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240" yWindow="165" windowWidth="14805" windowHeight="7950" firstSheet="5" activeTab="5"/>
  </bookViews>
  <sheets>
    <sheet name="Протокол" sheetId="2" state="hidden" r:id="rId1"/>
    <sheet name="Архив" sheetId="3" state="hidden" r:id="rId2"/>
    <sheet name="Лист3" sheetId="4" state="hidden" r:id="rId3"/>
    <sheet name="Параметры" sheetId="5" state="hidden" r:id="rId4"/>
    <sheet name="ГАО" sheetId="6" state="hidden" r:id="rId5"/>
    <sheet name="тр-ры" sheetId="7" r:id="rId6"/>
  </sheets>
  <definedNames>
    <definedName name="_xlnm._FilterDatabase" localSheetId="5" hidden="1">'тр-ры'!$D$2:$AN$401</definedName>
  </definedNames>
  <calcPr calcId="145621"/>
  <customWorkbookViews>
    <customWorkbookView name="Тагиров Станислав Владимирович - Личное представление" guid="{28D96C37-87EE-4EEF-9323-0F2C30606728}" mergeInterval="0" personalView="1" maximized="1" windowWidth="1916" windowHeight="831" activeSheetId="1"/>
    <customWorkbookView name="Чиж Алёна Николаевна - Личное представление" guid="{824EEAD6-8F11-4EF8-9421-EEE432AD0A61}" mergeInterval="0" personalView="1" maximized="1" windowWidth="1916" windowHeight="835" activeSheetId="1"/>
  </customWorkbookViews>
</workbook>
</file>

<file path=xl/calcChain.xml><?xml version="1.0" encoding="utf-8"?>
<calcChain xmlns="http://schemas.openxmlformats.org/spreadsheetml/2006/main">
  <c r="L264" i="7" l="1"/>
  <c r="AC283" i="7"/>
  <c r="AB283" i="7"/>
  <c r="AA283" i="7"/>
  <c r="Z283" i="7"/>
  <c r="Y283" i="7"/>
  <c r="X283" i="7"/>
  <c r="W283" i="7"/>
  <c r="V283" i="7"/>
  <c r="U283" i="7"/>
  <c r="T283" i="7"/>
  <c r="S283" i="7"/>
  <c r="R283" i="7"/>
  <c r="E30" i="5" l="1"/>
  <c r="C30" i="5"/>
  <c r="I3" i="5" l="1"/>
  <c r="H3" i="5"/>
  <c r="G3" i="5"/>
  <c r="E3" i="5"/>
  <c r="D3" i="5"/>
  <c r="C3" i="5"/>
  <c r="C4" i="5"/>
  <c r="I32" i="5"/>
  <c r="I31" i="5"/>
  <c r="I30" i="5"/>
  <c r="I29" i="5"/>
  <c r="I18" i="5"/>
  <c r="I17" i="5"/>
  <c r="I16" i="5"/>
  <c r="I15" i="5"/>
  <c r="I14" i="5"/>
  <c r="I13" i="5"/>
  <c r="I11" i="5"/>
  <c r="I10" i="5"/>
  <c r="I9" i="5"/>
  <c r="I5" i="5"/>
  <c r="I4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1" i="5"/>
  <c r="H10" i="5"/>
  <c r="H9" i="5"/>
  <c r="H8" i="5"/>
  <c r="H7" i="5"/>
  <c r="H6" i="5"/>
  <c r="H5" i="5"/>
  <c r="H4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1" i="5"/>
  <c r="G10" i="5"/>
  <c r="G9" i="5"/>
  <c r="G8" i="5"/>
  <c r="G7" i="5"/>
  <c r="G6" i="5"/>
  <c r="G5" i="5"/>
  <c r="G4" i="5"/>
  <c r="E32" i="5"/>
  <c r="E31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1" i="5"/>
  <c r="E10" i="5"/>
  <c r="E9" i="5"/>
  <c r="E8" i="5"/>
  <c r="E7" i="5"/>
  <c r="E6" i="5"/>
  <c r="E5" i="5"/>
  <c r="E4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1" i="5"/>
  <c r="D10" i="5"/>
  <c r="D9" i="5"/>
  <c r="D8" i="5"/>
  <c r="D7" i="5"/>
  <c r="D6" i="5"/>
  <c r="D5" i="5"/>
  <c r="D4" i="5"/>
  <c r="C32" i="5"/>
  <c r="C31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1" i="5"/>
  <c r="C10" i="5"/>
  <c r="C9" i="5"/>
  <c r="C8" i="5"/>
  <c r="C7" i="5"/>
  <c r="C6" i="5"/>
  <c r="C5" i="5"/>
  <c r="F40" i="6" l="1"/>
  <c r="C40" i="6"/>
  <c r="F39" i="6"/>
  <c r="C39" i="6"/>
  <c r="F38" i="6"/>
  <c r="C38" i="6"/>
  <c r="F37" i="6"/>
  <c r="C37" i="6"/>
  <c r="C36" i="6"/>
  <c r="C35" i="6"/>
  <c r="C34" i="6"/>
  <c r="C33" i="6"/>
  <c r="C32" i="6"/>
  <c r="C31" i="6"/>
  <c r="C30" i="6"/>
  <c r="C29" i="6"/>
  <c r="D25" i="6"/>
  <c r="D24" i="6"/>
  <c r="F19" i="6"/>
  <c r="E19" i="6"/>
  <c r="D19" i="6"/>
  <c r="C19" i="6"/>
  <c r="F17" i="6"/>
  <c r="E17" i="6"/>
  <c r="D17" i="6"/>
  <c r="C17" i="6"/>
  <c r="F9" i="6"/>
  <c r="E9" i="6"/>
  <c r="E11" i="6" s="1"/>
  <c r="D9" i="6"/>
  <c r="D11" i="6" s="1"/>
  <c r="C9" i="6"/>
  <c r="C11" i="6" s="1"/>
  <c r="F8" i="6"/>
  <c r="F2" i="6"/>
  <c r="E2" i="6"/>
  <c r="D2" i="6"/>
  <c r="C2" i="6"/>
  <c r="C43" i="5"/>
  <c r="C42" i="5"/>
  <c r="C41" i="5"/>
  <c r="C40" i="5"/>
  <c r="C39" i="5"/>
  <c r="C38" i="5"/>
  <c r="N52" i="4"/>
  <c r="M52" i="4"/>
  <c r="L52" i="4"/>
  <c r="N51" i="4"/>
  <c r="M51" i="4"/>
  <c r="L51" i="4"/>
  <c r="N50" i="4"/>
  <c r="M50" i="4"/>
  <c r="L50" i="4"/>
  <c r="O44" i="4"/>
  <c r="O42" i="4"/>
  <c r="N41" i="4"/>
  <c r="M41" i="4"/>
  <c r="L41" i="4"/>
  <c r="N40" i="4"/>
  <c r="M40" i="4"/>
  <c r="L40" i="4"/>
  <c r="N39" i="4"/>
  <c r="M39" i="4"/>
  <c r="L39" i="4"/>
  <c r="N34" i="4"/>
  <c r="M34" i="4"/>
  <c r="L34" i="4"/>
  <c r="N33" i="4"/>
  <c r="M33" i="4"/>
  <c r="L33" i="4"/>
  <c r="N32" i="4"/>
  <c r="M32" i="4"/>
  <c r="L32" i="4"/>
  <c r="P21" i="4"/>
  <c r="M21" i="4"/>
  <c r="P20" i="4"/>
  <c r="M20" i="4"/>
  <c r="P19" i="4"/>
  <c r="M19" i="4"/>
  <c r="P18" i="4"/>
  <c r="M18" i="4"/>
  <c r="M12" i="4"/>
  <c r="M10" i="4"/>
  <c r="M8" i="4"/>
  <c r="I7" i="4"/>
  <c r="I6" i="4"/>
  <c r="M5" i="4"/>
  <c r="I5" i="4"/>
  <c r="M4" i="4"/>
  <c r="I4" i="4"/>
  <c r="M3" i="4"/>
  <c r="I3" i="4"/>
  <c r="M2" i="4"/>
  <c r="I2" i="4"/>
  <c r="N1" i="4"/>
  <c r="E4" i="6"/>
  <c r="F11" i="6" l="1"/>
  <c r="D20" i="6"/>
  <c r="C20" i="6"/>
  <c r="E20" i="6"/>
  <c r="F20" i="6"/>
  <c r="G33" i="5"/>
  <c r="L48" i="4"/>
  <c r="M6" i="4"/>
  <c r="M22" i="4"/>
  <c r="L53" i="4"/>
  <c r="O52" i="4"/>
  <c r="N35" i="4"/>
  <c r="M45" i="4"/>
  <c r="O40" i="4"/>
  <c r="M53" i="4"/>
  <c r="O51" i="4"/>
  <c r="N53" i="4"/>
  <c r="M15" i="4"/>
  <c r="L45" i="4"/>
  <c r="C5" i="6"/>
  <c r="D33" i="6"/>
  <c r="C4" i="6"/>
  <c r="D5" i="6"/>
  <c r="D29" i="6"/>
  <c r="F29" i="6" s="1"/>
  <c r="D34" i="6"/>
  <c r="E33" i="5"/>
  <c r="N48" i="4"/>
  <c r="O34" i="4"/>
  <c r="D4" i="6"/>
  <c r="E5" i="6"/>
  <c r="E35" i="6"/>
  <c r="F35" i="6" s="1"/>
  <c r="M48" i="4"/>
  <c r="O50" i="4"/>
  <c r="H33" i="5"/>
  <c r="P22" i="4"/>
  <c r="R17" i="4" s="1"/>
  <c r="R18" i="4" s="1"/>
  <c r="L35" i="4"/>
  <c r="C33" i="5"/>
  <c r="M35" i="4"/>
  <c r="O33" i="4"/>
  <c r="O41" i="4"/>
  <c r="K15" i="5"/>
  <c r="D32" i="6"/>
  <c r="D31" i="6"/>
  <c r="F31" i="6" s="1"/>
  <c r="E32" i="6"/>
  <c r="E33" i="6"/>
  <c r="E34" i="6"/>
  <c r="O32" i="4"/>
  <c r="O39" i="4"/>
  <c r="N45" i="4"/>
  <c r="D30" i="6"/>
  <c r="F30" i="6" s="1"/>
  <c r="E36" i="6"/>
  <c r="F36" i="6" s="1"/>
  <c r="F32" i="6" l="1"/>
  <c r="F34" i="6"/>
  <c r="F33" i="6"/>
  <c r="O53" i="4"/>
  <c r="O54" i="4" s="1"/>
  <c r="O35" i="4"/>
  <c r="O36" i="4" s="1"/>
  <c r="O48" i="4"/>
  <c r="O45" i="4"/>
  <c r="L54" i="4" l="1"/>
  <c r="M54" i="4"/>
  <c r="N54" i="4"/>
  <c r="N36" i="4"/>
  <c r="M36" i="4"/>
  <c r="L36" i="4"/>
  <c r="O46" i="4"/>
  <c r="O47" i="4"/>
  <c r="M46" i="4"/>
  <c r="L46" i="4"/>
  <c r="N46" i="4"/>
</calcChain>
</file>

<file path=xl/sharedStrings.xml><?xml version="1.0" encoding="utf-8"?>
<sst xmlns="http://schemas.openxmlformats.org/spreadsheetml/2006/main" count="22710" uniqueCount="1002">
  <si>
    <t>СП</t>
  </si>
  <si>
    <t>РЭС</t>
  </si>
  <si>
    <t>Подстанция</t>
  </si>
  <si>
    <t>Название присоединения</t>
  </si>
  <si>
    <t>U, кВ</t>
  </si>
  <si>
    <t>Амур</t>
  </si>
  <si>
    <t>ВЛ ПРП - Амур</t>
  </si>
  <si>
    <t>ВЛ Сетевая - Амур</t>
  </si>
  <si>
    <t>Т-1 (Ввод 35 кВ)</t>
  </si>
  <si>
    <t>Т-2 (Ввод 35 кВ)</t>
  </si>
  <si>
    <t>Т-1 (Ввод 10 кВ)</t>
  </si>
  <si>
    <t>Т-2 (Ввод 10 кВ)</t>
  </si>
  <si>
    <t>-</t>
  </si>
  <si>
    <t>Астрахановка</t>
  </si>
  <si>
    <t>ВЛ Благовещенская - Астрахановка</t>
  </si>
  <si>
    <t>ВЛ Центральная - Астрахановка</t>
  </si>
  <si>
    <t>ВЛ Айгунь 1</t>
  </si>
  <si>
    <t>ВЛ Амурская 1</t>
  </si>
  <si>
    <t>ВЛ Айгунь 2</t>
  </si>
  <si>
    <t>ВЛ Амурская 2</t>
  </si>
  <si>
    <t>АТ-1 (Ввод 220 кВ)</t>
  </si>
  <si>
    <t>АТ-2 (Ввод 220 кВ)</t>
  </si>
  <si>
    <t>ВЛ Хэйхе</t>
  </si>
  <si>
    <t>ВЛ Игнатьево</t>
  </si>
  <si>
    <t>ВЛ ПТФ</t>
  </si>
  <si>
    <t>ВЛ Центральная 1</t>
  </si>
  <si>
    <t>ВЛ БТЭЦ 1</t>
  </si>
  <si>
    <t>ВЛ Силикатная</t>
  </si>
  <si>
    <t>ВЛ Центральная 2</t>
  </si>
  <si>
    <t>ВЛ БТЭЦ 2</t>
  </si>
  <si>
    <t>АТ-1 (Ввод 110 кВ)</t>
  </si>
  <si>
    <t>АТ-2 (Ввод 110 кВ)</t>
  </si>
  <si>
    <t>ВЛ Марково</t>
  </si>
  <si>
    <t>ВЛ Заводская</t>
  </si>
  <si>
    <t>ВЛ Астрахановка</t>
  </si>
  <si>
    <t>АТ-1 (Ввод 35 кВ)</t>
  </si>
  <si>
    <t>АТ-2 (Ввод 35 кВ)</t>
  </si>
  <si>
    <t>Владимировка</t>
  </si>
  <si>
    <t>отп. ВЛ Волково - Центральная</t>
  </si>
  <si>
    <t>Т-1 (Ввод 110 кВ)</t>
  </si>
  <si>
    <t>Т-2 (Ввод 110 кВ)</t>
  </si>
  <si>
    <t>Водозабор</t>
  </si>
  <si>
    <t>ВЛ Западная - Водозабор</t>
  </si>
  <si>
    <t>Т-3 (Ввод 10 кВ)</t>
  </si>
  <si>
    <t>Т-2 (Ввод 6 кВ)</t>
  </si>
  <si>
    <t>Т-3 (Ввод 6 кВ)</t>
  </si>
  <si>
    <t>Волково</t>
  </si>
  <si>
    <t xml:space="preserve">ВЛ  Волково-Центральная </t>
  </si>
  <si>
    <t>ВЛ  Волково Ивановка</t>
  </si>
  <si>
    <t>ВЛ  Волково - Тамбовка</t>
  </si>
  <si>
    <t>ВЛ Волково - Николаевка</t>
  </si>
  <si>
    <t>ВЛ Волково - Лозовое</t>
  </si>
  <si>
    <t>Дачная</t>
  </si>
  <si>
    <t>ВЛ Благовещенская - Игнатьево с отпайкой на Дачную</t>
  </si>
  <si>
    <t>ВЛ Благовещенская - Центральная с отпайкой на Северную</t>
  </si>
  <si>
    <t>Северная</t>
  </si>
  <si>
    <t>ВЛ Центральная - Северная</t>
  </si>
  <si>
    <t>Западная</t>
  </si>
  <si>
    <t>ВЛ Западная - БТЭЦ1</t>
  </si>
  <si>
    <t>ВЛ Западная - БТЭЦ2</t>
  </si>
  <si>
    <t>ВЛ Западная - ПРП</t>
  </si>
  <si>
    <t>Зейская</t>
  </si>
  <si>
    <t>ВЛ Зейская - Металлист</t>
  </si>
  <si>
    <t>ВЛ Зейская - Сетевая</t>
  </si>
  <si>
    <t>Игнатьево</t>
  </si>
  <si>
    <t xml:space="preserve">ВЛ Благовещенская - Игнатьево </t>
  </si>
  <si>
    <t>ВЛ Сергеевка - Игнатьево</t>
  </si>
  <si>
    <t>Кирпичная</t>
  </si>
  <si>
    <t>ВЛ Благовещенская - Центральная с отпайкой на Кирпичную</t>
  </si>
  <si>
    <t>Кооперативная</t>
  </si>
  <si>
    <t>ВЛ Благовещенская - БТЭЦ1 с отпайкой на Кооперативную</t>
  </si>
  <si>
    <t>Марково</t>
  </si>
  <si>
    <t>ВЛ Марково - Совхозная</t>
  </si>
  <si>
    <t>ВЛ Марково - Благовещенская</t>
  </si>
  <si>
    <t>Металлист</t>
  </si>
  <si>
    <t>ВЛ Сетевая - Металлист</t>
  </si>
  <si>
    <t>Т-3 (Ввод 35 кВ)</t>
  </si>
  <si>
    <t>Моховая</t>
  </si>
  <si>
    <t>ВЛ Моховая - Птицефабрика</t>
  </si>
  <si>
    <t>Новая</t>
  </si>
  <si>
    <t>ВЛ БТЭЦ - Центральная 1 с отпайкой на Новую</t>
  </si>
  <si>
    <t>ВЛ БТЭЦ - Центральная 2 с отпайкой на Новую</t>
  </si>
  <si>
    <t>ВЛ Силикатная - Новотроицкая</t>
  </si>
  <si>
    <t>ВЛ Сергеевка - Новопетровка</t>
  </si>
  <si>
    <t>ПРП</t>
  </si>
  <si>
    <t>ВЛ  Сетевая -  ПРП с отп. на ПС Амур</t>
  </si>
  <si>
    <t>ВЛ ПРП - Западная</t>
  </si>
  <si>
    <t>Портовая</t>
  </si>
  <si>
    <t>ВЛ Портовая - Центральная 1</t>
  </si>
  <si>
    <t>ВЛ Портовая - Центральная 2</t>
  </si>
  <si>
    <t>Птицефабрика</t>
  </si>
  <si>
    <t>ВЛ Благовещенская - Силикатная с отп. ПТФ</t>
  </si>
  <si>
    <t>ВЛ Благовещенская - Птицефабрика</t>
  </si>
  <si>
    <t>ВЛ Моховая -  Птицефабрика</t>
  </si>
  <si>
    <t>Сергеевка</t>
  </si>
  <si>
    <t>ВЛ Игнатьево - Сергеевка</t>
  </si>
  <si>
    <t>ВЛ Петровка - Сергеевка</t>
  </si>
  <si>
    <t>ВЛ Совхозная - Сергеевка</t>
  </si>
  <si>
    <t>Сетевая</t>
  </si>
  <si>
    <t>ВЛ БТЭЦ - Центральная 1</t>
  </si>
  <si>
    <t>ВЛ БТЭЦ - Центральная 2</t>
  </si>
  <si>
    <t>ВЛ ПРП - Сетевая</t>
  </si>
  <si>
    <t>ВЛ Металлист - Сетевая</t>
  </si>
  <si>
    <t>ВЛ Амур - Сетевая</t>
  </si>
  <si>
    <t>Совхозная</t>
  </si>
  <si>
    <t>Силикатная</t>
  </si>
  <si>
    <t>ВЛ Силикатная - Благовещенская</t>
  </si>
  <si>
    <t>ВЛ Новотроицкая - Силикатная</t>
  </si>
  <si>
    <t>ВЛ Березовка - Силикатная</t>
  </si>
  <si>
    <t>Центральная</t>
  </si>
  <si>
    <t>ВЛ Центральная - БТЭЦ 1</t>
  </si>
  <si>
    <t>ВЛ Центральная - БТЭЦ 2</t>
  </si>
  <si>
    <t>ВЛ Центральная - Портовая 1</t>
  </si>
  <si>
    <t>ВЛ Центральная - Портовая 2</t>
  </si>
  <si>
    <t>ВЛ Центральная - Благовещенская 1</t>
  </si>
  <si>
    <t>ВЛ Центральная - Благовещенская 2</t>
  </si>
  <si>
    <t>ВЛ Центральная - Волково</t>
  </si>
  <si>
    <t>Чигири</t>
  </si>
  <si>
    <t>отп. ВЛ Благовещенская - БТЭЦ 1</t>
  </si>
  <si>
    <t>отп. ВЛ Благовещенская - БТЭЦ 2</t>
  </si>
  <si>
    <t>Алексеевка</t>
  </si>
  <si>
    <t>ВЛ Среднебелая - Алексеевка</t>
  </si>
  <si>
    <t>ВЛ Ивановка - Алексеевка</t>
  </si>
  <si>
    <t>Анновка</t>
  </si>
  <si>
    <t>ВЛ Озерная - Полевая с отпайкой на Анновку</t>
  </si>
  <si>
    <t>Березовка</t>
  </si>
  <si>
    <t>ВЛ Среднебелая - Березовка</t>
  </si>
  <si>
    <t>ВЛ Петропавловка - Березовка</t>
  </si>
  <si>
    <t>ВЛ Силикатная - Березовка</t>
  </si>
  <si>
    <t>Дмитриевка</t>
  </si>
  <si>
    <t>ВЛ Ивановка - Дмитриевка</t>
  </si>
  <si>
    <t>Ерковцы</t>
  </si>
  <si>
    <t>ВЛ Ерковцы - Рогозовка</t>
  </si>
  <si>
    <t>ВЛ Ерковцы - Полевая</t>
  </si>
  <si>
    <t>Ивановка</t>
  </si>
  <si>
    <t>ВЛ Ивановка  - Полевая</t>
  </si>
  <si>
    <t>ВЛ Ивановка - Волково</t>
  </si>
  <si>
    <t>ВЛ Ивановка - Правовосточная</t>
  </si>
  <si>
    <t>Петропавловка</t>
  </si>
  <si>
    <t>ВЛ Березовка - Петропавловка</t>
  </si>
  <si>
    <t>Полевая</t>
  </si>
  <si>
    <t>ВЛ Полевая - Озёрная</t>
  </si>
  <si>
    <t>ВЛ Полевая - Ивановка</t>
  </si>
  <si>
    <t>ВЛ Полевая - Ерковцы</t>
  </si>
  <si>
    <t>Правовосточная</t>
  </si>
  <si>
    <t>Среднебелая</t>
  </si>
  <si>
    <t>ВЛ Среднебелая -Белогорск</t>
  </si>
  <si>
    <t>ВЛ Алексеевка - Среднебелая</t>
  </si>
  <si>
    <t>ВЛ Березовка - Среднебелая</t>
  </si>
  <si>
    <t>ВЛ Лохвицы - Среднебелая</t>
  </si>
  <si>
    <t>Береговая</t>
  </si>
  <si>
    <t>ВЛ Береговая - Орловка</t>
  </si>
  <si>
    <t>ВЛ Береговая - Узловая</t>
  </si>
  <si>
    <t>Верхняя Полтавка</t>
  </si>
  <si>
    <t>ВЛ Дим - Верхняя Полтавка</t>
  </si>
  <si>
    <t>ВЛ Полтавка - Верхняя Полтавка</t>
  </si>
  <si>
    <t>Коврижка</t>
  </si>
  <si>
    <t>ВЛ Коврижка - Узловая</t>
  </si>
  <si>
    <t>ВЛ Коврижка - Семидомка</t>
  </si>
  <si>
    <t>Комплекс</t>
  </si>
  <si>
    <t>ВЛ Комплекс - Ключи</t>
  </si>
  <si>
    <t>ВЛ Комплекс - Узловая</t>
  </si>
  <si>
    <t>Ключи</t>
  </si>
  <si>
    <t>ВЛ Ключи - Комлекс</t>
  </si>
  <si>
    <t>ВЛ Ключи - Полтавка</t>
  </si>
  <si>
    <t>Луговая</t>
  </si>
  <si>
    <t>ВЛ Луговая - Орловка</t>
  </si>
  <si>
    <t>Орловка</t>
  </si>
  <si>
    <t>ВЛ Орловка - Луговая</t>
  </si>
  <si>
    <t>Полтавка</t>
  </si>
  <si>
    <t>ВЛ Полавка - Ключи</t>
  </si>
  <si>
    <t>Семидомка</t>
  </si>
  <si>
    <t>Узловая</t>
  </si>
  <si>
    <t>ВЛ Узловая - Тамбовка</t>
  </si>
  <si>
    <t>ВЛ Узловая - Береговая</t>
  </si>
  <si>
    <t>ВЛ Узловая - Комплекс</t>
  </si>
  <si>
    <t>ВЛ Узловая - Коврижка</t>
  </si>
  <si>
    <t>ВЛ Узловая - Муравьёвка</t>
  </si>
  <si>
    <t>Уртуй</t>
  </si>
  <si>
    <t>ВЛ Узловая - Муравьёвка с отпайкой на Уртуй</t>
  </si>
  <si>
    <t>Дим</t>
  </si>
  <si>
    <t>ВЛ Тамбовка - Дим</t>
  </si>
  <si>
    <t>ВЛ Дим  - В.Полтавка</t>
  </si>
  <si>
    <t>Куропатино</t>
  </si>
  <si>
    <t>ВЛ Николаевка - Куропатино</t>
  </si>
  <si>
    <t>ВЛ Куропатино - Муравьёвка</t>
  </si>
  <si>
    <t>Лозовое</t>
  </si>
  <si>
    <t>ВЛ Лозовое - Волково</t>
  </si>
  <si>
    <t>ВЛ Садовое - Лазовое</t>
  </si>
  <si>
    <t>Муравьевка</t>
  </si>
  <si>
    <t>Николаевка</t>
  </si>
  <si>
    <t xml:space="preserve">Раздольное </t>
  </si>
  <si>
    <t>ВЛ Раздольная - Тамбовка</t>
  </si>
  <si>
    <t>ВЛ Тамбовка - Раздольная</t>
  </si>
  <si>
    <t>Садовое</t>
  </si>
  <si>
    <t>Степная</t>
  </si>
  <si>
    <t>ВЛ Тамбовка - Степная</t>
  </si>
  <si>
    <t>ВЛ Степная - Александровка</t>
  </si>
  <si>
    <t>Тамбовка</t>
  </si>
  <si>
    <t>ВЛ Тамбовка - Волково</t>
  </si>
  <si>
    <t>ВЛ Тамбовка - Узловая</t>
  </si>
  <si>
    <t>ВЛ Тамбовка - Михайловка</t>
  </si>
  <si>
    <t>Амурсельмаш</t>
  </si>
  <si>
    <t>ВЛ Амурсельмаш - Белогорская 1</t>
  </si>
  <si>
    <t>ВЛ Амурсельмаш - Белогорская 2</t>
  </si>
  <si>
    <t>Васильевка</t>
  </si>
  <si>
    <t>ВЛ Васильевка - Белогорская</t>
  </si>
  <si>
    <t>ВЛ Васильевка - Комсомольская</t>
  </si>
  <si>
    <t>Возжаевка</t>
  </si>
  <si>
    <t>ВЛ Возжаевка - Ромны</t>
  </si>
  <si>
    <t>ВЛ Возжаевка - Белогорская</t>
  </si>
  <si>
    <t>ВЛ Возжаевка - Поздеевка</t>
  </si>
  <si>
    <t>ВЛ Возжаевка - Индустрия</t>
  </si>
  <si>
    <t>ВЛ Возжаевка - Тупиковая</t>
  </si>
  <si>
    <t>ВЛ Возжаевка - Заречная</t>
  </si>
  <si>
    <t>Заречная</t>
  </si>
  <si>
    <t>ВЛ Заречная - Возжаевка</t>
  </si>
  <si>
    <t>ВЛ Заречное - Некрасовка</t>
  </si>
  <si>
    <t>Индустрия</t>
  </si>
  <si>
    <t>Комсомольская</t>
  </si>
  <si>
    <t>Киселеозерка</t>
  </si>
  <si>
    <t>ВЛ Киселиозёрка - Никольская</t>
  </si>
  <si>
    <t>ВЛ Киселиозёрка - Князевка</t>
  </si>
  <si>
    <t>Князевка</t>
  </si>
  <si>
    <t>ВЛ Томичи - Князевка</t>
  </si>
  <si>
    <t>Коммунальная</t>
  </si>
  <si>
    <t>ВЛ Коммунальная - Промышленная</t>
  </si>
  <si>
    <t>Лохвицы</t>
  </si>
  <si>
    <t>ВЛ Лохвицы  - Томичи</t>
  </si>
  <si>
    <t>Нагорная</t>
  </si>
  <si>
    <t>ВЛ Нагорная - Томь</t>
  </si>
  <si>
    <t>ВЛ Белогорская - Нагорная</t>
  </si>
  <si>
    <t>Некрасовка</t>
  </si>
  <si>
    <t>ВЛ Белогорская - Некрасовка</t>
  </si>
  <si>
    <t>ВЛ Некрасовка - Заречная</t>
  </si>
  <si>
    <t>Никольская</t>
  </si>
  <si>
    <t>ВЛ Никольская - Киселиозёрка</t>
  </si>
  <si>
    <t>ВЛ Никольская - Томь</t>
  </si>
  <si>
    <t>Промышленная</t>
  </si>
  <si>
    <t>ВЛ Промышленная - Белогорская 1</t>
  </si>
  <si>
    <t>ВЛ Промышленная - Белогорская 2</t>
  </si>
  <si>
    <t>ВЛ Промышленная - Коммунальная</t>
  </si>
  <si>
    <t>Пригородная</t>
  </si>
  <si>
    <t>ВЛ Пригородная - Томичи</t>
  </si>
  <si>
    <t>ВЛ Белогорская - Пригородная</t>
  </si>
  <si>
    <t>Томичи</t>
  </si>
  <si>
    <t>ВЛ Томичи - Лохвицы</t>
  </si>
  <si>
    <t>ВЛ Томичи - Пригородная</t>
  </si>
  <si>
    <t>Томь</t>
  </si>
  <si>
    <t>ВЛ Томь - Бочкарёвка</t>
  </si>
  <si>
    <t>ВЛ Томь - Никольская</t>
  </si>
  <si>
    <t>ВЛ Томь - Нагорная</t>
  </si>
  <si>
    <t>Тупиковая</t>
  </si>
  <si>
    <t>ВЛ Тупиковая - Возжаевка</t>
  </si>
  <si>
    <t>Знаменка</t>
  </si>
  <si>
    <t>ВЛ Ромны - Знаменка</t>
  </si>
  <si>
    <t>ВЛ Знаменка - Смелое</t>
  </si>
  <si>
    <t>Поздеевка</t>
  </si>
  <si>
    <t>ВЛ Поздеевка - Возжаевка</t>
  </si>
  <si>
    <t>Рогозовка</t>
  </si>
  <si>
    <t>ВЛ Рогозовка - Ерковцы</t>
  </si>
  <si>
    <t>Ромны</t>
  </si>
  <si>
    <t>ВЛ Ромны - Возжаевка</t>
  </si>
  <si>
    <t>ВЛ Хохлатская - Ромны</t>
  </si>
  <si>
    <t>Хохлатская</t>
  </si>
  <si>
    <t>ВЛ Ромны - Хохлатская</t>
  </si>
  <si>
    <t>Белогорская</t>
  </si>
  <si>
    <t>ВЛ Амурская - Короли</t>
  </si>
  <si>
    <t>ВЛ Амурская - Белогорск тяга</t>
  </si>
  <si>
    <t>Т-3 (Ввод 220 кВ)</t>
  </si>
  <si>
    <t>Т-4 (Ввод 220 кВ)</t>
  </si>
  <si>
    <t>ВЛ Белогорская - Возжаевка</t>
  </si>
  <si>
    <t>ВЛ Белогорская - Серышево</t>
  </si>
  <si>
    <t>ВЛ Белогорская - Среднебелая</t>
  </si>
  <si>
    <t>ВЛ Белогорская - Н.Сергеевка</t>
  </si>
  <si>
    <t>ВЛ Белогорская - Васильевка</t>
  </si>
  <si>
    <t>ВЛ Белогорская - Державинка</t>
  </si>
  <si>
    <t>ВЛ Белогорская - Бочкарёвка</t>
  </si>
  <si>
    <t>ВЛ Белогорская - Промышленная 1</t>
  </si>
  <si>
    <t>ВЛ Белогорская - Амурсельмаш 2</t>
  </si>
  <si>
    <t>ВЛ Белогорская - Промышленная 2</t>
  </si>
  <si>
    <t>ВЛ Белогорская - Амурсельмаш 1</t>
  </si>
  <si>
    <t>Т-4 (Ввод 35 кВ)</t>
  </si>
  <si>
    <t>АТ-2 (Ввод 10 кВ)</t>
  </si>
  <si>
    <t>Т-4 (Ввод 10 кВ)</t>
  </si>
  <si>
    <t>ф.1</t>
  </si>
  <si>
    <t>ф.1а</t>
  </si>
  <si>
    <t>ф.3</t>
  </si>
  <si>
    <t>ф.5</t>
  </si>
  <si>
    <t>ф.7</t>
  </si>
  <si>
    <t>ф.8</t>
  </si>
  <si>
    <t>ф.10</t>
  </si>
  <si>
    <t>ф.12</t>
  </si>
  <si>
    <t>ф.13</t>
  </si>
  <si>
    <t>ф.14</t>
  </si>
  <si>
    <t>ф.14а</t>
  </si>
  <si>
    <t>ф.15</t>
  </si>
  <si>
    <t>ф.16</t>
  </si>
  <si>
    <t>ф.17</t>
  </si>
  <si>
    <t>ф.19</t>
  </si>
  <si>
    <t>ф.21</t>
  </si>
  <si>
    <t>ф.23</t>
  </si>
  <si>
    <t>БРЭС</t>
  </si>
  <si>
    <t>Ам ЦЭС</t>
  </si>
  <si>
    <t>ф.2</t>
  </si>
  <si>
    <t>ф.4</t>
  </si>
  <si>
    <t>ф.9</t>
  </si>
  <si>
    <t>ф.11</t>
  </si>
  <si>
    <t>ф.18</t>
  </si>
  <si>
    <t>ф.20</t>
  </si>
  <si>
    <t>ф.22</t>
  </si>
  <si>
    <t>ф.25</t>
  </si>
  <si>
    <t>ф.26</t>
  </si>
  <si>
    <t>ф.28</t>
  </si>
  <si>
    <t>Благовещенская</t>
  </si>
  <si>
    <t>ф.6</t>
  </si>
  <si>
    <t>ф.24</t>
  </si>
  <si>
    <t>ф.27</t>
  </si>
  <si>
    <t>ф.29</t>
  </si>
  <si>
    <t>ф.30</t>
  </si>
  <si>
    <t>ф.31</t>
  </si>
  <si>
    <t>ф.32</t>
  </si>
  <si>
    <t>ф.33</t>
  </si>
  <si>
    <t>ф.34</t>
  </si>
  <si>
    <t>ф.35</t>
  </si>
  <si>
    <t>ф.36</t>
  </si>
  <si>
    <t>ф.37</t>
  </si>
  <si>
    <t>ф.38</t>
  </si>
  <si>
    <t>ф.39</t>
  </si>
  <si>
    <t>ф.42</t>
  </si>
  <si>
    <t>ф.40</t>
  </si>
  <si>
    <t>ф.3 К</t>
  </si>
  <si>
    <t>ф.5 К</t>
  </si>
  <si>
    <t>ф.9 К</t>
  </si>
  <si>
    <t>ф.13 К</t>
  </si>
  <si>
    <t>ф.15 К</t>
  </si>
  <si>
    <t>ф.17 К</t>
  </si>
  <si>
    <t>ф.19 К</t>
  </si>
  <si>
    <t>ф.21 К</t>
  </si>
  <si>
    <t>ф.25 К</t>
  </si>
  <si>
    <t>ф.27 К</t>
  </si>
  <si>
    <t>ф.4 К</t>
  </si>
  <si>
    <t>ф.6 К</t>
  </si>
  <si>
    <t>ф.8 К</t>
  </si>
  <si>
    <t>ф.10 К</t>
  </si>
  <si>
    <t>ф.14 К</t>
  </si>
  <si>
    <t>ф.16 К</t>
  </si>
  <si>
    <t>ф.18 К</t>
  </si>
  <si>
    <t>ф.20 К</t>
  </si>
  <si>
    <t>ф.22 К</t>
  </si>
  <si>
    <t>ф.24 К</t>
  </si>
  <si>
    <t>ф.26 К</t>
  </si>
  <si>
    <t>ф.28 К</t>
  </si>
  <si>
    <t>ф.2а</t>
  </si>
  <si>
    <t>ф.33 К</t>
  </si>
  <si>
    <t>ф.35 К</t>
  </si>
  <si>
    <t>ф.39 К</t>
  </si>
  <si>
    <t>ф.41 К</t>
  </si>
  <si>
    <t>ф.43 К</t>
  </si>
  <si>
    <t>ф.45 К</t>
  </si>
  <si>
    <t>ф.47 К</t>
  </si>
  <si>
    <t>ф.51 К</t>
  </si>
  <si>
    <t>ф.55 К</t>
  </si>
  <si>
    <t>ф.57 К</t>
  </si>
  <si>
    <t>ф.59 К</t>
  </si>
  <si>
    <t>ф.41</t>
  </si>
  <si>
    <t>ф.43</t>
  </si>
  <si>
    <t>ф.45</t>
  </si>
  <si>
    <t>ф.47</t>
  </si>
  <si>
    <t>ф.34 К</t>
  </si>
  <si>
    <t>ф.36 К</t>
  </si>
  <si>
    <t>ф.38 К</t>
  </si>
  <si>
    <t>ф.40 К</t>
  </si>
  <si>
    <t>ф.42 К</t>
  </si>
  <si>
    <t>ф.44 К</t>
  </si>
  <si>
    <t>ф.46 К</t>
  </si>
  <si>
    <t>ф.48 К</t>
  </si>
  <si>
    <t>ф.52 К</t>
  </si>
  <si>
    <t>ф.58 К</t>
  </si>
  <si>
    <t>ф.44</t>
  </si>
  <si>
    <t>ф.46</t>
  </si>
  <si>
    <t>ф.48</t>
  </si>
  <si>
    <t>ф.50</t>
  </si>
  <si>
    <t>Петровка</t>
  </si>
  <si>
    <t>ф.49</t>
  </si>
  <si>
    <t>ф.51</t>
  </si>
  <si>
    <t>ИРЭС</t>
  </si>
  <si>
    <t>КРЭС</t>
  </si>
  <si>
    <t>ТРЭС</t>
  </si>
  <si>
    <t>БелРЭС</t>
  </si>
  <si>
    <t>ф.0</t>
  </si>
  <si>
    <t>РРЭС</t>
  </si>
  <si>
    <t>числ. ключ обьекта</t>
  </si>
  <si>
    <t>Бурейск</t>
  </si>
  <si>
    <t>ВЛ Бурейск - РГРЭС-1</t>
  </si>
  <si>
    <t>ВЛ Бурейск - РГРЭС-2</t>
  </si>
  <si>
    <t>ВЛ Бурейск - Каменный Карьер</t>
  </si>
  <si>
    <t>ВЛ Бурейск - Родионовка</t>
  </si>
  <si>
    <t>ВЛ Бурейск - Малиновка</t>
  </si>
  <si>
    <t>Т-1 (Ввод 6 кВ)</t>
  </si>
  <si>
    <t>с/н 1(помимо ввода)</t>
  </si>
  <si>
    <t>с/н 2(помимо ввода)</t>
  </si>
  <si>
    <t>Михайловка</t>
  </si>
  <si>
    <t>ВЛ Михайловка - РГРЭС</t>
  </si>
  <si>
    <t>ВЛ Михайловка - Поярково</t>
  </si>
  <si>
    <t>ВЛ Михайловка - Тамбовка</t>
  </si>
  <si>
    <t>ВЛ Михайловка - Трудовое</t>
  </si>
  <si>
    <t>ВЛ Михайловка - Ильиновка</t>
  </si>
  <si>
    <t>с/н 1</t>
  </si>
  <si>
    <t>с/н 2</t>
  </si>
  <si>
    <t>Поярково</t>
  </si>
  <si>
    <t>ВЛ Поярково - Михайловка</t>
  </si>
  <si>
    <t>ВЛ Поярково - Чесноково</t>
  </si>
  <si>
    <t>ВЛ Поярково - Слава</t>
  </si>
  <si>
    <t>Озерная</t>
  </si>
  <si>
    <t>ВЛ Озерная - Черемушки</t>
  </si>
  <si>
    <t>ВЛ Озерная - Варваровка</t>
  </si>
  <si>
    <t>Набережная</t>
  </si>
  <si>
    <t>ВЛ Набережная - Архара</t>
  </si>
  <si>
    <t>ВЛ Набережная - Спасск</t>
  </si>
  <si>
    <t>ВЛ Набережная - Иннокентьевка</t>
  </si>
  <si>
    <t>ВЛ Набережная - Ленинское</t>
  </si>
  <si>
    <t>Касаткино</t>
  </si>
  <si>
    <t>с/н</t>
  </si>
  <si>
    <t>Иннокентьевка</t>
  </si>
  <si>
    <t>Спасск</t>
  </si>
  <si>
    <t>ВЛ Спасск - Ярцево</t>
  </si>
  <si>
    <t>Ленинское</t>
  </si>
  <si>
    <t>Отважное</t>
  </si>
  <si>
    <t>Ярцево</t>
  </si>
  <si>
    <t>Родионовка</t>
  </si>
  <si>
    <t>Малиновка</t>
  </si>
  <si>
    <t>ф5</t>
  </si>
  <si>
    <t>ф7</t>
  </si>
  <si>
    <t>Перевалбаза</t>
  </si>
  <si>
    <t>ВЛ Ново-Райчиха - РГРЭС</t>
  </si>
  <si>
    <t>ВЛ Ново-Райчиха - Прогресс</t>
  </si>
  <si>
    <t>ВЛ Ново-Райчиха - Восток-1</t>
  </si>
  <si>
    <t>ВЛ Ново-Райчиха - Восток-2</t>
  </si>
  <si>
    <t>ЖБИ</t>
  </si>
  <si>
    <t>Прогресс</t>
  </si>
  <si>
    <t>№2</t>
  </si>
  <si>
    <t>№5</t>
  </si>
  <si>
    <t>№11</t>
  </si>
  <si>
    <t>Городская</t>
  </si>
  <si>
    <t>Куприяновка</t>
  </si>
  <si>
    <t>ВЛ Куприяновка - Комплекс</t>
  </si>
  <si>
    <t>Болдыревка</t>
  </si>
  <si>
    <t>Успеновка</t>
  </si>
  <si>
    <t>с/н(помимо ввода)</t>
  </si>
  <si>
    <t>Белый Яр</t>
  </si>
  <si>
    <t>Слава</t>
  </si>
  <si>
    <t>Зеленый Бор</t>
  </si>
  <si>
    <t>Прибрежное</t>
  </si>
  <si>
    <t>Калинино</t>
  </si>
  <si>
    <t>Винниково</t>
  </si>
  <si>
    <t>Чесноково</t>
  </si>
  <si>
    <t>Ильиновка</t>
  </si>
  <si>
    <t>Коршуновка</t>
  </si>
  <si>
    <t>Трудовое</t>
  </si>
  <si>
    <t>Александровка</t>
  </si>
  <si>
    <t>Смелое</t>
  </si>
  <si>
    <t>ВЛ Смелое - Знаменка</t>
  </si>
  <si>
    <t>Таежная</t>
  </si>
  <si>
    <t>Максимовка</t>
  </si>
  <si>
    <t>Романовка</t>
  </si>
  <si>
    <t>Панино</t>
  </si>
  <si>
    <t>Н-Михайловка</t>
  </si>
  <si>
    <t>Черемушки</t>
  </si>
  <si>
    <t>ВЛ Черемушки - Александровка</t>
  </si>
  <si>
    <t>А</t>
  </si>
  <si>
    <t xml:space="preserve">ВЛ А - Широкий </t>
  </si>
  <si>
    <t>ВЛ А - РГРЭС</t>
  </si>
  <si>
    <t xml:space="preserve">ВЛ А - Ст.Райчиха </t>
  </si>
  <si>
    <t>ВЛ А - Виноградовка</t>
  </si>
  <si>
    <t>ВЛ А - База</t>
  </si>
  <si>
    <t xml:space="preserve">с/н 2 </t>
  </si>
  <si>
    <t>Обувная</t>
  </si>
  <si>
    <t xml:space="preserve">ВЛ Обувная - Угольная </t>
  </si>
  <si>
    <t xml:space="preserve">ВЛ Обувная - Энергетик </t>
  </si>
  <si>
    <t>Угольная</t>
  </si>
  <si>
    <t xml:space="preserve">ВЛ Угольная - Мебельная </t>
  </si>
  <si>
    <t xml:space="preserve">ВЛ Угольная - Обувная </t>
  </si>
  <si>
    <t>ВЛ Угольная - Восток-1</t>
  </si>
  <si>
    <t>ВЛ Угольная - Восток-2</t>
  </si>
  <si>
    <t>Широкий</t>
  </si>
  <si>
    <t xml:space="preserve">ВЛ Широкий - РГРЭС </t>
  </si>
  <si>
    <t>ВЛ Широкий - А</t>
  </si>
  <si>
    <t>Мебельная</t>
  </si>
  <si>
    <t>с/н  (помимо ввода)</t>
  </si>
  <si>
    <t>Усть-Кивда</t>
  </si>
  <si>
    <t>Виноградовка</t>
  </si>
  <si>
    <t>Разрез</t>
  </si>
  <si>
    <t>Восток</t>
  </si>
  <si>
    <t xml:space="preserve">ВЛ Восток - Зимняя </t>
  </si>
  <si>
    <t xml:space="preserve">ВЛ Восток - Угольная-1 </t>
  </si>
  <si>
    <t>ВЛ Восток - Угольная-2</t>
  </si>
  <si>
    <t xml:space="preserve">ВЛ Восток - Н-Райчиха-1 </t>
  </si>
  <si>
    <t>ВЛ Восток - Н-Райчиха-2</t>
  </si>
  <si>
    <t>База</t>
  </si>
  <si>
    <t>Энергетик</t>
  </si>
  <si>
    <t xml:space="preserve">ВЛ Энергетик - Обувная </t>
  </si>
  <si>
    <t>1 с.ш.Б.К.</t>
  </si>
  <si>
    <t>1 с.ш.А.К.</t>
  </si>
  <si>
    <t>2 с.ш.А.К.</t>
  </si>
  <si>
    <t>2 с.ш.Б.К.</t>
  </si>
  <si>
    <t>1 с.ш.А</t>
  </si>
  <si>
    <t>1 с.ш.Б</t>
  </si>
  <si>
    <t>2 с.ш.А</t>
  </si>
  <si>
    <t>2 с.ш.Б</t>
  </si>
  <si>
    <t>Ам ВЭС</t>
  </si>
  <si>
    <t>БурРЭС</t>
  </si>
  <si>
    <t>МихРЭС</t>
  </si>
  <si>
    <t>ОктРЭС</t>
  </si>
  <si>
    <t>АрхРЭС</t>
  </si>
  <si>
    <t>Новорайчиха</t>
  </si>
  <si>
    <t>ЗавРЭС</t>
  </si>
  <si>
    <t>Новомихайловка</t>
  </si>
  <si>
    <t>РайРЭС</t>
  </si>
  <si>
    <t>Старая Райчиха</t>
  </si>
  <si>
    <t>ВЛ Северная - Пера</t>
  </si>
  <si>
    <t>Восточная</t>
  </si>
  <si>
    <t>ВЛ Восточная-Стройдетали</t>
  </si>
  <si>
    <t>Южная</t>
  </si>
  <si>
    <t xml:space="preserve">ВЛ Южная-Восточная 1 </t>
  </si>
  <si>
    <t>ВЛ Южная-Восточная 2</t>
  </si>
  <si>
    <t>ф3</t>
  </si>
  <si>
    <t>Пера</t>
  </si>
  <si>
    <t>Базовая</t>
  </si>
  <si>
    <t>Лесная</t>
  </si>
  <si>
    <t>Т-2 (Ввод 6кВ)</t>
  </si>
  <si>
    <t>Стройдетали</t>
  </si>
  <si>
    <t>Костюковка</t>
  </si>
  <si>
    <t>ВЛ Костюковка-Климауцы</t>
  </si>
  <si>
    <t>ВЛ Костюковка-Сычевка</t>
  </si>
  <si>
    <t>№10/70</t>
  </si>
  <si>
    <t>ВЛ №31</t>
  </si>
  <si>
    <t>ВЛ №32</t>
  </si>
  <si>
    <t>ВЛ №34</t>
  </si>
  <si>
    <t>ВЛ №39</t>
  </si>
  <si>
    <t>Климауцы</t>
  </si>
  <si>
    <t>Новоивановка</t>
  </si>
  <si>
    <t>Сычевка</t>
  </si>
  <si>
    <t>ВЛ Сычевка-Загорное</t>
  </si>
  <si>
    <t>ВЛ Сычевка-Гуран</t>
  </si>
  <si>
    <t>Гуран</t>
  </si>
  <si>
    <t>Бузули</t>
  </si>
  <si>
    <t>ВЛ Бузули-Желтоярово</t>
  </si>
  <si>
    <t>Желтоярово</t>
  </si>
  <si>
    <t>Красноярово</t>
  </si>
  <si>
    <t>Белоярово</t>
  </si>
  <si>
    <t>ВЛ Белоярово-Красноярово</t>
  </si>
  <si>
    <t>Маргаритовка</t>
  </si>
  <si>
    <t>Сапроново</t>
  </si>
  <si>
    <t>ВЛ Сапроново-Маргаритовка</t>
  </si>
  <si>
    <t>Угловая</t>
  </si>
  <si>
    <t>Мазаново</t>
  </si>
  <si>
    <t>Серышево-110</t>
  </si>
  <si>
    <t>ВЛ Серышево-Украина</t>
  </si>
  <si>
    <t>ВЛ Серышево-Поляна</t>
  </si>
  <si>
    <t>ВЛ Серышево-Казанка</t>
  </si>
  <si>
    <t>ВЛ Серышево-Верное</t>
  </si>
  <si>
    <t>ВЛ Серышево-Арга</t>
  </si>
  <si>
    <t>Серышево-35</t>
  </si>
  <si>
    <t>Поляна</t>
  </si>
  <si>
    <t>Державинка</t>
  </si>
  <si>
    <t>Бочкаревка</t>
  </si>
  <si>
    <t>Верное</t>
  </si>
  <si>
    <t>Арга</t>
  </si>
  <si>
    <t>Казанка</t>
  </si>
  <si>
    <t>Украина</t>
  </si>
  <si>
    <t>Новосергеевка</t>
  </si>
  <si>
    <t>ВЛ Новосергеевка-Ш.Лог</t>
  </si>
  <si>
    <t>Чагоян</t>
  </si>
  <si>
    <t>Георгиевка</t>
  </si>
  <si>
    <t>ВЛ Георгиевка-Саскаль</t>
  </si>
  <si>
    <t>Саскаль</t>
  </si>
  <si>
    <t>Мухино</t>
  </si>
  <si>
    <t>ВЛ Мухина-Воскресеновка</t>
  </si>
  <si>
    <t>Воскресеновка</t>
  </si>
  <si>
    <t>Реммаш</t>
  </si>
  <si>
    <t>Ураловка</t>
  </si>
  <si>
    <t>Коболдо</t>
  </si>
  <si>
    <t>ВЛ Коболдо-Огоджа1</t>
  </si>
  <si>
    <t>ВЛ Коболдо-Огоджа2</t>
  </si>
  <si>
    <t>ВЛ Коболдо-Токур</t>
  </si>
  <si>
    <t>ВЛ Коболдо-Златоустовск</t>
  </si>
  <si>
    <t>Стойба</t>
  </si>
  <si>
    <t>Селемджинск</t>
  </si>
  <si>
    <t>Златоустовск</t>
  </si>
  <si>
    <t>ВЛ Златоустовск-Ольгинск</t>
  </si>
  <si>
    <t>Экимчан</t>
  </si>
  <si>
    <t>Союзный</t>
  </si>
  <si>
    <t>Ольгинск</t>
  </si>
  <si>
    <t>Огоджа</t>
  </si>
  <si>
    <t>ВЛ Огоджа-Софийск</t>
  </si>
  <si>
    <t>Токур</t>
  </si>
  <si>
    <t>ЦенРЭС</t>
  </si>
  <si>
    <t>Ам ЗЭС</t>
  </si>
  <si>
    <t>МазРЭС</t>
  </si>
  <si>
    <t>СерРЭС</t>
  </si>
  <si>
    <t>Широкий Лог</t>
  </si>
  <si>
    <t>ШимРЭС</t>
  </si>
  <si>
    <t>СелРЭС</t>
  </si>
  <si>
    <t>Мехзавод</t>
  </si>
  <si>
    <t>Т-1 (Ввод 10кВ)</t>
  </si>
  <si>
    <t>Горная</t>
  </si>
  <si>
    <t>Дамбуки</t>
  </si>
  <si>
    <t>Т-1 (Ввод 6кВ)</t>
  </si>
  <si>
    <t>Октябрьская</t>
  </si>
  <si>
    <t>Бам</t>
  </si>
  <si>
    <t>Т-1 (Ввод 35кВ)</t>
  </si>
  <si>
    <t>ВЛ Бам-Мангали</t>
  </si>
  <si>
    <t>ВЛ Бам-Тахтамыгда</t>
  </si>
  <si>
    <t>ВЛ Бам-Муртыгит</t>
  </si>
  <si>
    <t>Эльга</t>
  </si>
  <si>
    <t>Т-1 (Ввод 10кВ 1 сш)</t>
  </si>
  <si>
    <t>Т-1 (Ввод 10 кВ 3 сш)</t>
  </si>
  <si>
    <t>Т-2 (Ввод 10 кВ 2 сш)</t>
  </si>
  <si>
    <t>Т-2 (Ввод 10 кВ 4 сш)</t>
  </si>
  <si>
    <t>ф.53</t>
  </si>
  <si>
    <t>Т-2 (Ввод 10кВ)</t>
  </si>
  <si>
    <t>ф.2 хн</t>
  </si>
  <si>
    <t>ВЛ-35 Уркан</t>
  </si>
  <si>
    <t>ВЛ-35 Инагли</t>
  </si>
  <si>
    <t>Ольдой</t>
  </si>
  <si>
    <t>ЗейРЭС</t>
  </si>
  <si>
    <t>Ам СЭС</t>
  </si>
  <si>
    <t>СковРЭС</t>
  </si>
  <si>
    <t>Бомнак</t>
  </si>
  <si>
    <t>Улак</t>
  </si>
  <si>
    <t>Овсянка</t>
  </si>
  <si>
    <t>Чалбачи</t>
  </si>
  <si>
    <t>Юбилейная</t>
  </si>
  <si>
    <t>Исток</t>
  </si>
  <si>
    <t>Речная</t>
  </si>
  <si>
    <t>Протока</t>
  </si>
  <si>
    <t>Черняево</t>
  </si>
  <si>
    <t>МагдРЭС</t>
  </si>
  <si>
    <t>Толбузино</t>
  </si>
  <si>
    <t>Невер</t>
  </si>
  <si>
    <t>Соловьевская</t>
  </si>
  <si>
    <t>Джалинда</t>
  </si>
  <si>
    <t>Строительная</t>
  </si>
  <si>
    <t>Аэропорт</t>
  </si>
  <si>
    <t>Подстанции</t>
  </si>
  <si>
    <t>Новотроицкая</t>
  </si>
  <si>
    <t>Верхнеполтавская</t>
  </si>
  <si>
    <t>Талакан</t>
  </si>
  <si>
    <t>Прибрежная</t>
  </si>
  <si>
    <t>Завитая</t>
  </si>
  <si>
    <t>Варваровка</t>
  </si>
  <si>
    <t>Хвойное</t>
  </si>
  <si>
    <t>Архара</t>
  </si>
  <si>
    <t>Призейская</t>
  </si>
  <si>
    <t>Светлая</t>
  </si>
  <si>
    <t>Тунгала</t>
  </si>
  <si>
    <t>Энергия</t>
  </si>
  <si>
    <t>Дипкун</t>
  </si>
  <si>
    <t>Лопча</t>
  </si>
  <si>
    <t>Сковородино</t>
  </si>
  <si>
    <t>Тутаул</t>
  </si>
  <si>
    <t>Тында</t>
  </si>
  <si>
    <t>Хани</t>
  </si>
  <si>
    <t>Хорогочи</t>
  </si>
  <si>
    <t>Юктали</t>
  </si>
  <si>
    <t>Ключевая</t>
  </si>
  <si>
    <t>Магдагачи</t>
  </si>
  <si>
    <t>Сиваки</t>
  </si>
  <si>
    <t>Драга</t>
  </si>
  <si>
    <t>Союзная</t>
  </si>
  <si>
    <t>Февральск</t>
  </si>
  <si>
    <t>ХЭС</t>
  </si>
  <si>
    <t>Шимановск</t>
  </si>
  <si>
    <t>Амурская</t>
  </si>
  <si>
    <t>Загорная</t>
  </si>
  <si>
    <t>Ледяная</t>
  </si>
  <si>
    <t>Свободный</t>
  </si>
  <si>
    <t>Новокиевка</t>
  </si>
  <si>
    <t>Уландочка</t>
  </si>
  <si>
    <t>ф.55</t>
  </si>
  <si>
    <t>ф.56</t>
  </si>
  <si>
    <t>ф.513</t>
  </si>
  <si>
    <t>ф.514</t>
  </si>
  <si>
    <t>ф.2б</t>
  </si>
  <si>
    <t xml:space="preserve">ф.5 </t>
  </si>
  <si>
    <t xml:space="preserve">ф.6 </t>
  </si>
  <si>
    <t xml:space="preserve">ф.10 </t>
  </si>
  <si>
    <t xml:space="preserve">ф.19 </t>
  </si>
  <si>
    <t xml:space="preserve">ф.23 </t>
  </si>
  <si>
    <t xml:space="preserve">ф.25 </t>
  </si>
  <si>
    <t xml:space="preserve">ф.27 </t>
  </si>
  <si>
    <t xml:space="preserve">ф.28 </t>
  </si>
  <si>
    <t xml:space="preserve">ф.29 </t>
  </si>
  <si>
    <t xml:space="preserve">ф.33 </t>
  </si>
  <si>
    <t xml:space="preserve">ф.34 </t>
  </si>
  <si>
    <t xml:space="preserve">ф.36 </t>
  </si>
  <si>
    <t xml:space="preserve">ф.40 </t>
  </si>
  <si>
    <t>Q, Мвар</t>
  </si>
  <si>
    <t>I, А</t>
  </si>
  <si>
    <t>P, МВт</t>
  </si>
  <si>
    <t>cos(φ)</t>
  </si>
  <si>
    <t>ВЛ 35 кВ Сковородино - Невер</t>
  </si>
  <si>
    <t>ВЛ 35 кВ Сковородино - Джалинда</t>
  </si>
  <si>
    <t>ВЛ 35 кВ Белоярово</t>
  </si>
  <si>
    <t>ВЛ 35 кВ Мазаново</t>
  </si>
  <si>
    <t>ВЛ 35 кВ Угловая</t>
  </si>
  <si>
    <t>ВЛ 35 кВ Сапроново</t>
  </si>
  <si>
    <t>ВЛ 35 кВ Амурская - Ново-ивановка</t>
  </si>
  <si>
    <t>ВЛ 35 кВ Амурская - Костюковка №1</t>
  </si>
  <si>
    <t>ВЛ 35 кВ Амурская - Костюковка №2</t>
  </si>
  <si>
    <t>ВЛ 35 кВ Амурская - Северная №1</t>
  </si>
  <si>
    <t>ВЛ 35 кВ Амурская - Северная №2</t>
  </si>
  <si>
    <t>ВЛ 35 кВ Амурская - Свободный №1</t>
  </si>
  <si>
    <t>ВЛ 35 кВ Амурская - Свободный №2</t>
  </si>
  <si>
    <t>ВЛ 35 кВ Амурская - Лесная</t>
  </si>
  <si>
    <t>ВЛ 35 кВ Амурская - Базовая</t>
  </si>
  <si>
    <t>ВЛ110 кв Сковородино-Бам</t>
  </si>
  <si>
    <t>ВЛ 110 кВ Сковородино - Березитовый</t>
  </si>
  <si>
    <t>ВЛ 110 кВ Сковородино - НПС №1</t>
  </si>
  <si>
    <t>ВЛ 110 кВ Сковородино - НПС №2</t>
  </si>
  <si>
    <t>ВЛ 35 кВ Мухино</t>
  </si>
  <si>
    <t>ВЛ 35 кВ Реммаш №1</t>
  </si>
  <si>
    <t>ВЛ 35 кВ Реммаш №2</t>
  </si>
  <si>
    <t>ВЛ 35 кВ Георгиевка</t>
  </si>
  <si>
    <t>ВЛ 35 кВ Чагоян</t>
  </si>
  <si>
    <t>ВЛ 35 кВ РГРЭС-Малиновка</t>
  </si>
  <si>
    <t>РГРЭС</t>
  </si>
  <si>
    <t>ВЛ 35 кВ РГРЭС-А</t>
  </si>
  <si>
    <t>ВЛ 35 кВ РГРЭС-Усть-Кивда</t>
  </si>
  <si>
    <t>ВЛ 35 кВ РГРЭС-Прогресс</t>
  </si>
  <si>
    <t>ВЛ 35 кВ РГРЭС-Новорайчиха</t>
  </si>
  <si>
    <t>ВЛ 35 кВ РГРЭС-Широкий</t>
  </si>
  <si>
    <t>ВЛ 110 кВ  Светлая - Мехзавод №1</t>
  </si>
  <si>
    <t>ВЛ 110 кВ  Светлая - Мехзавод №2</t>
  </si>
  <si>
    <t>ВЛ 35 кВ  Светлая- Энергия №1 с отпайками</t>
  </si>
  <si>
    <t>ВЛ 35 кВ  Светлая- Энергия №2 с отпайками</t>
  </si>
  <si>
    <t>ВЛ 35 кВ  Светлая- Овсянка №1 с отпайками</t>
  </si>
  <si>
    <t>ВЛ 35 кВ  Светлая- Овсянка №2 с отпайками</t>
  </si>
  <si>
    <t>ВЛ110 кВ  Светлая - Горная</t>
  </si>
  <si>
    <t>ВЛ 35 кВ Глухари №1</t>
  </si>
  <si>
    <t>ВЛ 35 кВ Глухари №2</t>
  </si>
  <si>
    <t>ВЛ 35 кВ Лумбирский</t>
  </si>
  <si>
    <t>ВЛ 35 кВ Уркима</t>
  </si>
  <si>
    <t>ВЛ 35 кВ Набережная</t>
  </si>
  <si>
    <t>ВЛ 35 кВ Бочуган №2</t>
  </si>
  <si>
    <t>ВЛ 35 кВ Отважное</t>
  </si>
  <si>
    <t>ВЛ 35 кВ Ключевая - Рудник</t>
  </si>
  <si>
    <t>ВЛ 35 кВ Ключевая - Черняево</t>
  </si>
  <si>
    <t>ВЛ 35 кВ Ключевая - Чалганы</t>
  </si>
  <si>
    <t>ВЛ 110 кВ Коболдо №1</t>
  </si>
  <si>
    <t>ВЛ 110 кВ Коболдо №2</t>
  </si>
  <si>
    <t>ВЛ 35 кВ Февральская - Драгошевск</t>
  </si>
  <si>
    <t>ВЛ 35 кВ Февральская - Исса</t>
  </si>
  <si>
    <t>ВЛ 35 кВ Амурская №1</t>
  </si>
  <si>
    <t>ВЛ 35 кВ Амурская №2</t>
  </si>
  <si>
    <t>ВЛ 35 кВ Южная №1</t>
  </si>
  <si>
    <t>ВЛ 35 кВ Южная №2</t>
  </si>
  <si>
    <t>ВЛ 110 кВ Эльга №1</t>
  </si>
  <si>
    <t>ВЛ 110 кВ Эльга №2</t>
  </si>
  <si>
    <t>ВЛ 35 кВ Тында-Опорная-1</t>
  </si>
  <si>
    <t>ВЛ 35 кВ Тында-Опорная-2</t>
  </si>
  <si>
    <t>ВЛ 35 кВ Тында - Аэропорт</t>
  </si>
  <si>
    <t>ВЛ 35 кВ Тында - Строительная №1</t>
  </si>
  <si>
    <t>ВЛ 35 кВ Тында - Строительная №2</t>
  </si>
  <si>
    <t>ВЛ 35 кВ Тында - Сети</t>
  </si>
  <si>
    <t>ВЛ 35 кВ Тында - Бестужево №1</t>
  </si>
  <si>
    <t>ВЛ 35 кВ Тында - Бестужево №2</t>
  </si>
  <si>
    <t>ВЛ 110 кВ Сиваки - Шипачжань с отпайкой на ПС Байна</t>
  </si>
  <si>
    <t>ВЛ 110 кВ Сиваки - Октябрьский</t>
  </si>
  <si>
    <t>ВЛ 35 кВ №34 Правая</t>
  </si>
  <si>
    <t>ВЛ 35 кВ №37</t>
  </si>
  <si>
    <t>ВЛ 35 кВ Бузули</t>
  </si>
  <si>
    <t>ВЛ 35 кВ №31 Левая</t>
  </si>
  <si>
    <t>ВЛ 35 кВ Л-1</t>
  </si>
  <si>
    <t>ВЛ 35 кВ Л-2</t>
  </si>
  <si>
    <t>ВЛ 35 кВ Л-3</t>
  </si>
  <si>
    <t>ВЛ 35 кВ Л-4</t>
  </si>
  <si>
    <t>ВЛ 35 кВ Мандагачи - Толбузино</t>
  </si>
  <si>
    <t>ВЛ 35 кВ Озерная</t>
  </si>
  <si>
    <t>ВЛ 35 кВ №6 Варваровка - Разрез</t>
  </si>
  <si>
    <t>ВЛ 35 кВ №7 Варваровка - Разрез</t>
  </si>
  <si>
    <t>ВЛ-110кВ Озёрная</t>
  </si>
  <si>
    <t>ВЛ 35 кВ Романовка</t>
  </si>
  <si>
    <t>ВЛ 35 кВ Смелое</t>
  </si>
  <si>
    <t>ВЛ 35 кВ Таежное</t>
  </si>
  <si>
    <t>ВЛ-220 НПС-27 №1</t>
  </si>
  <si>
    <t>ВЛ-220 НПС-27 №2</t>
  </si>
  <si>
    <t>ВЛ 35 кВ Куприяновка</t>
  </si>
  <si>
    <t>ВЛ 35 кВ Городская</t>
  </si>
  <si>
    <t>ВЛ 35 кВ Дальняя</t>
  </si>
  <si>
    <t>ВЛ 35 кВ Болдыревка</t>
  </si>
  <si>
    <t>ВЛ 35 кВ Успеновка</t>
  </si>
  <si>
    <t>ВЛ 35 кВ Дипкун - Маревая</t>
  </si>
  <si>
    <t>ВЛ 35 кВ Дипкун - Тутаул</t>
  </si>
  <si>
    <t>ВЛ 35 кВ Юктали - Нюкжа №1</t>
  </si>
  <si>
    <t>ВЛ 35 кВ Юктали - Нюкжа №2</t>
  </si>
  <si>
    <t>ВЛ 35 кВ Светлая №1 с отп, на ПС Исток, Протока</t>
  </si>
  <si>
    <t>ВЛ 35 кВ Светлая №2 с отп, на ПС Исток, Протока</t>
  </si>
  <si>
    <t>ВЛ 35 кВ Базовая №1 с отп, на ПС Электрокотельная</t>
  </si>
  <si>
    <t>ВЛ 35 кВ Базовая №2 с отп, на ПС Электрокотельная</t>
  </si>
  <si>
    <t>ВЛ 35 кВ Призейская - Бомнак</t>
  </si>
  <si>
    <t>ВЛ 35 кВ Призейская - Баралус</t>
  </si>
  <si>
    <t>ВЛ 35 кВ Призейская - Ижак</t>
  </si>
  <si>
    <t>ВЛ 35 кВ Тунгала - Ижак</t>
  </si>
  <si>
    <t>ВЛ 35 кВ Тунгала - Дугда</t>
  </si>
  <si>
    <t>ВЛ 35 кВ Лопча - МПС №1</t>
  </si>
  <si>
    <t>ВЛ 35 кВ Лопча - МПС №2</t>
  </si>
  <si>
    <t>ВЛ 35 кВ Баралус</t>
  </si>
  <si>
    <t>ВЛ 35 кВ Хани - Хани №1</t>
  </si>
  <si>
    <t>ВЛ 35 кВ Хани - Хани №2</t>
  </si>
  <si>
    <t>Т-1 (Ввод 10 кВ) "Б"К</t>
  </si>
  <si>
    <t>Т-1 (Ввод 10 кВ) "A"К</t>
  </si>
  <si>
    <t>Т-2 (Ввод 10 кВ) "A"К</t>
  </si>
  <si>
    <t>Т-2 (Ввод 10 кВ) "Б"К</t>
  </si>
  <si>
    <t>Т-2 (Ввод 35кВ)</t>
  </si>
  <si>
    <t>ВЛ 110 кВ РГРЭС-Михайловка</t>
  </si>
  <si>
    <t>ВЛ 110 кВ РГРЭС- Бурейск-I</t>
  </si>
  <si>
    <t>ВЛ 110 кВ РГРЭС- Бурейск-II</t>
  </si>
  <si>
    <t>ВЛ 110 кВ РГРЭС - Бурея-Тяга</t>
  </si>
  <si>
    <t>ОМВ-110 кВ</t>
  </si>
  <si>
    <t>ф.7К</t>
  </si>
  <si>
    <t>ф.12К</t>
  </si>
  <si>
    <t>Раздольное</t>
  </si>
  <si>
    <t>АКС</t>
  </si>
  <si>
    <t>откл.</t>
  </si>
  <si>
    <t>ООО Районные электрические сети</t>
  </si>
  <si>
    <t>ООО Трансэнерго</t>
  </si>
  <si>
    <t>МУП Горэлектротеплосеть</t>
  </si>
  <si>
    <t>ООО Предприятие Зейские электрические сети</t>
  </si>
  <si>
    <t>Оборонэнерго</t>
  </si>
  <si>
    <t>Район</t>
  </si>
  <si>
    <t>Тындинский</t>
  </si>
  <si>
    <t>Сковородинский</t>
  </si>
  <si>
    <t>Магдагачинский</t>
  </si>
  <si>
    <t>г. Зея</t>
  </si>
  <si>
    <t>ВЛ 220 кВ НПС20 №1</t>
  </si>
  <si>
    <t>ВЛ 220 кВ НПС20 №2</t>
  </si>
  <si>
    <t>Центральный энергорайон</t>
  </si>
  <si>
    <t>Уже вкл.</t>
  </si>
  <si>
    <t>Добавлены</t>
  </si>
  <si>
    <t>Всего</t>
  </si>
  <si>
    <t>?0</t>
  </si>
  <si>
    <t>откл</t>
  </si>
  <si>
    <t>совпадение</t>
  </si>
  <si>
    <t>Тамб</t>
  </si>
  <si>
    <t>Конст</t>
  </si>
  <si>
    <t>Михайловск</t>
  </si>
  <si>
    <t>уже вкл.</t>
  </si>
  <si>
    <t>г. Благовещенск</t>
  </si>
  <si>
    <t>г. Белогорск</t>
  </si>
  <si>
    <t>Октябрьский</t>
  </si>
  <si>
    <t>г. Тында</t>
  </si>
  <si>
    <t>Западный энергорайон</t>
  </si>
  <si>
    <t>Восточный энергорайон</t>
  </si>
  <si>
    <t>Горная - Дамбуки</t>
  </si>
  <si>
    <t>Стойба-Маломыр №1,1</t>
  </si>
  <si>
    <t>до 5 мин</t>
  </si>
  <si>
    <t>до 20 мин</t>
  </si>
  <si>
    <t>до 60 мин</t>
  </si>
  <si>
    <t>Центр. Эн. Район</t>
  </si>
  <si>
    <t>Всего %</t>
  </si>
  <si>
    <t>Вост. Эн. Район</t>
  </si>
  <si>
    <t>1+2</t>
  </si>
  <si>
    <t>Зап. Эн. Район</t>
  </si>
  <si>
    <t>ВЛ Северная</t>
  </si>
  <si>
    <t>запись не найденных обьектов из АмЭС БД</t>
  </si>
  <si>
    <t>Т-2 (Ввод 110кВ)</t>
  </si>
  <si>
    <t>Т-1 (Ввод 110кВ)</t>
  </si>
  <si>
    <t>ВЛ-35 Сухой лог</t>
  </si>
  <si>
    <t>ОБНОВИТЬ МЭСОВСКИЕ ПС</t>
  </si>
  <si>
    <t>КВЛ Северная</t>
  </si>
  <si>
    <t>КВЛ Благовещенская - Северная</t>
  </si>
  <si>
    <t>КВЛ Центральная - Северная</t>
  </si>
  <si>
    <t xml:space="preserve">ВЛ  Благовещенская - Центральная </t>
  </si>
  <si>
    <t>КВЛ Центральная -Северная</t>
  </si>
  <si>
    <t>ВЛ Центральная</t>
  </si>
  <si>
    <t>ВЛ-110 Албын-1</t>
  </si>
  <si>
    <t>ВЛ-110 Албын-2</t>
  </si>
  <si>
    <t>ВЛ-110 Маломыр -1</t>
  </si>
  <si>
    <t>ВЛ-110 Маломыр -2</t>
  </si>
  <si>
    <t>ВЛ Бам-Ольдой</t>
  </si>
  <si>
    <t>г. Сковородино</t>
  </si>
  <si>
    <t>Зейский</t>
  </si>
  <si>
    <t>Архаринский</t>
  </si>
  <si>
    <t>Бурейский</t>
  </si>
  <si>
    <t>Завитинский</t>
  </si>
  <si>
    <t>Михайловский</t>
  </si>
  <si>
    <t>г. Свободный</t>
  </si>
  <si>
    <t>г. Шимановск</t>
  </si>
  <si>
    <t>Селемджинский</t>
  </si>
  <si>
    <t>Свободненский</t>
  </si>
  <si>
    <t>Шимановский</t>
  </si>
  <si>
    <t>Мазановский</t>
  </si>
  <si>
    <t>Серышевский</t>
  </si>
  <si>
    <t>г. Райчихинск</t>
  </si>
  <si>
    <t>Город, район</t>
  </si>
  <si>
    <t>СП ВЭС</t>
  </si>
  <si>
    <t>СП ЗЭС</t>
  </si>
  <si>
    <t>СП СЭС</t>
  </si>
  <si>
    <t>Всего:</t>
  </si>
  <si>
    <t>СП ЦЭС</t>
  </si>
  <si>
    <t xml:space="preserve">ВЛ Птицефабрика - Моховая </t>
  </si>
  <si>
    <t>Благовещенский</t>
  </si>
  <si>
    <t>Белогорский</t>
  </si>
  <si>
    <t>Ивановский</t>
  </si>
  <si>
    <t>Тамбовский</t>
  </si>
  <si>
    <t>Константиновский</t>
  </si>
  <si>
    <t>Ромненский</t>
  </si>
  <si>
    <t xml:space="preserve">ф.26 </t>
  </si>
  <si>
    <t xml:space="preserve">ф.18 </t>
  </si>
  <si>
    <t xml:space="preserve">ф.17 </t>
  </si>
  <si>
    <t>ф.3н</t>
  </si>
  <si>
    <t>ф.4н</t>
  </si>
  <si>
    <t>ВЛ Бам-Монголи</t>
  </si>
  <si>
    <t>Оперативное управление ВЛ 6,10 кВ</t>
  </si>
  <si>
    <t>ГорРЭС</t>
  </si>
  <si>
    <t>НПС</t>
  </si>
  <si>
    <t>ВЛ 110 кВ №1</t>
  </si>
  <si>
    <t>ВЛ 110 кВ №2</t>
  </si>
  <si>
    <t>Западн. Итого</t>
  </si>
  <si>
    <t>фидера (КЗ)</t>
  </si>
  <si>
    <t>фидера (утвержд.)</t>
  </si>
  <si>
    <t>Соловьевск-Игнали</t>
  </si>
  <si>
    <t>Центр</t>
  </si>
  <si>
    <t>Вост.</t>
  </si>
  <si>
    <t>Западн. расчетный</t>
  </si>
  <si>
    <t>Вост. расчетный</t>
  </si>
  <si>
    <t>Отключаемая мощность, МВт</t>
  </si>
  <si>
    <t>Райчихинский</t>
  </si>
  <si>
    <t>P, МВт
19ч</t>
  </si>
  <si>
    <t>Центр +10%</t>
  </si>
  <si>
    <t>РГРЭС +10%</t>
  </si>
  <si>
    <r>
      <t>P</t>
    </r>
    <r>
      <rPr>
        <vertAlign val="subscript"/>
        <sz val="11"/>
        <color theme="1"/>
        <rFont val="Calibri"/>
        <family val="2"/>
        <charset val="204"/>
        <scheme val="minor"/>
      </rPr>
      <t>max</t>
    </r>
    <r>
      <rPr>
        <sz val="11"/>
        <color theme="1"/>
        <rFont val="Calibri"/>
        <family val="2"/>
        <scheme val="minor"/>
      </rPr>
      <t>, МВт</t>
    </r>
  </si>
  <si>
    <t>ВЛ 110 кВ Дамбуки</t>
  </si>
  <si>
    <t>ВЛ №38</t>
  </si>
  <si>
    <t>ВЛ Бузули - Северная</t>
  </si>
  <si>
    <t>Горная - Худгер</t>
  </si>
  <si>
    <t>МВ-35 Т-1</t>
  </si>
  <si>
    <t>ВВ-10 Т-1</t>
  </si>
  <si>
    <t>Чалбачи - Юбилейная</t>
  </si>
  <si>
    <t>Овсянка - Чалбачи</t>
  </si>
  <si>
    <t>Базовая-Речная</t>
  </si>
  <si>
    <t>Невер - Соловьевск</t>
  </si>
  <si>
    <t>ВЛ 110 кВ Коболдо №1,2</t>
  </si>
  <si>
    <t>Чагоян - Ураловка</t>
  </si>
  <si>
    <t>ВЛ Сапроново-Державинка</t>
  </si>
  <si>
    <t>ВЛ Восток - Угольная 1,2</t>
  </si>
  <si>
    <t>Ленинское - Касаткино</t>
  </si>
  <si>
    <t>Усть-Кивда - Спасск</t>
  </si>
  <si>
    <t>ВЛ 35 кВ Амурская - Костюковка №1,2</t>
  </si>
  <si>
    <t>ВЛ Коболдо - Огоджа 1,2</t>
  </si>
  <si>
    <t>Наименование подстанции</t>
  </si>
  <si>
    <t>Sтр, МВА</t>
  </si>
  <si>
    <t>Т1</t>
  </si>
  <si>
    <t>Т2</t>
  </si>
  <si>
    <t>Т3</t>
  </si>
  <si>
    <t>Муравьёвка</t>
  </si>
  <si>
    <t>Киселиозёрка</t>
  </si>
  <si>
    <t xml:space="preserve">Озерная </t>
  </si>
  <si>
    <t>Ленинская</t>
  </si>
  <si>
    <t>ПС №2</t>
  </si>
  <si>
    <t>ПС №5</t>
  </si>
  <si>
    <t>ПС №11</t>
  </si>
  <si>
    <t>Т-1</t>
  </si>
  <si>
    <t>Т-2</t>
  </si>
  <si>
    <t xml:space="preserve">Южная </t>
  </si>
  <si>
    <t>Т-3</t>
  </si>
  <si>
    <t xml:space="preserve">Т-1 </t>
  </si>
  <si>
    <t>ПС 10/70</t>
  </si>
  <si>
    <t>тр-р</t>
  </si>
  <si>
    <r>
      <t>U</t>
    </r>
    <r>
      <rPr>
        <vertAlign val="subscript"/>
        <sz val="14"/>
        <rFont val="Calibri"/>
        <family val="2"/>
        <charset val="204"/>
        <scheme val="minor"/>
      </rPr>
      <t>ВН(ном)</t>
    </r>
    <r>
      <rPr>
        <sz val="14"/>
        <rFont val="Calibri"/>
        <family val="2"/>
        <charset val="204"/>
        <scheme val="minor"/>
      </rPr>
      <t>, кВ</t>
    </r>
  </si>
  <si>
    <t>Максимовка - Трудовое</t>
  </si>
  <si>
    <t>Чесноково - Винниково</t>
  </si>
  <si>
    <t>Винниково - Калинино</t>
  </si>
  <si>
    <t>Виноградовка - Винниково</t>
  </si>
  <si>
    <t>Панино - Максимовка</t>
  </si>
  <si>
    <t>Таежная - Панино</t>
  </si>
  <si>
    <t>Романовка - Новомихайловка</t>
  </si>
  <si>
    <t>Белый Яр - Новомихайловка</t>
  </si>
  <si>
    <t>Прогресс - Новорайчиха</t>
  </si>
  <si>
    <t>Завитая - Городская 1</t>
  </si>
  <si>
    <t>Завитая - Городская 2</t>
  </si>
  <si>
    <t>Успеновка - Белый Яр</t>
  </si>
  <si>
    <t>Угольная - Куприяновка</t>
  </si>
  <si>
    <t>База - Энергетик</t>
  </si>
  <si>
    <t>Верное – Державинка</t>
  </si>
  <si>
    <t>Арга - Красноярово</t>
  </si>
  <si>
    <t>Поляна - Бочкарёвка</t>
  </si>
  <si>
    <t xml:space="preserve">Желтоярово - Красноярово </t>
  </si>
  <si>
    <t>СВ110</t>
  </si>
  <si>
    <t>СВ35</t>
  </si>
  <si>
    <t>ф.61 К</t>
  </si>
  <si>
    <t>Из Архива</t>
  </si>
  <si>
    <t>S,МВА</t>
  </si>
  <si>
    <t>Q, МВар</t>
  </si>
  <si>
    <t>3 часа загрузка, %</t>
  </si>
  <si>
    <t xml:space="preserve"> загрузка, %</t>
  </si>
  <si>
    <t>max час</t>
  </si>
  <si>
    <t>9 часов загрузка, %</t>
  </si>
  <si>
    <t>18 часов загрузка, %</t>
  </si>
  <si>
    <t xml:space="preserve">Таблица максимальной загрузки трансформаторов 110 кВ и 35 кВ  за день контрольных замеров 17 декабря 2014 года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</si>
</sst>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7" formatCode="h"/>
    <numFmt numFmtId="168" formatCode="_-* #,##0.00\ &quot;р.&quot;_-;_-* \-#,##0.00\ &quot;р.&quot;;_-* &quot;-&quot;??\ &quot;р.&quot;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sz val="12"/>
      <name val="Times New Roman"/>
      <family val="1"/>
      <charset val="204"/>
    </font>
    <font>
      <sz val="10"/>
      <name val="Arial Cyr"/>
      <charset val="204"/>
    </font>
    <font>
      <b/>
      <sz val="11"/>
      <color theme="0" tint="-0.1499984740745262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vertAlign val="subscript"/>
      <sz val="11"/>
      <color theme="1"/>
      <name val="Calibri"/>
      <family val="2"/>
      <charset val="204"/>
      <scheme val="minor"/>
    </font>
    <font>
      <sz val="11"/>
      <name val="Calibri"/>
      <family val="2"/>
    </font>
    <font>
      <sz val="14"/>
      <name val="Calibri"/>
      <family val="2"/>
      <charset val="204"/>
      <scheme val="minor"/>
    </font>
    <font>
      <vertAlign val="subscript"/>
      <sz val="14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4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AA00"/>
        <bgColor indexed="64"/>
      </patternFill>
    </fill>
    <fill>
      <patternFill patternType="solid">
        <fgColor theme="3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2" fillId="0" borderId="0"/>
    <xf numFmtId="168" fontId="19" fillId="0" borderId="0" applyFont="0" applyFill="0" applyBorder="0" applyAlignment="0" applyProtection="0"/>
    <xf numFmtId="0" fontId="5" fillId="0" borderId="0"/>
  </cellStyleXfs>
  <cellXfs count="262">
    <xf numFmtId="0" fontId="0" fillId="0" borderId="0" xfId="0"/>
    <xf numFmtId="0" fontId="0" fillId="0" borderId="0" xfId="0" applyBorder="1"/>
    <xf numFmtId="0" fontId="0" fillId="3" borderId="0" xfId="0" applyFill="1"/>
    <xf numFmtId="0" fontId="0" fillId="0" borderId="0" xfId="0" applyFill="1"/>
    <xf numFmtId="0" fontId="0" fillId="3" borderId="0" xfId="0" applyFill="1" applyBorder="1"/>
    <xf numFmtId="0" fontId="6" fillId="7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0" fillId="8" borderId="0" xfId="0" applyFill="1"/>
    <xf numFmtId="0" fontId="0" fillId="0" borderId="25" xfId="0" applyBorder="1"/>
    <xf numFmtId="0" fontId="0" fillId="0" borderId="28" xfId="0" applyBorder="1"/>
    <xf numFmtId="0" fontId="0" fillId="0" borderId="0" xfId="0" applyAlignment="1">
      <alignment horizontal="center"/>
    </xf>
    <xf numFmtId="0" fontId="7" fillId="0" borderId="25" xfId="0" applyFont="1" applyBorder="1"/>
    <xf numFmtId="0" fontId="7" fillId="0" borderId="26" xfId="0" applyFont="1" applyBorder="1"/>
    <xf numFmtId="0" fontId="8" fillId="0" borderId="25" xfId="0" applyFont="1" applyBorder="1"/>
    <xf numFmtId="0" fontId="8" fillId="0" borderId="26" xfId="0" applyFont="1" applyBorder="1"/>
    <xf numFmtId="0" fontId="8" fillId="0" borderId="27" xfId="0" applyFont="1" applyBorder="1"/>
    <xf numFmtId="0" fontId="8" fillId="0" borderId="0" xfId="0" applyFont="1" applyBorder="1"/>
    <xf numFmtId="0" fontId="7" fillId="0" borderId="27" xfId="0" applyFont="1" applyBorder="1"/>
    <xf numFmtId="0" fontId="7" fillId="0" borderId="0" xfId="0" applyFont="1" applyBorder="1"/>
    <xf numFmtId="0" fontId="7" fillId="0" borderId="28" xfId="0" applyFont="1" applyBorder="1"/>
    <xf numFmtId="0" fontId="7" fillId="0" borderId="29" xfId="0" applyFont="1" applyBorder="1"/>
    <xf numFmtId="0" fontId="7" fillId="6" borderId="27" xfId="0" applyFont="1" applyFill="1" applyBorder="1"/>
    <xf numFmtId="0" fontId="7" fillId="6" borderId="0" xfId="0" applyFont="1" applyFill="1" applyBorder="1"/>
    <xf numFmtId="0" fontId="7" fillId="0" borderId="26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29" xfId="0" applyFont="1" applyBorder="1" applyAlignment="1">
      <alignment horizontal="left"/>
    </xf>
    <xf numFmtId="0" fontId="7" fillId="0" borderId="0" xfId="0" applyFont="1" applyFill="1" applyBorder="1"/>
    <xf numFmtId="0" fontId="7" fillId="6" borderId="28" xfId="0" applyFont="1" applyFill="1" applyBorder="1"/>
    <xf numFmtId="0" fontId="7" fillId="6" borderId="29" xfId="0" applyFont="1" applyFill="1" applyBorder="1"/>
    <xf numFmtId="0" fontId="7" fillId="0" borderId="26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9" fillId="6" borderId="17" xfId="0" applyFont="1" applyFill="1" applyBorder="1"/>
    <xf numFmtId="0" fontId="9" fillId="6" borderId="18" xfId="0" applyFont="1" applyFill="1" applyBorder="1"/>
    <xf numFmtId="0" fontId="9" fillId="0" borderId="0" xfId="0" applyFont="1"/>
    <xf numFmtId="0" fontId="7" fillId="0" borderId="26" xfId="0" applyFont="1" applyFill="1" applyBorder="1"/>
    <xf numFmtId="0" fontId="7" fillId="0" borderId="29" xfId="0" applyFont="1" applyFill="1" applyBorder="1"/>
    <xf numFmtId="0" fontId="8" fillId="0" borderId="28" xfId="0" applyFont="1" applyBorder="1"/>
    <xf numFmtId="0" fontId="8" fillId="0" borderId="29" xfId="0" applyFont="1" applyBorder="1"/>
    <xf numFmtId="0" fontId="8" fillId="0" borderId="26" xfId="0" applyFont="1" applyFill="1" applyBorder="1"/>
    <xf numFmtId="0" fontId="8" fillId="0" borderId="0" xfId="0" applyFont="1" applyFill="1" applyBorder="1"/>
    <xf numFmtId="0" fontId="8" fillId="0" borderId="0" xfId="0" applyFont="1" applyBorder="1" applyAlignment="1">
      <alignment horizontal="left"/>
    </xf>
    <xf numFmtId="0" fontId="8" fillId="0" borderId="26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0" fillId="10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167" fontId="0" fillId="11" borderId="0" xfId="0" applyNumberFormat="1" applyFill="1" applyAlignment="1">
      <alignment horizontal="center" wrapText="1"/>
    </xf>
    <xf numFmtId="0" fontId="0" fillId="11" borderId="0" xfId="0" applyFill="1" applyAlignment="1">
      <alignment horizontal="center"/>
    </xf>
    <xf numFmtId="0" fontId="0" fillId="0" borderId="0" xfId="0" applyAlignment="1">
      <alignment wrapText="1"/>
    </xf>
    <xf numFmtId="0" fontId="0" fillId="0" borderId="14" xfId="0" applyBorder="1"/>
    <xf numFmtId="0" fontId="0" fillId="0" borderId="19" xfId="0" applyBorder="1"/>
    <xf numFmtId="0" fontId="0" fillId="0" borderId="11" xfId="0" applyBorder="1"/>
    <xf numFmtId="0" fontId="0" fillId="0" borderId="21" xfId="0" applyBorder="1"/>
    <xf numFmtId="0" fontId="0" fillId="0" borderId="13" xfId="0" applyBorder="1"/>
    <xf numFmtId="0" fontId="0" fillId="0" borderId="23" xfId="0" applyBorder="1"/>
    <xf numFmtId="0" fontId="0" fillId="0" borderId="15" xfId="0" applyBorder="1"/>
    <xf numFmtId="0" fontId="0" fillId="0" borderId="16" xfId="0" applyBorder="1"/>
    <xf numFmtId="0" fontId="0" fillId="0" borderId="1" xfId="0" applyBorder="1"/>
    <xf numFmtId="0" fontId="0" fillId="0" borderId="4" xfId="0" applyBorder="1"/>
    <xf numFmtId="2" fontId="0" fillId="0" borderId="1" xfId="0" applyNumberFormat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0" fillId="0" borderId="19" xfId="0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4" borderId="21" xfId="0" applyNumberFormat="1" applyFill="1" applyBorder="1" applyAlignment="1">
      <alignment horizontal="center"/>
    </xf>
    <xf numFmtId="0" fontId="0" fillId="0" borderId="16" xfId="0" applyFill="1" applyBorder="1"/>
    <xf numFmtId="2" fontId="0" fillId="0" borderId="16" xfId="0" applyNumberForma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0" fontId="0" fillId="12" borderId="2" xfId="0" applyFill="1" applyBorder="1"/>
    <xf numFmtId="0" fontId="0" fillId="12" borderId="9" xfId="0" applyFill="1" applyBorder="1"/>
    <xf numFmtId="2" fontId="0" fillId="0" borderId="4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12" borderId="24" xfId="0" applyFill="1" applyBorder="1"/>
    <xf numFmtId="2" fontId="0" fillId="0" borderId="15" xfId="0" applyNumberFormat="1" applyBorder="1" applyAlignment="1">
      <alignment horizontal="center"/>
    </xf>
    <xf numFmtId="2" fontId="11" fillId="0" borderId="15" xfId="0" applyNumberFormat="1" applyFont="1" applyBorder="1" applyAlignment="1">
      <alignment horizontal="center"/>
    </xf>
    <xf numFmtId="2" fontId="0" fillId="12" borderId="5" xfId="0" applyNumberFormat="1" applyFill="1" applyBorder="1" applyAlignment="1">
      <alignment horizontal="center"/>
    </xf>
    <xf numFmtId="2" fontId="0" fillId="12" borderId="3" xfId="0" applyNumberFormat="1" applyFill="1" applyBorder="1" applyAlignment="1">
      <alignment horizontal="center"/>
    </xf>
    <xf numFmtId="2" fontId="0" fillId="12" borderId="0" xfId="0" applyNumberFormat="1" applyFill="1" applyBorder="1" applyAlignment="1">
      <alignment horizontal="center"/>
    </xf>
    <xf numFmtId="2" fontId="0" fillId="12" borderId="12" xfId="0" applyNumberFormat="1" applyFill="1" applyBorder="1" applyAlignment="1">
      <alignment horizontal="center"/>
    </xf>
    <xf numFmtId="2" fontId="0" fillId="12" borderId="7" xfId="0" applyNumberFormat="1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12" borderId="21" xfId="0" applyNumberFormat="1" applyFill="1" applyBorder="1" applyAlignment="1">
      <alignment horizont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2" fontId="0" fillId="0" borderId="0" xfId="0" applyNumberFormat="1"/>
    <xf numFmtId="0" fontId="0" fillId="3" borderId="1" xfId="0" applyFill="1" applyBorder="1"/>
    <xf numFmtId="0" fontId="0" fillId="3" borderId="37" xfId="0" applyFill="1" applyBorder="1"/>
    <xf numFmtId="0" fontId="0" fillId="3" borderId="37" xfId="0" applyFill="1" applyBorder="1" applyAlignment="1">
      <alignment horizontal="right"/>
    </xf>
    <xf numFmtId="0" fontId="13" fillId="3" borderId="1" xfId="0" applyFont="1" applyFill="1" applyBorder="1" applyAlignment="1">
      <alignment horizontal="left"/>
    </xf>
    <xf numFmtId="0" fontId="0" fillId="3" borderId="0" xfId="0" applyFill="1" applyAlignment="1">
      <alignment horizontal="center" vertical="center"/>
    </xf>
    <xf numFmtId="0" fontId="0" fillId="13" borderId="0" xfId="0" applyFill="1" applyBorder="1" applyAlignment="1">
      <alignment horizontal="center"/>
    </xf>
    <xf numFmtId="0" fontId="0" fillId="13" borderId="0" xfId="0" applyFill="1" applyBorder="1"/>
    <xf numFmtId="2" fontId="0" fillId="13" borderId="1" xfId="0" applyNumberFormat="1" applyFill="1" applyBorder="1" applyAlignment="1">
      <alignment horizontal="center"/>
    </xf>
    <xf numFmtId="2" fontId="0" fillId="3" borderId="36" xfId="0" applyNumberFormat="1" applyFill="1" applyBorder="1" applyAlignment="1">
      <alignment horizontal="center"/>
    </xf>
    <xf numFmtId="2" fontId="0" fillId="3" borderId="35" xfId="0" applyNumberFormat="1" applyFill="1" applyBorder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0" fillId="9" borderId="0" xfId="0" applyFill="1"/>
    <xf numFmtId="2" fontId="12" fillId="3" borderId="1" xfId="0" applyNumberFormat="1" applyFont="1" applyFill="1" applyBorder="1" applyAlignment="1">
      <alignment horizontal="center" vertical="center" wrapText="1"/>
    </xf>
    <xf numFmtId="2" fontId="0" fillId="3" borderId="1" xfId="0" applyNumberFormat="1" applyFill="1" applyBorder="1"/>
    <xf numFmtId="2" fontId="0" fillId="13" borderId="0" xfId="0" applyNumberFormat="1" applyFill="1" applyBorder="1"/>
    <xf numFmtId="0" fontId="0" fillId="0" borderId="0" xfId="0" applyFill="1" applyAlignment="1">
      <alignment vertical="center"/>
    </xf>
    <xf numFmtId="0" fontId="0" fillId="14" borderId="0" xfId="0" applyFill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0" fillId="0" borderId="26" xfId="0" applyBorder="1"/>
    <xf numFmtId="2" fontId="11" fillId="0" borderId="26" xfId="0" applyNumberFormat="1" applyFont="1" applyBorder="1" applyAlignment="1">
      <alignment horizontal="center" vertical="center"/>
    </xf>
    <xf numFmtId="0" fontId="0" fillId="0" borderId="27" xfId="0" applyBorder="1"/>
    <xf numFmtId="2" fontId="11" fillId="4" borderId="39" xfId="0" applyNumberFormat="1" applyFont="1" applyFill="1" applyBorder="1" applyAlignment="1">
      <alignment horizontal="center" vertical="center"/>
    </xf>
    <xf numFmtId="0" fontId="0" fillId="4" borderId="29" xfId="0" applyFill="1" applyBorder="1"/>
    <xf numFmtId="0" fontId="10" fillId="4" borderId="28" xfId="0" applyFont="1" applyFill="1" applyBorder="1"/>
    <xf numFmtId="2" fontId="0" fillId="4" borderId="29" xfId="0" applyNumberFormat="1" applyFill="1" applyBorder="1" applyAlignment="1">
      <alignment horizontal="center"/>
    </xf>
    <xf numFmtId="2" fontId="0" fillId="4" borderId="33" xfId="0" applyNumberFormat="1" applyFill="1" applyBorder="1" applyAlignment="1">
      <alignment horizontal="center"/>
    </xf>
    <xf numFmtId="0" fontId="0" fillId="4" borderId="41" xfId="0" applyFill="1" applyBorder="1"/>
    <xf numFmtId="0" fontId="10" fillId="4" borderId="38" xfId="0" applyFont="1" applyFill="1" applyBorder="1"/>
    <xf numFmtId="2" fontId="11" fillId="3" borderId="0" xfId="0" applyNumberFormat="1" applyFont="1" applyFill="1" applyBorder="1" applyAlignment="1">
      <alignment horizontal="center" vertical="center"/>
    </xf>
    <xf numFmtId="2" fontId="11" fillId="4" borderId="41" xfId="0" applyNumberFormat="1" applyFont="1" applyFill="1" applyBorder="1" applyAlignment="1">
      <alignment horizontal="center"/>
    </xf>
    <xf numFmtId="2" fontId="0" fillId="4" borderId="41" xfId="0" applyNumberFormat="1" applyFill="1" applyBorder="1" applyAlignment="1">
      <alignment horizontal="center"/>
    </xf>
    <xf numFmtId="2" fontId="0" fillId="4" borderId="42" xfId="0" applyNumberFormat="1" applyFill="1" applyBorder="1" applyAlignment="1">
      <alignment horizontal="center"/>
    </xf>
    <xf numFmtId="0" fontId="0" fillId="0" borderId="25" xfId="0" applyFill="1" applyBorder="1"/>
    <xf numFmtId="0" fontId="0" fillId="0" borderId="26" xfId="0" applyFill="1" applyBorder="1"/>
    <xf numFmtId="2" fontId="0" fillId="0" borderId="26" xfId="0" applyNumberFormat="1" applyFill="1" applyBorder="1" applyAlignment="1">
      <alignment horizontal="center"/>
    </xf>
    <xf numFmtId="2" fontId="11" fillId="0" borderId="26" xfId="0" applyNumberFormat="1" applyFont="1" applyFill="1" applyBorder="1" applyAlignment="1">
      <alignment horizontal="center"/>
    </xf>
    <xf numFmtId="2" fontId="11" fillId="4" borderId="43" xfId="0" applyNumberFormat="1" applyFont="1" applyFill="1" applyBorder="1" applyAlignment="1">
      <alignment horizontal="center" vertical="center"/>
    </xf>
    <xf numFmtId="2" fontId="0" fillId="3" borderId="0" xfId="0" applyNumberFormat="1" applyFill="1" applyBorder="1" applyAlignment="1">
      <alignment horizontal="center"/>
    </xf>
    <xf numFmtId="0" fontId="0" fillId="3" borderId="0" xfId="0" applyFill="1" applyAlignment="1">
      <alignment horizontal="center" wrapText="1"/>
    </xf>
    <xf numFmtId="2" fontId="0" fillId="4" borderId="34" xfId="0" applyNumberFormat="1" applyFill="1" applyBorder="1" applyAlignment="1">
      <alignment horizontal="center"/>
    </xf>
    <xf numFmtId="0" fontId="0" fillId="3" borderId="27" xfId="0" applyFill="1" applyBorder="1"/>
    <xf numFmtId="2" fontId="0" fillId="4" borderId="32" xfId="0" applyNumberFormat="1" applyFill="1" applyBorder="1" applyAlignment="1">
      <alignment horizontal="center"/>
    </xf>
    <xf numFmtId="0" fontId="0" fillId="15" borderId="1" xfId="0" applyFill="1" applyBorder="1" applyAlignment="1">
      <alignment horizontal="center" vertical="center"/>
    </xf>
    <xf numFmtId="0" fontId="0" fillId="5" borderId="1" xfId="0" applyFill="1" applyBorder="1"/>
    <xf numFmtId="0" fontId="0" fillId="5" borderId="10" xfId="0" applyFill="1" applyBorder="1"/>
    <xf numFmtId="0" fontId="0" fillId="12" borderId="44" xfId="0" applyFill="1" applyBorder="1"/>
    <xf numFmtId="0" fontId="0" fillId="5" borderId="44" xfId="0" applyFill="1" applyBorder="1"/>
    <xf numFmtId="0" fontId="0" fillId="5" borderId="45" xfId="0" applyFill="1" applyBorder="1"/>
    <xf numFmtId="0" fontId="0" fillId="15" borderId="1" xfId="0" applyFill="1" applyBorder="1" applyAlignment="1">
      <alignment horizontal="center" vertical="center" wrapText="1"/>
    </xf>
    <xf numFmtId="0" fontId="0" fillId="3" borderId="25" xfId="0" applyFill="1" applyBorder="1"/>
    <xf numFmtId="0" fontId="0" fillId="3" borderId="34" xfId="0" applyFill="1" applyBorder="1"/>
    <xf numFmtId="0" fontId="0" fillId="3" borderId="28" xfId="0" applyFill="1" applyBorder="1"/>
    <xf numFmtId="0" fontId="0" fillId="3" borderId="33" xfId="0" applyFill="1" applyBorder="1"/>
    <xf numFmtId="0" fontId="0" fillId="3" borderId="26" xfId="0" applyFill="1" applyBorder="1"/>
    <xf numFmtId="0" fontId="0" fillId="3" borderId="32" xfId="0" applyFill="1" applyBorder="1"/>
    <xf numFmtId="0" fontId="0" fillId="12" borderId="27" xfId="0" applyFill="1" applyBorder="1"/>
    <xf numFmtId="2" fontId="0" fillId="0" borderId="37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12" borderId="1" xfId="0" applyNumberFormat="1" applyFill="1" applyBorder="1" applyAlignment="1">
      <alignment horizontal="center"/>
    </xf>
    <xf numFmtId="0" fontId="0" fillId="12" borderId="46" xfId="0" applyFill="1" applyBorder="1"/>
    <xf numFmtId="2" fontId="0" fillId="0" borderId="7" xfId="0" applyNumberFormat="1" applyBorder="1" applyAlignment="1">
      <alignment horizontal="center" vertical="center"/>
    </xf>
    <xf numFmtId="2" fontId="0" fillId="12" borderId="10" xfId="0" applyNumberFormat="1" applyFill="1" applyBorder="1" applyAlignment="1">
      <alignment horizontal="center"/>
    </xf>
    <xf numFmtId="0" fontId="0" fillId="0" borderId="10" xfId="0" applyBorder="1"/>
    <xf numFmtId="0" fontId="0" fillId="3" borderId="29" xfId="0" applyFill="1" applyBorder="1"/>
    <xf numFmtId="2" fontId="0" fillId="0" borderId="10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2" fontId="13" fillId="3" borderId="1" xfId="0" applyNumberFormat="1" applyFont="1" applyFill="1" applyBorder="1" applyAlignment="1">
      <alignment horizontal="right"/>
    </xf>
    <xf numFmtId="2" fontId="0" fillId="3" borderId="35" xfId="0" applyNumberFormat="1" applyFill="1" applyBorder="1" applyAlignment="1">
      <alignment horizontal="right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/>
    </xf>
    <xf numFmtId="0" fontId="16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16" fillId="0" borderId="1" xfId="0" applyFont="1" applyFill="1" applyBorder="1"/>
    <xf numFmtId="0" fontId="16" fillId="0" borderId="1" xfId="0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/>
    </xf>
    <xf numFmtId="0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0" borderId="16" xfId="0" applyNumberFormat="1" applyFont="1" applyFill="1" applyBorder="1" applyAlignment="1">
      <alignment horizontal="center"/>
    </xf>
    <xf numFmtId="2" fontId="0" fillId="3" borderId="37" xfId="0" applyNumberFormat="1" applyFill="1" applyBorder="1" applyAlignment="1">
      <alignment horizontal="center"/>
    </xf>
    <xf numFmtId="2" fontId="0" fillId="13" borderId="0" xfId="0" applyNumberForma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2" fontId="16" fillId="0" borderId="1" xfId="0" applyNumberFormat="1" applyFont="1" applyFill="1" applyBorder="1" applyAlignment="1">
      <alignment horizontal="center"/>
    </xf>
    <xf numFmtId="2" fontId="16" fillId="0" borderId="16" xfId="0" applyNumberFormat="1" applyFont="1" applyFill="1" applyBorder="1" applyAlignment="1">
      <alignment horizontal="center"/>
    </xf>
    <xf numFmtId="2" fontId="16" fillId="0" borderId="10" xfId="0" applyNumberFormat="1" applyFont="1" applyFill="1" applyBorder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Border="1"/>
    <xf numFmtId="0" fontId="4" fillId="0" borderId="1" xfId="0" applyFont="1" applyBorder="1" applyAlignment="1" applyProtection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Border="1" applyAlignment="1">
      <alignment vertical="center"/>
    </xf>
    <xf numFmtId="0" fontId="9" fillId="0" borderId="35" xfId="0" applyFont="1" applyFill="1" applyBorder="1"/>
    <xf numFmtId="0" fontId="16" fillId="0" borderId="35" xfId="0" applyFont="1" applyFill="1" applyBorder="1" applyAlignment="1">
      <alignment horizontal="center"/>
    </xf>
    <xf numFmtId="0" fontId="16" fillId="0" borderId="47" xfId="0" applyFont="1" applyFill="1" applyBorder="1" applyAlignment="1">
      <alignment horizontal="center"/>
    </xf>
    <xf numFmtId="0" fontId="16" fillId="0" borderId="31" xfId="0" applyFont="1" applyFill="1" applyBorder="1" applyAlignment="1">
      <alignment horizontal="center" vertical="center"/>
    </xf>
    <xf numFmtId="0" fontId="16" fillId="0" borderId="35" xfId="0" applyFont="1" applyFill="1" applyBorder="1" applyAlignment="1">
      <alignment horizontal="center" vertical="center"/>
    </xf>
    <xf numFmtId="0" fontId="16" fillId="0" borderId="47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0" fontId="13" fillId="0" borderId="15" xfId="0" applyFont="1" applyFill="1" applyBorder="1" applyAlignment="1" applyProtection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 vertical="center"/>
    </xf>
    <xf numFmtId="0" fontId="13" fillId="0" borderId="48" xfId="0" applyFont="1" applyFill="1" applyBorder="1" applyAlignment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2" fontId="4" fillId="0" borderId="15" xfId="0" applyNumberFormat="1" applyFont="1" applyFill="1" applyBorder="1" applyAlignment="1">
      <alignment horizontal="center" vertical="center" wrapText="1"/>
    </xf>
    <xf numFmtId="2" fontId="4" fillId="0" borderId="19" xfId="0" applyNumberFormat="1" applyFont="1" applyFill="1" applyBorder="1" applyAlignment="1">
      <alignment horizontal="center" vertical="center" wrapText="1"/>
    </xf>
    <xf numFmtId="2" fontId="16" fillId="0" borderId="21" xfId="0" applyNumberFormat="1" applyFont="1" applyFill="1" applyBorder="1" applyAlignment="1">
      <alignment horizontal="center"/>
    </xf>
    <xf numFmtId="2" fontId="16" fillId="0" borderId="23" xfId="0" applyNumberFormat="1" applyFont="1" applyFill="1" applyBorder="1" applyAlignment="1">
      <alignment horizontal="center"/>
    </xf>
    <xf numFmtId="2" fontId="16" fillId="0" borderId="49" xfId="0" applyNumberFormat="1" applyFont="1" applyFill="1" applyBorder="1" applyAlignment="1">
      <alignment horizontal="center" vertical="center"/>
    </xf>
    <xf numFmtId="2" fontId="16" fillId="0" borderId="21" xfId="0" applyNumberFormat="1" applyFont="1" applyFill="1" applyBorder="1" applyAlignment="1">
      <alignment horizontal="center" vertical="center"/>
    </xf>
    <xf numFmtId="0" fontId="13" fillId="0" borderId="1" xfId="0" applyFont="1" applyFill="1" applyBorder="1"/>
    <xf numFmtId="0" fontId="13" fillId="0" borderId="10" xfId="0" applyFont="1" applyFill="1" applyBorder="1" applyAlignment="1">
      <alignment horizontal="center"/>
    </xf>
    <xf numFmtId="0" fontId="1" fillId="0" borderId="0" xfId="0" applyFont="1"/>
    <xf numFmtId="2" fontId="1" fillId="0" borderId="1" xfId="0" applyNumberFormat="1" applyFont="1" applyBorder="1"/>
    <xf numFmtId="0" fontId="13" fillId="0" borderId="16" xfId="0" applyFont="1" applyFill="1" applyBorder="1" applyAlignment="1">
      <alignment horizontal="center"/>
    </xf>
    <xf numFmtId="0" fontId="13" fillId="0" borderId="16" xfId="0" applyFont="1" applyFill="1" applyBorder="1"/>
    <xf numFmtId="0" fontId="13" fillId="0" borderId="21" xfId="0" applyFont="1" applyFill="1" applyBorder="1" applyAlignment="1">
      <alignment horizontal="center"/>
    </xf>
    <xf numFmtId="0" fontId="13" fillId="0" borderId="31" xfId="0" applyFont="1" applyFill="1" applyBorder="1"/>
    <xf numFmtId="0" fontId="13" fillId="0" borderId="49" xfId="0" applyFont="1" applyFill="1" applyBorder="1" applyAlignment="1">
      <alignment horizontal="center"/>
    </xf>
    <xf numFmtId="0" fontId="13" fillId="0" borderId="35" xfId="0" applyFont="1" applyFill="1" applyBorder="1"/>
    <xf numFmtId="0" fontId="13" fillId="0" borderId="23" xfId="0" applyFont="1" applyFill="1" applyBorder="1" applyAlignment="1">
      <alignment horizontal="center"/>
    </xf>
    <xf numFmtId="0" fontId="13" fillId="0" borderId="47" xfId="0" applyFont="1" applyFill="1" applyBorder="1"/>
    <xf numFmtId="2" fontId="9" fillId="0" borderId="1" xfId="0" applyNumberFormat="1" applyFont="1" applyFill="1" applyBorder="1" applyAlignment="1">
      <alignment horizontal="center"/>
    </xf>
    <xf numFmtId="2" fontId="9" fillId="0" borderId="21" xfId="0" applyNumberFormat="1" applyFont="1" applyFill="1" applyBorder="1" applyAlignment="1">
      <alignment horizontal="center"/>
    </xf>
    <xf numFmtId="2" fontId="13" fillId="0" borderId="10" xfId="0" applyNumberFormat="1" applyFont="1" applyFill="1" applyBorder="1" applyAlignment="1">
      <alignment horizontal="center"/>
    </xf>
    <xf numFmtId="2" fontId="13" fillId="0" borderId="49" xfId="0" applyNumberFormat="1" applyFon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center"/>
    </xf>
    <xf numFmtId="2" fontId="13" fillId="0" borderId="21" xfId="0" applyNumberFormat="1" applyFont="1" applyFill="1" applyBorder="1" applyAlignment="1">
      <alignment horizontal="center"/>
    </xf>
    <xf numFmtId="2" fontId="13" fillId="0" borderId="16" xfId="0" applyNumberFormat="1" applyFont="1" applyFill="1" applyBorder="1" applyAlignment="1">
      <alignment horizontal="center"/>
    </xf>
    <xf numFmtId="2" fontId="13" fillId="0" borderId="23" xfId="0" applyNumberFormat="1" applyFont="1" applyFill="1" applyBorder="1" applyAlignment="1">
      <alignment horizontal="center"/>
    </xf>
    <xf numFmtId="0" fontId="13" fillId="0" borderId="10" xfId="0" applyFont="1" applyFill="1" applyBorder="1"/>
    <xf numFmtId="0" fontId="16" fillId="0" borderId="10" xfId="0" applyFont="1" applyFill="1" applyBorder="1" applyAlignment="1">
      <alignment horizontal="center"/>
    </xf>
    <xf numFmtId="0" fontId="9" fillId="0" borderId="16" xfId="0" applyFont="1" applyFill="1" applyBorder="1"/>
    <xf numFmtId="0" fontId="16" fillId="0" borderId="23" xfId="0" applyFont="1" applyFill="1" applyBorder="1" applyAlignment="1">
      <alignment horizontal="center" vertical="center"/>
    </xf>
    <xf numFmtId="2" fontId="16" fillId="0" borderId="16" xfId="0" applyNumberFormat="1" applyFont="1" applyFill="1" applyBorder="1" applyAlignment="1">
      <alignment horizontal="center" vertical="center"/>
    </xf>
    <xf numFmtId="2" fontId="16" fillId="0" borderId="23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0" fillId="0" borderId="36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2" fontId="0" fillId="0" borderId="35" xfId="0" applyNumberFormat="1" applyBorder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3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0" fillId="4" borderId="38" xfId="0" applyFont="1" applyFill="1" applyBorder="1" applyAlignment="1">
      <alignment horizontal="left"/>
    </xf>
    <xf numFmtId="0" fontId="10" fillId="4" borderId="40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20" fillId="0" borderId="1" xfId="0" applyNumberFormat="1" applyFont="1" applyBorder="1" applyAlignment="1">
      <alignment horizontal="center" vertical="center"/>
    </xf>
    <xf numFmtId="0" fontId="4" fillId="0" borderId="15" xfId="0" applyFont="1" applyFill="1" applyBorder="1" applyAlignment="1" applyProtection="1">
      <alignment horizontal="center" vertical="center" wrapText="1"/>
    </xf>
    <xf numFmtId="0" fontId="21" fillId="0" borderId="29" xfId="0" applyFont="1" applyFill="1" applyBorder="1" applyAlignment="1">
      <alignment horizontal="center" vertical="center"/>
    </xf>
    <xf numFmtId="0" fontId="21" fillId="0" borderId="50" xfId="0" applyFont="1" applyFill="1" applyBorder="1" applyAlignment="1">
      <alignment horizontal="center" vertical="center"/>
    </xf>
  </cellXfs>
  <cellStyles count="5">
    <cellStyle name="Денежный 2" xfId="3"/>
    <cellStyle name="Обычный" xfId="0" builtinId="0"/>
    <cellStyle name="Обычный 2" xfId="2"/>
    <cellStyle name="Обычный 3" xfId="4"/>
    <cellStyle name="Обычный 4" xfId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 сводной таблицы 1" table="0" count="1">
      <tableStyleElement type="wholeTable" dxfId="6"/>
    </tableStyle>
  </tableStyles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54427</xdr:colOff>
      <xdr:row>0</xdr:row>
      <xdr:rowOff>68036</xdr:rowOff>
    </xdr:from>
    <xdr:to>
      <xdr:col>1</xdr:col>
      <xdr:colOff>857249</xdr:colOff>
      <xdr:row>0</xdr:row>
      <xdr:rowOff>435429</xdr:rowOff>
    </xdr:to>
    <xdr:sp macro="[0]!очистить_протокол" textlink="">
      <xdr:nvSpPr>
        <xdr:cNvPr id="2" name="Прямоугольник 1"/>
        <xdr:cNvSpPr/>
      </xdr:nvSpPr>
      <xdr:spPr>
        <a:xfrm>
          <a:off x="54427" y="68036"/>
          <a:ext cx="1415143" cy="36739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Очистить протокол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Прямоугольник 1"/>
        <xdr:cNvSpPr/>
      </xdr:nvSpPr>
      <xdr:spPr>
        <a:xfrm>
          <a:off x="246529" y="246529"/>
          <a:ext cx="1098177" cy="32497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I28"/>
  <sheetViews>
    <sheetView zoomScale="70" zoomScaleNormal="70" workbookViewId="0">
      <selection activeCell="P30" sqref="P30"/>
    </sheetView>
  </sheetViews>
  <sheetFormatPr defaultRowHeight="15" x14ac:dyDescent="0.25"/>
  <cols>
    <col min="2" max="2" width="28.140625" customWidth="1"/>
    <col min="3" max="3" width="26.5703125" customWidth="1"/>
    <col min="8" max="8" width="21.42578125" customWidth="1"/>
    <col min="9" max="9" width="28.42578125" customWidth="1"/>
  </cols>
  <sheetData>
    <row r="1" spans="1:9" ht="39.75" customHeight="1" x14ac:dyDescent="0.25">
      <c r="G1" s="238" t="s">
        <v>866</v>
      </c>
      <c r="H1" s="238"/>
      <c r="I1" s="238"/>
    </row>
    <row r="2" spans="1:9" ht="35.25" customHeight="1" x14ac:dyDescent="0.25">
      <c r="A2" s="6" t="s">
        <v>0</v>
      </c>
      <c r="B2" s="5" t="s">
        <v>2</v>
      </c>
      <c r="C2" s="5" t="s">
        <v>3</v>
      </c>
      <c r="G2" s="6" t="s">
        <v>0</v>
      </c>
      <c r="H2" s="5" t="s">
        <v>2</v>
      </c>
      <c r="I2" s="5" t="s">
        <v>3</v>
      </c>
    </row>
    <row r="3" spans="1:9" x14ac:dyDescent="0.25">
      <c r="G3" t="s">
        <v>598</v>
      </c>
      <c r="H3" t="s">
        <v>521</v>
      </c>
      <c r="I3" s="48" t="s">
        <v>289</v>
      </c>
    </row>
    <row r="4" spans="1:9" x14ac:dyDescent="0.25">
      <c r="A4" s="100"/>
      <c r="B4" s="100"/>
      <c r="C4" s="100"/>
      <c r="G4" t="s">
        <v>598</v>
      </c>
      <c r="H4" t="s">
        <v>527</v>
      </c>
      <c r="I4" t="s">
        <v>309</v>
      </c>
    </row>
    <row r="5" spans="1:9" x14ac:dyDescent="0.25">
      <c r="A5" s="100"/>
      <c r="B5" s="100"/>
      <c r="C5" s="100"/>
      <c r="G5" t="s">
        <v>598</v>
      </c>
      <c r="H5" t="s">
        <v>531</v>
      </c>
      <c r="I5" t="s">
        <v>285</v>
      </c>
    </row>
    <row r="6" spans="1:9" x14ac:dyDescent="0.25">
      <c r="G6" t="s">
        <v>598</v>
      </c>
      <c r="H6" t="s">
        <v>531</v>
      </c>
      <c r="I6" t="s">
        <v>304</v>
      </c>
    </row>
    <row r="7" spans="1:9" x14ac:dyDescent="0.25">
      <c r="G7" t="s">
        <v>598</v>
      </c>
      <c r="H7" t="s">
        <v>531</v>
      </c>
      <c r="I7" t="s">
        <v>288</v>
      </c>
    </row>
    <row r="8" spans="1:9" x14ac:dyDescent="0.25">
      <c r="G8" t="s">
        <v>598</v>
      </c>
      <c r="H8" t="s">
        <v>531</v>
      </c>
      <c r="I8" t="s">
        <v>315</v>
      </c>
    </row>
    <row r="9" spans="1:9" x14ac:dyDescent="0.25">
      <c r="G9" t="s">
        <v>598</v>
      </c>
      <c r="H9" t="s">
        <v>531</v>
      </c>
      <c r="I9" t="s">
        <v>289</v>
      </c>
    </row>
    <row r="10" spans="1:9" x14ac:dyDescent="0.25">
      <c r="G10" t="s">
        <v>598</v>
      </c>
      <c r="H10" t="s">
        <v>531</v>
      </c>
      <c r="I10" t="s">
        <v>306</v>
      </c>
    </row>
    <row r="11" spans="1:9" x14ac:dyDescent="0.25">
      <c r="G11" t="s">
        <v>598</v>
      </c>
      <c r="H11" t="s">
        <v>531</v>
      </c>
      <c r="I11" t="s">
        <v>291</v>
      </c>
    </row>
    <row r="12" spans="1:9" x14ac:dyDescent="0.25">
      <c r="G12" t="s">
        <v>598</v>
      </c>
      <c r="H12" t="s">
        <v>531</v>
      </c>
      <c r="I12" t="s">
        <v>307</v>
      </c>
    </row>
    <row r="13" spans="1:9" x14ac:dyDescent="0.25">
      <c r="G13" t="s">
        <v>598</v>
      </c>
      <c r="H13" t="s">
        <v>531</v>
      </c>
      <c r="I13" t="s">
        <v>294</v>
      </c>
    </row>
    <row r="14" spans="1:9" x14ac:dyDescent="0.25">
      <c r="G14" t="s">
        <v>598</v>
      </c>
      <c r="H14" t="s">
        <v>531</v>
      </c>
      <c r="I14" t="s">
        <v>296</v>
      </c>
    </row>
    <row r="15" spans="1:9" x14ac:dyDescent="0.25">
      <c r="G15" t="s">
        <v>598</v>
      </c>
      <c r="H15" t="s">
        <v>535</v>
      </c>
      <c r="I15" t="s">
        <v>308</v>
      </c>
    </row>
    <row r="16" spans="1:9" x14ac:dyDescent="0.25">
      <c r="G16" t="s">
        <v>598</v>
      </c>
      <c r="H16" t="s">
        <v>535</v>
      </c>
      <c r="I16" t="s">
        <v>316</v>
      </c>
    </row>
    <row r="17" spans="7:9" x14ac:dyDescent="0.25">
      <c r="G17" t="s">
        <v>598</v>
      </c>
      <c r="H17" t="s">
        <v>541</v>
      </c>
      <c r="I17" t="s">
        <v>9</v>
      </c>
    </row>
    <row r="18" spans="7:9" x14ac:dyDescent="0.25">
      <c r="G18" t="s">
        <v>598</v>
      </c>
      <c r="H18" t="s">
        <v>541</v>
      </c>
      <c r="I18" t="s">
        <v>11</v>
      </c>
    </row>
    <row r="19" spans="7:9" x14ac:dyDescent="0.25">
      <c r="G19" t="s">
        <v>598</v>
      </c>
      <c r="H19" t="s">
        <v>675</v>
      </c>
      <c r="I19" t="s">
        <v>290</v>
      </c>
    </row>
    <row r="20" spans="7:9" x14ac:dyDescent="0.25">
      <c r="G20" t="s">
        <v>598</v>
      </c>
      <c r="H20" t="s">
        <v>546</v>
      </c>
      <c r="I20" t="s">
        <v>936</v>
      </c>
    </row>
    <row r="21" spans="7:9" x14ac:dyDescent="0.25">
      <c r="G21" t="s">
        <v>598</v>
      </c>
      <c r="H21" t="s">
        <v>548</v>
      </c>
      <c r="I21" t="s">
        <v>989</v>
      </c>
    </row>
    <row r="22" spans="7:9" x14ac:dyDescent="0.25">
      <c r="G22" t="s">
        <v>598</v>
      </c>
      <c r="H22" t="s">
        <v>553</v>
      </c>
      <c r="I22" t="s">
        <v>946</v>
      </c>
    </row>
    <row r="23" spans="7:9" x14ac:dyDescent="0.25">
      <c r="G23" t="s">
        <v>598</v>
      </c>
      <c r="H23" t="s">
        <v>564</v>
      </c>
      <c r="I23" t="s">
        <v>988</v>
      </c>
    </row>
    <row r="24" spans="7:9" x14ac:dyDescent="0.25">
      <c r="G24" t="s">
        <v>598</v>
      </c>
      <c r="H24" t="s">
        <v>567</v>
      </c>
      <c r="I24" t="s">
        <v>986</v>
      </c>
    </row>
    <row r="25" spans="7:9" x14ac:dyDescent="0.25">
      <c r="G25" t="s">
        <v>598</v>
      </c>
      <c r="H25" t="s">
        <v>568</v>
      </c>
      <c r="I25" t="s">
        <v>987</v>
      </c>
    </row>
    <row r="26" spans="7:9" x14ac:dyDescent="0.25">
      <c r="G26" t="s">
        <v>598</v>
      </c>
      <c r="H26" t="s">
        <v>573</v>
      </c>
      <c r="I26" t="s">
        <v>945</v>
      </c>
    </row>
    <row r="27" spans="7:9" x14ac:dyDescent="0.25">
      <c r="G27" t="s">
        <v>598</v>
      </c>
      <c r="H27" t="s">
        <v>582</v>
      </c>
      <c r="I27" t="s">
        <v>951</v>
      </c>
    </row>
    <row r="28" spans="7:9" x14ac:dyDescent="0.25">
      <c r="G28" t="s">
        <v>598</v>
      </c>
      <c r="H28" t="s">
        <v>582</v>
      </c>
      <c r="I28" t="s">
        <v>315</v>
      </c>
    </row>
  </sheetData>
  <customSheetViews>
    <customSheetView guid="{28D96C37-87EE-4EEF-9323-0F2C30606728}" scale="70">
      <selection activeCell="H15" sqref="H15"/>
      <pageMargins left="0.7" right="0.7" top="0.75" bottom="0.75" header="0.3" footer="0.3"/>
    </customSheetView>
    <customSheetView guid="{824EEAD6-8F11-4EF8-9421-EEE432AD0A61}" scale="70">
      <selection activeCell="H15" sqref="H15"/>
      <pageMargins left="0.7" right="0.7" top="0.75" bottom="0.75" header="0.3" footer="0.3"/>
    </customSheetView>
  </customSheetViews>
  <mergeCells count="1">
    <mergeCell ref="G1:I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O3234"/>
  <sheetViews>
    <sheetView topLeftCell="BX25" zoomScale="70" zoomScaleNormal="70" workbookViewId="0">
      <selection activeCell="DU25" sqref="DU25"/>
    </sheetView>
  </sheetViews>
  <sheetFormatPr defaultColWidth="7.42578125" defaultRowHeight="15" x14ac:dyDescent="0.25"/>
  <cols>
    <col min="1" max="18" width="7.42578125" style="10"/>
    <col min="19" max="19" width="24.5703125" style="10" customWidth="1"/>
    <col min="20" max="35" width="7.42578125" style="10"/>
    <col min="36" max="36" width="26.5703125" style="10" customWidth="1"/>
    <col min="37" max="52" width="7.42578125" style="10"/>
    <col min="53" max="53" width="12.28515625" style="10" customWidth="1"/>
    <col min="54" max="86" width="7.42578125" style="10"/>
    <col min="87" max="87" width="16.7109375" style="10" customWidth="1"/>
    <col min="88" max="16384" width="7.42578125" style="10"/>
  </cols>
  <sheetData>
    <row r="1" spans="1:119" s="44" customFormat="1" ht="14.25" customHeight="1" x14ac:dyDescent="0.25">
      <c r="R1" s="45"/>
      <c r="S1" s="45"/>
    </row>
    <row r="7" spans="1:119" x14ac:dyDescent="0.25">
      <c r="R7" s="85" t="s">
        <v>870</v>
      </c>
    </row>
    <row r="8" spans="1:119" s="46" customFormat="1" x14ac:dyDescent="0.25">
      <c r="C8" s="46">
        <v>40898.125</v>
      </c>
      <c r="D8" s="46">
        <v>40898.125</v>
      </c>
      <c r="E8" s="46">
        <v>40898.125</v>
      </c>
      <c r="F8" s="46">
        <v>40898.125</v>
      </c>
      <c r="G8" s="46">
        <v>40898.125</v>
      </c>
      <c r="H8" s="46">
        <v>40898.375</v>
      </c>
      <c r="I8" s="46">
        <v>40898.375</v>
      </c>
      <c r="J8" s="46">
        <v>40898.375</v>
      </c>
      <c r="K8" s="46">
        <v>40898.375</v>
      </c>
      <c r="L8" s="46">
        <v>40898.375</v>
      </c>
      <c r="M8" s="46">
        <v>40898.75</v>
      </c>
      <c r="N8" s="46">
        <v>40898.75</v>
      </c>
      <c r="O8" s="46">
        <v>40898.75</v>
      </c>
      <c r="P8" s="46">
        <v>40898.75</v>
      </c>
      <c r="Q8" s="46">
        <v>40898.75</v>
      </c>
      <c r="T8" s="46">
        <v>41080.125</v>
      </c>
      <c r="U8" s="46">
        <v>41080.125</v>
      </c>
      <c r="V8" s="46">
        <v>41080.125</v>
      </c>
      <c r="W8" s="46">
        <v>41080.125</v>
      </c>
      <c r="X8" s="46">
        <v>41080.125</v>
      </c>
      <c r="Y8" s="46">
        <v>41080.375</v>
      </c>
      <c r="Z8" s="46">
        <v>41080.375</v>
      </c>
      <c r="AA8" s="46">
        <v>41080.375</v>
      </c>
      <c r="AB8" s="46">
        <v>41080.375</v>
      </c>
      <c r="AC8" s="46">
        <v>41080.375</v>
      </c>
      <c r="AD8" s="46">
        <v>41080.75</v>
      </c>
      <c r="AE8" s="46">
        <v>41080.75</v>
      </c>
      <c r="AF8" s="46">
        <v>41080.75</v>
      </c>
      <c r="AG8" s="46">
        <v>41080.75</v>
      </c>
      <c r="AH8" s="46">
        <v>41080.75</v>
      </c>
      <c r="AK8" s="46">
        <v>41262.125</v>
      </c>
      <c r="AL8" s="46">
        <v>41262.125</v>
      </c>
      <c r="AM8" s="46">
        <v>41262.125</v>
      </c>
      <c r="AN8" s="46">
        <v>41262.125</v>
      </c>
      <c r="AO8" s="46">
        <v>41262.125</v>
      </c>
      <c r="AP8" s="46">
        <v>41262.375</v>
      </c>
      <c r="AQ8" s="46">
        <v>41262.375</v>
      </c>
      <c r="AR8" s="46">
        <v>41262.375</v>
      </c>
      <c r="AS8" s="46">
        <v>41262.375</v>
      </c>
      <c r="AT8" s="46">
        <v>41262.375</v>
      </c>
      <c r="AU8" s="46">
        <v>41262.791666666664</v>
      </c>
      <c r="AV8" s="46">
        <v>41262.791666666664</v>
      </c>
      <c r="AW8" s="46">
        <v>41262.791666666664</v>
      </c>
      <c r="AX8" s="46">
        <v>41262.791666666664</v>
      </c>
      <c r="AY8" s="46">
        <v>41262.791666666664</v>
      </c>
      <c r="BB8" s="46">
        <v>41444.125</v>
      </c>
      <c r="BC8" s="46">
        <v>41444.125</v>
      </c>
      <c r="BD8" s="46">
        <v>41444.125</v>
      </c>
      <c r="BE8" s="46">
        <v>41444.125</v>
      </c>
      <c r="BF8" s="46">
        <v>41444.125</v>
      </c>
      <c r="BG8" s="46">
        <v>41444.375</v>
      </c>
      <c r="BH8" s="46">
        <v>41444.375</v>
      </c>
      <c r="BI8" s="46">
        <v>41444.375</v>
      </c>
      <c r="BJ8" s="46">
        <v>41444.375</v>
      </c>
      <c r="BK8" s="46">
        <v>41444.375</v>
      </c>
      <c r="BL8" s="46">
        <v>41444.875</v>
      </c>
      <c r="BM8" s="46">
        <v>41444.875</v>
      </c>
      <c r="BN8" s="46">
        <v>41444.875</v>
      </c>
      <c r="BO8" s="46">
        <v>41444.875</v>
      </c>
      <c r="BP8" s="46">
        <v>41444.875</v>
      </c>
      <c r="BS8" s="46">
        <v>41626.125</v>
      </c>
      <c r="BT8" s="46">
        <v>41626.125</v>
      </c>
      <c r="BU8" s="46">
        <v>41626.125</v>
      </c>
      <c r="BV8" s="46">
        <v>41626.125</v>
      </c>
      <c r="BW8" s="46">
        <v>41626.125</v>
      </c>
      <c r="BX8" s="46">
        <v>41626.375</v>
      </c>
      <c r="BY8" s="46">
        <v>41626.375</v>
      </c>
      <c r="BZ8" s="46">
        <v>41626.375</v>
      </c>
      <c r="CA8" s="46">
        <v>41626.375</v>
      </c>
      <c r="CB8" s="46">
        <v>41626.375</v>
      </c>
      <c r="CC8" s="46">
        <v>41626.791666666664</v>
      </c>
      <c r="CD8" s="46">
        <v>41626.791666666664</v>
      </c>
      <c r="CE8" s="46">
        <v>41626.791666666664</v>
      </c>
      <c r="CF8" s="46">
        <v>41626.791666666664</v>
      </c>
      <c r="CG8" s="46">
        <v>41626.791666666664</v>
      </c>
      <c r="CJ8" s="46">
        <v>41808.125</v>
      </c>
      <c r="CK8" s="46">
        <v>41808.125</v>
      </c>
      <c r="CL8" s="46">
        <v>41808.125</v>
      </c>
      <c r="CM8" s="46">
        <v>41808.125</v>
      </c>
      <c r="CN8" s="46">
        <v>41808.125</v>
      </c>
      <c r="CO8" s="46">
        <v>41808.375</v>
      </c>
      <c r="CP8" s="46">
        <v>41808.375</v>
      </c>
      <c r="CQ8" s="46">
        <v>41808.375</v>
      </c>
      <c r="CR8" s="46">
        <v>41808.375</v>
      </c>
      <c r="CS8" s="46">
        <v>41808.375</v>
      </c>
      <c r="CT8" s="46">
        <v>41808.875</v>
      </c>
      <c r="CU8" s="46">
        <v>41808.875</v>
      </c>
      <c r="CV8" s="46">
        <v>41808.875</v>
      </c>
      <c r="CW8" s="46">
        <v>41808.875</v>
      </c>
      <c r="CX8" s="46">
        <v>41808.875</v>
      </c>
      <c r="DA8" s="46">
        <v>41990.125</v>
      </c>
      <c r="DB8" s="46">
        <v>41990.125</v>
      </c>
      <c r="DC8" s="46">
        <v>41990.125</v>
      </c>
      <c r="DD8" s="46">
        <v>41990.125</v>
      </c>
      <c r="DE8" s="46">
        <v>41990.125</v>
      </c>
      <c r="DF8" s="46">
        <v>41990.375</v>
      </c>
      <c r="DG8" s="46">
        <v>41990.375</v>
      </c>
      <c r="DH8" s="46">
        <v>41990.375</v>
      </c>
      <c r="DI8" s="46">
        <v>41990.375</v>
      </c>
      <c r="DJ8" s="46">
        <v>41990.375</v>
      </c>
      <c r="DK8" s="46">
        <v>41990.791666666664</v>
      </c>
      <c r="DL8" s="46">
        <v>41990.791666666664</v>
      </c>
      <c r="DM8" s="46">
        <v>41990.791666666664</v>
      </c>
      <c r="DN8" s="46">
        <v>41990.791666666664</v>
      </c>
      <c r="DO8" s="46">
        <v>41990.791666666664</v>
      </c>
    </row>
    <row r="9" spans="1:119" s="47" customFormat="1" x14ac:dyDescent="0.25">
      <c r="A9" s="47" t="s">
        <v>392</v>
      </c>
      <c r="B9" s="47" t="s">
        <v>3</v>
      </c>
      <c r="C9" s="47" t="s">
        <v>700</v>
      </c>
      <c r="D9" s="47" t="s">
        <v>698</v>
      </c>
      <c r="E9" s="47" t="s">
        <v>699</v>
      </c>
      <c r="F9" s="47" t="s">
        <v>4</v>
      </c>
      <c r="G9" s="47" t="s">
        <v>701</v>
      </c>
      <c r="H9" s="47" t="s">
        <v>700</v>
      </c>
      <c r="I9" s="47" t="s">
        <v>698</v>
      </c>
      <c r="J9" s="47" t="s">
        <v>699</v>
      </c>
      <c r="K9" s="47" t="s">
        <v>4</v>
      </c>
      <c r="L9" s="47" t="s">
        <v>701</v>
      </c>
      <c r="M9" s="47" t="s">
        <v>700</v>
      </c>
      <c r="N9" s="47" t="s">
        <v>698</v>
      </c>
      <c r="O9" s="47" t="s">
        <v>699</v>
      </c>
      <c r="P9" s="47" t="s">
        <v>4</v>
      </c>
      <c r="Q9" s="47" t="s">
        <v>701</v>
      </c>
      <c r="R9" s="47" t="s">
        <v>392</v>
      </c>
      <c r="S9" s="47" t="s">
        <v>3</v>
      </c>
      <c r="T9" s="47" t="s">
        <v>700</v>
      </c>
      <c r="U9" s="47" t="s">
        <v>698</v>
      </c>
      <c r="V9" s="47" t="s">
        <v>699</v>
      </c>
      <c r="W9" s="47" t="s">
        <v>4</v>
      </c>
      <c r="X9" s="47" t="s">
        <v>701</v>
      </c>
      <c r="Y9" s="47" t="s">
        <v>700</v>
      </c>
      <c r="Z9" s="47" t="s">
        <v>698</v>
      </c>
      <c r="AA9" s="47" t="s">
        <v>699</v>
      </c>
      <c r="AB9" s="47" t="s">
        <v>4</v>
      </c>
      <c r="AC9" s="47" t="s">
        <v>701</v>
      </c>
      <c r="AD9" s="47" t="s">
        <v>700</v>
      </c>
      <c r="AE9" s="47" t="s">
        <v>698</v>
      </c>
      <c r="AF9" s="47" t="s">
        <v>699</v>
      </c>
      <c r="AG9" s="47" t="s">
        <v>4</v>
      </c>
      <c r="AH9" s="47" t="s">
        <v>701</v>
      </c>
      <c r="AI9" s="47" t="s">
        <v>392</v>
      </c>
      <c r="AJ9" s="47" t="s">
        <v>3</v>
      </c>
      <c r="AK9" s="47" t="s">
        <v>700</v>
      </c>
      <c r="AL9" s="47" t="s">
        <v>698</v>
      </c>
      <c r="AM9" s="47" t="s">
        <v>699</v>
      </c>
      <c r="AN9" s="47" t="s">
        <v>4</v>
      </c>
      <c r="AO9" s="47" t="s">
        <v>701</v>
      </c>
      <c r="AP9" s="47" t="s">
        <v>700</v>
      </c>
      <c r="AQ9" s="47" t="s">
        <v>698</v>
      </c>
      <c r="AR9" s="47" t="s">
        <v>699</v>
      </c>
      <c r="AS9" s="47" t="s">
        <v>4</v>
      </c>
      <c r="AT9" s="47" t="s">
        <v>701</v>
      </c>
      <c r="AU9" s="47" t="s">
        <v>700</v>
      </c>
      <c r="AV9" s="47" t="s">
        <v>698</v>
      </c>
      <c r="AW9" s="47" t="s">
        <v>699</v>
      </c>
      <c r="AX9" s="47" t="s">
        <v>4</v>
      </c>
      <c r="AY9" s="47" t="s">
        <v>701</v>
      </c>
      <c r="AZ9" s="47" t="s">
        <v>392</v>
      </c>
      <c r="BA9" s="47" t="s">
        <v>3</v>
      </c>
      <c r="BB9" s="47" t="s">
        <v>700</v>
      </c>
      <c r="BC9" s="47" t="s">
        <v>698</v>
      </c>
      <c r="BD9" s="47" t="s">
        <v>699</v>
      </c>
      <c r="BE9" s="47" t="s">
        <v>4</v>
      </c>
      <c r="BF9" s="47" t="s">
        <v>701</v>
      </c>
      <c r="BG9" s="47" t="s">
        <v>700</v>
      </c>
      <c r="BH9" s="47" t="s">
        <v>698</v>
      </c>
      <c r="BI9" s="47" t="s">
        <v>699</v>
      </c>
      <c r="BJ9" s="47" t="s">
        <v>4</v>
      </c>
      <c r="BK9" s="47" t="s">
        <v>701</v>
      </c>
      <c r="BL9" s="47" t="s">
        <v>700</v>
      </c>
      <c r="BM9" s="47" t="s">
        <v>698</v>
      </c>
      <c r="BN9" s="47" t="s">
        <v>699</v>
      </c>
      <c r="BO9" s="47" t="s">
        <v>4</v>
      </c>
      <c r="BP9" s="47" t="s">
        <v>701</v>
      </c>
      <c r="BQ9" s="47" t="s">
        <v>392</v>
      </c>
      <c r="BR9" s="47" t="s">
        <v>3</v>
      </c>
      <c r="BS9" s="47" t="s">
        <v>700</v>
      </c>
      <c r="BT9" s="47" t="s">
        <v>698</v>
      </c>
      <c r="BU9" s="47" t="s">
        <v>699</v>
      </c>
      <c r="BV9" s="47" t="s">
        <v>4</v>
      </c>
      <c r="BW9" s="47" t="s">
        <v>701</v>
      </c>
      <c r="BX9" s="47" t="s">
        <v>700</v>
      </c>
      <c r="BY9" s="47" t="s">
        <v>698</v>
      </c>
      <c r="BZ9" s="47" t="s">
        <v>699</v>
      </c>
      <c r="CA9" s="47" t="s">
        <v>4</v>
      </c>
      <c r="CB9" s="47" t="s">
        <v>701</v>
      </c>
      <c r="CC9" s="47" t="s">
        <v>700</v>
      </c>
      <c r="CD9" s="47" t="s">
        <v>698</v>
      </c>
      <c r="CE9" s="47" t="s">
        <v>699</v>
      </c>
      <c r="CF9" s="47" t="s">
        <v>4</v>
      </c>
      <c r="CG9" s="47" t="s">
        <v>701</v>
      </c>
      <c r="CH9" s="47" t="s">
        <v>392</v>
      </c>
      <c r="CI9" s="47" t="s">
        <v>3</v>
      </c>
      <c r="CJ9" s="47" t="s">
        <v>700</v>
      </c>
      <c r="CK9" s="47" t="s">
        <v>698</v>
      </c>
      <c r="CL9" s="47" t="s">
        <v>699</v>
      </c>
      <c r="CM9" s="47" t="s">
        <v>4</v>
      </c>
      <c r="CN9" s="47" t="s">
        <v>701</v>
      </c>
      <c r="CO9" s="47" t="s">
        <v>700</v>
      </c>
      <c r="CP9" s="47" t="s">
        <v>698</v>
      </c>
      <c r="CQ9" s="47" t="s">
        <v>699</v>
      </c>
      <c r="CR9" s="47" t="s">
        <v>4</v>
      </c>
      <c r="CS9" s="47" t="s">
        <v>701</v>
      </c>
      <c r="CT9" s="47" t="s">
        <v>700</v>
      </c>
      <c r="CU9" s="47" t="s">
        <v>698</v>
      </c>
      <c r="CV9" s="47" t="s">
        <v>699</v>
      </c>
      <c r="CW9" s="47" t="s">
        <v>4</v>
      </c>
      <c r="CX9" s="47" t="s">
        <v>701</v>
      </c>
      <c r="CY9" s="47" t="s">
        <v>392</v>
      </c>
      <c r="CZ9" s="47" t="s">
        <v>3</v>
      </c>
      <c r="DA9" s="47" t="s">
        <v>700</v>
      </c>
      <c r="DB9" s="47" t="s">
        <v>698</v>
      </c>
      <c r="DC9" s="47" t="s">
        <v>699</v>
      </c>
      <c r="DD9" s="47" t="s">
        <v>4</v>
      </c>
      <c r="DE9" s="47" t="s">
        <v>701</v>
      </c>
      <c r="DF9" s="47" t="s">
        <v>700</v>
      </c>
      <c r="DG9" s="47" t="s">
        <v>698</v>
      </c>
      <c r="DH9" s="47" t="s">
        <v>699</v>
      </c>
      <c r="DI9" s="47" t="s">
        <v>4</v>
      </c>
      <c r="DJ9" s="47" t="s">
        <v>701</v>
      </c>
      <c r="DK9" s="47" t="s">
        <v>700</v>
      </c>
      <c r="DL9" s="47" t="s">
        <v>698</v>
      </c>
      <c r="DM9" s="47" t="s">
        <v>699</v>
      </c>
      <c r="DN9" s="47" t="s">
        <v>4</v>
      </c>
      <c r="DO9" s="47" t="s">
        <v>701</v>
      </c>
    </row>
    <row r="10" spans="1:119" x14ac:dyDescent="0.25">
      <c r="A10" s="10">
        <v>101</v>
      </c>
      <c r="B10" s="10" t="s">
        <v>6</v>
      </c>
      <c r="C10" s="10">
        <v>8.82</v>
      </c>
      <c r="D10" s="10">
        <v>4.3</v>
      </c>
      <c r="E10" s="10">
        <v>154.69</v>
      </c>
      <c r="F10" s="10">
        <v>36.64</v>
      </c>
      <c r="G10" s="10">
        <v>0.89900000000000002</v>
      </c>
      <c r="H10" s="10">
        <v>15.32</v>
      </c>
      <c r="I10" s="10">
        <v>6.64</v>
      </c>
      <c r="J10" s="10">
        <v>273.36</v>
      </c>
      <c r="K10" s="10">
        <v>35.270000000000003</v>
      </c>
      <c r="L10" s="10">
        <v>0.91800000000000004</v>
      </c>
      <c r="M10" s="10">
        <v>15.82</v>
      </c>
      <c r="N10" s="10">
        <v>5.67</v>
      </c>
      <c r="O10" s="10">
        <v>275.3</v>
      </c>
      <c r="P10" s="10">
        <v>35.25</v>
      </c>
      <c r="Q10" s="10">
        <v>0.94099999999999995</v>
      </c>
      <c r="R10" s="86">
        <v>101</v>
      </c>
      <c r="S10" s="86" t="s">
        <v>6</v>
      </c>
      <c r="T10" s="86">
        <v>4.67</v>
      </c>
      <c r="U10" s="86">
        <v>2.73</v>
      </c>
      <c r="V10" s="86">
        <v>87.507110481785176</v>
      </c>
      <c r="W10" s="86">
        <v>35.69</v>
      </c>
      <c r="X10" s="86"/>
      <c r="Y10" s="86">
        <v>8.94</v>
      </c>
      <c r="Z10" s="86">
        <v>6.01</v>
      </c>
      <c r="AA10" s="86">
        <v>177.79942466299758</v>
      </c>
      <c r="AB10" s="86">
        <v>34.979999999999997</v>
      </c>
      <c r="AC10" s="86"/>
      <c r="AD10" s="86">
        <v>8.33</v>
      </c>
      <c r="AE10" s="86">
        <v>4.2699999999999996</v>
      </c>
      <c r="AF10" s="86">
        <v>154.63161004621512</v>
      </c>
      <c r="AG10" s="86">
        <v>34.950000000000003</v>
      </c>
      <c r="AI10" s="10">
        <v>101</v>
      </c>
      <c r="AJ10" s="10" t="s">
        <v>6</v>
      </c>
      <c r="AK10" s="10">
        <v>-3.9741023034186393</v>
      </c>
      <c r="AL10" s="10">
        <v>-2.3092185710607267</v>
      </c>
      <c r="AM10" s="10">
        <v>-71.903649218628132</v>
      </c>
      <c r="AN10" s="10">
        <v>36.905990693241982</v>
      </c>
      <c r="AO10" s="10">
        <v>0.86463062776786725</v>
      </c>
      <c r="AP10" s="10">
        <v>-6.8951970452170208</v>
      </c>
      <c r="AQ10" s="10">
        <v>-4.5883845905869309</v>
      </c>
      <c r="AR10" s="10">
        <v>-133.75230286102877</v>
      </c>
      <c r="AS10" s="10">
        <v>35.751207504995328</v>
      </c>
      <c r="AT10" s="10">
        <v>0.8325188416741427</v>
      </c>
      <c r="AU10" s="10">
        <v>-7.5179655405002883</v>
      </c>
      <c r="AV10" s="10">
        <v>-4.5775662177096148</v>
      </c>
      <c r="AW10" s="10">
        <v>-141.65089932447898</v>
      </c>
      <c r="AX10" s="10">
        <v>35.875486343218064</v>
      </c>
      <c r="AY10" s="10">
        <v>0.85412723464338125</v>
      </c>
      <c r="AZ10" s="10">
        <v>101</v>
      </c>
      <c r="BA10" s="10" t="s">
        <v>6</v>
      </c>
      <c r="BB10" s="10">
        <v>-2.6186108334035385</v>
      </c>
      <c r="BC10" s="10">
        <v>-1.8331664225783135</v>
      </c>
      <c r="BD10" s="10">
        <v>-51.189033537067992</v>
      </c>
      <c r="BE10" s="10">
        <v>36.052663492215096</v>
      </c>
      <c r="BF10" s="10">
        <v>0.81921151442015272</v>
      </c>
      <c r="BG10" s="10">
        <v>-5.4341014980774078</v>
      </c>
      <c r="BH10" s="10">
        <v>-2.3417590107695223</v>
      </c>
      <c r="BI10" s="10">
        <v>-96.276430516726819</v>
      </c>
      <c r="BJ10" s="10">
        <v>35.484270382082961</v>
      </c>
      <c r="BK10" s="10">
        <v>0.91835640323457091</v>
      </c>
      <c r="BL10" s="10">
        <v>-4.5272581224586324</v>
      </c>
      <c r="BM10" s="10">
        <v>-1.9496074626388926</v>
      </c>
      <c r="BN10" s="10">
        <v>-79.537400900389727</v>
      </c>
      <c r="BO10" s="10">
        <v>35.78035296087392</v>
      </c>
      <c r="BP10" s="10">
        <v>0.91845654573116853</v>
      </c>
      <c r="BQ10" s="10">
        <v>101</v>
      </c>
      <c r="BR10" s="10" t="s">
        <v>6</v>
      </c>
      <c r="BS10" s="10">
        <v>-3.984</v>
      </c>
      <c r="BT10" s="10">
        <v>-1.347</v>
      </c>
      <c r="BU10" s="10">
        <v>-66.077298185585008</v>
      </c>
      <c r="BV10" s="10">
        <v>36.746000000000002</v>
      </c>
      <c r="BW10" s="10">
        <v>0.94731923315015898</v>
      </c>
      <c r="BX10" s="10">
        <v>-8.0559999999999992</v>
      </c>
      <c r="BY10" s="10">
        <v>-3.1949999999999998</v>
      </c>
      <c r="BZ10" s="10">
        <v>-140.54184479247931</v>
      </c>
      <c r="CA10" s="10">
        <v>35.601999999999997</v>
      </c>
      <c r="CB10" s="10">
        <v>0.92956290482642523</v>
      </c>
      <c r="CC10" s="10">
        <v>-8.9</v>
      </c>
      <c r="CD10" s="10">
        <v>-3.2770000000000001</v>
      </c>
      <c r="CE10" s="10">
        <v>-151.55033699451883</v>
      </c>
      <c r="CF10" s="10">
        <v>36.131</v>
      </c>
      <c r="CG10" s="10">
        <v>0.9384097061735831</v>
      </c>
      <c r="CH10" s="10">
        <v>101</v>
      </c>
      <c r="CI10" s="10" t="s">
        <v>6</v>
      </c>
      <c r="CJ10" s="10">
        <v>-4.5860000000000003</v>
      </c>
      <c r="CK10" s="10">
        <v>-1.885</v>
      </c>
      <c r="CL10" s="10">
        <v>-77.131782510366406</v>
      </c>
      <c r="CM10" s="10">
        <v>37.113999999999997</v>
      </c>
      <c r="CN10" s="10">
        <v>0.92491599853794049</v>
      </c>
      <c r="CO10" s="10">
        <v>-10.775</v>
      </c>
      <c r="CP10" s="10">
        <v>-4.8330000000000002</v>
      </c>
      <c r="CQ10" s="10">
        <v>-191.56744137731451</v>
      </c>
      <c r="CR10" s="10">
        <v>35.591000000000001</v>
      </c>
      <c r="CS10" s="10">
        <v>0.91241992829839536</v>
      </c>
      <c r="CT10" s="10">
        <v>-7.9580000000000002</v>
      </c>
      <c r="CU10" s="10">
        <v>-2.7890000000000001</v>
      </c>
      <c r="CV10" s="10">
        <v>-132.44146380141169</v>
      </c>
      <c r="CW10" s="10">
        <v>36.76</v>
      </c>
      <c r="CX10" s="10">
        <v>0.94372146369975041</v>
      </c>
      <c r="CY10" s="10">
        <v>101</v>
      </c>
      <c r="CZ10" s="10" t="s">
        <v>6</v>
      </c>
      <c r="DA10" s="10">
        <v>-3.0880000000000001</v>
      </c>
      <c r="DB10" s="10">
        <v>-1.169</v>
      </c>
      <c r="DC10" s="10">
        <v>-51.18356807013447</v>
      </c>
      <c r="DD10" s="10">
        <v>37.244999999999997</v>
      </c>
      <c r="DE10" s="10">
        <v>0.93522935040551924</v>
      </c>
      <c r="DF10" s="10">
        <v>-6.6429999999999998</v>
      </c>
      <c r="DG10" s="10">
        <v>-2.5499999999999998</v>
      </c>
      <c r="DH10" s="10">
        <v>-112.62751142475824</v>
      </c>
      <c r="DI10" s="10">
        <v>36.475999999999999</v>
      </c>
      <c r="DJ10" s="10">
        <v>0.93358083954170834</v>
      </c>
      <c r="DK10" s="10">
        <v>-6.2089999999999996</v>
      </c>
      <c r="DL10" s="10">
        <v>-2.3849999999999998</v>
      </c>
      <c r="DM10" s="10">
        <v>-105.27551077834042</v>
      </c>
      <c r="DN10" s="10">
        <v>36.476999999999997</v>
      </c>
      <c r="DO10" s="10">
        <v>0.93350051544540869</v>
      </c>
    </row>
    <row r="11" spans="1:119" x14ac:dyDescent="0.25">
      <c r="A11" s="10">
        <v>102</v>
      </c>
      <c r="B11" s="10" t="s">
        <v>7</v>
      </c>
      <c r="R11" s="86">
        <v>102</v>
      </c>
      <c r="S11" s="86" t="s">
        <v>7</v>
      </c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I11" s="10">
        <v>102</v>
      </c>
      <c r="AJ11" s="10" t="s">
        <v>7</v>
      </c>
      <c r="AK11" s="10">
        <v>-3.3754703739638638</v>
      </c>
      <c r="AL11" s="10">
        <v>-1.8369045905944543</v>
      </c>
      <c r="AM11" s="10">
        <v>-59.967129904265981</v>
      </c>
      <c r="AN11" s="10">
        <v>36.99876486904467</v>
      </c>
      <c r="AO11" s="10">
        <v>0.87836128116193557</v>
      </c>
      <c r="AP11" s="10">
        <v>-6.3467260298438184</v>
      </c>
      <c r="AQ11" s="10">
        <v>-3.8930949084916326</v>
      </c>
      <c r="AR11" s="10">
        <v>-119.17148613548571</v>
      </c>
      <c r="AS11" s="10">
        <v>36.07176098382336</v>
      </c>
      <c r="AT11" s="10">
        <v>0.85241174337833181</v>
      </c>
      <c r="AU11" s="10">
        <v>-6.4748793405157681</v>
      </c>
      <c r="AV11" s="10">
        <v>-2.4657510931585689</v>
      </c>
      <c r="AW11" s="10">
        <v>-109.96660142422039</v>
      </c>
      <c r="AX11" s="10">
        <v>36.376192711132717</v>
      </c>
      <c r="AY11" s="10">
        <v>0.934529482949777</v>
      </c>
      <c r="AZ11" s="10">
        <v>102</v>
      </c>
      <c r="BA11" s="10" t="s">
        <v>7</v>
      </c>
      <c r="BB11" s="10">
        <v>-3.0282742913483629</v>
      </c>
      <c r="BC11" s="10">
        <v>-2.1313657146821052</v>
      </c>
      <c r="BD11" s="10">
        <v>-59.145097389078032</v>
      </c>
      <c r="BE11" s="10">
        <v>36.148432691119453</v>
      </c>
      <c r="BF11" s="10">
        <v>0.81776093265959993</v>
      </c>
      <c r="BG11" s="10">
        <v>-6.3584757290705536</v>
      </c>
      <c r="BH11" s="10">
        <v>-2.9081813205106508</v>
      </c>
      <c r="BI11" s="10">
        <v>-113.59947437825727</v>
      </c>
      <c r="BJ11" s="10">
        <v>35.535546312872917</v>
      </c>
      <c r="BK11" s="10">
        <v>0.90939606794831152</v>
      </c>
      <c r="BL11" s="10">
        <v>-4.9417044167586344</v>
      </c>
      <c r="BM11" s="10">
        <v>-2.2872207832310556</v>
      </c>
      <c r="BN11" s="10">
        <v>-87.522715834065025</v>
      </c>
      <c r="BO11" s="10">
        <v>35.920657331458656</v>
      </c>
      <c r="BP11" s="10">
        <v>0.90750928420471721</v>
      </c>
      <c r="BQ11" s="10">
        <v>102</v>
      </c>
      <c r="BR11" s="10" t="s">
        <v>7</v>
      </c>
      <c r="BS11" s="10">
        <v>-3.7120000000000002</v>
      </c>
      <c r="BT11" s="10">
        <v>-1.8460000000000001</v>
      </c>
      <c r="BU11" s="10">
        <v>-63.811599311732763</v>
      </c>
      <c r="BV11" s="10">
        <v>37.509</v>
      </c>
      <c r="BW11" s="10">
        <v>0.89538996920035197</v>
      </c>
      <c r="BX11" s="10">
        <v>-7.032</v>
      </c>
      <c r="BY11" s="10">
        <v>-3.58</v>
      </c>
      <c r="BZ11" s="10">
        <v>-125.8259753436671</v>
      </c>
      <c r="CA11" s="10">
        <v>36.207000000000001</v>
      </c>
      <c r="CB11" s="10">
        <v>0.89115938922202242</v>
      </c>
      <c r="CC11" s="10">
        <v>-6.5839999999999996</v>
      </c>
      <c r="CD11" s="10">
        <v>-3.0459999999999998</v>
      </c>
      <c r="CE11" s="10">
        <v>-113.87612076859163</v>
      </c>
      <c r="CF11" s="10">
        <v>36.78</v>
      </c>
      <c r="CG11" s="10">
        <v>0.90757976736757973</v>
      </c>
      <c r="CH11" s="10">
        <v>102</v>
      </c>
      <c r="CI11" s="10" t="s">
        <v>7</v>
      </c>
      <c r="CY11" s="10">
        <v>102</v>
      </c>
      <c r="CZ11" s="10" t="s">
        <v>7</v>
      </c>
      <c r="DA11" s="10">
        <v>-4.774</v>
      </c>
      <c r="DB11" s="10">
        <v>-2.2469999999999999</v>
      </c>
      <c r="DC11" s="10">
        <v>-83.069205191377023</v>
      </c>
      <c r="DD11" s="10">
        <v>36.671999999999997</v>
      </c>
      <c r="DE11" s="10">
        <v>0.90478863377982688</v>
      </c>
      <c r="DF11" s="10">
        <v>-8.3979999999999997</v>
      </c>
      <c r="DG11" s="10">
        <v>-4.524</v>
      </c>
      <c r="DH11" s="10">
        <v>-153.80244940585959</v>
      </c>
      <c r="DI11" s="10">
        <v>35.808</v>
      </c>
      <c r="DJ11" s="10">
        <v>0.88038356418575126</v>
      </c>
      <c r="DK11" s="10">
        <v>-8.6750000000000007</v>
      </c>
      <c r="DL11" s="10">
        <v>-4.7279999999999998</v>
      </c>
      <c r="DM11" s="10">
        <v>-158.86591488121576</v>
      </c>
      <c r="DN11" s="10">
        <v>35.905000000000001</v>
      </c>
      <c r="DO11" s="10">
        <v>0.87805798543774061</v>
      </c>
    </row>
    <row r="12" spans="1:119" x14ac:dyDescent="0.25">
      <c r="A12" s="10">
        <v>103</v>
      </c>
      <c r="B12" s="10" t="s">
        <v>8</v>
      </c>
      <c r="C12" s="10">
        <v>3.32</v>
      </c>
      <c r="D12" s="10">
        <v>1.57</v>
      </c>
      <c r="E12" s="10">
        <v>58.33</v>
      </c>
      <c r="F12" s="10">
        <v>36.35</v>
      </c>
      <c r="G12" s="10">
        <v>0.90400000000000003</v>
      </c>
      <c r="H12" s="10">
        <v>6.11</v>
      </c>
      <c r="I12" s="10">
        <v>1.92</v>
      </c>
      <c r="J12" s="10">
        <v>106.26</v>
      </c>
      <c r="K12" s="10">
        <v>34.78</v>
      </c>
      <c r="L12" s="10">
        <v>0.95399999999999996</v>
      </c>
      <c r="M12" s="10">
        <v>6.05</v>
      </c>
      <c r="N12" s="10">
        <v>1.75</v>
      </c>
      <c r="O12" s="10">
        <v>104.56</v>
      </c>
      <c r="P12" s="10">
        <v>34.79</v>
      </c>
      <c r="Q12" s="10">
        <v>0.96099999999999997</v>
      </c>
      <c r="R12" s="86">
        <v>103</v>
      </c>
      <c r="S12" s="86" t="s">
        <v>8</v>
      </c>
      <c r="T12" s="86">
        <v>2.34</v>
      </c>
      <c r="U12" s="86">
        <v>1.44</v>
      </c>
      <c r="V12" s="86">
        <v>44.447085681375015</v>
      </c>
      <c r="W12" s="86">
        <v>35.69</v>
      </c>
      <c r="X12" s="86"/>
      <c r="Y12" s="86">
        <v>3.84</v>
      </c>
      <c r="Z12" s="86">
        <v>3</v>
      </c>
      <c r="AA12" s="86">
        <v>80.42871708910549</v>
      </c>
      <c r="AB12" s="86">
        <v>34.979999999999997</v>
      </c>
      <c r="AC12" s="86"/>
      <c r="AD12" s="86">
        <v>3.8</v>
      </c>
      <c r="AE12" s="86">
        <v>2.6</v>
      </c>
      <c r="AF12" s="86">
        <v>76.060665855515055</v>
      </c>
      <c r="AG12" s="86">
        <v>34.950000000000003</v>
      </c>
      <c r="AI12" s="10">
        <v>103</v>
      </c>
      <c r="AJ12" s="10" t="s">
        <v>8</v>
      </c>
      <c r="AK12" s="10">
        <v>3.9741023034187495</v>
      </c>
      <c r="AL12" s="10">
        <v>2.3092185710607649</v>
      </c>
      <c r="AM12" s="10">
        <v>71.903649218629937</v>
      </c>
      <c r="AN12" s="10">
        <v>36.905990693241982</v>
      </c>
      <c r="AO12" s="10">
        <v>0.86463062776786959</v>
      </c>
      <c r="AP12" s="10">
        <v>6.8951970452169862</v>
      </c>
      <c r="AQ12" s="10">
        <v>4.5883845905869647</v>
      </c>
      <c r="AR12" s="10">
        <v>133.75230286102857</v>
      </c>
      <c r="AS12" s="10">
        <v>35.751207504995328</v>
      </c>
      <c r="AT12" s="10">
        <v>0.83251884167413981</v>
      </c>
      <c r="AU12" s="10">
        <v>7.5179655405003825</v>
      </c>
      <c r="AV12" s="10">
        <v>4.5775662177099079</v>
      </c>
      <c r="AW12" s="10">
        <v>141.65089932448274</v>
      </c>
      <c r="AX12" s="10">
        <v>35.875486343218064</v>
      </c>
      <c r="AY12" s="10">
        <v>0.85412723464336937</v>
      </c>
      <c r="AZ12" s="10">
        <v>103</v>
      </c>
      <c r="BA12" s="10" t="s">
        <v>8</v>
      </c>
      <c r="BB12" s="10">
        <v>2.6186108334036318</v>
      </c>
      <c r="BC12" s="10">
        <v>1.833166422578238</v>
      </c>
      <c r="BD12" s="10">
        <v>51.189033537068518</v>
      </c>
      <c r="BE12" s="10">
        <v>36.052663492215096</v>
      </c>
      <c r="BF12" s="10">
        <v>0.81921151442017359</v>
      </c>
      <c r="BG12" s="10">
        <v>5.4341014980773936</v>
      </c>
      <c r="BH12" s="10">
        <v>2.3417590107693478</v>
      </c>
      <c r="BI12" s="10">
        <v>96.276430516725469</v>
      </c>
      <c r="BJ12" s="10">
        <v>35.484270382082961</v>
      </c>
      <c r="BK12" s="10">
        <v>0.91835640323458134</v>
      </c>
      <c r="BL12" s="10">
        <v>4.5272581224586528</v>
      </c>
      <c r="BM12" s="10">
        <v>1.9496074626389621</v>
      </c>
      <c r="BN12" s="10">
        <v>79.537400900390466</v>
      </c>
      <c r="BO12" s="10">
        <v>35.78035296087392</v>
      </c>
      <c r="BP12" s="10">
        <v>0.9184565457311642</v>
      </c>
      <c r="BQ12" s="10">
        <v>103</v>
      </c>
      <c r="BR12" s="10" t="s">
        <v>8</v>
      </c>
      <c r="BS12" s="10">
        <v>3.984</v>
      </c>
      <c r="BT12" s="10">
        <v>1.347</v>
      </c>
      <c r="BU12" s="10">
        <v>66.077298185585008</v>
      </c>
      <c r="BV12" s="10">
        <v>36.746000000000002</v>
      </c>
      <c r="BW12" s="10">
        <v>0.94731923315015898</v>
      </c>
      <c r="BX12" s="10">
        <v>8.0559999999999992</v>
      </c>
      <c r="BY12" s="10">
        <v>3.1949999999999998</v>
      </c>
      <c r="BZ12" s="10">
        <v>140.54184479247931</v>
      </c>
      <c r="CA12" s="10">
        <v>35.601999999999997</v>
      </c>
      <c r="CB12" s="10">
        <v>0.92956290482642523</v>
      </c>
      <c r="CC12" s="10">
        <v>8.9</v>
      </c>
      <c r="CD12" s="10">
        <v>3.2770000000000001</v>
      </c>
      <c r="CE12" s="10">
        <v>151.55033699451883</v>
      </c>
      <c r="CF12" s="10">
        <v>36.131</v>
      </c>
      <c r="CG12" s="10">
        <v>0.9384097061735831</v>
      </c>
      <c r="CH12" s="10">
        <v>103</v>
      </c>
      <c r="CI12" s="10" t="s">
        <v>8</v>
      </c>
      <c r="CJ12" s="10">
        <v>2.5419999999999998</v>
      </c>
      <c r="CK12" s="10">
        <v>0.85799999999999998</v>
      </c>
      <c r="CL12" s="10">
        <v>41.735474773272934</v>
      </c>
      <c r="CM12" s="10">
        <v>37.113999999999997</v>
      </c>
      <c r="CN12" s="10">
        <v>0.94748380866965043</v>
      </c>
      <c r="CO12" s="10">
        <v>4.1689999999999996</v>
      </c>
      <c r="CP12" s="10">
        <v>1.5669999999999999</v>
      </c>
      <c r="CQ12" s="10">
        <v>72.248158038232731</v>
      </c>
      <c r="CR12" s="10">
        <v>35.591000000000001</v>
      </c>
      <c r="CS12" s="10">
        <v>0.93606131633247713</v>
      </c>
      <c r="CT12" s="10">
        <v>4.0599999999999996</v>
      </c>
      <c r="CU12" s="10">
        <v>1.153</v>
      </c>
      <c r="CV12" s="10">
        <v>66.287633319340216</v>
      </c>
      <c r="CW12" s="10">
        <v>36.76</v>
      </c>
      <c r="CX12" s="10">
        <v>0.96196083335258853</v>
      </c>
      <c r="CY12" s="10">
        <v>103</v>
      </c>
      <c r="CZ12" s="10" t="s">
        <v>8</v>
      </c>
      <c r="DA12" s="10">
        <v>3.0880000000000001</v>
      </c>
      <c r="DB12" s="10">
        <v>1.169</v>
      </c>
      <c r="DC12" s="10">
        <v>51.18356807013447</v>
      </c>
      <c r="DD12" s="10">
        <v>37.244999999999997</v>
      </c>
      <c r="DE12" s="10">
        <v>0.93522935040551924</v>
      </c>
      <c r="DF12" s="10">
        <v>6.6429999999999998</v>
      </c>
      <c r="DG12" s="10">
        <v>2.5499999999999998</v>
      </c>
      <c r="DH12" s="10">
        <v>112.62751142475824</v>
      </c>
      <c r="DI12" s="10">
        <v>36.475999999999999</v>
      </c>
      <c r="DJ12" s="10">
        <v>0.93358083954170834</v>
      </c>
      <c r="DK12" s="10">
        <v>6.2089999999999996</v>
      </c>
      <c r="DL12" s="10">
        <v>2.3849999999999998</v>
      </c>
      <c r="DM12" s="10">
        <v>105.27551077834042</v>
      </c>
      <c r="DN12" s="10">
        <v>36.476999999999997</v>
      </c>
      <c r="DO12" s="10">
        <v>0.93350051544540869</v>
      </c>
    </row>
    <row r="13" spans="1:119" x14ac:dyDescent="0.25">
      <c r="A13" s="10">
        <v>104</v>
      </c>
      <c r="B13" s="10" t="s">
        <v>9</v>
      </c>
      <c r="C13" s="10">
        <v>5.46</v>
      </c>
      <c r="D13" s="10">
        <v>2.65</v>
      </c>
      <c r="E13" s="10">
        <v>96.35</v>
      </c>
      <c r="F13" s="10">
        <v>36.35</v>
      </c>
      <c r="G13" s="10">
        <v>0.9</v>
      </c>
      <c r="H13" s="10">
        <v>9.08</v>
      </c>
      <c r="I13" s="10">
        <v>4.46</v>
      </c>
      <c r="J13" s="10">
        <v>167.86</v>
      </c>
      <c r="K13" s="10">
        <v>34.78</v>
      </c>
      <c r="L13" s="10">
        <v>0.89800000000000002</v>
      </c>
      <c r="M13" s="10">
        <v>9.6300000000000008</v>
      </c>
      <c r="N13" s="10">
        <v>3.66</v>
      </c>
      <c r="O13" s="10">
        <v>170.95</v>
      </c>
      <c r="P13" s="10">
        <v>34.79</v>
      </c>
      <c r="Q13" s="10">
        <v>0.93500000000000005</v>
      </c>
      <c r="R13" s="86">
        <v>104</v>
      </c>
      <c r="S13" s="86" t="s">
        <v>9</v>
      </c>
      <c r="T13" s="86">
        <v>2.33</v>
      </c>
      <c r="U13" s="86">
        <v>1.29</v>
      </c>
      <c r="V13" s="86">
        <v>43.083185279244745</v>
      </c>
      <c r="W13" s="86">
        <v>35.69</v>
      </c>
      <c r="X13" s="86"/>
      <c r="Y13" s="86">
        <v>5.1100000000000003</v>
      </c>
      <c r="Z13" s="86">
        <v>3.01</v>
      </c>
      <c r="AA13" s="86">
        <v>97.885718845619863</v>
      </c>
      <c r="AB13" s="86">
        <v>34.979999999999997</v>
      </c>
      <c r="AC13" s="86"/>
      <c r="AD13" s="86">
        <v>4.54</v>
      </c>
      <c r="AE13" s="86">
        <v>1.67</v>
      </c>
      <c r="AF13" s="86">
        <v>79.910668003266082</v>
      </c>
      <c r="AG13" s="86">
        <v>34.950000000000003</v>
      </c>
      <c r="AI13" s="10">
        <v>104</v>
      </c>
      <c r="AJ13" s="10" t="s">
        <v>9</v>
      </c>
      <c r="AK13" s="10">
        <v>3.3754703739638678</v>
      </c>
      <c r="AL13" s="10">
        <v>1.8369045905944015</v>
      </c>
      <c r="AM13" s="10">
        <v>59.967129904265647</v>
      </c>
      <c r="AN13" s="10">
        <v>36.99876486904467</v>
      </c>
      <c r="AO13" s="10">
        <v>0.87836128116194157</v>
      </c>
      <c r="AP13" s="10">
        <v>6.3467260298440236</v>
      </c>
      <c r="AQ13" s="10">
        <v>3.8930949084919515</v>
      </c>
      <c r="AR13" s="10">
        <v>119.17148613549118</v>
      </c>
      <c r="AS13" s="10">
        <v>36.07176098382336</v>
      </c>
      <c r="AT13" s="10">
        <v>0.85241174337832026</v>
      </c>
      <c r="AU13" s="10">
        <v>6.4748793405157574</v>
      </c>
      <c r="AV13" s="10">
        <v>2.4657510931584889</v>
      </c>
      <c r="AW13" s="10">
        <v>109.96660142421979</v>
      </c>
      <c r="AX13" s="10">
        <v>36.376192711132717</v>
      </c>
      <c r="AY13" s="10">
        <v>0.93452948294978044</v>
      </c>
      <c r="AZ13" s="10">
        <v>104</v>
      </c>
      <c r="BA13" s="10" t="s">
        <v>9</v>
      </c>
      <c r="BB13" s="10">
        <v>3.0282742913485028</v>
      </c>
      <c r="BC13" s="10">
        <v>2.1313657146826253</v>
      </c>
      <c r="BD13" s="10">
        <v>59.14509738908464</v>
      </c>
      <c r="BE13" s="10">
        <v>36.148432691119453</v>
      </c>
      <c r="BF13" s="10">
        <v>0.8177609326595463</v>
      </c>
      <c r="BG13" s="10">
        <v>6.3584757290705607</v>
      </c>
      <c r="BH13" s="10">
        <v>2.9081813205107294</v>
      </c>
      <c r="BI13" s="10">
        <v>113.59947437825788</v>
      </c>
      <c r="BJ13" s="10">
        <v>35.535546312872917</v>
      </c>
      <c r="BK13" s="10">
        <v>0.90939606794830752</v>
      </c>
      <c r="BL13" s="10">
        <v>4.9417044167585864</v>
      </c>
      <c r="BM13" s="10">
        <v>2.2872207832310436</v>
      </c>
      <c r="BN13" s="10">
        <v>87.522715834064243</v>
      </c>
      <c r="BO13" s="10">
        <v>35.920657331458656</v>
      </c>
      <c r="BP13" s="10">
        <v>0.90750928420471655</v>
      </c>
      <c r="BQ13" s="10">
        <v>104</v>
      </c>
      <c r="BR13" s="10" t="s">
        <v>9</v>
      </c>
      <c r="BS13" s="10">
        <v>3.7120000000000002</v>
      </c>
      <c r="BT13" s="10">
        <v>1.8460000000000001</v>
      </c>
      <c r="BU13" s="10">
        <v>63.811599311732763</v>
      </c>
      <c r="BV13" s="10">
        <v>37.509</v>
      </c>
      <c r="BW13" s="10">
        <v>0.89538996920035197</v>
      </c>
      <c r="BX13" s="10">
        <v>7.032</v>
      </c>
      <c r="BY13" s="10">
        <v>3.58</v>
      </c>
      <c r="BZ13" s="10">
        <v>125.8259753436671</v>
      </c>
      <c r="CA13" s="10">
        <v>36.207000000000001</v>
      </c>
      <c r="CB13" s="10">
        <v>0.89115938922202242</v>
      </c>
      <c r="CC13" s="10">
        <v>6.5839999999999996</v>
      </c>
      <c r="CD13" s="10">
        <v>3.0459999999999998</v>
      </c>
      <c r="CE13" s="10">
        <v>113.87612076859163</v>
      </c>
      <c r="CF13" s="10">
        <v>36.78</v>
      </c>
      <c r="CG13" s="10">
        <v>0.90757976736757973</v>
      </c>
      <c r="CH13" s="10">
        <v>104</v>
      </c>
      <c r="CI13" s="10" t="s">
        <v>9</v>
      </c>
      <c r="CJ13" s="10">
        <v>2.044</v>
      </c>
      <c r="CK13" s="10">
        <v>1.028</v>
      </c>
      <c r="CL13" s="10">
        <v>35.591667664553569</v>
      </c>
      <c r="CM13" s="10">
        <v>37.113999999999997</v>
      </c>
      <c r="CN13" s="10">
        <v>0.89337575705779648</v>
      </c>
      <c r="CO13" s="10">
        <v>6.6059999999999999</v>
      </c>
      <c r="CP13" s="10">
        <v>3.266</v>
      </c>
      <c r="CQ13" s="10">
        <v>119.54269921070274</v>
      </c>
      <c r="CR13" s="10">
        <v>35.591000000000001</v>
      </c>
      <c r="CS13" s="10">
        <v>0.89642651468871282</v>
      </c>
      <c r="CT13" s="10">
        <v>3.8980000000000001</v>
      </c>
      <c r="CU13" s="10">
        <v>1.6359999999999999</v>
      </c>
      <c r="CV13" s="10">
        <v>66.395260968644635</v>
      </c>
      <c r="CW13" s="10">
        <v>36.76</v>
      </c>
      <c r="CX13" s="10">
        <v>0.92208004293069268</v>
      </c>
      <c r="CY13" s="10">
        <v>104</v>
      </c>
      <c r="CZ13" s="10" t="s">
        <v>9</v>
      </c>
      <c r="DA13" s="10">
        <v>4.774</v>
      </c>
      <c r="DB13" s="10">
        <v>2.2469999999999999</v>
      </c>
      <c r="DC13" s="10">
        <v>83.069205191377023</v>
      </c>
      <c r="DD13" s="10">
        <v>36.671999999999997</v>
      </c>
      <c r="DE13" s="10">
        <v>0.90478863377982688</v>
      </c>
      <c r="DF13" s="10">
        <v>8.3979999999999997</v>
      </c>
      <c r="DG13" s="10">
        <v>4.524</v>
      </c>
      <c r="DH13" s="10">
        <v>153.80244940585959</v>
      </c>
      <c r="DI13" s="10">
        <v>35.808</v>
      </c>
      <c r="DJ13" s="10">
        <v>0.88038356418575126</v>
      </c>
      <c r="DK13" s="10">
        <v>8.6750000000000007</v>
      </c>
      <c r="DL13" s="10">
        <v>4.7279999999999998</v>
      </c>
      <c r="DM13" s="10">
        <v>158.86591488121576</v>
      </c>
      <c r="DN13" s="10">
        <v>35.905000000000001</v>
      </c>
      <c r="DO13" s="10">
        <v>0.87805798543774061</v>
      </c>
    </row>
    <row r="14" spans="1:119" x14ac:dyDescent="0.25">
      <c r="A14" s="10">
        <v>105</v>
      </c>
      <c r="B14" s="10" t="s">
        <v>10</v>
      </c>
      <c r="C14" s="10">
        <v>3.3</v>
      </c>
      <c r="D14" s="10">
        <v>1.41</v>
      </c>
      <c r="E14" s="10">
        <v>197.36</v>
      </c>
      <c r="F14" s="10">
        <v>10.5</v>
      </c>
      <c r="G14" s="10">
        <v>0.92</v>
      </c>
      <c r="H14" s="10">
        <v>6.07</v>
      </c>
      <c r="I14" s="10">
        <v>1.52</v>
      </c>
      <c r="J14" s="10">
        <v>361.32</v>
      </c>
      <c r="K14" s="10">
        <v>10</v>
      </c>
      <c r="L14" s="10">
        <v>0.97</v>
      </c>
      <c r="M14" s="10">
        <v>6.01</v>
      </c>
      <c r="N14" s="10">
        <v>1.4</v>
      </c>
      <c r="O14" s="10">
        <v>356.3</v>
      </c>
      <c r="P14" s="10">
        <v>10</v>
      </c>
      <c r="Q14" s="10">
        <v>0.97</v>
      </c>
      <c r="R14" s="86">
        <v>105</v>
      </c>
      <c r="S14" s="86" t="s">
        <v>10</v>
      </c>
      <c r="T14" s="86">
        <v>2.3199999999999998</v>
      </c>
      <c r="U14" s="86">
        <v>1.33</v>
      </c>
      <c r="V14" s="86">
        <v>147.042</v>
      </c>
      <c r="W14" s="86">
        <v>10.5</v>
      </c>
      <c r="X14" s="86"/>
      <c r="Y14" s="86">
        <v>3.81</v>
      </c>
      <c r="Z14" s="86">
        <v>2.75</v>
      </c>
      <c r="AA14" s="86">
        <v>265.96499999999997</v>
      </c>
      <c r="AB14" s="86">
        <v>10.199999999999999</v>
      </c>
      <c r="AC14" s="86"/>
      <c r="AD14" s="86">
        <v>3.77</v>
      </c>
      <c r="AE14" s="86">
        <v>2.37</v>
      </c>
      <c r="AF14" s="86">
        <v>252.05699999999999</v>
      </c>
      <c r="AG14" s="86">
        <v>10.199999999999999</v>
      </c>
      <c r="AI14" s="10">
        <v>105</v>
      </c>
      <c r="AJ14" s="10" t="s">
        <v>10</v>
      </c>
      <c r="AK14" s="10">
        <v>3.9488252676893754</v>
      </c>
      <c r="AL14" s="10">
        <v>2.0932213117324228</v>
      </c>
      <c r="AM14" s="10">
        <v>241.155</v>
      </c>
      <c r="AN14" s="10">
        <v>10.7</v>
      </c>
      <c r="AO14" s="10">
        <v>0.88400000000000001</v>
      </c>
      <c r="AP14" s="10">
        <v>6.8403894244965935</v>
      </c>
      <c r="AQ14" s="10">
        <v>3.9741699121194918</v>
      </c>
      <c r="AR14" s="10">
        <v>443.44200000000001</v>
      </c>
      <c r="AS14" s="10">
        <v>10.3</v>
      </c>
      <c r="AT14" s="10">
        <v>0.86499999999999999</v>
      </c>
      <c r="AU14" s="10">
        <v>7.4578606079065688</v>
      </c>
      <c r="AV14" s="10">
        <v>3.894003531812456</v>
      </c>
      <c r="AW14" s="10">
        <v>467.05799999999999</v>
      </c>
      <c r="AX14" s="10">
        <v>10.4</v>
      </c>
      <c r="AY14" s="10">
        <v>0.88600000000000001</v>
      </c>
      <c r="AZ14" s="10">
        <v>105</v>
      </c>
      <c r="BA14" s="10" t="s">
        <v>10</v>
      </c>
      <c r="BB14" s="10">
        <v>2.5999998295472304</v>
      </c>
      <c r="BC14" s="10">
        <v>1.6999893679975286</v>
      </c>
      <c r="BD14" s="10">
        <v>170.8098</v>
      </c>
      <c r="BE14" s="10">
        <v>10.5</v>
      </c>
      <c r="BF14" s="10">
        <v>0.83699999999999997</v>
      </c>
      <c r="BG14" s="10">
        <v>5.399999490285925</v>
      </c>
      <c r="BH14" s="10">
        <v>1.9999790229810892</v>
      </c>
      <c r="BI14" s="10">
        <v>332.46510000000001</v>
      </c>
      <c r="BJ14" s="10">
        <v>10</v>
      </c>
      <c r="BK14" s="10">
        <v>0.93799999999999994</v>
      </c>
      <c r="BL14" s="10">
        <v>4.4999775842752534</v>
      </c>
      <c r="BM14" s="10">
        <v>1.6999640853752622</v>
      </c>
      <c r="BN14" s="10">
        <v>264.5018</v>
      </c>
      <c r="BO14" s="10">
        <v>10.5</v>
      </c>
      <c r="BP14" s="10">
        <v>0.93500000000000005</v>
      </c>
      <c r="BQ14" s="10">
        <v>105</v>
      </c>
      <c r="BR14" s="10" t="s">
        <v>10</v>
      </c>
      <c r="BS14" s="10">
        <v>3.9609999999999999</v>
      </c>
      <c r="BT14" s="10">
        <v>1.1559999999999999</v>
      </c>
      <c r="BU14" s="10">
        <v>224.7439</v>
      </c>
      <c r="BV14" s="10">
        <v>10.6</v>
      </c>
      <c r="BW14" s="10">
        <v>0.96</v>
      </c>
      <c r="BX14" s="10">
        <v>7.9969999999999999</v>
      </c>
      <c r="BY14" s="10">
        <v>2.5209999999999999</v>
      </c>
      <c r="BZ14" s="10">
        <v>474.61329999999998</v>
      </c>
      <c r="CA14" s="10">
        <v>10.199999999999999</v>
      </c>
      <c r="CB14" s="10">
        <v>0.95399999999999996</v>
      </c>
      <c r="CC14" s="10">
        <v>8.8320000000000007</v>
      </c>
      <c r="CD14" s="10">
        <v>2.4990000000000001</v>
      </c>
      <c r="CE14" s="10">
        <v>519.54380000000003</v>
      </c>
      <c r="CF14" s="10">
        <v>10.199999999999999</v>
      </c>
      <c r="CG14" s="10">
        <v>0.96199999999999997</v>
      </c>
      <c r="CH14" s="10">
        <v>105</v>
      </c>
      <c r="CI14" s="10" t="s">
        <v>10</v>
      </c>
      <c r="CJ14" s="10">
        <v>2.524</v>
      </c>
      <c r="CK14" s="10">
        <v>0.748</v>
      </c>
      <c r="CL14" s="10">
        <v>144.75020000000001</v>
      </c>
      <c r="CM14" s="10">
        <v>10.5</v>
      </c>
      <c r="CN14" s="10">
        <v>0.95899999999999996</v>
      </c>
      <c r="CO14" s="10">
        <v>4.1449999999999996</v>
      </c>
      <c r="CP14" s="10">
        <v>1.353</v>
      </c>
      <c r="CQ14" s="10">
        <v>239.75069999999999</v>
      </c>
      <c r="CR14" s="10">
        <v>10.5</v>
      </c>
      <c r="CS14" s="10">
        <v>0.95099999999999996</v>
      </c>
      <c r="CT14" s="10">
        <v>4.0369999999999999</v>
      </c>
      <c r="CU14" s="10">
        <v>0.96099999999999997</v>
      </c>
      <c r="CV14" s="10">
        <v>234.8913</v>
      </c>
      <c r="CW14" s="10">
        <v>10.199999999999999</v>
      </c>
      <c r="CX14" s="10">
        <v>0.97299999999999998</v>
      </c>
      <c r="CY14" s="10">
        <v>105</v>
      </c>
      <c r="CZ14" s="10" t="s">
        <v>10</v>
      </c>
      <c r="DA14" s="10">
        <v>3.069</v>
      </c>
      <c r="DB14" s="10">
        <v>1.0309999999999999</v>
      </c>
      <c r="DC14" s="10">
        <v>178.01900000000001</v>
      </c>
      <c r="DD14" s="10">
        <v>10.5</v>
      </c>
      <c r="DE14" s="10">
        <v>0.94799999999999995</v>
      </c>
      <c r="DF14" s="10">
        <v>6.601</v>
      </c>
      <c r="DG14" s="10">
        <v>2.097</v>
      </c>
      <c r="DH14" s="10">
        <v>380.83569999999997</v>
      </c>
      <c r="DI14" s="10">
        <v>10.5</v>
      </c>
      <c r="DJ14" s="10">
        <v>0.95299999999999996</v>
      </c>
      <c r="DK14" s="10">
        <v>6.17</v>
      </c>
      <c r="DL14" s="10">
        <v>1.9830000000000001</v>
      </c>
      <c r="DM14" s="10">
        <v>359.77980000000002</v>
      </c>
      <c r="DN14" s="10">
        <v>10.4</v>
      </c>
      <c r="DO14" s="10">
        <v>0.95199999999999996</v>
      </c>
    </row>
    <row r="15" spans="1:119" x14ac:dyDescent="0.25">
      <c r="A15" s="10">
        <v>106</v>
      </c>
      <c r="B15" s="10" t="s">
        <v>11</v>
      </c>
      <c r="C15" s="10">
        <v>5.41</v>
      </c>
      <c r="D15" s="10">
        <v>1.96</v>
      </c>
      <c r="E15" s="10">
        <v>316.36</v>
      </c>
      <c r="F15" s="10">
        <v>10.5</v>
      </c>
      <c r="G15" s="10">
        <v>0.94</v>
      </c>
      <c r="H15" s="10">
        <v>8.9700000000000006</v>
      </c>
      <c r="I15" s="10">
        <v>2.62</v>
      </c>
      <c r="J15" s="10">
        <v>539.64</v>
      </c>
      <c r="K15" s="10">
        <v>10</v>
      </c>
      <c r="L15" s="10">
        <v>0.96</v>
      </c>
      <c r="M15" s="10">
        <v>9.52</v>
      </c>
      <c r="N15" s="10">
        <v>1.8</v>
      </c>
      <c r="O15" s="10">
        <v>559.08000000000004</v>
      </c>
      <c r="P15" s="10">
        <v>10</v>
      </c>
      <c r="Q15" s="10">
        <v>0.98</v>
      </c>
      <c r="R15" s="86">
        <v>106</v>
      </c>
      <c r="S15" s="86" t="s">
        <v>11</v>
      </c>
      <c r="T15" s="86">
        <v>2.31</v>
      </c>
      <c r="U15" s="86">
        <v>1.06</v>
      </c>
      <c r="V15" s="86">
        <v>139.751</v>
      </c>
      <c r="W15" s="86">
        <v>10.5</v>
      </c>
      <c r="X15" s="86"/>
      <c r="Y15" s="86">
        <v>5.0599999999999996</v>
      </c>
      <c r="Z15" s="86">
        <v>2.31</v>
      </c>
      <c r="AA15" s="86">
        <v>314.84500000000003</v>
      </c>
      <c r="AB15" s="86">
        <v>10.199999999999999</v>
      </c>
      <c r="AC15" s="86"/>
      <c r="AD15" s="86">
        <v>4.5</v>
      </c>
      <c r="AE15" s="86">
        <v>1.17</v>
      </c>
      <c r="AF15" s="86">
        <v>263.18200000000002</v>
      </c>
      <c r="AG15" s="86">
        <v>10.199999999999999</v>
      </c>
      <c r="AI15" s="10">
        <v>106</v>
      </c>
      <c r="AJ15" s="10" t="s">
        <v>11</v>
      </c>
      <c r="AK15" s="10">
        <v>3.3459999999999965</v>
      </c>
      <c r="AL15" s="10">
        <v>1.4924825516230422</v>
      </c>
      <c r="AM15" s="10">
        <v>201.45500000000001</v>
      </c>
      <c r="AN15" s="10">
        <v>10.5</v>
      </c>
      <c r="AO15" s="10">
        <v>0.91300000000000003</v>
      </c>
      <c r="AP15" s="10">
        <v>6.2836651301719879</v>
      </c>
      <c r="AQ15" s="10">
        <v>2.9045680931181681</v>
      </c>
      <c r="AR15" s="10">
        <v>395.71300000000002</v>
      </c>
      <c r="AS15" s="10">
        <v>10.1</v>
      </c>
      <c r="AT15" s="10">
        <v>0.90800000000000003</v>
      </c>
      <c r="AU15" s="10">
        <v>6.4181943906781225</v>
      </c>
      <c r="AV15" s="10">
        <v>1.6009054448366919</v>
      </c>
      <c r="AW15" s="10">
        <v>374.42</v>
      </c>
      <c r="AX15" s="10">
        <v>10.199999999999999</v>
      </c>
      <c r="AY15" s="10">
        <v>0.97</v>
      </c>
      <c r="AZ15" s="10">
        <v>106</v>
      </c>
      <c r="BA15" s="10" t="s">
        <v>11</v>
      </c>
      <c r="BB15" s="10">
        <v>2.9999998250986533</v>
      </c>
      <c r="BC15" s="10">
        <v>1.7998930342103203</v>
      </c>
      <c r="BD15" s="10">
        <v>192.36850000000001</v>
      </c>
      <c r="BE15" s="10">
        <v>10.5</v>
      </c>
      <c r="BF15" s="10">
        <v>0.85799999999999998</v>
      </c>
      <c r="BG15" s="10">
        <v>6.2999977388932411</v>
      </c>
      <c r="BH15" s="10">
        <v>2.0001725240255253</v>
      </c>
      <c r="BI15" s="10">
        <v>381.62220000000002</v>
      </c>
      <c r="BJ15" s="10">
        <v>10</v>
      </c>
      <c r="BK15" s="10">
        <v>0.95299999999999996</v>
      </c>
      <c r="BL15" s="10">
        <v>4.8999998939215157</v>
      </c>
      <c r="BM15" s="10">
        <v>1.6998721944862332</v>
      </c>
      <c r="BN15" s="10">
        <v>290.7199</v>
      </c>
      <c r="BO15" s="10">
        <v>10.3</v>
      </c>
      <c r="BP15" s="10">
        <v>0.94499999999999995</v>
      </c>
      <c r="BQ15" s="10">
        <v>106</v>
      </c>
      <c r="BR15" s="10" t="s">
        <v>11</v>
      </c>
      <c r="BS15" s="10">
        <v>3.68</v>
      </c>
      <c r="BT15" s="10">
        <v>1.4690000000000001</v>
      </c>
      <c r="BU15" s="10">
        <v>211.82169999999999</v>
      </c>
      <c r="BV15" s="10">
        <v>10.8</v>
      </c>
      <c r="BW15" s="10">
        <v>0.92900000000000005</v>
      </c>
      <c r="BX15" s="10">
        <v>6.9640000000000004</v>
      </c>
      <c r="BY15" s="10">
        <v>2.488</v>
      </c>
      <c r="BZ15" s="10">
        <v>414.5204</v>
      </c>
      <c r="CA15" s="10">
        <v>10.3</v>
      </c>
      <c r="CB15" s="10">
        <v>0.94199999999999995</v>
      </c>
      <c r="CC15" s="10">
        <v>6.524</v>
      </c>
      <c r="CD15" s="10">
        <v>2.1259999999999999</v>
      </c>
      <c r="CE15" s="10">
        <v>377.2937</v>
      </c>
      <c r="CF15" s="10">
        <v>10.5</v>
      </c>
      <c r="CG15" s="10">
        <v>0.95099999999999996</v>
      </c>
      <c r="CH15" s="10">
        <v>106</v>
      </c>
      <c r="CI15" s="10" t="s">
        <v>11</v>
      </c>
      <c r="CJ15" s="10">
        <v>2.0219999999999998</v>
      </c>
      <c r="CK15" s="10">
        <v>0.82299999999999995</v>
      </c>
      <c r="CL15" s="10">
        <v>120.038</v>
      </c>
      <c r="CM15" s="10">
        <v>10.5</v>
      </c>
      <c r="CN15" s="10">
        <v>0.92600000000000005</v>
      </c>
      <c r="CO15" s="10">
        <v>6.5430000000000001</v>
      </c>
      <c r="CP15" s="10">
        <v>2.2730000000000001</v>
      </c>
      <c r="CQ15" s="10">
        <v>399.90570000000002</v>
      </c>
      <c r="CR15" s="10">
        <v>10</v>
      </c>
      <c r="CS15" s="10">
        <v>0.94499999999999995</v>
      </c>
      <c r="CT15" s="10">
        <v>3.8660000000000001</v>
      </c>
      <c r="CU15" s="10">
        <v>1.242</v>
      </c>
      <c r="CV15" s="10">
        <v>229.84229999999999</v>
      </c>
      <c r="CW15" s="10">
        <v>10.199999999999999</v>
      </c>
      <c r="CX15" s="10">
        <v>0.95199999999999996</v>
      </c>
      <c r="CY15" s="10">
        <v>106</v>
      </c>
      <c r="CZ15" s="10" t="s">
        <v>11</v>
      </c>
      <c r="DA15" s="10">
        <v>4.734</v>
      </c>
      <c r="DB15" s="10">
        <v>1.702</v>
      </c>
      <c r="DC15" s="10">
        <v>276.61470000000003</v>
      </c>
      <c r="DD15" s="10">
        <v>10.5</v>
      </c>
      <c r="DE15" s="10">
        <v>0.94099999999999995</v>
      </c>
      <c r="DF15" s="10">
        <v>8.3040000000000003</v>
      </c>
      <c r="DG15" s="10">
        <v>2.9529999999999998</v>
      </c>
      <c r="DH15" s="10">
        <v>484.61320000000001</v>
      </c>
      <c r="DI15" s="10">
        <v>10.5</v>
      </c>
      <c r="DJ15" s="10">
        <v>0.94199999999999995</v>
      </c>
      <c r="DK15" s="10">
        <v>8.5760000000000005</v>
      </c>
      <c r="DL15" s="10">
        <v>3.0579999999999998</v>
      </c>
      <c r="DM15" s="10">
        <v>510.36059999999998</v>
      </c>
      <c r="DN15" s="10">
        <v>10.3</v>
      </c>
      <c r="DO15" s="10">
        <v>0.94199999999999995</v>
      </c>
    </row>
    <row r="16" spans="1:119" x14ac:dyDescent="0.25">
      <c r="A16" s="10">
        <v>107</v>
      </c>
      <c r="B16" s="10" t="s">
        <v>285</v>
      </c>
      <c r="C16" s="10">
        <v>0.12</v>
      </c>
      <c r="D16" s="10">
        <v>0.06</v>
      </c>
      <c r="E16" s="10">
        <v>7.36</v>
      </c>
      <c r="F16" s="10">
        <v>10.5</v>
      </c>
      <c r="G16" s="10">
        <v>0.9</v>
      </c>
      <c r="H16" s="10">
        <v>0.28999999999999998</v>
      </c>
      <c r="I16" s="10">
        <v>0.12</v>
      </c>
      <c r="J16" s="10">
        <v>17.95</v>
      </c>
      <c r="K16" s="10">
        <v>10</v>
      </c>
      <c r="L16" s="10">
        <v>0.92</v>
      </c>
      <c r="M16" s="10">
        <v>0.28999999999999998</v>
      </c>
      <c r="N16" s="10">
        <v>0.1</v>
      </c>
      <c r="O16" s="10">
        <v>17.670000000000002</v>
      </c>
      <c r="P16" s="10">
        <v>10</v>
      </c>
      <c r="Q16" s="10">
        <v>0.94</v>
      </c>
      <c r="R16" s="86">
        <v>107</v>
      </c>
      <c r="S16" s="86" t="s">
        <v>285</v>
      </c>
      <c r="T16" s="86">
        <v>0.11990000000000001</v>
      </c>
      <c r="U16" s="86">
        <v>5.9400000000000001E-2</v>
      </c>
      <c r="V16" s="86">
        <v>7.36</v>
      </c>
      <c r="W16" s="86">
        <v>10.5</v>
      </c>
      <c r="X16" s="86"/>
      <c r="Y16" s="86">
        <v>0</v>
      </c>
      <c r="Z16" s="86">
        <v>0</v>
      </c>
      <c r="AA16" s="86">
        <v>0</v>
      </c>
      <c r="AB16" s="86">
        <v>10.199999999999999</v>
      </c>
      <c r="AC16" s="86"/>
      <c r="AD16" s="86">
        <v>0</v>
      </c>
      <c r="AE16" s="86">
        <v>0</v>
      </c>
      <c r="AF16" s="86">
        <v>0</v>
      </c>
      <c r="AG16" s="86">
        <v>10.199999999999999</v>
      </c>
      <c r="AI16" s="10">
        <v>107</v>
      </c>
      <c r="AJ16" s="10" t="s">
        <v>285</v>
      </c>
      <c r="AK16" s="10">
        <v>0.1298</v>
      </c>
      <c r="AL16" s="10">
        <v>6.4299999999999996E-2</v>
      </c>
      <c r="AM16" s="10">
        <v>7.8159999999999998</v>
      </c>
      <c r="AN16" s="10">
        <v>10.7</v>
      </c>
      <c r="AO16" s="10">
        <v>0.9</v>
      </c>
      <c r="AP16" s="10">
        <v>0.34489999999999998</v>
      </c>
      <c r="AQ16" s="10">
        <v>0.14369999999999999</v>
      </c>
      <c r="AR16" s="10">
        <v>20.944400000000002</v>
      </c>
      <c r="AS16" s="10">
        <v>10.3</v>
      </c>
      <c r="AT16" s="10">
        <v>0.92</v>
      </c>
      <c r="AU16" s="10">
        <v>0.20730000000000001</v>
      </c>
      <c r="AV16" s="10">
        <v>7.9299999999999995E-2</v>
      </c>
      <c r="AW16" s="10">
        <v>12.321400000000001</v>
      </c>
      <c r="AX16" s="10">
        <v>10.4</v>
      </c>
      <c r="AY16" s="10">
        <v>0.93</v>
      </c>
      <c r="AZ16" s="10">
        <v>107</v>
      </c>
      <c r="BA16" s="10" t="s">
        <v>285</v>
      </c>
      <c r="BB16" s="10">
        <v>0</v>
      </c>
      <c r="BC16" s="10">
        <v>0</v>
      </c>
      <c r="BD16" s="10">
        <v>0</v>
      </c>
      <c r="BE16" s="10">
        <v>10.5</v>
      </c>
      <c r="BF16" s="10">
        <v>0</v>
      </c>
      <c r="BG16" s="10">
        <v>0.72989999999999999</v>
      </c>
      <c r="BH16" s="10">
        <v>0.2485</v>
      </c>
      <c r="BI16" s="10">
        <v>44.518000000000001</v>
      </c>
      <c r="BJ16" s="10">
        <v>10</v>
      </c>
      <c r="BK16" s="10">
        <v>0.95</v>
      </c>
      <c r="BL16" s="10">
        <v>0.30919999999999997</v>
      </c>
      <c r="BM16" s="10">
        <v>9.9400000000000002E-2</v>
      </c>
      <c r="BN16" s="10">
        <v>17.858599999999999</v>
      </c>
      <c r="BO16" s="10">
        <v>10.5</v>
      </c>
      <c r="BP16" s="10">
        <v>0.95</v>
      </c>
      <c r="BQ16" s="10">
        <v>107</v>
      </c>
      <c r="BR16" s="10" t="s">
        <v>285</v>
      </c>
      <c r="BS16" s="10">
        <v>0</v>
      </c>
      <c r="BT16" s="10">
        <v>0</v>
      </c>
      <c r="BU16" s="10">
        <v>0</v>
      </c>
      <c r="BV16" s="10">
        <v>10.6</v>
      </c>
      <c r="BW16" s="10">
        <v>0</v>
      </c>
      <c r="BX16" s="10">
        <v>0.1714</v>
      </c>
      <c r="BY16" s="10">
        <v>4.2900000000000001E-2</v>
      </c>
      <c r="BZ16" s="10">
        <v>10</v>
      </c>
      <c r="CA16" s="10">
        <v>10.199999999999999</v>
      </c>
      <c r="CB16" s="10">
        <v>0.97</v>
      </c>
      <c r="CC16" s="10">
        <v>0.1714</v>
      </c>
      <c r="CD16" s="10">
        <v>4.2900000000000001E-2</v>
      </c>
      <c r="CE16" s="10">
        <v>10</v>
      </c>
      <c r="CF16" s="10">
        <v>10.199999999999999</v>
      </c>
      <c r="CG16" s="10">
        <v>0.97</v>
      </c>
      <c r="CH16" s="10">
        <v>107</v>
      </c>
      <c r="CI16" s="10" t="s">
        <v>285</v>
      </c>
      <c r="CJ16" s="10">
        <v>0</v>
      </c>
      <c r="CK16" s="10">
        <v>0</v>
      </c>
      <c r="CL16" s="10">
        <v>0</v>
      </c>
      <c r="CM16" s="10">
        <v>10.5</v>
      </c>
      <c r="CN16" s="10">
        <v>0</v>
      </c>
      <c r="CO16" s="10">
        <v>0</v>
      </c>
      <c r="CP16" s="10">
        <v>0</v>
      </c>
      <c r="CQ16" s="10">
        <v>0</v>
      </c>
      <c r="CR16" s="10">
        <v>10.5</v>
      </c>
      <c r="CS16" s="10">
        <v>0</v>
      </c>
      <c r="CT16" s="10">
        <v>0</v>
      </c>
      <c r="CU16" s="10">
        <v>0</v>
      </c>
      <c r="CV16" s="10">
        <v>0</v>
      </c>
      <c r="CW16" s="10">
        <v>10.199999999999999</v>
      </c>
      <c r="CX16" s="10">
        <v>0</v>
      </c>
      <c r="CY16" s="10">
        <v>107</v>
      </c>
      <c r="CZ16" s="10" t="s">
        <v>285</v>
      </c>
      <c r="DA16" s="10">
        <v>3.8800000000000001E-2</v>
      </c>
      <c r="DB16" s="10">
        <v>1.9900000000000001E-2</v>
      </c>
      <c r="DC16" s="10">
        <v>2.4</v>
      </c>
      <c r="DD16" s="10">
        <v>10.5</v>
      </c>
      <c r="DE16" s="10">
        <v>0.89</v>
      </c>
      <c r="DF16" s="10">
        <v>4.0500000000000001E-2</v>
      </c>
      <c r="DG16" s="10">
        <v>2.07E-2</v>
      </c>
      <c r="DH16" s="10">
        <v>2.5</v>
      </c>
      <c r="DI16" s="10">
        <v>10.5</v>
      </c>
      <c r="DJ16" s="10">
        <v>0.89</v>
      </c>
      <c r="DK16" s="10">
        <v>4.0099999999999997E-2</v>
      </c>
      <c r="DL16" s="10">
        <v>2.0500000000000001E-2</v>
      </c>
      <c r="DM16" s="10">
        <v>2.5</v>
      </c>
      <c r="DN16" s="10">
        <v>10.4</v>
      </c>
      <c r="DO16" s="10">
        <v>0.89</v>
      </c>
    </row>
    <row r="17" spans="1:119" x14ac:dyDescent="0.25">
      <c r="A17" s="10">
        <v>108</v>
      </c>
      <c r="B17" s="10" t="s">
        <v>286</v>
      </c>
      <c r="C17" s="10">
        <v>0</v>
      </c>
      <c r="D17" s="10">
        <v>0</v>
      </c>
      <c r="E17" s="10">
        <v>0</v>
      </c>
      <c r="F17" s="10">
        <v>10.5</v>
      </c>
      <c r="G17" s="10">
        <v>0</v>
      </c>
      <c r="H17" s="10">
        <v>0</v>
      </c>
      <c r="I17" s="10">
        <v>0</v>
      </c>
      <c r="J17" s="10">
        <v>0</v>
      </c>
      <c r="K17" s="10">
        <v>10</v>
      </c>
      <c r="L17" s="10">
        <v>0</v>
      </c>
      <c r="M17" s="10">
        <v>0</v>
      </c>
      <c r="N17" s="10">
        <v>0</v>
      </c>
      <c r="O17" s="10">
        <v>0</v>
      </c>
      <c r="P17" s="10">
        <v>10</v>
      </c>
      <c r="Q17" s="10">
        <v>0</v>
      </c>
      <c r="R17" s="86">
        <v>108</v>
      </c>
      <c r="S17" s="86" t="s">
        <v>286</v>
      </c>
      <c r="T17" s="86">
        <v>0</v>
      </c>
      <c r="U17" s="86">
        <v>0</v>
      </c>
      <c r="V17" s="86">
        <v>0</v>
      </c>
      <c r="W17" s="86">
        <v>10.5</v>
      </c>
      <c r="X17" s="86"/>
      <c r="Y17" s="86">
        <v>0</v>
      </c>
      <c r="Z17" s="86">
        <v>0</v>
      </c>
      <c r="AA17" s="86">
        <v>0</v>
      </c>
      <c r="AB17" s="86">
        <v>10.199999999999999</v>
      </c>
      <c r="AC17" s="86"/>
      <c r="AD17" s="86">
        <v>0</v>
      </c>
      <c r="AE17" s="86">
        <v>0</v>
      </c>
      <c r="AF17" s="86">
        <v>0</v>
      </c>
      <c r="AG17" s="86">
        <v>10.199999999999999</v>
      </c>
      <c r="AI17" s="10">
        <v>108</v>
      </c>
      <c r="AJ17" s="10" t="s">
        <v>286</v>
      </c>
      <c r="AK17" s="10">
        <v>0</v>
      </c>
      <c r="AL17" s="10">
        <v>0</v>
      </c>
      <c r="AM17" s="10">
        <v>0</v>
      </c>
      <c r="AN17" s="10">
        <v>10.7</v>
      </c>
      <c r="AO17" s="10">
        <v>0</v>
      </c>
      <c r="AP17" s="10">
        <v>2.0558000000000001</v>
      </c>
      <c r="AQ17" s="10">
        <v>0.89390000000000003</v>
      </c>
      <c r="AR17" s="10">
        <v>125.6563</v>
      </c>
      <c r="AS17" s="10">
        <v>10.3</v>
      </c>
      <c r="AT17" s="10">
        <v>0.92</v>
      </c>
      <c r="AU17" s="10">
        <v>2.8458999999999999</v>
      </c>
      <c r="AV17" s="10">
        <v>0.93540000000000001</v>
      </c>
      <c r="AW17" s="10">
        <v>166.30359999999999</v>
      </c>
      <c r="AX17" s="10">
        <v>10.4</v>
      </c>
      <c r="AY17" s="10">
        <v>0.95</v>
      </c>
      <c r="AZ17" s="10">
        <v>108</v>
      </c>
      <c r="BA17" s="10" t="s">
        <v>286</v>
      </c>
      <c r="BB17" s="10">
        <v>1.2133</v>
      </c>
      <c r="BC17" s="10">
        <v>0.74309999999999998</v>
      </c>
      <c r="BD17" s="10">
        <v>78.2303</v>
      </c>
      <c r="BE17" s="10">
        <v>10.5</v>
      </c>
      <c r="BF17" s="10">
        <v>0.85</v>
      </c>
      <c r="BG17" s="10">
        <v>1.9339</v>
      </c>
      <c r="BH17" s="10">
        <v>0.68689999999999996</v>
      </c>
      <c r="BI17" s="10">
        <v>118.4847</v>
      </c>
      <c r="BJ17" s="10">
        <v>10</v>
      </c>
      <c r="BK17" s="10">
        <v>0.94</v>
      </c>
      <c r="BL17" s="10">
        <v>1.9918</v>
      </c>
      <c r="BM17" s="10">
        <v>0.55010000000000003</v>
      </c>
      <c r="BN17" s="10">
        <v>113.62350000000001</v>
      </c>
      <c r="BO17" s="10">
        <v>10.5</v>
      </c>
      <c r="BP17" s="10">
        <v>0.96</v>
      </c>
      <c r="BQ17" s="10">
        <v>108</v>
      </c>
      <c r="BR17" s="10" t="s">
        <v>286</v>
      </c>
      <c r="BS17" s="10">
        <v>1.2465999999999999</v>
      </c>
      <c r="BT17" s="10">
        <v>0.31240000000000001</v>
      </c>
      <c r="BU17" s="10">
        <v>70</v>
      </c>
      <c r="BV17" s="10">
        <v>10.6</v>
      </c>
      <c r="BW17" s="10">
        <v>0.97</v>
      </c>
      <c r="BX17" s="10">
        <v>2.1819000000000002</v>
      </c>
      <c r="BY17" s="10">
        <v>0.71709999999999996</v>
      </c>
      <c r="BZ17" s="10">
        <v>130</v>
      </c>
      <c r="CA17" s="10">
        <v>10.199999999999999</v>
      </c>
      <c r="CB17" s="10">
        <v>0.95</v>
      </c>
      <c r="CC17" s="10">
        <v>2.9990000000000001</v>
      </c>
      <c r="CD17" s="10">
        <v>0.75160000000000005</v>
      </c>
      <c r="CE17" s="10">
        <v>175</v>
      </c>
      <c r="CF17" s="10">
        <v>10.199999999999999</v>
      </c>
      <c r="CG17" s="10">
        <v>0.97</v>
      </c>
      <c r="CH17" s="10">
        <v>108</v>
      </c>
      <c r="CI17" s="10" t="s">
        <v>286</v>
      </c>
      <c r="CJ17" s="10">
        <v>1.0585</v>
      </c>
      <c r="CK17" s="10">
        <v>0.26529999999999998</v>
      </c>
      <c r="CL17" s="10">
        <v>60</v>
      </c>
      <c r="CM17" s="10">
        <v>10.5</v>
      </c>
      <c r="CN17" s="10">
        <v>0.97</v>
      </c>
      <c r="CO17" s="10">
        <v>1.5548999999999999</v>
      </c>
      <c r="CP17" s="10">
        <v>0.5111</v>
      </c>
      <c r="CQ17" s="10">
        <v>90</v>
      </c>
      <c r="CR17" s="10">
        <v>10.5</v>
      </c>
      <c r="CS17" s="10">
        <v>0.95</v>
      </c>
      <c r="CT17" s="10">
        <v>1.7137</v>
      </c>
      <c r="CU17" s="10">
        <v>0.42949999999999999</v>
      </c>
      <c r="CV17" s="10">
        <v>100</v>
      </c>
      <c r="CW17" s="10">
        <v>10.199999999999999</v>
      </c>
      <c r="CX17" s="10">
        <v>0.97</v>
      </c>
      <c r="CY17" s="10">
        <v>108</v>
      </c>
      <c r="CZ17" s="10" t="s">
        <v>286</v>
      </c>
      <c r="DA17" s="10">
        <v>1.0475000000000001</v>
      </c>
      <c r="DB17" s="10">
        <v>0.30549999999999999</v>
      </c>
      <c r="DC17" s="10">
        <v>60</v>
      </c>
      <c r="DD17" s="10">
        <v>10.5</v>
      </c>
      <c r="DE17" s="10">
        <v>0.96</v>
      </c>
      <c r="DF17" s="10">
        <v>1.7459</v>
      </c>
      <c r="DG17" s="10">
        <v>0.50919999999999999</v>
      </c>
      <c r="DH17" s="10">
        <v>100</v>
      </c>
      <c r="DI17" s="10">
        <v>10.5</v>
      </c>
      <c r="DJ17" s="10">
        <v>0.96</v>
      </c>
      <c r="DK17" s="10">
        <v>1.7293000000000001</v>
      </c>
      <c r="DL17" s="10">
        <v>0.50439999999999996</v>
      </c>
      <c r="DM17" s="10">
        <v>100</v>
      </c>
      <c r="DN17" s="10">
        <v>10.4</v>
      </c>
      <c r="DO17" s="10">
        <v>0.96</v>
      </c>
    </row>
    <row r="18" spans="1:119" x14ac:dyDescent="0.25">
      <c r="A18" s="10">
        <v>109</v>
      </c>
      <c r="B18" s="10" t="s">
        <v>287</v>
      </c>
      <c r="C18" s="10">
        <v>0.56999999999999995</v>
      </c>
      <c r="D18" s="10">
        <v>0.28000000000000003</v>
      </c>
      <c r="E18" s="10">
        <v>35</v>
      </c>
      <c r="F18" s="10">
        <v>10.5</v>
      </c>
      <c r="G18" s="10">
        <v>0.9</v>
      </c>
      <c r="H18" s="10">
        <v>0.96</v>
      </c>
      <c r="I18" s="10">
        <v>0.45</v>
      </c>
      <c r="J18" s="10">
        <v>61.5</v>
      </c>
      <c r="K18" s="10">
        <v>10</v>
      </c>
      <c r="L18" s="10">
        <v>0.9</v>
      </c>
      <c r="M18" s="10">
        <v>1.01</v>
      </c>
      <c r="N18" s="10">
        <v>0.32</v>
      </c>
      <c r="O18" s="10">
        <v>61.37</v>
      </c>
      <c r="P18" s="10">
        <v>10</v>
      </c>
      <c r="Q18" s="10">
        <v>0.95</v>
      </c>
      <c r="R18" s="86">
        <v>109</v>
      </c>
      <c r="S18" s="86" t="s">
        <v>287</v>
      </c>
      <c r="T18" s="86">
        <v>0.57350000000000001</v>
      </c>
      <c r="U18" s="86">
        <v>0.27610000000000001</v>
      </c>
      <c r="V18" s="86">
        <v>35</v>
      </c>
      <c r="W18" s="86">
        <v>10.5</v>
      </c>
      <c r="X18" s="86"/>
      <c r="Y18" s="86">
        <v>1.1192</v>
      </c>
      <c r="Z18" s="86">
        <v>0.52610000000000001</v>
      </c>
      <c r="AA18" s="86">
        <v>70</v>
      </c>
      <c r="AB18" s="86">
        <v>10.199999999999999</v>
      </c>
      <c r="AC18" s="86"/>
      <c r="AD18" s="86">
        <v>0.97040000000000004</v>
      </c>
      <c r="AE18" s="86">
        <v>0.32919999999999999</v>
      </c>
      <c r="AF18" s="86">
        <v>58</v>
      </c>
      <c r="AG18" s="86">
        <v>10.199999999999999</v>
      </c>
      <c r="AI18" s="10">
        <v>109</v>
      </c>
      <c r="AJ18" s="10" t="s">
        <v>287</v>
      </c>
      <c r="AK18" s="10">
        <v>0.83530000000000004</v>
      </c>
      <c r="AL18" s="10">
        <v>0.4022</v>
      </c>
      <c r="AM18" s="10">
        <v>50.023800000000001</v>
      </c>
      <c r="AN18" s="10">
        <v>10.7</v>
      </c>
      <c r="AO18" s="10">
        <v>0.9</v>
      </c>
      <c r="AP18" s="10">
        <v>1.099</v>
      </c>
      <c r="AQ18" s="10">
        <v>0.51639999999999997</v>
      </c>
      <c r="AR18" s="10">
        <v>68.063299999999998</v>
      </c>
      <c r="AS18" s="10">
        <v>10.3</v>
      </c>
      <c r="AT18" s="10">
        <v>0.91</v>
      </c>
      <c r="AU18" s="10">
        <v>0.21010000000000001</v>
      </c>
      <c r="AV18" s="10">
        <v>7.1300000000000002E-2</v>
      </c>
      <c r="AW18" s="10">
        <v>12.3169</v>
      </c>
      <c r="AX18" s="10">
        <v>10.4</v>
      </c>
      <c r="AY18" s="10">
        <v>0.95</v>
      </c>
      <c r="AZ18" s="10">
        <v>109</v>
      </c>
      <c r="BA18" s="10" t="s">
        <v>287</v>
      </c>
      <c r="BB18" s="10">
        <v>0.59470000000000001</v>
      </c>
      <c r="BC18" s="10">
        <v>0.4088</v>
      </c>
      <c r="BD18" s="10">
        <v>39.683799999999998</v>
      </c>
      <c r="BE18" s="10">
        <v>10.5</v>
      </c>
      <c r="BF18" s="10">
        <v>0.82</v>
      </c>
      <c r="BG18" s="10">
        <v>1.1928000000000001</v>
      </c>
      <c r="BH18" s="10">
        <v>0.45779999999999998</v>
      </c>
      <c r="BI18" s="10">
        <v>73.767499999999998</v>
      </c>
      <c r="BJ18" s="10">
        <v>10</v>
      </c>
      <c r="BK18" s="10">
        <v>0.93</v>
      </c>
      <c r="BL18" s="10">
        <v>1.0032000000000001</v>
      </c>
      <c r="BM18" s="10">
        <v>0.28599999999999998</v>
      </c>
      <c r="BN18" s="10">
        <v>57.360300000000002</v>
      </c>
      <c r="BO18" s="10">
        <v>10.5</v>
      </c>
      <c r="BP18" s="10">
        <v>0.96</v>
      </c>
      <c r="BQ18" s="10">
        <v>109</v>
      </c>
      <c r="BR18" s="10" t="s">
        <v>287</v>
      </c>
      <c r="BS18" s="10">
        <v>0.52880000000000005</v>
      </c>
      <c r="BT18" s="10">
        <v>0.1542</v>
      </c>
      <c r="BU18" s="10">
        <v>30</v>
      </c>
      <c r="BV18" s="10">
        <v>10.6</v>
      </c>
      <c r="BW18" s="10">
        <v>0.96</v>
      </c>
      <c r="BX18" s="10">
        <v>1.1138999999999999</v>
      </c>
      <c r="BY18" s="10">
        <v>0.2792</v>
      </c>
      <c r="BZ18" s="10">
        <v>65</v>
      </c>
      <c r="CA18" s="10">
        <v>10.199999999999999</v>
      </c>
      <c r="CB18" s="10">
        <v>0.97</v>
      </c>
      <c r="CC18" s="10">
        <v>1.1427</v>
      </c>
      <c r="CD18" s="10">
        <v>0.23200000000000001</v>
      </c>
      <c r="CE18" s="10">
        <v>66</v>
      </c>
      <c r="CF18" s="10">
        <v>10.199999999999999</v>
      </c>
      <c r="CG18" s="10">
        <v>0.98</v>
      </c>
      <c r="CH18" s="10">
        <v>109</v>
      </c>
      <c r="CI18" s="10" t="s">
        <v>287</v>
      </c>
      <c r="CJ18" s="10">
        <v>0.4365</v>
      </c>
      <c r="CK18" s="10">
        <v>0.1273</v>
      </c>
      <c r="CL18" s="10">
        <v>25</v>
      </c>
      <c r="CM18" s="10">
        <v>10.5</v>
      </c>
      <c r="CN18" s="10">
        <v>0.96</v>
      </c>
      <c r="CO18" s="10">
        <v>0.88200000000000001</v>
      </c>
      <c r="CP18" s="10">
        <v>0.22109999999999999</v>
      </c>
      <c r="CQ18" s="10">
        <v>50</v>
      </c>
      <c r="CR18" s="10">
        <v>10.5</v>
      </c>
      <c r="CS18" s="10">
        <v>0.97</v>
      </c>
      <c r="CT18" s="10">
        <v>0.95220000000000005</v>
      </c>
      <c r="CU18" s="10">
        <v>0.19339999999999999</v>
      </c>
      <c r="CV18" s="10">
        <v>55</v>
      </c>
      <c r="CW18" s="10">
        <v>10.199999999999999</v>
      </c>
      <c r="CX18" s="10">
        <v>0.98</v>
      </c>
      <c r="CY18" s="10">
        <v>109</v>
      </c>
      <c r="CZ18" s="10" t="s">
        <v>287</v>
      </c>
      <c r="DA18" s="10">
        <v>0.441</v>
      </c>
      <c r="DB18" s="10">
        <v>0.1105</v>
      </c>
      <c r="DC18" s="10">
        <v>25</v>
      </c>
      <c r="DD18" s="10">
        <v>10.5</v>
      </c>
      <c r="DE18" s="10">
        <v>0.97</v>
      </c>
      <c r="DF18" s="10">
        <v>1.9404999999999999</v>
      </c>
      <c r="DG18" s="10">
        <v>0.48630000000000001</v>
      </c>
      <c r="DH18" s="10">
        <v>110</v>
      </c>
      <c r="DI18" s="10">
        <v>10.5</v>
      </c>
      <c r="DJ18" s="10">
        <v>0.97</v>
      </c>
      <c r="DK18" s="10">
        <v>1.7473000000000001</v>
      </c>
      <c r="DL18" s="10">
        <v>0.43790000000000001</v>
      </c>
      <c r="DM18" s="10">
        <v>100</v>
      </c>
      <c r="DN18" s="10">
        <v>10.4</v>
      </c>
      <c r="DO18" s="10">
        <v>0.97</v>
      </c>
    </row>
    <row r="19" spans="1:119" x14ac:dyDescent="0.25">
      <c r="A19" s="10">
        <v>110</v>
      </c>
      <c r="B19" s="10" t="s">
        <v>288</v>
      </c>
      <c r="C19" s="10">
        <v>0</v>
      </c>
      <c r="D19" s="10">
        <v>0</v>
      </c>
      <c r="E19" s="10">
        <v>0</v>
      </c>
      <c r="F19" s="10">
        <v>10.5</v>
      </c>
      <c r="G19" s="10">
        <v>0</v>
      </c>
      <c r="H19" s="10">
        <v>0</v>
      </c>
      <c r="I19" s="10">
        <v>0</v>
      </c>
      <c r="J19" s="10">
        <v>0</v>
      </c>
      <c r="K19" s="10">
        <v>10</v>
      </c>
      <c r="L19" s="10">
        <v>0</v>
      </c>
      <c r="M19" s="10">
        <v>0</v>
      </c>
      <c r="N19" s="10">
        <v>0</v>
      </c>
      <c r="O19" s="10">
        <v>0</v>
      </c>
      <c r="P19" s="10">
        <v>10</v>
      </c>
      <c r="Q19" s="10">
        <v>0</v>
      </c>
      <c r="R19" s="86">
        <v>110</v>
      </c>
      <c r="S19" s="86" t="s">
        <v>288</v>
      </c>
      <c r="T19" s="86">
        <v>0</v>
      </c>
      <c r="U19" s="86">
        <v>0</v>
      </c>
      <c r="V19" s="86">
        <v>0</v>
      </c>
      <c r="W19" s="86">
        <v>10.5</v>
      </c>
      <c r="X19" s="86"/>
      <c r="Y19" s="86">
        <v>0</v>
      </c>
      <c r="Z19" s="86">
        <v>0</v>
      </c>
      <c r="AA19" s="86">
        <v>0</v>
      </c>
      <c r="AB19" s="86">
        <v>10.199999999999999</v>
      </c>
      <c r="AC19" s="86"/>
      <c r="AD19" s="86">
        <v>0</v>
      </c>
      <c r="AE19" s="86">
        <v>0</v>
      </c>
      <c r="AF19" s="86">
        <v>0</v>
      </c>
      <c r="AG19" s="86">
        <v>10.199999999999999</v>
      </c>
      <c r="AI19" s="10">
        <v>110</v>
      </c>
      <c r="AJ19" s="10" t="s">
        <v>288</v>
      </c>
      <c r="AK19" s="10">
        <v>0</v>
      </c>
      <c r="AL19" s="10">
        <v>0</v>
      </c>
      <c r="AM19" s="10">
        <v>0</v>
      </c>
      <c r="AN19" s="10">
        <v>10.7</v>
      </c>
      <c r="AO19" s="10">
        <v>0</v>
      </c>
      <c r="AP19" s="10">
        <v>0</v>
      </c>
      <c r="AQ19" s="10">
        <v>0</v>
      </c>
      <c r="AR19" s="10">
        <v>0</v>
      </c>
      <c r="AS19" s="10">
        <v>10.3</v>
      </c>
      <c r="AT19" s="10">
        <v>0</v>
      </c>
      <c r="AU19" s="10">
        <v>0</v>
      </c>
      <c r="AV19" s="10">
        <v>0</v>
      </c>
      <c r="AW19" s="10">
        <v>0</v>
      </c>
      <c r="AX19" s="10">
        <v>10.4</v>
      </c>
      <c r="AY19" s="10">
        <v>0</v>
      </c>
      <c r="AZ19" s="10">
        <v>110</v>
      </c>
      <c r="BA19" s="10" t="s">
        <v>288</v>
      </c>
      <c r="BB19" s="10">
        <v>0</v>
      </c>
      <c r="BC19" s="10">
        <v>0</v>
      </c>
      <c r="BD19" s="10">
        <v>0</v>
      </c>
      <c r="BE19" s="10">
        <v>10.5</v>
      </c>
      <c r="BF19" s="10">
        <v>0</v>
      </c>
      <c r="BG19" s="10">
        <v>0</v>
      </c>
      <c r="BH19" s="10">
        <v>0</v>
      </c>
      <c r="BI19" s="10">
        <v>0</v>
      </c>
      <c r="BJ19" s="10">
        <v>10</v>
      </c>
      <c r="BK19" s="10">
        <v>0</v>
      </c>
      <c r="BL19" s="10">
        <v>0</v>
      </c>
      <c r="BM19" s="10">
        <v>0</v>
      </c>
      <c r="BN19" s="10">
        <v>0</v>
      </c>
      <c r="BO19" s="10">
        <v>10.5</v>
      </c>
      <c r="BP19" s="10">
        <v>0</v>
      </c>
      <c r="BQ19" s="10">
        <v>110</v>
      </c>
      <c r="BR19" s="10" t="s">
        <v>288</v>
      </c>
      <c r="BS19" s="10">
        <v>0.62329999999999997</v>
      </c>
      <c r="BT19" s="10">
        <v>0.15620000000000001</v>
      </c>
      <c r="BU19" s="10">
        <v>35</v>
      </c>
      <c r="BV19" s="10">
        <v>10.6</v>
      </c>
      <c r="BW19" s="10">
        <v>0.97</v>
      </c>
      <c r="BX19" s="10">
        <v>1.1872</v>
      </c>
      <c r="BY19" s="10">
        <v>0.3463</v>
      </c>
      <c r="BZ19" s="10">
        <v>70</v>
      </c>
      <c r="CA19" s="10">
        <v>10.199999999999999</v>
      </c>
      <c r="CB19" s="10">
        <v>0.96</v>
      </c>
      <c r="CC19" s="10">
        <v>1.3851</v>
      </c>
      <c r="CD19" s="10">
        <v>0.28129999999999999</v>
      </c>
      <c r="CE19" s="10">
        <v>80</v>
      </c>
      <c r="CF19" s="10">
        <v>10.199999999999999</v>
      </c>
      <c r="CG19" s="10">
        <v>0.98</v>
      </c>
      <c r="CH19" s="10">
        <v>110</v>
      </c>
      <c r="CI19" s="10" t="s">
        <v>288</v>
      </c>
      <c r="CJ19" s="10">
        <v>0.3528</v>
      </c>
      <c r="CK19" s="10">
        <v>8.8400000000000006E-2</v>
      </c>
      <c r="CL19" s="10">
        <v>20</v>
      </c>
      <c r="CM19" s="10">
        <v>10.5</v>
      </c>
      <c r="CN19" s="10">
        <v>0.97</v>
      </c>
      <c r="CO19" s="10">
        <v>0.52380000000000004</v>
      </c>
      <c r="CP19" s="10">
        <v>0.15279999999999999</v>
      </c>
      <c r="CQ19" s="10">
        <v>30</v>
      </c>
      <c r="CR19" s="10">
        <v>10.5</v>
      </c>
      <c r="CS19" s="10">
        <v>0.96</v>
      </c>
      <c r="CT19" s="10">
        <v>0.6925</v>
      </c>
      <c r="CU19" s="10">
        <v>0.1406</v>
      </c>
      <c r="CV19" s="10">
        <v>40</v>
      </c>
      <c r="CW19" s="10">
        <v>10.199999999999999</v>
      </c>
      <c r="CX19" s="10">
        <v>0.98</v>
      </c>
      <c r="CY19" s="10">
        <v>110</v>
      </c>
      <c r="CZ19" s="10" t="s">
        <v>288</v>
      </c>
      <c r="DA19" s="10">
        <v>0</v>
      </c>
      <c r="DB19" s="10">
        <v>0</v>
      </c>
      <c r="DC19" s="10">
        <v>0</v>
      </c>
      <c r="DD19" s="10">
        <v>10.5</v>
      </c>
      <c r="DE19" s="10">
        <v>0</v>
      </c>
      <c r="DF19" s="10">
        <v>0</v>
      </c>
      <c r="DG19" s="10">
        <v>0</v>
      </c>
      <c r="DH19" s="10">
        <v>0</v>
      </c>
      <c r="DI19" s="10">
        <v>10.5</v>
      </c>
      <c r="DJ19" s="10">
        <v>0</v>
      </c>
      <c r="DK19" s="10">
        <v>0</v>
      </c>
      <c r="DL19" s="10">
        <v>0</v>
      </c>
      <c r="DM19" s="10">
        <v>0</v>
      </c>
      <c r="DN19" s="10">
        <v>10.4</v>
      </c>
      <c r="DO19" s="10">
        <v>0</v>
      </c>
    </row>
    <row r="20" spans="1:119" x14ac:dyDescent="0.25">
      <c r="A20" s="10">
        <v>111</v>
      </c>
      <c r="B20" s="10" t="s">
        <v>289</v>
      </c>
      <c r="C20" s="10">
        <v>0.49</v>
      </c>
      <c r="D20" s="10">
        <v>0.24</v>
      </c>
      <c r="E20" s="10">
        <v>30</v>
      </c>
      <c r="F20" s="10">
        <v>10.5</v>
      </c>
      <c r="G20" s="10">
        <v>0.9</v>
      </c>
      <c r="H20" s="10">
        <v>1.04</v>
      </c>
      <c r="I20" s="10">
        <v>0.5</v>
      </c>
      <c r="J20" s="10">
        <v>66.63</v>
      </c>
      <c r="K20" s="10">
        <v>10</v>
      </c>
      <c r="L20" s="10">
        <v>0.9</v>
      </c>
      <c r="M20" s="10">
        <v>0.96</v>
      </c>
      <c r="N20" s="10">
        <v>0.43</v>
      </c>
      <c r="O20" s="10">
        <v>61</v>
      </c>
      <c r="P20" s="10">
        <v>10</v>
      </c>
      <c r="Q20" s="10">
        <v>0.91</v>
      </c>
      <c r="R20" s="86">
        <v>111</v>
      </c>
      <c r="S20" s="86" t="s">
        <v>289</v>
      </c>
      <c r="T20" s="86">
        <v>0.49099999999999999</v>
      </c>
      <c r="U20" s="86">
        <v>0.23780000000000001</v>
      </c>
      <c r="V20" s="86">
        <v>30</v>
      </c>
      <c r="W20" s="86">
        <v>10.5</v>
      </c>
      <c r="X20" s="86"/>
      <c r="Y20" s="86">
        <v>1.1143000000000001</v>
      </c>
      <c r="Z20" s="86">
        <v>0.53649999999999998</v>
      </c>
      <c r="AA20" s="86">
        <v>70</v>
      </c>
      <c r="AB20" s="86">
        <v>10.199999999999999</v>
      </c>
      <c r="AC20" s="86"/>
      <c r="AD20" s="86">
        <v>0.60419999999999996</v>
      </c>
      <c r="AE20" s="86">
        <v>0.29260000000000003</v>
      </c>
      <c r="AF20" s="86">
        <v>38</v>
      </c>
      <c r="AG20" s="86">
        <v>10.199999999999999</v>
      </c>
      <c r="AI20" s="10">
        <v>111</v>
      </c>
      <c r="AJ20" s="10" t="s">
        <v>289</v>
      </c>
      <c r="AK20" s="10">
        <v>1.3037000000000001</v>
      </c>
      <c r="AL20" s="10">
        <v>0.63139999999999996</v>
      </c>
      <c r="AM20" s="10">
        <v>78.160899999999998</v>
      </c>
      <c r="AN20" s="10">
        <v>10.7</v>
      </c>
      <c r="AO20" s="10">
        <v>0.9</v>
      </c>
      <c r="AP20" s="10">
        <v>1.3466</v>
      </c>
      <c r="AQ20" s="10">
        <v>0.64810000000000001</v>
      </c>
      <c r="AR20" s="10">
        <v>83.768600000000006</v>
      </c>
      <c r="AS20" s="10">
        <v>10.3</v>
      </c>
      <c r="AT20" s="10">
        <v>0.9</v>
      </c>
      <c r="AU20" s="10">
        <v>1.2981</v>
      </c>
      <c r="AV20" s="10">
        <v>0.62870000000000004</v>
      </c>
      <c r="AW20" s="10">
        <v>80.070300000000003</v>
      </c>
      <c r="AX20" s="10">
        <v>10.4</v>
      </c>
      <c r="AY20" s="10">
        <v>0.9</v>
      </c>
      <c r="AZ20" s="10">
        <v>111</v>
      </c>
      <c r="BA20" s="10" t="s">
        <v>289</v>
      </c>
      <c r="BB20" s="10">
        <v>0.79210000000000003</v>
      </c>
      <c r="BC20" s="10">
        <v>0.54769999999999996</v>
      </c>
      <c r="BD20" s="10">
        <v>52.953000000000003</v>
      </c>
      <c r="BE20" s="10">
        <v>10.5</v>
      </c>
      <c r="BF20" s="10">
        <v>0.82</v>
      </c>
      <c r="BG20" s="10">
        <v>1.5438000000000001</v>
      </c>
      <c r="BH20" s="10">
        <v>0.6069</v>
      </c>
      <c r="BI20" s="10">
        <v>95.774799999999999</v>
      </c>
      <c r="BJ20" s="10">
        <v>10</v>
      </c>
      <c r="BK20" s="10">
        <v>0.93</v>
      </c>
      <c r="BL20" s="10">
        <v>0.79449999999999998</v>
      </c>
      <c r="BM20" s="10">
        <v>0.32340000000000002</v>
      </c>
      <c r="BN20" s="10">
        <v>47.167299999999997</v>
      </c>
      <c r="BO20" s="10">
        <v>10.5</v>
      </c>
      <c r="BP20" s="10">
        <v>0.93</v>
      </c>
      <c r="BQ20" s="10">
        <v>111</v>
      </c>
      <c r="BR20" s="10" t="s">
        <v>289</v>
      </c>
      <c r="BS20" s="10">
        <v>0.68300000000000005</v>
      </c>
      <c r="BT20" s="10">
        <v>0.26989999999999997</v>
      </c>
      <c r="BU20" s="10">
        <v>40</v>
      </c>
      <c r="BV20" s="10">
        <v>10.6</v>
      </c>
      <c r="BW20" s="10">
        <v>0.93</v>
      </c>
      <c r="BX20" s="10">
        <v>1.3144</v>
      </c>
      <c r="BY20" s="10">
        <v>0.51949999999999996</v>
      </c>
      <c r="BZ20" s="10">
        <v>80</v>
      </c>
      <c r="CA20" s="10">
        <v>10.199999999999999</v>
      </c>
      <c r="CB20" s="10">
        <v>0.93</v>
      </c>
      <c r="CC20" s="10">
        <v>1.1024</v>
      </c>
      <c r="CD20" s="10">
        <v>0.32150000000000001</v>
      </c>
      <c r="CE20" s="10">
        <v>65</v>
      </c>
      <c r="CF20" s="10">
        <v>10.199999999999999</v>
      </c>
      <c r="CG20" s="10">
        <v>0.96</v>
      </c>
      <c r="CH20" s="10">
        <v>111</v>
      </c>
      <c r="CI20" s="10" t="s">
        <v>289</v>
      </c>
      <c r="CJ20" s="10">
        <v>0.67649999999999999</v>
      </c>
      <c r="CK20" s="10">
        <v>0.26740000000000003</v>
      </c>
      <c r="CL20" s="10">
        <v>40</v>
      </c>
      <c r="CM20" s="10">
        <v>10.5</v>
      </c>
      <c r="CN20" s="10">
        <v>0.93</v>
      </c>
      <c r="CO20" s="10">
        <v>1.1839</v>
      </c>
      <c r="CP20" s="10">
        <v>0.46789999999999998</v>
      </c>
      <c r="CQ20" s="10">
        <v>70</v>
      </c>
      <c r="CR20" s="10">
        <v>10.5</v>
      </c>
      <c r="CS20" s="10">
        <v>0.93</v>
      </c>
      <c r="CT20" s="10">
        <v>0.6784</v>
      </c>
      <c r="CU20" s="10">
        <v>0.19789999999999999</v>
      </c>
      <c r="CV20" s="10">
        <v>40</v>
      </c>
      <c r="CW20" s="10">
        <v>10.199999999999999</v>
      </c>
      <c r="CX20" s="10">
        <v>0.96</v>
      </c>
      <c r="CY20" s="10">
        <v>111</v>
      </c>
      <c r="CZ20" s="10" t="s">
        <v>289</v>
      </c>
      <c r="DA20" s="10">
        <v>1.1112</v>
      </c>
      <c r="DB20" s="10">
        <v>0.40329999999999999</v>
      </c>
      <c r="DC20" s="10">
        <v>65</v>
      </c>
      <c r="DD20" s="10">
        <v>10.5</v>
      </c>
      <c r="DE20" s="10">
        <v>0.94</v>
      </c>
      <c r="DF20" s="10">
        <v>1.7095</v>
      </c>
      <c r="DG20" s="10">
        <v>0.62050000000000005</v>
      </c>
      <c r="DH20" s="10">
        <v>100</v>
      </c>
      <c r="DI20" s="10">
        <v>10.5</v>
      </c>
      <c r="DJ20" s="10">
        <v>0.94</v>
      </c>
      <c r="DK20" s="10">
        <v>1.7779</v>
      </c>
      <c r="DL20" s="10">
        <v>0.64529999999999998</v>
      </c>
      <c r="DM20" s="10">
        <v>105</v>
      </c>
      <c r="DN20" s="10">
        <v>10.4</v>
      </c>
      <c r="DO20" s="10">
        <v>0.94</v>
      </c>
    </row>
    <row r="21" spans="1:119" x14ac:dyDescent="0.25">
      <c r="A21" s="10">
        <v>112</v>
      </c>
      <c r="B21" s="10" t="s">
        <v>290</v>
      </c>
      <c r="C21" s="10">
        <v>0</v>
      </c>
      <c r="D21" s="10">
        <v>0</v>
      </c>
      <c r="E21" s="10">
        <v>0</v>
      </c>
      <c r="F21" s="10">
        <v>10.5</v>
      </c>
      <c r="G21" s="10">
        <v>0</v>
      </c>
      <c r="H21" s="10">
        <v>0</v>
      </c>
      <c r="I21" s="10">
        <v>0</v>
      </c>
      <c r="J21" s="10">
        <v>0</v>
      </c>
      <c r="K21" s="10">
        <v>10</v>
      </c>
      <c r="L21" s="10">
        <v>0</v>
      </c>
      <c r="M21" s="10">
        <v>0</v>
      </c>
      <c r="N21" s="10">
        <v>0</v>
      </c>
      <c r="O21" s="10">
        <v>0</v>
      </c>
      <c r="P21" s="10">
        <v>10</v>
      </c>
      <c r="Q21" s="10">
        <v>0</v>
      </c>
      <c r="R21" s="86">
        <v>112</v>
      </c>
      <c r="S21" s="86" t="s">
        <v>290</v>
      </c>
      <c r="T21" s="86">
        <v>0</v>
      </c>
      <c r="U21" s="86">
        <v>0.18190000000000001</v>
      </c>
      <c r="V21" s="86">
        <v>0</v>
      </c>
      <c r="W21" s="86">
        <v>10.5</v>
      </c>
      <c r="X21" s="86"/>
      <c r="Y21" s="86">
        <v>0</v>
      </c>
      <c r="Z21" s="86">
        <v>0.88329999999999997</v>
      </c>
      <c r="AA21" s="86">
        <v>0</v>
      </c>
      <c r="AB21" s="86">
        <v>10.199999999999999</v>
      </c>
      <c r="AC21" s="86"/>
      <c r="AD21" s="86">
        <v>0</v>
      </c>
      <c r="AE21" s="86">
        <v>0.68899999999999995</v>
      </c>
      <c r="AF21" s="86">
        <v>0</v>
      </c>
      <c r="AG21" s="86">
        <v>10.199999999999999</v>
      </c>
      <c r="AI21" s="10">
        <v>112</v>
      </c>
      <c r="AJ21" s="10" t="s">
        <v>290</v>
      </c>
      <c r="AK21" s="10">
        <v>0</v>
      </c>
      <c r="AL21" s="10">
        <v>0.1449</v>
      </c>
      <c r="AM21" s="10">
        <v>0</v>
      </c>
      <c r="AN21" s="10">
        <v>10.7</v>
      </c>
      <c r="AO21" s="10">
        <v>0</v>
      </c>
      <c r="AP21" s="10">
        <v>0</v>
      </c>
      <c r="AQ21" s="10">
        <v>0.74690000000000001</v>
      </c>
      <c r="AR21" s="10">
        <v>0</v>
      </c>
      <c r="AS21" s="10">
        <v>10.3</v>
      </c>
      <c r="AT21" s="10">
        <v>0</v>
      </c>
      <c r="AU21" s="10">
        <v>0</v>
      </c>
      <c r="AV21" s="10">
        <v>0.77669999999999995</v>
      </c>
      <c r="AW21" s="10">
        <v>0</v>
      </c>
      <c r="AX21" s="10">
        <v>10.4</v>
      </c>
      <c r="AY21" s="10">
        <v>0</v>
      </c>
      <c r="AZ21" s="10">
        <v>112</v>
      </c>
      <c r="BA21" s="10" t="s">
        <v>290</v>
      </c>
      <c r="BB21" s="10">
        <v>0</v>
      </c>
      <c r="BC21" s="10">
        <v>0</v>
      </c>
      <c r="BD21" s="10">
        <v>0</v>
      </c>
      <c r="BE21" s="10">
        <v>10.5</v>
      </c>
      <c r="BF21" s="10">
        <v>0</v>
      </c>
      <c r="BG21" s="10">
        <v>0</v>
      </c>
      <c r="BH21" s="10">
        <v>0</v>
      </c>
      <c r="BI21" s="10">
        <v>0</v>
      </c>
      <c r="BJ21" s="10">
        <v>10</v>
      </c>
      <c r="BK21" s="10">
        <v>0</v>
      </c>
      <c r="BL21" s="10">
        <v>0</v>
      </c>
      <c r="BM21" s="10">
        <v>0.2782</v>
      </c>
      <c r="BN21" s="10">
        <v>0</v>
      </c>
      <c r="BO21" s="10">
        <v>10.5</v>
      </c>
      <c r="BP21" s="10">
        <v>0</v>
      </c>
      <c r="BQ21" s="10">
        <v>112</v>
      </c>
      <c r="BR21" s="10" t="s">
        <v>290</v>
      </c>
      <c r="BS21" s="10">
        <v>0</v>
      </c>
      <c r="BT21" s="10">
        <v>0</v>
      </c>
      <c r="BU21" s="10">
        <v>0</v>
      </c>
      <c r="BV21" s="10">
        <v>10.6</v>
      </c>
      <c r="BW21" s="10">
        <v>0</v>
      </c>
      <c r="BX21" s="10">
        <v>0</v>
      </c>
      <c r="BY21" s="10">
        <v>0</v>
      </c>
      <c r="BZ21" s="10">
        <v>0</v>
      </c>
      <c r="CA21" s="10">
        <v>10.199999999999999</v>
      </c>
      <c r="CB21" s="10">
        <v>0</v>
      </c>
      <c r="CC21" s="10">
        <v>0</v>
      </c>
      <c r="CD21" s="10">
        <v>0.26500000000000001</v>
      </c>
      <c r="CE21" s="10">
        <v>0</v>
      </c>
      <c r="CF21" s="10">
        <v>10.199999999999999</v>
      </c>
      <c r="CG21" s="10">
        <v>0</v>
      </c>
      <c r="CH21" s="10">
        <v>112</v>
      </c>
      <c r="CI21" s="10" t="s">
        <v>290</v>
      </c>
      <c r="CJ21" s="10">
        <v>0</v>
      </c>
      <c r="CK21" s="10">
        <v>0</v>
      </c>
      <c r="CL21" s="10">
        <v>0</v>
      </c>
      <c r="CM21" s="10">
        <v>10.5</v>
      </c>
      <c r="CN21" s="10">
        <v>0</v>
      </c>
      <c r="CO21" s="10">
        <v>0</v>
      </c>
      <c r="CP21" s="10">
        <v>0</v>
      </c>
      <c r="CQ21" s="10">
        <v>0</v>
      </c>
      <c r="CR21" s="10">
        <v>10.5</v>
      </c>
      <c r="CS21" s="10">
        <v>0</v>
      </c>
      <c r="CT21" s="10">
        <v>0</v>
      </c>
      <c r="CU21" s="10">
        <v>0</v>
      </c>
      <c r="CV21" s="10">
        <v>0</v>
      </c>
      <c r="CW21" s="10">
        <v>10.199999999999999</v>
      </c>
      <c r="CX21" s="10">
        <v>0</v>
      </c>
      <c r="CY21" s="10">
        <v>112</v>
      </c>
      <c r="CZ21" s="10" t="s">
        <v>290</v>
      </c>
      <c r="DA21" s="10">
        <v>0.19420000000000001</v>
      </c>
      <c r="DB21" s="10">
        <v>9.9500000000000005E-2</v>
      </c>
      <c r="DC21" s="10">
        <v>12</v>
      </c>
      <c r="DD21" s="10">
        <v>10.5</v>
      </c>
      <c r="DE21" s="10">
        <v>0.89</v>
      </c>
      <c r="DF21" s="10">
        <v>0.42559999999999998</v>
      </c>
      <c r="DG21" s="10">
        <v>0.20610000000000001</v>
      </c>
      <c r="DH21" s="10">
        <v>26</v>
      </c>
      <c r="DI21" s="10">
        <v>10.5</v>
      </c>
      <c r="DJ21" s="10">
        <v>0.9</v>
      </c>
      <c r="DK21" s="10">
        <v>0.4864</v>
      </c>
      <c r="DL21" s="10">
        <v>0.2356</v>
      </c>
      <c r="DM21" s="10">
        <v>30</v>
      </c>
      <c r="DN21" s="10">
        <v>10.4</v>
      </c>
      <c r="DO21" s="10">
        <v>0.9</v>
      </c>
    </row>
    <row r="22" spans="1:119" x14ac:dyDescent="0.25">
      <c r="A22" s="10">
        <v>113</v>
      </c>
      <c r="B22" s="10" t="s">
        <v>291</v>
      </c>
      <c r="C22" s="10">
        <v>0.89</v>
      </c>
      <c r="D22" s="10">
        <v>0.45</v>
      </c>
      <c r="E22" s="10">
        <v>55</v>
      </c>
      <c r="F22" s="10">
        <v>10.5</v>
      </c>
      <c r="G22" s="10">
        <v>0.89</v>
      </c>
      <c r="H22" s="10">
        <v>1.55</v>
      </c>
      <c r="I22" s="10">
        <v>0.86</v>
      </c>
      <c r="J22" s="10">
        <v>102.5</v>
      </c>
      <c r="K22" s="10">
        <v>10</v>
      </c>
      <c r="L22" s="10">
        <v>0.87</v>
      </c>
      <c r="M22" s="10">
        <v>1.77</v>
      </c>
      <c r="N22" s="10">
        <v>0.8</v>
      </c>
      <c r="O22" s="10">
        <v>111.84</v>
      </c>
      <c r="P22" s="10">
        <v>10</v>
      </c>
      <c r="Q22" s="10">
        <v>0.91</v>
      </c>
      <c r="R22" s="86">
        <v>113</v>
      </c>
      <c r="S22" s="86" t="s">
        <v>291</v>
      </c>
      <c r="T22" s="86">
        <v>0</v>
      </c>
      <c r="U22" s="86">
        <v>0</v>
      </c>
      <c r="V22" s="86">
        <v>0</v>
      </c>
      <c r="W22" s="86">
        <v>10.5</v>
      </c>
      <c r="X22" s="86"/>
      <c r="Y22" s="86">
        <v>0</v>
      </c>
      <c r="Z22" s="86">
        <v>0</v>
      </c>
      <c r="AA22" s="86">
        <v>0</v>
      </c>
      <c r="AB22" s="86">
        <v>10.199999999999999</v>
      </c>
      <c r="AC22" s="86"/>
      <c r="AD22" s="86">
        <v>0.159</v>
      </c>
      <c r="AE22" s="86">
        <v>7.6999999999999999E-2</v>
      </c>
      <c r="AF22" s="86">
        <v>10</v>
      </c>
      <c r="AG22" s="86">
        <v>10.199999999999999</v>
      </c>
      <c r="AI22" s="10">
        <v>113</v>
      </c>
      <c r="AJ22" s="10" t="s">
        <v>291</v>
      </c>
      <c r="AK22" s="10">
        <v>0.1295</v>
      </c>
      <c r="AL22" s="10">
        <v>6.4899999999999999E-2</v>
      </c>
      <c r="AM22" s="10">
        <v>7.8159999999999998</v>
      </c>
      <c r="AN22" s="10">
        <v>10.7</v>
      </c>
      <c r="AO22" s="10">
        <v>0.89</v>
      </c>
      <c r="AP22" s="10">
        <v>0.1633</v>
      </c>
      <c r="AQ22" s="10">
        <v>9.2499999999999999E-2</v>
      </c>
      <c r="AR22" s="10">
        <v>10.472099999999999</v>
      </c>
      <c r="AS22" s="10">
        <v>10.3</v>
      </c>
      <c r="AT22" s="10">
        <v>0.87</v>
      </c>
      <c r="AU22" s="10">
        <v>0.29959999999999998</v>
      </c>
      <c r="AV22" s="10">
        <v>0.14510000000000001</v>
      </c>
      <c r="AW22" s="10">
        <v>18.4801</v>
      </c>
      <c r="AX22" s="10">
        <v>10.4</v>
      </c>
      <c r="AY22" s="10">
        <v>0.9</v>
      </c>
      <c r="AZ22" s="10">
        <v>113</v>
      </c>
      <c r="BA22" s="10" t="s">
        <v>291</v>
      </c>
      <c r="BB22" s="10">
        <v>0</v>
      </c>
      <c r="BC22" s="10">
        <v>0</v>
      </c>
      <c r="BD22" s="10">
        <v>0</v>
      </c>
      <c r="BE22" s="10">
        <v>10.5</v>
      </c>
      <c r="BF22" s="10">
        <v>0</v>
      </c>
      <c r="BG22" s="10">
        <v>0</v>
      </c>
      <c r="BH22" s="10">
        <v>0</v>
      </c>
      <c r="BI22" s="10">
        <v>0</v>
      </c>
      <c r="BJ22" s="10">
        <v>10</v>
      </c>
      <c r="BK22" s="10">
        <v>0</v>
      </c>
      <c r="BL22" s="10">
        <v>0.1986</v>
      </c>
      <c r="BM22" s="10">
        <v>8.0799999999999997E-2</v>
      </c>
      <c r="BN22" s="10">
        <v>11.7918</v>
      </c>
      <c r="BO22" s="10">
        <v>10.5</v>
      </c>
      <c r="BP22" s="10">
        <v>0.93</v>
      </c>
      <c r="BQ22" s="10">
        <v>113</v>
      </c>
      <c r="BR22" s="10" t="s">
        <v>291</v>
      </c>
      <c r="BS22" s="10">
        <v>0.1744</v>
      </c>
      <c r="BT22" s="10">
        <v>5.7299999999999997E-2</v>
      </c>
      <c r="BU22" s="10">
        <v>10</v>
      </c>
      <c r="BV22" s="10">
        <v>10.6</v>
      </c>
      <c r="BW22" s="10">
        <v>0.95</v>
      </c>
      <c r="BX22" s="10">
        <v>0.67130000000000001</v>
      </c>
      <c r="BY22" s="10">
        <v>0.22070000000000001</v>
      </c>
      <c r="BZ22" s="10">
        <v>40</v>
      </c>
      <c r="CA22" s="10">
        <v>10.199999999999999</v>
      </c>
      <c r="CB22" s="10">
        <v>0.95</v>
      </c>
      <c r="CC22" s="10">
        <v>0.3357</v>
      </c>
      <c r="CD22" s="10">
        <v>0.1103</v>
      </c>
      <c r="CE22" s="10">
        <v>20</v>
      </c>
      <c r="CF22" s="10">
        <v>10.199999999999999</v>
      </c>
      <c r="CG22" s="10">
        <v>0.95</v>
      </c>
      <c r="CH22" s="10">
        <v>113</v>
      </c>
      <c r="CI22" s="10" t="s">
        <v>291</v>
      </c>
      <c r="CJ22" s="10">
        <v>0</v>
      </c>
      <c r="CK22" s="10">
        <v>0</v>
      </c>
      <c r="CL22" s="10">
        <v>0</v>
      </c>
      <c r="CM22" s="10">
        <v>10.5</v>
      </c>
      <c r="CN22" s="10">
        <v>0</v>
      </c>
      <c r="CO22" s="10">
        <v>0</v>
      </c>
      <c r="CP22" s="10">
        <v>0</v>
      </c>
      <c r="CQ22" s="10">
        <v>0</v>
      </c>
      <c r="CR22" s="10">
        <v>10.5</v>
      </c>
      <c r="CS22" s="10">
        <v>0</v>
      </c>
      <c r="CT22" s="10">
        <v>0</v>
      </c>
      <c r="CU22" s="10">
        <v>0</v>
      </c>
      <c r="CV22" s="10">
        <v>0</v>
      </c>
      <c r="CW22" s="10">
        <v>10.199999999999999</v>
      </c>
      <c r="CX22" s="10">
        <v>0</v>
      </c>
      <c r="CY22" s="10">
        <v>113</v>
      </c>
      <c r="CZ22" s="10" t="s">
        <v>291</v>
      </c>
      <c r="DA22" s="10">
        <v>0.17280000000000001</v>
      </c>
      <c r="DB22" s="10">
        <v>5.6800000000000003E-2</v>
      </c>
      <c r="DC22" s="10">
        <v>10</v>
      </c>
      <c r="DD22" s="10">
        <v>10.5</v>
      </c>
      <c r="DE22" s="10">
        <v>0.95</v>
      </c>
      <c r="DF22" s="10">
        <v>0.69110000000000005</v>
      </c>
      <c r="DG22" s="10">
        <v>0.2271</v>
      </c>
      <c r="DH22" s="10">
        <v>40</v>
      </c>
      <c r="DI22" s="10">
        <v>10.5</v>
      </c>
      <c r="DJ22" s="10">
        <v>0.95</v>
      </c>
      <c r="DK22" s="10">
        <v>0.34229999999999999</v>
      </c>
      <c r="DL22" s="10">
        <v>0.1125</v>
      </c>
      <c r="DM22" s="10">
        <v>20</v>
      </c>
      <c r="DN22" s="10">
        <v>10.4</v>
      </c>
      <c r="DO22" s="10">
        <v>0.95</v>
      </c>
    </row>
    <row r="23" spans="1:119" x14ac:dyDescent="0.25">
      <c r="A23" s="10">
        <v>114</v>
      </c>
      <c r="B23" s="10" t="s">
        <v>292</v>
      </c>
      <c r="C23" s="10">
        <v>1.1399999999999999</v>
      </c>
      <c r="D23" s="10">
        <v>0.57999999999999996</v>
      </c>
      <c r="E23" s="10">
        <v>70</v>
      </c>
      <c r="F23" s="10">
        <v>10.5</v>
      </c>
      <c r="G23" s="10">
        <v>0.89</v>
      </c>
      <c r="H23" s="10">
        <v>1.74</v>
      </c>
      <c r="I23" s="10">
        <v>0.89</v>
      </c>
      <c r="J23" s="10">
        <v>112.75</v>
      </c>
      <c r="K23" s="10">
        <v>10</v>
      </c>
      <c r="L23" s="10">
        <v>0.89</v>
      </c>
      <c r="M23" s="10">
        <v>1.61</v>
      </c>
      <c r="N23" s="10">
        <v>0.72</v>
      </c>
      <c r="O23" s="10">
        <v>101.67</v>
      </c>
      <c r="P23" s="10">
        <v>10</v>
      </c>
      <c r="Q23" s="10">
        <v>0.91</v>
      </c>
      <c r="R23" s="86">
        <v>114</v>
      </c>
      <c r="S23" s="86" t="s">
        <v>292</v>
      </c>
      <c r="T23" s="86">
        <v>1.1355999999999999</v>
      </c>
      <c r="U23" s="86">
        <v>0.57550000000000001</v>
      </c>
      <c r="V23" s="86">
        <v>70</v>
      </c>
      <c r="W23" s="86">
        <v>10.5</v>
      </c>
      <c r="X23" s="86"/>
      <c r="Y23" s="86">
        <v>1.5741000000000001</v>
      </c>
      <c r="Z23" s="86">
        <v>0.80210000000000004</v>
      </c>
      <c r="AA23" s="86">
        <v>100</v>
      </c>
      <c r="AB23" s="86">
        <v>10.199999999999999</v>
      </c>
      <c r="AC23" s="86"/>
      <c r="AD23" s="86">
        <v>2.0352000000000001</v>
      </c>
      <c r="AE23" s="86">
        <v>0.98570000000000002</v>
      </c>
      <c r="AF23" s="86">
        <v>128</v>
      </c>
      <c r="AG23" s="86">
        <v>10.199999999999999</v>
      </c>
      <c r="AI23" s="10">
        <v>114</v>
      </c>
      <c r="AJ23" s="10" t="s">
        <v>292</v>
      </c>
      <c r="AK23" s="10">
        <v>1.5506</v>
      </c>
      <c r="AL23" s="10">
        <v>0.78580000000000005</v>
      </c>
      <c r="AM23" s="10">
        <v>93.797600000000003</v>
      </c>
      <c r="AN23" s="10">
        <v>10.7</v>
      </c>
      <c r="AO23" s="10">
        <v>0.89</v>
      </c>
      <c r="AP23" s="10">
        <v>1.8310999999999999</v>
      </c>
      <c r="AQ23" s="10">
        <v>0.93259999999999998</v>
      </c>
      <c r="AR23" s="10">
        <v>115.18389999999999</v>
      </c>
      <c r="AS23" s="10">
        <v>10.3</v>
      </c>
      <c r="AT23" s="10">
        <v>0.89</v>
      </c>
      <c r="AU23" s="10">
        <v>2.5962999999999998</v>
      </c>
      <c r="AV23" s="10">
        <v>1.2574000000000001</v>
      </c>
      <c r="AW23" s="10">
        <v>160.1456</v>
      </c>
      <c r="AX23" s="10">
        <v>10.4</v>
      </c>
      <c r="AY23" s="10">
        <v>0.9</v>
      </c>
      <c r="AZ23" s="10">
        <v>114</v>
      </c>
      <c r="BA23" s="10" t="s">
        <v>292</v>
      </c>
      <c r="BB23" s="10">
        <v>0</v>
      </c>
      <c r="BC23" s="10">
        <v>0</v>
      </c>
      <c r="BD23" s="10">
        <v>0</v>
      </c>
      <c r="BE23" s="10">
        <v>10.5</v>
      </c>
      <c r="BF23" s="10">
        <v>0</v>
      </c>
      <c r="BG23" s="10">
        <v>0</v>
      </c>
      <c r="BH23" s="10">
        <v>0</v>
      </c>
      <c r="BI23" s="10">
        <v>0</v>
      </c>
      <c r="BJ23" s="10">
        <v>10</v>
      </c>
      <c r="BK23" s="10">
        <v>0</v>
      </c>
      <c r="BL23" s="10">
        <v>0.1986</v>
      </c>
      <c r="BM23" s="10">
        <v>8.0799999999999997E-2</v>
      </c>
      <c r="BN23" s="10">
        <v>11.7918</v>
      </c>
      <c r="BO23" s="10">
        <v>10.5</v>
      </c>
      <c r="BP23" s="10">
        <v>0.93</v>
      </c>
      <c r="BQ23" s="10">
        <v>114</v>
      </c>
      <c r="BR23" s="10" t="s">
        <v>292</v>
      </c>
      <c r="BS23" s="10">
        <v>0.70499999999999996</v>
      </c>
      <c r="BT23" s="10">
        <v>0.2056</v>
      </c>
      <c r="BU23" s="10">
        <v>40</v>
      </c>
      <c r="BV23" s="10">
        <v>10.6</v>
      </c>
      <c r="BW23" s="10">
        <v>0.96</v>
      </c>
      <c r="BX23" s="10">
        <v>1.3568</v>
      </c>
      <c r="BY23" s="10">
        <v>0.3957</v>
      </c>
      <c r="BZ23" s="10">
        <v>80</v>
      </c>
      <c r="CA23" s="10">
        <v>10.199999999999999</v>
      </c>
      <c r="CB23" s="10">
        <v>0.96</v>
      </c>
      <c r="CC23" s="10">
        <v>1.696</v>
      </c>
      <c r="CD23" s="10">
        <v>0.49469999999999997</v>
      </c>
      <c r="CE23" s="10">
        <v>100</v>
      </c>
      <c r="CF23" s="10">
        <v>10.199999999999999</v>
      </c>
      <c r="CG23" s="10">
        <v>0.96</v>
      </c>
      <c r="CH23" s="10">
        <v>114</v>
      </c>
      <c r="CI23" s="10" t="s">
        <v>292</v>
      </c>
      <c r="CJ23" s="10">
        <v>0</v>
      </c>
      <c r="CK23" s="10">
        <v>0</v>
      </c>
      <c r="CL23" s="10">
        <v>0</v>
      </c>
      <c r="CM23" s="10">
        <v>10.5</v>
      </c>
      <c r="CN23" s="10">
        <v>0</v>
      </c>
      <c r="CO23" s="10">
        <v>0</v>
      </c>
      <c r="CP23" s="10">
        <v>0</v>
      </c>
      <c r="CQ23" s="10">
        <v>0</v>
      </c>
      <c r="CR23" s="10">
        <v>10.5</v>
      </c>
      <c r="CS23" s="10">
        <v>0</v>
      </c>
      <c r="CT23" s="10">
        <v>0</v>
      </c>
      <c r="CU23" s="10">
        <v>0</v>
      </c>
      <c r="CV23" s="10">
        <v>0</v>
      </c>
      <c r="CW23" s="10">
        <v>10.199999999999999</v>
      </c>
      <c r="CX23" s="10">
        <v>0</v>
      </c>
      <c r="CY23" s="10">
        <v>114</v>
      </c>
      <c r="CZ23" s="10" t="s">
        <v>292</v>
      </c>
      <c r="DA23" s="10">
        <v>6.3299999999999995E-2</v>
      </c>
      <c r="DB23" s="10">
        <v>3.5900000000000001E-2</v>
      </c>
      <c r="DC23" s="10">
        <v>4</v>
      </c>
      <c r="DD23" s="10">
        <v>10.5</v>
      </c>
      <c r="DE23" s="10">
        <v>0.87</v>
      </c>
      <c r="DF23" s="10">
        <v>4.7500000000000001E-2</v>
      </c>
      <c r="DG23" s="10">
        <v>2.69E-2</v>
      </c>
      <c r="DH23" s="10">
        <v>3</v>
      </c>
      <c r="DI23" s="10">
        <v>10.5</v>
      </c>
      <c r="DJ23" s="10">
        <v>0.87</v>
      </c>
      <c r="DK23" s="10">
        <v>4.7E-2</v>
      </c>
      <c r="DL23" s="10">
        <v>2.6599999999999999E-2</v>
      </c>
      <c r="DM23" s="10">
        <v>3</v>
      </c>
      <c r="DN23" s="10">
        <v>10.4</v>
      </c>
      <c r="DO23" s="10">
        <v>0.87</v>
      </c>
    </row>
    <row r="24" spans="1:119" x14ac:dyDescent="0.25">
      <c r="A24" s="10">
        <v>115</v>
      </c>
      <c r="B24" s="10" t="s">
        <v>293</v>
      </c>
      <c r="C24" s="10">
        <v>0.66</v>
      </c>
      <c r="D24" s="10">
        <v>0.32</v>
      </c>
      <c r="E24" s="10">
        <v>40</v>
      </c>
      <c r="F24" s="10">
        <v>10.5</v>
      </c>
      <c r="G24" s="10">
        <v>0.9</v>
      </c>
      <c r="H24" s="10">
        <v>1.02</v>
      </c>
      <c r="I24" s="10">
        <v>0.53</v>
      </c>
      <c r="J24" s="10">
        <v>66.62</v>
      </c>
      <c r="K24" s="10">
        <v>10</v>
      </c>
      <c r="L24" s="10">
        <v>0.89</v>
      </c>
      <c r="M24" s="10">
        <v>1.4</v>
      </c>
      <c r="N24" s="10">
        <v>0.26</v>
      </c>
      <c r="O24" s="10">
        <v>82.18</v>
      </c>
      <c r="P24" s="10">
        <v>10</v>
      </c>
      <c r="Q24" s="10">
        <v>0.98</v>
      </c>
      <c r="R24" s="86">
        <v>115</v>
      </c>
      <c r="S24" s="86" t="s">
        <v>293</v>
      </c>
      <c r="T24" s="86">
        <v>0.65539999999999998</v>
      </c>
      <c r="U24" s="86">
        <v>0.31559999999999999</v>
      </c>
      <c r="V24" s="86">
        <v>40</v>
      </c>
      <c r="W24" s="86">
        <v>10.5</v>
      </c>
      <c r="X24" s="86"/>
      <c r="Y24" s="86">
        <v>1.0969</v>
      </c>
      <c r="Z24" s="86">
        <v>0.57110000000000005</v>
      </c>
      <c r="AA24" s="86">
        <v>70</v>
      </c>
      <c r="AB24" s="86">
        <v>10.199999999999999</v>
      </c>
      <c r="AC24" s="86"/>
      <c r="AD24" s="86">
        <v>1.0908</v>
      </c>
      <c r="AE24" s="86">
        <v>0.2215</v>
      </c>
      <c r="AF24" s="86">
        <v>63</v>
      </c>
      <c r="AG24" s="86">
        <v>10.199999999999999</v>
      </c>
      <c r="AI24" s="10">
        <v>115</v>
      </c>
      <c r="AJ24" s="10" t="s">
        <v>293</v>
      </c>
      <c r="AK24" s="10">
        <v>0.65539999999999998</v>
      </c>
      <c r="AL24" s="10">
        <v>0.31740000000000002</v>
      </c>
      <c r="AM24" s="10">
        <v>40.0413</v>
      </c>
      <c r="AN24" s="10">
        <v>10.5</v>
      </c>
      <c r="AO24" s="10">
        <v>0.9</v>
      </c>
      <c r="AP24" s="10">
        <v>1.2723</v>
      </c>
      <c r="AQ24" s="10">
        <v>0.6623</v>
      </c>
      <c r="AR24" s="10">
        <v>81.993600000000001</v>
      </c>
      <c r="AS24" s="10">
        <v>10.1</v>
      </c>
      <c r="AT24" s="10">
        <v>0.89</v>
      </c>
      <c r="AU24" s="10">
        <v>1.6220000000000001</v>
      </c>
      <c r="AV24" s="10">
        <v>0.32940000000000003</v>
      </c>
      <c r="AW24" s="10">
        <v>93.683999999999997</v>
      </c>
      <c r="AX24" s="10">
        <v>10.199999999999999</v>
      </c>
      <c r="AY24" s="10">
        <v>0.98</v>
      </c>
      <c r="AZ24" s="10">
        <v>115</v>
      </c>
      <c r="BA24" s="10" t="s">
        <v>293</v>
      </c>
      <c r="BB24" s="10">
        <v>0.9254</v>
      </c>
      <c r="BC24" s="10">
        <v>0.60740000000000005</v>
      </c>
      <c r="BD24" s="10">
        <v>60.865400000000001</v>
      </c>
      <c r="BE24" s="10">
        <v>10.5</v>
      </c>
      <c r="BF24" s="10">
        <v>0.84</v>
      </c>
      <c r="BG24" s="10">
        <v>1.1094999999999999</v>
      </c>
      <c r="BH24" s="10">
        <v>0.40100000000000002</v>
      </c>
      <c r="BI24" s="10">
        <v>68.110600000000005</v>
      </c>
      <c r="BJ24" s="10">
        <v>10</v>
      </c>
      <c r="BK24" s="10">
        <v>0.94</v>
      </c>
      <c r="BL24" s="10">
        <v>1.1538999999999999</v>
      </c>
      <c r="BM24" s="10">
        <v>0.31900000000000001</v>
      </c>
      <c r="BN24" s="10">
        <v>67.106099999999998</v>
      </c>
      <c r="BO24" s="10">
        <v>10.3</v>
      </c>
      <c r="BP24" s="10">
        <v>0.96</v>
      </c>
      <c r="BQ24" s="10">
        <v>115</v>
      </c>
      <c r="BR24" s="10" t="s">
        <v>293</v>
      </c>
      <c r="BS24" s="10">
        <v>0.78290000000000004</v>
      </c>
      <c r="BT24" s="10">
        <v>0.30940000000000001</v>
      </c>
      <c r="BU24" s="10">
        <v>45</v>
      </c>
      <c r="BV24" s="10">
        <v>10.8</v>
      </c>
      <c r="BW24" s="10">
        <v>0.93</v>
      </c>
      <c r="BX24" s="10">
        <v>1.3557999999999999</v>
      </c>
      <c r="BY24" s="10">
        <v>0.4456</v>
      </c>
      <c r="BZ24" s="10">
        <v>80</v>
      </c>
      <c r="CA24" s="10">
        <v>10.3</v>
      </c>
      <c r="CB24" s="10">
        <v>0.95</v>
      </c>
      <c r="CC24" s="10">
        <v>1.5712999999999999</v>
      </c>
      <c r="CD24" s="10">
        <v>0.45829999999999999</v>
      </c>
      <c r="CE24" s="10">
        <v>90</v>
      </c>
      <c r="CF24" s="10">
        <v>10.5</v>
      </c>
      <c r="CG24" s="10">
        <v>0.96</v>
      </c>
      <c r="CH24" s="10">
        <v>115</v>
      </c>
      <c r="CI24" s="10" t="s">
        <v>293</v>
      </c>
      <c r="CJ24" s="10">
        <v>0.67649999999999999</v>
      </c>
      <c r="CK24" s="10">
        <v>0.26740000000000003</v>
      </c>
      <c r="CL24" s="10">
        <v>40</v>
      </c>
      <c r="CM24" s="10">
        <v>10.5</v>
      </c>
      <c r="CN24" s="10">
        <v>0.93</v>
      </c>
      <c r="CO24" s="10">
        <v>1.1517999999999999</v>
      </c>
      <c r="CP24" s="10">
        <v>0.37859999999999999</v>
      </c>
      <c r="CQ24" s="10">
        <v>70</v>
      </c>
      <c r="CR24" s="10">
        <v>10</v>
      </c>
      <c r="CS24" s="10">
        <v>0.95</v>
      </c>
      <c r="CT24" s="10">
        <v>0.93279999999999996</v>
      </c>
      <c r="CU24" s="10">
        <v>0.27210000000000001</v>
      </c>
      <c r="CV24" s="10">
        <v>55</v>
      </c>
      <c r="CW24" s="10">
        <v>10.199999999999999</v>
      </c>
      <c r="CX24" s="10">
        <v>0.96</v>
      </c>
      <c r="CY24" s="10">
        <v>115</v>
      </c>
      <c r="CZ24" s="10" t="s">
        <v>293</v>
      </c>
      <c r="DA24" s="10">
        <v>1.123</v>
      </c>
      <c r="DB24" s="10">
        <v>0.36909999999999998</v>
      </c>
      <c r="DC24" s="10">
        <v>65</v>
      </c>
      <c r="DD24" s="10">
        <v>10.5</v>
      </c>
      <c r="DE24" s="10">
        <v>0.95</v>
      </c>
      <c r="DF24" s="10">
        <v>1.9005000000000001</v>
      </c>
      <c r="DG24" s="10">
        <v>0.62470000000000003</v>
      </c>
      <c r="DH24" s="10">
        <v>110</v>
      </c>
      <c r="DI24" s="10">
        <v>10.5</v>
      </c>
      <c r="DJ24" s="10">
        <v>0.95</v>
      </c>
      <c r="DK24" s="10">
        <v>1.9490000000000001</v>
      </c>
      <c r="DL24" s="10">
        <v>0.64059999999999995</v>
      </c>
      <c r="DM24" s="10">
        <v>115</v>
      </c>
      <c r="DN24" s="10">
        <v>10.3</v>
      </c>
      <c r="DO24" s="10">
        <v>0.95</v>
      </c>
    </row>
    <row r="25" spans="1:119" x14ac:dyDescent="0.25">
      <c r="A25" s="10">
        <v>116</v>
      </c>
      <c r="B25" s="10" t="s">
        <v>294</v>
      </c>
      <c r="C25" s="10">
        <v>0</v>
      </c>
      <c r="D25" s="10">
        <v>0</v>
      </c>
      <c r="E25" s="10">
        <v>0</v>
      </c>
      <c r="F25" s="10">
        <v>10.5</v>
      </c>
      <c r="G25" s="10">
        <v>0</v>
      </c>
      <c r="H25" s="10">
        <v>0</v>
      </c>
      <c r="I25" s="10">
        <v>0</v>
      </c>
      <c r="J25" s="10">
        <v>0</v>
      </c>
      <c r="K25" s="10">
        <v>10</v>
      </c>
      <c r="L25" s="10">
        <v>0</v>
      </c>
      <c r="M25" s="10">
        <v>0</v>
      </c>
      <c r="N25" s="10">
        <v>0</v>
      </c>
      <c r="O25" s="10">
        <v>0</v>
      </c>
      <c r="P25" s="10">
        <v>10</v>
      </c>
      <c r="Q25" s="10">
        <v>0</v>
      </c>
      <c r="R25" s="86">
        <v>116</v>
      </c>
      <c r="S25" s="86" t="s">
        <v>294</v>
      </c>
      <c r="T25" s="86">
        <v>0</v>
      </c>
      <c r="U25" s="86">
        <v>0</v>
      </c>
      <c r="V25" s="86">
        <v>0</v>
      </c>
      <c r="W25" s="86">
        <v>10.5</v>
      </c>
      <c r="X25" s="86"/>
      <c r="Y25" s="86">
        <v>0</v>
      </c>
      <c r="Z25" s="86">
        <v>0</v>
      </c>
      <c r="AA25" s="86">
        <v>0</v>
      </c>
      <c r="AB25" s="86">
        <v>10.199999999999999</v>
      </c>
      <c r="AC25" s="86"/>
      <c r="AD25" s="86">
        <v>8.6999999999999994E-3</v>
      </c>
      <c r="AE25" s="86">
        <v>1.8E-3</v>
      </c>
      <c r="AF25" s="86">
        <v>0.5</v>
      </c>
      <c r="AG25" s="86">
        <v>10.199999999999999</v>
      </c>
      <c r="AI25" s="10">
        <v>116</v>
      </c>
      <c r="AJ25" s="10" t="s">
        <v>294</v>
      </c>
      <c r="AK25" s="10">
        <v>0</v>
      </c>
      <c r="AL25" s="10">
        <v>0</v>
      </c>
      <c r="AM25" s="10">
        <v>0</v>
      </c>
      <c r="AN25" s="10">
        <v>10.5</v>
      </c>
      <c r="AO25" s="10">
        <v>0</v>
      </c>
      <c r="AP25" s="10">
        <v>0</v>
      </c>
      <c r="AQ25" s="10">
        <v>0</v>
      </c>
      <c r="AR25" s="10">
        <v>0</v>
      </c>
      <c r="AS25" s="10">
        <v>10.1</v>
      </c>
      <c r="AT25" s="10">
        <v>0</v>
      </c>
      <c r="AU25" s="10">
        <v>0</v>
      </c>
      <c r="AV25" s="10">
        <v>0</v>
      </c>
      <c r="AW25" s="10">
        <v>0</v>
      </c>
      <c r="AX25" s="10">
        <v>10.199999999999999</v>
      </c>
      <c r="AY25" s="10">
        <v>0</v>
      </c>
      <c r="AZ25" s="10">
        <v>116</v>
      </c>
      <c r="BA25" s="10" t="s">
        <v>294</v>
      </c>
      <c r="BB25" s="10">
        <v>0</v>
      </c>
      <c r="BC25" s="10">
        <v>0</v>
      </c>
      <c r="BD25" s="10">
        <v>0</v>
      </c>
      <c r="BE25" s="10">
        <v>10.5</v>
      </c>
      <c r="BF25" s="10">
        <v>0</v>
      </c>
      <c r="BG25" s="10">
        <v>0</v>
      </c>
      <c r="BH25" s="10">
        <v>0</v>
      </c>
      <c r="BI25" s="10">
        <v>0</v>
      </c>
      <c r="BJ25" s="10">
        <v>10</v>
      </c>
      <c r="BK25" s="10">
        <v>0</v>
      </c>
      <c r="BL25" s="10">
        <v>0</v>
      </c>
      <c r="BM25" s="10">
        <v>0</v>
      </c>
      <c r="BN25" s="10">
        <v>0</v>
      </c>
      <c r="BO25" s="10">
        <v>10.3</v>
      </c>
      <c r="BP25" s="10">
        <v>0</v>
      </c>
      <c r="BQ25" s="10">
        <v>116</v>
      </c>
      <c r="BR25" s="10" t="s">
        <v>294</v>
      </c>
      <c r="BS25" s="10">
        <v>0</v>
      </c>
      <c r="BT25" s="10">
        <v>0</v>
      </c>
      <c r="BU25" s="10">
        <v>0</v>
      </c>
      <c r="BV25" s="10">
        <v>10.8</v>
      </c>
      <c r="BW25" s="10">
        <v>0</v>
      </c>
      <c r="BX25" s="10">
        <v>0</v>
      </c>
      <c r="BY25" s="10">
        <v>0</v>
      </c>
      <c r="BZ25" s="10">
        <v>0</v>
      </c>
      <c r="CA25" s="10">
        <v>10.3</v>
      </c>
      <c r="CB25" s="10">
        <v>0</v>
      </c>
      <c r="CC25" s="10">
        <v>0</v>
      </c>
      <c r="CD25" s="10">
        <v>0</v>
      </c>
      <c r="CE25" s="10">
        <v>0</v>
      </c>
      <c r="CF25" s="10">
        <v>10.5</v>
      </c>
      <c r="CG25" s="10">
        <v>0</v>
      </c>
      <c r="CH25" s="10">
        <v>116</v>
      </c>
      <c r="CI25" s="10" t="s">
        <v>294</v>
      </c>
      <c r="CJ25" s="10">
        <v>0</v>
      </c>
      <c r="CK25" s="10">
        <v>0</v>
      </c>
      <c r="CL25" s="10">
        <v>0</v>
      </c>
      <c r="CM25" s="10">
        <v>10.5</v>
      </c>
      <c r="CN25" s="10">
        <v>0</v>
      </c>
      <c r="CO25" s="10">
        <v>0.66510000000000002</v>
      </c>
      <c r="CP25" s="10">
        <v>0.19400000000000001</v>
      </c>
      <c r="CQ25" s="10">
        <v>40</v>
      </c>
      <c r="CR25" s="10">
        <v>10</v>
      </c>
      <c r="CS25" s="10">
        <v>0.96</v>
      </c>
      <c r="CT25" s="10">
        <v>0</v>
      </c>
      <c r="CU25" s="10">
        <v>0</v>
      </c>
      <c r="CV25" s="10">
        <v>0</v>
      </c>
      <c r="CW25" s="10">
        <v>10.199999999999999</v>
      </c>
      <c r="CX25" s="10">
        <v>0</v>
      </c>
      <c r="CY25" s="10">
        <v>116</v>
      </c>
      <c r="CZ25" s="10" t="s">
        <v>294</v>
      </c>
      <c r="DA25" s="10">
        <v>0</v>
      </c>
      <c r="DB25" s="10">
        <v>0</v>
      </c>
      <c r="DC25" s="10">
        <v>0</v>
      </c>
      <c r="DD25" s="10">
        <v>10.5</v>
      </c>
      <c r="DE25" s="10">
        <v>0</v>
      </c>
      <c r="DF25" s="10">
        <v>0</v>
      </c>
      <c r="DG25" s="10">
        <v>0</v>
      </c>
      <c r="DH25" s="10">
        <v>0</v>
      </c>
      <c r="DI25" s="10">
        <v>10.5</v>
      </c>
      <c r="DJ25" s="10">
        <v>0</v>
      </c>
      <c r="DK25" s="10">
        <v>0</v>
      </c>
      <c r="DL25" s="10">
        <v>0</v>
      </c>
      <c r="DM25" s="10">
        <v>0</v>
      </c>
      <c r="DN25" s="10">
        <v>10.3</v>
      </c>
      <c r="DO25" s="10">
        <v>0</v>
      </c>
    </row>
    <row r="26" spans="1:119" x14ac:dyDescent="0.25">
      <c r="A26" s="10">
        <v>117</v>
      </c>
      <c r="B26" s="10" t="s">
        <v>295</v>
      </c>
      <c r="C26" s="10">
        <v>0</v>
      </c>
      <c r="D26" s="10">
        <v>0</v>
      </c>
      <c r="E26" s="10">
        <v>0</v>
      </c>
      <c r="F26" s="10">
        <v>10.5</v>
      </c>
      <c r="G26" s="10">
        <v>0</v>
      </c>
      <c r="H26" s="10">
        <v>0</v>
      </c>
      <c r="I26" s="10">
        <v>0</v>
      </c>
      <c r="J26" s="10">
        <v>0</v>
      </c>
      <c r="K26" s="10">
        <v>10</v>
      </c>
      <c r="L26" s="10">
        <v>0</v>
      </c>
      <c r="M26" s="10">
        <v>0</v>
      </c>
      <c r="N26" s="10">
        <v>0</v>
      </c>
      <c r="O26" s="10">
        <v>0</v>
      </c>
      <c r="P26" s="10">
        <v>10</v>
      </c>
      <c r="Q26" s="10">
        <v>0</v>
      </c>
      <c r="R26" s="86">
        <v>117</v>
      </c>
      <c r="S26" s="86" t="s">
        <v>295</v>
      </c>
      <c r="T26" s="86">
        <v>0</v>
      </c>
      <c r="U26" s="86">
        <v>0</v>
      </c>
      <c r="V26" s="86">
        <v>0</v>
      </c>
      <c r="W26" s="86">
        <v>10.5</v>
      </c>
      <c r="X26" s="86"/>
      <c r="Y26" s="86">
        <v>0</v>
      </c>
      <c r="Z26" s="86">
        <v>0</v>
      </c>
      <c r="AA26" s="86">
        <v>0</v>
      </c>
      <c r="AB26" s="86">
        <v>10.199999999999999</v>
      </c>
      <c r="AC26" s="86"/>
      <c r="AD26" s="86">
        <v>0</v>
      </c>
      <c r="AE26" s="86">
        <v>0</v>
      </c>
      <c r="AF26" s="86">
        <v>0</v>
      </c>
      <c r="AG26" s="86">
        <v>10.199999999999999</v>
      </c>
      <c r="AI26" s="10">
        <v>117</v>
      </c>
      <c r="AJ26" s="10" t="s">
        <v>295</v>
      </c>
      <c r="AK26" s="10">
        <v>2.41E-2</v>
      </c>
      <c r="AL26" s="10">
        <v>3.5000000000000001E-3</v>
      </c>
      <c r="AM26" s="10">
        <v>1.3391</v>
      </c>
      <c r="AN26" s="10">
        <v>10.5</v>
      </c>
      <c r="AO26" s="10">
        <v>0.99</v>
      </c>
      <c r="AP26" s="10">
        <v>2.35E-2</v>
      </c>
      <c r="AQ26" s="10">
        <v>3.3E-3</v>
      </c>
      <c r="AR26" s="10">
        <v>1.3565</v>
      </c>
      <c r="AS26" s="10">
        <v>10.1</v>
      </c>
      <c r="AT26" s="10">
        <v>0.99</v>
      </c>
      <c r="AU26" s="10">
        <v>0</v>
      </c>
      <c r="AV26" s="10">
        <v>0</v>
      </c>
      <c r="AW26" s="10">
        <v>0</v>
      </c>
      <c r="AX26" s="10">
        <v>10.199999999999999</v>
      </c>
      <c r="AY26" s="10">
        <v>0</v>
      </c>
      <c r="AZ26" s="10">
        <v>117</v>
      </c>
      <c r="BA26" s="10" t="s">
        <v>295</v>
      </c>
      <c r="BB26" s="10">
        <v>0</v>
      </c>
      <c r="BC26" s="10">
        <v>0</v>
      </c>
      <c r="BD26" s="10">
        <v>0</v>
      </c>
      <c r="BE26" s="10">
        <v>10.5</v>
      </c>
      <c r="BF26" s="10">
        <v>0</v>
      </c>
      <c r="BG26" s="10">
        <v>0</v>
      </c>
      <c r="BH26" s="10">
        <v>0</v>
      </c>
      <c r="BI26" s="10">
        <v>0</v>
      </c>
      <c r="BJ26" s="10">
        <v>10</v>
      </c>
      <c r="BK26" s="10">
        <v>0</v>
      </c>
      <c r="BL26" s="10">
        <v>0.16650000000000001</v>
      </c>
      <c r="BM26" s="10">
        <v>3.2300000000000002E-2</v>
      </c>
      <c r="BN26" s="10">
        <v>9.5083000000000002</v>
      </c>
      <c r="BO26" s="10">
        <v>10.3</v>
      </c>
      <c r="BP26" s="10">
        <v>0.98</v>
      </c>
      <c r="BQ26" s="10">
        <v>117</v>
      </c>
      <c r="BR26" s="10" t="s">
        <v>295</v>
      </c>
      <c r="BS26" s="10">
        <v>3.3000000000000002E-2</v>
      </c>
      <c r="BT26" s="10">
        <v>1.0699999999999999E-2</v>
      </c>
      <c r="BU26" s="10">
        <v>1.8528</v>
      </c>
      <c r="BV26" s="10">
        <v>10.8</v>
      </c>
      <c r="BW26" s="10">
        <v>0.95</v>
      </c>
      <c r="BX26" s="10">
        <v>0.25590000000000002</v>
      </c>
      <c r="BY26" s="10">
        <v>6.4899999999999999E-2</v>
      </c>
      <c r="BZ26" s="10">
        <v>14.798999999999999</v>
      </c>
      <c r="CA26" s="10">
        <v>10.3</v>
      </c>
      <c r="CB26" s="10">
        <v>0.97</v>
      </c>
      <c r="CC26" s="10">
        <v>0.1389</v>
      </c>
      <c r="CD26" s="10">
        <v>3.3799999999999997E-2</v>
      </c>
      <c r="CE26" s="10">
        <v>7.8587999999999996</v>
      </c>
      <c r="CF26" s="10">
        <v>10.5</v>
      </c>
      <c r="CG26" s="10">
        <v>0.97</v>
      </c>
      <c r="CH26" s="10">
        <v>117</v>
      </c>
      <c r="CI26" s="10" t="s">
        <v>295</v>
      </c>
      <c r="CJ26" s="10">
        <v>1.2999999999999999E-3</v>
      </c>
      <c r="CK26" s="10">
        <v>1.1999999999999999E-3</v>
      </c>
      <c r="CL26" s="10">
        <v>0.1</v>
      </c>
      <c r="CM26" s="10">
        <v>10.5</v>
      </c>
      <c r="CN26" s="10">
        <v>0.73</v>
      </c>
      <c r="CO26" s="10">
        <v>1.2999999999999999E-3</v>
      </c>
      <c r="CP26" s="10">
        <v>1.1999999999999999E-3</v>
      </c>
      <c r="CQ26" s="10">
        <v>0.1</v>
      </c>
      <c r="CR26" s="10">
        <v>10</v>
      </c>
      <c r="CS26" s="10">
        <v>0.73</v>
      </c>
      <c r="CT26" s="10">
        <v>1.2999999999999999E-3</v>
      </c>
      <c r="CU26" s="10">
        <v>1.1999999999999999E-3</v>
      </c>
      <c r="CV26" s="10">
        <v>0.1</v>
      </c>
      <c r="CW26" s="10">
        <v>10.199999999999999</v>
      </c>
      <c r="CX26" s="10">
        <v>0.73</v>
      </c>
      <c r="CY26" s="10">
        <v>117</v>
      </c>
      <c r="CZ26" s="10" t="s">
        <v>295</v>
      </c>
      <c r="DA26" s="10">
        <v>3.1800000000000002E-2</v>
      </c>
      <c r="DB26" s="10">
        <v>5.0000000000000001E-3</v>
      </c>
      <c r="DC26" s="10">
        <v>1.7682</v>
      </c>
      <c r="DD26" s="10">
        <v>10.5</v>
      </c>
      <c r="DE26" s="10">
        <v>0.99</v>
      </c>
      <c r="DF26" s="10">
        <v>0.26200000000000001</v>
      </c>
      <c r="DG26" s="10">
        <v>6.6600000000000006E-2</v>
      </c>
      <c r="DH26" s="10">
        <v>14.865</v>
      </c>
      <c r="DI26" s="10">
        <v>10.5</v>
      </c>
      <c r="DJ26" s="10">
        <v>0.97</v>
      </c>
      <c r="DK26" s="10">
        <v>0.27079999999999999</v>
      </c>
      <c r="DL26" s="10">
        <v>6.8400000000000002E-2</v>
      </c>
      <c r="DM26" s="10">
        <v>15.656000000000001</v>
      </c>
      <c r="DN26" s="10">
        <v>10.3</v>
      </c>
      <c r="DO26" s="10">
        <v>0.97</v>
      </c>
    </row>
    <row r="27" spans="1:119" x14ac:dyDescent="0.25">
      <c r="A27" s="10">
        <v>118</v>
      </c>
      <c r="B27" s="10" t="s">
        <v>296</v>
      </c>
      <c r="C27" s="10">
        <v>0.16</v>
      </c>
      <c r="D27" s="10">
        <v>0.08</v>
      </c>
      <c r="E27" s="10">
        <v>9.89</v>
      </c>
      <c r="F27" s="10">
        <v>10.5</v>
      </c>
      <c r="G27" s="10">
        <v>0.89</v>
      </c>
      <c r="H27" s="10">
        <v>0.49</v>
      </c>
      <c r="I27" s="10">
        <v>0.16</v>
      </c>
      <c r="J27" s="10">
        <v>29.9</v>
      </c>
      <c r="K27" s="10">
        <v>10</v>
      </c>
      <c r="L27" s="10">
        <v>0.95</v>
      </c>
      <c r="M27" s="10">
        <v>0.49</v>
      </c>
      <c r="N27" s="10">
        <v>0.15</v>
      </c>
      <c r="O27" s="10">
        <v>29.85</v>
      </c>
      <c r="P27" s="10">
        <v>10</v>
      </c>
      <c r="Q27" s="10">
        <v>0.96</v>
      </c>
      <c r="R27" s="86">
        <v>118</v>
      </c>
      <c r="S27" s="86" t="s">
        <v>296</v>
      </c>
      <c r="T27" s="86">
        <v>0.16189999999999999</v>
      </c>
      <c r="U27" s="86">
        <v>8.2900000000000001E-2</v>
      </c>
      <c r="V27" s="86">
        <v>10</v>
      </c>
      <c r="W27" s="86">
        <v>10.5</v>
      </c>
      <c r="X27" s="86"/>
      <c r="Y27" s="86">
        <v>0.50349999999999995</v>
      </c>
      <c r="Z27" s="86">
        <v>0.16550000000000001</v>
      </c>
      <c r="AA27" s="86">
        <v>30</v>
      </c>
      <c r="AB27" s="86">
        <v>10.199999999999999</v>
      </c>
      <c r="AC27" s="86"/>
      <c r="AD27" s="86">
        <v>0.67130000000000001</v>
      </c>
      <c r="AE27" s="86">
        <v>0.22070000000000001</v>
      </c>
      <c r="AF27" s="86">
        <v>40</v>
      </c>
      <c r="AG27" s="86">
        <v>10.199999999999999</v>
      </c>
      <c r="AI27" s="10">
        <v>118</v>
      </c>
      <c r="AJ27" s="10" t="s">
        <v>296</v>
      </c>
      <c r="AK27" s="10">
        <v>0</v>
      </c>
      <c r="AL27" s="10">
        <v>0</v>
      </c>
      <c r="AM27" s="10">
        <v>0</v>
      </c>
      <c r="AN27" s="10">
        <v>10.5</v>
      </c>
      <c r="AO27" s="10">
        <v>0</v>
      </c>
      <c r="AP27" s="10">
        <v>0</v>
      </c>
      <c r="AQ27" s="10">
        <v>0</v>
      </c>
      <c r="AR27" s="10">
        <v>0</v>
      </c>
      <c r="AS27" s="10">
        <v>10.1</v>
      </c>
      <c r="AT27" s="10">
        <v>0</v>
      </c>
      <c r="AU27" s="10">
        <v>0</v>
      </c>
      <c r="AV27" s="10">
        <v>0</v>
      </c>
      <c r="AW27" s="10">
        <v>0</v>
      </c>
      <c r="AX27" s="10">
        <v>10.199999999999999</v>
      </c>
      <c r="AY27" s="10">
        <v>0</v>
      </c>
      <c r="AZ27" s="10">
        <v>118</v>
      </c>
      <c r="BA27" s="10" t="s">
        <v>296</v>
      </c>
      <c r="BB27" s="10">
        <v>0</v>
      </c>
      <c r="BC27" s="10">
        <v>0</v>
      </c>
      <c r="BD27" s="10">
        <v>0</v>
      </c>
      <c r="BE27" s="10">
        <v>10.5</v>
      </c>
      <c r="BF27" s="10">
        <v>0</v>
      </c>
      <c r="BG27" s="10">
        <v>0.43209999999999998</v>
      </c>
      <c r="BH27" s="10">
        <v>9.8599999999999993E-2</v>
      </c>
      <c r="BI27" s="10">
        <v>25.5885</v>
      </c>
      <c r="BJ27" s="10">
        <v>10</v>
      </c>
      <c r="BK27" s="10">
        <v>0.97</v>
      </c>
      <c r="BL27" s="10">
        <v>0.63919999999999999</v>
      </c>
      <c r="BM27" s="10">
        <v>0.28599999999999998</v>
      </c>
      <c r="BN27" s="10">
        <v>39.252200000000002</v>
      </c>
      <c r="BO27" s="10">
        <v>10.3</v>
      </c>
      <c r="BP27" s="10">
        <v>0.91</v>
      </c>
      <c r="BQ27" s="10">
        <v>118</v>
      </c>
      <c r="BR27" s="10" t="s">
        <v>296</v>
      </c>
      <c r="BS27" s="10">
        <v>0</v>
      </c>
      <c r="BT27" s="10">
        <v>0</v>
      </c>
      <c r="BU27" s="10">
        <v>0</v>
      </c>
      <c r="BV27" s="10">
        <v>10.8</v>
      </c>
      <c r="BW27" s="10">
        <v>0</v>
      </c>
      <c r="BX27" s="10">
        <v>0</v>
      </c>
      <c r="BY27" s="10">
        <v>0</v>
      </c>
      <c r="BZ27" s="10">
        <v>0</v>
      </c>
      <c r="CA27" s="10">
        <v>10.3</v>
      </c>
      <c r="CB27" s="10">
        <v>0</v>
      </c>
      <c r="CC27" s="10">
        <v>0</v>
      </c>
      <c r="CD27" s="10">
        <v>0</v>
      </c>
      <c r="CE27" s="10">
        <v>0</v>
      </c>
      <c r="CF27" s="10">
        <v>10.5</v>
      </c>
      <c r="CG27" s="10">
        <v>0</v>
      </c>
      <c r="CH27" s="10">
        <v>118</v>
      </c>
      <c r="CI27" s="10" t="s">
        <v>296</v>
      </c>
      <c r="CJ27" s="10">
        <v>0.16189999999999999</v>
      </c>
      <c r="CK27" s="10">
        <v>8.2900000000000001E-2</v>
      </c>
      <c r="CL27" s="10">
        <v>10</v>
      </c>
      <c r="CM27" s="10">
        <v>10.5</v>
      </c>
      <c r="CN27" s="10">
        <v>0.89</v>
      </c>
      <c r="CO27" s="10">
        <v>0.65820000000000001</v>
      </c>
      <c r="CP27" s="10">
        <v>0.21629999999999999</v>
      </c>
      <c r="CQ27" s="10">
        <v>40</v>
      </c>
      <c r="CR27" s="10">
        <v>10</v>
      </c>
      <c r="CS27" s="10">
        <v>0.95</v>
      </c>
      <c r="CT27" s="10">
        <v>0.67130000000000001</v>
      </c>
      <c r="CU27" s="10">
        <v>0.22070000000000001</v>
      </c>
      <c r="CV27" s="10">
        <v>40</v>
      </c>
      <c r="CW27" s="10">
        <v>10.199999999999999</v>
      </c>
      <c r="CX27" s="10">
        <v>0.95</v>
      </c>
      <c r="CY27" s="10">
        <v>118</v>
      </c>
      <c r="CZ27" s="10" t="s">
        <v>296</v>
      </c>
      <c r="DA27" s="10">
        <v>0</v>
      </c>
      <c r="DB27" s="10">
        <v>0</v>
      </c>
      <c r="DC27" s="10">
        <v>0</v>
      </c>
      <c r="DD27" s="10">
        <v>10.5</v>
      </c>
      <c r="DE27" s="10">
        <v>0</v>
      </c>
      <c r="DF27" s="10">
        <v>0</v>
      </c>
      <c r="DG27" s="10">
        <v>0</v>
      </c>
      <c r="DH27" s="10">
        <v>0</v>
      </c>
      <c r="DI27" s="10">
        <v>10.5</v>
      </c>
      <c r="DJ27" s="10">
        <v>0</v>
      </c>
      <c r="DK27" s="10">
        <v>0</v>
      </c>
      <c r="DL27" s="10">
        <v>0</v>
      </c>
      <c r="DM27" s="10">
        <v>0</v>
      </c>
      <c r="DN27" s="10">
        <v>10.3</v>
      </c>
      <c r="DO27" s="10">
        <v>0</v>
      </c>
    </row>
    <row r="28" spans="1:119" x14ac:dyDescent="0.25">
      <c r="A28" s="10">
        <v>119</v>
      </c>
      <c r="B28" s="10" t="s">
        <v>297</v>
      </c>
      <c r="C28" s="10">
        <v>0</v>
      </c>
      <c r="D28" s="10">
        <v>0.55000000000000004</v>
      </c>
      <c r="E28" s="10">
        <v>0</v>
      </c>
      <c r="F28" s="10">
        <v>10.5</v>
      </c>
      <c r="G28" s="10">
        <v>0</v>
      </c>
      <c r="H28" s="10">
        <v>0</v>
      </c>
      <c r="I28" s="10">
        <v>0.53</v>
      </c>
      <c r="J28" s="10">
        <v>0</v>
      </c>
      <c r="K28" s="10">
        <v>10</v>
      </c>
      <c r="L28" s="10">
        <v>0</v>
      </c>
      <c r="M28" s="10">
        <v>0</v>
      </c>
      <c r="N28" s="10">
        <v>0.5</v>
      </c>
      <c r="O28" s="10">
        <v>0</v>
      </c>
      <c r="P28" s="10">
        <v>10</v>
      </c>
      <c r="Q28" s="10">
        <v>0</v>
      </c>
      <c r="R28" s="86">
        <v>119</v>
      </c>
      <c r="S28" s="86" t="s">
        <v>297</v>
      </c>
      <c r="T28" s="86">
        <v>0</v>
      </c>
      <c r="U28" s="86">
        <v>0</v>
      </c>
      <c r="V28" s="86">
        <v>0</v>
      </c>
      <c r="W28" s="86">
        <v>10.5</v>
      </c>
      <c r="X28" s="86"/>
      <c r="Y28" s="86">
        <v>0</v>
      </c>
      <c r="Z28" s="86">
        <v>0</v>
      </c>
      <c r="AA28" s="86">
        <v>0</v>
      </c>
      <c r="AB28" s="86">
        <v>10.199999999999999</v>
      </c>
      <c r="AC28" s="86"/>
      <c r="AD28" s="86">
        <v>0</v>
      </c>
      <c r="AE28" s="86">
        <v>0</v>
      </c>
      <c r="AF28" s="86">
        <v>0</v>
      </c>
      <c r="AG28" s="86">
        <v>10.199999999999999</v>
      </c>
      <c r="AI28" s="10">
        <v>119</v>
      </c>
      <c r="AJ28" s="10" t="s">
        <v>297</v>
      </c>
      <c r="AK28" s="10">
        <v>0</v>
      </c>
      <c r="AL28" s="10">
        <v>0</v>
      </c>
      <c r="AM28" s="10">
        <v>0</v>
      </c>
      <c r="AN28" s="10">
        <v>10.5</v>
      </c>
      <c r="AO28" s="10">
        <v>0</v>
      </c>
      <c r="AP28" s="10">
        <v>0</v>
      </c>
      <c r="AQ28" s="10">
        <v>0</v>
      </c>
      <c r="AR28" s="10">
        <v>0</v>
      </c>
      <c r="AS28" s="10">
        <v>10.1</v>
      </c>
      <c r="AT28" s="10">
        <v>0</v>
      </c>
      <c r="AU28" s="10">
        <v>0</v>
      </c>
      <c r="AV28" s="10">
        <v>0</v>
      </c>
      <c r="AW28" s="10">
        <v>0</v>
      </c>
      <c r="AX28" s="10">
        <v>10.199999999999999</v>
      </c>
      <c r="AY28" s="10">
        <v>0</v>
      </c>
      <c r="AZ28" s="10">
        <v>119</v>
      </c>
      <c r="BA28" s="10" t="s">
        <v>297</v>
      </c>
      <c r="BB28" s="10">
        <v>0</v>
      </c>
      <c r="BC28" s="10">
        <v>0</v>
      </c>
      <c r="BD28" s="10">
        <v>0</v>
      </c>
      <c r="BE28" s="10">
        <v>10.5</v>
      </c>
      <c r="BF28" s="10">
        <v>0</v>
      </c>
      <c r="BG28" s="10">
        <v>0</v>
      </c>
      <c r="BH28" s="10">
        <v>0</v>
      </c>
      <c r="BI28" s="10">
        <v>0</v>
      </c>
      <c r="BJ28" s="10">
        <v>10</v>
      </c>
      <c r="BK28" s="10">
        <v>0</v>
      </c>
      <c r="BL28" s="10">
        <v>0</v>
      </c>
      <c r="BM28" s="10">
        <v>0</v>
      </c>
      <c r="BN28" s="10">
        <v>0</v>
      </c>
      <c r="BO28" s="10">
        <v>10.3</v>
      </c>
      <c r="BP28" s="10">
        <v>0</v>
      </c>
      <c r="BQ28" s="10">
        <v>119</v>
      </c>
      <c r="BR28" s="10" t="s">
        <v>297</v>
      </c>
      <c r="BS28" s="10">
        <v>0</v>
      </c>
      <c r="BT28" s="10">
        <v>0</v>
      </c>
      <c r="BU28" s="10">
        <v>0</v>
      </c>
      <c r="BV28" s="10">
        <v>10.8</v>
      </c>
      <c r="BW28" s="10">
        <v>0</v>
      </c>
      <c r="BX28" s="10">
        <v>0</v>
      </c>
      <c r="BY28" s="10">
        <v>0</v>
      </c>
      <c r="BZ28" s="10">
        <v>0</v>
      </c>
      <c r="CA28" s="10">
        <v>10.3</v>
      </c>
      <c r="CB28" s="10">
        <v>0</v>
      </c>
      <c r="CC28" s="10">
        <v>0</v>
      </c>
      <c r="CD28" s="10">
        <v>0</v>
      </c>
      <c r="CE28" s="10">
        <v>0</v>
      </c>
      <c r="CF28" s="10">
        <v>10.5</v>
      </c>
      <c r="CG28" s="10">
        <v>0</v>
      </c>
      <c r="CH28" s="10">
        <v>119</v>
      </c>
      <c r="CI28" s="10" t="s">
        <v>297</v>
      </c>
      <c r="CJ28" s="10">
        <v>0</v>
      </c>
      <c r="CK28" s="10">
        <v>0</v>
      </c>
      <c r="CL28" s="10">
        <v>0</v>
      </c>
      <c r="CM28" s="10">
        <v>10.5</v>
      </c>
      <c r="CN28" s="10">
        <v>0</v>
      </c>
      <c r="CO28" s="10">
        <v>0.3291</v>
      </c>
      <c r="CP28" s="10">
        <v>0.1082</v>
      </c>
      <c r="CQ28" s="10">
        <v>20</v>
      </c>
      <c r="CR28" s="10">
        <v>10</v>
      </c>
      <c r="CS28" s="10">
        <v>0.95</v>
      </c>
      <c r="CT28" s="10">
        <v>0.3357</v>
      </c>
      <c r="CU28" s="10">
        <v>0.1103</v>
      </c>
      <c r="CV28" s="10">
        <v>20</v>
      </c>
      <c r="CW28" s="10">
        <v>10.199999999999999</v>
      </c>
      <c r="CX28" s="10">
        <v>0.95</v>
      </c>
      <c r="CY28" s="10">
        <v>119</v>
      </c>
      <c r="CZ28" s="10" t="s">
        <v>297</v>
      </c>
      <c r="DA28" s="10">
        <v>1.0366</v>
      </c>
      <c r="DB28" s="10">
        <v>0.3407</v>
      </c>
      <c r="DC28" s="10">
        <v>60</v>
      </c>
      <c r="DD28" s="10">
        <v>10.5</v>
      </c>
      <c r="DE28" s="10">
        <v>0.95</v>
      </c>
      <c r="DF28" s="10">
        <v>1.7277</v>
      </c>
      <c r="DG28" s="10">
        <v>0.56789999999999996</v>
      </c>
      <c r="DH28" s="10">
        <v>100</v>
      </c>
      <c r="DI28" s="10">
        <v>10.5</v>
      </c>
      <c r="DJ28" s="10">
        <v>0.95</v>
      </c>
      <c r="DK28" s="10">
        <v>1.6948000000000001</v>
      </c>
      <c r="DL28" s="10">
        <v>0.55710000000000004</v>
      </c>
      <c r="DM28" s="10">
        <v>100</v>
      </c>
      <c r="DN28" s="10">
        <v>10.3</v>
      </c>
      <c r="DO28" s="10">
        <v>0.95</v>
      </c>
    </row>
    <row r="29" spans="1:119" x14ac:dyDescent="0.25">
      <c r="A29" s="10">
        <v>120</v>
      </c>
      <c r="B29" s="10" t="s">
        <v>298</v>
      </c>
      <c r="C29" s="10">
        <v>1.42</v>
      </c>
      <c r="D29" s="10">
        <v>0.6</v>
      </c>
      <c r="E29" s="10">
        <v>85</v>
      </c>
      <c r="F29" s="10">
        <v>10.5</v>
      </c>
      <c r="G29" s="10">
        <v>0.92</v>
      </c>
      <c r="H29" s="10">
        <v>2.12</v>
      </c>
      <c r="I29" s="10">
        <v>0.9</v>
      </c>
      <c r="J29" s="10">
        <v>133.25</v>
      </c>
      <c r="K29" s="10">
        <v>10</v>
      </c>
      <c r="L29" s="10">
        <v>0.92</v>
      </c>
      <c r="M29" s="10">
        <v>2.23</v>
      </c>
      <c r="N29" s="10">
        <v>0.6</v>
      </c>
      <c r="O29" s="10">
        <v>133.19</v>
      </c>
      <c r="P29" s="10">
        <v>10</v>
      </c>
      <c r="Q29" s="10">
        <v>0.97</v>
      </c>
      <c r="R29" s="86">
        <v>120</v>
      </c>
      <c r="S29" s="86" t="s">
        <v>298</v>
      </c>
      <c r="T29" s="86">
        <v>0.67</v>
      </c>
      <c r="U29" s="86">
        <v>0.28339999999999999</v>
      </c>
      <c r="V29" s="86">
        <v>40</v>
      </c>
      <c r="W29" s="86">
        <v>10.5</v>
      </c>
      <c r="X29" s="86"/>
      <c r="Y29" s="86">
        <v>1.3003</v>
      </c>
      <c r="Z29" s="86">
        <v>0.55389999999999995</v>
      </c>
      <c r="AA29" s="86">
        <v>80</v>
      </c>
      <c r="AB29" s="86">
        <v>10.199999999999999</v>
      </c>
      <c r="AC29" s="86"/>
      <c r="AD29" s="86">
        <v>1.0176000000000001</v>
      </c>
      <c r="AE29" s="86">
        <v>0.29680000000000001</v>
      </c>
      <c r="AF29" s="86">
        <v>60</v>
      </c>
      <c r="AG29" s="86">
        <v>10.199999999999999</v>
      </c>
      <c r="AI29" s="10">
        <v>120</v>
      </c>
      <c r="AJ29" s="10" t="s">
        <v>298</v>
      </c>
      <c r="AK29" s="10">
        <v>1.34</v>
      </c>
      <c r="AL29" s="10">
        <v>0.56999999999999995</v>
      </c>
      <c r="AM29" s="10">
        <v>80.069999999999993</v>
      </c>
      <c r="AN29" s="10">
        <v>10.5</v>
      </c>
      <c r="AO29" s="10">
        <v>0.92</v>
      </c>
      <c r="AP29" s="10">
        <v>2.1442999999999999</v>
      </c>
      <c r="AQ29" s="10">
        <v>0.91349999999999998</v>
      </c>
      <c r="AR29" s="10">
        <v>133.23570000000001</v>
      </c>
      <c r="AS29" s="10">
        <v>10.1</v>
      </c>
      <c r="AT29" s="10">
        <v>0.92</v>
      </c>
      <c r="AU29" s="10">
        <v>2.2067000000000001</v>
      </c>
      <c r="AV29" s="10">
        <v>0.64359999999999995</v>
      </c>
      <c r="AW29" s="10">
        <v>130.10939999999999</v>
      </c>
      <c r="AX29" s="10">
        <v>10.199999999999999</v>
      </c>
      <c r="AY29" s="10">
        <v>0.96</v>
      </c>
      <c r="AZ29" s="10">
        <v>120</v>
      </c>
      <c r="BA29" s="10" t="s">
        <v>298</v>
      </c>
      <c r="BB29" s="10">
        <v>0.56759999999999999</v>
      </c>
      <c r="BC29" s="10">
        <v>0.32719999999999999</v>
      </c>
      <c r="BD29" s="10">
        <v>36.024299999999997</v>
      </c>
      <c r="BE29" s="10">
        <v>10.5</v>
      </c>
      <c r="BF29" s="10">
        <v>0.87</v>
      </c>
      <c r="BG29" s="10">
        <v>1.2554000000000001</v>
      </c>
      <c r="BH29" s="10">
        <v>0.37130000000000002</v>
      </c>
      <c r="BI29" s="10">
        <v>75.581500000000005</v>
      </c>
      <c r="BJ29" s="10">
        <v>10</v>
      </c>
      <c r="BK29" s="10">
        <v>0.96</v>
      </c>
      <c r="BL29" s="10">
        <v>0.77510000000000001</v>
      </c>
      <c r="BM29" s="10">
        <v>0.30780000000000002</v>
      </c>
      <c r="BN29" s="10">
        <v>46.746899999999997</v>
      </c>
      <c r="BO29" s="10">
        <v>10.3</v>
      </c>
      <c r="BP29" s="10">
        <v>0.93</v>
      </c>
      <c r="BQ29" s="10">
        <v>120</v>
      </c>
      <c r="BR29" s="10" t="s">
        <v>298</v>
      </c>
      <c r="BS29" s="10">
        <v>0.60299999999999998</v>
      </c>
      <c r="BT29" s="10">
        <v>0.25509999999999999</v>
      </c>
      <c r="BU29" s="10">
        <v>35</v>
      </c>
      <c r="BV29" s="10">
        <v>10.8</v>
      </c>
      <c r="BW29" s="10">
        <v>0.92</v>
      </c>
      <c r="BX29" s="10">
        <v>0.85629999999999995</v>
      </c>
      <c r="BY29" s="10">
        <v>0.24979999999999999</v>
      </c>
      <c r="BZ29" s="10">
        <v>50</v>
      </c>
      <c r="CA29" s="10">
        <v>10.3</v>
      </c>
      <c r="CB29" s="10">
        <v>0.96</v>
      </c>
      <c r="CC29" s="10">
        <v>0.77749999999999997</v>
      </c>
      <c r="CD29" s="10">
        <v>0.2555</v>
      </c>
      <c r="CE29" s="10">
        <v>45</v>
      </c>
      <c r="CF29" s="10">
        <v>10.5</v>
      </c>
      <c r="CG29" s="10">
        <v>0.95</v>
      </c>
      <c r="CH29" s="10">
        <v>120</v>
      </c>
      <c r="CI29" s="10" t="s">
        <v>298</v>
      </c>
      <c r="CJ29" s="10">
        <v>0.16750000000000001</v>
      </c>
      <c r="CK29" s="10">
        <v>7.0800000000000002E-2</v>
      </c>
      <c r="CL29" s="10">
        <v>10</v>
      </c>
      <c r="CM29" s="10">
        <v>10.5</v>
      </c>
      <c r="CN29" s="10">
        <v>0.92</v>
      </c>
      <c r="CO29" s="10">
        <v>0.33260000000000001</v>
      </c>
      <c r="CP29" s="10">
        <v>9.7000000000000003E-2</v>
      </c>
      <c r="CQ29" s="10">
        <v>20</v>
      </c>
      <c r="CR29" s="10">
        <v>10</v>
      </c>
      <c r="CS29" s="10">
        <v>0.96</v>
      </c>
      <c r="CT29" s="10">
        <v>0.1678</v>
      </c>
      <c r="CU29" s="10">
        <v>5.5199999999999999E-2</v>
      </c>
      <c r="CV29" s="10">
        <v>10</v>
      </c>
      <c r="CW29" s="10">
        <v>10.199999999999999</v>
      </c>
      <c r="CX29" s="10">
        <v>0.95</v>
      </c>
      <c r="CY29" s="10">
        <v>120</v>
      </c>
      <c r="CZ29" s="10" t="s">
        <v>298</v>
      </c>
      <c r="DA29" s="10">
        <v>0.66930000000000001</v>
      </c>
      <c r="DB29" s="10">
        <v>0.28510000000000002</v>
      </c>
      <c r="DC29" s="10">
        <v>40</v>
      </c>
      <c r="DD29" s="10">
        <v>10.5</v>
      </c>
      <c r="DE29" s="10">
        <v>0.92</v>
      </c>
      <c r="DF29" s="10">
        <v>0.66930000000000001</v>
      </c>
      <c r="DG29" s="10">
        <v>0.28510000000000002</v>
      </c>
      <c r="DH29" s="10">
        <v>40</v>
      </c>
      <c r="DI29" s="10">
        <v>10.5</v>
      </c>
      <c r="DJ29" s="10">
        <v>0.92</v>
      </c>
      <c r="DK29" s="10">
        <v>0.65649999999999997</v>
      </c>
      <c r="DL29" s="10">
        <v>0.2797</v>
      </c>
      <c r="DM29" s="10">
        <v>40</v>
      </c>
      <c r="DN29" s="10">
        <v>10.3</v>
      </c>
      <c r="DO29" s="10">
        <v>0.92</v>
      </c>
    </row>
    <row r="30" spans="1:119" x14ac:dyDescent="0.25">
      <c r="A30" s="10">
        <v>121</v>
      </c>
      <c r="B30" s="10" t="s">
        <v>299</v>
      </c>
      <c r="C30" s="10">
        <v>1.64</v>
      </c>
      <c r="D30" s="10">
        <v>0.78</v>
      </c>
      <c r="E30" s="10">
        <v>100</v>
      </c>
      <c r="F30" s="10">
        <v>10.5</v>
      </c>
      <c r="G30" s="10">
        <v>0.9</v>
      </c>
      <c r="H30" s="10">
        <v>2.71</v>
      </c>
      <c r="I30" s="10">
        <v>1.33</v>
      </c>
      <c r="J30" s="10">
        <v>174.25</v>
      </c>
      <c r="K30" s="10">
        <v>10</v>
      </c>
      <c r="L30" s="10">
        <v>0.9</v>
      </c>
      <c r="M30" s="10">
        <v>2.74</v>
      </c>
      <c r="N30" s="10">
        <v>0.74</v>
      </c>
      <c r="O30" s="10">
        <v>163.92</v>
      </c>
      <c r="P30" s="10">
        <v>10</v>
      </c>
      <c r="Q30" s="10">
        <v>0.97</v>
      </c>
      <c r="R30" s="86">
        <v>121</v>
      </c>
      <c r="S30" s="86" t="s">
        <v>299</v>
      </c>
      <c r="T30" s="86">
        <v>0.65759999999999996</v>
      </c>
      <c r="U30" s="86">
        <v>0.311</v>
      </c>
      <c r="V30" s="86">
        <v>40</v>
      </c>
      <c r="W30" s="86">
        <v>10.5</v>
      </c>
      <c r="X30" s="86"/>
      <c r="Y30" s="86">
        <v>1.1093</v>
      </c>
      <c r="Z30" s="86">
        <v>0.54669999999999996</v>
      </c>
      <c r="AA30" s="86">
        <v>70</v>
      </c>
      <c r="AB30" s="86">
        <v>10.199999999999999</v>
      </c>
      <c r="AC30" s="86"/>
      <c r="AD30" s="86">
        <v>0.93279999999999996</v>
      </c>
      <c r="AE30" s="86">
        <v>0.27210000000000001</v>
      </c>
      <c r="AF30" s="86">
        <v>55</v>
      </c>
      <c r="AG30" s="86">
        <v>10.199999999999999</v>
      </c>
      <c r="AI30" s="10">
        <v>121</v>
      </c>
      <c r="AJ30" s="10" t="s">
        <v>299</v>
      </c>
      <c r="AK30" s="10">
        <v>0.65759999999999996</v>
      </c>
      <c r="AL30" s="10">
        <v>0.31280000000000002</v>
      </c>
      <c r="AM30" s="10">
        <v>40.040900000000001</v>
      </c>
      <c r="AN30" s="10">
        <v>10.5</v>
      </c>
      <c r="AO30" s="10">
        <v>0.9</v>
      </c>
      <c r="AP30" s="10">
        <v>1.2061999999999999</v>
      </c>
      <c r="AQ30" s="10">
        <v>0.59440000000000004</v>
      </c>
      <c r="AR30" s="10">
        <v>76.868399999999994</v>
      </c>
      <c r="AS30" s="10">
        <v>10.1</v>
      </c>
      <c r="AT30" s="10">
        <v>0.9</v>
      </c>
      <c r="AU30" s="10">
        <v>1.1475</v>
      </c>
      <c r="AV30" s="10">
        <v>0.3347</v>
      </c>
      <c r="AW30" s="10">
        <v>67.658199999999994</v>
      </c>
      <c r="AX30" s="10">
        <v>10.199999999999999</v>
      </c>
      <c r="AY30" s="10">
        <v>0.96</v>
      </c>
      <c r="AZ30" s="10">
        <v>121</v>
      </c>
      <c r="BA30" s="10" t="s">
        <v>299</v>
      </c>
      <c r="BB30" s="10">
        <v>1.1142000000000001</v>
      </c>
      <c r="BC30" s="10">
        <v>0.71830000000000005</v>
      </c>
      <c r="BD30" s="10">
        <v>72.892300000000006</v>
      </c>
      <c r="BE30" s="10">
        <v>10.5</v>
      </c>
      <c r="BF30" s="10">
        <v>0.84</v>
      </c>
      <c r="BG30" s="10">
        <v>2.04</v>
      </c>
      <c r="BH30" s="10">
        <v>0.69789999999999996</v>
      </c>
      <c r="BI30" s="10">
        <v>124.479</v>
      </c>
      <c r="BJ30" s="10">
        <v>10</v>
      </c>
      <c r="BK30" s="10">
        <v>0.95</v>
      </c>
      <c r="BL30" s="10">
        <v>1.2918000000000001</v>
      </c>
      <c r="BM30" s="10">
        <v>0.51300000000000001</v>
      </c>
      <c r="BN30" s="10">
        <v>77.9114</v>
      </c>
      <c r="BO30" s="10">
        <v>10.3</v>
      </c>
      <c r="BP30" s="10">
        <v>0.93</v>
      </c>
      <c r="BQ30" s="10">
        <v>121</v>
      </c>
      <c r="BR30" s="10" t="s">
        <v>299</v>
      </c>
      <c r="BS30" s="10">
        <v>1.5657000000000001</v>
      </c>
      <c r="BT30" s="10">
        <v>0.61880000000000002</v>
      </c>
      <c r="BU30" s="10">
        <v>90</v>
      </c>
      <c r="BV30" s="10">
        <v>10.8</v>
      </c>
      <c r="BW30" s="10">
        <v>0.93</v>
      </c>
      <c r="BX30" s="10">
        <v>2.9864000000000002</v>
      </c>
      <c r="BY30" s="10">
        <v>1.1802999999999999</v>
      </c>
      <c r="BZ30" s="10">
        <v>180</v>
      </c>
      <c r="CA30" s="10">
        <v>10.3</v>
      </c>
      <c r="CB30" s="10">
        <v>0.93</v>
      </c>
      <c r="CC30" s="10">
        <v>2.5369999999999999</v>
      </c>
      <c r="CD30" s="10">
        <v>1.0026999999999999</v>
      </c>
      <c r="CE30" s="10">
        <v>150</v>
      </c>
      <c r="CF30" s="10">
        <v>10.5</v>
      </c>
      <c r="CG30" s="10">
        <v>0.93</v>
      </c>
      <c r="CH30" s="10">
        <v>121</v>
      </c>
      <c r="CI30" s="10" t="s">
        <v>299</v>
      </c>
      <c r="CJ30" s="10">
        <v>0.67649999999999999</v>
      </c>
      <c r="CK30" s="10">
        <v>0.26740000000000003</v>
      </c>
      <c r="CL30" s="10">
        <v>40</v>
      </c>
      <c r="CM30" s="10">
        <v>10.5</v>
      </c>
      <c r="CN30" s="10">
        <v>0.93</v>
      </c>
      <c r="CO30" s="10">
        <v>1.2886</v>
      </c>
      <c r="CP30" s="10">
        <v>0.50929999999999997</v>
      </c>
      <c r="CQ30" s="10">
        <v>80</v>
      </c>
      <c r="CR30" s="10">
        <v>10</v>
      </c>
      <c r="CS30" s="10">
        <v>0.93</v>
      </c>
      <c r="CT30" s="10">
        <v>0.98580000000000001</v>
      </c>
      <c r="CU30" s="10">
        <v>0.3896</v>
      </c>
      <c r="CV30" s="10">
        <v>60</v>
      </c>
      <c r="CW30" s="10">
        <v>10.199999999999999</v>
      </c>
      <c r="CX30" s="10">
        <v>0.93</v>
      </c>
      <c r="CY30" s="10">
        <v>121</v>
      </c>
      <c r="CZ30" s="10" t="s">
        <v>299</v>
      </c>
      <c r="DA30" s="10">
        <v>1.1967000000000001</v>
      </c>
      <c r="DB30" s="10">
        <v>0.43430000000000002</v>
      </c>
      <c r="DC30" s="10">
        <v>70</v>
      </c>
      <c r="DD30" s="10">
        <v>10.5</v>
      </c>
      <c r="DE30" s="10">
        <v>0.94</v>
      </c>
      <c r="DF30" s="10">
        <v>2.2223999999999999</v>
      </c>
      <c r="DG30" s="10">
        <v>0.80659999999999998</v>
      </c>
      <c r="DH30" s="10">
        <v>130</v>
      </c>
      <c r="DI30" s="10">
        <v>10.5</v>
      </c>
      <c r="DJ30" s="10">
        <v>0.94</v>
      </c>
      <c r="DK30" s="10">
        <v>2.1800999999999999</v>
      </c>
      <c r="DL30" s="10">
        <v>0.7913</v>
      </c>
      <c r="DM30" s="10">
        <v>130</v>
      </c>
      <c r="DN30" s="10">
        <v>10.3</v>
      </c>
      <c r="DO30" s="10">
        <v>0.94</v>
      </c>
    </row>
    <row r="31" spans="1:119" x14ac:dyDescent="0.25">
      <c r="A31" s="10">
        <v>122</v>
      </c>
      <c r="B31" s="10" t="s">
        <v>300</v>
      </c>
      <c r="C31" s="10">
        <v>0.84</v>
      </c>
      <c r="D31" s="10">
        <v>0.36</v>
      </c>
      <c r="E31" s="10">
        <v>50</v>
      </c>
      <c r="F31" s="10">
        <v>10.5</v>
      </c>
      <c r="G31" s="10">
        <v>0.92</v>
      </c>
      <c r="H31" s="10">
        <v>1.62</v>
      </c>
      <c r="I31" s="10">
        <v>0.72</v>
      </c>
      <c r="J31" s="10">
        <v>102.5</v>
      </c>
      <c r="K31" s="10">
        <v>10</v>
      </c>
      <c r="L31" s="10">
        <v>0.91</v>
      </c>
      <c r="M31" s="10">
        <v>1.92</v>
      </c>
      <c r="N31" s="10">
        <v>0.36</v>
      </c>
      <c r="O31" s="10">
        <v>113</v>
      </c>
      <c r="P31" s="10">
        <v>10</v>
      </c>
      <c r="Q31" s="10">
        <v>0.98</v>
      </c>
      <c r="R31" s="86">
        <v>122</v>
      </c>
      <c r="S31" s="86" t="s">
        <v>300</v>
      </c>
      <c r="T31" s="86">
        <v>0.1671</v>
      </c>
      <c r="U31" s="86">
        <v>7.17E-2</v>
      </c>
      <c r="V31" s="86">
        <v>10</v>
      </c>
      <c r="W31" s="86">
        <v>10.5</v>
      </c>
      <c r="X31" s="86"/>
      <c r="Y31" s="86">
        <v>1.0484</v>
      </c>
      <c r="Z31" s="86">
        <v>0.46850000000000003</v>
      </c>
      <c r="AA31" s="86">
        <v>65</v>
      </c>
      <c r="AB31" s="86">
        <v>10.199999999999999</v>
      </c>
      <c r="AC31" s="86"/>
      <c r="AD31" s="86">
        <v>0.60599999999999998</v>
      </c>
      <c r="AE31" s="86">
        <v>0.123</v>
      </c>
      <c r="AF31" s="86">
        <v>35</v>
      </c>
      <c r="AG31" s="86">
        <v>10.199999999999999</v>
      </c>
      <c r="AI31" s="10">
        <v>122</v>
      </c>
      <c r="AJ31" s="10" t="s">
        <v>300</v>
      </c>
      <c r="AK31" s="10">
        <v>0.66849999999999998</v>
      </c>
      <c r="AL31" s="10">
        <v>0.28839999999999999</v>
      </c>
      <c r="AM31" s="10">
        <v>40.032800000000002</v>
      </c>
      <c r="AN31" s="10">
        <v>10.5</v>
      </c>
      <c r="AO31" s="10">
        <v>0.92</v>
      </c>
      <c r="AP31" s="10">
        <v>1.6369</v>
      </c>
      <c r="AQ31" s="10">
        <v>0.73140000000000005</v>
      </c>
      <c r="AR31" s="10">
        <v>102.4873</v>
      </c>
      <c r="AS31" s="10">
        <v>10.1</v>
      </c>
      <c r="AT31" s="10">
        <v>0.91</v>
      </c>
      <c r="AU31" s="10">
        <v>1.4417</v>
      </c>
      <c r="AV31" s="10">
        <v>0.2928</v>
      </c>
      <c r="AW31" s="10">
        <v>83.270300000000006</v>
      </c>
      <c r="AX31" s="10">
        <v>10.199999999999999</v>
      </c>
      <c r="AY31" s="10">
        <v>0.98</v>
      </c>
      <c r="AZ31" s="10">
        <v>122</v>
      </c>
      <c r="BA31" s="10" t="s">
        <v>300</v>
      </c>
      <c r="BB31" s="10">
        <v>0.1888</v>
      </c>
      <c r="BC31" s="10">
        <v>0.1104</v>
      </c>
      <c r="BD31" s="10">
        <v>12.024900000000001</v>
      </c>
      <c r="BE31" s="10">
        <v>10.5</v>
      </c>
      <c r="BF31" s="10">
        <v>0.86</v>
      </c>
      <c r="BG31" s="10">
        <v>1.2458</v>
      </c>
      <c r="BH31" s="10">
        <v>0.38650000000000001</v>
      </c>
      <c r="BI31" s="10">
        <v>75.308199999999999</v>
      </c>
      <c r="BJ31" s="10">
        <v>10</v>
      </c>
      <c r="BK31" s="10">
        <v>0.96</v>
      </c>
      <c r="BL31" s="10">
        <v>0.62639999999999996</v>
      </c>
      <c r="BM31" s="10">
        <v>0.17319999999999999</v>
      </c>
      <c r="BN31" s="10">
        <v>36.429000000000002</v>
      </c>
      <c r="BO31" s="10">
        <v>10.3</v>
      </c>
      <c r="BP31" s="10">
        <v>0.96</v>
      </c>
      <c r="BQ31" s="10">
        <v>122</v>
      </c>
      <c r="BR31" s="10" t="s">
        <v>300</v>
      </c>
      <c r="BS31" s="10">
        <v>0.69589999999999996</v>
      </c>
      <c r="BT31" s="10">
        <v>0.27500000000000002</v>
      </c>
      <c r="BU31" s="10">
        <v>40</v>
      </c>
      <c r="BV31" s="10">
        <v>10.8</v>
      </c>
      <c r="BW31" s="10">
        <v>0.93</v>
      </c>
      <c r="BX31" s="10">
        <v>1.5093000000000001</v>
      </c>
      <c r="BY31" s="10">
        <v>0.54779999999999995</v>
      </c>
      <c r="BZ31" s="10">
        <v>90</v>
      </c>
      <c r="CA31" s="10">
        <v>10.3</v>
      </c>
      <c r="CB31" s="10">
        <v>0.94</v>
      </c>
      <c r="CC31" s="10">
        <v>1.4995000000000001</v>
      </c>
      <c r="CD31" s="10">
        <v>0.37580000000000002</v>
      </c>
      <c r="CE31" s="10">
        <v>85</v>
      </c>
      <c r="CF31" s="10">
        <v>10.5</v>
      </c>
      <c r="CG31" s="10">
        <v>0.97</v>
      </c>
      <c r="CH31" s="10">
        <v>122</v>
      </c>
      <c r="CI31" s="10" t="s">
        <v>300</v>
      </c>
      <c r="CJ31" s="10">
        <v>0.33829999999999999</v>
      </c>
      <c r="CK31" s="10">
        <v>0.13370000000000001</v>
      </c>
      <c r="CL31" s="10">
        <v>20</v>
      </c>
      <c r="CM31" s="10">
        <v>10.5</v>
      </c>
      <c r="CN31" s="10">
        <v>0.93</v>
      </c>
      <c r="CO31" s="10">
        <v>2.1166</v>
      </c>
      <c r="CP31" s="10">
        <v>0.76819999999999999</v>
      </c>
      <c r="CQ31" s="10">
        <v>130</v>
      </c>
      <c r="CR31" s="10">
        <v>10</v>
      </c>
      <c r="CS31" s="10">
        <v>0.94</v>
      </c>
      <c r="CT31" s="10">
        <v>0.7712</v>
      </c>
      <c r="CU31" s="10">
        <v>0.1933</v>
      </c>
      <c r="CV31" s="10">
        <v>45</v>
      </c>
      <c r="CW31" s="10">
        <v>10.199999999999999</v>
      </c>
      <c r="CX31" s="10">
        <v>0.97</v>
      </c>
      <c r="CY31" s="10">
        <v>122</v>
      </c>
      <c r="CZ31" s="10" t="s">
        <v>300</v>
      </c>
      <c r="DA31" s="10">
        <v>0.67649999999999999</v>
      </c>
      <c r="DB31" s="10">
        <v>0.26740000000000003</v>
      </c>
      <c r="DC31" s="10">
        <v>40</v>
      </c>
      <c r="DD31" s="10">
        <v>10.5</v>
      </c>
      <c r="DE31" s="10">
        <v>0.93</v>
      </c>
      <c r="DF31" s="10">
        <v>1.5222</v>
      </c>
      <c r="DG31" s="10">
        <v>0.60160000000000002</v>
      </c>
      <c r="DH31" s="10">
        <v>90</v>
      </c>
      <c r="DI31" s="10">
        <v>10.5</v>
      </c>
      <c r="DJ31" s="10">
        <v>0.93</v>
      </c>
      <c r="DK31" s="10">
        <v>1.825</v>
      </c>
      <c r="DL31" s="10">
        <v>0.72130000000000005</v>
      </c>
      <c r="DM31" s="10">
        <v>110</v>
      </c>
      <c r="DN31" s="10">
        <v>10.3</v>
      </c>
      <c r="DO31" s="10">
        <v>0.93</v>
      </c>
    </row>
    <row r="32" spans="1:119" x14ac:dyDescent="0.25">
      <c r="A32" s="10">
        <v>123</v>
      </c>
      <c r="B32" s="10" t="s">
        <v>301</v>
      </c>
      <c r="C32" s="10">
        <v>0.03</v>
      </c>
      <c r="D32" s="10">
        <v>0</v>
      </c>
      <c r="E32" s="10">
        <v>1.47</v>
      </c>
      <c r="F32" s="10">
        <v>10.5</v>
      </c>
      <c r="G32" s="10">
        <v>0.99</v>
      </c>
      <c r="H32" s="10">
        <v>0.04</v>
      </c>
      <c r="I32" s="10">
        <v>0.01</v>
      </c>
      <c r="J32" s="10">
        <v>2.37</v>
      </c>
      <c r="K32" s="10">
        <v>10</v>
      </c>
      <c r="L32" s="10">
        <v>0.96</v>
      </c>
      <c r="M32" s="10">
        <v>0.09</v>
      </c>
      <c r="N32" s="10">
        <v>0.02</v>
      </c>
      <c r="O32" s="10">
        <v>5.22</v>
      </c>
      <c r="P32" s="10">
        <v>10</v>
      </c>
      <c r="Q32" s="10">
        <v>0.98</v>
      </c>
      <c r="R32" s="86">
        <v>123</v>
      </c>
      <c r="S32" s="86" t="s">
        <v>301</v>
      </c>
      <c r="T32" s="86">
        <v>0</v>
      </c>
      <c r="U32" s="86">
        <v>0</v>
      </c>
      <c r="V32" s="86">
        <v>0</v>
      </c>
      <c r="W32" s="86">
        <v>10.5</v>
      </c>
      <c r="X32" s="86"/>
      <c r="Y32" s="86">
        <v>0</v>
      </c>
      <c r="Z32" s="86">
        <v>0</v>
      </c>
      <c r="AA32" s="86">
        <v>0</v>
      </c>
      <c r="AB32" s="86">
        <v>10.199999999999999</v>
      </c>
      <c r="AC32" s="86"/>
      <c r="AD32" s="86">
        <v>0.17330000000000001</v>
      </c>
      <c r="AE32" s="86">
        <v>3.4299999999999997E-2</v>
      </c>
      <c r="AF32" s="86">
        <v>10</v>
      </c>
      <c r="AG32" s="86">
        <v>10.199999999999999</v>
      </c>
      <c r="AI32" s="10">
        <v>123</v>
      </c>
      <c r="AJ32" s="10" t="s">
        <v>301</v>
      </c>
      <c r="AK32" s="10">
        <v>0</v>
      </c>
      <c r="AL32" s="10">
        <v>0</v>
      </c>
      <c r="AM32" s="10">
        <v>0</v>
      </c>
      <c r="AN32" s="10">
        <v>10.5</v>
      </c>
      <c r="AO32" s="10">
        <v>0</v>
      </c>
      <c r="AP32" s="10">
        <v>0</v>
      </c>
      <c r="AQ32" s="10">
        <v>0</v>
      </c>
      <c r="AR32" s="10">
        <v>0</v>
      </c>
      <c r="AS32" s="10">
        <v>10.1</v>
      </c>
      <c r="AT32" s="10">
        <v>0</v>
      </c>
      <c r="AU32" s="10">
        <v>0</v>
      </c>
      <c r="AV32" s="10">
        <v>0</v>
      </c>
      <c r="AW32" s="10">
        <v>0</v>
      </c>
      <c r="AX32" s="10">
        <v>10.199999999999999</v>
      </c>
      <c r="AY32" s="10">
        <v>0</v>
      </c>
      <c r="AZ32" s="10">
        <v>123</v>
      </c>
      <c r="BA32" s="10" t="s">
        <v>301</v>
      </c>
      <c r="BB32" s="10">
        <v>0.20380000000000001</v>
      </c>
      <c r="BC32" s="10">
        <v>3.5299999999999998E-2</v>
      </c>
      <c r="BD32" s="10">
        <v>11.3721</v>
      </c>
      <c r="BE32" s="10">
        <v>10.5</v>
      </c>
      <c r="BF32" s="10">
        <v>0.99</v>
      </c>
      <c r="BG32" s="10">
        <v>0.21740000000000001</v>
      </c>
      <c r="BH32" s="10">
        <v>4.6300000000000001E-2</v>
      </c>
      <c r="BI32" s="10">
        <v>12.834099999999999</v>
      </c>
      <c r="BJ32" s="10">
        <v>10</v>
      </c>
      <c r="BK32" s="10">
        <v>0.98</v>
      </c>
      <c r="BL32" s="10">
        <v>0.2475</v>
      </c>
      <c r="BM32" s="10">
        <v>6.6600000000000006E-2</v>
      </c>
      <c r="BN32" s="10">
        <v>14.3682</v>
      </c>
      <c r="BO32" s="10">
        <v>10.3</v>
      </c>
      <c r="BP32" s="10">
        <v>0.97</v>
      </c>
      <c r="BQ32" s="10">
        <v>123</v>
      </c>
      <c r="BR32" s="10" t="s">
        <v>301</v>
      </c>
      <c r="BS32" s="10">
        <v>0</v>
      </c>
      <c r="BT32" s="10">
        <v>0</v>
      </c>
      <c r="BU32" s="10">
        <v>0</v>
      </c>
      <c r="BV32" s="10">
        <v>10.8</v>
      </c>
      <c r="BW32" s="10">
        <v>0</v>
      </c>
      <c r="BX32" s="10">
        <v>0</v>
      </c>
      <c r="BY32" s="10">
        <v>0</v>
      </c>
      <c r="BZ32" s="10">
        <v>0</v>
      </c>
      <c r="CA32" s="10">
        <v>10.3</v>
      </c>
      <c r="CB32" s="10">
        <v>0</v>
      </c>
      <c r="CC32" s="10">
        <v>0</v>
      </c>
      <c r="CD32" s="10">
        <v>0</v>
      </c>
      <c r="CE32" s="10">
        <v>0</v>
      </c>
      <c r="CF32" s="10">
        <v>10.5</v>
      </c>
      <c r="CG32" s="10">
        <v>0</v>
      </c>
      <c r="CH32" s="10">
        <v>123</v>
      </c>
      <c r="CI32" s="10" t="s">
        <v>301</v>
      </c>
      <c r="CJ32" s="10">
        <v>0</v>
      </c>
      <c r="CK32" s="10">
        <v>0</v>
      </c>
      <c r="CL32" s="10">
        <v>0</v>
      </c>
      <c r="CM32" s="10">
        <v>10.5</v>
      </c>
      <c r="CN32" s="10">
        <v>0</v>
      </c>
      <c r="CO32" s="10">
        <v>0</v>
      </c>
      <c r="CP32" s="10">
        <v>0</v>
      </c>
      <c r="CQ32" s="10">
        <v>0</v>
      </c>
      <c r="CR32" s="10">
        <v>10</v>
      </c>
      <c r="CS32" s="10">
        <v>0</v>
      </c>
      <c r="CT32" s="10">
        <v>0</v>
      </c>
      <c r="CU32" s="10">
        <v>0</v>
      </c>
      <c r="CV32" s="10">
        <v>0</v>
      </c>
      <c r="CW32" s="10">
        <v>10.199999999999999</v>
      </c>
      <c r="CX32" s="10">
        <v>0</v>
      </c>
      <c r="CY32" s="10">
        <v>123</v>
      </c>
      <c r="CZ32" s="10" t="s">
        <v>301</v>
      </c>
      <c r="DA32" s="10">
        <v>0</v>
      </c>
      <c r="DB32" s="10">
        <v>0</v>
      </c>
      <c r="DC32" s="10">
        <v>0</v>
      </c>
      <c r="DD32" s="10">
        <v>10.5</v>
      </c>
      <c r="DE32" s="10">
        <v>0</v>
      </c>
      <c r="DF32" s="10">
        <v>0</v>
      </c>
      <c r="DG32" s="10">
        <v>0</v>
      </c>
      <c r="DH32" s="10">
        <v>0</v>
      </c>
      <c r="DI32" s="10">
        <v>10.5</v>
      </c>
      <c r="DJ32" s="10">
        <v>0</v>
      </c>
      <c r="DK32" s="10">
        <v>0</v>
      </c>
      <c r="DL32" s="10">
        <v>0</v>
      </c>
      <c r="DM32" s="10">
        <v>0</v>
      </c>
      <c r="DN32" s="10">
        <v>10.3</v>
      </c>
      <c r="DO32" s="10">
        <v>0</v>
      </c>
    </row>
    <row r="33" spans="1:119" x14ac:dyDescent="0.25">
      <c r="A33" s="10">
        <v>124</v>
      </c>
      <c r="B33" s="10" t="s">
        <v>14</v>
      </c>
      <c r="R33" s="86">
        <v>124</v>
      </c>
      <c r="S33" s="86" t="s">
        <v>14</v>
      </c>
      <c r="T33" s="86">
        <v>4.4000000000000004</v>
      </c>
      <c r="U33" s="86">
        <v>2.67</v>
      </c>
      <c r="V33" s="86">
        <v>81.121209238364997</v>
      </c>
      <c r="W33" s="86">
        <v>36.630000000000003</v>
      </c>
      <c r="X33" s="86"/>
      <c r="Y33" s="86">
        <v>5.66</v>
      </c>
      <c r="Z33" s="86">
        <v>3.03</v>
      </c>
      <c r="AA33" s="86">
        <v>101.19009622419038</v>
      </c>
      <c r="AB33" s="86">
        <v>36.630000000000003</v>
      </c>
      <c r="AC33" s="86"/>
      <c r="AD33" s="86">
        <v>5.45</v>
      </c>
      <c r="AE33" s="86">
        <v>3.22</v>
      </c>
      <c r="AF33" s="86">
        <v>100.95907213827472</v>
      </c>
      <c r="AG33" s="86">
        <v>36.200000000000003</v>
      </c>
      <c r="AI33" s="10">
        <v>124</v>
      </c>
      <c r="AJ33" s="10" t="s">
        <v>14</v>
      </c>
      <c r="AZ33" s="10">
        <v>124</v>
      </c>
      <c r="BA33" s="10" t="s">
        <v>14</v>
      </c>
      <c r="BQ33" s="10">
        <v>124</v>
      </c>
      <c r="BR33" s="10" t="s">
        <v>14</v>
      </c>
      <c r="CH33" s="10">
        <v>124</v>
      </c>
      <c r="CI33" s="10" t="s">
        <v>14</v>
      </c>
      <c r="CY33" s="10">
        <v>124</v>
      </c>
      <c r="CZ33" s="10" t="s">
        <v>14</v>
      </c>
    </row>
    <row r="34" spans="1:119" x14ac:dyDescent="0.25">
      <c r="A34" s="10">
        <v>125</v>
      </c>
      <c r="B34" s="10" t="s">
        <v>15</v>
      </c>
      <c r="C34" s="10">
        <v>-11.42</v>
      </c>
      <c r="D34" s="10">
        <v>-4.0199999999999996</v>
      </c>
      <c r="E34" s="10">
        <v>194.74</v>
      </c>
      <c r="F34" s="10">
        <v>35.9</v>
      </c>
      <c r="G34" s="10">
        <v>0.94299999999999995</v>
      </c>
      <c r="H34" s="10">
        <v>-12.47</v>
      </c>
      <c r="I34" s="10">
        <v>-4.1900000000000004</v>
      </c>
      <c r="J34" s="10">
        <v>214.76</v>
      </c>
      <c r="K34" s="10">
        <v>35.369999999999997</v>
      </c>
      <c r="L34" s="10">
        <v>0.94799999999999995</v>
      </c>
      <c r="M34" s="10">
        <v>-12.83</v>
      </c>
      <c r="N34" s="10">
        <v>-4.0199999999999996</v>
      </c>
      <c r="O34" s="10">
        <v>220.56</v>
      </c>
      <c r="P34" s="10">
        <v>35.200000000000003</v>
      </c>
      <c r="Q34" s="10">
        <v>0.95399999999999996</v>
      </c>
      <c r="R34" s="86">
        <v>125</v>
      </c>
      <c r="S34" s="86" t="s">
        <v>15</v>
      </c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I34" s="10">
        <v>125</v>
      </c>
      <c r="AJ34" s="10" t="s">
        <v>15</v>
      </c>
      <c r="AK34" s="10">
        <v>-10.838731553497166</v>
      </c>
      <c r="AL34" s="10">
        <v>-3.2490165682313545</v>
      </c>
      <c r="AM34" s="10">
        <v>-179.70823375893607</v>
      </c>
      <c r="AN34" s="10">
        <v>36.35251066270115</v>
      </c>
      <c r="AO34" s="10">
        <v>0.95788957438388178</v>
      </c>
      <c r="AP34" s="10">
        <v>-12.14937247983584</v>
      </c>
      <c r="AQ34" s="10">
        <v>-3.7784787144148231</v>
      </c>
      <c r="AR34" s="10">
        <v>-205.4177190599693</v>
      </c>
      <c r="AS34" s="10">
        <v>35.760504643251004</v>
      </c>
      <c r="AT34" s="10">
        <v>0.95488633484350094</v>
      </c>
      <c r="AU34" s="10">
        <v>-12.323468456890501</v>
      </c>
      <c r="AV34" s="10">
        <v>-3.5670491116830156</v>
      </c>
      <c r="AW34" s="10">
        <v>-206.45280725933188</v>
      </c>
      <c r="AX34" s="10">
        <v>35.877532307035359</v>
      </c>
      <c r="AY34" s="10">
        <v>0.96056989999540487</v>
      </c>
      <c r="AZ34" s="10">
        <v>125</v>
      </c>
      <c r="BA34" s="10" t="s">
        <v>15</v>
      </c>
      <c r="BB34" s="10">
        <v>-4.3751925957726785</v>
      </c>
      <c r="BC34" s="10">
        <v>-3.2406880107765854</v>
      </c>
      <c r="BD34" s="10">
        <v>-87.160947392909733</v>
      </c>
      <c r="BE34" s="10">
        <v>36.065215868255009</v>
      </c>
      <c r="BF34" s="10">
        <v>0.80357435781363307</v>
      </c>
      <c r="BG34" s="10">
        <v>-5.6561281283097999</v>
      </c>
      <c r="BH34" s="10">
        <v>-3.7062608089609164</v>
      </c>
      <c r="BI34" s="10">
        <v>-109.85764201233955</v>
      </c>
      <c r="BJ34" s="10">
        <v>35.538650890781319</v>
      </c>
      <c r="BK34" s="10">
        <v>0.83642576328706941</v>
      </c>
      <c r="BL34" s="10">
        <v>-5.85897703261129</v>
      </c>
      <c r="BM34" s="10">
        <v>-3.3085744210100256</v>
      </c>
      <c r="BN34" s="10">
        <v>-108.55508244272718</v>
      </c>
      <c r="BO34" s="10">
        <v>35.786149415741249</v>
      </c>
      <c r="BP34" s="10">
        <v>0.87075511807542461</v>
      </c>
      <c r="BQ34" s="10">
        <v>125</v>
      </c>
      <c r="BR34" s="10" t="s">
        <v>15</v>
      </c>
      <c r="BS34" s="10">
        <v>-12.365</v>
      </c>
      <c r="BT34" s="10">
        <v>-4.2480000000000002</v>
      </c>
      <c r="BU34" s="10">
        <v>-209.08763292116501</v>
      </c>
      <c r="BV34" s="10">
        <v>36.101999999999997</v>
      </c>
      <c r="BW34" s="10">
        <v>0.94574463313552926</v>
      </c>
      <c r="BX34" s="10">
        <v>-13.802</v>
      </c>
      <c r="BY34" s="10">
        <v>-4.641</v>
      </c>
      <c r="BZ34" s="10">
        <v>-238.93089753124366</v>
      </c>
      <c r="CA34" s="10">
        <v>35.186</v>
      </c>
      <c r="CB34" s="10">
        <v>0.94784905809135156</v>
      </c>
      <c r="CC34" s="10">
        <v>-14.433</v>
      </c>
      <c r="CD34" s="10">
        <v>-4.8760000000000003</v>
      </c>
      <c r="CE34" s="10">
        <v>-245.4467268342805</v>
      </c>
      <c r="CF34" s="10">
        <v>35.835000000000001</v>
      </c>
      <c r="CG34" s="10">
        <v>0.94739552831241158</v>
      </c>
      <c r="CH34" s="10">
        <v>125</v>
      </c>
      <c r="CI34" s="10" t="s">
        <v>15</v>
      </c>
      <c r="CJ34" s="10">
        <v>-3.8340000000000001</v>
      </c>
      <c r="CK34" s="10">
        <v>-3.024</v>
      </c>
      <c r="CL34" s="10">
        <v>-77.639005116252335</v>
      </c>
      <c r="CM34" s="10">
        <v>36.311999999999998</v>
      </c>
      <c r="CN34" s="10">
        <v>0.78516575545809886</v>
      </c>
      <c r="CO34" s="10">
        <v>-5.6260000000000003</v>
      </c>
      <c r="CP34" s="10">
        <v>-3.3039999999999998</v>
      </c>
      <c r="CQ34" s="10">
        <v>-106.03479437878035</v>
      </c>
      <c r="CR34" s="10">
        <v>35.524999999999999</v>
      </c>
      <c r="CS34" s="10">
        <v>0.86229648410811222</v>
      </c>
      <c r="CT34" s="10">
        <v>-5.593</v>
      </c>
      <c r="CU34" s="10">
        <v>-3.2290000000000001</v>
      </c>
      <c r="CV34" s="10">
        <v>-103.02080540684244</v>
      </c>
      <c r="CW34" s="10">
        <v>36.192999999999998</v>
      </c>
      <c r="CX34" s="10">
        <v>0.866033453244898</v>
      </c>
      <c r="CY34" s="10">
        <v>125</v>
      </c>
      <c r="CZ34" s="10" t="s">
        <v>15</v>
      </c>
      <c r="DA34" s="10">
        <v>-14.368</v>
      </c>
      <c r="DB34" s="10">
        <v>-5.5860000000000003</v>
      </c>
      <c r="DC34" s="10">
        <v>-253.54642257552001</v>
      </c>
      <c r="DD34" s="10">
        <v>35.103000000000002</v>
      </c>
      <c r="DE34" s="10">
        <v>0.93203875411435455</v>
      </c>
      <c r="DF34" s="10">
        <v>-15.678000000000001</v>
      </c>
      <c r="DG34" s="10">
        <v>-5.8230000000000004</v>
      </c>
      <c r="DH34" s="10">
        <v>-278.756950313625</v>
      </c>
      <c r="DI34" s="10">
        <v>34.639000000000003</v>
      </c>
      <c r="DJ34" s="10">
        <v>0.93743029038329595</v>
      </c>
      <c r="DK34" s="10">
        <v>-15.962</v>
      </c>
      <c r="DL34" s="10">
        <v>-6.3490000000000002</v>
      </c>
      <c r="DM34" s="10">
        <v>-287.70101830603369</v>
      </c>
      <c r="DN34" s="10">
        <v>34.472999999999999</v>
      </c>
      <c r="DO34" s="10">
        <v>0.92919358038486732</v>
      </c>
    </row>
    <row r="35" spans="1:119" x14ac:dyDescent="0.25">
      <c r="A35" s="10">
        <v>126</v>
      </c>
      <c r="B35" s="10" t="s">
        <v>8</v>
      </c>
      <c r="C35" s="10">
        <v>4.59</v>
      </c>
      <c r="D35" s="10">
        <v>1.6</v>
      </c>
      <c r="E35" s="10">
        <v>78.12</v>
      </c>
      <c r="F35" s="10">
        <v>35.9</v>
      </c>
      <c r="G35" s="10">
        <v>0.94399999999999995</v>
      </c>
      <c r="H35" s="10">
        <v>5.24</v>
      </c>
      <c r="I35" s="10">
        <v>1.62</v>
      </c>
      <c r="J35" s="10">
        <v>89.53</v>
      </c>
      <c r="K35" s="10">
        <v>35.369999999999997</v>
      </c>
      <c r="L35" s="10">
        <v>0.95499999999999996</v>
      </c>
      <c r="M35" s="10">
        <v>5.57</v>
      </c>
      <c r="N35" s="10">
        <v>1.74</v>
      </c>
      <c r="O35" s="10">
        <v>95.73</v>
      </c>
      <c r="P35" s="10">
        <v>35.200000000000003</v>
      </c>
      <c r="Q35" s="10">
        <v>0.95499999999999996</v>
      </c>
      <c r="R35" s="10">
        <v>126</v>
      </c>
      <c r="S35" s="10" t="s">
        <v>8</v>
      </c>
      <c r="T35" s="10">
        <v>4.4000000000000004</v>
      </c>
      <c r="U35" s="10">
        <v>2.67</v>
      </c>
      <c r="V35" s="10">
        <v>81.121209238364997</v>
      </c>
      <c r="W35" s="10">
        <v>36.630000000000003</v>
      </c>
      <c r="Y35" s="10">
        <v>5.66</v>
      </c>
      <c r="Z35" s="10">
        <v>3.03</v>
      </c>
      <c r="AA35" s="10">
        <v>101.19009622419038</v>
      </c>
      <c r="AB35" s="10">
        <v>36.630000000000003</v>
      </c>
      <c r="AD35" s="10">
        <v>5.45</v>
      </c>
      <c r="AE35" s="10">
        <v>3.22</v>
      </c>
      <c r="AF35" s="10">
        <v>100.95907213827472</v>
      </c>
      <c r="AG35" s="10">
        <v>36.200000000000003</v>
      </c>
      <c r="AI35" s="10">
        <v>126</v>
      </c>
      <c r="AJ35" s="10" t="s">
        <v>8</v>
      </c>
      <c r="AK35" s="10">
        <v>4.5395409861309686</v>
      </c>
      <c r="AL35" s="10">
        <v>1.3306279997973249</v>
      </c>
      <c r="AM35" s="10">
        <v>75.130387416478527</v>
      </c>
      <c r="AN35" s="10">
        <v>36.35251066270115</v>
      </c>
      <c r="AO35" s="10">
        <v>0.95962438521195392</v>
      </c>
      <c r="AP35" s="10">
        <v>4.8506052797442507</v>
      </c>
      <c r="AQ35" s="10">
        <v>1.4933571572754913</v>
      </c>
      <c r="AR35" s="10">
        <v>81.939990689271582</v>
      </c>
      <c r="AS35" s="10">
        <v>35.760504643251004</v>
      </c>
      <c r="AT35" s="10">
        <v>0.95573118865478035</v>
      </c>
      <c r="AU35" s="10">
        <v>5.3084549913234191</v>
      </c>
      <c r="AV35" s="10">
        <v>1.223685726685521</v>
      </c>
      <c r="AW35" s="10">
        <v>87.665264390667403</v>
      </c>
      <c r="AX35" s="10">
        <v>35.877532307035359</v>
      </c>
      <c r="AY35" s="10">
        <v>0.9744451558359728</v>
      </c>
      <c r="AZ35" s="10">
        <v>126</v>
      </c>
      <c r="BA35" s="10" t="s">
        <v>8</v>
      </c>
      <c r="BB35" s="10">
        <v>1.0294423338471788</v>
      </c>
      <c r="BC35" s="10">
        <v>0.956956518956813</v>
      </c>
      <c r="BD35" s="10">
        <v>22.500452648004117</v>
      </c>
      <c r="BE35" s="10">
        <v>36.065215868255009</v>
      </c>
      <c r="BF35" s="10">
        <v>0.73242237870044136</v>
      </c>
      <c r="BG35" s="10">
        <v>2.6938311720850137</v>
      </c>
      <c r="BH35" s="10">
        <v>1.9885044051778096</v>
      </c>
      <c r="BI35" s="10">
        <v>54.39490378481684</v>
      </c>
      <c r="BJ35" s="10">
        <v>35.538650890781319</v>
      </c>
      <c r="BK35" s="10">
        <v>0.80454547512744157</v>
      </c>
      <c r="BL35" s="10">
        <v>1.5826124150690508</v>
      </c>
      <c r="BM35" s="10">
        <v>0.9681241994599632</v>
      </c>
      <c r="BN35" s="10">
        <v>29.931273761024318</v>
      </c>
      <c r="BO35" s="10">
        <v>35.786149415741249</v>
      </c>
      <c r="BP35" s="10">
        <v>0.85304859282815837</v>
      </c>
      <c r="BQ35" s="10">
        <v>126</v>
      </c>
      <c r="BR35" s="10" t="s">
        <v>8</v>
      </c>
      <c r="BS35" s="10">
        <v>3.9990000000000001</v>
      </c>
      <c r="BT35" s="10">
        <v>1.2689999999999999</v>
      </c>
      <c r="BU35" s="10">
        <v>67.095529544100813</v>
      </c>
      <c r="BV35" s="10">
        <v>36.101999999999997</v>
      </c>
      <c r="BW35" s="10">
        <v>0.95316026652388441</v>
      </c>
      <c r="BX35" s="10">
        <v>4.5860000000000003</v>
      </c>
      <c r="BY35" s="10">
        <v>1.4410000000000001</v>
      </c>
      <c r="BZ35" s="10">
        <v>78.876839000448939</v>
      </c>
      <c r="CA35" s="10">
        <v>35.186</v>
      </c>
      <c r="CB35" s="10">
        <v>0.95401241584996666</v>
      </c>
      <c r="CC35" s="10">
        <v>4.5940000000000003</v>
      </c>
      <c r="CD35" s="10">
        <v>1.363</v>
      </c>
      <c r="CE35" s="10">
        <v>77.204486976887154</v>
      </c>
      <c r="CF35" s="10">
        <v>35.835000000000001</v>
      </c>
      <c r="CG35" s="10">
        <v>0.95869489164228483</v>
      </c>
      <c r="CH35" s="10">
        <v>126</v>
      </c>
      <c r="CI35" s="10" t="s">
        <v>8</v>
      </c>
      <c r="CJ35" s="10">
        <v>3.8340000000000001</v>
      </c>
      <c r="CK35" s="10">
        <v>3.024</v>
      </c>
      <c r="CL35" s="10">
        <v>77.639005116252335</v>
      </c>
      <c r="CM35" s="10">
        <v>36.311999999999998</v>
      </c>
      <c r="CN35" s="10">
        <v>0.78516575545809886</v>
      </c>
      <c r="CO35" s="10">
        <v>5.6260000000000003</v>
      </c>
      <c r="CP35" s="10">
        <v>3.3039999999999998</v>
      </c>
      <c r="CQ35" s="10">
        <v>106.03479437878035</v>
      </c>
      <c r="CR35" s="10">
        <v>35.524999999999999</v>
      </c>
      <c r="CS35" s="10">
        <v>0.86229648410811222</v>
      </c>
      <c r="CT35" s="10">
        <v>5.593</v>
      </c>
      <c r="CU35" s="10">
        <v>3.2290000000000001</v>
      </c>
      <c r="CV35" s="10">
        <v>103.02080540684244</v>
      </c>
      <c r="CW35" s="10">
        <v>36.192999999999998</v>
      </c>
      <c r="CX35" s="10">
        <v>0.866033453244898</v>
      </c>
      <c r="CY35" s="10">
        <v>126</v>
      </c>
      <c r="CZ35" s="10" t="s">
        <v>8</v>
      </c>
      <c r="DA35" s="10">
        <v>7.2210000000000001</v>
      </c>
      <c r="DB35" s="10">
        <v>2.8039999999999998</v>
      </c>
      <c r="DC35" s="10">
        <v>127.40597292342538</v>
      </c>
      <c r="DD35" s="10">
        <v>35.103000000000002</v>
      </c>
      <c r="DE35" s="10">
        <v>0.93218625480041895</v>
      </c>
      <c r="DF35" s="10">
        <v>7.8789999999999996</v>
      </c>
      <c r="DG35" s="10">
        <v>2.923</v>
      </c>
      <c r="DH35" s="10">
        <v>140.07021192290188</v>
      </c>
      <c r="DI35" s="10">
        <v>34.639000000000003</v>
      </c>
      <c r="DJ35" s="10">
        <v>0.93756058555470967</v>
      </c>
      <c r="DK35" s="10">
        <v>8.0210000000000008</v>
      </c>
      <c r="DL35" s="10">
        <v>3.1869999999999998</v>
      </c>
      <c r="DM35" s="10">
        <v>144.55037435473193</v>
      </c>
      <c r="DN35" s="10">
        <v>34.472999999999999</v>
      </c>
      <c r="DO35" s="10">
        <v>0.92932921231234134</v>
      </c>
    </row>
    <row r="36" spans="1:119" x14ac:dyDescent="0.25">
      <c r="A36" s="10">
        <v>127</v>
      </c>
      <c r="B36" s="10" t="s">
        <v>9</v>
      </c>
      <c r="C36" s="10">
        <v>6.84</v>
      </c>
      <c r="D36" s="10">
        <v>2.41</v>
      </c>
      <c r="E36" s="10">
        <v>116.62</v>
      </c>
      <c r="F36" s="10">
        <v>35.9</v>
      </c>
      <c r="G36" s="10">
        <v>0.94299999999999995</v>
      </c>
      <c r="H36" s="10">
        <v>7.23</v>
      </c>
      <c r="I36" s="10">
        <v>2.57</v>
      </c>
      <c r="J36" s="10">
        <v>125.28</v>
      </c>
      <c r="K36" s="10">
        <v>35.369999999999997</v>
      </c>
      <c r="L36" s="10">
        <v>0.94199999999999995</v>
      </c>
      <c r="M36" s="10">
        <v>7.26</v>
      </c>
      <c r="N36" s="10">
        <v>2.2799999999999998</v>
      </c>
      <c r="O36" s="10">
        <v>124.83</v>
      </c>
      <c r="P36" s="10">
        <v>35.200000000000003</v>
      </c>
      <c r="Q36" s="10">
        <v>0.95399999999999996</v>
      </c>
      <c r="R36" s="10">
        <v>127</v>
      </c>
      <c r="S36" s="10" t="s">
        <v>9</v>
      </c>
      <c r="AI36" s="10">
        <v>127</v>
      </c>
      <c r="AJ36" s="10" t="s">
        <v>9</v>
      </c>
      <c r="AK36" s="10">
        <v>6.2991905672315225</v>
      </c>
      <c r="AL36" s="10">
        <v>1.9183805283672615</v>
      </c>
      <c r="AM36" s="10">
        <v>104.58025140672005</v>
      </c>
      <c r="AN36" s="10">
        <v>36.35249773362721</v>
      </c>
      <c r="AO36" s="10">
        <v>0.95662159869479668</v>
      </c>
      <c r="AP36" s="10">
        <v>7.2987671998934482</v>
      </c>
      <c r="AQ36" s="10">
        <v>2.2851103489842988</v>
      </c>
      <c r="AR36" s="10">
        <v>123.47828509492031</v>
      </c>
      <c r="AS36" s="10">
        <v>35.760488987612554</v>
      </c>
      <c r="AT36" s="10">
        <v>0.9543218037077964</v>
      </c>
      <c r="AU36" s="10">
        <v>7.0150134655705534</v>
      </c>
      <c r="AV36" s="10">
        <v>2.3433529719406279</v>
      </c>
      <c r="AW36" s="10">
        <v>119.01932465245827</v>
      </c>
      <c r="AX36" s="10">
        <v>35.877516304739636</v>
      </c>
      <c r="AY36" s="10">
        <v>0.94847967657909127</v>
      </c>
      <c r="AZ36" s="10">
        <v>127</v>
      </c>
      <c r="BA36" s="10" t="s">
        <v>9</v>
      </c>
      <c r="BB36" s="10">
        <v>3.3457502619002373</v>
      </c>
      <c r="BC36" s="10">
        <v>2.2837283996300863</v>
      </c>
      <c r="BD36" s="10">
        <v>64.848236631069128</v>
      </c>
      <c r="BE36" s="10">
        <v>36.065200354304977</v>
      </c>
      <c r="BF36" s="10">
        <v>0.82593595599969749</v>
      </c>
      <c r="BG36" s="10">
        <v>2.9622969561851167</v>
      </c>
      <c r="BH36" s="10">
        <v>1.7177541285058471</v>
      </c>
      <c r="BI36" s="10">
        <v>55.630293237584546</v>
      </c>
      <c r="BJ36" s="10">
        <v>35.538639048741743</v>
      </c>
      <c r="BK36" s="10">
        <v>0.86507910703842472</v>
      </c>
      <c r="BL36" s="10">
        <v>4.276364617584683</v>
      </c>
      <c r="BM36" s="10">
        <v>2.3404456753658125</v>
      </c>
      <c r="BN36" s="10">
        <v>78.649021818162623</v>
      </c>
      <c r="BO36" s="10">
        <v>35.786133392506414</v>
      </c>
      <c r="BP36" s="10">
        <v>0.87721489681190379</v>
      </c>
      <c r="BQ36" s="10">
        <v>127</v>
      </c>
      <c r="BR36" s="10" t="s">
        <v>9</v>
      </c>
      <c r="BS36" s="10">
        <v>8.3670000000000009</v>
      </c>
      <c r="BT36" s="10">
        <v>2.9790000000000001</v>
      </c>
      <c r="BU36" s="10">
        <v>142.03477003884967</v>
      </c>
      <c r="BV36" s="10">
        <v>36.101999999999997</v>
      </c>
      <c r="BW36" s="10">
        <v>0.94207007218755512</v>
      </c>
      <c r="BX36" s="10">
        <v>9.2159999999999993</v>
      </c>
      <c r="BY36" s="10">
        <v>3.2</v>
      </c>
      <c r="BZ36" s="10">
        <v>160.07744067574575</v>
      </c>
      <c r="CA36" s="10">
        <v>35.186</v>
      </c>
      <c r="CB36" s="10">
        <v>0.94467366423478627</v>
      </c>
      <c r="CC36" s="10">
        <v>9.8390000000000004</v>
      </c>
      <c r="CD36" s="10">
        <v>3.5129999999999999</v>
      </c>
      <c r="CE36" s="10">
        <v>168.32089995788945</v>
      </c>
      <c r="CF36" s="10">
        <v>35.835000000000001</v>
      </c>
      <c r="CG36" s="10">
        <v>0.94177006066845403</v>
      </c>
      <c r="CH36" s="10">
        <v>127</v>
      </c>
      <c r="CI36" s="10" t="s">
        <v>9</v>
      </c>
      <c r="CY36" s="10">
        <v>127</v>
      </c>
      <c r="CZ36" s="10" t="s">
        <v>9</v>
      </c>
      <c r="DA36" s="10">
        <v>7.1470000000000002</v>
      </c>
      <c r="DB36" s="10">
        <v>2.782</v>
      </c>
      <c r="DC36" s="10">
        <v>126.1404708908406</v>
      </c>
      <c r="DD36" s="10">
        <v>35.103000000000002</v>
      </c>
      <c r="DE36" s="10">
        <v>0.93188961669940451</v>
      </c>
      <c r="DF36" s="10">
        <v>7.7990000000000004</v>
      </c>
      <c r="DG36" s="10">
        <v>2.9</v>
      </c>
      <c r="DH36" s="10">
        <v>138.68675812453017</v>
      </c>
      <c r="DI36" s="10">
        <v>34.639000000000003</v>
      </c>
      <c r="DJ36" s="10">
        <v>0.93729856207997442</v>
      </c>
      <c r="DK36" s="10">
        <v>7.94</v>
      </c>
      <c r="DL36" s="10">
        <v>3.161</v>
      </c>
      <c r="DM36" s="10">
        <v>143.12890841320774</v>
      </c>
      <c r="DN36" s="10">
        <v>34.472999999999999</v>
      </c>
      <c r="DO36" s="10">
        <v>0.92908069598528498</v>
      </c>
    </row>
    <row r="37" spans="1:119" x14ac:dyDescent="0.25">
      <c r="A37" s="10">
        <v>128</v>
      </c>
      <c r="B37" s="10" t="s">
        <v>10</v>
      </c>
      <c r="C37" s="10">
        <v>4.5599999999999996</v>
      </c>
      <c r="D37" s="10">
        <v>1.33</v>
      </c>
      <c r="E37" s="10">
        <v>258.45999999999998</v>
      </c>
      <c r="F37" s="10">
        <v>10.6</v>
      </c>
      <c r="G37" s="10">
        <v>0.96</v>
      </c>
      <c r="H37" s="10">
        <v>5.21</v>
      </c>
      <c r="I37" s="10">
        <v>1.3</v>
      </c>
      <c r="J37" s="10">
        <v>298</v>
      </c>
      <c r="K37" s="10">
        <v>10.4</v>
      </c>
      <c r="L37" s="10">
        <v>0.97</v>
      </c>
      <c r="M37" s="10">
        <v>5.54</v>
      </c>
      <c r="N37" s="10">
        <v>1.39</v>
      </c>
      <c r="O37" s="10">
        <v>317</v>
      </c>
      <c r="P37" s="10">
        <v>10.4</v>
      </c>
      <c r="Q37" s="10">
        <v>0.97</v>
      </c>
      <c r="R37" s="10">
        <v>128</v>
      </c>
      <c r="S37" s="10" t="s">
        <v>10</v>
      </c>
      <c r="T37" s="10">
        <v>4.37</v>
      </c>
      <c r="U37" s="10">
        <v>2.39</v>
      </c>
      <c r="V37" s="10">
        <v>276.51</v>
      </c>
      <c r="W37" s="10">
        <v>10.4</v>
      </c>
      <c r="Y37" s="10">
        <v>5.63</v>
      </c>
      <c r="Z37" s="10">
        <v>2.66</v>
      </c>
      <c r="AA37" s="10">
        <v>349.03100000000001</v>
      </c>
      <c r="AB37" s="10">
        <v>10.3</v>
      </c>
      <c r="AD37" s="10">
        <v>5.42</v>
      </c>
      <c r="AE37" s="10">
        <v>2.86</v>
      </c>
      <c r="AF37" s="10">
        <v>343.512</v>
      </c>
      <c r="AG37" s="10">
        <v>10.3</v>
      </c>
      <c r="AI37" s="10">
        <v>128</v>
      </c>
      <c r="AJ37" s="10" t="s">
        <v>10</v>
      </c>
      <c r="AK37" s="10">
        <v>4.5129999999999946</v>
      </c>
      <c r="AL37" s="10">
        <v>1.0756954996138004</v>
      </c>
      <c r="AM37" s="10">
        <v>255.102</v>
      </c>
      <c r="AN37" s="10">
        <v>10.5</v>
      </c>
      <c r="AO37" s="10">
        <v>0.97299999999999998</v>
      </c>
      <c r="AP37" s="10">
        <v>4.8228827505615355</v>
      </c>
      <c r="AQ37" s="10">
        <v>1.2159277070574204</v>
      </c>
      <c r="AR37" s="10">
        <v>278.798</v>
      </c>
      <c r="AS37" s="10">
        <v>10.3</v>
      </c>
      <c r="AT37" s="10">
        <v>0.97</v>
      </c>
      <c r="AU37" s="10">
        <v>5.2789999999999839</v>
      </c>
      <c r="AV37" s="10">
        <v>0.92106394155683458</v>
      </c>
      <c r="AW37" s="10">
        <v>297.488</v>
      </c>
      <c r="AX37" s="10">
        <v>10.4</v>
      </c>
      <c r="AY37" s="10">
        <v>0.98499999999999999</v>
      </c>
      <c r="AZ37" s="10">
        <v>128</v>
      </c>
      <c r="BA37" s="10" t="s">
        <v>10</v>
      </c>
      <c r="BB37" s="10">
        <v>1.0115664456815006</v>
      </c>
      <c r="BC37" s="10">
        <v>0.83034608450825065</v>
      </c>
      <c r="BD37" s="10">
        <v>70.615700000000004</v>
      </c>
      <c r="BE37" s="10">
        <v>10.7</v>
      </c>
      <c r="BF37" s="10">
        <v>0.77300000000000002</v>
      </c>
      <c r="BG37" s="10">
        <v>2.6725306566956264</v>
      </c>
      <c r="BH37" s="10">
        <v>1.8061352674610691</v>
      </c>
      <c r="BI37" s="10">
        <v>179.06780000000001</v>
      </c>
      <c r="BJ37" s="10">
        <v>10.4</v>
      </c>
      <c r="BK37" s="10">
        <v>0.82899999999999996</v>
      </c>
      <c r="BL37" s="10">
        <v>1.5664161744817113</v>
      </c>
      <c r="BM37" s="10">
        <v>0.7675126608289059</v>
      </c>
      <c r="BN37" s="10">
        <v>95.009200000000007</v>
      </c>
      <c r="BO37" s="10">
        <v>10.6</v>
      </c>
      <c r="BP37" s="10">
        <v>0.89800000000000002</v>
      </c>
      <c r="BQ37" s="10">
        <v>128</v>
      </c>
      <c r="BR37" s="10" t="s">
        <v>10</v>
      </c>
      <c r="BS37" s="10">
        <v>3.9740000000000002</v>
      </c>
      <c r="BT37" s="10">
        <v>1.044</v>
      </c>
      <c r="BU37" s="10">
        <v>223.79650000000001</v>
      </c>
      <c r="BV37" s="10">
        <v>10.6</v>
      </c>
      <c r="BW37" s="10">
        <v>0.96699999999999997</v>
      </c>
      <c r="BX37" s="10">
        <v>4.5590000000000002</v>
      </c>
      <c r="BY37" s="10">
        <v>1.179</v>
      </c>
      <c r="BZ37" s="10">
        <v>263.95460000000003</v>
      </c>
      <c r="CA37" s="10">
        <v>10.3</v>
      </c>
      <c r="CB37" s="10">
        <v>0.96799999999999997</v>
      </c>
      <c r="CC37" s="10">
        <v>4.5670000000000002</v>
      </c>
      <c r="CD37" s="10">
        <v>1.1040000000000001</v>
      </c>
      <c r="CE37" s="10">
        <v>258.35289999999998</v>
      </c>
      <c r="CF37" s="10">
        <v>10.5</v>
      </c>
      <c r="CG37" s="10">
        <v>0.97199999999999998</v>
      </c>
      <c r="CH37" s="10">
        <v>128</v>
      </c>
      <c r="CI37" s="10" t="s">
        <v>10</v>
      </c>
      <c r="CJ37" s="10">
        <v>3.8069999999999999</v>
      </c>
      <c r="CK37" s="10">
        <v>2.7629999999999999</v>
      </c>
      <c r="CL37" s="10">
        <v>263.67410000000001</v>
      </c>
      <c r="CM37" s="10">
        <v>10.3</v>
      </c>
      <c r="CN37" s="10">
        <v>0.80900000000000005</v>
      </c>
      <c r="CO37" s="10">
        <v>5.5910000000000002</v>
      </c>
      <c r="CP37" s="10">
        <v>2.919</v>
      </c>
      <c r="CQ37" s="10">
        <v>357.00209999999998</v>
      </c>
      <c r="CR37" s="10">
        <v>10.199999999999999</v>
      </c>
      <c r="CS37" s="10">
        <v>0.88600000000000001</v>
      </c>
      <c r="CT37" s="10">
        <v>5.5590000000000002</v>
      </c>
      <c r="CU37" s="10">
        <v>2.855</v>
      </c>
      <c r="CV37" s="10">
        <v>350.29360000000003</v>
      </c>
      <c r="CW37" s="10">
        <v>10.3</v>
      </c>
      <c r="CX37" s="10">
        <v>0.89</v>
      </c>
      <c r="CY37" s="10">
        <v>128</v>
      </c>
      <c r="CZ37" s="10" t="s">
        <v>10</v>
      </c>
      <c r="DA37" s="10">
        <v>7.1779999999999999</v>
      </c>
      <c r="DB37" s="10">
        <v>2.2970000000000002</v>
      </c>
      <c r="DC37" s="10">
        <v>410.49439999999998</v>
      </c>
      <c r="DD37" s="10">
        <v>10.6</v>
      </c>
      <c r="DE37" s="10">
        <v>0.95199999999999996</v>
      </c>
      <c r="DF37" s="10">
        <v>7.8310000000000004</v>
      </c>
      <c r="DG37" s="10">
        <v>2.3340000000000001</v>
      </c>
      <c r="DH37" s="10">
        <v>458.03609999999998</v>
      </c>
      <c r="DI37" s="10">
        <v>10.3</v>
      </c>
      <c r="DJ37" s="10">
        <v>0.95799999999999996</v>
      </c>
      <c r="DK37" s="10">
        <v>7.9720000000000004</v>
      </c>
      <c r="DL37" s="10">
        <v>2.5680000000000001</v>
      </c>
      <c r="DM37" s="10">
        <v>469.4701</v>
      </c>
      <c r="DN37" s="10">
        <v>10.3</v>
      </c>
      <c r="DO37" s="10">
        <v>0.95199999999999996</v>
      </c>
    </row>
    <row r="38" spans="1:119" x14ac:dyDescent="0.25">
      <c r="A38" s="10">
        <v>129</v>
      </c>
      <c r="B38" s="10" t="s">
        <v>11</v>
      </c>
      <c r="C38" s="10">
        <v>6.8</v>
      </c>
      <c r="D38" s="10">
        <v>1.98</v>
      </c>
      <c r="E38" s="10">
        <v>389.25</v>
      </c>
      <c r="F38" s="10">
        <v>10.5</v>
      </c>
      <c r="G38" s="10">
        <v>0.96</v>
      </c>
      <c r="H38" s="10">
        <v>7.19</v>
      </c>
      <c r="I38" s="10">
        <v>2.1</v>
      </c>
      <c r="J38" s="10">
        <v>420</v>
      </c>
      <c r="K38" s="10">
        <v>10.3</v>
      </c>
      <c r="L38" s="10">
        <v>0.96</v>
      </c>
      <c r="M38" s="10">
        <v>7.22</v>
      </c>
      <c r="N38" s="10">
        <v>1.81</v>
      </c>
      <c r="O38" s="10">
        <v>417</v>
      </c>
      <c r="P38" s="10">
        <v>10.3</v>
      </c>
      <c r="Q38" s="10">
        <v>0.97</v>
      </c>
      <c r="R38" s="10">
        <v>129</v>
      </c>
      <c r="S38" s="10" t="s">
        <v>11</v>
      </c>
      <c r="AI38" s="10">
        <v>129</v>
      </c>
      <c r="AJ38" s="10" t="s">
        <v>11</v>
      </c>
      <c r="AK38" s="10">
        <v>6.2639999999999816</v>
      </c>
      <c r="AL38" s="10">
        <v>1.5304899635297433</v>
      </c>
      <c r="AM38" s="10">
        <v>354.56299999999999</v>
      </c>
      <c r="AN38" s="10">
        <v>10.5</v>
      </c>
      <c r="AO38" s="10">
        <v>0.97099999999999997</v>
      </c>
      <c r="AP38" s="10">
        <v>7.2570785649770375</v>
      </c>
      <c r="AQ38" s="10">
        <v>1.7935612715418177</v>
      </c>
      <c r="AR38" s="10">
        <v>419.02300000000002</v>
      </c>
      <c r="AS38" s="10">
        <v>10.3</v>
      </c>
      <c r="AT38" s="10">
        <v>0.97099999999999997</v>
      </c>
      <c r="AU38" s="10">
        <v>6.9749999999999952</v>
      </c>
      <c r="AV38" s="10">
        <v>1.8782335896227493</v>
      </c>
      <c r="AW38" s="10">
        <v>401.00599999999997</v>
      </c>
      <c r="AX38" s="10">
        <v>10.4</v>
      </c>
      <c r="AY38" s="10">
        <v>0.96599999999999997</v>
      </c>
      <c r="AZ38" s="10">
        <v>129</v>
      </c>
      <c r="BA38" s="10" t="s">
        <v>11</v>
      </c>
      <c r="BB38" s="10">
        <v>3.321934253719498</v>
      </c>
      <c r="BC38" s="10">
        <v>2.0666134443123316</v>
      </c>
      <c r="BD38" s="10">
        <v>215.12100000000001</v>
      </c>
      <c r="BE38" s="10">
        <v>10.5</v>
      </c>
      <c r="BF38" s="10">
        <v>0.84899999999999998</v>
      </c>
      <c r="BG38" s="10">
        <v>2.9407496077846167</v>
      </c>
      <c r="BH38" s="10">
        <v>1.5309515679122616</v>
      </c>
      <c r="BI38" s="10">
        <v>185.839</v>
      </c>
      <c r="BJ38" s="10">
        <v>10.3</v>
      </c>
      <c r="BK38" s="10">
        <v>0.88700000000000001</v>
      </c>
      <c r="BL38" s="10">
        <v>4.3444725565308024</v>
      </c>
      <c r="BM38" s="10">
        <v>1.8623812902844838</v>
      </c>
      <c r="BN38" s="10">
        <v>262.40730000000002</v>
      </c>
      <c r="BO38" s="10">
        <v>10.4</v>
      </c>
      <c r="BP38" s="10">
        <v>0.91900000000000004</v>
      </c>
      <c r="BQ38" s="10">
        <v>129</v>
      </c>
      <c r="BR38" s="10" t="s">
        <v>11</v>
      </c>
      <c r="BS38" s="10">
        <v>8.3170000000000002</v>
      </c>
      <c r="BT38" s="10">
        <v>2.363</v>
      </c>
      <c r="BU38" s="10">
        <v>479.98739999999998</v>
      </c>
      <c r="BV38" s="10">
        <v>10.4</v>
      </c>
      <c r="BW38" s="10">
        <v>0.96199999999999997</v>
      </c>
      <c r="BX38" s="10">
        <v>9.1579999999999995</v>
      </c>
      <c r="BY38" s="10">
        <v>2.4529999999999998</v>
      </c>
      <c r="BZ38" s="10">
        <v>536.64319999999998</v>
      </c>
      <c r="CA38" s="10">
        <v>10.199999999999999</v>
      </c>
      <c r="CB38" s="10">
        <v>0.96599999999999997</v>
      </c>
      <c r="CC38" s="10">
        <v>9.7759999999999998</v>
      </c>
      <c r="CD38" s="10">
        <v>2.6949999999999998</v>
      </c>
      <c r="CE38" s="10">
        <v>562.95370000000003</v>
      </c>
      <c r="CF38" s="10">
        <v>10.4</v>
      </c>
      <c r="CG38" s="10">
        <v>0.96399999999999997</v>
      </c>
      <c r="CH38" s="10">
        <v>129</v>
      </c>
      <c r="CI38" s="10" t="s">
        <v>11</v>
      </c>
      <c r="CY38" s="10">
        <v>129</v>
      </c>
      <c r="CZ38" s="10" t="s">
        <v>11</v>
      </c>
      <c r="DA38" s="10">
        <v>7.1050000000000004</v>
      </c>
      <c r="DB38" s="10">
        <v>2.278</v>
      </c>
      <c r="DC38" s="10">
        <v>414.20740000000001</v>
      </c>
      <c r="DD38" s="10">
        <v>10.4</v>
      </c>
      <c r="DE38" s="10">
        <v>0.95199999999999996</v>
      </c>
      <c r="DF38" s="10">
        <v>7.7519999999999998</v>
      </c>
      <c r="DG38" s="10">
        <v>2.3159999999999998</v>
      </c>
      <c r="DH38" s="10">
        <v>457.9504</v>
      </c>
      <c r="DI38" s="10">
        <v>10.199999999999999</v>
      </c>
      <c r="DJ38" s="10">
        <v>0.95799999999999996</v>
      </c>
      <c r="DK38" s="10">
        <v>7.891</v>
      </c>
      <c r="DL38" s="10">
        <v>2.548</v>
      </c>
      <c r="DM38" s="10">
        <v>474.00889999999998</v>
      </c>
      <c r="DN38" s="10">
        <v>10.1</v>
      </c>
      <c r="DO38" s="10">
        <v>0.95199999999999996</v>
      </c>
    </row>
    <row r="39" spans="1:119" x14ac:dyDescent="0.25">
      <c r="A39" s="10">
        <v>130</v>
      </c>
      <c r="B39" s="10" t="s">
        <v>304</v>
      </c>
      <c r="C39" s="10">
        <v>0</v>
      </c>
      <c r="D39" s="10">
        <v>0</v>
      </c>
      <c r="E39" s="10">
        <v>0</v>
      </c>
      <c r="F39" s="10">
        <v>10.6</v>
      </c>
      <c r="G39" s="10">
        <v>0</v>
      </c>
      <c r="H39" s="10">
        <v>0</v>
      </c>
      <c r="I39" s="10">
        <v>0</v>
      </c>
      <c r="J39" s="10">
        <v>0</v>
      </c>
      <c r="K39" s="10">
        <v>10.4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130</v>
      </c>
      <c r="S39" s="10" t="s">
        <v>304</v>
      </c>
      <c r="T39" s="10">
        <v>0</v>
      </c>
      <c r="U39" s="10">
        <v>0</v>
      </c>
      <c r="V39" s="10">
        <v>0</v>
      </c>
      <c r="W39" s="10">
        <v>10.4</v>
      </c>
      <c r="Y39" s="10">
        <v>0</v>
      </c>
      <c r="Z39" s="10">
        <v>0</v>
      </c>
      <c r="AA39" s="10">
        <v>0</v>
      </c>
      <c r="AB39" s="10">
        <v>10.3</v>
      </c>
      <c r="AD39" s="10">
        <v>0</v>
      </c>
      <c r="AE39" s="10">
        <v>0</v>
      </c>
      <c r="AF39" s="10">
        <v>0</v>
      </c>
      <c r="AG39" s="10">
        <v>0</v>
      </c>
      <c r="AI39" s="10">
        <v>130</v>
      </c>
      <c r="AJ39" s="10" t="s">
        <v>304</v>
      </c>
      <c r="AK39" s="10">
        <v>0</v>
      </c>
      <c r="AL39" s="10">
        <v>0</v>
      </c>
      <c r="AM39" s="10">
        <v>0</v>
      </c>
      <c r="AN39" s="10">
        <v>10.5</v>
      </c>
      <c r="AO39" s="10">
        <v>0</v>
      </c>
      <c r="AP39" s="10">
        <v>0</v>
      </c>
      <c r="AQ39" s="10">
        <v>0</v>
      </c>
      <c r="AR39" s="10">
        <v>0</v>
      </c>
      <c r="AS39" s="10">
        <v>10.3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130</v>
      </c>
      <c r="BA39" s="10" t="s">
        <v>304</v>
      </c>
      <c r="BB39" s="10">
        <v>0</v>
      </c>
      <c r="BC39" s="10">
        <v>0</v>
      </c>
      <c r="BD39" s="10">
        <v>0</v>
      </c>
      <c r="BE39" s="10">
        <v>10.7</v>
      </c>
      <c r="BF39" s="10">
        <v>0</v>
      </c>
      <c r="BG39" s="10">
        <v>0</v>
      </c>
      <c r="BH39" s="10">
        <v>0</v>
      </c>
      <c r="BI39" s="10">
        <v>0</v>
      </c>
      <c r="BJ39" s="10">
        <v>10.4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130</v>
      </c>
      <c r="BR39" s="10" t="s">
        <v>304</v>
      </c>
      <c r="BS39" s="10">
        <v>0</v>
      </c>
      <c r="BT39" s="10">
        <v>0</v>
      </c>
      <c r="BU39" s="10">
        <v>0</v>
      </c>
      <c r="BV39" s="10">
        <v>10.6</v>
      </c>
      <c r="BW39" s="10">
        <v>0</v>
      </c>
      <c r="BX39" s="10">
        <v>0</v>
      </c>
      <c r="BY39" s="10">
        <v>0</v>
      </c>
      <c r="BZ39" s="10">
        <v>0</v>
      </c>
      <c r="CA39" s="10">
        <v>10.3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130</v>
      </c>
      <c r="CI39" s="10" t="s">
        <v>304</v>
      </c>
      <c r="CJ39" s="10">
        <v>0</v>
      </c>
      <c r="CK39" s="10">
        <v>0</v>
      </c>
      <c r="CL39" s="10">
        <v>0</v>
      </c>
      <c r="CM39" s="10">
        <v>10.3</v>
      </c>
      <c r="CN39" s="10">
        <v>0</v>
      </c>
      <c r="CO39" s="10">
        <v>0</v>
      </c>
      <c r="CP39" s="10">
        <v>0</v>
      </c>
      <c r="CQ39" s="10">
        <v>0</v>
      </c>
      <c r="CR39" s="10">
        <v>10.199999999999999</v>
      </c>
      <c r="CS39" s="10">
        <v>0</v>
      </c>
      <c r="CT39" s="10">
        <v>0</v>
      </c>
      <c r="CU39" s="10">
        <v>0</v>
      </c>
      <c r="CV39" s="10">
        <v>0</v>
      </c>
      <c r="CW39" s="10">
        <v>10.3</v>
      </c>
      <c r="CX39" s="10">
        <v>0</v>
      </c>
      <c r="CY39" s="10">
        <v>130</v>
      </c>
      <c r="CZ39" s="10" t="s">
        <v>304</v>
      </c>
      <c r="DA39" s="10">
        <v>0</v>
      </c>
      <c r="DB39" s="10">
        <v>0</v>
      </c>
      <c r="DC39" s="10">
        <v>0</v>
      </c>
      <c r="DD39" s="10">
        <v>10.6</v>
      </c>
      <c r="DE39" s="10">
        <v>0</v>
      </c>
      <c r="DF39" s="10">
        <v>0</v>
      </c>
      <c r="DG39" s="10">
        <v>0</v>
      </c>
      <c r="DH39" s="10">
        <v>0</v>
      </c>
      <c r="DI39" s="10">
        <v>10.3</v>
      </c>
      <c r="DJ39" s="10">
        <v>0</v>
      </c>
      <c r="DK39" s="10">
        <v>0</v>
      </c>
      <c r="DL39" s="10">
        <v>0</v>
      </c>
      <c r="DM39" s="10">
        <v>0</v>
      </c>
      <c r="DN39" s="10">
        <v>10.3</v>
      </c>
      <c r="DO39" s="10">
        <v>0</v>
      </c>
    </row>
    <row r="40" spans="1:119" x14ac:dyDescent="0.25">
      <c r="A40" s="10">
        <v>131</v>
      </c>
      <c r="B40" s="10" t="s">
        <v>287</v>
      </c>
      <c r="C40" s="10">
        <v>0</v>
      </c>
      <c r="D40" s="10">
        <v>0</v>
      </c>
      <c r="E40" s="10">
        <v>0</v>
      </c>
      <c r="F40" s="10">
        <v>10.6</v>
      </c>
      <c r="G40" s="10">
        <v>0</v>
      </c>
      <c r="H40" s="10">
        <v>0</v>
      </c>
      <c r="I40" s="10">
        <v>0</v>
      </c>
      <c r="J40" s="10">
        <v>0</v>
      </c>
      <c r="K40" s="10">
        <v>10.4</v>
      </c>
      <c r="L40" s="10">
        <v>0</v>
      </c>
      <c r="M40" s="10">
        <v>0</v>
      </c>
      <c r="N40" s="10">
        <v>0</v>
      </c>
      <c r="O40" s="10">
        <v>0</v>
      </c>
      <c r="P40" s="10">
        <v>10.4</v>
      </c>
      <c r="Q40" s="10">
        <v>0</v>
      </c>
      <c r="R40" s="10">
        <v>131</v>
      </c>
      <c r="S40" s="10" t="s">
        <v>287</v>
      </c>
      <c r="T40" s="10">
        <v>0</v>
      </c>
      <c r="U40" s="10">
        <v>0</v>
      </c>
      <c r="V40" s="10">
        <v>0</v>
      </c>
      <c r="W40" s="10">
        <v>10.4</v>
      </c>
      <c r="Y40" s="10">
        <v>0</v>
      </c>
      <c r="Z40" s="10">
        <v>0</v>
      </c>
      <c r="AA40" s="10">
        <v>0</v>
      </c>
      <c r="AB40" s="10">
        <v>10.3</v>
      </c>
      <c r="AD40" s="10">
        <v>0</v>
      </c>
      <c r="AE40" s="10">
        <v>0</v>
      </c>
      <c r="AF40" s="10">
        <v>0</v>
      </c>
      <c r="AG40" s="10">
        <v>10.3</v>
      </c>
      <c r="AI40" s="10">
        <v>131</v>
      </c>
      <c r="AJ40" s="10" t="s">
        <v>287</v>
      </c>
      <c r="AK40" s="10">
        <v>0.72330000000000005</v>
      </c>
      <c r="AL40" s="10">
        <v>0.16120000000000001</v>
      </c>
      <c r="AM40" s="10">
        <v>40.746499999999997</v>
      </c>
      <c r="AN40" s="10">
        <v>10.5</v>
      </c>
      <c r="AO40" s="10">
        <v>0.98</v>
      </c>
      <c r="AP40" s="10">
        <v>0.84250000000000003</v>
      </c>
      <c r="AQ40" s="10">
        <v>0.1812</v>
      </c>
      <c r="AR40" s="10">
        <v>48.305100000000003</v>
      </c>
      <c r="AS40" s="10">
        <v>10.3</v>
      </c>
      <c r="AT40" s="10">
        <v>0.98</v>
      </c>
      <c r="AU40" s="10">
        <v>0.74139999999999995</v>
      </c>
      <c r="AV40" s="10">
        <v>0.1109</v>
      </c>
      <c r="AW40" s="10">
        <v>41.616199999999999</v>
      </c>
      <c r="AX40" s="10">
        <v>10.4</v>
      </c>
      <c r="AY40" s="10">
        <v>0.99</v>
      </c>
      <c r="AZ40" s="10">
        <v>131</v>
      </c>
      <c r="BA40" s="10" t="s">
        <v>287</v>
      </c>
      <c r="BB40" s="10">
        <v>0.1865</v>
      </c>
      <c r="BC40" s="10">
        <v>5.6300000000000003E-2</v>
      </c>
      <c r="BD40" s="10">
        <v>10.5122</v>
      </c>
      <c r="BE40" s="10">
        <v>10.7</v>
      </c>
      <c r="BF40" s="10">
        <v>0.96</v>
      </c>
      <c r="BG40" s="10">
        <v>0.22070000000000001</v>
      </c>
      <c r="BH40" s="10">
        <v>5.7700000000000001E-2</v>
      </c>
      <c r="BI40" s="10">
        <v>12.663600000000001</v>
      </c>
      <c r="BJ40" s="10">
        <v>10.4</v>
      </c>
      <c r="BK40" s="10">
        <v>0.97</v>
      </c>
      <c r="BL40" s="10">
        <v>0.42420000000000002</v>
      </c>
      <c r="BM40" s="10">
        <v>8.6199999999999999E-2</v>
      </c>
      <c r="BN40" s="10">
        <v>23.5764</v>
      </c>
      <c r="BO40" s="10">
        <v>10.6</v>
      </c>
      <c r="BP40" s="10">
        <v>0.98</v>
      </c>
      <c r="BQ40" s="10">
        <v>131</v>
      </c>
      <c r="BR40" s="10" t="s">
        <v>287</v>
      </c>
      <c r="BS40" s="10">
        <v>0.70599999999999996</v>
      </c>
      <c r="BT40" s="10">
        <v>0.1552</v>
      </c>
      <c r="BU40" s="10">
        <v>39.369799999999998</v>
      </c>
      <c r="BV40" s="10">
        <v>10.6</v>
      </c>
      <c r="BW40" s="10">
        <v>0.98</v>
      </c>
      <c r="BX40" s="10">
        <v>0.71889999999999998</v>
      </c>
      <c r="BY40" s="10">
        <v>0.14180000000000001</v>
      </c>
      <c r="BZ40" s="10">
        <v>41.074800000000003</v>
      </c>
      <c r="CA40" s="10">
        <v>10.3</v>
      </c>
      <c r="CB40" s="10">
        <v>0.98</v>
      </c>
      <c r="CC40" s="10">
        <v>0.76219999999999999</v>
      </c>
      <c r="CD40" s="10">
        <v>0.15740000000000001</v>
      </c>
      <c r="CE40" s="10">
        <v>42.796100000000003</v>
      </c>
      <c r="CF40" s="10">
        <v>10.5</v>
      </c>
      <c r="CG40" s="10">
        <v>0.98</v>
      </c>
      <c r="CH40" s="10">
        <v>131</v>
      </c>
      <c r="CI40" s="10" t="s">
        <v>287</v>
      </c>
      <c r="CJ40" s="10">
        <v>0.11210000000000001</v>
      </c>
      <c r="CK40" s="10">
        <v>0.1115</v>
      </c>
      <c r="CL40" s="10">
        <v>8.8626000000000005</v>
      </c>
      <c r="CM40" s="10">
        <v>10.3</v>
      </c>
      <c r="CN40" s="10">
        <v>0.71</v>
      </c>
      <c r="CO40" s="10">
        <v>0.16200000000000001</v>
      </c>
      <c r="CP40" s="10">
        <v>0.1</v>
      </c>
      <c r="CQ40" s="10">
        <v>10.7791</v>
      </c>
      <c r="CR40" s="10">
        <v>10.199999999999999</v>
      </c>
      <c r="CS40" s="10">
        <v>0.85</v>
      </c>
      <c r="CT40" s="10">
        <v>0.2026</v>
      </c>
      <c r="CU40" s="10">
        <v>0.1094</v>
      </c>
      <c r="CV40" s="10">
        <v>12.9054</v>
      </c>
      <c r="CW40" s="10">
        <v>10.3</v>
      </c>
      <c r="CX40" s="10">
        <v>0.88</v>
      </c>
      <c r="CY40" s="10">
        <v>131</v>
      </c>
      <c r="CZ40" s="10" t="s">
        <v>287</v>
      </c>
      <c r="DA40" s="10">
        <v>0.82620000000000005</v>
      </c>
      <c r="DB40" s="10">
        <v>0.40010000000000001</v>
      </c>
      <c r="DC40" s="10">
        <v>50</v>
      </c>
      <c r="DD40" s="10">
        <v>10.6</v>
      </c>
      <c r="DE40" s="10">
        <v>0.9</v>
      </c>
      <c r="DF40" s="10">
        <v>0.75460000000000005</v>
      </c>
      <c r="DG40" s="10">
        <v>0.36549999999999999</v>
      </c>
      <c r="DH40" s="10">
        <v>47</v>
      </c>
      <c r="DI40" s="10">
        <v>10.3</v>
      </c>
      <c r="DJ40" s="10">
        <v>0.9</v>
      </c>
      <c r="DK40" s="10">
        <v>0.77070000000000005</v>
      </c>
      <c r="DL40" s="10">
        <v>0.37330000000000002</v>
      </c>
      <c r="DM40" s="10">
        <v>48</v>
      </c>
      <c r="DN40" s="10">
        <v>10.3</v>
      </c>
      <c r="DO40" s="10">
        <v>0.9</v>
      </c>
    </row>
    <row r="41" spans="1:119" x14ac:dyDescent="0.25">
      <c r="A41" s="10">
        <v>132</v>
      </c>
      <c r="B41" s="10" t="s">
        <v>305</v>
      </c>
      <c r="C41" s="10">
        <v>0.02</v>
      </c>
      <c r="D41" s="10">
        <v>0</v>
      </c>
      <c r="E41" s="10">
        <v>1.04</v>
      </c>
      <c r="F41" s="10">
        <v>10.6</v>
      </c>
      <c r="G41" s="10">
        <v>0.99</v>
      </c>
      <c r="H41" s="10">
        <v>0.02</v>
      </c>
      <c r="I41" s="10">
        <v>0</v>
      </c>
      <c r="J41" s="10">
        <v>1</v>
      </c>
      <c r="K41" s="10">
        <v>10.4</v>
      </c>
      <c r="L41" s="10">
        <v>1</v>
      </c>
      <c r="M41" s="10">
        <v>0.02</v>
      </c>
      <c r="N41" s="10">
        <v>0</v>
      </c>
      <c r="O41" s="10">
        <v>1</v>
      </c>
      <c r="P41" s="10">
        <v>10.4</v>
      </c>
      <c r="Q41" s="10">
        <v>0.99</v>
      </c>
      <c r="R41" s="10">
        <v>132</v>
      </c>
      <c r="S41" s="10" t="s">
        <v>305</v>
      </c>
      <c r="T41" s="10">
        <v>0.1009</v>
      </c>
      <c r="U41" s="10">
        <v>7.5700000000000003E-2</v>
      </c>
      <c r="V41" s="10">
        <v>7</v>
      </c>
      <c r="W41" s="10">
        <v>10.4</v>
      </c>
      <c r="Y41" s="10">
        <v>0.1477</v>
      </c>
      <c r="Z41" s="10">
        <v>6.2899999999999998E-2</v>
      </c>
      <c r="AA41" s="10">
        <v>9</v>
      </c>
      <c r="AB41" s="10">
        <v>10.3</v>
      </c>
      <c r="AD41" s="10">
        <v>0.2142</v>
      </c>
      <c r="AE41" s="10">
        <v>9.1200000000000003E-2</v>
      </c>
      <c r="AF41" s="10">
        <v>13.05</v>
      </c>
      <c r="AG41" s="10">
        <v>10.3</v>
      </c>
      <c r="AI41" s="10">
        <v>132</v>
      </c>
      <c r="AJ41" s="10" t="s">
        <v>305</v>
      </c>
      <c r="AK41" s="10">
        <v>1.3100000000000001E-2</v>
      </c>
      <c r="AL41" s="10">
        <v>1.0200000000000001E-2</v>
      </c>
      <c r="AM41" s="10">
        <v>0.9133</v>
      </c>
      <c r="AN41" s="10">
        <v>10.5</v>
      </c>
      <c r="AO41" s="10">
        <v>0.79</v>
      </c>
      <c r="AP41" s="10">
        <v>1.1299999999999999E-2</v>
      </c>
      <c r="AQ41" s="10">
        <v>8.8000000000000005E-3</v>
      </c>
      <c r="AR41" s="10">
        <v>0.80389999999999995</v>
      </c>
      <c r="AS41" s="10">
        <v>10.3</v>
      </c>
      <c r="AT41" s="10">
        <v>0.79</v>
      </c>
      <c r="AU41" s="10">
        <v>1.26E-2</v>
      </c>
      <c r="AV41" s="10">
        <v>9.4999999999999998E-3</v>
      </c>
      <c r="AW41" s="10">
        <v>0.876</v>
      </c>
      <c r="AX41" s="10">
        <v>10.4</v>
      </c>
      <c r="AY41" s="10">
        <v>0.8</v>
      </c>
      <c r="AZ41" s="10">
        <v>132</v>
      </c>
      <c r="BA41" s="10" t="s">
        <v>305</v>
      </c>
      <c r="BB41" s="10">
        <v>0.1139</v>
      </c>
      <c r="BC41" s="10">
        <v>0.10290000000000001</v>
      </c>
      <c r="BD41" s="10">
        <v>8.2845999999999993</v>
      </c>
      <c r="BE41" s="10">
        <v>10.7</v>
      </c>
      <c r="BF41" s="10">
        <v>0.74</v>
      </c>
      <c r="BG41" s="10">
        <v>0.1144</v>
      </c>
      <c r="BH41" s="10">
        <v>3.9199999999999999E-2</v>
      </c>
      <c r="BI41" s="10">
        <v>6.7156000000000002</v>
      </c>
      <c r="BJ41" s="10">
        <v>10.4</v>
      </c>
      <c r="BK41" s="10">
        <v>0.95</v>
      </c>
      <c r="BL41" s="10">
        <v>0.2293</v>
      </c>
      <c r="BM41" s="10">
        <v>8.3299999999999999E-2</v>
      </c>
      <c r="BN41" s="10">
        <v>13.287699999999999</v>
      </c>
      <c r="BO41" s="10">
        <v>10.6</v>
      </c>
      <c r="BP41" s="10">
        <v>0.94</v>
      </c>
      <c r="BQ41" s="10">
        <v>132</v>
      </c>
      <c r="BR41" s="10" t="s">
        <v>305</v>
      </c>
      <c r="BS41" s="10">
        <v>0</v>
      </c>
      <c r="BT41" s="10">
        <v>0</v>
      </c>
      <c r="BU41" s="10">
        <v>0</v>
      </c>
      <c r="BV41" s="10">
        <v>10.6</v>
      </c>
      <c r="BW41" s="10">
        <v>0</v>
      </c>
      <c r="BX41" s="10">
        <v>0</v>
      </c>
      <c r="BY41" s="10">
        <v>0</v>
      </c>
      <c r="BZ41" s="10">
        <v>0</v>
      </c>
      <c r="CA41" s="10">
        <v>10.3</v>
      </c>
      <c r="CB41" s="10">
        <v>0</v>
      </c>
      <c r="CC41" s="10">
        <v>0</v>
      </c>
      <c r="CD41" s="10">
        <v>0</v>
      </c>
      <c r="CE41" s="10">
        <v>0</v>
      </c>
      <c r="CF41" s="10">
        <v>10.5</v>
      </c>
      <c r="CG41" s="10">
        <v>0</v>
      </c>
      <c r="CH41" s="10">
        <v>132</v>
      </c>
      <c r="CI41" s="10" t="s">
        <v>305</v>
      </c>
      <c r="CJ41" s="10">
        <v>1.6999999999999999E-3</v>
      </c>
      <c r="CK41" s="10">
        <v>0</v>
      </c>
      <c r="CL41" s="10">
        <v>9.7500000000000003E-2</v>
      </c>
      <c r="CM41" s="10">
        <v>10.3</v>
      </c>
      <c r="CN41" s="10">
        <v>1</v>
      </c>
      <c r="CO41" s="10">
        <v>3.3999999999999998E-3</v>
      </c>
      <c r="CP41" s="10">
        <v>0</v>
      </c>
      <c r="CQ41" s="10">
        <v>0.19189999999999999</v>
      </c>
      <c r="CR41" s="10">
        <v>10.199999999999999</v>
      </c>
      <c r="CS41" s="10">
        <v>1</v>
      </c>
      <c r="CT41" s="10">
        <v>1.7500000000000002E-2</v>
      </c>
      <c r="CU41" s="10">
        <v>3.5999999999999999E-3</v>
      </c>
      <c r="CV41" s="10">
        <v>1</v>
      </c>
      <c r="CW41" s="10">
        <v>10.3</v>
      </c>
      <c r="CX41" s="10">
        <v>0.98</v>
      </c>
      <c r="CY41" s="10">
        <v>132</v>
      </c>
      <c r="CZ41" s="10" t="s">
        <v>305</v>
      </c>
      <c r="DA41" s="10">
        <v>1.7999999999999999E-2</v>
      </c>
      <c r="DB41" s="10">
        <v>3.7000000000000002E-3</v>
      </c>
      <c r="DC41" s="10">
        <v>1</v>
      </c>
      <c r="DD41" s="10">
        <v>10.6</v>
      </c>
      <c r="DE41" s="10">
        <v>0.98</v>
      </c>
      <c r="DF41" s="10">
        <v>1.7500000000000002E-2</v>
      </c>
      <c r="DG41" s="10">
        <v>3.5999999999999999E-3</v>
      </c>
      <c r="DH41" s="10">
        <v>1</v>
      </c>
      <c r="DI41" s="10">
        <v>10.3</v>
      </c>
      <c r="DJ41" s="10">
        <v>0.98</v>
      </c>
      <c r="DK41" s="10">
        <v>1.7500000000000002E-2</v>
      </c>
      <c r="DL41" s="10">
        <v>3.5999999999999999E-3</v>
      </c>
      <c r="DM41" s="10">
        <v>1</v>
      </c>
      <c r="DN41" s="10">
        <v>10.3</v>
      </c>
      <c r="DO41" s="10">
        <v>0.98</v>
      </c>
    </row>
    <row r="42" spans="1:119" x14ac:dyDescent="0.25">
      <c r="A42" s="10">
        <v>133</v>
      </c>
      <c r="B42" s="10" t="s">
        <v>289</v>
      </c>
      <c r="C42" s="10">
        <v>0.46</v>
      </c>
      <c r="D42" s="10">
        <v>0.19</v>
      </c>
      <c r="E42" s="10">
        <v>26.99</v>
      </c>
      <c r="F42" s="10">
        <v>10.6</v>
      </c>
      <c r="G42" s="10">
        <v>0.92</v>
      </c>
      <c r="H42" s="10">
        <v>0.74</v>
      </c>
      <c r="I42" s="10">
        <v>0.34</v>
      </c>
      <c r="J42" s="10">
        <v>45</v>
      </c>
      <c r="K42" s="10">
        <v>10.4</v>
      </c>
      <c r="L42" s="10">
        <v>0.91</v>
      </c>
      <c r="M42" s="10">
        <v>0.78</v>
      </c>
      <c r="N42" s="10">
        <v>0.23</v>
      </c>
      <c r="O42" s="10">
        <v>45</v>
      </c>
      <c r="P42" s="10">
        <v>10.4</v>
      </c>
      <c r="Q42" s="10">
        <v>0.96</v>
      </c>
      <c r="R42" s="10">
        <v>133</v>
      </c>
      <c r="S42" s="10" t="s">
        <v>289</v>
      </c>
      <c r="T42" s="10">
        <v>0.2306</v>
      </c>
      <c r="U42" s="10">
        <v>0.1729</v>
      </c>
      <c r="V42" s="10">
        <v>16</v>
      </c>
      <c r="W42" s="10">
        <v>10.4</v>
      </c>
      <c r="Y42" s="10">
        <v>0.37680000000000002</v>
      </c>
      <c r="Z42" s="10">
        <v>0.1099</v>
      </c>
      <c r="AA42" s="10">
        <v>22</v>
      </c>
      <c r="AB42" s="10">
        <v>10.3</v>
      </c>
      <c r="AD42" s="10">
        <v>0.28839999999999999</v>
      </c>
      <c r="AE42" s="10">
        <v>0.1711</v>
      </c>
      <c r="AF42" s="10">
        <v>18.8</v>
      </c>
      <c r="AG42" s="10">
        <v>10.3</v>
      </c>
      <c r="AI42" s="10">
        <v>133</v>
      </c>
      <c r="AJ42" s="10" t="s">
        <v>289</v>
      </c>
      <c r="AK42" s="10">
        <v>0.501</v>
      </c>
      <c r="AL42" s="10">
        <v>0.1464</v>
      </c>
      <c r="AM42" s="10">
        <v>28.700700000000001</v>
      </c>
      <c r="AN42" s="10">
        <v>10.5</v>
      </c>
      <c r="AO42" s="10">
        <v>0.96</v>
      </c>
      <c r="AP42" s="10">
        <v>0.6673</v>
      </c>
      <c r="AQ42" s="10">
        <v>0.22639999999999999</v>
      </c>
      <c r="AR42" s="10">
        <v>39.498100000000001</v>
      </c>
      <c r="AS42" s="10">
        <v>10.3</v>
      </c>
      <c r="AT42" s="10">
        <v>0.95</v>
      </c>
      <c r="AU42" s="10">
        <v>0.57069999999999999</v>
      </c>
      <c r="AV42" s="10">
        <v>0.1226</v>
      </c>
      <c r="AW42" s="10">
        <v>32.404800000000002</v>
      </c>
      <c r="AX42" s="10">
        <v>10.4</v>
      </c>
      <c r="AY42" s="10">
        <v>0.98</v>
      </c>
      <c r="AZ42" s="10">
        <v>133</v>
      </c>
      <c r="BA42" s="10" t="s">
        <v>289</v>
      </c>
      <c r="BB42" s="10">
        <v>0.27060000000000001</v>
      </c>
      <c r="BC42" s="10">
        <v>0.24440000000000001</v>
      </c>
      <c r="BD42" s="10">
        <v>19.675899999999999</v>
      </c>
      <c r="BE42" s="10">
        <v>10.7</v>
      </c>
      <c r="BF42" s="10">
        <v>0.74</v>
      </c>
      <c r="BG42" s="10">
        <v>0.42830000000000001</v>
      </c>
      <c r="BH42" s="10">
        <v>0.33510000000000001</v>
      </c>
      <c r="BI42" s="10">
        <v>30.189</v>
      </c>
      <c r="BJ42" s="10">
        <v>10.4</v>
      </c>
      <c r="BK42" s="10">
        <v>0.79</v>
      </c>
      <c r="BL42" s="10">
        <v>0.27</v>
      </c>
      <c r="BM42" s="10">
        <v>0.20269999999999999</v>
      </c>
      <c r="BN42" s="10">
        <v>18.387699999999999</v>
      </c>
      <c r="BO42" s="10">
        <v>10.6</v>
      </c>
      <c r="BP42" s="10">
        <v>0.8</v>
      </c>
      <c r="BQ42" s="10">
        <v>133</v>
      </c>
      <c r="BR42" s="10" t="s">
        <v>289</v>
      </c>
      <c r="BS42" s="10">
        <v>0.24859999999999999</v>
      </c>
      <c r="BT42" s="10">
        <v>9.64E-2</v>
      </c>
      <c r="BU42" s="10">
        <v>14.520899999999999</v>
      </c>
      <c r="BV42" s="10">
        <v>10.6</v>
      </c>
      <c r="BW42" s="10">
        <v>0.93</v>
      </c>
      <c r="BX42" s="10">
        <v>0.43830000000000002</v>
      </c>
      <c r="BY42" s="10">
        <v>0.2394</v>
      </c>
      <c r="BZ42" s="10">
        <v>27.994</v>
      </c>
      <c r="CA42" s="10">
        <v>10.3</v>
      </c>
      <c r="CB42" s="10">
        <v>0.88</v>
      </c>
      <c r="CC42" s="10">
        <v>0.24030000000000001</v>
      </c>
      <c r="CD42" s="10">
        <v>0.107</v>
      </c>
      <c r="CE42" s="10">
        <v>14.4657</v>
      </c>
      <c r="CF42" s="10">
        <v>10.5</v>
      </c>
      <c r="CG42" s="10">
        <v>0.91</v>
      </c>
      <c r="CH42" s="10">
        <v>133</v>
      </c>
      <c r="CI42" s="10" t="s">
        <v>289</v>
      </c>
      <c r="CJ42" s="10">
        <v>0.15609999999999999</v>
      </c>
      <c r="CK42" s="10">
        <v>0.15029999999999999</v>
      </c>
      <c r="CL42" s="10">
        <v>12.1465</v>
      </c>
      <c r="CM42" s="10">
        <v>10.3</v>
      </c>
      <c r="CN42" s="10">
        <v>0.72</v>
      </c>
      <c r="CO42" s="10">
        <v>0.32829999999999998</v>
      </c>
      <c r="CP42" s="10">
        <v>0.3034</v>
      </c>
      <c r="CQ42" s="10">
        <v>25.305399999999999</v>
      </c>
      <c r="CR42" s="10">
        <v>10.199999999999999</v>
      </c>
      <c r="CS42" s="10">
        <v>0.73</v>
      </c>
      <c r="CT42" s="10">
        <v>0.39360000000000001</v>
      </c>
      <c r="CU42" s="10">
        <v>0.221</v>
      </c>
      <c r="CV42" s="10">
        <v>25.303599999999999</v>
      </c>
      <c r="CW42" s="10">
        <v>10.3</v>
      </c>
      <c r="CX42" s="10">
        <v>0.87</v>
      </c>
      <c r="CY42" s="10">
        <v>133</v>
      </c>
      <c r="CZ42" s="10" t="s">
        <v>289</v>
      </c>
      <c r="DA42" s="10">
        <v>0.4259</v>
      </c>
      <c r="DB42" s="10">
        <v>0.31950000000000001</v>
      </c>
      <c r="DC42" s="10">
        <v>29</v>
      </c>
      <c r="DD42" s="10">
        <v>10.6</v>
      </c>
      <c r="DE42" s="10">
        <v>0.8</v>
      </c>
      <c r="DF42" s="10">
        <v>0.51380000000000003</v>
      </c>
      <c r="DG42" s="10">
        <v>0.38529999999999998</v>
      </c>
      <c r="DH42" s="10">
        <v>36</v>
      </c>
      <c r="DI42" s="10">
        <v>10.3</v>
      </c>
      <c r="DJ42" s="10">
        <v>0.8</v>
      </c>
      <c r="DK42" s="10">
        <v>0.4995</v>
      </c>
      <c r="DL42" s="10">
        <v>0.37459999999999999</v>
      </c>
      <c r="DM42" s="10">
        <v>35</v>
      </c>
      <c r="DN42" s="10">
        <v>10.3</v>
      </c>
      <c r="DO42" s="10">
        <v>0.8</v>
      </c>
    </row>
    <row r="43" spans="1:119" x14ac:dyDescent="0.25">
      <c r="A43" s="10">
        <v>134</v>
      </c>
      <c r="B43" s="10" t="s">
        <v>290</v>
      </c>
      <c r="C43" s="10">
        <v>0.12</v>
      </c>
      <c r="D43" s="10">
        <v>0.1</v>
      </c>
      <c r="E43" s="10">
        <v>8.3000000000000007</v>
      </c>
      <c r="F43" s="10">
        <v>10.6</v>
      </c>
      <c r="G43" s="10">
        <v>0.78</v>
      </c>
      <c r="H43" s="10">
        <v>0.12</v>
      </c>
      <c r="I43" s="10">
        <v>0.08</v>
      </c>
      <c r="J43" s="10">
        <v>8</v>
      </c>
      <c r="K43" s="10">
        <v>10.4</v>
      </c>
      <c r="L43" s="10">
        <v>0.82</v>
      </c>
      <c r="M43" s="10">
        <v>0.11</v>
      </c>
      <c r="N43" s="10">
        <v>0.09</v>
      </c>
      <c r="O43" s="10">
        <v>8</v>
      </c>
      <c r="P43" s="10">
        <v>10.4</v>
      </c>
      <c r="Q43" s="10">
        <v>0.79</v>
      </c>
      <c r="R43" s="10">
        <v>134</v>
      </c>
      <c r="S43" s="10" t="s">
        <v>290</v>
      </c>
      <c r="T43" s="10">
        <v>3.3099999999999997E-2</v>
      </c>
      <c r="U43" s="10">
        <v>1.41E-2</v>
      </c>
      <c r="V43" s="10">
        <v>2</v>
      </c>
      <c r="W43" s="10">
        <v>10.4</v>
      </c>
      <c r="Y43" s="10">
        <v>1.6199999999999999E-2</v>
      </c>
      <c r="Z43" s="10">
        <v>7.4000000000000003E-3</v>
      </c>
      <c r="AA43" s="10">
        <v>1</v>
      </c>
      <c r="AB43" s="10">
        <v>10.3</v>
      </c>
      <c r="AD43" s="10">
        <v>1.7100000000000001E-2</v>
      </c>
      <c r="AE43" s="10">
        <v>1.2800000000000001E-2</v>
      </c>
      <c r="AF43" s="10">
        <v>1.2</v>
      </c>
      <c r="AG43" s="10">
        <v>10.3</v>
      </c>
      <c r="AI43" s="10">
        <v>134</v>
      </c>
      <c r="AJ43" s="10" t="s">
        <v>290</v>
      </c>
      <c r="AK43" s="10">
        <v>1.67E-2</v>
      </c>
      <c r="AL43" s="10">
        <v>6.3E-3</v>
      </c>
      <c r="AM43" s="10">
        <v>0.98160000000000003</v>
      </c>
      <c r="AN43" s="10">
        <v>10.5</v>
      </c>
      <c r="AO43" s="10">
        <v>0.94</v>
      </c>
      <c r="AP43" s="10">
        <v>1.77E-2</v>
      </c>
      <c r="AQ43" s="10">
        <v>5.4999999999999997E-3</v>
      </c>
      <c r="AR43" s="10">
        <v>1.0392999999999999</v>
      </c>
      <c r="AS43" s="10">
        <v>10.3</v>
      </c>
      <c r="AT43" s="10">
        <v>0.95</v>
      </c>
      <c r="AU43" s="10">
        <v>1.6E-2</v>
      </c>
      <c r="AV43" s="10">
        <v>6.1000000000000004E-3</v>
      </c>
      <c r="AW43" s="10">
        <v>0.9506</v>
      </c>
      <c r="AX43" s="10">
        <v>10.4</v>
      </c>
      <c r="AY43" s="10">
        <v>0.93</v>
      </c>
      <c r="AZ43" s="10">
        <v>134</v>
      </c>
      <c r="BA43" s="10" t="s">
        <v>290</v>
      </c>
      <c r="BB43" s="10">
        <v>0.1082</v>
      </c>
      <c r="BC43" s="10">
        <v>9.7799999999999998E-2</v>
      </c>
      <c r="BD43" s="10">
        <v>7.8703000000000003</v>
      </c>
      <c r="BE43" s="10">
        <v>10.7</v>
      </c>
      <c r="BF43" s="10">
        <v>0.74</v>
      </c>
      <c r="BG43" s="10">
        <v>7.7100000000000002E-2</v>
      </c>
      <c r="BH43" s="10">
        <v>6.0299999999999999E-2</v>
      </c>
      <c r="BI43" s="10">
        <v>5.4340000000000002</v>
      </c>
      <c r="BJ43" s="10">
        <v>10.4</v>
      </c>
      <c r="BK43" s="10">
        <v>0.79</v>
      </c>
      <c r="BL43" s="10">
        <v>0.10979999999999999</v>
      </c>
      <c r="BM43" s="10">
        <v>0.10290000000000001</v>
      </c>
      <c r="BN43" s="10">
        <v>8.1953999999999994</v>
      </c>
      <c r="BO43" s="10">
        <v>10.6</v>
      </c>
      <c r="BP43" s="10">
        <v>0.73</v>
      </c>
      <c r="BQ43" s="10">
        <v>134</v>
      </c>
      <c r="BR43" s="10" t="s">
        <v>290</v>
      </c>
      <c r="BS43" s="10">
        <v>0</v>
      </c>
      <c r="BT43" s="10">
        <v>0</v>
      </c>
      <c r="BU43" s="10">
        <v>2.2000000000000001E-3</v>
      </c>
      <c r="BV43" s="10">
        <v>10.6</v>
      </c>
      <c r="BW43" s="10">
        <v>1</v>
      </c>
      <c r="BX43" s="10">
        <v>0</v>
      </c>
      <c r="BY43" s="10">
        <v>0</v>
      </c>
      <c r="BZ43" s="10">
        <v>0</v>
      </c>
      <c r="CA43" s="10">
        <v>10.3</v>
      </c>
      <c r="CB43" s="10">
        <v>0</v>
      </c>
      <c r="CC43" s="10">
        <v>0</v>
      </c>
      <c r="CD43" s="10">
        <v>0</v>
      </c>
      <c r="CE43" s="10">
        <v>0</v>
      </c>
      <c r="CF43" s="10">
        <v>10.5</v>
      </c>
      <c r="CG43" s="10">
        <v>0</v>
      </c>
      <c r="CH43" s="10">
        <v>134</v>
      </c>
      <c r="CI43" s="10" t="s">
        <v>290</v>
      </c>
      <c r="CJ43" s="10">
        <v>0.1091</v>
      </c>
      <c r="CK43" s="10">
        <v>8.5400000000000004E-2</v>
      </c>
      <c r="CL43" s="10">
        <v>7.7667000000000002</v>
      </c>
      <c r="CM43" s="10">
        <v>10.3</v>
      </c>
      <c r="CN43" s="10">
        <v>0.79</v>
      </c>
      <c r="CO43" s="10">
        <v>0.114</v>
      </c>
      <c r="CP43" s="10">
        <v>7.3999999999999996E-2</v>
      </c>
      <c r="CQ43" s="10">
        <v>7.6923000000000004</v>
      </c>
      <c r="CR43" s="10">
        <v>10.199999999999999</v>
      </c>
      <c r="CS43" s="10">
        <v>0.84</v>
      </c>
      <c r="CT43" s="10">
        <v>0.1022</v>
      </c>
      <c r="CU43" s="10">
        <v>7.9200000000000007E-2</v>
      </c>
      <c r="CV43" s="10">
        <v>7.2506000000000004</v>
      </c>
      <c r="CW43" s="10">
        <v>10.3</v>
      </c>
      <c r="CX43" s="10">
        <v>0.79</v>
      </c>
      <c r="CY43" s="10">
        <v>134</v>
      </c>
      <c r="CZ43" s="10" t="s">
        <v>290</v>
      </c>
      <c r="DA43" s="10">
        <v>0.10539999999999999</v>
      </c>
      <c r="DB43" s="10">
        <v>7.3599999999999999E-2</v>
      </c>
      <c r="DC43" s="10">
        <v>7</v>
      </c>
      <c r="DD43" s="10">
        <v>10.6</v>
      </c>
      <c r="DE43" s="10">
        <v>0.82</v>
      </c>
      <c r="DF43" s="10">
        <v>0.1099</v>
      </c>
      <c r="DG43" s="10">
        <v>5.9299999999999999E-2</v>
      </c>
      <c r="DH43" s="10">
        <v>7</v>
      </c>
      <c r="DI43" s="10">
        <v>10.3</v>
      </c>
      <c r="DJ43" s="10">
        <v>0.88</v>
      </c>
      <c r="DK43" s="10">
        <v>0.11990000000000001</v>
      </c>
      <c r="DL43" s="10">
        <v>7.7399999999999997E-2</v>
      </c>
      <c r="DM43" s="10">
        <v>8</v>
      </c>
      <c r="DN43" s="10">
        <v>10.3</v>
      </c>
      <c r="DO43" s="10">
        <v>0.84</v>
      </c>
    </row>
    <row r="44" spans="1:119" x14ac:dyDescent="0.25">
      <c r="A44" s="10">
        <v>135</v>
      </c>
      <c r="B44" s="10" t="s">
        <v>306</v>
      </c>
      <c r="C44" s="10">
        <v>1.61</v>
      </c>
      <c r="D44" s="10">
        <v>0.4</v>
      </c>
      <c r="E44" s="10">
        <v>90.31</v>
      </c>
      <c r="F44" s="10">
        <v>10.6</v>
      </c>
      <c r="G44" s="10">
        <v>0.97</v>
      </c>
      <c r="H44" s="10">
        <v>1.71</v>
      </c>
      <c r="I44" s="10">
        <v>0.43</v>
      </c>
      <c r="J44" s="10">
        <v>98</v>
      </c>
      <c r="K44" s="10">
        <v>10.4</v>
      </c>
      <c r="L44" s="10">
        <v>0.97</v>
      </c>
      <c r="M44" s="10">
        <v>1.62</v>
      </c>
      <c r="N44" s="10">
        <v>0.41</v>
      </c>
      <c r="O44" s="10">
        <v>93</v>
      </c>
      <c r="P44" s="10">
        <v>10.4</v>
      </c>
      <c r="Q44" s="10">
        <v>0.97</v>
      </c>
      <c r="R44" s="10">
        <v>135</v>
      </c>
      <c r="S44" s="10" t="s">
        <v>306</v>
      </c>
      <c r="T44" s="10">
        <v>0.25940000000000002</v>
      </c>
      <c r="U44" s="10">
        <v>0.19450000000000001</v>
      </c>
      <c r="V44" s="10">
        <v>18</v>
      </c>
      <c r="W44" s="10">
        <v>10.4</v>
      </c>
      <c r="Y44" s="10">
        <v>0.40139999999999998</v>
      </c>
      <c r="Z44" s="10">
        <v>0.19439999999999999</v>
      </c>
      <c r="AA44" s="10">
        <v>25</v>
      </c>
      <c r="AB44" s="10">
        <v>10.3</v>
      </c>
      <c r="AD44" s="10">
        <v>0.34060000000000001</v>
      </c>
      <c r="AE44" s="10">
        <v>0.22889999999999999</v>
      </c>
      <c r="AF44" s="10">
        <v>23</v>
      </c>
      <c r="AG44" s="10">
        <v>10.3</v>
      </c>
      <c r="AI44" s="10">
        <v>135</v>
      </c>
      <c r="AJ44" s="10" t="s">
        <v>306</v>
      </c>
      <c r="AK44" s="10">
        <v>1.9427000000000001</v>
      </c>
      <c r="AL44" s="10">
        <v>0.3508</v>
      </c>
      <c r="AM44" s="10">
        <v>108.5479</v>
      </c>
      <c r="AN44" s="10">
        <v>10.5</v>
      </c>
      <c r="AO44" s="10">
        <v>0.98</v>
      </c>
      <c r="AP44" s="10">
        <v>2.3498999999999999</v>
      </c>
      <c r="AQ44" s="10">
        <v>0.40960000000000002</v>
      </c>
      <c r="AR44" s="10">
        <v>133.70590000000001</v>
      </c>
      <c r="AS44" s="10">
        <v>10.3</v>
      </c>
      <c r="AT44" s="10">
        <v>0.99</v>
      </c>
      <c r="AU44" s="10">
        <v>2.2065999999999999</v>
      </c>
      <c r="AV44" s="10">
        <v>0.33019999999999999</v>
      </c>
      <c r="AW44" s="10">
        <v>123.86190000000001</v>
      </c>
      <c r="AX44" s="10">
        <v>10.4</v>
      </c>
      <c r="AY44" s="10">
        <v>0.99</v>
      </c>
      <c r="AZ44" s="10">
        <v>135</v>
      </c>
      <c r="BA44" s="10" t="s">
        <v>306</v>
      </c>
      <c r="BB44" s="10">
        <v>0.24210000000000001</v>
      </c>
      <c r="BC44" s="10">
        <v>0.21870000000000001</v>
      </c>
      <c r="BD44" s="10">
        <v>17.604700000000001</v>
      </c>
      <c r="BE44" s="10">
        <v>10.7</v>
      </c>
      <c r="BF44" s="10">
        <v>0.74</v>
      </c>
      <c r="BG44" s="10">
        <v>0.37340000000000001</v>
      </c>
      <c r="BH44" s="10">
        <v>0.18870000000000001</v>
      </c>
      <c r="BI44" s="10">
        <v>23.225200000000001</v>
      </c>
      <c r="BJ44" s="10">
        <v>10.4</v>
      </c>
      <c r="BK44" s="10">
        <v>0.89</v>
      </c>
      <c r="BL44" s="10">
        <v>0.40110000000000001</v>
      </c>
      <c r="BM44" s="10">
        <v>0.19450000000000001</v>
      </c>
      <c r="BN44" s="10">
        <v>24.279499999999999</v>
      </c>
      <c r="BO44" s="10">
        <v>10.6</v>
      </c>
      <c r="BP44" s="10">
        <v>0.9</v>
      </c>
      <c r="BQ44" s="10">
        <v>135</v>
      </c>
      <c r="BR44" s="10" t="s">
        <v>306</v>
      </c>
      <c r="BS44" s="10">
        <v>1.7936000000000001</v>
      </c>
      <c r="BT44" s="10">
        <v>0.38140000000000002</v>
      </c>
      <c r="BU44" s="10">
        <v>99.875500000000002</v>
      </c>
      <c r="BV44" s="10">
        <v>10.6</v>
      </c>
      <c r="BW44" s="10">
        <v>0.98</v>
      </c>
      <c r="BX44" s="10">
        <v>2.0329999999999999</v>
      </c>
      <c r="BY44" s="10">
        <v>0.40749999999999997</v>
      </c>
      <c r="BZ44" s="10">
        <v>116.22239999999999</v>
      </c>
      <c r="CA44" s="10">
        <v>10.3</v>
      </c>
      <c r="CB44" s="10">
        <v>0.98</v>
      </c>
      <c r="CC44" s="10">
        <v>2.0449999999999999</v>
      </c>
      <c r="CD44" s="10">
        <v>0.39979999999999999</v>
      </c>
      <c r="CE44" s="10">
        <v>114.57389999999999</v>
      </c>
      <c r="CF44" s="10">
        <v>10.5</v>
      </c>
      <c r="CG44" s="10">
        <v>0.98</v>
      </c>
      <c r="CH44" s="10">
        <v>135</v>
      </c>
      <c r="CI44" s="10" t="s">
        <v>306</v>
      </c>
      <c r="CJ44" s="10">
        <v>0.25590000000000002</v>
      </c>
      <c r="CK44" s="10">
        <v>0.1847</v>
      </c>
      <c r="CL44" s="10">
        <v>17.689399999999999</v>
      </c>
      <c r="CM44" s="10">
        <v>10.3</v>
      </c>
      <c r="CN44" s="10">
        <v>0.81</v>
      </c>
      <c r="CO44" s="10">
        <v>0.47489999999999999</v>
      </c>
      <c r="CP44" s="10">
        <v>0.22120000000000001</v>
      </c>
      <c r="CQ44" s="10">
        <v>29.6541</v>
      </c>
      <c r="CR44" s="10">
        <v>10.199999999999999</v>
      </c>
      <c r="CS44" s="10">
        <v>0.91</v>
      </c>
      <c r="CT44" s="10">
        <v>0.39700000000000002</v>
      </c>
      <c r="CU44" s="10">
        <v>0.1951</v>
      </c>
      <c r="CV44" s="10">
        <v>24.793700000000001</v>
      </c>
      <c r="CW44" s="10">
        <v>10.3</v>
      </c>
      <c r="CX44" s="10">
        <v>0.9</v>
      </c>
      <c r="CY44" s="10">
        <v>135</v>
      </c>
      <c r="CZ44" s="10" t="s">
        <v>306</v>
      </c>
      <c r="DA44" s="10">
        <v>1.7093</v>
      </c>
      <c r="DB44" s="10">
        <v>0.34710000000000002</v>
      </c>
      <c r="DC44" s="10">
        <v>95</v>
      </c>
      <c r="DD44" s="10">
        <v>10.6</v>
      </c>
      <c r="DE44" s="10">
        <v>0.98</v>
      </c>
      <c r="DF44" s="10">
        <v>1.7483</v>
      </c>
      <c r="DG44" s="10">
        <v>0.35499999999999998</v>
      </c>
      <c r="DH44" s="10">
        <v>100</v>
      </c>
      <c r="DI44" s="10">
        <v>10.3</v>
      </c>
      <c r="DJ44" s="10">
        <v>0.98</v>
      </c>
      <c r="DK44" s="10">
        <v>1.7483</v>
      </c>
      <c r="DL44" s="10">
        <v>0.35499999999999998</v>
      </c>
      <c r="DM44" s="10">
        <v>100</v>
      </c>
      <c r="DN44" s="10">
        <v>10.3</v>
      </c>
      <c r="DO44" s="10">
        <v>0.98</v>
      </c>
    </row>
    <row r="45" spans="1:119" x14ac:dyDescent="0.25">
      <c r="A45" s="10">
        <v>136</v>
      </c>
      <c r="B45" s="10" t="s">
        <v>291</v>
      </c>
      <c r="C45" s="10">
        <v>1.77</v>
      </c>
      <c r="D45" s="10">
        <v>0.52</v>
      </c>
      <c r="E45" s="10">
        <v>100.69</v>
      </c>
      <c r="F45" s="10">
        <v>10.6</v>
      </c>
      <c r="G45" s="10">
        <v>0.96</v>
      </c>
      <c r="H45" s="10">
        <v>1.82</v>
      </c>
      <c r="I45" s="10">
        <v>0.46</v>
      </c>
      <c r="J45" s="10">
        <v>104</v>
      </c>
      <c r="K45" s="10">
        <v>10.4</v>
      </c>
      <c r="L45" s="10">
        <v>0.97</v>
      </c>
      <c r="M45" s="10">
        <v>2.04</v>
      </c>
      <c r="N45" s="10">
        <v>0.51</v>
      </c>
      <c r="O45" s="10">
        <v>117</v>
      </c>
      <c r="P45" s="10">
        <v>10.4</v>
      </c>
      <c r="Q45" s="10">
        <v>0.97</v>
      </c>
      <c r="R45" s="10">
        <v>136</v>
      </c>
      <c r="S45" s="10" t="s">
        <v>291</v>
      </c>
      <c r="T45" s="10">
        <v>0.58799999999999997</v>
      </c>
      <c r="U45" s="10">
        <v>0.17150000000000001</v>
      </c>
      <c r="V45" s="10">
        <v>34</v>
      </c>
      <c r="W45" s="10">
        <v>10.4</v>
      </c>
      <c r="Y45" s="10">
        <v>0.54590000000000005</v>
      </c>
      <c r="Z45" s="10">
        <v>0.26440000000000002</v>
      </c>
      <c r="AA45" s="10">
        <v>34</v>
      </c>
      <c r="AB45" s="10">
        <v>10.3</v>
      </c>
      <c r="AD45" s="10">
        <v>0.78349999999999997</v>
      </c>
      <c r="AE45" s="10">
        <v>0.3795</v>
      </c>
      <c r="AF45" s="10">
        <v>48.8</v>
      </c>
      <c r="AG45" s="10">
        <v>10.3</v>
      </c>
      <c r="AI45" s="10">
        <v>136</v>
      </c>
      <c r="AJ45" s="10" t="s">
        <v>291</v>
      </c>
      <c r="AK45" s="10">
        <v>0.92530000000000001</v>
      </c>
      <c r="AL45" s="10">
        <v>0.2399</v>
      </c>
      <c r="AM45" s="10">
        <v>52.561100000000003</v>
      </c>
      <c r="AN45" s="10">
        <v>10.5</v>
      </c>
      <c r="AO45" s="10">
        <v>0.97</v>
      </c>
      <c r="AP45" s="10">
        <v>0.57779999999999998</v>
      </c>
      <c r="AQ45" s="10">
        <v>0.2402</v>
      </c>
      <c r="AR45" s="10">
        <v>35.075200000000002</v>
      </c>
      <c r="AS45" s="10">
        <v>10.3</v>
      </c>
      <c r="AT45" s="10">
        <v>0.92</v>
      </c>
      <c r="AU45" s="10">
        <v>1.2332000000000001</v>
      </c>
      <c r="AV45" s="10">
        <v>0.1938</v>
      </c>
      <c r="AW45" s="10">
        <v>69.3005</v>
      </c>
      <c r="AX45" s="10">
        <v>10.4</v>
      </c>
      <c r="AY45" s="10">
        <v>0.99</v>
      </c>
      <c r="AZ45" s="10">
        <v>136</v>
      </c>
      <c r="BA45" s="10" t="s">
        <v>291</v>
      </c>
      <c r="BB45" s="10">
        <v>0</v>
      </c>
      <c r="BC45" s="10">
        <v>0</v>
      </c>
      <c r="BD45" s="10">
        <v>0</v>
      </c>
      <c r="BE45" s="10">
        <v>10.7</v>
      </c>
      <c r="BF45" s="10">
        <v>0</v>
      </c>
      <c r="BG45" s="10">
        <v>0</v>
      </c>
      <c r="BH45" s="10">
        <v>0</v>
      </c>
      <c r="BI45" s="10">
        <v>0</v>
      </c>
      <c r="BJ45" s="10">
        <v>10.4</v>
      </c>
      <c r="BK45" s="10">
        <v>0</v>
      </c>
      <c r="BL45" s="10">
        <v>0</v>
      </c>
      <c r="BM45" s="10">
        <v>0</v>
      </c>
      <c r="BN45" s="10">
        <v>0</v>
      </c>
      <c r="BO45" s="10">
        <v>10.6</v>
      </c>
      <c r="BP45" s="10">
        <v>0</v>
      </c>
      <c r="BQ45" s="10">
        <v>136</v>
      </c>
      <c r="BR45" s="10" t="s">
        <v>291</v>
      </c>
      <c r="BS45" s="10">
        <v>0.91200000000000003</v>
      </c>
      <c r="BT45" s="10">
        <v>0.27379999999999999</v>
      </c>
      <c r="BU45" s="10">
        <v>51.865699999999997</v>
      </c>
      <c r="BV45" s="10">
        <v>10.6</v>
      </c>
      <c r="BW45" s="10">
        <v>0.96</v>
      </c>
      <c r="BX45" s="10">
        <v>0.9819</v>
      </c>
      <c r="BY45" s="10">
        <v>0.25900000000000001</v>
      </c>
      <c r="BZ45" s="10">
        <v>56.922499999999999</v>
      </c>
      <c r="CA45" s="10">
        <v>10.3</v>
      </c>
      <c r="CB45" s="10">
        <v>0.97</v>
      </c>
      <c r="CC45" s="10">
        <v>1.1358999999999999</v>
      </c>
      <c r="CD45" s="10">
        <v>0.2923</v>
      </c>
      <c r="CE45" s="10">
        <v>64.493899999999996</v>
      </c>
      <c r="CF45" s="10">
        <v>10.5</v>
      </c>
      <c r="CG45" s="10">
        <v>0.97</v>
      </c>
      <c r="CH45" s="10">
        <v>136</v>
      </c>
      <c r="CI45" s="10" t="s">
        <v>291</v>
      </c>
      <c r="CJ45" s="10">
        <v>0.23269999999999999</v>
      </c>
      <c r="CK45" s="10">
        <v>0.1741</v>
      </c>
      <c r="CL45" s="10">
        <v>16.291799999999999</v>
      </c>
      <c r="CM45" s="10">
        <v>10.3</v>
      </c>
      <c r="CN45" s="10">
        <v>0.8</v>
      </c>
      <c r="CO45" s="10">
        <v>0.30209999999999998</v>
      </c>
      <c r="CP45" s="10">
        <v>0.14180000000000001</v>
      </c>
      <c r="CQ45" s="10">
        <v>18.887799999999999</v>
      </c>
      <c r="CR45" s="10">
        <v>10.199999999999999</v>
      </c>
      <c r="CS45" s="10">
        <v>0.91</v>
      </c>
      <c r="CT45" s="10">
        <v>0.39810000000000001</v>
      </c>
      <c r="CU45" s="10">
        <v>0.17169999999999999</v>
      </c>
      <c r="CV45" s="10">
        <v>24.301300000000001</v>
      </c>
      <c r="CW45" s="10">
        <v>10.3</v>
      </c>
      <c r="CX45" s="10">
        <v>0.92</v>
      </c>
      <c r="CY45" s="10">
        <v>136</v>
      </c>
      <c r="CZ45" s="10" t="s">
        <v>291</v>
      </c>
      <c r="DA45" s="10">
        <v>1.2907</v>
      </c>
      <c r="DB45" s="10">
        <v>0.42420000000000002</v>
      </c>
      <c r="DC45" s="10">
        <v>74</v>
      </c>
      <c r="DD45" s="10">
        <v>10.6</v>
      </c>
      <c r="DE45" s="10">
        <v>0.95</v>
      </c>
      <c r="DF45" s="10">
        <v>1.2766</v>
      </c>
      <c r="DG45" s="10">
        <v>0.33629999999999999</v>
      </c>
      <c r="DH45" s="10">
        <v>74</v>
      </c>
      <c r="DI45" s="10">
        <v>10.3</v>
      </c>
      <c r="DJ45" s="10">
        <v>0.97</v>
      </c>
      <c r="DK45" s="10">
        <v>1.4362999999999999</v>
      </c>
      <c r="DL45" s="10">
        <v>0.36</v>
      </c>
      <c r="DM45" s="10">
        <v>83</v>
      </c>
      <c r="DN45" s="10">
        <v>10.3</v>
      </c>
      <c r="DO45" s="10">
        <v>0.97</v>
      </c>
    </row>
    <row r="46" spans="1:119" x14ac:dyDescent="0.25">
      <c r="A46" s="10">
        <v>137</v>
      </c>
      <c r="B46" s="10" t="s">
        <v>307</v>
      </c>
      <c r="C46" s="10">
        <v>0.3</v>
      </c>
      <c r="D46" s="10">
        <v>7.0000000000000007E-2</v>
      </c>
      <c r="E46" s="10">
        <v>16.61</v>
      </c>
      <c r="F46" s="10">
        <v>10.6</v>
      </c>
      <c r="G46" s="10">
        <v>0.97</v>
      </c>
      <c r="H46" s="10">
        <v>0.26</v>
      </c>
      <c r="I46" s="10">
        <v>7.0000000000000007E-2</v>
      </c>
      <c r="J46" s="10">
        <v>15</v>
      </c>
      <c r="K46" s="10">
        <v>10.4</v>
      </c>
      <c r="L46" s="10">
        <v>0.97</v>
      </c>
      <c r="M46" s="10">
        <v>0.33</v>
      </c>
      <c r="N46" s="10">
        <v>0.08</v>
      </c>
      <c r="O46" s="10">
        <v>19</v>
      </c>
      <c r="P46" s="10">
        <v>10.4</v>
      </c>
      <c r="Q46" s="10">
        <v>0.97</v>
      </c>
      <c r="R46" s="10">
        <v>137</v>
      </c>
      <c r="S46" s="10" t="s">
        <v>307</v>
      </c>
      <c r="T46" s="10">
        <v>3.2399999999999998E-2</v>
      </c>
      <c r="U46" s="10">
        <v>1.5699999999999999E-2</v>
      </c>
      <c r="V46" s="10">
        <v>2</v>
      </c>
      <c r="W46" s="10">
        <v>10.4</v>
      </c>
      <c r="Y46" s="10">
        <v>7.1400000000000005E-2</v>
      </c>
      <c r="Z46" s="10">
        <v>5.3499999999999999E-2</v>
      </c>
      <c r="AA46" s="10">
        <v>5</v>
      </c>
      <c r="AB46" s="10">
        <v>10.3</v>
      </c>
      <c r="AD46" s="10">
        <v>4.48E-2</v>
      </c>
      <c r="AE46" s="10">
        <v>1.77E-2</v>
      </c>
      <c r="AF46" s="10">
        <v>2.7</v>
      </c>
      <c r="AG46" s="10">
        <v>10.3</v>
      </c>
      <c r="AI46" s="10">
        <v>137</v>
      </c>
      <c r="AJ46" s="10" t="s">
        <v>307</v>
      </c>
      <c r="AK46" s="10">
        <v>0.22700000000000001</v>
      </c>
      <c r="AL46" s="10">
        <v>5.8900000000000001E-2</v>
      </c>
      <c r="AM46" s="10">
        <v>12.894500000000001</v>
      </c>
      <c r="AN46" s="10">
        <v>10.5</v>
      </c>
      <c r="AO46" s="10">
        <v>0.97</v>
      </c>
      <c r="AP46" s="10">
        <v>7.5499999999999998E-2</v>
      </c>
      <c r="AQ46" s="10">
        <v>4.87E-2</v>
      </c>
      <c r="AR46" s="10">
        <v>5.0350000000000001</v>
      </c>
      <c r="AS46" s="10">
        <v>10.3</v>
      </c>
      <c r="AT46" s="10">
        <v>0.84</v>
      </c>
      <c r="AU46" s="10">
        <v>0.2767</v>
      </c>
      <c r="AV46" s="10">
        <v>5.9499999999999997E-2</v>
      </c>
      <c r="AW46" s="10">
        <v>15.7119</v>
      </c>
      <c r="AX46" s="10">
        <v>10.4</v>
      </c>
      <c r="AY46" s="10">
        <v>0.98</v>
      </c>
      <c r="AZ46" s="10">
        <v>137</v>
      </c>
      <c r="BA46" s="10" t="s">
        <v>307</v>
      </c>
      <c r="BB46" s="10">
        <v>0</v>
      </c>
      <c r="BC46" s="10">
        <v>0</v>
      </c>
      <c r="BD46" s="10">
        <v>0</v>
      </c>
      <c r="BE46" s="10">
        <v>10.7</v>
      </c>
      <c r="BF46" s="10">
        <v>0</v>
      </c>
      <c r="BG46" s="10">
        <v>3.4700000000000002E-2</v>
      </c>
      <c r="BH46" s="10">
        <v>1.06E-2</v>
      </c>
      <c r="BI46" s="10">
        <v>2.0129999999999999</v>
      </c>
      <c r="BJ46" s="10">
        <v>10.4</v>
      </c>
      <c r="BK46" s="10">
        <v>0.96</v>
      </c>
      <c r="BL46" s="10">
        <v>4.3099999999999999E-2</v>
      </c>
      <c r="BM46" s="10">
        <v>8.8000000000000005E-3</v>
      </c>
      <c r="BN46" s="10">
        <v>2.3976000000000002</v>
      </c>
      <c r="BO46" s="10">
        <v>10.6</v>
      </c>
      <c r="BP46" s="10">
        <v>0.98</v>
      </c>
      <c r="BQ46" s="10">
        <v>137</v>
      </c>
      <c r="BR46" s="10" t="s">
        <v>307</v>
      </c>
      <c r="BS46" s="10">
        <v>0.1358</v>
      </c>
      <c r="BT46" s="10">
        <v>8.6E-3</v>
      </c>
      <c r="BU46" s="10">
        <v>7.4104999999999999</v>
      </c>
      <c r="BV46" s="10">
        <v>10.6</v>
      </c>
      <c r="BW46" s="10">
        <v>1</v>
      </c>
      <c r="BX46" s="10">
        <v>0.1406</v>
      </c>
      <c r="BY46" s="10">
        <v>8.8000000000000005E-3</v>
      </c>
      <c r="BZ46" s="10">
        <v>7.8987999999999996</v>
      </c>
      <c r="CA46" s="10">
        <v>10.3</v>
      </c>
      <c r="CB46" s="10">
        <v>1</v>
      </c>
      <c r="CC46" s="10">
        <v>0.154</v>
      </c>
      <c r="CD46" s="10">
        <v>1.0999999999999999E-2</v>
      </c>
      <c r="CE46" s="10">
        <v>8.4906000000000006</v>
      </c>
      <c r="CF46" s="10">
        <v>10.5</v>
      </c>
      <c r="CG46" s="10">
        <v>1</v>
      </c>
      <c r="CH46" s="10">
        <v>137</v>
      </c>
      <c r="CI46" s="10" t="s">
        <v>307</v>
      </c>
      <c r="CJ46" s="10">
        <v>4.0000000000000002E-4</v>
      </c>
      <c r="CK46" s="10">
        <v>0</v>
      </c>
      <c r="CL46" s="10">
        <v>2.0199999999999999E-2</v>
      </c>
      <c r="CM46" s="10">
        <v>10.3</v>
      </c>
      <c r="CN46" s="10">
        <v>1</v>
      </c>
      <c r="CO46" s="10">
        <v>1.4E-3</v>
      </c>
      <c r="CP46" s="10">
        <v>0</v>
      </c>
      <c r="CQ46" s="10">
        <v>8.1500000000000003E-2</v>
      </c>
      <c r="CR46" s="10">
        <v>10.199999999999999</v>
      </c>
      <c r="CS46" s="10">
        <v>1</v>
      </c>
      <c r="CT46" s="10">
        <v>1E-4</v>
      </c>
      <c r="CU46" s="10">
        <v>0</v>
      </c>
      <c r="CV46" s="10">
        <v>3.3999999999999998E-3</v>
      </c>
      <c r="CW46" s="10">
        <v>10.3</v>
      </c>
      <c r="CX46" s="10">
        <v>1</v>
      </c>
      <c r="CY46" s="10">
        <v>137</v>
      </c>
      <c r="CZ46" s="10" t="s">
        <v>307</v>
      </c>
      <c r="DA46" s="10">
        <v>0</v>
      </c>
      <c r="DB46" s="10">
        <v>0</v>
      </c>
      <c r="DC46" s="10">
        <v>0</v>
      </c>
      <c r="DD46" s="10">
        <v>10.6</v>
      </c>
      <c r="DE46" s="10">
        <v>0</v>
      </c>
      <c r="DF46" s="10">
        <v>0</v>
      </c>
      <c r="DG46" s="10">
        <v>0</v>
      </c>
      <c r="DH46" s="10">
        <v>0</v>
      </c>
      <c r="DI46" s="10">
        <v>10.3</v>
      </c>
      <c r="DJ46" s="10">
        <v>0</v>
      </c>
      <c r="DK46" s="10">
        <v>0</v>
      </c>
      <c r="DL46" s="10">
        <v>0</v>
      </c>
      <c r="DM46" s="10">
        <v>0</v>
      </c>
      <c r="DN46" s="10">
        <v>10.3</v>
      </c>
      <c r="DO46" s="10">
        <v>0</v>
      </c>
    </row>
    <row r="47" spans="1:119" x14ac:dyDescent="0.25">
      <c r="A47" s="10">
        <v>138</v>
      </c>
      <c r="B47" s="10" t="s">
        <v>292</v>
      </c>
      <c r="C47" s="10">
        <v>0.2</v>
      </c>
      <c r="D47" s="10">
        <v>0.11</v>
      </c>
      <c r="E47" s="10">
        <v>12.46</v>
      </c>
      <c r="F47" s="10">
        <v>10.6</v>
      </c>
      <c r="G47" s="10">
        <v>0.87</v>
      </c>
      <c r="H47" s="10">
        <v>0.33</v>
      </c>
      <c r="I47" s="10">
        <v>0.15</v>
      </c>
      <c r="J47" s="10">
        <v>20</v>
      </c>
      <c r="K47" s="10">
        <v>10.4</v>
      </c>
      <c r="L47" s="10">
        <v>0.91</v>
      </c>
      <c r="M47" s="10">
        <v>0.25</v>
      </c>
      <c r="N47" s="10">
        <v>0.14000000000000001</v>
      </c>
      <c r="O47" s="10">
        <v>16</v>
      </c>
      <c r="P47" s="10">
        <v>10.4</v>
      </c>
      <c r="Q47" s="10">
        <v>0.88</v>
      </c>
      <c r="R47" s="10">
        <v>138</v>
      </c>
      <c r="S47" s="10" t="s">
        <v>292</v>
      </c>
      <c r="T47" s="10">
        <v>5.04E-2</v>
      </c>
      <c r="U47" s="10">
        <v>3.9300000000000002E-2</v>
      </c>
      <c r="V47" s="10">
        <v>3.5510000000000002</v>
      </c>
      <c r="W47" s="10">
        <v>10.4</v>
      </c>
      <c r="Y47" s="10">
        <v>0.14269999999999999</v>
      </c>
      <c r="Z47" s="10">
        <v>0.107</v>
      </c>
      <c r="AA47" s="10">
        <v>10</v>
      </c>
      <c r="AB47" s="10">
        <v>10.3</v>
      </c>
      <c r="AD47" s="10">
        <v>6.8500000000000005E-2</v>
      </c>
      <c r="AE47" s="10">
        <v>5.1400000000000001E-2</v>
      </c>
      <c r="AF47" s="10">
        <v>4.8</v>
      </c>
      <c r="AG47" s="10">
        <v>10.3</v>
      </c>
      <c r="AI47" s="10">
        <v>138</v>
      </c>
      <c r="AJ47" s="10" t="s">
        <v>292</v>
      </c>
      <c r="AK47" s="10">
        <v>0.16400000000000001</v>
      </c>
      <c r="AL47" s="10">
        <v>0.1018</v>
      </c>
      <c r="AM47" s="10">
        <v>10.613799999999999</v>
      </c>
      <c r="AN47" s="10">
        <v>10.5</v>
      </c>
      <c r="AO47" s="10">
        <v>0.85</v>
      </c>
      <c r="AP47" s="10">
        <v>0.28089999999999998</v>
      </c>
      <c r="AQ47" s="10">
        <v>9.5299999999999996E-2</v>
      </c>
      <c r="AR47" s="10">
        <v>16.627300000000002</v>
      </c>
      <c r="AS47" s="10">
        <v>10.3</v>
      </c>
      <c r="AT47" s="10">
        <v>0.95</v>
      </c>
      <c r="AU47" s="10">
        <v>0.22189999999999999</v>
      </c>
      <c r="AV47" s="10">
        <v>8.8300000000000003E-2</v>
      </c>
      <c r="AW47" s="10">
        <v>13.257999999999999</v>
      </c>
      <c r="AX47" s="10">
        <v>10.4</v>
      </c>
      <c r="AY47" s="10">
        <v>0.93</v>
      </c>
      <c r="AZ47" s="10">
        <v>138</v>
      </c>
      <c r="BA47" s="10" t="s">
        <v>292</v>
      </c>
      <c r="BB47" s="10">
        <v>8.9700000000000002E-2</v>
      </c>
      <c r="BC47" s="10">
        <v>0.11020000000000001</v>
      </c>
      <c r="BD47" s="10">
        <v>7.6696999999999997</v>
      </c>
      <c r="BE47" s="10">
        <v>10.7</v>
      </c>
      <c r="BF47" s="10">
        <v>0.63</v>
      </c>
      <c r="BG47" s="10">
        <v>1.4239999999999999</v>
      </c>
      <c r="BH47" s="10">
        <v>1.1143000000000001</v>
      </c>
      <c r="BI47" s="10">
        <v>100.3783</v>
      </c>
      <c r="BJ47" s="10">
        <v>10.4</v>
      </c>
      <c r="BK47" s="10">
        <v>0.79</v>
      </c>
      <c r="BL47" s="10">
        <v>8.7300000000000003E-2</v>
      </c>
      <c r="BM47" s="10">
        <v>8.9200000000000002E-2</v>
      </c>
      <c r="BN47" s="10">
        <v>6.7965</v>
      </c>
      <c r="BO47" s="10">
        <v>10.6</v>
      </c>
      <c r="BP47" s="10">
        <v>0.7</v>
      </c>
      <c r="BQ47" s="10">
        <v>138</v>
      </c>
      <c r="BR47" s="10" t="s">
        <v>292</v>
      </c>
      <c r="BS47" s="10">
        <v>0.17829999999999999</v>
      </c>
      <c r="BT47" s="10">
        <v>0.1288</v>
      </c>
      <c r="BU47" s="10">
        <v>11.9779</v>
      </c>
      <c r="BV47" s="10">
        <v>10.6</v>
      </c>
      <c r="BW47" s="10">
        <v>0.81</v>
      </c>
      <c r="BX47" s="10">
        <v>0.2465</v>
      </c>
      <c r="BY47" s="10">
        <v>0.1229</v>
      </c>
      <c r="BZ47" s="10">
        <v>15.4383</v>
      </c>
      <c r="CA47" s="10">
        <v>10.3</v>
      </c>
      <c r="CB47" s="10">
        <v>0.89</v>
      </c>
      <c r="CC47" s="10">
        <v>0.22950000000000001</v>
      </c>
      <c r="CD47" s="10">
        <v>0.13619999999999999</v>
      </c>
      <c r="CE47" s="10">
        <v>14.6755</v>
      </c>
      <c r="CF47" s="10">
        <v>10.5</v>
      </c>
      <c r="CG47" s="10">
        <v>0.86</v>
      </c>
      <c r="CH47" s="10">
        <v>138</v>
      </c>
      <c r="CI47" s="10" t="s">
        <v>292</v>
      </c>
      <c r="CJ47" s="10">
        <v>6.2E-2</v>
      </c>
      <c r="CK47" s="10">
        <v>7.3200000000000001E-2</v>
      </c>
      <c r="CL47" s="10">
        <v>5.3762999999999996</v>
      </c>
      <c r="CM47" s="10">
        <v>10.3</v>
      </c>
      <c r="CN47" s="10">
        <v>0.65</v>
      </c>
      <c r="CO47" s="10">
        <v>7.0000000000000007E-2</v>
      </c>
      <c r="CP47" s="10">
        <v>5.6500000000000002E-2</v>
      </c>
      <c r="CQ47" s="10">
        <v>5.0911</v>
      </c>
      <c r="CR47" s="10">
        <v>10.199999999999999</v>
      </c>
      <c r="CS47" s="10">
        <v>0.78</v>
      </c>
      <c r="CT47" s="10">
        <v>6.3899999999999998E-2</v>
      </c>
      <c r="CU47" s="10">
        <v>7.2400000000000006E-2</v>
      </c>
      <c r="CV47" s="10">
        <v>5.4114000000000004</v>
      </c>
      <c r="CW47" s="10">
        <v>10.3</v>
      </c>
      <c r="CX47" s="10">
        <v>0.66</v>
      </c>
      <c r="CY47" s="10">
        <v>138</v>
      </c>
      <c r="CZ47" s="10" t="s">
        <v>292</v>
      </c>
      <c r="DA47" s="10">
        <v>0.23130000000000001</v>
      </c>
      <c r="DB47" s="10">
        <v>0.112</v>
      </c>
      <c r="DC47" s="10">
        <v>14</v>
      </c>
      <c r="DD47" s="10">
        <v>10.6</v>
      </c>
      <c r="DE47" s="10">
        <v>0.9</v>
      </c>
      <c r="DF47" s="10">
        <v>0.29859999999999998</v>
      </c>
      <c r="DG47" s="10">
        <v>0.11799999999999999</v>
      </c>
      <c r="DH47" s="10">
        <v>18</v>
      </c>
      <c r="DI47" s="10">
        <v>10.3</v>
      </c>
      <c r="DJ47" s="10">
        <v>0.93</v>
      </c>
      <c r="DK47" s="10">
        <v>0.2954</v>
      </c>
      <c r="DL47" s="10">
        <v>0.12590000000000001</v>
      </c>
      <c r="DM47" s="10">
        <v>18</v>
      </c>
      <c r="DN47" s="10">
        <v>10.3</v>
      </c>
      <c r="DO47" s="10">
        <v>0.92</v>
      </c>
    </row>
    <row r="48" spans="1:119" x14ac:dyDescent="0.25">
      <c r="A48" s="10">
        <v>139</v>
      </c>
      <c r="B48" s="10" t="s">
        <v>294</v>
      </c>
      <c r="C48" s="10">
        <v>0.04</v>
      </c>
      <c r="D48" s="10">
        <v>0.01</v>
      </c>
      <c r="E48" s="10">
        <v>2.08</v>
      </c>
      <c r="F48" s="10">
        <v>10.6</v>
      </c>
      <c r="G48" s="10">
        <v>0.97</v>
      </c>
      <c r="H48" s="10">
        <v>0.12</v>
      </c>
      <c r="I48" s="10">
        <v>0.03</v>
      </c>
      <c r="J48" s="10">
        <v>7</v>
      </c>
      <c r="K48" s="10">
        <v>10.4</v>
      </c>
      <c r="L48" s="10">
        <v>0.97</v>
      </c>
      <c r="M48" s="10">
        <v>0.04</v>
      </c>
      <c r="N48" s="10">
        <v>0.01</v>
      </c>
      <c r="O48" s="10">
        <v>2</v>
      </c>
      <c r="P48" s="10">
        <v>10.4</v>
      </c>
      <c r="Q48" s="10">
        <v>0.98</v>
      </c>
      <c r="R48" s="10">
        <v>139</v>
      </c>
      <c r="S48" s="10" t="s">
        <v>294</v>
      </c>
      <c r="T48" s="10">
        <v>0</v>
      </c>
      <c r="U48" s="10">
        <v>0</v>
      </c>
      <c r="V48" s="10">
        <v>0</v>
      </c>
      <c r="W48" s="10">
        <v>10.4</v>
      </c>
      <c r="Y48" s="10">
        <v>0</v>
      </c>
      <c r="Z48" s="10">
        <v>0</v>
      </c>
      <c r="AA48" s="10">
        <v>0</v>
      </c>
      <c r="AB48" s="10">
        <v>10.3</v>
      </c>
      <c r="AD48" s="10">
        <v>0</v>
      </c>
      <c r="AE48" s="10">
        <v>0</v>
      </c>
      <c r="AF48" s="10">
        <v>0</v>
      </c>
      <c r="AG48" s="10">
        <v>10.3</v>
      </c>
      <c r="AI48" s="10">
        <v>139</v>
      </c>
      <c r="AJ48" s="10" t="s">
        <v>294</v>
      </c>
      <c r="AK48" s="10">
        <v>0</v>
      </c>
      <c r="AL48" s="10">
        <v>0</v>
      </c>
      <c r="AM48" s="10">
        <v>0</v>
      </c>
      <c r="AN48" s="10">
        <v>10.5</v>
      </c>
      <c r="AO48" s="10">
        <v>0</v>
      </c>
      <c r="AP48" s="10">
        <v>0</v>
      </c>
      <c r="AQ48" s="10">
        <v>0</v>
      </c>
      <c r="AR48" s="10">
        <v>0</v>
      </c>
      <c r="AS48" s="10">
        <v>10.3</v>
      </c>
      <c r="AT48" s="10">
        <v>0</v>
      </c>
      <c r="AU48" s="10">
        <v>0</v>
      </c>
      <c r="AV48" s="10">
        <v>0</v>
      </c>
      <c r="AW48" s="10">
        <v>0</v>
      </c>
      <c r="AX48" s="10">
        <v>10.4</v>
      </c>
      <c r="AY48" s="10">
        <v>0</v>
      </c>
      <c r="AZ48" s="10">
        <v>139</v>
      </c>
      <c r="BA48" s="10" t="s">
        <v>294</v>
      </c>
      <c r="BB48" s="10">
        <v>0</v>
      </c>
      <c r="BC48" s="10">
        <v>0</v>
      </c>
      <c r="BD48" s="10">
        <v>0</v>
      </c>
      <c r="BE48" s="10">
        <v>10.7</v>
      </c>
      <c r="BF48" s="10">
        <v>0</v>
      </c>
      <c r="BG48" s="10">
        <v>0</v>
      </c>
      <c r="BH48" s="10">
        <v>0</v>
      </c>
      <c r="BI48" s="10">
        <v>0</v>
      </c>
      <c r="BJ48" s="10">
        <v>10.4</v>
      </c>
      <c r="BK48" s="10">
        <v>0</v>
      </c>
      <c r="BL48" s="10">
        <v>0</v>
      </c>
      <c r="BM48" s="10">
        <v>0</v>
      </c>
      <c r="BN48" s="10">
        <v>0</v>
      </c>
      <c r="BO48" s="10">
        <v>10.6</v>
      </c>
      <c r="BP48" s="10">
        <v>0</v>
      </c>
      <c r="BQ48" s="10">
        <v>139</v>
      </c>
      <c r="BR48" s="10" t="s">
        <v>294</v>
      </c>
      <c r="BS48" s="10">
        <v>0</v>
      </c>
      <c r="BT48" s="10">
        <v>0</v>
      </c>
      <c r="BU48" s="10">
        <v>0</v>
      </c>
      <c r="BV48" s="10">
        <v>10.6</v>
      </c>
      <c r="BW48" s="10">
        <v>0</v>
      </c>
      <c r="BX48" s="10">
        <v>0</v>
      </c>
      <c r="BY48" s="10">
        <v>0</v>
      </c>
      <c r="BZ48" s="10">
        <v>0</v>
      </c>
      <c r="CA48" s="10">
        <v>10.3</v>
      </c>
      <c r="CB48" s="10">
        <v>0</v>
      </c>
      <c r="CC48" s="10">
        <v>0</v>
      </c>
      <c r="CD48" s="10">
        <v>0</v>
      </c>
      <c r="CE48" s="10">
        <v>0</v>
      </c>
      <c r="CF48" s="10">
        <v>10.5</v>
      </c>
      <c r="CG48" s="10">
        <v>0</v>
      </c>
      <c r="CH48" s="10">
        <v>139</v>
      </c>
      <c r="CI48" s="10" t="s">
        <v>294</v>
      </c>
      <c r="CJ48" s="10">
        <v>0</v>
      </c>
      <c r="CK48" s="10">
        <v>0</v>
      </c>
      <c r="CL48" s="10">
        <v>0</v>
      </c>
      <c r="CM48" s="10">
        <v>10.3</v>
      </c>
      <c r="CN48" s="10">
        <v>0</v>
      </c>
      <c r="CO48" s="10">
        <v>0</v>
      </c>
      <c r="CP48" s="10">
        <v>0</v>
      </c>
      <c r="CQ48" s="10">
        <v>0</v>
      </c>
      <c r="CR48" s="10">
        <v>10.199999999999999</v>
      </c>
      <c r="CS48" s="10">
        <v>0</v>
      </c>
      <c r="CT48" s="10">
        <v>0</v>
      </c>
      <c r="CU48" s="10">
        <v>0</v>
      </c>
      <c r="CV48" s="10">
        <v>0</v>
      </c>
      <c r="CW48" s="10">
        <v>10.3</v>
      </c>
      <c r="CX48" s="10">
        <v>0</v>
      </c>
      <c r="CY48" s="10">
        <v>139</v>
      </c>
      <c r="CZ48" s="10" t="s">
        <v>294</v>
      </c>
      <c r="DA48" s="10">
        <v>0</v>
      </c>
      <c r="DB48" s="10">
        <v>0</v>
      </c>
      <c r="DC48" s="10">
        <v>0</v>
      </c>
      <c r="DD48" s="10">
        <v>10.6</v>
      </c>
      <c r="DE48" s="10">
        <v>0</v>
      </c>
      <c r="DF48" s="10">
        <v>0</v>
      </c>
      <c r="DG48" s="10">
        <v>0</v>
      </c>
      <c r="DH48" s="10">
        <v>0</v>
      </c>
      <c r="DI48" s="10">
        <v>10.3</v>
      </c>
      <c r="DJ48" s="10">
        <v>0</v>
      </c>
      <c r="DK48" s="10">
        <v>0</v>
      </c>
      <c r="DL48" s="10">
        <v>0</v>
      </c>
      <c r="DM48" s="10">
        <v>0</v>
      </c>
      <c r="DN48" s="10">
        <v>10.3</v>
      </c>
      <c r="DO48" s="10">
        <v>0</v>
      </c>
    </row>
    <row r="49" spans="1:119" x14ac:dyDescent="0.25">
      <c r="A49" s="10">
        <v>140</v>
      </c>
      <c r="B49" s="10" t="s">
        <v>297</v>
      </c>
      <c r="C49" s="10">
        <v>0.89</v>
      </c>
      <c r="D49" s="10">
        <v>0.41</v>
      </c>
      <c r="E49" s="10">
        <v>53.98</v>
      </c>
      <c r="F49" s="10">
        <v>10.5</v>
      </c>
      <c r="G49" s="10">
        <v>0.91</v>
      </c>
      <c r="H49" s="10">
        <v>0.85</v>
      </c>
      <c r="I49" s="10">
        <v>0.41</v>
      </c>
      <c r="J49" s="10">
        <v>53</v>
      </c>
      <c r="K49" s="10">
        <v>10.3</v>
      </c>
      <c r="L49" s="10">
        <v>0.9</v>
      </c>
      <c r="M49" s="10">
        <v>1</v>
      </c>
      <c r="N49" s="10">
        <v>0.43</v>
      </c>
      <c r="O49" s="10">
        <v>61</v>
      </c>
      <c r="P49" s="10">
        <v>10.3</v>
      </c>
      <c r="Q49" s="10">
        <v>0.92</v>
      </c>
      <c r="R49" s="10">
        <v>140</v>
      </c>
      <c r="S49" s="10" t="s">
        <v>297</v>
      </c>
      <c r="T49" s="10">
        <v>1.1439999999999999</v>
      </c>
      <c r="U49" s="10">
        <v>0.64829999999999999</v>
      </c>
      <c r="V49" s="10">
        <v>73</v>
      </c>
      <c r="W49" s="10">
        <v>10.4</v>
      </c>
      <c r="Y49" s="10">
        <v>1.2524</v>
      </c>
      <c r="Z49" s="10">
        <v>0.60660000000000003</v>
      </c>
      <c r="AA49" s="10">
        <v>78</v>
      </c>
      <c r="AB49" s="10">
        <v>10.3</v>
      </c>
      <c r="AD49" s="10">
        <v>1.46</v>
      </c>
      <c r="AE49" s="10">
        <v>0.78800000000000003</v>
      </c>
      <c r="AF49" s="10">
        <v>93</v>
      </c>
      <c r="AG49" s="10">
        <v>10.3</v>
      </c>
      <c r="AI49" s="10">
        <v>140</v>
      </c>
      <c r="AJ49" s="10" t="s">
        <v>297</v>
      </c>
      <c r="AK49" s="10">
        <v>1.0147999999999999</v>
      </c>
      <c r="AL49" s="10">
        <v>0.439</v>
      </c>
      <c r="AM49" s="10">
        <v>60.797800000000002</v>
      </c>
      <c r="AN49" s="10">
        <v>10.5</v>
      </c>
      <c r="AO49" s="10">
        <v>0.92</v>
      </c>
      <c r="AP49" s="10">
        <v>1.2543</v>
      </c>
      <c r="AQ49" s="10">
        <v>0.4889</v>
      </c>
      <c r="AR49" s="10">
        <v>75.459500000000006</v>
      </c>
      <c r="AS49" s="10">
        <v>10.3</v>
      </c>
      <c r="AT49" s="10">
        <v>0.93</v>
      </c>
      <c r="AU49" s="10">
        <v>1.1398999999999999</v>
      </c>
      <c r="AV49" s="10">
        <v>0.3972</v>
      </c>
      <c r="AW49" s="10">
        <v>67.012200000000007</v>
      </c>
      <c r="AX49" s="10">
        <v>10.4</v>
      </c>
      <c r="AY49" s="10">
        <v>0.94</v>
      </c>
      <c r="AZ49" s="10">
        <v>140</v>
      </c>
      <c r="BA49" s="10" t="s">
        <v>297</v>
      </c>
      <c r="BB49" s="10">
        <v>1.3491</v>
      </c>
      <c r="BC49" s="10">
        <v>0.78680000000000005</v>
      </c>
      <c r="BD49" s="10">
        <v>85.876800000000003</v>
      </c>
      <c r="BE49" s="10">
        <v>10.5</v>
      </c>
      <c r="BF49" s="10">
        <v>0.86</v>
      </c>
      <c r="BG49" s="10">
        <v>0.88990000000000002</v>
      </c>
      <c r="BH49" s="10">
        <v>0.44969999999999999</v>
      </c>
      <c r="BI49" s="10">
        <v>55.890300000000003</v>
      </c>
      <c r="BJ49" s="10">
        <v>10.3</v>
      </c>
      <c r="BK49" s="10">
        <v>0.89</v>
      </c>
      <c r="BL49" s="10">
        <v>1.4235</v>
      </c>
      <c r="BM49" s="10">
        <v>0.69020000000000004</v>
      </c>
      <c r="BN49" s="10">
        <v>87.825800000000001</v>
      </c>
      <c r="BO49" s="10">
        <v>10.4</v>
      </c>
      <c r="BP49" s="10">
        <v>0.9</v>
      </c>
      <c r="BQ49" s="10">
        <v>140</v>
      </c>
      <c r="BR49" s="10" t="s">
        <v>297</v>
      </c>
      <c r="BS49" s="10">
        <v>1.4363999999999999</v>
      </c>
      <c r="BT49" s="10">
        <v>0.71930000000000005</v>
      </c>
      <c r="BU49" s="10">
        <v>89.181399999999996</v>
      </c>
      <c r="BV49" s="10">
        <v>10.4</v>
      </c>
      <c r="BW49" s="10">
        <v>0.89</v>
      </c>
      <c r="BX49" s="10">
        <v>1.2161</v>
      </c>
      <c r="BY49" s="10">
        <v>0.5605</v>
      </c>
      <c r="BZ49" s="10">
        <v>75.796800000000005</v>
      </c>
      <c r="CA49" s="10">
        <v>10.199999999999999</v>
      </c>
      <c r="CB49" s="10">
        <v>0.91</v>
      </c>
      <c r="CC49" s="10">
        <v>1.5242</v>
      </c>
      <c r="CD49" s="10">
        <v>0.75329999999999997</v>
      </c>
      <c r="CE49" s="10">
        <v>94.387100000000004</v>
      </c>
      <c r="CF49" s="10">
        <v>10.4</v>
      </c>
      <c r="CG49" s="10">
        <v>0.9</v>
      </c>
      <c r="CH49" s="10">
        <v>140</v>
      </c>
      <c r="CI49" s="10" t="s">
        <v>297</v>
      </c>
      <c r="CJ49" s="10">
        <v>1.4095</v>
      </c>
      <c r="CK49" s="10">
        <v>0.80320000000000003</v>
      </c>
      <c r="CL49" s="10">
        <v>90.933400000000006</v>
      </c>
      <c r="CM49" s="10">
        <v>10.3</v>
      </c>
      <c r="CN49" s="10">
        <v>0.87</v>
      </c>
      <c r="CO49" s="10">
        <v>1.4443999999999999</v>
      </c>
      <c r="CP49" s="10">
        <v>0.75409999999999999</v>
      </c>
      <c r="CQ49" s="10">
        <v>92.230599999999995</v>
      </c>
      <c r="CR49" s="10">
        <v>10.199999999999999</v>
      </c>
      <c r="CS49" s="10">
        <v>0.89</v>
      </c>
      <c r="CT49" s="10">
        <v>1.7139</v>
      </c>
      <c r="CU49" s="10">
        <v>0.878</v>
      </c>
      <c r="CV49" s="10">
        <v>109</v>
      </c>
      <c r="CW49" s="10">
        <v>10.199999999999999</v>
      </c>
      <c r="CX49" s="10">
        <v>0.89</v>
      </c>
      <c r="CY49" s="10">
        <v>140</v>
      </c>
      <c r="CZ49" s="10" t="s">
        <v>297</v>
      </c>
      <c r="DA49" s="10">
        <v>1.2428999999999999</v>
      </c>
      <c r="DB49" s="10">
        <v>0.52949999999999997</v>
      </c>
      <c r="DC49" s="10">
        <v>75</v>
      </c>
      <c r="DD49" s="10">
        <v>10.4</v>
      </c>
      <c r="DE49" s="10">
        <v>0.92</v>
      </c>
      <c r="DF49" s="10">
        <v>1.4952000000000001</v>
      </c>
      <c r="DG49" s="10">
        <v>0.59089999999999998</v>
      </c>
      <c r="DH49" s="10">
        <v>91</v>
      </c>
      <c r="DI49" s="10">
        <v>10.199999999999999</v>
      </c>
      <c r="DJ49" s="10">
        <v>0.93</v>
      </c>
      <c r="DK49" s="10">
        <v>1.4967999999999999</v>
      </c>
      <c r="DL49" s="10">
        <v>0.63759999999999994</v>
      </c>
      <c r="DM49" s="10">
        <v>93</v>
      </c>
      <c r="DN49" s="10">
        <v>10.1</v>
      </c>
      <c r="DO49" s="10">
        <v>0.92</v>
      </c>
    </row>
    <row r="50" spans="1:119" x14ac:dyDescent="0.25">
      <c r="A50" s="10">
        <v>141</v>
      </c>
      <c r="B50" s="10" t="s">
        <v>298</v>
      </c>
      <c r="C50" s="10">
        <v>0.4</v>
      </c>
      <c r="D50" s="10">
        <v>0.12</v>
      </c>
      <c r="E50" s="10">
        <v>22.84</v>
      </c>
      <c r="F50" s="10">
        <v>10.5</v>
      </c>
      <c r="G50" s="10">
        <v>0.96</v>
      </c>
      <c r="H50" s="10">
        <v>0.56999999999999995</v>
      </c>
      <c r="I50" s="10">
        <v>0.28999999999999998</v>
      </c>
      <c r="J50" s="10">
        <v>36</v>
      </c>
      <c r="K50" s="10">
        <v>10.3</v>
      </c>
      <c r="L50" s="10">
        <v>0.89</v>
      </c>
      <c r="M50" s="10">
        <v>0.5</v>
      </c>
      <c r="N50" s="10">
        <v>0.24</v>
      </c>
      <c r="O50" s="10">
        <v>31</v>
      </c>
      <c r="P50" s="10">
        <v>10.3</v>
      </c>
      <c r="Q50" s="10">
        <v>0.9</v>
      </c>
      <c r="R50" s="10">
        <v>141</v>
      </c>
      <c r="S50" s="10" t="s">
        <v>298</v>
      </c>
      <c r="T50" s="10">
        <v>8.6499999999999994E-2</v>
      </c>
      <c r="U50" s="10">
        <v>6.4799999999999996E-2</v>
      </c>
      <c r="V50" s="10">
        <v>6</v>
      </c>
      <c r="W50" s="10">
        <v>10.4</v>
      </c>
      <c r="Y50" s="10">
        <v>0.12839999999999999</v>
      </c>
      <c r="Z50" s="10">
        <v>9.6299999999999997E-2</v>
      </c>
      <c r="AA50" s="10">
        <v>9</v>
      </c>
      <c r="AB50" s="10">
        <v>10.3</v>
      </c>
      <c r="AD50" s="10">
        <v>7.1400000000000005E-2</v>
      </c>
      <c r="AE50" s="10">
        <v>5.3499999999999999E-2</v>
      </c>
      <c r="AF50" s="10">
        <v>5</v>
      </c>
      <c r="AG50" s="10">
        <v>10.3</v>
      </c>
      <c r="AI50" s="10">
        <v>141</v>
      </c>
      <c r="AJ50" s="10" t="s">
        <v>298</v>
      </c>
      <c r="AK50" s="10">
        <v>6.6900000000000001E-2</v>
      </c>
      <c r="AL50" s="10">
        <v>2.5399999999999999E-2</v>
      </c>
      <c r="AM50" s="10">
        <v>3.9356</v>
      </c>
      <c r="AN50" s="10">
        <v>10.5</v>
      </c>
      <c r="AO50" s="10">
        <v>0.93</v>
      </c>
      <c r="AP50" s="10">
        <v>0.21149999999999999</v>
      </c>
      <c r="AQ50" s="10">
        <v>0.13569999999999999</v>
      </c>
      <c r="AR50" s="10">
        <v>14.0855</v>
      </c>
      <c r="AS50" s="10">
        <v>10.3</v>
      </c>
      <c r="AT50" s="10">
        <v>0.84</v>
      </c>
      <c r="AU50" s="10">
        <v>0.16209999999999999</v>
      </c>
      <c r="AV50" s="10">
        <v>5.79E-2</v>
      </c>
      <c r="AW50" s="10">
        <v>9.5556000000000001</v>
      </c>
      <c r="AX50" s="10">
        <v>10.4</v>
      </c>
      <c r="AY50" s="10">
        <v>0.94</v>
      </c>
      <c r="AZ50" s="10">
        <v>141</v>
      </c>
      <c r="BA50" s="10" t="s">
        <v>298</v>
      </c>
      <c r="BB50" s="10">
        <v>0.34079999999999999</v>
      </c>
      <c r="BC50" s="10">
        <v>0.17480000000000001</v>
      </c>
      <c r="BD50" s="10">
        <v>21.058199999999999</v>
      </c>
      <c r="BE50" s="10">
        <v>10.5</v>
      </c>
      <c r="BF50" s="10">
        <v>0.89</v>
      </c>
      <c r="BG50" s="10">
        <v>0.31809999999999999</v>
      </c>
      <c r="BH50" s="10">
        <v>0.24890000000000001</v>
      </c>
      <c r="BI50" s="10">
        <v>22.6417</v>
      </c>
      <c r="BJ50" s="10">
        <v>10.3</v>
      </c>
      <c r="BK50" s="10">
        <v>0.79</v>
      </c>
      <c r="BL50" s="10">
        <v>0.36919999999999997</v>
      </c>
      <c r="BM50" s="10">
        <v>0.17899999999999999</v>
      </c>
      <c r="BN50" s="10">
        <v>22.7807</v>
      </c>
      <c r="BO50" s="10">
        <v>10.4</v>
      </c>
      <c r="BP50" s="10">
        <v>0.9</v>
      </c>
      <c r="BQ50" s="10">
        <v>141</v>
      </c>
      <c r="BR50" s="10" t="s">
        <v>298</v>
      </c>
      <c r="BS50" s="10">
        <v>0.47499999999999998</v>
      </c>
      <c r="BT50" s="10">
        <v>0.1918</v>
      </c>
      <c r="BU50" s="10">
        <v>28.434999999999999</v>
      </c>
      <c r="BV50" s="10">
        <v>10.4</v>
      </c>
      <c r="BW50" s="10">
        <v>0.93</v>
      </c>
      <c r="BX50" s="10">
        <v>0.64180000000000004</v>
      </c>
      <c r="BY50" s="10">
        <v>0.34329999999999999</v>
      </c>
      <c r="BZ50" s="10">
        <v>41.195799999999998</v>
      </c>
      <c r="CA50" s="10">
        <v>10.199999999999999</v>
      </c>
      <c r="CB50" s="10">
        <v>0.88</v>
      </c>
      <c r="CC50" s="10">
        <v>0.67620000000000002</v>
      </c>
      <c r="CD50" s="10">
        <v>0.35089999999999999</v>
      </c>
      <c r="CE50" s="10">
        <v>42.293799999999997</v>
      </c>
      <c r="CF50" s="10">
        <v>10.4</v>
      </c>
      <c r="CG50" s="10">
        <v>0.89</v>
      </c>
      <c r="CH50" s="10">
        <v>141</v>
      </c>
      <c r="CI50" s="10" t="s">
        <v>298</v>
      </c>
      <c r="CJ50" s="10">
        <v>0.2379</v>
      </c>
      <c r="CK50" s="10">
        <v>0.19550000000000001</v>
      </c>
      <c r="CL50" s="10">
        <v>17.261700000000001</v>
      </c>
      <c r="CM50" s="10">
        <v>10.3</v>
      </c>
      <c r="CN50" s="10">
        <v>0.77</v>
      </c>
      <c r="CO50" s="10">
        <v>0.69840000000000002</v>
      </c>
      <c r="CP50" s="10">
        <v>0.30730000000000002</v>
      </c>
      <c r="CQ50" s="10">
        <v>43.188600000000001</v>
      </c>
      <c r="CR50" s="10">
        <v>10.199999999999999</v>
      </c>
      <c r="CS50" s="10">
        <v>0.92</v>
      </c>
      <c r="CT50" s="10">
        <v>0.2777</v>
      </c>
      <c r="CU50" s="10">
        <v>0.1767</v>
      </c>
      <c r="CV50" s="10">
        <v>18.630600000000001</v>
      </c>
      <c r="CW50" s="10">
        <v>10.199999999999999</v>
      </c>
      <c r="CX50" s="10">
        <v>0.84</v>
      </c>
      <c r="CY50" s="10">
        <v>141</v>
      </c>
      <c r="CZ50" s="10" t="s">
        <v>298</v>
      </c>
      <c r="DA50" s="10">
        <v>0.5242</v>
      </c>
      <c r="DB50" s="10">
        <v>0.13139999999999999</v>
      </c>
      <c r="DC50" s="10">
        <v>30</v>
      </c>
      <c r="DD50" s="10">
        <v>10.4</v>
      </c>
      <c r="DE50" s="10">
        <v>0.97</v>
      </c>
      <c r="DF50" s="10">
        <v>0.81410000000000005</v>
      </c>
      <c r="DG50" s="10">
        <v>0.2374</v>
      </c>
      <c r="DH50" s="10">
        <v>48</v>
      </c>
      <c r="DI50" s="10">
        <v>10.199999999999999</v>
      </c>
      <c r="DJ50" s="10">
        <v>0.96</v>
      </c>
      <c r="DK50" s="10">
        <v>0.66479999999999995</v>
      </c>
      <c r="DL50" s="10">
        <v>0.2185</v>
      </c>
      <c r="DM50" s="10">
        <v>40</v>
      </c>
      <c r="DN50" s="10">
        <v>10.1</v>
      </c>
      <c r="DO50" s="10">
        <v>0.95</v>
      </c>
    </row>
    <row r="51" spans="1:119" x14ac:dyDescent="0.25">
      <c r="A51" s="10">
        <v>142</v>
      </c>
      <c r="B51" s="10" t="s">
        <v>308</v>
      </c>
      <c r="C51" s="10">
        <v>0.34</v>
      </c>
      <c r="D51" s="10">
        <v>0.16</v>
      </c>
      <c r="E51" s="10">
        <v>20.76</v>
      </c>
      <c r="F51" s="10">
        <v>10.5</v>
      </c>
      <c r="G51" s="10">
        <v>0.9</v>
      </c>
      <c r="H51" s="10">
        <v>0.38</v>
      </c>
      <c r="I51" s="10">
        <v>0.15</v>
      </c>
      <c r="J51" s="10">
        <v>23</v>
      </c>
      <c r="K51" s="10">
        <v>10.3</v>
      </c>
      <c r="L51" s="10">
        <v>0.93</v>
      </c>
      <c r="M51" s="10">
        <v>0.4</v>
      </c>
      <c r="N51" s="10">
        <v>0.16</v>
      </c>
      <c r="O51" s="10">
        <v>24</v>
      </c>
      <c r="P51" s="10">
        <v>10.3</v>
      </c>
      <c r="Q51" s="10">
        <v>0.93</v>
      </c>
      <c r="R51" s="10">
        <v>142</v>
      </c>
      <c r="S51" s="10" t="s">
        <v>308</v>
      </c>
      <c r="T51" s="10">
        <v>0.32419999999999999</v>
      </c>
      <c r="U51" s="10">
        <v>0.157</v>
      </c>
      <c r="V51" s="10">
        <v>20</v>
      </c>
      <c r="W51" s="10">
        <v>10.4</v>
      </c>
      <c r="Y51" s="10">
        <v>0.38159999999999999</v>
      </c>
      <c r="Z51" s="10">
        <v>0.15079999999999999</v>
      </c>
      <c r="AA51" s="10">
        <v>23</v>
      </c>
      <c r="AB51" s="10">
        <v>10.3</v>
      </c>
      <c r="AD51" s="10">
        <v>0.3982</v>
      </c>
      <c r="AE51" s="10">
        <v>0.15740000000000001</v>
      </c>
      <c r="AF51" s="10">
        <v>24</v>
      </c>
      <c r="AG51" s="10">
        <v>10.3</v>
      </c>
      <c r="AI51" s="10">
        <v>142</v>
      </c>
      <c r="AJ51" s="10" t="s">
        <v>308</v>
      </c>
      <c r="AK51" s="10">
        <v>0.48299999999999998</v>
      </c>
      <c r="AL51" s="10">
        <v>0.2737</v>
      </c>
      <c r="AM51" s="10">
        <v>30.717199999999998</v>
      </c>
      <c r="AN51" s="10">
        <v>10.5</v>
      </c>
      <c r="AO51" s="10">
        <v>0.87</v>
      </c>
      <c r="AP51" s="10">
        <v>0.59689999999999999</v>
      </c>
      <c r="AQ51" s="10">
        <v>0.2707</v>
      </c>
      <c r="AR51" s="10">
        <v>36.738</v>
      </c>
      <c r="AS51" s="10">
        <v>10.3</v>
      </c>
      <c r="AT51" s="10">
        <v>0.91</v>
      </c>
      <c r="AU51" s="10">
        <v>0.60499999999999998</v>
      </c>
      <c r="AV51" s="10">
        <v>0.23730000000000001</v>
      </c>
      <c r="AW51" s="10">
        <v>36.077100000000002</v>
      </c>
      <c r="AX51" s="10">
        <v>10.4</v>
      </c>
      <c r="AY51" s="10">
        <v>0.93</v>
      </c>
      <c r="AZ51" s="10">
        <v>142</v>
      </c>
      <c r="BA51" s="10" t="s">
        <v>308</v>
      </c>
      <c r="BB51" s="10">
        <v>0.31919999999999998</v>
      </c>
      <c r="BC51" s="10">
        <v>0.1862</v>
      </c>
      <c r="BD51" s="10">
        <v>20.318200000000001</v>
      </c>
      <c r="BE51" s="10">
        <v>10.5</v>
      </c>
      <c r="BF51" s="10">
        <v>0.86</v>
      </c>
      <c r="BG51" s="10">
        <v>0.30320000000000003</v>
      </c>
      <c r="BH51" s="10">
        <v>0.125</v>
      </c>
      <c r="BI51" s="10">
        <v>18.386199999999999</v>
      </c>
      <c r="BJ51" s="10">
        <v>10.3</v>
      </c>
      <c r="BK51" s="10">
        <v>0.92</v>
      </c>
      <c r="BL51" s="10">
        <v>0.45350000000000001</v>
      </c>
      <c r="BM51" s="10">
        <v>0.1794</v>
      </c>
      <c r="BN51" s="10">
        <v>27.075600000000001</v>
      </c>
      <c r="BO51" s="10">
        <v>10.4</v>
      </c>
      <c r="BP51" s="10">
        <v>0.93</v>
      </c>
      <c r="BQ51" s="10">
        <v>142</v>
      </c>
      <c r="BR51" s="10" t="s">
        <v>308</v>
      </c>
      <c r="BS51" s="10">
        <v>0.50619999999999998</v>
      </c>
      <c r="BT51" s="10">
        <v>0.32369999999999999</v>
      </c>
      <c r="BU51" s="10">
        <v>33.358199999999997</v>
      </c>
      <c r="BV51" s="10">
        <v>10.4</v>
      </c>
      <c r="BW51" s="10">
        <v>0.84</v>
      </c>
      <c r="BX51" s="10">
        <v>0.59019999999999995</v>
      </c>
      <c r="BY51" s="10">
        <v>0.30740000000000001</v>
      </c>
      <c r="BZ51" s="10">
        <v>37.665799999999997</v>
      </c>
      <c r="CA51" s="10">
        <v>10.199999999999999</v>
      </c>
      <c r="CB51" s="10">
        <v>0.89</v>
      </c>
      <c r="CC51" s="10">
        <v>0.73060000000000003</v>
      </c>
      <c r="CD51" s="10">
        <v>0.36049999999999999</v>
      </c>
      <c r="CE51" s="10">
        <v>45.229599999999998</v>
      </c>
      <c r="CF51" s="10">
        <v>10.4</v>
      </c>
      <c r="CG51" s="10">
        <v>0.9</v>
      </c>
      <c r="CH51" s="10">
        <v>142</v>
      </c>
      <c r="CI51" s="10" t="s">
        <v>308</v>
      </c>
      <c r="CJ51" s="10">
        <v>0.25669999999999998</v>
      </c>
      <c r="CK51" s="10">
        <v>0.20449999999999999</v>
      </c>
      <c r="CL51" s="10">
        <v>18.3962</v>
      </c>
      <c r="CM51" s="10">
        <v>10.3</v>
      </c>
      <c r="CN51" s="10">
        <v>0.78</v>
      </c>
      <c r="CO51" s="10">
        <v>0.27339999999999998</v>
      </c>
      <c r="CP51" s="10">
        <v>0.1855</v>
      </c>
      <c r="CQ51" s="10">
        <v>18.700700000000001</v>
      </c>
      <c r="CR51" s="10">
        <v>10.199999999999999</v>
      </c>
      <c r="CS51" s="10">
        <v>0.83</v>
      </c>
      <c r="CT51" s="10">
        <v>0.27279999999999999</v>
      </c>
      <c r="CU51" s="10">
        <v>0.18629999999999999</v>
      </c>
      <c r="CV51" s="10">
        <v>18.700399999999998</v>
      </c>
      <c r="CW51" s="10">
        <v>10.199999999999999</v>
      </c>
      <c r="CX51" s="10">
        <v>0.83</v>
      </c>
      <c r="CY51" s="10">
        <v>142</v>
      </c>
      <c r="CZ51" s="10" t="s">
        <v>308</v>
      </c>
      <c r="DA51" s="10">
        <v>0.38479999999999998</v>
      </c>
      <c r="DB51" s="10">
        <v>0.1971</v>
      </c>
      <c r="DC51" s="10">
        <v>24</v>
      </c>
      <c r="DD51" s="10">
        <v>10.4</v>
      </c>
      <c r="DE51" s="10">
        <v>0.89</v>
      </c>
      <c r="DF51" s="10">
        <v>0.45600000000000002</v>
      </c>
      <c r="DG51" s="10">
        <v>0.2336</v>
      </c>
      <c r="DH51" s="10">
        <v>29</v>
      </c>
      <c r="DI51" s="10">
        <v>10.199999999999999</v>
      </c>
      <c r="DJ51" s="10">
        <v>0.89</v>
      </c>
      <c r="DK51" s="10">
        <v>0.49819999999999998</v>
      </c>
      <c r="DL51" s="10">
        <v>0.25519999999999998</v>
      </c>
      <c r="DM51" s="10">
        <v>32</v>
      </c>
      <c r="DN51" s="10">
        <v>10.1</v>
      </c>
      <c r="DO51" s="10">
        <v>0.89</v>
      </c>
    </row>
    <row r="52" spans="1:119" x14ac:dyDescent="0.25">
      <c r="A52" s="10">
        <v>143</v>
      </c>
      <c r="B52" s="10" t="s">
        <v>299</v>
      </c>
      <c r="C52" s="10">
        <v>1.74</v>
      </c>
      <c r="D52" s="10">
        <v>0.44</v>
      </c>
      <c r="E52" s="10">
        <v>98.61</v>
      </c>
      <c r="F52" s="10">
        <v>10.5</v>
      </c>
      <c r="G52" s="10">
        <v>0.97</v>
      </c>
      <c r="H52" s="10">
        <v>1.8</v>
      </c>
      <c r="I52" s="10">
        <v>0.45</v>
      </c>
      <c r="J52" s="10">
        <v>104</v>
      </c>
      <c r="K52" s="10">
        <v>10.3</v>
      </c>
      <c r="L52" s="10">
        <v>0.97</v>
      </c>
      <c r="M52" s="10">
        <v>1.59</v>
      </c>
      <c r="N52" s="10">
        <v>0.4</v>
      </c>
      <c r="O52" s="10">
        <v>92</v>
      </c>
      <c r="P52" s="10">
        <v>10.3</v>
      </c>
      <c r="Q52" s="10">
        <v>0.97</v>
      </c>
      <c r="R52" s="10">
        <v>143</v>
      </c>
      <c r="S52" s="10" t="s">
        <v>299</v>
      </c>
      <c r="T52" s="10">
        <v>0.64600000000000002</v>
      </c>
      <c r="U52" s="10">
        <v>0.4274</v>
      </c>
      <c r="V52" s="10">
        <v>43</v>
      </c>
      <c r="W52" s="10">
        <v>10.4</v>
      </c>
      <c r="Y52" s="10">
        <v>0.96340000000000003</v>
      </c>
      <c r="Z52" s="10">
        <v>0.46660000000000001</v>
      </c>
      <c r="AA52" s="10">
        <v>60</v>
      </c>
      <c r="AB52" s="10">
        <v>10.3</v>
      </c>
      <c r="AD52" s="10">
        <v>0.72789999999999999</v>
      </c>
      <c r="AE52" s="10">
        <v>0.4511</v>
      </c>
      <c r="AF52" s="10">
        <v>48</v>
      </c>
      <c r="AG52" s="10">
        <v>10.3</v>
      </c>
      <c r="AI52" s="10">
        <v>143</v>
      </c>
      <c r="AJ52" s="10" t="s">
        <v>299</v>
      </c>
      <c r="AK52" s="10">
        <v>0</v>
      </c>
      <c r="AL52" s="10">
        <v>0</v>
      </c>
      <c r="AM52" s="10">
        <v>0</v>
      </c>
      <c r="AN52" s="10">
        <v>10.5</v>
      </c>
      <c r="AO52" s="10">
        <v>0</v>
      </c>
      <c r="AP52" s="10">
        <v>0</v>
      </c>
      <c r="AQ52" s="10">
        <v>0</v>
      </c>
      <c r="AR52" s="10">
        <v>0</v>
      </c>
      <c r="AS52" s="10">
        <v>10.3</v>
      </c>
      <c r="AT52" s="10">
        <v>0</v>
      </c>
      <c r="AU52" s="10">
        <v>0</v>
      </c>
      <c r="AV52" s="10">
        <v>0</v>
      </c>
      <c r="AW52" s="10">
        <v>0</v>
      </c>
      <c r="AX52" s="10">
        <v>10.4</v>
      </c>
      <c r="AY52" s="10">
        <v>0</v>
      </c>
      <c r="AZ52" s="10">
        <v>143</v>
      </c>
      <c r="BA52" s="10" t="s">
        <v>299</v>
      </c>
      <c r="BB52" s="10">
        <v>0.25719999999999998</v>
      </c>
      <c r="BC52" s="10">
        <v>0.23230000000000001</v>
      </c>
      <c r="BD52" s="10">
        <v>19.054500000000001</v>
      </c>
      <c r="BE52" s="10">
        <v>10.5</v>
      </c>
      <c r="BF52" s="10">
        <v>0.74</v>
      </c>
      <c r="BG52" s="10">
        <v>0.43409999999999999</v>
      </c>
      <c r="BH52" s="10">
        <v>0.19289999999999999</v>
      </c>
      <c r="BI52" s="10">
        <v>26.629200000000001</v>
      </c>
      <c r="BJ52" s="10">
        <v>10.3</v>
      </c>
      <c r="BK52" s="10">
        <v>0.91</v>
      </c>
      <c r="BL52" s="10">
        <v>0.56230000000000002</v>
      </c>
      <c r="BM52" s="10">
        <v>0.2225</v>
      </c>
      <c r="BN52" s="10">
        <v>33.569699999999997</v>
      </c>
      <c r="BO52" s="10">
        <v>10.4</v>
      </c>
      <c r="BP52" s="10">
        <v>0.93</v>
      </c>
      <c r="BQ52" s="10">
        <v>143</v>
      </c>
      <c r="BR52" s="10" t="s">
        <v>299</v>
      </c>
      <c r="BS52" s="10">
        <v>2.3774000000000002</v>
      </c>
      <c r="BT52" s="10">
        <v>0.50260000000000005</v>
      </c>
      <c r="BU52" s="10">
        <v>134.8997</v>
      </c>
      <c r="BV52" s="10">
        <v>10.4</v>
      </c>
      <c r="BW52" s="10">
        <v>0.98</v>
      </c>
      <c r="BX52" s="10">
        <v>2.9413999999999998</v>
      </c>
      <c r="BY52" s="10">
        <v>0.64059999999999995</v>
      </c>
      <c r="BZ52" s="10">
        <v>170.3974</v>
      </c>
      <c r="CA52" s="10">
        <v>10.199999999999999</v>
      </c>
      <c r="CB52" s="10">
        <v>0.98</v>
      </c>
      <c r="CC52" s="10">
        <v>2.9279000000000002</v>
      </c>
      <c r="CD52" s="10">
        <v>0.56859999999999999</v>
      </c>
      <c r="CE52" s="10">
        <v>165.57810000000001</v>
      </c>
      <c r="CF52" s="10">
        <v>10.4</v>
      </c>
      <c r="CG52" s="10">
        <v>0.98</v>
      </c>
      <c r="CH52" s="10">
        <v>143</v>
      </c>
      <c r="CI52" s="10" t="s">
        <v>299</v>
      </c>
      <c r="CJ52" s="10">
        <v>0.51419999999999999</v>
      </c>
      <c r="CK52" s="10">
        <v>0.39700000000000002</v>
      </c>
      <c r="CL52" s="10">
        <v>36.410499999999999</v>
      </c>
      <c r="CM52" s="10">
        <v>10.3</v>
      </c>
      <c r="CN52" s="10">
        <v>0.79</v>
      </c>
      <c r="CO52" s="10">
        <v>1.0428999999999999</v>
      </c>
      <c r="CP52" s="10">
        <v>0.4178</v>
      </c>
      <c r="CQ52" s="10">
        <v>63.591799999999999</v>
      </c>
      <c r="CR52" s="10">
        <v>10.199999999999999</v>
      </c>
      <c r="CS52" s="10">
        <v>0.93</v>
      </c>
      <c r="CT52" s="10">
        <v>1.0144</v>
      </c>
      <c r="CU52" s="10">
        <v>0.43780000000000002</v>
      </c>
      <c r="CV52" s="10">
        <v>62.5364</v>
      </c>
      <c r="CW52" s="10">
        <v>10.199999999999999</v>
      </c>
      <c r="CX52" s="10">
        <v>0.92</v>
      </c>
      <c r="CY52" s="10">
        <v>143</v>
      </c>
      <c r="CZ52" s="10" t="s">
        <v>299</v>
      </c>
      <c r="DA52" s="10">
        <v>2.8565999999999998</v>
      </c>
      <c r="DB52" s="10">
        <v>0.50039999999999996</v>
      </c>
      <c r="DC52" s="10">
        <v>161</v>
      </c>
      <c r="DD52" s="10">
        <v>10.4</v>
      </c>
      <c r="DE52" s="10">
        <v>0.98</v>
      </c>
      <c r="DF52" s="10">
        <v>3.3862999999999999</v>
      </c>
      <c r="DG52" s="10">
        <v>0.52939999999999998</v>
      </c>
      <c r="DH52" s="10">
        <v>194</v>
      </c>
      <c r="DI52" s="10">
        <v>10.199999999999999</v>
      </c>
      <c r="DJ52" s="10">
        <v>0.99</v>
      </c>
      <c r="DK52" s="10">
        <v>3.2572999999999999</v>
      </c>
      <c r="DL52" s="10">
        <v>0.66139999999999999</v>
      </c>
      <c r="DM52" s="10">
        <v>190</v>
      </c>
      <c r="DN52" s="10">
        <v>10.1</v>
      </c>
      <c r="DO52" s="10">
        <v>0.98</v>
      </c>
    </row>
    <row r="53" spans="1:119" x14ac:dyDescent="0.25">
      <c r="A53" s="10">
        <v>144</v>
      </c>
      <c r="B53" s="10" t="s">
        <v>309</v>
      </c>
      <c r="C53" s="10">
        <v>2.2599999999999998</v>
      </c>
      <c r="D53" s="10">
        <v>0.46</v>
      </c>
      <c r="E53" s="10">
        <v>126.64</v>
      </c>
      <c r="F53" s="10">
        <v>10.5</v>
      </c>
      <c r="G53" s="10">
        <v>0.98</v>
      </c>
      <c r="H53" s="10">
        <v>2.35</v>
      </c>
      <c r="I53" s="10">
        <v>0.33</v>
      </c>
      <c r="J53" s="10">
        <v>133</v>
      </c>
      <c r="K53" s="10">
        <v>10.3</v>
      </c>
      <c r="L53" s="10">
        <v>0.99</v>
      </c>
      <c r="M53" s="10">
        <v>2.44</v>
      </c>
      <c r="N53" s="10">
        <v>0.35</v>
      </c>
      <c r="O53" s="10">
        <v>138</v>
      </c>
      <c r="P53" s="10">
        <v>10.3</v>
      </c>
      <c r="Q53" s="10">
        <v>0.99</v>
      </c>
      <c r="R53" s="10">
        <v>144</v>
      </c>
      <c r="S53" s="10" t="s">
        <v>309</v>
      </c>
      <c r="T53" s="10">
        <v>0.2432</v>
      </c>
      <c r="U53" s="10">
        <v>0.18970000000000001</v>
      </c>
      <c r="V53" s="10">
        <v>17.121099999999998</v>
      </c>
      <c r="W53" s="10">
        <v>10.4</v>
      </c>
      <c r="Y53" s="10">
        <v>0.41420000000000001</v>
      </c>
      <c r="Z53" s="10">
        <v>0.24579999999999999</v>
      </c>
      <c r="AA53" s="10">
        <v>27</v>
      </c>
      <c r="AB53" s="10">
        <v>10.3</v>
      </c>
      <c r="AD53" s="10">
        <v>0.46050000000000002</v>
      </c>
      <c r="AE53" s="10">
        <v>0.2359</v>
      </c>
      <c r="AF53" s="10">
        <v>29</v>
      </c>
      <c r="AG53" s="10">
        <v>10.3</v>
      </c>
      <c r="AI53" s="10">
        <v>144</v>
      </c>
      <c r="AJ53" s="10" t="s">
        <v>309</v>
      </c>
      <c r="AK53" s="10">
        <v>2.1425999999999998</v>
      </c>
      <c r="AL53" s="10">
        <v>0.2727</v>
      </c>
      <c r="AM53" s="10">
        <v>118.7629</v>
      </c>
      <c r="AN53" s="10">
        <v>10.5</v>
      </c>
      <c r="AO53" s="10">
        <v>0.99</v>
      </c>
      <c r="AP53" s="10">
        <v>2.2244000000000002</v>
      </c>
      <c r="AQ53" s="10">
        <v>0.27110000000000001</v>
      </c>
      <c r="AR53" s="10">
        <v>125.6078</v>
      </c>
      <c r="AS53" s="10">
        <v>10.3</v>
      </c>
      <c r="AT53" s="10">
        <v>0.99</v>
      </c>
      <c r="AU53" s="10">
        <v>2.3035000000000001</v>
      </c>
      <c r="AV53" s="10">
        <v>0.72309999999999997</v>
      </c>
      <c r="AW53" s="10">
        <v>134.02940000000001</v>
      </c>
      <c r="AX53" s="10">
        <v>10.4</v>
      </c>
      <c r="AY53" s="10">
        <v>0.95</v>
      </c>
      <c r="AZ53" s="10">
        <v>144</v>
      </c>
      <c r="BA53" s="10" t="s">
        <v>309</v>
      </c>
      <c r="BB53" s="10">
        <v>0</v>
      </c>
      <c r="BC53" s="10">
        <v>0</v>
      </c>
      <c r="BD53" s="10">
        <v>0</v>
      </c>
      <c r="BE53" s="10">
        <v>10.5</v>
      </c>
      <c r="BF53" s="10">
        <v>0</v>
      </c>
      <c r="BG53" s="10">
        <v>0</v>
      </c>
      <c r="BH53" s="10">
        <v>0</v>
      </c>
      <c r="BI53" s="10">
        <v>0</v>
      </c>
      <c r="BJ53" s="10">
        <v>10.3</v>
      </c>
      <c r="BK53" s="10">
        <v>0</v>
      </c>
      <c r="BL53" s="10">
        <v>0</v>
      </c>
      <c r="BM53" s="10">
        <v>0</v>
      </c>
      <c r="BN53" s="10">
        <v>0</v>
      </c>
      <c r="BO53" s="10">
        <v>10.4</v>
      </c>
      <c r="BP53" s="10">
        <v>0</v>
      </c>
      <c r="BQ53" s="10">
        <v>144</v>
      </c>
      <c r="BR53" s="10" t="s">
        <v>309</v>
      </c>
      <c r="BS53" s="10">
        <v>1.5669999999999999</v>
      </c>
      <c r="BT53" s="10">
        <v>0.1963</v>
      </c>
      <c r="BU53" s="10">
        <v>87.668999999999997</v>
      </c>
      <c r="BV53" s="10">
        <v>10.4</v>
      </c>
      <c r="BW53" s="10">
        <v>0.99</v>
      </c>
      <c r="BX53" s="10">
        <v>1.6084000000000001</v>
      </c>
      <c r="BY53" s="10">
        <v>0.15690000000000001</v>
      </c>
      <c r="BZ53" s="10">
        <v>91.473500000000001</v>
      </c>
      <c r="CA53" s="10">
        <v>10.199999999999999</v>
      </c>
      <c r="CB53" s="10">
        <v>1</v>
      </c>
      <c r="CC53" s="10">
        <v>1.7075</v>
      </c>
      <c r="CD53" s="10">
        <v>0.20119999999999999</v>
      </c>
      <c r="CE53" s="10">
        <v>95.445899999999995</v>
      </c>
      <c r="CF53" s="10">
        <v>10.4</v>
      </c>
      <c r="CG53" s="10">
        <v>0.99</v>
      </c>
      <c r="CH53" s="10">
        <v>144</v>
      </c>
      <c r="CI53" s="10" t="s">
        <v>309</v>
      </c>
      <c r="CJ53" s="10">
        <v>1.24E-2</v>
      </c>
      <c r="CK53" s="10">
        <v>7.6E-3</v>
      </c>
      <c r="CL53" s="10">
        <v>0.81389999999999996</v>
      </c>
      <c r="CM53" s="10">
        <v>10.3</v>
      </c>
      <c r="CN53" s="10">
        <v>0.85</v>
      </c>
      <c r="CO53" s="10">
        <v>1.3899999999999999E-2</v>
      </c>
      <c r="CP53" s="10">
        <v>5.0000000000000001E-3</v>
      </c>
      <c r="CQ53" s="10">
        <v>0.83679999999999999</v>
      </c>
      <c r="CR53" s="10">
        <v>10.199999999999999</v>
      </c>
      <c r="CS53" s="10">
        <v>0.94</v>
      </c>
      <c r="CT53" s="10">
        <v>3.32E-2</v>
      </c>
      <c r="CU53" s="10">
        <v>8.6E-3</v>
      </c>
      <c r="CV53" s="10">
        <v>1.9432</v>
      </c>
      <c r="CW53" s="10">
        <v>10.199999999999999</v>
      </c>
      <c r="CX53" s="10">
        <v>0.97</v>
      </c>
      <c r="CY53" s="10">
        <v>144</v>
      </c>
      <c r="CZ53" s="10" t="s">
        <v>309</v>
      </c>
      <c r="DA53" s="10">
        <v>2.3113000000000001</v>
      </c>
      <c r="DB53" s="10">
        <v>1.0530999999999999</v>
      </c>
      <c r="DC53" s="10">
        <v>141</v>
      </c>
      <c r="DD53" s="10">
        <v>10.4</v>
      </c>
      <c r="DE53" s="10">
        <v>0.91</v>
      </c>
      <c r="DF53" s="10">
        <v>2.3151000000000002</v>
      </c>
      <c r="DG53" s="10">
        <v>1.0548</v>
      </c>
      <c r="DH53" s="10">
        <v>144</v>
      </c>
      <c r="DI53" s="10">
        <v>10.199999999999999</v>
      </c>
      <c r="DJ53" s="10">
        <v>0.91</v>
      </c>
      <c r="DK53" s="10">
        <v>2.4992999999999999</v>
      </c>
      <c r="DL53" s="10">
        <v>1.1387</v>
      </c>
      <c r="DM53" s="10">
        <v>157</v>
      </c>
      <c r="DN53" s="10">
        <v>10.1</v>
      </c>
      <c r="DO53" s="10">
        <v>0.91</v>
      </c>
    </row>
    <row r="54" spans="1:119" x14ac:dyDescent="0.25">
      <c r="A54" s="10">
        <v>145</v>
      </c>
      <c r="B54" s="10" t="s">
        <v>300</v>
      </c>
      <c r="C54" s="10">
        <v>0.05</v>
      </c>
      <c r="D54" s="10">
        <v>0.02</v>
      </c>
      <c r="E54" s="10">
        <v>3.11</v>
      </c>
      <c r="F54" s="10">
        <v>10.5</v>
      </c>
      <c r="G54" s="10">
        <v>0.92</v>
      </c>
      <c r="H54" s="10">
        <v>0.08</v>
      </c>
      <c r="I54" s="10">
        <v>0.05</v>
      </c>
      <c r="J54" s="10">
        <v>5</v>
      </c>
      <c r="K54" s="10">
        <v>10.3</v>
      </c>
      <c r="L54" s="10">
        <v>0.86</v>
      </c>
      <c r="M54" s="10">
        <v>0.03</v>
      </c>
      <c r="N54" s="10">
        <v>0.01</v>
      </c>
      <c r="O54" s="10">
        <v>2</v>
      </c>
      <c r="P54" s="10">
        <v>10.3</v>
      </c>
      <c r="Q54" s="10">
        <v>0.91</v>
      </c>
      <c r="R54" s="10">
        <v>145</v>
      </c>
      <c r="S54" s="10" t="s">
        <v>300</v>
      </c>
      <c r="T54" s="10">
        <v>1.66E-2</v>
      </c>
      <c r="U54" s="10">
        <v>7.1000000000000004E-3</v>
      </c>
      <c r="V54" s="10">
        <v>1</v>
      </c>
      <c r="W54" s="10">
        <v>10.4</v>
      </c>
      <c r="Y54" s="10">
        <v>6.2399999999999997E-2</v>
      </c>
      <c r="Z54" s="10">
        <v>4.87E-2</v>
      </c>
      <c r="AA54" s="10">
        <v>4.4387999999999996</v>
      </c>
      <c r="AB54" s="10">
        <v>10.3</v>
      </c>
      <c r="AD54" s="10">
        <v>2.8500000000000001E-2</v>
      </c>
      <c r="AE54" s="10">
        <v>2.1399999999999999E-2</v>
      </c>
      <c r="AF54" s="10">
        <v>2</v>
      </c>
      <c r="AG54" s="10">
        <v>10.3</v>
      </c>
      <c r="AI54" s="10">
        <v>145</v>
      </c>
      <c r="AJ54" s="10" t="s">
        <v>300</v>
      </c>
      <c r="AK54" s="10">
        <v>3.09E-2</v>
      </c>
      <c r="AL54" s="10">
        <v>1.7100000000000001E-2</v>
      </c>
      <c r="AM54" s="10">
        <v>1.9417</v>
      </c>
      <c r="AN54" s="10">
        <v>10.5</v>
      </c>
      <c r="AO54" s="10">
        <v>0.88</v>
      </c>
      <c r="AP54" s="10">
        <v>4.53E-2</v>
      </c>
      <c r="AQ54" s="10">
        <v>2.9100000000000001E-2</v>
      </c>
      <c r="AR54" s="10">
        <v>3.0179999999999998</v>
      </c>
      <c r="AS54" s="10">
        <v>10.3</v>
      </c>
      <c r="AT54" s="10">
        <v>0.84</v>
      </c>
      <c r="AU54" s="10">
        <v>4.8099999999999997E-2</v>
      </c>
      <c r="AV54" s="10">
        <v>1.8200000000000001E-2</v>
      </c>
      <c r="AW54" s="10">
        <v>2.855</v>
      </c>
      <c r="AX54" s="10">
        <v>10.4</v>
      </c>
      <c r="AY54" s="10">
        <v>0.94</v>
      </c>
      <c r="AZ54" s="10">
        <v>145</v>
      </c>
      <c r="BA54" s="10" t="s">
        <v>300</v>
      </c>
      <c r="BB54" s="10">
        <v>0</v>
      </c>
      <c r="BC54" s="10">
        <v>0</v>
      </c>
      <c r="BD54" s="10">
        <v>0</v>
      </c>
      <c r="BE54" s="10">
        <v>10.5</v>
      </c>
      <c r="BF54" s="10">
        <v>0</v>
      </c>
      <c r="BG54" s="10">
        <v>0</v>
      </c>
      <c r="BH54" s="10">
        <v>0</v>
      </c>
      <c r="BI54" s="10">
        <v>0</v>
      </c>
      <c r="BJ54" s="10">
        <v>10.3</v>
      </c>
      <c r="BK54" s="10">
        <v>0</v>
      </c>
      <c r="BL54" s="10">
        <v>0</v>
      </c>
      <c r="BM54" s="10">
        <v>0</v>
      </c>
      <c r="BN54" s="10">
        <v>0</v>
      </c>
      <c r="BO54" s="10">
        <v>10.4</v>
      </c>
      <c r="BP54" s="10">
        <v>0</v>
      </c>
      <c r="BQ54" s="10">
        <v>145</v>
      </c>
      <c r="BR54" s="10" t="s">
        <v>300</v>
      </c>
      <c r="BS54" s="10">
        <v>0</v>
      </c>
      <c r="BT54" s="10">
        <v>0</v>
      </c>
      <c r="BU54" s="10">
        <v>0</v>
      </c>
      <c r="BV54" s="10">
        <v>10.4</v>
      </c>
      <c r="BW54" s="10">
        <v>0</v>
      </c>
      <c r="BX54" s="10">
        <v>0</v>
      </c>
      <c r="BY54" s="10">
        <v>0</v>
      </c>
      <c r="BZ54" s="10">
        <v>0</v>
      </c>
      <c r="CA54" s="10">
        <v>10.199999999999999</v>
      </c>
      <c r="CB54" s="10">
        <v>0</v>
      </c>
      <c r="CC54" s="10">
        <v>0</v>
      </c>
      <c r="CD54" s="10">
        <v>0</v>
      </c>
      <c r="CE54" s="10">
        <v>0</v>
      </c>
      <c r="CF54" s="10">
        <v>10.4</v>
      </c>
      <c r="CG54" s="10">
        <v>0</v>
      </c>
      <c r="CH54" s="10">
        <v>145</v>
      </c>
      <c r="CI54" s="10" t="s">
        <v>300</v>
      </c>
      <c r="CJ54" s="10">
        <v>0</v>
      </c>
      <c r="CK54" s="10">
        <v>0</v>
      </c>
      <c r="CL54" s="10">
        <v>0</v>
      </c>
      <c r="CM54" s="10">
        <v>10.3</v>
      </c>
      <c r="CN54" s="10">
        <v>0</v>
      </c>
      <c r="CO54" s="10">
        <v>0</v>
      </c>
      <c r="CP54" s="10">
        <v>0</v>
      </c>
      <c r="CQ54" s="10">
        <v>0</v>
      </c>
      <c r="CR54" s="10">
        <v>10.199999999999999</v>
      </c>
      <c r="CS54" s="10">
        <v>0</v>
      </c>
      <c r="CT54" s="10">
        <v>0</v>
      </c>
      <c r="CU54" s="10">
        <v>0</v>
      </c>
      <c r="CV54" s="10">
        <v>0</v>
      </c>
      <c r="CW54" s="10">
        <v>10.199999999999999</v>
      </c>
      <c r="CX54" s="10">
        <v>0</v>
      </c>
      <c r="CY54" s="10">
        <v>145</v>
      </c>
      <c r="CZ54" s="10" t="s">
        <v>300</v>
      </c>
      <c r="DA54" s="10">
        <v>8.6E-3</v>
      </c>
      <c r="DB54" s="10">
        <v>6.4999999999999997E-3</v>
      </c>
      <c r="DC54" s="10">
        <v>0.6</v>
      </c>
      <c r="DD54" s="10">
        <v>10.4</v>
      </c>
      <c r="DE54" s="10">
        <v>0.8</v>
      </c>
      <c r="DF54" s="10">
        <v>7.1000000000000004E-3</v>
      </c>
      <c r="DG54" s="10">
        <v>5.3E-3</v>
      </c>
      <c r="DH54" s="10">
        <v>0.5</v>
      </c>
      <c r="DI54" s="10">
        <v>10.199999999999999</v>
      </c>
      <c r="DJ54" s="10">
        <v>0.8</v>
      </c>
      <c r="DK54" s="10">
        <v>7.0000000000000001E-3</v>
      </c>
      <c r="DL54" s="10">
        <v>5.1999999999999998E-3</v>
      </c>
      <c r="DM54" s="10">
        <v>0.5</v>
      </c>
      <c r="DN54" s="10">
        <v>10.1</v>
      </c>
      <c r="DO54" s="10">
        <v>0.8</v>
      </c>
    </row>
    <row r="55" spans="1:119" x14ac:dyDescent="0.25">
      <c r="A55" s="10">
        <v>146</v>
      </c>
      <c r="B55" s="10" t="s">
        <v>310</v>
      </c>
      <c r="C55" s="10">
        <v>0.39</v>
      </c>
      <c r="D55" s="10">
        <v>0.08</v>
      </c>
      <c r="E55" s="10">
        <v>21.8</v>
      </c>
      <c r="F55" s="10">
        <v>10.5</v>
      </c>
      <c r="G55" s="10">
        <v>0.98</v>
      </c>
      <c r="H55" s="10">
        <v>0.4</v>
      </c>
      <c r="I55" s="10">
        <v>0.08</v>
      </c>
      <c r="J55" s="10">
        <v>23</v>
      </c>
      <c r="K55" s="10">
        <v>10.3</v>
      </c>
      <c r="L55" s="10">
        <v>0.98</v>
      </c>
      <c r="M55" s="10">
        <v>0.42</v>
      </c>
      <c r="N55" s="10">
        <v>0.09</v>
      </c>
      <c r="O55" s="10">
        <v>24</v>
      </c>
      <c r="P55" s="10">
        <v>10.3</v>
      </c>
      <c r="Q55" s="10">
        <v>0.98</v>
      </c>
      <c r="R55" s="10">
        <v>146</v>
      </c>
      <c r="S55" s="10" t="s">
        <v>310</v>
      </c>
      <c r="T55" s="10">
        <v>7.0599999999999996E-2</v>
      </c>
      <c r="U55" s="10">
        <v>1.43E-2</v>
      </c>
      <c r="V55" s="10">
        <v>4</v>
      </c>
      <c r="W55" s="10">
        <v>10.4</v>
      </c>
      <c r="Y55" s="10">
        <v>0.17660000000000001</v>
      </c>
      <c r="Z55" s="10">
        <v>8.5500000000000007E-2</v>
      </c>
      <c r="AA55" s="10">
        <v>11</v>
      </c>
      <c r="AB55" s="10">
        <v>10.3</v>
      </c>
      <c r="AD55" s="10">
        <v>9.9900000000000003E-2</v>
      </c>
      <c r="AE55" s="10">
        <v>7.4899999999999994E-2</v>
      </c>
      <c r="AF55" s="10">
        <v>7</v>
      </c>
      <c r="AG55" s="10">
        <v>10.3</v>
      </c>
      <c r="AI55" s="10">
        <v>146</v>
      </c>
      <c r="AJ55" s="10" t="s">
        <v>310</v>
      </c>
      <c r="AK55" s="10">
        <v>0.70220000000000005</v>
      </c>
      <c r="AL55" s="10">
        <v>8.9399999999999993E-2</v>
      </c>
      <c r="AM55" s="10">
        <v>38.922600000000003</v>
      </c>
      <c r="AN55" s="10">
        <v>10.5</v>
      </c>
      <c r="AO55" s="10">
        <v>0.99</v>
      </c>
      <c r="AP55" s="10">
        <v>0.77710000000000001</v>
      </c>
      <c r="AQ55" s="10">
        <v>0.13500000000000001</v>
      </c>
      <c r="AR55" s="10">
        <v>44.211500000000001</v>
      </c>
      <c r="AS55" s="10">
        <v>10.3</v>
      </c>
      <c r="AT55" s="10">
        <v>0.99</v>
      </c>
      <c r="AU55" s="10">
        <v>0.7238</v>
      </c>
      <c r="AV55" s="10">
        <v>0.10829999999999999</v>
      </c>
      <c r="AW55" s="10">
        <v>40.628599999999999</v>
      </c>
      <c r="AX55" s="10">
        <v>10.4</v>
      </c>
      <c r="AY55" s="10">
        <v>0.99</v>
      </c>
      <c r="AZ55" s="10">
        <v>146</v>
      </c>
      <c r="BA55" s="10" t="s">
        <v>310</v>
      </c>
      <c r="BB55" s="10">
        <v>6.1100000000000002E-2</v>
      </c>
      <c r="BC55" s="10">
        <v>7.51E-2</v>
      </c>
      <c r="BD55" s="10">
        <v>5.3262</v>
      </c>
      <c r="BE55" s="10">
        <v>10.5</v>
      </c>
      <c r="BF55" s="10">
        <v>0.63</v>
      </c>
      <c r="BG55" s="10">
        <v>9.2299999999999993E-2</v>
      </c>
      <c r="BH55" s="10">
        <v>7.22E-2</v>
      </c>
      <c r="BI55" s="10">
        <v>6.5660999999999996</v>
      </c>
      <c r="BJ55" s="10">
        <v>10.3</v>
      </c>
      <c r="BK55" s="10">
        <v>0.79</v>
      </c>
      <c r="BL55" s="10">
        <v>0.1008</v>
      </c>
      <c r="BM55" s="10">
        <v>7.5700000000000003E-2</v>
      </c>
      <c r="BN55" s="10">
        <v>6.9953000000000003</v>
      </c>
      <c r="BO55" s="10">
        <v>10.4</v>
      </c>
      <c r="BP55" s="10">
        <v>0.8</v>
      </c>
      <c r="BQ55" s="10">
        <v>146</v>
      </c>
      <c r="BR55" s="10" t="s">
        <v>310</v>
      </c>
      <c r="BS55" s="10">
        <v>0.41670000000000001</v>
      </c>
      <c r="BT55" s="10">
        <v>8.5999999999999993E-2</v>
      </c>
      <c r="BU55" s="10">
        <v>23.619199999999999</v>
      </c>
      <c r="BV55" s="10">
        <v>10.4</v>
      </c>
      <c r="BW55" s="10">
        <v>0.98</v>
      </c>
      <c r="BX55" s="10">
        <v>0.43859999999999999</v>
      </c>
      <c r="BY55" s="10">
        <v>8.1600000000000006E-2</v>
      </c>
      <c r="BZ55" s="10">
        <v>25.2501</v>
      </c>
      <c r="CA55" s="10">
        <v>10.199999999999999</v>
      </c>
      <c r="CB55" s="10">
        <v>0.98</v>
      </c>
      <c r="CC55" s="10">
        <v>0.42970000000000003</v>
      </c>
      <c r="CD55" s="10">
        <v>8.77E-2</v>
      </c>
      <c r="CE55" s="10">
        <v>24.345300000000002</v>
      </c>
      <c r="CF55" s="10">
        <v>10.4</v>
      </c>
      <c r="CG55" s="10">
        <v>0.98</v>
      </c>
      <c r="CH55" s="10">
        <v>146</v>
      </c>
      <c r="CI55" s="10" t="s">
        <v>310</v>
      </c>
      <c r="CJ55" s="10">
        <v>5.6300000000000003E-2</v>
      </c>
      <c r="CK55" s="10">
        <v>6.9000000000000006E-2</v>
      </c>
      <c r="CL55" s="10">
        <v>4.9931999999999999</v>
      </c>
      <c r="CM55" s="10">
        <v>10.3</v>
      </c>
      <c r="CN55" s="10">
        <v>0.63</v>
      </c>
      <c r="CO55" s="10">
        <v>8.8999999999999996E-2</v>
      </c>
      <c r="CP55" s="10">
        <v>5.67E-2</v>
      </c>
      <c r="CQ55" s="10">
        <v>5.9749999999999996</v>
      </c>
      <c r="CR55" s="10">
        <v>10.199999999999999</v>
      </c>
      <c r="CS55" s="10">
        <v>0.84</v>
      </c>
      <c r="CT55" s="10">
        <v>8.6900000000000005E-2</v>
      </c>
      <c r="CU55" s="10">
        <v>6.6400000000000001E-2</v>
      </c>
      <c r="CV55" s="10">
        <v>6.1901000000000002</v>
      </c>
      <c r="CW55" s="10">
        <v>10.199999999999999</v>
      </c>
      <c r="CX55" s="10">
        <v>0.79</v>
      </c>
      <c r="CY55" s="10">
        <v>146</v>
      </c>
      <c r="CZ55" s="10" t="s">
        <v>310</v>
      </c>
      <c r="DA55" s="10">
        <v>0.44130000000000003</v>
      </c>
      <c r="DB55" s="10">
        <v>8.9599999999999999E-2</v>
      </c>
      <c r="DC55" s="10">
        <v>25</v>
      </c>
      <c r="DD55" s="10">
        <v>10.4</v>
      </c>
      <c r="DE55" s="10">
        <v>0.98</v>
      </c>
      <c r="DF55" s="10">
        <v>0.45569999999999999</v>
      </c>
      <c r="DG55" s="10">
        <v>5.8000000000000003E-2</v>
      </c>
      <c r="DH55" s="10">
        <v>26</v>
      </c>
      <c r="DI55" s="10">
        <v>10.199999999999999</v>
      </c>
      <c r="DJ55" s="10">
        <v>0.99</v>
      </c>
      <c r="DK55" s="10">
        <v>0.42859999999999998</v>
      </c>
      <c r="DL55" s="10">
        <v>8.6999999999999994E-2</v>
      </c>
      <c r="DM55" s="10">
        <v>25</v>
      </c>
      <c r="DN55" s="10">
        <v>10.1</v>
      </c>
      <c r="DO55" s="10">
        <v>0.98</v>
      </c>
    </row>
    <row r="56" spans="1:119" x14ac:dyDescent="0.25">
      <c r="A56" s="10">
        <v>147</v>
      </c>
      <c r="B56" s="10" t="s">
        <v>311</v>
      </c>
      <c r="C56" s="10">
        <v>0.61</v>
      </c>
      <c r="D56" s="10">
        <v>0.12</v>
      </c>
      <c r="E56" s="10">
        <v>34.25</v>
      </c>
      <c r="F56" s="10">
        <v>10.5</v>
      </c>
      <c r="G56" s="10">
        <v>0.98</v>
      </c>
      <c r="H56" s="10">
        <v>0.59</v>
      </c>
      <c r="I56" s="10">
        <v>0.12</v>
      </c>
      <c r="J56" s="10">
        <v>34</v>
      </c>
      <c r="K56" s="10">
        <v>10.3</v>
      </c>
      <c r="L56" s="10">
        <v>0.98</v>
      </c>
      <c r="M56" s="10">
        <v>0.57999999999999996</v>
      </c>
      <c r="N56" s="10">
        <v>0.12</v>
      </c>
      <c r="O56" s="10">
        <v>33</v>
      </c>
      <c r="P56" s="10">
        <v>10.3</v>
      </c>
      <c r="Q56" s="10">
        <v>0.98</v>
      </c>
      <c r="R56" s="10">
        <v>147</v>
      </c>
      <c r="S56" s="10" t="s">
        <v>311</v>
      </c>
      <c r="T56" s="10">
        <v>0.51880000000000004</v>
      </c>
      <c r="U56" s="10">
        <v>0.15129999999999999</v>
      </c>
      <c r="V56" s="10">
        <v>30</v>
      </c>
      <c r="W56" s="10">
        <v>10.4</v>
      </c>
      <c r="Y56" s="10">
        <v>0.51910000000000001</v>
      </c>
      <c r="Z56" s="10">
        <v>0.13009999999999999</v>
      </c>
      <c r="AA56" s="10">
        <v>30</v>
      </c>
      <c r="AB56" s="10">
        <v>10.3</v>
      </c>
      <c r="AD56" s="10">
        <v>0.3115</v>
      </c>
      <c r="AE56" s="10">
        <v>7.8100000000000003E-2</v>
      </c>
      <c r="AF56" s="10">
        <v>18</v>
      </c>
      <c r="AG56" s="10">
        <v>10.3</v>
      </c>
      <c r="AI56" s="10">
        <v>147</v>
      </c>
      <c r="AJ56" s="10" t="s">
        <v>311</v>
      </c>
      <c r="AK56" s="10">
        <v>0.60599999999999998</v>
      </c>
      <c r="AL56" s="10">
        <v>0.1099</v>
      </c>
      <c r="AM56" s="10">
        <v>33.865000000000002</v>
      </c>
      <c r="AN56" s="10">
        <v>10.5</v>
      </c>
      <c r="AO56" s="10">
        <v>0.98</v>
      </c>
      <c r="AP56" s="10">
        <v>0.72160000000000002</v>
      </c>
      <c r="AQ56" s="10">
        <v>0.12540000000000001</v>
      </c>
      <c r="AR56" s="10">
        <v>41.054299999999998</v>
      </c>
      <c r="AS56" s="10">
        <v>10.3</v>
      </c>
      <c r="AT56" s="10">
        <v>0.99</v>
      </c>
      <c r="AU56" s="10">
        <v>0.63549999999999995</v>
      </c>
      <c r="AV56" s="10">
        <v>9.5100000000000004E-2</v>
      </c>
      <c r="AW56" s="10">
        <v>35.672199999999997</v>
      </c>
      <c r="AX56" s="10">
        <v>10.4</v>
      </c>
      <c r="AY56" s="10">
        <v>0.99</v>
      </c>
      <c r="AZ56" s="10">
        <v>147</v>
      </c>
      <c r="BA56" s="10" t="s">
        <v>311</v>
      </c>
      <c r="BB56" s="10">
        <v>0.44740000000000002</v>
      </c>
      <c r="BC56" s="10">
        <v>0.13500000000000001</v>
      </c>
      <c r="BD56" s="10">
        <v>25.6965</v>
      </c>
      <c r="BE56" s="10">
        <v>10.5</v>
      </c>
      <c r="BF56" s="10">
        <v>0.96</v>
      </c>
      <c r="BG56" s="10">
        <v>0.3805</v>
      </c>
      <c r="BH56" s="10">
        <v>0.1691</v>
      </c>
      <c r="BI56" s="10">
        <v>23.338000000000001</v>
      </c>
      <c r="BJ56" s="10">
        <v>10.3</v>
      </c>
      <c r="BK56" s="10">
        <v>0.91</v>
      </c>
      <c r="BL56" s="10">
        <v>0.4975</v>
      </c>
      <c r="BM56" s="10">
        <v>0.12479999999999999</v>
      </c>
      <c r="BN56" s="10">
        <v>28.472000000000001</v>
      </c>
      <c r="BO56" s="10">
        <v>10.4</v>
      </c>
      <c r="BP56" s="10">
        <v>0.97</v>
      </c>
      <c r="BQ56" s="10">
        <v>147</v>
      </c>
      <c r="BR56" s="10" t="s">
        <v>311</v>
      </c>
      <c r="BS56" s="10">
        <v>0.65080000000000005</v>
      </c>
      <c r="BT56" s="10">
        <v>0.16259999999999999</v>
      </c>
      <c r="BU56" s="10">
        <v>37.240400000000001</v>
      </c>
      <c r="BV56" s="10">
        <v>10.4</v>
      </c>
      <c r="BW56" s="10">
        <v>0.97</v>
      </c>
      <c r="BX56" s="10">
        <v>0.73</v>
      </c>
      <c r="BY56" s="10">
        <v>0.17530000000000001</v>
      </c>
      <c r="BZ56" s="10">
        <v>42.492899999999999</v>
      </c>
      <c r="CA56" s="10">
        <v>10.199999999999999</v>
      </c>
      <c r="CB56" s="10">
        <v>0.97</v>
      </c>
      <c r="CC56" s="10">
        <v>0.72370000000000001</v>
      </c>
      <c r="CD56" s="10">
        <v>0.1646</v>
      </c>
      <c r="CE56" s="10">
        <v>41.200200000000002</v>
      </c>
      <c r="CF56" s="10">
        <v>10.4</v>
      </c>
      <c r="CG56" s="10">
        <v>0.98</v>
      </c>
      <c r="CH56" s="10">
        <v>147</v>
      </c>
      <c r="CI56" s="10" t="s">
        <v>311</v>
      </c>
      <c r="CJ56" s="10">
        <v>0.1084</v>
      </c>
      <c r="CK56" s="10">
        <v>0.1043</v>
      </c>
      <c r="CL56" s="10">
        <v>8.4344999999999999</v>
      </c>
      <c r="CM56" s="10">
        <v>10.3</v>
      </c>
      <c r="CN56" s="10">
        <v>0.72</v>
      </c>
      <c r="CO56" s="10">
        <v>0.24959999999999999</v>
      </c>
      <c r="CP56" s="10">
        <v>0.18759999999999999</v>
      </c>
      <c r="CQ56" s="10">
        <v>17.674399999999999</v>
      </c>
      <c r="CR56" s="10">
        <v>10.199999999999999</v>
      </c>
      <c r="CS56" s="10">
        <v>0.8</v>
      </c>
      <c r="CT56" s="10">
        <v>0.20330000000000001</v>
      </c>
      <c r="CU56" s="10">
        <v>0.13</v>
      </c>
      <c r="CV56" s="10">
        <v>13.656700000000001</v>
      </c>
      <c r="CW56" s="10">
        <v>10.199999999999999</v>
      </c>
      <c r="CX56" s="10">
        <v>0.84</v>
      </c>
      <c r="CY56" s="10">
        <v>147</v>
      </c>
      <c r="CZ56" s="10" t="s">
        <v>311</v>
      </c>
      <c r="DA56" s="10">
        <v>0.7238</v>
      </c>
      <c r="DB56" s="10">
        <v>0.14699999999999999</v>
      </c>
      <c r="DC56" s="10">
        <v>41</v>
      </c>
      <c r="DD56" s="10">
        <v>10.4</v>
      </c>
      <c r="DE56" s="10">
        <v>0.98</v>
      </c>
      <c r="DF56" s="10">
        <v>0.6925</v>
      </c>
      <c r="DG56" s="10">
        <v>0.1406</v>
      </c>
      <c r="DH56" s="10">
        <v>40</v>
      </c>
      <c r="DI56" s="10">
        <v>10.199999999999999</v>
      </c>
      <c r="DJ56" s="10">
        <v>0.98</v>
      </c>
      <c r="DK56" s="10">
        <v>0.73719999999999997</v>
      </c>
      <c r="DL56" s="10">
        <v>0.1497</v>
      </c>
      <c r="DM56" s="10">
        <v>43</v>
      </c>
      <c r="DN56" s="10">
        <v>10.1</v>
      </c>
      <c r="DO56" s="10">
        <v>0.98</v>
      </c>
    </row>
    <row r="57" spans="1:119" x14ac:dyDescent="0.25">
      <c r="A57" s="10">
        <v>148</v>
      </c>
      <c r="B57" s="10" t="s">
        <v>312</v>
      </c>
      <c r="C57" s="10">
        <v>0</v>
      </c>
      <c r="D57" s="10">
        <v>0</v>
      </c>
      <c r="E57" s="10">
        <v>0</v>
      </c>
      <c r="F57" s="10">
        <v>10.5</v>
      </c>
      <c r="G57" s="10">
        <v>0</v>
      </c>
      <c r="H57" s="10">
        <v>0</v>
      </c>
      <c r="I57" s="10">
        <v>0</v>
      </c>
      <c r="J57" s="10">
        <v>0</v>
      </c>
      <c r="K57" s="10">
        <v>10.3</v>
      </c>
      <c r="L57" s="10">
        <v>0</v>
      </c>
      <c r="M57" s="10">
        <v>0</v>
      </c>
      <c r="N57" s="10">
        <v>0</v>
      </c>
      <c r="O57" s="10">
        <v>0</v>
      </c>
      <c r="P57" s="10">
        <v>10.3</v>
      </c>
      <c r="Q57" s="10">
        <v>0</v>
      </c>
      <c r="R57" s="10">
        <v>148</v>
      </c>
      <c r="S57" s="10" t="s">
        <v>312</v>
      </c>
      <c r="T57" s="10">
        <v>0</v>
      </c>
      <c r="U57" s="10">
        <v>0</v>
      </c>
      <c r="V57" s="10">
        <v>0</v>
      </c>
      <c r="W57" s="10">
        <v>10.4</v>
      </c>
      <c r="Y57" s="10">
        <v>0</v>
      </c>
      <c r="Z57" s="10">
        <v>0</v>
      </c>
      <c r="AA57" s="10">
        <v>0</v>
      </c>
      <c r="AB57" s="10">
        <v>10.3</v>
      </c>
      <c r="AD57" s="10">
        <v>0</v>
      </c>
      <c r="AE57" s="10">
        <v>0</v>
      </c>
      <c r="AF57" s="10">
        <v>0</v>
      </c>
      <c r="AG57" s="10">
        <v>10.3</v>
      </c>
      <c r="AI57" s="10">
        <v>148</v>
      </c>
      <c r="AJ57" s="10" t="s">
        <v>312</v>
      </c>
      <c r="AK57" s="10">
        <v>0.90790000000000004</v>
      </c>
      <c r="AL57" s="10">
        <v>0.23649999999999999</v>
      </c>
      <c r="AM57" s="10">
        <v>51.587699999999998</v>
      </c>
      <c r="AN57" s="10">
        <v>10.5</v>
      </c>
      <c r="AO57" s="10">
        <v>0.97</v>
      </c>
      <c r="AP57" s="10">
        <v>1.0439000000000001</v>
      </c>
      <c r="AQ57" s="10">
        <v>0.2238</v>
      </c>
      <c r="AR57" s="10">
        <v>59.843699999999998</v>
      </c>
      <c r="AS57" s="10">
        <v>10.3</v>
      </c>
      <c r="AT57" s="10">
        <v>0.98</v>
      </c>
      <c r="AU57" s="10">
        <v>1.0415000000000001</v>
      </c>
      <c r="AV57" s="10">
        <v>0.15579999999999999</v>
      </c>
      <c r="AW57" s="10">
        <v>58.461599999999997</v>
      </c>
      <c r="AX57" s="10">
        <v>10.4</v>
      </c>
      <c r="AY57" s="10">
        <v>0.99</v>
      </c>
      <c r="AZ57" s="10">
        <v>148</v>
      </c>
      <c r="BA57" s="10" t="s">
        <v>312</v>
      </c>
      <c r="BB57" s="10">
        <v>0.45290000000000002</v>
      </c>
      <c r="BC57" s="10">
        <v>0.40899999999999997</v>
      </c>
      <c r="BD57" s="10">
        <v>33.552500000000002</v>
      </c>
      <c r="BE57" s="10">
        <v>10.5</v>
      </c>
      <c r="BF57" s="10">
        <v>0.74</v>
      </c>
      <c r="BG57" s="10">
        <v>0.44379999999999997</v>
      </c>
      <c r="BH57" s="10">
        <v>0.22420000000000001</v>
      </c>
      <c r="BI57" s="10">
        <v>27.870200000000001</v>
      </c>
      <c r="BJ57" s="10">
        <v>10.3</v>
      </c>
      <c r="BK57" s="10">
        <v>0.89</v>
      </c>
      <c r="BL57" s="10">
        <v>0.8367</v>
      </c>
      <c r="BM57" s="10">
        <v>0.33100000000000002</v>
      </c>
      <c r="BN57" s="10">
        <v>49.954900000000002</v>
      </c>
      <c r="BO57" s="10">
        <v>10.4</v>
      </c>
      <c r="BP57" s="10">
        <v>0.93</v>
      </c>
      <c r="BQ57" s="10">
        <v>148</v>
      </c>
      <c r="BR57" s="10" t="s">
        <v>312</v>
      </c>
      <c r="BS57" s="10">
        <v>0.70540000000000003</v>
      </c>
      <c r="BT57" s="10">
        <v>0.1726</v>
      </c>
      <c r="BU57" s="10">
        <v>40.313499999999998</v>
      </c>
      <c r="BV57" s="10">
        <v>10.4</v>
      </c>
      <c r="BW57" s="10">
        <v>0.97</v>
      </c>
      <c r="BX57" s="10">
        <v>0.80220000000000002</v>
      </c>
      <c r="BY57" s="10">
        <v>0.1726</v>
      </c>
      <c r="BZ57" s="10">
        <v>46.447800000000001</v>
      </c>
      <c r="CA57" s="10">
        <v>10.199999999999999</v>
      </c>
      <c r="CB57" s="10">
        <v>0.98</v>
      </c>
      <c r="CC57" s="10">
        <v>0.90610000000000002</v>
      </c>
      <c r="CD57" s="10">
        <v>0.18920000000000001</v>
      </c>
      <c r="CE57" s="10">
        <v>51.385399999999997</v>
      </c>
      <c r="CF57" s="10">
        <v>10.4</v>
      </c>
      <c r="CG57" s="10">
        <v>0.98</v>
      </c>
      <c r="CH57" s="10">
        <v>148</v>
      </c>
      <c r="CI57" s="10" t="s">
        <v>312</v>
      </c>
      <c r="CJ57" s="10">
        <v>0.2044</v>
      </c>
      <c r="CK57" s="10">
        <v>0.1565</v>
      </c>
      <c r="CL57" s="10">
        <v>14.4293</v>
      </c>
      <c r="CM57" s="10">
        <v>10.3</v>
      </c>
      <c r="CN57" s="10">
        <v>0.79</v>
      </c>
      <c r="CO57" s="10">
        <v>0.27510000000000001</v>
      </c>
      <c r="CP57" s="10">
        <v>9.64E-2</v>
      </c>
      <c r="CQ57" s="10">
        <v>16.500900000000001</v>
      </c>
      <c r="CR57" s="10">
        <v>10.199999999999999</v>
      </c>
      <c r="CS57" s="10">
        <v>0.94</v>
      </c>
      <c r="CT57" s="10">
        <v>0.33350000000000002</v>
      </c>
      <c r="CU57" s="10">
        <v>0.1124</v>
      </c>
      <c r="CV57" s="10">
        <v>19.921500000000002</v>
      </c>
      <c r="CW57" s="10">
        <v>10.199999999999999</v>
      </c>
      <c r="CX57" s="10">
        <v>0.95</v>
      </c>
      <c r="CY57" s="10">
        <v>148</v>
      </c>
      <c r="CZ57" s="10" t="s">
        <v>312</v>
      </c>
      <c r="DA57" s="10">
        <v>1.0415000000000001</v>
      </c>
      <c r="DB57" s="10">
        <v>0.21149999999999999</v>
      </c>
      <c r="DC57" s="10">
        <v>59</v>
      </c>
      <c r="DD57" s="10">
        <v>10.4</v>
      </c>
      <c r="DE57" s="10">
        <v>0.98</v>
      </c>
      <c r="DF57" s="10">
        <v>1.0844</v>
      </c>
      <c r="DG57" s="10">
        <v>0.1545</v>
      </c>
      <c r="DH57" s="10">
        <v>62</v>
      </c>
      <c r="DI57" s="10">
        <v>10.199999999999999</v>
      </c>
      <c r="DJ57" s="10">
        <v>0.99</v>
      </c>
      <c r="DK57" s="10">
        <v>1.1486000000000001</v>
      </c>
      <c r="DL57" s="10">
        <v>0.23319999999999999</v>
      </c>
      <c r="DM57" s="10">
        <v>67</v>
      </c>
      <c r="DN57" s="10">
        <v>10.1</v>
      </c>
      <c r="DO57" s="10">
        <v>0.98</v>
      </c>
    </row>
    <row r="58" spans="1:119" x14ac:dyDescent="0.25">
      <c r="A58" s="10">
        <v>149</v>
      </c>
      <c r="B58" s="10" t="s">
        <v>313</v>
      </c>
      <c r="C58" s="10">
        <v>0.12</v>
      </c>
      <c r="D58" s="10">
        <v>0.05</v>
      </c>
      <c r="E58" s="10">
        <v>7.27</v>
      </c>
      <c r="F58" s="10">
        <v>10.5</v>
      </c>
      <c r="G58" s="10">
        <v>0.91</v>
      </c>
      <c r="H58" s="10">
        <v>0.15</v>
      </c>
      <c r="I58" s="10">
        <v>0.06</v>
      </c>
      <c r="J58" s="10">
        <v>9</v>
      </c>
      <c r="K58" s="10">
        <v>10.3</v>
      </c>
      <c r="L58" s="10">
        <v>0.92</v>
      </c>
      <c r="M58" s="10">
        <v>0.2</v>
      </c>
      <c r="N58" s="10">
        <v>0.08</v>
      </c>
      <c r="O58" s="10">
        <v>12</v>
      </c>
      <c r="P58" s="10">
        <v>10.3</v>
      </c>
      <c r="Q58" s="10">
        <v>0.92</v>
      </c>
      <c r="R58" s="10">
        <v>149</v>
      </c>
      <c r="S58" s="10" t="s">
        <v>313</v>
      </c>
      <c r="T58" s="10">
        <v>3.4599999999999999E-2</v>
      </c>
      <c r="U58" s="10">
        <v>1.01E-2</v>
      </c>
      <c r="V58" s="10">
        <v>2</v>
      </c>
      <c r="W58" s="10">
        <v>10.4</v>
      </c>
      <c r="Y58" s="10">
        <v>3.3300000000000003E-2</v>
      </c>
      <c r="Z58" s="10">
        <v>1.2800000000000001E-2</v>
      </c>
      <c r="AA58" s="10">
        <v>2</v>
      </c>
      <c r="AB58" s="10">
        <v>10.3</v>
      </c>
      <c r="AD58" s="10">
        <v>0.1028</v>
      </c>
      <c r="AE58" s="10">
        <v>4.9799999999999997E-2</v>
      </c>
      <c r="AF58" s="10">
        <v>6.4</v>
      </c>
      <c r="AG58" s="10">
        <v>10.3</v>
      </c>
      <c r="AI58" s="10">
        <v>149</v>
      </c>
      <c r="AJ58" s="10" t="s">
        <v>313</v>
      </c>
      <c r="AK58" s="10">
        <v>0.31</v>
      </c>
      <c r="AL58" s="10">
        <v>6.7000000000000004E-2</v>
      </c>
      <c r="AM58" s="10">
        <v>17.438800000000001</v>
      </c>
      <c r="AN58" s="10">
        <v>10.5</v>
      </c>
      <c r="AO58" s="10">
        <v>0.98</v>
      </c>
      <c r="AP58" s="10">
        <v>0.3821</v>
      </c>
      <c r="AQ58" s="10">
        <v>0.11409999999999999</v>
      </c>
      <c r="AR58" s="10">
        <v>22.352499999999999</v>
      </c>
      <c r="AS58" s="10">
        <v>10.3</v>
      </c>
      <c r="AT58" s="10">
        <v>0.96</v>
      </c>
      <c r="AU58" s="10">
        <v>0.316</v>
      </c>
      <c r="AV58" s="10">
        <v>8.5500000000000007E-2</v>
      </c>
      <c r="AW58" s="10">
        <v>18.173300000000001</v>
      </c>
      <c r="AX58" s="10">
        <v>10.4</v>
      </c>
      <c r="AY58" s="10">
        <v>0.97</v>
      </c>
      <c r="AZ58" s="10">
        <v>149</v>
      </c>
      <c r="BA58" s="10" t="s">
        <v>313</v>
      </c>
      <c r="BB58" s="10">
        <v>9.4700000000000006E-2</v>
      </c>
      <c r="BC58" s="10">
        <v>6.7599999999999993E-2</v>
      </c>
      <c r="BD58" s="10">
        <v>6.3970000000000002</v>
      </c>
      <c r="BE58" s="10">
        <v>10.5</v>
      </c>
      <c r="BF58" s="10">
        <v>0.81</v>
      </c>
      <c r="BG58" s="10">
        <v>7.8700000000000006E-2</v>
      </c>
      <c r="BH58" s="10">
        <v>4.87E-2</v>
      </c>
      <c r="BI58" s="10">
        <v>5.1852999999999998</v>
      </c>
      <c r="BJ58" s="10">
        <v>10.3</v>
      </c>
      <c r="BK58" s="10">
        <v>0.85</v>
      </c>
      <c r="BL58" s="10">
        <v>9.64E-2</v>
      </c>
      <c r="BM58" s="10">
        <v>5.9799999999999999E-2</v>
      </c>
      <c r="BN58" s="10">
        <v>6.2953000000000001</v>
      </c>
      <c r="BO58" s="10">
        <v>10.4</v>
      </c>
      <c r="BP58" s="10">
        <v>0.85</v>
      </c>
      <c r="BQ58" s="10">
        <v>149</v>
      </c>
      <c r="BR58" s="10" t="s">
        <v>313</v>
      </c>
      <c r="BS58" s="10">
        <v>0.18179999999999999</v>
      </c>
      <c r="BT58" s="10">
        <v>7.9000000000000008E-3</v>
      </c>
      <c r="BU58" s="10">
        <v>10.1021</v>
      </c>
      <c r="BV58" s="10">
        <v>10.4</v>
      </c>
      <c r="BW58" s="10">
        <v>1</v>
      </c>
      <c r="BX58" s="10">
        <v>0.18920000000000001</v>
      </c>
      <c r="BY58" s="10">
        <v>1.46E-2</v>
      </c>
      <c r="BZ58" s="10">
        <v>10.7399</v>
      </c>
      <c r="CA58" s="10">
        <v>10.199999999999999</v>
      </c>
      <c r="CB58" s="10">
        <v>1</v>
      </c>
      <c r="CC58" s="10">
        <v>0.15010000000000001</v>
      </c>
      <c r="CD58" s="10">
        <v>1.8700000000000001E-2</v>
      </c>
      <c r="CE58" s="10">
        <v>8.3947000000000003</v>
      </c>
      <c r="CF58" s="10">
        <v>10.4</v>
      </c>
      <c r="CG58" s="10">
        <v>0.99</v>
      </c>
      <c r="CH58" s="10">
        <v>149</v>
      </c>
      <c r="CI58" s="10" t="s">
        <v>313</v>
      </c>
      <c r="CJ58" s="10">
        <v>7.7200000000000005E-2</v>
      </c>
      <c r="CK58" s="10">
        <v>4.5699999999999998E-2</v>
      </c>
      <c r="CL58" s="10">
        <v>5.0255999999999998</v>
      </c>
      <c r="CM58" s="10">
        <v>10.3</v>
      </c>
      <c r="CN58" s="10">
        <v>0.86</v>
      </c>
      <c r="CO58" s="10">
        <v>4.8099999999999997E-2</v>
      </c>
      <c r="CP58" s="10">
        <v>1.1299999999999999E-2</v>
      </c>
      <c r="CQ58" s="10">
        <v>2.7942999999999998</v>
      </c>
      <c r="CR58" s="10">
        <v>10.199999999999999</v>
      </c>
      <c r="CS58" s="10">
        <v>0.97</v>
      </c>
      <c r="CT58" s="10">
        <v>4.8500000000000001E-2</v>
      </c>
      <c r="CU58" s="10">
        <v>5.7999999999999996E-3</v>
      </c>
      <c r="CV58" s="10">
        <v>2.7633999999999999</v>
      </c>
      <c r="CW58" s="10">
        <v>10.199999999999999</v>
      </c>
      <c r="CX58" s="10">
        <v>0.99</v>
      </c>
      <c r="CY58" s="10">
        <v>149</v>
      </c>
      <c r="CZ58" s="10" t="s">
        <v>313</v>
      </c>
      <c r="DA58" s="10">
        <v>0.14119999999999999</v>
      </c>
      <c r="DB58" s="10">
        <v>2.87E-2</v>
      </c>
      <c r="DC58" s="10">
        <v>8</v>
      </c>
      <c r="DD58" s="10">
        <v>10.4</v>
      </c>
      <c r="DE58" s="10">
        <v>0.98</v>
      </c>
      <c r="DF58" s="10">
        <v>0.15740000000000001</v>
      </c>
      <c r="DG58" s="10">
        <v>2.24E-2</v>
      </c>
      <c r="DH58" s="10">
        <v>9</v>
      </c>
      <c r="DI58" s="10">
        <v>10.199999999999999</v>
      </c>
      <c r="DJ58" s="10">
        <v>0.99</v>
      </c>
      <c r="DK58" s="10">
        <v>0.23760000000000001</v>
      </c>
      <c r="DL58" s="10">
        <v>5.9499999999999997E-2</v>
      </c>
      <c r="DM58" s="10">
        <v>14</v>
      </c>
      <c r="DN58" s="10">
        <v>10.1</v>
      </c>
      <c r="DO58" s="10">
        <v>0.97</v>
      </c>
    </row>
    <row r="59" spans="1:119" x14ac:dyDescent="0.25">
      <c r="A59" s="10">
        <v>150</v>
      </c>
      <c r="B59" s="10" t="s">
        <v>16</v>
      </c>
      <c r="C59" s="10">
        <v>0.2</v>
      </c>
      <c r="D59" s="10">
        <v>-4</v>
      </c>
      <c r="E59" s="10">
        <v>10.119999999999999</v>
      </c>
      <c r="F59" s="10">
        <v>228.39</v>
      </c>
      <c r="G59" s="10">
        <v>0.05</v>
      </c>
      <c r="H59" s="10">
        <v>0.4</v>
      </c>
      <c r="I59" s="10">
        <v>-4</v>
      </c>
      <c r="J59" s="10">
        <v>10.18</v>
      </c>
      <c r="K59" s="10">
        <v>228</v>
      </c>
      <c r="L59" s="10">
        <v>0.1</v>
      </c>
      <c r="M59" s="10">
        <v>18</v>
      </c>
      <c r="N59" s="10">
        <v>2.2000000000000002</v>
      </c>
      <c r="O59" s="10">
        <v>46.65</v>
      </c>
      <c r="P59" s="10">
        <v>224.43</v>
      </c>
      <c r="Q59" s="10">
        <v>0.99299999999999999</v>
      </c>
      <c r="R59" s="10">
        <v>150</v>
      </c>
      <c r="S59" s="10" t="s">
        <v>16</v>
      </c>
      <c r="AI59" s="10">
        <v>150</v>
      </c>
      <c r="AJ59" s="10" t="s">
        <v>16</v>
      </c>
      <c r="AZ59" s="10">
        <v>150</v>
      </c>
      <c r="BA59" s="10" t="s">
        <v>16</v>
      </c>
      <c r="BB59" s="10">
        <v>31.799999237060547</v>
      </c>
      <c r="BC59" s="10">
        <v>7.4000000953674316</v>
      </c>
      <c r="BD59" s="10">
        <v>81.779986714058722</v>
      </c>
      <c r="BE59" s="10">
        <v>230.5</v>
      </c>
      <c r="BF59" s="10">
        <v>0.97397658616721106</v>
      </c>
      <c r="BG59" s="10">
        <v>41.799999237060547</v>
      </c>
      <c r="BH59" s="10">
        <v>11.199999809265137</v>
      </c>
      <c r="BI59" s="10">
        <v>109.43726569454195</v>
      </c>
      <c r="BJ59" s="10">
        <v>228.30000305175781</v>
      </c>
      <c r="BK59" s="10">
        <v>0.9659274220725379</v>
      </c>
      <c r="BL59" s="10">
        <v>45.400001525878906</v>
      </c>
      <c r="BM59" s="10">
        <v>7.4000000953674316</v>
      </c>
      <c r="BN59" s="10">
        <v>115.21740222392633</v>
      </c>
      <c r="BO59" s="10">
        <v>230.5</v>
      </c>
      <c r="BP59" s="10">
        <v>0.98697517982057426</v>
      </c>
      <c r="BQ59" s="10">
        <v>150</v>
      </c>
      <c r="BR59" s="10" t="s">
        <v>16</v>
      </c>
      <c r="CH59" s="10">
        <v>150</v>
      </c>
      <c r="CI59" s="10" t="s">
        <v>16</v>
      </c>
      <c r="CY59" s="10">
        <v>150</v>
      </c>
      <c r="CZ59" s="10" t="s">
        <v>16</v>
      </c>
    </row>
    <row r="60" spans="1:119" x14ac:dyDescent="0.25">
      <c r="A60" s="10">
        <v>151</v>
      </c>
      <c r="B60" s="10" t="s">
        <v>17</v>
      </c>
      <c r="C60" s="10">
        <v>-42.21</v>
      </c>
      <c r="D60" s="10">
        <v>-23.59</v>
      </c>
      <c r="E60" s="10">
        <v>122.24</v>
      </c>
      <c r="F60" s="10">
        <v>228.39</v>
      </c>
      <c r="G60" s="10">
        <v>0.873</v>
      </c>
      <c r="H60" s="10">
        <v>-75.16</v>
      </c>
      <c r="I60" s="10">
        <v>-34.340000000000003</v>
      </c>
      <c r="J60" s="10">
        <v>209.25</v>
      </c>
      <c r="K60" s="10">
        <v>228</v>
      </c>
      <c r="L60" s="10">
        <v>0.91</v>
      </c>
      <c r="M60" s="10">
        <v>-93.89</v>
      </c>
      <c r="N60" s="10">
        <v>-26.93</v>
      </c>
      <c r="O60" s="10">
        <v>251.27</v>
      </c>
      <c r="P60" s="10">
        <v>224.43</v>
      </c>
      <c r="Q60" s="10">
        <v>0.96099999999999997</v>
      </c>
      <c r="R60" s="10">
        <v>151</v>
      </c>
      <c r="S60" s="10" t="s">
        <v>17</v>
      </c>
      <c r="AI60" s="10">
        <v>151</v>
      </c>
      <c r="AJ60" s="10" t="s">
        <v>17</v>
      </c>
      <c r="AZ60" s="10">
        <v>151</v>
      </c>
      <c r="BA60" s="10" t="s">
        <v>17</v>
      </c>
      <c r="BB60" s="10">
        <v>-40.599998474121094</v>
      </c>
      <c r="BC60" s="10">
        <v>-55</v>
      </c>
      <c r="BD60" s="10">
        <v>171.23126128028917</v>
      </c>
      <c r="BE60" s="10">
        <v>230.5</v>
      </c>
      <c r="BF60" s="10">
        <v>0.59389737331782078</v>
      </c>
      <c r="BG60" s="10">
        <v>-62.099998474121094</v>
      </c>
      <c r="BH60" s="10">
        <v>-49.400001525878906</v>
      </c>
      <c r="BI60" s="10">
        <v>200.67458297689291</v>
      </c>
      <c r="BJ60" s="10">
        <v>228.30000305175781</v>
      </c>
      <c r="BK60" s="10">
        <v>0.7825870836108697</v>
      </c>
      <c r="BL60" s="10">
        <v>-66.300003051757813</v>
      </c>
      <c r="BM60" s="10">
        <v>-46.200000762939453</v>
      </c>
      <c r="BN60" s="10">
        <v>202.40879169288476</v>
      </c>
      <c r="BO60" s="10">
        <v>230.5</v>
      </c>
      <c r="BP60" s="10">
        <v>0.82045094393314988</v>
      </c>
      <c r="BQ60" s="10">
        <v>151</v>
      </c>
      <c r="BR60" s="10" t="s">
        <v>17</v>
      </c>
      <c r="CH60" s="10">
        <v>151</v>
      </c>
      <c r="CI60" s="10" t="s">
        <v>17</v>
      </c>
      <c r="CY60" s="10">
        <v>151</v>
      </c>
      <c r="CZ60" s="10" t="s">
        <v>17</v>
      </c>
    </row>
    <row r="61" spans="1:119" x14ac:dyDescent="0.25">
      <c r="A61" s="10">
        <v>152</v>
      </c>
      <c r="B61" s="10" t="s">
        <v>18</v>
      </c>
      <c r="C61" s="10">
        <v>38</v>
      </c>
      <c r="D61" s="10">
        <v>6.5</v>
      </c>
      <c r="E61" s="10">
        <v>97.46</v>
      </c>
      <c r="F61" s="10">
        <v>228.39</v>
      </c>
      <c r="G61" s="10">
        <v>0.98599999999999999</v>
      </c>
      <c r="H61" s="10">
        <v>36</v>
      </c>
      <c r="I61" s="10">
        <v>1.3</v>
      </c>
      <c r="J61" s="10">
        <v>91.22</v>
      </c>
      <c r="K61" s="10">
        <v>228</v>
      </c>
      <c r="L61" s="10">
        <v>0.999</v>
      </c>
      <c r="M61" s="10">
        <v>34</v>
      </c>
      <c r="N61" s="10">
        <v>6</v>
      </c>
      <c r="O61" s="10">
        <v>88.82</v>
      </c>
      <c r="P61" s="10">
        <v>224.43</v>
      </c>
      <c r="Q61" s="10">
        <v>0.98499999999999999</v>
      </c>
      <c r="R61" s="10">
        <v>152</v>
      </c>
      <c r="S61" s="10" t="s">
        <v>18</v>
      </c>
      <c r="AI61" s="10">
        <v>152</v>
      </c>
      <c r="AJ61" s="10" t="s">
        <v>18</v>
      </c>
      <c r="AZ61" s="10">
        <v>152</v>
      </c>
      <c r="BA61" s="10" t="s">
        <v>18</v>
      </c>
      <c r="BB61" s="10">
        <v>40.900001525878906</v>
      </c>
      <c r="BC61" s="10">
        <v>19.299999237060547</v>
      </c>
      <c r="BD61" s="10">
        <v>112.643063846636</v>
      </c>
      <c r="BE61" s="10">
        <v>231.80000305175781</v>
      </c>
      <c r="BF61" s="10">
        <v>0.90436720445389307</v>
      </c>
      <c r="BG61" s="10">
        <v>28.200000762939453</v>
      </c>
      <c r="BH61" s="10">
        <v>8.6999998092651367</v>
      </c>
      <c r="BI61" s="10">
        <v>74.209432855949018</v>
      </c>
      <c r="BJ61" s="10">
        <v>229.60000610351562</v>
      </c>
      <c r="BK61" s="10">
        <v>0.95555895080607689</v>
      </c>
      <c r="BL61" s="10">
        <v>42.799999237060547</v>
      </c>
      <c r="BM61" s="10">
        <v>-3.4000000953674316</v>
      </c>
      <c r="BN61" s="10">
        <v>106.89279164646813</v>
      </c>
      <c r="BO61" s="10">
        <v>231.89999389648437</v>
      </c>
      <c r="BP61" s="10">
        <v>0.99685955805653714</v>
      </c>
      <c r="BQ61" s="10">
        <v>152</v>
      </c>
      <c r="BR61" s="10" t="s">
        <v>18</v>
      </c>
      <c r="CH61" s="10">
        <v>152</v>
      </c>
      <c r="CI61" s="10" t="s">
        <v>18</v>
      </c>
      <c r="CY61" s="10">
        <v>152</v>
      </c>
      <c r="CZ61" s="10" t="s">
        <v>18</v>
      </c>
    </row>
    <row r="62" spans="1:119" x14ac:dyDescent="0.25">
      <c r="A62" s="10">
        <v>153</v>
      </c>
      <c r="B62" s="10" t="s">
        <v>19</v>
      </c>
      <c r="C62" s="10">
        <v>-43.78</v>
      </c>
      <c r="D62" s="10">
        <v>-23.16</v>
      </c>
      <c r="E62" s="10">
        <v>125.21</v>
      </c>
      <c r="F62" s="10">
        <v>228.39</v>
      </c>
      <c r="G62" s="10">
        <v>0.88400000000000001</v>
      </c>
      <c r="H62" s="10">
        <v>-71.819999999999993</v>
      </c>
      <c r="I62" s="10">
        <v>-31.05</v>
      </c>
      <c r="J62" s="10">
        <v>198.13</v>
      </c>
      <c r="K62" s="10">
        <v>228</v>
      </c>
      <c r="L62" s="10">
        <v>0.91800000000000004</v>
      </c>
      <c r="M62" s="10">
        <v>-93.51</v>
      </c>
      <c r="N62" s="10">
        <v>-27.05</v>
      </c>
      <c r="O62" s="10">
        <v>250.41</v>
      </c>
      <c r="P62" s="10">
        <v>224.43</v>
      </c>
      <c r="Q62" s="10">
        <v>0.96099999999999997</v>
      </c>
      <c r="R62" s="10">
        <v>153</v>
      </c>
      <c r="S62" s="10" t="s">
        <v>19</v>
      </c>
      <c r="AI62" s="10">
        <v>153</v>
      </c>
      <c r="AJ62" s="10" t="s">
        <v>19</v>
      </c>
      <c r="AZ62" s="10">
        <v>153</v>
      </c>
      <c r="BA62" s="10" t="s">
        <v>19</v>
      </c>
      <c r="BB62" s="10">
        <v>-41.799999237060547</v>
      </c>
      <c r="BC62" s="10">
        <v>-52.5</v>
      </c>
      <c r="BD62" s="10">
        <v>167.1477495063065</v>
      </c>
      <c r="BE62" s="10">
        <v>231.80000305175781</v>
      </c>
      <c r="BF62" s="10">
        <v>0.62287611206795679</v>
      </c>
      <c r="BG62" s="10">
        <v>-62.400001525878906</v>
      </c>
      <c r="BH62" s="10">
        <v>-45.700000762939453</v>
      </c>
      <c r="BI62" s="10">
        <v>194.49111495380888</v>
      </c>
      <c r="BJ62" s="10">
        <v>229.60000610351562</v>
      </c>
      <c r="BK62" s="10">
        <v>0.80677477644291362</v>
      </c>
      <c r="BL62" s="10">
        <v>-66.800003051757813</v>
      </c>
      <c r="BM62" s="10">
        <v>-42.400001525878906</v>
      </c>
      <c r="BN62" s="10">
        <v>196.9816725469116</v>
      </c>
      <c r="BO62" s="10">
        <v>231.89999389648437</v>
      </c>
      <c r="BP62" s="10">
        <v>0.84428543475772277</v>
      </c>
      <c r="BQ62" s="10">
        <v>153</v>
      </c>
      <c r="BR62" s="10" t="s">
        <v>19</v>
      </c>
      <c r="CH62" s="10">
        <v>153</v>
      </c>
      <c r="CI62" s="10" t="s">
        <v>19</v>
      </c>
      <c r="CY62" s="10">
        <v>153</v>
      </c>
      <c r="CZ62" s="10" t="s">
        <v>19</v>
      </c>
    </row>
    <row r="63" spans="1:119" x14ac:dyDescent="0.25">
      <c r="A63" s="10">
        <v>154</v>
      </c>
      <c r="B63" s="10" t="s">
        <v>20</v>
      </c>
      <c r="C63" s="10">
        <v>18.86</v>
      </c>
      <c r="D63" s="10">
        <v>28.62</v>
      </c>
      <c r="E63" s="10">
        <v>86.63</v>
      </c>
      <c r="F63" s="10">
        <v>228.39</v>
      </c>
      <c r="G63" s="10">
        <v>0.55000000000000004</v>
      </c>
      <c r="H63" s="10">
        <v>43.24</v>
      </c>
      <c r="I63" s="10">
        <v>33.200000000000003</v>
      </c>
      <c r="J63" s="10">
        <v>138.05000000000001</v>
      </c>
      <c r="K63" s="10">
        <v>228</v>
      </c>
      <c r="L63" s="10">
        <v>0.79300000000000004</v>
      </c>
      <c r="M63" s="10">
        <v>52.84</v>
      </c>
      <c r="N63" s="10">
        <v>28.64</v>
      </c>
      <c r="O63" s="10">
        <v>154.62</v>
      </c>
      <c r="P63" s="10">
        <v>224.43</v>
      </c>
      <c r="Q63" s="10">
        <v>0.879</v>
      </c>
      <c r="R63" s="10">
        <v>154</v>
      </c>
      <c r="S63" s="10" t="s">
        <v>20</v>
      </c>
      <c r="T63" s="10">
        <v>-16.170000000000002</v>
      </c>
      <c r="U63" s="10">
        <v>-39.869999999999997</v>
      </c>
      <c r="V63" s="10">
        <v>-107.95332632073024</v>
      </c>
      <c r="W63" s="10">
        <v>230.1</v>
      </c>
      <c r="Y63" s="10">
        <v>-37.19</v>
      </c>
      <c r="Z63" s="10">
        <v>-38.86</v>
      </c>
      <c r="AA63" s="10">
        <v>-134.92100279450003</v>
      </c>
      <c r="AB63" s="10">
        <v>230.17</v>
      </c>
      <c r="AD63" s="10">
        <v>-36.94</v>
      </c>
      <c r="AE63" s="10">
        <v>-34.799999999999997</v>
      </c>
      <c r="AF63" s="10">
        <v>-129.13512536200318</v>
      </c>
      <c r="AG63" s="10">
        <v>226.9</v>
      </c>
      <c r="AI63" s="10">
        <v>154</v>
      </c>
      <c r="AJ63" s="10" t="s">
        <v>20</v>
      </c>
      <c r="AK63" s="10">
        <v>16.080840444225728</v>
      </c>
      <c r="AL63" s="10">
        <v>10.360330023940143</v>
      </c>
      <c r="AM63" s="10">
        <v>47.177713448349337</v>
      </c>
      <c r="AN63" s="10">
        <v>234.1</v>
      </c>
      <c r="AO63" s="10">
        <v>0.84063954023283538</v>
      </c>
      <c r="AP63" s="10">
        <v>40.708540266973209</v>
      </c>
      <c r="AQ63" s="10">
        <v>6.8688159469236414</v>
      </c>
      <c r="AR63" s="10">
        <v>102.87142614774361</v>
      </c>
      <c r="AS63" s="10">
        <v>231.69999694824219</v>
      </c>
      <c r="AT63" s="10">
        <v>0.98606175228084547</v>
      </c>
      <c r="AU63" s="10">
        <v>47.33253227164893</v>
      </c>
      <c r="AV63" s="10">
        <v>7.3123028424526275</v>
      </c>
      <c r="AW63" s="10">
        <v>119.03414724114684</v>
      </c>
      <c r="AX63" s="10">
        <v>232.30000305175781</v>
      </c>
      <c r="AY63" s="10">
        <v>0.98827618890913926</v>
      </c>
      <c r="AZ63" s="10">
        <v>154</v>
      </c>
      <c r="BA63" s="10" t="s">
        <v>20</v>
      </c>
      <c r="BB63" s="10">
        <v>4.6598836432375546</v>
      </c>
      <c r="BC63" s="10">
        <v>39.844869006380684</v>
      </c>
      <c r="BD63" s="10">
        <v>100.48257140260529</v>
      </c>
      <c r="BE63" s="10">
        <v>230.5</v>
      </c>
      <c r="BF63" s="10">
        <v>0.11615897606569776</v>
      </c>
      <c r="BG63" s="10">
        <v>25.109520016627918</v>
      </c>
      <c r="BH63" s="10">
        <v>37.75204876928187</v>
      </c>
      <c r="BI63" s="10">
        <v>114.53272859934131</v>
      </c>
      <c r="BJ63" s="10">
        <v>228.55471264092051</v>
      </c>
      <c r="BK63" s="10">
        <v>0.55380643237140803</v>
      </c>
      <c r="BL63" s="10">
        <v>20.400053834846283</v>
      </c>
      <c r="BM63" s="10">
        <v>43.837176096702287</v>
      </c>
      <c r="BN63" s="10">
        <v>121.10936083587889</v>
      </c>
      <c r="BO63" s="10">
        <v>230.5</v>
      </c>
      <c r="BP63" s="10">
        <v>0.42191216182429742</v>
      </c>
      <c r="BQ63" s="10">
        <v>154</v>
      </c>
      <c r="BR63" s="10" t="s">
        <v>20</v>
      </c>
      <c r="BS63" s="10">
        <v>26.937000000000001</v>
      </c>
      <c r="BT63" s="10">
        <v>45.07</v>
      </c>
      <c r="BU63" s="10">
        <v>130.55846591852097</v>
      </c>
      <c r="BV63" s="10">
        <v>232.191</v>
      </c>
      <c r="BW63" s="10">
        <v>0.51302458596438927</v>
      </c>
      <c r="BX63" s="10">
        <v>55.689</v>
      </c>
      <c r="BY63" s="10">
        <v>39.994</v>
      </c>
      <c r="BZ63" s="10">
        <v>173.52313488080489</v>
      </c>
      <c r="CA63" s="10">
        <v>228.12200000000001</v>
      </c>
      <c r="CB63" s="10">
        <v>0.81223974432068879</v>
      </c>
      <c r="CC63" s="10">
        <v>73.617999999999995</v>
      </c>
      <c r="CD63" s="10">
        <v>35.088999999999999</v>
      </c>
      <c r="CE63" s="10">
        <v>204.08871413195115</v>
      </c>
      <c r="CF63" s="10">
        <v>230.70599999999999</v>
      </c>
      <c r="CG63" s="10">
        <v>0.90270429435557087</v>
      </c>
      <c r="CH63" s="10">
        <v>154</v>
      </c>
      <c r="CI63" s="10" t="s">
        <v>20</v>
      </c>
      <c r="CJ63" s="10">
        <v>10.483000000000001</v>
      </c>
      <c r="CK63" s="10">
        <v>28.385000000000002</v>
      </c>
      <c r="CL63" s="10">
        <v>74.626179775146213</v>
      </c>
      <c r="CM63" s="10">
        <v>234.1</v>
      </c>
      <c r="CN63" s="10">
        <v>0.34644343398952404</v>
      </c>
      <c r="CO63" s="10">
        <v>33.700000000000003</v>
      </c>
      <c r="CP63" s="10">
        <v>33.389000000000003</v>
      </c>
      <c r="CQ63" s="10">
        <v>118.05717172174076</v>
      </c>
      <c r="CR63" s="10">
        <v>232</v>
      </c>
      <c r="CS63" s="10">
        <v>0.71037703626303306</v>
      </c>
      <c r="CT63" s="10">
        <v>29.858000000000001</v>
      </c>
      <c r="CU63" s="10">
        <v>28.622</v>
      </c>
      <c r="CV63" s="10">
        <v>101.87581845623414</v>
      </c>
      <c r="CW63" s="10">
        <v>234.4</v>
      </c>
      <c r="CX63" s="10">
        <v>0.72189056913016303</v>
      </c>
      <c r="CY63" s="10">
        <v>154</v>
      </c>
      <c r="CZ63" s="10" t="s">
        <v>20</v>
      </c>
      <c r="DA63" s="10">
        <v>-5.3579999999999997</v>
      </c>
      <c r="DB63" s="10">
        <v>29.785</v>
      </c>
      <c r="DC63" s="10">
        <v>-75.703643801429266</v>
      </c>
      <c r="DD63" s="10">
        <v>230.8</v>
      </c>
      <c r="DE63" s="10">
        <v>0.17704737569839718</v>
      </c>
      <c r="DF63" s="10">
        <v>25.594999999999999</v>
      </c>
      <c r="DG63" s="10">
        <v>21.94</v>
      </c>
      <c r="DH63" s="10">
        <v>85.242255021881576</v>
      </c>
      <c r="DI63" s="10">
        <v>228.33</v>
      </c>
      <c r="DJ63" s="10">
        <v>0.75923566307579105</v>
      </c>
      <c r="DK63" s="10">
        <v>34.098999999999997</v>
      </c>
      <c r="DL63" s="10">
        <v>23.146999999999998</v>
      </c>
      <c r="DM63" s="10">
        <v>104.05168377350891</v>
      </c>
      <c r="DN63" s="10">
        <v>228.679</v>
      </c>
      <c r="DO63" s="10">
        <v>0.82738114329494838</v>
      </c>
    </row>
    <row r="64" spans="1:119" x14ac:dyDescent="0.25">
      <c r="A64" s="10">
        <v>155</v>
      </c>
      <c r="B64" s="10" t="s">
        <v>21</v>
      </c>
      <c r="C64" s="10">
        <v>28.94</v>
      </c>
      <c r="D64" s="10">
        <v>15.63</v>
      </c>
      <c r="E64" s="10">
        <v>83.15</v>
      </c>
      <c r="F64" s="10">
        <v>228.39</v>
      </c>
      <c r="G64" s="10">
        <v>0.88</v>
      </c>
      <c r="H64" s="10">
        <v>67.34</v>
      </c>
      <c r="I64" s="10">
        <v>23.28</v>
      </c>
      <c r="J64" s="10">
        <v>180.42</v>
      </c>
      <c r="K64" s="10">
        <v>228</v>
      </c>
      <c r="L64" s="10">
        <v>0.94499999999999995</v>
      </c>
      <c r="M64" s="10">
        <v>82.56</v>
      </c>
      <c r="N64" s="10">
        <v>17.14</v>
      </c>
      <c r="O64" s="10">
        <v>216.9</v>
      </c>
      <c r="P64" s="10">
        <v>224.43</v>
      </c>
      <c r="Q64" s="10">
        <v>0.97899999999999998</v>
      </c>
      <c r="R64" s="10">
        <v>155</v>
      </c>
      <c r="S64" s="10" t="s">
        <v>21</v>
      </c>
      <c r="T64" s="10">
        <v>-17.760000000000002</v>
      </c>
      <c r="U64" s="10">
        <v>-44.5</v>
      </c>
      <c r="V64" s="10">
        <v>-120.22014747583313</v>
      </c>
      <c r="W64" s="10">
        <v>230.1</v>
      </c>
      <c r="Y64" s="10">
        <v>-41.09</v>
      </c>
      <c r="Z64" s="10">
        <v>-43.35</v>
      </c>
      <c r="AA64" s="10">
        <v>-149.82330660570605</v>
      </c>
      <c r="AB64" s="10">
        <v>230.17</v>
      </c>
      <c r="AD64" s="10">
        <v>-40.83</v>
      </c>
      <c r="AE64" s="10">
        <v>-38.81</v>
      </c>
      <c r="AF64" s="10">
        <v>-143.33781659717744</v>
      </c>
      <c r="AG64" s="10">
        <v>226.9</v>
      </c>
      <c r="AI64" s="10">
        <v>155</v>
      </c>
      <c r="AJ64" s="10" t="s">
        <v>21</v>
      </c>
      <c r="AK64" s="10">
        <v>18.076177145289925</v>
      </c>
      <c r="AL64" s="10">
        <v>11.853566452782292</v>
      </c>
      <c r="AM64" s="10">
        <v>53.310891871014221</v>
      </c>
      <c r="AN64" s="10">
        <v>234.09950985457991</v>
      </c>
      <c r="AO64" s="10">
        <v>0.83623724926614973</v>
      </c>
      <c r="AP64" s="10">
        <v>45.493962619771033</v>
      </c>
      <c r="AQ64" s="10">
        <v>7.948844096700757</v>
      </c>
      <c r="AR64" s="10">
        <v>115.07941945558339</v>
      </c>
      <c r="AS64" s="10">
        <v>231.6996648518745</v>
      </c>
      <c r="AT64" s="10">
        <v>0.9850767551804076</v>
      </c>
      <c r="AU64" s="10">
        <v>52.871986987155367</v>
      </c>
      <c r="AV64" s="10">
        <v>8.4399245717399456</v>
      </c>
      <c r="AW64" s="10">
        <v>133.0700660721761</v>
      </c>
      <c r="AX64" s="10">
        <v>232.2996513469817</v>
      </c>
      <c r="AY64" s="10">
        <v>0.98749765757824459</v>
      </c>
      <c r="AZ64" s="10">
        <v>155</v>
      </c>
      <c r="BA64" s="10" t="s">
        <v>21</v>
      </c>
      <c r="BB64" s="10">
        <v>5.3053795655824452</v>
      </c>
      <c r="BC64" s="10">
        <v>44.629418464915624</v>
      </c>
      <c r="BD64" s="10">
        <v>112.57458478569802</v>
      </c>
      <c r="BE64" s="10">
        <v>230.49812574269674</v>
      </c>
      <c r="BF64" s="10">
        <v>0.1180451316325212</v>
      </c>
      <c r="BG64" s="10">
        <v>28.071970242893798</v>
      </c>
      <c r="BH64" s="10">
        <v>42.281121620483894</v>
      </c>
      <c r="BI64" s="10">
        <v>128.20431965669115</v>
      </c>
      <c r="BJ64" s="10">
        <v>228.55292188733617</v>
      </c>
      <c r="BK64" s="10">
        <v>0.55312441832288528</v>
      </c>
      <c r="BL64" s="10">
        <v>22.849757248263863</v>
      </c>
      <c r="BM64" s="10">
        <v>49.065431282700004</v>
      </c>
      <c r="BN64" s="10">
        <v>135.57235760029556</v>
      </c>
      <c r="BO64" s="10">
        <v>230.49793944433355</v>
      </c>
      <c r="BP64" s="10">
        <v>0.4221655273749963</v>
      </c>
      <c r="BQ64" s="10">
        <v>155</v>
      </c>
      <c r="BR64" s="10" t="s">
        <v>21</v>
      </c>
      <c r="BS64" s="10">
        <v>30.216000000000001</v>
      </c>
      <c r="BT64" s="10">
        <v>50.463000000000001</v>
      </c>
      <c r="BU64" s="10">
        <v>146.25331501947323</v>
      </c>
      <c r="BV64" s="10">
        <v>232.18899999999999</v>
      </c>
      <c r="BW64" s="10">
        <v>0.51372296995403932</v>
      </c>
      <c r="BX64" s="10">
        <v>62.238999999999997</v>
      </c>
      <c r="BY64" s="10">
        <v>44.796999999999997</v>
      </c>
      <c r="BZ64" s="10">
        <v>194.07961227645984</v>
      </c>
      <c r="CA64" s="10">
        <v>228.12100000000001</v>
      </c>
      <c r="CB64" s="10">
        <v>0.8116275796125505</v>
      </c>
      <c r="CC64" s="10">
        <v>82.195999999999998</v>
      </c>
      <c r="CD64" s="10">
        <v>39.335000000000001</v>
      </c>
      <c r="CE64" s="10">
        <v>228.0399777407377</v>
      </c>
      <c r="CF64" s="10">
        <v>230.70500000000001</v>
      </c>
      <c r="CG64" s="10">
        <v>0.90203223803768573</v>
      </c>
      <c r="CH64" s="10">
        <v>155</v>
      </c>
      <c r="CI64" s="10" t="s">
        <v>21</v>
      </c>
      <c r="CJ64" s="10">
        <v>11.638</v>
      </c>
      <c r="CK64" s="10">
        <v>31.736000000000001</v>
      </c>
      <c r="CL64" s="10">
        <v>83.375122913283278</v>
      </c>
      <c r="CM64" s="10">
        <v>234.07400000000001</v>
      </c>
      <c r="CN64" s="10">
        <v>0.34429289591875284</v>
      </c>
      <c r="CO64" s="10">
        <v>37.357999999999997</v>
      </c>
      <c r="CP64" s="10">
        <v>37.241999999999997</v>
      </c>
      <c r="CQ64" s="10">
        <v>131.29064352367351</v>
      </c>
      <c r="CR64" s="10">
        <v>231.96899999999999</v>
      </c>
      <c r="CS64" s="10">
        <v>0.70820544761092796</v>
      </c>
      <c r="CT64" s="10">
        <v>33.142000000000003</v>
      </c>
      <c r="CU64" s="10">
        <v>31.989000000000001</v>
      </c>
      <c r="CV64" s="10">
        <v>113.46730234979997</v>
      </c>
      <c r="CW64" s="10">
        <v>234.374</v>
      </c>
      <c r="CX64" s="10">
        <v>0.71951180498247402</v>
      </c>
      <c r="CY64" s="10">
        <v>155</v>
      </c>
      <c r="CZ64" s="10" t="s">
        <v>21</v>
      </c>
      <c r="DA64" s="10">
        <v>-5.8769999999999998</v>
      </c>
      <c r="DB64" s="10">
        <v>33.308</v>
      </c>
      <c r="DC64" s="10">
        <v>-84.61786366664208</v>
      </c>
      <c r="DD64" s="10">
        <v>230.77199999999999</v>
      </c>
      <c r="DE64" s="10">
        <v>0.17376003399166493</v>
      </c>
      <c r="DF64" s="10">
        <v>28.378</v>
      </c>
      <c r="DG64" s="10">
        <v>24.567</v>
      </c>
      <c r="DH64" s="10">
        <v>94.91797584897013</v>
      </c>
      <c r="DI64" s="10">
        <v>228.309</v>
      </c>
      <c r="DJ64" s="10">
        <v>0.756048501551986</v>
      </c>
      <c r="DK64" s="10">
        <v>37.792000000000002</v>
      </c>
      <c r="DL64" s="10">
        <v>25.885999999999999</v>
      </c>
      <c r="DM64" s="10">
        <v>115.66201614844533</v>
      </c>
      <c r="DN64" s="10">
        <v>228.65700000000001</v>
      </c>
      <c r="DO64" s="10">
        <v>0.82501907334409075</v>
      </c>
    </row>
    <row r="65" spans="1:119" x14ac:dyDescent="0.25">
      <c r="A65" s="10">
        <v>156</v>
      </c>
      <c r="B65" s="10" t="s">
        <v>22</v>
      </c>
      <c r="C65" s="10">
        <v>16</v>
      </c>
      <c r="D65" s="10">
        <v>5.9</v>
      </c>
      <c r="E65" s="10">
        <v>81.99</v>
      </c>
      <c r="F65" s="10">
        <v>120.09</v>
      </c>
      <c r="G65" s="10">
        <v>0.93799999999999994</v>
      </c>
      <c r="H65" s="10">
        <v>32</v>
      </c>
      <c r="I65" s="10">
        <v>8</v>
      </c>
      <c r="J65" s="10">
        <v>160.09</v>
      </c>
      <c r="K65" s="10">
        <v>118.95</v>
      </c>
      <c r="L65" s="10">
        <v>0.97</v>
      </c>
      <c r="M65" s="10">
        <v>92</v>
      </c>
      <c r="N65" s="10">
        <v>14</v>
      </c>
      <c r="O65" s="10">
        <v>454.45</v>
      </c>
      <c r="P65" s="10">
        <v>118.23</v>
      </c>
      <c r="Q65" s="10">
        <v>0.98899999999999999</v>
      </c>
      <c r="R65" s="10">
        <v>156</v>
      </c>
      <c r="S65" s="10" t="s">
        <v>22</v>
      </c>
      <c r="T65" s="10">
        <v>48.693007968461501</v>
      </c>
      <c r="U65" s="10">
        <v>4.3639959971734399</v>
      </c>
      <c r="V65" s="10">
        <v>236</v>
      </c>
      <c r="W65" s="10">
        <v>119.6</v>
      </c>
      <c r="X65" s="10">
        <v>0.99600792395002502</v>
      </c>
      <c r="Y65" s="10">
        <v>69.451376606650499</v>
      </c>
      <c r="Z65" s="10">
        <v>9.5705807614378706</v>
      </c>
      <c r="AA65" s="10">
        <v>341</v>
      </c>
      <c r="AB65" s="10">
        <v>118.7</v>
      </c>
      <c r="AC65" s="10">
        <v>0.99063834204467605</v>
      </c>
      <c r="AD65" s="10">
        <v>68.647683638327806</v>
      </c>
      <c r="AE65" s="10">
        <v>10.6372987259391</v>
      </c>
      <c r="AF65" s="10">
        <v>339.6</v>
      </c>
      <c r="AG65" s="10">
        <v>118.1</v>
      </c>
      <c r="AH65" s="10">
        <v>0.98820644270025304</v>
      </c>
      <c r="AI65" s="10">
        <v>156</v>
      </c>
      <c r="AJ65" s="10" t="s">
        <v>22</v>
      </c>
      <c r="AK65" s="10">
        <v>56.837629007065601</v>
      </c>
      <c r="AL65" s="10">
        <v>2.6943345578970099</v>
      </c>
      <c r="AM65" s="10">
        <v>276.3</v>
      </c>
      <c r="AN65" s="10">
        <v>118.9</v>
      </c>
      <c r="AO65" s="10">
        <v>0.99887831747982403</v>
      </c>
      <c r="AP65" s="10">
        <v>71.484693743394402</v>
      </c>
      <c r="AQ65" s="10">
        <v>7.3416712493216103</v>
      </c>
      <c r="AR65" s="10">
        <v>351.6</v>
      </c>
      <c r="AS65" s="10">
        <v>118</v>
      </c>
      <c r="AT65" s="10">
        <v>0.99476743544490798</v>
      </c>
      <c r="AU65" s="10">
        <v>78.602448598250106</v>
      </c>
      <c r="AV65" s="10">
        <v>9.7887807733880194</v>
      </c>
      <c r="AW65" s="10">
        <v>384.3</v>
      </c>
      <c r="AX65" s="10">
        <v>119</v>
      </c>
      <c r="AY65" s="10">
        <v>0.99233452631683094</v>
      </c>
      <c r="AZ65" s="10">
        <v>156</v>
      </c>
      <c r="BA65" s="10" t="s">
        <v>22</v>
      </c>
      <c r="BB65" s="10">
        <v>44.259492755732602</v>
      </c>
      <c r="BC65" s="10">
        <v>10.9657847723158</v>
      </c>
      <c r="BD65" s="10">
        <v>220.3</v>
      </c>
      <c r="BE65" s="10">
        <v>119.5</v>
      </c>
      <c r="BF65" s="10">
        <v>0.97065166202491104</v>
      </c>
      <c r="BG65" s="10">
        <v>58.008076313848697</v>
      </c>
      <c r="BH65" s="10">
        <v>6.2852994651574203</v>
      </c>
      <c r="BI65" s="10">
        <v>285</v>
      </c>
      <c r="BJ65" s="10">
        <v>118.2</v>
      </c>
      <c r="BK65" s="10">
        <v>0.99418109285400602</v>
      </c>
      <c r="BL65" s="10">
        <v>58.939978986341004</v>
      </c>
      <c r="BM65" s="10">
        <v>7.00772573935265</v>
      </c>
      <c r="BN65" s="10">
        <v>288.7</v>
      </c>
      <c r="BO65" s="10">
        <v>118.7</v>
      </c>
      <c r="BP65" s="10">
        <v>0.99300594022692001</v>
      </c>
      <c r="BQ65" s="10">
        <v>156</v>
      </c>
      <c r="BR65" s="10" t="s">
        <v>22</v>
      </c>
      <c r="BS65" s="10">
        <v>67.5</v>
      </c>
      <c r="BT65" s="10">
        <v>8.0009999999999994</v>
      </c>
      <c r="BU65" s="10">
        <v>327.91840842461733</v>
      </c>
      <c r="BV65" s="10">
        <v>119.676</v>
      </c>
      <c r="BW65" s="10">
        <v>0.99304809574864117</v>
      </c>
      <c r="BX65" s="10">
        <v>84.8</v>
      </c>
      <c r="BY65" s="10">
        <v>-1.399</v>
      </c>
      <c r="BZ65" s="10">
        <v>414.92360992077562</v>
      </c>
      <c r="CA65" s="10">
        <v>118.012</v>
      </c>
      <c r="CB65" s="10">
        <v>0.9998639416851488</v>
      </c>
      <c r="CC65" s="10">
        <v>106.1</v>
      </c>
      <c r="CD65" s="10">
        <v>11.002000000000001</v>
      </c>
      <c r="CE65" s="10">
        <v>513.00577706495858</v>
      </c>
      <c r="CF65" s="10">
        <v>120.048</v>
      </c>
      <c r="CG65" s="10">
        <v>0.99466668392281965</v>
      </c>
      <c r="CH65" s="10">
        <v>156</v>
      </c>
      <c r="CI65" s="10" t="s">
        <v>22</v>
      </c>
      <c r="CJ65" s="10">
        <v>26.4</v>
      </c>
      <c r="CK65" s="10">
        <v>5.4</v>
      </c>
      <c r="CL65" s="10">
        <v>130.9</v>
      </c>
      <c r="CM65" s="10">
        <v>119.3</v>
      </c>
      <c r="CN65" s="10">
        <v>0.99832390412250005</v>
      </c>
      <c r="CO65" s="10">
        <v>51.1</v>
      </c>
      <c r="CP65" s="10">
        <v>5.8</v>
      </c>
      <c r="CQ65" s="10">
        <v>251.1</v>
      </c>
      <c r="CR65" s="10">
        <v>117.2</v>
      </c>
      <c r="CS65" s="10">
        <v>0.99921549136918497</v>
      </c>
      <c r="CT65" s="10">
        <v>43.3</v>
      </c>
      <c r="CU65" s="10">
        <v>0</v>
      </c>
      <c r="CV65" s="10">
        <v>210.1</v>
      </c>
      <c r="CW65" s="10">
        <v>119.2</v>
      </c>
      <c r="CX65" s="10">
        <v>0.99954117914538099</v>
      </c>
      <c r="CY65" s="10">
        <v>156</v>
      </c>
      <c r="CZ65" s="10" t="s">
        <v>22</v>
      </c>
      <c r="DA65" s="10">
        <v>60.6</v>
      </c>
      <c r="DB65" s="10">
        <v>4.3129999999999997</v>
      </c>
      <c r="DC65" s="10">
        <v>296.66280729309329</v>
      </c>
      <c r="DD65" s="10">
        <v>118.235</v>
      </c>
      <c r="DE65" s="10">
        <v>0.99747688186954131</v>
      </c>
      <c r="DF65" s="10">
        <v>80.400000000000006</v>
      </c>
      <c r="DG65" s="10">
        <v>12.923</v>
      </c>
      <c r="DH65" s="10">
        <v>399.43895079927216</v>
      </c>
      <c r="DI65" s="10">
        <v>117.702</v>
      </c>
      <c r="DJ65" s="10">
        <v>0.98732734781145204</v>
      </c>
      <c r="DK65" s="10">
        <v>91.5</v>
      </c>
      <c r="DL65" s="10">
        <v>19.03</v>
      </c>
      <c r="DM65" s="10">
        <v>458.19517549162788</v>
      </c>
      <c r="DN65" s="10">
        <v>117.762</v>
      </c>
      <c r="DO65" s="10">
        <v>0.97904979726768993</v>
      </c>
    </row>
    <row r="66" spans="1:119" x14ac:dyDescent="0.25">
      <c r="A66" s="10">
        <v>157</v>
      </c>
      <c r="B66" s="10" t="s">
        <v>23</v>
      </c>
      <c r="C66" s="10">
        <v>7</v>
      </c>
      <c r="D66" s="10">
        <v>0.2</v>
      </c>
      <c r="E66" s="10">
        <v>33.65</v>
      </c>
      <c r="F66" s="10">
        <v>120.09</v>
      </c>
      <c r="G66" s="10">
        <v>1</v>
      </c>
      <c r="H66" s="10">
        <v>7.88</v>
      </c>
      <c r="I66" s="10">
        <v>0.53</v>
      </c>
      <c r="J66" s="10">
        <v>38.35</v>
      </c>
      <c r="K66" s="10">
        <v>118.95</v>
      </c>
      <c r="L66" s="10">
        <v>0.998</v>
      </c>
      <c r="M66" s="10">
        <v>9.0299999999999994</v>
      </c>
      <c r="N66" s="10">
        <v>0.85</v>
      </c>
      <c r="O66" s="10">
        <v>44.29</v>
      </c>
      <c r="P66" s="10">
        <v>118.23</v>
      </c>
      <c r="Q66" s="10">
        <v>0.996</v>
      </c>
      <c r="R66" s="10">
        <v>157</v>
      </c>
      <c r="S66" s="10" t="s">
        <v>23</v>
      </c>
      <c r="T66" s="10">
        <v>1.5778010728166101</v>
      </c>
      <c r="U66" s="10">
        <v>1.3423083753812901</v>
      </c>
      <c r="V66" s="10">
        <v>10</v>
      </c>
      <c r="W66" s="10">
        <v>119.6</v>
      </c>
      <c r="X66" s="10">
        <v>0.76165875762403701</v>
      </c>
      <c r="Y66" s="10">
        <v>2.55410951342621</v>
      </c>
      <c r="Z66" s="10">
        <v>1.1874368790490299</v>
      </c>
      <c r="AA66" s="10">
        <v>13.7</v>
      </c>
      <c r="AB66" s="10">
        <v>118.7</v>
      </c>
      <c r="AC66" s="10">
        <v>0.90679183558895904</v>
      </c>
      <c r="AD66" s="10">
        <v>2.7963839344207102</v>
      </c>
      <c r="AE66" s="10">
        <v>1.26288306715774</v>
      </c>
      <c r="AF66" s="10">
        <v>15</v>
      </c>
      <c r="AG66" s="10">
        <v>118.1</v>
      </c>
      <c r="AH66" s="10">
        <v>0.91137059965867495</v>
      </c>
      <c r="AI66" s="10">
        <v>157</v>
      </c>
      <c r="AJ66" s="10" t="s">
        <v>23</v>
      </c>
      <c r="AK66" s="10">
        <v>8.28710898116584</v>
      </c>
      <c r="AL66" s="10">
        <v>1.2562904572511999</v>
      </c>
      <c r="AM66" s="10">
        <v>40.700000000000003</v>
      </c>
      <c r="AN66" s="10">
        <v>118.9</v>
      </c>
      <c r="AO66" s="10">
        <v>0.98870369895207799</v>
      </c>
      <c r="AP66" s="10">
        <v>9.3535938749612395</v>
      </c>
      <c r="AQ66" s="10">
        <v>0.948595605243714</v>
      </c>
      <c r="AR66" s="10">
        <v>46</v>
      </c>
      <c r="AS66" s="10">
        <v>118</v>
      </c>
      <c r="AT66" s="10">
        <v>0.99489682048623895</v>
      </c>
      <c r="AU66" s="10">
        <v>9.3682516823988706</v>
      </c>
      <c r="AV66" s="10">
        <v>0.98039843187895503</v>
      </c>
      <c r="AW66" s="10">
        <v>45.7</v>
      </c>
      <c r="AX66" s="10">
        <v>119</v>
      </c>
      <c r="AY66" s="10">
        <v>0.99456863921982097</v>
      </c>
      <c r="AZ66" s="10">
        <v>157</v>
      </c>
      <c r="BA66" s="10" t="s">
        <v>23</v>
      </c>
      <c r="BB66" s="10">
        <v>1.22212900725135</v>
      </c>
      <c r="BC66" s="10">
        <v>1.8220832471747399</v>
      </c>
      <c r="BD66" s="10">
        <v>10.6</v>
      </c>
      <c r="BE66" s="10">
        <v>119.5</v>
      </c>
      <c r="BF66" s="10">
        <v>0.55703521853715598</v>
      </c>
      <c r="BG66" s="10">
        <v>2.05765657848923</v>
      </c>
      <c r="BH66" s="10">
        <v>1.7833023680240001</v>
      </c>
      <c r="BI66" s="10">
        <v>13.3</v>
      </c>
      <c r="BJ66" s="10">
        <v>118.2</v>
      </c>
      <c r="BK66" s="10">
        <v>0.75568908278981795</v>
      </c>
      <c r="BL66" s="10">
        <v>2.8271964464622101</v>
      </c>
      <c r="BM66" s="10">
        <v>0.23807970075471199</v>
      </c>
      <c r="BN66" s="10">
        <v>13.8</v>
      </c>
      <c r="BO66" s="10">
        <v>118.7</v>
      </c>
      <c r="BP66" s="10">
        <v>0.996473040924576</v>
      </c>
      <c r="BQ66" s="10">
        <v>157</v>
      </c>
      <c r="BR66" s="10" t="s">
        <v>23</v>
      </c>
      <c r="BS66" s="10">
        <v>8.1189999999999998</v>
      </c>
      <c r="BT66" s="10">
        <v>0.23200000000000001</v>
      </c>
      <c r="BU66" s="10">
        <v>39.184299145076778</v>
      </c>
      <c r="BV66" s="10">
        <v>119.676</v>
      </c>
      <c r="BW66" s="10">
        <v>0.99959198603231014</v>
      </c>
      <c r="BX66" s="10">
        <v>8.952</v>
      </c>
      <c r="BY66" s="10">
        <v>0.627</v>
      </c>
      <c r="BZ66" s="10">
        <v>43.903173667070369</v>
      </c>
      <c r="CA66" s="10">
        <v>118.012</v>
      </c>
      <c r="CB66" s="10">
        <v>0.99755617190161616</v>
      </c>
      <c r="CC66" s="10">
        <v>9.5030000000000001</v>
      </c>
      <c r="CD66" s="10">
        <v>0.71099999999999997</v>
      </c>
      <c r="CE66" s="10">
        <v>45.830788702790855</v>
      </c>
      <c r="CF66" s="10">
        <v>120.048</v>
      </c>
      <c r="CG66" s="10">
        <v>0.99721279388004136</v>
      </c>
      <c r="CH66" s="10">
        <v>157</v>
      </c>
      <c r="CI66" s="10" t="s">
        <v>23</v>
      </c>
      <c r="CJ66" s="10">
        <v>1.7</v>
      </c>
      <c r="CK66" s="10">
        <v>1.4</v>
      </c>
      <c r="CL66" s="10">
        <v>10.9</v>
      </c>
      <c r="CM66" s="10">
        <v>119.3</v>
      </c>
      <c r="CN66" s="10">
        <v>0.75996200284976301</v>
      </c>
      <c r="CO66" s="10">
        <v>3.3</v>
      </c>
      <c r="CP66" s="10">
        <v>0.9</v>
      </c>
      <c r="CQ66" s="10">
        <v>16.5</v>
      </c>
      <c r="CR66" s="10">
        <v>117.2</v>
      </c>
      <c r="CS66" s="10">
        <v>0.95624070856282595</v>
      </c>
      <c r="CT66" s="10">
        <v>3.8</v>
      </c>
      <c r="CU66" s="10">
        <v>0.6</v>
      </c>
      <c r="CV66" s="10">
        <v>18.5</v>
      </c>
      <c r="CW66" s="10">
        <v>119.2</v>
      </c>
      <c r="CX66" s="10">
        <v>0.98058067569092</v>
      </c>
      <c r="CY66" s="10">
        <v>157</v>
      </c>
      <c r="CZ66" s="10" t="s">
        <v>23</v>
      </c>
      <c r="DA66" s="10">
        <v>12.927</v>
      </c>
      <c r="DB66" s="10">
        <v>1.728</v>
      </c>
      <c r="DC66" s="10">
        <v>63.684968310645935</v>
      </c>
      <c r="DD66" s="10">
        <v>118.235</v>
      </c>
      <c r="DE66" s="10">
        <v>0.99118364804991199</v>
      </c>
      <c r="DF66" s="10">
        <v>13.632</v>
      </c>
      <c r="DG66" s="10">
        <v>2.222</v>
      </c>
      <c r="DH66" s="10">
        <v>67.749968773933716</v>
      </c>
      <c r="DI66" s="10">
        <v>117.702</v>
      </c>
      <c r="DJ66" s="10">
        <v>0.98697467286864871</v>
      </c>
      <c r="DK66" s="10">
        <v>13.997</v>
      </c>
      <c r="DL66" s="10">
        <v>2.415</v>
      </c>
      <c r="DM66" s="10">
        <v>69.636842459449539</v>
      </c>
      <c r="DN66" s="10">
        <v>117.762</v>
      </c>
      <c r="DO66" s="10">
        <v>0.98543978431665324</v>
      </c>
    </row>
    <row r="67" spans="1:119" x14ac:dyDescent="0.25">
      <c r="A67" s="10">
        <v>158</v>
      </c>
      <c r="B67" s="10" t="s">
        <v>24</v>
      </c>
      <c r="C67" s="10">
        <v>2.39</v>
      </c>
      <c r="D67" s="10">
        <v>0.96</v>
      </c>
      <c r="E67" s="10">
        <v>12.37</v>
      </c>
      <c r="F67" s="10">
        <v>120.09</v>
      </c>
      <c r="G67" s="10">
        <v>0.92700000000000005</v>
      </c>
      <c r="H67" s="10">
        <v>2.0499999999999998</v>
      </c>
      <c r="I67" s="10">
        <v>0.82</v>
      </c>
      <c r="J67" s="10">
        <v>10.74</v>
      </c>
      <c r="K67" s="10">
        <v>118.95</v>
      </c>
      <c r="L67" s="10">
        <v>0.92800000000000005</v>
      </c>
      <c r="M67" s="10">
        <v>2.33</v>
      </c>
      <c r="N67" s="10">
        <v>0.94</v>
      </c>
      <c r="O67" s="10">
        <v>12.26</v>
      </c>
      <c r="P67" s="10">
        <v>118.23</v>
      </c>
      <c r="Q67" s="10">
        <v>0.92700000000000005</v>
      </c>
      <c r="R67" s="10">
        <v>158</v>
      </c>
      <c r="S67" s="10" t="s">
        <v>24</v>
      </c>
      <c r="T67" s="10">
        <v>0.77332046226547602</v>
      </c>
      <c r="U67" s="10">
        <v>0.29568135321915301</v>
      </c>
      <c r="V67" s="10">
        <v>4</v>
      </c>
      <c r="W67" s="10">
        <v>119.5</v>
      </c>
      <c r="X67" s="10">
        <v>0.93405183485108501</v>
      </c>
      <c r="Y67" s="10">
        <v>1.0715605214348001</v>
      </c>
      <c r="Z67" s="10">
        <v>2.23241775298916E-2</v>
      </c>
      <c r="AA67" s="10">
        <v>5.2</v>
      </c>
      <c r="AB67" s="10">
        <v>119</v>
      </c>
      <c r="AC67" s="10">
        <v>0.99978305672811196</v>
      </c>
      <c r="AD67" s="10">
        <v>0.85215712120138398</v>
      </c>
      <c r="AE67" s="10">
        <v>0.109250912974536</v>
      </c>
      <c r="AF67" s="10">
        <v>4.2</v>
      </c>
      <c r="AG67" s="10">
        <v>118.1</v>
      </c>
      <c r="AH67" s="10">
        <v>0.99188166468585104</v>
      </c>
      <c r="AI67" s="10">
        <v>158</v>
      </c>
      <c r="AJ67" s="10" t="s">
        <v>24</v>
      </c>
      <c r="AK67" s="10">
        <v>2.0860782584822002</v>
      </c>
      <c r="AL67" s="10">
        <v>0.41286965532460301</v>
      </c>
      <c r="AM67" s="10">
        <v>10.3</v>
      </c>
      <c r="AN67" s="10">
        <v>119.2</v>
      </c>
      <c r="AO67" s="10">
        <v>0.98097172418496004</v>
      </c>
      <c r="AP67" s="10">
        <v>2.4150917120026199</v>
      </c>
      <c r="AQ67" s="10">
        <v>0.52402933373641802</v>
      </c>
      <c r="AR67" s="10">
        <v>12</v>
      </c>
      <c r="AS67" s="10">
        <v>118.9</v>
      </c>
      <c r="AT67" s="10">
        <v>0.97725949680568303</v>
      </c>
      <c r="AU67" s="10">
        <v>2.0482041600548899</v>
      </c>
      <c r="AV67" s="10">
        <v>0.47412133334604001</v>
      </c>
      <c r="AW67" s="10">
        <v>10.199999999999999</v>
      </c>
      <c r="AX67" s="10">
        <v>119</v>
      </c>
      <c r="AY67" s="10">
        <v>0.97423893818009899</v>
      </c>
      <c r="AZ67" s="10">
        <v>158</v>
      </c>
      <c r="BA67" s="10" t="s">
        <v>24</v>
      </c>
      <c r="BB67" s="10">
        <v>1.08700284823171</v>
      </c>
      <c r="BC67" s="10">
        <v>0.71431615740940901</v>
      </c>
      <c r="BD67" s="10">
        <v>6.3</v>
      </c>
      <c r="BE67" s="10">
        <v>119.2</v>
      </c>
      <c r="BF67" s="10">
        <v>0.83570547970127396</v>
      </c>
      <c r="BG67" s="10">
        <v>1.3902711442056299</v>
      </c>
      <c r="BH67" s="10">
        <v>0.381203378249931</v>
      </c>
      <c r="BI67" s="10">
        <v>7</v>
      </c>
      <c r="BJ67" s="10">
        <v>118.9</v>
      </c>
      <c r="BK67" s="10">
        <v>0.96440396413996299</v>
      </c>
      <c r="BL67" s="10">
        <v>1.1452838600102599</v>
      </c>
      <c r="BM67" s="10">
        <v>0.46659712815232801</v>
      </c>
      <c r="BN67" s="10">
        <v>6</v>
      </c>
      <c r="BO67" s="10">
        <v>119</v>
      </c>
      <c r="BP67" s="10">
        <v>0.92609235976954796</v>
      </c>
      <c r="BQ67" s="10">
        <v>158</v>
      </c>
      <c r="BR67" s="10" t="s">
        <v>24</v>
      </c>
      <c r="BS67" s="10">
        <v>2.141</v>
      </c>
      <c r="BT67" s="10">
        <v>1.4990000000000001</v>
      </c>
      <c r="BU67" s="10">
        <v>12.608711250320802</v>
      </c>
      <c r="BV67" s="10">
        <v>119.676</v>
      </c>
      <c r="BW67" s="10">
        <v>0.81917799134058555</v>
      </c>
      <c r="BX67" s="10">
        <v>2.218</v>
      </c>
      <c r="BY67" s="10">
        <v>1.359</v>
      </c>
      <c r="BZ67" s="10">
        <v>12.726008131506005</v>
      </c>
      <c r="CA67" s="10">
        <v>118.012</v>
      </c>
      <c r="CB67" s="10">
        <v>0.85267307115449908</v>
      </c>
      <c r="CC67" s="10">
        <v>2.3410000000000002</v>
      </c>
      <c r="CD67" s="10">
        <v>1.633</v>
      </c>
      <c r="CE67" s="10">
        <v>13.727217095148541</v>
      </c>
      <c r="CF67" s="10">
        <v>120.048</v>
      </c>
      <c r="CG67" s="10">
        <v>0.82016900936180848</v>
      </c>
      <c r="CH67" s="10">
        <v>158</v>
      </c>
      <c r="CI67" s="10" t="s">
        <v>24</v>
      </c>
      <c r="CJ67" s="10">
        <v>1.3</v>
      </c>
      <c r="CK67" s="10">
        <v>0.2</v>
      </c>
      <c r="CL67" s="10">
        <v>6.3</v>
      </c>
      <c r="CM67" s="10">
        <v>119.4</v>
      </c>
      <c r="CN67" s="10">
        <v>0.98817390335917898</v>
      </c>
      <c r="CO67" s="10">
        <v>1.4</v>
      </c>
      <c r="CP67" s="10">
        <v>0.1</v>
      </c>
      <c r="CQ67" s="10">
        <v>6.6</v>
      </c>
      <c r="CR67" s="10">
        <v>117.5</v>
      </c>
      <c r="CS67" s="10">
        <v>0.99227787671366796</v>
      </c>
      <c r="CT67" s="10">
        <v>1.5</v>
      </c>
      <c r="CU67" s="10">
        <v>0.2</v>
      </c>
      <c r="CV67" s="10">
        <v>7.1</v>
      </c>
      <c r="CW67" s="10">
        <v>119.4</v>
      </c>
      <c r="CX67" s="10">
        <v>0.98386991009990699</v>
      </c>
      <c r="CY67" s="10">
        <v>158</v>
      </c>
      <c r="CZ67" s="10" t="s">
        <v>24</v>
      </c>
      <c r="DA67" s="10">
        <v>2.4409999999999998</v>
      </c>
      <c r="DB67" s="10">
        <v>1.3240000000000001</v>
      </c>
      <c r="DC67" s="10">
        <v>13.560057701222897</v>
      </c>
      <c r="DD67" s="10">
        <v>118.235</v>
      </c>
      <c r="DE67" s="10">
        <v>0.87902162381419147</v>
      </c>
      <c r="DF67" s="10">
        <v>2.5310000000000001</v>
      </c>
      <c r="DG67" s="10">
        <v>1.379</v>
      </c>
      <c r="DH67" s="10">
        <v>14.138175595624896</v>
      </c>
      <c r="DI67" s="10">
        <v>117.702</v>
      </c>
      <c r="DJ67" s="10">
        <v>0.87812088020403289</v>
      </c>
      <c r="DK67" s="10">
        <v>2.2709999999999999</v>
      </c>
      <c r="DL67" s="10">
        <v>1.1479999999999999</v>
      </c>
      <c r="DM67" s="10">
        <v>12.475721056978479</v>
      </c>
      <c r="DN67" s="10">
        <v>117.762</v>
      </c>
      <c r="DO67" s="10">
        <v>0.89245366656724101</v>
      </c>
    </row>
    <row r="68" spans="1:119" x14ac:dyDescent="0.25">
      <c r="A68" s="10">
        <v>159</v>
      </c>
      <c r="B68" s="10" t="s">
        <v>876</v>
      </c>
      <c r="R68" s="10">
        <v>159</v>
      </c>
      <c r="S68" s="10" t="s">
        <v>25</v>
      </c>
      <c r="W68" s="10">
        <v>119.6</v>
      </c>
      <c r="X68" s="10">
        <v>0.88</v>
      </c>
      <c r="AB68" s="10">
        <v>118.7</v>
      </c>
      <c r="AC68" s="10">
        <v>0.88</v>
      </c>
      <c r="AG68" s="10">
        <v>118.1</v>
      </c>
      <c r="AH68" s="10">
        <v>0.88</v>
      </c>
      <c r="AI68" s="10">
        <v>159</v>
      </c>
      <c r="AJ68" s="10" t="s">
        <v>25</v>
      </c>
      <c r="AK68" s="10">
        <v>9.0768533981771409</v>
      </c>
      <c r="AL68" s="10">
        <v>6.4251883605074198</v>
      </c>
      <c r="AM68" s="10">
        <v>54</v>
      </c>
      <c r="AN68" s="10">
        <v>118.9</v>
      </c>
      <c r="AO68" s="10">
        <v>0.81620467757411197</v>
      </c>
      <c r="AP68" s="10">
        <v>18.679831810661099</v>
      </c>
      <c r="AQ68" s="10">
        <v>7.2278746202055499</v>
      </c>
      <c r="AR68" s="10">
        <v>98</v>
      </c>
      <c r="AS68" s="10">
        <v>118</v>
      </c>
      <c r="AT68" s="10">
        <v>0.93261898342287697</v>
      </c>
      <c r="AU68" s="10">
        <v>15.249235563488201</v>
      </c>
      <c r="AV68" s="10">
        <v>5.4698344955990299</v>
      </c>
      <c r="AW68" s="10">
        <v>78.599999999999994</v>
      </c>
      <c r="AX68" s="10">
        <v>119</v>
      </c>
      <c r="AY68" s="10">
        <v>0.94127806546453197</v>
      </c>
      <c r="AZ68" s="10">
        <v>159</v>
      </c>
      <c r="BA68" s="10" t="s">
        <v>876</v>
      </c>
      <c r="BB68" s="10">
        <v>5.1505597590424896</v>
      </c>
      <c r="BC68" s="10">
        <v>17.168532530141601</v>
      </c>
      <c r="BD68" s="10">
        <v>86.6</v>
      </c>
      <c r="BE68" s="10">
        <v>119.5</v>
      </c>
      <c r="BF68" s="10">
        <v>0.287347885566345</v>
      </c>
      <c r="BG68" s="10">
        <v>3.2415624643935002</v>
      </c>
      <c r="BH68" s="10">
        <v>18.761770627247198</v>
      </c>
      <c r="BI68" s="10">
        <v>93</v>
      </c>
      <c r="BJ68" s="10">
        <v>118.2</v>
      </c>
      <c r="BK68" s="10">
        <v>0.170252439041953</v>
      </c>
      <c r="BL68" s="10">
        <v>1.050840884791</v>
      </c>
      <c r="BM68" s="10">
        <v>20.491397253424498</v>
      </c>
      <c r="BN68" s="10">
        <v>99.8</v>
      </c>
      <c r="BO68" s="10">
        <v>118.7</v>
      </c>
      <c r="BP68" s="10">
        <v>5.1214751973158397E-2</v>
      </c>
      <c r="BQ68" s="10">
        <v>159</v>
      </c>
      <c r="BR68" s="10" t="s">
        <v>876</v>
      </c>
      <c r="BS68" s="10">
        <v>5.4509999999999996</v>
      </c>
      <c r="BT68" s="10">
        <v>20.963000000000001</v>
      </c>
      <c r="BU68" s="10">
        <v>104.49443275165301</v>
      </c>
      <c r="BV68" s="10">
        <v>119.676</v>
      </c>
      <c r="BW68" s="10">
        <v>0.25166066324046377</v>
      </c>
      <c r="BX68" s="10">
        <v>15.72</v>
      </c>
      <c r="BY68" s="10">
        <v>22.268000000000001</v>
      </c>
      <c r="BZ68" s="10">
        <v>133.35288435309667</v>
      </c>
      <c r="CA68" s="10">
        <v>118.012</v>
      </c>
      <c r="CB68" s="10">
        <v>0.57671776578299294</v>
      </c>
      <c r="CC68" s="10">
        <v>19.641999999999999</v>
      </c>
      <c r="CD68" s="10">
        <v>18.149000000000001</v>
      </c>
      <c r="CE68" s="10">
        <v>128.61644031000134</v>
      </c>
      <c r="CF68" s="10">
        <v>120.048</v>
      </c>
      <c r="CG68" s="10">
        <v>0.73446932913021801</v>
      </c>
      <c r="CH68" s="10">
        <v>159</v>
      </c>
      <c r="CI68" s="10" t="s">
        <v>876</v>
      </c>
      <c r="CJ68" s="10">
        <v>2</v>
      </c>
      <c r="CK68" s="10">
        <v>13.2</v>
      </c>
      <c r="CL68" s="10">
        <v>64.3</v>
      </c>
      <c r="CM68" s="10">
        <v>119.3</v>
      </c>
      <c r="CN68" s="10">
        <v>0.42521187229642599</v>
      </c>
      <c r="CO68" s="10">
        <v>9.5</v>
      </c>
      <c r="CP68" s="10">
        <v>12.9</v>
      </c>
      <c r="CQ68" s="10">
        <v>77.8</v>
      </c>
      <c r="CR68" s="10">
        <v>117.2</v>
      </c>
      <c r="CS68" s="10">
        <v>0.55594515755450502</v>
      </c>
      <c r="CT68" s="10">
        <v>9.6</v>
      </c>
      <c r="CU68" s="10">
        <v>12.5</v>
      </c>
      <c r="CV68" s="10">
        <v>76.400000000000006</v>
      </c>
      <c r="CW68" s="10">
        <v>119.2</v>
      </c>
      <c r="CX68" s="10">
        <v>0.58987299276146998</v>
      </c>
      <c r="CY68" s="10">
        <v>159</v>
      </c>
      <c r="CZ68" s="10" t="s">
        <v>876</v>
      </c>
      <c r="DA68" s="10">
        <v>-9.4130000000000003</v>
      </c>
      <c r="DB68" s="10">
        <v>17.582000000000001</v>
      </c>
      <c r="DC68" s="10">
        <v>-97.384132066177642</v>
      </c>
      <c r="DD68" s="10">
        <v>118.235</v>
      </c>
      <c r="DE68" s="10">
        <v>0.47199041327392027</v>
      </c>
      <c r="DF68" s="10">
        <v>1.907</v>
      </c>
      <c r="DG68" s="10">
        <v>13.794</v>
      </c>
      <c r="DH68" s="10">
        <v>68.305684587725835</v>
      </c>
      <c r="DI68" s="10">
        <v>117.702</v>
      </c>
      <c r="DJ68" s="10">
        <v>0.13694600731686765</v>
      </c>
      <c r="DK68" s="10">
        <v>3.306</v>
      </c>
      <c r="DL68" s="10">
        <v>13.103999999999999</v>
      </c>
      <c r="DM68" s="10">
        <v>66.257865675021606</v>
      </c>
      <c r="DN68" s="10">
        <v>117.762</v>
      </c>
      <c r="DO68" s="10">
        <v>0.24462430619356718</v>
      </c>
    </row>
    <row r="69" spans="1:119" x14ac:dyDescent="0.25">
      <c r="A69" s="10">
        <v>160</v>
      </c>
      <c r="B69" s="10" t="s">
        <v>26</v>
      </c>
      <c r="C69" s="10">
        <v>-8.6</v>
      </c>
      <c r="D69" s="10">
        <v>5.64</v>
      </c>
      <c r="E69" s="10">
        <v>49.42</v>
      </c>
      <c r="F69" s="10">
        <v>120.09</v>
      </c>
      <c r="G69" s="10">
        <v>0.83599999999999997</v>
      </c>
      <c r="H69" s="10">
        <v>2.36</v>
      </c>
      <c r="I69" s="10">
        <v>4.84</v>
      </c>
      <c r="J69" s="10">
        <v>26.13</v>
      </c>
      <c r="K69" s="10">
        <v>118.95</v>
      </c>
      <c r="L69" s="10">
        <v>0.438</v>
      </c>
      <c r="M69" s="10">
        <v>-6.81</v>
      </c>
      <c r="N69" s="10">
        <v>-2.48</v>
      </c>
      <c r="O69" s="10">
        <v>35.39</v>
      </c>
      <c r="P69" s="10">
        <v>118.23</v>
      </c>
      <c r="Q69" s="10">
        <v>0.93899999999999995</v>
      </c>
      <c r="R69" s="10">
        <v>160</v>
      </c>
      <c r="S69" s="10" t="s">
        <v>26</v>
      </c>
      <c r="T69" s="10">
        <v>17.5816411257303</v>
      </c>
      <c r="U69" s="10">
        <v>18.812356004531399</v>
      </c>
      <c r="V69" s="10">
        <v>124.3</v>
      </c>
      <c r="W69" s="10">
        <v>119.6</v>
      </c>
      <c r="X69" s="10">
        <v>0.68280465837693005</v>
      </c>
      <c r="Y69" s="10">
        <v>5.8820134836901596</v>
      </c>
      <c r="Z69" s="10">
        <v>11.9766298643812</v>
      </c>
      <c r="AA69" s="10">
        <v>64.900000000000006</v>
      </c>
      <c r="AB69" s="10">
        <v>118.7</v>
      </c>
      <c r="AC69" s="10">
        <v>0.44082881293435999</v>
      </c>
      <c r="AD69" s="10">
        <v>9.4582228225697609</v>
      </c>
      <c r="AE69" s="10">
        <v>8.3874806162411097</v>
      </c>
      <c r="AF69" s="10">
        <v>61.8</v>
      </c>
      <c r="AG69" s="10">
        <v>118.1</v>
      </c>
      <c r="AH69" s="10">
        <v>0.74818766015664895</v>
      </c>
      <c r="AI69" s="10">
        <v>160</v>
      </c>
      <c r="AJ69" s="10" t="s">
        <v>26</v>
      </c>
      <c r="AK69" s="10">
        <v>29.264160520828199</v>
      </c>
      <c r="AL69" s="10">
        <v>4.3940180962204499E-2</v>
      </c>
      <c r="AM69" s="10">
        <v>142.1</v>
      </c>
      <c r="AN69" s="10">
        <v>118.9</v>
      </c>
      <c r="AO69" s="10">
        <v>0.99999887274852695</v>
      </c>
      <c r="AP69" s="10">
        <v>21.380681435734601</v>
      </c>
      <c r="AQ69" s="10">
        <v>4.4967306194203696</v>
      </c>
      <c r="AR69" s="10">
        <v>106.9</v>
      </c>
      <c r="AS69" s="10">
        <v>118</v>
      </c>
      <c r="AT69" s="10">
        <v>0.97859096751114005</v>
      </c>
      <c r="AU69" s="10">
        <v>23.6424700684627</v>
      </c>
      <c r="AV69" s="10">
        <v>8.0034820854328999</v>
      </c>
      <c r="AW69" s="10">
        <v>121.1</v>
      </c>
      <c r="AX69" s="10">
        <v>119</v>
      </c>
      <c r="AY69" s="10">
        <v>0.94719874944206195</v>
      </c>
      <c r="AZ69" s="10">
        <v>160</v>
      </c>
      <c r="BA69" s="10" t="s">
        <v>26</v>
      </c>
      <c r="BB69" s="10">
        <v>17.1842918334921</v>
      </c>
      <c r="BC69" s="10">
        <v>17.092397224756802</v>
      </c>
      <c r="BD69" s="10">
        <v>117.1</v>
      </c>
      <c r="BE69" s="10">
        <v>119.5</v>
      </c>
      <c r="BF69" s="10">
        <v>0.70899996183212599</v>
      </c>
      <c r="BG69" s="10">
        <v>8.9035118951418593</v>
      </c>
      <c r="BH69" s="10">
        <v>13.256339932766799</v>
      </c>
      <c r="BI69" s="10">
        <v>78</v>
      </c>
      <c r="BJ69" s="10">
        <v>118.2</v>
      </c>
      <c r="BK69" s="10">
        <v>0.55755618349962999</v>
      </c>
      <c r="BL69" s="10">
        <v>8.7445225349809608</v>
      </c>
      <c r="BM69" s="10">
        <v>17.234350238846002</v>
      </c>
      <c r="BN69" s="10">
        <v>94</v>
      </c>
      <c r="BO69" s="10">
        <v>118.7</v>
      </c>
      <c r="BP69" s="10">
        <v>0.45247740948090198</v>
      </c>
      <c r="BQ69" s="10">
        <v>160</v>
      </c>
      <c r="BR69" s="10" t="s">
        <v>26</v>
      </c>
      <c r="BS69" s="10">
        <v>-23.004000000000001</v>
      </c>
      <c r="BT69" s="10">
        <v>17.170999999999999</v>
      </c>
      <c r="BU69" s="10">
        <v>-138.48511508803642</v>
      </c>
      <c r="BV69" s="10">
        <v>119.676</v>
      </c>
      <c r="BW69" s="10">
        <v>0.80136905895095656</v>
      </c>
      <c r="BX69" s="10">
        <v>-14.113</v>
      </c>
      <c r="BY69" s="10">
        <v>13.054</v>
      </c>
      <c r="BZ69" s="10">
        <v>-94.052338387570771</v>
      </c>
      <c r="CA69" s="10">
        <v>118.012</v>
      </c>
      <c r="CB69" s="10">
        <v>0.7341130524571029</v>
      </c>
      <c r="CC69" s="10">
        <v>-9.9440000000000008</v>
      </c>
      <c r="CD69" s="10">
        <v>4.6399999999999997</v>
      </c>
      <c r="CE69" s="10">
        <v>-52.774078140470252</v>
      </c>
      <c r="CF69" s="10">
        <v>120.048</v>
      </c>
      <c r="CG69" s="10">
        <v>0.90620176432952371</v>
      </c>
      <c r="CH69" s="10">
        <v>160</v>
      </c>
      <c r="CI69" s="10" t="s">
        <v>26</v>
      </c>
      <c r="CJ69" s="10">
        <v>-14</v>
      </c>
      <c r="CK69" s="10">
        <v>17.7</v>
      </c>
      <c r="CL69" s="10">
        <v>110.1</v>
      </c>
      <c r="CM69" s="10">
        <v>119.3</v>
      </c>
      <c r="CN69" s="10">
        <v>0.62954203000053099</v>
      </c>
      <c r="CO69" s="10">
        <v>-5.5</v>
      </c>
      <c r="CP69" s="10">
        <v>13.7</v>
      </c>
      <c r="CQ69" s="10">
        <v>71.400000000000006</v>
      </c>
      <c r="CR69" s="10">
        <v>117.2</v>
      </c>
      <c r="CS69" s="10">
        <v>0.44075193862411799</v>
      </c>
      <c r="CT69" s="10">
        <v>-6.4</v>
      </c>
      <c r="CU69" s="10">
        <v>13.2</v>
      </c>
      <c r="CV69" s="10">
        <v>71.3</v>
      </c>
      <c r="CW69" s="10">
        <v>119.2</v>
      </c>
      <c r="CX69" s="10">
        <v>0.42443387623071999</v>
      </c>
      <c r="CY69" s="10">
        <v>160</v>
      </c>
      <c r="CZ69" s="10" t="s">
        <v>26</v>
      </c>
      <c r="DA69" s="10">
        <v>-39.125</v>
      </c>
      <c r="DB69" s="10">
        <v>7.601</v>
      </c>
      <c r="DC69" s="10">
        <v>-194.62225818899043</v>
      </c>
      <c r="DD69" s="10">
        <v>118.235</v>
      </c>
      <c r="DE69" s="10">
        <v>0.98164658515987602</v>
      </c>
      <c r="DF69" s="10">
        <v>-30.254999999999999</v>
      </c>
      <c r="DG69" s="10">
        <v>-1.444</v>
      </c>
      <c r="DH69" s="10">
        <v>-148.57535300403029</v>
      </c>
      <c r="DI69" s="10">
        <v>117.702</v>
      </c>
      <c r="DJ69" s="10">
        <v>0.99886297796556944</v>
      </c>
      <c r="DK69" s="10">
        <v>-28.443999999999999</v>
      </c>
      <c r="DL69" s="10">
        <v>-2.96</v>
      </c>
      <c r="DM69" s="10">
        <v>-140.20509299726334</v>
      </c>
      <c r="DN69" s="10">
        <v>117.762</v>
      </c>
      <c r="DO69" s="10">
        <v>0.99462891368246342</v>
      </c>
    </row>
    <row r="70" spans="1:119" x14ac:dyDescent="0.25">
      <c r="A70" s="10">
        <v>161</v>
      </c>
      <c r="B70" s="10" t="s">
        <v>27</v>
      </c>
      <c r="C70" s="10">
        <v>2.4300000000000002</v>
      </c>
      <c r="D70" s="10">
        <v>-0.63</v>
      </c>
      <c r="E70" s="10">
        <v>12.06</v>
      </c>
      <c r="F70" s="10">
        <v>120.09</v>
      </c>
      <c r="G70" s="10">
        <v>0.96699999999999997</v>
      </c>
      <c r="H70" s="10">
        <v>2.65</v>
      </c>
      <c r="I70" s="10">
        <v>-0.55000000000000004</v>
      </c>
      <c r="J70" s="10">
        <v>13.12</v>
      </c>
      <c r="K70" s="10">
        <v>118.95</v>
      </c>
      <c r="L70" s="10">
        <v>0.97899999999999998</v>
      </c>
      <c r="M70" s="10">
        <v>3.01</v>
      </c>
      <c r="N70" s="10">
        <v>-0.44</v>
      </c>
      <c r="O70" s="10">
        <v>14.85</v>
      </c>
      <c r="P70" s="10">
        <v>118.23</v>
      </c>
      <c r="Q70" s="10">
        <v>0.99</v>
      </c>
      <c r="R70" s="10">
        <v>161</v>
      </c>
      <c r="S70" s="10" t="s">
        <v>27</v>
      </c>
      <c r="T70" s="10">
        <v>2.4638855844102001</v>
      </c>
      <c r="U70" s="10">
        <v>0.31358543801584299</v>
      </c>
      <c r="V70" s="10">
        <v>12</v>
      </c>
      <c r="W70" s="10">
        <v>119.5</v>
      </c>
      <c r="X70" s="10">
        <v>0.99199791172361895</v>
      </c>
      <c r="Y70" s="10">
        <v>3.8434782705198498</v>
      </c>
      <c r="Z70" s="10">
        <v>0.75102448964181101</v>
      </c>
      <c r="AA70" s="10">
        <v>19</v>
      </c>
      <c r="AB70" s="10">
        <v>119</v>
      </c>
      <c r="AC70" s="10">
        <v>0.98143883861526404</v>
      </c>
      <c r="AD70" s="10">
        <v>3.63070693839791</v>
      </c>
      <c r="AE70" s="10">
        <v>0.61240839924784096</v>
      </c>
      <c r="AF70" s="10">
        <v>18</v>
      </c>
      <c r="AG70" s="10">
        <v>118.1</v>
      </c>
      <c r="AH70" s="10">
        <v>0.98607095128077604</v>
      </c>
      <c r="AI70" s="10">
        <v>161</v>
      </c>
      <c r="AJ70" s="10" t="s">
        <v>27</v>
      </c>
      <c r="AK70" s="10">
        <v>9.1231739410541994</v>
      </c>
      <c r="AL70" s="10">
        <v>0.64856686784745499</v>
      </c>
      <c r="AM70" s="10">
        <v>44.3</v>
      </c>
      <c r="AN70" s="10">
        <v>119.2</v>
      </c>
      <c r="AO70" s="10">
        <v>0.99748264023729005</v>
      </c>
      <c r="AP70" s="10">
        <v>11.7928170077092</v>
      </c>
      <c r="AQ70" s="10">
        <v>1.61862194223459</v>
      </c>
      <c r="AR70" s="10">
        <v>57.8</v>
      </c>
      <c r="AS70" s="10">
        <v>118.9</v>
      </c>
      <c r="AT70" s="10">
        <v>0.99071157960440903</v>
      </c>
      <c r="AU70" s="10">
        <v>10.3003455143128</v>
      </c>
      <c r="AV70" s="10">
        <v>1.17842935968833</v>
      </c>
      <c r="AW70" s="10">
        <v>50.3</v>
      </c>
      <c r="AX70" s="10">
        <v>119</v>
      </c>
      <c r="AY70" s="10">
        <v>0.99351909641891001</v>
      </c>
      <c r="AZ70" s="10">
        <v>161</v>
      </c>
      <c r="BA70" s="10" t="s">
        <v>27</v>
      </c>
      <c r="BB70" s="10">
        <v>3.2570199378113198</v>
      </c>
      <c r="BC70" s="10">
        <v>1.1927115265224599</v>
      </c>
      <c r="BD70" s="10">
        <v>16.8</v>
      </c>
      <c r="BE70" s="10">
        <v>119.2</v>
      </c>
      <c r="BF70" s="10">
        <v>0.93901872495772698</v>
      </c>
      <c r="BG70" s="10">
        <v>4.6074788764903403</v>
      </c>
      <c r="BH70" s="10">
        <v>1.6103809665403099</v>
      </c>
      <c r="BI70" s="10">
        <v>23.7</v>
      </c>
      <c r="BJ70" s="10">
        <v>118.9</v>
      </c>
      <c r="BK70" s="10">
        <v>0.94400115319657096</v>
      </c>
      <c r="BL70" s="10">
        <v>5.0924546875552004</v>
      </c>
      <c r="BM70" s="10">
        <v>1.66895573793826</v>
      </c>
      <c r="BN70" s="10">
        <v>26</v>
      </c>
      <c r="BO70" s="10">
        <v>119</v>
      </c>
      <c r="BP70" s="10">
        <v>0.95026828852487599</v>
      </c>
      <c r="BQ70" s="10">
        <v>161</v>
      </c>
      <c r="BR70" s="10" t="s">
        <v>27</v>
      </c>
      <c r="BS70" s="10">
        <v>8.5250000000000004</v>
      </c>
      <c r="BT70" s="10">
        <v>2.577</v>
      </c>
      <c r="BU70" s="10">
        <v>42.964941648883119</v>
      </c>
      <c r="BV70" s="10">
        <v>119.676</v>
      </c>
      <c r="BW70" s="10">
        <v>0.95722155342100379</v>
      </c>
      <c r="BX70" s="10">
        <v>9.7230000000000008</v>
      </c>
      <c r="BY70" s="10">
        <v>3.19</v>
      </c>
      <c r="BZ70" s="10">
        <v>50.062570904309169</v>
      </c>
      <c r="CA70" s="10">
        <v>118.012</v>
      </c>
      <c r="CB70" s="10">
        <v>0.95016786701345668</v>
      </c>
      <c r="CC70" s="10">
        <v>9.6549999999999994</v>
      </c>
      <c r="CD70" s="10">
        <v>2.907</v>
      </c>
      <c r="CE70" s="10">
        <v>48.493123566605234</v>
      </c>
      <c r="CF70" s="10">
        <v>120.048</v>
      </c>
      <c r="CG70" s="10">
        <v>0.95753920074995347</v>
      </c>
      <c r="CH70" s="10">
        <v>161</v>
      </c>
      <c r="CI70" s="10" t="s">
        <v>27</v>
      </c>
      <c r="CJ70" s="10">
        <v>2.8</v>
      </c>
      <c r="CK70" s="10">
        <v>0.4</v>
      </c>
      <c r="CL70" s="10">
        <v>13.8</v>
      </c>
      <c r="CM70" s="10">
        <v>119.4</v>
      </c>
      <c r="CN70" s="10">
        <v>0.98837169765061705</v>
      </c>
      <c r="CO70" s="10">
        <v>4.0999999999999996</v>
      </c>
      <c r="CP70" s="10">
        <v>0.7</v>
      </c>
      <c r="CQ70" s="10">
        <v>19.7</v>
      </c>
      <c r="CR70" s="10">
        <v>117.5</v>
      </c>
      <c r="CS70" s="10">
        <v>0.98354716623203298</v>
      </c>
      <c r="CT70" s="10">
        <v>4.2</v>
      </c>
      <c r="CU70" s="10">
        <v>0.8</v>
      </c>
      <c r="CV70" s="10">
        <v>20.399999999999999</v>
      </c>
      <c r="CW70" s="10">
        <v>119.4</v>
      </c>
      <c r="CX70" s="10">
        <v>0.98371821673054805</v>
      </c>
      <c r="CY70" s="10">
        <v>161</v>
      </c>
      <c r="CZ70" s="10" t="s">
        <v>27</v>
      </c>
      <c r="DA70" s="10">
        <v>4.1970000000000001</v>
      </c>
      <c r="DB70" s="10">
        <v>0.621</v>
      </c>
      <c r="DC70" s="10">
        <v>20.717037485842834</v>
      </c>
      <c r="DD70" s="10">
        <v>118.23699999999999</v>
      </c>
      <c r="DE70" s="10">
        <v>0.98923002158199291</v>
      </c>
      <c r="DF70" s="10">
        <v>4.8029999999999999</v>
      </c>
      <c r="DG70" s="10">
        <v>0.96199999999999997</v>
      </c>
      <c r="DH70" s="10">
        <v>24.026714519636077</v>
      </c>
      <c r="DI70" s="10">
        <v>117.706</v>
      </c>
      <c r="DJ70" s="10">
        <v>0.98052567409961755</v>
      </c>
      <c r="DK70" s="10">
        <v>5.3040000000000003</v>
      </c>
      <c r="DL70" s="10">
        <v>1.1259999999999999</v>
      </c>
      <c r="DM70" s="10">
        <v>26.582240478720866</v>
      </c>
      <c r="DN70" s="10">
        <v>117.767</v>
      </c>
      <c r="DO70" s="10">
        <v>0.97820007886873783</v>
      </c>
    </row>
    <row r="71" spans="1:119" x14ac:dyDescent="0.25">
      <c r="A71" s="10">
        <v>162</v>
      </c>
      <c r="B71" s="10" t="s">
        <v>871</v>
      </c>
      <c r="R71" s="10">
        <v>162</v>
      </c>
      <c r="S71" s="10" t="s">
        <v>28</v>
      </c>
      <c r="W71" s="10">
        <v>119.5</v>
      </c>
      <c r="X71" s="10">
        <v>0.88</v>
      </c>
      <c r="AB71" s="10">
        <v>119</v>
      </c>
      <c r="AC71" s="10">
        <v>0.88</v>
      </c>
      <c r="AG71" s="10">
        <v>118.1</v>
      </c>
      <c r="AH71" s="10">
        <v>0.88</v>
      </c>
      <c r="AI71" s="10">
        <v>162</v>
      </c>
      <c r="AJ71" s="10" t="s">
        <v>28</v>
      </c>
      <c r="AK71" s="10">
        <v>8.9745810381471909</v>
      </c>
      <c r="AL71" s="10">
        <v>7.0910269931039496</v>
      </c>
      <c r="AM71" s="10">
        <v>55.4</v>
      </c>
      <c r="AN71" s="10">
        <v>119.2</v>
      </c>
      <c r="AO71" s="10">
        <v>0.784634745814211</v>
      </c>
      <c r="AP71" s="10">
        <v>21.811997099208199</v>
      </c>
      <c r="AQ71" s="10">
        <v>8.5724006066757106</v>
      </c>
      <c r="AR71" s="10">
        <v>113.8</v>
      </c>
      <c r="AS71" s="10">
        <v>118.9</v>
      </c>
      <c r="AT71" s="10">
        <v>0.93070208581528502</v>
      </c>
      <c r="AU71" s="10">
        <v>16.906653136561399</v>
      </c>
      <c r="AV71" s="10">
        <v>6.0380904059147804</v>
      </c>
      <c r="AW71" s="10">
        <v>87.1</v>
      </c>
      <c r="AX71" s="10">
        <v>119</v>
      </c>
      <c r="AY71" s="10">
        <v>0.941741911594838</v>
      </c>
      <c r="AZ71" s="10">
        <v>162</v>
      </c>
      <c r="BA71" s="10" t="s">
        <v>871</v>
      </c>
      <c r="BB71" s="10">
        <v>3.9303694370478799</v>
      </c>
      <c r="BC71" s="10">
        <v>18.372192019688899</v>
      </c>
      <c r="BD71" s="10">
        <v>91</v>
      </c>
      <c r="BE71" s="10">
        <v>119.2</v>
      </c>
      <c r="BF71" s="10">
        <v>0.20919682982652399</v>
      </c>
      <c r="BG71" s="10">
        <v>6.4485690314389599</v>
      </c>
      <c r="BH71" s="10">
        <v>20.467197360654101</v>
      </c>
      <c r="BI71" s="10">
        <v>104.2</v>
      </c>
      <c r="BJ71" s="10">
        <v>118.9</v>
      </c>
      <c r="BK71" s="10">
        <v>0.30050600322123999</v>
      </c>
      <c r="BL71" s="10">
        <v>4.4954806581042899</v>
      </c>
      <c r="BM71" s="10">
        <v>23.146942963005099</v>
      </c>
      <c r="BN71" s="10">
        <v>114.4</v>
      </c>
      <c r="BO71" s="10">
        <v>119</v>
      </c>
      <c r="BP71" s="10">
        <v>0.19065250691171101</v>
      </c>
      <c r="BQ71" s="10">
        <v>162</v>
      </c>
      <c r="BR71" s="10" t="s">
        <v>871</v>
      </c>
      <c r="BS71" s="10">
        <v>10.378</v>
      </c>
      <c r="BT71" s="10">
        <v>22.187000000000001</v>
      </c>
      <c r="BU71" s="10">
        <v>118.1668270309069</v>
      </c>
      <c r="BV71" s="10">
        <v>119.676</v>
      </c>
      <c r="BW71" s="10">
        <v>0.42369213252764881</v>
      </c>
      <c r="BX71" s="10">
        <v>23.475000000000001</v>
      </c>
      <c r="BY71" s="10">
        <v>22.863</v>
      </c>
      <c r="BZ71" s="10">
        <v>160.31470630417704</v>
      </c>
      <c r="CA71" s="10">
        <v>118.012</v>
      </c>
      <c r="CB71" s="10">
        <v>0.71638327693763504</v>
      </c>
      <c r="CC71" s="10">
        <v>27.620999999999999</v>
      </c>
      <c r="CD71" s="10">
        <v>17.628</v>
      </c>
      <c r="CE71" s="10">
        <v>157.5865141039356</v>
      </c>
      <c r="CF71" s="10">
        <v>120.048</v>
      </c>
      <c r="CG71" s="10">
        <v>0.84295577943921507</v>
      </c>
      <c r="CH71" s="10">
        <v>162</v>
      </c>
      <c r="CI71" s="10" t="s">
        <v>871</v>
      </c>
      <c r="CJ71" s="10">
        <v>4.5</v>
      </c>
      <c r="CK71" s="10">
        <v>14.5</v>
      </c>
      <c r="CL71" s="10">
        <v>74.400000000000006</v>
      </c>
      <c r="CM71" s="10">
        <v>119.4</v>
      </c>
      <c r="CN71" s="10">
        <v>0.30582239238849401</v>
      </c>
      <c r="CO71" s="10">
        <v>14.5</v>
      </c>
      <c r="CP71" s="10">
        <v>13.9</v>
      </c>
      <c r="CQ71" s="10">
        <v>103.5</v>
      </c>
      <c r="CR71" s="10">
        <v>117.5</v>
      </c>
      <c r="CS71" s="10">
        <v>0.66627878336072899</v>
      </c>
      <c r="CT71" s="10">
        <v>13.5</v>
      </c>
      <c r="CU71" s="10">
        <v>13.6</v>
      </c>
      <c r="CV71" s="10">
        <v>94</v>
      </c>
      <c r="CW71" s="10">
        <v>119.4</v>
      </c>
      <c r="CX71" s="10">
        <v>0.69992858235965705</v>
      </c>
      <c r="CY71" s="10">
        <v>162</v>
      </c>
      <c r="CZ71" s="10" t="s">
        <v>871</v>
      </c>
      <c r="DA71" s="10">
        <v>-6.05</v>
      </c>
      <c r="DB71" s="10">
        <v>19.670999999999999</v>
      </c>
      <c r="DC71" s="10">
        <v>-100.4936669490986</v>
      </c>
      <c r="DD71" s="10">
        <v>118.23699999999999</v>
      </c>
      <c r="DE71" s="10">
        <v>0.29396975586445179</v>
      </c>
      <c r="DF71" s="10">
        <v>8.4239999999999995</v>
      </c>
      <c r="DG71" s="10">
        <v>14.932</v>
      </c>
      <c r="DH71" s="10">
        <v>84.093329265344138</v>
      </c>
      <c r="DI71" s="10">
        <v>117.706</v>
      </c>
      <c r="DJ71" s="10">
        <v>0.49135749259114231</v>
      </c>
      <c r="DK71" s="10">
        <v>9.5370000000000008</v>
      </c>
      <c r="DL71" s="10">
        <v>13.831</v>
      </c>
      <c r="DM71" s="10">
        <v>82.363245486727081</v>
      </c>
      <c r="DN71" s="10">
        <v>117.767</v>
      </c>
      <c r="DO71" s="10">
        <v>0.56766757981402571</v>
      </c>
    </row>
    <row r="72" spans="1:119" x14ac:dyDescent="0.25">
      <c r="A72" s="10">
        <v>163</v>
      </c>
      <c r="B72" s="10" t="s">
        <v>29</v>
      </c>
      <c r="C72" s="10">
        <v>-8.35</v>
      </c>
      <c r="D72" s="10">
        <v>5.78</v>
      </c>
      <c r="E72" s="10">
        <v>48.82</v>
      </c>
      <c r="F72" s="10">
        <v>120.09</v>
      </c>
      <c r="G72" s="10">
        <v>0.82199999999999995</v>
      </c>
      <c r="H72" s="10">
        <v>3.37</v>
      </c>
      <c r="I72" s="10">
        <v>5.29</v>
      </c>
      <c r="J72" s="10">
        <v>30.45</v>
      </c>
      <c r="K72" s="10">
        <v>118.95</v>
      </c>
      <c r="L72" s="10">
        <v>0.53800000000000003</v>
      </c>
      <c r="M72" s="10">
        <v>-5.8</v>
      </c>
      <c r="N72" s="10">
        <v>-2.04</v>
      </c>
      <c r="O72" s="10">
        <v>30.03</v>
      </c>
      <c r="P72" s="10">
        <v>118.23</v>
      </c>
      <c r="Q72" s="10">
        <v>0.94399999999999995</v>
      </c>
      <c r="R72" s="10">
        <v>163</v>
      </c>
      <c r="S72" s="10" t="s">
        <v>29</v>
      </c>
      <c r="T72" s="10">
        <v>17.108264749970999</v>
      </c>
      <c r="U72" s="10">
        <v>19.1318229462041</v>
      </c>
      <c r="V72" s="10">
        <v>124</v>
      </c>
      <c r="W72" s="10">
        <v>119.5</v>
      </c>
      <c r="X72" s="10">
        <v>0.66658531912289898</v>
      </c>
      <c r="Y72" s="10">
        <v>5.2650947513262496</v>
      </c>
      <c r="Z72" s="10">
        <v>12.5433139663949</v>
      </c>
      <c r="AA72" s="10">
        <v>66</v>
      </c>
      <c r="AB72" s="10">
        <v>119</v>
      </c>
      <c r="AC72" s="10">
        <v>0.38703894473988998</v>
      </c>
      <c r="AD72" s="10">
        <v>7.4547181248739998</v>
      </c>
      <c r="AE72" s="10">
        <v>9.2296510117487696</v>
      </c>
      <c r="AF72" s="10">
        <v>58</v>
      </c>
      <c r="AG72" s="10">
        <v>118.1</v>
      </c>
      <c r="AH72" s="10">
        <v>0.62833710708762103</v>
      </c>
      <c r="AI72" s="10">
        <v>163</v>
      </c>
      <c r="AJ72" s="10" t="s">
        <v>29</v>
      </c>
      <c r="AK72" s="10">
        <v>26.805359795663701</v>
      </c>
      <c r="AL72" s="10">
        <v>0.86190867510172797</v>
      </c>
      <c r="AM72" s="10">
        <v>129.9</v>
      </c>
      <c r="AN72" s="10">
        <v>119.2</v>
      </c>
      <c r="AO72" s="10">
        <v>0.99948344969486203</v>
      </c>
      <c r="AP72" s="10">
        <v>19.764995917436199</v>
      </c>
      <c r="AQ72" s="10">
        <v>5.3279554212219304</v>
      </c>
      <c r="AR72" s="10">
        <v>99.4</v>
      </c>
      <c r="AS72" s="10">
        <v>118.9</v>
      </c>
      <c r="AT72" s="10">
        <v>0.96553464719889304</v>
      </c>
      <c r="AU72" s="10">
        <v>21.189661308919302</v>
      </c>
      <c r="AV72" s="10">
        <v>8.7360884343790097</v>
      </c>
      <c r="AW72" s="10">
        <v>111.2</v>
      </c>
      <c r="AX72" s="10">
        <v>119</v>
      </c>
      <c r="AY72" s="10">
        <v>0.92451005537312803</v>
      </c>
      <c r="AZ72" s="10">
        <v>163</v>
      </c>
      <c r="BA72" s="10" t="s">
        <v>29</v>
      </c>
      <c r="BB72" s="10">
        <v>16.715807902700998</v>
      </c>
      <c r="BC72" s="10">
        <v>16.715807902700998</v>
      </c>
      <c r="BD72" s="10">
        <v>114.5</v>
      </c>
      <c r="BE72" s="10">
        <v>119.2</v>
      </c>
      <c r="BF72" s="10">
        <v>0.70710678118654802</v>
      </c>
      <c r="BG72" s="10">
        <v>8.8412037185346097</v>
      </c>
      <c r="BH72" s="10">
        <v>13.3126170934257</v>
      </c>
      <c r="BI72" s="10">
        <v>77.599999999999994</v>
      </c>
      <c r="BJ72" s="10">
        <v>118.9</v>
      </c>
      <c r="BK72" s="10">
        <v>0.55323187496816595</v>
      </c>
      <c r="BL72" s="10">
        <v>9.1703573903581894</v>
      </c>
      <c r="BM72" s="10">
        <v>17.067054032055498</v>
      </c>
      <c r="BN72" s="10">
        <v>94</v>
      </c>
      <c r="BO72" s="10">
        <v>119</v>
      </c>
      <c r="BP72" s="10">
        <v>0.47331560056216498</v>
      </c>
      <c r="BQ72" s="10">
        <v>163</v>
      </c>
      <c r="BR72" s="10" t="s">
        <v>29</v>
      </c>
      <c r="BS72" s="10">
        <v>-23.077999999999999</v>
      </c>
      <c r="BT72" s="10">
        <v>16.931000000000001</v>
      </c>
      <c r="BU72" s="10">
        <v>-138.08334105667308</v>
      </c>
      <c r="BV72" s="10">
        <v>119.676</v>
      </c>
      <c r="BW72" s="10">
        <v>0.80628613170522367</v>
      </c>
      <c r="BX72" s="10">
        <v>-14.272</v>
      </c>
      <c r="BY72" s="10">
        <v>12.879</v>
      </c>
      <c r="BZ72" s="10">
        <v>-94.049149675986769</v>
      </c>
      <c r="CA72" s="10">
        <v>118.012</v>
      </c>
      <c r="CB72" s="10">
        <v>0.74240889346359074</v>
      </c>
      <c r="CC72" s="10">
        <v>-10.701000000000001</v>
      </c>
      <c r="CD72" s="10">
        <v>4.3019999999999996</v>
      </c>
      <c r="CE72" s="10">
        <v>-55.467761309580858</v>
      </c>
      <c r="CF72" s="10">
        <v>120.048</v>
      </c>
      <c r="CG72" s="10">
        <v>0.92782948491439099</v>
      </c>
      <c r="CH72" s="10">
        <v>163</v>
      </c>
      <c r="CI72" s="10" t="s">
        <v>29</v>
      </c>
      <c r="CJ72" s="10">
        <v>-14.3</v>
      </c>
      <c r="CK72" s="10">
        <v>17.399999999999999</v>
      </c>
      <c r="CL72" s="10">
        <v>110.1</v>
      </c>
      <c r="CM72" s="10">
        <v>119.4</v>
      </c>
      <c r="CN72" s="10">
        <v>0.64413574578277999</v>
      </c>
      <c r="CO72" s="10">
        <v>-5.8</v>
      </c>
      <c r="CP72" s="10">
        <v>13.3</v>
      </c>
      <c r="CQ72" s="10">
        <v>71.5</v>
      </c>
      <c r="CR72" s="10">
        <v>117.5</v>
      </c>
      <c r="CS72" s="10">
        <v>0.40002179316048903</v>
      </c>
      <c r="CT72" s="10">
        <v>-6.6</v>
      </c>
      <c r="CU72" s="10">
        <v>13.2</v>
      </c>
      <c r="CV72" s="10">
        <v>72.599999999999994</v>
      </c>
      <c r="CW72" s="10">
        <v>119.4</v>
      </c>
      <c r="CX72" s="10">
        <v>0.42128321112545097</v>
      </c>
      <c r="CY72" s="10">
        <v>163</v>
      </c>
      <c r="CZ72" s="10" t="s">
        <v>29</v>
      </c>
      <c r="DA72" s="10">
        <v>-37.718000000000004</v>
      </c>
      <c r="DB72" s="10">
        <v>7.7270000000000003</v>
      </c>
      <c r="DC72" s="10">
        <v>-188.00177224787413</v>
      </c>
      <c r="DD72" s="10">
        <v>118.23699999999999</v>
      </c>
      <c r="DE72" s="10">
        <v>0.97965392675286078</v>
      </c>
      <c r="DF72" s="10">
        <v>-28.454999999999998</v>
      </c>
      <c r="DG72" s="10">
        <v>-1.2589999999999999</v>
      </c>
      <c r="DH72" s="10">
        <v>-139.70889034868605</v>
      </c>
      <c r="DI72" s="10">
        <v>117.706</v>
      </c>
      <c r="DJ72" s="10">
        <v>0.99902261153381677</v>
      </c>
      <c r="DK72" s="10">
        <v>-26.672999999999998</v>
      </c>
      <c r="DL72" s="10">
        <v>-2.7450000000000001</v>
      </c>
      <c r="DM72" s="10">
        <v>-131.45447036267177</v>
      </c>
      <c r="DN72" s="10">
        <v>117.767</v>
      </c>
      <c r="DO72" s="10">
        <v>0.99474614763888491</v>
      </c>
    </row>
    <row r="73" spans="1:119" x14ac:dyDescent="0.25">
      <c r="A73" s="10">
        <v>164</v>
      </c>
      <c r="B73" s="10" t="s">
        <v>30</v>
      </c>
      <c r="C73" s="10">
        <v>18.09</v>
      </c>
      <c r="D73" s="10">
        <v>25.98</v>
      </c>
      <c r="E73" s="10">
        <v>84.84</v>
      </c>
      <c r="F73" s="10">
        <v>215.45</v>
      </c>
      <c r="G73" s="10">
        <v>0.57099999999999995</v>
      </c>
      <c r="H73" s="10">
        <v>42.4</v>
      </c>
      <c r="I73" s="10">
        <v>26.95</v>
      </c>
      <c r="J73" s="10">
        <v>135.83000000000001</v>
      </c>
      <c r="K73" s="10">
        <v>213.55</v>
      </c>
      <c r="L73" s="10">
        <v>0.84399999999999997</v>
      </c>
      <c r="M73" s="10">
        <v>51.87</v>
      </c>
      <c r="N73" s="10">
        <v>20.86</v>
      </c>
      <c r="O73" s="10">
        <v>152.04</v>
      </c>
      <c r="P73" s="10">
        <v>212.3</v>
      </c>
      <c r="Q73" s="10">
        <v>0.92800000000000005</v>
      </c>
      <c r="R73" s="10">
        <v>164</v>
      </c>
      <c r="S73" s="10" t="s">
        <v>30</v>
      </c>
      <c r="T73" s="10">
        <v>15.91</v>
      </c>
      <c r="U73" s="10">
        <v>38</v>
      </c>
      <c r="V73" s="10">
        <v>199.71992280911982</v>
      </c>
      <c r="W73" s="10">
        <v>119.09</v>
      </c>
      <c r="Y73" s="10">
        <v>36.729999999999997</v>
      </c>
      <c r="Z73" s="10">
        <v>36</v>
      </c>
      <c r="AA73" s="10">
        <v>249.0220879389619</v>
      </c>
      <c r="AB73" s="10">
        <v>119.24</v>
      </c>
      <c r="AD73" s="10">
        <v>36.51</v>
      </c>
      <c r="AE73" s="10">
        <v>32.15</v>
      </c>
      <c r="AF73" s="10">
        <v>238.28612659956312</v>
      </c>
      <c r="AG73" s="10">
        <v>117.87</v>
      </c>
      <c r="AI73" s="10">
        <v>164</v>
      </c>
      <c r="AJ73" s="10" t="s">
        <v>30</v>
      </c>
      <c r="AK73" s="10">
        <v>15.266112328064882</v>
      </c>
      <c r="AL73" s="10">
        <v>9.5543899175814548</v>
      </c>
      <c r="AM73" s="10">
        <v>86.936610454383882</v>
      </c>
      <c r="AN73" s="10">
        <v>119.60168411083752</v>
      </c>
      <c r="AO73" s="10">
        <v>0.84767197990043253</v>
      </c>
      <c r="AP73" s="10">
        <v>39.751269507866944</v>
      </c>
      <c r="AQ73" s="10">
        <v>4.83284323352337</v>
      </c>
      <c r="AR73" s="10">
        <v>194.73577677621509</v>
      </c>
      <c r="AS73" s="10">
        <v>118.72188650973341</v>
      </c>
      <c r="AT73" s="10">
        <v>0.99269043973199156</v>
      </c>
      <c r="AU73" s="10">
        <v>46.318416772806117</v>
      </c>
      <c r="AV73" s="10">
        <v>4.7534034802529685</v>
      </c>
      <c r="AW73" s="10">
        <v>225.90835121772358</v>
      </c>
      <c r="AX73" s="10">
        <v>118.99693676140457</v>
      </c>
      <c r="AY73" s="10">
        <v>0.99477534066183215</v>
      </c>
      <c r="AZ73" s="10">
        <v>164</v>
      </c>
      <c r="BA73" s="10" t="s">
        <v>30</v>
      </c>
      <c r="BB73" s="10">
        <v>4.3337879315454755</v>
      </c>
      <c r="BC73" s="10">
        <v>38.161701815617995</v>
      </c>
      <c r="BD73" s="10">
        <v>185.82236554090474</v>
      </c>
      <c r="BE73" s="10">
        <v>119.33056806290193</v>
      </c>
      <c r="BF73" s="10">
        <v>0.11283850824776454</v>
      </c>
      <c r="BG73" s="10">
        <v>24.689859327308238</v>
      </c>
      <c r="BH73" s="10">
        <v>35.612142995531855</v>
      </c>
      <c r="BI73" s="10">
        <v>211.20507647522174</v>
      </c>
      <c r="BJ73" s="10">
        <v>118.4571535884677</v>
      </c>
      <c r="BK73" s="10">
        <v>0.56976050703033443</v>
      </c>
      <c r="BL73" s="10">
        <v>19.923019317328752</v>
      </c>
      <c r="BM73" s="10">
        <v>41.456042762103195</v>
      </c>
      <c r="BN73" s="10">
        <v>223.3935688627881</v>
      </c>
      <c r="BO73" s="10">
        <v>118.87165766833432</v>
      </c>
      <c r="BP73" s="10">
        <v>0.43315720565175797</v>
      </c>
      <c r="BQ73" s="10">
        <v>164</v>
      </c>
      <c r="BR73" s="10" t="s">
        <v>30</v>
      </c>
      <c r="BS73" s="10">
        <v>25.971</v>
      </c>
      <c r="BT73" s="10">
        <v>42.177</v>
      </c>
      <c r="BU73" s="10">
        <v>238.95481990148193</v>
      </c>
      <c r="BV73" s="10">
        <v>119.676</v>
      </c>
      <c r="BW73" s="10">
        <v>0.52433057688963314</v>
      </c>
      <c r="BX73" s="10">
        <v>54.465000000000003</v>
      </c>
      <c r="BY73" s="10">
        <v>35.17</v>
      </c>
      <c r="BZ73" s="10">
        <v>317.18435688395112</v>
      </c>
      <c r="CA73" s="10">
        <v>118.012</v>
      </c>
      <c r="CB73" s="10">
        <v>0.84007671971815878</v>
      </c>
      <c r="CC73" s="10">
        <v>72.266000000000005</v>
      </c>
      <c r="CD73" s="10">
        <v>28.588000000000001</v>
      </c>
      <c r="CE73" s="10">
        <v>373.75780924227001</v>
      </c>
      <c r="CF73" s="10">
        <v>120.048</v>
      </c>
      <c r="CG73" s="10">
        <v>0.92988273593904158</v>
      </c>
      <c r="CH73" s="10">
        <v>164</v>
      </c>
      <c r="CI73" s="10" t="s">
        <v>30</v>
      </c>
      <c r="CJ73" s="10">
        <v>10.231</v>
      </c>
      <c r="CK73" s="10">
        <v>27.373000000000001</v>
      </c>
      <c r="CL73" s="10">
        <v>140.42012202035642</v>
      </c>
      <c r="CM73" s="10">
        <v>120.151</v>
      </c>
      <c r="CN73" s="10">
        <v>0.35010694147808868</v>
      </c>
      <c r="CO73" s="10">
        <v>33.262999999999998</v>
      </c>
      <c r="CP73" s="10">
        <v>31.146000000000001</v>
      </c>
      <c r="CQ73" s="10">
        <v>222.06426347895578</v>
      </c>
      <c r="CR73" s="10">
        <v>118.47499999999999</v>
      </c>
      <c r="CS73" s="10">
        <v>0.72995383965762539</v>
      </c>
      <c r="CT73" s="10">
        <v>29.288</v>
      </c>
      <c r="CU73" s="10">
        <v>26.826000000000001</v>
      </c>
      <c r="CV73" s="10">
        <v>190.65204030306947</v>
      </c>
      <c r="CW73" s="10">
        <v>120.274</v>
      </c>
      <c r="CX73" s="10">
        <v>0.73742163733309463</v>
      </c>
      <c r="CY73" s="10">
        <v>164</v>
      </c>
      <c r="CZ73" s="10" t="s">
        <v>30</v>
      </c>
      <c r="DA73" s="10">
        <v>-6.1529999999999996</v>
      </c>
      <c r="DB73" s="10">
        <v>28.550999999999998</v>
      </c>
      <c r="DC73" s="10">
        <v>-142.61745158343999</v>
      </c>
      <c r="DD73" s="10">
        <v>118.235</v>
      </c>
      <c r="DE73" s="10">
        <v>0.21067235992925004</v>
      </c>
      <c r="DF73" s="10">
        <v>24.722999999999999</v>
      </c>
      <c r="DG73" s="10">
        <v>20.463999999999999</v>
      </c>
      <c r="DH73" s="10">
        <v>157.42531444393012</v>
      </c>
      <c r="DI73" s="10">
        <v>117.702</v>
      </c>
      <c r="DJ73" s="10">
        <v>0.77033943301445618</v>
      </c>
      <c r="DK73" s="10">
        <v>33.133000000000003</v>
      </c>
      <c r="DL73" s="10">
        <v>21.138999999999999</v>
      </c>
      <c r="DM73" s="10">
        <v>192.68578085467186</v>
      </c>
      <c r="DN73" s="10">
        <v>117.762</v>
      </c>
      <c r="DO73" s="10">
        <v>0.84303439342091713</v>
      </c>
    </row>
    <row r="74" spans="1:119" x14ac:dyDescent="0.25">
      <c r="A74" s="10">
        <v>165</v>
      </c>
      <c r="B74" s="10" t="s">
        <v>31</v>
      </c>
      <c r="C74" s="10">
        <v>28.84</v>
      </c>
      <c r="D74" s="10">
        <v>13.83</v>
      </c>
      <c r="E74" s="10">
        <v>82.51</v>
      </c>
      <c r="F74" s="10">
        <v>223.85</v>
      </c>
      <c r="G74" s="10">
        <v>0.90200000000000002</v>
      </c>
      <c r="H74" s="10">
        <v>67.2</v>
      </c>
      <c r="I74" s="10">
        <v>16.22</v>
      </c>
      <c r="J74" s="10">
        <v>179.93</v>
      </c>
      <c r="K74" s="10">
        <v>221.81</v>
      </c>
      <c r="L74" s="10">
        <v>0.97199999999999998</v>
      </c>
      <c r="M74" s="10">
        <v>82.39</v>
      </c>
      <c r="N74" s="10">
        <v>7.11</v>
      </c>
      <c r="O74" s="10">
        <v>216.55</v>
      </c>
      <c r="P74" s="10">
        <v>220.48</v>
      </c>
      <c r="Q74" s="10">
        <v>0.996</v>
      </c>
      <c r="R74" s="10">
        <v>165</v>
      </c>
      <c r="S74" s="10" t="s">
        <v>31</v>
      </c>
      <c r="T74" s="10">
        <v>13.22</v>
      </c>
      <c r="U74" s="10">
        <v>39.54</v>
      </c>
      <c r="V74" s="10">
        <v>202.12100622360612</v>
      </c>
      <c r="W74" s="10">
        <v>119.09</v>
      </c>
      <c r="Y74" s="10">
        <v>35.25</v>
      </c>
      <c r="Z74" s="10">
        <v>36.96</v>
      </c>
      <c r="AA74" s="10">
        <v>247.29850535805332</v>
      </c>
      <c r="AB74" s="10">
        <v>119.24</v>
      </c>
      <c r="AD74" s="10">
        <v>35.21</v>
      </c>
      <c r="AE74" s="10">
        <v>32.479999999999997</v>
      </c>
      <c r="AF74" s="10">
        <v>234.63809633191832</v>
      </c>
      <c r="AG74" s="10">
        <v>117.87</v>
      </c>
      <c r="AI74" s="10">
        <v>165</v>
      </c>
      <c r="AJ74" s="10" t="s">
        <v>31</v>
      </c>
      <c r="AK74" s="10">
        <v>17.976284099225257</v>
      </c>
      <c r="AL74" s="10">
        <v>11.089427771060635</v>
      </c>
      <c r="AM74" s="10">
        <v>101.95975666696712</v>
      </c>
      <c r="AN74" s="10">
        <v>119.60174031737364</v>
      </c>
      <c r="AO74" s="10">
        <v>0.85108513716430034</v>
      </c>
      <c r="AP74" s="10">
        <v>45.364453603847942</v>
      </c>
      <c r="AQ74" s="10">
        <v>5.877737523015174</v>
      </c>
      <c r="AR74" s="10">
        <v>222.45350639405379</v>
      </c>
      <c r="AS74" s="10">
        <v>118.72192374856489</v>
      </c>
      <c r="AT74" s="10">
        <v>0.99171041928191528</v>
      </c>
      <c r="AU74" s="10">
        <v>52.728518385747073</v>
      </c>
      <c r="AV74" s="10">
        <v>5.8028766945620234</v>
      </c>
      <c r="AW74" s="10">
        <v>257.37301528311383</v>
      </c>
      <c r="AX74" s="10">
        <v>118.99702278659936</v>
      </c>
      <c r="AY74" s="10">
        <v>0.99399874145660705</v>
      </c>
      <c r="AZ74" s="10">
        <v>165</v>
      </c>
      <c r="BA74" s="10" t="s">
        <v>31</v>
      </c>
      <c r="BB74" s="10">
        <v>5.1789504138655182</v>
      </c>
      <c r="BC74" s="10">
        <v>42.652443618307146</v>
      </c>
      <c r="BD74" s="10">
        <v>207.87840601022808</v>
      </c>
      <c r="BE74" s="10">
        <v>119.3306525238216</v>
      </c>
      <c r="BF74" s="10">
        <v>0.12053682063540579</v>
      </c>
      <c r="BG74" s="10">
        <v>27.935670477052849</v>
      </c>
      <c r="BH74" s="10">
        <v>39.836175158706276</v>
      </c>
      <c r="BI74" s="10">
        <v>237.14092065025034</v>
      </c>
      <c r="BJ74" s="10">
        <v>118.45723392691562</v>
      </c>
      <c r="BK74" s="10">
        <v>0.57415662844091164</v>
      </c>
      <c r="BL74" s="10">
        <v>22.706163481591609</v>
      </c>
      <c r="BM74" s="10">
        <v>46.371276091702697</v>
      </c>
      <c r="BN74" s="10">
        <v>250.7724908765569</v>
      </c>
      <c r="BO74" s="10">
        <v>118.8717247297011</v>
      </c>
      <c r="BP74" s="10">
        <v>0.43976906408173611</v>
      </c>
      <c r="BQ74" s="10">
        <v>165</v>
      </c>
      <c r="BR74" s="10" t="s">
        <v>31</v>
      </c>
      <c r="BS74" s="10">
        <v>30.062000000000001</v>
      </c>
      <c r="BT74" s="10">
        <v>47.384</v>
      </c>
      <c r="BU74" s="10">
        <v>270.71753251257053</v>
      </c>
      <c r="BV74" s="10">
        <v>119.676</v>
      </c>
      <c r="BW74" s="10">
        <v>0.53571498556382757</v>
      </c>
      <c r="BX74" s="10">
        <v>62.039000000000001</v>
      </c>
      <c r="BY74" s="10">
        <v>39.671999999999997</v>
      </c>
      <c r="BZ74" s="10">
        <v>360.26427301055094</v>
      </c>
      <c r="CA74" s="10">
        <v>118.012</v>
      </c>
      <c r="CB74" s="10">
        <v>0.84247455933245641</v>
      </c>
      <c r="CC74" s="10">
        <v>81.950999999999993</v>
      </c>
      <c r="CD74" s="10">
        <v>32.386000000000003</v>
      </c>
      <c r="CE74" s="10">
        <v>423.78943241113797</v>
      </c>
      <c r="CF74" s="10">
        <v>120.048</v>
      </c>
      <c r="CG74" s="10">
        <v>0.93001205488203953</v>
      </c>
      <c r="CH74" s="10">
        <v>165</v>
      </c>
      <c r="CI74" s="10" t="s">
        <v>31</v>
      </c>
      <c r="CJ74" s="10">
        <v>11.526</v>
      </c>
      <c r="CK74" s="10">
        <v>30.463000000000001</v>
      </c>
      <c r="CL74" s="10">
        <v>156.50836324344459</v>
      </c>
      <c r="CM74" s="10">
        <v>120.151</v>
      </c>
      <c r="CN74" s="10">
        <v>0.35387757987404728</v>
      </c>
      <c r="CO74" s="10">
        <v>37.216999999999999</v>
      </c>
      <c r="CP74" s="10">
        <v>34.682000000000002</v>
      </c>
      <c r="CQ74" s="10">
        <v>247.90575711718941</v>
      </c>
      <c r="CR74" s="10">
        <v>118.476</v>
      </c>
      <c r="CS74" s="10">
        <v>0.73158322644557405</v>
      </c>
      <c r="CT74" s="10">
        <v>33.012</v>
      </c>
      <c r="CU74" s="10">
        <v>29.969000000000001</v>
      </c>
      <c r="CV74" s="10">
        <v>214.02696890536532</v>
      </c>
      <c r="CW74" s="10">
        <v>120.274</v>
      </c>
      <c r="CX74" s="10">
        <v>0.74040774565088618</v>
      </c>
      <c r="CY74" s="10">
        <v>165</v>
      </c>
      <c r="CZ74" s="10" t="s">
        <v>31</v>
      </c>
      <c r="DA74" s="10">
        <v>-5.9870000000000001</v>
      </c>
      <c r="DB74" s="10">
        <v>32.020000000000003</v>
      </c>
      <c r="DC74" s="10">
        <v>-159.06299509749863</v>
      </c>
      <c r="DD74" s="10">
        <v>118.23699999999999</v>
      </c>
      <c r="DE74" s="10">
        <v>0.18379177542094782</v>
      </c>
      <c r="DF74" s="10">
        <v>28.263999999999999</v>
      </c>
      <c r="DG74" s="10">
        <v>23.052</v>
      </c>
      <c r="DH74" s="10">
        <v>178.898683203042</v>
      </c>
      <c r="DI74" s="10">
        <v>117.706</v>
      </c>
      <c r="DJ74" s="10">
        <v>0.774938525050619</v>
      </c>
      <c r="DK74" s="10">
        <v>37.664000000000001</v>
      </c>
      <c r="DL74" s="10">
        <v>23.818999999999999</v>
      </c>
      <c r="DM74" s="10">
        <v>218.47251924850315</v>
      </c>
      <c r="DN74" s="10">
        <v>117.767</v>
      </c>
      <c r="DO74" s="10">
        <v>0.84517255360788823</v>
      </c>
    </row>
    <row r="75" spans="1:119" x14ac:dyDescent="0.25">
      <c r="A75" s="10">
        <v>166</v>
      </c>
      <c r="B75" s="10" t="s">
        <v>32</v>
      </c>
      <c r="C75" s="10">
        <v>0.71</v>
      </c>
      <c r="D75" s="10">
        <v>0.18</v>
      </c>
      <c r="E75" s="10">
        <v>11.84</v>
      </c>
      <c r="F75" s="10">
        <v>35.9</v>
      </c>
      <c r="G75" s="10">
        <v>0.96899999999999997</v>
      </c>
      <c r="H75" s="10">
        <v>0.74</v>
      </c>
      <c r="I75" s="10">
        <v>0.19</v>
      </c>
      <c r="J75" s="10">
        <v>12.47</v>
      </c>
      <c r="K75" s="10">
        <v>35.58</v>
      </c>
      <c r="L75" s="10">
        <v>0.96799999999999997</v>
      </c>
      <c r="M75" s="10">
        <v>0.86</v>
      </c>
      <c r="N75" s="10">
        <v>0.22</v>
      </c>
      <c r="O75" s="10">
        <v>14.44</v>
      </c>
      <c r="P75" s="10">
        <v>35.36</v>
      </c>
      <c r="Q75" s="10">
        <v>0.96899999999999997</v>
      </c>
      <c r="R75" s="10">
        <v>166</v>
      </c>
      <c r="S75" s="10" t="s">
        <v>32</v>
      </c>
      <c r="T75" s="10">
        <v>3.52781067390859E-2</v>
      </c>
      <c r="U75" s="10">
        <v>0.12347337358680099</v>
      </c>
      <c r="V75" s="10">
        <v>2</v>
      </c>
      <c r="W75" s="10">
        <v>37.07</v>
      </c>
      <c r="X75" s="10">
        <v>0.27472112789737801</v>
      </c>
      <c r="Y75" s="10">
        <v>3.5249556882000099E-2</v>
      </c>
      <c r="Z75" s="10">
        <v>0.123373449087</v>
      </c>
      <c r="AA75" s="10">
        <v>2</v>
      </c>
      <c r="AB75" s="10">
        <v>37.04</v>
      </c>
      <c r="AC75" s="10">
        <v>0.27472112789737801</v>
      </c>
      <c r="AD75" s="10">
        <v>3.4640493264168501E-2</v>
      </c>
      <c r="AE75" s="10">
        <v>0.12124172642459</v>
      </c>
      <c r="AF75" s="10">
        <v>2</v>
      </c>
      <c r="AG75" s="10">
        <v>36.4</v>
      </c>
      <c r="AH75" s="10">
        <v>0.27472112789737801</v>
      </c>
      <c r="AI75" s="10">
        <v>166</v>
      </c>
      <c r="AJ75" s="10" t="s">
        <v>32</v>
      </c>
      <c r="AK75" s="10">
        <v>0.71786577770499704</v>
      </c>
      <c r="AL75" s="10">
        <v>0</v>
      </c>
      <c r="AM75" s="10">
        <v>10.6</v>
      </c>
      <c r="AN75" s="10">
        <v>39.1</v>
      </c>
      <c r="AO75" s="10">
        <v>1</v>
      </c>
      <c r="AP75" s="10">
        <v>0.84883697936431401</v>
      </c>
      <c r="AQ75" s="10">
        <v>1.3690919022005E-2</v>
      </c>
      <c r="AR75" s="10">
        <v>12.6</v>
      </c>
      <c r="AS75" s="10">
        <v>38.9</v>
      </c>
      <c r="AT75" s="10">
        <v>0.99986995253212496</v>
      </c>
      <c r="AU75" s="10">
        <v>0.91037326674799601</v>
      </c>
      <c r="AV75" s="10">
        <v>2.6387630920231799E-2</v>
      </c>
      <c r="AW75" s="10">
        <v>13.5</v>
      </c>
      <c r="AX75" s="10">
        <v>38.950000000000003</v>
      </c>
      <c r="AY75" s="10">
        <v>0.99958018470022203</v>
      </c>
      <c r="AZ75" s="10">
        <v>166</v>
      </c>
      <c r="BA75" s="10" t="s">
        <v>32</v>
      </c>
      <c r="BB75" s="10">
        <v>0.37312531316971798</v>
      </c>
      <c r="BC75" s="10">
        <v>0.18283140345316201</v>
      </c>
      <c r="BD75" s="10">
        <v>6.4</v>
      </c>
      <c r="BE75" s="10">
        <v>37.4</v>
      </c>
      <c r="BF75" s="10">
        <v>0.9</v>
      </c>
      <c r="BG75" s="10">
        <v>0.40483223525307399</v>
      </c>
      <c r="BH75" s="10">
        <v>0.198367795274006</v>
      </c>
      <c r="BI75" s="10">
        <v>7</v>
      </c>
      <c r="BJ75" s="10">
        <v>37.1</v>
      </c>
      <c r="BK75" s="10">
        <v>0.9</v>
      </c>
      <c r="BL75" s="10">
        <v>0.42332014557306402</v>
      </c>
      <c r="BM75" s="10">
        <v>0.20742687133080101</v>
      </c>
      <c r="BN75" s="10">
        <v>7.3</v>
      </c>
      <c r="BO75" s="10">
        <v>37.200000000000003</v>
      </c>
      <c r="BP75" s="10">
        <v>0.9</v>
      </c>
      <c r="BQ75" s="10">
        <v>166</v>
      </c>
      <c r="BR75" s="10" t="s">
        <v>32</v>
      </c>
      <c r="BS75" s="10">
        <v>0.86299999999999999</v>
      </c>
      <c r="BT75" s="10">
        <v>0.37</v>
      </c>
      <c r="BU75" s="10">
        <v>14.663274357304848</v>
      </c>
      <c r="BV75" s="10">
        <v>36.970999999999997</v>
      </c>
      <c r="BW75" s="10">
        <v>0.91908993512760695</v>
      </c>
      <c r="BX75" s="10">
        <v>1.08</v>
      </c>
      <c r="BY75" s="10">
        <v>0.45300000000000001</v>
      </c>
      <c r="BZ75" s="10">
        <v>18.531239820289223</v>
      </c>
      <c r="CA75" s="10">
        <v>36.488</v>
      </c>
      <c r="CB75" s="10">
        <v>0.92216490977094523</v>
      </c>
      <c r="CC75" s="10">
        <v>1.17</v>
      </c>
      <c r="CD75" s="10">
        <v>0.49399999999999999</v>
      </c>
      <c r="CE75" s="10">
        <v>19.729927476653902</v>
      </c>
      <c r="CF75" s="10">
        <v>37.164000000000001</v>
      </c>
      <c r="CG75" s="10">
        <v>0.92124956141138581</v>
      </c>
      <c r="CH75" s="10">
        <v>166</v>
      </c>
      <c r="CI75" s="10" t="s">
        <v>32</v>
      </c>
      <c r="CJ75" s="10">
        <v>0.27</v>
      </c>
      <c r="CK75" s="10">
        <v>0.19</v>
      </c>
      <c r="CL75" s="10">
        <v>5</v>
      </c>
      <c r="CM75" s="10">
        <v>38.4</v>
      </c>
      <c r="CN75" s="10">
        <v>0.90795938450045199</v>
      </c>
      <c r="CO75" s="10">
        <v>0.35</v>
      </c>
      <c r="CP75" s="10">
        <v>0.18</v>
      </c>
      <c r="CQ75" s="10">
        <v>5.2</v>
      </c>
      <c r="CR75" s="10">
        <v>37.700000000000003</v>
      </c>
      <c r="CS75" s="10">
        <v>0.90795938450045199</v>
      </c>
      <c r="CT75" s="10">
        <v>0.46</v>
      </c>
      <c r="CU75" s="10">
        <v>0.31</v>
      </c>
      <c r="CV75" s="10">
        <v>8.3000000000000007</v>
      </c>
      <c r="CW75" s="10">
        <v>38.200000000000003</v>
      </c>
      <c r="CX75" s="10">
        <v>0.91615733490218898</v>
      </c>
      <c r="CY75" s="10">
        <v>166</v>
      </c>
      <c r="CZ75" s="10" t="s">
        <v>32</v>
      </c>
      <c r="DA75" s="10">
        <v>0.72899999999999998</v>
      </c>
      <c r="DB75" s="10">
        <v>0.313</v>
      </c>
      <c r="DC75" s="10">
        <v>12.265502846707955</v>
      </c>
      <c r="DD75" s="10">
        <v>37.344000000000001</v>
      </c>
      <c r="DE75" s="10">
        <v>0.91888404129639778</v>
      </c>
      <c r="DF75" s="10">
        <v>0.80200000000000005</v>
      </c>
      <c r="DG75" s="10">
        <v>0.33500000000000002</v>
      </c>
      <c r="DH75" s="10">
        <v>13.480722210745725</v>
      </c>
      <c r="DI75" s="10">
        <v>37.223999999999997</v>
      </c>
      <c r="DJ75" s="10">
        <v>0.92273616397345504</v>
      </c>
      <c r="DK75" s="10">
        <v>0.88500000000000001</v>
      </c>
      <c r="DL75" s="10">
        <v>0.36199999999999999</v>
      </c>
      <c r="DM75" s="10">
        <v>14.824840253139756</v>
      </c>
      <c r="DN75" s="10">
        <v>37.238</v>
      </c>
      <c r="DO75" s="10">
        <v>0.92556361462190218</v>
      </c>
    </row>
    <row r="76" spans="1:119" x14ac:dyDescent="0.25">
      <c r="A76" s="10">
        <v>167</v>
      </c>
      <c r="B76" s="10" t="s">
        <v>865</v>
      </c>
      <c r="R76" s="10">
        <v>167</v>
      </c>
      <c r="S76" s="10" t="s">
        <v>33</v>
      </c>
      <c r="V76" s="10" t="s">
        <v>843</v>
      </c>
      <c r="W76" s="10">
        <v>37.07</v>
      </c>
      <c r="X76" s="10">
        <v>0.9</v>
      </c>
      <c r="AA76" s="10" t="s">
        <v>843</v>
      </c>
      <c r="AB76" s="10">
        <v>37.04</v>
      </c>
      <c r="AC76" s="10">
        <v>0.9</v>
      </c>
      <c r="AF76" s="10" t="s">
        <v>843</v>
      </c>
      <c r="AG76" s="10">
        <v>36.4</v>
      </c>
      <c r="AH76" s="10">
        <v>0.9</v>
      </c>
      <c r="AI76" s="10">
        <v>167</v>
      </c>
      <c r="AJ76" s="10" t="s">
        <v>33</v>
      </c>
      <c r="AM76" s="10" t="s">
        <v>12</v>
      </c>
      <c r="AN76" s="10">
        <v>39.1</v>
      </c>
      <c r="AO76" s="10">
        <v>0.9</v>
      </c>
      <c r="AR76" s="10" t="s">
        <v>12</v>
      </c>
      <c r="AS76" s="10">
        <v>38.9</v>
      </c>
      <c r="AT76" s="10">
        <v>0.9</v>
      </c>
      <c r="AW76" s="10" t="s">
        <v>12</v>
      </c>
      <c r="AX76" s="10">
        <v>38.950000000000003</v>
      </c>
      <c r="AY76" s="10">
        <v>0.9</v>
      </c>
      <c r="AZ76" s="10">
        <v>167</v>
      </c>
      <c r="BA76" s="10" t="s">
        <v>865</v>
      </c>
      <c r="BE76" s="10">
        <v>37.4</v>
      </c>
      <c r="BF76" s="10">
        <v>0.9</v>
      </c>
      <c r="BJ76" s="10">
        <v>37.1</v>
      </c>
      <c r="BK76" s="10">
        <v>0.9</v>
      </c>
      <c r="BO76" s="10">
        <v>37.200000000000003</v>
      </c>
      <c r="BP76" s="10">
        <v>0.9</v>
      </c>
      <c r="BQ76" s="10">
        <v>167</v>
      </c>
      <c r="BR76" s="10" t="s">
        <v>865</v>
      </c>
      <c r="CH76" s="10">
        <v>167</v>
      </c>
      <c r="CI76" s="10" t="s">
        <v>865</v>
      </c>
      <c r="CY76" s="10">
        <v>167</v>
      </c>
      <c r="CZ76" s="10" t="s">
        <v>865</v>
      </c>
    </row>
    <row r="77" spans="1:119" x14ac:dyDescent="0.25">
      <c r="A77" s="10">
        <v>168</v>
      </c>
      <c r="B77" s="10" t="s">
        <v>34</v>
      </c>
      <c r="R77" s="10">
        <v>168</v>
      </c>
      <c r="S77" s="10" t="s">
        <v>34</v>
      </c>
      <c r="T77" s="10">
        <v>4.2694557689020796</v>
      </c>
      <c r="U77" s="10">
        <v>2.8881612554337601</v>
      </c>
      <c r="V77" s="10">
        <v>80</v>
      </c>
      <c r="W77" s="10">
        <v>37.200000000000003</v>
      </c>
      <c r="X77" s="10">
        <v>0.82828341312796305</v>
      </c>
      <c r="Y77" s="10">
        <v>5.6880376466271496</v>
      </c>
      <c r="Z77" s="10">
        <v>3.4042043491177698</v>
      </c>
      <c r="AA77" s="10">
        <v>104</v>
      </c>
      <c r="AB77" s="10">
        <v>36.799999999999997</v>
      </c>
      <c r="AC77" s="10">
        <v>0.85806596635684296</v>
      </c>
      <c r="AD77" s="10">
        <v>5.7065947319592603</v>
      </c>
      <c r="AE77" s="10">
        <v>3.0405794324725002</v>
      </c>
      <c r="AF77" s="10">
        <v>102</v>
      </c>
      <c r="AG77" s="10">
        <v>36.6</v>
      </c>
      <c r="AH77" s="10">
        <v>0.88254152058630098</v>
      </c>
      <c r="AI77" s="10">
        <v>168</v>
      </c>
      <c r="AJ77" s="10" t="s">
        <v>34</v>
      </c>
      <c r="AZ77" s="10">
        <v>168</v>
      </c>
      <c r="BA77" s="10" t="s">
        <v>34</v>
      </c>
      <c r="BQ77" s="10">
        <v>168</v>
      </c>
      <c r="BR77" s="10" t="s">
        <v>34</v>
      </c>
      <c r="CH77" s="10">
        <v>168</v>
      </c>
      <c r="CI77" s="10" t="s">
        <v>34</v>
      </c>
      <c r="CY77" s="10">
        <v>168</v>
      </c>
      <c r="CZ77" s="10" t="s">
        <v>34</v>
      </c>
    </row>
    <row r="78" spans="1:119" x14ac:dyDescent="0.25">
      <c r="A78" s="10">
        <v>169</v>
      </c>
      <c r="B78" s="10" t="s">
        <v>35</v>
      </c>
      <c r="C78" s="10">
        <v>0.71</v>
      </c>
      <c r="D78" s="10">
        <v>0.19</v>
      </c>
      <c r="E78" s="10">
        <v>1.98</v>
      </c>
      <c r="F78" s="10">
        <v>215.45</v>
      </c>
      <c r="G78" s="10">
        <v>0.96699999999999997</v>
      </c>
      <c r="H78" s="10">
        <v>0.74</v>
      </c>
      <c r="I78" s="10">
        <v>0.2</v>
      </c>
      <c r="J78" s="10">
        <v>2.08</v>
      </c>
      <c r="K78" s="10">
        <v>213.55</v>
      </c>
      <c r="L78" s="10">
        <v>0.96599999999999997</v>
      </c>
      <c r="M78" s="10">
        <v>0.86</v>
      </c>
      <c r="N78" s="10">
        <v>0.23</v>
      </c>
      <c r="O78" s="10">
        <v>2.41</v>
      </c>
      <c r="P78" s="10">
        <v>212.3</v>
      </c>
      <c r="Q78" s="10">
        <v>0.96599999999999997</v>
      </c>
      <c r="R78" s="10">
        <v>169</v>
      </c>
      <c r="S78" s="10" t="s">
        <v>35</v>
      </c>
      <c r="T78" s="10">
        <v>0.18</v>
      </c>
      <c r="U78" s="10">
        <v>0.12</v>
      </c>
      <c r="V78" s="10">
        <v>3.3903355040165022</v>
      </c>
      <c r="W78" s="10">
        <v>36.840000000000003</v>
      </c>
      <c r="Y78" s="10">
        <v>0.35</v>
      </c>
      <c r="Z78" s="10">
        <v>0.18</v>
      </c>
      <c r="AA78" s="10">
        <v>6.159655540672003</v>
      </c>
      <c r="AB78" s="10">
        <v>36.89</v>
      </c>
      <c r="AD78" s="10">
        <v>0.34</v>
      </c>
      <c r="AE78" s="10">
        <v>0.19</v>
      </c>
      <c r="AF78" s="10">
        <v>6.162519402767126</v>
      </c>
      <c r="AG78" s="10">
        <v>36.49</v>
      </c>
      <c r="AI78" s="10">
        <v>169</v>
      </c>
      <c r="AJ78" s="10" t="s">
        <v>35</v>
      </c>
      <c r="AK78" s="10">
        <v>0.75839227318520097</v>
      </c>
      <c r="AL78" s="10">
        <v>0.36964684517554802</v>
      </c>
      <c r="AM78" s="10">
        <v>12.601129834867489</v>
      </c>
      <c r="AN78" s="10">
        <v>38.655220522694975</v>
      </c>
      <c r="AO78" s="10">
        <v>0.89890879724032713</v>
      </c>
      <c r="AP78" s="10">
        <v>0.87510730262516123</v>
      </c>
      <c r="AQ78" s="10">
        <v>0.41903431644351324</v>
      </c>
      <c r="AR78" s="10">
        <v>14.589478658846049</v>
      </c>
      <c r="AS78" s="10">
        <v>38.396115076656677</v>
      </c>
      <c r="AT78" s="10">
        <v>0.90193164116101343</v>
      </c>
      <c r="AU78" s="10">
        <v>0.92016934077335033</v>
      </c>
      <c r="AV78" s="10">
        <v>0.43418810542946557</v>
      </c>
      <c r="AW78" s="10">
        <v>15.263634565232712</v>
      </c>
      <c r="AX78" s="10">
        <v>38.485756847928648</v>
      </c>
      <c r="AY78" s="10">
        <v>0.90437623186829941</v>
      </c>
      <c r="AZ78" s="10">
        <v>169</v>
      </c>
      <c r="BA78" s="10" t="s">
        <v>35</v>
      </c>
      <c r="BB78" s="10">
        <v>0.24583279346825976</v>
      </c>
      <c r="BC78" s="10">
        <v>0.15030855956675054</v>
      </c>
      <c r="BD78" s="10">
        <v>4.5078381733280821</v>
      </c>
      <c r="BE78" s="10">
        <v>36.904491523706106</v>
      </c>
      <c r="BF78" s="10">
        <v>0.85316227959547197</v>
      </c>
      <c r="BG78" s="10">
        <v>0.33052879809787677</v>
      </c>
      <c r="BH78" s="10">
        <v>0.18193554868642195</v>
      </c>
      <c r="BI78" s="10">
        <v>5.9440439131841982</v>
      </c>
      <c r="BJ78" s="10">
        <v>36.646781620108385</v>
      </c>
      <c r="BK78" s="10">
        <v>0.8760539005177852</v>
      </c>
      <c r="BL78" s="10">
        <v>0.38210973908679047</v>
      </c>
      <c r="BM78" s="10">
        <v>0.20314907704956747</v>
      </c>
      <c r="BN78" s="10">
        <v>6.8005929442314308</v>
      </c>
      <c r="BO78" s="10">
        <v>36.739672278348188</v>
      </c>
      <c r="BP78" s="10">
        <v>0.88296892839987418</v>
      </c>
      <c r="BQ78" s="10">
        <v>169</v>
      </c>
      <c r="BR78" s="10" t="s">
        <v>35</v>
      </c>
      <c r="BS78" s="10">
        <v>0.86299999999999999</v>
      </c>
      <c r="BT78" s="10">
        <v>0.37</v>
      </c>
      <c r="BU78" s="10">
        <v>14.663274357304848</v>
      </c>
      <c r="BV78" s="10">
        <v>36.970999999999997</v>
      </c>
      <c r="BW78" s="10">
        <v>0.91908993512760695</v>
      </c>
      <c r="BX78" s="10">
        <v>1.08</v>
      </c>
      <c r="BY78" s="10">
        <v>0.45300000000000001</v>
      </c>
      <c r="BZ78" s="10">
        <v>18.531239820289223</v>
      </c>
      <c r="CA78" s="10">
        <v>36.488</v>
      </c>
      <c r="CB78" s="10">
        <v>0.92216490977094523</v>
      </c>
      <c r="CC78" s="10">
        <v>1.17</v>
      </c>
      <c r="CD78" s="10">
        <v>0.49399999999999999</v>
      </c>
      <c r="CE78" s="10">
        <v>19.729927476653902</v>
      </c>
      <c r="CF78" s="10">
        <v>37.164000000000001</v>
      </c>
      <c r="CG78" s="10">
        <v>0.92124956141138581</v>
      </c>
      <c r="CH78" s="10">
        <v>169</v>
      </c>
      <c r="CI78" s="10" t="s">
        <v>35</v>
      </c>
      <c r="CJ78" s="10">
        <v>0.184</v>
      </c>
      <c r="CK78" s="10">
        <v>0.112</v>
      </c>
      <c r="CL78" s="10">
        <v>3.2745742131489561</v>
      </c>
      <c r="CM78" s="10">
        <v>37.978999999999999</v>
      </c>
      <c r="CN78" s="10">
        <v>0.85419855561443858</v>
      </c>
      <c r="CO78" s="10">
        <v>0.34399999999999997</v>
      </c>
      <c r="CP78" s="10">
        <v>0.16500000000000001</v>
      </c>
      <c r="CQ78" s="10">
        <v>5.8860410729548978</v>
      </c>
      <c r="CR78" s="10">
        <v>37.423000000000002</v>
      </c>
      <c r="CS78" s="10">
        <v>0.90164572379200258</v>
      </c>
      <c r="CT78" s="10">
        <v>0.48799999999999999</v>
      </c>
      <c r="CU78" s="10">
        <v>0.215</v>
      </c>
      <c r="CV78" s="10">
        <v>8.0988900527760599</v>
      </c>
      <c r="CW78" s="10">
        <v>38.015000000000001</v>
      </c>
      <c r="CX78" s="10">
        <v>0.91512136887049356</v>
      </c>
      <c r="CY78" s="10">
        <v>169</v>
      </c>
      <c r="CZ78" s="10" t="s">
        <v>35</v>
      </c>
      <c r="DA78" s="10">
        <v>0.72899999999999998</v>
      </c>
      <c r="DB78" s="10">
        <v>0.313</v>
      </c>
      <c r="DC78" s="10">
        <v>12.265502846707955</v>
      </c>
      <c r="DD78" s="10">
        <v>37.344000000000001</v>
      </c>
      <c r="DE78" s="10">
        <v>0.91888404129639778</v>
      </c>
      <c r="DF78" s="10">
        <v>0.80200000000000005</v>
      </c>
      <c r="DG78" s="10">
        <v>0.33500000000000002</v>
      </c>
      <c r="DH78" s="10">
        <v>13.480722210745725</v>
      </c>
      <c r="DI78" s="10">
        <v>37.223999999999997</v>
      </c>
      <c r="DJ78" s="10">
        <v>0.92273616397345504</v>
      </c>
      <c r="DK78" s="10">
        <v>0.88500000000000001</v>
      </c>
      <c r="DL78" s="10">
        <v>0.36199999999999999</v>
      </c>
      <c r="DM78" s="10">
        <v>14.824840253139756</v>
      </c>
      <c r="DN78" s="10">
        <v>37.238</v>
      </c>
      <c r="DO78" s="10">
        <v>0.92556361462190218</v>
      </c>
    </row>
    <row r="79" spans="1:119" x14ac:dyDescent="0.25">
      <c r="A79" s="10">
        <v>170</v>
      </c>
      <c r="B79" s="10" t="s">
        <v>36</v>
      </c>
      <c r="R79" s="10">
        <v>170</v>
      </c>
      <c r="S79" s="10" t="s">
        <v>36</v>
      </c>
      <c r="T79" s="10">
        <v>4.41</v>
      </c>
      <c r="U79" s="10">
        <v>2.69</v>
      </c>
      <c r="V79" s="10">
        <v>81.021568923438565</v>
      </c>
      <c r="W79" s="10">
        <v>36.81</v>
      </c>
      <c r="Y79" s="10">
        <v>5.69</v>
      </c>
      <c r="Z79" s="10">
        <v>3.07</v>
      </c>
      <c r="AA79" s="10">
        <v>101.32417745624639</v>
      </c>
      <c r="AB79" s="10">
        <v>36.840000000000003</v>
      </c>
      <c r="AD79" s="10">
        <v>5.48</v>
      </c>
      <c r="AE79" s="10">
        <v>3.26</v>
      </c>
      <c r="AF79" s="10">
        <v>101.10943870525395</v>
      </c>
      <c r="AG79" s="10">
        <v>36.409999999999997</v>
      </c>
      <c r="AI79" s="10">
        <v>170</v>
      </c>
      <c r="AJ79" s="10" t="s">
        <v>36</v>
      </c>
      <c r="AZ79" s="10">
        <v>170</v>
      </c>
      <c r="BA79" s="10" t="s">
        <v>36</v>
      </c>
      <c r="BB79" s="10">
        <v>1.5485927891027087E-15</v>
      </c>
      <c r="BC79" s="10">
        <v>7.8517687346194444E-14</v>
      </c>
      <c r="BD79" s="10">
        <v>1.2238119172726077E-12</v>
      </c>
      <c r="BE79" s="10">
        <v>37.049013281343306</v>
      </c>
      <c r="BF79" s="10">
        <v>1.9719017905486434E-2</v>
      </c>
      <c r="BG79" s="10">
        <v>1.91540576190107E-15</v>
      </c>
      <c r="BH79" s="10">
        <v>7.798894266008246E-14</v>
      </c>
      <c r="BI79" s="10">
        <v>1.2242598991986385E-12</v>
      </c>
      <c r="BJ79" s="10">
        <v>36.789994480054219</v>
      </c>
      <c r="BK79" s="10">
        <v>2.4552561929398972E-2</v>
      </c>
      <c r="BL79" s="10">
        <v>-1.5319194872486359E-15</v>
      </c>
      <c r="BM79" s="10">
        <v>-7.8238568506681038E-14</v>
      </c>
      <c r="BN79" s="10">
        <v>-1.2242598991986385E-12</v>
      </c>
      <c r="BO79" s="10">
        <v>36.903697197863629</v>
      </c>
      <c r="BP79" s="10">
        <v>1.9576354051641816E-2</v>
      </c>
      <c r="BQ79" s="10">
        <v>170</v>
      </c>
      <c r="BR79" s="10" t="s">
        <v>36</v>
      </c>
      <c r="BS79" s="10">
        <v>0</v>
      </c>
      <c r="BT79" s="10">
        <v>0</v>
      </c>
      <c r="BV79" s="10">
        <v>37.155000000000001</v>
      </c>
      <c r="BX79" s="10">
        <v>0</v>
      </c>
      <c r="BY79" s="10">
        <v>0</v>
      </c>
      <c r="CA79" s="10">
        <v>36.662999999999997</v>
      </c>
      <c r="CC79" s="10">
        <v>0</v>
      </c>
      <c r="CD79" s="10">
        <v>0</v>
      </c>
      <c r="CF79" s="10">
        <v>37.32</v>
      </c>
      <c r="CH79" s="10">
        <v>170</v>
      </c>
      <c r="CI79" s="10" t="s">
        <v>36</v>
      </c>
      <c r="CJ79" s="10">
        <v>0</v>
      </c>
      <c r="CK79" s="10">
        <v>0</v>
      </c>
      <c r="CM79" s="10">
        <v>38.081000000000003</v>
      </c>
      <c r="CO79" s="10">
        <v>0</v>
      </c>
      <c r="CP79" s="10">
        <v>0</v>
      </c>
      <c r="CR79" s="10">
        <v>37.548999999999999</v>
      </c>
      <c r="CT79" s="10">
        <v>0</v>
      </c>
      <c r="CU79" s="10">
        <v>0</v>
      </c>
      <c r="CW79" s="10">
        <v>38.128</v>
      </c>
      <c r="CY79" s="10">
        <v>170</v>
      </c>
      <c r="CZ79" s="10" t="s">
        <v>36</v>
      </c>
      <c r="DA79" s="10">
        <v>0</v>
      </c>
      <c r="DB79" s="10">
        <v>0</v>
      </c>
      <c r="DD79" s="10">
        <v>37.47</v>
      </c>
      <c r="DF79" s="10">
        <v>0</v>
      </c>
      <c r="DG79" s="10">
        <v>0</v>
      </c>
      <c r="DI79" s="10">
        <v>37.331000000000003</v>
      </c>
      <c r="DK79" s="10">
        <v>0</v>
      </c>
      <c r="DL79" s="10">
        <v>0</v>
      </c>
      <c r="DN79" s="10">
        <v>37.351999999999997</v>
      </c>
    </row>
    <row r="80" spans="1:119" x14ac:dyDescent="0.25">
      <c r="A80" s="10">
        <v>171</v>
      </c>
      <c r="B80" s="10" t="s">
        <v>38</v>
      </c>
      <c r="R80" s="10">
        <v>171</v>
      </c>
      <c r="S80" s="10" t="s">
        <v>38</v>
      </c>
      <c r="T80" s="10">
        <v>0.89</v>
      </c>
      <c r="U80" s="10">
        <v>0.86</v>
      </c>
      <c r="V80" s="10">
        <v>6.0141358364788138</v>
      </c>
      <c r="W80" s="10">
        <v>118.81</v>
      </c>
      <c r="Y80" s="10">
        <v>0.98</v>
      </c>
      <c r="Z80" s="10">
        <v>0.23</v>
      </c>
      <c r="AA80" s="10">
        <v>4.8920620095782867</v>
      </c>
      <c r="AB80" s="10">
        <v>118.8</v>
      </c>
      <c r="AD80" s="10">
        <v>0.47</v>
      </c>
      <c r="AE80" s="10">
        <v>0.69</v>
      </c>
      <c r="AF80" s="10">
        <v>4.0994189639718801</v>
      </c>
      <c r="AG80" s="10">
        <v>117.58</v>
      </c>
      <c r="AI80" s="10">
        <v>171</v>
      </c>
      <c r="AJ80" s="10" t="s">
        <v>38</v>
      </c>
      <c r="AK80" s="10">
        <v>-4.3389723945028225</v>
      </c>
      <c r="AL80" s="10">
        <v>-1.7372239840438042</v>
      </c>
      <c r="AM80" s="10">
        <v>-22.635387185525868</v>
      </c>
      <c r="AN80" s="10">
        <v>119.21304408345524</v>
      </c>
      <c r="AO80" s="10">
        <v>0.92835601216730668</v>
      </c>
      <c r="AP80" s="10">
        <v>-4.372783700585912</v>
      </c>
      <c r="AQ80" s="10">
        <v>-1.5488116330522432</v>
      </c>
      <c r="AR80" s="10">
        <v>-22.663966080680733</v>
      </c>
      <c r="AS80" s="10">
        <v>118.17487380878786</v>
      </c>
      <c r="AT80" s="10">
        <v>0.94261926045075883</v>
      </c>
      <c r="AU80" s="10">
        <v>-4.6261298859471225</v>
      </c>
      <c r="AV80" s="10">
        <v>-1.3346627104476112</v>
      </c>
      <c r="AW80" s="10">
        <v>-23.473673273439513</v>
      </c>
      <c r="AX80" s="10">
        <v>118.42340280877499</v>
      </c>
      <c r="AY80" s="10">
        <v>0.9608124087709119</v>
      </c>
      <c r="AZ80" s="10">
        <v>171</v>
      </c>
      <c r="BA80" s="10" t="s">
        <v>38</v>
      </c>
      <c r="BB80" s="10">
        <v>-0.53416790577220619</v>
      </c>
      <c r="BC80" s="10">
        <v>-0.2450462653877378</v>
      </c>
      <c r="BD80" s="10">
        <v>-2.850816504378884</v>
      </c>
      <c r="BE80" s="10">
        <v>119.02017976703611</v>
      </c>
      <c r="BF80" s="10">
        <v>0.90892342694745942</v>
      </c>
      <c r="BG80" s="10">
        <v>-0.63394153115874752</v>
      </c>
      <c r="BH80" s="10">
        <v>-0.25835395999712973</v>
      </c>
      <c r="BI80" s="10">
        <v>-3.3519301528775483</v>
      </c>
      <c r="BJ80" s="10">
        <v>117.91222179575311</v>
      </c>
      <c r="BK80" s="10">
        <v>0.92605076334376635</v>
      </c>
      <c r="BL80" s="10">
        <v>-1.0724754399462066</v>
      </c>
      <c r="BM80" s="10">
        <v>-0.38814536210597794</v>
      </c>
      <c r="BN80" s="10">
        <v>-5.569096904835563</v>
      </c>
      <c r="BO80" s="10">
        <v>118.2415034050919</v>
      </c>
      <c r="BP80" s="10">
        <v>0.94031206872622619</v>
      </c>
      <c r="BQ80" s="10">
        <v>171</v>
      </c>
      <c r="BR80" s="10" t="s">
        <v>38</v>
      </c>
      <c r="BS80" s="10">
        <v>-4.6769999999999996</v>
      </c>
      <c r="BT80" s="10">
        <v>-1.212</v>
      </c>
      <c r="BU80" s="10">
        <v>-23.451488074971945</v>
      </c>
      <c r="BV80" s="10">
        <v>118.946</v>
      </c>
      <c r="BW80" s="10">
        <v>0.96802482589281591</v>
      </c>
      <c r="BX80" s="10">
        <v>-5.0309999999999997</v>
      </c>
      <c r="BY80" s="10">
        <v>-1.3520000000000001</v>
      </c>
      <c r="BZ80" s="10">
        <v>-25.69721496325651</v>
      </c>
      <c r="CA80" s="10">
        <v>117.044</v>
      </c>
      <c r="CB80" s="10">
        <v>0.9657361244688849</v>
      </c>
      <c r="CC80" s="10">
        <v>-5.1210000000000004</v>
      </c>
      <c r="CD80" s="10">
        <v>-1.373</v>
      </c>
      <c r="CE80" s="10">
        <v>-25.727074491078717</v>
      </c>
      <c r="CF80" s="10">
        <v>118.98099999999999</v>
      </c>
      <c r="CG80" s="10">
        <v>0.96588657495802688</v>
      </c>
      <c r="CH80" s="10">
        <v>171</v>
      </c>
      <c r="CI80" s="10" t="s">
        <v>38</v>
      </c>
      <c r="CJ80" s="10">
        <v>-0.55300000000000005</v>
      </c>
      <c r="CK80" s="10">
        <v>-0.21199999999999999</v>
      </c>
      <c r="CL80" s="10">
        <v>-2.8501717485254563</v>
      </c>
      <c r="CM80" s="10">
        <v>119.96899999999999</v>
      </c>
      <c r="CN80" s="10">
        <v>0.93373671147170589</v>
      </c>
      <c r="CO80" s="10">
        <v>-0.82</v>
      </c>
      <c r="CP80" s="10">
        <v>-0.26700000000000002</v>
      </c>
      <c r="CQ80" s="10">
        <v>-4.2143512823737339</v>
      </c>
      <c r="CR80" s="10">
        <v>118.142</v>
      </c>
      <c r="CS80" s="10">
        <v>0.95086349266322523</v>
      </c>
      <c r="CT80" s="10">
        <v>-0.82</v>
      </c>
      <c r="CU80" s="10">
        <v>-0.27</v>
      </c>
      <c r="CV80" s="10">
        <v>-4.1583727216969688</v>
      </c>
      <c r="CW80" s="10">
        <v>119.86199999999999</v>
      </c>
      <c r="CX80" s="10">
        <v>0.94983526928427531</v>
      </c>
      <c r="CY80" s="10">
        <v>171</v>
      </c>
      <c r="CZ80" s="10" t="s">
        <v>38</v>
      </c>
      <c r="DA80" s="10">
        <v>-5.1150000000000002</v>
      </c>
      <c r="DB80" s="10">
        <v>-1.6819999999999999</v>
      </c>
      <c r="DC80" s="10">
        <v>-26.42050761347657</v>
      </c>
      <c r="DD80" s="10">
        <v>117.663</v>
      </c>
      <c r="DE80" s="10">
        <v>0.94995697546984892</v>
      </c>
      <c r="DF80" s="10">
        <v>-5.0540000000000003</v>
      </c>
      <c r="DG80" s="10">
        <v>-1.6459999999999999</v>
      </c>
      <c r="DH80" s="10">
        <v>-26.207161553745717</v>
      </c>
      <c r="DI80" s="10">
        <v>117.09699999999999</v>
      </c>
      <c r="DJ80" s="10">
        <v>0.95084309199464945</v>
      </c>
      <c r="DK80" s="10">
        <v>-5.3159999999999998</v>
      </c>
      <c r="DL80" s="10">
        <v>-1.7430000000000001</v>
      </c>
      <c r="DM80" s="10">
        <v>-27.580321046423293</v>
      </c>
      <c r="DN80" s="10">
        <v>117.111</v>
      </c>
      <c r="DO80" s="10">
        <v>0.95022693843876449</v>
      </c>
    </row>
    <row r="81" spans="1:119" x14ac:dyDescent="0.25">
      <c r="A81" s="10">
        <v>172</v>
      </c>
      <c r="B81" s="10" t="s">
        <v>39</v>
      </c>
      <c r="C81" s="10">
        <v>2.34</v>
      </c>
      <c r="D81" s="10">
        <v>0.64</v>
      </c>
      <c r="E81" s="10">
        <v>11.72</v>
      </c>
      <c r="F81" s="10">
        <v>119.41</v>
      </c>
      <c r="G81" s="10">
        <v>0.96499999999999997</v>
      </c>
      <c r="H81" s="10">
        <v>2.2200000000000002</v>
      </c>
      <c r="I81" s="10">
        <v>0.61</v>
      </c>
      <c r="J81" s="10">
        <v>11.25</v>
      </c>
      <c r="K81" s="10">
        <v>118.17</v>
      </c>
      <c r="L81" s="10">
        <v>0.96499999999999997</v>
      </c>
      <c r="M81" s="10">
        <v>2.4700000000000002</v>
      </c>
      <c r="N81" s="10">
        <v>0.67</v>
      </c>
      <c r="O81" s="10">
        <v>12.57</v>
      </c>
      <c r="P81" s="10">
        <v>117.54</v>
      </c>
      <c r="Q81" s="10">
        <v>0.96499999999999997</v>
      </c>
      <c r="R81" s="10">
        <v>172</v>
      </c>
      <c r="S81" s="10" t="s">
        <v>39</v>
      </c>
      <c r="T81" s="10">
        <v>0.89</v>
      </c>
      <c r="U81" s="10">
        <v>0.86</v>
      </c>
      <c r="V81" s="10">
        <v>6.0141358364788138</v>
      </c>
      <c r="W81" s="10">
        <v>118.81</v>
      </c>
      <c r="Y81" s="10">
        <v>0.98</v>
      </c>
      <c r="Z81" s="10">
        <v>0.23</v>
      </c>
      <c r="AA81" s="10">
        <v>4.8920620095782867</v>
      </c>
      <c r="AB81" s="10">
        <v>118.8</v>
      </c>
      <c r="AD81" s="10">
        <v>0.47</v>
      </c>
      <c r="AE81" s="10">
        <v>0.69</v>
      </c>
      <c r="AF81" s="10">
        <v>4.0994189639718801</v>
      </c>
      <c r="AG81" s="10">
        <v>117.58</v>
      </c>
      <c r="AI81" s="10">
        <v>172</v>
      </c>
      <c r="AJ81" s="10" t="s">
        <v>39</v>
      </c>
      <c r="AK81" s="10">
        <v>4.3389723945226866</v>
      </c>
      <c r="AL81" s="10">
        <v>1.7372239828299156</v>
      </c>
      <c r="AM81" s="10">
        <v>22.635387183430048</v>
      </c>
      <c r="AN81" s="10">
        <v>119.21304408345524</v>
      </c>
      <c r="AO81" s="10">
        <v>0.92835601225751363</v>
      </c>
      <c r="AP81" s="10">
        <v>4.3727837005499346</v>
      </c>
      <c r="AQ81" s="10">
        <v>1.5488116329009629</v>
      </c>
      <c r="AR81" s="10">
        <v>22.663966080268295</v>
      </c>
      <c r="AS81" s="10">
        <v>118.17487380878786</v>
      </c>
      <c r="AT81" s="10">
        <v>0.9426192604601572</v>
      </c>
      <c r="AU81" s="10">
        <v>4.6261298859953639</v>
      </c>
      <c r="AV81" s="10">
        <v>1.3346627100950821</v>
      </c>
      <c r="AW81" s="10">
        <v>23.473673273189068</v>
      </c>
      <c r="AX81" s="10">
        <v>118.42340280877499</v>
      </c>
      <c r="AY81" s="10">
        <v>0.96081240879118224</v>
      </c>
      <c r="AZ81" s="10">
        <v>172</v>
      </c>
      <c r="BA81" s="10" t="s">
        <v>39</v>
      </c>
      <c r="BB81" s="10">
        <v>0.53416790577374162</v>
      </c>
      <c r="BC81" s="10">
        <v>0.24504626471066188</v>
      </c>
      <c r="BD81" s="10">
        <v>2.8508165030161803</v>
      </c>
      <c r="BE81" s="10">
        <v>119.02017976703611</v>
      </c>
      <c r="BF81" s="10">
        <v>0.90892342738454179</v>
      </c>
      <c r="BG81" s="10">
        <v>0.63394153116548435</v>
      </c>
      <c r="BH81" s="10">
        <v>0.25835395933804683</v>
      </c>
      <c r="BI81" s="10">
        <v>3.3519301516901683</v>
      </c>
      <c r="BJ81" s="10">
        <v>117.91222179575311</v>
      </c>
      <c r="BK81" s="10">
        <v>0.9260507636816494</v>
      </c>
      <c r="BL81" s="10">
        <v>1.072475439944117</v>
      </c>
      <c r="BM81" s="10">
        <v>0.3881453614769288</v>
      </c>
      <c r="BN81" s="10">
        <v>5.5690969037806877</v>
      </c>
      <c r="BO81" s="10">
        <v>118.2415034050919</v>
      </c>
      <c r="BP81" s="10">
        <v>0.94031206890250396</v>
      </c>
      <c r="BQ81" s="10">
        <v>172</v>
      </c>
      <c r="BR81" s="10" t="s">
        <v>39</v>
      </c>
      <c r="CH81" s="10">
        <v>172</v>
      </c>
      <c r="CI81" s="10" t="s">
        <v>39</v>
      </c>
      <c r="CJ81" s="10">
        <v>0.55300000000000005</v>
      </c>
      <c r="CK81" s="10">
        <v>0.21199999999999999</v>
      </c>
      <c r="CL81" s="10">
        <v>2.8501717485254563</v>
      </c>
      <c r="CM81" s="10">
        <v>119.96899999999999</v>
      </c>
      <c r="CN81" s="10">
        <v>0.93373671147170589</v>
      </c>
      <c r="CO81" s="10">
        <v>0.82</v>
      </c>
      <c r="CP81" s="10">
        <v>0.26700000000000002</v>
      </c>
      <c r="CQ81" s="10">
        <v>4.2143512823737339</v>
      </c>
      <c r="CR81" s="10">
        <v>118.142</v>
      </c>
      <c r="CS81" s="10">
        <v>0.95086349266322523</v>
      </c>
      <c r="CT81" s="10">
        <v>0.82</v>
      </c>
      <c r="CU81" s="10">
        <v>0.27</v>
      </c>
      <c r="CV81" s="10">
        <v>4.1583727216969688</v>
      </c>
      <c r="CW81" s="10">
        <v>119.86199999999999</v>
      </c>
      <c r="CX81" s="10">
        <v>0.94983526928427531</v>
      </c>
      <c r="CY81" s="10">
        <v>172</v>
      </c>
      <c r="CZ81" s="10" t="s">
        <v>39</v>
      </c>
      <c r="DA81" s="10">
        <v>2.476</v>
      </c>
      <c r="DB81" s="10">
        <v>0.73799999999999999</v>
      </c>
      <c r="DC81" s="10">
        <v>12.677459950912967</v>
      </c>
      <c r="DD81" s="10">
        <v>117.663</v>
      </c>
      <c r="DE81" s="10">
        <v>0.95833610097410082</v>
      </c>
      <c r="DF81" s="10">
        <v>2.6779999999999999</v>
      </c>
      <c r="DG81" s="10">
        <v>0.79500000000000004</v>
      </c>
      <c r="DH81" s="10">
        <v>13.773494408808782</v>
      </c>
      <c r="DI81" s="10">
        <v>117.09699999999999</v>
      </c>
      <c r="DJ81" s="10">
        <v>0.95864991826443569</v>
      </c>
      <c r="DK81" s="10">
        <v>2.677</v>
      </c>
      <c r="DL81" s="10">
        <v>0.79900000000000004</v>
      </c>
      <c r="DM81" s="10">
        <v>13.772748752397108</v>
      </c>
      <c r="DN81" s="10">
        <v>117.111</v>
      </c>
      <c r="DO81" s="10">
        <v>0.95822926290853372</v>
      </c>
    </row>
    <row r="82" spans="1:119" x14ac:dyDescent="0.25">
      <c r="A82" s="10">
        <v>173</v>
      </c>
      <c r="B82" s="10" t="s">
        <v>40</v>
      </c>
      <c r="C82" s="10">
        <v>2.34</v>
      </c>
      <c r="D82" s="10">
        <v>0.63</v>
      </c>
      <c r="E82" s="10">
        <v>11.71</v>
      </c>
      <c r="F82" s="10">
        <v>119.41</v>
      </c>
      <c r="G82" s="10">
        <v>0.96599999999999997</v>
      </c>
      <c r="H82" s="10">
        <v>2.2200000000000002</v>
      </c>
      <c r="I82" s="10">
        <v>0.6</v>
      </c>
      <c r="J82" s="10">
        <v>11.25</v>
      </c>
      <c r="K82" s="10">
        <v>118.17</v>
      </c>
      <c r="L82" s="10">
        <v>0.96499999999999997</v>
      </c>
      <c r="M82" s="10">
        <v>2.29</v>
      </c>
      <c r="N82" s="10">
        <v>0.62</v>
      </c>
      <c r="O82" s="10">
        <v>11.64</v>
      </c>
      <c r="P82" s="10">
        <v>117.54</v>
      </c>
      <c r="Q82" s="10">
        <v>0.96599999999999997</v>
      </c>
      <c r="R82" s="10">
        <v>173</v>
      </c>
      <c r="S82" s="10" t="s">
        <v>40</v>
      </c>
      <c r="AI82" s="10">
        <v>173</v>
      </c>
      <c r="AJ82" s="10" t="s">
        <v>40</v>
      </c>
      <c r="AZ82" s="10">
        <v>173</v>
      </c>
      <c r="BA82" s="10" t="s">
        <v>40</v>
      </c>
      <c r="BQ82" s="10">
        <v>173</v>
      </c>
      <c r="BR82" s="10" t="s">
        <v>40</v>
      </c>
      <c r="BS82" s="10">
        <v>4.6769999999999996</v>
      </c>
      <c r="BT82" s="10">
        <v>1.212</v>
      </c>
      <c r="BU82" s="10">
        <v>23.451488074971945</v>
      </c>
      <c r="BV82" s="10">
        <v>118.946</v>
      </c>
      <c r="BW82" s="10">
        <v>0.96802482589281591</v>
      </c>
      <c r="BX82" s="10">
        <v>5.0309999999999997</v>
      </c>
      <c r="BY82" s="10">
        <v>1.3520000000000001</v>
      </c>
      <c r="BZ82" s="10">
        <v>25.69721496325651</v>
      </c>
      <c r="CA82" s="10">
        <v>117.044</v>
      </c>
      <c r="CB82" s="10">
        <v>0.9657361244688849</v>
      </c>
      <c r="CC82" s="10">
        <v>5.1210000000000004</v>
      </c>
      <c r="CD82" s="10">
        <v>1.373</v>
      </c>
      <c r="CE82" s="10">
        <v>25.727074491078717</v>
      </c>
      <c r="CF82" s="10">
        <v>118.98099999999999</v>
      </c>
      <c r="CG82" s="10">
        <v>0.96588657495802688</v>
      </c>
      <c r="CH82" s="10">
        <v>173</v>
      </c>
      <c r="CI82" s="10" t="s">
        <v>40</v>
      </c>
      <c r="CY82" s="10">
        <v>173</v>
      </c>
      <c r="CZ82" s="10" t="s">
        <v>40</v>
      </c>
      <c r="DA82" s="10">
        <v>2.6389999999999998</v>
      </c>
      <c r="DB82" s="10">
        <v>0.94399999999999995</v>
      </c>
      <c r="DC82" s="10">
        <v>13.752728653962752</v>
      </c>
      <c r="DD82" s="10">
        <v>117.66200000000001</v>
      </c>
      <c r="DE82" s="10">
        <v>0.94157227574745939</v>
      </c>
      <c r="DF82" s="10">
        <v>2.3759999999999999</v>
      </c>
      <c r="DG82" s="10">
        <v>0.85099999999999998</v>
      </c>
      <c r="DH82" s="10">
        <v>12.443681881219602</v>
      </c>
      <c r="DI82" s="10">
        <v>117.09699999999999</v>
      </c>
      <c r="DJ82" s="10">
        <v>0.94143673446258958</v>
      </c>
      <c r="DK82" s="10">
        <v>2.6389999999999998</v>
      </c>
      <c r="DL82" s="10">
        <v>0.94399999999999995</v>
      </c>
      <c r="DM82" s="10">
        <v>13.817552377103281</v>
      </c>
      <c r="DN82" s="10">
        <v>117.11</v>
      </c>
      <c r="DO82" s="10">
        <v>0.94157227574745939</v>
      </c>
    </row>
    <row r="83" spans="1:119" x14ac:dyDescent="0.25">
      <c r="A83" s="10">
        <v>174</v>
      </c>
      <c r="B83" s="10" t="s">
        <v>10</v>
      </c>
      <c r="C83" s="10">
        <v>2.3199999999999998</v>
      </c>
      <c r="D83" s="10">
        <v>0.47</v>
      </c>
      <c r="E83" s="10">
        <v>130</v>
      </c>
      <c r="F83" s="10">
        <v>10.5</v>
      </c>
      <c r="G83" s="10">
        <v>0.98</v>
      </c>
      <c r="H83" s="10">
        <v>2.2000000000000002</v>
      </c>
      <c r="I83" s="10">
        <v>0.45</v>
      </c>
      <c r="J83" s="10">
        <v>123.5</v>
      </c>
      <c r="K83" s="10">
        <v>10.5</v>
      </c>
      <c r="L83" s="10">
        <v>0.98</v>
      </c>
      <c r="M83" s="10">
        <v>2.4500000000000002</v>
      </c>
      <c r="N83" s="10">
        <v>0.5</v>
      </c>
      <c r="O83" s="10">
        <v>140</v>
      </c>
      <c r="P83" s="10">
        <v>10.3</v>
      </c>
      <c r="Q83" s="10">
        <v>0.98</v>
      </c>
      <c r="R83" s="10">
        <v>174</v>
      </c>
      <c r="S83" s="10" t="s">
        <v>10</v>
      </c>
      <c r="T83" s="10">
        <v>0.87</v>
      </c>
      <c r="U83" s="10">
        <v>0.18380000000000002</v>
      </c>
      <c r="V83" s="10">
        <v>48.893000000000001</v>
      </c>
      <c r="W83" s="10">
        <v>10.5</v>
      </c>
      <c r="Y83" s="10">
        <v>0.96</v>
      </c>
      <c r="Z83" s="10">
        <v>0.20369999999999999</v>
      </c>
      <c r="AA83" s="10">
        <v>53.962000000000003</v>
      </c>
      <c r="AB83" s="10">
        <v>10.5</v>
      </c>
      <c r="AD83" s="10">
        <v>0.45</v>
      </c>
      <c r="AE83" s="10">
        <v>9.5600000000000004E-2</v>
      </c>
      <c r="AF83" s="10">
        <v>25.295999999999999</v>
      </c>
      <c r="AG83" s="10">
        <v>10.5</v>
      </c>
      <c r="AI83" s="10">
        <v>174</v>
      </c>
      <c r="AJ83" s="10" t="s">
        <v>10</v>
      </c>
      <c r="AK83" s="10">
        <v>4.3110335647025657</v>
      </c>
      <c r="AL83" s="10">
        <v>1.4112955062914163</v>
      </c>
      <c r="AM83" s="10">
        <v>249.42400000000001</v>
      </c>
      <c r="AN83" s="10">
        <v>10.5</v>
      </c>
      <c r="AO83" s="10">
        <v>0.95</v>
      </c>
      <c r="AP83" s="10">
        <v>4.345070821570574</v>
      </c>
      <c r="AQ83" s="10">
        <v>1.2237800626819793</v>
      </c>
      <c r="AR83" s="10">
        <v>248.21199999999999</v>
      </c>
      <c r="AS83" s="10">
        <v>10.5</v>
      </c>
      <c r="AT83" s="10">
        <v>0.96299999999999997</v>
      </c>
      <c r="AU83" s="10">
        <v>4.5974429462063924</v>
      </c>
      <c r="AV83" s="10">
        <v>0.99249382640044947</v>
      </c>
      <c r="AW83" s="10">
        <v>258.61700000000002</v>
      </c>
      <c r="AX83" s="10">
        <v>10.5</v>
      </c>
      <c r="AY83" s="10">
        <v>0.97699999999999998</v>
      </c>
      <c r="AZ83" s="10">
        <v>174</v>
      </c>
      <c r="BA83" s="10" t="s">
        <v>10</v>
      </c>
      <c r="BB83" s="10">
        <v>0.51800000000304447</v>
      </c>
      <c r="BC83" s="10">
        <v>0.13500000536248691</v>
      </c>
      <c r="BD83" s="10">
        <v>30.005600000000001</v>
      </c>
      <c r="BE83" s="10">
        <v>10.3</v>
      </c>
      <c r="BF83" s="10">
        <v>0.96799999999999997</v>
      </c>
      <c r="BG83" s="10">
        <v>0.61800000000962363</v>
      </c>
      <c r="BH83" s="10">
        <v>0.14900001395855986</v>
      </c>
      <c r="BI83" s="10">
        <v>34.954900000000002</v>
      </c>
      <c r="BJ83" s="10">
        <v>10.5</v>
      </c>
      <c r="BK83" s="10">
        <v>0.97199999999999998</v>
      </c>
      <c r="BL83" s="10">
        <v>1.056000000001726</v>
      </c>
      <c r="BM83" s="10">
        <v>0.27000003792883032</v>
      </c>
      <c r="BN83" s="10">
        <v>59.9328</v>
      </c>
      <c r="BO83" s="10">
        <v>10.5</v>
      </c>
      <c r="BP83" s="10">
        <v>0.96899999999999997</v>
      </c>
      <c r="BQ83" s="10">
        <v>174</v>
      </c>
      <c r="BR83" s="10" t="s">
        <v>10</v>
      </c>
      <c r="CH83" s="10">
        <v>174</v>
      </c>
      <c r="CI83" s="10" t="s">
        <v>10</v>
      </c>
      <c r="CJ83" s="10">
        <v>0.53600000000000003</v>
      </c>
      <c r="CK83" s="10">
        <v>0.1</v>
      </c>
      <c r="CL83" s="10">
        <v>29.980899999999998</v>
      </c>
      <c r="CM83" s="10">
        <v>10.5</v>
      </c>
      <c r="CN83" s="10">
        <v>0.98299999999999998</v>
      </c>
      <c r="CO83" s="10">
        <v>0.80400000000000005</v>
      </c>
      <c r="CP83" s="10">
        <v>0.155</v>
      </c>
      <c r="CQ83" s="10">
        <v>45.022599999999997</v>
      </c>
      <c r="CR83" s="10">
        <v>10.5</v>
      </c>
      <c r="CS83" s="10">
        <v>0.98199999999999998</v>
      </c>
      <c r="CT83" s="10">
        <v>0.80400000000000005</v>
      </c>
      <c r="CU83" s="10">
        <v>0.155</v>
      </c>
      <c r="CV83" s="10">
        <v>45.022599999999997</v>
      </c>
      <c r="CW83" s="10">
        <v>10.5</v>
      </c>
      <c r="CX83" s="10">
        <v>0.98199999999999998</v>
      </c>
      <c r="CY83" s="10">
        <v>174</v>
      </c>
      <c r="CZ83" s="10" t="s">
        <v>10</v>
      </c>
      <c r="DA83" s="10">
        <v>2.4569999999999999</v>
      </c>
      <c r="DB83" s="10">
        <v>0.56499999999999995</v>
      </c>
      <c r="DC83" s="10">
        <v>139.9589</v>
      </c>
      <c r="DD83" s="10">
        <v>10.4</v>
      </c>
      <c r="DE83" s="10">
        <v>0.97499999999999998</v>
      </c>
      <c r="DF83" s="10">
        <v>2.6579999999999999</v>
      </c>
      <c r="DG83" s="10">
        <v>0.61099999999999999</v>
      </c>
      <c r="DH83" s="10">
        <v>149.96379999999999</v>
      </c>
      <c r="DI83" s="10">
        <v>10.5</v>
      </c>
      <c r="DJ83" s="10">
        <v>0.97499999999999998</v>
      </c>
      <c r="DK83" s="10">
        <v>2.657</v>
      </c>
      <c r="DL83" s="10">
        <v>0.61499999999999999</v>
      </c>
      <c r="DM83" s="10">
        <v>149.9597</v>
      </c>
      <c r="DN83" s="10">
        <v>10.5</v>
      </c>
      <c r="DO83" s="10">
        <v>0.97399999999999998</v>
      </c>
    </row>
    <row r="84" spans="1:119" x14ac:dyDescent="0.25">
      <c r="A84" s="10">
        <v>175</v>
      </c>
      <c r="B84" s="10" t="s">
        <v>11</v>
      </c>
      <c r="C84" s="10">
        <v>2.3199999999999998</v>
      </c>
      <c r="D84" s="10">
        <v>0.47</v>
      </c>
      <c r="E84" s="10">
        <v>130</v>
      </c>
      <c r="F84" s="10">
        <v>10.5</v>
      </c>
      <c r="G84" s="10">
        <v>0.98</v>
      </c>
      <c r="H84" s="10">
        <v>2.2000000000000002</v>
      </c>
      <c r="I84" s="10">
        <v>0.45</v>
      </c>
      <c r="J84" s="10">
        <v>123.5</v>
      </c>
      <c r="K84" s="10">
        <v>10.5</v>
      </c>
      <c r="L84" s="10">
        <v>0.98</v>
      </c>
      <c r="M84" s="10">
        <v>2.27</v>
      </c>
      <c r="N84" s="10">
        <v>0.46</v>
      </c>
      <c r="O84" s="10">
        <v>130</v>
      </c>
      <c r="P84" s="10">
        <v>10.3</v>
      </c>
      <c r="Q84" s="10">
        <v>0.98</v>
      </c>
      <c r="R84" s="10">
        <v>175</v>
      </c>
      <c r="S84" s="10" t="s">
        <v>11</v>
      </c>
      <c r="AI84" s="10">
        <v>175</v>
      </c>
      <c r="AJ84" s="10" t="s">
        <v>11</v>
      </c>
      <c r="AZ84" s="10">
        <v>175</v>
      </c>
      <c r="BA84" s="10" t="s">
        <v>11</v>
      </c>
      <c r="BQ84" s="10">
        <v>175</v>
      </c>
      <c r="BR84" s="10" t="s">
        <v>11</v>
      </c>
      <c r="BS84" s="10">
        <v>4.6479999999999997</v>
      </c>
      <c r="BT84" s="10">
        <v>0.86799999999999999</v>
      </c>
      <c r="BU84" s="10">
        <v>259.99200000000002</v>
      </c>
      <c r="BV84" s="10">
        <v>10.5</v>
      </c>
      <c r="BW84" s="10">
        <v>0.98299999999999998</v>
      </c>
      <c r="BX84" s="10">
        <v>5.0010000000000003</v>
      </c>
      <c r="BY84" s="10">
        <v>0.96199999999999997</v>
      </c>
      <c r="BZ84" s="10">
        <v>280.02510000000001</v>
      </c>
      <c r="CA84" s="10">
        <v>10.5</v>
      </c>
      <c r="CB84" s="10">
        <v>0.98199999999999998</v>
      </c>
      <c r="CC84" s="10">
        <v>5.09</v>
      </c>
      <c r="CD84" s="10">
        <v>0.97899999999999998</v>
      </c>
      <c r="CE84" s="10">
        <v>285.00729999999999</v>
      </c>
      <c r="CF84" s="10">
        <v>10.5</v>
      </c>
      <c r="CG84" s="10">
        <v>0.98199999999999998</v>
      </c>
      <c r="CH84" s="10">
        <v>175</v>
      </c>
      <c r="CI84" s="10" t="s">
        <v>11</v>
      </c>
      <c r="CY84" s="10">
        <v>175</v>
      </c>
      <c r="CZ84" s="10" t="s">
        <v>11</v>
      </c>
      <c r="DA84" s="10">
        <v>2.6190000000000002</v>
      </c>
      <c r="DB84" s="10">
        <v>0.76400000000000001</v>
      </c>
      <c r="DC84" s="10">
        <v>150.00989999999999</v>
      </c>
      <c r="DD84" s="10">
        <v>10.5</v>
      </c>
      <c r="DE84" s="10">
        <v>0.96</v>
      </c>
      <c r="DF84" s="10">
        <v>2.3570000000000002</v>
      </c>
      <c r="DG84" s="10">
        <v>0.68700000000000006</v>
      </c>
      <c r="DH84" s="10">
        <v>134.99440000000001</v>
      </c>
      <c r="DI84" s="10">
        <v>10.5</v>
      </c>
      <c r="DJ84" s="10">
        <v>0.96</v>
      </c>
      <c r="DK84" s="10">
        <v>2.6190000000000002</v>
      </c>
      <c r="DL84" s="10">
        <v>0.76400000000000001</v>
      </c>
      <c r="DM84" s="10">
        <v>150.00989999999999</v>
      </c>
      <c r="DN84" s="10">
        <v>10.5</v>
      </c>
      <c r="DO84" s="10">
        <v>0.96</v>
      </c>
    </row>
    <row r="85" spans="1:119" x14ac:dyDescent="0.25">
      <c r="A85" s="10">
        <v>176</v>
      </c>
      <c r="B85" s="10" t="s">
        <v>287</v>
      </c>
      <c r="C85" s="10">
        <v>1.43</v>
      </c>
      <c r="D85" s="10">
        <v>0.28999999999999998</v>
      </c>
      <c r="E85" s="10">
        <v>80</v>
      </c>
      <c r="F85" s="10">
        <v>10.5</v>
      </c>
      <c r="G85" s="10">
        <v>0.98</v>
      </c>
      <c r="H85" s="10">
        <v>1.35</v>
      </c>
      <c r="I85" s="10">
        <v>0.28000000000000003</v>
      </c>
      <c r="J85" s="10">
        <v>76</v>
      </c>
      <c r="K85" s="10">
        <v>10.5</v>
      </c>
      <c r="L85" s="10">
        <v>0.98</v>
      </c>
      <c r="M85" s="10">
        <v>1.49</v>
      </c>
      <c r="N85" s="10">
        <v>0.3</v>
      </c>
      <c r="O85" s="10">
        <v>85</v>
      </c>
      <c r="P85" s="10">
        <v>10.3</v>
      </c>
      <c r="Q85" s="10">
        <v>0.98</v>
      </c>
      <c r="R85" s="10">
        <v>176</v>
      </c>
      <c r="S85" s="10" t="s">
        <v>287</v>
      </c>
      <c r="T85" s="10">
        <v>0.29039999999999999</v>
      </c>
      <c r="U85" s="10">
        <v>5.8999999999999997E-2</v>
      </c>
      <c r="V85" s="10">
        <v>16.291799999999999</v>
      </c>
      <c r="W85" s="10">
        <v>10.5</v>
      </c>
      <c r="Y85" s="10">
        <v>0.32190000000000002</v>
      </c>
      <c r="Z85" s="10">
        <v>6.54E-2</v>
      </c>
      <c r="AA85" s="10">
        <v>18.0596</v>
      </c>
      <c r="AB85" s="10">
        <v>10.5</v>
      </c>
      <c r="AD85" s="10">
        <v>0.15110000000000001</v>
      </c>
      <c r="AE85" s="10">
        <v>3.0700000000000002E-2</v>
      </c>
      <c r="AF85" s="10">
        <v>8.64</v>
      </c>
      <c r="AG85" s="10">
        <v>10.3</v>
      </c>
      <c r="AI85" s="10">
        <v>176</v>
      </c>
      <c r="AJ85" s="10" t="s">
        <v>287</v>
      </c>
      <c r="AK85" s="10">
        <v>1.3633999999999999</v>
      </c>
      <c r="AL85" s="10">
        <v>0.46489999999999998</v>
      </c>
      <c r="AM85" s="10">
        <v>79.206400000000002</v>
      </c>
      <c r="AN85" s="10">
        <v>10.5</v>
      </c>
      <c r="AO85" s="10">
        <v>0.95</v>
      </c>
      <c r="AP85" s="10">
        <v>1.4003000000000001</v>
      </c>
      <c r="AQ85" s="10">
        <v>0.40799999999999997</v>
      </c>
      <c r="AR85" s="10">
        <v>80.1982</v>
      </c>
      <c r="AS85" s="10">
        <v>10.5</v>
      </c>
      <c r="AT85" s="10">
        <v>0.96</v>
      </c>
      <c r="AU85" s="10">
        <v>1.4079999999999999</v>
      </c>
      <c r="AV85" s="10">
        <v>0.313</v>
      </c>
      <c r="AW85" s="10">
        <v>79.309799999999996</v>
      </c>
      <c r="AX85" s="10">
        <v>10.5</v>
      </c>
      <c r="AY85" s="10">
        <v>0.98</v>
      </c>
      <c r="AZ85" s="10">
        <v>176</v>
      </c>
      <c r="BA85" s="10" t="s">
        <v>287</v>
      </c>
      <c r="BB85" s="10">
        <v>0.17299999999999999</v>
      </c>
      <c r="BC85" s="10">
        <v>4.3400000000000001E-2</v>
      </c>
      <c r="BD85" s="10">
        <v>10</v>
      </c>
      <c r="BE85" s="10">
        <v>10.3</v>
      </c>
      <c r="BF85" s="10">
        <v>0.97</v>
      </c>
      <c r="BG85" s="10">
        <v>0.2646</v>
      </c>
      <c r="BH85" s="10">
        <v>6.6299999999999998E-2</v>
      </c>
      <c r="BI85" s="10">
        <v>15</v>
      </c>
      <c r="BJ85" s="10">
        <v>10.5</v>
      </c>
      <c r="BK85" s="10">
        <v>0.97</v>
      </c>
      <c r="BL85" s="10">
        <v>0.2646</v>
      </c>
      <c r="BM85" s="10">
        <v>6.6299999999999998E-2</v>
      </c>
      <c r="BN85" s="10">
        <v>15</v>
      </c>
      <c r="BO85" s="10">
        <v>10.5</v>
      </c>
      <c r="BP85" s="10">
        <v>0.97</v>
      </c>
      <c r="BQ85" s="10">
        <v>176</v>
      </c>
      <c r="BR85" s="10" t="s">
        <v>287</v>
      </c>
      <c r="BS85" s="10">
        <v>1.609</v>
      </c>
      <c r="BT85" s="10">
        <v>0.30049999999999999</v>
      </c>
      <c r="BU85" s="10">
        <v>90</v>
      </c>
      <c r="BV85" s="10">
        <v>10.5</v>
      </c>
      <c r="BW85" s="10">
        <v>0.98</v>
      </c>
      <c r="BX85" s="10">
        <v>1.6073</v>
      </c>
      <c r="BY85" s="10">
        <v>0.30919999999999997</v>
      </c>
      <c r="BZ85" s="10">
        <v>90</v>
      </c>
      <c r="CA85" s="10">
        <v>10.5</v>
      </c>
      <c r="CB85" s="10">
        <v>0.98</v>
      </c>
      <c r="CC85" s="10">
        <v>1.6073</v>
      </c>
      <c r="CD85" s="10">
        <v>0.30919999999999997</v>
      </c>
      <c r="CE85" s="10">
        <v>90</v>
      </c>
      <c r="CF85" s="10">
        <v>10.5</v>
      </c>
      <c r="CG85" s="10">
        <v>0.98</v>
      </c>
      <c r="CH85" s="10">
        <v>176</v>
      </c>
      <c r="CI85" s="10" t="s">
        <v>287</v>
      </c>
      <c r="CJ85" s="10">
        <v>0.17879999999999999</v>
      </c>
      <c r="CK85" s="10">
        <v>3.3399999999999999E-2</v>
      </c>
      <c r="CL85" s="10">
        <v>10</v>
      </c>
      <c r="CM85" s="10">
        <v>10.5</v>
      </c>
      <c r="CN85" s="10">
        <v>0.98</v>
      </c>
      <c r="CO85" s="10">
        <v>0.26790000000000003</v>
      </c>
      <c r="CP85" s="10">
        <v>5.1499999999999997E-2</v>
      </c>
      <c r="CQ85" s="10">
        <v>15</v>
      </c>
      <c r="CR85" s="10">
        <v>10.5</v>
      </c>
      <c r="CS85" s="10">
        <v>0.98</v>
      </c>
      <c r="CT85" s="10">
        <v>0.26790000000000003</v>
      </c>
      <c r="CU85" s="10">
        <v>5.1499999999999997E-2</v>
      </c>
      <c r="CV85" s="10">
        <v>15</v>
      </c>
      <c r="CW85" s="10">
        <v>10.5</v>
      </c>
      <c r="CX85" s="10">
        <v>0.98</v>
      </c>
      <c r="CY85" s="10">
        <v>176</v>
      </c>
      <c r="CZ85" s="10" t="s">
        <v>287</v>
      </c>
      <c r="DA85" s="10">
        <v>1.0591999999999999</v>
      </c>
      <c r="DB85" s="10">
        <v>0.21510000000000001</v>
      </c>
      <c r="DC85" s="10">
        <v>60</v>
      </c>
      <c r="DD85" s="10">
        <v>10.4</v>
      </c>
      <c r="DE85" s="10">
        <v>0.98</v>
      </c>
      <c r="DF85" s="10">
        <v>1.1585000000000001</v>
      </c>
      <c r="DG85" s="10">
        <v>0.23519999999999999</v>
      </c>
      <c r="DH85" s="10">
        <v>65</v>
      </c>
      <c r="DI85" s="10">
        <v>10.5</v>
      </c>
      <c r="DJ85" s="10">
        <v>0.98</v>
      </c>
      <c r="DK85" s="10">
        <v>1.0693999999999999</v>
      </c>
      <c r="DL85" s="10">
        <v>0.21709999999999999</v>
      </c>
      <c r="DM85" s="10">
        <v>60</v>
      </c>
      <c r="DN85" s="10">
        <v>10.5</v>
      </c>
      <c r="DO85" s="10">
        <v>0.98</v>
      </c>
    </row>
    <row r="86" spans="1:119" x14ac:dyDescent="0.25">
      <c r="A86" s="10">
        <v>177</v>
      </c>
      <c r="B86" s="10" t="s">
        <v>288</v>
      </c>
      <c r="C86" s="10">
        <v>0.87</v>
      </c>
      <c r="D86" s="10">
        <v>0.25</v>
      </c>
      <c r="E86" s="10">
        <v>50</v>
      </c>
      <c r="F86" s="10">
        <v>10.5</v>
      </c>
      <c r="G86" s="10">
        <v>0.96</v>
      </c>
      <c r="H86" s="10">
        <v>0.83</v>
      </c>
      <c r="I86" s="10">
        <v>0.24</v>
      </c>
      <c r="J86" s="10">
        <v>47.5</v>
      </c>
      <c r="K86" s="10">
        <v>10.5</v>
      </c>
      <c r="L86" s="10">
        <v>0.96</v>
      </c>
      <c r="M86" s="10">
        <v>0.94</v>
      </c>
      <c r="N86" s="10">
        <v>0.27</v>
      </c>
      <c r="O86" s="10">
        <v>55</v>
      </c>
      <c r="P86" s="10">
        <v>10.3</v>
      </c>
      <c r="Q86" s="10">
        <v>0.96</v>
      </c>
      <c r="R86" s="10">
        <v>177</v>
      </c>
      <c r="S86" s="10" t="s">
        <v>288</v>
      </c>
      <c r="T86" s="10">
        <v>0.28439999999999999</v>
      </c>
      <c r="U86" s="10">
        <v>8.3000000000000004E-2</v>
      </c>
      <c r="V86" s="10">
        <v>16.291799999999999</v>
      </c>
      <c r="W86" s="10">
        <v>10.5</v>
      </c>
      <c r="Y86" s="10">
        <v>0.31530000000000002</v>
      </c>
      <c r="Z86" s="10">
        <v>9.1999999999999998E-2</v>
      </c>
      <c r="AA86" s="10">
        <v>18.0596</v>
      </c>
      <c r="AB86" s="10">
        <v>10.5</v>
      </c>
      <c r="AD86" s="10">
        <v>0.14799999999999999</v>
      </c>
      <c r="AE86" s="10">
        <v>4.3200000000000002E-2</v>
      </c>
      <c r="AF86" s="10">
        <v>8.64</v>
      </c>
      <c r="AG86" s="10">
        <v>10.3</v>
      </c>
      <c r="AI86" s="10">
        <v>177</v>
      </c>
      <c r="AJ86" s="10" t="s">
        <v>288</v>
      </c>
      <c r="AK86" s="10">
        <v>0.77310000000000001</v>
      </c>
      <c r="AL86" s="10">
        <v>0.34570000000000001</v>
      </c>
      <c r="AM86" s="10">
        <v>46.566200000000002</v>
      </c>
      <c r="AN86" s="10">
        <v>10.5</v>
      </c>
      <c r="AO86" s="10">
        <v>0.91</v>
      </c>
      <c r="AP86" s="10">
        <v>0.82279999999999998</v>
      </c>
      <c r="AQ86" s="10">
        <v>0.3145</v>
      </c>
      <c r="AR86" s="10">
        <v>48.434600000000003</v>
      </c>
      <c r="AS86" s="10">
        <v>10.5</v>
      </c>
      <c r="AT86" s="10">
        <v>0.93</v>
      </c>
      <c r="AU86" s="10">
        <v>0.94350000000000001</v>
      </c>
      <c r="AV86" s="10">
        <v>0.27500000000000002</v>
      </c>
      <c r="AW86" s="10">
        <v>54.037799999999997</v>
      </c>
      <c r="AX86" s="10">
        <v>10.5</v>
      </c>
      <c r="AY86" s="10">
        <v>0.96</v>
      </c>
      <c r="AZ86" s="10">
        <v>177</v>
      </c>
      <c r="BA86" s="10" t="s">
        <v>288</v>
      </c>
      <c r="BB86" s="10">
        <v>0.16950000000000001</v>
      </c>
      <c r="BC86" s="10">
        <v>5.57E-2</v>
      </c>
      <c r="BD86" s="10">
        <v>10</v>
      </c>
      <c r="BE86" s="10">
        <v>10.3</v>
      </c>
      <c r="BF86" s="10">
        <v>0.95</v>
      </c>
      <c r="BG86" s="10">
        <v>8.6400000000000005E-2</v>
      </c>
      <c r="BH86" s="10">
        <v>2.8400000000000002E-2</v>
      </c>
      <c r="BI86" s="10">
        <v>5</v>
      </c>
      <c r="BJ86" s="10">
        <v>10.5</v>
      </c>
      <c r="BK86" s="10">
        <v>0.95</v>
      </c>
      <c r="BL86" s="10">
        <v>0.34549999999999997</v>
      </c>
      <c r="BM86" s="10">
        <v>0.11360000000000001</v>
      </c>
      <c r="BN86" s="10">
        <v>20</v>
      </c>
      <c r="BO86" s="10">
        <v>10.5</v>
      </c>
      <c r="BP86" s="10">
        <v>0.95</v>
      </c>
      <c r="BQ86" s="10">
        <v>177</v>
      </c>
      <c r="BR86" s="10" t="s">
        <v>288</v>
      </c>
      <c r="BS86" s="10">
        <v>1.2514000000000001</v>
      </c>
      <c r="BT86" s="10">
        <v>0.23369999999999999</v>
      </c>
      <c r="BU86" s="10">
        <v>70</v>
      </c>
      <c r="BV86" s="10">
        <v>10.5</v>
      </c>
      <c r="BW86" s="10">
        <v>0.98</v>
      </c>
      <c r="BX86" s="10">
        <v>1.6073</v>
      </c>
      <c r="BY86" s="10">
        <v>0.30919999999999997</v>
      </c>
      <c r="BZ86" s="10">
        <v>90</v>
      </c>
      <c r="CA86" s="10">
        <v>10.5</v>
      </c>
      <c r="CB86" s="10">
        <v>0.98</v>
      </c>
      <c r="CC86" s="10">
        <v>1.6073</v>
      </c>
      <c r="CD86" s="10">
        <v>0.30919999999999997</v>
      </c>
      <c r="CE86" s="10">
        <v>90</v>
      </c>
      <c r="CF86" s="10">
        <v>10.5</v>
      </c>
      <c r="CG86" s="10">
        <v>0.98</v>
      </c>
      <c r="CH86" s="10">
        <v>177</v>
      </c>
      <c r="CI86" s="10" t="s">
        <v>288</v>
      </c>
      <c r="CJ86" s="10">
        <v>0.17879999999999999</v>
      </c>
      <c r="CK86" s="10">
        <v>3.3399999999999999E-2</v>
      </c>
      <c r="CL86" s="10">
        <v>10</v>
      </c>
      <c r="CM86" s="10">
        <v>10.5</v>
      </c>
      <c r="CN86" s="10">
        <v>0.98</v>
      </c>
      <c r="CO86" s="10">
        <v>0.26790000000000003</v>
      </c>
      <c r="CP86" s="10">
        <v>5.1499999999999997E-2</v>
      </c>
      <c r="CQ86" s="10">
        <v>15</v>
      </c>
      <c r="CR86" s="10">
        <v>10.5</v>
      </c>
      <c r="CS86" s="10">
        <v>0.98</v>
      </c>
      <c r="CT86" s="10">
        <v>0.26790000000000003</v>
      </c>
      <c r="CU86" s="10">
        <v>5.1499999999999997E-2</v>
      </c>
      <c r="CV86" s="10">
        <v>15</v>
      </c>
      <c r="CW86" s="10">
        <v>10.5</v>
      </c>
      <c r="CX86" s="10">
        <v>0.98</v>
      </c>
      <c r="CY86" s="10">
        <v>177</v>
      </c>
      <c r="CZ86" s="10" t="s">
        <v>288</v>
      </c>
      <c r="DA86" s="10">
        <v>1.3977999999999999</v>
      </c>
      <c r="DB86" s="10">
        <v>0.3503</v>
      </c>
      <c r="DC86" s="10">
        <v>80</v>
      </c>
      <c r="DD86" s="10">
        <v>10.4</v>
      </c>
      <c r="DE86" s="10">
        <v>0.97</v>
      </c>
      <c r="DF86" s="10">
        <v>1.4995000000000001</v>
      </c>
      <c r="DG86" s="10">
        <v>0.37580000000000002</v>
      </c>
      <c r="DH86" s="10">
        <v>85</v>
      </c>
      <c r="DI86" s="10">
        <v>10.5</v>
      </c>
      <c r="DJ86" s="10">
        <v>0.97</v>
      </c>
      <c r="DK86" s="10">
        <v>1.5876999999999999</v>
      </c>
      <c r="DL86" s="10">
        <v>0.39789999999999998</v>
      </c>
      <c r="DM86" s="10">
        <v>90</v>
      </c>
      <c r="DN86" s="10">
        <v>10.5</v>
      </c>
      <c r="DO86" s="10">
        <v>0.97</v>
      </c>
    </row>
    <row r="87" spans="1:119" x14ac:dyDescent="0.25">
      <c r="A87" s="10">
        <v>178</v>
      </c>
      <c r="B87" s="10" t="s">
        <v>290</v>
      </c>
      <c r="C87" s="10">
        <v>0.18</v>
      </c>
      <c r="D87" s="10">
        <v>0.04</v>
      </c>
      <c r="E87" s="10">
        <v>10</v>
      </c>
      <c r="F87" s="10">
        <v>10.5</v>
      </c>
      <c r="G87" s="10">
        <v>0.98</v>
      </c>
      <c r="H87" s="10">
        <v>0.17</v>
      </c>
      <c r="I87" s="10">
        <v>0.03</v>
      </c>
      <c r="J87" s="10">
        <v>9.5</v>
      </c>
      <c r="K87" s="10">
        <v>10.5</v>
      </c>
      <c r="L87" s="10">
        <v>0.98</v>
      </c>
      <c r="M87" s="10">
        <v>0.17</v>
      </c>
      <c r="N87" s="10">
        <v>0.04</v>
      </c>
      <c r="O87" s="10">
        <v>10</v>
      </c>
      <c r="P87" s="10">
        <v>10.3</v>
      </c>
      <c r="Q87" s="10">
        <v>0.98</v>
      </c>
      <c r="R87" s="10">
        <v>178</v>
      </c>
      <c r="S87" s="10" t="s">
        <v>290</v>
      </c>
      <c r="T87" s="10">
        <v>0</v>
      </c>
      <c r="U87" s="10">
        <v>0</v>
      </c>
      <c r="V87" s="10">
        <v>0</v>
      </c>
      <c r="W87" s="10">
        <v>10.5</v>
      </c>
      <c r="Y87" s="10">
        <v>0</v>
      </c>
      <c r="Z87" s="10">
        <v>0</v>
      </c>
      <c r="AA87" s="10">
        <v>0</v>
      </c>
      <c r="AB87" s="10">
        <v>10.5</v>
      </c>
      <c r="AD87" s="10">
        <v>0</v>
      </c>
      <c r="AE87" s="10">
        <v>0</v>
      </c>
      <c r="AF87" s="10">
        <v>0</v>
      </c>
      <c r="AG87" s="10">
        <v>10.3</v>
      </c>
      <c r="AI87" s="10">
        <v>178</v>
      </c>
      <c r="AJ87" s="10" t="s">
        <v>290</v>
      </c>
      <c r="AK87" s="10">
        <v>0.14499999999999999</v>
      </c>
      <c r="AL87" s="10">
        <v>4.0099999999999997E-2</v>
      </c>
      <c r="AM87" s="10">
        <v>8.2721999999999998</v>
      </c>
      <c r="AN87" s="10">
        <v>10.5</v>
      </c>
      <c r="AO87" s="10">
        <v>0.96</v>
      </c>
      <c r="AP87" s="10">
        <v>0.14149999999999999</v>
      </c>
      <c r="AQ87" s="10">
        <v>3.3399999999999999E-2</v>
      </c>
      <c r="AR87" s="10">
        <v>7.9943</v>
      </c>
      <c r="AS87" s="10">
        <v>10.5</v>
      </c>
      <c r="AT87" s="10">
        <v>0.97</v>
      </c>
      <c r="AU87" s="10">
        <v>0.1497</v>
      </c>
      <c r="AV87" s="10">
        <v>2.7E-2</v>
      </c>
      <c r="AW87" s="10">
        <v>8.3642000000000003</v>
      </c>
      <c r="AX87" s="10">
        <v>10.5</v>
      </c>
      <c r="AY87" s="10">
        <v>0.98</v>
      </c>
      <c r="AZ87" s="10">
        <v>178</v>
      </c>
      <c r="BA87" s="10" t="s">
        <v>290</v>
      </c>
      <c r="BB87" s="10">
        <v>0</v>
      </c>
      <c r="BC87" s="10">
        <v>0</v>
      </c>
      <c r="BD87" s="10">
        <v>0</v>
      </c>
      <c r="BE87" s="10">
        <v>10.3</v>
      </c>
      <c r="BF87" s="10">
        <v>0</v>
      </c>
      <c r="BG87" s="10">
        <v>0</v>
      </c>
      <c r="BH87" s="10">
        <v>0</v>
      </c>
      <c r="BI87" s="10">
        <v>0</v>
      </c>
      <c r="BJ87" s="10">
        <v>10.5</v>
      </c>
      <c r="BK87" s="10">
        <v>0</v>
      </c>
      <c r="BL87" s="10">
        <v>8.9099999999999999E-2</v>
      </c>
      <c r="BM87" s="10">
        <v>1.8100000000000002E-2</v>
      </c>
      <c r="BN87" s="10">
        <v>5</v>
      </c>
      <c r="BO87" s="10">
        <v>10.5</v>
      </c>
      <c r="BP87" s="10">
        <v>0.98</v>
      </c>
      <c r="BQ87" s="10">
        <v>178</v>
      </c>
      <c r="BR87" s="10" t="s">
        <v>290</v>
      </c>
      <c r="BS87" s="10">
        <v>0</v>
      </c>
      <c r="BT87" s="10">
        <v>0</v>
      </c>
      <c r="BU87" s="10">
        <v>0</v>
      </c>
      <c r="BV87" s="10">
        <v>10.5</v>
      </c>
      <c r="BW87" s="10">
        <v>0</v>
      </c>
      <c r="BX87" s="10">
        <v>0</v>
      </c>
      <c r="BY87" s="10">
        <v>0</v>
      </c>
      <c r="BZ87" s="10">
        <v>0</v>
      </c>
      <c r="CA87" s="10">
        <v>10.5</v>
      </c>
      <c r="CB87" s="10">
        <v>0</v>
      </c>
      <c r="CC87" s="10">
        <v>8.9300000000000004E-2</v>
      </c>
      <c r="CD87" s="10">
        <v>1.72E-2</v>
      </c>
      <c r="CE87" s="10">
        <v>5</v>
      </c>
      <c r="CF87" s="10">
        <v>10.5</v>
      </c>
      <c r="CG87" s="10">
        <v>0.98</v>
      </c>
      <c r="CH87" s="10">
        <v>178</v>
      </c>
      <c r="CI87" s="10" t="s">
        <v>290</v>
      </c>
      <c r="CJ87" s="10">
        <v>0</v>
      </c>
      <c r="CK87" s="10">
        <v>0</v>
      </c>
      <c r="CL87" s="10">
        <v>0</v>
      </c>
      <c r="CM87" s="10">
        <v>10.5</v>
      </c>
      <c r="CN87" s="10">
        <v>0</v>
      </c>
      <c r="CO87" s="10">
        <v>0</v>
      </c>
      <c r="CP87" s="10">
        <v>0</v>
      </c>
      <c r="CQ87" s="10">
        <v>0</v>
      </c>
      <c r="CR87" s="10">
        <v>10.5</v>
      </c>
      <c r="CS87" s="10">
        <v>0</v>
      </c>
      <c r="CT87" s="10">
        <v>0</v>
      </c>
      <c r="CU87" s="10">
        <v>0</v>
      </c>
      <c r="CV87" s="10">
        <v>0</v>
      </c>
      <c r="CW87" s="10">
        <v>10.5</v>
      </c>
      <c r="CX87" s="10">
        <v>0</v>
      </c>
      <c r="CY87" s="10">
        <v>178</v>
      </c>
      <c r="CZ87" s="10" t="s">
        <v>290</v>
      </c>
      <c r="DA87" s="10">
        <v>0</v>
      </c>
      <c r="DB87" s="10">
        <v>0</v>
      </c>
      <c r="DC87" s="10">
        <v>0</v>
      </c>
      <c r="DD87" s="10">
        <v>10.5</v>
      </c>
      <c r="DE87" s="10">
        <v>0</v>
      </c>
      <c r="DF87" s="10">
        <v>0</v>
      </c>
      <c r="DG87" s="10">
        <v>0</v>
      </c>
      <c r="DH87" s="10">
        <v>0</v>
      </c>
      <c r="DI87" s="10">
        <v>10.5</v>
      </c>
      <c r="DJ87" s="10">
        <v>0</v>
      </c>
      <c r="DK87" s="10">
        <v>0</v>
      </c>
      <c r="DL87" s="10">
        <v>0</v>
      </c>
      <c r="DM87" s="10">
        <v>0</v>
      </c>
      <c r="DN87" s="10">
        <v>10.5</v>
      </c>
      <c r="DO87" s="10">
        <v>0</v>
      </c>
    </row>
    <row r="88" spans="1:119" x14ac:dyDescent="0.25">
      <c r="A88" s="10">
        <v>179</v>
      </c>
      <c r="B88" s="10" t="s">
        <v>291</v>
      </c>
      <c r="C88" s="10">
        <v>2.16</v>
      </c>
      <c r="D88" s="10">
        <v>0.31</v>
      </c>
      <c r="E88" s="10">
        <v>120</v>
      </c>
      <c r="F88" s="10">
        <v>10.5</v>
      </c>
      <c r="G88" s="10">
        <v>0.99</v>
      </c>
      <c r="H88" s="10">
        <v>2.0499999999999998</v>
      </c>
      <c r="I88" s="10">
        <v>0.28999999999999998</v>
      </c>
      <c r="J88" s="10">
        <v>114</v>
      </c>
      <c r="K88" s="10">
        <v>10.5</v>
      </c>
      <c r="L88" s="10">
        <v>0.99</v>
      </c>
      <c r="M88" s="10">
        <v>2.12</v>
      </c>
      <c r="N88" s="10">
        <v>0.3</v>
      </c>
      <c r="O88" s="10">
        <v>120</v>
      </c>
      <c r="P88" s="10">
        <v>10.3</v>
      </c>
      <c r="Q88" s="10">
        <v>0.99</v>
      </c>
      <c r="R88" s="10">
        <v>179</v>
      </c>
      <c r="S88" s="10" t="s">
        <v>291</v>
      </c>
      <c r="T88" s="10">
        <v>0.29330000000000001</v>
      </c>
      <c r="U88" s="10">
        <v>4.1799999999999997E-2</v>
      </c>
      <c r="V88" s="10">
        <v>16.291799999999999</v>
      </c>
      <c r="W88" s="10">
        <v>10.5</v>
      </c>
      <c r="Y88" s="10">
        <v>0.32519999999999999</v>
      </c>
      <c r="Z88" s="10">
        <v>4.6300000000000001E-2</v>
      </c>
      <c r="AA88" s="10">
        <v>18.0596</v>
      </c>
      <c r="AB88" s="10">
        <v>10.5</v>
      </c>
      <c r="AD88" s="10">
        <v>0.15260000000000001</v>
      </c>
      <c r="AE88" s="10">
        <v>2.1700000000000001E-2</v>
      </c>
      <c r="AF88" s="10">
        <v>8.64</v>
      </c>
      <c r="AG88" s="10">
        <v>10.3</v>
      </c>
      <c r="AI88" s="10">
        <v>179</v>
      </c>
      <c r="AJ88" s="10" t="s">
        <v>291</v>
      </c>
      <c r="AK88" s="10">
        <v>2.0299999999999998</v>
      </c>
      <c r="AL88" s="10">
        <v>0.56079999999999997</v>
      </c>
      <c r="AM88" s="10">
        <v>115.80200000000001</v>
      </c>
      <c r="AN88" s="10">
        <v>10.5</v>
      </c>
      <c r="AO88" s="10">
        <v>0.96</v>
      </c>
      <c r="AP88" s="10">
        <v>1.9805999999999999</v>
      </c>
      <c r="AQ88" s="10">
        <v>0.46760000000000002</v>
      </c>
      <c r="AR88" s="10">
        <v>111.89879999999999</v>
      </c>
      <c r="AS88" s="10">
        <v>10.5</v>
      </c>
      <c r="AT88" s="10">
        <v>0.97</v>
      </c>
      <c r="AU88" s="10">
        <v>2.0964</v>
      </c>
      <c r="AV88" s="10">
        <v>0.3775</v>
      </c>
      <c r="AW88" s="10">
        <v>117.126</v>
      </c>
      <c r="AX88" s="10">
        <v>10.5</v>
      </c>
      <c r="AY88" s="10">
        <v>0.98</v>
      </c>
      <c r="AZ88" s="10">
        <v>179</v>
      </c>
      <c r="BA88" s="10" t="s">
        <v>291</v>
      </c>
      <c r="BB88" s="10">
        <v>0.17480000000000001</v>
      </c>
      <c r="BC88" s="10">
        <v>3.5499999999999997E-2</v>
      </c>
      <c r="BD88" s="10">
        <v>10</v>
      </c>
      <c r="BE88" s="10">
        <v>10.3</v>
      </c>
      <c r="BF88" s="10">
        <v>0.98</v>
      </c>
      <c r="BG88" s="10">
        <v>0.26729999999999998</v>
      </c>
      <c r="BH88" s="10">
        <v>5.4300000000000001E-2</v>
      </c>
      <c r="BI88" s="10">
        <v>15</v>
      </c>
      <c r="BJ88" s="10">
        <v>10.5</v>
      </c>
      <c r="BK88" s="10">
        <v>0.98</v>
      </c>
      <c r="BL88" s="10">
        <v>0.35649999999999998</v>
      </c>
      <c r="BM88" s="10">
        <v>7.2400000000000006E-2</v>
      </c>
      <c r="BN88" s="10">
        <v>20</v>
      </c>
      <c r="BO88" s="10">
        <v>10.5</v>
      </c>
      <c r="BP88" s="10">
        <v>0.98</v>
      </c>
      <c r="BQ88" s="10">
        <v>179</v>
      </c>
      <c r="BR88" s="10" t="s">
        <v>291</v>
      </c>
      <c r="BS88" s="10">
        <v>1.7877000000000001</v>
      </c>
      <c r="BT88" s="10">
        <v>0.33389999999999997</v>
      </c>
      <c r="BU88" s="10">
        <v>100</v>
      </c>
      <c r="BV88" s="10">
        <v>10.5</v>
      </c>
      <c r="BW88" s="10">
        <v>0.98</v>
      </c>
      <c r="BX88" s="10">
        <v>1.7859</v>
      </c>
      <c r="BY88" s="10">
        <v>0.34350000000000003</v>
      </c>
      <c r="BZ88" s="10">
        <v>100</v>
      </c>
      <c r="CA88" s="10">
        <v>10.5</v>
      </c>
      <c r="CB88" s="10">
        <v>0.98</v>
      </c>
      <c r="CC88" s="10">
        <v>1.7859</v>
      </c>
      <c r="CD88" s="10">
        <v>0.34350000000000003</v>
      </c>
      <c r="CE88" s="10">
        <v>100</v>
      </c>
      <c r="CF88" s="10">
        <v>10.5</v>
      </c>
      <c r="CG88" s="10">
        <v>0.98</v>
      </c>
      <c r="CH88" s="10">
        <v>179</v>
      </c>
      <c r="CI88" s="10" t="s">
        <v>291</v>
      </c>
      <c r="CJ88" s="10">
        <v>0.17879999999999999</v>
      </c>
      <c r="CK88" s="10">
        <v>3.3399999999999999E-2</v>
      </c>
      <c r="CL88" s="10">
        <v>10</v>
      </c>
      <c r="CM88" s="10">
        <v>10.5</v>
      </c>
      <c r="CN88" s="10">
        <v>0.98</v>
      </c>
      <c r="CO88" s="10">
        <v>0.26790000000000003</v>
      </c>
      <c r="CP88" s="10">
        <v>5.1499999999999997E-2</v>
      </c>
      <c r="CQ88" s="10">
        <v>15</v>
      </c>
      <c r="CR88" s="10">
        <v>10.5</v>
      </c>
      <c r="CS88" s="10">
        <v>0.98</v>
      </c>
      <c r="CT88" s="10">
        <v>0.26790000000000003</v>
      </c>
      <c r="CU88" s="10">
        <v>5.1499999999999997E-2</v>
      </c>
      <c r="CV88" s="10">
        <v>15</v>
      </c>
      <c r="CW88" s="10">
        <v>10.5</v>
      </c>
      <c r="CX88" s="10">
        <v>0.98</v>
      </c>
      <c r="CY88" s="10">
        <v>179</v>
      </c>
      <c r="CZ88" s="10" t="s">
        <v>291</v>
      </c>
      <c r="DA88" s="10">
        <v>2.6189</v>
      </c>
      <c r="DB88" s="10">
        <v>0.76380000000000003</v>
      </c>
      <c r="DC88" s="10">
        <v>150</v>
      </c>
      <c r="DD88" s="10">
        <v>10.5</v>
      </c>
      <c r="DE88" s="10">
        <v>0.96</v>
      </c>
      <c r="DF88" s="10">
        <v>2.3570000000000002</v>
      </c>
      <c r="DG88" s="10">
        <v>0.6875</v>
      </c>
      <c r="DH88" s="10">
        <v>135</v>
      </c>
      <c r="DI88" s="10">
        <v>10.5</v>
      </c>
      <c r="DJ88" s="10">
        <v>0.96</v>
      </c>
      <c r="DK88" s="10">
        <v>2.6189</v>
      </c>
      <c r="DL88" s="10">
        <v>0.76380000000000003</v>
      </c>
      <c r="DM88" s="10">
        <v>150</v>
      </c>
      <c r="DN88" s="10">
        <v>10.5</v>
      </c>
      <c r="DO88" s="10">
        <v>0.96</v>
      </c>
    </row>
    <row r="89" spans="1:119" x14ac:dyDescent="0.25">
      <c r="A89" s="10">
        <v>180</v>
      </c>
      <c r="B89" s="10" t="s">
        <v>42</v>
      </c>
      <c r="C89" s="10">
        <v>2.25</v>
      </c>
      <c r="D89" s="10">
        <v>0.82</v>
      </c>
      <c r="E89" s="10">
        <v>37.020000000000003</v>
      </c>
      <c r="F89" s="10">
        <v>37.29</v>
      </c>
      <c r="G89" s="10">
        <v>0.94</v>
      </c>
      <c r="H89" s="10">
        <v>2.61</v>
      </c>
      <c r="I89" s="10">
        <v>1.05</v>
      </c>
      <c r="J89" s="10">
        <v>44.16</v>
      </c>
      <c r="K89" s="10">
        <v>36.78</v>
      </c>
      <c r="L89" s="10">
        <v>0.92800000000000005</v>
      </c>
      <c r="M89" s="10">
        <v>2.66</v>
      </c>
      <c r="N89" s="10">
        <v>0.7</v>
      </c>
      <c r="O89" s="10">
        <v>43.25</v>
      </c>
      <c r="P89" s="10">
        <v>36.75</v>
      </c>
      <c r="Q89" s="10">
        <v>0.96699999999999997</v>
      </c>
      <c r="R89" s="10">
        <v>180</v>
      </c>
      <c r="S89" s="10" t="s">
        <v>42</v>
      </c>
      <c r="T89" s="10">
        <v>0.8</v>
      </c>
      <c r="U89" s="10">
        <v>0.7</v>
      </c>
      <c r="V89" s="10">
        <v>16.718380676947216</v>
      </c>
      <c r="W89" s="10">
        <v>36.71</v>
      </c>
      <c r="Y89" s="10">
        <v>1.4</v>
      </c>
      <c r="Z89" s="10">
        <v>0.99</v>
      </c>
      <c r="AA89" s="10">
        <v>27.055652620763851</v>
      </c>
      <c r="AB89" s="10">
        <v>36.590000000000003</v>
      </c>
      <c r="AD89" s="10">
        <v>1.2</v>
      </c>
      <c r="AE89" s="10">
        <v>0.7</v>
      </c>
      <c r="AF89" s="10">
        <v>22.059423204099684</v>
      </c>
      <c r="AG89" s="10">
        <v>36.36</v>
      </c>
      <c r="AI89" s="10">
        <v>180</v>
      </c>
      <c r="AJ89" s="10" t="s">
        <v>42</v>
      </c>
      <c r="AK89" s="10">
        <v>-2.3908460072406683</v>
      </c>
      <c r="AL89" s="10">
        <v>-0.69599906479821871</v>
      </c>
      <c r="AM89" s="10">
        <v>-38.816530455350374</v>
      </c>
      <c r="AN89" s="10">
        <v>37.037195342523042</v>
      </c>
      <c r="AO89" s="10">
        <v>0.96014355436933874</v>
      </c>
      <c r="AP89" s="10">
        <v>-2.9866782680206216</v>
      </c>
      <c r="AQ89" s="10">
        <v>-0.98071538363201549</v>
      </c>
      <c r="AR89" s="10">
        <v>-49.531643813843651</v>
      </c>
      <c r="AS89" s="10">
        <v>36.642082583973881</v>
      </c>
      <c r="AT89" s="10">
        <v>0.95009038745166841</v>
      </c>
      <c r="AU89" s="10">
        <v>-2.6946490072660478</v>
      </c>
      <c r="AV89" s="10">
        <v>-0.69106659721958108</v>
      </c>
      <c r="AW89" s="10">
        <v>-43.609006146261393</v>
      </c>
      <c r="AX89" s="10">
        <v>36.829630875323801</v>
      </c>
      <c r="AY89" s="10">
        <v>0.96865253927903738</v>
      </c>
      <c r="AZ89" s="10">
        <v>180</v>
      </c>
      <c r="BA89" s="10" t="s">
        <v>42</v>
      </c>
      <c r="BB89" s="10">
        <v>-0.69901967551378863</v>
      </c>
      <c r="BC89" s="10">
        <v>-0.59782699623398972</v>
      </c>
      <c r="BD89" s="10">
        <v>-14.640483367891393</v>
      </c>
      <c r="BE89" s="10">
        <v>36.272351853177412</v>
      </c>
      <c r="BF89" s="10">
        <v>0.75997208742079325</v>
      </c>
      <c r="BG89" s="10">
        <v>-0.99789467415374411</v>
      </c>
      <c r="BH89" s="10">
        <v>-0.59688862099825346</v>
      </c>
      <c r="BI89" s="10">
        <v>-18.666055456733137</v>
      </c>
      <c r="BJ89" s="10">
        <v>35.965522840475309</v>
      </c>
      <c r="BK89" s="10">
        <v>0.85819335504929062</v>
      </c>
      <c r="BL89" s="10">
        <v>-0.89865218917599876</v>
      </c>
      <c r="BM89" s="10">
        <v>-0.4979823108885254</v>
      </c>
      <c r="BN89" s="10">
        <v>-16.432409906713179</v>
      </c>
      <c r="BO89" s="10">
        <v>36.097740208149418</v>
      </c>
      <c r="BP89" s="10">
        <v>0.87468108368825959</v>
      </c>
      <c r="BQ89" s="10">
        <v>180</v>
      </c>
      <c r="BR89" s="10" t="s">
        <v>42</v>
      </c>
      <c r="BS89" s="10">
        <v>-2.2519999999999998</v>
      </c>
      <c r="BT89" s="10">
        <v>-0.78400000000000003</v>
      </c>
      <c r="BU89" s="10">
        <v>-37.364447329094851</v>
      </c>
      <c r="BV89" s="10">
        <v>36.845999999999997</v>
      </c>
      <c r="BW89" s="10">
        <v>0.94440624060356892</v>
      </c>
      <c r="BX89" s="10">
        <v>-2.7130000000000001</v>
      </c>
      <c r="BY89" s="10">
        <v>-0.92800000000000005</v>
      </c>
      <c r="BZ89" s="10">
        <v>-45.713008650658864</v>
      </c>
      <c r="CA89" s="10">
        <v>36.213999999999999</v>
      </c>
      <c r="CB89" s="10">
        <v>0.94617803812978318</v>
      </c>
      <c r="CC89" s="10">
        <v>-2.4729999999999999</v>
      </c>
      <c r="CD89" s="10">
        <v>-0.82099999999999995</v>
      </c>
      <c r="CE89" s="10">
        <v>-40.678484685761511</v>
      </c>
      <c r="CF89" s="10">
        <v>36.982999999999997</v>
      </c>
      <c r="CG89" s="10">
        <v>0.94906637071609734</v>
      </c>
      <c r="CH89" s="10">
        <v>180</v>
      </c>
      <c r="CI89" s="10" t="s">
        <v>42</v>
      </c>
      <c r="CJ89" s="10">
        <v>-0.84</v>
      </c>
      <c r="CK89" s="10">
        <v>-0.76</v>
      </c>
      <c r="CL89" s="10">
        <v>-17.687985169699484</v>
      </c>
      <c r="CM89" s="10">
        <v>36.975000000000001</v>
      </c>
      <c r="CN89" s="10">
        <v>0.74153577912377111</v>
      </c>
      <c r="CO89" s="10">
        <v>-1.2789999999999999</v>
      </c>
      <c r="CP89" s="10">
        <v>-0.92400000000000004</v>
      </c>
      <c r="CQ89" s="10">
        <v>-25.065300710817478</v>
      </c>
      <c r="CR89" s="10">
        <v>36.344000000000001</v>
      </c>
      <c r="CS89" s="10">
        <v>0.81059565980974801</v>
      </c>
      <c r="CT89" s="10">
        <v>-1.1839999999999999</v>
      </c>
      <c r="CU89" s="10">
        <v>-0.83599999999999997</v>
      </c>
      <c r="CV89" s="10">
        <v>-22.64769858754865</v>
      </c>
      <c r="CW89" s="10">
        <v>36.948999999999998</v>
      </c>
      <c r="CX89" s="10">
        <v>0.8168913728976378</v>
      </c>
      <c r="CY89" s="10">
        <v>180</v>
      </c>
      <c r="CZ89" s="10" t="s">
        <v>42</v>
      </c>
      <c r="DA89" s="10">
        <v>-2.9540000000000002</v>
      </c>
      <c r="DB89" s="10">
        <v>-0.96299999999999997</v>
      </c>
      <c r="DC89" s="10">
        <v>-48.365570146746165</v>
      </c>
      <c r="DD89" s="10">
        <v>37.088999999999999</v>
      </c>
      <c r="DE89" s="10">
        <v>0.95075458382112399</v>
      </c>
      <c r="DF89" s="10">
        <v>-3.1949999999999998</v>
      </c>
      <c r="DG89" s="10">
        <v>-0.93600000000000005</v>
      </c>
      <c r="DH89" s="10">
        <v>-52.041750749342711</v>
      </c>
      <c r="DI89" s="10">
        <v>36.935000000000002</v>
      </c>
      <c r="DJ89" s="10">
        <v>0.95966627615793787</v>
      </c>
      <c r="DK89" s="10">
        <v>-3.37</v>
      </c>
      <c r="DL89" s="10">
        <v>-1.1180000000000001</v>
      </c>
      <c r="DM89" s="10">
        <v>-55.552560632873693</v>
      </c>
      <c r="DN89" s="10">
        <v>36.901000000000003</v>
      </c>
      <c r="DO89" s="10">
        <v>0.94913296175539197</v>
      </c>
    </row>
    <row r="90" spans="1:119" x14ac:dyDescent="0.25">
      <c r="A90" s="10">
        <v>181</v>
      </c>
      <c r="B90" s="10" t="s">
        <v>8</v>
      </c>
      <c r="C90" s="10">
        <v>2.23</v>
      </c>
      <c r="D90" s="10">
        <v>0.78</v>
      </c>
      <c r="E90" s="10">
        <v>36.74</v>
      </c>
      <c r="F90" s="10">
        <v>37.1</v>
      </c>
      <c r="G90" s="10">
        <v>0.94399999999999995</v>
      </c>
      <c r="H90" s="10">
        <v>2.59</v>
      </c>
      <c r="I90" s="10">
        <v>1</v>
      </c>
      <c r="J90" s="10">
        <v>43.87</v>
      </c>
      <c r="K90" s="10">
        <v>36.549999999999997</v>
      </c>
      <c r="L90" s="10">
        <v>0.93300000000000005</v>
      </c>
      <c r="M90" s="10">
        <v>2.64</v>
      </c>
      <c r="N90" s="10">
        <v>0.65</v>
      </c>
      <c r="O90" s="10">
        <v>43.02</v>
      </c>
      <c r="P90" s="10">
        <v>36.54</v>
      </c>
      <c r="Q90" s="10">
        <v>0.97099999999999997</v>
      </c>
      <c r="R90" s="10">
        <v>181</v>
      </c>
      <c r="S90" s="10" t="s">
        <v>8</v>
      </c>
      <c r="T90" s="10">
        <v>0.79</v>
      </c>
      <c r="U90" s="10">
        <v>0.66</v>
      </c>
      <c r="V90" s="10">
        <v>16.189985332661934</v>
      </c>
      <c r="W90" s="10">
        <v>36.71</v>
      </c>
      <c r="Y90" s="10">
        <v>1.39</v>
      </c>
      <c r="Z90" s="10">
        <v>0.96</v>
      </c>
      <c r="AA90" s="10">
        <v>26.655149382860568</v>
      </c>
      <c r="AB90" s="10">
        <v>36.590000000000003</v>
      </c>
      <c r="AD90" s="10">
        <v>1.19</v>
      </c>
      <c r="AE90" s="10">
        <v>0.66</v>
      </c>
      <c r="AF90" s="10">
        <v>21.60731540197321</v>
      </c>
      <c r="AG90" s="10">
        <v>36.36</v>
      </c>
      <c r="AI90" s="10">
        <v>181</v>
      </c>
      <c r="AJ90" s="10" t="s">
        <v>8</v>
      </c>
      <c r="AK90" s="10">
        <v>2.3831230331280264</v>
      </c>
      <c r="AL90" s="10">
        <v>0.66329645328027176</v>
      </c>
      <c r="AM90" s="10">
        <v>38.561146503206508</v>
      </c>
      <c r="AN90" s="10">
        <v>37.037195342523042</v>
      </c>
      <c r="AO90" s="10">
        <v>0.9633804010269853</v>
      </c>
      <c r="AP90" s="10">
        <v>2.9791191923440556</v>
      </c>
      <c r="AQ90" s="10">
        <v>0.94870679320038298</v>
      </c>
      <c r="AR90" s="10">
        <v>49.263124654948427</v>
      </c>
      <c r="AS90" s="10">
        <v>36.642082583973881</v>
      </c>
      <c r="AT90" s="10">
        <v>0.95285133780175224</v>
      </c>
      <c r="AU90" s="10">
        <v>2.6870123530363386</v>
      </c>
      <c r="AV90" s="10">
        <v>0.65872950364312965</v>
      </c>
      <c r="AW90" s="10">
        <v>43.369568281189849</v>
      </c>
      <c r="AX90" s="10">
        <v>36.829630875323801</v>
      </c>
      <c r="AY90" s="10">
        <v>0.97124002279911881</v>
      </c>
      <c r="AZ90" s="10">
        <v>181</v>
      </c>
      <c r="BA90" s="10" t="s">
        <v>8</v>
      </c>
      <c r="BB90" s="10">
        <v>0.69161237735826508</v>
      </c>
      <c r="BC90" s="10">
        <v>0.56646110138018846</v>
      </c>
      <c r="BD90" s="10">
        <v>14.229609657699509</v>
      </c>
      <c r="BE90" s="10">
        <v>36.272351853177412</v>
      </c>
      <c r="BF90" s="10">
        <v>0.77363022200879983</v>
      </c>
      <c r="BG90" s="10">
        <v>0.99061216312295008</v>
      </c>
      <c r="BH90" s="10">
        <v>0.56605113201513368</v>
      </c>
      <c r="BI90" s="10">
        <v>18.315249581846487</v>
      </c>
      <c r="BJ90" s="10">
        <v>35.965522840475309</v>
      </c>
      <c r="BK90" s="10">
        <v>0.86824803569918318</v>
      </c>
      <c r="BL90" s="10">
        <v>0.89131603542090121</v>
      </c>
      <c r="BM90" s="10">
        <v>0.46691767402891837</v>
      </c>
      <c r="BN90" s="10">
        <v>16.093389422178294</v>
      </c>
      <c r="BO90" s="10">
        <v>36.097740208149418</v>
      </c>
      <c r="BP90" s="10">
        <v>0.88581607487966429</v>
      </c>
      <c r="BQ90" s="10">
        <v>181</v>
      </c>
      <c r="BR90" s="10" t="s">
        <v>8</v>
      </c>
      <c r="BS90" s="10">
        <v>2.2450000000000001</v>
      </c>
      <c r="BT90" s="10">
        <v>0.751</v>
      </c>
      <c r="BU90" s="10">
        <v>37.093609499023401</v>
      </c>
      <c r="BV90" s="10">
        <v>36.845999999999997</v>
      </c>
      <c r="BW90" s="10">
        <v>0.94834481608880428</v>
      </c>
      <c r="BX90" s="10">
        <v>2.706</v>
      </c>
      <c r="BY90" s="10">
        <v>0.89700000000000002</v>
      </c>
      <c r="BZ90" s="10">
        <v>45.449510235861005</v>
      </c>
      <c r="CA90" s="10">
        <v>36.213999999999999</v>
      </c>
      <c r="CB90" s="10">
        <v>0.94920815341810105</v>
      </c>
      <c r="CC90" s="10">
        <v>2.4649999999999999</v>
      </c>
      <c r="CD90" s="10">
        <v>0.78800000000000003</v>
      </c>
      <c r="CE90" s="10">
        <v>40.40013946002157</v>
      </c>
      <c r="CF90" s="10">
        <v>36.982999999999997</v>
      </c>
      <c r="CG90" s="10">
        <v>0.95251383952664648</v>
      </c>
      <c r="CH90" s="10">
        <v>181</v>
      </c>
      <c r="CI90" s="10" t="s">
        <v>8</v>
      </c>
      <c r="CJ90" s="10">
        <v>0.83199999999999996</v>
      </c>
      <c r="CK90" s="10">
        <v>0.72799999999999998</v>
      </c>
      <c r="CL90" s="10">
        <v>17.262502362048998</v>
      </c>
      <c r="CM90" s="10">
        <v>36.975000000000001</v>
      </c>
      <c r="CN90" s="10">
        <v>0.75257669470687771</v>
      </c>
      <c r="CO90" s="10">
        <v>1.272</v>
      </c>
      <c r="CP90" s="10">
        <v>0.89300000000000002</v>
      </c>
      <c r="CQ90" s="10">
        <v>24.689036772597664</v>
      </c>
      <c r="CR90" s="10">
        <v>36.344000000000001</v>
      </c>
      <c r="CS90" s="10">
        <v>0.81844521434051065</v>
      </c>
      <c r="CT90" s="10">
        <v>1.177</v>
      </c>
      <c r="CU90" s="10">
        <v>0.80300000000000005</v>
      </c>
      <c r="CV90" s="10">
        <v>22.263808809062002</v>
      </c>
      <c r="CW90" s="10">
        <v>36.948999999999998</v>
      </c>
      <c r="CX90" s="10">
        <v>0.82606397470700643</v>
      </c>
      <c r="CY90" s="10">
        <v>181</v>
      </c>
      <c r="CZ90" s="10" t="s">
        <v>8</v>
      </c>
      <c r="DA90" s="10">
        <v>2.9470000000000001</v>
      </c>
      <c r="DB90" s="10">
        <v>0.93</v>
      </c>
      <c r="DC90" s="10">
        <v>48.104900160776268</v>
      </c>
      <c r="DD90" s="10">
        <v>37.088999999999999</v>
      </c>
      <c r="DE90" s="10">
        <v>0.95364133470165924</v>
      </c>
      <c r="DF90" s="10">
        <v>3.1869999999999998</v>
      </c>
      <c r="DG90" s="10">
        <v>0.90300000000000002</v>
      </c>
      <c r="DH90" s="10">
        <v>51.778760466376063</v>
      </c>
      <c r="DI90" s="10">
        <v>36.935000000000002</v>
      </c>
      <c r="DJ90" s="10">
        <v>0.96212540664853186</v>
      </c>
      <c r="DK90" s="10">
        <v>3.3620000000000001</v>
      </c>
      <c r="DL90" s="10">
        <v>1.0860000000000001</v>
      </c>
      <c r="DM90" s="10">
        <v>55.277829338768299</v>
      </c>
      <c r="DN90" s="10">
        <v>36.901000000000003</v>
      </c>
      <c r="DO90" s="10">
        <v>0.95158582813030668</v>
      </c>
    </row>
    <row r="91" spans="1:119" x14ac:dyDescent="0.25">
      <c r="A91" s="10">
        <v>182</v>
      </c>
      <c r="B91" s="10" t="s">
        <v>9</v>
      </c>
      <c r="C91" s="10">
        <v>0.01</v>
      </c>
      <c r="D91" s="10">
        <v>0.03</v>
      </c>
      <c r="E91" s="10">
        <v>0.52</v>
      </c>
      <c r="F91" s="10">
        <v>37.1</v>
      </c>
      <c r="G91" s="10">
        <v>0.22900000000000001</v>
      </c>
      <c r="H91" s="10">
        <v>0.01</v>
      </c>
      <c r="I91" s="10">
        <v>0.03</v>
      </c>
      <c r="J91" s="10">
        <v>0.52</v>
      </c>
      <c r="K91" s="10">
        <v>36.549999999999997</v>
      </c>
      <c r="L91" s="10">
        <v>0.22900000000000001</v>
      </c>
      <c r="M91" s="10">
        <v>0.01</v>
      </c>
      <c r="N91" s="10">
        <v>0.03</v>
      </c>
      <c r="O91" s="10">
        <v>0.52</v>
      </c>
      <c r="P91" s="10">
        <v>36.54</v>
      </c>
      <c r="Q91" s="10">
        <v>0.22900000000000001</v>
      </c>
      <c r="R91" s="10">
        <v>182</v>
      </c>
      <c r="S91" s="10" t="s">
        <v>9</v>
      </c>
      <c r="T91" s="10">
        <v>0.01</v>
      </c>
      <c r="U91" s="10">
        <v>0.03</v>
      </c>
      <c r="V91" s="10">
        <v>0.49734183011456107</v>
      </c>
      <c r="W91" s="10">
        <v>36.71</v>
      </c>
      <c r="Y91" s="10">
        <v>0.01</v>
      </c>
      <c r="Z91" s="10">
        <v>0.03</v>
      </c>
      <c r="AA91" s="10">
        <v>0.49897290471455413</v>
      </c>
      <c r="AB91" s="10">
        <v>36.590000000000003</v>
      </c>
      <c r="AD91" s="10">
        <v>0.01</v>
      </c>
      <c r="AE91" s="10">
        <v>0.03</v>
      </c>
      <c r="AF91" s="10">
        <v>0.50212922396879911</v>
      </c>
      <c r="AG91" s="10">
        <v>36.36</v>
      </c>
      <c r="AI91" s="10">
        <v>182</v>
      </c>
      <c r="AJ91" s="10" t="s">
        <v>9</v>
      </c>
      <c r="AK91" s="10">
        <v>7.7229741126715809E-3</v>
      </c>
      <c r="AL91" s="10">
        <v>3.2702611517961763E-2</v>
      </c>
      <c r="AM91" s="10">
        <v>0.52380359004841426</v>
      </c>
      <c r="AN91" s="10">
        <v>37.037195342523042</v>
      </c>
      <c r="AO91" s="10">
        <v>0.22983564766273398</v>
      </c>
      <c r="AP91" s="10">
        <v>7.5590756765911427E-3</v>
      </c>
      <c r="AQ91" s="10">
        <v>3.2008590431592487E-2</v>
      </c>
      <c r="AR91" s="10">
        <v>0.51821565393444236</v>
      </c>
      <c r="AS91" s="10">
        <v>36.642082583973881</v>
      </c>
      <c r="AT91" s="10">
        <v>0.22983564766285552</v>
      </c>
      <c r="AU91" s="10">
        <v>7.6366542296211013E-3</v>
      </c>
      <c r="AV91" s="10">
        <v>3.2337093576214171E-2</v>
      </c>
      <c r="AW91" s="10">
        <v>0.52086808124168071</v>
      </c>
      <c r="AX91" s="10">
        <v>36.829630875323801</v>
      </c>
      <c r="AY91" s="10">
        <v>0.22983564766287162</v>
      </c>
      <c r="AZ91" s="10">
        <v>182</v>
      </c>
      <c r="BA91" s="10" t="s">
        <v>9</v>
      </c>
      <c r="BB91" s="10">
        <v>7.4072981554482026E-3</v>
      </c>
      <c r="BC91" s="10">
        <v>3.1365894853623226E-2</v>
      </c>
      <c r="BD91" s="10">
        <v>0.5129866866126741</v>
      </c>
      <c r="BE91" s="10">
        <v>36.272351853177412</v>
      </c>
      <c r="BF91" s="10">
        <v>0.22983564766275766</v>
      </c>
      <c r="BG91" s="10">
        <v>7.2825110308561321E-3</v>
      </c>
      <c r="BH91" s="10">
        <v>3.0837488983241325E-2</v>
      </c>
      <c r="BI91" s="10">
        <v>0.50864731542419617</v>
      </c>
      <c r="BJ91" s="10">
        <v>35.965522840475309</v>
      </c>
      <c r="BK91" s="10">
        <v>0.22983564766272621</v>
      </c>
      <c r="BL91" s="10">
        <v>7.3361537549998142E-3</v>
      </c>
      <c r="BM91" s="10">
        <v>3.1064636859528559E-2</v>
      </c>
      <c r="BN91" s="10">
        <v>0.51051721759131874</v>
      </c>
      <c r="BO91" s="10">
        <v>36.097740208149418</v>
      </c>
      <c r="BP91" s="10">
        <v>0.2298356476628364</v>
      </c>
      <c r="BQ91" s="10">
        <v>182</v>
      </c>
      <c r="BR91" s="10" t="s">
        <v>9</v>
      </c>
      <c r="BS91" s="10">
        <v>8.0000000000000002E-3</v>
      </c>
      <c r="BT91" s="10">
        <v>3.2000000000000001E-2</v>
      </c>
      <c r="BU91" s="10">
        <v>0.51684875272162334</v>
      </c>
      <c r="BV91" s="10">
        <v>36.845999999999997</v>
      </c>
      <c r="BW91" s="10">
        <v>0.242535625036333</v>
      </c>
      <c r="BX91" s="10">
        <v>7.0000000000000001E-3</v>
      </c>
      <c r="BY91" s="10">
        <v>3.1E-2</v>
      </c>
      <c r="BZ91" s="10">
        <v>0.50666810053286515</v>
      </c>
      <c r="CA91" s="10">
        <v>36.213999999999999</v>
      </c>
      <c r="CB91" s="10">
        <v>0.22026087143464343</v>
      </c>
      <c r="CC91" s="10">
        <v>8.0000000000000002E-3</v>
      </c>
      <c r="CD91" s="10">
        <v>3.3000000000000002E-2</v>
      </c>
      <c r="CE91" s="10">
        <v>0.53009277965669332</v>
      </c>
      <c r="CF91" s="10">
        <v>36.982999999999997</v>
      </c>
      <c r="CG91" s="10">
        <v>0.23560002562150414</v>
      </c>
      <c r="CH91" s="10">
        <v>182</v>
      </c>
      <c r="CI91" s="10" t="s">
        <v>9</v>
      </c>
      <c r="CJ91" s="10">
        <v>8.0000000000000002E-3</v>
      </c>
      <c r="CK91" s="10">
        <v>3.3000000000000002E-2</v>
      </c>
      <c r="CL91" s="10">
        <v>0.53020747180645</v>
      </c>
      <c r="CM91" s="10">
        <v>36.975000000000001</v>
      </c>
      <c r="CN91" s="10">
        <v>0.23560002562150414</v>
      </c>
      <c r="CO91" s="10">
        <v>7.0000000000000001E-3</v>
      </c>
      <c r="CP91" s="10">
        <v>3.1E-2</v>
      </c>
      <c r="CQ91" s="10">
        <v>0.50485578342222037</v>
      </c>
      <c r="CR91" s="10">
        <v>36.344000000000001</v>
      </c>
      <c r="CS91" s="10">
        <v>0.22026087143464343</v>
      </c>
      <c r="CT91" s="10">
        <v>8.0000000000000002E-3</v>
      </c>
      <c r="CU91" s="10">
        <v>3.3000000000000002E-2</v>
      </c>
      <c r="CV91" s="10">
        <v>0.53058056429249745</v>
      </c>
      <c r="CW91" s="10">
        <v>36.948999999999998</v>
      </c>
      <c r="CX91" s="10">
        <v>0.23560002562150414</v>
      </c>
      <c r="CY91" s="10">
        <v>182</v>
      </c>
      <c r="CZ91" s="10" t="s">
        <v>9</v>
      </c>
      <c r="DA91" s="10">
        <v>8.0000000000000002E-3</v>
      </c>
      <c r="DB91" s="10">
        <v>3.3000000000000002E-2</v>
      </c>
      <c r="DC91" s="10">
        <v>0.52857777966630237</v>
      </c>
      <c r="DD91" s="10">
        <v>37.088999999999999</v>
      </c>
      <c r="DE91" s="10">
        <v>0.23560002562150414</v>
      </c>
      <c r="DF91" s="10">
        <v>8.0000000000000002E-3</v>
      </c>
      <c r="DG91" s="10">
        <v>3.3000000000000002E-2</v>
      </c>
      <c r="DH91" s="10">
        <v>0.53078167781355046</v>
      </c>
      <c r="DI91" s="10">
        <v>36.935000000000002</v>
      </c>
      <c r="DJ91" s="10">
        <v>0.23560002562150414</v>
      </c>
      <c r="DK91" s="10">
        <v>8.0000000000000002E-3</v>
      </c>
      <c r="DL91" s="10">
        <v>3.2000000000000001E-2</v>
      </c>
      <c r="DM91" s="10">
        <v>0.5160784028286749</v>
      </c>
      <c r="DN91" s="10">
        <v>36.901000000000003</v>
      </c>
      <c r="DO91" s="10">
        <v>0.242535625036333</v>
      </c>
    </row>
    <row r="92" spans="1:119" x14ac:dyDescent="0.25">
      <c r="A92" s="10">
        <v>183</v>
      </c>
      <c r="B92" s="10" t="s">
        <v>10</v>
      </c>
      <c r="C92" s="10">
        <v>2.04</v>
      </c>
      <c r="D92" s="10">
        <v>0.65</v>
      </c>
      <c r="E92" s="10">
        <v>116.75</v>
      </c>
      <c r="F92" s="10">
        <v>10.6</v>
      </c>
      <c r="G92" s="10">
        <v>0.95</v>
      </c>
      <c r="H92" s="10">
        <v>2.2200000000000002</v>
      </c>
      <c r="I92" s="10">
        <v>0.65</v>
      </c>
      <c r="J92" s="10">
        <v>128.4</v>
      </c>
      <c r="K92" s="10">
        <v>10.4</v>
      </c>
      <c r="L92" s="10">
        <v>0.96</v>
      </c>
      <c r="M92" s="10">
        <v>2.2400000000000002</v>
      </c>
      <c r="N92" s="10">
        <v>0.39</v>
      </c>
      <c r="O92" s="10">
        <v>125.14</v>
      </c>
      <c r="P92" s="10">
        <v>10.5</v>
      </c>
      <c r="Q92" s="10">
        <v>0.99</v>
      </c>
      <c r="R92" s="10">
        <v>183</v>
      </c>
      <c r="S92" s="10" t="s">
        <v>10</v>
      </c>
      <c r="T92" s="10">
        <v>0.78</v>
      </c>
      <c r="U92" s="10">
        <v>0.62</v>
      </c>
      <c r="V92" s="10">
        <v>55.314</v>
      </c>
      <c r="W92" s="10">
        <v>10.4</v>
      </c>
      <c r="Y92" s="10">
        <v>1.38</v>
      </c>
      <c r="Z92" s="10">
        <v>0.89</v>
      </c>
      <c r="AA92" s="10">
        <v>92.947999999999993</v>
      </c>
      <c r="AB92" s="10">
        <v>10.199999999999999</v>
      </c>
      <c r="AD92" s="10">
        <v>1.18</v>
      </c>
      <c r="AE92" s="10">
        <v>0.61</v>
      </c>
      <c r="AF92" s="10">
        <v>73.742000000000004</v>
      </c>
      <c r="AG92" s="10">
        <v>10.4</v>
      </c>
      <c r="AI92" s="10">
        <v>183</v>
      </c>
      <c r="AJ92" s="10" t="s">
        <v>10</v>
      </c>
      <c r="AK92" s="10">
        <v>2.3651770777448089</v>
      </c>
      <c r="AL92" s="10">
        <v>0.5419746762145381</v>
      </c>
      <c r="AM92" s="10">
        <v>134.70500000000001</v>
      </c>
      <c r="AN92" s="10">
        <v>10.4</v>
      </c>
      <c r="AO92" s="10">
        <v>0.97499999999999998</v>
      </c>
      <c r="AP92" s="10">
        <v>2.9540792783286567</v>
      </c>
      <c r="AQ92" s="10">
        <v>0.76680047325018896</v>
      </c>
      <c r="AR92" s="10">
        <v>172.751</v>
      </c>
      <c r="AS92" s="10">
        <v>10.199999999999999</v>
      </c>
      <c r="AT92" s="10">
        <v>0.96799999999999997</v>
      </c>
      <c r="AU92" s="10">
        <v>2.6660975331871879</v>
      </c>
      <c r="AV92" s="10">
        <v>0.51198314559858216</v>
      </c>
      <c r="AW92" s="10">
        <v>150.71100000000001</v>
      </c>
      <c r="AX92" s="10">
        <v>10.4</v>
      </c>
      <c r="AY92" s="10">
        <v>0.98199999999999998</v>
      </c>
      <c r="AZ92" s="10">
        <v>183</v>
      </c>
      <c r="BA92" s="10" t="s">
        <v>10</v>
      </c>
      <c r="BB92" s="10">
        <v>0.68382550707557466</v>
      </c>
      <c r="BC92" s="10">
        <v>0.52974054930559566</v>
      </c>
      <c r="BD92" s="10">
        <v>48.486800000000002</v>
      </c>
      <c r="BE92" s="10">
        <v>10.3</v>
      </c>
      <c r="BF92" s="10">
        <v>0.79100000000000004</v>
      </c>
      <c r="BG92" s="10">
        <v>0.98190943520517271</v>
      </c>
      <c r="BH92" s="10">
        <v>0.52110211747318691</v>
      </c>
      <c r="BI92" s="10">
        <v>62.31</v>
      </c>
      <c r="BJ92" s="10">
        <v>10.3</v>
      </c>
      <c r="BK92" s="10">
        <v>0.88300000000000001</v>
      </c>
      <c r="BL92" s="10">
        <v>0.88314768199396754</v>
      </c>
      <c r="BM92" s="10">
        <v>0.42669447781835468</v>
      </c>
      <c r="BN92" s="10">
        <v>54.9786</v>
      </c>
      <c r="BO92" s="10">
        <v>10.3</v>
      </c>
      <c r="BP92" s="10">
        <v>0.9</v>
      </c>
      <c r="BQ92" s="10">
        <v>183</v>
      </c>
      <c r="BR92" s="10" t="s">
        <v>10</v>
      </c>
      <c r="BS92" s="10">
        <v>2.2280000000000002</v>
      </c>
      <c r="BT92" s="10">
        <v>0.63700000000000001</v>
      </c>
      <c r="BU92" s="10">
        <v>129.89109999999999</v>
      </c>
      <c r="BV92" s="10">
        <v>10.3</v>
      </c>
      <c r="BW92" s="10">
        <v>0.96099999999999997</v>
      </c>
      <c r="BX92" s="10">
        <v>2.6840000000000002</v>
      </c>
      <c r="BY92" s="10">
        <v>0.73899999999999999</v>
      </c>
      <c r="BZ92" s="10">
        <v>156.04589999999999</v>
      </c>
      <c r="CA92" s="10">
        <v>10.3</v>
      </c>
      <c r="CB92" s="10">
        <v>0.96399999999999997</v>
      </c>
      <c r="CC92" s="10">
        <v>2.4460000000000002</v>
      </c>
      <c r="CD92" s="10">
        <v>0.65700000000000003</v>
      </c>
      <c r="CE92" s="10">
        <v>141.9665</v>
      </c>
      <c r="CF92" s="10">
        <v>10.3</v>
      </c>
      <c r="CG92" s="10">
        <v>0.96599999999999997</v>
      </c>
      <c r="CH92" s="10">
        <v>183</v>
      </c>
      <c r="CI92" s="10" t="s">
        <v>10</v>
      </c>
      <c r="CJ92" s="10">
        <v>0.82399999999999995</v>
      </c>
      <c r="CK92" s="10">
        <v>0.68400000000000005</v>
      </c>
      <c r="CL92" s="10">
        <v>59.450600000000001</v>
      </c>
      <c r="CM92" s="10">
        <v>10.4</v>
      </c>
      <c r="CN92" s="10">
        <v>0.76900000000000002</v>
      </c>
      <c r="CO92" s="10">
        <v>1.2609999999999999</v>
      </c>
      <c r="CP92" s="10">
        <v>0.83</v>
      </c>
      <c r="CQ92" s="10">
        <v>84.620599999999996</v>
      </c>
      <c r="CR92" s="10">
        <v>10.3</v>
      </c>
      <c r="CS92" s="10">
        <v>0.83499999999999996</v>
      </c>
      <c r="CT92" s="10">
        <v>1.1659999999999999</v>
      </c>
      <c r="CU92" s="10">
        <v>0.747</v>
      </c>
      <c r="CV92" s="10">
        <v>77.620599999999996</v>
      </c>
      <c r="CW92" s="10">
        <v>10.3</v>
      </c>
      <c r="CX92" s="10">
        <v>0.84199999999999997</v>
      </c>
      <c r="CY92" s="10">
        <v>183</v>
      </c>
      <c r="CZ92" s="10" t="s">
        <v>10</v>
      </c>
      <c r="DA92" s="10">
        <v>2.9220000000000002</v>
      </c>
      <c r="DB92" s="10">
        <v>0.755</v>
      </c>
      <c r="DC92" s="10">
        <v>167.54060000000001</v>
      </c>
      <c r="DD92" s="10">
        <v>10.4</v>
      </c>
      <c r="DE92" s="10">
        <v>0.96799999999999997</v>
      </c>
      <c r="DF92" s="10">
        <v>3.16</v>
      </c>
      <c r="DG92" s="10">
        <v>0.70399999999999996</v>
      </c>
      <c r="DH92" s="10">
        <v>183.25040000000001</v>
      </c>
      <c r="DI92" s="10">
        <v>10.199999999999999</v>
      </c>
      <c r="DJ92" s="10">
        <v>0.97599999999999998</v>
      </c>
      <c r="DK92" s="10">
        <v>3.3319999999999999</v>
      </c>
      <c r="DL92" s="10">
        <v>0.86199999999999999</v>
      </c>
      <c r="DM92" s="10">
        <v>194.81020000000001</v>
      </c>
      <c r="DN92" s="10">
        <v>10.199999999999999</v>
      </c>
      <c r="DO92" s="10">
        <v>0.96799999999999997</v>
      </c>
    </row>
    <row r="93" spans="1:119" x14ac:dyDescent="0.25">
      <c r="A93" s="10">
        <v>184</v>
      </c>
      <c r="B93" s="10" t="s">
        <v>43</v>
      </c>
      <c r="C93" s="10">
        <v>0.17</v>
      </c>
      <c r="D93" s="10">
        <v>0.1</v>
      </c>
      <c r="E93" s="10">
        <v>10.45</v>
      </c>
      <c r="F93" s="10">
        <v>10.87</v>
      </c>
      <c r="G93" s="10">
        <v>0.874</v>
      </c>
      <c r="H93" s="10">
        <v>0.34</v>
      </c>
      <c r="I93" s="10">
        <v>0.2</v>
      </c>
      <c r="J93" s="10">
        <v>21.54</v>
      </c>
      <c r="K93" s="10">
        <v>10.66</v>
      </c>
      <c r="L93" s="10">
        <v>0.86399999999999999</v>
      </c>
      <c r="M93" s="10">
        <v>0.38</v>
      </c>
      <c r="N93" s="10">
        <v>0.14000000000000001</v>
      </c>
      <c r="O93" s="10">
        <v>21.64</v>
      </c>
      <c r="P93" s="10">
        <v>10.71</v>
      </c>
      <c r="Q93" s="10">
        <v>0.93500000000000005</v>
      </c>
      <c r="R93" s="10">
        <v>184</v>
      </c>
      <c r="S93" s="10" t="s">
        <v>43</v>
      </c>
      <c r="T93" s="10">
        <v>-0.27</v>
      </c>
      <c r="U93" s="10">
        <v>-0.28000000000000003</v>
      </c>
      <c r="V93" s="10">
        <v>-21.65609162674571</v>
      </c>
      <c r="W93" s="10">
        <v>10.37</v>
      </c>
      <c r="Y93" s="10">
        <v>-0.45</v>
      </c>
      <c r="Z93" s="10">
        <v>-0.38</v>
      </c>
      <c r="AA93" s="10">
        <v>-33.110907115349931</v>
      </c>
      <c r="AB93" s="10">
        <v>10.27</v>
      </c>
      <c r="AD93" s="10">
        <v>-0.34</v>
      </c>
      <c r="AE93" s="10">
        <v>-0.28000000000000003</v>
      </c>
      <c r="AF93" s="10">
        <v>-24.785225630618132</v>
      </c>
      <c r="AG93" s="10">
        <v>10.26</v>
      </c>
      <c r="AI93" s="10">
        <v>184</v>
      </c>
      <c r="AJ93" s="10" t="s">
        <v>43</v>
      </c>
      <c r="AK93" s="10">
        <v>0.1892293143535759</v>
      </c>
      <c r="AL93" s="10">
        <v>0.13735716413714463</v>
      </c>
      <c r="AM93" s="10">
        <v>12.937686793735496</v>
      </c>
      <c r="AN93" s="10">
        <v>10.434605609954474</v>
      </c>
      <c r="AO93" s="10">
        <v>0.80927312135339979</v>
      </c>
      <c r="AP93" s="10">
        <v>0.50793503515816274</v>
      </c>
      <c r="AQ93" s="10">
        <v>0.2649775301593566</v>
      </c>
      <c r="AR93" s="10">
        <v>32.226043599942543</v>
      </c>
      <c r="AS93" s="10">
        <v>10.263819572349428</v>
      </c>
      <c r="AT93" s="10">
        <v>0.88660779025706393</v>
      </c>
      <c r="AU93" s="10">
        <v>0.3220975331871917</v>
      </c>
      <c r="AV93" s="10">
        <v>0.13569524362767876</v>
      </c>
      <c r="AW93" s="10">
        <v>19.45684740808041</v>
      </c>
      <c r="AX93" s="10">
        <v>10.371258220816655</v>
      </c>
      <c r="AY93" s="10">
        <v>0.92155837677907937</v>
      </c>
      <c r="AZ93" s="10">
        <v>184</v>
      </c>
      <c r="BA93" s="10" t="s">
        <v>43</v>
      </c>
      <c r="BB93" s="10">
        <v>0.10461060515612693</v>
      </c>
      <c r="BC93" s="10">
        <v>0.12967244528519381</v>
      </c>
      <c r="BD93" s="10">
        <v>9.3781004153367</v>
      </c>
      <c r="BE93" s="10">
        <v>10.257017511089579</v>
      </c>
      <c r="BF93" s="10">
        <v>0.62788355930396</v>
      </c>
      <c r="BG93" s="10">
        <v>0.30375844217420556</v>
      </c>
      <c r="BH93" s="10">
        <v>0.24625134558133016</v>
      </c>
      <c r="BI93" s="10">
        <v>22.214353410029677</v>
      </c>
      <c r="BJ93" s="10">
        <v>10.163004108476237</v>
      </c>
      <c r="BK93" s="10">
        <v>0.77680489131967767</v>
      </c>
      <c r="BL93" s="10">
        <v>0.24171590774256674</v>
      </c>
      <c r="BM93" s="10">
        <v>0.18052498830573938</v>
      </c>
      <c r="BN93" s="10">
        <v>17.042832792702182</v>
      </c>
      <c r="BO93" s="10">
        <v>10.220122647829017</v>
      </c>
      <c r="BP93" s="10">
        <v>0.80121065259099056</v>
      </c>
      <c r="BQ93" s="10">
        <v>184</v>
      </c>
      <c r="BR93" s="10" t="s">
        <v>43</v>
      </c>
      <c r="BS93" s="10">
        <v>0.20599999999999999</v>
      </c>
      <c r="BT93" s="10">
        <v>0.157</v>
      </c>
      <c r="BU93" s="10">
        <v>14.425832332325927</v>
      </c>
      <c r="BV93" s="10">
        <v>10.366</v>
      </c>
      <c r="BW93" s="10">
        <v>0.79534308280357491</v>
      </c>
      <c r="BX93" s="10">
        <v>0.378</v>
      </c>
      <c r="BY93" s="10">
        <v>0.20200000000000001</v>
      </c>
      <c r="BZ93" s="10">
        <v>24.376476891029103</v>
      </c>
      <c r="CA93" s="10">
        <v>10.151</v>
      </c>
      <c r="CB93" s="10">
        <v>0.88196511406988487</v>
      </c>
      <c r="CC93" s="10">
        <v>0.318</v>
      </c>
      <c r="CD93" s="10">
        <v>0.191</v>
      </c>
      <c r="CE93" s="10">
        <v>20.599109015499295</v>
      </c>
      <c r="CF93" s="10">
        <v>10.397</v>
      </c>
      <c r="CG93" s="10">
        <v>0.85725497198215084</v>
      </c>
      <c r="CH93" s="10">
        <v>184</v>
      </c>
      <c r="CI93" s="10" t="s">
        <v>43</v>
      </c>
      <c r="CJ93" s="10">
        <v>0.17599999999999999</v>
      </c>
      <c r="CK93" s="10">
        <v>0.157</v>
      </c>
      <c r="CL93" s="10">
        <v>12.758155031675093</v>
      </c>
      <c r="CM93" s="10">
        <v>10.673</v>
      </c>
      <c r="CN93" s="10">
        <v>0.7462385075244774</v>
      </c>
      <c r="CO93" s="10">
        <v>0.434</v>
      </c>
      <c r="CP93" s="10">
        <v>0.23300000000000001</v>
      </c>
      <c r="CQ93" s="10">
        <v>27.217630678223554</v>
      </c>
      <c r="CR93" s="10">
        <v>10.449</v>
      </c>
      <c r="CS93" s="10">
        <v>0.88105710187548747</v>
      </c>
      <c r="CT93" s="10">
        <v>0.30199999999999999</v>
      </c>
      <c r="CU93" s="10">
        <v>0.19800000000000001</v>
      </c>
      <c r="CV93" s="10">
        <v>19.584163580518638</v>
      </c>
      <c r="CW93" s="10">
        <v>10.646000000000001</v>
      </c>
      <c r="CX93" s="10">
        <v>0.83628599863747854</v>
      </c>
      <c r="CY93" s="10">
        <v>184</v>
      </c>
      <c r="CZ93" s="10" t="s">
        <v>43</v>
      </c>
      <c r="DA93" s="10">
        <v>0.127</v>
      </c>
      <c r="DB93" s="10">
        <v>0.13200000000000001</v>
      </c>
      <c r="DC93" s="10">
        <v>9.9525699696543821</v>
      </c>
      <c r="DD93" s="10">
        <v>10.625999999999999</v>
      </c>
      <c r="DE93" s="10">
        <v>0.69332688732085501</v>
      </c>
      <c r="DF93" s="10">
        <v>0.317</v>
      </c>
      <c r="DG93" s="10">
        <v>0.185</v>
      </c>
      <c r="DH93" s="10">
        <v>20.02525159694634</v>
      </c>
      <c r="DI93" s="10">
        <v>10.582000000000001</v>
      </c>
      <c r="DJ93" s="10">
        <v>0.86368006667277242</v>
      </c>
      <c r="DK93" s="10">
        <v>0.28100000000000003</v>
      </c>
      <c r="DL93" s="10">
        <v>0.17299999999999999</v>
      </c>
      <c r="DM93" s="10">
        <v>18.079032159840164</v>
      </c>
      <c r="DN93" s="10">
        <v>10.538</v>
      </c>
      <c r="DO93" s="10">
        <v>0.85155425040405408</v>
      </c>
    </row>
    <row r="94" spans="1:119" x14ac:dyDescent="0.25">
      <c r="A94" s="10">
        <v>185</v>
      </c>
      <c r="B94" s="10" t="s">
        <v>44</v>
      </c>
      <c r="C94" s="10">
        <v>0</v>
      </c>
      <c r="D94" s="10">
        <v>0</v>
      </c>
      <c r="E94" s="10">
        <v>0</v>
      </c>
      <c r="F94" s="10">
        <v>6.5</v>
      </c>
      <c r="G94" s="10">
        <v>0</v>
      </c>
      <c r="H94" s="10">
        <v>0</v>
      </c>
      <c r="I94" s="10">
        <v>0</v>
      </c>
      <c r="J94" s="10">
        <v>0</v>
      </c>
      <c r="K94" s="10">
        <v>6.4</v>
      </c>
      <c r="L94" s="10">
        <v>0</v>
      </c>
      <c r="M94" s="10">
        <v>0</v>
      </c>
      <c r="N94" s="10">
        <v>0</v>
      </c>
      <c r="O94" s="10">
        <v>0</v>
      </c>
      <c r="P94" s="10">
        <v>6.4</v>
      </c>
      <c r="Q94" s="10">
        <v>0</v>
      </c>
      <c r="R94" s="10">
        <v>185</v>
      </c>
      <c r="S94" s="10" t="s">
        <v>44</v>
      </c>
      <c r="T94" s="10">
        <v>0</v>
      </c>
      <c r="U94" s="10">
        <v>0</v>
      </c>
      <c r="Y94" s="10">
        <v>0</v>
      </c>
      <c r="Z94" s="10">
        <v>0</v>
      </c>
      <c r="AD94" s="10">
        <v>0</v>
      </c>
      <c r="AE94" s="10">
        <v>0</v>
      </c>
      <c r="AI94" s="10">
        <v>185</v>
      </c>
      <c r="AJ94" s="10" t="s">
        <v>44</v>
      </c>
      <c r="AK94" s="10">
        <v>1.1952771265604364E-15</v>
      </c>
      <c r="AL94" s="10">
        <v>1.1149126913318237E-14</v>
      </c>
      <c r="AM94" s="10">
        <v>0</v>
      </c>
      <c r="AN94" s="10">
        <v>6.6</v>
      </c>
      <c r="AO94" s="10">
        <v>0</v>
      </c>
      <c r="AP94" s="10">
        <v>1.5037216893206931E-16</v>
      </c>
      <c r="AQ94" s="10">
        <v>-1.1280202540374954E-14</v>
      </c>
      <c r="AR94" s="10">
        <v>0</v>
      </c>
      <c r="AS94" s="10">
        <v>6.6</v>
      </c>
      <c r="AT94" s="10">
        <v>0</v>
      </c>
      <c r="AU94" s="10">
        <v>-1.860331233295635E-15</v>
      </c>
      <c r="AV94" s="10">
        <v>-2.2309778667726909E-14</v>
      </c>
      <c r="AW94" s="10">
        <v>-1.949707330868339E-12</v>
      </c>
      <c r="AX94" s="10">
        <v>6.6293335575582857</v>
      </c>
      <c r="AY94" s="10">
        <v>8.3097958471917185E-2</v>
      </c>
      <c r="AZ94" s="10">
        <v>185</v>
      </c>
      <c r="BA94" s="10" t="s">
        <v>44</v>
      </c>
      <c r="BB94" s="10">
        <v>-5.5362949651722E-16</v>
      </c>
      <c r="BC94" s="10">
        <v>6.4552215719951272E-17</v>
      </c>
      <c r="BD94" s="10">
        <v>-4.9288163168644205E-14</v>
      </c>
      <c r="BE94" s="10">
        <v>6.5290233335719341</v>
      </c>
      <c r="BF94" s="10">
        <v>0.99327096163364292</v>
      </c>
      <c r="BG94" s="10">
        <v>3.4612077375900801E-15</v>
      </c>
      <c r="BH94" s="10">
        <v>2.1492244257608516E-14</v>
      </c>
      <c r="BI94" s="10">
        <v>0</v>
      </c>
      <c r="BJ94" s="10">
        <v>6.6</v>
      </c>
      <c r="BK94" s="10">
        <v>0</v>
      </c>
      <c r="BL94" s="10">
        <v>-5.0080347866077799E-16</v>
      </c>
      <c r="BM94" s="10">
        <v>-1.0959724586088989E-14</v>
      </c>
      <c r="BN94" s="10">
        <v>-9.748536654341691E-13</v>
      </c>
      <c r="BO94" s="10">
        <v>6.4975932374668961</v>
      </c>
      <c r="BP94" s="10">
        <v>4.5647264889223646E-2</v>
      </c>
      <c r="BQ94" s="10">
        <v>185</v>
      </c>
      <c r="BR94" s="10" t="s">
        <v>44</v>
      </c>
      <c r="BS94" s="10">
        <v>0</v>
      </c>
      <c r="BT94" s="10">
        <v>0</v>
      </c>
      <c r="BV94" s="10">
        <v>6.6319999999999997</v>
      </c>
      <c r="BX94" s="10">
        <v>0</v>
      </c>
      <c r="BY94" s="10">
        <v>0</v>
      </c>
      <c r="CA94" s="10">
        <v>6.5179999999999998</v>
      </c>
      <c r="CC94" s="10">
        <v>0</v>
      </c>
      <c r="CD94" s="10">
        <v>0</v>
      </c>
      <c r="CF94" s="10">
        <v>6.657</v>
      </c>
      <c r="CH94" s="10">
        <v>185</v>
      </c>
      <c r="CI94" s="10" t="s">
        <v>44</v>
      </c>
      <c r="CJ94" s="10">
        <v>0</v>
      </c>
      <c r="CK94" s="10">
        <v>0</v>
      </c>
      <c r="CM94" s="10">
        <v>6.6550000000000002</v>
      </c>
      <c r="CO94" s="10">
        <v>0</v>
      </c>
      <c r="CP94" s="10">
        <v>0</v>
      </c>
      <c r="CR94" s="10">
        <v>6.5419999999999998</v>
      </c>
      <c r="CT94" s="10">
        <v>0</v>
      </c>
      <c r="CU94" s="10">
        <v>0</v>
      </c>
      <c r="CW94" s="10">
        <v>6.6509999999999998</v>
      </c>
      <c r="CY94" s="10">
        <v>185</v>
      </c>
      <c r="CZ94" s="10" t="s">
        <v>44</v>
      </c>
      <c r="DA94" s="10">
        <v>0</v>
      </c>
      <c r="DB94" s="10">
        <v>0</v>
      </c>
      <c r="DD94" s="10">
        <v>6.6760000000000002</v>
      </c>
      <c r="DF94" s="10">
        <v>0</v>
      </c>
      <c r="DG94" s="10">
        <v>0</v>
      </c>
      <c r="DI94" s="10">
        <v>6.6479999999999997</v>
      </c>
      <c r="DK94" s="10">
        <v>0</v>
      </c>
      <c r="DL94" s="10">
        <v>0</v>
      </c>
      <c r="DN94" s="10">
        <v>6.6420000000000003</v>
      </c>
    </row>
    <row r="95" spans="1:119" x14ac:dyDescent="0.25">
      <c r="A95" s="10">
        <v>186</v>
      </c>
      <c r="B95" s="10" t="s">
        <v>45</v>
      </c>
      <c r="C95" s="10">
        <v>0.17</v>
      </c>
      <c r="D95" s="10">
        <v>7.0000000000000007E-2</v>
      </c>
      <c r="E95" s="10">
        <v>16.5</v>
      </c>
      <c r="F95" s="10">
        <v>6.5</v>
      </c>
      <c r="G95" s="10">
        <v>0.93</v>
      </c>
      <c r="H95" s="10">
        <v>0.34</v>
      </c>
      <c r="I95" s="10">
        <v>0.17</v>
      </c>
      <c r="J95" s="10">
        <v>34.24</v>
      </c>
      <c r="K95" s="10">
        <v>6.4</v>
      </c>
      <c r="L95" s="10">
        <v>0.9</v>
      </c>
      <c r="M95" s="10">
        <v>0.37</v>
      </c>
      <c r="N95" s="10">
        <v>0.11</v>
      </c>
      <c r="O95" s="10">
        <v>35.1</v>
      </c>
      <c r="P95" s="10">
        <v>6.4</v>
      </c>
      <c r="Q95" s="10">
        <v>0.96</v>
      </c>
      <c r="R95" s="10">
        <v>186</v>
      </c>
      <c r="S95" s="10" t="s">
        <v>45</v>
      </c>
      <c r="T95" s="10">
        <v>0.26</v>
      </c>
      <c r="U95" s="10">
        <v>0.25</v>
      </c>
      <c r="V95" s="10">
        <v>31.553000000000001</v>
      </c>
      <c r="W95" s="10">
        <v>6.6</v>
      </c>
      <c r="Y95" s="10">
        <v>0.45</v>
      </c>
      <c r="Z95" s="10">
        <v>0.33</v>
      </c>
      <c r="AA95" s="10">
        <v>48.814999999999998</v>
      </c>
      <c r="AB95" s="10">
        <v>6.6</v>
      </c>
      <c r="AD95" s="10">
        <v>0.34</v>
      </c>
      <c r="AE95" s="10">
        <v>0.24</v>
      </c>
      <c r="AF95" s="10">
        <v>37.542999999999999</v>
      </c>
      <c r="AG95" s="10">
        <v>6.4</v>
      </c>
      <c r="AI95" s="10">
        <v>186</v>
      </c>
      <c r="AJ95" s="10" t="s">
        <v>45</v>
      </c>
      <c r="AK95" s="10">
        <v>0.18217710460571857</v>
      </c>
      <c r="AL95" s="10">
        <v>0.10052608995709608</v>
      </c>
      <c r="AM95" s="10">
        <v>18.481999999999999</v>
      </c>
      <c r="AN95" s="10">
        <v>6.5</v>
      </c>
      <c r="AO95" s="10">
        <v>0.876</v>
      </c>
      <c r="AP95" s="10">
        <v>0.50058669808648304</v>
      </c>
      <c r="AQ95" s="10">
        <v>0.22506651310296366</v>
      </c>
      <c r="AR95" s="10">
        <v>50.298999999999999</v>
      </c>
      <c r="AS95" s="10">
        <v>6.3</v>
      </c>
      <c r="AT95" s="10">
        <v>0.91200000000000003</v>
      </c>
      <c r="AU95" s="10">
        <v>0.31500000000000017</v>
      </c>
      <c r="AV95" s="10">
        <v>9.8245817408790889E-2</v>
      </c>
      <c r="AW95" s="10">
        <v>29.766999999999999</v>
      </c>
      <c r="AX95" s="10">
        <v>6.4</v>
      </c>
      <c r="AY95" s="10">
        <v>0.95499999999999996</v>
      </c>
      <c r="AZ95" s="10">
        <v>186</v>
      </c>
      <c r="BA95" s="10" t="s">
        <v>45</v>
      </c>
      <c r="BB95" s="10">
        <v>9.7840355053959424E-2</v>
      </c>
      <c r="BC95" s="10">
        <v>9.4442306522827729E-2</v>
      </c>
      <c r="BD95" s="10">
        <v>12.2674</v>
      </c>
      <c r="BE95" s="10">
        <v>6.4</v>
      </c>
      <c r="BF95" s="10">
        <v>0.71899999999999997</v>
      </c>
      <c r="BG95" s="10">
        <v>0.29687722828148688</v>
      </c>
      <c r="BH95" s="10">
        <v>0.20975453644373351</v>
      </c>
      <c r="BI95" s="10">
        <v>32.791800000000002</v>
      </c>
      <c r="BJ95" s="10">
        <v>6.4</v>
      </c>
      <c r="BK95" s="10">
        <v>0.81699999999999995</v>
      </c>
      <c r="BL95" s="10">
        <v>0.23487722321852847</v>
      </c>
      <c r="BM95" s="10">
        <v>0.14459470015059175</v>
      </c>
      <c r="BN95" s="10">
        <v>24.881699999999999</v>
      </c>
      <c r="BO95" s="10">
        <v>6.4</v>
      </c>
      <c r="BP95" s="10">
        <v>0.85199999999999998</v>
      </c>
      <c r="BQ95" s="10">
        <v>186</v>
      </c>
      <c r="BR95" s="10" t="s">
        <v>45</v>
      </c>
      <c r="BS95" s="10">
        <v>0.19900000000000001</v>
      </c>
      <c r="BT95" s="10">
        <v>0.12</v>
      </c>
      <c r="BU95" s="10">
        <v>20.9633</v>
      </c>
      <c r="BV95" s="10">
        <v>6.4</v>
      </c>
      <c r="BW95" s="10">
        <v>0.85599999999999998</v>
      </c>
      <c r="BX95" s="10">
        <v>0.371</v>
      </c>
      <c r="BY95" s="10">
        <v>0.16500000000000001</v>
      </c>
      <c r="BZ95" s="10">
        <v>36.628999999999998</v>
      </c>
      <c r="CA95" s="10">
        <v>6.4</v>
      </c>
      <c r="CB95" s="10">
        <v>0.91400000000000003</v>
      </c>
      <c r="CC95" s="10">
        <v>0.311</v>
      </c>
      <c r="CD95" s="10">
        <v>0.153</v>
      </c>
      <c r="CE95" s="10">
        <v>31.2669</v>
      </c>
      <c r="CF95" s="10">
        <v>6.4</v>
      </c>
      <c r="CG95" s="10">
        <v>0.89700000000000002</v>
      </c>
      <c r="CH95" s="10">
        <v>186</v>
      </c>
      <c r="CI95" s="10" t="s">
        <v>45</v>
      </c>
      <c r="CJ95" s="10">
        <v>0.16900000000000001</v>
      </c>
      <c r="CK95" s="10">
        <v>0.11899999999999999</v>
      </c>
      <c r="CL95" s="10">
        <v>18.359100000000002</v>
      </c>
      <c r="CM95" s="10">
        <v>6.5</v>
      </c>
      <c r="CN95" s="10">
        <v>0.81799999999999995</v>
      </c>
      <c r="CO95" s="10">
        <v>0.42699999999999999</v>
      </c>
      <c r="CP95" s="10">
        <v>0.19400000000000001</v>
      </c>
      <c r="CQ95" s="10">
        <v>42.3093</v>
      </c>
      <c r="CR95" s="10">
        <v>6.4</v>
      </c>
      <c r="CS95" s="10">
        <v>0.91</v>
      </c>
      <c r="CT95" s="10">
        <v>0.29499999999999998</v>
      </c>
      <c r="CU95" s="10">
        <v>0.159</v>
      </c>
      <c r="CV95" s="10">
        <v>30.2316</v>
      </c>
      <c r="CW95" s="10">
        <v>6.4</v>
      </c>
      <c r="CX95" s="10">
        <v>0.88</v>
      </c>
      <c r="CY95" s="10">
        <v>186</v>
      </c>
      <c r="CZ95" s="10" t="s">
        <v>45</v>
      </c>
      <c r="DA95" s="10">
        <v>0.11899999999999999</v>
      </c>
      <c r="DB95" s="10">
        <v>9.4E-2</v>
      </c>
      <c r="DC95" s="10">
        <v>13.265700000000001</v>
      </c>
      <c r="DD95" s="10">
        <v>6.6</v>
      </c>
      <c r="DE95" s="10">
        <v>0.78500000000000003</v>
      </c>
      <c r="DF95" s="10">
        <v>0.31</v>
      </c>
      <c r="DG95" s="10">
        <v>0.14599999999999999</v>
      </c>
      <c r="DH95" s="10">
        <v>29.5276</v>
      </c>
      <c r="DI95" s="10">
        <v>6.7</v>
      </c>
      <c r="DJ95" s="10">
        <v>0.90500000000000003</v>
      </c>
      <c r="DK95" s="10">
        <v>0.27300000000000002</v>
      </c>
      <c r="DL95" s="10">
        <v>0.13500000000000001</v>
      </c>
      <c r="DM95" s="10">
        <v>26.2441</v>
      </c>
      <c r="DN95" s="10">
        <v>6.7</v>
      </c>
      <c r="DO95" s="10">
        <v>0.89600000000000002</v>
      </c>
    </row>
    <row r="96" spans="1:119" x14ac:dyDescent="0.25">
      <c r="A96" s="10">
        <v>187</v>
      </c>
      <c r="B96" s="10" t="s">
        <v>285</v>
      </c>
      <c r="C96" s="10">
        <v>0.61</v>
      </c>
      <c r="D96" s="10">
        <v>0.12</v>
      </c>
      <c r="E96" s="10">
        <v>33.83</v>
      </c>
      <c r="F96" s="10">
        <v>10.6</v>
      </c>
      <c r="G96" s="10">
        <v>0.98</v>
      </c>
      <c r="H96" s="10">
        <v>0.56000000000000005</v>
      </c>
      <c r="I96" s="10">
        <v>0.14000000000000001</v>
      </c>
      <c r="J96" s="10">
        <v>32.1</v>
      </c>
      <c r="K96" s="10">
        <v>10.4</v>
      </c>
      <c r="L96" s="10">
        <v>0.97</v>
      </c>
      <c r="M96" s="10">
        <v>0.56999999999999995</v>
      </c>
      <c r="N96" s="10">
        <v>0.09</v>
      </c>
      <c r="O96" s="10">
        <v>31.49</v>
      </c>
      <c r="P96" s="10">
        <v>10.5</v>
      </c>
      <c r="Q96" s="10">
        <v>0.99</v>
      </c>
      <c r="R96" s="10">
        <v>187</v>
      </c>
      <c r="S96" s="10" t="s">
        <v>285</v>
      </c>
      <c r="T96" s="10">
        <v>5.2499999999999998E-2</v>
      </c>
      <c r="U96" s="10">
        <v>2.07E-2</v>
      </c>
      <c r="V96" s="10">
        <v>3.1312000000000002</v>
      </c>
      <c r="W96" s="10">
        <v>10.4</v>
      </c>
      <c r="X96" s="10">
        <v>0.93</v>
      </c>
      <c r="Y96" s="10">
        <v>7.8200000000000006E-2</v>
      </c>
      <c r="Z96" s="10">
        <v>0.03</v>
      </c>
      <c r="AA96" s="10">
        <v>4.7384000000000004</v>
      </c>
      <c r="AB96" s="10">
        <v>10.199999999999999</v>
      </c>
      <c r="AC96" s="10">
        <v>0.93</v>
      </c>
      <c r="AD96" s="10">
        <v>6.5199999999999994E-2</v>
      </c>
      <c r="AE96" s="10">
        <v>2.41E-2</v>
      </c>
      <c r="AF96" s="10">
        <v>3.8611</v>
      </c>
      <c r="AG96" s="10">
        <v>10.4</v>
      </c>
      <c r="AH96" s="10">
        <v>0.94</v>
      </c>
      <c r="AI96" s="10">
        <v>187</v>
      </c>
      <c r="AJ96" s="10" t="s">
        <v>285</v>
      </c>
      <c r="AK96" s="10">
        <v>0.45619999999999999</v>
      </c>
      <c r="AL96" s="10">
        <v>5.0700000000000002E-2</v>
      </c>
      <c r="AM96" s="10">
        <v>25.4817</v>
      </c>
      <c r="AN96" s="10">
        <v>10.4</v>
      </c>
      <c r="AO96" s="10">
        <v>0.99</v>
      </c>
      <c r="AP96" s="10">
        <v>0.53420000000000001</v>
      </c>
      <c r="AQ96" s="10">
        <v>6.59E-2</v>
      </c>
      <c r="AR96" s="10">
        <v>30.466899999999999</v>
      </c>
      <c r="AS96" s="10">
        <v>10.199999999999999</v>
      </c>
      <c r="AT96" s="10">
        <v>0.99</v>
      </c>
      <c r="AU96" s="10">
        <v>0.46210000000000001</v>
      </c>
      <c r="AV96" s="10">
        <v>4.6399999999999997E-2</v>
      </c>
      <c r="AW96" s="10">
        <v>25.751300000000001</v>
      </c>
      <c r="AX96" s="10">
        <v>10.4</v>
      </c>
      <c r="AY96" s="10">
        <v>0.995</v>
      </c>
      <c r="AZ96" s="10">
        <v>187</v>
      </c>
      <c r="BA96" s="10" t="s">
        <v>285</v>
      </c>
      <c r="BB96" s="10">
        <v>5.7099999999999998E-2</v>
      </c>
      <c r="BC96" s="10">
        <v>2.3300000000000001E-2</v>
      </c>
      <c r="BD96" s="10">
        <v>3.4544999999999999</v>
      </c>
      <c r="BE96" s="10">
        <v>10.3</v>
      </c>
      <c r="BF96" s="10">
        <v>0.93</v>
      </c>
      <c r="BG96" s="10">
        <v>8.6800000000000002E-2</v>
      </c>
      <c r="BH96" s="10">
        <v>2.5700000000000001E-2</v>
      </c>
      <c r="BI96" s="10">
        <v>5.0759999999999996</v>
      </c>
      <c r="BJ96" s="10">
        <v>10.3</v>
      </c>
      <c r="BK96" s="10">
        <v>0.96</v>
      </c>
      <c r="BL96" s="10">
        <v>8.2500000000000004E-2</v>
      </c>
      <c r="BM96" s="10">
        <v>2.12E-2</v>
      </c>
      <c r="BN96" s="10">
        <v>4.7727000000000004</v>
      </c>
      <c r="BO96" s="10">
        <v>10.3</v>
      </c>
      <c r="BP96" s="10">
        <v>0.97</v>
      </c>
      <c r="BQ96" s="10">
        <v>187</v>
      </c>
      <c r="BR96" s="10" t="s">
        <v>285</v>
      </c>
      <c r="BS96" s="10">
        <v>0.50960000000000005</v>
      </c>
      <c r="BT96" s="10">
        <v>6.6799999999999998E-2</v>
      </c>
      <c r="BU96" s="10">
        <v>28.807300000000001</v>
      </c>
      <c r="BV96" s="10">
        <v>10.3</v>
      </c>
      <c r="BW96" s="10">
        <v>0.99</v>
      </c>
      <c r="BX96" s="10">
        <v>0.53590000000000004</v>
      </c>
      <c r="BY96" s="10">
        <v>6.4199999999999993E-2</v>
      </c>
      <c r="BZ96" s="10">
        <v>30.2547</v>
      </c>
      <c r="CA96" s="10">
        <v>10.3</v>
      </c>
      <c r="CB96" s="10">
        <v>0.99</v>
      </c>
      <c r="CC96" s="10">
        <v>0.54149999999999998</v>
      </c>
      <c r="CD96" s="10">
        <v>7.3300000000000004E-2</v>
      </c>
      <c r="CE96" s="10">
        <v>30.628499999999999</v>
      </c>
      <c r="CF96" s="10">
        <v>10.3</v>
      </c>
      <c r="CG96" s="10">
        <v>0.99</v>
      </c>
      <c r="CH96" s="10">
        <v>187</v>
      </c>
      <c r="CI96" s="10" t="s">
        <v>285</v>
      </c>
      <c r="CJ96" s="10">
        <v>0.1154</v>
      </c>
      <c r="CK96" s="10">
        <v>0.126</v>
      </c>
      <c r="CL96" s="10">
        <v>9.4883000000000006</v>
      </c>
      <c r="CM96" s="10">
        <v>10.4</v>
      </c>
      <c r="CN96" s="10">
        <v>0.68</v>
      </c>
      <c r="CO96" s="10">
        <v>0.1736</v>
      </c>
      <c r="CP96" s="10">
        <v>0.10050000000000001</v>
      </c>
      <c r="CQ96" s="10">
        <v>11.2464</v>
      </c>
      <c r="CR96" s="10">
        <v>10.3</v>
      </c>
      <c r="CS96" s="10">
        <v>0.87</v>
      </c>
      <c r="CT96" s="10">
        <v>0.224</v>
      </c>
      <c r="CU96" s="10">
        <v>0.13020000000000001</v>
      </c>
      <c r="CV96" s="10">
        <v>14.5237</v>
      </c>
      <c r="CW96" s="10">
        <v>10.3</v>
      </c>
      <c r="CX96" s="10">
        <v>0.86</v>
      </c>
      <c r="CY96" s="10">
        <v>187</v>
      </c>
      <c r="CZ96" s="10" t="s">
        <v>285</v>
      </c>
      <c r="DA96" s="10">
        <v>1.0644</v>
      </c>
      <c r="DB96" s="10">
        <v>0.14960000000000001</v>
      </c>
      <c r="DC96" s="10">
        <v>59.670400000000001</v>
      </c>
      <c r="DD96" s="10">
        <v>10.4</v>
      </c>
      <c r="DE96" s="10">
        <v>0.99</v>
      </c>
      <c r="DF96" s="10">
        <v>1.0445</v>
      </c>
      <c r="DG96" s="10">
        <v>0.13389999999999999</v>
      </c>
      <c r="DH96" s="10">
        <v>59.606900000000003</v>
      </c>
      <c r="DI96" s="10">
        <v>10.199999999999999</v>
      </c>
      <c r="DJ96" s="10">
        <v>0.99</v>
      </c>
      <c r="DK96" s="10">
        <v>1.0761000000000001</v>
      </c>
      <c r="DL96" s="10">
        <v>0.1487</v>
      </c>
      <c r="DM96" s="10">
        <v>61.490200000000002</v>
      </c>
      <c r="DN96" s="10">
        <v>10.199999999999999</v>
      </c>
      <c r="DO96" s="10">
        <v>0.99</v>
      </c>
    </row>
    <row r="97" spans="1:119" x14ac:dyDescent="0.25">
      <c r="A97" s="10">
        <v>188</v>
      </c>
      <c r="B97" s="10" t="s">
        <v>304</v>
      </c>
      <c r="C97" s="10">
        <v>0</v>
      </c>
      <c r="D97" s="10">
        <v>0</v>
      </c>
      <c r="E97" s="10">
        <v>0</v>
      </c>
      <c r="F97" s="10">
        <v>10.6</v>
      </c>
      <c r="G97" s="10">
        <v>0</v>
      </c>
      <c r="H97" s="10">
        <v>0</v>
      </c>
      <c r="I97" s="10">
        <v>0</v>
      </c>
      <c r="J97" s="10">
        <v>0</v>
      </c>
      <c r="K97" s="10">
        <v>10.4</v>
      </c>
      <c r="L97" s="10">
        <v>0</v>
      </c>
      <c r="M97" s="10">
        <v>0</v>
      </c>
      <c r="N97" s="10">
        <v>0</v>
      </c>
      <c r="O97" s="10">
        <v>0</v>
      </c>
      <c r="P97" s="10">
        <v>10.5</v>
      </c>
      <c r="Q97" s="10">
        <v>0</v>
      </c>
      <c r="R97" s="10">
        <v>188</v>
      </c>
      <c r="S97" s="10" t="s">
        <v>304</v>
      </c>
      <c r="T97" s="10">
        <v>0</v>
      </c>
      <c r="U97" s="10">
        <v>0</v>
      </c>
      <c r="V97" s="10">
        <v>0</v>
      </c>
      <c r="W97" s="10">
        <v>10.4</v>
      </c>
      <c r="X97" s="10">
        <v>0</v>
      </c>
      <c r="Y97" s="10">
        <v>0</v>
      </c>
      <c r="Z97" s="10">
        <v>0</v>
      </c>
      <c r="AA97" s="10">
        <v>0</v>
      </c>
      <c r="AB97" s="10">
        <v>10.199999999999999</v>
      </c>
      <c r="AC97" s="10">
        <v>0</v>
      </c>
      <c r="AD97" s="10">
        <v>0</v>
      </c>
      <c r="AE97" s="10">
        <v>0</v>
      </c>
      <c r="AF97" s="10">
        <v>0</v>
      </c>
      <c r="AG97" s="10">
        <v>10.4</v>
      </c>
      <c r="AH97" s="10">
        <v>0</v>
      </c>
      <c r="AI97" s="10">
        <v>188</v>
      </c>
      <c r="AJ97" s="10" t="s">
        <v>304</v>
      </c>
      <c r="AK97" s="10">
        <v>0</v>
      </c>
      <c r="AL97" s="10">
        <v>0</v>
      </c>
      <c r="AM97" s="10">
        <v>0</v>
      </c>
      <c r="AN97" s="10">
        <v>10.4</v>
      </c>
      <c r="AO97" s="10">
        <v>0</v>
      </c>
      <c r="AP97" s="10">
        <v>0</v>
      </c>
      <c r="AQ97" s="10">
        <v>0</v>
      </c>
      <c r="AR97" s="10">
        <v>0</v>
      </c>
      <c r="AS97" s="10">
        <v>10.199999999999999</v>
      </c>
      <c r="AT97" s="10">
        <v>0</v>
      </c>
      <c r="AU97" s="10">
        <v>0</v>
      </c>
      <c r="AV97" s="10">
        <v>0</v>
      </c>
      <c r="AW97" s="10">
        <v>0</v>
      </c>
      <c r="AX97" s="10">
        <v>10.4</v>
      </c>
      <c r="AY97" s="10">
        <v>0</v>
      </c>
      <c r="AZ97" s="10">
        <v>188</v>
      </c>
      <c r="BA97" s="10" t="s">
        <v>304</v>
      </c>
      <c r="BB97" s="10">
        <v>0</v>
      </c>
      <c r="BC97" s="10">
        <v>0</v>
      </c>
      <c r="BD97" s="10">
        <v>0</v>
      </c>
      <c r="BE97" s="10">
        <v>10.3</v>
      </c>
      <c r="BF97" s="10">
        <v>0</v>
      </c>
      <c r="BG97" s="10">
        <v>0</v>
      </c>
      <c r="BH97" s="10">
        <v>0</v>
      </c>
      <c r="BI97" s="10">
        <v>0</v>
      </c>
      <c r="BJ97" s="10">
        <v>10.3</v>
      </c>
      <c r="BK97" s="10">
        <v>0</v>
      </c>
      <c r="BL97" s="10">
        <v>0</v>
      </c>
      <c r="BM97" s="10">
        <v>0</v>
      </c>
      <c r="BN97" s="10">
        <v>0</v>
      </c>
      <c r="BO97" s="10">
        <v>10.3</v>
      </c>
      <c r="BP97" s="10">
        <v>0</v>
      </c>
      <c r="BQ97" s="10">
        <v>188</v>
      </c>
      <c r="BR97" s="10" t="s">
        <v>304</v>
      </c>
      <c r="BS97" s="10">
        <v>0</v>
      </c>
      <c r="BT97" s="10">
        <v>0</v>
      </c>
      <c r="BU97" s="10">
        <v>0</v>
      </c>
      <c r="BV97" s="10">
        <v>10.3</v>
      </c>
      <c r="BW97" s="10">
        <v>0</v>
      </c>
      <c r="BX97" s="10">
        <v>0</v>
      </c>
      <c r="BY97" s="10">
        <v>0</v>
      </c>
      <c r="BZ97" s="10">
        <v>0</v>
      </c>
      <c r="CA97" s="10">
        <v>10.3</v>
      </c>
      <c r="CB97" s="10">
        <v>0</v>
      </c>
      <c r="CC97" s="10">
        <v>0</v>
      </c>
      <c r="CD97" s="10">
        <v>0</v>
      </c>
      <c r="CE97" s="10">
        <v>0</v>
      </c>
      <c r="CF97" s="10">
        <v>10.3</v>
      </c>
      <c r="CG97" s="10">
        <v>0</v>
      </c>
      <c r="CH97" s="10">
        <v>188</v>
      </c>
      <c r="CI97" s="10" t="s">
        <v>304</v>
      </c>
      <c r="CJ97" s="10">
        <v>0</v>
      </c>
      <c r="CK97" s="10">
        <v>0</v>
      </c>
      <c r="CL97" s="10">
        <v>0</v>
      </c>
      <c r="CM97" s="10">
        <v>10.4</v>
      </c>
      <c r="CN97" s="10">
        <v>0</v>
      </c>
      <c r="CO97" s="10">
        <v>0</v>
      </c>
      <c r="CP97" s="10">
        <v>0</v>
      </c>
      <c r="CQ97" s="10">
        <v>0</v>
      </c>
      <c r="CR97" s="10">
        <v>10.3</v>
      </c>
      <c r="CS97" s="10">
        <v>0</v>
      </c>
      <c r="CT97" s="10">
        <v>0</v>
      </c>
      <c r="CU97" s="10">
        <v>0</v>
      </c>
      <c r="CV97" s="10">
        <v>0</v>
      </c>
      <c r="CW97" s="10">
        <v>10.3</v>
      </c>
      <c r="CX97" s="10">
        <v>0</v>
      </c>
      <c r="CY97" s="10">
        <v>188</v>
      </c>
      <c r="CZ97" s="10" t="s">
        <v>304</v>
      </c>
      <c r="DA97" s="10">
        <v>0</v>
      </c>
      <c r="DB97" s="10">
        <v>0</v>
      </c>
      <c r="DC97" s="10">
        <v>0</v>
      </c>
      <c r="DD97" s="10">
        <v>10.4</v>
      </c>
      <c r="DE97" s="10">
        <v>0</v>
      </c>
      <c r="DF97" s="10">
        <v>0</v>
      </c>
      <c r="DG97" s="10">
        <v>0</v>
      </c>
      <c r="DH97" s="10">
        <v>0</v>
      </c>
      <c r="DI97" s="10">
        <v>10.199999999999999</v>
      </c>
      <c r="DJ97" s="10">
        <v>0</v>
      </c>
      <c r="DK97" s="10">
        <v>0</v>
      </c>
      <c r="DL97" s="10">
        <v>0</v>
      </c>
      <c r="DM97" s="10">
        <v>0</v>
      </c>
      <c r="DN97" s="10">
        <v>10.199999999999999</v>
      </c>
      <c r="DO97" s="10">
        <v>0</v>
      </c>
    </row>
    <row r="98" spans="1:119" x14ac:dyDescent="0.25">
      <c r="A98" s="10">
        <v>189</v>
      </c>
      <c r="B98" s="10" t="s">
        <v>287</v>
      </c>
      <c r="C98" s="10">
        <v>0</v>
      </c>
      <c r="D98" s="10">
        <v>0</v>
      </c>
      <c r="E98" s="10">
        <v>0</v>
      </c>
      <c r="F98" s="10">
        <v>10.6</v>
      </c>
      <c r="G98" s="10">
        <v>0</v>
      </c>
      <c r="H98" s="10">
        <v>0</v>
      </c>
      <c r="I98" s="10">
        <v>0</v>
      </c>
      <c r="J98" s="10">
        <v>0</v>
      </c>
      <c r="K98" s="10">
        <v>10.4</v>
      </c>
      <c r="L98" s="10">
        <v>0</v>
      </c>
      <c r="M98" s="10">
        <v>0</v>
      </c>
      <c r="N98" s="10">
        <v>0</v>
      </c>
      <c r="O98" s="10">
        <v>0</v>
      </c>
      <c r="P98" s="10">
        <v>10.5</v>
      </c>
      <c r="Q98" s="10">
        <v>0</v>
      </c>
      <c r="R98" s="10">
        <v>189</v>
      </c>
      <c r="S98" s="10" t="s">
        <v>287</v>
      </c>
      <c r="T98" s="10">
        <v>0</v>
      </c>
      <c r="U98" s="10">
        <v>8.5000000000000006E-2</v>
      </c>
      <c r="V98" s="10">
        <v>0</v>
      </c>
      <c r="W98" s="10">
        <v>10.4</v>
      </c>
      <c r="X98" s="10">
        <v>0</v>
      </c>
      <c r="Y98" s="10">
        <v>0</v>
      </c>
      <c r="Z98" s="10">
        <v>0.12330000000000001</v>
      </c>
      <c r="AA98" s="10">
        <v>0</v>
      </c>
      <c r="AB98" s="10">
        <v>10.199999999999999</v>
      </c>
      <c r="AC98" s="10">
        <v>0</v>
      </c>
      <c r="AD98" s="10">
        <v>6.59E-2</v>
      </c>
      <c r="AE98" s="10">
        <v>1.9699999999999999E-2</v>
      </c>
      <c r="AF98" s="10">
        <v>3.8195000000000001</v>
      </c>
      <c r="AG98" s="10">
        <v>10.4</v>
      </c>
      <c r="AH98" s="10">
        <v>0.96</v>
      </c>
      <c r="AI98" s="10">
        <v>189</v>
      </c>
      <c r="AJ98" s="10" t="s">
        <v>287</v>
      </c>
      <c r="AK98" s="10">
        <v>0</v>
      </c>
      <c r="AL98" s="10">
        <v>0</v>
      </c>
      <c r="AM98" s="10">
        <v>0</v>
      </c>
      <c r="AN98" s="10">
        <v>10.4</v>
      </c>
      <c r="AO98" s="10">
        <v>0</v>
      </c>
      <c r="AP98" s="10">
        <v>0</v>
      </c>
      <c r="AQ98" s="10">
        <v>0</v>
      </c>
      <c r="AR98" s="10">
        <v>0</v>
      </c>
      <c r="AS98" s="10">
        <v>10.199999999999999</v>
      </c>
      <c r="AT98" s="10">
        <v>0</v>
      </c>
      <c r="AU98" s="10">
        <v>0</v>
      </c>
      <c r="AV98" s="10">
        <v>0</v>
      </c>
      <c r="AW98" s="10">
        <v>0</v>
      </c>
      <c r="AX98" s="10">
        <v>10.4</v>
      </c>
      <c r="AY98" s="10">
        <v>0</v>
      </c>
      <c r="AZ98" s="10">
        <v>189</v>
      </c>
      <c r="BA98" s="10" t="s">
        <v>287</v>
      </c>
      <c r="BB98" s="10">
        <v>0</v>
      </c>
      <c r="BC98" s="10">
        <v>0</v>
      </c>
      <c r="BD98" s="10">
        <v>0</v>
      </c>
      <c r="BE98" s="10">
        <v>10.3</v>
      </c>
      <c r="BF98" s="10">
        <v>0</v>
      </c>
      <c r="BG98" s="10">
        <v>0</v>
      </c>
      <c r="BH98" s="10">
        <v>0</v>
      </c>
      <c r="BI98" s="10">
        <v>0</v>
      </c>
      <c r="BJ98" s="10">
        <v>10.3</v>
      </c>
      <c r="BK98" s="10">
        <v>0</v>
      </c>
      <c r="BL98" s="10">
        <v>0</v>
      </c>
      <c r="BM98" s="10">
        <v>0</v>
      </c>
      <c r="BN98" s="10">
        <v>0</v>
      </c>
      <c r="BO98" s="10">
        <v>10.3</v>
      </c>
      <c r="BP98" s="10">
        <v>0</v>
      </c>
      <c r="BQ98" s="10">
        <v>189</v>
      </c>
      <c r="BR98" s="10" t="s">
        <v>287</v>
      </c>
      <c r="BS98" s="10">
        <v>0</v>
      </c>
      <c r="BT98" s="10">
        <v>0</v>
      </c>
      <c r="BU98" s="10">
        <v>0</v>
      </c>
      <c r="BV98" s="10">
        <v>10.3</v>
      </c>
      <c r="BW98" s="10">
        <v>0</v>
      </c>
      <c r="BX98" s="10">
        <v>0</v>
      </c>
      <c r="BY98" s="10">
        <v>0</v>
      </c>
      <c r="BZ98" s="10">
        <v>0</v>
      </c>
      <c r="CA98" s="10">
        <v>10.3</v>
      </c>
      <c r="CB98" s="10">
        <v>0</v>
      </c>
      <c r="CC98" s="10">
        <v>0</v>
      </c>
      <c r="CD98" s="10">
        <v>0</v>
      </c>
      <c r="CE98" s="10">
        <v>0</v>
      </c>
      <c r="CF98" s="10">
        <v>10.3</v>
      </c>
      <c r="CG98" s="10">
        <v>0</v>
      </c>
      <c r="CH98" s="10">
        <v>189</v>
      </c>
      <c r="CI98" s="10" t="s">
        <v>287</v>
      </c>
      <c r="CJ98" s="10">
        <v>0</v>
      </c>
      <c r="CK98" s="10">
        <v>0</v>
      </c>
      <c r="CL98" s="10">
        <v>0</v>
      </c>
      <c r="CM98" s="10">
        <v>10.4</v>
      </c>
      <c r="CN98" s="10">
        <v>0</v>
      </c>
      <c r="CO98" s="10">
        <v>0</v>
      </c>
      <c r="CP98" s="10">
        <v>0</v>
      </c>
      <c r="CQ98" s="10">
        <v>0</v>
      </c>
      <c r="CR98" s="10">
        <v>10.3</v>
      </c>
      <c r="CS98" s="10">
        <v>0</v>
      </c>
      <c r="CT98" s="10">
        <v>0</v>
      </c>
      <c r="CU98" s="10">
        <v>0</v>
      </c>
      <c r="CV98" s="10">
        <v>0</v>
      </c>
      <c r="CW98" s="10">
        <v>10.3</v>
      </c>
      <c r="CX98" s="10">
        <v>0</v>
      </c>
      <c r="CY98" s="10">
        <v>189</v>
      </c>
      <c r="CZ98" s="10" t="s">
        <v>287</v>
      </c>
      <c r="DA98" s="10">
        <v>0</v>
      </c>
      <c r="DB98" s="10">
        <v>0</v>
      </c>
      <c r="DC98" s="10">
        <v>0</v>
      </c>
      <c r="DD98" s="10">
        <v>10.4</v>
      </c>
      <c r="DE98" s="10">
        <v>0</v>
      </c>
      <c r="DF98" s="10">
        <v>0</v>
      </c>
      <c r="DG98" s="10">
        <v>0</v>
      </c>
      <c r="DH98" s="10">
        <v>0</v>
      </c>
      <c r="DI98" s="10">
        <v>10.199999999999999</v>
      </c>
      <c r="DJ98" s="10">
        <v>0</v>
      </c>
      <c r="DK98" s="10">
        <v>0</v>
      </c>
      <c r="DL98" s="10">
        <v>0</v>
      </c>
      <c r="DM98" s="10">
        <v>0</v>
      </c>
      <c r="DN98" s="10">
        <v>10.199999999999999</v>
      </c>
      <c r="DO98" s="10">
        <v>0</v>
      </c>
    </row>
    <row r="99" spans="1:119" x14ac:dyDescent="0.25">
      <c r="A99" s="10">
        <v>190</v>
      </c>
      <c r="B99" s="10" t="s">
        <v>305</v>
      </c>
      <c r="C99" s="10">
        <v>0.1</v>
      </c>
      <c r="D99" s="10">
        <v>0.01</v>
      </c>
      <c r="E99" s="10">
        <v>5.68</v>
      </c>
      <c r="F99" s="10">
        <v>10.6</v>
      </c>
      <c r="G99" s="10">
        <v>0.99</v>
      </c>
      <c r="H99" s="10">
        <v>0.1</v>
      </c>
      <c r="I99" s="10">
        <v>0.01</v>
      </c>
      <c r="J99" s="10">
        <v>5.35</v>
      </c>
      <c r="K99" s="10">
        <v>10.4</v>
      </c>
      <c r="L99" s="10">
        <v>0.99</v>
      </c>
      <c r="M99" s="10">
        <v>0.1</v>
      </c>
      <c r="N99" s="10">
        <v>0.01</v>
      </c>
      <c r="O99" s="10">
        <v>5.32</v>
      </c>
      <c r="P99" s="10">
        <v>10.5</v>
      </c>
      <c r="Q99" s="10">
        <v>1</v>
      </c>
      <c r="R99" s="10">
        <v>190</v>
      </c>
      <c r="S99" s="10" t="s">
        <v>305</v>
      </c>
      <c r="T99" s="10">
        <v>5.3600000000000002E-2</v>
      </c>
      <c r="U99" s="10">
        <v>1.2E-2</v>
      </c>
      <c r="V99" s="10">
        <v>3.0470999999999999</v>
      </c>
      <c r="W99" s="10">
        <v>10.4</v>
      </c>
      <c r="X99" s="10">
        <v>0.98</v>
      </c>
      <c r="Y99" s="10">
        <v>7.9799999999999996E-2</v>
      </c>
      <c r="Z99" s="10">
        <v>1.7399999999999999E-2</v>
      </c>
      <c r="AA99" s="10">
        <v>4.6215999999999999</v>
      </c>
      <c r="AB99" s="10">
        <v>10.199999999999999</v>
      </c>
      <c r="AC99" s="10">
        <v>0.98</v>
      </c>
      <c r="AD99" s="10">
        <v>6.6600000000000006E-2</v>
      </c>
      <c r="AE99" s="10">
        <v>1.4E-2</v>
      </c>
      <c r="AF99" s="10">
        <v>3.7770999999999999</v>
      </c>
      <c r="AG99" s="10">
        <v>10.4</v>
      </c>
      <c r="AH99" s="10">
        <v>0.98</v>
      </c>
      <c r="AI99" s="10">
        <v>190</v>
      </c>
      <c r="AJ99" s="10" t="s">
        <v>305</v>
      </c>
      <c r="AK99" s="10">
        <v>9.0700000000000003E-2</v>
      </c>
      <c r="AL99" s="10">
        <v>1.06E-2</v>
      </c>
      <c r="AM99" s="10">
        <v>5.0693999999999999</v>
      </c>
      <c r="AN99" s="10">
        <v>10.4</v>
      </c>
      <c r="AO99" s="10">
        <v>0.99</v>
      </c>
      <c r="AP99" s="10">
        <v>9.1999999999999998E-2</v>
      </c>
      <c r="AQ99" s="10">
        <v>1.3599999999999999E-2</v>
      </c>
      <c r="AR99" s="10">
        <v>5.2638999999999996</v>
      </c>
      <c r="AS99" s="10">
        <v>10.199999999999999</v>
      </c>
      <c r="AT99" s="10">
        <v>0.99</v>
      </c>
      <c r="AU99" s="10">
        <v>8.9200000000000002E-2</v>
      </c>
      <c r="AV99" s="10">
        <v>8.9999999999999993E-3</v>
      </c>
      <c r="AW99" s="10">
        <v>4.9706999999999999</v>
      </c>
      <c r="AX99" s="10">
        <v>10.4</v>
      </c>
      <c r="AY99" s="10">
        <v>0.995</v>
      </c>
      <c r="AZ99" s="10">
        <v>190</v>
      </c>
      <c r="BA99" s="10" t="s">
        <v>305</v>
      </c>
      <c r="BB99" s="10">
        <v>2.2599999999999999E-2</v>
      </c>
      <c r="BC99" s="10">
        <v>1.14E-2</v>
      </c>
      <c r="BD99" s="10">
        <v>1.4178999999999999</v>
      </c>
      <c r="BE99" s="10">
        <v>10.3</v>
      </c>
      <c r="BF99" s="10">
        <v>0.89</v>
      </c>
      <c r="BG99" s="10">
        <v>8.5999999999999993E-2</v>
      </c>
      <c r="BH99" s="10">
        <v>3.1399999999999997E-2</v>
      </c>
      <c r="BI99" s="10">
        <v>5.1288999999999998</v>
      </c>
      <c r="BJ99" s="10">
        <v>10.3</v>
      </c>
      <c r="BK99" s="10">
        <v>0.94</v>
      </c>
      <c r="BL99" s="10">
        <v>8.1600000000000006E-2</v>
      </c>
      <c r="BM99" s="10">
        <v>2.5899999999999999E-2</v>
      </c>
      <c r="BN99" s="10">
        <v>4.8000999999999996</v>
      </c>
      <c r="BO99" s="10">
        <v>10.3</v>
      </c>
      <c r="BP99" s="10">
        <v>0.95</v>
      </c>
      <c r="BQ99" s="10">
        <v>190</v>
      </c>
      <c r="BR99" s="10" t="s">
        <v>305</v>
      </c>
      <c r="BS99" s="10">
        <v>7.0400000000000004E-2</v>
      </c>
      <c r="BT99" s="10">
        <v>0</v>
      </c>
      <c r="BU99" s="10">
        <v>3.9462000000000002</v>
      </c>
      <c r="BV99" s="10">
        <v>10.3</v>
      </c>
      <c r="BW99" s="10">
        <v>1</v>
      </c>
      <c r="BX99" s="10">
        <v>7.0099999999999996E-2</v>
      </c>
      <c r="BY99" s="10">
        <v>0</v>
      </c>
      <c r="BZ99" s="10">
        <v>3.9281999999999999</v>
      </c>
      <c r="CA99" s="10">
        <v>10.3</v>
      </c>
      <c r="CB99" s="10">
        <v>1</v>
      </c>
      <c r="CC99" s="10">
        <v>8.5999999999999993E-2</v>
      </c>
      <c r="CD99" s="10">
        <v>0</v>
      </c>
      <c r="CE99" s="10">
        <v>4.8205999999999998</v>
      </c>
      <c r="CF99" s="10">
        <v>10.3</v>
      </c>
      <c r="CG99" s="10">
        <v>1</v>
      </c>
      <c r="CH99" s="10">
        <v>190</v>
      </c>
      <c r="CI99" s="10" t="s">
        <v>305</v>
      </c>
      <c r="CJ99" s="10">
        <v>2.1999999999999999E-2</v>
      </c>
      <c r="CK99" s="10">
        <v>4.2500000000000003E-2</v>
      </c>
      <c r="CL99" s="10">
        <v>2.6556999999999999</v>
      </c>
      <c r="CM99" s="10">
        <v>10.4</v>
      </c>
      <c r="CN99" s="10">
        <v>0.46</v>
      </c>
      <c r="CO99" s="10">
        <v>1.4999999999999999E-2</v>
      </c>
      <c r="CP99" s="10">
        <v>3.6799999999999999E-2</v>
      </c>
      <c r="CQ99" s="10">
        <v>2.2267000000000001</v>
      </c>
      <c r="CR99" s="10">
        <v>10.3</v>
      </c>
      <c r="CS99" s="10">
        <v>0.38</v>
      </c>
      <c r="CT99" s="10">
        <v>1.8499999999999999E-2</v>
      </c>
      <c r="CU99" s="10">
        <v>4.0899999999999999E-2</v>
      </c>
      <c r="CV99" s="10">
        <v>2.5146999999999999</v>
      </c>
      <c r="CW99" s="10">
        <v>10.3</v>
      </c>
      <c r="CX99" s="10">
        <v>0.41</v>
      </c>
      <c r="CY99" s="10">
        <v>190</v>
      </c>
      <c r="CZ99" s="10" t="s">
        <v>305</v>
      </c>
      <c r="DA99" s="10">
        <v>2.1999999999999999E-2</v>
      </c>
      <c r="DB99" s="10">
        <v>4.2500000000000003E-2</v>
      </c>
      <c r="DC99" s="10">
        <v>2.6556999999999999</v>
      </c>
      <c r="DD99" s="10">
        <v>10.4</v>
      </c>
      <c r="DE99" s="10">
        <v>0.46</v>
      </c>
      <c r="DF99" s="10">
        <v>1.4999999999999999E-2</v>
      </c>
      <c r="DG99" s="10">
        <v>3.6799999999999999E-2</v>
      </c>
      <c r="DH99" s="10">
        <v>2.2484999999999999</v>
      </c>
      <c r="DI99" s="10">
        <v>10.199999999999999</v>
      </c>
      <c r="DJ99" s="10">
        <v>0.38</v>
      </c>
      <c r="DK99" s="10">
        <v>1.8499999999999999E-2</v>
      </c>
      <c r="DL99" s="10">
        <v>4.0899999999999999E-2</v>
      </c>
      <c r="DM99" s="10">
        <v>2.5394000000000001</v>
      </c>
      <c r="DN99" s="10">
        <v>10.199999999999999</v>
      </c>
      <c r="DO99" s="10">
        <v>0.41</v>
      </c>
    </row>
    <row r="100" spans="1:119" x14ac:dyDescent="0.25">
      <c r="A100" s="10">
        <v>191</v>
      </c>
      <c r="B100" s="10" t="s">
        <v>288</v>
      </c>
      <c r="C100" s="10">
        <v>0.1</v>
      </c>
      <c r="D100" s="10">
        <v>0.03</v>
      </c>
      <c r="E100" s="10">
        <v>5.54</v>
      </c>
      <c r="F100" s="10">
        <v>10.6</v>
      </c>
      <c r="G100" s="10">
        <v>0.95</v>
      </c>
      <c r="H100" s="10">
        <v>0.09</v>
      </c>
      <c r="I100" s="10">
        <v>0.04</v>
      </c>
      <c r="J100" s="10">
        <v>5.35</v>
      </c>
      <c r="K100" s="10">
        <v>10.4</v>
      </c>
      <c r="L100" s="10">
        <v>0.92</v>
      </c>
      <c r="M100" s="10">
        <v>0.09</v>
      </c>
      <c r="N100" s="10">
        <v>0.02</v>
      </c>
      <c r="O100" s="10">
        <v>5.08</v>
      </c>
      <c r="P100" s="10">
        <v>10.5</v>
      </c>
      <c r="Q100" s="10">
        <v>0.97</v>
      </c>
      <c r="R100" s="10">
        <v>191</v>
      </c>
      <c r="S100" s="10" t="s">
        <v>288</v>
      </c>
      <c r="T100" s="10">
        <v>4.9799999999999997E-2</v>
      </c>
      <c r="U100" s="10">
        <v>3.3300000000000003E-2</v>
      </c>
      <c r="V100" s="10">
        <v>3.3252000000000002</v>
      </c>
      <c r="W100" s="10">
        <v>10.4</v>
      </c>
      <c r="X100" s="10">
        <v>0.83</v>
      </c>
      <c r="Y100" s="10">
        <v>7.4099999999999999E-2</v>
      </c>
      <c r="Z100" s="10">
        <v>4.8300000000000003E-2</v>
      </c>
      <c r="AA100" s="10">
        <v>5.0086000000000004</v>
      </c>
      <c r="AB100" s="10">
        <v>10.199999999999999</v>
      </c>
      <c r="AC100" s="10">
        <v>0.84</v>
      </c>
      <c r="AD100" s="10">
        <v>6.1899999999999997E-2</v>
      </c>
      <c r="AE100" s="10">
        <v>3.8899999999999997E-2</v>
      </c>
      <c r="AF100" s="10">
        <v>4.0564</v>
      </c>
      <c r="AG100" s="10">
        <v>10.4</v>
      </c>
      <c r="AH100" s="10">
        <v>0.85</v>
      </c>
      <c r="AI100" s="10">
        <v>191</v>
      </c>
      <c r="AJ100" s="10" t="s">
        <v>288</v>
      </c>
      <c r="AK100" s="10">
        <v>5.9700000000000003E-2</v>
      </c>
      <c r="AL100" s="10">
        <v>2.2499999999999999E-2</v>
      </c>
      <c r="AM100" s="10">
        <v>3.5419</v>
      </c>
      <c r="AN100" s="10">
        <v>10.4</v>
      </c>
      <c r="AO100" s="10">
        <v>0.94</v>
      </c>
      <c r="AP100" s="10">
        <v>0.16300000000000001</v>
      </c>
      <c r="AQ100" s="10">
        <v>9.7600000000000006E-2</v>
      </c>
      <c r="AR100" s="10">
        <v>10.8239</v>
      </c>
      <c r="AS100" s="10">
        <v>10.199999999999999</v>
      </c>
      <c r="AT100" s="10">
        <v>0.85799999999999998</v>
      </c>
      <c r="AU100" s="10">
        <v>9.4399999999999998E-2</v>
      </c>
      <c r="AV100" s="10">
        <v>3.2500000000000001E-2</v>
      </c>
      <c r="AW100" s="10">
        <v>5.5422000000000002</v>
      </c>
      <c r="AX100" s="10">
        <v>10.4</v>
      </c>
      <c r="AY100" s="10">
        <v>0.95</v>
      </c>
      <c r="AZ100" s="10">
        <v>191</v>
      </c>
      <c r="BA100" s="10" t="s">
        <v>288</v>
      </c>
      <c r="BB100" s="10">
        <v>1.0500000000000001E-2</v>
      </c>
      <c r="BC100" s="10">
        <v>1.0200000000000001E-2</v>
      </c>
      <c r="BD100" s="10">
        <v>0.81989999999999996</v>
      </c>
      <c r="BE100" s="10">
        <v>10.3</v>
      </c>
      <c r="BF100" s="10">
        <v>0.72</v>
      </c>
      <c r="BG100" s="10">
        <v>7.9799999999999996E-2</v>
      </c>
      <c r="BH100" s="10">
        <v>5.62E-2</v>
      </c>
      <c r="BI100" s="10">
        <v>5.4702000000000002</v>
      </c>
      <c r="BJ100" s="10">
        <v>10.3</v>
      </c>
      <c r="BK100" s="10">
        <v>0.82</v>
      </c>
      <c r="BL100" s="10">
        <v>7.5700000000000003E-2</v>
      </c>
      <c r="BM100" s="10">
        <v>4.65E-2</v>
      </c>
      <c r="BN100" s="10">
        <v>4.9804000000000004</v>
      </c>
      <c r="BO100" s="10">
        <v>10.3</v>
      </c>
      <c r="BP100" s="10">
        <v>0.85</v>
      </c>
      <c r="BQ100" s="10">
        <v>191</v>
      </c>
      <c r="BR100" s="10" t="s">
        <v>288</v>
      </c>
      <c r="BS100" s="10">
        <v>0.22550000000000001</v>
      </c>
      <c r="BT100" s="10">
        <v>0.14699999999999999</v>
      </c>
      <c r="BU100" s="10">
        <v>15.088900000000001</v>
      </c>
      <c r="BV100" s="10">
        <v>10.3</v>
      </c>
      <c r="BW100" s="10">
        <v>0.84</v>
      </c>
      <c r="BX100" s="10">
        <v>0.22989999999999999</v>
      </c>
      <c r="BY100" s="10">
        <v>0.13700000000000001</v>
      </c>
      <c r="BZ100" s="10">
        <v>15.0022</v>
      </c>
      <c r="CA100" s="10">
        <v>10.3</v>
      </c>
      <c r="CB100" s="10">
        <v>0.86</v>
      </c>
      <c r="CC100" s="10">
        <v>0.21340000000000001</v>
      </c>
      <c r="CD100" s="10">
        <v>0.12740000000000001</v>
      </c>
      <c r="CE100" s="10">
        <v>13.9282</v>
      </c>
      <c r="CF100" s="10">
        <v>10.3</v>
      </c>
      <c r="CG100" s="10">
        <v>0.86</v>
      </c>
      <c r="CH100" s="10">
        <v>191</v>
      </c>
      <c r="CI100" s="10" t="s">
        <v>288</v>
      </c>
      <c r="CJ100" s="10">
        <v>3.1E-2</v>
      </c>
      <c r="CK100" s="10">
        <v>0.02</v>
      </c>
      <c r="CL100" s="10">
        <v>2.0491999999999999</v>
      </c>
      <c r="CM100" s="10">
        <v>10.4</v>
      </c>
      <c r="CN100" s="10">
        <v>0.84</v>
      </c>
      <c r="CO100" s="10">
        <v>2.1899999999999999E-2</v>
      </c>
      <c r="CP100" s="10">
        <v>1.37E-2</v>
      </c>
      <c r="CQ100" s="10">
        <v>1.4495</v>
      </c>
      <c r="CR100" s="10">
        <v>10.3</v>
      </c>
      <c r="CS100" s="10">
        <v>0.85</v>
      </c>
      <c r="CT100" s="10">
        <v>2.0199999999999999E-2</v>
      </c>
      <c r="CU100" s="10">
        <v>1.47E-2</v>
      </c>
      <c r="CV100" s="10">
        <v>1.3978999999999999</v>
      </c>
      <c r="CW100" s="10">
        <v>10.3</v>
      </c>
      <c r="CX100" s="10">
        <v>0.81</v>
      </c>
      <c r="CY100" s="10">
        <v>191</v>
      </c>
      <c r="CZ100" s="10" t="s">
        <v>288</v>
      </c>
      <c r="DA100" s="10">
        <v>7.4399999999999994E-2</v>
      </c>
      <c r="DB100" s="10">
        <v>5.11E-2</v>
      </c>
      <c r="DC100" s="10">
        <v>5.0113000000000003</v>
      </c>
      <c r="DD100" s="10">
        <v>10.4</v>
      </c>
      <c r="DE100" s="10">
        <v>0.82</v>
      </c>
      <c r="DF100" s="10">
        <v>6.6299999999999998E-2</v>
      </c>
      <c r="DG100" s="10">
        <v>3.9699999999999999E-2</v>
      </c>
      <c r="DH100" s="10">
        <v>4.3726000000000003</v>
      </c>
      <c r="DI100" s="10">
        <v>10.199999999999999</v>
      </c>
      <c r="DJ100" s="10">
        <v>0.86</v>
      </c>
      <c r="DK100" s="10">
        <v>6.8699999999999997E-2</v>
      </c>
      <c r="DL100" s="10">
        <v>4.1099999999999998E-2</v>
      </c>
      <c r="DM100" s="10">
        <v>4.5297999999999998</v>
      </c>
      <c r="DN100" s="10">
        <v>10.199999999999999</v>
      </c>
      <c r="DO100" s="10">
        <v>0.86</v>
      </c>
    </row>
    <row r="101" spans="1:119" x14ac:dyDescent="0.25">
      <c r="A101" s="10">
        <v>192</v>
      </c>
      <c r="B101" s="10" t="s">
        <v>315</v>
      </c>
      <c r="C101" s="10">
        <v>0.09</v>
      </c>
      <c r="D101" s="10">
        <v>0.04</v>
      </c>
      <c r="E101" s="10">
        <v>5.43</v>
      </c>
      <c r="F101" s="10">
        <v>10.6</v>
      </c>
      <c r="G101" s="10">
        <v>0.9</v>
      </c>
      <c r="H101" s="10">
        <v>0.34</v>
      </c>
      <c r="I101" s="10">
        <v>0.19</v>
      </c>
      <c r="J101" s="10">
        <v>21.4</v>
      </c>
      <c r="K101" s="10">
        <v>10.4</v>
      </c>
      <c r="L101" s="10">
        <v>0.87</v>
      </c>
      <c r="M101" s="10">
        <v>0.34</v>
      </c>
      <c r="N101" s="10">
        <v>0.12</v>
      </c>
      <c r="O101" s="10">
        <v>19.66</v>
      </c>
      <c r="P101" s="10">
        <v>10.5</v>
      </c>
      <c r="Q101" s="10">
        <v>0.95</v>
      </c>
      <c r="R101" s="10">
        <v>192</v>
      </c>
      <c r="S101" s="10" t="s">
        <v>315</v>
      </c>
      <c r="T101" s="10">
        <v>9.3100000000000002E-2</v>
      </c>
      <c r="U101" s="10">
        <v>7.2599999999999998E-2</v>
      </c>
      <c r="V101" s="10">
        <v>6.5517000000000003</v>
      </c>
      <c r="W101" s="10">
        <v>10.4</v>
      </c>
      <c r="X101" s="10">
        <v>0.79</v>
      </c>
      <c r="Y101" s="10">
        <v>0.14019999999999999</v>
      </c>
      <c r="Z101" s="10">
        <v>0.1094</v>
      </c>
      <c r="AA101" s="10">
        <v>10.065200000000001</v>
      </c>
      <c r="AB101" s="10">
        <v>10.199999999999999</v>
      </c>
      <c r="AC101" s="10">
        <v>0.79</v>
      </c>
      <c r="AD101" s="10">
        <v>0.11700000000000001</v>
      </c>
      <c r="AE101" s="10">
        <v>9.1300000000000006E-2</v>
      </c>
      <c r="AF101" s="10">
        <v>8.2392000000000003</v>
      </c>
      <c r="AG101" s="10">
        <v>10.4</v>
      </c>
      <c r="AH101" s="10">
        <v>0.79</v>
      </c>
      <c r="AI101" s="10">
        <v>192</v>
      </c>
      <c r="AJ101" s="10" t="s">
        <v>315</v>
      </c>
      <c r="AK101" s="10">
        <v>0.18140000000000001</v>
      </c>
      <c r="AL101" s="10">
        <v>8.7400000000000005E-2</v>
      </c>
      <c r="AM101" s="10">
        <v>11.178800000000001</v>
      </c>
      <c r="AN101" s="10">
        <v>10.4</v>
      </c>
      <c r="AO101" s="10">
        <v>0.9</v>
      </c>
      <c r="AP101" s="10">
        <v>0.188</v>
      </c>
      <c r="AQ101" s="10">
        <v>0.1065</v>
      </c>
      <c r="AR101" s="10">
        <v>12.273099999999999</v>
      </c>
      <c r="AS101" s="10">
        <v>10.199999999999999</v>
      </c>
      <c r="AT101" s="10">
        <v>0.87</v>
      </c>
      <c r="AU101" s="10">
        <v>0.2162</v>
      </c>
      <c r="AV101" s="10">
        <v>6.8900000000000003E-2</v>
      </c>
      <c r="AW101" s="10">
        <v>12.5967</v>
      </c>
      <c r="AX101" s="10">
        <v>10.4</v>
      </c>
      <c r="AY101" s="10">
        <v>0.95</v>
      </c>
      <c r="AZ101" s="10">
        <v>192</v>
      </c>
      <c r="BA101" s="10" t="s">
        <v>315</v>
      </c>
      <c r="BB101" s="10">
        <v>0.20730000000000001</v>
      </c>
      <c r="BC101" s="10">
        <v>0.2135</v>
      </c>
      <c r="BD101" s="10">
        <v>16.678599999999999</v>
      </c>
      <c r="BE101" s="10">
        <v>10.3</v>
      </c>
      <c r="BF101" s="10">
        <v>0.7</v>
      </c>
      <c r="BG101" s="10">
        <v>7.8899999999999998E-2</v>
      </c>
      <c r="BH101" s="10">
        <v>5.8799999999999998E-2</v>
      </c>
      <c r="BI101" s="10">
        <v>5.5152000000000001</v>
      </c>
      <c r="BJ101" s="10">
        <v>10.3</v>
      </c>
      <c r="BK101" s="10">
        <v>0.8</v>
      </c>
      <c r="BL101" s="10">
        <v>7.4899999999999994E-2</v>
      </c>
      <c r="BM101" s="10">
        <v>4.8599999999999997E-2</v>
      </c>
      <c r="BN101" s="10">
        <v>5.0045999999999999</v>
      </c>
      <c r="BO101" s="10">
        <v>10.3</v>
      </c>
      <c r="BP101" s="10">
        <v>0.84</v>
      </c>
      <c r="BQ101" s="10">
        <v>192</v>
      </c>
      <c r="BR101" s="10" t="s">
        <v>315</v>
      </c>
      <c r="BS101" s="10">
        <v>2.5999999999999999E-2</v>
      </c>
      <c r="BT101" s="10">
        <v>2.3E-2</v>
      </c>
      <c r="BU101" s="10">
        <v>1.9475</v>
      </c>
      <c r="BV101" s="10">
        <v>10.3</v>
      </c>
      <c r="BW101" s="10">
        <v>0.75</v>
      </c>
      <c r="BX101" s="10">
        <v>2.9700000000000001E-2</v>
      </c>
      <c r="BY101" s="10">
        <v>2.0400000000000001E-2</v>
      </c>
      <c r="BZ101" s="10">
        <v>2.0188000000000001</v>
      </c>
      <c r="CA101" s="10">
        <v>10.3</v>
      </c>
      <c r="CB101" s="10">
        <v>0.82</v>
      </c>
      <c r="CC101" s="10">
        <v>3.5099999999999999E-2</v>
      </c>
      <c r="CD101" s="10">
        <v>2.3699999999999999E-2</v>
      </c>
      <c r="CE101" s="10">
        <v>2.3723999999999998</v>
      </c>
      <c r="CF101" s="10">
        <v>10.3</v>
      </c>
      <c r="CG101" s="10">
        <v>0.83</v>
      </c>
      <c r="CH101" s="10">
        <v>192</v>
      </c>
      <c r="CI101" s="10" t="s">
        <v>315</v>
      </c>
      <c r="CJ101" s="10">
        <v>0.1736</v>
      </c>
      <c r="CK101" s="10">
        <v>0.109</v>
      </c>
      <c r="CL101" s="10">
        <v>11.378299999999999</v>
      </c>
      <c r="CM101" s="10">
        <v>10.4</v>
      </c>
      <c r="CN101" s="10">
        <v>0.85</v>
      </c>
      <c r="CO101" s="10">
        <v>0.1764</v>
      </c>
      <c r="CP101" s="10">
        <v>0.1042</v>
      </c>
      <c r="CQ101" s="10">
        <v>11.482100000000001</v>
      </c>
      <c r="CR101" s="10">
        <v>10.3</v>
      </c>
      <c r="CS101" s="10">
        <v>0.86</v>
      </c>
      <c r="CT101" s="10">
        <v>0.18</v>
      </c>
      <c r="CU101" s="10">
        <v>0.114</v>
      </c>
      <c r="CV101" s="10">
        <v>11.9398</v>
      </c>
      <c r="CW101" s="10">
        <v>10.3</v>
      </c>
      <c r="CX101" s="10">
        <v>0.84</v>
      </c>
      <c r="CY101" s="10">
        <v>192</v>
      </c>
      <c r="CZ101" s="10" t="s">
        <v>315</v>
      </c>
      <c r="DA101" s="10">
        <v>0.13750000000000001</v>
      </c>
      <c r="DB101" s="10">
        <v>9.2399999999999996E-2</v>
      </c>
      <c r="DC101" s="10">
        <v>9.1944999999999997</v>
      </c>
      <c r="DD101" s="10">
        <v>10.4</v>
      </c>
      <c r="DE101" s="10">
        <v>0.83</v>
      </c>
      <c r="DF101" s="10">
        <v>0.20430000000000001</v>
      </c>
      <c r="DG101" s="10">
        <v>0.1081</v>
      </c>
      <c r="DH101" s="10">
        <v>13.0845</v>
      </c>
      <c r="DI101" s="10">
        <v>10.199999999999999</v>
      </c>
      <c r="DJ101" s="10">
        <v>0.88</v>
      </c>
      <c r="DK101" s="10">
        <v>0.21079999999999999</v>
      </c>
      <c r="DL101" s="10">
        <v>0.1113</v>
      </c>
      <c r="DM101" s="10">
        <v>13.493499999999999</v>
      </c>
      <c r="DN101" s="10">
        <v>10.199999999999999</v>
      </c>
      <c r="DO101" s="10">
        <v>0.88</v>
      </c>
    </row>
    <row r="102" spans="1:119" x14ac:dyDescent="0.25">
      <c r="A102" s="10">
        <v>193</v>
      </c>
      <c r="B102" s="10" t="s">
        <v>289</v>
      </c>
      <c r="C102" s="10">
        <v>0</v>
      </c>
      <c r="D102" s="10">
        <v>0</v>
      </c>
      <c r="E102" s="10">
        <v>0</v>
      </c>
      <c r="F102" s="10">
        <v>10.6</v>
      </c>
      <c r="G102" s="10">
        <v>0</v>
      </c>
      <c r="H102" s="10">
        <v>0</v>
      </c>
      <c r="I102" s="10">
        <v>0</v>
      </c>
      <c r="J102" s="10">
        <v>0</v>
      </c>
      <c r="K102" s="10">
        <v>10.4</v>
      </c>
      <c r="L102" s="10">
        <v>0</v>
      </c>
      <c r="M102" s="10">
        <v>0</v>
      </c>
      <c r="N102" s="10">
        <v>0</v>
      </c>
      <c r="O102" s="10">
        <v>0</v>
      </c>
      <c r="P102" s="10">
        <v>10.5</v>
      </c>
      <c r="Q102" s="10">
        <v>0</v>
      </c>
      <c r="R102" s="10">
        <v>193</v>
      </c>
      <c r="S102" s="10" t="s">
        <v>289</v>
      </c>
      <c r="T102" s="10">
        <v>0</v>
      </c>
      <c r="U102" s="10">
        <v>0</v>
      </c>
      <c r="V102" s="10">
        <v>0</v>
      </c>
      <c r="W102" s="10">
        <v>10.4</v>
      </c>
      <c r="X102" s="10">
        <v>0</v>
      </c>
      <c r="Y102" s="10">
        <v>0</v>
      </c>
      <c r="Z102" s="10">
        <v>0</v>
      </c>
      <c r="AA102" s="10">
        <v>0</v>
      </c>
      <c r="AB102" s="10">
        <v>10.199999999999999</v>
      </c>
      <c r="AC102" s="10">
        <v>0</v>
      </c>
      <c r="AD102" s="10">
        <v>0</v>
      </c>
      <c r="AE102" s="10">
        <v>0</v>
      </c>
      <c r="AF102" s="10">
        <v>0</v>
      </c>
      <c r="AG102" s="10">
        <v>10.4</v>
      </c>
      <c r="AH102" s="10">
        <v>0</v>
      </c>
      <c r="AI102" s="10">
        <v>193</v>
      </c>
      <c r="AJ102" s="10" t="s">
        <v>289</v>
      </c>
      <c r="AK102" s="10">
        <v>0</v>
      </c>
      <c r="AL102" s="10">
        <v>0</v>
      </c>
      <c r="AM102" s="10">
        <v>0</v>
      </c>
      <c r="AN102" s="10">
        <v>10.4</v>
      </c>
      <c r="AO102" s="10">
        <v>0</v>
      </c>
      <c r="AP102" s="10">
        <v>0</v>
      </c>
      <c r="AQ102" s="10">
        <v>0</v>
      </c>
      <c r="AR102" s="10">
        <v>0</v>
      </c>
      <c r="AS102" s="10">
        <v>10.199999999999999</v>
      </c>
      <c r="AT102" s="10">
        <v>0</v>
      </c>
      <c r="AU102" s="10">
        <v>0</v>
      </c>
      <c r="AV102" s="10">
        <v>0</v>
      </c>
      <c r="AW102" s="10">
        <v>0</v>
      </c>
      <c r="AX102" s="10">
        <v>10.4</v>
      </c>
      <c r="AY102" s="10">
        <v>0</v>
      </c>
      <c r="AZ102" s="10">
        <v>193</v>
      </c>
      <c r="BA102" s="10" t="s">
        <v>289</v>
      </c>
      <c r="BB102" s="10">
        <v>0</v>
      </c>
      <c r="BC102" s="10">
        <v>0</v>
      </c>
      <c r="BD102" s="10">
        <v>0</v>
      </c>
      <c r="BE102" s="10">
        <v>10.3</v>
      </c>
      <c r="BF102" s="10">
        <v>0</v>
      </c>
      <c r="BG102" s="10">
        <v>0</v>
      </c>
      <c r="BH102" s="10">
        <v>0</v>
      </c>
      <c r="BI102" s="10">
        <v>0</v>
      </c>
      <c r="BJ102" s="10">
        <v>10.3</v>
      </c>
      <c r="BK102" s="10">
        <v>0</v>
      </c>
      <c r="BL102" s="10">
        <v>0</v>
      </c>
      <c r="BM102" s="10">
        <v>0</v>
      </c>
      <c r="BN102" s="10">
        <v>0</v>
      </c>
      <c r="BO102" s="10">
        <v>10.3</v>
      </c>
      <c r="BP102" s="10">
        <v>0</v>
      </c>
      <c r="BQ102" s="10">
        <v>193</v>
      </c>
      <c r="BR102" s="10" t="s">
        <v>289</v>
      </c>
      <c r="BS102" s="10">
        <v>0</v>
      </c>
      <c r="BT102" s="10">
        <v>0</v>
      </c>
      <c r="BU102" s="10">
        <v>0</v>
      </c>
      <c r="BV102" s="10">
        <v>10.3</v>
      </c>
      <c r="BW102" s="10">
        <v>0</v>
      </c>
      <c r="BX102" s="10">
        <v>0</v>
      </c>
      <c r="BY102" s="10">
        <v>0</v>
      </c>
      <c r="BZ102" s="10">
        <v>0</v>
      </c>
      <c r="CA102" s="10">
        <v>10.3</v>
      </c>
      <c r="CB102" s="10">
        <v>0</v>
      </c>
      <c r="CC102" s="10">
        <v>0</v>
      </c>
      <c r="CD102" s="10">
        <v>0</v>
      </c>
      <c r="CE102" s="10">
        <v>0</v>
      </c>
      <c r="CF102" s="10">
        <v>10.3</v>
      </c>
      <c r="CG102" s="10">
        <v>0</v>
      </c>
      <c r="CH102" s="10">
        <v>193</v>
      </c>
      <c r="CI102" s="10" t="s">
        <v>289</v>
      </c>
      <c r="CJ102" s="10">
        <v>0</v>
      </c>
      <c r="CK102" s="10">
        <v>0</v>
      </c>
      <c r="CL102" s="10">
        <v>0</v>
      </c>
      <c r="CM102" s="10">
        <v>10.4</v>
      </c>
      <c r="CN102" s="10">
        <v>0</v>
      </c>
      <c r="CO102" s="10">
        <v>0</v>
      </c>
      <c r="CP102" s="10">
        <v>0</v>
      </c>
      <c r="CQ102" s="10">
        <v>0</v>
      </c>
      <c r="CR102" s="10">
        <v>10.3</v>
      </c>
      <c r="CS102" s="10">
        <v>0</v>
      </c>
      <c r="CT102" s="10">
        <v>0</v>
      </c>
      <c r="CU102" s="10">
        <v>0</v>
      </c>
      <c r="CV102" s="10">
        <v>0</v>
      </c>
      <c r="CW102" s="10">
        <v>10.3</v>
      </c>
      <c r="CX102" s="10">
        <v>0</v>
      </c>
      <c r="CY102" s="10">
        <v>193</v>
      </c>
      <c r="CZ102" s="10" t="s">
        <v>289</v>
      </c>
      <c r="DA102" s="10">
        <v>0</v>
      </c>
      <c r="DB102" s="10">
        <v>0</v>
      </c>
      <c r="DC102" s="10">
        <v>0</v>
      </c>
      <c r="DD102" s="10">
        <v>10.4</v>
      </c>
      <c r="DE102" s="10">
        <v>0</v>
      </c>
      <c r="DF102" s="10">
        <v>0</v>
      </c>
      <c r="DG102" s="10">
        <v>0</v>
      </c>
      <c r="DH102" s="10">
        <v>0</v>
      </c>
      <c r="DI102" s="10">
        <v>10.199999999999999</v>
      </c>
      <c r="DJ102" s="10">
        <v>0</v>
      </c>
      <c r="DK102" s="10">
        <v>0</v>
      </c>
      <c r="DL102" s="10">
        <v>0</v>
      </c>
      <c r="DM102" s="10">
        <v>0</v>
      </c>
      <c r="DN102" s="10">
        <v>10.199999999999999</v>
      </c>
      <c r="DO102" s="10">
        <v>0</v>
      </c>
    </row>
    <row r="103" spans="1:119" x14ac:dyDescent="0.25">
      <c r="A103" s="10">
        <v>194</v>
      </c>
      <c r="B103" s="10" t="s">
        <v>307</v>
      </c>
      <c r="C103" s="10">
        <v>1.22</v>
      </c>
      <c r="D103" s="10">
        <v>0.24</v>
      </c>
      <c r="E103" s="10">
        <v>67.67</v>
      </c>
      <c r="F103" s="10">
        <v>10.6</v>
      </c>
      <c r="G103" s="10">
        <v>0.98</v>
      </c>
      <c r="H103" s="10">
        <v>1.1299999999999999</v>
      </c>
      <c r="I103" s="10">
        <v>0.23</v>
      </c>
      <c r="J103" s="10">
        <v>64.2</v>
      </c>
      <c r="K103" s="10">
        <v>10.4</v>
      </c>
      <c r="L103" s="10">
        <v>0.98</v>
      </c>
      <c r="M103" s="10">
        <v>1.1399999999999999</v>
      </c>
      <c r="N103" s="10">
        <v>0.14000000000000001</v>
      </c>
      <c r="O103" s="10">
        <v>63.38</v>
      </c>
      <c r="P103" s="10">
        <v>10.5</v>
      </c>
      <c r="Q103" s="10">
        <v>0.99</v>
      </c>
      <c r="R103" s="10">
        <v>194</v>
      </c>
      <c r="S103" s="10" t="s">
        <v>307</v>
      </c>
      <c r="T103" s="10">
        <v>0.26240000000000002</v>
      </c>
      <c r="U103" s="10">
        <v>0.1033</v>
      </c>
      <c r="V103" s="10">
        <v>15.656000000000001</v>
      </c>
      <c r="W103" s="10">
        <v>10.4</v>
      </c>
      <c r="X103" s="10">
        <v>0.93</v>
      </c>
      <c r="Y103" s="10">
        <v>0.55279999999999996</v>
      </c>
      <c r="Z103" s="10">
        <v>0.17169999999999999</v>
      </c>
      <c r="AA103" s="10">
        <v>32.764499999999998</v>
      </c>
      <c r="AB103" s="10">
        <v>10.199999999999999</v>
      </c>
      <c r="AC103" s="10">
        <v>0.95</v>
      </c>
      <c r="AD103" s="10">
        <v>0.46139999999999998</v>
      </c>
      <c r="AE103" s="10">
        <v>0.1381</v>
      </c>
      <c r="AF103" s="10">
        <v>26.736499999999999</v>
      </c>
      <c r="AG103" s="10">
        <v>10.4</v>
      </c>
      <c r="AH103" s="10">
        <v>0.96</v>
      </c>
      <c r="AI103" s="10">
        <v>194</v>
      </c>
      <c r="AJ103" s="10" t="s">
        <v>307</v>
      </c>
      <c r="AK103" s="10">
        <v>1.3882000000000001</v>
      </c>
      <c r="AL103" s="10">
        <v>0.23300000000000001</v>
      </c>
      <c r="AM103" s="10">
        <v>78.142799999999994</v>
      </c>
      <c r="AN103" s="10">
        <v>10.4</v>
      </c>
      <c r="AO103" s="10">
        <v>0.99</v>
      </c>
      <c r="AP103" s="10">
        <v>1.4692000000000001</v>
      </c>
      <c r="AQ103" s="10">
        <v>0.21820000000000001</v>
      </c>
      <c r="AR103" s="10">
        <v>84.073300000000003</v>
      </c>
      <c r="AS103" s="10">
        <v>10.199999999999999</v>
      </c>
      <c r="AT103" s="10">
        <v>0.99</v>
      </c>
      <c r="AU103" s="10">
        <v>1.482</v>
      </c>
      <c r="AV103" s="10">
        <v>0.21990000000000001</v>
      </c>
      <c r="AW103" s="10">
        <v>83.172799999999995</v>
      </c>
      <c r="AX103" s="10">
        <v>10.4</v>
      </c>
      <c r="AY103" s="10">
        <v>0.99</v>
      </c>
      <c r="AZ103" s="10">
        <v>194</v>
      </c>
      <c r="BA103" s="10" t="s">
        <v>307</v>
      </c>
      <c r="BB103" s="10">
        <v>0.28239999999999998</v>
      </c>
      <c r="BC103" s="10">
        <v>0.14230000000000001</v>
      </c>
      <c r="BD103" s="10">
        <v>17.7239</v>
      </c>
      <c r="BE103" s="10">
        <v>10.3</v>
      </c>
      <c r="BF103" s="10">
        <v>0.89</v>
      </c>
      <c r="BG103" s="10">
        <v>0.34739999999999999</v>
      </c>
      <c r="BH103" s="10">
        <v>0.1027</v>
      </c>
      <c r="BI103" s="10">
        <v>20.304099999999998</v>
      </c>
      <c r="BJ103" s="10">
        <v>10.3</v>
      </c>
      <c r="BK103" s="10">
        <v>0.96</v>
      </c>
      <c r="BL103" s="10">
        <v>0.32650000000000001</v>
      </c>
      <c r="BM103" s="10">
        <v>0.1037</v>
      </c>
      <c r="BN103" s="10">
        <v>19.200500000000002</v>
      </c>
      <c r="BO103" s="10">
        <v>10.3</v>
      </c>
      <c r="BP103" s="10">
        <v>0.95</v>
      </c>
      <c r="BQ103" s="10">
        <v>194</v>
      </c>
      <c r="BR103" s="10" t="s">
        <v>307</v>
      </c>
      <c r="BS103" s="10">
        <v>1.1907000000000001</v>
      </c>
      <c r="BT103" s="10">
        <v>0.24390000000000001</v>
      </c>
      <c r="BU103" s="10">
        <v>68.128600000000006</v>
      </c>
      <c r="BV103" s="10">
        <v>10.3</v>
      </c>
      <c r="BW103" s="10">
        <v>0.98</v>
      </c>
      <c r="BX103" s="10">
        <v>1.44</v>
      </c>
      <c r="BY103" s="10">
        <v>0.31619999999999998</v>
      </c>
      <c r="BZ103" s="10">
        <v>82.64</v>
      </c>
      <c r="CA103" s="10">
        <v>10.3</v>
      </c>
      <c r="CB103" s="10">
        <v>0.98</v>
      </c>
      <c r="CC103" s="10">
        <v>1.2524999999999999</v>
      </c>
      <c r="CD103" s="10">
        <v>0.2424</v>
      </c>
      <c r="CE103" s="10">
        <v>71.509600000000006</v>
      </c>
      <c r="CF103" s="10">
        <v>10.3</v>
      </c>
      <c r="CG103" s="10">
        <v>0.98</v>
      </c>
      <c r="CH103" s="10">
        <v>194</v>
      </c>
      <c r="CI103" s="10" t="s">
        <v>307</v>
      </c>
      <c r="CJ103" s="10">
        <v>0.30509999999999998</v>
      </c>
      <c r="CK103" s="10">
        <v>0.22889999999999999</v>
      </c>
      <c r="CL103" s="10">
        <v>21.174299999999999</v>
      </c>
      <c r="CM103" s="10">
        <v>10.4</v>
      </c>
      <c r="CN103" s="10">
        <v>0.8</v>
      </c>
      <c r="CO103" s="10">
        <v>0.43980000000000002</v>
      </c>
      <c r="CP103" s="10">
        <v>0.34139999999999998</v>
      </c>
      <c r="CQ103" s="10">
        <v>31.208100000000002</v>
      </c>
      <c r="CR103" s="10">
        <v>10.3</v>
      </c>
      <c r="CS103" s="10">
        <v>0.79</v>
      </c>
      <c r="CT103" s="10">
        <v>0.42120000000000002</v>
      </c>
      <c r="CU103" s="10">
        <v>0.2487</v>
      </c>
      <c r="CV103" s="10">
        <v>27.418199999999999</v>
      </c>
      <c r="CW103" s="10">
        <v>10.3</v>
      </c>
      <c r="CX103" s="10">
        <v>0.86</v>
      </c>
      <c r="CY103" s="10">
        <v>194</v>
      </c>
      <c r="CZ103" s="10" t="s">
        <v>307</v>
      </c>
      <c r="DA103" s="10">
        <v>1.4976</v>
      </c>
      <c r="DB103" s="10">
        <v>0.28739999999999999</v>
      </c>
      <c r="DC103" s="10">
        <v>84.655500000000004</v>
      </c>
      <c r="DD103" s="10">
        <v>10.4</v>
      </c>
      <c r="DE103" s="10">
        <v>0.98</v>
      </c>
      <c r="DF103" s="10">
        <v>1.5128999999999999</v>
      </c>
      <c r="DG103" s="10">
        <v>0.20039999999999999</v>
      </c>
      <c r="DH103" s="10">
        <v>86.382599999999996</v>
      </c>
      <c r="DI103" s="10">
        <v>10.199999999999999</v>
      </c>
      <c r="DJ103" s="10">
        <v>0.99</v>
      </c>
      <c r="DK103" s="10">
        <v>1.6773</v>
      </c>
      <c r="DL103" s="10">
        <v>0.34710000000000002</v>
      </c>
      <c r="DM103" s="10">
        <v>96.951700000000002</v>
      </c>
      <c r="DN103" s="10">
        <v>10.199999999999999</v>
      </c>
      <c r="DO103" s="10">
        <v>0.98</v>
      </c>
    </row>
    <row r="104" spans="1:119" x14ac:dyDescent="0.25">
      <c r="A104" s="10">
        <v>195</v>
      </c>
      <c r="B104" s="10" t="s">
        <v>292</v>
      </c>
      <c r="C104" s="10">
        <v>0</v>
      </c>
      <c r="D104" s="10">
        <v>0</v>
      </c>
      <c r="E104" s="10">
        <v>0</v>
      </c>
      <c r="F104" s="10">
        <v>10.6</v>
      </c>
      <c r="G104" s="10">
        <v>0</v>
      </c>
      <c r="H104" s="10">
        <v>0</v>
      </c>
      <c r="I104" s="10">
        <v>0</v>
      </c>
      <c r="J104" s="10">
        <v>0</v>
      </c>
      <c r="K104" s="10">
        <v>10.4</v>
      </c>
      <c r="L104" s="10">
        <v>0</v>
      </c>
      <c r="M104" s="10">
        <v>0</v>
      </c>
      <c r="N104" s="10">
        <v>0</v>
      </c>
      <c r="O104" s="10">
        <v>0</v>
      </c>
      <c r="P104" s="10">
        <v>10.5</v>
      </c>
      <c r="Q104" s="10">
        <v>0</v>
      </c>
      <c r="R104" s="10">
        <v>195</v>
      </c>
      <c r="S104" s="10" t="s">
        <v>292</v>
      </c>
      <c r="T104" s="10">
        <v>0</v>
      </c>
      <c r="U104" s="10">
        <v>0</v>
      </c>
      <c r="V104" s="10">
        <v>0</v>
      </c>
      <c r="W104" s="10">
        <v>10.4</v>
      </c>
      <c r="X104" s="10">
        <v>0</v>
      </c>
      <c r="Y104" s="10">
        <v>0</v>
      </c>
      <c r="Z104" s="10">
        <v>0</v>
      </c>
      <c r="AA104" s="10">
        <v>0</v>
      </c>
      <c r="AB104" s="10">
        <v>10.199999999999999</v>
      </c>
      <c r="AC104" s="10">
        <v>0</v>
      </c>
      <c r="AD104" s="10">
        <v>0</v>
      </c>
      <c r="AE104" s="10">
        <v>0</v>
      </c>
      <c r="AF104" s="10">
        <v>0</v>
      </c>
      <c r="AG104" s="10">
        <v>10.4</v>
      </c>
      <c r="AH104" s="10">
        <v>0</v>
      </c>
      <c r="AI104" s="10">
        <v>195</v>
      </c>
      <c r="AJ104" s="10" t="s">
        <v>292</v>
      </c>
      <c r="AK104" s="10">
        <v>0</v>
      </c>
      <c r="AL104" s="10">
        <v>0</v>
      </c>
      <c r="AM104" s="10">
        <v>0</v>
      </c>
      <c r="AN104" s="10">
        <v>10.4</v>
      </c>
      <c r="AO104" s="10">
        <v>0</v>
      </c>
      <c r="AP104" s="10">
        <v>0</v>
      </c>
      <c r="AQ104" s="10">
        <v>0</v>
      </c>
      <c r="AR104" s="10">
        <v>0</v>
      </c>
      <c r="AS104" s="10">
        <v>10.199999999999999</v>
      </c>
      <c r="AT104" s="10">
        <v>0</v>
      </c>
      <c r="AU104" s="10">
        <v>0</v>
      </c>
      <c r="AV104" s="10">
        <v>0</v>
      </c>
      <c r="AW104" s="10">
        <v>0</v>
      </c>
      <c r="AX104" s="10">
        <v>10.4</v>
      </c>
      <c r="AY104" s="10">
        <v>0</v>
      </c>
      <c r="AZ104" s="10">
        <v>195</v>
      </c>
      <c r="BA104" s="10" t="s">
        <v>292</v>
      </c>
      <c r="BB104" s="10">
        <v>0</v>
      </c>
      <c r="BC104" s="10">
        <v>0</v>
      </c>
      <c r="BD104" s="10">
        <v>0</v>
      </c>
      <c r="BE104" s="10">
        <v>10.3</v>
      </c>
      <c r="BF104" s="10">
        <v>0</v>
      </c>
      <c r="BG104" s="10">
        <v>0</v>
      </c>
      <c r="BH104" s="10">
        <v>0</v>
      </c>
      <c r="BI104" s="10">
        <v>0</v>
      </c>
      <c r="BJ104" s="10">
        <v>10.3</v>
      </c>
      <c r="BK104" s="10">
        <v>0</v>
      </c>
      <c r="BL104" s="10">
        <v>0</v>
      </c>
      <c r="BM104" s="10">
        <v>0</v>
      </c>
      <c r="BN104" s="10">
        <v>0</v>
      </c>
      <c r="BO104" s="10">
        <v>10.3</v>
      </c>
      <c r="BP104" s="10">
        <v>0</v>
      </c>
      <c r="BQ104" s="10">
        <v>195</v>
      </c>
      <c r="BR104" s="10" t="s">
        <v>292</v>
      </c>
      <c r="BS104" s="10">
        <v>0</v>
      </c>
      <c r="BT104" s="10">
        <v>0</v>
      </c>
      <c r="BU104" s="10">
        <v>0</v>
      </c>
      <c r="BV104" s="10">
        <v>10.3</v>
      </c>
      <c r="BW104" s="10">
        <v>0</v>
      </c>
      <c r="BX104" s="10">
        <v>0</v>
      </c>
      <c r="BY104" s="10">
        <v>0</v>
      </c>
      <c r="BZ104" s="10">
        <v>0</v>
      </c>
      <c r="CA104" s="10">
        <v>10.3</v>
      </c>
      <c r="CB104" s="10">
        <v>0</v>
      </c>
      <c r="CC104" s="10">
        <v>0</v>
      </c>
      <c r="CD104" s="10">
        <v>0</v>
      </c>
      <c r="CE104" s="10">
        <v>0</v>
      </c>
      <c r="CF104" s="10">
        <v>10.3</v>
      </c>
      <c r="CG104" s="10">
        <v>0</v>
      </c>
      <c r="CH104" s="10">
        <v>195</v>
      </c>
      <c r="CI104" s="10" t="s">
        <v>292</v>
      </c>
      <c r="CJ104" s="10">
        <v>0</v>
      </c>
      <c r="CK104" s="10">
        <v>0</v>
      </c>
      <c r="CL104" s="10">
        <v>0</v>
      </c>
      <c r="CM104" s="10">
        <v>10.4</v>
      </c>
      <c r="CN104" s="10">
        <v>0</v>
      </c>
      <c r="CO104" s="10">
        <v>0</v>
      </c>
      <c r="CP104" s="10">
        <v>0</v>
      </c>
      <c r="CQ104" s="10">
        <v>0</v>
      </c>
      <c r="CR104" s="10">
        <v>10.3</v>
      </c>
      <c r="CS104" s="10">
        <v>0</v>
      </c>
      <c r="CT104" s="10">
        <v>0</v>
      </c>
      <c r="CU104" s="10">
        <v>0</v>
      </c>
      <c r="CV104" s="10">
        <v>0</v>
      </c>
      <c r="CW104" s="10">
        <v>10.3</v>
      </c>
      <c r="CX104" s="10">
        <v>0</v>
      </c>
      <c r="CY104" s="10">
        <v>195</v>
      </c>
      <c r="CZ104" s="10" t="s">
        <v>292</v>
      </c>
      <c r="DA104" s="10">
        <v>0</v>
      </c>
      <c r="DB104" s="10">
        <v>0</v>
      </c>
      <c r="DC104" s="10">
        <v>0</v>
      </c>
      <c r="DD104" s="10">
        <v>10.4</v>
      </c>
      <c r="DE104" s="10">
        <v>0</v>
      </c>
      <c r="DF104" s="10">
        <v>0</v>
      </c>
      <c r="DG104" s="10">
        <v>0</v>
      </c>
      <c r="DH104" s="10">
        <v>0</v>
      </c>
      <c r="DI104" s="10">
        <v>10.199999999999999</v>
      </c>
      <c r="DJ104" s="10">
        <v>0</v>
      </c>
      <c r="DK104" s="10">
        <v>0</v>
      </c>
      <c r="DL104" s="10">
        <v>0</v>
      </c>
      <c r="DM104" s="10">
        <v>0</v>
      </c>
      <c r="DN104" s="10">
        <v>10.199999999999999</v>
      </c>
      <c r="DO104" s="10">
        <v>0</v>
      </c>
    </row>
    <row r="105" spans="1:119" x14ac:dyDescent="0.25">
      <c r="A105" s="10">
        <v>196</v>
      </c>
      <c r="B105" s="10" t="s">
        <v>293</v>
      </c>
      <c r="C105" s="10">
        <v>0</v>
      </c>
      <c r="D105" s="10">
        <v>0</v>
      </c>
      <c r="E105" s="10">
        <v>0</v>
      </c>
      <c r="F105" s="10">
        <v>10.6</v>
      </c>
      <c r="G105" s="10">
        <v>0</v>
      </c>
      <c r="H105" s="10">
        <v>0</v>
      </c>
      <c r="I105" s="10">
        <v>0</v>
      </c>
      <c r="J105" s="10">
        <v>0</v>
      </c>
      <c r="K105" s="10">
        <v>10.4</v>
      </c>
      <c r="L105" s="10">
        <v>0</v>
      </c>
      <c r="M105" s="10">
        <v>0</v>
      </c>
      <c r="N105" s="10">
        <v>0</v>
      </c>
      <c r="O105" s="10">
        <v>0</v>
      </c>
      <c r="P105" s="10">
        <v>10.5</v>
      </c>
      <c r="Q105" s="10">
        <v>0</v>
      </c>
      <c r="R105" s="10">
        <v>196</v>
      </c>
      <c r="S105" s="10" t="s">
        <v>293</v>
      </c>
      <c r="T105" s="10">
        <v>0</v>
      </c>
      <c r="U105" s="10">
        <v>0</v>
      </c>
      <c r="V105" s="10">
        <v>0</v>
      </c>
      <c r="W105" s="10">
        <v>10.4</v>
      </c>
      <c r="X105" s="10">
        <v>0</v>
      </c>
      <c r="Y105" s="10">
        <v>0</v>
      </c>
      <c r="Z105" s="10">
        <v>0</v>
      </c>
      <c r="AA105" s="10">
        <v>0</v>
      </c>
      <c r="AB105" s="10">
        <v>10.199999999999999</v>
      </c>
      <c r="AC105" s="10">
        <v>0</v>
      </c>
      <c r="AD105" s="10">
        <v>0</v>
      </c>
      <c r="AE105" s="10">
        <v>0</v>
      </c>
      <c r="AF105" s="10">
        <v>0</v>
      </c>
      <c r="AG105" s="10">
        <v>10.4</v>
      </c>
      <c r="AH105" s="10">
        <v>0</v>
      </c>
      <c r="AI105" s="10">
        <v>196</v>
      </c>
      <c r="AJ105" s="10" t="s">
        <v>293</v>
      </c>
      <c r="AK105" s="10">
        <v>0</v>
      </c>
      <c r="AL105" s="10">
        <v>0</v>
      </c>
      <c r="AM105" s="10">
        <v>0</v>
      </c>
      <c r="AN105" s="10">
        <v>10.4</v>
      </c>
      <c r="AO105" s="10">
        <v>0</v>
      </c>
      <c r="AP105" s="10">
        <v>0</v>
      </c>
      <c r="AQ105" s="10">
        <v>0</v>
      </c>
      <c r="AR105" s="10">
        <v>0</v>
      </c>
      <c r="AS105" s="10">
        <v>10.199999999999999</v>
      </c>
      <c r="AT105" s="10">
        <v>0</v>
      </c>
      <c r="AU105" s="10">
        <v>0</v>
      </c>
      <c r="AV105" s="10">
        <v>0</v>
      </c>
      <c r="AW105" s="10">
        <v>0</v>
      </c>
      <c r="AX105" s="10">
        <v>10.4</v>
      </c>
      <c r="AY105" s="10">
        <v>0</v>
      </c>
      <c r="AZ105" s="10">
        <v>196</v>
      </c>
      <c r="BA105" s="10" t="s">
        <v>293</v>
      </c>
      <c r="BB105" s="10">
        <v>0</v>
      </c>
      <c r="BC105" s="10">
        <v>0</v>
      </c>
      <c r="BD105" s="10">
        <v>0</v>
      </c>
      <c r="BE105" s="10">
        <v>10.3</v>
      </c>
      <c r="BF105" s="10">
        <v>0</v>
      </c>
      <c r="BG105" s="10">
        <v>0</v>
      </c>
      <c r="BH105" s="10">
        <v>0</v>
      </c>
      <c r="BI105" s="10">
        <v>0</v>
      </c>
      <c r="BJ105" s="10">
        <v>10.3</v>
      </c>
      <c r="BK105" s="10">
        <v>0</v>
      </c>
      <c r="BL105" s="10">
        <v>0</v>
      </c>
      <c r="BM105" s="10">
        <v>0</v>
      </c>
      <c r="BN105" s="10">
        <v>0</v>
      </c>
      <c r="BO105" s="10">
        <v>10.3</v>
      </c>
      <c r="BP105" s="10">
        <v>0</v>
      </c>
      <c r="BQ105" s="10">
        <v>196</v>
      </c>
      <c r="BR105" s="10" t="s">
        <v>293</v>
      </c>
      <c r="BS105" s="10">
        <v>0</v>
      </c>
      <c r="BT105" s="10">
        <v>0</v>
      </c>
      <c r="BU105" s="10">
        <v>0</v>
      </c>
      <c r="BV105" s="10">
        <v>10.3</v>
      </c>
      <c r="BW105" s="10">
        <v>0</v>
      </c>
      <c r="BX105" s="10">
        <v>0</v>
      </c>
      <c r="BY105" s="10">
        <v>0</v>
      </c>
      <c r="BZ105" s="10">
        <v>0</v>
      </c>
      <c r="CA105" s="10">
        <v>10.3</v>
      </c>
      <c r="CB105" s="10">
        <v>0</v>
      </c>
      <c r="CC105" s="10">
        <v>0</v>
      </c>
      <c r="CD105" s="10">
        <v>0</v>
      </c>
      <c r="CE105" s="10">
        <v>0</v>
      </c>
      <c r="CF105" s="10">
        <v>10.3</v>
      </c>
      <c r="CG105" s="10">
        <v>0</v>
      </c>
      <c r="CH105" s="10">
        <v>196</v>
      </c>
      <c r="CI105" s="10" t="s">
        <v>293</v>
      </c>
      <c r="CJ105" s="10">
        <v>0</v>
      </c>
      <c r="CK105" s="10">
        <v>0</v>
      </c>
      <c r="CL105" s="10">
        <v>0</v>
      </c>
      <c r="CM105" s="10">
        <v>10.4</v>
      </c>
      <c r="CN105" s="10">
        <v>0</v>
      </c>
      <c r="CO105" s="10">
        <v>0</v>
      </c>
      <c r="CP105" s="10">
        <v>0</v>
      </c>
      <c r="CQ105" s="10">
        <v>0</v>
      </c>
      <c r="CR105" s="10">
        <v>10.3</v>
      </c>
      <c r="CS105" s="10">
        <v>0</v>
      </c>
      <c r="CT105" s="10">
        <v>0</v>
      </c>
      <c r="CU105" s="10">
        <v>0</v>
      </c>
      <c r="CV105" s="10">
        <v>0</v>
      </c>
      <c r="CW105" s="10">
        <v>10.3</v>
      </c>
      <c r="CX105" s="10">
        <v>0</v>
      </c>
      <c r="CY105" s="10">
        <v>196</v>
      </c>
      <c r="CZ105" s="10" t="s">
        <v>293</v>
      </c>
      <c r="DA105" s="10">
        <v>0</v>
      </c>
      <c r="DB105" s="10">
        <v>0</v>
      </c>
      <c r="DC105" s="10">
        <v>0</v>
      </c>
      <c r="DD105" s="10">
        <v>10.4</v>
      </c>
      <c r="DE105" s="10">
        <v>0</v>
      </c>
      <c r="DF105" s="10">
        <v>0</v>
      </c>
      <c r="DG105" s="10">
        <v>0</v>
      </c>
      <c r="DH105" s="10">
        <v>0</v>
      </c>
      <c r="DI105" s="10">
        <v>10.199999999999999</v>
      </c>
      <c r="DJ105" s="10">
        <v>0</v>
      </c>
      <c r="DK105" s="10">
        <v>0</v>
      </c>
      <c r="DL105" s="10">
        <v>0</v>
      </c>
      <c r="DM105" s="10">
        <v>0</v>
      </c>
      <c r="DN105" s="10">
        <v>10.199999999999999</v>
      </c>
      <c r="DO105" s="10">
        <v>0</v>
      </c>
    </row>
    <row r="106" spans="1:119" x14ac:dyDescent="0.25">
      <c r="A106" s="10">
        <v>197</v>
      </c>
      <c r="B106" s="10" t="s">
        <v>285</v>
      </c>
      <c r="C106" s="10">
        <v>0.61</v>
      </c>
      <c r="D106" s="10">
        <v>0.12</v>
      </c>
      <c r="E106" s="10">
        <v>33.83</v>
      </c>
      <c r="F106" s="10">
        <v>10.6</v>
      </c>
      <c r="G106" s="10">
        <v>0.98</v>
      </c>
      <c r="H106" s="10">
        <v>0.56000000000000005</v>
      </c>
      <c r="I106" s="10">
        <v>0.14000000000000001</v>
      </c>
      <c r="J106" s="10">
        <v>32.1</v>
      </c>
      <c r="K106" s="10">
        <v>10.4</v>
      </c>
      <c r="L106" s="10">
        <v>0.97</v>
      </c>
      <c r="M106" s="10">
        <v>0.56999999999999995</v>
      </c>
      <c r="N106" s="10">
        <v>0.09</v>
      </c>
      <c r="O106" s="10">
        <v>31.49</v>
      </c>
      <c r="P106" s="10">
        <v>10.5</v>
      </c>
      <c r="Q106" s="10">
        <v>0.99</v>
      </c>
      <c r="R106" s="10">
        <v>197</v>
      </c>
      <c r="S106" s="10" t="s">
        <v>285</v>
      </c>
      <c r="T106" s="10">
        <v>0</v>
      </c>
      <c r="U106" s="10">
        <v>0</v>
      </c>
      <c r="V106" s="10">
        <v>0</v>
      </c>
      <c r="W106" s="10">
        <v>6.6</v>
      </c>
      <c r="X106" s="10">
        <v>0</v>
      </c>
      <c r="Y106" s="10">
        <v>0</v>
      </c>
      <c r="Z106" s="10">
        <v>0</v>
      </c>
      <c r="AA106" s="10">
        <v>0</v>
      </c>
      <c r="AB106" s="10">
        <v>6.6</v>
      </c>
      <c r="AC106" s="10">
        <v>0</v>
      </c>
      <c r="AD106" s="10">
        <v>0</v>
      </c>
      <c r="AE106" s="10">
        <v>0</v>
      </c>
      <c r="AF106" s="10">
        <v>0</v>
      </c>
      <c r="AG106" s="10">
        <v>6.4</v>
      </c>
      <c r="AH106" s="10">
        <v>0</v>
      </c>
      <c r="AI106" s="10">
        <v>197</v>
      </c>
      <c r="AJ106" s="10" t="s">
        <v>285</v>
      </c>
      <c r="AK106" s="10">
        <v>0</v>
      </c>
      <c r="AL106" s="10">
        <v>0</v>
      </c>
      <c r="AM106" s="10">
        <v>0</v>
      </c>
      <c r="AN106" s="10">
        <v>6.6</v>
      </c>
      <c r="AO106" s="10">
        <v>0</v>
      </c>
      <c r="AP106" s="10">
        <v>0</v>
      </c>
      <c r="AQ106" s="10">
        <v>0</v>
      </c>
      <c r="AR106" s="10">
        <v>0</v>
      </c>
      <c r="AS106" s="10">
        <v>6.6</v>
      </c>
      <c r="AT106" s="10">
        <v>0</v>
      </c>
      <c r="AU106" s="10">
        <v>0</v>
      </c>
      <c r="AV106" s="10">
        <v>0</v>
      </c>
      <c r="AW106" s="10">
        <v>0</v>
      </c>
      <c r="AX106" s="10">
        <v>6.6</v>
      </c>
      <c r="AY106" s="10">
        <v>0</v>
      </c>
      <c r="AZ106" s="10">
        <v>197</v>
      </c>
      <c r="BA106" s="10" t="s">
        <v>285</v>
      </c>
      <c r="BB106" s="10">
        <v>0</v>
      </c>
      <c r="BC106" s="10">
        <v>0</v>
      </c>
      <c r="BD106" s="10">
        <v>0</v>
      </c>
      <c r="BE106" s="10">
        <v>6.5</v>
      </c>
      <c r="BF106" s="10">
        <v>0</v>
      </c>
      <c r="BG106" s="10">
        <v>0</v>
      </c>
      <c r="BH106" s="10">
        <v>0</v>
      </c>
      <c r="BI106" s="10">
        <v>0</v>
      </c>
      <c r="BJ106" s="10">
        <v>6.6</v>
      </c>
      <c r="BK106" s="10">
        <v>0</v>
      </c>
      <c r="BL106" s="10">
        <v>0</v>
      </c>
      <c r="BM106" s="10">
        <v>0</v>
      </c>
      <c r="BN106" s="10">
        <v>0</v>
      </c>
      <c r="BO106" s="10">
        <v>6.5</v>
      </c>
      <c r="BP106" s="10">
        <v>0</v>
      </c>
      <c r="BQ106" s="10">
        <v>197</v>
      </c>
      <c r="BR106" s="10" t="s">
        <v>285</v>
      </c>
      <c r="BS106" s="10">
        <v>0</v>
      </c>
      <c r="BT106" s="10">
        <v>0</v>
      </c>
      <c r="BU106" s="10">
        <v>0</v>
      </c>
      <c r="BV106" s="10">
        <v>6.5</v>
      </c>
      <c r="BW106" s="10">
        <v>0</v>
      </c>
      <c r="BX106" s="10">
        <v>0</v>
      </c>
      <c r="BY106" s="10">
        <v>0</v>
      </c>
      <c r="BZ106" s="10">
        <v>0</v>
      </c>
      <c r="CA106" s="10">
        <v>6.6</v>
      </c>
      <c r="CB106" s="10">
        <v>0</v>
      </c>
      <c r="CC106" s="10">
        <v>0</v>
      </c>
      <c r="CD106" s="10">
        <v>0</v>
      </c>
      <c r="CE106" s="10">
        <v>0</v>
      </c>
      <c r="CF106" s="10">
        <v>6.5</v>
      </c>
      <c r="CG106" s="10">
        <v>0</v>
      </c>
      <c r="CH106" s="10">
        <v>197</v>
      </c>
      <c r="CI106" s="10" t="s">
        <v>285</v>
      </c>
      <c r="CJ106" s="10">
        <v>0</v>
      </c>
      <c r="CK106" s="10">
        <v>0</v>
      </c>
      <c r="CL106" s="10">
        <v>0</v>
      </c>
      <c r="CM106" s="10">
        <v>6.6</v>
      </c>
      <c r="CN106" s="10">
        <v>0</v>
      </c>
      <c r="CO106" s="10">
        <v>0</v>
      </c>
      <c r="CP106" s="10">
        <v>0</v>
      </c>
      <c r="CQ106" s="10">
        <v>0</v>
      </c>
      <c r="CR106" s="10">
        <v>6.5</v>
      </c>
      <c r="CS106" s="10">
        <v>0</v>
      </c>
      <c r="CT106" s="10">
        <v>0</v>
      </c>
      <c r="CU106" s="10">
        <v>0</v>
      </c>
      <c r="CV106" s="10">
        <v>0</v>
      </c>
      <c r="CW106" s="10">
        <v>6.5</v>
      </c>
      <c r="CX106" s="10">
        <v>0</v>
      </c>
      <c r="CY106" s="10">
        <v>197</v>
      </c>
      <c r="CZ106" s="10" t="s">
        <v>285</v>
      </c>
      <c r="DA106" s="10">
        <v>0</v>
      </c>
      <c r="DB106" s="10">
        <v>0</v>
      </c>
      <c r="DC106" s="10">
        <v>0</v>
      </c>
      <c r="DD106" s="10">
        <v>6.7</v>
      </c>
      <c r="DE106" s="10">
        <v>0</v>
      </c>
      <c r="DF106" s="10">
        <v>0</v>
      </c>
      <c r="DG106" s="10">
        <v>0</v>
      </c>
      <c r="DH106" s="10">
        <v>0</v>
      </c>
      <c r="DI106" s="10">
        <v>6.7</v>
      </c>
      <c r="DJ106" s="10">
        <v>0</v>
      </c>
      <c r="DK106" s="10">
        <v>0</v>
      </c>
      <c r="DL106" s="10">
        <v>0</v>
      </c>
      <c r="DM106" s="10">
        <v>0</v>
      </c>
      <c r="DN106" s="10">
        <v>6.7</v>
      </c>
      <c r="DO106" s="10">
        <v>0</v>
      </c>
    </row>
    <row r="107" spans="1:119" x14ac:dyDescent="0.25">
      <c r="A107" s="10">
        <v>198</v>
      </c>
      <c r="B107" s="10" t="s">
        <v>304</v>
      </c>
      <c r="C107" s="10">
        <v>0</v>
      </c>
      <c r="D107" s="10">
        <v>0</v>
      </c>
      <c r="E107" s="10">
        <v>0</v>
      </c>
      <c r="F107" s="10">
        <v>10.6</v>
      </c>
      <c r="G107" s="10">
        <v>0</v>
      </c>
      <c r="H107" s="10">
        <v>0</v>
      </c>
      <c r="I107" s="10">
        <v>0</v>
      </c>
      <c r="J107" s="10">
        <v>0</v>
      </c>
      <c r="K107" s="10">
        <v>10.4</v>
      </c>
      <c r="L107" s="10">
        <v>0</v>
      </c>
      <c r="M107" s="10">
        <v>0</v>
      </c>
      <c r="N107" s="10">
        <v>0</v>
      </c>
      <c r="O107" s="10">
        <v>0</v>
      </c>
      <c r="P107" s="10">
        <v>10.5</v>
      </c>
      <c r="Q107" s="10">
        <v>0</v>
      </c>
      <c r="R107" s="10">
        <v>198</v>
      </c>
      <c r="S107" s="10" t="s">
        <v>304</v>
      </c>
      <c r="T107" s="10">
        <v>0</v>
      </c>
      <c r="U107" s="10">
        <v>0</v>
      </c>
      <c r="V107" s="10">
        <v>0</v>
      </c>
      <c r="W107" s="10">
        <v>6.6</v>
      </c>
      <c r="X107" s="10">
        <v>0</v>
      </c>
      <c r="Y107" s="10">
        <v>0</v>
      </c>
      <c r="Z107" s="10">
        <v>0</v>
      </c>
      <c r="AA107" s="10">
        <v>0</v>
      </c>
      <c r="AB107" s="10">
        <v>6.6</v>
      </c>
      <c r="AC107" s="10">
        <v>0</v>
      </c>
      <c r="AD107" s="10">
        <v>0</v>
      </c>
      <c r="AE107" s="10">
        <v>0</v>
      </c>
      <c r="AF107" s="10">
        <v>0</v>
      </c>
      <c r="AG107" s="10">
        <v>6.4</v>
      </c>
      <c r="AH107" s="10">
        <v>0</v>
      </c>
      <c r="AI107" s="10">
        <v>198</v>
      </c>
      <c r="AJ107" s="10" t="s">
        <v>304</v>
      </c>
      <c r="AK107" s="10">
        <v>0</v>
      </c>
      <c r="AL107" s="10">
        <v>0</v>
      </c>
      <c r="AM107" s="10">
        <v>0</v>
      </c>
      <c r="AN107" s="10">
        <v>6.6</v>
      </c>
      <c r="AO107" s="10">
        <v>0</v>
      </c>
      <c r="AP107" s="10">
        <v>0</v>
      </c>
      <c r="AQ107" s="10">
        <v>0</v>
      </c>
      <c r="AR107" s="10">
        <v>0</v>
      </c>
      <c r="AS107" s="10">
        <v>6.6</v>
      </c>
      <c r="AT107" s="10">
        <v>0</v>
      </c>
      <c r="AU107" s="10">
        <v>0</v>
      </c>
      <c r="AV107" s="10">
        <v>0</v>
      </c>
      <c r="AW107" s="10">
        <v>0</v>
      </c>
      <c r="AX107" s="10">
        <v>6.6</v>
      </c>
      <c r="AY107" s="10">
        <v>0</v>
      </c>
      <c r="AZ107" s="10">
        <v>198</v>
      </c>
      <c r="BA107" s="10" t="s">
        <v>304</v>
      </c>
      <c r="BB107" s="10">
        <v>0</v>
      </c>
      <c r="BC107" s="10">
        <v>0</v>
      </c>
      <c r="BD107" s="10">
        <v>0</v>
      </c>
      <c r="BE107" s="10">
        <v>6.5</v>
      </c>
      <c r="BF107" s="10">
        <v>0</v>
      </c>
      <c r="BG107" s="10">
        <v>0</v>
      </c>
      <c r="BH107" s="10">
        <v>0</v>
      </c>
      <c r="BI107" s="10">
        <v>0</v>
      </c>
      <c r="BJ107" s="10">
        <v>6.6</v>
      </c>
      <c r="BK107" s="10">
        <v>0</v>
      </c>
      <c r="BL107" s="10">
        <v>0</v>
      </c>
      <c r="BM107" s="10">
        <v>0</v>
      </c>
      <c r="BN107" s="10">
        <v>0</v>
      </c>
      <c r="BO107" s="10">
        <v>6.5</v>
      </c>
      <c r="BP107" s="10">
        <v>0</v>
      </c>
      <c r="BQ107" s="10">
        <v>198</v>
      </c>
      <c r="BR107" s="10" t="s">
        <v>304</v>
      </c>
      <c r="BS107" s="10">
        <v>0</v>
      </c>
      <c r="BT107" s="10">
        <v>0</v>
      </c>
      <c r="BU107" s="10">
        <v>0</v>
      </c>
      <c r="BV107" s="10">
        <v>6.5</v>
      </c>
      <c r="BW107" s="10">
        <v>0</v>
      </c>
      <c r="BX107" s="10">
        <v>0</v>
      </c>
      <c r="BY107" s="10">
        <v>0</v>
      </c>
      <c r="BZ107" s="10">
        <v>0</v>
      </c>
      <c r="CA107" s="10">
        <v>6.6</v>
      </c>
      <c r="CB107" s="10">
        <v>0</v>
      </c>
      <c r="CC107" s="10">
        <v>0</v>
      </c>
      <c r="CD107" s="10">
        <v>0</v>
      </c>
      <c r="CE107" s="10">
        <v>0</v>
      </c>
      <c r="CF107" s="10">
        <v>6.5</v>
      </c>
      <c r="CG107" s="10">
        <v>0</v>
      </c>
      <c r="CH107" s="10">
        <v>198</v>
      </c>
      <c r="CI107" s="10" t="s">
        <v>304</v>
      </c>
      <c r="CJ107" s="10">
        <v>0</v>
      </c>
      <c r="CK107" s="10">
        <v>0</v>
      </c>
      <c r="CL107" s="10">
        <v>0</v>
      </c>
      <c r="CM107" s="10">
        <v>6.6</v>
      </c>
      <c r="CN107" s="10">
        <v>0</v>
      </c>
      <c r="CO107" s="10">
        <v>0</v>
      </c>
      <c r="CP107" s="10">
        <v>0</v>
      </c>
      <c r="CQ107" s="10">
        <v>0</v>
      </c>
      <c r="CR107" s="10">
        <v>6.5</v>
      </c>
      <c r="CS107" s="10">
        <v>0</v>
      </c>
      <c r="CT107" s="10">
        <v>0</v>
      </c>
      <c r="CU107" s="10">
        <v>0</v>
      </c>
      <c r="CV107" s="10">
        <v>0</v>
      </c>
      <c r="CW107" s="10">
        <v>6.5</v>
      </c>
      <c r="CX107" s="10">
        <v>0</v>
      </c>
      <c r="CY107" s="10">
        <v>198</v>
      </c>
      <c r="CZ107" s="10" t="s">
        <v>304</v>
      </c>
      <c r="DA107" s="10">
        <v>0</v>
      </c>
      <c r="DB107" s="10">
        <v>0</v>
      </c>
      <c r="DC107" s="10">
        <v>0</v>
      </c>
      <c r="DD107" s="10">
        <v>6.7</v>
      </c>
      <c r="DE107" s="10">
        <v>0</v>
      </c>
      <c r="DF107" s="10">
        <v>0</v>
      </c>
      <c r="DG107" s="10">
        <v>0</v>
      </c>
      <c r="DH107" s="10">
        <v>0</v>
      </c>
      <c r="DI107" s="10">
        <v>6.7</v>
      </c>
      <c r="DJ107" s="10">
        <v>0</v>
      </c>
      <c r="DK107" s="10">
        <v>0</v>
      </c>
      <c r="DL107" s="10">
        <v>0</v>
      </c>
      <c r="DM107" s="10">
        <v>0</v>
      </c>
      <c r="DN107" s="10">
        <v>6.7</v>
      </c>
      <c r="DO107" s="10">
        <v>0</v>
      </c>
    </row>
    <row r="108" spans="1:119" x14ac:dyDescent="0.25">
      <c r="A108" s="10">
        <v>199</v>
      </c>
      <c r="B108" s="10" t="s">
        <v>287</v>
      </c>
      <c r="C108" s="10">
        <v>0</v>
      </c>
      <c r="D108" s="10">
        <v>0</v>
      </c>
      <c r="E108" s="10">
        <v>0</v>
      </c>
      <c r="F108" s="10">
        <v>10.6</v>
      </c>
      <c r="G108" s="10">
        <v>0</v>
      </c>
      <c r="H108" s="10">
        <v>0</v>
      </c>
      <c r="I108" s="10">
        <v>0</v>
      </c>
      <c r="J108" s="10">
        <v>0</v>
      </c>
      <c r="K108" s="10">
        <v>10.4</v>
      </c>
      <c r="L108" s="10">
        <v>0</v>
      </c>
      <c r="M108" s="10">
        <v>0</v>
      </c>
      <c r="N108" s="10">
        <v>0</v>
      </c>
      <c r="O108" s="10">
        <v>0</v>
      </c>
      <c r="P108" s="10">
        <v>10.5</v>
      </c>
      <c r="Q108" s="10">
        <v>0</v>
      </c>
      <c r="R108" s="10">
        <v>199</v>
      </c>
      <c r="S108" s="10" t="s">
        <v>287</v>
      </c>
      <c r="T108" s="10">
        <v>0</v>
      </c>
      <c r="U108" s="10">
        <v>0</v>
      </c>
      <c r="V108" s="10">
        <v>0</v>
      </c>
      <c r="W108" s="10">
        <v>6.6</v>
      </c>
      <c r="X108" s="10">
        <v>0</v>
      </c>
      <c r="Y108" s="10">
        <v>0</v>
      </c>
      <c r="Z108" s="10">
        <v>0</v>
      </c>
      <c r="AA108" s="10">
        <v>0</v>
      </c>
      <c r="AB108" s="10">
        <v>6.6</v>
      </c>
      <c r="AC108" s="10">
        <v>0</v>
      </c>
      <c r="AD108" s="10">
        <v>0</v>
      </c>
      <c r="AE108" s="10">
        <v>0</v>
      </c>
      <c r="AF108" s="10">
        <v>0</v>
      </c>
      <c r="AG108" s="10">
        <v>6.4</v>
      </c>
      <c r="AH108" s="10">
        <v>0</v>
      </c>
      <c r="AI108" s="10">
        <v>199</v>
      </c>
      <c r="AJ108" s="10" t="s">
        <v>287</v>
      </c>
      <c r="AK108" s="10">
        <v>0</v>
      </c>
      <c r="AL108" s="10">
        <v>0</v>
      </c>
      <c r="AM108" s="10">
        <v>0</v>
      </c>
      <c r="AN108" s="10">
        <v>6.6</v>
      </c>
      <c r="AO108" s="10">
        <v>0</v>
      </c>
      <c r="AP108" s="10">
        <v>0</v>
      </c>
      <c r="AQ108" s="10">
        <v>0</v>
      </c>
      <c r="AR108" s="10">
        <v>0</v>
      </c>
      <c r="AS108" s="10">
        <v>6.6</v>
      </c>
      <c r="AT108" s="10">
        <v>0</v>
      </c>
      <c r="AU108" s="10">
        <v>0</v>
      </c>
      <c r="AV108" s="10">
        <v>0</v>
      </c>
      <c r="AW108" s="10">
        <v>0</v>
      </c>
      <c r="AX108" s="10">
        <v>6.6</v>
      </c>
      <c r="AY108" s="10">
        <v>0</v>
      </c>
      <c r="AZ108" s="10">
        <v>199</v>
      </c>
      <c r="BA108" s="10" t="s">
        <v>287</v>
      </c>
      <c r="BB108" s="10">
        <v>0</v>
      </c>
      <c r="BC108" s="10">
        <v>0</v>
      </c>
      <c r="BD108" s="10">
        <v>0</v>
      </c>
      <c r="BE108" s="10">
        <v>6.5</v>
      </c>
      <c r="BF108" s="10">
        <v>0</v>
      </c>
      <c r="BG108" s="10">
        <v>0</v>
      </c>
      <c r="BH108" s="10">
        <v>0</v>
      </c>
      <c r="BI108" s="10">
        <v>0</v>
      </c>
      <c r="BJ108" s="10">
        <v>6.6</v>
      </c>
      <c r="BK108" s="10">
        <v>0</v>
      </c>
      <c r="BL108" s="10">
        <v>0</v>
      </c>
      <c r="BM108" s="10">
        <v>0</v>
      </c>
      <c r="BN108" s="10">
        <v>0</v>
      </c>
      <c r="BO108" s="10">
        <v>6.5</v>
      </c>
      <c r="BP108" s="10">
        <v>0</v>
      </c>
      <c r="BQ108" s="10">
        <v>199</v>
      </c>
      <c r="BR108" s="10" t="s">
        <v>287</v>
      </c>
      <c r="BS108" s="10">
        <v>0</v>
      </c>
      <c r="BT108" s="10">
        <v>0</v>
      </c>
      <c r="BU108" s="10">
        <v>0</v>
      </c>
      <c r="BV108" s="10">
        <v>6.5</v>
      </c>
      <c r="BW108" s="10">
        <v>0</v>
      </c>
      <c r="BX108" s="10">
        <v>0</v>
      </c>
      <c r="BY108" s="10">
        <v>0</v>
      </c>
      <c r="BZ108" s="10">
        <v>0</v>
      </c>
      <c r="CA108" s="10">
        <v>6.6</v>
      </c>
      <c r="CB108" s="10">
        <v>0</v>
      </c>
      <c r="CC108" s="10">
        <v>0</v>
      </c>
      <c r="CD108" s="10">
        <v>0</v>
      </c>
      <c r="CE108" s="10">
        <v>0</v>
      </c>
      <c r="CF108" s="10">
        <v>6.5</v>
      </c>
      <c r="CG108" s="10">
        <v>0</v>
      </c>
      <c r="CH108" s="10">
        <v>199</v>
      </c>
      <c r="CI108" s="10" t="s">
        <v>287</v>
      </c>
      <c r="CJ108" s="10">
        <v>0</v>
      </c>
      <c r="CK108" s="10">
        <v>0</v>
      </c>
      <c r="CL108" s="10">
        <v>0</v>
      </c>
      <c r="CM108" s="10">
        <v>6.6</v>
      </c>
      <c r="CN108" s="10">
        <v>0</v>
      </c>
      <c r="CO108" s="10">
        <v>0</v>
      </c>
      <c r="CP108" s="10">
        <v>0</v>
      </c>
      <c r="CQ108" s="10">
        <v>0</v>
      </c>
      <c r="CR108" s="10">
        <v>6.5</v>
      </c>
      <c r="CS108" s="10">
        <v>0</v>
      </c>
      <c r="CT108" s="10">
        <v>0</v>
      </c>
      <c r="CU108" s="10">
        <v>0</v>
      </c>
      <c r="CV108" s="10">
        <v>0</v>
      </c>
      <c r="CW108" s="10">
        <v>6.5</v>
      </c>
      <c r="CX108" s="10">
        <v>0</v>
      </c>
      <c r="CY108" s="10">
        <v>199</v>
      </c>
      <c r="CZ108" s="10" t="s">
        <v>287</v>
      </c>
      <c r="DA108" s="10">
        <v>0</v>
      </c>
      <c r="DB108" s="10">
        <v>0</v>
      </c>
      <c r="DC108" s="10">
        <v>0</v>
      </c>
      <c r="DD108" s="10">
        <v>6.7</v>
      </c>
      <c r="DE108" s="10">
        <v>0</v>
      </c>
      <c r="DF108" s="10">
        <v>0</v>
      </c>
      <c r="DG108" s="10">
        <v>0</v>
      </c>
      <c r="DH108" s="10">
        <v>0</v>
      </c>
      <c r="DI108" s="10">
        <v>6.7</v>
      </c>
      <c r="DJ108" s="10">
        <v>0</v>
      </c>
      <c r="DK108" s="10">
        <v>0</v>
      </c>
      <c r="DL108" s="10">
        <v>0</v>
      </c>
      <c r="DM108" s="10">
        <v>0</v>
      </c>
      <c r="DN108" s="10">
        <v>6.7</v>
      </c>
      <c r="DO108" s="10">
        <v>0</v>
      </c>
    </row>
    <row r="109" spans="1:119" x14ac:dyDescent="0.25">
      <c r="A109" s="10">
        <v>200</v>
      </c>
      <c r="B109" s="10" t="s">
        <v>291</v>
      </c>
      <c r="C109" s="10">
        <v>0</v>
      </c>
      <c r="D109" s="10">
        <v>0</v>
      </c>
      <c r="E109" s="10">
        <v>0</v>
      </c>
      <c r="F109" s="10">
        <v>6.5</v>
      </c>
      <c r="G109" s="10">
        <v>0</v>
      </c>
      <c r="H109" s="10">
        <v>0</v>
      </c>
      <c r="I109" s="10">
        <v>0</v>
      </c>
      <c r="J109" s="10">
        <v>0</v>
      </c>
      <c r="K109" s="10">
        <v>6.4</v>
      </c>
      <c r="L109" s="10">
        <v>0</v>
      </c>
      <c r="M109" s="10">
        <v>0</v>
      </c>
      <c r="N109" s="10">
        <v>0</v>
      </c>
      <c r="O109" s="10">
        <v>0</v>
      </c>
      <c r="P109" s="10">
        <v>6.4</v>
      </c>
      <c r="Q109" s="10">
        <v>0</v>
      </c>
      <c r="R109" s="10">
        <v>200</v>
      </c>
      <c r="S109" s="10" t="s">
        <v>291</v>
      </c>
      <c r="T109" s="10">
        <v>0</v>
      </c>
      <c r="U109" s="10">
        <v>0</v>
      </c>
      <c r="V109" s="10">
        <v>0</v>
      </c>
      <c r="W109" s="10">
        <v>6.6</v>
      </c>
      <c r="X109" s="10">
        <v>0</v>
      </c>
      <c r="Y109" s="10">
        <v>0</v>
      </c>
      <c r="Z109" s="10">
        <v>0</v>
      </c>
      <c r="AA109" s="10">
        <v>0</v>
      </c>
      <c r="AB109" s="10">
        <v>6.6</v>
      </c>
      <c r="AC109" s="10">
        <v>0</v>
      </c>
      <c r="AD109" s="10">
        <v>0</v>
      </c>
      <c r="AE109" s="10">
        <v>0</v>
      </c>
      <c r="AF109" s="10">
        <v>0</v>
      </c>
      <c r="AG109" s="10">
        <v>6.4</v>
      </c>
      <c r="AH109" s="10">
        <v>0</v>
      </c>
      <c r="AI109" s="10">
        <v>200</v>
      </c>
      <c r="AJ109" s="10" t="s">
        <v>291</v>
      </c>
      <c r="AK109" s="10">
        <v>0</v>
      </c>
      <c r="AL109" s="10">
        <v>0</v>
      </c>
      <c r="AM109" s="10">
        <v>0</v>
      </c>
      <c r="AN109" s="10">
        <v>6.5</v>
      </c>
      <c r="AO109" s="10">
        <v>0</v>
      </c>
      <c r="AP109" s="10">
        <v>0</v>
      </c>
      <c r="AQ109" s="10">
        <v>0</v>
      </c>
      <c r="AR109" s="10">
        <v>0</v>
      </c>
      <c r="AS109" s="10">
        <v>6.3</v>
      </c>
      <c r="AT109" s="10">
        <v>0</v>
      </c>
      <c r="AU109" s="10">
        <v>0</v>
      </c>
      <c r="AV109" s="10">
        <v>0</v>
      </c>
      <c r="AW109" s="10">
        <v>0</v>
      </c>
      <c r="AX109" s="10">
        <v>6.4</v>
      </c>
      <c r="AY109" s="10">
        <v>0</v>
      </c>
      <c r="AZ109" s="10">
        <v>200</v>
      </c>
      <c r="BA109" s="10" t="s">
        <v>291</v>
      </c>
      <c r="BB109" s="10">
        <v>0</v>
      </c>
      <c r="BC109" s="10">
        <v>0</v>
      </c>
      <c r="BD109" s="10">
        <v>0</v>
      </c>
      <c r="BE109" s="10">
        <v>6.4</v>
      </c>
      <c r="BF109" s="10">
        <v>0</v>
      </c>
      <c r="BG109" s="10">
        <v>0</v>
      </c>
      <c r="BH109" s="10">
        <v>0</v>
      </c>
      <c r="BI109" s="10">
        <v>0</v>
      </c>
      <c r="BJ109" s="10">
        <v>6.4</v>
      </c>
      <c r="BK109" s="10">
        <v>0</v>
      </c>
      <c r="BL109" s="10">
        <v>0</v>
      </c>
      <c r="BM109" s="10">
        <v>0</v>
      </c>
      <c r="BN109" s="10">
        <v>0</v>
      </c>
      <c r="BO109" s="10">
        <v>6.4</v>
      </c>
      <c r="BP109" s="10">
        <v>0</v>
      </c>
      <c r="BQ109" s="10">
        <v>200</v>
      </c>
      <c r="BR109" s="10" t="s">
        <v>291</v>
      </c>
      <c r="BS109" s="10">
        <v>0</v>
      </c>
      <c r="BT109" s="10">
        <v>0</v>
      </c>
      <c r="BU109" s="10">
        <v>0</v>
      </c>
      <c r="BV109" s="10">
        <v>6.4</v>
      </c>
      <c r="BW109" s="10">
        <v>0</v>
      </c>
      <c r="BX109" s="10">
        <v>0</v>
      </c>
      <c r="BY109" s="10">
        <v>0</v>
      </c>
      <c r="BZ109" s="10">
        <v>0</v>
      </c>
      <c r="CA109" s="10">
        <v>6.4</v>
      </c>
      <c r="CB109" s="10">
        <v>0</v>
      </c>
      <c r="CC109" s="10">
        <v>0</v>
      </c>
      <c r="CD109" s="10">
        <v>0</v>
      </c>
      <c r="CE109" s="10">
        <v>0</v>
      </c>
      <c r="CF109" s="10">
        <v>6.4</v>
      </c>
      <c r="CG109" s="10">
        <v>0</v>
      </c>
      <c r="CH109" s="10">
        <v>200</v>
      </c>
      <c r="CI109" s="10" t="s">
        <v>291</v>
      </c>
      <c r="CJ109" s="10">
        <v>0</v>
      </c>
      <c r="CK109" s="10">
        <v>0</v>
      </c>
      <c r="CL109" s="10">
        <v>0</v>
      </c>
      <c r="CM109" s="10">
        <v>6.5</v>
      </c>
      <c r="CN109" s="10">
        <v>0</v>
      </c>
      <c r="CO109" s="10">
        <v>0</v>
      </c>
      <c r="CP109" s="10">
        <v>0</v>
      </c>
      <c r="CQ109" s="10">
        <v>0</v>
      </c>
      <c r="CR109" s="10">
        <v>6.4</v>
      </c>
      <c r="CS109" s="10">
        <v>0</v>
      </c>
      <c r="CT109" s="10">
        <v>0</v>
      </c>
      <c r="CU109" s="10">
        <v>0</v>
      </c>
      <c r="CV109" s="10">
        <v>0</v>
      </c>
      <c r="CW109" s="10">
        <v>6.4</v>
      </c>
      <c r="CX109" s="10">
        <v>0</v>
      </c>
      <c r="CY109" s="10">
        <v>200</v>
      </c>
      <c r="CZ109" s="10" t="s">
        <v>291</v>
      </c>
      <c r="DA109" s="10">
        <v>0</v>
      </c>
      <c r="DB109" s="10">
        <v>0</v>
      </c>
      <c r="DC109" s="10">
        <v>0</v>
      </c>
      <c r="DD109" s="10">
        <v>6.6</v>
      </c>
      <c r="DE109" s="10">
        <v>0</v>
      </c>
      <c r="DF109" s="10">
        <v>0</v>
      </c>
      <c r="DG109" s="10">
        <v>0</v>
      </c>
      <c r="DH109" s="10">
        <v>0</v>
      </c>
      <c r="DI109" s="10">
        <v>6.7</v>
      </c>
      <c r="DJ109" s="10">
        <v>0</v>
      </c>
      <c r="DK109" s="10">
        <v>0</v>
      </c>
      <c r="DL109" s="10">
        <v>0</v>
      </c>
      <c r="DM109" s="10">
        <v>0</v>
      </c>
      <c r="DN109" s="10">
        <v>6.7</v>
      </c>
      <c r="DO109" s="10">
        <v>0</v>
      </c>
    </row>
    <row r="110" spans="1:119" x14ac:dyDescent="0.25">
      <c r="A110" s="10">
        <v>201</v>
      </c>
      <c r="B110" s="10" t="s">
        <v>307</v>
      </c>
      <c r="C110" s="10">
        <v>1.22</v>
      </c>
      <c r="D110" s="10">
        <v>0.24</v>
      </c>
      <c r="E110" s="10">
        <v>67.67</v>
      </c>
      <c r="F110" s="10">
        <v>10.6</v>
      </c>
      <c r="G110" s="10">
        <v>0.98</v>
      </c>
      <c r="H110" s="10">
        <v>1.1299999999999999</v>
      </c>
      <c r="I110" s="10">
        <v>0.23</v>
      </c>
      <c r="J110" s="10">
        <v>64.2</v>
      </c>
      <c r="K110" s="10">
        <v>10.4</v>
      </c>
      <c r="L110" s="10">
        <v>0.98</v>
      </c>
      <c r="M110" s="10">
        <v>1.1399999999999999</v>
      </c>
      <c r="N110" s="10">
        <v>0.14000000000000001</v>
      </c>
      <c r="O110" s="10">
        <v>63.38</v>
      </c>
      <c r="P110" s="10">
        <v>10.5</v>
      </c>
      <c r="Q110" s="10">
        <v>0.99</v>
      </c>
      <c r="R110" s="10">
        <v>201</v>
      </c>
      <c r="S110" s="10" t="s">
        <v>307</v>
      </c>
      <c r="T110" s="10">
        <v>0</v>
      </c>
      <c r="U110" s="10">
        <v>0</v>
      </c>
      <c r="V110" s="10">
        <v>0</v>
      </c>
      <c r="W110" s="10">
        <v>6.6</v>
      </c>
      <c r="X110" s="10">
        <v>0</v>
      </c>
      <c r="Y110" s="10">
        <v>0</v>
      </c>
      <c r="Z110" s="10">
        <v>0</v>
      </c>
      <c r="AA110" s="10">
        <v>0</v>
      </c>
      <c r="AB110" s="10">
        <v>6.6</v>
      </c>
      <c r="AC110" s="10">
        <v>0</v>
      </c>
      <c r="AD110" s="10">
        <v>0</v>
      </c>
      <c r="AE110" s="10">
        <v>0</v>
      </c>
      <c r="AF110" s="10">
        <v>0</v>
      </c>
      <c r="AG110" s="10">
        <v>6.4</v>
      </c>
      <c r="AH110" s="10">
        <v>0</v>
      </c>
      <c r="AI110" s="10">
        <v>201</v>
      </c>
      <c r="AJ110" s="10" t="s">
        <v>307</v>
      </c>
      <c r="AK110" s="10">
        <v>0</v>
      </c>
      <c r="AL110" s="10">
        <v>0</v>
      </c>
      <c r="AM110" s="10">
        <v>0</v>
      </c>
      <c r="AN110" s="10">
        <v>6.5</v>
      </c>
      <c r="AO110" s="10">
        <v>0</v>
      </c>
      <c r="AP110" s="10">
        <v>0</v>
      </c>
      <c r="AQ110" s="10">
        <v>0</v>
      </c>
      <c r="AR110" s="10">
        <v>0</v>
      </c>
      <c r="AS110" s="10">
        <v>6.3</v>
      </c>
      <c r="AT110" s="10">
        <v>0</v>
      </c>
      <c r="AU110" s="10">
        <v>0</v>
      </c>
      <c r="AV110" s="10">
        <v>0</v>
      </c>
      <c r="AW110" s="10">
        <v>0</v>
      </c>
      <c r="AX110" s="10">
        <v>6.4</v>
      </c>
      <c r="AY110" s="10">
        <v>0</v>
      </c>
      <c r="AZ110" s="10">
        <v>201</v>
      </c>
      <c r="BA110" s="10" t="s">
        <v>307</v>
      </c>
      <c r="BB110" s="10">
        <v>0</v>
      </c>
      <c r="BC110" s="10">
        <v>0</v>
      </c>
      <c r="BD110" s="10">
        <v>0</v>
      </c>
      <c r="BE110" s="10">
        <v>6.4</v>
      </c>
      <c r="BF110" s="10">
        <v>0</v>
      </c>
      <c r="BG110" s="10">
        <v>0</v>
      </c>
      <c r="BH110" s="10">
        <v>0</v>
      </c>
      <c r="BI110" s="10">
        <v>0</v>
      </c>
      <c r="BJ110" s="10">
        <v>6.4</v>
      </c>
      <c r="BK110" s="10">
        <v>0</v>
      </c>
      <c r="BL110" s="10">
        <v>0</v>
      </c>
      <c r="BM110" s="10">
        <v>0</v>
      </c>
      <c r="BN110" s="10">
        <v>0</v>
      </c>
      <c r="BO110" s="10">
        <v>6.4</v>
      </c>
      <c r="BP110" s="10">
        <v>0</v>
      </c>
      <c r="BQ110" s="10">
        <v>201</v>
      </c>
      <c r="BR110" s="10" t="s">
        <v>307</v>
      </c>
      <c r="BS110" s="10">
        <v>0</v>
      </c>
      <c r="BT110" s="10">
        <v>0</v>
      </c>
      <c r="BU110" s="10">
        <v>0</v>
      </c>
      <c r="BV110" s="10">
        <v>6.4</v>
      </c>
      <c r="BW110" s="10">
        <v>0</v>
      </c>
      <c r="BX110" s="10">
        <v>0</v>
      </c>
      <c r="BY110" s="10">
        <v>0</v>
      </c>
      <c r="BZ110" s="10">
        <v>0</v>
      </c>
      <c r="CA110" s="10">
        <v>6.4</v>
      </c>
      <c r="CB110" s="10">
        <v>0</v>
      </c>
      <c r="CC110" s="10">
        <v>0</v>
      </c>
      <c r="CD110" s="10">
        <v>0</v>
      </c>
      <c r="CE110" s="10">
        <v>0</v>
      </c>
      <c r="CF110" s="10">
        <v>6.4</v>
      </c>
      <c r="CG110" s="10">
        <v>0</v>
      </c>
      <c r="CH110" s="10">
        <v>201</v>
      </c>
      <c r="CI110" s="10" t="s">
        <v>307</v>
      </c>
      <c r="CJ110" s="10">
        <v>0</v>
      </c>
      <c r="CK110" s="10">
        <v>0</v>
      </c>
      <c r="CL110" s="10">
        <v>0</v>
      </c>
      <c r="CM110" s="10">
        <v>6.5</v>
      </c>
      <c r="CN110" s="10">
        <v>0</v>
      </c>
      <c r="CO110" s="10">
        <v>0</v>
      </c>
      <c r="CP110" s="10">
        <v>0</v>
      </c>
      <c r="CQ110" s="10">
        <v>0</v>
      </c>
      <c r="CR110" s="10">
        <v>6.4</v>
      </c>
      <c r="CS110" s="10">
        <v>0</v>
      </c>
      <c r="CT110" s="10">
        <v>0</v>
      </c>
      <c r="CU110" s="10">
        <v>0</v>
      </c>
      <c r="CV110" s="10">
        <v>0</v>
      </c>
      <c r="CW110" s="10">
        <v>6.4</v>
      </c>
      <c r="CX110" s="10">
        <v>0</v>
      </c>
      <c r="CY110" s="10">
        <v>201</v>
      </c>
      <c r="CZ110" s="10" t="s">
        <v>307</v>
      </c>
      <c r="DA110" s="10">
        <v>0</v>
      </c>
      <c r="DB110" s="10">
        <v>0</v>
      </c>
      <c r="DC110" s="10">
        <v>0</v>
      </c>
      <c r="DD110" s="10">
        <v>6.6</v>
      </c>
      <c r="DE110" s="10">
        <v>0</v>
      </c>
      <c r="DF110" s="10">
        <v>0</v>
      </c>
      <c r="DG110" s="10">
        <v>0</v>
      </c>
      <c r="DH110" s="10">
        <v>0</v>
      </c>
      <c r="DI110" s="10">
        <v>6.7</v>
      </c>
      <c r="DJ110" s="10">
        <v>0</v>
      </c>
      <c r="DK110" s="10">
        <v>0</v>
      </c>
      <c r="DL110" s="10">
        <v>0</v>
      </c>
      <c r="DM110" s="10">
        <v>0</v>
      </c>
      <c r="DN110" s="10">
        <v>6.7</v>
      </c>
      <c r="DO110" s="10">
        <v>0</v>
      </c>
    </row>
    <row r="111" spans="1:119" x14ac:dyDescent="0.25">
      <c r="A111" s="10">
        <v>202</v>
      </c>
      <c r="B111" s="10" t="s">
        <v>293</v>
      </c>
      <c r="C111" s="10">
        <v>0</v>
      </c>
      <c r="D111" s="10">
        <v>0</v>
      </c>
      <c r="E111" s="10">
        <v>0</v>
      </c>
      <c r="F111" s="10">
        <v>10.6</v>
      </c>
      <c r="G111" s="10">
        <v>0</v>
      </c>
      <c r="H111" s="10">
        <v>0</v>
      </c>
      <c r="I111" s="10">
        <v>0</v>
      </c>
      <c r="J111" s="10">
        <v>0</v>
      </c>
      <c r="K111" s="10">
        <v>10.4</v>
      </c>
      <c r="L111" s="10">
        <v>0</v>
      </c>
      <c r="M111" s="10">
        <v>0</v>
      </c>
      <c r="N111" s="10">
        <v>0</v>
      </c>
      <c r="O111" s="10">
        <v>0</v>
      </c>
      <c r="P111" s="10">
        <v>10.5</v>
      </c>
      <c r="Q111" s="10">
        <v>0</v>
      </c>
      <c r="R111" s="10">
        <v>202</v>
      </c>
      <c r="S111" s="10" t="s">
        <v>293</v>
      </c>
      <c r="T111" s="10">
        <v>0.26579999999999998</v>
      </c>
      <c r="U111" s="10">
        <v>0.20730000000000001</v>
      </c>
      <c r="V111" s="10">
        <v>29.482700000000001</v>
      </c>
      <c r="W111" s="10">
        <v>6.6</v>
      </c>
      <c r="X111" s="10">
        <v>0.79</v>
      </c>
      <c r="Y111" s="10">
        <v>0.45050000000000001</v>
      </c>
      <c r="Z111" s="10">
        <v>0.33379999999999999</v>
      </c>
      <c r="AA111" s="10">
        <v>49.0458</v>
      </c>
      <c r="AB111" s="10">
        <v>6.6</v>
      </c>
      <c r="AC111" s="10">
        <v>0.8</v>
      </c>
      <c r="AD111" s="10">
        <v>0.3352</v>
      </c>
      <c r="AE111" s="10">
        <v>0.2394</v>
      </c>
      <c r="AF111" s="10">
        <v>37.163200000000003</v>
      </c>
      <c r="AG111" s="10">
        <v>6.4</v>
      </c>
      <c r="AH111" s="10">
        <v>0.81</v>
      </c>
      <c r="AI111" s="10">
        <v>202</v>
      </c>
      <c r="AJ111" s="10" t="s">
        <v>293</v>
      </c>
      <c r="AK111" s="10">
        <v>0.182</v>
      </c>
      <c r="AL111" s="10">
        <v>0.1007</v>
      </c>
      <c r="AM111" s="10">
        <v>18.474399999999999</v>
      </c>
      <c r="AN111" s="10">
        <v>6.5</v>
      </c>
      <c r="AO111" s="10">
        <v>0.88</v>
      </c>
      <c r="AP111" s="10">
        <v>0.501</v>
      </c>
      <c r="AQ111" s="10">
        <v>0.22470000000000001</v>
      </c>
      <c r="AR111" s="10">
        <v>50.318199999999997</v>
      </c>
      <c r="AS111" s="10">
        <v>6.3</v>
      </c>
      <c r="AT111" s="10">
        <v>0.91</v>
      </c>
      <c r="AU111" s="10">
        <v>0.31490000000000001</v>
      </c>
      <c r="AV111" s="10">
        <v>9.7900000000000001E-2</v>
      </c>
      <c r="AW111" s="10">
        <v>29.749400000000001</v>
      </c>
      <c r="AX111" s="10">
        <v>6.4</v>
      </c>
      <c r="AY111" s="10">
        <v>0.95</v>
      </c>
      <c r="AZ111" s="10">
        <v>202</v>
      </c>
      <c r="BA111" s="10" t="s">
        <v>293</v>
      </c>
      <c r="BB111" s="10">
        <v>9.7699999999999995E-2</v>
      </c>
      <c r="BC111" s="10">
        <v>9.5100000000000004E-2</v>
      </c>
      <c r="BD111" s="10">
        <v>12.2986</v>
      </c>
      <c r="BE111" s="10">
        <v>6.4</v>
      </c>
      <c r="BF111" s="10">
        <v>0.72</v>
      </c>
      <c r="BG111" s="10">
        <v>0.29730000000000001</v>
      </c>
      <c r="BH111" s="10">
        <v>0.2097</v>
      </c>
      <c r="BI111" s="10">
        <v>32.821199999999997</v>
      </c>
      <c r="BJ111" s="10">
        <v>6.4</v>
      </c>
      <c r="BK111" s="10">
        <v>0.82</v>
      </c>
      <c r="BL111" s="10">
        <v>0.23530000000000001</v>
      </c>
      <c r="BM111" s="10">
        <v>0.1444</v>
      </c>
      <c r="BN111" s="10">
        <v>24.902000000000001</v>
      </c>
      <c r="BO111" s="10">
        <v>6.4</v>
      </c>
      <c r="BP111" s="10">
        <v>0.85</v>
      </c>
      <c r="BQ111" s="10">
        <v>202</v>
      </c>
      <c r="BR111" s="10" t="s">
        <v>293</v>
      </c>
      <c r="BS111" s="10">
        <v>0.1986</v>
      </c>
      <c r="BT111" s="10">
        <v>0.1201</v>
      </c>
      <c r="BU111" s="10">
        <v>20.936900000000001</v>
      </c>
      <c r="BV111" s="10">
        <v>6.4</v>
      </c>
      <c r="BW111" s="10">
        <v>0.86</v>
      </c>
      <c r="BX111" s="10">
        <v>0.371</v>
      </c>
      <c r="BY111" s="10">
        <v>0.1646</v>
      </c>
      <c r="BZ111" s="10">
        <v>36.610500000000002</v>
      </c>
      <c r="CA111" s="10">
        <v>6.4</v>
      </c>
      <c r="CB111" s="10">
        <v>0.91</v>
      </c>
      <c r="CC111" s="10">
        <v>0.31069999999999998</v>
      </c>
      <c r="CD111" s="10">
        <v>0.15279999999999999</v>
      </c>
      <c r="CE111" s="10">
        <v>31.234300000000001</v>
      </c>
      <c r="CF111" s="10">
        <v>6.4</v>
      </c>
      <c r="CG111" s="10">
        <v>0.9</v>
      </c>
      <c r="CH111" s="10">
        <v>202</v>
      </c>
      <c r="CI111" s="10" t="s">
        <v>293</v>
      </c>
      <c r="CJ111" s="10">
        <v>0.16900000000000001</v>
      </c>
      <c r="CK111" s="10">
        <v>0.11899999999999999</v>
      </c>
      <c r="CL111" s="10">
        <v>18.360499999999998</v>
      </c>
      <c r="CM111" s="10">
        <v>6.5</v>
      </c>
      <c r="CN111" s="10">
        <v>0.82</v>
      </c>
      <c r="CO111" s="10">
        <v>0.42659999999999998</v>
      </c>
      <c r="CP111" s="10">
        <v>0.19359999999999999</v>
      </c>
      <c r="CQ111" s="10">
        <v>42.258099999999999</v>
      </c>
      <c r="CR111" s="10">
        <v>6.4</v>
      </c>
      <c r="CS111" s="10">
        <v>0.91</v>
      </c>
      <c r="CT111" s="10">
        <v>0.29499999999999998</v>
      </c>
      <c r="CU111" s="10">
        <v>0.15890000000000001</v>
      </c>
      <c r="CV111" s="10">
        <v>30.23</v>
      </c>
      <c r="CW111" s="10">
        <v>6.4</v>
      </c>
      <c r="CX111" s="10">
        <v>0.88</v>
      </c>
      <c r="CY111" s="10">
        <v>202</v>
      </c>
      <c r="CZ111" s="10" t="s">
        <v>293</v>
      </c>
      <c r="DA111" s="10">
        <v>0.1192</v>
      </c>
      <c r="DB111" s="10">
        <v>9.4100000000000003E-2</v>
      </c>
      <c r="DC111" s="10">
        <v>13.288600000000001</v>
      </c>
      <c r="DD111" s="10">
        <v>6.6</v>
      </c>
      <c r="DE111" s="10">
        <v>0.78</v>
      </c>
      <c r="DF111" s="10">
        <v>0.30990000000000001</v>
      </c>
      <c r="DG111" s="10">
        <v>0.1464</v>
      </c>
      <c r="DH111" s="10">
        <v>29.532699999999998</v>
      </c>
      <c r="DI111" s="10">
        <v>6.7</v>
      </c>
      <c r="DJ111" s="10">
        <v>0.9</v>
      </c>
      <c r="DK111" s="10">
        <v>0.27339999999999998</v>
      </c>
      <c r="DL111" s="10">
        <v>0.1351</v>
      </c>
      <c r="DM111" s="10">
        <v>26.275500000000001</v>
      </c>
      <c r="DN111" s="10">
        <v>6.7</v>
      </c>
      <c r="DO111" s="10">
        <v>0.9</v>
      </c>
    </row>
    <row r="112" spans="1:119" x14ac:dyDescent="0.25">
      <c r="A112" s="10">
        <v>203</v>
      </c>
      <c r="B112" s="10" t="s">
        <v>47</v>
      </c>
      <c r="C112" s="10">
        <v>-32.6</v>
      </c>
      <c r="D112" s="10">
        <v>1.6</v>
      </c>
      <c r="E112" s="10">
        <v>158.57</v>
      </c>
      <c r="F112" s="10">
        <v>118.84</v>
      </c>
      <c r="G112" s="10">
        <v>0.999</v>
      </c>
      <c r="H112" s="10">
        <v>-18.3</v>
      </c>
      <c r="I112" s="10">
        <v>-4.1500000000000004</v>
      </c>
      <c r="J112" s="10">
        <v>92.1</v>
      </c>
      <c r="K112" s="10">
        <v>117.64</v>
      </c>
      <c r="L112" s="10">
        <v>0.97499999999999998</v>
      </c>
      <c r="M112" s="10">
        <v>-13.46</v>
      </c>
      <c r="N112" s="10">
        <v>-9.2100000000000009</v>
      </c>
      <c r="O112" s="10">
        <v>80.56</v>
      </c>
      <c r="P112" s="10">
        <v>116.88</v>
      </c>
      <c r="Q112" s="10">
        <v>0.82499999999999996</v>
      </c>
      <c r="R112" s="10">
        <v>203</v>
      </c>
      <c r="S112" s="10" t="s">
        <v>47</v>
      </c>
      <c r="T112" s="10">
        <v>-9.0809999999999995</v>
      </c>
      <c r="U112" s="10">
        <v>0.64</v>
      </c>
      <c r="V112" s="10">
        <v>-44.182266354793654</v>
      </c>
      <c r="W112" s="10">
        <v>118.96</v>
      </c>
      <c r="Y112" s="10">
        <v>-9.0500000000000007</v>
      </c>
      <c r="Z112" s="10">
        <v>4.43</v>
      </c>
      <c r="AA112" s="10">
        <v>-48.980616649014756</v>
      </c>
      <c r="AB112" s="10">
        <v>118.77</v>
      </c>
      <c r="AD112" s="10">
        <v>-11.943</v>
      </c>
      <c r="AE112" s="10">
        <v>7.07</v>
      </c>
      <c r="AF112" s="10">
        <v>-68.212389164192871</v>
      </c>
      <c r="AG112" s="10">
        <v>117.47</v>
      </c>
      <c r="AI112" s="10">
        <v>203</v>
      </c>
      <c r="AJ112" s="10" t="s">
        <v>47</v>
      </c>
      <c r="AK112" s="10">
        <v>-42.067966950933496</v>
      </c>
      <c r="AL112" s="10">
        <v>5.6634910079511718</v>
      </c>
      <c r="AM112" s="10">
        <v>-206.21021631864269</v>
      </c>
      <c r="AN112" s="10">
        <v>118.84506629779455</v>
      </c>
      <c r="AO112" s="10">
        <v>0.99105911826116133</v>
      </c>
      <c r="AP112" s="10">
        <v>-34.775850721224991</v>
      </c>
      <c r="AQ112" s="10">
        <v>-0.93837713603983541</v>
      </c>
      <c r="AR112" s="10">
        <v>-170.78883877347675</v>
      </c>
      <c r="AS112" s="10">
        <v>117.60226879480001</v>
      </c>
      <c r="AT112" s="10">
        <v>0.99963614174647275</v>
      </c>
      <c r="AU112" s="10">
        <v>-30.321447664396114</v>
      </c>
      <c r="AV112" s="10">
        <v>-4.8770630773942703</v>
      </c>
      <c r="AW112" s="10">
        <v>-150.60426850924856</v>
      </c>
      <c r="AX112" s="10">
        <v>117.73306400769164</v>
      </c>
      <c r="AY112" s="10">
        <v>0.98731009425286709</v>
      </c>
      <c r="AZ112" s="10">
        <v>203</v>
      </c>
      <c r="BA112" s="10" t="s">
        <v>47</v>
      </c>
      <c r="BB112" s="10">
        <v>9.622897250176802</v>
      </c>
      <c r="BC112" s="10">
        <v>-1.0408773966275373</v>
      </c>
      <c r="BD112" s="10">
        <v>46.90943636555324</v>
      </c>
      <c r="BE112" s="10">
        <v>119.12718808395489</v>
      </c>
      <c r="BF112" s="10">
        <v>0.99420081718516173</v>
      </c>
      <c r="BG112" s="10">
        <v>26.200544158126231</v>
      </c>
      <c r="BH112" s="10">
        <v>-13.274295305568062</v>
      </c>
      <c r="BI112" s="10">
        <v>144.1051013539944</v>
      </c>
      <c r="BJ112" s="10">
        <v>117.67487128518215</v>
      </c>
      <c r="BK112" s="10">
        <v>0.89204465790380572</v>
      </c>
      <c r="BL112" s="10">
        <v>25.372931301124733</v>
      </c>
      <c r="BM112" s="10">
        <v>-14.503779066197978</v>
      </c>
      <c r="BN112" s="10">
        <v>143.07645570834794</v>
      </c>
      <c r="BO112" s="10">
        <v>117.93346654604936</v>
      </c>
      <c r="BP112" s="10">
        <v>0.86817000804744782</v>
      </c>
      <c r="BQ112" s="10">
        <v>203</v>
      </c>
      <c r="BR112" s="10" t="s">
        <v>47</v>
      </c>
      <c r="BS112" s="10">
        <v>-29.766999999999999</v>
      </c>
      <c r="BT112" s="10">
        <v>0.27</v>
      </c>
      <c r="BU112" s="10">
        <v>-145.01824611282385</v>
      </c>
      <c r="BV112" s="10">
        <v>118.514</v>
      </c>
      <c r="BW112" s="10">
        <v>0.99995886603248929</v>
      </c>
      <c r="BX112" s="10">
        <v>-19.079000000000001</v>
      </c>
      <c r="BY112" s="10">
        <v>-8.6449999999999996</v>
      </c>
      <c r="BZ112" s="10">
        <v>-103.94797660548446</v>
      </c>
      <c r="CA112" s="10">
        <v>116.34</v>
      </c>
      <c r="CB112" s="10">
        <v>0.91085633077204331</v>
      </c>
      <c r="CC112" s="10">
        <v>-19.36</v>
      </c>
      <c r="CD112" s="10">
        <v>-17.146000000000001</v>
      </c>
      <c r="CE112" s="10">
        <v>-126.6682681582527</v>
      </c>
      <c r="CF112" s="10">
        <v>117.874</v>
      </c>
      <c r="CG112" s="10">
        <v>0.74861559748810169</v>
      </c>
      <c r="CH112" s="10">
        <v>203</v>
      </c>
      <c r="CI112" s="10" t="s">
        <v>47</v>
      </c>
      <c r="CJ112" s="10">
        <v>-13.281000000000001</v>
      </c>
      <c r="CK112" s="10">
        <v>10.11</v>
      </c>
      <c r="CL112" s="10">
        <v>-80.133416822168783</v>
      </c>
      <c r="CM112" s="10">
        <v>120.258</v>
      </c>
      <c r="CN112" s="10">
        <v>0.79568745585571798</v>
      </c>
      <c r="CO112" s="10">
        <v>-3.431</v>
      </c>
      <c r="CP112" s="10">
        <v>4.2329999999999997</v>
      </c>
      <c r="CQ112" s="10">
        <v>-26.591207947431915</v>
      </c>
      <c r="CR112" s="10">
        <v>118.306</v>
      </c>
      <c r="CS112" s="10">
        <v>0.62967326409894364</v>
      </c>
      <c r="CT112" s="10">
        <v>-7.9139999999999997</v>
      </c>
      <c r="CU112" s="10">
        <v>0.91800000000000004</v>
      </c>
      <c r="CV112" s="10">
        <v>-38.395871013848897</v>
      </c>
      <c r="CW112" s="10">
        <v>119.79900000000001</v>
      </c>
      <c r="CX112" s="10">
        <v>0.99333949125387033</v>
      </c>
      <c r="CY112" s="10">
        <v>203</v>
      </c>
      <c r="CZ112" s="10" t="s">
        <v>47</v>
      </c>
      <c r="DA112" s="10">
        <v>-8.3179999999999996</v>
      </c>
      <c r="DB112" s="10">
        <v>-7.585</v>
      </c>
      <c r="DC112" s="10">
        <v>-55.463000439098828</v>
      </c>
      <c r="DD112" s="10">
        <v>117.182</v>
      </c>
      <c r="DE112" s="10">
        <v>0.73891421638411103</v>
      </c>
      <c r="DF112" s="10">
        <v>-2.944</v>
      </c>
      <c r="DG112" s="10">
        <v>-10.957000000000001</v>
      </c>
      <c r="DH112" s="10">
        <v>-56.210635686935426</v>
      </c>
      <c r="DI112" s="10">
        <v>116.533</v>
      </c>
      <c r="DJ112" s="10">
        <v>0.25948350439487816</v>
      </c>
      <c r="DK112" s="10">
        <v>-2.6240000000000001</v>
      </c>
      <c r="DL112" s="10">
        <v>-13.249000000000001</v>
      </c>
      <c r="DM112" s="10">
        <v>-66.969764307442333</v>
      </c>
      <c r="DN112" s="10">
        <v>116.43899999999999</v>
      </c>
      <c r="DO112" s="10">
        <v>0.19427904763545351</v>
      </c>
    </row>
    <row r="113" spans="1:119" x14ac:dyDescent="0.25">
      <c r="A113" s="10">
        <v>204</v>
      </c>
      <c r="B113" s="10" t="s">
        <v>48</v>
      </c>
      <c r="C113" s="10">
        <v>6.8</v>
      </c>
      <c r="D113" s="10">
        <v>-3.61</v>
      </c>
      <c r="E113" s="10">
        <v>37.4</v>
      </c>
      <c r="F113" s="10">
        <v>118.84</v>
      </c>
      <c r="G113" s="10">
        <v>0.88300000000000001</v>
      </c>
      <c r="H113" s="10">
        <v>-2.79</v>
      </c>
      <c r="I113" s="10">
        <v>-0.94</v>
      </c>
      <c r="J113" s="10">
        <v>14.46</v>
      </c>
      <c r="K113" s="10">
        <v>117.64</v>
      </c>
      <c r="L113" s="10">
        <v>0.94799999999999995</v>
      </c>
      <c r="M113" s="10">
        <v>-5.18</v>
      </c>
      <c r="N113" s="10">
        <v>1.85</v>
      </c>
      <c r="O113" s="10">
        <v>27.17</v>
      </c>
      <c r="P113" s="10">
        <v>116.88</v>
      </c>
      <c r="Q113" s="10">
        <v>0.94199999999999995</v>
      </c>
      <c r="R113" s="10">
        <v>204</v>
      </c>
      <c r="S113" s="10" t="s">
        <v>48</v>
      </c>
      <c r="T113" s="10">
        <v>6.48</v>
      </c>
      <c r="U113" s="10">
        <v>-2.62</v>
      </c>
      <c r="V113" s="10">
        <v>33.92282695608737</v>
      </c>
      <c r="W113" s="10">
        <v>118.96</v>
      </c>
      <c r="Y113" s="10">
        <v>9.75</v>
      </c>
      <c r="Z113" s="10">
        <v>-4.5599999999999996</v>
      </c>
      <c r="AA113" s="10">
        <v>52.322931551125656</v>
      </c>
      <c r="AB113" s="10">
        <v>118.77</v>
      </c>
      <c r="AD113" s="10">
        <v>11.54</v>
      </c>
      <c r="AE113" s="10">
        <v>-5.71</v>
      </c>
      <c r="AF113" s="10">
        <v>63.280927961893546</v>
      </c>
      <c r="AG113" s="10">
        <v>117.47</v>
      </c>
      <c r="AI113" s="10">
        <v>204</v>
      </c>
      <c r="AJ113" s="10" t="s">
        <v>48</v>
      </c>
      <c r="AK113" s="10">
        <v>7.657635706059895</v>
      </c>
      <c r="AL113" s="10">
        <v>2.174406522540373E-2</v>
      </c>
      <c r="AM113" s="10">
        <v>37.200954167531648</v>
      </c>
      <c r="AN113" s="10">
        <v>118.84522746200422</v>
      </c>
      <c r="AO113" s="10">
        <v>0.9999959685668891</v>
      </c>
      <c r="AP113" s="10">
        <v>4.3900287414597949</v>
      </c>
      <c r="AQ113" s="10">
        <v>1.7042485075263427</v>
      </c>
      <c r="AR113" s="10">
        <v>23.119217732231139</v>
      </c>
      <c r="AS113" s="10">
        <v>117.60230325455532</v>
      </c>
      <c r="AT113" s="10">
        <v>0.93221862078355289</v>
      </c>
      <c r="AU113" s="10">
        <v>2.5919103479475192</v>
      </c>
      <c r="AV113" s="10">
        <v>3.2305810838944176</v>
      </c>
      <c r="AW113" s="10">
        <v>20.311036188182808</v>
      </c>
      <c r="AX113" s="10">
        <v>117.73301515552107</v>
      </c>
      <c r="AY113" s="10">
        <v>0.62579055165792596</v>
      </c>
      <c r="AZ113" s="10">
        <v>204</v>
      </c>
      <c r="BA113" s="10" t="s">
        <v>48</v>
      </c>
      <c r="BB113" s="10">
        <v>-7.3773966651776082</v>
      </c>
      <c r="BC113" s="10">
        <v>1.5737395397080534</v>
      </c>
      <c r="BD113" s="10">
        <v>-36.559037905116291</v>
      </c>
      <c r="BE113" s="10">
        <v>119.12716693929237</v>
      </c>
      <c r="BF113" s="10">
        <v>0.97799567878469518</v>
      </c>
      <c r="BG113" s="10">
        <v>-16.766407536578988</v>
      </c>
      <c r="BH113" s="10">
        <v>6.8484716934641323</v>
      </c>
      <c r="BI113" s="10">
        <v>-88.859288030081444</v>
      </c>
      <c r="BJ113" s="10">
        <v>117.67459829869725</v>
      </c>
      <c r="BK113" s="10">
        <v>0.92575024832200636</v>
      </c>
      <c r="BL113" s="10">
        <v>-15.834723602833522</v>
      </c>
      <c r="BM113" s="10">
        <v>7.4162184235183446</v>
      </c>
      <c r="BN113" s="10">
        <v>-85.600964744415535</v>
      </c>
      <c r="BO113" s="10">
        <v>117.93316892900454</v>
      </c>
      <c r="BP113" s="10">
        <v>0.90559753561120226</v>
      </c>
      <c r="BQ113" s="10">
        <v>204</v>
      </c>
      <c r="BR113" s="10" t="s">
        <v>48</v>
      </c>
      <c r="BS113" s="10">
        <v>1.056</v>
      </c>
      <c r="BT113" s="10">
        <v>0.69099999999999995</v>
      </c>
      <c r="BU113" s="10">
        <v>6.1478801120434028</v>
      </c>
      <c r="BV113" s="10">
        <v>118.514</v>
      </c>
      <c r="BW113" s="10">
        <v>0.83677412937142504</v>
      </c>
      <c r="BX113" s="10">
        <v>-5.8360000000000003</v>
      </c>
      <c r="BY113" s="10">
        <v>5.0730000000000004</v>
      </c>
      <c r="BZ113" s="10">
        <v>-38.37425294009951</v>
      </c>
      <c r="CA113" s="10">
        <v>116.34</v>
      </c>
      <c r="CB113" s="10">
        <v>0.75471965880119707</v>
      </c>
      <c r="CC113" s="10">
        <v>-8.8800000000000008</v>
      </c>
      <c r="CD113" s="10">
        <v>8.2949999999999999</v>
      </c>
      <c r="CE113" s="10">
        <v>-59.518897630480417</v>
      </c>
      <c r="CF113" s="10">
        <v>117.874</v>
      </c>
      <c r="CG113" s="10">
        <v>0.73076785969588953</v>
      </c>
      <c r="CH113" s="10">
        <v>204</v>
      </c>
      <c r="CI113" s="10" t="s">
        <v>48</v>
      </c>
      <c r="CJ113" s="10">
        <v>3.4359999999999999</v>
      </c>
      <c r="CK113" s="10">
        <v>-2.379</v>
      </c>
      <c r="CL113" s="10">
        <v>20.063394319449174</v>
      </c>
      <c r="CM113" s="10">
        <v>120.262</v>
      </c>
      <c r="CN113" s="10">
        <v>0.8221663485479952</v>
      </c>
      <c r="CO113" s="10">
        <v>-5.7080000000000002</v>
      </c>
      <c r="CP113" s="10">
        <v>0.184</v>
      </c>
      <c r="CQ113" s="10">
        <v>-27.869857641471047</v>
      </c>
      <c r="CR113" s="10">
        <v>118.30800000000001</v>
      </c>
      <c r="CS113" s="10">
        <v>0.99948084215870137</v>
      </c>
      <c r="CT113" s="10">
        <v>-2.9159999999999999</v>
      </c>
      <c r="CU113" s="10">
        <v>1.9219999999999999</v>
      </c>
      <c r="CV113" s="10">
        <v>-16.831063517561876</v>
      </c>
      <c r="CW113" s="10">
        <v>119.8</v>
      </c>
      <c r="CX113" s="10">
        <v>0.83494624381580962</v>
      </c>
      <c r="CY113" s="10">
        <v>204</v>
      </c>
      <c r="CZ113" s="10" t="s">
        <v>48</v>
      </c>
      <c r="DA113" s="10">
        <v>-1.202</v>
      </c>
      <c r="DB113" s="10">
        <v>0.65300000000000002</v>
      </c>
      <c r="DC113" s="10">
        <v>-6.739807491133881</v>
      </c>
      <c r="DD113" s="10">
        <v>117.18</v>
      </c>
      <c r="DE113" s="10">
        <v>0.87870450840580294</v>
      </c>
      <c r="DF113" s="10">
        <v>-6.6429999999999998</v>
      </c>
      <c r="DG113" s="10">
        <v>1.8939999999999999</v>
      </c>
      <c r="DH113" s="10">
        <v>-34.224765831658161</v>
      </c>
      <c r="DI113" s="10">
        <v>116.529</v>
      </c>
      <c r="DJ113" s="10">
        <v>0.96167675830248001</v>
      </c>
      <c r="DK113" s="10">
        <v>-6.7690000000000001</v>
      </c>
      <c r="DL113" s="10">
        <v>3.46</v>
      </c>
      <c r="DM113" s="10">
        <v>-37.695176687517694</v>
      </c>
      <c r="DN113" s="10">
        <v>116.435</v>
      </c>
      <c r="DO113" s="10">
        <v>0.89041928169990947</v>
      </c>
    </row>
    <row r="114" spans="1:119" x14ac:dyDescent="0.25">
      <c r="A114" s="10">
        <v>205</v>
      </c>
      <c r="B114" s="10" t="s">
        <v>49</v>
      </c>
      <c r="C114" s="10">
        <v>15.48</v>
      </c>
      <c r="D114" s="10">
        <v>-1.5</v>
      </c>
      <c r="E114" s="10">
        <v>75.58</v>
      </c>
      <c r="F114" s="10">
        <v>118.84</v>
      </c>
      <c r="G114" s="10">
        <v>0.995</v>
      </c>
      <c r="H114" s="10">
        <v>10.65</v>
      </c>
      <c r="I114" s="10">
        <v>1.59</v>
      </c>
      <c r="J114" s="10">
        <v>52.87</v>
      </c>
      <c r="K114" s="10">
        <v>117.64</v>
      </c>
      <c r="L114" s="10">
        <v>0.98899999999999999</v>
      </c>
      <c r="M114" s="10">
        <v>7.37</v>
      </c>
      <c r="N114" s="10">
        <v>3.56</v>
      </c>
      <c r="O114" s="10">
        <v>40.44</v>
      </c>
      <c r="P114" s="10">
        <v>116.88</v>
      </c>
      <c r="Q114" s="10">
        <v>0.90100000000000002</v>
      </c>
      <c r="R114" s="10">
        <v>205</v>
      </c>
      <c r="S114" s="10" t="s">
        <v>49</v>
      </c>
      <c r="T114" s="10">
        <v>4.53</v>
      </c>
      <c r="U114" s="10">
        <v>3.83</v>
      </c>
      <c r="V114" s="10">
        <v>28.790341503661221</v>
      </c>
      <c r="W114" s="10">
        <v>118.96</v>
      </c>
      <c r="Y114" s="10">
        <v>2.4300000000000002</v>
      </c>
      <c r="Z114" s="10">
        <v>1.96</v>
      </c>
      <c r="AA114" s="10">
        <v>15.175987484832236</v>
      </c>
      <c r="AB114" s="10">
        <v>118.77</v>
      </c>
      <c r="AD114" s="10">
        <v>3.63</v>
      </c>
      <c r="AE114" s="10">
        <v>0.56999999999999995</v>
      </c>
      <c r="AF114" s="10">
        <v>18.059604666741716</v>
      </c>
      <c r="AG114" s="10">
        <v>117.47</v>
      </c>
      <c r="AI114" s="10">
        <v>205</v>
      </c>
      <c r="AJ114" s="10" t="s">
        <v>49</v>
      </c>
      <c r="AK114" s="10">
        <v>22.894248253255135</v>
      </c>
      <c r="AL114" s="10">
        <v>-9.3687185994824134</v>
      </c>
      <c r="AM114" s="10">
        <v>120.17240973702101</v>
      </c>
      <c r="AN114" s="10">
        <v>118.84522746200422</v>
      </c>
      <c r="AO114" s="10">
        <v>0.92550601222576756</v>
      </c>
      <c r="AP114" s="10">
        <v>17.896936423134676</v>
      </c>
      <c r="AQ114" s="10">
        <v>-4.9683937201232258</v>
      </c>
      <c r="AR114" s="10">
        <v>91.185087857341841</v>
      </c>
      <c r="AS114" s="10">
        <v>117.60230325455532</v>
      </c>
      <c r="AT114" s="10">
        <v>0.96355923807431509</v>
      </c>
      <c r="AU114" s="10">
        <v>15.227385395213076</v>
      </c>
      <c r="AV114" s="10">
        <v>-2.4389441585055529</v>
      </c>
      <c r="AW114" s="10">
        <v>75.625256221792569</v>
      </c>
      <c r="AX114" s="10">
        <v>117.73301515552107</v>
      </c>
      <c r="AY114" s="10">
        <v>0.98741469598141851</v>
      </c>
      <c r="AZ114" s="10">
        <v>205</v>
      </c>
      <c r="BA114" s="10" t="s">
        <v>49</v>
      </c>
      <c r="BB114" s="10">
        <v>-4.3762824150562025</v>
      </c>
      <c r="BC114" s="10">
        <v>-2.3055364942052416</v>
      </c>
      <c r="BD114" s="10">
        <v>-23.972978367020062</v>
      </c>
      <c r="BE114" s="10">
        <v>119.12716693929237</v>
      </c>
      <c r="BF114" s="10">
        <v>0.88473234742956064</v>
      </c>
      <c r="BG114" s="10">
        <v>-12.571756264087625</v>
      </c>
      <c r="BH114" s="10">
        <v>4.3201461284412268</v>
      </c>
      <c r="BI114" s="10">
        <v>-65.221465311221593</v>
      </c>
      <c r="BJ114" s="10">
        <v>117.67459829869725</v>
      </c>
      <c r="BK114" s="10">
        <v>0.94571885764166863</v>
      </c>
      <c r="BL114" s="10">
        <v>-13.04543622025958</v>
      </c>
      <c r="BM114" s="10">
        <v>4.7298983883833072</v>
      </c>
      <c r="BN114" s="10">
        <v>-67.933062470954496</v>
      </c>
      <c r="BO114" s="10">
        <v>117.93316892900454</v>
      </c>
      <c r="BP114" s="10">
        <v>0.94011464196656314</v>
      </c>
      <c r="BQ114" s="10">
        <v>205</v>
      </c>
      <c r="BR114" s="10" t="s">
        <v>49</v>
      </c>
      <c r="BS114" s="10">
        <v>18.561</v>
      </c>
      <c r="BT114" s="10">
        <v>-4.508</v>
      </c>
      <c r="BU114" s="10">
        <v>93.050057427244511</v>
      </c>
      <c r="BV114" s="10">
        <v>118.514</v>
      </c>
      <c r="BW114" s="10">
        <v>0.9717497588161722</v>
      </c>
      <c r="BX114" s="10">
        <v>14.035</v>
      </c>
      <c r="BY114" s="10">
        <v>-0.28399999999999997</v>
      </c>
      <c r="BZ114" s="10">
        <v>69.664516156127647</v>
      </c>
      <c r="CA114" s="10">
        <v>116.34</v>
      </c>
      <c r="CB114" s="10">
        <v>0.99979533267860043</v>
      </c>
      <c r="CC114" s="10">
        <v>16.529</v>
      </c>
      <c r="CD114" s="10">
        <v>4.6859999999999999</v>
      </c>
      <c r="CE114" s="10">
        <v>84.150139006509278</v>
      </c>
      <c r="CF114" s="10">
        <v>117.874</v>
      </c>
      <c r="CG114" s="10">
        <v>0.96208422392010307</v>
      </c>
      <c r="CH114" s="10">
        <v>205</v>
      </c>
      <c r="CI114" s="10" t="s">
        <v>49</v>
      </c>
      <c r="CJ114" s="10">
        <v>7.7229999999999999</v>
      </c>
      <c r="CK114" s="10">
        <v>-8.5269999999999992</v>
      </c>
      <c r="CL114" s="10">
        <v>55.230660576220231</v>
      </c>
      <c r="CM114" s="10">
        <v>120.262</v>
      </c>
      <c r="CN114" s="10">
        <v>0.67130015565035228</v>
      </c>
      <c r="CO114" s="10">
        <v>6.141</v>
      </c>
      <c r="CP114" s="10">
        <v>-5.4450000000000003</v>
      </c>
      <c r="CQ114" s="10">
        <v>40.052164960297318</v>
      </c>
      <c r="CR114" s="10">
        <v>118.30800000000001</v>
      </c>
      <c r="CS114" s="10">
        <v>0.74823558912325339</v>
      </c>
      <c r="CT114" s="10">
        <v>7.3239999999999998</v>
      </c>
      <c r="CU114" s="10">
        <v>-4.0220000000000002</v>
      </c>
      <c r="CV114" s="10">
        <v>40.268418828705954</v>
      </c>
      <c r="CW114" s="10">
        <v>119.8</v>
      </c>
      <c r="CX114" s="10">
        <v>0.87652904817868182</v>
      </c>
      <c r="CY114" s="10">
        <v>205</v>
      </c>
      <c r="CZ114" s="10" t="s">
        <v>49</v>
      </c>
      <c r="DA114" s="10">
        <v>-4.3230000000000004</v>
      </c>
      <c r="DB114" s="10">
        <v>2.1030000000000002</v>
      </c>
      <c r="DC114" s="10">
        <v>-23.686160359697844</v>
      </c>
      <c r="DD114" s="10">
        <v>117.18</v>
      </c>
      <c r="DE114" s="10">
        <v>0.89924172344511655</v>
      </c>
      <c r="DF114" s="10">
        <v>-5.1870000000000003</v>
      </c>
      <c r="DG114" s="10">
        <v>3.7570000000000001</v>
      </c>
      <c r="DH114" s="10">
        <v>-31.732426032515232</v>
      </c>
      <c r="DI114" s="10">
        <v>116.529</v>
      </c>
      <c r="DJ114" s="10">
        <v>0.80987561862652813</v>
      </c>
      <c r="DK114" s="10">
        <v>-5.8070000000000004</v>
      </c>
      <c r="DL114" s="10">
        <v>4.516</v>
      </c>
      <c r="DM114" s="10">
        <v>-36.476795879706444</v>
      </c>
      <c r="DN114" s="10">
        <v>116.435</v>
      </c>
      <c r="DO114" s="10">
        <v>0.78938881451997978</v>
      </c>
    </row>
    <row r="115" spans="1:119" x14ac:dyDescent="0.25">
      <c r="A115" s="10">
        <v>206</v>
      </c>
      <c r="B115" s="10" t="s">
        <v>39</v>
      </c>
      <c r="C115" s="10">
        <v>5.79</v>
      </c>
      <c r="D115" s="10">
        <v>1.87</v>
      </c>
      <c r="E115" s="10">
        <v>29.57</v>
      </c>
      <c r="F115" s="10">
        <v>118.84</v>
      </c>
      <c r="G115" s="10">
        <v>0.95199999999999996</v>
      </c>
      <c r="H115" s="10">
        <v>5.86</v>
      </c>
      <c r="I115" s="10">
        <v>1.9</v>
      </c>
      <c r="J115" s="10">
        <v>30.22</v>
      </c>
      <c r="K115" s="10">
        <v>117.64</v>
      </c>
      <c r="L115" s="10">
        <v>0.95099999999999996</v>
      </c>
      <c r="M115" s="10">
        <v>6.17</v>
      </c>
      <c r="N115" s="10">
        <v>2.0499999999999998</v>
      </c>
      <c r="O115" s="10">
        <v>32.14</v>
      </c>
      <c r="P115" s="10">
        <v>116.88</v>
      </c>
      <c r="Q115" s="10">
        <v>0.94899999999999995</v>
      </c>
      <c r="R115" s="10">
        <v>206</v>
      </c>
      <c r="S115" s="10" t="s">
        <v>39</v>
      </c>
      <c r="AI115" s="10">
        <v>206</v>
      </c>
      <c r="AJ115" s="10" t="s">
        <v>39</v>
      </c>
      <c r="AK115" s="10">
        <v>4.7594821012611197</v>
      </c>
      <c r="AL115" s="10">
        <v>2.2510885828106821</v>
      </c>
      <c r="AM115" s="10">
        <v>25.577339858558716</v>
      </c>
      <c r="AN115" s="10">
        <v>118.84506629779455</v>
      </c>
      <c r="AO115" s="10">
        <v>0.903987737003488</v>
      </c>
      <c r="AP115" s="10">
        <v>5.4041492326042349</v>
      </c>
      <c r="AQ115" s="10">
        <v>2.6129071985334953</v>
      </c>
      <c r="AR115" s="10">
        <v>29.469212980241895</v>
      </c>
      <c r="AS115" s="10">
        <v>117.60226879480001</v>
      </c>
      <c r="AT115" s="10">
        <v>0.90029008693615042</v>
      </c>
      <c r="AU115" s="10">
        <v>5.4417316617924207</v>
      </c>
      <c r="AV115" s="10">
        <v>2.5003496515243775</v>
      </c>
      <c r="AW115" s="10">
        <v>29.36780247781379</v>
      </c>
      <c r="AX115" s="10">
        <v>117.73306400769164</v>
      </c>
      <c r="AY115" s="10">
        <v>0.90867085341310927</v>
      </c>
      <c r="AZ115" s="10">
        <v>206</v>
      </c>
      <c r="BA115" s="10" t="s">
        <v>39</v>
      </c>
      <c r="BQ115" s="10">
        <v>206</v>
      </c>
      <c r="BR115" s="10" t="s">
        <v>39</v>
      </c>
      <c r="BS115" s="10">
        <v>5.6719999999999997</v>
      </c>
      <c r="BT115" s="10">
        <v>1.456</v>
      </c>
      <c r="BU115" s="10">
        <v>28.527458632503141</v>
      </c>
      <c r="BV115" s="10">
        <v>118.514</v>
      </c>
      <c r="BW115" s="10">
        <v>0.96859640805086999</v>
      </c>
      <c r="BX115" s="10">
        <v>6.1310000000000002</v>
      </c>
      <c r="BY115" s="10">
        <v>1.546</v>
      </c>
      <c r="BZ115" s="10">
        <v>31.378182249854227</v>
      </c>
      <c r="CA115" s="10">
        <v>116.34</v>
      </c>
      <c r="CB115" s="10">
        <v>0.96964742430959883</v>
      </c>
      <c r="CC115" s="10">
        <v>6.4989999999999997</v>
      </c>
      <c r="CD115" s="10">
        <v>1.621</v>
      </c>
      <c r="CE115" s="10">
        <v>32.807523953332449</v>
      </c>
      <c r="CF115" s="10">
        <v>117.874</v>
      </c>
      <c r="CG115" s="10">
        <v>0.97027408872804477</v>
      </c>
      <c r="CH115" s="10">
        <v>206</v>
      </c>
      <c r="CI115" s="10" t="s">
        <v>39</v>
      </c>
      <c r="CY115" s="10">
        <v>206</v>
      </c>
      <c r="CZ115" s="10" t="s">
        <v>39</v>
      </c>
      <c r="DA115" s="10">
        <v>8.9190000000000005</v>
      </c>
      <c r="DB115" s="10">
        <v>2.6110000000000002</v>
      </c>
      <c r="DC115" s="10">
        <v>45.787778461871923</v>
      </c>
      <c r="DD115" s="10">
        <v>117.182</v>
      </c>
      <c r="DE115" s="10">
        <v>0.95972113211735144</v>
      </c>
      <c r="DF115" s="10">
        <v>8.9990000000000006</v>
      </c>
      <c r="DG115" s="10">
        <v>2.6850000000000001</v>
      </c>
      <c r="DH115" s="10">
        <v>46.526794840044523</v>
      </c>
      <c r="DI115" s="10">
        <v>116.533</v>
      </c>
      <c r="DJ115" s="10">
        <v>0.95825603217407596</v>
      </c>
      <c r="DK115" s="10">
        <v>9.1319999999999997</v>
      </c>
      <c r="DL115" s="10">
        <v>2.552</v>
      </c>
      <c r="DM115" s="10">
        <v>47.014903905362353</v>
      </c>
      <c r="DN115" s="10">
        <v>116.43899999999999</v>
      </c>
      <c r="DO115" s="10">
        <v>0.96309971799660798</v>
      </c>
    </row>
    <row r="116" spans="1:119" x14ac:dyDescent="0.25">
      <c r="A116" s="10">
        <v>207</v>
      </c>
      <c r="B116" s="10" t="s">
        <v>40</v>
      </c>
      <c r="C116" s="10">
        <v>4.53</v>
      </c>
      <c r="D116" s="10">
        <v>1.65</v>
      </c>
      <c r="E116" s="10">
        <v>23.41</v>
      </c>
      <c r="F116" s="10">
        <v>118.84</v>
      </c>
      <c r="G116" s="10">
        <v>0.93899999999999995</v>
      </c>
      <c r="H116" s="10">
        <v>4.59</v>
      </c>
      <c r="I116" s="10">
        <v>1.59</v>
      </c>
      <c r="J116" s="10">
        <v>23.82</v>
      </c>
      <c r="K116" s="10">
        <v>117.64</v>
      </c>
      <c r="L116" s="10">
        <v>0.94499999999999995</v>
      </c>
      <c r="M116" s="10">
        <v>5.09</v>
      </c>
      <c r="N116" s="10">
        <v>1.76</v>
      </c>
      <c r="O116" s="10">
        <v>26.6</v>
      </c>
      <c r="P116" s="10">
        <v>116.88</v>
      </c>
      <c r="Q116" s="10">
        <v>0.94499999999999995</v>
      </c>
      <c r="R116" s="10">
        <v>207</v>
      </c>
      <c r="S116" s="10" t="s">
        <v>40</v>
      </c>
      <c r="T116" s="10">
        <v>-1.9330000000000001</v>
      </c>
      <c r="U116" s="10">
        <v>-1.85</v>
      </c>
      <c r="V116" s="10">
        <v>-12.985667086764238</v>
      </c>
      <c r="W116" s="10">
        <v>118.96</v>
      </c>
      <c r="Y116" s="10">
        <v>-3.13</v>
      </c>
      <c r="Z116" s="10">
        <v>-1.83</v>
      </c>
      <c r="AA116" s="10">
        <v>-17.624878284810706</v>
      </c>
      <c r="AB116" s="10">
        <v>118.77</v>
      </c>
      <c r="AD116" s="10">
        <v>-3.23</v>
      </c>
      <c r="AE116" s="10">
        <v>-1.94</v>
      </c>
      <c r="AF116" s="10">
        <v>-18.518382372184874</v>
      </c>
      <c r="AG116" s="10">
        <v>117.47</v>
      </c>
      <c r="AI116" s="10">
        <v>207</v>
      </c>
      <c r="AJ116" s="10" t="s">
        <v>40</v>
      </c>
      <c r="AK116" s="10">
        <v>6.7566008903390751</v>
      </c>
      <c r="AL116" s="10">
        <v>1.4321457201870802</v>
      </c>
      <c r="AM116" s="10">
        <v>33.552825107009021</v>
      </c>
      <c r="AN116" s="10">
        <v>118.84522746200422</v>
      </c>
      <c r="AO116" s="10">
        <v>0.97826563891404017</v>
      </c>
      <c r="AP116" s="10">
        <v>7.0847363240547772</v>
      </c>
      <c r="AQ116" s="10">
        <v>1.5894637049061853</v>
      </c>
      <c r="AR116" s="10">
        <v>35.64599703803696</v>
      </c>
      <c r="AS116" s="10">
        <v>117.60230325455532</v>
      </c>
      <c r="AT116" s="10">
        <v>0.975745304369114</v>
      </c>
      <c r="AU116" s="10">
        <v>7.0604202595178851</v>
      </c>
      <c r="AV116" s="10">
        <v>1.584967443424834</v>
      </c>
      <c r="AW116" s="10">
        <v>35.485243760497326</v>
      </c>
      <c r="AX116" s="10">
        <v>117.73301515552107</v>
      </c>
      <c r="AY116" s="10">
        <v>0.97571698632031612</v>
      </c>
      <c r="AZ116" s="10">
        <v>207</v>
      </c>
      <c r="BA116" s="10" t="s">
        <v>40</v>
      </c>
      <c r="BB116" s="10">
        <v>2.1307818300667818</v>
      </c>
      <c r="BC116" s="10">
        <v>1.7726583729020002</v>
      </c>
      <c r="BD116" s="10">
        <v>13.433253983969223</v>
      </c>
      <c r="BE116" s="10">
        <v>119.12716693929237</v>
      </c>
      <c r="BF116" s="10">
        <v>0.76875210454041087</v>
      </c>
      <c r="BG116" s="10">
        <v>3.1376196425419489</v>
      </c>
      <c r="BH116" s="10">
        <v>2.1055267202176911</v>
      </c>
      <c r="BI116" s="10">
        <v>18.539107083018791</v>
      </c>
      <c r="BJ116" s="10">
        <v>117.67459829869725</v>
      </c>
      <c r="BK116" s="10">
        <v>0.83036326978816777</v>
      </c>
      <c r="BL116" s="10">
        <v>3.5072285219700157</v>
      </c>
      <c r="BM116" s="10">
        <v>2.3575136351931638</v>
      </c>
      <c r="BN116" s="10">
        <v>20.688364830105066</v>
      </c>
      <c r="BO116" s="10">
        <v>117.93316892900454</v>
      </c>
      <c r="BP116" s="10">
        <v>0.82992969184448828</v>
      </c>
      <c r="BQ116" s="10">
        <v>207</v>
      </c>
      <c r="BR116" s="10" t="s">
        <v>40</v>
      </c>
      <c r="BS116" s="10">
        <v>4.4779999999999998</v>
      </c>
      <c r="BT116" s="10">
        <v>2.0910000000000002</v>
      </c>
      <c r="BU116" s="10">
        <v>24.076032074123823</v>
      </c>
      <c r="BV116" s="10">
        <v>118.514</v>
      </c>
      <c r="BW116" s="10">
        <v>0.90608489873182274</v>
      </c>
      <c r="BX116" s="10">
        <v>4.7489999999999997</v>
      </c>
      <c r="BY116" s="10">
        <v>2.31</v>
      </c>
      <c r="BZ116" s="10">
        <v>26.207619257317731</v>
      </c>
      <c r="CA116" s="10">
        <v>116.34</v>
      </c>
      <c r="CB116" s="10">
        <v>0.89925924640691179</v>
      </c>
      <c r="CC116" s="10">
        <v>5.2130000000000001</v>
      </c>
      <c r="CD116" s="10">
        <v>2.5430000000000001</v>
      </c>
      <c r="CE116" s="10">
        <v>28.409504664586184</v>
      </c>
      <c r="CF116" s="10">
        <v>117.874</v>
      </c>
      <c r="CG116" s="10">
        <v>0.89876347466514528</v>
      </c>
      <c r="CH116" s="10">
        <v>207</v>
      </c>
      <c r="CI116" s="10" t="s">
        <v>40</v>
      </c>
      <c r="CJ116" s="10">
        <v>2.1230000000000002</v>
      </c>
      <c r="CK116" s="10">
        <v>0.79500000000000004</v>
      </c>
      <c r="CL116" s="10">
        <v>10.883203917418824</v>
      </c>
      <c r="CM116" s="10">
        <v>120.262</v>
      </c>
      <c r="CN116" s="10">
        <v>0.93649222949723621</v>
      </c>
      <c r="CO116" s="10">
        <v>2.9980000000000002</v>
      </c>
      <c r="CP116" s="10">
        <v>1.0289999999999999</v>
      </c>
      <c r="CQ116" s="10">
        <v>15.468211835050303</v>
      </c>
      <c r="CR116" s="10">
        <v>118.30800000000001</v>
      </c>
      <c r="CS116" s="10">
        <v>0.94583804180346032</v>
      </c>
      <c r="CT116" s="10">
        <v>3.5059999999999998</v>
      </c>
      <c r="CU116" s="10">
        <v>1.181</v>
      </c>
      <c r="CV116" s="10">
        <v>17.8292661297222</v>
      </c>
      <c r="CW116" s="10">
        <v>119.8</v>
      </c>
      <c r="CX116" s="10">
        <v>0.94767843650836858</v>
      </c>
      <c r="CY116" s="10">
        <v>207</v>
      </c>
      <c r="CZ116" s="10" t="s">
        <v>40</v>
      </c>
      <c r="DA116" s="10">
        <v>4.9249999999999998</v>
      </c>
      <c r="DB116" s="10">
        <v>2.218</v>
      </c>
      <c r="DC116" s="10">
        <v>26.612913373782654</v>
      </c>
      <c r="DD116" s="10">
        <v>117.18</v>
      </c>
      <c r="DE116" s="10">
        <v>0.91180022174151898</v>
      </c>
      <c r="DF116" s="10">
        <v>5.7750000000000004</v>
      </c>
      <c r="DG116" s="10">
        <v>2.621</v>
      </c>
      <c r="DH116" s="10">
        <v>31.421565751882529</v>
      </c>
      <c r="DI116" s="10">
        <v>116.529</v>
      </c>
      <c r="DJ116" s="10">
        <v>0.91060392789565259</v>
      </c>
      <c r="DK116" s="10">
        <v>6.069</v>
      </c>
      <c r="DL116" s="10">
        <v>2.7210000000000001</v>
      </c>
      <c r="DM116" s="10">
        <v>32.979700315544157</v>
      </c>
      <c r="DN116" s="10">
        <v>116.435</v>
      </c>
      <c r="DO116" s="10">
        <v>0.91248610036407252</v>
      </c>
    </row>
    <row r="117" spans="1:119" x14ac:dyDescent="0.25">
      <c r="A117" s="10">
        <v>208</v>
      </c>
      <c r="B117" s="10" t="s">
        <v>50</v>
      </c>
      <c r="C117" s="10">
        <v>2.33</v>
      </c>
      <c r="D117" s="10">
        <v>0.75</v>
      </c>
      <c r="E117" s="10">
        <v>38.770000000000003</v>
      </c>
      <c r="F117" s="10">
        <v>36.5</v>
      </c>
      <c r="G117" s="10">
        <v>0.95199999999999996</v>
      </c>
      <c r="H117" s="10">
        <v>2.23</v>
      </c>
      <c r="I117" s="10">
        <v>0.63</v>
      </c>
      <c r="J117" s="10">
        <v>36.950000000000003</v>
      </c>
      <c r="K117" s="10">
        <v>36.14</v>
      </c>
      <c r="L117" s="10">
        <v>0.96199999999999997</v>
      </c>
      <c r="M117" s="10">
        <v>2.77</v>
      </c>
      <c r="N117" s="10">
        <v>0.75</v>
      </c>
      <c r="O117" s="10">
        <v>46.3</v>
      </c>
      <c r="P117" s="10">
        <v>35.83</v>
      </c>
      <c r="Q117" s="10">
        <v>0.96499999999999997</v>
      </c>
      <c r="R117" s="10">
        <v>208</v>
      </c>
      <c r="S117" s="10" t="s">
        <v>50</v>
      </c>
      <c r="T117" s="10">
        <v>-0.5</v>
      </c>
      <c r="U117" s="10">
        <v>-0.3</v>
      </c>
      <c r="V117" s="10">
        <v>-9.5314316141582456</v>
      </c>
      <c r="W117" s="10">
        <v>35.32</v>
      </c>
      <c r="Y117" s="10">
        <v>-0.9</v>
      </c>
      <c r="Z117" s="10">
        <v>-0.2</v>
      </c>
      <c r="AA117" s="10">
        <v>-15.087603384988013</v>
      </c>
      <c r="AB117" s="10">
        <v>35.28</v>
      </c>
      <c r="AD117" s="10">
        <v>-0.8</v>
      </c>
      <c r="AE117" s="10">
        <v>-0.2</v>
      </c>
      <c r="AF117" s="10">
        <v>-13.665190257449007</v>
      </c>
      <c r="AG117" s="10">
        <v>34.840000000000003</v>
      </c>
      <c r="AI117" s="10">
        <v>208</v>
      </c>
      <c r="AJ117" s="10" t="s">
        <v>50</v>
      </c>
      <c r="AK117" s="10">
        <v>2.294112250009908</v>
      </c>
      <c r="AL117" s="10">
        <v>1.0013518159956605</v>
      </c>
      <c r="AM117" s="10">
        <v>39.500738692245697</v>
      </c>
      <c r="AN117" s="10">
        <v>36.586211905574935</v>
      </c>
      <c r="AO117" s="10">
        <v>0.916497688151793</v>
      </c>
      <c r="AP117" s="10">
        <v>2.5547411316646218</v>
      </c>
      <c r="AQ117" s="10">
        <v>1.122068625835704</v>
      </c>
      <c r="AR117" s="10">
        <v>44.784185719411369</v>
      </c>
      <c r="AS117" s="10">
        <v>35.972005058421374</v>
      </c>
      <c r="AT117" s="10">
        <v>0.91558136525941114</v>
      </c>
      <c r="AU117" s="10">
        <v>2.5928493909491475</v>
      </c>
      <c r="AV117" s="10">
        <v>1.1167196419081411</v>
      </c>
      <c r="AW117" s="10">
        <v>45.169578074272671</v>
      </c>
      <c r="AX117" s="10">
        <v>36.084493355645947</v>
      </c>
      <c r="AY117" s="10">
        <v>0.91843836704778636</v>
      </c>
      <c r="AZ117" s="10">
        <v>208</v>
      </c>
      <c r="BA117" s="10" t="s">
        <v>50</v>
      </c>
      <c r="BB117" s="10">
        <v>0.56540979060703711</v>
      </c>
      <c r="BC117" s="10">
        <v>0.36062739041536673</v>
      </c>
      <c r="BD117" s="10">
        <v>10.696986961516412</v>
      </c>
      <c r="BE117" s="10">
        <v>36.195854273136298</v>
      </c>
      <c r="BF117" s="10">
        <v>0.8431064263132616</v>
      </c>
      <c r="BG117" s="10">
        <v>0.8049146352627542</v>
      </c>
      <c r="BH117" s="10">
        <v>0.49585914929213826</v>
      </c>
      <c r="BI117" s="10">
        <v>15.363482768353281</v>
      </c>
      <c r="BJ117" s="10">
        <v>35.527209033436314</v>
      </c>
      <c r="BK117" s="10">
        <v>0.85140937447283382</v>
      </c>
      <c r="BL117" s="10">
        <v>0.88384321221236295</v>
      </c>
      <c r="BM117" s="10">
        <v>0.53659681346812638</v>
      </c>
      <c r="BN117" s="10">
        <v>16.818076871477853</v>
      </c>
      <c r="BO117" s="10">
        <v>35.495659000933671</v>
      </c>
      <c r="BP117" s="10">
        <v>0.85479707388172366</v>
      </c>
      <c r="BQ117" s="10">
        <v>208</v>
      </c>
      <c r="BR117" s="10" t="s">
        <v>50</v>
      </c>
      <c r="BS117" s="10">
        <v>2.1869999999999998</v>
      </c>
      <c r="BT117" s="10">
        <v>0.82299999999999995</v>
      </c>
      <c r="BU117" s="10">
        <v>37.863393427173271</v>
      </c>
      <c r="BV117" s="10">
        <v>35.631</v>
      </c>
      <c r="BW117" s="10">
        <v>0.93592405668515599</v>
      </c>
      <c r="BX117" s="10">
        <v>2.3639999999999999</v>
      </c>
      <c r="BY117" s="10">
        <v>0.91200000000000003</v>
      </c>
      <c r="BZ117" s="10">
        <v>42.027730033737051</v>
      </c>
      <c r="CA117" s="10">
        <v>34.808</v>
      </c>
      <c r="CB117" s="10">
        <v>0.93297894017756267</v>
      </c>
      <c r="CC117" s="10">
        <v>2.536</v>
      </c>
      <c r="CD117" s="10">
        <v>0.95099999999999996</v>
      </c>
      <c r="CE117" s="10">
        <v>44.458074868627939</v>
      </c>
      <c r="CF117" s="10">
        <v>35.173000000000002</v>
      </c>
      <c r="CG117" s="10">
        <v>0.93632917756904444</v>
      </c>
      <c r="CH117" s="10">
        <v>208</v>
      </c>
      <c r="CI117" s="10" t="s">
        <v>50</v>
      </c>
      <c r="CJ117" s="10">
        <v>0.23899999999999999</v>
      </c>
      <c r="CK117" s="10">
        <v>0.13600000000000001</v>
      </c>
      <c r="CL117" s="10">
        <v>4.289382810983895</v>
      </c>
      <c r="CM117" s="10">
        <v>37.012999999999998</v>
      </c>
      <c r="CN117" s="10">
        <v>0.86913688118309218</v>
      </c>
      <c r="CO117" s="10">
        <v>0.48499999999999999</v>
      </c>
      <c r="CP117" s="10">
        <v>0.2</v>
      </c>
      <c r="CQ117" s="10">
        <v>8.3504871115187278</v>
      </c>
      <c r="CR117" s="10">
        <v>36.271999999999998</v>
      </c>
      <c r="CS117" s="10">
        <v>0.92448059228905421</v>
      </c>
      <c r="CT117" s="10">
        <v>0.54</v>
      </c>
      <c r="CU117" s="10">
        <v>0.21199999999999999</v>
      </c>
      <c r="CV117" s="10">
        <v>9.1347520735725567</v>
      </c>
      <c r="CW117" s="10">
        <v>36.665999999999997</v>
      </c>
      <c r="CX117" s="10">
        <v>0.93083527654799314</v>
      </c>
      <c r="CY117" s="10">
        <v>208</v>
      </c>
      <c r="CZ117" s="10" t="s">
        <v>50</v>
      </c>
      <c r="DA117" s="10">
        <v>2.8319999999999999</v>
      </c>
      <c r="DB117" s="10">
        <v>0.90300000000000002</v>
      </c>
      <c r="DC117" s="10">
        <v>46.517271722755588</v>
      </c>
      <c r="DD117" s="10">
        <v>36.893000000000001</v>
      </c>
      <c r="DE117" s="10">
        <v>0.95274003431334597</v>
      </c>
      <c r="DF117" s="10">
        <v>3.4350000000000001</v>
      </c>
      <c r="DG117" s="10">
        <v>1.052</v>
      </c>
      <c r="DH117" s="10">
        <v>56.898488927439807</v>
      </c>
      <c r="DI117" s="10">
        <v>36.453000000000003</v>
      </c>
      <c r="DJ117" s="10">
        <v>0.95616337764255899</v>
      </c>
      <c r="DK117" s="10">
        <v>3.484</v>
      </c>
      <c r="DL117" s="10">
        <v>1.103</v>
      </c>
      <c r="DM117" s="10">
        <v>58.011730762280983</v>
      </c>
      <c r="DN117" s="10">
        <v>36.369999999999997</v>
      </c>
      <c r="DO117" s="10">
        <v>0.95336322447986621</v>
      </c>
    </row>
    <row r="118" spans="1:119" x14ac:dyDescent="0.25">
      <c r="A118" s="10">
        <v>209</v>
      </c>
      <c r="B118" s="10" t="s">
        <v>51</v>
      </c>
      <c r="C118" s="10">
        <v>2.16</v>
      </c>
      <c r="D118" s="10">
        <v>0.61</v>
      </c>
      <c r="E118" s="10">
        <v>35.44</v>
      </c>
      <c r="F118" s="10">
        <v>36.5</v>
      </c>
      <c r="G118" s="10">
        <v>0.96199999999999997</v>
      </c>
      <c r="H118" s="10">
        <v>2.3199999999999998</v>
      </c>
      <c r="I118" s="10">
        <v>0.65</v>
      </c>
      <c r="J118" s="10">
        <v>38.57</v>
      </c>
      <c r="K118" s="10">
        <v>36.14</v>
      </c>
      <c r="L118" s="10">
        <v>0.96299999999999997</v>
      </c>
      <c r="M118" s="10">
        <v>2.2799999999999998</v>
      </c>
      <c r="N118" s="10">
        <v>0.65</v>
      </c>
      <c r="O118" s="10">
        <v>38.130000000000003</v>
      </c>
      <c r="P118" s="10">
        <v>35.83</v>
      </c>
      <c r="Q118" s="10">
        <v>0.96199999999999997</v>
      </c>
      <c r="R118" s="10">
        <v>209</v>
      </c>
      <c r="S118" s="10" t="s">
        <v>51</v>
      </c>
      <c r="T118" s="10">
        <v>-0.5</v>
      </c>
      <c r="U118" s="10">
        <v>-0.6</v>
      </c>
      <c r="V118" s="10">
        <v>-12.766845279793017</v>
      </c>
      <c r="W118" s="10">
        <v>35.32</v>
      </c>
      <c r="Y118" s="10">
        <v>-0.9</v>
      </c>
      <c r="Z118" s="10">
        <v>-0.6</v>
      </c>
      <c r="AA118" s="10">
        <v>-17.701241492058948</v>
      </c>
      <c r="AB118" s="10">
        <v>35.28</v>
      </c>
      <c r="AD118" s="10">
        <v>-0.9</v>
      </c>
      <c r="AE118" s="10">
        <v>-0.6</v>
      </c>
      <c r="AF118" s="10">
        <v>-17.924793336390348</v>
      </c>
      <c r="AG118" s="10">
        <v>34.840000000000003</v>
      </c>
      <c r="AI118" s="10">
        <v>209</v>
      </c>
      <c r="AJ118" s="10" t="s">
        <v>51</v>
      </c>
      <c r="AK118" s="10">
        <v>2.4217395217200099</v>
      </c>
      <c r="AL118" s="10">
        <v>0.70469963516059231</v>
      </c>
      <c r="AM118" s="10">
        <v>39.80146839864598</v>
      </c>
      <c r="AN118" s="10">
        <v>36.586211905574935</v>
      </c>
      <c r="AO118" s="10">
        <v>0.96017470724753273</v>
      </c>
      <c r="AP118" s="10">
        <v>2.7997602142777409</v>
      </c>
      <c r="AQ118" s="10">
        <v>0.80613201687665548</v>
      </c>
      <c r="AR118" s="10">
        <v>46.761707285298513</v>
      </c>
      <c r="AS118" s="10">
        <v>35.972005058421374</v>
      </c>
      <c r="AT118" s="10">
        <v>0.9609597677542796</v>
      </c>
      <c r="AU118" s="10">
        <v>2.7993480159073156</v>
      </c>
      <c r="AV118" s="10">
        <v>0.70228678019882329</v>
      </c>
      <c r="AW118" s="10">
        <v>46.177422464478362</v>
      </c>
      <c r="AX118" s="10">
        <v>36.084493355645947</v>
      </c>
      <c r="AY118" s="10">
        <v>0.96994244891259762</v>
      </c>
      <c r="AZ118" s="10">
        <v>209</v>
      </c>
      <c r="BA118" s="10" t="s">
        <v>51</v>
      </c>
      <c r="BB118" s="10">
        <v>0.6273996186251285</v>
      </c>
      <c r="BC118" s="10">
        <v>0.46785202525526642</v>
      </c>
      <c r="BD118" s="10">
        <v>12.483581162476877</v>
      </c>
      <c r="BE118" s="10">
        <v>36.195854273136298</v>
      </c>
      <c r="BF118" s="10">
        <v>0.80165148752079618</v>
      </c>
      <c r="BG118" s="10">
        <v>0.8750092363226063</v>
      </c>
      <c r="BH118" s="10">
        <v>0.63259483339305722</v>
      </c>
      <c r="BI118" s="10">
        <v>17.546623011783847</v>
      </c>
      <c r="BJ118" s="10">
        <v>35.527209033436314</v>
      </c>
      <c r="BK118" s="10">
        <v>0.8103961577761013</v>
      </c>
      <c r="BL118" s="10">
        <v>0.94460045968215156</v>
      </c>
      <c r="BM118" s="10">
        <v>0.67321096217598519</v>
      </c>
      <c r="BN118" s="10">
        <v>18.867017012214859</v>
      </c>
      <c r="BO118" s="10">
        <v>35.495659000933671</v>
      </c>
      <c r="BP118" s="10">
        <v>0.81434613711662907</v>
      </c>
      <c r="BQ118" s="10">
        <v>209</v>
      </c>
      <c r="BR118" s="10" t="s">
        <v>51</v>
      </c>
      <c r="BS118" s="10">
        <v>2.254</v>
      </c>
      <c r="BT118" s="10">
        <v>0.80800000000000005</v>
      </c>
      <c r="BU118" s="10">
        <v>38.79865986668888</v>
      </c>
      <c r="BV118" s="10">
        <v>35.631</v>
      </c>
      <c r="BW118" s="10">
        <v>0.94134441037675831</v>
      </c>
      <c r="BX118" s="10">
        <v>2.3460000000000001</v>
      </c>
      <c r="BY118" s="10">
        <v>0.86799999999999999</v>
      </c>
      <c r="BZ118" s="10">
        <v>41.490458912554075</v>
      </c>
      <c r="CA118" s="10">
        <v>34.808</v>
      </c>
      <c r="CB118" s="10">
        <v>0.9378644447400879</v>
      </c>
      <c r="CC118" s="10">
        <v>2.633</v>
      </c>
      <c r="CD118" s="10">
        <v>0.98</v>
      </c>
      <c r="CE118" s="10">
        <v>46.116194319219026</v>
      </c>
      <c r="CF118" s="10">
        <v>35.173000000000002</v>
      </c>
      <c r="CG118" s="10">
        <v>0.93718938123206608</v>
      </c>
      <c r="CH118" s="10">
        <v>209</v>
      </c>
      <c r="CI118" s="10" t="s">
        <v>51</v>
      </c>
      <c r="CJ118" s="10">
        <v>0.64200000000000002</v>
      </c>
      <c r="CK118" s="10">
        <v>0.23899999999999999</v>
      </c>
      <c r="CL118" s="10">
        <v>10.685710939396438</v>
      </c>
      <c r="CM118" s="10">
        <v>37.012999999999998</v>
      </c>
      <c r="CN118" s="10">
        <v>0.93716636135728226</v>
      </c>
      <c r="CO118" s="10">
        <v>0.88400000000000001</v>
      </c>
      <c r="CP118" s="10">
        <v>0.307</v>
      </c>
      <c r="CQ118" s="10">
        <v>14.895215284077487</v>
      </c>
      <c r="CR118" s="10">
        <v>36.271999999999998</v>
      </c>
      <c r="CS118" s="10">
        <v>0.94465526690553936</v>
      </c>
      <c r="CT118" s="10">
        <v>1.085</v>
      </c>
      <c r="CU118" s="10">
        <v>0.37</v>
      </c>
      <c r="CV118" s="10">
        <v>18.050705356976042</v>
      </c>
      <c r="CW118" s="10">
        <v>36.665999999999997</v>
      </c>
      <c r="CX118" s="10">
        <v>0.94647990873304255</v>
      </c>
      <c r="CY118" s="10">
        <v>209</v>
      </c>
      <c r="CZ118" s="10" t="s">
        <v>51</v>
      </c>
      <c r="DA118" s="10">
        <v>2.0529999999999999</v>
      </c>
      <c r="DB118" s="10">
        <v>0.78700000000000003</v>
      </c>
      <c r="DC118" s="10">
        <v>34.407785297095295</v>
      </c>
      <c r="DD118" s="10">
        <v>36.893000000000001</v>
      </c>
      <c r="DE118" s="10">
        <v>0.93374358377442601</v>
      </c>
      <c r="DF118" s="10">
        <v>2.2930000000000001</v>
      </c>
      <c r="DG118" s="10">
        <v>0.86199999999999999</v>
      </c>
      <c r="DH118" s="10">
        <v>38.798419869881997</v>
      </c>
      <c r="DI118" s="10">
        <v>36.453000000000003</v>
      </c>
      <c r="DJ118" s="10">
        <v>0.93604367537509947</v>
      </c>
      <c r="DK118" s="10">
        <v>2.5339999999999998</v>
      </c>
      <c r="DL118" s="10">
        <v>0.84599999999999997</v>
      </c>
      <c r="DM118" s="10">
        <v>42.408218169556221</v>
      </c>
      <c r="DN118" s="10">
        <v>36.369999999999997</v>
      </c>
      <c r="DO118" s="10">
        <v>0.94853346266977723</v>
      </c>
    </row>
    <row r="119" spans="1:119" x14ac:dyDescent="0.25">
      <c r="A119" s="10">
        <v>210</v>
      </c>
      <c r="B119" s="10" t="s">
        <v>8</v>
      </c>
      <c r="R119" s="10">
        <v>210</v>
      </c>
      <c r="S119" s="10" t="s">
        <v>8</v>
      </c>
      <c r="AI119" s="10">
        <v>210</v>
      </c>
      <c r="AJ119" s="10" t="s">
        <v>8</v>
      </c>
      <c r="AK119" s="10">
        <v>4.7158517717299864</v>
      </c>
      <c r="AL119" s="10">
        <v>1.7060514511562794</v>
      </c>
      <c r="AM119" s="10">
        <v>79.138860924483566</v>
      </c>
      <c r="AN119" s="10">
        <v>36.586211905574935</v>
      </c>
      <c r="AO119" s="10">
        <v>0.94035595268974737</v>
      </c>
      <c r="AP119" s="10">
        <v>5.3545013459424542</v>
      </c>
      <c r="AQ119" s="10">
        <v>1.9282006427124654</v>
      </c>
      <c r="AR119" s="10">
        <v>91.342122493232281</v>
      </c>
      <c r="AS119" s="10">
        <v>35.972005058421374</v>
      </c>
      <c r="AT119" s="10">
        <v>0.94085491917546227</v>
      </c>
      <c r="AU119" s="10">
        <v>5.3921974068564209</v>
      </c>
      <c r="AV119" s="10">
        <v>1.8190064221068187</v>
      </c>
      <c r="AW119" s="10">
        <v>91.051661814526028</v>
      </c>
      <c r="AX119" s="10">
        <v>36.084493355645947</v>
      </c>
      <c r="AY119" s="10">
        <v>0.94753806835709586</v>
      </c>
      <c r="AZ119" s="10">
        <v>210</v>
      </c>
      <c r="BA119" s="10" t="s">
        <v>8</v>
      </c>
      <c r="BQ119" s="10">
        <v>210</v>
      </c>
      <c r="BR119" s="10" t="s">
        <v>8</v>
      </c>
      <c r="CH119" s="10">
        <v>210</v>
      </c>
      <c r="CI119" s="10" t="s">
        <v>8</v>
      </c>
      <c r="CY119" s="10">
        <v>210</v>
      </c>
      <c r="CZ119" s="10" t="s">
        <v>8</v>
      </c>
    </row>
    <row r="120" spans="1:119" x14ac:dyDescent="0.25">
      <c r="A120" s="10">
        <v>211</v>
      </c>
      <c r="B120" s="10" t="s">
        <v>9</v>
      </c>
      <c r="C120" s="10">
        <v>4.49</v>
      </c>
      <c r="D120" s="10">
        <v>1.36</v>
      </c>
      <c r="E120" s="10">
        <v>74.2</v>
      </c>
      <c r="F120" s="10">
        <v>36.5</v>
      </c>
      <c r="G120" s="10">
        <v>0.95699999999999996</v>
      </c>
      <c r="H120" s="10">
        <v>4.55</v>
      </c>
      <c r="I120" s="10">
        <v>1.29</v>
      </c>
      <c r="J120" s="10">
        <v>75.53</v>
      </c>
      <c r="K120" s="10">
        <v>36.14</v>
      </c>
      <c r="L120" s="10">
        <v>0.96199999999999997</v>
      </c>
      <c r="M120" s="10">
        <v>5.05</v>
      </c>
      <c r="N120" s="10">
        <v>1.4</v>
      </c>
      <c r="O120" s="10">
        <v>84.43</v>
      </c>
      <c r="P120" s="10">
        <v>35.83</v>
      </c>
      <c r="Q120" s="10">
        <v>0.96399999999999997</v>
      </c>
      <c r="R120" s="10">
        <v>211</v>
      </c>
      <c r="S120" s="10" t="s">
        <v>9</v>
      </c>
      <c r="T120" s="10">
        <v>1</v>
      </c>
      <c r="U120" s="10">
        <v>0.9</v>
      </c>
      <c r="V120" s="10">
        <v>21.991657602361354</v>
      </c>
      <c r="W120" s="10">
        <v>35.32</v>
      </c>
      <c r="Y120" s="10">
        <v>1.8</v>
      </c>
      <c r="Z120" s="10">
        <v>0.8</v>
      </c>
      <c r="AA120" s="10">
        <v>32.234924620619772</v>
      </c>
      <c r="AB120" s="10">
        <v>35.28</v>
      </c>
      <c r="AD120" s="10">
        <v>1.7</v>
      </c>
      <c r="AE120" s="10">
        <v>0.8</v>
      </c>
      <c r="AF120" s="10">
        <v>31.134979133702601</v>
      </c>
      <c r="AG120" s="10">
        <v>34.840000000000003</v>
      </c>
      <c r="AI120" s="10">
        <v>211</v>
      </c>
      <c r="AJ120" s="10" t="s">
        <v>9</v>
      </c>
      <c r="AZ120" s="10">
        <v>211</v>
      </c>
      <c r="BA120" s="10" t="s">
        <v>9</v>
      </c>
      <c r="BB120" s="10">
        <v>1.1928094092322372</v>
      </c>
      <c r="BC120" s="10">
        <v>0.82847941567067951</v>
      </c>
      <c r="BD120" s="10">
        <v>23.165228286130528</v>
      </c>
      <c r="BE120" s="10">
        <v>36.195854273136298</v>
      </c>
      <c r="BF120" s="10">
        <v>0.82132494542789891</v>
      </c>
      <c r="BG120" s="10">
        <v>1.6799238715854481</v>
      </c>
      <c r="BH120" s="10">
        <v>1.1284539826852147</v>
      </c>
      <c r="BI120" s="10">
        <v>32.887778262663012</v>
      </c>
      <c r="BJ120" s="10">
        <v>35.527209033436314</v>
      </c>
      <c r="BK120" s="10">
        <v>0.83010560659301957</v>
      </c>
      <c r="BL120" s="10">
        <v>1.8284436718945447</v>
      </c>
      <c r="BM120" s="10">
        <v>1.209807775644097</v>
      </c>
      <c r="BN120" s="10">
        <v>35.661040669081601</v>
      </c>
      <c r="BO120" s="10">
        <v>35.495659000933671</v>
      </c>
      <c r="BP120" s="10">
        <v>0.83397244620103417</v>
      </c>
      <c r="BQ120" s="10">
        <v>211</v>
      </c>
      <c r="BR120" s="10" t="s">
        <v>9</v>
      </c>
      <c r="BS120" s="10">
        <v>4.4409999999999998</v>
      </c>
      <c r="BT120" s="10">
        <v>1.631</v>
      </c>
      <c r="BU120" s="10">
        <v>76.659685933022345</v>
      </c>
      <c r="BV120" s="10">
        <v>35.631</v>
      </c>
      <c r="BW120" s="10">
        <v>0.93869628470320632</v>
      </c>
      <c r="BX120" s="10">
        <v>4.71</v>
      </c>
      <c r="BY120" s="10">
        <v>1.78</v>
      </c>
      <c r="BZ120" s="10">
        <v>83.516194693943902</v>
      </c>
      <c r="CA120" s="10">
        <v>34.808</v>
      </c>
      <c r="CB120" s="10">
        <v>0.93542831448765362</v>
      </c>
      <c r="CC120" s="10">
        <v>5.1689999999999996</v>
      </c>
      <c r="CD120" s="10">
        <v>1.9319999999999999</v>
      </c>
      <c r="CE120" s="10">
        <v>90.579946424465348</v>
      </c>
      <c r="CF120" s="10">
        <v>35.173000000000002</v>
      </c>
      <c r="CG120" s="10">
        <v>0.93670843984883501</v>
      </c>
      <c r="CH120" s="10">
        <v>211</v>
      </c>
      <c r="CI120" s="10" t="s">
        <v>9</v>
      </c>
      <c r="CJ120" s="10">
        <v>0.88100000000000001</v>
      </c>
      <c r="CK120" s="10">
        <v>0.376</v>
      </c>
      <c r="CL120" s="10">
        <v>14.941592184038466</v>
      </c>
      <c r="CM120" s="10">
        <v>37.012999999999998</v>
      </c>
      <c r="CN120" s="10">
        <v>0.9197379682741712</v>
      </c>
      <c r="CO120" s="10">
        <v>1.369</v>
      </c>
      <c r="CP120" s="10">
        <v>0.50600000000000001</v>
      </c>
      <c r="CQ120" s="10">
        <v>23.231526864095734</v>
      </c>
      <c r="CR120" s="10">
        <v>36.271999999999998</v>
      </c>
      <c r="CS120" s="10">
        <v>0.9379799686878143</v>
      </c>
      <c r="CT120" s="10">
        <v>1.625</v>
      </c>
      <c r="CU120" s="10">
        <v>0.58199999999999996</v>
      </c>
      <c r="CV120" s="10">
        <v>27.179191160307507</v>
      </c>
      <c r="CW120" s="10">
        <v>36.665999999999997</v>
      </c>
      <c r="CX120" s="10">
        <v>0.94144006274944247</v>
      </c>
      <c r="CY120" s="10">
        <v>211</v>
      </c>
      <c r="CZ120" s="10" t="s">
        <v>9</v>
      </c>
      <c r="DA120" s="10">
        <v>4.8849999999999998</v>
      </c>
      <c r="DB120" s="10">
        <v>1.6910000000000001</v>
      </c>
      <c r="DC120" s="10">
        <v>80.897596288616782</v>
      </c>
      <c r="DD120" s="10">
        <v>36.893000000000001</v>
      </c>
      <c r="DE120" s="10">
        <v>0.94498377353035279</v>
      </c>
      <c r="DF120" s="10">
        <v>5.7279999999999998</v>
      </c>
      <c r="DG120" s="10">
        <v>1.9139999999999999</v>
      </c>
      <c r="DH120" s="10">
        <v>95.652010477709283</v>
      </c>
      <c r="DI120" s="10">
        <v>36.453000000000003</v>
      </c>
      <c r="DJ120" s="10">
        <v>0.94845122895258827</v>
      </c>
      <c r="DK120" s="10">
        <v>6.0179999999999998</v>
      </c>
      <c r="DL120" s="10">
        <v>1.9490000000000001</v>
      </c>
      <c r="DM120" s="10">
        <v>100.41696131696118</v>
      </c>
      <c r="DN120" s="10">
        <v>36.369999999999997</v>
      </c>
      <c r="DO120" s="10">
        <v>0.95135187791302467</v>
      </c>
    </row>
    <row r="121" spans="1:119" x14ac:dyDescent="0.25">
      <c r="A121" s="10">
        <v>212</v>
      </c>
      <c r="B121" s="10" t="s">
        <v>10</v>
      </c>
      <c r="C121" s="10">
        <v>5.74</v>
      </c>
      <c r="D121" s="10">
        <v>1.17</v>
      </c>
      <c r="E121" s="10">
        <v>316.22000000000003</v>
      </c>
      <c r="F121" s="10">
        <v>10.7</v>
      </c>
      <c r="G121" s="10">
        <v>0.98</v>
      </c>
      <c r="H121" s="10">
        <v>5.81</v>
      </c>
      <c r="I121" s="10">
        <v>1.18</v>
      </c>
      <c r="J121" s="10">
        <v>325.85000000000002</v>
      </c>
      <c r="K121" s="10">
        <v>10.5</v>
      </c>
      <c r="L121" s="10">
        <v>0.98</v>
      </c>
      <c r="M121" s="10">
        <v>6.12</v>
      </c>
      <c r="N121" s="10">
        <v>1.24</v>
      </c>
      <c r="O121" s="10">
        <v>346.8</v>
      </c>
      <c r="P121" s="10">
        <v>10.4</v>
      </c>
      <c r="Q121" s="10">
        <v>0.98</v>
      </c>
      <c r="R121" s="10">
        <v>212</v>
      </c>
      <c r="S121" s="10" t="s">
        <v>10</v>
      </c>
      <c r="AI121" s="10">
        <v>212</v>
      </c>
      <c r="AJ121" s="10" t="s">
        <v>10</v>
      </c>
      <c r="AZ121" s="10">
        <v>212</v>
      </c>
      <c r="BA121" s="10" t="s">
        <v>10</v>
      </c>
      <c r="BQ121" s="10">
        <v>212</v>
      </c>
      <c r="BR121" s="10" t="s">
        <v>10</v>
      </c>
      <c r="BS121" s="10">
        <v>5.625</v>
      </c>
      <c r="BT121" s="10">
        <v>1.0329999999999999</v>
      </c>
      <c r="BU121" s="10">
        <v>314.46710000000002</v>
      </c>
      <c r="BV121" s="10">
        <v>10.5</v>
      </c>
      <c r="BW121" s="10">
        <v>0.98399999999999999</v>
      </c>
      <c r="BX121" s="10">
        <v>6.0810000000000004</v>
      </c>
      <c r="BY121" s="10">
        <v>1.0620000000000001</v>
      </c>
      <c r="BZ121" s="10">
        <v>339.42910000000001</v>
      </c>
      <c r="CA121" s="10">
        <v>10.5</v>
      </c>
      <c r="CB121" s="10">
        <v>0.98499999999999999</v>
      </c>
      <c r="CC121" s="10">
        <v>6.4450000000000003</v>
      </c>
      <c r="CD121" s="10">
        <v>1.099</v>
      </c>
      <c r="CE121" s="10">
        <v>359.4984</v>
      </c>
      <c r="CF121" s="10">
        <v>10.5</v>
      </c>
      <c r="CG121" s="10">
        <v>0.98599999999999999</v>
      </c>
      <c r="CH121" s="10">
        <v>212</v>
      </c>
      <c r="CI121" s="10" t="s">
        <v>10</v>
      </c>
      <c r="CY121" s="10">
        <v>212</v>
      </c>
      <c r="CZ121" s="10" t="s">
        <v>10</v>
      </c>
      <c r="DA121" s="10">
        <v>8.8379999999999992</v>
      </c>
      <c r="DB121" s="10">
        <v>1.7010000000000001</v>
      </c>
      <c r="DC121" s="10">
        <v>490.21409999999997</v>
      </c>
      <c r="DD121" s="10">
        <v>10.6</v>
      </c>
      <c r="DE121" s="10">
        <v>0.98199999999999998</v>
      </c>
      <c r="DF121" s="10">
        <v>8.9169999999999998</v>
      </c>
      <c r="DG121" s="10">
        <v>1.7509999999999999</v>
      </c>
      <c r="DH121" s="10">
        <v>494.95760000000001</v>
      </c>
      <c r="DI121" s="10">
        <v>10.6</v>
      </c>
      <c r="DJ121" s="10">
        <v>0.98099999999999998</v>
      </c>
      <c r="DK121" s="10">
        <v>9.048</v>
      </c>
      <c r="DL121" s="10">
        <v>1.6</v>
      </c>
      <c r="DM121" s="10">
        <v>505.22980000000001</v>
      </c>
      <c r="DN121" s="10">
        <v>10.5</v>
      </c>
      <c r="DO121" s="10">
        <v>0.98499999999999999</v>
      </c>
    </row>
    <row r="122" spans="1:119" x14ac:dyDescent="0.25">
      <c r="A122" s="10">
        <v>213</v>
      </c>
      <c r="B122" s="10" t="s">
        <v>11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213</v>
      </c>
      <c r="S122" s="10" t="s">
        <v>11</v>
      </c>
      <c r="T122" s="10">
        <v>0.8931</v>
      </c>
      <c r="U122" s="10">
        <v>0.58099999999999996</v>
      </c>
      <c r="V122" s="10">
        <v>66.212000000000003</v>
      </c>
      <c r="W122" s="10">
        <v>10.5</v>
      </c>
      <c r="Y122" s="10">
        <v>1.3073000000000001</v>
      </c>
      <c r="Z122" s="10">
        <v>0.69110000000000005</v>
      </c>
      <c r="AA122" s="10">
        <v>84.739000000000004</v>
      </c>
      <c r="AB122" s="10">
        <v>10.4</v>
      </c>
      <c r="AD122" s="10">
        <v>1.5074999999999998</v>
      </c>
      <c r="AE122" s="10">
        <v>0.81020000000000003</v>
      </c>
      <c r="AF122" s="10">
        <v>97.111000000000004</v>
      </c>
      <c r="AG122" s="10">
        <v>10.4</v>
      </c>
      <c r="AI122" s="10">
        <v>213</v>
      </c>
      <c r="AJ122" s="10" t="s">
        <v>11</v>
      </c>
      <c r="AK122" s="10">
        <v>6.6999998091810937</v>
      </c>
      <c r="AL122" s="10">
        <v>0.90000054484656178</v>
      </c>
      <c r="AM122" s="10">
        <v>371.71300000000002</v>
      </c>
      <c r="AN122" s="10">
        <v>10.5</v>
      </c>
      <c r="AO122" s="10">
        <v>0.99099999999999999</v>
      </c>
      <c r="AP122" s="10">
        <v>7.0240000001988721</v>
      </c>
      <c r="AQ122" s="10">
        <v>1.0000003414174272</v>
      </c>
      <c r="AR122" s="10">
        <v>393.86500000000001</v>
      </c>
      <c r="AS122" s="10">
        <v>10.4</v>
      </c>
      <c r="AT122" s="10">
        <v>0.99</v>
      </c>
      <c r="AU122" s="10">
        <v>7.00000000003309</v>
      </c>
      <c r="AV122" s="10">
        <v>1.0000004424024742</v>
      </c>
      <c r="AW122" s="10">
        <v>396.358</v>
      </c>
      <c r="AX122" s="10">
        <v>10.3</v>
      </c>
      <c r="AY122" s="10">
        <v>0.99</v>
      </c>
      <c r="AZ122" s="10">
        <v>213</v>
      </c>
      <c r="BA122" s="10" t="s">
        <v>11</v>
      </c>
      <c r="BB122" s="10">
        <v>0.91266692863344701</v>
      </c>
      <c r="BC122" s="10">
        <v>0.78339095897618138</v>
      </c>
      <c r="BD122" s="10">
        <v>66.135400000000004</v>
      </c>
      <c r="BE122" s="10">
        <v>10.5</v>
      </c>
      <c r="BF122" s="10">
        <v>0.75900000000000001</v>
      </c>
      <c r="BG122" s="10">
        <v>1.4291409634508927</v>
      </c>
      <c r="BH122" s="10">
        <v>0.73828190894677159</v>
      </c>
      <c r="BI122" s="10">
        <v>89.299000000000007</v>
      </c>
      <c r="BJ122" s="10">
        <v>10.4</v>
      </c>
      <c r="BK122" s="10">
        <v>0.88800000000000001</v>
      </c>
      <c r="BL122" s="10">
        <v>1.6482013661739265</v>
      </c>
      <c r="BM122" s="10">
        <v>0.86976352431574966</v>
      </c>
      <c r="BN122" s="10">
        <v>102.4722</v>
      </c>
      <c r="BO122" s="10">
        <v>10.5</v>
      </c>
      <c r="BP122" s="10">
        <v>0.88400000000000001</v>
      </c>
      <c r="BQ122" s="10">
        <v>213</v>
      </c>
      <c r="BR122" s="10" t="s">
        <v>11</v>
      </c>
      <c r="CH122" s="10">
        <v>213</v>
      </c>
      <c r="CI122" s="10" t="s">
        <v>11</v>
      </c>
      <c r="CJ122" s="10">
        <v>1.2170000000000001</v>
      </c>
      <c r="CK122" s="10">
        <v>0.28899999999999998</v>
      </c>
      <c r="CL122" s="10">
        <v>68.778599999999997</v>
      </c>
      <c r="CM122" s="10">
        <v>10.5</v>
      </c>
      <c r="CN122" s="10">
        <v>0.97299999999999998</v>
      </c>
      <c r="CO122" s="10">
        <v>1.6020000000000001</v>
      </c>
      <c r="CP122" s="10">
        <v>0.33800000000000002</v>
      </c>
      <c r="CQ122" s="10">
        <v>90.892099999999999</v>
      </c>
      <c r="CR122" s="10">
        <v>10.4</v>
      </c>
      <c r="CS122" s="10">
        <v>0.97799999999999998</v>
      </c>
      <c r="CT122" s="10">
        <v>1.8520000000000001</v>
      </c>
      <c r="CU122" s="10">
        <v>0.376</v>
      </c>
      <c r="CV122" s="10">
        <v>102.9308</v>
      </c>
      <c r="CW122" s="10">
        <v>10.6</v>
      </c>
      <c r="CX122" s="10">
        <v>0.98</v>
      </c>
      <c r="CY122" s="10">
        <v>213</v>
      </c>
      <c r="CZ122" s="10" t="s">
        <v>11</v>
      </c>
    </row>
    <row r="123" spans="1:119" x14ac:dyDescent="0.25">
      <c r="A123" s="10">
        <v>214</v>
      </c>
      <c r="B123" s="10" t="s">
        <v>304</v>
      </c>
      <c r="C123" s="10">
        <v>0</v>
      </c>
      <c r="D123" s="10">
        <v>0</v>
      </c>
      <c r="E123" s="10">
        <v>0</v>
      </c>
      <c r="F123" s="10">
        <v>10.7</v>
      </c>
      <c r="G123" s="10">
        <v>0</v>
      </c>
      <c r="H123" s="10">
        <v>0</v>
      </c>
      <c r="I123" s="10">
        <v>0</v>
      </c>
      <c r="J123" s="10">
        <v>0</v>
      </c>
      <c r="K123" s="10">
        <v>10.5</v>
      </c>
      <c r="L123" s="10">
        <v>0</v>
      </c>
      <c r="M123" s="10">
        <v>0</v>
      </c>
      <c r="N123" s="10">
        <v>0</v>
      </c>
      <c r="O123" s="10">
        <v>0</v>
      </c>
      <c r="P123" s="10">
        <v>10.4</v>
      </c>
      <c r="Q123" s="10">
        <v>0</v>
      </c>
      <c r="R123" s="10">
        <v>214</v>
      </c>
      <c r="S123" s="10" t="s">
        <v>304</v>
      </c>
      <c r="T123" s="10">
        <v>3.9100000000000003E-2</v>
      </c>
      <c r="U123" s="10">
        <v>3.0499999999999999E-2</v>
      </c>
      <c r="V123" s="10">
        <v>2.7265999999999999</v>
      </c>
      <c r="W123" s="10">
        <v>10.5</v>
      </c>
      <c r="Y123" s="10">
        <v>0.13600000000000001</v>
      </c>
      <c r="Z123" s="10">
        <v>0.1061</v>
      </c>
      <c r="AA123" s="10">
        <v>9.5728000000000009</v>
      </c>
      <c r="AB123" s="10">
        <v>10.4</v>
      </c>
      <c r="AD123" s="10">
        <v>0.3412</v>
      </c>
      <c r="AE123" s="10">
        <v>0.2661</v>
      </c>
      <c r="AF123" s="10">
        <v>24.021699999999999</v>
      </c>
      <c r="AG123" s="10">
        <v>10.4</v>
      </c>
      <c r="AI123" s="10">
        <v>214</v>
      </c>
      <c r="AJ123" s="10" t="s">
        <v>304</v>
      </c>
      <c r="AK123" s="10">
        <v>0</v>
      </c>
      <c r="AL123" s="10">
        <v>0</v>
      </c>
      <c r="AM123" s="10">
        <v>0</v>
      </c>
      <c r="AN123" s="10">
        <v>10.5</v>
      </c>
      <c r="AO123" s="10">
        <v>0</v>
      </c>
      <c r="AP123" s="10">
        <v>0</v>
      </c>
      <c r="AQ123" s="10">
        <v>0</v>
      </c>
      <c r="AR123" s="10">
        <v>0</v>
      </c>
      <c r="AS123" s="10">
        <v>10.4</v>
      </c>
      <c r="AT123" s="10">
        <v>0</v>
      </c>
      <c r="AU123" s="10">
        <v>0</v>
      </c>
      <c r="AV123" s="10">
        <v>0</v>
      </c>
      <c r="AW123" s="10">
        <v>0</v>
      </c>
      <c r="AX123" s="10">
        <v>10.3</v>
      </c>
      <c r="AY123" s="10">
        <v>0</v>
      </c>
      <c r="AZ123" s="10">
        <v>214</v>
      </c>
      <c r="BA123" s="10" t="s">
        <v>304</v>
      </c>
      <c r="BB123" s="10">
        <v>0.19309999999999999</v>
      </c>
      <c r="BC123" s="10">
        <v>0.14480000000000001</v>
      </c>
      <c r="BD123" s="10">
        <v>13.271800000000001</v>
      </c>
      <c r="BE123" s="10">
        <v>10.5</v>
      </c>
      <c r="BF123" s="10">
        <v>0.8</v>
      </c>
      <c r="BG123" s="10">
        <v>0.25359999999999999</v>
      </c>
      <c r="BH123" s="10">
        <v>0.14369999999999999</v>
      </c>
      <c r="BI123" s="10">
        <v>16.179400000000001</v>
      </c>
      <c r="BJ123" s="10">
        <v>10.4</v>
      </c>
      <c r="BK123" s="10">
        <v>0.87</v>
      </c>
      <c r="BL123" s="10">
        <v>0.40450000000000003</v>
      </c>
      <c r="BM123" s="10">
        <v>0.15989999999999999</v>
      </c>
      <c r="BN123" s="10">
        <v>23.918199999999999</v>
      </c>
      <c r="BO123" s="10">
        <v>10.5</v>
      </c>
      <c r="BP123" s="10">
        <v>0.93</v>
      </c>
      <c r="BQ123" s="10">
        <v>214</v>
      </c>
      <c r="BR123" s="10" t="s">
        <v>304</v>
      </c>
      <c r="BS123" s="10">
        <v>0.6704</v>
      </c>
      <c r="BT123" s="10">
        <v>0.16800000000000001</v>
      </c>
      <c r="BU123" s="10">
        <v>38</v>
      </c>
      <c r="BV123" s="10">
        <v>10.5</v>
      </c>
      <c r="BW123" s="10">
        <v>0.97</v>
      </c>
      <c r="BX123" s="10">
        <v>0.7409</v>
      </c>
      <c r="BY123" s="10">
        <v>0.1857</v>
      </c>
      <c r="BZ123" s="10">
        <v>42</v>
      </c>
      <c r="CA123" s="10">
        <v>10.5</v>
      </c>
      <c r="CB123" s="10">
        <v>0.97</v>
      </c>
      <c r="CC123" s="10">
        <v>0.8911</v>
      </c>
      <c r="CD123" s="10">
        <v>0.18099999999999999</v>
      </c>
      <c r="CE123" s="10">
        <v>50</v>
      </c>
      <c r="CF123" s="10">
        <v>10.5</v>
      </c>
      <c r="CG123" s="10">
        <v>0.98</v>
      </c>
      <c r="CH123" s="10">
        <v>214</v>
      </c>
      <c r="CI123" s="10" t="s">
        <v>304</v>
      </c>
      <c r="CJ123" s="10">
        <v>0</v>
      </c>
      <c r="CK123" s="10">
        <v>0</v>
      </c>
      <c r="CL123" s="10">
        <v>0</v>
      </c>
      <c r="CM123" s="10">
        <v>10.5</v>
      </c>
      <c r="CN123" s="10">
        <v>0</v>
      </c>
      <c r="CO123" s="10">
        <v>0</v>
      </c>
      <c r="CP123" s="10">
        <v>0</v>
      </c>
      <c r="CQ123" s="10">
        <v>0</v>
      </c>
      <c r="CR123" s="10">
        <v>10.4</v>
      </c>
      <c r="CS123" s="10">
        <v>0</v>
      </c>
      <c r="CT123" s="10">
        <v>0</v>
      </c>
      <c r="CU123" s="10">
        <v>0</v>
      </c>
      <c r="CV123" s="10">
        <v>0</v>
      </c>
      <c r="CW123" s="10">
        <v>10.6</v>
      </c>
      <c r="CX123" s="10">
        <v>0</v>
      </c>
      <c r="CY123" s="10">
        <v>214</v>
      </c>
      <c r="CZ123" s="10" t="s">
        <v>304</v>
      </c>
      <c r="DA123" s="10">
        <v>0</v>
      </c>
      <c r="DB123" s="10">
        <v>0</v>
      </c>
      <c r="DC123" s="10">
        <v>0</v>
      </c>
      <c r="DD123" s="10">
        <v>10.6</v>
      </c>
      <c r="DE123" s="10">
        <v>0</v>
      </c>
      <c r="DF123" s="10">
        <v>0</v>
      </c>
      <c r="DG123" s="10">
        <v>0</v>
      </c>
      <c r="DH123" s="10">
        <v>0</v>
      </c>
      <c r="DI123" s="10">
        <v>10.6</v>
      </c>
      <c r="DJ123" s="10">
        <v>0</v>
      </c>
      <c r="DK123" s="10">
        <v>0</v>
      </c>
      <c r="DL123" s="10">
        <v>0</v>
      </c>
      <c r="DM123" s="10">
        <v>0</v>
      </c>
      <c r="DN123" s="10">
        <v>10.5</v>
      </c>
      <c r="DO123" s="10">
        <v>0</v>
      </c>
    </row>
    <row r="124" spans="1:119" x14ac:dyDescent="0.25">
      <c r="A124" s="10">
        <v>215</v>
      </c>
      <c r="B124" s="10" t="s">
        <v>305</v>
      </c>
      <c r="C124" s="10">
        <v>1.0900000000000001</v>
      </c>
      <c r="D124" s="10">
        <v>0.22</v>
      </c>
      <c r="E124" s="10">
        <v>60.14</v>
      </c>
      <c r="F124" s="10">
        <v>10.7</v>
      </c>
      <c r="G124" s="10">
        <v>0.98</v>
      </c>
      <c r="H124" s="10">
        <v>1.21</v>
      </c>
      <c r="I124" s="10">
        <v>0.17</v>
      </c>
      <c r="J124" s="10">
        <v>67.45</v>
      </c>
      <c r="K124" s="10">
        <v>10.5</v>
      </c>
      <c r="L124" s="10">
        <v>0.99</v>
      </c>
      <c r="M124" s="10">
        <v>1.31</v>
      </c>
      <c r="N124" s="10">
        <v>0.19</v>
      </c>
      <c r="O124" s="10">
        <v>73.44</v>
      </c>
      <c r="P124" s="10">
        <v>10.4</v>
      </c>
      <c r="Q124" s="10">
        <v>0.99</v>
      </c>
      <c r="R124" s="10">
        <v>215</v>
      </c>
      <c r="S124" s="10" t="s">
        <v>305</v>
      </c>
      <c r="T124" s="10">
        <v>2.3900000000000001E-2</v>
      </c>
      <c r="U124" s="10">
        <v>1.26E-2</v>
      </c>
      <c r="V124" s="10">
        <v>1.4876</v>
      </c>
      <c r="W124" s="10">
        <v>10.5</v>
      </c>
      <c r="Y124" s="10">
        <v>4.1000000000000002E-2</v>
      </c>
      <c r="Z124" s="10">
        <v>1.1299999999999999E-2</v>
      </c>
      <c r="AA124" s="10">
        <v>2.3628999999999998</v>
      </c>
      <c r="AB124" s="10">
        <v>10.4</v>
      </c>
      <c r="AD124" s="10">
        <v>2.4500000000000001E-2</v>
      </c>
      <c r="AE124" s="10">
        <v>6.1999999999999998E-3</v>
      </c>
      <c r="AF124" s="10">
        <v>1.4053</v>
      </c>
      <c r="AG124" s="10">
        <v>10.4</v>
      </c>
      <c r="AI124" s="10">
        <v>215</v>
      </c>
      <c r="AJ124" s="10" t="s">
        <v>305</v>
      </c>
      <c r="AK124" s="10">
        <v>0.28139999999999998</v>
      </c>
      <c r="AL124" s="10">
        <v>2.81E-2</v>
      </c>
      <c r="AM124" s="10">
        <v>15.5501</v>
      </c>
      <c r="AN124" s="10">
        <v>10.5</v>
      </c>
      <c r="AO124" s="10">
        <v>1</v>
      </c>
      <c r="AP124" s="10">
        <v>0.28420000000000001</v>
      </c>
      <c r="AQ124" s="10">
        <v>4.8099999999999997E-2</v>
      </c>
      <c r="AR124" s="10">
        <v>16.001300000000001</v>
      </c>
      <c r="AS124" s="10">
        <v>10.4</v>
      </c>
      <c r="AT124" s="10">
        <v>0.99</v>
      </c>
      <c r="AU124" s="10">
        <v>0.29970000000000002</v>
      </c>
      <c r="AV124" s="10">
        <v>4.7500000000000001E-2</v>
      </c>
      <c r="AW124" s="10">
        <v>17.0093</v>
      </c>
      <c r="AX124" s="10">
        <v>10.3</v>
      </c>
      <c r="AY124" s="10">
        <v>0.99</v>
      </c>
      <c r="AZ124" s="10">
        <v>215</v>
      </c>
      <c r="BA124" s="10" t="s">
        <v>305</v>
      </c>
      <c r="BB124" s="10">
        <v>4.2200000000000001E-2</v>
      </c>
      <c r="BC124" s="10">
        <v>4.3099999999999999E-2</v>
      </c>
      <c r="BD124" s="10">
        <v>3.3178999999999998</v>
      </c>
      <c r="BE124" s="10">
        <v>10.5</v>
      </c>
      <c r="BF124" s="10">
        <v>0.7</v>
      </c>
      <c r="BG124" s="10">
        <v>4.5999999999999999E-2</v>
      </c>
      <c r="BH124" s="10">
        <v>3.5700000000000003E-2</v>
      </c>
      <c r="BI124" s="10">
        <v>3.2359</v>
      </c>
      <c r="BJ124" s="10">
        <v>10.4</v>
      </c>
      <c r="BK124" s="10">
        <v>0.79</v>
      </c>
      <c r="BL124" s="10">
        <v>8.8999999999999996E-2</v>
      </c>
      <c r="BM124" s="10">
        <v>4.3099999999999999E-2</v>
      </c>
      <c r="BN124" s="10">
        <v>5.4359000000000002</v>
      </c>
      <c r="BO124" s="10">
        <v>10.5</v>
      </c>
      <c r="BP124" s="10">
        <v>0.9</v>
      </c>
      <c r="BQ124" s="10">
        <v>215</v>
      </c>
      <c r="BR124" s="10" t="s">
        <v>305</v>
      </c>
      <c r="BS124" s="10">
        <v>0.26729999999999998</v>
      </c>
      <c r="BT124" s="10">
        <v>5.4300000000000001E-2</v>
      </c>
      <c r="BU124" s="10">
        <v>15</v>
      </c>
      <c r="BV124" s="10">
        <v>10.5</v>
      </c>
      <c r="BW124" s="10">
        <v>0.98</v>
      </c>
      <c r="BX124" s="10">
        <v>0.2495</v>
      </c>
      <c r="BY124" s="10">
        <v>5.0700000000000002E-2</v>
      </c>
      <c r="BZ124" s="10">
        <v>14</v>
      </c>
      <c r="CA124" s="10">
        <v>10.5</v>
      </c>
      <c r="CB124" s="10">
        <v>0.98</v>
      </c>
      <c r="CC124" s="10">
        <v>0.35649999999999998</v>
      </c>
      <c r="CD124" s="10">
        <v>7.2400000000000006E-2</v>
      </c>
      <c r="CE124" s="10">
        <v>20</v>
      </c>
      <c r="CF124" s="10">
        <v>10.5</v>
      </c>
      <c r="CG124" s="10">
        <v>0.98</v>
      </c>
      <c r="CH124" s="10">
        <v>215</v>
      </c>
      <c r="CI124" s="10" t="s">
        <v>305</v>
      </c>
      <c r="CJ124" s="10">
        <v>5.3499999999999999E-2</v>
      </c>
      <c r="CK124" s="10">
        <v>1.09E-2</v>
      </c>
      <c r="CL124" s="10">
        <v>3</v>
      </c>
      <c r="CM124" s="10">
        <v>10.5</v>
      </c>
      <c r="CN124" s="10">
        <v>0.98</v>
      </c>
      <c r="CO124" s="10">
        <v>5.2999999999999999E-2</v>
      </c>
      <c r="CP124" s="10">
        <v>1.0800000000000001E-2</v>
      </c>
      <c r="CQ124" s="10">
        <v>3</v>
      </c>
      <c r="CR124" s="10">
        <v>10.4</v>
      </c>
      <c r="CS124" s="10">
        <v>0.98</v>
      </c>
      <c r="CT124" s="10">
        <v>0.108</v>
      </c>
      <c r="CU124" s="10">
        <v>2.1899999999999999E-2</v>
      </c>
      <c r="CV124" s="10">
        <v>6</v>
      </c>
      <c r="CW124" s="10">
        <v>10.6</v>
      </c>
      <c r="CX124" s="10">
        <v>0.98</v>
      </c>
      <c r="CY124" s="10">
        <v>215</v>
      </c>
      <c r="CZ124" s="10" t="s">
        <v>305</v>
      </c>
      <c r="DA124" s="10">
        <v>0.16189999999999999</v>
      </c>
      <c r="DB124" s="10">
        <v>3.2899999999999999E-2</v>
      </c>
      <c r="DC124" s="10">
        <v>9</v>
      </c>
      <c r="DD124" s="10">
        <v>10.6</v>
      </c>
      <c r="DE124" s="10">
        <v>0.98</v>
      </c>
      <c r="DF124" s="10">
        <v>0.1439</v>
      </c>
      <c r="DG124" s="10">
        <v>2.92E-2</v>
      </c>
      <c r="DH124" s="10">
        <v>8</v>
      </c>
      <c r="DI124" s="10">
        <v>10.6</v>
      </c>
      <c r="DJ124" s="10">
        <v>0.98</v>
      </c>
      <c r="DK124" s="10">
        <v>0.16039999999999999</v>
      </c>
      <c r="DL124" s="10">
        <v>3.2599999999999997E-2</v>
      </c>
      <c r="DM124" s="10">
        <v>9</v>
      </c>
      <c r="DN124" s="10">
        <v>10.5</v>
      </c>
      <c r="DO124" s="10">
        <v>0.98</v>
      </c>
    </row>
    <row r="125" spans="1:119" x14ac:dyDescent="0.25">
      <c r="A125" s="10">
        <v>216</v>
      </c>
      <c r="B125" s="10" t="s">
        <v>315</v>
      </c>
      <c r="C125" s="10">
        <v>1.67</v>
      </c>
      <c r="D125" s="10">
        <v>0.49</v>
      </c>
      <c r="E125" s="10">
        <v>94.09</v>
      </c>
      <c r="F125" s="10">
        <v>10.7</v>
      </c>
      <c r="G125" s="10">
        <v>0.96</v>
      </c>
      <c r="H125" s="10">
        <v>1.56</v>
      </c>
      <c r="I125" s="10">
        <v>0.39</v>
      </c>
      <c r="J125" s="10">
        <v>88.35</v>
      </c>
      <c r="K125" s="10">
        <v>10.5</v>
      </c>
      <c r="L125" s="10">
        <v>0.97</v>
      </c>
      <c r="M125" s="10">
        <v>1.5</v>
      </c>
      <c r="N125" s="10">
        <v>0.44</v>
      </c>
      <c r="O125" s="10">
        <v>86.7</v>
      </c>
      <c r="P125" s="10">
        <v>10.4</v>
      </c>
      <c r="Q125" s="10">
        <v>0.96</v>
      </c>
      <c r="R125" s="10">
        <v>216</v>
      </c>
      <c r="S125" s="10" t="s">
        <v>315</v>
      </c>
      <c r="T125" s="10">
        <v>0</v>
      </c>
      <c r="U125" s="10">
        <v>0</v>
      </c>
      <c r="V125" s="10">
        <v>0</v>
      </c>
      <c r="W125" s="10">
        <v>10.5</v>
      </c>
      <c r="Y125" s="10">
        <v>0</v>
      </c>
      <c r="Z125" s="10">
        <v>0</v>
      </c>
      <c r="AA125" s="10">
        <v>0</v>
      </c>
      <c r="AB125" s="10">
        <v>10.4</v>
      </c>
      <c r="AD125" s="10">
        <v>0</v>
      </c>
      <c r="AE125" s="10">
        <v>0</v>
      </c>
      <c r="AF125" s="10">
        <v>0</v>
      </c>
      <c r="AG125" s="10">
        <v>10.4</v>
      </c>
      <c r="AI125" s="10">
        <v>216</v>
      </c>
      <c r="AJ125" s="10" t="s">
        <v>315</v>
      </c>
      <c r="AK125" s="10">
        <v>1.9469000000000001</v>
      </c>
      <c r="AL125" s="10">
        <v>0.19539999999999999</v>
      </c>
      <c r="AM125" s="10">
        <v>107.396</v>
      </c>
      <c r="AN125" s="10">
        <v>10.5</v>
      </c>
      <c r="AO125" s="10">
        <v>0.995</v>
      </c>
      <c r="AP125" s="10">
        <v>1.8282</v>
      </c>
      <c r="AQ125" s="10">
        <v>0.1835</v>
      </c>
      <c r="AR125" s="10">
        <v>101.8861</v>
      </c>
      <c r="AS125" s="10">
        <v>10.4</v>
      </c>
      <c r="AT125" s="10">
        <v>0.995</v>
      </c>
      <c r="AU125" s="10">
        <v>1.7311000000000001</v>
      </c>
      <c r="AV125" s="10">
        <v>0.17380000000000001</v>
      </c>
      <c r="AW125" s="10">
        <v>97.382300000000001</v>
      </c>
      <c r="AX125" s="10">
        <v>10.3</v>
      </c>
      <c r="AY125" s="10">
        <v>0.995</v>
      </c>
      <c r="AZ125" s="10">
        <v>216</v>
      </c>
      <c r="BA125" s="10" t="s">
        <v>315</v>
      </c>
      <c r="BB125" s="10">
        <v>0</v>
      </c>
      <c r="BC125" s="10">
        <v>0</v>
      </c>
      <c r="BD125" s="10">
        <v>0</v>
      </c>
      <c r="BE125" s="10">
        <v>10.5</v>
      </c>
      <c r="BF125" s="10">
        <v>0</v>
      </c>
      <c r="BG125" s="10">
        <v>0</v>
      </c>
      <c r="BH125" s="10">
        <v>0</v>
      </c>
      <c r="BI125" s="10">
        <v>0</v>
      </c>
      <c r="BJ125" s="10">
        <v>10.4</v>
      </c>
      <c r="BK125" s="10">
        <v>0</v>
      </c>
      <c r="BL125" s="10">
        <v>0</v>
      </c>
      <c r="BM125" s="10">
        <v>0</v>
      </c>
      <c r="BN125" s="10">
        <v>0</v>
      </c>
      <c r="BO125" s="10">
        <v>10.5</v>
      </c>
      <c r="BP125" s="10">
        <v>0</v>
      </c>
      <c r="BQ125" s="10">
        <v>216</v>
      </c>
      <c r="BR125" s="10" t="s">
        <v>315</v>
      </c>
      <c r="BS125" s="10">
        <v>1.4853000000000001</v>
      </c>
      <c r="BT125" s="10">
        <v>0.1333</v>
      </c>
      <c r="BU125" s="10">
        <v>82</v>
      </c>
      <c r="BV125" s="10">
        <v>10.5</v>
      </c>
      <c r="BW125" s="10">
        <v>1</v>
      </c>
      <c r="BX125" s="10">
        <v>1.5397000000000001</v>
      </c>
      <c r="BY125" s="10">
        <v>0.1381</v>
      </c>
      <c r="BZ125" s="10">
        <v>85</v>
      </c>
      <c r="CA125" s="10">
        <v>10.5</v>
      </c>
      <c r="CB125" s="10">
        <v>1</v>
      </c>
      <c r="CC125" s="10">
        <v>1.5397000000000001</v>
      </c>
      <c r="CD125" s="10">
        <v>0.1381</v>
      </c>
      <c r="CE125" s="10">
        <v>85</v>
      </c>
      <c r="CF125" s="10">
        <v>10.5</v>
      </c>
      <c r="CG125" s="10">
        <v>1</v>
      </c>
      <c r="CH125" s="10">
        <v>216</v>
      </c>
      <c r="CI125" s="10" t="s">
        <v>315</v>
      </c>
      <c r="CJ125" s="10">
        <v>0</v>
      </c>
      <c r="CK125" s="10">
        <v>0</v>
      </c>
      <c r="CL125" s="10">
        <v>0</v>
      </c>
      <c r="CM125" s="10">
        <v>10.5</v>
      </c>
      <c r="CN125" s="10">
        <v>0</v>
      </c>
      <c r="CO125" s="10">
        <v>0</v>
      </c>
      <c r="CP125" s="10">
        <v>0</v>
      </c>
      <c r="CQ125" s="10">
        <v>0</v>
      </c>
      <c r="CR125" s="10">
        <v>10.4</v>
      </c>
      <c r="CS125" s="10">
        <v>0</v>
      </c>
      <c r="CT125" s="10">
        <v>0</v>
      </c>
      <c r="CU125" s="10">
        <v>0</v>
      </c>
      <c r="CV125" s="10">
        <v>0</v>
      </c>
      <c r="CW125" s="10">
        <v>10.6</v>
      </c>
      <c r="CX125" s="10">
        <v>0</v>
      </c>
      <c r="CY125" s="10">
        <v>216</v>
      </c>
      <c r="CZ125" s="10" t="s">
        <v>315</v>
      </c>
      <c r="DA125" s="10">
        <v>2.2174999999999998</v>
      </c>
      <c r="DB125" s="10">
        <v>0.316</v>
      </c>
      <c r="DC125" s="10">
        <v>122</v>
      </c>
      <c r="DD125" s="10">
        <v>10.6</v>
      </c>
      <c r="DE125" s="10">
        <v>0.99</v>
      </c>
      <c r="DF125" s="10">
        <v>2.0356999999999998</v>
      </c>
      <c r="DG125" s="10">
        <v>0.29010000000000002</v>
      </c>
      <c r="DH125" s="10">
        <v>112</v>
      </c>
      <c r="DI125" s="10">
        <v>10.6</v>
      </c>
      <c r="DJ125" s="10">
        <v>0.99</v>
      </c>
      <c r="DK125" s="10">
        <v>1.9381999999999999</v>
      </c>
      <c r="DL125" s="10">
        <v>0.1739</v>
      </c>
      <c r="DM125" s="10">
        <v>107</v>
      </c>
      <c r="DN125" s="10">
        <v>10.5</v>
      </c>
      <c r="DO125" s="10">
        <v>1</v>
      </c>
    </row>
    <row r="126" spans="1:119" x14ac:dyDescent="0.25">
      <c r="A126" s="10">
        <v>217</v>
      </c>
      <c r="B126" s="10" t="s">
        <v>290</v>
      </c>
      <c r="C126" s="10">
        <v>0</v>
      </c>
      <c r="D126" s="10">
        <v>0</v>
      </c>
      <c r="E126" s="10">
        <v>0</v>
      </c>
      <c r="F126" s="10">
        <v>10.7</v>
      </c>
      <c r="G126" s="10">
        <v>0</v>
      </c>
      <c r="H126" s="10">
        <v>0</v>
      </c>
      <c r="I126" s="10">
        <v>0</v>
      </c>
      <c r="J126" s="10">
        <v>0</v>
      </c>
      <c r="K126" s="10">
        <v>10.5</v>
      </c>
      <c r="L126" s="10">
        <v>0</v>
      </c>
      <c r="M126" s="10">
        <v>0</v>
      </c>
      <c r="N126" s="10">
        <v>0</v>
      </c>
      <c r="O126" s="10">
        <v>0</v>
      </c>
      <c r="P126" s="10">
        <v>10.4</v>
      </c>
      <c r="Q126" s="10">
        <v>0</v>
      </c>
      <c r="R126" s="10">
        <v>217</v>
      </c>
      <c r="S126" s="10" t="s">
        <v>290</v>
      </c>
      <c r="T126" s="10">
        <v>0</v>
      </c>
      <c r="U126" s="10">
        <v>0</v>
      </c>
      <c r="V126" s="10">
        <v>0</v>
      </c>
      <c r="W126" s="10">
        <v>10.5</v>
      </c>
      <c r="Y126" s="10">
        <v>0</v>
      </c>
      <c r="Z126" s="10">
        <v>0</v>
      </c>
      <c r="AA126" s="10">
        <v>0</v>
      </c>
      <c r="AB126" s="10">
        <v>10.4</v>
      </c>
      <c r="AD126" s="10">
        <v>0</v>
      </c>
      <c r="AE126" s="10">
        <v>0</v>
      </c>
      <c r="AF126" s="10">
        <v>0</v>
      </c>
      <c r="AG126" s="10">
        <v>10.4</v>
      </c>
      <c r="AI126" s="10">
        <v>217</v>
      </c>
      <c r="AJ126" s="10" t="s">
        <v>290</v>
      </c>
      <c r="AK126" s="10">
        <v>0</v>
      </c>
      <c r="AL126" s="10">
        <v>0</v>
      </c>
      <c r="AM126" s="10">
        <v>0</v>
      </c>
      <c r="AN126" s="10">
        <v>10.5</v>
      </c>
      <c r="AO126" s="10">
        <v>0</v>
      </c>
      <c r="AP126" s="10">
        <v>0</v>
      </c>
      <c r="AQ126" s="10">
        <v>0</v>
      </c>
      <c r="AR126" s="10">
        <v>0</v>
      </c>
      <c r="AS126" s="10">
        <v>10.4</v>
      </c>
      <c r="AT126" s="10">
        <v>0</v>
      </c>
      <c r="AU126" s="10">
        <v>0</v>
      </c>
      <c r="AV126" s="10">
        <v>0</v>
      </c>
      <c r="AW126" s="10">
        <v>0</v>
      </c>
      <c r="AX126" s="10">
        <v>10.3</v>
      </c>
      <c r="AY126" s="10">
        <v>0</v>
      </c>
      <c r="AZ126" s="10">
        <v>217</v>
      </c>
      <c r="BA126" s="10" t="s">
        <v>290</v>
      </c>
      <c r="BB126" s="10">
        <v>0</v>
      </c>
      <c r="BC126" s="10">
        <v>0</v>
      </c>
      <c r="BD126" s="10">
        <v>0</v>
      </c>
      <c r="BE126" s="10">
        <v>10.5</v>
      </c>
      <c r="BF126" s="10">
        <v>0</v>
      </c>
      <c r="BG126" s="10">
        <v>0</v>
      </c>
      <c r="BH126" s="10">
        <v>0</v>
      </c>
      <c r="BI126" s="10">
        <v>0</v>
      </c>
      <c r="BJ126" s="10">
        <v>10.4</v>
      </c>
      <c r="BK126" s="10">
        <v>0</v>
      </c>
      <c r="BL126" s="10">
        <v>0</v>
      </c>
      <c r="BM126" s="10">
        <v>0</v>
      </c>
      <c r="BN126" s="10">
        <v>0</v>
      </c>
      <c r="BO126" s="10">
        <v>10.5</v>
      </c>
      <c r="BP126" s="10">
        <v>0</v>
      </c>
      <c r="BQ126" s="10">
        <v>217</v>
      </c>
      <c r="BR126" s="10" t="s">
        <v>290</v>
      </c>
      <c r="BS126" s="10">
        <v>0</v>
      </c>
      <c r="BT126" s="10">
        <v>0</v>
      </c>
      <c r="BU126" s="10">
        <v>0</v>
      </c>
      <c r="BV126" s="10">
        <v>10.5</v>
      </c>
      <c r="BW126" s="10">
        <v>0</v>
      </c>
      <c r="BX126" s="10">
        <v>0</v>
      </c>
      <c r="BY126" s="10">
        <v>0</v>
      </c>
      <c r="BZ126" s="10">
        <v>0</v>
      </c>
      <c r="CA126" s="10">
        <v>10.5</v>
      </c>
      <c r="CB126" s="10">
        <v>0</v>
      </c>
      <c r="CC126" s="10">
        <v>0</v>
      </c>
      <c r="CD126" s="10">
        <v>0</v>
      </c>
      <c r="CE126" s="10">
        <v>0</v>
      </c>
      <c r="CF126" s="10">
        <v>10.5</v>
      </c>
      <c r="CG126" s="10">
        <v>0</v>
      </c>
      <c r="CH126" s="10">
        <v>217</v>
      </c>
      <c r="CI126" s="10" t="s">
        <v>290</v>
      </c>
      <c r="CJ126" s="10">
        <v>0</v>
      </c>
      <c r="CK126" s="10">
        <v>0</v>
      </c>
      <c r="CL126" s="10">
        <v>0</v>
      </c>
      <c r="CM126" s="10">
        <v>10.5</v>
      </c>
      <c r="CN126" s="10">
        <v>0</v>
      </c>
      <c r="CO126" s="10">
        <v>0</v>
      </c>
      <c r="CP126" s="10">
        <v>0</v>
      </c>
      <c r="CQ126" s="10">
        <v>0</v>
      </c>
      <c r="CR126" s="10">
        <v>10.4</v>
      </c>
      <c r="CS126" s="10">
        <v>0</v>
      </c>
      <c r="CT126" s="10">
        <v>0</v>
      </c>
      <c r="CU126" s="10">
        <v>0</v>
      </c>
      <c r="CV126" s="10">
        <v>0</v>
      </c>
      <c r="CW126" s="10">
        <v>10.6</v>
      </c>
      <c r="CX126" s="10">
        <v>0</v>
      </c>
      <c r="CY126" s="10">
        <v>217</v>
      </c>
      <c r="CZ126" s="10" t="s">
        <v>290</v>
      </c>
      <c r="DA126" s="10">
        <v>0</v>
      </c>
      <c r="DB126" s="10">
        <v>0</v>
      </c>
      <c r="DC126" s="10">
        <v>0</v>
      </c>
      <c r="DD126" s="10">
        <v>10.6</v>
      </c>
      <c r="DE126" s="10">
        <v>0</v>
      </c>
      <c r="DF126" s="10">
        <v>0</v>
      </c>
      <c r="DG126" s="10">
        <v>0</v>
      </c>
      <c r="DH126" s="10">
        <v>0</v>
      </c>
      <c r="DI126" s="10">
        <v>10.6</v>
      </c>
      <c r="DJ126" s="10">
        <v>0</v>
      </c>
      <c r="DK126" s="10">
        <v>0</v>
      </c>
      <c r="DL126" s="10">
        <v>0</v>
      </c>
      <c r="DM126" s="10">
        <v>0</v>
      </c>
      <c r="DN126" s="10">
        <v>10.5</v>
      </c>
      <c r="DO126" s="10">
        <v>0</v>
      </c>
    </row>
    <row r="127" spans="1:119" x14ac:dyDescent="0.25">
      <c r="A127" s="10">
        <v>218</v>
      </c>
      <c r="B127" s="10" t="s">
        <v>291</v>
      </c>
      <c r="C127" s="10">
        <v>0</v>
      </c>
      <c r="D127" s="10">
        <v>0</v>
      </c>
      <c r="E127" s="10">
        <v>0</v>
      </c>
      <c r="F127" s="10">
        <v>10.7</v>
      </c>
      <c r="G127" s="10">
        <v>0</v>
      </c>
      <c r="H127" s="10">
        <v>0</v>
      </c>
      <c r="I127" s="10">
        <v>0</v>
      </c>
      <c r="J127" s="10">
        <v>0</v>
      </c>
      <c r="K127" s="10">
        <v>10.5</v>
      </c>
      <c r="L127" s="10">
        <v>0</v>
      </c>
      <c r="M127" s="10">
        <v>0</v>
      </c>
      <c r="N127" s="10">
        <v>0</v>
      </c>
      <c r="O127" s="10">
        <v>0</v>
      </c>
      <c r="P127" s="10">
        <v>10.4</v>
      </c>
      <c r="Q127" s="10">
        <v>0</v>
      </c>
      <c r="R127" s="10">
        <v>218</v>
      </c>
      <c r="S127" s="10" t="s">
        <v>291</v>
      </c>
      <c r="T127" s="10">
        <v>0</v>
      </c>
      <c r="U127" s="10">
        <v>0</v>
      </c>
      <c r="V127" s="10">
        <v>0</v>
      </c>
      <c r="W127" s="10">
        <v>10.5</v>
      </c>
      <c r="Y127" s="10">
        <v>0</v>
      </c>
      <c r="Z127" s="10">
        <v>0</v>
      </c>
      <c r="AA127" s="10">
        <v>0</v>
      </c>
      <c r="AB127" s="10">
        <v>10.4</v>
      </c>
      <c r="AD127" s="10">
        <v>0</v>
      </c>
      <c r="AE127" s="10">
        <v>0</v>
      </c>
      <c r="AF127" s="10">
        <v>0</v>
      </c>
      <c r="AG127" s="10">
        <v>10.4</v>
      </c>
      <c r="AI127" s="10">
        <v>218</v>
      </c>
      <c r="AJ127" s="10" t="s">
        <v>291</v>
      </c>
      <c r="AK127" s="10">
        <v>0</v>
      </c>
      <c r="AL127" s="10">
        <v>0</v>
      </c>
      <c r="AM127" s="10">
        <v>0</v>
      </c>
      <c r="AN127" s="10">
        <v>10.5</v>
      </c>
      <c r="AO127" s="10">
        <v>0</v>
      </c>
      <c r="AP127" s="10">
        <v>0</v>
      </c>
      <c r="AQ127" s="10">
        <v>0</v>
      </c>
      <c r="AR127" s="10">
        <v>0</v>
      </c>
      <c r="AS127" s="10">
        <v>10.4</v>
      </c>
      <c r="AT127" s="10">
        <v>0</v>
      </c>
      <c r="AU127" s="10">
        <v>0</v>
      </c>
      <c r="AV127" s="10">
        <v>0</v>
      </c>
      <c r="AW127" s="10">
        <v>0</v>
      </c>
      <c r="AX127" s="10">
        <v>10.3</v>
      </c>
      <c r="AY127" s="10">
        <v>0</v>
      </c>
      <c r="AZ127" s="10">
        <v>218</v>
      </c>
      <c r="BA127" s="10" t="s">
        <v>291</v>
      </c>
      <c r="BB127" s="10">
        <v>0</v>
      </c>
      <c r="BC127" s="10">
        <v>0</v>
      </c>
      <c r="BD127" s="10">
        <v>0</v>
      </c>
      <c r="BE127" s="10">
        <v>10.5</v>
      </c>
      <c r="BF127" s="10">
        <v>0</v>
      </c>
      <c r="BG127" s="10">
        <v>0</v>
      </c>
      <c r="BH127" s="10">
        <v>0</v>
      </c>
      <c r="BI127" s="10">
        <v>0</v>
      </c>
      <c r="BJ127" s="10">
        <v>10.4</v>
      </c>
      <c r="BK127" s="10">
        <v>0</v>
      </c>
      <c r="BL127" s="10">
        <v>0</v>
      </c>
      <c r="BM127" s="10">
        <v>0</v>
      </c>
      <c r="BN127" s="10">
        <v>0</v>
      </c>
      <c r="BO127" s="10">
        <v>10.5</v>
      </c>
      <c r="BP127" s="10">
        <v>0</v>
      </c>
      <c r="BQ127" s="10">
        <v>218</v>
      </c>
      <c r="BR127" s="10" t="s">
        <v>291</v>
      </c>
      <c r="BS127" s="10">
        <v>0</v>
      </c>
      <c r="BT127" s="10">
        <v>0</v>
      </c>
      <c r="BU127" s="10">
        <v>0</v>
      </c>
      <c r="BV127" s="10">
        <v>10.5</v>
      </c>
      <c r="BW127" s="10">
        <v>0</v>
      </c>
      <c r="BX127" s="10">
        <v>0</v>
      </c>
      <c r="BY127" s="10">
        <v>0</v>
      </c>
      <c r="BZ127" s="10">
        <v>0</v>
      </c>
      <c r="CA127" s="10">
        <v>10.5</v>
      </c>
      <c r="CB127" s="10">
        <v>0</v>
      </c>
      <c r="CC127" s="10">
        <v>0</v>
      </c>
      <c r="CD127" s="10">
        <v>0</v>
      </c>
      <c r="CE127" s="10">
        <v>0</v>
      </c>
      <c r="CF127" s="10">
        <v>10.5</v>
      </c>
      <c r="CG127" s="10">
        <v>0</v>
      </c>
      <c r="CH127" s="10">
        <v>218</v>
      </c>
      <c r="CI127" s="10" t="s">
        <v>291</v>
      </c>
      <c r="CJ127" s="10">
        <v>0</v>
      </c>
      <c r="CK127" s="10">
        <v>0</v>
      </c>
      <c r="CL127" s="10">
        <v>0</v>
      </c>
      <c r="CM127" s="10">
        <v>10.5</v>
      </c>
      <c r="CN127" s="10">
        <v>0</v>
      </c>
      <c r="CO127" s="10">
        <v>0</v>
      </c>
      <c r="CP127" s="10">
        <v>0</v>
      </c>
      <c r="CQ127" s="10">
        <v>0</v>
      </c>
      <c r="CR127" s="10">
        <v>10.4</v>
      </c>
      <c r="CS127" s="10">
        <v>0</v>
      </c>
      <c r="CT127" s="10">
        <v>0</v>
      </c>
      <c r="CU127" s="10">
        <v>0</v>
      </c>
      <c r="CV127" s="10">
        <v>0</v>
      </c>
      <c r="CW127" s="10">
        <v>10.6</v>
      </c>
      <c r="CX127" s="10">
        <v>0</v>
      </c>
      <c r="CY127" s="10">
        <v>218</v>
      </c>
      <c r="CZ127" s="10" t="s">
        <v>291</v>
      </c>
      <c r="DA127" s="10">
        <v>0</v>
      </c>
      <c r="DB127" s="10">
        <v>0</v>
      </c>
      <c r="DC127" s="10">
        <v>0</v>
      </c>
      <c r="DD127" s="10">
        <v>10.6</v>
      </c>
      <c r="DE127" s="10">
        <v>0</v>
      </c>
      <c r="DF127" s="10">
        <v>0</v>
      </c>
      <c r="DG127" s="10">
        <v>0</v>
      </c>
      <c r="DH127" s="10">
        <v>0</v>
      </c>
      <c r="DI127" s="10">
        <v>10.6</v>
      </c>
      <c r="DJ127" s="10">
        <v>0</v>
      </c>
      <c r="DK127" s="10">
        <v>0</v>
      </c>
      <c r="DL127" s="10">
        <v>0</v>
      </c>
      <c r="DM127" s="10">
        <v>0</v>
      </c>
      <c r="DN127" s="10">
        <v>10.5</v>
      </c>
      <c r="DO127" s="10">
        <v>0</v>
      </c>
    </row>
    <row r="128" spans="1:119" x14ac:dyDescent="0.25">
      <c r="A128" s="10">
        <v>219</v>
      </c>
      <c r="B128" s="10" t="s">
        <v>292</v>
      </c>
      <c r="C128" s="10">
        <v>1.5</v>
      </c>
      <c r="D128" s="10">
        <v>0.3</v>
      </c>
      <c r="E128" s="10">
        <v>82.45</v>
      </c>
      <c r="F128" s="10">
        <v>10.7</v>
      </c>
      <c r="G128" s="10">
        <v>0.98</v>
      </c>
      <c r="H128" s="10">
        <v>1.69</v>
      </c>
      <c r="I128" s="10">
        <v>0.34</v>
      </c>
      <c r="J128" s="10">
        <v>95</v>
      </c>
      <c r="K128" s="10">
        <v>10.5</v>
      </c>
      <c r="L128" s="10">
        <v>0.98</v>
      </c>
      <c r="M128" s="10">
        <v>1.64</v>
      </c>
      <c r="N128" s="10">
        <v>0.33</v>
      </c>
      <c r="O128" s="10">
        <v>92.82</v>
      </c>
      <c r="P128" s="10">
        <v>10.4</v>
      </c>
      <c r="Q128" s="10">
        <v>0.98</v>
      </c>
      <c r="R128" s="10">
        <v>219</v>
      </c>
      <c r="S128" s="10" t="s">
        <v>292</v>
      </c>
      <c r="T128" s="10">
        <v>0.43109999999999998</v>
      </c>
      <c r="U128" s="10">
        <v>0.2266</v>
      </c>
      <c r="V128" s="10">
        <v>26.7775</v>
      </c>
      <c r="W128" s="10">
        <v>10.5</v>
      </c>
      <c r="Y128" s="10">
        <v>0.77190000000000003</v>
      </c>
      <c r="Z128" s="10">
        <v>0.30270000000000002</v>
      </c>
      <c r="AA128" s="10">
        <v>46.026299999999999</v>
      </c>
      <c r="AB128" s="10">
        <v>10.4</v>
      </c>
      <c r="AD128" s="10">
        <v>0.77759999999999996</v>
      </c>
      <c r="AE128" s="10">
        <v>0.27900000000000003</v>
      </c>
      <c r="AF128" s="10">
        <v>45.862900000000003</v>
      </c>
      <c r="AG128" s="10">
        <v>10.4</v>
      </c>
      <c r="AI128" s="10">
        <v>219</v>
      </c>
      <c r="AJ128" s="10" t="s">
        <v>292</v>
      </c>
      <c r="AK128" s="10">
        <v>1.7546999999999999</v>
      </c>
      <c r="AL128" s="10">
        <v>0.24970000000000001</v>
      </c>
      <c r="AM128" s="10">
        <v>97.455100000000002</v>
      </c>
      <c r="AN128" s="10">
        <v>10.5</v>
      </c>
      <c r="AO128" s="10">
        <v>0.99</v>
      </c>
      <c r="AP128" s="10">
        <v>1.9771000000000001</v>
      </c>
      <c r="AQ128" s="10">
        <v>0.3347</v>
      </c>
      <c r="AR128" s="10">
        <v>111.319</v>
      </c>
      <c r="AS128" s="10">
        <v>10.4</v>
      </c>
      <c r="AT128" s="10">
        <v>0.99</v>
      </c>
      <c r="AU128" s="10">
        <v>1.7947</v>
      </c>
      <c r="AV128" s="10">
        <v>0.2848</v>
      </c>
      <c r="AW128" s="10">
        <v>101.85809999999999</v>
      </c>
      <c r="AX128" s="10">
        <v>10.3</v>
      </c>
      <c r="AY128" s="10">
        <v>0.99</v>
      </c>
      <c r="AZ128" s="10">
        <v>219</v>
      </c>
      <c r="BA128" s="10" t="s">
        <v>292</v>
      </c>
      <c r="BB128" s="10">
        <v>0.31419999999999998</v>
      </c>
      <c r="BC128" s="10">
        <v>0.31159999999999999</v>
      </c>
      <c r="BD128" s="10">
        <v>24.331600000000002</v>
      </c>
      <c r="BE128" s="10">
        <v>10.5</v>
      </c>
      <c r="BF128" s="10">
        <v>0.71</v>
      </c>
      <c r="BG128" s="10">
        <v>0.61199999999999999</v>
      </c>
      <c r="BH128" s="10">
        <v>0.2964</v>
      </c>
      <c r="BI128" s="10">
        <v>37.751899999999999</v>
      </c>
      <c r="BJ128" s="10">
        <v>10.4</v>
      </c>
      <c r="BK128" s="10">
        <v>0.9</v>
      </c>
      <c r="BL128" s="10">
        <v>0.59509999999999996</v>
      </c>
      <c r="BM128" s="10">
        <v>0.35310000000000002</v>
      </c>
      <c r="BN128" s="10">
        <v>38.051600000000001</v>
      </c>
      <c r="BO128" s="10">
        <v>10.5</v>
      </c>
      <c r="BP128" s="10">
        <v>0.86</v>
      </c>
      <c r="BQ128" s="10">
        <v>219</v>
      </c>
      <c r="BR128" s="10" t="s">
        <v>292</v>
      </c>
      <c r="BS128" s="10">
        <v>1.6041000000000001</v>
      </c>
      <c r="BT128" s="10">
        <v>0.32569999999999999</v>
      </c>
      <c r="BU128" s="10">
        <v>90</v>
      </c>
      <c r="BV128" s="10">
        <v>10.5</v>
      </c>
      <c r="BW128" s="10">
        <v>0.98</v>
      </c>
      <c r="BX128" s="10">
        <v>1.7823</v>
      </c>
      <c r="BY128" s="10">
        <v>0.3619</v>
      </c>
      <c r="BZ128" s="10">
        <v>100</v>
      </c>
      <c r="CA128" s="10">
        <v>10.5</v>
      </c>
      <c r="CB128" s="10">
        <v>0.98</v>
      </c>
      <c r="CC128" s="10">
        <v>1.8001</v>
      </c>
      <c r="CD128" s="10">
        <v>0.36549999999999999</v>
      </c>
      <c r="CE128" s="10">
        <v>101</v>
      </c>
      <c r="CF128" s="10">
        <v>10.5</v>
      </c>
      <c r="CG128" s="10">
        <v>0.98</v>
      </c>
      <c r="CH128" s="10">
        <v>219</v>
      </c>
      <c r="CI128" s="10" t="s">
        <v>292</v>
      </c>
      <c r="CJ128" s="10">
        <v>0.3921</v>
      </c>
      <c r="CK128" s="10">
        <v>7.9600000000000004E-2</v>
      </c>
      <c r="CL128" s="10">
        <v>22</v>
      </c>
      <c r="CM128" s="10">
        <v>10.5</v>
      </c>
      <c r="CN128" s="10">
        <v>0.98</v>
      </c>
      <c r="CO128" s="10">
        <v>0.54720000000000002</v>
      </c>
      <c r="CP128" s="10">
        <v>0.1111</v>
      </c>
      <c r="CQ128" s="10">
        <v>31</v>
      </c>
      <c r="CR128" s="10">
        <v>10.4</v>
      </c>
      <c r="CS128" s="10">
        <v>0.98</v>
      </c>
      <c r="CT128" s="10">
        <v>0.53979999999999995</v>
      </c>
      <c r="CU128" s="10">
        <v>0.1096</v>
      </c>
      <c r="CV128" s="10">
        <v>30</v>
      </c>
      <c r="CW128" s="10">
        <v>10.6</v>
      </c>
      <c r="CX128" s="10">
        <v>0.98</v>
      </c>
      <c r="CY128" s="10">
        <v>219</v>
      </c>
      <c r="CZ128" s="10" t="s">
        <v>292</v>
      </c>
      <c r="DA128" s="10">
        <v>2.0691000000000002</v>
      </c>
      <c r="DB128" s="10">
        <v>0.42020000000000002</v>
      </c>
      <c r="DC128" s="10">
        <v>115</v>
      </c>
      <c r="DD128" s="10">
        <v>10.6</v>
      </c>
      <c r="DE128" s="10">
        <v>0.98</v>
      </c>
      <c r="DF128" s="10">
        <v>2.1410999999999998</v>
      </c>
      <c r="DG128" s="10">
        <v>0.43480000000000002</v>
      </c>
      <c r="DH128" s="10">
        <v>119</v>
      </c>
      <c r="DI128" s="10">
        <v>10.6</v>
      </c>
      <c r="DJ128" s="10">
        <v>0.98</v>
      </c>
      <c r="DK128" s="10">
        <v>2.2635000000000001</v>
      </c>
      <c r="DL128" s="10">
        <v>0.45960000000000001</v>
      </c>
      <c r="DM128" s="10">
        <v>127</v>
      </c>
      <c r="DN128" s="10">
        <v>10.5</v>
      </c>
      <c r="DO128" s="10">
        <v>0.98</v>
      </c>
    </row>
    <row r="129" spans="1:119" x14ac:dyDescent="0.25">
      <c r="A129" s="10">
        <v>220</v>
      </c>
      <c r="B129" s="10" t="s">
        <v>294</v>
      </c>
      <c r="C129" s="10">
        <v>1.4</v>
      </c>
      <c r="D129" s="10">
        <v>0.46</v>
      </c>
      <c r="E129" s="10">
        <v>79.540000000000006</v>
      </c>
      <c r="F129" s="10">
        <v>10.7</v>
      </c>
      <c r="G129" s="10">
        <v>0.95</v>
      </c>
      <c r="H129" s="10">
        <v>1.31</v>
      </c>
      <c r="I129" s="10">
        <v>0.38</v>
      </c>
      <c r="J129" s="10">
        <v>75.05</v>
      </c>
      <c r="K129" s="10">
        <v>10.5</v>
      </c>
      <c r="L129" s="10">
        <v>0.96</v>
      </c>
      <c r="M129" s="10">
        <v>1.59</v>
      </c>
      <c r="N129" s="10">
        <v>0.46</v>
      </c>
      <c r="O129" s="10">
        <v>91.8</v>
      </c>
      <c r="P129" s="10">
        <v>10.4</v>
      </c>
      <c r="Q129" s="10">
        <v>0.96</v>
      </c>
      <c r="R129" s="10">
        <v>220</v>
      </c>
      <c r="S129" s="10" t="s">
        <v>294</v>
      </c>
      <c r="T129" s="10">
        <v>4.6399999999999997E-2</v>
      </c>
      <c r="U129" s="10">
        <v>3.6200000000000003E-2</v>
      </c>
      <c r="V129" s="10">
        <v>3.2378</v>
      </c>
      <c r="W129" s="10">
        <v>10.5</v>
      </c>
      <c r="Y129" s="10">
        <v>3.9800000000000002E-2</v>
      </c>
      <c r="Z129" s="10">
        <v>2.24E-2</v>
      </c>
      <c r="AA129" s="10">
        <v>2.5356000000000001</v>
      </c>
      <c r="AB129" s="10">
        <v>10.4</v>
      </c>
      <c r="AD129" s="10">
        <v>9.5200000000000007E-2</v>
      </c>
      <c r="AE129" s="10">
        <v>4.9099999999999998E-2</v>
      </c>
      <c r="AF129" s="10">
        <v>5.9466000000000001</v>
      </c>
      <c r="AG129" s="10">
        <v>10.4</v>
      </c>
      <c r="AI129" s="10">
        <v>220</v>
      </c>
      <c r="AJ129" s="10" t="s">
        <v>294</v>
      </c>
      <c r="AK129" s="10">
        <v>0.97689999999999999</v>
      </c>
      <c r="AL129" s="10">
        <v>0.15870000000000001</v>
      </c>
      <c r="AM129" s="10">
        <v>54.42</v>
      </c>
      <c r="AN129" s="10">
        <v>10.5</v>
      </c>
      <c r="AO129" s="10">
        <v>0.99</v>
      </c>
      <c r="AP129" s="10">
        <v>1.0415000000000001</v>
      </c>
      <c r="AQ129" s="10">
        <v>0.187</v>
      </c>
      <c r="AR129" s="10">
        <v>58.7425</v>
      </c>
      <c r="AS129" s="10">
        <v>10.4</v>
      </c>
      <c r="AT129" s="10">
        <v>0.98</v>
      </c>
      <c r="AU129" s="10">
        <v>1.1127</v>
      </c>
      <c r="AV129" s="10">
        <v>0.1913</v>
      </c>
      <c r="AW129" s="10">
        <v>63.285800000000002</v>
      </c>
      <c r="AX129" s="10">
        <v>10.3</v>
      </c>
      <c r="AY129" s="10">
        <v>0.99</v>
      </c>
      <c r="AZ129" s="10">
        <v>220</v>
      </c>
      <c r="BA129" s="10" t="s">
        <v>294</v>
      </c>
      <c r="BB129" s="10">
        <v>0</v>
      </c>
      <c r="BC129" s="10">
        <v>0</v>
      </c>
      <c r="BD129" s="10">
        <v>0</v>
      </c>
      <c r="BE129" s="10">
        <v>10.5</v>
      </c>
      <c r="BF129" s="10">
        <v>0</v>
      </c>
      <c r="BG129" s="10">
        <v>0</v>
      </c>
      <c r="BH129" s="10">
        <v>0</v>
      </c>
      <c r="BI129" s="10">
        <v>0</v>
      </c>
      <c r="BJ129" s="10">
        <v>10.4</v>
      </c>
      <c r="BK129" s="10">
        <v>0</v>
      </c>
      <c r="BL129" s="10">
        <v>0</v>
      </c>
      <c r="BM129" s="10">
        <v>0</v>
      </c>
      <c r="BN129" s="10">
        <v>0</v>
      </c>
      <c r="BO129" s="10">
        <v>10.5</v>
      </c>
      <c r="BP129" s="10">
        <v>0</v>
      </c>
      <c r="BQ129" s="10">
        <v>220</v>
      </c>
      <c r="BR129" s="10" t="s">
        <v>294</v>
      </c>
      <c r="BS129" s="10">
        <v>8.9099999999999999E-2</v>
      </c>
      <c r="BT129" s="10">
        <v>1.8100000000000002E-2</v>
      </c>
      <c r="BU129" s="10">
        <v>5</v>
      </c>
      <c r="BV129" s="10">
        <v>10.5</v>
      </c>
      <c r="BW129" s="10">
        <v>0.98</v>
      </c>
      <c r="BX129" s="10">
        <v>0.1048</v>
      </c>
      <c r="BY129" s="10">
        <v>3.0599999999999999E-2</v>
      </c>
      <c r="BZ129" s="10">
        <v>6</v>
      </c>
      <c r="CA129" s="10">
        <v>10.5</v>
      </c>
      <c r="CB129" s="10">
        <v>0.96</v>
      </c>
      <c r="CC129" s="10">
        <v>0.1235</v>
      </c>
      <c r="CD129" s="10">
        <v>3.09E-2</v>
      </c>
      <c r="CE129" s="10">
        <v>7</v>
      </c>
      <c r="CF129" s="10">
        <v>10.5</v>
      </c>
      <c r="CG129" s="10">
        <v>0.97</v>
      </c>
      <c r="CH129" s="10">
        <v>220</v>
      </c>
      <c r="CI129" s="10" t="s">
        <v>294</v>
      </c>
      <c r="CJ129" s="10">
        <v>0.23169999999999999</v>
      </c>
      <c r="CK129" s="10">
        <v>4.7E-2</v>
      </c>
      <c r="CL129" s="10">
        <v>13</v>
      </c>
      <c r="CM129" s="10">
        <v>10.5</v>
      </c>
      <c r="CN129" s="10">
        <v>0.98</v>
      </c>
      <c r="CO129" s="10">
        <v>0.3286</v>
      </c>
      <c r="CP129" s="10">
        <v>9.5799999999999996E-2</v>
      </c>
      <c r="CQ129" s="10">
        <v>19</v>
      </c>
      <c r="CR129" s="10">
        <v>10.4</v>
      </c>
      <c r="CS129" s="10">
        <v>0.96</v>
      </c>
      <c r="CT129" s="10">
        <v>0.4274</v>
      </c>
      <c r="CU129" s="10">
        <v>0.1071</v>
      </c>
      <c r="CV129" s="10">
        <v>24</v>
      </c>
      <c r="CW129" s="10">
        <v>10.6</v>
      </c>
      <c r="CX129" s="10">
        <v>0.97</v>
      </c>
      <c r="CY129" s="10">
        <v>220</v>
      </c>
      <c r="CZ129" s="10" t="s">
        <v>294</v>
      </c>
      <c r="DA129" s="10">
        <v>1.1335</v>
      </c>
      <c r="DB129" s="10">
        <v>0.23019999999999999</v>
      </c>
      <c r="DC129" s="10">
        <v>63</v>
      </c>
      <c r="DD129" s="10">
        <v>10.6</v>
      </c>
      <c r="DE129" s="10">
        <v>0.98</v>
      </c>
      <c r="DF129" s="10">
        <v>1.1695</v>
      </c>
      <c r="DG129" s="10">
        <v>0.23749999999999999</v>
      </c>
      <c r="DH129" s="10">
        <v>65</v>
      </c>
      <c r="DI129" s="10">
        <v>10.6</v>
      </c>
      <c r="DJ129" s="10">
        <v>0.98</v>
      </c>
      <c r="DK129" s="10">
        <v>1.2654000000000001</v>
      </c>
      <c r="DL129" s="10">
        <v>0.25700000000000001</v>
      </c>
      <c r="DM129" s="10">
        <v>71</v>
      </c>
      <c r="DN129" s="10">
        <v>10.5</v>
      </c>
      <c r="DO129" s="10">
        <v>0.98</v>
      </c>
    </row>
    <row r="130" spans="1:119" x14ac:dyDescent="0.25">
      <c r="A130" s="10">
        <v>221</v>
      </c>
      <c r="B130" s="10" t="s">
        <v>297</v>
      </c>
      <c r="C130" s="10">
        <v>0</v>
      </c>
      <c r="D130" s="10">
        <v>0</v>
      </c>
      <c r="E130" s="10">
        <v>0</v>
      </c>
      <c r="F130" s="10">
        <v>10.7</v>
      </c>
      <c r="G130" s="10">
        <v>0</v>
      </c>
      <c r="H130" s="10">
        <v>0</v>
      </c>
      <c r="I130" s="10">
        <v>0</v>
      </c>
      <c r="J130" s="10">
        <v>0</v>
      </c>
      <c r="K130" s="10">
        <v>10.5</v>
      </c>
      <c r="L130" s="10">
        <v>0</v>
      </c>
      <c r="M130" s="10">
        <v>0.04</v>
      </c>
      <c r="N130" s="10">
        <v>0.01</v>
      </c>
      <c r="O130" s="10">
        <v>2.04</v>
      </c>
      <c r="P130" s="10">
        <v>10.4</v>
      </c>
      <c r="Q130" s="10">
        <v>0.97</v>
      </c>
      <c r="R130" s="10">
        <v>221</v>
      </c>
      <c r="S130" s="10" t="s">
        <v>297</v>
      </c>
      <c r="T130" s="10">
        <v>2.1999999999999999E-2</v>
      </c>
      <c r="U130" s="10">
        <v>1.72E-2</v>
      </c>
      <c r="V130" s="10">
        <v>1.5337000000000001</v>
      </c>
      <c r="W130" s="10">
        <v>10.5</v>
      </c>
      <c r="Y130" s="10">
        <v>1.8700000000000001E-2</v>
      </c>
      <c r="Z130" s="10">
        <v>1.46E-2</v>
      </c>
      <c r="AA130" s="10">
        <v>1.3132999999999999</v>
      </c>
      <c r="AB130" s="10">
        <v>10.4</v>
      </c>
      <c r="AD130" s="10">
        <v>2.23E-2</v>
      </c>
      <c r="AE130" s="10">
        <v>1.7399999999999999E-2</v>
      </c>
      <c r="AF130" s="10">
        <v>1.5711999999999999</v>
      </c>
      <c r="AG130" s="10">
        <v>10.4</v>
      </c>
      <c r="AI130" s="10">
        <v>221</v>
      </c>
      <c r="AJ130" s="10" t="s">
        <v>297</v>
      </c>
      <c r="AK130" s="10">
        <v>0.18440000000000001</v>
      </c>
      <c r="AL130" s="10">
        <v>3.6999999999999998E-2</v>
      </c>
      <c r="AM130" s="10">
        <v>10.341799999999999</v>
      </c>
      <c r="AN130" s="10">
        <v>10.5</v>
      </c>
      <c r="AO130" s="10">
        <v>0.98</v>
      </c>
      <c r="AP130" s="10">
        <v>0.22109999999999999</v>
      </c>
      <c r="AQ130" s="10">
        <v>2.7900000000000001E-2</v>
      </c>
      <c r="AR130" s="10">
        <v>12.371600000000001</v>
      </c>
      <c r="AS130" s="10">
        <v>10.4</v>
      </c>
      <c r="AT130" s="10">
        <v>0.99</v>
      </c>
      <c r="AU130" s="10">
        <v>0.2243</v>
      </c>
      <c r="AV130" s="10">
        <v>3.8600000000000002E-2</v>
      </c>
      <c r="AW130" s="10">
        <v>12.757400000000001</v>
      </c>
      <c r="AX130" s="10">
        <v>10.3</v>
      </c>
      <c r="AY130" s="10">
        <v>0.99</v>
      </c>
      <c r="AZ130" s="10">
        <v>221</v>
      </c>
      <c r="BA130" s="10" t="s">
        <v>297</v>
      </c>
      <c r="BB130" s="10">
        <v>4.2200000000000001E-2</v>
      </c>
      <c r="BC130" s="10">
        <v>4.3099999999999999E-2</v>
      </c>
      <c r="BD130" s="10">
        <v>3.3178999999999998</v>
      </c>
      <c r="BE130" s="10">
        <v>10.5</v>
      </c>
      <c r="BF130" s="10">
        <v>0.7</v>
      </c>
      <c r="BG130" s="10">
        <v>4.6600000000000003E-2</v>
      </c>
      <c r="BH130" s="10">
        <v>3.5000000000000003E-2</v>
      </c>
      <c r="BI130" s="10">
        <v>3.2359</v>
      </c>
      <c r="BJ130" s="10">
        <v>10.4</v>
      </c>
      <c r="BK130" s="10">
        <v>0.8</v>
      </c>
      <c r="BL130" s="10">
        <v>4.9200000000000001E-2</v>
      </c>
      <c r="BM130" s="10">
        <v>3.3099999999999997E-2</v>
      </c>
      <c r="BN130" s="10">
        <v>3.2616000000000001</v>
      </c>
      <c r="BO130" s="10">
        <v>10.5</v>
      </c>
      <c r="BP130" s="10">
        <v>0.83</v>
      </c>
      <c r="BQ130" s="10">
        <v>221</v>
      </c>
      <c r="BR130" s="10" t="s">
        <v>297</v>
      </c>
      <c r="BS130" s="10">
        <v>0.1411</v>
      </c>
      <c r="BT130" s="10">
        <v>3.5400000000000001E-2</v>
      </c>
      <c r="BU130" s="10">
        <v>8</v>
      </c>
      <c r="BV130" s="10">
        <v>10.5</v>
      </c>
      <c r="BW130" s="10">
        <v>0.97</v>
      </c>
      <c r="BX130" s="10">
        <v>0.1426</v>
      </c>
      <c r="BY130" s="10">
        <v>2.9000000000000001E-2</v>
      </c>
      <c r="BZ130" s="10">
        <v>8</v>
      </c>
      <c r="CA130" s="10">
        <v>10.5</v>
      </c>
      <c r="CB130" s="10">
        <v>0.98</v>
      </c>
      <c r="CC130" s="10">
        <v>0.1782</v>
      </c>
      <c r="CD130" s="10">
        <v>3.6200000000000003E-2</v>
      </c>
      <c r="CE130" s="10">
        <v>10</v>
      </c>
      <c r="CF130" s="10">
        <v>10.5</v>
      </c>
      <c r="CG130" s="10">
        <v>0.98</v>
      </c>
      <c r="CH130" s="10">
        <v>221</v>
      </c>
      <c r="CI130" s="10" t="s">
        <v>297</v>
      </c>
      <c r="CJ130" s="10">
        <v>0.1411</v>
      </c>
      <c r="CK130" s="10">
        <v>3.5400000000000001E-2</v>
      </c>
      <c r="CL130" s="10">
        <v>8</v>
      </c>
      <c r="CM130" s="10">
        <v>10.5</v>
      </c>
      <c r="CN130" s="10">
        <v>0.97</v>
      </c>
      <c r="CO130" s="10">
        <v>0.21179999999999999</v>
      </c>
      <c r="CP130" s="10">
        <v>4.2999999999999997E-2</v>
      </c>
      <c r="CQ130" s="10">
        <v>12</v>
      </c>
      <c r="CR130" s="10">
        <v>10.4</v>
      </c>
      <c r="CS130" s="10">
        <v>0.98</v>
      </c>
      <c r="CT130" s="10">
        <v>0.25190000000000001</v>
      </c>
      <c r="CU130" s="10">
        <v>5.11E-2</v>
      </c>
      <c r="CV130" s="10">
        <v>14</v>
      </c>
      <c r="CW130" s="10">
        <v>10.6</v>
      </c>
      <c r="CX130" s="10">
        <v>0.98</v>
      </c>
      <c r="CY130" s="10">
        <v>221</v>
      </c>
      <c r="CZ130" s="10" t="s">
        <v>297</v>
      </c>
      <c r="DA130" s="10">
        <v>0.89959999999999996</v>
      </c>
      <c r="DB130" s="10">
        <v>0.1827</v>
      </c>
      <c r="DC130" s="10">
        <v>50</v>
      </c>
      <c r="DD130" s="10">
        <v>10.6</v>
      </c>
      <c r="DE130" s="10">
        <v>0.98</v>
      </c>
      <c r="DF130" s="10">
        <v>0.88160000000000005</v>
      </c>
      <c r="DG130" s="10">
        <v>0.17899999999999999</v>
      </c>
      <c r="DH130" s="10">
        <v>49</v>
      </c>
      <c r="DI130" s="10">
        <v>10.6</v>
      </c>
      <c r="DJ130" s="10">
        <v>0.98</v>
      </c>
      <c r="DK130" s="10">
        <v>0.84619999999999995</v>
      </c>
      <c r="DL130" s="10">
        <v>0.1206</v>
      </c>
      <c r="DM130" s="10">
        <v>47</v>
      </c>
      <c r="DN130" s="10">
        <v>10.5</v>
      </c>
      <c r="DO130" s="10">
        <v>0.99</v>
      </c>
    </row>
    <row r="131" spans="1:119" x14ac:dyDescent="0.25">
      <c r="A131" s="10">
        <v>222</v>
      </c>
      <c r="B131" s="10" t="s">
        <v>308</v>
      </c>
      <c r="C131" s="10">
        <v>0</v>
      </c>
      <c r="D131" s="10">
        <v>0</v>
      </c>
      <c r="E131" s="10">
        <v>0</v>
      </c>
      <c r="F131" s="10">
        <v>10.7</v>
      </c>
      <c r="G131" s="10">
        <v>0</v>
      </c>
      <c r="H131" s="10">
        <v>0</v>
      </c>
      <c r="I131" s="10">
        <v>0</v>
      </c>
      <c r="J131" s="10">
        <v>0</v>
      </c>
      <c r="K131" s="10">
        <v>10.5</v>
      </c>
      <c r="L131" s="10">
        <v>0</v>
      </c>
      <c r="M131" s="10">
        <v>0</v>
      </c>
      <c r="N131" s="10">
        <v>0</v>
      </c>
      <c r="O131" s="10">
        <v>0</v>
      </c>
      <c r="P131" s="10">
        <v>10.4</v>
      </c>
      <c r="Q131" s="10">
        <v>0</v>
      </c>
      <c r="R131" s="10">
        <v>222</v>
      </c>
      <c r="S131" s="10" t="s">
        <v>308</v>
      </c>
      <c r="T131" s="10">
        <v>6.6699999999999995E-2</v>
      </c>
      <c r="U131" s="10">
        <v>5.1999999999999998E-2</v>
      </c>
      <c r="V131" s="10">
        <v>4.6521999999999997</v>
      </c>
      <c r="W131" s="10">
        <v>10.5</v>
      </c>
      <c r="Y131" s="10">
        <v>0.13200000000000001</v>
      </c>
      <c r="Z131" s="10">
        <v>0.10299999999999999</v>
      </c>
      <c r="AA131" s="10">
        <v>9.2955000000000005</v>
      </c>
      <c r="AB131" s="10">
        <v>10.4</v>
      </c>
      <c r="AD131" s="10">
        <v>0.1128</v>
      </c>
      <c r="AE131" s="10">
        <v>8.7999999999999995E-2</v>
      </c>
      <c r="AF131" s="10">
        <v>7.9432</v>
      </c>
      <c r="AG131" s="10">
        <v>10.4</v>
      </c>
      <c r="AI131" s="10">
        <v>222</v>
      </c>
      <c r="AJ131" s="10" t="s">
        <v>308</v>
      </c>
      <c r="AK131" s="10">
        <v>1.0234000000000001</v>
      </c>
      <c r="AL131" s="10">
        <v>0.1167</v>
      </c>
      <c r="AM131" s="10">
        <v>56.637</v>
      </c>
      <c r="AN131" s="10">
        <v>10.5</v>
      </c>
      <c r="AO131" s="10">
        <v>0.99</v>
      </c>
      <c r="AP131" s="10">
        <v>1.07</v>
      </c>
      <c r="AQ131" s="10">
        <v>0.1348</v>
      </c>
      <c r="AR131" s="10">
        <v>59.869799999999998</v>
      </c>
      <c r="AS131" s="10">
        <v>10.4</v>
      </c>
      <c r="AT131" s="10">
        <v>0.99</v>
      </c>
      <c r="AU131" s="10">
        <v>1.1785000000000001</v>
      </c>
      <c r="AV131" s="10">
        <v>0.14219999999999999</v>
      </c>
      <c r="AW131" s="10">
        <v>66.5381</v>
      </c>
      <c r="AX131" s="10">
        <v>10.3</v>
      </c>
      <c r="AY131" s="10">
        <v>0.99</v>
      </c>
      <c r="AZ131" s="10">
        <v>222</v>
      </c>
      <c r="BA131" s="10" t="s">
        <v>308</v>
      </c>
      <c r="BB131" s="10">
        <v>0.19309999999999999</v>
      </c>
      <c r="BC131" s="10">
        <v>0.14480000000000001</v>
      </c>
      <c r="BD131" s="10">
        <v>13.271800000000001</v>
      </c>
      <c r="BE131" s="10">
        <v>10.5</v>
      </c>
      <c r="BF131" s="10">
        <v>0.8</v>
      </c>
      <c r="BG131" s="10">
        <v>0.31480000000000002</v>
      </c>
      <c r="BH131" s="10">
        <v>0.15240000000000001</v>
      </c>
      <c r="BI131" s="10">
        <v>19.415299999999998</v>
      </c>
      <c r="BJ131" s="10">
        <v>10.4</v>
      </c>
      <c r="BK131" s="10">
        <v>0.9</v>
      </c>
      <c r="BL131" s="10">
        <v>0.38619999999999999</v>
      </c>
      <c r="BM131" s="10">
        <v>0.15260000000000001</v>
      </c>
      <c r="BN131" s="10">
        <v>22.831</v>
      </c>
      <c r="BO131" s="10">
        <v>10.5</v>
      </c>
      <c r="BP131" s="10">
        <v>0.93</v>
      </c>
      <c r="BQ131" s="10">
        <v>222</v>
      </c>
      <c r="BR131" s="10" t="s">
        <v>308</v>
      </c>
      <c r="BS131" s="10">
        <v>0.9446</v>
      </c>
      <c r="BT131" s="10">
        <v>0.1918</v>
      </c>
      <c r="BU131" s="10">
        <v>53</v>
      </c>
      <c r="BV131" s="10">
        <v>10.5</v>
      </c>
      <c r="BW131" s="10">
        <v>0.98</v>
      </c>
      <c r="BX131" s="10">
        <v>1.0623</v>
      </c>
      <c r="BY131" s="10">
        <v>0.15140000000000001</v>
      </c>
      <c r="BZ131" s="10">
        <v>59</v>
      </c>
      <c r="CA131" s="10">
        <v>10.5</v>
      </c>
      <c r="CB131" s="10">
        <v>0.99</v>
      </c>
      <c r="CC131" s="10">
        <v>1.0623</v>
      </c>
      <c r="CD131" s="10">
        <v>0.15140000000000001</v>
      </c>
      <c r="CE131" s="10">
        <v>59</v>
      </c>
      <c r="CF131" s="10">
        <v>10.5</v>
      </c>
      <c r="CG131" s="10">
        <v>0.99</v>
      </c>
      <c r="CH131" s="10">
        <v>222</v>
      </c>
      <c r="CI131" s="10" t="s">
        <v>308</v>
      </c>
      <c r="CJ131" s="10">
        <v>0.28520000000000001</v>
      </c>
      <c r="CK131" s="10">
        <v>5.79E-2</v>
      </c>
      <c r="CL131" s="10">
        <v>16</v>
      </c>
      <c r="CM131" s="10">
        <v>10.5</v>
      </c>
      <c r="CN131" s="10">
        <v>0.98</v>
      </c>
      <c r="CO131" s="10">
        <v>0.35670000000000002</v>
      </c>
      <c r="CP131" s="10">
        <v>5.0799999999999998E-2</v>
      </c>
      <c r="CQ131" s="10">
        <v>20</v>
      </c>
      <c r="CR131" s="10">
        <v>10.4</v>
      </c>
      <c r="CS131" s="10">
        <v>0.99</v>
      </c>
      <c r="CT131" s="10">
        <v>0.41810000000000003</v>
      </c>
      <c r="CU131" s="10">
        <v>5.96E-2</v>
      </c>
      <c r="CV131" s="10">
        <v>23</v>
      </c>
      <c r="CW131" s="10">
        <v>10.6</v>
      </c>
      <c r="CX131" s="10">
        <v>0.99</v>
      </c>
      <c r="CY131" s="10">
        <v>222</v>
      </c>
      <c r="CZ131" s="10" t="s">
        <v>308</v>
      </c>
      <c r="DA131" s="10">
        <v>1.2905</v>
      </c>
      <c r="DB131" s="10">
        <v>0.18390000000000001</v>
      </c>
      <c r="DC131" s="10">
        <v>71</v>
      </c>
      <c r="DD131" s="10">
        <v>10.6</v>
      </c>
      <c r="DE131" s="10">
        <v>0.99</v>
      </c>
      <c r="DF131" s="10">
        <v>1.3269</v>
      </c>
      <c r="DG131" s="10">
        <v>0.18909999999999999</v>
      </c>
      <c r="DH131" s="10">
        <v>73</v>
      </c>
      <c r="DI131" s="10">
        <v>10.6</v>
      </c>
      <c r="DJ131" s="10">
        <v>0.99</v>
      </c>
      <c r="DK131" s="10">
        <v>1.4763999999999999</v>
      </c>
      <c r="DL131" s="10">
        <v>0.2104</v>
      </c>
      <c r="DM131" s="10">
        <v>82</v>
      </c>
      <c r="DN131" s="10">
        <v>10.5</v>
      </c>
      <c r="DO131" s="10">
        <v>0.99</v>
      </c>
    </row>
    <row r="132" spans="1:119" x14ac:dyDescent="0.25">
      <c r="A132" s="10">
        <v>223</v>
      </c>
      <c r="B132" s="10" t="s">
        <v>309</v>
      </c>
      <c r="C132" s="10">
        <v>0</v>
      </c>
      <c r="D132" s="10">
        <v>0</v>
      </c>
      <c r="E132" s="10">
        <v>0</v>
      </c>
      <c r="F132" s="10">
        <v>10.7</v>
      </c>
      <c r="G132" s="10">
        <v>0</v>
      </c>
      <c r="H132" s="10">
        <v>0</v>
      </c>
      <c r="I132" s="10">
        <v>0</v>
      </c>
      <c r="J132" s="10">
        <v>0</v>
      </c>
      <c r="K132" s="10">
        <v>10.5</v>
      </c>
      <c r="L132" s="10">
        <v>0</v>
      </c>
      <c r="M132" s="10">
        <v>0</v>
      </c>
      <c r="N132" s="10">
        <v>0</v>
      </c>
      <c r="O132" s="10">
        <v>0</v>
      </c>
      <c r="P132" s="10">
        <v>10.4</v>
      </c>
      <c r="Q132" s="10">
        <v>0</v>
      </c>
      <c r="R132" s="10">
        <v>223</v>
      </c>
      <c r="S132" s="10" t="s">
        <v>309</v>
      </c>
      <c r="T132" s="10">
        <v>0</v>
      </c>
      <c r="U132" s="10">
        <v>0</v>
      </c>
      <c r="V132" s="10">
        <v>0</v>
      </c>
      <c r="W132" s="10">
        <v>10.5</v>
      </c>
      <c r="Y132" s="10">
        <v>0</v>
      </c>
      <c r="Z132" s="10">
        <v>0</v>
      </c>
      <c r="AA132" s="10">
        <v>0</v>
      </c>
      <c r="AB132" s="10">
        <v>10.4</v>
      </c>
      <c r="AD132" s="10">
        <v>0</v>
      </c>
      <c r="AE132" s="10">
        <v>0</v>
      </c>
      <c r="AF132" s="10">
        <v>0</v>
      </c>
      <c r="AG132" s="10">
        <v>10.4</v>
      </c>
      <c r="AI132" s="10">
        <v>223</v>
      </c>
      <c r="AJ132" s="10" t="s">
        <v>309</v>
      </c>
      <c r="AK132" s="10">
        <v>1.29E-2</v>
      </c>
      <c r="AL132" s="10">
        <v>1.01E-2</v>
      </c>
      <c r="AM132" s="10">
        <v>0.90110000000000001</v>
      </c>
      <c r="AN132" s="10">
        <v>10.5</v>
      </c>
      <c r="AO132" s="10">
        <v>0.79</v>
      </c>
      <c r="AP132" s="10">
        <v>1.26E-2</v>
      </c>
      <c r="AQ132" s="10">
        <v>9.7999999999999997E-3</v>
      </c>
      <c r="AR132" s="10">
        <v>0.88729999999999998</v>
      </c>
      <c r="AS132" s="10">
        <v>10.4</v>
      </c>
      <c r="AT132" s="10">
        <v>0.79</v>
      </c>
      <c r="AU132" s="10">
        <v>1.2800000000000001E-2</v>
      </c>
      <c r="AV132" s="10">
        <v>0.01</v>
      </c>
      <c r="AW132" s="10">
        <v>0.91120000000000001</v>
      </c>
      <c r="AX132" s="10">
        <v>10.3</v>
      </c>
      <c r="AY132" s="10">
        <v>0.79</v>
      </c>
      <c r="AZ132" s="10">
        <v>223</v>
      </c>
      <c r="BA132" s="10" t="s">
        <v>309</v>
      </c>
      <c r="BB132" s="10">
        <v>0</v>
      </c>
      <c r="BC132" s="10">
        <v>0</v>
      </c>
      <c r="BD132" s="10">
        <v>0</v>
      </c>
      <c r="BE132" s="10">
        <v>10.5</v>
      </c>
      <c r="BF132" s="10">
        <v>0</v>
      </c>
      <c r="BG132" s="10">
        <v>0</v>
      </c>
      <c r="BH132" s="10">
        <v>0</v>
      </c>
      <c r="BI132" s="10">
        <v>0</v>
      </c>
      <c r="BJ132" s="10">
        <v>10.4</v>
      </c>
      <c r="BK132" s="10">
        <v>0</v>
      </c>
      <c r="BL132" s="10">
        <v>0</v>
      </c>
      <c r="BM132" s="10">
        <v>0</v>
      </c>
      <c r="BN132" s="10">
        <v>0</v>
      </c>
      <c r="BO132" s="10">
        <v>10.5</v>
      </c>
      <c r="BP132" s="10">
        <v>0</v>
      </c>
      <c r="BQ132" s="10">
        <v>223</v>
      </c>
      <c r="BR132" s="10" t="s">
        <v>309</v>
      </c>
      <c r="BS132" s="10">
        <v>0</v>
      </c>
      <c r="BT132" s="10">
        <v>0</v>
      </c>
      <c r="BU132" s="10">
        <v>0</v>
      </c>
      <c r="BV132" s="10">
        <v>10.5</v>
      </c>
      <c r="BW132" s="10">
        <v>0</v>
      </c>
      <c r="BX132" s="10">
        <v>0</v>
      </c>
      <c r="BY132" s="10">
        <v>0</v>
      </c>
      <c r="BZ132" s="10">
        <v>0</v>
      </c>
      <c r="CA132" s="10">
        <v>10.5</v>
      </c>
      <c r="CB132" s="10">
        <v>0</v>
      </c>
      <c r="CC132" s="10">
        <v>0</v>
      </c>
      <c r="CD132" s="10">
        <v>0</v>
      </c>
      <c r="CE132" s="10">
        <v>0</v>
      </c>
      <c r="CF132" s="10">
        <v>10.5</v>
      </c>
      <c r="CG132" s="10">
        <v>0</v>
      </c>
      <c r="CH132" s="10">
        <v>223</v>
      </c>
      <c r="CI132" s="10" t="s">
        <v>309</v>
      </c>
      <c r="CJ132" s="10">
        <v>0</v>
      </c>
      <c r="CK132" s="10">
        <v>0</v>
      </c>
      <c r="CL132" s="10">
        <v>0</v>
      </c>
      <c r="CM132" s="10">
        <v>10.5</v>
      </c>
      <c r="CN132" s="10">
        <v>0</v>
      </c>
      <c r="CO132" s="10">
        <v>0</v>
      </c>
      <c r="CP132" s="10">
        <v>0</v>
      </c>
      <c r="CQ132" s="10">
        <v>0</v>
      </c>
      <c r="CR132" s="10">
        <v>10.4</v>
      </c>
      <c r="CS132" s="10">
        <v>0</v>
      </c>
      <c r="CT132" s="10">
        <v>0</v>
      </c>
      <c r="CU132" s="10">
        <v>0</v>
      </c>
      <c r="CV132" s="10">
        <v>0</v>
      </c>
      <c r="CW132" s="10">
        <v>10.6</v>
      </c>
      <c r="CX132" s="10">
        <v>0</v>
      </c>
      <c r="CY132" s="10">
        <v>223</v>
      </c>
      <c r="CZ132" s="10" t="s">
        <v>309</v>
      </c>
      <c r="DA132" s="10">
        <v>0</v>
      </c>
      <c r="DB132" s="10">
        <v>0</v>
      </c>
      <c r="DC132" s="10">
        <v>0</v>
      </c>
      <c r="DD132" s="10">
        <v>10.6</v>
      </c>
      <c r="DE132" s="10">
        <v>0</v>
      </c>
      <c r="DF132" s="10">
        <v>0</v>
      </c>
      <c r="DG132" s="10">
        <v>0</v>
      </c>
      <c r="DH132" s="10">
        <v>0</v>
      </c>
      <c r="DI132" s="10">
        <v>10.6</v>
      </c>
      <c r="DJ132" s="10">
        <v>0</v>
      </c>
      <c r="DK132" s="10">
        <v>0</v>
      </c>
      <c r="DL132" s="10">
        <v>0</v>
      </c>
      <c r="DM132" s="10">
        <v>0</v>
      </c>
      <c r="DN132" s="10">
        <v>10.5</v>
      </c>
      <c r="DO132" s="10">
        <v>0</v>
      </c>
    </row>
    <row r="133" spans="1:119" x14ac:dyDescent="0.25">
      <c r="A133" s="10">
        <v>224</v>
      </c>
      <c r="B133" s="10" t="s">
        <v>310</v>
      </c>
      <c r="R133" s="10">
        <v>224</v>
      </c>
      <c r="S133" s="10" t="s">
        <v>310</v>
      </c>
      <c r="T133" s="10">
        <v>0.26390000000000002</v>
      </c>
      <c r="U133" s="10">
        <v>0.2059</v>
      </c>
      <c r="V133" s="10">
        <v>18.404399999999999</v>
      </c>
      <c r="W133" s="10">
        <v>10.5</v>
      </c>
      <c r="Y133" s="10">
        <v>0.16789999999999999</v>
      </c>
      <c r="Z133" s="10">
        <v>0.13100000000000001</v>
      </c>
      <c r="AA133" s="10">
        <v>11.82</v>
      </c>
      <c r="AB133" s="10">
        <v>10.4</v>
      </c>
      <c r="AD133" s="10">
        <v>0.13389999999999999</v>
      </c>
      <c r="AE133" s="10">
        <v>0.10440000000000001</v>
      </c>
      <c r="AF133" s="10">
        <v>9.4270999999999994</v>
      </c>
      <c r="AG133" s="10">
        <v>10.4</v>
      </c>
      <c r="AI133" s="10">
        <v>224</v>
      </c>
      <c r="AJ133" s="10" t="s">
        <v>310</v>
      </c>
      <c r="AK133" s="10">
        <v>0.51929999999999998</v>
      </c>
      <c r="AL133" s="10">
        <v>0.1042</v>
      </c>
      <c r="AM133" s="10">
        <v>29.123100000000001</v>
      </c>
      <c r="AN133" s="10">
        <v>10.5</v>
      </c>
      <c r="AO133" s="10">
        <v>0.98</v>
      </c>
      <c r="AP133" s="10">
        <v>0.58850000000000002</v>
      </c>
      <c r="AQ133" s="10">
        <v>7.4200000000000002E-2</v>
      </c>
      <c r="AR133" s="10">
        <v>32.928699999999999</v>
      </c>
      <c r="AS133" s="10">
        <v>10.4</v>
      </c>
      <c r="AT133" s="10">
        <v>0.99</v>
      </c>
      <c r="AU133" s="10">
        <v>0.64610000000000001</v>
      </c>
      <c r="AV133" s="10">
        <v>0.111</v>
      </c>
      <c r="AW133" s="10">
        <v>36.747100000000003</v>
      </c>
      <c r="AX133" s="10">
        <v>10.3</v>
      </c>
      <c r="AY133" s="10">
        <v>0.99</v>
      </c>
      <c r="AZ133" s="10">
        <v>224</v>
      </c>
      <c r="BA133" s="10" t="s">
        <v>310</v>
      </c>
      <c r="BB133" s="10">
        <v>0.12870000000000001</v>
      </c>
      <c r="BC133" s="10">
        <v>9.6500000000000002E-2</v>
      </c>
      <c r="BD133" s="10">
        <v>8.8478999999999992</v>
      </c>
      <c r="BE133" s="10">
        <v>10.5</v>
      </c>
      <c r="BF133" s="10">
        <v>0.8</v>
      </c>
      <c r="BG133" s="10">
        <v>0.15740000000000001</v>
      </c>
      <c r="BH133" s="10">
        <v>7.6200000000000004E-2</v>
      </c>
      <c r="BI133" s="10">
        <v>9.7075999999999993</v>
      </c>
      <c r="BJ133" s="10">
        <v>10.4</v>
      </c>
      <c r="BK133" s="10">
        <v>0.9</v>
      </c>
      <c r="BL133" s="10">
        <v>0.1246</v>
      </c>
      <c r="BM133" s="10">
        <v>0.12709999999999999</v>
      </c>
      <c r="BN133" s="10">
        <v>9.7847000000000008</v>
      </c>
      <c r="BO133" s="10">
        <v>10.5</v>
      </c>
      <c r="BP133" s="10">
        <v>0.7</v>
      </c>
      <c r="BQ133" s="10">
        <v>224</v>
      </c>
      <c r="BR133" s="10" t="s">
        <v>310</v>
      </c>
      <c r="BS133" s="10">
        <v>0.4234</v>
      </c>
      <c r="BT133" s="10">
        <v>0.1061</v>
      </c>
      <c r="BU133" s="10">
        <v>24</v>
      </c>
      <c r="BV133" s="10">
        <v>10.5</v>
      </c>
      <c r="BW133" s="10">
        <v>0.97</v>
      </c>
      <c r="BX133" s="10">
        <v>0.4587</v>
      </c>
      <c r="BY133" s="10">
        <v>0.115</v>
      </c>
      <c r="BZ133" s="10">
        <v>26</v>
      </c>
      <c r="CA133" s="10">
        <v>10.5</v>
      </c>
      <c r="CB133" s="10">
        <v>0.97</v>
      </c>
      <c r="CC133" s="10">
        <v>0.49390000000000001</v>
      </c>
      <c r="CD133" s="10">
        <v>0.12379999999999999</v>
      </c>
      <c r="CE133" s="10">
        <v>28</v>
      </c>
      <c r="CF133" s="10">
        <v>10.5</v>
      </c>
      <c r="CG133" s="10">
        <v>0.97</v>
      </c>
      <c r="CH133" s="10">
        <v>224</v>
      </c>
      <c r="CI133" s="10" t="s">
        <v>310</v>
      </c>
      <c r="CJ133" s="10">
        <v>0.1133</v>
      </c>
      <c r="CK133" s="10">
        <v>5.8000000000000003E-2</v>
      </c>
      <c r="CL133" s="10">
        <v>7</v>
      </c>
      <c r="CM133" s="10">
        <v>10.5</v>
      </c>
      <c r="CN133" s="10">
        <v>0.89</v>
      </c>
      <c r="CO133" s="10">
        <v>0.1048</v>
      </c>
      <c r="CP133" s="10">
        <v>2.63E-2</v>
      </c>
      <c r="CQ133" s="10">
        <v>6</v>
      </c>
      <c r="CR133" s="10">
        <v>10.4</v>
      </c>
      <c r="CS133" s="10">
        <v>0.97</v>
      </c>
      <c r="CT133" s="10">
        <v>0.1069</v>
      </c>
      <c r="CU133" s="10">
        <v>2.6800000000000001E-2</v>
      </c>
      <c r="CV133" s="10">
        <v>6</v>
      </c>
      <c r="CW133" s="10">
        <v>10.6</v>
      </c>
      <c r="CX133" s="10">
        <v>0.97</v>
      </c>
      <c r="CY133" s="10">
        <v>224</v>
      </c>
      <c r="CZ133" s="10" t="s">
        <v>310</v>
      </c>
      <c r="DA133" s="10">
        <v>1.0659000000000001</v>
      </c>
      <c r="DB133" s="10">
        <v>0.33539999999999998</v>
      </c>
      <c r="DC133" s="10">
        <v>60.862699999999997</v>
      </c>
      <c r="DD133" s="10">
        <v>10.6</v>
      </c>
      <c r="DE133" s="10">
        <v>0.95</v>
      </c>
      <c r="DF133" s="10">
        <v>1.218</v>
      </c>
      <c r="DG133" s="10">
        <v>0.39119999999999999</v>
      </c>
      <c r="DH133" s="10">
        <v>69.678600000000003</v>
      </c>
      <c r="DI133" s="10">
        <v>10.6</v>
      </c>
      <c r="DJ133" s="10">
        <v>0.95</v>
      </c>
      <c r="DK133" s="10">
        <v>1.0983000000000001</v>
      </c>
      <c r="DL133" s="10">
        <v>0.34589999999999999</v>
      </c>
      <c r="DM133" s="10">
        <v>63.315100000000001</v>
      </c>
      <c r="DN133" s="10">
        <v>10.5</v>
      </c>
      <c r="DO133" s="10">
        <v>0.95</v>
      </c>
    </row>
    <row r="134" spans="1:119" x14ac:dyDescent="0.25">
      <c r="A134" s="10">
        <v>225</v>
      </c>
      <c r="B134" s="10" t="s">
        <v>53</v>
      </c>
      <c r="C134" s="10">
        <v>7</v>
      </c>
      <c r="D134" s="10">
        <v>0.2</v>
      </c>
      <c r="E134" s="10">
        <v>33.65</v>
      </c>
      <c r="F134" s="10">
        <v>120.09</v>
      </c>
      <c r="G134" s="10">
        <v>1</v>
      </c>
      <c r="H134" s="10">
        <v>7.88</v>
      </c>
      <c r="I134" s="10">
        <v>0.53</v>
      </c>
      <c r="J134" s="10">
        <v>38.35</v>
      </c>
      <c r="K134" s="10">
        <v>118.95</v>
      </c>
      <c r="L134" s="10">
        <v>0.998</v>
      </c>
      <c r="M134" s="10">
        <v>9.0299999999999994</v>
      </c>
      <c r="N134" s="10">
        <v>0.85</v>
      </c>
      <c r="O134" s="10">
        <v>44.29</v>
      </c>
      <c r="P134" s="10">
        <v>118.23</v>
      </c>
      <c r="Q134" s="10">
        <v>0.996</v>
      </c>
      <c r="R134" s="10">
        <v>225</v>
      </c>
      <c r="S134" s="10" t="s">
        <v>53</v>
      </c>
      <c r="T134" s="10">
        <v>0.45</v>
      </c>
      <c r="U134" s="10">
        <v>0.24</v>
      </c>
      <c r="V134" s="10">
        <v>2.4731113496279957</v>
      </c>
      <c r="W134" s="10">
        <v>119.06</v>
      </c>
      <c r="Y134" s="10">
        <v>0.46</v>
      </c>
      <c r="Z134" s="10">
        <v>0.23</v>
      </c>
      <c r="AA134" s="10">
        <v>2.4910127786009673</v>
      </c>
      <c r="AB134" s="10">
        <v>119.2</v>
      </c>
      <c r="AD134" s="10">
        <v>0.46</v>
      </c>
      <c r="AE134" s="10">
        <v>0.23</v>
      </c>
      <c r="AF134" s="10">
        <v>2.5197617380281345</v>
      </c>
      <c r="AG134" s="10">
        <v>117.84</v>
      </c>
      <c r="AI134" s="10">
        <v>225</v>
      </c>
      <c r="AJ134" s="10" t="s">
        <v>53</v>
      </c>
      <c r="AK134" s="10">
        <v>-2.9129265525710744</v>
      </c>
      <c r="AL134" s="10">
        <v>-0.91428992146960963</v>
      </c>
      <c r="AM134" s="10">
        <v>-14.755645598069556</v>
      </c>
      <c r="AN134" s="10">
        <v>119.45765234556029</v>
      </c>
      <c r="AO134" s="10">
        <v>0.95410619499490879</v>
      </c>
      <c r="AP134" s="10">
        <v>-3.2508987138686396</v>
      </c>
      <c r="AQ134" s="10">
        <v>-0.94224741885153107</v>
      </c>
      <c r="AR134" s="10">
        <v>-16.483377259506</v>
      </c>
      <c r="AS134" s="10">
        <v>118.55310938122159</v>
      </c>
      <c r="AT134" s="10">
        <v>0.96046968901455654</v>
      </c>
      <c r="AU134" s="10">
        <v>-3.3332641289087719</v>
      </c>
      <c r="AV134" s="10">
        <v>-0.97630258030093142</v>
      </c>
      <c r="AW134" s="10">
        <v>-16.876075179940432</v>
      </c>
      <c r="AX134" s="10">
        <v>118.82567285836249</v>
      </c>
      <c r="AY134" s="10">
        <v>0.95968204092821097</v>
      </c>
      <c r="AZ134" s="10">
        <v>225</v>
      </c>
      <c r="BA134" s="10" t="s">
        <v>53</v>
      </c>
      <c r="BB134" s="10">
        <v>-1.6088248110737041E-2</v>
      </c>
      <c r="BC134" s="10">
        <v>-0.10877364301675174</v>
      </c>
      <c r="BD134" s="10">
        <v>-0.53204334417601296</v>
      </c>
      <c r="BE134" s="10">
        <v>119.32052508084858</v>
      </c>
      <c r="BF134" s="10">
        <v>0.14631402495652768</v>
      </c>
      <c r="BG134" s="10">
        <v>-0.18386717629195656</v>
      </c>
      <c r="BH134" s="10">
        <v>-0.1705052010456799</v>
      </c>
      <c r="BI134" s="10">
        <v>-1.2224003730715485</v>
      </c>
      <c r="BJ134" s="10">
        <v>118.43478385528682</v>
      </c>
      <c r="BK134" s="10">
        <v>0.73324790969569353</v>
      </c>
      <c r="BL134" s="10">
        <v>-0.27499996616989858</v>
      </c>
      <c r="BM134" s="10">
        <v>-0.19970307117576613</v>
      </c>
      <c r="BN134" s="10">
        <v>-1.6510337496142018</v>
      </c>
      <c r="BO134" s="10">
        <v>118.84646107263823</v>
      </c>
      <c r="BP134" s="10">
        <v>0.80915143360256059</v>
      </c>
      <c r="BQ134" s="10">
        <v>225</v>
      </c>
      <c r="BR134" s="10" t="s">
        <v>53</v>
      </c>
      <c r="BS134" s="10">
        <v>-3.5990000000000002</v>
      </c>
      <c r="BT134" s="10">
        <v>-0.71899999999999997</v>
      </c>
      <c r="BU134" s="10">
        <v>-17.724326977010602</v>
      </c>
      <c r="BV134" s="10">
        <v>119.55</v>
      </c>
      <c r="BW134" s="10">
        <v>0.9806225718829007</v>
      </c>
      <c r="BX134" s="10">
        <v>-3.7469999999999999</v>
      </c>
      <c r="BY134" s="10">
        <v>-0.8</v>
      </c>
      <c r="BZ134" s="10">
        <v>-18.767986095650748</v>
      </c>
      <c r="CA134" s="10">
        <v>117.86499999999999</v>
      </c>
      <c r="CB134" s="10">
        <v>0.97795873966287172</v>
      </c>
      <c r="CC134" s="10">
        <v>-4.0460000000000003</v>
      </c>
      <c r="CD134" s="10">
        <v>-0.86</v>
      </c>
      <c r="CE134" s="10">
        <v>-19.918806988175277</v>
      </c>
      <c r="CF134" s="10">
        <v>119.89400000000001</v>
      </c>
      <c r="CG134" s="10">
        <v>0.97814778994828755</v>
      </c>
      <c r="CH134" s="10">
        <v>225</v>
      </c>
      <c r="CI134" s="10" t="s">
        <v>53</v>
      </c>
      <c r="CJ134" s="10">
        <v>-1.081</v>
      </c>
      <c r="CK134" s="10">
        <v>-0.28599999999999998</v>
      </c>
      <c r="CL134" s="10">
        <v>-5.3738212924605788</v>
      </c>
      <c r="CM134" s="10">
        <v>120.136</v>
      </c>
      <c r="CN134" s="10">
        <v>0.96673775317512922</v>
      </c>
      <c r="CO134" s="10">
        <v>-1.915</v>
      </c>
      <c r="CP134" s="10">
        <v>-0.434</v>
      </c>
      <c r="CQ134" s="10">
        <v>-9.5720338106287812</v>
      </c>
      <c r="CR134" s="10">
        <v>118.435</v>
      </c>
      <c r="CS134" s="10">
        <v>0.97526774846196584</v>
      </c>
      <c r="CT134" s="10">
        <v>-2.6309999999999998</v>
      </c>
      <c r="CU134" s="10">
        <v>-0.58599999999999997</v>
      </c>
      <c r="CV134" s="10">
        <v>-12.944960174428642</v>
      </c>
      <c r="CW134" s="10">
        <v>120.21899999999999</v>
      </c>
      <c r="CX134" s="10">
        <v>0.97608219545154384</v>
      </c>
      <c r="CY134" s="10">
        <v>225</v>
      </c>
      <c r="CZ134" s="10" t="s">
        <v>53</v>
      </c>
      <c r="DA134" s="10">
        <v>-7.0220000000000002</v>
      </c>
      <c r="DB134" s="10">
        <v>-1.6220000000000001</v>
      </c>
      <c r="DC134" s="10">
        <v>-35.260703606900769</v>
      </c>
      <c r="DD134" s="10">
        <v>118.004</v>
      </c>
      <c r="DE134" s="10">
        <v>0.97434440294138314</v>
      </c>
      <c r="DF134" s="10">
        <v>-7.2789999999999999</v>
      </c>
      <c r="DG134" s="10">
        <v>-1.9279999999999999</v>
      </c>
      <c r="DH134" s="10">
        <v>-37.015345415744136</v>
      </c>
      <c r="DI134" s="10">
        <v>117.45</v>
      </c>
      <c r="DJ134" s="10">
        <v>0.96666560113566502</v>
      </c>
      <c r="DK134" s="10">
        <v>-7.4539999999999997</v>
      </c>
      <c r="DL134" s="10">
        <v>-2.0289999999999999</v>
      </c>
      <c r="DM134" s="10">
        <v>-37.958445809750202</v>
      </c>
      <c r="DN134" s="10">
        <v>117.501</v>
      </c>
      <c r="DO134" s="10">
        <v>0.96489215675755602</v>
      </c>
    </row>
    <row r="135" spans="1:119" x14ac:dyDescent="0.25">
      <c r="A135" s="10">
        <v>226</v>
      </c>
      <c r="B135" s="10" t="s">
        <v>39</v>
      </c>
      <c r="R135" s="10">
        <v>226</v>
      </c>
      <c r="S135" s="10" t="s">
        <v>39</v>
      </c>
      <c r="AI135" s="10">
        <v>226</v>
      </c>
      <c r="AJ135" s="10" t="s">
        <v>39</v>
      </c>
      <c r="AZ135" s="10">
        <v>226</v>
      </c>
      <c r="BA135" s="10" t="s">
        <v>39</v>
      </c>
      <c r="BB135" s="10">
        <v>1.6088248110203589E-2</v>
      </c>
      <c r="BC135" s="10">
        <v>0.10877364301465109</v>
      </c>
      <c r="BD135" s="10">
        <v>0.53204334416558041</v>
      </c>
      <c r="BE135" s="10">
        <v>119.32052508084858</v>
      </c>
      <c r="BF135" s="10">
        <v>0.14631402495454524</v>
      </c>
      <c r="BG135" s="10">
        <v>0.1838671762904876</v>
      </c>
      <c r="BH135" s="10">
        <v>0.17050520104758035</v>
      </c>
      <c r="BI135" s="10">
        <v>1.2224003730725972</v>
      </c>
      <c r="BJ135" s="10">
        <v>118.43478385528682</v>
      </c>
      <c r="BK135" s="10">
        <v>0.73324790968920639</v>
      </c>
      <c r="BL135" s="10">
        <v>0.27499996617026229</v>
      </c>
      <c r="BM135" s="10">
        <v>0.19970307118103497</v>
      </c>
      <c r="BN135" s="10">
        <v>1.6510337496306713</v>
      </c>
      <c r="BO135" s="10">
        <v>118.84646107263823</v>
      </c>
      <c r="BP135" s="10">
        <v>0.80915143359555919</v>
      </c>
      <c r="BQ135" s="10">
        <v>226</v>
      </c>
      <c r="BR135" s="10" t="s">
        <v>39</v>
      </c>
      <c r="CH135" s="10">
        <v>226</v>
      </c>
      <c r="CI135" s="10" t="s">
        <v>39</v>
      </c>
      <c r="CY135" s="10">
        <v>226</v>
      </c>
      <c r="CZ135" s="10" t="s">
        <v>39</v>
      </c>
      <c r="DA135" s="10">
        <v>1.5449999999999999</v>
      </c>
      <c r="DB135" s="10">
        <v>0.627</v>
      </c>
      <c r="DC135" s="10">
        <v>8.1578754485418745</v>
      </c>
      <c r="DD135" s="10">
        <v>118.004</v>
      </c>
      <c r="DE135" s="10">
        <v>0.92660375776297954</v>
      </c>
      <c r="DF135" s="10">
        <v>2.0310000000000001</v>
      </c>
      <c r="DG135" s="10">
        <v>0.98699999999999999</v>
      </c>
      <c r="DH135" s="10">
        <v>11.100291752864763</v>
      </c>
      <c r="DI135" s="10">
        <v>117.45</v>
      </c>
      <c r="DJ135" s="10">
        <v>0.89941863465675842</v>
      </c>
      <c r="DK135" s="10">
        <v>2.0649999999999999</v>
      </c>
      <c r="DL135" s="10">
        <v>1.0529999999999999</v>
      </c>
      <c r="DM135" s="10">
        <v>11.38957724332524</v>
      </c>
      <c r="DN135" s="10">
        <v>117.501</v>
      </c>
      <c r="DO135" s="10">
        <v>0.89086164565379999</v>
      </c>
    </row>
    <row r="136" spans="1:119" x14ac:dyDescent="0.25">
      <c r="A136" s="10">
        <v>227</v>
      </c>
      <c r="B136" s="10" t="s">
        <v>40</v>
      </c>
      <c r="C136" s="10">
        <v>2.25</v>
      </c>
      <c r="D136" s="10">
        <v>0.6</v>
      </c>
      <c r="E136" s="10">
        <v>11.2</v>
      </c>
      <c r="F136" s="10">
        <v>119.95</v>
      </c>
      <c r="G136" s="10">
        <v>0.96599999999999997</v>
      </c>
      <c r="H136" s="10">
        <v>2.4700000000000002</v>
      </c>
      <c r="I136" s="10">
        <v>0.66</v>
      </c>
      <c r="J136" s="10">
        <v>12.42</v>
      </c>
      <c r="K136" s="10">
        <v>118.8</v>
      </c>
      <c r="L136" s="10">
        <v>0.96599999999999997</v>
      </c>
      <c r="M136" s="10">
        <v>2.84</v>
      </c>
      <c r="N136" s="10">
        <v>0.76</v>
      </c>
      <c r="O136" s="10">
        <v>14.36</v>
      </c>
      <c r="P136" s="10">
        <v>118.04</v>
      </c>
      <c r="Q136" s="10">
        <v>0.96599999999999997</v>
      </c>
      <c r="R136" s="10">
        <v>227</v>
      </c>
      <c r="S136" s="10" t="s">
        <v>40</v>
      </c>
      <c r="T136" s="10">
        <v>0.45</v>
      </c>
      <c r="U136" s="10">
        <v>0.24</v>
      </c>
      <c r="V136" s="10">
        <v>2.4731113496279957</v>
      </c>
      <c r="W136" s="10">
        <v>119.06</v>
      </c>
      <c r="Y136" s="10">
        <v>0.46</v>
      </c>
      <c r="Z136" s="10">
        <v>0.23</v>
      </c>
      <c r="AA136" s="10">
        <v>2.4910127786009673</v>
      </c>
      <c r="AB136" s="10">
        <v>119.2</v>
      </c>
      <c r="AD136" s="10">
        <v>0.46</v>
      </c>
      <c r="AE136" s="10">
        <v>0.23</v>
      </c>
      <c r="AF136" s="10">
        <v>2.5197617380281345</v>
      </c>
      <c r="AG136" s="10">
        <v>117.84</v>
      </c>
      <c r="AI136" s="10">
        <v>227</v>
      </c>
      <c r="AJ136" s="10" t="s">
        <v>40</v>
      </c>
      <c r="AK136" s="10">
        <v>2.9129265525735475</v>
      </c>
      <c r="AL136" s="10">
        <v>0.91428992147401</v>
      </c>
      <c r="AM136" s="10">
        <v>14.755645598087325</v>
      </c>
      <c r="AN136" s="10">
        <v>119.45765234556029</v>
      </c>
      <c r="AO136" s="10">
        <v>0.95410619499456972</v>
      </c>
      <c r="AP136" s="10">
        <v>3.2508987138661718</v>
      </c>
      <c r="AQ136" s="10">
        <v>0.94224741884312724</v>
      </c>
      <c r="AR136" s="10">
        <v>16.483377259483067</v>
      </c>
      <c r="AS136" s="10">
        <v>118.55310938122159</v>
      </c>
      <c r="AT136" s="10">
        <v>0.96046968901516383</v>
      </c>
      <c r="AU136" s="10">
        <v>3.3332641289071812</v>
      </c>
      <c r="AV136" s="10">
        <v>0.97630258029774342</v>
      </c>
      <c r="AW136" s="10">
        <v>16.876075179928662</v>
      </c>
      <c r="AX136" s="10">
        <v>118.82567285836249</v>
      </c>
      <c r="AY136" s="10">
        <v>0.95968204092842246</v>
      </c>
      <c r="AZ136" s="10">
        <v>227</v>
      </c>
      <c r="BA136" s="10" t="s">
        <v>40</v>
      </c>
      <c r="BQ136" s="10">
        <v>227</v>
      </c>
      <c r="BR136" s="10" t="s">
        <v>40</v>
      </c>
      <c r="BS136" s="10">
        <v>3.5990000000000002</v>
      </c>
      <c r="BT136" s="10">
        <v>0.71899999999999997</v>
      </c>
      <c r="BU136" s="10">
        <v>17.724326977010602</v>
      </c>
      <c r="BV136" s="10">
        <v>119.55</v>
      </c>
      <c r="BW136" s="10">
        <v>0.9806225718829007</v>
      </c>
      <c r="BX136" s="10">
        <v>3.7469999999999999</v>
      </c>
      <c r="BY136" s="10">
        <v>0.8</v>
      </c>
      <c r="BZ136" s="10">
        <v>18.767986095650748</v>
      </c>
      <c r="CA136" s="10">
        <v>117.86499999999999</v>
      </c>
      <c r="CB136" s="10">
        <v>0.97795873966287172</v>
      </c>
      <c r="CC136" s="10">
        <v>4.0460000000000003</v>
      </c>
      <c r="CD136" s="10">
        <v>0.86</v>
      </c>
      <c r="CE136" s="10">
        <v>19.918806988175277</v>
      </c>
      <c r="CF136" s="10">
        <v>119.89400000000001</v>
      </c>
      <c r="CG136" s="10">
        <v>0.97814778994828755</v>
      </c>
      <c r="CH136" s="10">
        <v>227</v>
      </c>
      <c r="CI136" s="10" t="s">
        <v>40</v>
      </c>
      <c r="CJ136" s="10">
        <v>1.081</v>
      </c>
      <c r="CK136" s="10">
        <v>0.28599999999999998</v>
      </c>
      <c r="CL136" s="10">
        <v>5.3738212924605788</v>
      </c>
      <c r="CM136" s="10">
        <v>120.136</v>
      </c>
      <c r="CN136" s="10">
        <v>0.96673775317512922</v>
      </c>
      <c r="CO136" s="10">
        <v>1.915</v>
      </c>
      <c r="CP136" s="10">
        <v>0.434</v>
      </c>
      <c r="CQ136" s="10">
        <v>9.5720338106287812</v>
      </c>
      <c r="CR136" s="10">
        <v>118.435</v>
      </c>
      <c r="CS136" s="10">
        <v>0.97526774846196584</v>
      </c>
      <c r="CT136" s="10">
        <v>2.6309999999999998</v>
      </c>
      <c r="CU136" s="10">
        <v>0.58599999999999997</v>
      </c>
      <c r="CV136" s="10">
        <v>12.944960174428642</v>
      </c>
      <c r="CW136" s="10">
        <v>120.21899999999999</v>
      </c>
      <c r="CX136" s="10">
        <v>0.97608219545154384</v>
      </c>
      <c r="CY136" s="10">
        <v>227</v>
      </c>
      <c r="CZ136" s="10" t="s">
        <v>40</v>
      </c>
      <c r="DA136" s="10">
        <v>5.4770000000000003</v>
      </c>
      <c r="DB136" s="10">
        <v>0.996</v>
      </c>
      <c r="DC136" s="10">
        <v>27.236433862022601</v>
      </c>
      <c r="DD136" s="10">
        <v>118.004</v>
      </c>
      <c r="DE136" s="10">
        <v>0.98386416125284881</v>
      </c>
      <c r="DF136" s="10">
        <v>5.2480000000000002</v>
      </c>
      <c r="DG136" s="10">
        <v>0.94099999999999995</v>
      </c>
      <c r="DH136" s="10">
        <v>26.209078505462372</v>
      </c>
      <c r="DI136" s="10">
        <v>117.45</v>
      </c>
      <c r="DJ136" s="10">
        <v>0.98430213292408064</v>
      </c>
      <c r="DK136" s="10">
        <v>5.3890000000000002</v>
      </c>
      <c r="DL136" s="10">
        <v>0.97599999999999998</v>
      </c>
      <c r="DM136" s="10">
        <v>26.910034701535672</v>
      </c>
      <c r="DN136" s="10">
        <v>117.501</v>
      </c>
      <c r="DO136" s="10">
        <v>0.98399238098098052</v>
      </c>
    </row>
    <row r="137" spans="1:119" x14ac:dyDescent="0.25">
      <c r="A137" s="10">
        <v>228</v>
      </c>
      <c r="B137" s="10" t="s">
        <v>10</v>
      </c>
      <c r="R137" s="10">
        <v>228</v>
      </c>
      <c r="S137" s="10" t="s">
        <v>10</v>
      </c>
      <c r="AI137" s="10">
        <v>228</v>
      </c>
      <c r="AJ137" s="10" t="s">
        <v>10</v>
      </c>
      <c r="AZ137" s="10">
        <v>228</v>
      </c>
      <c r="BA137" s="10" t="s">
        <v>10</v>
      </c>
      <c r="BB137" s="10">
        <v>0.01</v>
      </c>
      <c r="BC137" s="10">
        <v>0</v>
      </c>
      <c r="BD137" s="10">
        <v>0.5</v>
      </c>
      <c r="BE137" s="10">
        <v>10.199999999999999</v>
      </c>
      <c r="BF137" s="10">
        <v>0.94</v>
      </c>
      <c r="BG137" s="10">
        <v>0.16799999997086135</v>
      </c>
      <c r="BH137" s="10">
        <v>6.2999998729198009E-2</v>
      </c>
      <c r="BI137" s="10">
        <v>9.9605999999999995</v>
      </c>
      <c r="BJ137" s="10">
        <v>10.4</v>
      </c>
      <c r="BK137" s="10">
        <v>0.93600000000000005</v>
      </c>
      <c r="BL137" s="10">
        <v>0.25900000000046236</v>
      </c>
      <c r="BM137" s="10">
        <v>9.0999999254615313E-2</v>
      </c>
      <c r="BN137" s="10">
        <v>14.952400000000001</v>
      </c>
      <c r="BO137" s="10">
        <v>10.6</v>
      </c>
      <c r="BP137" s="10">
        <v>0.94299999999999995</v>
      </c>
      <c r="BQ137" s="10">
        <v>228</v>
      </c>
      <c r="BR137" s="10" t="s">
        <v>10</v>
      </c>
      <c r="CH137" s="10">
        <v>228</v>
      </c>
      <c r="CI137" s="10" t="s">
        <v>10</v>
      </c>
      <c r="CY137" s="10">
        <v>228</v>
      </c>
      <c r="CZ137" s="10" t="s">
        <v>10</v>
      </c>
      <c r="DA137" s="10">
        <v>1.528</v>
      </c>
      <c r="DB137" s="10">
        <v>0.49299999999999999</v>
      </c>
      <c r="DC137" s="10">
        <v>89.997299999999996</v>
      </c>
      <c r="DD137" s="10">
        <v>10.3</v>
      </c>
      <c r="DE137" s="10">
        <v>0.95199999999999996</v>
      </c>
      <c r="DF137" s="10">
        <v>2.0129999999999999</v>
      </c>
      <c r="DG137" s="10">
        <v>0.82899999999999996</v>
      </c>
      <c r="DH137" s="10">
        <v>122.02930000000001</v>
      </c>
      <c r="DI137" s="10">
        <v>10.3</v>
      </c>
      <c r="DJ137" s="10">
        <v>0.92500000000000004</v>
      </c>
      <c r="DK137" s="10">
        <v>2.0470000000000002</v>
      </c>
      <c r="DL137" s="10">
        <v>0.89300000000000002</v>
      </c>
      <c r="DM137" s="10">
        <v>125.1845</v>
      </c>
      <c r="DN137" s="10">
        <v>10.3</v>
      </c>
      <c r="DO137" s="10">
        <v>0.91700000000000004</v>
      </c>
    </row>
    <row r="138" spans="1:119" x14ac:dyDescent="0.25">
      <c r="A138" s="10">
        <v>229</v>
      </c>
      <c r="B138" s="10" t="s">
        <v>11</v>
      </c>
      <c r="C138" s="10">
        <v>2.23</v>
      </c>
      <c r="D138" s="10">
        <v>0.45</v>
      </c>
      <c r="E138" s="10">
        <v>123</v>
      </c>
      <c r="F138" s="10">
        <v>10.7</v>
      </c>
      <c r="G138" s="10">
        <v>0.98</v>
      </c>
      <c r="H138" s="10">
        <v>2.4500000000000002</v>
      </c>
      <c r="I138" s="10">
        <v>0.5</v>
      </c>
      <c r="J138" s="10">
        <v>135</v>
      </c>
      <c r="K138" s="10">
        <v>10.7</v>
      </c>
      <c r="L138" s="10">
        <v>0.98</v>
      </c>
      <c r="M138" s="10">
        <v>2.82</v>
      </c>
      <c r="N138" s="10">
        <v>0.56999999999999995</v>
      </c>
      <c r="O138" s="10">
        <v>155.25</v>
      </c>
      <c r="P138" s="10">
        <v>10.7</v>
      </c>
      <c r="Q138" s="10">
        <v>0.98</v>
      </c>
      <c r="R138" s="10">
        <v>229</v>
      </c>
      <c r="S138" s="10" t="s">
        <v>11</v>
      </c>
      <c r="T138" s="10">
        <v>0.43</v>
      </c>
      <c r="U138" s="10">
        <v>0.13</v>
      </c>
      <c r="V138" s="10">
        <v>24.701000000000001</v>
      </c>
      <c r="W138" s="10">
        <v>10.5</v>
      </c>
      <c r="Y138" s="10">
        <v>0.44</v>
      </c>
      <c r="Z138" s="10">
        <v>0.12</v>
      </c>
      <c r="AA138" s="10">
        <v>25.077000000000002</v>
      </c>
      <c r="AB138" s="10">
        <v>10.5</v>
      </c>
      <c r="AD138" s="10">
        <v>0.44</v>
      </c>
      <c r="AE138" s="10">
        <v>0.12</v>
      </c>
      <c r="AF138" s="10">
        <v>25.077000000000002</v>
      </c>
      <c r="AG138" s="10">
        <v>10.5</v>
      </c>
      <c r="AI138" s="10">
        <v>229</v>
      </c>
      <c r="AJ138" s="10" t="s">
        <v>11</v>
      </c>
      <c r="AK138" s="10">
        <v>2.8919999999574957</v>
      </c>
      <c r="AL138" s="10">
        <v>0.72700018723303428</v>
      </c>
      <c r="AM138" s="10">
        <v>163.96600000000001</v>
      </c>
      <c r="AN138" s="10">
        <v>10.5</v>
      </c>
      <c r="AO138" s="10">
        <v>0.97</v>
      </c>
      <c r="AP138" s="10">
        <v>3.2289999999410912</v>
      </c>
      <c r="AQ138" s="10">
        <v>0.73300018630556063</v>
      </c>
      <c r="AR138" s="10">
        <v>183.81700000000001</v>
      </c>
      <c r="AS138" s="10">
        <v>10.4</v>
      </c>
      <c r="AT138" s="10">
        <v>0.97499999999999998</v>
      </c>
      <c r="AU138" s="10">
        <v>3.3110000000242521</v>
      </c>
      <c r="AV138" s="10">
        <v>0.76100018666782787</v>
      </c>
      <c r="AW138" s="10">
        <v>188.601</v>
      </c>
      <c r="AX138" s="10">
        <v>10.4</v>
      </c>
      <c r="AY138" s="10">
        <v>0.97499999999999998</v>
      </c>
      <c r="AZ138" s="10">
        <v>229</v>
      </c>
      <c r="BA138" s="10" t="s">
        <v>11</v>
      </c>
      <c r="BQ138" s="10">
        <v>229</v>
      </c>
      <c r="BR138" s="10" t="s">
        <v>11</v>
      </c>
      <c r="BS138" s="10">
        <v>3.5760000000000001</v>
      </c>
      <c r="BT138" s="10">
        <v>0.48899999999999999</v>
      </c>
      <c r="BU138" s="10">
        <v>204.29589999999999</v>
      </c>
      <c r="BV138" s="10">
        <v>10.199999999999999</v>
      </c>
      <c r="BW138" s="10">
        <v>0.99099999999999999</v>
      </c>
      <c r="BX138" s="10">
        <v>3.7229999999999999</v>
      </c>
      <c r="BY138" s="10">
        <v>0.55700000000000005</v>
      </c>
      <c r="BZ138" s="10">
        <v>213.07820000000001</v>
      </c>
      <c r="CA138" s="10">
        <v>10.199999999999999</v>
      </c>
      <c r="CB138" s="10">
        <v>0.98899999999999999</v>
      </c>
      <c r="CC138" s="10">
        <v>4.0209999999999999</v>
      </c>
      <c r="CD138" s="10">
        <v>0.59399999999999997</v>
      </c>
      <c r="CE138" s="10">
        <v>230.07050000000001</v>
      </c>
      <c r="CF138" s="10">
        <v>10.199999999999999</v>
      </c>
      <c r="CG138" s="10">
        <v>0.98899999999999999</v>
      </c>
      <c r="CH138" s="10">
        <v>229</v>
      </c>
      <c r="CI138" s="10" t="s">
        <v>11</v>
      </c>
      <c r="CJ138" s="10">
        <v>1.0640000000000001</v>
      </c>
      <c r="CK138" s="10">
        <v>0.17799999999999999</v>
      </c>
      <c r="CL138" s="10">
        <v>58.758299999999998</v>
      </c>
      <c r="CM138" s="10">
        <v>10.6</v>
      </c>
      <c r="CN138" s="10">
        <v>0.98599999999999999</v>
      </c>
      <c r="CO138" s="10">
        <v>1.8979999999999999</v>
      </c>
      <c r="CP138" s="10">
        <v>0.30199999999999999</v>
      </c>
      <c r="CQ138" s="10">
        <v>106.6919</v>
      </c>
      <c r="CR138" s="10">
        <v>10.4</v>
      </c>
      <c r="CS138" s="10">
        <v>0.98799999999999999</v>
      </c>
      <c r="CT138" s="10">
        <v>2.6110000000000002</v>
      </c>
      <c r="CU138" s="10">
        <v>0.41799999999999998</v>
      </c>
      <c r="CV138" s="10">
        <v>145.39590000000001</v>
      </c>
      <c r="CW138" s="10">
        <v>10.5</v>
      </c>
      <c r="CX138" s="10">
        <v>0.98699999999999999</v>
      </c>
      <c r="CY138" s="10">
        <v>229</v>
      </c>
      <c r="CZ138" s="10" t="s">
        <v>11</v>
      </c>
      <c r="DA138" s="10">
        <v>5.444</v>
      </c>
      <c r="DB138" s="10">
        <v>0.58299999999999996</v>
      </c>
      <c r="DC138" s="10">
        <v>309.9085</v>
      </c>
      <c r="DD138" s="10">
        <v>10.199999999999999</v>
      </c>
      <c r="DE138" s="10">
        <v>0.99399999999999999</v>
      </c>
      <c r="DF138" s="10">
        <v>5.2169999999999996</v>
      </c>
      <c r="DG138" s="10">
        <v>0.55300000000000005</v>
      </c>
      <c r="DH138" s="10">
        <v>296.952</v>
      </c>
      <c r="DI138" s="10">
        <v>10.199999999999999</v>
      </c>
      <c r="DJ138" s="10">
        <v>0.99399999999999999</v>
      </c>
      <c r="DK138" s="10">
        <v>5.3570000000000002</v>
      </c>
      <c r="DL138" s="10">
        <v>0.57099999999999995</v>
      </c>
      <c r="DM138" s="10">
        <v>304.93970000000002</v>
      </c>
      <c r="DN138" s="10">
        <v>10.199999999999999</v>
      </c>
      <c r="DO138" s="10">
        <v>0.99399999999999999</v>
      </c>
    </row>
    <row r="139" spans="1:119" x14ac:dyDescent="0.25">
      <c r="A139" s="10">
        <v>230</v>
      </c>
      <c r="B139" s="10" t="s">
        <v>285</v>
      </c>
      <c r="C139" s="10">
        <v>0</v>
      </c>
      <c r="D139" s="10">
        <v>0</v>
      </c>
      <c r="E139" s="10">
        <v>0</v>
      </c>
      <c r="F139" s="10">
        <v>10.7</v>
      </c>
      <c r="G139" s="10">
        <v>0</v>
      </c>
      <c r="H139" s="10">
        <v>0</v>
      </c>
      <c r="I139" s="10">
        <v>0</v>
      </c>
      <c r="J139" s="10">
        <v>0</v>
      </c>
      <c r="K139" s="10">
        <v>10.7</v>
      </c>
      <c r="L139" s="10">
        <v>0</v>
      </c>
      <c r="M139" s="10">
        <v>0</v>
      </c>
      <c r="N139" s="10">
        <v>0</v>
      </c>
      <c r="O139" s="10">
        <v>0</v>
      </c>
      <c r="P139" s="10">
        <v>10.7</v>
      </c>
      <c r="Q139" s="10">
        <v>0</v>
      </c>
      <c r="R139" s="10">
        <v>230</v>
      </c>
      <c r="S139" s="10" t="s">
        <v>285</v>
      </c>
      <c r="T139" s="10">
        <v>0</v>
      </c>
      <c r="U139" s="10">
        <v>0</v>
      </c>
      <c r="V139" s="10">
        <v>0</v>
      </c>
      <c r="W139" s="10">
        <v>10.5</v>
      </c>
      <c r="Y139" s="10">
        <v>0</v>
      </c>
      <c r="Z139" s="10">
        <v>0</v>
      </c>
      <c r="AA139" s="10">
        <v>0</v>
      </c>
      <c r="AB139" s="10">
        <v>10.5</v>
      </c>
      <c r="AD139" s="10">
        <v>0</v>
      </c>
      <c r="AE139" s="10">
        <v>0</v>
      </c>
      <c r="AF139" s="10">
        <v>0</v>
      </c>
      <c r="AG139" s="10">
        <v>5</v>
      </c>
      <c r="AI139" s="10">
        <v>230</v>
      </c>
      <c r="AJ139" s="10" t="s">
        <v>285</v>
      </c>
      <c r="AK139" s="10">
        <v>0</v>
      </c>
      <c r="AL139" s="10">
        <v>0</v>
      </c>
      <c r="AM139" s="10">
        <v>0</v>
      </c>
      <c r="AN139" s="10">
        <v>10.5</v>
      </c>
      <c r="AO139" s="10">
        <v>0</v>
      </c>
      <c r="AP139" s="10">
        <v>0</v>
      </c>
      <c r="AQ139" s="10">
        <v>0</v>
      </c>
      <c r="AR139" s="10">
        <v>0</v>
      </c>
      <c r="AS139" s="10">
        <v>10.4</v>
      </c>
      <c r="AT139" s="10">
        <v>0</v>
      </c>
      <c r="AU139" s="10">
        <v>0</v>
      </c>
      <c r="AV139" s="10">
        <v>0</v>
      </c>
      <c r="AW139" s="10">
        <v>0</v>
      </c>
      <c r="AX139" s="10">
        <v>5</v>
      </c>
      <c r="AY139" s="10">
        <v>0</v>
      </c>
      <c r="AZ139" s="10">
        <v>230</v>
      </c>
      <c r="BA139" s="10" t="s">
        <v>285</v>
      </c>
      <c r="BB139" s="10">
        <v>0</v>
      </c>
      <c r="BC139" s="10">
        <v>0</v>
      </c>
      <c r="BD139" s="10">
        <v>0</v>
      </c>
      <c r="BE139" s="10">
        <v>10.199999999999999</v>
      </c>
      <c r="BF139" s="10">
        <v>0</v>
      </c>
      <c r="BG139" s="10">
        <v>0</v>
      </c>
      <c r="BH139" s="10">
        <v>0</v>
      </c>
      <c r="BI139" s="10">
        <v>0</v>
      </c>
      <c r="BJ139" s="10">
        <v>10.4</v>
      </c>
      <c r="BK139" s="10">
        <v>0</v>
      </c>
      <c r="BL139" s="10">
        <v>0</v>
      </c>
      <c r="BM139" s="10">
        <v>0</v>
      </c>
      <c r="BN139" s="10">
        <v>0</v>
      </c>
      <c r="BO139" s="10">
        <v>10.6</v>
      </c>
      <c r="BP139" s="10">
        <v>0</v>
      </c>
      <c r="BQ139" s="10">
        <v>230</v>
      </c>
      <c r="BR139" s="10" t="s">
        <v>285</v>
      </c>
      <c r="BS139" s="10">
        <v>0</v>
      </c>
      <c r="BT139" s="10">
        <v>0</v>
      </c>
      <c r="BU139" s="10">
        <v>0</v>
      </c>
      <c r="BV139" s="10">
        <v>10.199999999999999</v>
      </c>
      <c r="BW139" s="10">
        <v>0</v>
      </c>
      <c r="BX139" s="10">
        <v>0</v>
      </c>
      <c r="BY139" s="10">
        <v>0</v>
      </c>
      <c r="BZ139" s="10">
        <v>0</v>
      </c>
      <c r="CA139" s="10">
        <v>10.199999999999999</v>
      </c>
      <c r="CB139" s="10">
        <v>0</v>
      </c>
      <c r="CC139" s="10">
        <v>0</v>
      </c>
      <c r="CD139" s="10">
        <v>0</v>
      </c>
      <c r="CE139" s="10">
        <v>0</v>
      </c>
      <c r="CF139" s="10">
        <v>10.6</v>
      </c>
      <c r="CG139" s="10">
        <v>0</v>
      </c>
      <c r="CH139" s="10">
        <v>230</v>
      </c>
      <c r="CI139" s="10" t="s">
        <v>285</v>
      </c>
      <c r="CJ139" s="10">
        <v>0</v>
      </c>
      <c r="CK139" s="10">
        <v>0</v>
      </c>
      <c r="CL139" s="10">
        <v>0</v>
      </c>
      <c r="CM139" s="10">
        <v>10.6</v>
      </c>
      <c r="CN139" s="10">
        <v>0</v>
      </c>
      <c r="CO139" s="10">
        <v>0</v>
      </c>
      <c r="CP139" s="10">
        <v>0</v>
      </c>
      <c r="CQ139" s="10">
        <v>0</v>
      </c>
      <c r="CR139" s="10">
        <v>10.4</v>
      </c>
      <c r="CS139" s="10">
        <v>0</v>
      </c>
      <c r="CT139" s="10">
        <v>0</v>
      </c>
      <c r="CU139" s="10">
        <v>0</v>
      </c>
      <c r="CV139" s="10">
        <v>0</v>
      </c>
      <c r="CW139" s="10">
        <v>10.5</v>
      </c>
      <c r="CX139" s="10">
        <v>0</v>
      </c>
      <c r="CY139" s="10">
        <v>230</v>
      </c>
      <c r="CZ139" s="10" t="s">
        <v>285</v>
      </c>
      <c r="DA139" s="10">
        <v>0</v>
      </c>
      <c r="DB139" s="10">
        <v>0</v>
      </c>
      <c r="DC139" s="10">
        <v>0</v>
      </c>
      <c r="DD139" s="10">
        <v>10.3</v>
      </c>
      <c r="DE139" s="10">
        <v>0</v>
      </c>
      <c r="DF139" s="10">
        <v>0</v>
      </c>
      <c r="DG139" s="10">
        <v>0</v>
      </c>
      <c r="DH139" s="10">
        <v>0</v>
      </c>
      <c r="DI139" s="10">
        <v>10.3</v>
      </c>
      <c r="DJ139" s="10">
        <v>0</v>
      </c>
      <c r="DK139" s="10">
        <v>0</v>
      </c>
      <c r="DL139" s="10">
        <v>0</v>
      </c>
      <c r="DM139" s="10">
        <v>0</v>
      </c>
      <c r="DN139" s="10">
        <v>10.3</v>
      </c>
      <c r="DO139" s="10">
        <v>0</v>
      </c>
    </row>
    <row r="140" spans="1:119" x14ac:dyDescent="0.25">
      <c r="A140" s="10">
        <v>231</v>
      </c>
      <c r="B140" s="10" t="s">
        <v>305</v>
      </c>
      <c r="R140" s="10">
        <v>231</v>
      </c>
      <c r="S140" s="10" t="s">
        <v>304</v>
      </c>
      <c r="T140" s="10">
        <v>8.6400000000000005E-2</v>
      </c>
      <c r="U140" s="10">
        <v>2.8400000000000002E-2</v>
      </c>
      <c r="V140" s="10">
        <v>5</v>
      </c>
      <c r="W140" s="10">
        <v>10.5</v>
      </c>
      <c r="Y140" s="10">
        <v>8.7300000000000003E-2</v>
      </c>
      <c r="Z140" s="10">
        <v>2.5499999999999998E-2</v>
      </c>
      <c r="AA140" s="10">
        <v>5</v>
      </c>
      <c r="AB140" s="10">
        <v>10.5</v>
      </c>
      <c r="AD140" s="10">
        <v>8.7300000000000003E-2</v>
      </c>
      <c r="AE140" s="10">
        <v>2.5499999999999998E-2</v>
      </c>
      <c r="AF140" s="10">
        <v>5</v>
      </c>
      <c r="AG140" s="10">
        <v>10.5</v>
      </c>
      <c r="AI140" s="10">
        <v>231</v>
      </c>
      <c r="AJ140" s="10" t="s">
        <v>304</v>
      </c>
      <c r="AK140" s="10">
        <v>0.25919999999999999</v>
      </c>
      <c r="AL140" s="10">
        <v>8.5199999999999998E-2</v>
      </c>
      <c r="AM140" s="10">
        <v>15.0025</v>
      </c>
      <c r="AN140" s="10">
        <v>10.5</v>
      </c>
      <c r="AO140" s="10">
        <v>0.95</v>
      </c>
      <c r="AP140" s="10">
        <v>0.25940000000000002</v>
      </c>
      <c r="AQ140" s="10">
        <v>7.5700000000000003E-2</v>
      </c>
      <c r="AR140" s="10">
        <v>15.001099999999999</v>
      </c>
      <c r="AS140" s="10">
        <v>10.4</v>
      </c>
      <c r="AT140" s="10">
        <v>0.96</v>
      </c>
      <c r="AU140" s="10">
        <v>0.25940000000000002</v>
      </c>
      <c r="AV140" s="10">
        <v>7.5700000000000003E-2</v>
      </c>
      <c r="AW140" s="10">
        <v>15.0009</v>
      </c>
      <c r="AX140" s="10">
        <v>10.4</v>
      </c>
      <c r="AY140" s="10">
        <v>0.96</v>
      </c>
      <c r="AZ140" s="10">
        <v>231</v>
      </c>
      <c r="BA140" s="10" t="s">
        <v>304</v>
      </c>
      <c r="BB140" s="10">
        <v>0.01</v>
      </c>
      <c r="BC140" s="10">
        <v>0</v>
      </c>
      <c r="BD140" s="10">
        <v>0.5</v>
      </c>
      <c r="BE140" s="10">
        <v>10.199999999999999</v>
      </c>
      <c r="BF140" s="10">
        <v>0.96</v>
      </c>
      <c r="BG140" s="10">
        <v>8.6499999999999994E-2</v>
      </c>
      <c r="BH140" s="10">
        <v>2.52E-2</v>
      </c>
      <c r="BI140" s="10">
        <v>5</v>
      </c>
      <c r="BJ140" s="10">
        <v>10.4</v>
      </c>
      <c r="BK140" s="10">
        <v>0.96</v>
      </c>
      <c r="BL140" s="10">
        <v>0.17630000000000001</v>
      </c>
      <c r="BM140" s="10">
        <v>5.1400000000000001E-2</v>
      </c>
      <c r="BN140" s="10">
        <v>10</v>
      </c>
      <c r="BO140" s="10">
        <v>10.6</v>
      </c>
      <c r="BP140" s="10">
        <v>0.96</v>
      </c>
      <c r="BQ140" s="10">
        <v>231</v>
      </c>
      <c r="BR140" s="10" t="s">
        <v>305</v>
      </c>
      <c r="BS140" s="10">
        <v>0</v>
      </c>
      <c r="BT140" s="10">
        <v>0</v>
      </c>
      <c r="BU140" s="10">
        <v>0</v>
      </c>
      <c r="BV140" s="10">
        <v>10.199999999999999</v>
      </c>
      <c r="BW140" s="10">
        <v>0</v>
      </c>
      <c r="BX140" s="10">
        <v>8.48E-2</v>
      </c>
      <c r="BY140" s="10">
        <v>2.47E-2</v>
      </c>
      <c r="BZ140" s="10">
        <v>5</v>
      </c>
      <c r="CA140" s="10">
        <v>10.199999999999999</v>
      </c>
      <c r="CB140" s="10">
        <v>0.96</v>
      </c>
      <c r="CC140" s="10">
        <v>0.1696</v>
      </c>
      <c r="CD140" s="10">
        <v>4.9500000000000002E-2</v>
      </c>
      <c r="CE140" s="10">
        <v>10</v>
      </c>
      <c r="CF140" s="10">
        <v>10.199999999999999</v>
      </c>
      <c r="CG140" s="10">
        <v>0.96</v>
      </c>
      <c r="CH140" s="10">
        <v>231</v>
      </c>
      <c r="CI140" s="10" t="s">
        <v>305</v>
      </c>
      <c r="CJ140" s="10">
        <v>0.1047</v>
      </c>
      <c r="CK140" s="10">
        <v>3.44E-2</v>
      </c>
      <c r="CL140" s="10">
        <v>6</v>
      </c>
      <c r="CM140" s="10">
        <v>10.6</v>
      </c>
      <c r="CN140" s="10">
        <v>0.95</v>
      </c>
      <c r="CO140" s="10">
        <v>0.121</v>
      </c>
      <c r="CP140" s="10">
        <v>3.5299999999999998E-2</v>
      </c>
      <c r="CQ140" s="10">
        <v>7</v>
      </c>
      <c r="CR140" s="10">
        <v>10.4</v>
      </c>
      <c r="CS140" s="10">
        <v>0.96</v>
      </c>
      <c r="CT140" s="10">
        <v>0.27929999999999999</v>
      </c>
      <c r="CU140" s="10">
        <v>8.1500000000000003E-2</v>
      </c>
      <c r="CV140" s="10">
        <v>16</v>
      </c>
      <c r="CW140" s="10">
        <v>10.5</v>
      </c>
      <c r="CX140" s="10">
        <v>0.96</v>
      </c>
      <c r="CY140" s="10">
        <v>231</v>
      </c>
      <c r="CZ140" s="10" t="s">
        <v>305</v>
      </c>
      <c r="DA140" s="10">
        <v>0.42370000000000002</v>
      </c>
      <c r="DB140" s="10">
        <v>0.13930000000000001</v>
      </c>
      <c r="DC140" s="10">
        <v>25</v>
      </c>
      <c r="DD140" s="10">
        <v>10.3</v>
      </c>
      <c r="DE140" s="10">
        <v>0.95</v>
      </c>
      <c r="DF140" s="10">
        <v>1.2502</v>
      </c>
      <c r="DG140" s="10">
        <v>0.36470000000000002</v>
      </c>
      <c r="DH140" s="10">
        <v>73</v>
      </c>
      <c r="DI140" s="10">
        <v>10.3</v>
      </c>
      <c r="DJ140" s="10">
        <v>0.96</v>
      </c>
      <c r="DK140" s="10">
        <v>1.2845</v>
      </c>
      <c r="DL140" s="10">
        <v>0.37459999999999999</v>
      </c>
      <c r="DM140" s="10">
        <v>75</v>
      </c>
      <c r="DN140" s="10">
        <v>10.3</v>
      </c>
      <c r="DO140" s="10">
        <v>0.96</v>
      </c>
    </row>
    <row r="141" spans="1:119" x14ac:dyDescent="0.25">
      <c r="A141" s="10">
        <v>232</v>
      </c>
      <c r="B141" s="10" t="s">
        <v>315</v>
      </c>
      <c r="C141" s="10">
        <v>0.27</v>
      </c>
      <c r="D141" s="10">
        <v>7.0000000000000007E-2</v>
      </c>
      <c r="E141" s="10">
        <v>15</v>
      </c>
      <c r="F141" s="10">
        <v>10.7</v>
      </c>
      <c r="G141" s="10">
        <v>0.97</v>
      </c>
      <c r="H141" s="10">
        <v>0.18</v>
      </c>
      <c r="I141" s="10">
        <v>0.05</v>
      </c>
      <c r="J141" s="10">
        <v>10</v>
      </c>
      <c r="K141" s="10">
        <v>10.7</v>
      </c>
      <c r="L141" s="10">
        <v>0.97</v>
      </c>
      <c r="M141" s="10">
        <v>0.21</v>
      </c>
      <c r="N141" s="10">
        <v>0.05</v>
      </c>
      <c r="O141" s="10">
        <v>11.5</v>
      </c>
      <c r="P141" s="10">
        <v>10.7</v>
      </c>
      <c r="Q141" s="10">
        <v>0.97</v>
      </c>
      <c r="R141" s="10">
        <v>232</v>
      </c>
      <c r="S141" s="10" t="s">
        <v>315</v>
      </c>
      <c r="T141" s="10">
        <v>8.8200000000000001E-2</v>
      </c>
      <c r="U141" s="10">
        <v>2.2100000000000002E-2</v>
      </c>
      <c r="V141" s="10">
        <v>5</v>
      </c>
      <c r="W141" s="10">
        <v>10.5</v>
      </c>
      <c r="Y141" s="10">
        <v>8.8200000000000001E-2</v>
      </c>
      <c r="Z141" s="10">
        <v>2.2100000000000002E-2</v>
      </c>
      <c r="AA141" s="10">
        <v>5</v>
      </c>
      <c r="AB141" s="10">
        <v>10.5</v>
      </c>
      <c r="AD141" s="10">
        <v>8.8200000000000001E-2</v>
      </c>
      <c r="AE141" s="10">
        <v>2.2100000000000002E-2</v>
      </c>
      <c r="AF141" s="10">
        <v>5</v>
      </c>
      <c r="AG141" s="10">
        <v>10.5</v>
      </c>
      <c r="AI141" s="10">
        <v>232</v>
      </c>
      <c r="AJ141" s="10" t="s">
        <v>315</v>
      </c>
      <c r="AK141" s="10">
        <v>0.66200000000000003</v>
      </c>
      <c r="AL141" s="10">
        <v>0.30159999999999998</v>
      </c>
      <c r="AM141" s="10">
        <v>40.000100000000003</v>
      </c>
      <c r="AN141" s="10">
        <v>10.5</v>
      </c>
      <c r="AO141" s="10">
        <v>0.91</v>
      </c>
      <c r="AP141" s="10">
        <v>0.65569999999999995</v>
      </c>
      <c r="AQ141" s="10">
        <v>0.29870000000000002</v>
      </c>
      <c r="AR141" s="10">
        <v>39.9998</v>
      </c>
      <c r="AS141" s="10">
        <v>10.4</v>
      </c>
      <c r="AT141" s="10">
        <v>0.91</v>
      </c>
      <c r="AU141" s="10">
        <v>0.64849999999999997</v>
      </c>
      <c r="AV141" s="10">
        <v>0.314</v>
      </c>
      <c r="AW141" s="10">
        <v>40.000300000000003</v>
      </c>
      <c r="AX141" s="10">
        <v>10.4</v>
      </c>
      <c r="AY141" s="10">
        <v>0.9</v>
      </c>
      <c r="AZ141" s="10">
        <v>232</v>
      </c>
      <c r="BA141" s="10" t="s">
        <v>315</v>
      </c>
      <c r="BB141" s="10">
        <v>0</v>
      </c>
      <c r="BC141" s="10">
        <v>0</v>
      </c>
      <c r="BD141" s="10">
        <v>0</v>
      </c>
      <c r="BE141" s="10">
        <v>10.199999999999999</v>
      </c>
      <c r="BF141" s="10">
        <v>0</v>
      </c>
      <c r="BG141" s="10">
        <v>8.2000000000000003E-2</v>
      </c>
      <c r="BH141" s="10">
        <v>3.73E-2</v>
      </c>
      <c r="BI141" s="10">
        <v>5</v>
      </c>
      <c r="BJ141" s="10">
        <v>10.4</v>
      </c>
      <c r="BK141" s="10">
        <v>0.91</v>
      </c>
      <c r="BL141" s="10">
        <v>8.2600000000000007E-2</v>
      </c>
      <c r="BM141" s="10">
        <v>0.04</v>
      </c>
      <c r="BN141" s="10">
        <v>5</v>
      </c>
      <c r="BO141" s="10">
        <v>10.6</v>
      </c>
      <c r="BP141" s="10">
        <v>0.9</v>
      </c>
      <c r="BQ141" s="10">
        <v>232</v>
      </c>
      <c r="BR141" s="10" t="s">
        <v>315</v>
      </c>
      <c r="BS141" s="10">
        <v>0.58740000000000003</v>
      </c>
      <c r="BT141" s="10">
        <v>0.19309999999999999</v>
      </c>
      <c r="BU141" s="10">
        <v>35</v>
      </c>
      <c r="BV141" s="10">
        <v>10.199999999999999</v>
      </c>
      <c r="BW141" s="10">
        <v>0.95</v>
      </c>
      <c r="BX141" s="10">
        <v>0.75529999999999997</v>
      </c>
      <c r="BY141" s="10">
        <v>0.2482</v>
      </c>
      <c r="BZ141" s="10">
        <v>45</v>
      </c>
      <c r="CA141" s="10">
        <v>10.199999999999999</v>
      </c>
      <c r="CB141" s="10">
        <v>0.95</v>
      </c>
      <c r="CC141" s="10">
        <v>0.72170000000000001</v>
      </c>
      <c r="CD141" s="10">
        <v>0.23719999999999999</v>
      </c>
      <c r="CE141" s="10">
        <v>43</v>
      </c>
      <c r="CF141" s="10">
        <v>10.199999999999999</v>
      </c>
      <c r="CG141" s="10">
        <v>0.95</v>
      </c>
      <c r="CH141" s="10">
        <v>232</v>
      </c>
      <c r="CI141" s="10" t="s">
        <v>315</v>
      </c>
      <c r="CJ141" s="10">
        <v>0.13950000000000001</v>
      </c>
      <c r="CK141" s="10">
        <v>4.5900000000000003E-2</v>
      </c>
      <c r="CL141" s="10">
        <v>8</v>
      </c>
      <c r="CM141" s="10">
        <v>10.6</v>
      </c>
      <c r="CN141" s="10">
        <v>0.95</v>
      </c>
      <c r="CO141" s="10">
        <v>0.25669999999999998</v>
      </c>
      <c r="CP141" s="10">
        <v>8.4400000000000003E-2</v>
      </c>
      <c r="CQ141" s="10">
        <v>15</v>
      </c>
      <c r="CR141" s="10">
        <v>10.4</v>
      </c>
      <c r="CS141" s="10">
        <v>0.95</v>
      </c>
      <c r="CT141" s="10">
        <v>0.25919999999999999</v>
      </c>
      <c r="CU141" s="10">
        <v>8.5199999999999998E-2</v>
      </c>
      <c r="CV141" s="10">
        <v>15</v>
      </c>
      <c r="CW141" s="10">
        <v>10.5</v>
      </c>
      <c r="CX141" s="10">
        <v>0.95</v>
      </c>
      <c r="CY141" s="10">
        <v>232</v>
      </c>
      <c r="CZ141" s="10" t="s">
        <v>315</v>
      </c>
      <c r="DA141" s="10">
        <v>0.84740000000000004</v>
      </c>
      <c r="DB141" s="10">
        <v>0.27850000000000003</v>
      </c>
      <c r="DC141" s="10">
        <v>50</v>
      </c>
      <c r="DD141" s="10">
        <v>10.3</v>
      </c>
      <c r="DE141" s="10">
        <v>0.95</v>
      </c>
      <c r="DF141" s="10">
        <v>0.76270000000000004</v>
      </c>
      <c r="DG141" s="10">
        <v>0.25069999999999998</v>
      </c>
      <c r="DH141" s="10">
        <v>45</v>
      </c>
      <c r="DI141" s="10">
        <v>10.3</v>
      </c>
      <c r="DJ141" s="10">
        <v>0.95</v>
      </c>
      <c r="DK141" s="10">
        <v>0.76270000000000004</v>
      </c>
      <c r="DL141" s="10">
        <v>0.25069999999999998</v>
      </c>
      <c r="DM141" s="10">
        <v>45</v>
      </c>
      <c r="DN141" s="10">
        <v>10.3</v>
      </c>
      <c r="DO141" s="10">
        <v>0.95</v>
      </c>
    </row>
    <row r="142" spans="1:119" x14ac:dyDescent="0.25">
      <c r="A142" s="10">
        <v>233</v>
      </c>
      <c r="B142" s="10" t="s">
        <v>289</v>
      </c>
      <c r="C142" s="10">
        <v>0</v>
      </c>
      <c r="D142" s="10">
        <v>0</v>
      </c>
      <c r="E142" s="10">
        <v>0</v>
      </c>
      <c r="F142" s="10">
        <v>10.7</v>
      </c>
      <c r="G142" s="10">
        <v>0</v>
      </c>
      <c r="H142" s="10">
        <v>0</v>
      </c>
      <c r="I142" s="10">
        <v>0</v>
      </c>
      <c r="J142" s="10">
        <v>0</v>
      </c>
      <c r="K142" s="10">
        <v>10.7</v>
      </c>
      <c r="L142" s="10">
        <v>0</v>
      </c>
      <c r="M142" s="10">
        <v>0</v>
      </c>
      <c r="N142" s="10">
        <v>0</v>
      </c>
      <c r="O142" s="10">
        <v>0</v>
      </c>
      <c r="P142" s="10">
        <v>10.7</v>
      </c>
      <c r="Q142" s="10">
        <v>0</v>
      </c>
      <c r="R142" s="10">
        <v>233</v>
      </c>
      <c r="S142" s="10" t="s">
        <v>289</v>
      </c>
      <c r="T142" s="10">
        <v>0</v>
      </c>
      <c r="U142" s="10">
        <v>0</v>
      </c>
      <c r="V142" s="10">
        <v>0</v>
      </c>
      <c r="W142" s="10">
        <v>10.5</v>
      </c>
      <c r="Y142" s="10">
        <v>0</v>
      </c>
      <c r="Z142" s="10">
        <v>0</v>
      </c>
      <c r="AA142" s="10">
        <v>0</v>
      </c>
      <c r="AB142" s="10">
        <v>10.5</v>
      </c>
      <c r="AD142" s="10">
        <v>0</v>
      </c>
      <c r="AE142" s="10">
        <v>0</v>
      </c>
      <c r="AF142" s="10">
        <v>0</v>
      </c>
      <c r="AG142" s="10">
        <v>10.5</v>
      </c>
      <c r="AI142" s="10">
        <v>233</v>
      </c>
      <c r="AJ142" s="10" t="s">
        <v>289</v>
      </c>
      <c r="AK142" s="10">
        <v>0</v>
      </c>
      <c r="AL142" s="10">
        <v>0</v>
      </c>
      <c r="AM142" s="10">
        <v>0</v>
      </c>
      <c r="AN142" s="10">
        <v>10.5</v>
      </c>
      <c r="AO142" s="10">
        <v>0</v>
      </c>
      <c r="AP142" s="10">
        <v>0</v>
      </c>
      <c r="AQ142" s="10">
        <v>0</v>
      </c>
      <c r="AR142" s="10">
        <v>0</v>
      </c>
      <c r="AS142" s="10">
        <v>10.4</v>
      </c>
      <c r="AT142" s="10">
        <v>0</v>
      </c>
      <c r="AU142" s="10">
        <v>0</v>
      </c>
      <c r="AV142" s="10">
        <v>0</v>
      </c>
      <c r="AW142" s="10">
        <v>0</v>
      </c>
      <c r="AX142" s="10">
        <v>10.4</v>
      </c>
      <c r="AY142" s="10">
        <v>0</v>
      </c>
      <c r="AZ142" s="10">
        <v>233</v>
      </c>
      <c r="BA142" s="10" t="s">
        <v>289</v>
      </c>
      <c r="BB142" s="10">
        <v>0</v>
      </c>
      <c r="BC142" s="10">
        <v>0</v>
      </c>
      <c r="BD142" s="10">
        <v>0</v>
      </c>
      <c r="BE142" s="10">
        <v>10.199999999999999</v>
      </c>
      <c r="BF142" s="10">
        <v>0</v>
      </c>
      <c r="BG142" s="10">
        <v>0</v>
      </c>
      <c r="BH142" s="10">
        <v>0</v>
      </c>
      <c r="BI142" s="10">
        <v>0</v>
      </c>
      <c r="BJ142" s="10">
        <v>10.4</v>
      </c>
      <c r="BK142" s="10">
        <v>0</v>
      </c>
      <c r="BL142" s="10">
        <v>0</v>
      </c>
      <c r="BM142" s="10">
        <v>0</v>
      </c>
      <c r="BN142" s="10">
        <v>0</v>
      </c>
      <c r="BO142" s="10">
        <v>10.6</v>
      </c>
      <c r="BP142" s="10">
        <v>0</v>
      </c>
      <c r="BQ142" s="10">
        <v>233</v>
      </c>
      <c r="BR142" s="10" t="s">
        <v>289</v>
      </c>
      <c r="BS142" s="10">
        <v>0</v>
      </c>
      <c r="BT142" s="10">
        <v>0</v>
      </c>
      <c r="BU142" s="10">
        <v>0</v>
      </c>
      <c r="BV142" s="10">
        <v>10.199999999999999</v>
      </c>
      <c r="BW142" s="10">
        <v>0</v>
      </c>
      <c r="BX142" s="10">
        <v>0</v>
      </c>
      <c r="BY142" s="10">
        <v>0</v>
      </c>
      <c r="BZ142" s="10">
        <v>0</v>
      </c>
      <c r="CA142" s="10">
        <v>10.199999999999999</v>
      </c>
      <c r="CB142" s="10">
        <v>0</v>
      </c>
      <c r="CC142" s="10">
        <v>0</v>
      </c>
      <c r="CD142" s="10">
        <v>0</v>
      </c>
      <c r="CE142" s="10">
        <v>0</v>
      </c>
      <c r="CF142" s="10">
        <v>10.199999999999999</v>
      </c>
      <c r="CG142" s="10">
        <v>0</v>
      </c>
      <c r="CH142" s="10">
        <v>233</v>
      </c>
      <c r="CI142" s="10" t="s">
        <v>289</v>
      </c>
      <c r="CJ142" s="10">
        <v>0</v>
      </c>
      <c r="CK142" s="10">
        <v>0</v>
      </c>
      <c r="CL142" s="10">
        <v>0</v>
      </c>
      <c r="CM142" s="10">
        <v>10.6</v>
      </c>
      <c r="CN142" s="10">
        <v>0</v>
      </c>
      <c r="CO142" s="10">
        <v>0</v>
      </c>
      <c r="CP142" s="10">
        <v>0</v>
      </c>
      <c r="CQ142" s="10">
        <v>0</v>
      </c>
      <c r="CR142" s="10">
        <v>10.4</v>
      </c>
      <c r="CS142" s="10">
        <v>0</v>
      </c>
      <c r="CT142" s="10">
        <v>0</v>
      </c>
      <c r="CU142" s="10">
        <v>0</v>
      </c>
      <c r="CV142" s="10">
        <v>0</v>
      </c>
      <c r="CW142" s="10">
        <v>10.5</v>
      </c>
      <c r="CX142" s="10">
        <v>0</v>
      </c>
      <c r="CY142" s="10">
        <v>233</v>
      </c>
      <c r="CZ142" s="10" t="s">
        <v>289</v>
      </c>
      <c r="DA142" s="10">
        <v>0.25690000000000002</v>
      </c>
      <c r="DB142" s="10">
        <v>7.4899999999999994E-2</v>
      </c>
      <c r="DC142" s="10">
        <v>15</v>
      </c>
      <c r="DD142" s="10">
        <v>10.3</v>
      </c>
      <c r="DE142" s="10">
        <v>0.96</v>
      </c>
      <c r="DF142" s="10">
        <v>0</v>
      </c>
      <c r="DG142" s="10">
        <v>0.21410000000000001</v>
      </c>
      <c r="DH142" s="10">
        <v>0</v>
      </c>
      <c r="DI142" s="10">
        <v>10.3</v>
      </c>
      <c r="DJ142" s="10">
        <v>0</v>
      </c>
      <c r="DK142" s="10">
        <v>0</v>
      </c>
      <c r="DL142" s="10">
        <v>0.2676</v>
      </c>
      <c r="DM142" s="10">
        <v>0</v>
      </c>
      <c r="DN142" s="10">
        <v>10.3</v>
      </c>
      <c r="DO142" s="10">
        <v>0</v>
      </c>
    </row>
    <row r="143" spans="1:119" x14ac:dyDescent="0.25">
      <c r="A143" s="10">
        <v>234</v>
      </c>
      <c r="B143" s="10" t="s">
        <v>292</v>
      </c>
      <c r="C143" s="10">
        <v>0</v>
      </c>
      <c r="D143" s="10">
        <v>0</v>
      </c>
      <c r="E143" s="10">
        <v>0</v>
      </c>
      <c r="F143" s="10">
        <v>10.7</v>
      </c>
      <c r="G143" s="10">
        <v>0</v>
      </c>
      <c r="H143" s="10">
        <v>0</v>
      </c>
      <c r="I143" s="10">
        <v>0</v>
      </c>
      <c r="J143" s="10">
        <v>0</v>
      </c>
      <c r="K143" s="10">
        <v>10.7</v>
      </c>
      <c r="L143" s="10">
        <v>0</v>
      </c>
      <c r="M143" s="10">
        <v>0</v>
      </c>
      <c r="N143" s="10">
        <v>0</v>
      </c>
      <c r="O143" s="10">
        <v>0</v>
      </c>
      <c r="P143" s="10">
        <v>10.7</v>
      </c>
      <c r="Q143" s="10">
        <v>0</v>
      </c>
      <c r="R143" s="10">
        <v>234</v>
      </c>
      <c r="S143" s="10" t="s">
        <v>292</v>
      </c>
      <c r="T143" s="10">
        <v>0</v>
      </c>
      <c r="U143" s="10">
        <v>0</v>
      </c>
      <c r="V143" s="10">
        <v>0</v>
      </c>
      <c r="W143" s="10">
        <v>10.5</v>
      </c>
      <c r="Y143" s="10">
        <v>0</v>
      </c>
      <c r="Z143" s="10">
        <v>0</v>
      </c>
      <c r="AA143" s="10">
        <v>0</v>
      </c>
      <c r="AB143" s="10">
        <v>10.5</v>
      </c>
      <c r="AD143" s="10">
        <v>0</v>
      </c>
      <c r="AE143" s="10">
        <v>0</v>
      </c>
      <c r="AF143" s="10">
        <v>0</v>
      </c>
      <c r="AG143" s="10">
        <v>10.5</v>
      </c>
      <c r="AI143" s="10">
        <v>234</v>
      </c>
      <c r="AJ143" s="10" t="s">
        <v>292</v>
      </c>
      <c r="AK143" s="10">
        <v>0</v>
      </c>
      <c r="AL143" s="10">
        <v>0</v>
      </c>
      <c r="AM143" s="10">
        <v>0</v>
      </c>
      <c r="AN143" s="10">
        <v>10.5</v>
      </c>
      <c r="AO143" s="10">
        <v>0</v>
      </c>
      <c r="AP143" s="10">
        <v>0</v>
      </c>
      <c r="AQ143" s="10">
        <v>0</v>
      </c>
      <c r="AR143" s="10">
        <v>0</v>
      </c>
      <c r="AS143" s="10">
        <v>10.4</v>
      </c>
      <c r="AT143" s="10">
        <v>0</v>
      </c>
      <c r="AU143" s="10">
        <v>0</v>
      </c>
      <c r="AV143" s="10">
        <v>0</v>
      </c>
      <c r="AW143" s="10">
        <v>0</v>
      </c>
      <c r="AX143" s="10">
        <v>10.4</v>
      </c>
      <c r="AY143" s="10">
        <v>0</v>
      </c>
      <c r="AZ143" s="10">
        <v>234</v>
      </c>
      <c r="BA143" s="10" t="s">
        <v>292</v>
      </c>
      <c r="BB143" s="10">
        <v>0</v>
      </c>
      <c r="BC143" s="10">
        <v>0</v>
      </c>
      <c r="BD143" s="10">
        <v>0</v>
      </c>
      <c r="BE143" s="10">
        <v>10.199999999999999</v>
      </c>
      <c r="BF143" s="10">
        <v>0</v>
      </c>
      <c r="BG143" s="10">
        <v>0</v>
      </c>
      <c r="BH143" s="10">
        <v>0</v>
      </c>
      <c r="BI143" s="10">
        <v>0</v>
      </c>
      <c r="BJ143" s="10">
        <v>10.4</v>
      </c>
      <c r="BK143" s="10">
        <v>0</v>
      </c>
      <c r="BL143" s="10">
        <v>0</v>
      </c>
      <c r="BM143" s="10">
        <v>0</v>
      </c>
      <c r="BN143" s="10">
        <v>0</v>
      </c>
      <c r="BO143" s="10">
        <v>10.6</v>
      </c>
      <c r="BP143" s="10">
        <v>0</v>
      </c>
      <c r="BQ143" s="10">
        <v>234</v>
      </c>
      <c r="BR143" s="10" t="s">
        <v>292</v>
      </c>
      <c r="BS143" s="10">
        <v>0</v>
      </c>
      <c r="BT143" s="10">
        <v>0</v>
      </c>
      <c r="BU143" s="10">
        <v>0</v>
      </c>
      <c r="BV143" s="10">
        <v>10.199999999999999</v>
      </c>
      <c r="BW143" s="10">
        <v>0</v>
      </c>
      <c r="BX143" s="10">
        <v>0</v>
      </c>
      <c r="BY143" s="10">
        <v>0</v>
      </c>
      <c r="BZ143" s="10">
        <v>0</v>
      </c>
      <c r="CA143" s="10">
        <v>10.199999999999999</v>
      </c>
      <c r="CB143" s="10">
        <v>0</v>
      </c>
      <c r="CC143" s="10">
        <v>0</v>
      </c>
      <c r="CD143" s="10">
        <v>0</v>
      </c>
      <c r="CE143" s="10">
        <v>0</v>
      </c>
      <c r="CF143" s="10">
        <v>10.199999999999999</v>
      </c>
      <c r="CG143" s="10">
        <v>0</v>
      </c>
      <c r="CH143" s="10">
        <v>234</v>
      </c>
      <c r="CI143" s="10" t="s">
        <v>292</v>
      </c>
      <c r="CJ143" s="10">
        <v>0</v>
      </c>
      <c r="CK143" s="10">
        <v>0</v>
      </c>
      <c r="CL143" s="10">
        <v>0</v>
      </c>
      <c r="CM143" s="10">
        <v>10.6</v>
      </c>
      <c r="CN143" s="10">
        <v>0</v>
      </c>
      <c r="CO143" s="10">
        <v>0</v>
      </c>
      <c r="CP143" s="10">
        <v>0</v>
      </c>
      <c r="CQ143" s="10">
        <v>0</v>
      </c>
      <c r="CR143" s="10">
        <v>10.4</v>
      </c>
      <c r="CS143" s="10">
        <v>0</v>
      </c>
      <c r="CT143" s="10">
        <v>0</v>
      </c>
      <c r="CU143" s="10">
        <v>0</v>
      </c>
      <c r="CV143" s="10">
        <v>0</v>
      </c>
      <c r="CW143" s="10">
        <v>10.5</v>
      </c>
      <c r="CX143" s="10">
        <v>0</v>
      </c>
      <c r="CY143" s="10">
        <v>234</v>
      </c>
      <c r="CZ143" s="10" t="s">
        <v>292</v>
      </c>
      <c r="DA143" s="10">
        <v>0</v>
      </c>
      <c r="DB143" s="10">
        <v>0</v>
      </c>
      <c r="DC143" s="10">
        <v>0</v>
      </c>
      <c r="DD143" s="10">
        <v>10.199999999999999</v>
      </c>
      <c r="DE143" s="10">
        <v>0</v>
      </c>
      <c r="DF143" s="10">
        <v>0</v>
      </c>
      <c r="DG143" s="10">
        <v>0</v>
      </c>
      <c r="DH143" s="10">
        <v>0</v>
      </c>
      <c r="DI143" s="10">
        <v>10.199999999999999</v>
      </c>
      <c r="DJ143" s="10">
        <v>0</v>
      </c>
      <c r="DK143" s="10">
        <v>0</v>
      </c>
      <c r="DL143" s="10">
        <v>0</v>
      </c>
      <c r="DM143" s="10">
        <v>0</v>
      </c>
      <c r="DN143" s="10">
        <v>10.199999999999999</v>
      </c>
      <c r="DO143" s="10">
        <v>0</v>
      </c>
    </row>
    <row r="144" spans="1:119" x14ac:dyDescent="0.25">
      <c r="A144" s="10">
        <v>235</v>
      </c>
      <c r="B144" s="10" t="s">
        <v>293</v>
      </c>
      <c r="C144" s="10">
        <v>0.28000000000000003</v>
      </c>
      <c r="D144" s="10">
        <v>0.04</v>
      </c>
      <c r="E144" s="10">
        <v>15</v>
      </c>
      <c r="F144" s="10">
        <v>10.7</v>
      </c>
      <c r="G144" s="10">
        <v>0.99</v>
      </c>
      <c r="H144" s="10">
        <v>0.37</v>
      </c>
      <c r="I144" s="10">
        <v>0.05</v>
      </c>
      <c r="J144" s="10">
        <v>20</v>
      </c>
      <c r="K144" s="10">
        <v>10.7</v>
      </c>
      <c r="L144" s="10">
        <v>0.99</v>
      </c>
      <c r="M144" s="10">
        <v>0.32</v>
      </c>
      <c r="N144" s="10">
        <v>0.05</v>
      </c>
      <c r="O144" s="10">
        <v>17.25</v>
      </c>
      <c r="P144" s="10">
        <v>10.7</v>
      </c>
      <c r="Q144" s="10">
        <v>0.99</v>
      </c>
      <c r="R144" s="10">
        <v>235</v>
      </c>
      <c r="S144" s="10" t="s">
        <v>293</v>
      </c>
      <c r="T144" s="10">
        <v>0.09</v>
      </c>
      <c r="U144" s="10">
        <v>1.2800000000000001E-2</v>
      </c>
      <c r="V144" s="10">
        <v>5</v>
      </c>
      <c r="W144" s="10">
        <v>10.5</v>
      </c>
      <c r="Y144" s="10">
        <v>0.09</v>
      </c>
      <c r="Z144" s="10">
        <v>1.2800000000000001E-2</v>
      </c>
      <c r="AA144" s="10">
        <v>5</v>
      </c>
      <c r="AB144" s="10">
        <v>10.5</v>
      </c>
      <c r="AD144" s="10">
        <v>0.09</v>
      </c>
      <c r="AE144" s="10">
        <v>1.2800000000000001E-2</v>
      </c>
      <c r="AF144" s="10">
        <v>5</v>
      </c>
      <c r="AG144" s="10">
        <v>10.5</v>
      </c>
      <c r="AI144" s="10">
        <v>235</v>
      </c>
      <c r="AJ144" s="10" t="s">
        <v>293</v>
      </c>
      <c r="AK144" s="10">
        <v>0.80610000000000004</v>
      </c>
      <c r="AL144" s="10">
        <v>0.14119999999999999</v>
      </c>
      <c r="AM144" s="10">
        <v>44.998800000000003</v>
      </c>
      <c r="AN144" s="10">
        <v>10.5</v>
      </c>
      <c r="AO144" s="10">
        <v>0.99</v>
      </c>
      <c r="AP144" s="10">
        <v>0.88719999999999999</v>
      </c>
      <c r="AQ144" s="10">
        <v>0.15540000000000001</v>
      </c>
      <c r="AR144" s="10">
        <v>50.002699999999997</v>
      </c>
      <c r="AS144" s="10">
        <v>10.4</v>
      </c>
      <c r="AT144" s="10">
        <v>0.98</v>
      </c>
      <c r="AU144" s="10">
        <v>0.88719999999999999</v>
      </c>
      <c r="AV144" s="10">
        <v>0.15540000000000001</v>
      </c>
      <c r="AW144" s="10">
        <v>50.002699999999997</v>
      </c>
      <c r="AX144" s="10">
        <v>10.4</v>
      </c>
      <c r="AY144" s="10">
        <v>0.98</v>
      </c>
      <c r="AZ144" s="10">
        <v>235</v>
      </c>
      <c r="BA144" s="10" t="s">
        <v>293</v>
      </c>
      <c r="BB144" s="10">
        <v>0</v>
      </c>
      <c r="BC144" s="10">
        <v>0</v>
      </c>
      <c r="BD144" s="10">
        <v>0</v>
      </c>
      <c r="BE144" s="10">
        <v>10.199999999999999</v>
      </c>
      <c r="BF144" s="10">
        <v>0</v>
      </c>
      <c r="BG144" s="10">
        <v>0</v>
      </c>
      <c r="BH144" s="10">
        <v>0</v>
      </c>
      <c r="BI144" s="10">
        <v>0</v>
      </c>
      <c r="BJ144" s="10">
        <v>10.4</v>
      </c>
      <c r="BK144" s="10">
        <v>0</v>
      </c>
      <c r="BL144" s="10">
        <v>0</v>
      </c>
      <c r="BM144" s="10">
        <v>0</v>
      </c>
      <c r="BN144" s="10">
        <v>0</v>
      </c>
      <c r="BO144" s="10">
        <v>10.6</v>
      </c>
      <c r="BP144" s="10">
        <v>0</v>
      </c>
      <c r="BQ144" s="10">
        <v>235</v>
      </c>
      <c r="BR144" s="10" t="s">
        <v>293</v>
      </c>
      <c r="BS144" s="10">
        <v>0.26240000000000002</v>
      </c>
      <c r="BT144" s="10">
        <v>3.7400000000000003E-2</v>
      </c>
      <c r="BU144" s="10">
        <v>15</v>
      </c>
      <c r="BV144" s="10">
        <v>10.199999999999999</v>
      </c>
      <c r="BW144" s="10">
        <v>0.99</v>
      </c>
      <c r="BX144" s="10">
        <v>0.2099</v>
      </c>
      <c r="BY144" s="10">
        <v>2.9899999999999999E-2</v>
      </c>
      <c r="BZ144" s="10">
        <v>12</v>
      </c>
      <c r="CA144" s="10">
        <v>10.199999999999999</v>
      </c>
      <c r="CB144" s="10">
        <v>0.99</v>
      </c>
      <c r="CC144" s="10">
        <v>0.22739999999999999</v>
      </c>
      <c r="CD144" s="10">
        <v>3.2399999999999998E-2</v>
      </c>
      <c r="CE144" s="10">
        <v>13</v>
      </c>
      <c r="CF144" s="10">
        <v>10.199999999999999</v>
      </c>
      <c r="CG144" s="10">
        <v>0.99</v>
      </c>
      <c r="CH144" s="10">
        <v>235</v>
      </c>
      <c r="CI144" s="10" t="s">
        <v>293</v>
      </c>
      <c r="CJ144" s="10">
        <v>0.41810000000000003</v>
      </c>
      <c r="CK144" s="10">
        <v>5.96E-2</v>
      </c>
      <c r="CL144" s="10">
        <v>23</v>
      </c>
      <c r="CM144" s="10">
        <v>10.6</v>
      </c>
      <c r="CN144" s="10">
        <v>0.99</v>
      </c>
      <c r="CO144" s="10">
        <v>0.80249999999999999</v>
      </c>
      <c r="CP144" s="10">
        <v>0.1143</v>
      </c>
      <c r="CQ144" s="10">
        <v>45</v>
      </c>
      <c r="CR144" s="10">
        <v>10.4</v>
      </c>
      <c r="CS144" s="10">
        <v>0.99</v>
      </c>
      <c r="CT144" s="10">
        <v>1.1702999999999999</v>
      </c>
      <c r="CU144" s="10">
        <v>0.1668</v>
      </c>
      <c r="CV144" s="10">
        <v>65</v>
      </c>
      <c r="CW144" s="10">
        <v>10.5</v>
      </c>
      <c r="CX144" s="10">
        <v>0.99</v>
      </c>
      <c r="CY144" s="10">
        <v>235</v>
      </c>
      <c r="CZ144" s="10" t="s">
        <v>293</v>
      </c>
      <c r="DA144" s="10">
        <v>1.3992</v>
      </c>
      <c r="DB144" s="10">
        <v>0.19939999999999999</v>
      </c>
      <c r="DC144" s="10">
        <v>80</v>
      </c>
      <c r="DD144" s="10">
        <v>10.199999999999999</v>
      </c>
      <c r="DE144" s="10">
        <v>0.99</v>
      </c>
      <c r="DF144" s="10">
        <v>1.2242999999999999</v>
      </c>
      <c r="DG144" s="10">
        <v>0.17449999999999999</v>
      </c>
      <c r="DH144" s="10">
        <v>70</v>
      </c>
      <c r="DI144" s="10">
        <v>10.199999999999999</v>
      </c>
      <c r="DJ144" s="10">
        <v>0.99</v>
      </c>
      <c r="DK144" s="10">
        <v>1.3118000000000001</v>
      </c>
      <c r="DL144" s="10">
        <v>0.18690000000000001</v>
      </c>
      <c r="DM144" s="10">
        <v>75</v>
      </c>
      <c r="DN144" s="10">
        <v>10.199999999999999</v>
      </c>
      <c r="DO144" s="10">
        <v>0.99</v>
      </c>
    </row>
    <row r="145" spans="1:119" x14ac:dyDescent="0.25">
      <c r="A145" s="10">
        <v>236</v>
      </c>
      <c r="B145" s="10" t="s">
        <v>294</v>
      </c>
      <c r="R145" s="10">
        <v>236</v>
      </c>
      <c r="S145" s="10" t="s">
        <v>298</v>
      </c>
      <c r="T145" s="10">
        <v>8.6400000000000005E-2</v>
      </c>
      <c r="U145" s="10">
        <v>2.8400000000000002E-2</v>
      </c>
      <c r="V145" s="10">
        <v>5</v>
      </c>
      <c r="W145" s="10">
        <v>10.5</v>
      </c>
      <c r="Y145" s="10">
        <v>8.7300000000000003E-2</v>
      </c>
      <c r="Z145" s="10">
        <v>2.5499999999999998E-2</v>
      </c>
      <c r="AA145" s="10">
        <v>5</v>
      </c>
      <c r="AB145" s="10">
        <v>10.5</v>
      </c>
      <c r="AD145" s="10">
        <v>8.7300000000000003E-2</v>
      </c>
      <c r="AE145" s="10">
        <v>2.5499999999999998E-2</v>
      </c>
      <c r="AF145" s="10">
        <v>5</v>
      </c>
      <c r="AG145" s="10">
        <v>10.5</v>
      </c>
      <c r="AI145" s="10">
        <v>236</v>
      </c>
      <c r="AJ145" s="10" t="s">
        <v>298</v>
      </c>
      <c r="AK145" s="10">
        <v>0.63019999999999998</v>
      </c>
      <c r="AL145" s="10">
        <v>8.9800000000000005E-2</v>
      </c>
      <c r="AM145" s="10">
        <v>35.002000000000002</v>
      </c>
      <c r="AN145" s="10">
        <v>10.5</v>
      </c>
      <c r="AO145" s="10">
        <v>0.99</v>
      </c>
      <c r="AP145" s="10">
        <v>0.71330000000000005</v>
      </c>
      <c r="AQ145" s="10">
        <v>0.1016</v>
      </c>
      <c r="AR145" s="10">
        <v>39.998399999999997</v>
      </c>
      <c r="AS145" s="10">
        <v>10.4</v>
      </c>
      <c r="AT145" s="10">
        <v>0.99</v>
      </c>
      <c r="AU145" s="10">
        <v>0.71330000000000005</v>
      </c>
      <c r="AV145" s="10">
        <v>0.1016</v>
      </c>
      <c r="AW145" s="10">
        <v>39.998399999999997</v>
      </c>
      <c r="AX145" s="10">
        <v>10.4</v>
      </c>
      <c r="AY145" s="10">
        <v>0.99</v>
      </c>
      <c r="AZ145" s="10">
        <v>236</v>
      </c>
      <c r="BA145" s="10" t="s">
        <v>298</v>
      </c>
      <c r="BB145" s="10">
        <v>0</v>
      </c>
      <c r="BC145" s="10">
        <v>0</v>
      </c>
      <c r="BD145" s="10">
        <v>0</v>
      </c>
      <c r="BE145" s="10">
        <v>10.199999999999999</v>
      </c>
      <c r="BF145" s="10">
        <v>0</v>
      </c>
      <c r="BG145" s="10">
        <v>0</v>
      </c>
      <c r="BH145" s="10">
        <v>0</v>
      </c>
      <c r="BI145" s="10">
        <v>0</v>
      </c>
      <c r="BJ145" s="10">
        <v>10.4</v>
      </c>
      <c r="BK145" s="10">
        <v>0</v>
      </c>
      <c r="BL145" s="10">
        <v>0</v>
      </c>
      <c r="BM145" s="10">
        <v>0</v>
      </c>
      <c r="BN145" s="10">
        <v>0</v>
      </c>
      <c r="BO145" s="10">
        <v>10.6</v>
      </c>
      <c r="BP145" s="10">
        <v>0</v>
      </c>
      <c r="BQ145" s="10">
        <v>236</v>
      </c>
      <c r="BR145" s="10" t="s">
        <v>294</v>
      </c>
      <c r="BS145" s="10">
        <v>1.3184</v>
      </c>
      <c r="BT145" s="10">
        <v>0.1323</v>
      </c>
      <c r="BU145" s="10">
        <v>75</v>
      </c>
      <c r="BV145" s="10">
        <v>10.199999999999999</v>
      </c>
      <c r="BW145" s="10">
        <v>1</v>
      </c>
      <c r="BX145" s="10">
        <v>1.3184</v>
      </c>
      <c r="BY145" s="10">
        <v>0.1323</v>
      </c>
      <c r="BZ145" s="10">
        <v>75</v>
      </c>
      <c r="CA145" s="10">
        <v>10.199999999999999</v>
      </c>
      <c r="CB145" s="10">
        <v>1</v>
      </c>
      <c r="CC145" s="10">
        <v>1.4063000000000001</v>
      </c>
      <c r="CD145" s="10">
        <v>0.14119999999999999</v>
      </c>
      <c r="CE145" s="10">
        <v>80</v>
      </c>
      <c r="CF145" s="10">
        <v>10.199999999999999</v>
      </c>
      <c r="CG145" s="10">
        <v>1</v>
      </c>
      <c r="CH145" s="10">
        <v>236</v>
      </c>
      <c r="CI145" s="10" t="s">
        <v>294</v>
      </c>
      <c r="CJ145" s="10">
        <v>0.23749999999999999</v>
      </c>
      <c r="CK145" s="10">
        <v>2.3800000000000002E-2</v>
      </c>
      <c r="CL145" s="10">
        <v>13</v>
      </c>
      <c r="CM145" s="10">
        <v>10.6</v>
      </c>
      <c r="CN145" s="10">
        <v>1</v>
      </c>
      <c r="CO145" s="10">
        <v>0.35849999999999999</v>
      </c>
      <c r="CP145" s="10">
        <v>3.5999999999999997E-2</v>
      </c>
      <c r="CQ145" s="10">
        <v>20</v>
      </c>
      <c r="CR145" s="10">
        <v>10.4</v>
      </c>
      <c r="CS145" s="10">
        <v>1</v>
      </c>
      <c r="CT145" s="10">
        <v>0.3619</v>
      </c>
      <c r="CU145" s="10">
        <v>3.6299999999999999E-2</v>
      </c>
      <c r="CV145" s="10">
        <v>20</v>
      </c>
      <c r="CW145" s="10">
        <v>10.5</v>
      </c>
      <c r="CX145" s="10">
        <v>1</v>
      </c>
      <c r="CY145" s="10">
        <v>236</v>
      </c>
      <c r="CZ145" s="10" t="s">
        <v>294</v>
      </c>
      <c r="DA145" s="10">
        <v>1.9336</v>
      </c>
      <c r="DB145" s="10">
        <v>0.19409999999999999</v>
      </c>
      <c r="DC145" s="10">
        <v>110</v>
      </c>
      <c r="DD145" s="10">
        <v>10.199999999999999</v>
      </c>
      <c r="DE145" s="10">
        <v>1</v>
      </c>
      <c r="DF145" s="10">
        <v>1.9512</v>
      </c>
      <c r="DG145" s="10">
        <v>0.19589999999999999</v>
      </c>
      <c r="DH145" s="10">
        <v>111</v>
      </c>
      <c r="DI145" s="10">
        <v>10.199999999999999</v>
      </c>
      <c r="DJ145" s="10">
        <v>1</v>
      </c>
      <c r="DK145" s="10">
        <v>2.0215000000000001</v>
      </c>
      <c r="DL145" s="10">
        <v>0.2029</v>
      </c>
      <c r="DM145" s="10">
        <v>115</v>
      </c>
      <c r="DN145" s="10">
        <v>10.199999999999999</v>
      </c>
      <c r="DO145" s="10">
        <v>1</v>
      </c>
    </row>
    <row r="146" spans="1:119" x14ac:dyDescent="0.25">
      <c r="A146" s="10">
        <v>237</v>
      </c>
      <c r="B146" s="10" t="s">
        <v>296</v>
      </c>
      <c r="R146" s="10">
        <v>237</v>
      </c>
      <c r="S146" s="10" t="s">
        <v>308</v>
      </c>
      <c r="T146" s="10">
        <v>8.2699999999999996E-2</v>
      </c>
      <c r="U146" s="10">
        <v>3.7699999999999997E-2</v>
      </c>
      <c r="V146" s="10">
        <v>5</v>
      </c>
      <c r="W146" s="10">
        <v>10.5</v>
      </c>
      <c r="Y146" s="10">
        <v>8.3699999999999997E-2</v>
      </c>
      <c r="Z146" s="10">
        <v>3.56E-2</v>
      </c>
      <c r="AA146" s="10">
        <v>5</v>
      </c>
      <c r="AB146" s="10">
        <v>10.5</v>
      </c>
      <c r="AD146" s="10">
        <v>8.3699999999999997E-2</v>
      </c>
      <c r="AE146" s="10">
        <v>3.56E-2</v>
      </c>
      <c r="AF146" s="10">
        <v>5</v>
      </c>
      <c r="AG146" s="10">
        <v>10.5</v>
      </c>
      <c r="AI146" s="10">
        <v>237</v>
      </c>
      <c r="AJ146" s="10" t="s">
        <v>308</v>
      </c>
      <c r="AK146" s="10">
        <v>0.53469999999999995</v>
      </c>
      <c r="AL146" s="10">
        <v>0.1086</v>
      </c>
      <c r="AM146" s="10">
        <v>30.001100000000001</v>
      </c>
      <c r="AN146" s="10">
        <v>10.5</v>
      </c>
      <c r="AO146" s="10">
        <v>0.98</v>
      </c>
      <c r="AP146" s="10">
        <v>0.71330000000000005</v>
      </c>
      <c r="AQ146" s="10">
        <v>0.1016</v>
      </c>
      <c r="AR146" s="10">
        <v>39.998399999999997</v>
      </c>
      <c r="AS146" s="10">
        <v>10.4</v>
      </c>
      <c r="AT146" s="10">
        <v>0.99</v>
      </c>
      <c r="AU146" s="10">
        <v>0.80249999999999999</v>
      </c>
      <c r="AV146" s="10">
        <v>0.1143</v>
      </c>
      <c r="AW146" s="10">
        <v>45.0002</v>
      </c>
      <c r="AX146" s="10">
        <v>10.4</v>
      </c>
      <c r="AY146" s="10">
        <v>0.99</v>
      </c>
      <c r="AZ146" s="10">
        <v>237</v>
      </c>
      <c r="BA146" s="10" t="s">
        <v>308</v>
      </c>
      <c r="BB146" s="10">
        <v>0</v>
      </c>
      <c r="BC146" s="10">
        <v>0</v>
      </c>
      <c r="BD146" s="10">
        <v>0</v>
      </c>
      <c r="BE146" s="10">
        <v>10.199999999999999</v>
      </c>
      <c r="BF146" s="10">
        <v>0</v>
      </c>
      <c r="BG146" s="10">
        <v>0</v>
      </c>
      <c r="BH146" s="10">
        <v>0</v>
      </c>
      <c r="BI146" s="10">
        <v>0</v>
      </c>
      <c r="BJ146" s="10">
        <v>10.4</v>
      </c>
      <c r="BK146" s="10">
        <v>0</v>
      </c>
      <c r="BL146" s="10">
        <v>0</v>
      </c>
      <c r="BM146" s="10">
        <v>0</v>
      </c>
      <c r="BN146" s="10">
        <v>0</v>
      </c>
      <c r="BO146" s="10">
        <v>10.6</v>
      </c>
      <c r="BP146" s="10">
        <v>0</v>
      </c>
      <c r="BQ146" s="10">
        <v>237</v>
      </c>
      <c r="BR146" s="10" t="s">
        <v>296</v>
      </c>
      <c r="BS146" s="10">
        <v>1.4077</v>
      </c>
      <c r="BT146" s="10">
        <v>0.1263</v>
      </c>
      <c r="BU146" s="10">
        <v>80</v>
      </c>
      <c r="BV146" s="10">
        <v>10.199999999999999</v>
      </c>
      <c r="BW146" s="10">
        <v>1</v>
      </c>
      <c r="BX146" s="10">
        <v>1.3549</v>
      </c>
      <c r="BY146" s="10">
        <v>0.1216</v>
      </c>
      <c r="BZ146" s="10">
        <v>77</v>
      </c>
      <c r="CA146" s="10">
        <v>10.199999999999999</v>
      </c>
      <c r="CB146" s="10">
        <v>1</v>
      </c>
      <c r="CC146" s="10">
        <v>1.4957</v>
      </c>
      <c r="CD146" s="10">
        <v>0.13420000000000001</v>
      </c>
      <c r="CE146" s="10">
        <v>85</v>
      </c>
      <c r="CF146" s="10">
        <v>10.199999999999999</v>
      </c>
      <c r="CG146" s="10">
        <v>1</v>
      </c>
      <c r="CH146" s="10">
        <v>237</v>
      </c>
      <c r="CI146" s="10" t="s">
        <v>296</v>
      </c>
      <c r="CJ146" s="10">
        <v>0</v>
      </c>
      <c r="CK146" s="10">
        <v>0</v>
      </c>
      <c r="CL146" s="10">
        <v>0</v>
      </c>
      <c r="CM146" s="10">
        <v>10.6</v>
      </c>
      <c r="CN146" s="10">
        <v>0</v>
      </c>
      <c r="CO146" s="10">
        <v>0.1794</v>
      </c>
      <c r="CP146" s="10">
        <v>1.61E-2</v>
      </c>
      <c r="CQ146" s="10">
        <v>10</v>
      </c>
      <c r="CR146" s="10">
        <v>10.4</v>
      </c>
      <c r="CS146" s="10">
        <v>1</v>
      </c>
      <c r="CT146" s="10">
        <v>0.18110000000000001</v>
      </c>
      <c r="CU146" s="10">
        <v>1.6299999999999999E-2</v>
      </c>
      <c r="CV146" s="10">
        <v>10</v>
      </c>
      <c r="CW146" s="10">
        <v>10.5</v>
      </c>
      <c r="CX146" s="10">
        <v>1</v>
      </c>
      <c r="CY146" s="10">
        <v>237</v>
      </c>
      <c r="CZ146" s="10" t="s">
        <v>296</v>
      </c>
      <c r="DA146" s="10">
        <v>2.1116000000000001</v>
      </c>
      <c r="DB146" s="10">
        <v>0.18940000000000001</v>
      </c>
      <c r="DC146" s="10">
        <v>120</v>
      </c>
      <c r="DD146" s="10">
        <v>10.199999999999999</v>
      </c>
      <c r="DE146" s="10">
        <v>1</v>
      </c>
      <c r="DF146" s="10">
        <v>2.0411999999999999</v>
      </c>
      <c r="DG146" s="10">
        <v>0.18310000000000001</v>
      </c>
      <c r="DH146" s="10">
        <v>116</v>
      </c>
      <c r="DI146" s="10">
        <v>10.199999999999999</v>
      </c>
      <c r="DJ146" s="10">
        <v>1</v>
      </c>
      <c r="DK146" s="10">
        <v>2.0236000000000001</v>
      </c>
      <c r="DL146" s="10">
        <v>0.18149999999999999</v>
      </c>
      <c r="DM146" s="10">
        <v>115</v>
      </c>
      <c r="DN146" s="10">
        <v>10.199999999999999</v>
      </c>
      <c r="DO146" s="10">
        <v>1</v>
      </c>
    </row>
    <row r="147" spans="1:119" x14ac:dyDescent="0.25">
      <c r="A147" s="10">
        <v>238</v>
      </c>
      <c r="B147" s="10" t="s">
        <v>872</v>
      </c>
      <c r="R147" s="10">
        <v>238</v>
      </c>
      <c r="S147" s="10" t="s">
        <v>54</v>
      </c>
      <c r="AI147" s="10">
        <v>238</v>
      </c>
      <c r="AJ147" s="10" t="s">
        <v>54</v>
      </c>
      <c r="AK147" s="10">
        <v>-5.0011616430058838</v>
      </c>
      <c r="AL147" s="10">
        <v>-1.756569461645219</v>
      </c>
      <c r="AM147" s="10">
        <v>-25.610422807148471</v>
      </c>
      <c r="AN147" s="10">
        <v>119.49611628038411</v>
      </c>
      <c r="AO147" s="10">
        <v>0.94349526575975062</v>
      </c>
      <c r="AP147" s="10">
        <v>-7.3219013837790499</v>
      </c>
      <c r="AQ147" s="10">
        <v>-2.6438242634088094</v>
      </c>
      <c r="AR147" s="10">
        <v>-37.907509447399988</v>
      </c>
      <c r="AS147" s="10">
        <v>118.56338769764496</v>
      </c>
      <c r="AT147" s="10">
        <v>0.94056192950781059</v>
      </c>
      <c r="AU147" s="10">
        <v>-8.87192667613194</v>
      </c>
      <c r="AV147" s="10">
        <v>-3.0497079706082499</v>
      </c>
      <c r="AW147" s="10">
        <v>-45.575861436275702</v>
      </c>
      <c r="AX147" s="10">
        <v>118.84336556630439</v>
      </c>
      <c r="AY147" s="10">
        <v>0.94568715062387465</v>
      </c>
      <c r="AZ147" s="10">
        <v>238</v>
      </c>
      <c r="BA147" s="10" t="s">
        <v>872</v>
      </c>
      <c r="BB147" s="10">
        <v>3.7467065684718115</v>
      </c>
      <c r="BC147" s="10">
        <v>-21.488432325291566</v>
      </c>
      <c r="BD147" s="10">
        <v>105.6806671811284</v>
      </c>
      <c r="BE147" s="10">
        <v>119.16582523981113</v>
      </c>
      <c r="BF147" s="10">
        <v>0.17176781179109873</v>
      </c>
      <c r="BG147" s="10">
        <v>-3.7056059271635684</v>
      </c>
      <c r="BH147" s="10">
        <v>-22.656651706246567</v>
      </c>
      <c r="BI147" s="10">
        <v>-112.0895948351971</v>
      </c>
      <c r="BJ147" s="10">
        <v>118.25028590807507</v>
      </c>
      <c r="BK147" s="10">
        <v>0.16141024852814734</v>
      </c>
      <c r="BL147" s="10">
        <v>-2.7588594046459707</v>
      </c>
      <c r="BM147" s="10">
        <v>-24.997283038777631</v>
      </c>
      <c r="BN147" s="10">
        <v>-122.3757719134461</v>
      </c>
      <c r="BO147" s="10">
        <v>118.64946102946934</v>
      </c>
      <c r="BP147" s="10">
        <v>0.10970027781869961</v>
      </c>
      <c r="BQ147" s="10">
        <v>238</v>
      </c>
      <c r="BR147" s="10" t="s">
        <v>872</v>
      </c>
      <c r="BS147" s="10">
        <v>-10.353</v>
      </c>
      <c r="BT147" s="10">
        <v>-22.61</v>
      </c>
      <c r="BU147" s="10">
        <v>-120.20114887577039</v>
      </c>
      <c r="BV147" s="10">
        <v>119.444</v>
      </c>
      <c r="BW147" s="10">
        <v>0.41632513272082877</v>
      </c>
      <c r="BX147" s="10">
        <v>-23.433</v>
      </c>
      <c r="BY147" s="10">
        <v>-23.236999999999998</v>
      </c>
      <c r="BZ147" s="10">
        <v>-161.85526082216103</v>
      </c>
      <c r="CA147" s="10">
        <v>117.717</v>
      </c>
      <c r="CB147" s="10">
        <v>0.71007015565407838</v>
      </c>
      <c r="CC147" s="10">
        <v>-27.58</v>
      </c>
      <c r="CD147" s="10">
        <v>-18.021000000000001</v>
      </c>
      <c r="CE147" s="10">
        <v>-158.79411859909612</v>
      </c>
      <c r="CF147" s="10">
        <v>119.785</v>
      </c>
      <c r="CG147" s="10">
        <v>0.83713747577241626</v>
      </c>
      <c r="CH147" s="10">
        <v>238</v>
      </c>
      <c r="CI147" s="10" t="s">
        <v>872</v>
      </c>
      <c r="CJ147" s="10">
        <v>-4.4210000000000003</v>
      </c>
      <c r="CK147" s="10">
        <v>-15.305</v>
      </c>
      <c r="CL147" s="10">
        <v>-76.642944560143249</v>
      </c>
      <c r="CM147" s="10">
        <v>120.006</v>
      </c>
      <c r="CN147" s="10">
        <v>0.27751390314302465</v>
      </c>
      <c r="CO147" s="10">
        <v>-13.180999999999999</v>
      </c>
      <c r="CP147" s="10">
        <v>-16.721</v>
      </c>
      <c r="CQ147" s="10">
        <v>-103.92784057595473</v>
      </c>
      <c r="CR147" s="10">
        <v>118.28100000000001</v>
      </c>
      <c r="CS147" s="10">
        <v>0.61907154351533555</v>
      </c>
      <c r="CT147" s="10">
        <v>-13.465</v>
      </c>
      <c r="CU147" s="10">
        <v>-15.72</v>
      </c>
      <c r="CV147" s="10">
        <v>-99.511519289960646</v>
      </c>
      <c r="CW147" s="10">
        <v>120.089</v>
      </c>
      <c r="CX147" s="10">
        <v>0.6505327197820634</v>
      </c>
      <c r="CY147" s="10">
        <v>238</v>
      </c>
      <c r="CZ147" s="10" t="s">
        <v>872</v>
      </c>
      <c r="DA147" s="10">
        <v>6.07</v>
      </c>
      <c r="DB147" s="10">
        <v>-20.094999999999999</v>
      </c>
      <c r="DC147" s="10">
        <v>102.62843733535571</v>
      </c>
      <c r="DD147" s="10">
        <v>118.092</v>
      </c>
      <c r="DE147" s="10">
        <v>0.28916110098470288</v>
      </c>
      <c r="DF147" s="10">
        <v>-8.41</v>
      </c>
      <c r="DG147" s="10">
        <v>-15.361000000000001</v>
      </c>
      <c r="DH147" s="10">
        <v>-86.020581889352471</v>
      </c>
      <c r="DI147" s="10">
        <v>117.54</v>
      </c>
      <c r="DJ147" s="10">
        <v>0.48022780953710387</v>
      </c>
      <c r="DK147" s="10">
        <v>-9.5229999999999997</v>
      </c>
      <c r="DL147" s="10">
        <v>-14.262</v>
      </c>
      <c r="DM147" s="10">
        <v>-84.188278048542671</v>
      </c>
      <c r="DN147" s="10">
        <v>117.60599999999999</v>
      </c>
      <c r="DO147" s="10">
        <v>0.55530559747552455</v>
      </c>
    </row>
    <row r="148" spans="1:119" x14ac:dyDescent="0.25">
      <c r="A148" s="10">
        <v>239</v>
      </c>
      <c r="B148" s="10" t="s">
        <v>873</v>
      </c>
      <c r="R148" s="10">
        <v>239</v>
      </c>
      <c r="S148" s="10" t="s">
        <v>56</v>
      </c>
      <c r="AI148" s="10">
        <v>239</v>
      </c>
      <c r="AJ148" s="10" t="s">
        <v>56</v>
      </c>
      <c r="AZ148" s="10">
        <v>239</v>
      </c>
      <c r="BA148" s="10" t="s">
        <v>873</v>
      </c>
      <c r="BB148" s="10">
        <v>-6.7146804820216452</v>
      </c>
      <c r="BC148" s="10">
        <v>19.783918962889704</v>
      </c>
      <c r="BD148" s="10">
        <v>-101.22235844670384</v>
      </c>
      <c r="BE148" s="10">
        <v>119.16542346980278</v>
      </c>
      <c r="BF148" s="10">
        <v>0.32139418262862368</v>
      </c>
      <c r="BG148" s="10">
        <v>-0.75960970808977502</v>
      </c>
      <c r="BH148" s="10">
        <v>19.875463757153859</v>
      </c>
      <c r="BI148" s="10">
        <v>-97.111996529017489</v>
      </c>
      <c r="BJ148" s="10">
        <v>118.24987915398148</v>
      </c>
      <c r="BK148" s="10">
        <v>3.8190583223982645E-2</v>
      </c>
      <c r="BL148" s="10">
        <v>-0.80317359728970317</v>
      </c>
      <c r="BM148" s="10">
        <v>22.815756166073349</v>
      </c>
      <c r="BN148" s="10">
        <v>-111.09105729650292</v>
      </c>
      <c r="BO148" s="10">
        <v>118.6489956725589</v>
      </c>
      <c r="BP148" s="10">
        <v>3.5180793408949654E-2</v>
      </c>
      <c r="BQ148" s="10">
        <v>239</v>
      </c>
      <c r="BR148" s="10" t="s">
        <v>873</v>
      </c>
      <c r="BS148" s="10">
        <v>3.6960000000000002</v>
      </c>
      <c r="BT148" s="10">
        <v>20.193999999999999</v>
      </c>
      <c r="BU148" s="10">
        <v>99.232106704897177</v>
      </c>
      <c r="BV148" s="10">
        <v>119.444</v>
      </c>
      <c r="BW148" s="10">
        <v>0.1800341053117539</v>
      </c>
      <c r="BX148" s="10">
        <v>13.643000000000001</v>
      </c>
      <c r="BY148" s="10">
        <v>19.971</v>
      </c>
      <c r="BZ148" s="10">
        <v>118.62371567274718</v>
      </c>
      <c r="CA148" s="10">
        <v>117.71599999999999</v>
      </c>
      <c r="CB148" s="10">
        <v>0.56408198774120033</v>
      </c>
      <c r="CC148" s="10">
        <v>16.419</v>
      </c>
      <c r="CD148" s="10">
        <v>14.853999999999999</v>
      </c>
      <c r="CE148" s="10">
        <v>106.71724586554113</v>
      </c>
      <c r="CF148" s="10">
        <v>119.785</v>
      </c>
      <c r="CG148" s="10">
        <v>0.74156466828873802</v>
      </c>
      <c r="CH148" s="10">
        <v>239</v>
      </c>
      <c r="CI148" s="10" t="s">
        <v>873</v>
      </c>
      <c r="CJ148" s="10">
        <v>1.444</v>
      </c>
      <c r="CK148" s="10">
        <v>13.536</v>
      </c>
      <c r="CL148" s="10">
        <v>65.494633650681934</v>
      </c>
      <c r="CM148" s="10">
        <v>120</v>
      </c>
      <c r="CN148" s="10">
        <v>0.1060766027992915</v>
      </c>
      <c r="CO148" s="10">
        <v>7.8360000000000003</v>
      </c>
      <c r="CP148" s="10">
        <v>14.417999999999999</v>
      </c>
      <c r="CQ148" s="10">
        <v>80.103859887558428</v>
      </c>
      <c r="CR148" s="10">
        <v>118.274</v>
      </c>
      <c r="CS148" s="10">
        <v>0.47751945656843697</v>
      </c>
      <c r="CT148" s="10">
        <v>8.1440000000000001</v>
      </c>
      <c r="CU148" s="10">
        <v>13.377000000000001</v>
      </c>
      <c r="CV148" s="10">
        <v>75.297239400693471</v>
      </c>
      <c r="CW148" s="10">
        <v>120.083</v>
      </c>
      <c r="CX148" s="10">
        <v>0.52001581797337637</v>
      </c>
      <c r="CY148" s="10">
        <v>239</v>
      </c>
      <c r="CZ148" s="10" t="s">
        <v>873</v>
      </c>
      <c r="DA148" s="10">
        <v>-13.298999999999999</v>
      </c>
      <c r="DB148" s="10">
        <v>17.638999999999999</v>
      </c>
      <c r="DC148" s="10">
        <v>-108.00832072814876</v>
      </c>
      <c r="DD148" s="10">
        <v>118.084</v>
      </c>
      <c r="DE148" s="10">
        <v>0.60201884843322817</v>
      </c>
      <c r="DF148" s="10">
        <v>-3.7610000000000001</v>
      </c>
      <c r="DG148" s="10">
        <v>11.776999999999999</v>
      </c>
      <c r="DH148" s="10">
        <v>-60.728803500039426</v>
      </c>
      <c r="DI148" s="10">
        <v>117.535</v>
      </c>
      <c r="DJ148" s="10">
        <v>0.30421510206967961</v>
      </c>
      <c r="DK148" s="10">
        <v>-1.921</v>
      </c>
      <c r="DL148" s="10">
        <v>11.06</v>
      </c>
      <c r="DM148" s="10">
        <v>-55.110897362643769</v>
      </c>
      <c r="DN148" s="10">
        <v>117.601</v>
      </c>
      <c r="DO148" s="10">
        <v>0.17112688308654914</v>
      </c>
    </row>
    <row r="149" spans="1:119" x14ac:dyDescent="0.25">
      <c r="A149" s="10">
        <v>240</v>
      </c>
      <c r="B149" s="10" t="s">
        <v>39</v>
      </c>
      <c r="C149" s="10">
        <v>5.6</v>
      </c>
      <c r="D149" s="10">
        <v>2.88</v>
      </c>
      <c r="E149" s="10">
        <v>30.29</v>
      </c>
      <c r="F149" s="10">
        <v>119.91</v>
      </c>
      <c r="G149" s="10">
        <v>0.88900000000000001</v>
      </c>
      <c r="H149" s="10">
        <v>9.17</v>
      </c>
      <c r="I149" s="10">
        <v>2.67</v>
      </c>
      <c r="J149" s="10">
        <v>46.47</v>
      </c>
      <c r="K149" s="10">
        <v>118.71</v>
      </c>
      <c r="L149" s="10">
        <v>0.96</v>
      </c>
      <c r="M149" s="10">
        <v>8.9</v>
      </c>
      <c r="N149" s="10">
        <v>2.96</v>
      </c>
      <c r="O149" s="10">
        <v>45.89</v>
      </c>
      <c r="P149" s="10">
        <v>118.05</v>
      </c>
      <c r="Q149" s="10">
        <v>0.94899999999999995</v>
      </c>
      <c r="R149" s="10">
        <v>240</v>
      </c>
      <c r="S149" s="10" t="s">
        <v>39</v>
      </c>
      <c r="T149" s="10">
        <v>2.69</v>
      </c>
      <c r="U149" s="10">
        <v>1.3</v>
      </c>
      <c r="V149" s="10">
        <v>14.508580361238861</v>
      </c>
      <c r="W149" s="10">
        <v>118.89</v>
      </c>
      <c r="Y149" s="10">
        <v>3.79</v>
      </c>
      <c r="Z149" s="10">
        <v>2</v>
      </c>
      <c r="AA149" s="10">
        <v>20.792836213799394</v>
      </c>
      <c r="AB149" s="10">
        <v>118.99</v>
      </c>
      <c r="AD149" s="10">
        <v>2.9</v>
      </c>
      <c r="AE149" s="10">
        <v>2.02</v>
      </c>
      <c r="AF149" s="10">
        <v>17.333141904919778</v>
      </c>
      <c r="AG149" s="10">
        <v>117.72</v>
      </c>
      <c r="AI149" s="10">
        <v>240</v>
      </c>
      <c r="AJ149" s="10" t="s">
        <v>39</v>
      </c>
      <c r="AK149" s="10">
        <v>5.0011616430045658</v>
      </c>
      <c r="AL149" s="10">
        <v>1.756569461647854</v>
      </c>
      <c r="AM149" s="10">
        <v>25.610422807146684</v>
      </c>
      <c r="AN149" s="10">
        <v>119.49611628038411</v>
      </c>
      <c r="AO149" s="10">
        <v>0.94349526575956788</v>
      </c>
      <c r="AP149" s="10">
        <v>7.3219013837770017</v>
      </c>
      <c r="AQ149" s="10">
        <v>2.6438242634152465</v>
      </c>
      <c r="AR149" s="10">
        <v>37.90750944740126</v>
      </c>
      <c r="AS149" s="10">
        <v>118.56338769764496</v>
      </c>
      <c r="AT149" s="10">
        <v>0.94056192950751605</v>
      </c>
      <c r="AU149" s="10">
        <v>8.8719266761344553</v>
      </c>
      <c r="AV149" s="10">
        <v>3.0497079706146684</v>
      </c>
      <c r="AW149" s="10">
        <v>45.575861436297394</v>
      </c>
      <c r="AX149" s="10">
        <v>118.84336556630439</v>
      </c>
      <c r="AY149" s="10">
        <v>0.94568715062369268</v>
      </c>
      <c r="AZ149" s="10">
        <v>240</v>
      </c>
      <c r="BA149" s="10" t="s">
        <v>39</v>
      </c>
      <c r="BB149" s="10">
        <v>2.9679739135534149</v>
      </c>
      <c r="BC149" s="10">
        <v>1.7044389787938432</v>
      </c>
      <c r="BD149" s="10">
        <v>16.582114609619005</v>
      </c>
      <c r="BE149" s="10">
        <v>119.16582523981113</v>
      </c>
      <c r="BF149" s="10">
        <v>0.86717712799033908</v>
      </c>
      <c r="BG149" s="10">
        <v>4.465215635295924</v>
      </c>
      <c r="BH149" s="10">
        <v>2.7811194829452059</v>
      </c>
      <c r="BI149" s="10">
        <v>25.684051907855444</v>
      </c>
      <c r="BJ149" s="10">
        <v>118.25028590807507</v>
      </c>
      <c r="BK149" s="10">
        <v>0.84882091292974826</v>
      </c>
      <c r="BL149" s="10">
        <v>3.5620330019430422</v>
      </c>
      <c r="BM149" s="10">
        <v>2.1814372763980749</v>
      </c>
      <c r="BN149" s="10">
        <v>20.325013522859084</v>
      </c>
      <c r="BO149" s="10">
        <v>118.64946102946934</v>
      </c>
      <c r="BP149" s="10">
        <v>0.85278724982700727</v>
      </c>
      <c r="BQ149" s="10">
        <v>240</v>
      </c>
      <c r="BR149" s="10" t="s">
        <v>39</v>
      </c>
      <c r="BS149" s="10">
        <v>2.262</v>
      </c>
      <c r="BT149" s="10">
        <v>0.96799999999999997</v>
      </c>
      <c r="BU149" s="10">
        <v>11.892805970555893</v>
      </c>
      <c r="BV149" s="10">
        <v>119.444</v>
      </c>
      <c r="BW149" s="10">
        <v>0.91935512393428509</v>
      </c>
      <c r="BX149" s="10">
        <v>3.9119999999999999</v>
      </c>
      <c r="BY149" s="10">
        <v>1.208</v>
      </c>
      <c r="BZ149" s="10">
        <v>20.080575861073356</v>
      </c>
      <c r="CA149" s="10">
        <v>117.717</v>
      </c>
      <c r="CB149" s="10">
        <v>0.95548279210550324</v>
      </c>
      <c r="CC149" s="10">
        <v>5.1619999999999999</v>
      </c>
      <c r="CD149" s="10">
        <v>1.385</v>
      </c>
      <c r="CE149" s="10">
        <v>25.760246412619207</v>
      </c>
      <c r="CF149" s="10">
        <v>119.785</v>
      </c>
      <c r="CG149" s="10">
        <v>0.96583941068700041</v>
      </c>
      <c r="CH149" s="10">
        <v>240</v>
      </c>
      <c r="CI149" s="10" t="s">
        <v>39</v>
      </c>
      <c r="CJ149" s="10">
        <v>0.44700000000000001</v>
      </c>
      <c r="CK149" s="10">
        <v>0.19900000000000001</v>
      </c>
      <c r="CL149" s="10">
        <v>2.3540059472938464</v>
      </c>
      <c r="CM149" s="10">
        <v>120.006</v>
      </c>
      <c r="CN149" s="10">
        <v>0.91355853586192282</v>
      </c>
      <c r="CO149" s="10">
        <v>0.98099999999999998</v>
      </c>
      <c r="CP149" s="10">
        <v>0.35899999999999999</v>
      </c>
      <c r="CQ149" s="10">
        <v>5.0989989376898786</v>
      </c>
      <c r="CR149" s="10">
        <v>118.28100000000001</v>
      </c>
      <c r="CS149" s="10">
        <v>0.93909271374255299</v>
      </c>
      <c r="CT149" s="10">
        <v>0.69699999999999995</v>
      </c>
      <c r="CU149" s="10">
        <v>0.27500000000000002</v>
      </c>
      <c r="CV149" s="10">
        <v>3.6023466239520294</v>
      </c>
      <c r="CW149" s="10">
        <v>120.089</v>
      </c>
      <c r="CX149" s="10">
        <v>0.93021518189518437</v>
      </c>
      <c r="CY149" s="10">
        <v>240</v>
      </c>
      <c r="CZ149" s="10" t="s">
        <v>39</v>
      </c>
      <c r="DA149" s="10">
        <v>2.6520000000000001</v>
      </c>
      <c r="DB149" s="10">
        <v>1.0880000000000001</v>
      </c>
      <c r="DC149" s="10">
        <v>14.014303592300728</v>
      </c>
      <c r="DD149" s="10">
        <v>118.092</v>
      </c>
      <c r="DE149" s="10">
        <v>0.92516861837474595</v>
      </c>
      <c r="DF149" s="10">
        <v>5.21</v>
      </c>
      <c r="DG149" s="10">
        <v>1.83</v>
      </c>
      <c r="DH149" s="10">
        <v>27.124001713688571</v>
      </c>
      <c r="DI149" s="10">
        <v>117.54</v>
      </c>
      <c r="DJ149" s="10">
        <v>0.94349074940619626</v>
      </c>
      <c r="DK149" s="10">
        <v>4.5750000000000002</v>
      </c>
      <c r="DL149" s="10">
        <v>1.4690000000000001</v>
      </c>
      <c r="DM149" s="10">
        <v>23.588947392562041</v>
      </c>
      <c r="DN149" s="10">
        <v>117.60599999999999</v>
      </c>
      <c r="DO149" s="10">
        <v>0.95212162718577664</v>
      </c>
    </row>
    <row r="150" spans="1:119" x14ac:dyDescent="0.25">
      <c r="A150" s="10">
        <v>241</v>
      </c>
      <c r="B150" s="10" t="s">
        <v>40</v>
      </c>
      <c r="R150" s="10">
        <v>241</v>
      </c>
      <c r="S150" s="10" t="s">
        <v>9</v>
      </c>
      <c r="AI150" s="10">
        <v>241</v>
      </c>
      <c r="AJ150" s="10" t="s">
        <v>9</v>
      </c>
      <c r="AZ150" s="10">
        <v>241</v>
      </c>
      <c r="BA150" s="10" t="s">
        <v>40</v>
      </c>
      <c r="BQ150" s="10">
        <v>241</v>
      </c>
      <c r="BR150" s="10" t="s">
        <v>40</v>
      </c>
      <c r="BS150" s="10">
        <v>4.3949999999999996</v>
      </c>
      <c r="BT150" s="10">
        <v>1.448</v>
      </c>
      <c r="BU150" s="10">
        <v>22.367170284464692</v>
      </c>
      <c r="BV150" s="10">
        <v>119.444</v>
      </c>
      <c r="BW150" s="10">
        <v>0.94977966961931026</v>
      </c>
      <c r="BX150" s="10">
        <v>5.8780000000000001</v>
      </c>
      <c r="BY150" s="10">
        <v>2.0579999999999998</v>
      </c>
      <c r="BZ150" s="10">
        <v>30.545185106257293</v>
      </c>
      <c r="CA150" s="10">
        <v>117.71599999999999</v>
      </c>
      <c r="CB150" s="10">
        <v>0.94382330486150845</v>
      </c>
      <c r="CC150" s="10">
        <v>5.9989999999999997</v>
      </c>
      <c r="CD150" s="10">
        <v>1.782</v>
      </c>
      <c r="CE150" s="10">
        <v>30.16322840308132</v>
      </c>
      <c r="CF150" s="10">
        <v>119.785</v>
      </c>
      <c r="CG150" s="10">
        <v>0.95860121403037613</v>
      </c>
      <c r="CH150" s="10">
        <v>241</v>
      </c>
      <c r="CI150" s="10" t="s">
        <v>40</v>
      </c>
      <c r="CJ150" s="10">
        <v>2.5299999999999998</v>
      </c>
      <c r="CK150" s="10">
        <v>1.569</v>
      </c>
      <c r="CL150" s="10">
        <v>14.323204593065578</v>
      </c>
      <c r="CM150" s="10">
        <v>120</v>
      </c>
      <c r="CN150" s="10">
        <v>0.84984251229000651</v>
      </c>
      <c r="CO150" s="10">
        <v>4.3650000000000002</v>
      </c>
      <c r="CP150" s="10">
        <v>1.944</v>
      </c>
      <c r="CQ150" s="10">
        <v>23.325206594666337</v>
      </c>
      <c r="CR150" s="10">
        <v>118.274</v>
      </c>
      <c r="CS150" s="10">
        <v>0.91350059978581688</v>
      </c>
      <c r="CT150" s="10">
        <v>4.6239999999999997</v>
      </c>
      <c r="CU150" s="10">
        <v>2.0659999999999998</v>
      </c>
      <c r="CV150" s="10">
        <v>24.350016469651003</v>
      </c>
      <c r="CW150" s="10">
        <v>120.083</v>
      </c>
      <c r="CX150" s="10">
        <v>0.9130118399956102</v>
      </c>
      <c r="CY150" s="10">
        <v>241</v>
      </c>
      <c r="CZ150" s="10" t="s">
        <v>40</v>
      </c>
      <c r="DA150" s="10">
        <v>4.5780000000000003</v>
      </c>
      <c r="DB150" s="10">
        <v>1.367</v>
      </c>
      <c r="DC150" s="10">
        <v>23.359878336656347</v>
      </c>
      <c r="DD150" s="10">
        <v>118.084</v>
      </c>
      <c r="DE150" s="10">
        <v>0.95819417927753847</v>
      </c>
      <c r="DF150" s="10">
        <v>6.96</v>
      </c>
      <c r="DG150" s="10">
        <v>1.7529999999999999</v>
      </c>
      <c r="DH150" s="10">
        <v>35.256351300003779</v>
      </c>
      <c r="DI150" s="10">
        <v>117.535</v>
      </c>
      <c r="DJ150" s="10">
        <v>0.96971482619120031</v>
      </c>
      <c r="DK150" s="10">
        <v>6.8689999999999998</v>
      </c>
      <c r="DL150" s="10">
        <v>1.732</v>
      </c>
      <c r="DM150" s="10">
        <v>34.778160165873523</v>
      </c>
      <c r="DN150" s="10">
        <v>117.601</v>
      </c>
      <c r="DO150" s="10">
        <v>0.96965060124294777</v>
      </c>
    </row>
    <row r="151" spans="1:119" x14ac:dyDescent="0.25">
      <c r="A151" s="10">
        <v>242</v>
      </c>
      <c r="B151" s="10" t="s">
        <v>10</v>
      </c>
      <c r="C151" s="10">
        <v>5.57</v>
      </c>
      <c r="D151" s="10">
        <v>2.7</v>
      </c>
      <c r="E151" s="10">
        <v>340</v>
      </c>
      <c r="F151" s="10">
        <v>10.5</v>
      </c>
      <c r="G151" s="10">
        <v>0.9</v>
      </c>
      <c r="H151" s="10">
        <v>9.14</v>
      </c>
      <c r="I151" s="10">
        <v>2.29</v>
      </c>
      <c r="J151" s="10">
        <v>528</v>
      </c>
      <c r="K151" s="10">
        <v>10.3</v>
      </c>
      <c r="L151" s="10">
        <v>0.97</v>
      </c>
      <c r="M151" s="10">
        <v>8.8699999999999992</v>
      </c>
      <c r="N151" s="10">
        <v>2.59</v>
      </c>
      <c r="O151" s="10">
        <v>518</v>
      </c>
      <c r="P151" s="10">
        <v>10.3</v>
      </c>
      <c r="Q151" s="10">
        <v>0.96</v>
      </c>
      <c r="R151" s="10">
        <v>242</v>
      </c>
      <c r="S151" s="10" t="s">
        <v>10</v>
      </c>
      <c r="T151" s="10">
        <v>2.67</v>
      </c>
      <c r="U151" s="10">
        <v>1.24</v>
      </c>
      <c r="V151" s="10">
        <v>161.87200000000001</v>
      </c>
      <c r="W151" s="10">
        <v>10.5</v>
      </c>
      <c r="Y151" s="10">
        <v>3.77</v>
      </c>
      <c r="Z151" s="10">
        <v>1.9</v>
      </c>
      <c r="AA151" s="10">
        <v>236.642</v>
      </c>
      <c r="AB151" s="10">
        <v>10.3</v>
      </c>
      <c r="AD151" s="10">
        <v>2.88</v>
      </c>
      <c r="AE151" s="10">
        <v>1.94</v>
      </c>
      <c r="AF151" s="10">
        <v>192.77199999999999</v>
      </c>
      <c r="AG151" s="10">
        <v>10.4</v>
      </c>
      <c r="AI151" s="10">
        <v>242</v>
      </c>
      <c r="AJ151" s="10" t="s">
        <v>10</v>
      </c>
      <c r="AK151" s="10">
        <v>4.9779999999983167</v>
      </c>
      <c r="AL151" s="10">
        <v>1.6230033783590758</v>
      </c>
      <c r="AM151" s="10">
        <v>287.89999999999998</v>
      </c>
      <c r="AN151" s="10">
        <v>10.5</v>
      </c>
      <c r="AO151" s="10">
        <v>0.95099999999999996</v>
      </c>
      <c r="AP151" s="10">
        <v>7.2930000000093234</v>
      </c>
      <c r="AQ151" s="10">
        <v>2.3830076678360421</v>
      </c>
      <c r="AR151" s="10">
        <v>425.93200000000002</v>
      </c>
      <c r="AS151" s="10">
        <v>10.4</v>
      </c>
      <c r="AT151" s="10">
        <v>0.95099999999999996</v>
      </c>
      <c r="AU151" s="10">
        <v>8.8380000000566792</v>
      </c>
      <c r="AV151" s="10">
        <v>2.6840114936399511</v>
      </c>
      <c r="AW151" s="10">
        <v>512.76300000000003</v>
      </c>
      <c r="AX151" s="10">
        <v>10.4</v>
      </c>
      <c r="AY151" s="10">
        <v>0.95699999999999996</v>
      </c>
      <c r="AZ151" s="10">
        <v>242</v>
      </c>
      <c r="BA151" s="10" t="s">
        <v>10</v>
      </c>
      <c r="BB151" s="10">
        <v>2.9478469275241057</v>
      </c>
      <c r="BC151" s="10">
        <v>1.6332387954252963</v>
      </c>
      <c r="BD151" s="10">
        <v>185.30500000000001</v>
      </c>
      <c r="BE151" s="10">
        <v>10.5</v>
      </c>
      <c r="BF151" s="10">
        <v>0.875</v>
      </c>
      <c r="BG151" s="10">
        <v>4.4424074071877033</v>
      </c>
      <c r="BH151" s="10">
        <v>2.6476308974892775</v>
      </c>
      <c r="BI151" s="10">
        <v>289.88310000000001</v>
      </c>
      <c r="BJ151" s="10">
        <v>10.3</v>
      </c>
      <c r="BK151" s="10">
        <v>0.85899999999999999</v>
      </c>
      <c r="BL151" s="10">
        <v>3.5410013166475678</v>
      </c>
      <c r="BM151" s="10">
        <v>2.0879816664226105</v>
      </c>
      <c r="BN151" s="10">
        <v>228.20660000000001</v>
      </c>
      <c r="BO151" s="10">
        <v>10.4</v>
      </c>
      <c r="BP151" s="10">
        <v>0.86099999999999999</v>
      </c>
      <c r="BQ151" s="10">
        <v>242</v>
      </c>
      <c r="BR151" s="10" t="s">
        <v>10</v>
      </c>
      <c r="BS151" s="10">
        <v>2.242</v>
      </c>
      <c r="BT151" s="10">
        <v>0.91900000000000004</v>
      </c>
      <c r="BU151" s="10">
        <v>135.81970000000001</v>
      </c>
      <c r="BV151" s="10">
        <v>10.3</v>
      </c>
      <c r="BW151" s="10">
        <v>0.92500000000000004</v>
      </c>
      <c r="BX151" s="10">
        <v>3.891</v>
      </c>
      <c r="BY151" s="10">
        <v>1.117</v>
      </c>
      <c r="BZ151" s="10">
        <v>228.4657</v>
      </c>
      <c r="CA151" s="10">
        <v>10.23</v>
      </c>
      <c r="CB151" s="10">
        <v>0.96099999999999997</v>
      </c>
      <c r="CC151" s="10">
        <v>5.1379999999999999</v>
      </c>
      <c r="CD151" s="10">
        <v>1.25</v>
      </c>
      <c r="CE151" s="10">
        <v>295.54230000000001</v>
      </c>
      <c r="CF151" s="10">
        <v>10.33</v>
      </c>
      <c r="CG151" s="10">
        <v>0.97199999999999998</v>
      </c>
      <c r="CH151" s="10">
        <v>242</v>
      </c>
      <c r="CI151" s="10" t="s">
        <v>10</v>
      </c>
      <c r="CJ151" s="10">
        <v>0.42899999999999999</v>
      </c>
      <c r="CK151" s="10">
        <v>0.17100000000000001</v>
      </c>
      <c r="CL151" s="10">
        <v>25.637899999999998</v>
      </c>
      <c r="CM151" s="10">
        <v>10.4</v>
      </c>
      <c r="CN151" s="10">
        <v>0.92900000000000005</v>
      </c>
      <c r="CO151" s="10">
        <v>0.96299999999999997</v>
      </c>
      <c r="CP151" s="10">
        <v>0.32800000000000001</v>
      </c>
      <c r="CQ151" s="10">
        <v>56.476300000000002</v>
      </c>
      <c r="CR151" s="10">
        <v>10.4</v>
      </c>
      <c r="CS151" s="10">
        <v>0.94699999999999995</v>
      </c>
      <c r="CT151" s="10">
        <v>0.67800000000000005</v>
      </c>
      <c r="CU151" s="10">
        <v>0.246</v>
      </c>
      <c r="CV151" s="10">
        <v>40.039700000000003</v>
      </c>
      <c r="CW151" s="10">
        <v>10.4</v>
      </c>
      <c r="CX151" s="10">
        <v>0.94</v>
      </c>
      <c r="CY151" s="10">
        <v>242</v>
      </c>
      <c r="CZ151" s="10" t="s">
        <v>10</v>
      </c>
      <c r="DA151" s="10">
        <v>2.6320000000000001</v>
      </c>
      <c r="DB151" s="10">
        <v>1.03</v>
      </c>
      <c r="DC151" s="10">
        <v>155.40960000000001</v>
      </c>
      <c r="DD151" s="10">
        <v>10.5</v>
      </c>
      <c r="DE151" s="10">
        <v>0.93100000000000005</v>
      </c>
      <c r="DF151" s="10">
        <v>5.1870000000000003</v>
      </c>
      <c r="DG151" s="10">
        <v>1.6839999999999999</v>
      </c>
      <c r="DH151" s="10">
        <v>302.74889999999999</v>
      </c>
      <c r="DI151" s="10">
        <v>10.4</v>
      </c>
      <c r="DJ151" s="10">
        <v>0.95099999999999996</v>
      </c>
      <c r="DK151" s="10">
        <v>4.5529999999999999</v>
      </c>
      <c r="DL151" s="10">
        <v>1.353</v>
      </c>
      <c r="DM151" s="10">
        <v>266.24149999999997</v>
      </c>
      <c r="DN151" s="10">
        <v>10.3</v>
      </c>
      <c r="DO151" s="10">
        <v>0.95899999999999996</v>
      </c>
    </row>
    <row r="152" spans="1:119" x14ac:dyDescent="0.25">
      <c r="A152" s="10">
        <v>243</v>
      </c>
      <c r="B152" s="10" t="s">
        <v>11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243</v>
      </c>
      <c r="S152" s="10" t="s">
        <v>11</v>
      </c>
      <c r="AI152" s="10">
        <v>243</v>
      </c>
      <c r="AJ152" s="10" t="s">
        <v>11</v>
      </c>
      <c r="AZ152" s="10">
        <v>243</v>
      </c>
      <c r="BA152" s="10" t="s">
        <v>11</v>
      </c>
      <c r="BQ152" s="10">
        <v>243</v>
      </c>
      <c r="BR152" s="10" t="s">
        <v>11</v>
      </c>
      <c r="BS152" s="10">
        <v>4.3739999999999997</v>
      </c>
      <c r="BT152" s="10">
        <v>1.343</v>
      </c>
      <c r="BU152" s="10">
        <v>255.7296</v>
      </c>
      <c r="BV152" s="10">
        <v>10.33</v>
      </c>
      <c r="BW152" s="10">
        <v>0.95599999999999996</v>
      </c>
      <c r="BX152" s="10">
        <v>5.8540000000000001</v>
      </c>
      <c r="BY152" s="10">
        <v>1.885</v>
      </c>
      <c r="BZ152" s="10">
        <v>329.37900000000002</v>
      </c>
      <c r="CA152" s="10">
        <v>10.78</v>
      </c>
      <c r="CB152" s="10">
        <v>0.95199999999999996</v>
      </c>
      <c r="CC152" s="10">
        <v>5.9749999999999996</v>
      </c>
      <c r="CD152" s="10">
        <v>1.6120000000000001</v>
      </c>
      <c r="CE152" s="10">
        <v>344.88499999999999</v>
      </c>
      <c r="CF152" s="10">
        <v>10.36</v>
      </c>
      <c r="CG152" s="10">
        <v>0.96499999999999997</v>
      </c>
      <c r="CH152" s="10">
        <v>243</v>
      </c>
      <c r="CI152" s="10" t="s">
        <v>11</v>
      </c>
      <c r="CJ152" s="10">
        <v>2.5110000000000001</v>
      </c>
      <c r="CK152" s="10">
        <v>1.5089999999999999</v>
      </c>
      <c r="CL152" s="10">
        <v>162.6318</v>
      </c>
      <c r="CM152" s="10">
        <v>10.4</v>
      </c>
      <c r="CN152" s="10">
        <v>0.85699999999999998</v>
      </c>
      <c r="CO152" s="10">
        <v>4.3440000000000003</v>
      </c>
      <c r="CP152" s="10">
        <v>1.8320000000000001</v>
      </c>
      <c r="CQ152" s="10">
        <v>261.72320000000002</v>
      </c>
      <c r="CR152" s="10">
        <v>10.4</v>
      </c>
      <c r="CS152" s="10">
        <v>0.92100000000000004</v>
      </c>
      <c r="CT152" s="10">
        <v>4.6020000000000003</v>
      </c>
      <c r="CU152" s="10">
        <v>1.946</v>
      </c>
      <c r="CV152" s="10">
        <v>279.2593</v>
      </c>
      <c r="CW152" s="10">
        <v>10.33</v>
      </c>
      <c r="CX152" s="10">
        <v>0.92100000000000004</v>
      </c>
      <c r="CY152" s="10">
        <v>243</v>
      </c>
      <c r="CZ152" s="10" t="s">
        <v>11</v>
      </c>
      <c r="DA152" s="10">
        <v>4.5570000000000004</v>
      </c>
      <c r="DB152" s="10">
        <v>1.2549999999999999</v>
      </c>
      <c r="DC152" s="10">
        <v>262.39769999999999</v>
      </c>
      <c r="DD152" s="10">
        <v>10.4</v>
      </c>
      <c r="DE152" s="10">
        <v>0.96399999999999997</v>
      </c>
      <c r="DF152" s="10">
        <v>6.9340000000000002</v>
      </c>
      <c r="DG152" s="10">
        <v>1.5309999999999999</v>
      </c>
      <c r="DH152" s="10">
        <v>398.03579999999999</v>
      </c>
      <c r="DI152" s="10">
        <v>10.3</v>
      </c>
      <c r="DJ152" s="10">
        <v>0.97599999999999998</v>
      </c>
      <c r="DK152" s="10">
        <v>6.843</v>
      </c>
      <c r="DL152" s="10">
        <v>1.5149999999999999</v>
      </c>
      <c r="DM152" s="10">
        <v>400.64109999999999</v>
      </c>
      <c r="DN152" s="10">
        <v>10.1</v>
      </c>
      <c r="DO152" s="10">
        <v>0.97599999999999998</v>
      </c>
    </row>
    <row r="153" spans="1:119" x14ac:dyDescent="0.25">
      <c r="A153" s="10">
        <v>244</v>
      </c>
      <c r="B153" s="10" t="s">
        <v>304</v>
      </c>
      <c r="C153" s="10">
        <v>0</v>
      </c>
      <c r="D153" s="10">
        <v>0</v>
      </c>
      <c r="E153" s="10">
        <v>0</v>
      </c>
      <c r="F153" s="10">
        <v>10.5</v>
      </c>
      <c r="G153" s="10">
        <v>0</v>
      </c>
      <c r="H153" s="10">
        <v>0</v>
      </c>
      <c r="I153" s="10">
        <v>0</v>
      </c>
      <c r="J153" s="10">
        <v>0</v>
      </c>
      <c r="K153" s="10">
        <v>10.3</v>
      </c>
      <c r="L153" s="10">
        <v>0</v>
      </c>
      <c r="M153" s="10">
        <v>0</v>
      </c>
      <c r="N153" s="10">
        <v>0</v>
      </c>
      <c r="O153" s="10">
        <v>0</v>
      </c>
      <c r="P153" s="10">
        <v>10.3</v>
      </c>
      <c r="Q153" s="10">
        <v>0</v>
      </c>
      <c r="R153" s="10">
        <v>244</v>
      </c>
      <c r="S153" s="10" t="s">
        <v>304</v>
      </c>
      <c r="T153" s="10">
        <v>0</v>
      </c>
      <c r="U153" s="10">
        <v>0</v>
      </c>
      <c r="V153" s="10">
        <v>0</v>
      </c>
      <c r="W153" s="10">
        <v>10.5</v>
      </c>
      <c r="Y153" s="10">
        <v>0</v>
      </c>
      <c r="Z153" s="10">
        <v>0</v>
      </c>
      <c r="AA153" s="10">
        <v>0</v>
      </c>
      <c r="AB153" s="10">
        <v>10.3</v>
      </c>
      <c r="AD153" s="10">
        <v>0</v>
      </c>
      <c r="AE153" s="10">
        <v>0</v>
      </c>
      <c r="AF153" s="10">
        <v>0</v>
      </c>
      <c r="AG153" s="10">
        <v>10.4</v>
      </c>
      <c r="AI153" s="10">
        <v>244</v>
      </c>
      <c r="AJ153" s="10" t="s">
        <v>304</v>
      </c>
      <c r="AK153" s="10">
        <v>0</v>
      </c>
      <c r="AL153" s="10">
        <v>0</v>
      </c>
      <c r="AM153" s="10">
        <v>0</v>
      </c>
      <c r="AN153" s="10">
        <v>10.5</v>
      </c>
      <c r="AO153" s="10">
        <v>0</v>
      </c>
      <c r="AP153" s="10">
        <v>0</v>
      </c>
      <c r="AQ153" s="10">
        <v>0</v>
      </c>
      <c r="AR153" s="10">
        <v>0</v>
      </c>
      <c r="AS153" s="10">
        <v>10.4</v>
      </c>
      <c r="AT153" s="10">
        <v>0</v>
      </c>
      <c r="AU153" s="10">
        <v>0</v>
      </c>
      <c r="AV153" s="10">
        <v>0</v>
      </c>
      <c r="AW153" s="10">
        <v>0</v>
      </c>
      <c r="AX153" s="10">
        <v>10.4</v>
      </c>
      <c r="AY153" s="10">
        <v>0</v>
      </c>
      <c r="AZ153" s="10">
        <v>244</v>
      </c>
      <c r="BA153" s="10" t="s">
        <v>304</v>
      </c>
      <c r="BB153" s="10">
        <v>1.5900000000000001E-2</v>
      </c>
      <c r="BC153" s="10">
        <v>8.0000000000000002E-3</v>
      </c>
      <c r="BD153" s="10">
        <v>0.97950000000000004</v>
      </c>
      <c r="BE153" s="10">
        <v>10.5</v>
      </c>
      <c r="BF153" s="10">
        <v>0.89</v>
      </c>
      <c r="BG153" s="10">
        <v>0.12870000000000001</v>
      </c>
      <c r="BH153" s="10">
        <v>7.4700000000000003E-2</v>
      </c>
      <c r="BI153" s="10">
        <v>8.3429000000000002</v>
      </c>
      <c r="BJ153" s="10">
        <v>10.3</v>
      </c>
      <c r="BK153" s="10">
        <v>0.86</v>
      </c>
      <c r="BL153" s="10">
        <v>7.7100000000000002E-2</v>
      </c>
      <c r="BM153" s="10">
        <v>4.2000000000000003E-2</v>
      </c>
      <c r="BN153" s="10">
        <v>4.8746</v>
      </c>
      <c r="BO153" s="10">
        <v>10.4</v>
      </c>
      <c r="BP153" s="10">
        <v>0.88</v>
      </c>
      <c r="BQ153" s="10">
        <v>244</v>
      </c>
      <c r="BR153" s="10" t="s">
        <v>304</v>
      </c>
      <c r="BS153" s="10">
        <v>0.2384</v>
      </c>
      <c r="BT153" s="10">
        <v>9.5699999999999993E-2</v>
      </c>
      <c r="BU153" s="10">
        <v>14.4</v>
      </c>
      <c r="BV153" s="10">
        <v>10.3</v>
      </c>
      <c r="BW153" s="10">
        <v>0.93</v>
      </c>
      <c r="BX153" s="10">
        <v>0.31180000000000002</v>
      </c>
      <c r="BY153" s="10">
        <v>0.1173</v>
      </c>
      <c r="BZ153" s="10">
        <v>18.8</v>
      </c>
      <c r="CA153" s="10">
        <v>10.23</v>
      </c>
      <c r="CB153" s="10">
        <v>0.94</v>
      </c>
      <c r="CC153" s="10">
        <v>0.30559999999999998</v>
      </c>
      <c r="CD153" s="10">
        <v>0.10150000000000001</v>
      </c>
      <c r="CE153" s="10">
        <v>18</v>
      </c>
      <c r="CF153" s="10">
        <v>10.33</v>
      </c>
      <c r="CG153" s="10">
        <v>0.95</v>
      </c>
      <c r="CH153" s="10">
        <v>244</v>
      </c>
      <c r="CI153" s="10" t="s">
        <v>304</v>
      </c>
      <c r="CJ153" s="10">
        <v>0.1003</v>
      </c>
      <c r="CK153" s="10">
        <v>4.0300000000000002E-2</v>
      </c>
      <c r="CL153" s="10">
        <v>6</v>
      </c>
      <c r="CM153" s="10">
        <v>10.4</v>
      </c>
      <c r="CN153" s="10">
        <v>0.93</v>
      </c>
      <c r="CO153" s="10">
        <v>0.1855</v>
      </c>
      <c r="CP153" s="10">
        <v>6.9699999999999998E-2</v>
      </c>
      <c r="CQ153" s="10">
        <v>11</v>
      </c>
      <c r="CR153" s="10">
        <v>10.4</v>
      </c>
      <c r="CS153" s="10">
        <v>0.94</v>
      </c>
      <c r="CT153" s="10">
        <v>0.1368</v>
      </c>
      <c r="CU153" s="10">
        <v>4.5400000000000003E-2</v>
      </c>
      <c r="CV153" s="10">
        <v>8</v>
      </c>
      <c r="CW153" s="10">
        <v>10.4</v>
      </c>
      <c r="CX153" s="10">
        <v>0.95</v>
      </c>
      <c r="CY153" s="10">
        <v>244</v>
      </c>
      <c r="CZ153" s="10" t="s">
        <v>304</v>
      </c>
      <c r="DA153" s="10">
        <v>0.47260000000000002</v>
      </c>
      <c r="DB153" s="10">
        <v>0.18970000000000001</v>
      </c>
      <c r="DC153" s="10">
        <v>28</v>
      </c>
      <c r="DD153" s="10">
        <v>10.5</v>
      </c>
      <c r="DE153" s="10">
        <v>0.93</v>
      </c>
      <c r="DF153" s="10">
        <v>0.65759999999999996</v>
      </c>
      <c r="DG153" s="10">
        <v>0.24729999999999999</v>
      </c>
      <c r="DH153" s="10">
        <v>39</v>
      </c>
      <c r="DI153" s="10">
        <v>10.4</v>
      </c>
      <c r="DJ153" s="10">
        <v>0.94</v>
      </c>
      <c r="DK153" s="10">
        <v>0.6603</v>
      </c>
      <c r="DL153" s="10">
        <v>0.21940000000000001</v>
      </c>
      <c r="DM153" s="10">
        <v>39</v>
      </c>
      <c r="DN153" s="10">
        <v>10.3</v>
      </c>
      <c r="DO153" s="10">
        <v>0.95</v>
      </c>
    </row>
    <row r="154" spans="1:119" x14ac:dyDescent="0.25">
      <c r="A154" s="10">
        <v>245</v>
      </c>
      <c r="B154" s="10" t="s">
        <v>305</v>
      </c>
      <c r="C154" s="10">
        <v>0</v>
      </c>
      <c r="D154" s="10">
        <v>0</v>
      </c>
      <c r="E154" s="10">
        <v>0</v>
      </c>
      <c r="F154" s="10">
        <v>10.5</v>
      </c>
      <c r="G154" s="10">
        <v>0</v>
      </c>
      <c r="H154" s="10">
        <v>0</v>
      </c>
      <c r="I154" s="10">
        <v>0</v>
      </c>
      <c r="J154" s="10">
        <v>0</v>
      </c>
      <c r="K154" s="10">
        <v>10.3</v>
      </c>
      <c r="L154" s="10">
        <v>0</v>
      </c>
      <c r="M154" s="10">
        <v>0</v>
      </c>
      <c r="N154" s="10">
        <v>0</v>
      </c>
      <c r="O154" s="10">
        <v>0</v>
      </c>
      <c r="P154" s="10">
        <v>10.3</v>
      </c>
      <c r="Q154" s="10">
        <v>0</v>
      </c>
      <c r="R154" s="10">
        <v>245</v>
      </c>
      <c r="S154" s="10" t="s">
        <v>305</v>
      </c>
      <c r="T154" s="10">
        <v>0</v>
      </c>
      <c r="U154" s="10">
        <v>0</v>
      </c>
      <c r="V154" s="10">
        <v>0</v>
      </c>
      <c r="W154" s="10">
        <v>10.5</v>
      </c>
      <c r="Y154" s="10">
        <v>0</v>
      </c>
      <c r="Z154" s="10">
        <v>0</v>
      </c>
      <c r="AA154" s="10">
        <v>0</v>
      </c>
      <c r="AB154" s="10">
        <v>10.3</v>
      </c>
      <c r="AD154" s="10">
        <v>0</v>
      </c>
      <c r="AE154" s="10">
        <v>0</v>
      </c>
      <c r="AF154" s="10">
        <v>0</v>
      </c>
      <c r="AG154" s="10">
        <v>10.4</v>
      </c>
      <c r="AI154" s="10">
        <v>245</v>
      </c>
      <c r="AJ154" s="10" t="s">
        <v>305</v>
      </c>
      <c r="AK154" s="10">
        <v>0</v>
      </c>
      <c r="AL154" s="10">
        <v>0</v>
      </c>
      <c r="AM154" s="10">
        <v>0</v>
      </c>
      <c r="AN154" s="10">
        <v>10.5</v>
      </c>
      <c r="AO154" s="10">
        <v>0</v>
      </c>
      <c r="AP154" s="10">
        <v>0</v>
      </c>
      <c r="AQ154" s="10">
        <v>0</v>
      </c>
      <c r="AR154" s="10">
        <v>0</v>
      </c>
      <c r="AS154" s="10">
        <v>10.4</v>
      </c>
      <c r="AT154" s="10">
        <v>0</v>
      </c>
      <c r="AU154" s="10">
        <v>0</v>
      </c>
      <c r="AV154" s="10">
        <v>0</v>
      </c>
      <c r="AW154" s="10">
        <v>0</v>
      </c>
      <c r="AX154" s="10">
        <v>10.4</v>
      </c>
      <c r="AY154" s="10">
        <v>0</v>
      </c>
      <c r="AZ154" s="10">
        <v>245</v>
      </c>
      <c r="BA154" s="10" t="s">
        <v>305</v>
      </c>
      <c r="BB154" s="10">
        <v>0</v>
      </c>
      <c r="BC154" s="10">
        <v>0</v>
      </c>
      <c r="BD154" s="10">
        <v>0</v>
      </c>
      <c r="BE154" s="10">
        <v>10.5</v>
      </c>
      <c r="BF154" s="10">
        <v>0</v>
      </c>
      <c r="BG154" s="10">
        <v>0</v>
      </c>
      <c r="BH154" s="10">
        <v>0</v>
      </c>
      <c r="BI154" s="10">
        <v>0</v>
      </c>
      <c r="BJ154" s="10">
        <v>10.3</v>
      </c>
      <c r="BK154" s="10">
        <v>0</v>
      </c>
      <c r="BL154" s="10">
        <v>0</v>
      </c>
      <c r="BM154" s="10">
        <v>0</v>
      </c>
      <c r="BN154" s="10">
        <v>0</v>
      </c>
      <c r="BO154" s="10">
        <v>10.4</v>
      </c>
      <c r="BP154" s="10">
        <v>0</v>
      </c>
      <c r="BQ154" s="10">
        <v>245</v>
      </c>
      <c r="BR154" s="10" t="s">
        <v>305</v>
      </c>
      <c r="BS154" s="10">
        <v>0</v>
      </c>
      <c r="BT154" s="10">
        <v>0</v>
      </c>
      <c r="BU154" s="10">
        <v>0</v>
      </c>
      <c r="BV154" s="10">
        <v>10.3</v>
      </c>
      <c r="BW154" s="10">
        <v>0</v>
      </c>
      <c r="BX154" s="10">
        <v>0</v>
      </c>
      <c r="BY154" s="10">
        <v>0</v>
      </c>
      <c r="BZ154" s="10">
        <v>0</v>
      </c>
      <c r="CA154" s="10">
        <v>10.23</v>
      </c>
      <c r="CB154" s="10">
        <v>0</v>
      </c>
      <c r="CC154" s="10">
        <v>0</v>
      </c>
      <c r="CD154" s="10">
        <v>0</v>
      </c>
      <c r="CE154" s="10">
        <v>0</v>
      </c>
      <c r="CF154" s="10">
        <v>10.33</v>
      </c>
      <c r="CG154" s="10">
        <v>0</v>
      </c>
      <c r="CH154" s="10">
        <v>245</v>
      </c>
      <c r="CI154" s="10" t="s">
        <v>305</v>
      </c>
      <c r="CJ154" s="10">
        <v>0</v>
      </c>
      <c r="CK154" s="10">
        <v>0</v>
      </c>
      <c r="CL154" s="10">
        <v>0</v>
      </c>
      <c r="CM154" s="10">
        <v>10.4</v>
      </c>
      <c r="CN154" s="10">
        <v>0</v>
      </c>
      <c r="CO154" s="10">
        <v>0</v>
      </c>
      <c r="CP154" s="10">
        <v>0</v>
      </c>
      <c r="CQ154" s="10">
        <v>0</v>
      </c>
      <c r="CR154" s="10">
        <v>10.4</v>
      </c>
      <c r="CS154" s="10">
        <v>0</v>
      </c>
      <c r="CT154" s="10">
        <v>0</v>
      </c>
      <c r="CU154" s="10">
        <v>0</v>
      </c>
      <c r="CV154" s="10">
        <v>0</v>
      </c>
      <c r="CW154" s="10">
        <v>10.4</v>
      </c>
      <c r="CX154" s="10">
        <v>0</v>
      </c>
      <c r="CY154" s="10">
        <v>245</v>
      </c>
      <c r="CZ154" s="10" t="s">
        <v>305</v>
      </c>
      <c r="DA154" s="10">
        <v>0</v>
      </c>
      <c r="DB154" s="10">
        <v>0</v>
      </c>
      <c r="DC154" s="10">
        <v>0</v>
      </c>
      <c r="DD154" s="10">
        <v>10.5</v>
      </c>
      <c r="DE154" s="10">
        <v>0</v>
      </c>
      <c r="DF154" s="10">
        <v>0</v>
      </c>
      <c r="DG154" s="10">
        <v>0</v>
      </c>
      <c r="DH154" s="10">
        <v>0</v>
      </c>
      <c r="DI154" s="10">
        <v>10.4</v>
      </c>
      <c r="DJ154" s="10">
        <v>0</v>
      </c>
      <c r="DK154" s="10">
        <v>0</v>
      </c>
      <c r="DL154" s="10">
        <v>0</v>
      </c>
      <c r="DM154" s="10">
        <v>0</v>
      </c>
      <c r="DN154" s="10">
        <v>10.3</v>
      </c>
      <c r="DO154" s="10">
        <v>0</v>
      </c>
    </row>
    <row r="155" spans="1:119" x14ac:dyDescent="0.25">
      <c r="A155" s="10">
        <v>246</v>
      </c>
      <c r="B155" s="10" t="s">
        <v>288</v>
      </c>
      <c r="C155" s="10">
        <v>0</v>
      </c>
      <c r="D155" s="10">
        <v>0</v>
      </c>
      <c r="E155" s="10">
        <v>0</v>
      </c>
      <c r="F155" s="10">
        <v>10.5</v>
      </c>
      <c r="G155" s="10">
        <v>0</v>
      </c>
      <c r="H155" s="10">
        <v>0</v>
      </c>
      <c r="I155" s="10">
        <v>0</v>
      </c>
      <c r="J155" s="10">
        <v>0</v>
      </c>
      <c r="K155" s="10">
        <v>10.3</v>
      </c>
      <c r="L155" s="10">
        <v>0</v>
      </c>
      <c r="M155" s="10">
        <v>0</v>
      </c>
      <c r="N155" s="10">
        <v>0</v>
      </c>
      <c r="O155" s="10">
        <v>0</v>
      </c>
      <c r="P155" s="10">
        <v>10.3</v>
      </c>
      <c r="Q155" s="10">
        <v>0</v>
      </c>
      <c r="R155" s="10">
        <v>246</v>
      </c>
      <c r="S155" s="10" t="s">
        <v>288</v>
      </c>
      <c r="T155" s="10">
        <v>0</v>
      </c>
      <c r="U155" s="10">
        <v>0</v>
      </c>
      <c r="V155" s="10">
        <v>0</v>
      </c>
      <c r="W155" s="10">
        <v>10.5</v>
      </c>
      <c r="Y155" s="10">
        <v>0</v>
      </c>
      <c r="Z155" s="10">
        <v>0</v>
      </c>
      <c r="AA155" s="10">
        <v>0</v>
      </c>
      <c r="AB155" s="10">
        <v>10.3</v>
      </c>
      <c r="AD155" s="10">
        <v>0</v>
      </c>
      <c r="AE155" s="10">
        <v>0</v>
      </c>
      <c r="AF155" s="10">
        <v>0</v>
      </c>
      <c r="AG155" s="10">
        <v>10.4</v>
      </c>
      <c r="AI155" s="10">
        <v>246</v>
      </c>
      <c r="AJ155" s="10" t="s">
        <v>288</v>
      </c>
      <c r="AK155" s="10">
        <v>0</v>
      </c>
      <c r="AL155" s="10">
        <v>0</v>
      </c>
      <c r="AM155" s="10">
        <v>0</v>
      </c>
      <c r="AN155" s="10">
        <v>10.5</v>
      </c>
      <c r="AO155" s="10">
        <v>0</v>
      </c>
      <c r="AP155" s="10">
        <v>0</v>
      </c>
      <c r="AQ155" s="10">
        <v>0</v>
      </c>
      <c r="AR155" s="10">
        <v>0</v>
      </c>
      <c r="AS155" s="10">
        <v>10.4</v>
      </c>
      <c r="AT155" s="10">
        <v>0</v>
      </c>
      <c r="AU155" s="10">
        <v>0</v>
      </c>
      <c r="AV155" s="10">
        <v>0</v>
      </c>
      <c r="AW155" s="10">
        <v>0</v>
      </c>
      <c r="AX155" s="10">
        <v>10.4</v>
      </c>
      <c r="AY155" s="10">
        <v>0</v>
      </c>
      <c r="AZ155" s="10">
        <v>246</v>
      </c>
      <c r="BA155" s="10" t="s">
        <v>288</v>
      </c>
      <c r="BB155" s="10">
        <v>0</v>
      </c>
      <c r="BC155" s="10">
        <v>0</v>
      </c>
      <c r="BD155" s="10">
        <v>0</v>
      </c>
      <c r="BE155" s="10">
        <v>10.5</v>
      </c>
      <c r="BF155" s="10">
        <v>0</v>
      </c>
      <c r="BG155" s="10">
        <v>0</v>
      </c>
      <c r="BH155" s="10">
        <v>0</v>
      </c>
      <c r="BI155" s="10">
        <v>0</v>
      </c>
      <c r="BJ155" s="10">
        <v>10.3</v>
      </c>
      <c r="BK155" s="10">
        <v>0</v>
      </c>
      <c r="BL155" s="10">
        <v>0</v>
      </c>
      <c r="BM155" s="10">
        <v>0</v>
      </c>
      <c r="BN155" s="10">
        <v>0</v>
      </c>
      <c r="BO155" s="10">
        <v>10.4</v>
      </c>
      <c r="BP155" s="10">
        <v>0</v>
      </c>
      <c r="BQ155" s="10">
        <v>246</v>
      </c>
      <c r="BR155" s="10" t="s">
        <v>288</v>
      </c>
      <c r="BS155" s="10">
        <v>0</v>
      </c>
      <c r="BT155" s="10">
        <v>0</v>
      </c>
      <c r="BU155" s="10">
        <v>0</v>
      </c>
      <c r="BV155" s="10">
        <v>10.3</v>
      </c>
      <c r="BW155" s="10">
        <v>0</v>
      </c>
      <c r="BX155" s="10">
        <v>0</v>
      </c>
      <c r="BY155" s="10">
        <v>0</v>
      </c>
      <c r="BZ155" s="10">
        <v>0</v>
      </c>
      <c r="CA155" s="10">
        <v>10.23</v>
      </c>
      <c r="CB155" s="10">
        <v>0</v>
      </c>
      <c r="CC155" s="10">
        <v>0</v>
      </c>
      <c r="CD155" s="10">
        <v>0</v>
      </c>
      <c r="CE155" s="10">
        <v>0</v>
      </c>
      <c r="CF155" s="10">
        <v>10.33</v>
      </c>
      <c r="CG155" s="10">
        <v>0</v>
      </c>
      <c r="CH155" s="10">
        <v>246</v>
      </c>
      <c r="CI155" s="10" t="s">
        <v>288</v>
      </c>
      <c r="CJ155" s="10">
        <v>0</v>
      </c>
      <c r="CK155" s="10">
        <v>0</v>
      </c>
      <c r="CL155" s="10">
        <v>0</v>
      </c>
      <c r="CM155" s="10">
        <v>10.4</v>
      </c>
      <c r="CN155" s="10">
        <v>0</v>
      </c>
      <c r="CO155" s="10">
        <v>0</v>
      </c>
      <c r="CP155" s="10">
        <v>0</v>
      </c>
      <c r="CQ155" s="10">
        <v>0</v>
      </c>
      <c r="CR155" s="10">
        <v>10.4</v>
      </c>
      <c r="CS155" s="10">
        <v>0</v>
      </c>
      <c r="CT155" s="10">
        <v>0</v>
      </c>
      <c r="CU155" s="10">
        <v>0</v>
      </c>
      <c r="CV155" s="10">
        <v>0</v>
      </c>
      <c r="CW155" s="10">
        <v>10.4</v>
      </c>
      <c r="CX155" s="10">
        <v>0</v>
      </c>
      <c r="CY155" s="10">
        <v>246</v>
      </c>
      <c r="CZ155" s="10" t="s">
        <v>288</v>
      </c>
      <c r="DA155" s="10">
        <v>0</v>
      </c>
      <c r="DB155" s="10">
        <v>0</v>
      </c>
      <c r="DC155" s="10">
        <v>0</v>
      </c>
      <c r="DD155" s="10">
        <v>10.5</v>
      </c>
      <c r="DE155" s="10">
        <v>0</v>
      </c>
      <c r="DF155" s="10">
        <v>0</v>
      </c>
      <c r="DG155" s="10">
        <v>0</v>
      </c>
      <c r="DH155" s="10">
        <v>0</v>
      </c>
      <c r="DI155" s="10">
        <v>10.4</v>
      </c>
      <c r="DJ155" s="10">
        <v>0</v>
      </c>
      <c r="DK155" s="10">
        <v>0</v>
      </c>
      <c r="DL155" s="10">
        <v>0</v>
      </c>
      <c r="DM155" s="10">
        <v>0</v>
      </c>
      <c r="DN155" s="10">
        <v>10.3</v>
      </c>
      <c r="DO155" s="10">
        <v>0</v>
      </c>
    </row>
    <row r="156" spans="1:119" x14ac:dyDescent="0.25">
      <c r="A156" s="10">
        <v>247</v>
      </c>
      <c r="B156" s="10" t="s">
        <v>315</v>
      </c>
      <c r="C156" s="10">
        <v>0</v>
      </c>
      <c r="D156" s="10">
        <v>0</v>
      </c>
      <c r="E156" s="10">
        <v>0</v>
      </c>
      <c r="F156" s="10">
        <v>10.5</v>
      </c>
      <c r="G156" s="10">
        <v>0</v>
      </c>
      <c r="H156" s="10">
        <v>0</v>
      </c>
      <c r="I156" s="10">
        <v>0</v>
      </c>
      <c r="J156" s="10">
        <v>0</v>
      </c>
      <c r="K156" s="10">
        <v>10.3</v>
      </c>
      <c r="L156" s="10">
        <v>0</v>
      </c>
      <c r="M156" s="10">
        <v>0</v>
      </c>
      <c r="N156" s="10">
        <v>0</v>
      </c>
      <c r="O156" s="10">
        <v>0</v>
      </c>
      <c r="P156" s="10">
        <v>10.3</v>
      </c>
      <c r="Q156" s="10">
        <v>0</v>
      </c>
      <c r="R156" s="10">
        <v>247</v>
      </c>
      <c r="S156" s="10" t="s">
        <v>315</v>
      </c>
      <c r="T156" s="10">
        <v>0</v>
      </c>
      <c r="U156" s="10">
        <v>0</v>
      </c>
      <c r="V156" s="10">
        <v>0</v>
      </c>
      <c r="W156" s="10">
        <v>10.5</v>
      </c>
      <c r="Y156" s="10">
        <v>0</v>
      </c>
      <c r="Z156" s="10">
        <v>0</v>
      </c>
      <c r="AA156" s="10">
        <v>0</v>
      </c>
      <c r="AB156" s="10">
        <v>10.3</v>
      </c>
      <c r="AD156" s="10">
        <v>7.3000000000000001E-3</v>
      </c>
      <c r="AE156" s="10">
        <v>5.7000000000000002E-3</v>
      </c>
      <c r="AF156" s="10">
        <v>0.51270000000000004</v>
      </c>
      <c r="AG156" s="10">
        <v>10.4</v>
      </c>
      <c r="AI156" s="10">
        <v>247</v>
      </c>
      <c r="AJ156" s="10" t="s">
        <v>315</v>
      </c>
      <c r="AK156" s="10">
        <v>0.1512</v>
      </c>
      <c r="AL156" s="10">
        <v>2.1600000000000001E-2</v>
      </c>
      <c r="AM156" s="10">
        <v>8.3980999999999995</v>
      </c>
      <c r="AN156" s="10">
        <v>10.5</v>
      </c>
      <c r="AO156" s="10">
        <v>0.99</v>
      </c>
      <c r="AP156" s="10">
        <v>0.17829999999999999</v>
      </c>
      <c r="AQ156" s="10">
        <v>2.5399999999999999E-2</v>
      </c>
      <c r="AR156" s="10">
        <v>9.9982000000000006</v>
      </c>
      <c r="AS156" s="10">
        <v>10.4</v>
      </c>
      <c r="AT156" s="10">
        <v>0.99</v>
      </c>
      <c r="AU156" s="10">
        <v>0.214</v>
      </c>
      <c r="AV156" s="10">
        <v>3.0499999999999999E-2</v>
      </c>
      <c r="AW156" s="10">
        <v>12.0002</v>
      </c>
      <c r="AX156" s="10">
        <v>10.4</v>
      </c>
      <c r="AY156" s="10">
        <v>0.99</v>
      </c>
      <c r="AZ156" s="10">
        <v>247</v>
      </c>
      <c r="BA156" s="10" t="s">
        <v>315</v>
      </c>
      <c r="BB156" s="10">
        <v>0</v>
      </c>
      <c r="BC156" s="10">
        <v>0</v>
      </c>
      <c r="BD156" s="10">
        <v>0</v>
      </c>
      <c r="BE156" s="10">
        <v>10.5</v>
      </c>
      <c r="BF156" s="10">
        <v>0</v>
      </c>
      <c r="BG156" s="10">
        <v>0</v>
      </c>
      <c r="BH156" s="10">
        <v>0</v>
      </c>
      <c r="BI156" s="10">
        <v>0</v>
      </c>
      <c r="BJ156" s="10">
        <v>10.3</v>
      </c>
      <c r="BK156" s="10">
        <v>0</v>
      </c>
      <c r="BL156" s="10">
        <v>0</v>
      </c>
      <c r="BM156" s="10">
        <v>0</v>
      </c>
      <c r="BN156" s="10">
        <v>0</v>
      </c>
      <c r="BO156" s="10">
        <v>10.4</v>
      </c>
      <c r="BP156" s="10">
        <v>0</v>
      </c>
      <c r="BQ156" s="10">
        <v>247</v>
      </c>
      <c r="BR156" s="10" t="s">
        <v>315</v>
      </c>
      <c r="BS156" s="10">
        <v>0</v>
      </c>
      <c r="BT156" s="10">
        <v>0</v>
      </c>
      <c r="BU156" s="10">
        <v>0</v>
      </c>
      <c r="BV156" s="10">
        <v>10.3</v>
      </c>
      <c r="BW156" s="10">
        <v>0</v>
      </c>
      <c r="BX156" s="10">
        <v>0</v>
      </c>
      <c r="BY156" s="10">
        <v>0</v>
      </c>
      <c r="BZ156" s="10">
        <v>0</v>
      </c>
      <c r="CA156" s="10">
        <v>10.23</v>
      </c>
      <c r="CB156" s="10">
        <v>0</v>
      </c>
      <c r="CC156" s="10">
        <v>0</v>
      </c>
      <c r="CD156" s="10">
        <v>0</v>
      </c>
      <c r="CE156" s="10">
        <v>0</v>
      </c>
      <c r="CF156" s="10">
        <v>10.33</v>
      </c>
      <c r="CG156" s="10">
        <v>0</v>
      </c>
      <c r="CH156" s="10">
        <v>247</v>
      </c>
      <c r="CI156" s="10" t="s">
        <v>315</v>
      </c>
      <c r="CJ156" s="10">
        <v>0</v>
      </c>
      <c r="CK156" s="10">
        <v>0</v>
      </c>
      <c r="CL156" s="10">
        <v>0</v>
      </c>
      <c r="CM156" s="10">
        <v>10.4</v>
      </c>
      <c r="CN156" s="10">
        <v>0</v>
      </c>
      <c r="CO156" s="10">
        <v>0</v>
      </c>
      <c r="CP156" s="10">
        <v>0</v>
      </c>
      <c r="CQ156" s="10">
        <v>0</v>
      </c>
      <c r="CR156" s="10">
        <v>10.4</v>
      </c>
      <c r="CS156" s="10">
        <v>0</v>
      </c>
      <c r="CT156" s="10">
        <v>0</v>
      </c>
      <c r="CU156" s="10">
        <v>0</v>
      </c>
      <c r="CV156" s="10">
        <v>0</v>
      </c>
      <c r="CW156" s="10">
        <v>10.4</v>
      </c>
      <c r="CX156" s="10">
        <v>0</v>
      </c>
      <c r="CY156" s="10">
        <v>247</v>
      </c>
      <c r="CZ156" s="10" t="s">
        <v>315</v>
      </c>
      <c r="DA156" s="10">
        <v>0</v>
      </c>
      <c r="DB156" s="10">
        <v>0</v>
      </c>
      <c r="DC156" s="10">
        <v>0</v>
      </c>
      <c r="DD156" s="10">
        <v>10.5</v>
      </c>
      <c r="DE156" s="10">
        <v>0</v>
      </c>
      <c r="DF156" s="10">
        <v>0</v>
      </c>
      <c r="DG156" s="10">
        <v>0</v>
      </c>
      <c r="DH156" s="10">
        <v>0</v>
      </c>
      <c r="DI156" s="10">
        <v>10.4</v>
      </c>
      <c r="DJ156" s="10">
        <v>0</v>
      </c>
      <c r="DK156" s="10">
        <v>0</v>
      </c>
      <c r="DL156" s="10">
        <v>0</v>
      </c>
      <c r="DM156" s="10">
        <v>0</v>
      </c>
      <c r="DN156" s="10">
        <v>10.3</v>
      </c>
      <c r="DO156" s="10">
        <v>0</v>
      </c>
    </row>
    <row r="157" spans="1:119" x14ac:dyDescent="0.25">
      <c r="A157" s="10">
        <v>248</v>
      </c>
      <c r="B157" s="10" t="s">
        <v>289</v>
      </c>
      <c r="C157" s="10">
        <v>0</v>
      </c>
      <c r="D157" s="10">
        <v>0</v>
      </c>
      <c r="E157" s="10">
        <v>0</v>
      </c>
      <c r="F157" s="10">
        <v>10.5</v>
      </c>
      <c r="G157" s="10">
        <v>0</v>
      </c>
      <c r="H157" s="10">
        <v>0</v>
      </c>
      <c r="I157" s="10">
        <v>0</v>
      </c>
      <c r="J157" s="10">
        <v>0</v>
      </c>
      <c r="K157" s="10">
        <v>10.3</v>
      </c>
      <c r="L157" s="10">
        <v>0</v>
      </c>
      <c r="M157" s="10">
        <v>0</v>
      </c>
      <c r="N157" s="10">
        <v>0</v>
      </c>
      <c r="O157" s="10">
        <v>0</v>
      </c>
      <c r="P157" s="10">
        <v>10.3</v>
      </c>
      <c r="Q157" s="10">
        <v>0</v>
      </c>
      <c r="R157" s="10">
        <v>248</v>
      </c>
      <c r="S157" s="10" t="s">
        <v>289</v>
      </c>
      <c r="T157" s="10">
        <v>9.8699999999999996E-2</v>
      </c>
      <c r="U157" s="10">
        <v>7.5499999999999998E-2</v>
      </c>
      <c r="V157" s="10">
        <v>6.8335999999999997</v>
      </c>
      <c r="W157" s="10">
        <v>10.5</v>
      </c>
      <c r="Y157" s="10">
        <v>0.21779999999999999</v>
      </c>
      <c r="Z157" s="10">
        <v>0.1699</v>
      </c>
      <c r="AA157" s="10">
        <v>15.483700000000001</v>
      </c>
      <c r="AB157" s="10">
        <v>10.3</v>
      </c>
      <c r="AD157" s="10">
        <v>0.12559999999999999</v>
      </c>
      <c r="AE157" s="10">
        <v>9.8000000000000004E-2</v>
      </c>
      <c r="AF157" s="10">
        <v>8.8446999999999996</v>
      </c>
      <c r="AG157" s="10">
        <v>10.4</v>
      </c>
      <c r="AI157" s="10">
        <v>248</v>
      </c>
      <c r="AJ157" s="10" t="s">
        <v>289</v>
      </c>
      <c r="AK157" s="10">
        <v>0.1477</v>
      </c>
      <c r="AL157" s="10">
        <v>1.3299999999999999E-2</v>
      </c>
      <c r="AM157" s="10">
        <v>8.1530000000000005</v>
      </c>
      <c r="AN157" s="10">
        <v>10.5</v>
      </c>
      <c r="AO157" s="10">
        <v>0.996</v>
      </c>
      <c r="AP157" s="10">
        <v>0.25629999999999997</v>
      </c>
      <c r="AQ157" s="10">
        <v>3.4599999999999999E-2</v>
      </c>
      <c r="AR157" s="10">
        <v>14.3575</v>
      </c>
      <c r="AS157" s="10">
        <v>10.4</v>
      </c>
      <c r="AT157" s="10">
        <v>0.99</v>
      </c>
      <c r="AU157" s="10">
        <v>0.34639999999999999</v>
      </c>
      <c r="AV157" s="10">
        <v>5.8599999999999999E-2</v>
      </c>
      <c r="AW157" s="10">
        <v>19.503399999999999</v>
      </c>
      <c r="AX157" s="10">
        <v>10.4</v>
      </c>
      <c r="AY157" s="10">
        <v>0.99</v>
      </c>
      <c r="AZ157" s="10">
        <v>248</v>
      </c>
      <c r="BA157" s="10" t="s">
        <v>289</v>
      </c>
      <c r="BB157" s="10">
        <v>0</v>
      </c>
      <c r="BC157" s="10">
        <v>0</v>
      </c>
      <c r="BD157" s="10">
        <v>0</v>
      </c>
      <c r="BE157" s="10">
        <v>10.5</v>
      </c>
      <c r="BF157" s="10">
        <v>0</v>
      </c>
      <c r="BG157" s="10">
        <v>0</v>
      </c>
      <c r="BH157" s="10">
        <v>0</v>
      </c>
      <c r="BI157" s="10">
        <v>0</v>
      </c>
      <c r="BJ157" s="10">
        <v>10.3</v>
      </c>
      <c r="BK157" s="10">
        <v>0</v>
      </c>
      <c r="BL157" s="10">
        <v>0</v>
      </c>
      <c r="BM157" s="10">
        <v>0</v>
      </c>
      <c r="BN157" s="10">
        <v>0</v>
      </c>
      <c r="BO157" s="10">
        <v>10.4</v>
      </c>
      <c r="BP157" s="10">
        <v>0</v>
      </c>
      <c r="BQ157" s="10">
        <v>248</v>
      </c>
      <c r="BR157" s="10" t="s">
        <v>289</v>
      </c>
      <c r="BS157" s="10">
        <v>1.1633</v>
      </c>
      <c r="BT157" s="10">
        <v>0.51849999999999996</v>
      </c>
      <c r="BU157" s="10">
        <v>71.388900000000007</v>
      </c>
      <c r="BV157" s="10">
        <v>10.3</v>
      </c>
      <c r="BW157" s="10">
        <v>0.91</v>
      </c>
      <c r="BX157" s="10">
        <v>1.9819</v>
      </c>
      <c r="BY157" s="10">
        <v>0.62909999999999999</v>
      </c>
      <c r="BZ157" s="10">
        <v>117.35</v>
      </c>
      <c r="CA157" s="10">
        <v>10.23</v>
      </c>
      <c r="CB157" s="10">
        <v>0.95</v>
      </c>
      <c r="CC157" s="10">
        <v>2.9590000000000001</v>
      </c>
      <c r="CD157" s="10">
        <v>0.75409999999999999</v>
      </c>
      <c r="CE157" s="10">
        <v>170.66489999999999</v>
      </c>
      <c r="CF157" s="10">
        <v>10.33</v>
      </c>
      <c r="CG157" s="10">
        <v>0.97</v>
      </c>
      <c r="CH157" s="10">
        <v>248</v>
      </c>
      <c r="CI157" s="10" t="s">
        <v>289</v>
      </c>
      <c r="CJ157" s="10">
        <v>0.16850000000000001</v>
      </c>
      <c r="CK157" s="10">
        <v>6.7199999999999996E-2</v>
      </c>
      <c r="CL157" s="10">
        <v>10.069599999999999</v>
      </c>
      <c r="CM157" s="10">
        <v>10.4</v>
      </c>
      <c r="CN157" s="10">
        <v>0.93</v>
      </c>
      <c r="CO157" s="10">
        <v>0.32569999999999999</v>
      </c>
      <c r="CP157" s="10">
        <v>0.109</v>
      </c>
      <c r="CQ157" s="10">
        <v>19.065000000000001</v>
      </c>
      <c r="CR157" s="10">
        <v>10.4</v>
      </c>
      <c r="CS157" s="10">
        <v>0.95</v>
      </c>
      <c r="CT157" s="10">
        <v>0.29770000000000002</v>
      </c>
      <c r="CU157" s="10">
        <v>0.1178</v>
      </c>
      <c r="CV157" s="10">
        <v>17.772200000000002</v>
      </c>
      <c r="CW157" s="10">
        <v>10.4</v>
      </c>
      <c r="CX157" s="10">
        <v>0.93</v>
      </c>
      <c r="CY157" s="10">
        <v>248</v>
      </c>
      <c r="CZ157" s="10" t="s">
        <v>289</v>
      </c>
      <c r="DA157" s="10">
        <v>0.4254</v>
      </c>
      <c r="DB157" s="10">
        <v>0.14249999999999999</v>
      </c>
      <c r="DC157" s="10">
        <v>24.668399999999998</v>
      </c>
      <c r="DD157" s="10">
        <v>10.5</v>
      </c>
      <c r="DE157" s="10">
        <v>0.95</v>
      </c>
      <c r="DF157" s="10">
        <v>0.75060000000000004</v>
      </c>
      <c r="DG157" s="10">
        <v>0.17249999999999999</v>
      </c>
      <c r="DH157" s="10">
        <v>42.755400000000002</v>
      </c>
      <c r="DI157" s="10">
        <v>10.4</v>
      </c>
      <c r="DJ157" s="10">
        <v>0.97</v>
      </c>
      <c r="DK157" s="10">
        <v>0.96389999999999998</v>
      </c>
      <c r="DL157" s="10">
        <v>0.19889999999999999</v>
      </c>
      <c r="DM157" s="10">
        <v>55.168199999999999</v>
      </c>
      <c r="DN157" s="10">
        <v>10.3</v>
      </c>
      <c r="DO157" s="10">
        <v>0.98</v>
      </c>
    </row>
    <row r="158" spans="1:119" x14ac:dyDescent="0.25">
      <c r="A158" s="10">
        <v>249</v>
      </c>
      <c r="B158" s="10" t="s">
        <v>290</v>
      </c>
      <c r="C158" s="10">
        <v>0</v>
      </c>
      <c r="D158" s="10">
        <v>0</v>
      </c>
      <c r="E158" s="10">
        <v>0</v>
      </c>
      <c r="F158" s="10">
        <v>10.5</v>
      </c>
      <c r="G158" s="10">
        <v>0</v>
      </c>
      <c r="H158" s="10">
        <v>0</v>
      </c>
      <c r="I158" s="10">
        <v>0</v>
      </c>
      <c r="J158" s="10">
        <v>0</v>
      </c>
      <c r="K158" s="10">
        <v>10.3</v>
      </c>
      <c r="L158" s="10">
        <v>0</v>
      </c>
      <c r="M158" s="10">
        <v>0</v>
      </c>
      <c r="N158" s="10">
        <v>0</v>
      </c>
      <c r="O158" s="10">
        <v>0</v>
      </c>
      <c r="P158" s="10">
        <v>10.3</v>
      </c>
      <c r="Q158" s="10">
        <v>0</v>
      </c>
      <c r="R158" s="10">
        <v>249</v>
      </c>
      <c r="S158" s="10" t="s">
        <v>290</v>
      </c>
      <c r="T158" s="10">
        <v>0</v>
      </c>
      <c r="U158" s="10">
        <v>0</v>
      </c>
      <c r="V158" s="10">
        <v>0</v>
      </c>
      <c r="W158" s="10">
        <v>10.5</v>
      </c>
      <c r="Y158" s="10">
        <v>0</v>
      </c>
      <c r="Z158" s="10">
        <v>0</v>
      </c>
      <c r="AA158" s="10">
        <v>0</v>
      </c>
      <c r="AB158" s="10">
        <v>10.3</v>
      </c>
      <c r="AD158" s="10">
        <v>0</v>
      </c>
      <c r="AE158" s="10">
        <v>0</v>
      </c>
      <c r="AF158" s="10">
        <v>0</v>
      </c>
      <c r="AG158" s="10">
        <v>10.4</v>
      </c>
      <c r="AI158" s="10">
        <v>249</v>
      </c>
      <c r="AJ158" s="10" t="s">
        <v>290</v>
      </c>
      <c r="AK158" s="10">
        <v>0</v>
      </c>
      <c r="AL158" s="10">
        <v>0</v>
      </c>
      <c r="AM158" s="10">
        <v>0</v>
      </c>
      <c r="AN158" s="10">
        <v>10.5</v>
      </c>
      <c r="AO158" s="10">
        <v>0</v>
      </c>
      <c r="AP158" s="10">
        <v>0</v>
      </c>
      <c r="AQ158" s="10">
        <v>0</v>
      </c>
      <c r="AR158" s="10">
        <v>0</v>
      </c>
      <c r="AS158" s="10">
        <v>10.4</v>
      </c>
      <c r="AT158" s="10">
        <v>0</v>
      </c>
      <c r="AU158" s="10">
        <v>0</v>
      </c>
      <c r="AV158" s="10">
        <v>0</v>
      </c>
      <c r="AW158" s="10">
        <v>0</v>
      </c>
      <c r="AX158" s="10">
        <v>10.4</v>
      </c>
      <c r="AY158" s="10">
        <v>0</v>
      </c>
      <c r="AZ158" s="10">
        <v>249</v>
      </c>
      <c r="BA158" s="10" t="s">
        <v>290</v>
      </c>
      <c r="BB158" s="10">
        <v>0</v>
      </c>
      <c r="BC158" s="10">
        <v>0</v>
      </c>
      <c r="BD158" s="10">
        <v>0</v>
      </c>
      <c r="BE158" s="10">
        <v>10.5</v>
      </c>
      <c r="BF158" s="10">
        <v>0</v>
      </c>
      <c r="BG158" s="10">
        <v>0</v>
      </c>
      <c r="BH158" s="10">
        <v>0</v>
      </c>
      <c r="BI158" s="10">
        <v>0</v>
      </c>
      <c r="BJ158" s="10">
        <v>10.3</v>
      </c>
      <c r="BK158" s="10">
        <v>0</v>
      </c>
      <c r="BL158" s="10">
        <v>0</v>
      </c>
      <c r="BM158" s="10">
        <v>0</v>
      </c>
      <c r="BN158" s="10">
        <v>0</v>
      </c>
      <c r="BO158" s="10">
        <v>10.4</v>
      </c>
      <c r="BP158" s="10">
        <v>0</v>
      </c>
      <c r="BQ158" s="10">
        <v>249</v>
      </c>
      <c r="BR158" s="10" t="s">
        <v>290</v>
      </c>
      <c r="BS158" s="10">
        <v>0</v>
      </c>
      <c r="BT158" s="10">
        <v>0</v>
      </c>
      <c r="BU158" s="10">
        <v>0</v>
      </c>
      <c r="BV158" s="10">
        <v>10.3</v>
      </c>
      <c r="BW158" s="10">
        <v>0</v>
      </c>
      <c r="BX158" s="10">
        <v>0</v>
      </c>
      <c r="BY158" s="10">
        <v>0</v>
      </c>
      <c r="BZ158" s="10">
        <v>0</v>
      </c>
      <c r="CA158" s="10">
        <v>10.23</v>
      </c>
      <c r="CB158" s="10">
        <v>0</v>
      </c>
      <c r="CC158" s="10">
        <v>0</v>
      </c>
      <c r="CD158" s="10">
        <v>0</v>
      </c>
      <c r="CE158" s="10">
        <v>0</v>
      </c>
      <c r="CF158" s="10">
        <v>10.33</v>
      </c>
      <c r="CG158" s="10">
        <v>0</v>
      </c>
      <c r="CH158" s="10">
        <v>249</v>
      </c>
      <c r="CI158" s="10" t="s">
        <v>290</v>
      </c>
      <c r="CJ158" s="10">
        <v>0</v>
      </c>
      <c r="CK158" s="10">
        <v>0</v>
      </c>
      <c r="CL158" s="10">
        <v>0</v>
      </c>
      <c r="CM158" s="10">
        <v>10.4</v>
      </c>
      <c r="CN158" s="10">
        <v>0</v>
      </c>
      <c r="CO158" s="10">
        <v>0</v>
      </c>
      <c r="CP158" s="10">
        <v>0</v>
      </c>
      <c r="CQ158" s="10">
        <v>0</v>
      </c>
      <c r="CR158" s="10">
        <v>10.4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>
        <v>0</v>
      </c>
      <c r="CY158" s="10">
        <v>249</v>
      </c>
      <c r="CZ158" s="10" t="s">
        <v>290</v>
      </c>
      <c r="DA158" s="10">
        <v>0</v>
      </c>
      <c r="DB158" s="10">
        <v>0</v>
      </c>
      <c r="DC158" s="10">
        <v>0</v>
      </c>
      <c r="DD158" s="10">
        <v>10.5</v>
      </c>
      <c r="DE158" s="10">
        <v>0</v>
      </c>
      <c r="DF158" s="10">
        <v>0</v>
      </c>
      <c r="DG158" s="10">
        <v>0</v>
      </c>
      <c r="DH158" s="10">
        <v>0</v>
      </c>
      <c r="DI158" s="10">
        <v>10.4</v>
      </c>
      <c r="DJ158" s="10">
        <v>0</v>
      </c>
      <c r="DK158" s="10">
        <v>0</v>
      </c>
      <c r="DL158" s="10">
        <v>0</v>
      </c>
      <c r="DM158" s="10">
        <v>0</v>
      </c>
      <c r="DN158" s="10">
        <v>0</v>
      </c>
      <c r="DO158" s="10">
        <v>0</v>
      </c>
    </row>
    <row r="159" spans="1:119" x14ac:dyDescent="0.25">
      <c r="A159" s="10">
        <v>250</v>
      </c>
      <c r="B159" s="10" t="s">
        <v>306</v>
      </c>
      <c r="C159" s="10">
        <v>0</v>
      </c>
      <c r="D159" s="10">
        <v>0</v>
      </c>
      <c r="E159" s="10">
        <v>0</v>
      </c>
      <c r="F159" s="10">
        <v>10.5</v>
      </c>
      <c r="G159" s="10">
        <v>0</v>
      </c>
      <c r="H159" s="10">
        <v>0</v>
      </c>
      <c r="I159" s="10">
        <v>0</v>
      </c>
      <c r="J159" s="10">
        <v>0</v>
      </c>
      <c r="K159" s="10">
        <v>10.3</v>
      </c>
      <c r="L159" s="10">
        <v>0</v>
      </c>
      <c r="M159" s="10">
        <v>0</v>
      </c>
      <c r="N159" s="10">
        <v>0</v>
      </c>
      <c r="O159" s="10">
        <v>0</v>
      </c>
      <c r="P159" s="10">
        <v>10.3</v>
      </c>
      <c r="Q159" s="10">
        <v>0</v>
      </c>
      <c r="R159" s="10">
        <v>250</v>
      </c>
      <c r="S159" s="10" t="s">
        <v>306</v>
      </c>
      <c r="T159" s="10">
        <v>1.29E-2</v>
      </c>
      <c r="U159" s="10">
        <v>0.01</v>
      </c>
      <c r="V159" s="10">
        <v>0.89649999999999996</v>
      </c>
      <c r="W159" s="10">
        <v>10.5</v>
      </c>
      <c r="Y159" s="10">
        <v>1.4800000000000001E-2</v>
      </c>
      <c r="Z159" s="10">
        <v>1.15E-2</v>
      </c>
      <c r="AA159" s="10">
        <v>1.0521</v>
      </c>
      <c r="AB159" s="10">
        <v>10.3</v>
      </c>
      <c r="AD159" s="10">
        <v>0</v>
      </c>
      <c r="AE159" s="10">
        <v>0</v>
      </c>
      <c r="AF159" s="10">
        <v>0</v>
      </c>
      <c r="AG159" s="10">
        <v>10.4</v>
      </c>
      <c r="AI159" s="10">
        <v>250</v>
      </c>
      <c r="AJ159" s="10" t="s">
        <v>306</v>
      </c>
      <c r="AK159" s="10">
        <v>3.49E-2</v>
      </c>
      <c r="AL159" s="10">
        <v>2.6200000000000001E-2</v>
      </c>
      <c r="AM159" s="10">
        <v>2.4</v>
      </c>
      <c r="AN159" s="10">
        <v>10.5</v>
      </c>
      <c r="AO159" s="10">
        <v>0.8</v>
      </c>
      <c r="AP159" s="10">
        <v>3.4599999999999999E-2</v>
      </c>
      <c r="AQ159" s="10">
        <v>2.5899999999999999E-2</v>
      </c>
      <c r="AR159" s="10">
        <v>2.4</v>
      </c>
      <c r="AS159" s="10">
        <v>10.4</v>
      </c>
      <c r="AT159" s="10">
        <v>0.8</v>
      </c>
      <c r="AU159" s="10">
        <v>2.8799999999999999E-2</v>
      </c>
      <c r="AV159" s="10">
        <v>2.1600000000000001E-2</v>
      </c>
      <c r="AW159" s="10">
        <v>2</v>
      </c>
      <c r="AX159" s="10">
        <v>10.4</v>
      </c>
      <c r="AY159" s="10">
        <v>0.8</v>
      </c>
      <c r="AZ159" s="10">
        <v>250</v>
      </c>
      <c r="BA159" s="10" t="s">
        <v>306</v>
      </c>
      <c r="BB159" s="10">
        <v>3.6499999999999998E-2</v>
      </c>
      <c r="BC159" s="10">
        <v>2.1499999999999998E-2</v>
      </c>
      <c r="BD159" s="10">
        <v>2.3260000000000001</v>
      </c>
      <c r="BE159" s="10">
        <v>10.5</v>
      </c>
      <c r="BF159" s="10">
        <v>0.86</v>
      </c>
      <c r="BG159" s="10">
        <v>3.27E-2</v>
      </c>
      <c r="BH159" s="10">
        <v>2.4E-2</v>
      </c>
      <c r="BI159" s="10">
        <v>2.2705000000000002</v>
      </c>
      <c r="BJ159" s="10">
        <v>10.3</v>
      </c>
      <c r="BK159" s="10">
        <v>0.81</v>
      </c>
      <c r="BL159" s="10">
        <v>3.3000000000000002E-2</v>
      </c>
      <c r="BM159" s="10">
        <v>2.1899999999999999E-2</v>
      </c>
      <c r="BN159" s="10">
        <v>2.2002999999999999</v>
      </c>
      <c r="BO159" s="10">
        <v>10.4</v>
      </c>
      <c r="BP159" s="10">
        <v>0.83</v>
      </c>
      <c r="BQ159" s="10">
        <v>250</v>
      </c>
      <c r="BR159" s="10" t="s">
        <v>306</v>
      </c>
      <c r="BS159" s="10">
        <v>3.1199999999999999E-2</v>
      </c>
      <c r="BT159" s="10">
        <v>1.72E-2</v>
      </c>
      <c r="BU159" s="10">
        <v>1.9970000000000001</v>
      </c>
      <c r="BV159" s="10">
        <v>10.3</v>
      </c>
      <c r="BW159" s="10">
        <v>0.88</v>
      </c>
      <c r="BX159" s="10">
        <v>0.03</v>
      </c>
      <c r="BY159" s="10">
        <v>1.6799999999999999E-2</v>
      </c>
      <c r="BZ159" s="10">
        <v>1.9404999999999999</v>
      </c>
      <c r="CA159" s="10">
        <v>10.23</v>
      </c>
      <c r="CB159" s="10">
        <v>0.87</v>
      </c>
      <c r="CC159" s="10">
        <v>3.1199999999999999E-2</v>
      </c>
      <c r="CD159" s="10">
        <v>1.72E-2</v>
      </c>
      <c r="CE159" s="10">
        <v>1.9912000000000001</v>
      </c>
      <c r="CF159" s="10">
        <v>10.33</v>
      </c>
      <c r="CG159" s="10">
        <v>0.88</v>
      </c>
      <c r="CH159" s="10">
        <v>250</v>
      </c>
      <c r="CI159" s="10" t="s">
        <v>306</v>
      </c>
      <c r="CJ159" s="10">
        <v>5.96E-2</v>
      </c>
      <c r="CK159" s="10">
        <v>0</v>
      </c>
      <c r="CL159" s="10">
        <v>3.3087</v>
      </c>
      <c r="CM159" s="10">
        <v>10.4</v>
      </c>
      <c r="CN159" s="10">
        <v>1</v>
      </c>
      <c r="CO159" s="10">
        <v>0.2384</v>
      </c>
      <c r="CP159" s="10">
        <v>7.3599999999999999E-2</v>
      </c>
      <c r="CQ159" s="10">
        <v>13.851000000000001</v>
      </c>
      <c r="CR159" s="10">
        <v>10.4</v>
      </c>
      <c r="CS159" s="10">
        <v>0.96</v>
      </c>
      <c r="CT159" s="10">
        <v>0.152</v>
      </c>
      <c r="CU159" s="10">
        <v>4.36E-2</v>
      </c>
      <c r="CV159" s="10">
        <v>8.7784999999999993</v>
      </c>
      <c r="CW159" s="10">
        <v>10.4</v>
      </c>
      <c r="CX159" s="10">
        <v>0.96</v>
      </c>
      <c r="CY159" s="10">
        <v>250</v>
      </c>
      <c r="CZ159" s="10" t="s">
        <v>306</v>
      </c>
      <c r="DA159" s="10">
        <v>0.1736</v>
      </c>
      <c r="DB159" s="10">
        <v>6.5199999999999994E-2</v>
      </c>
      <c r="DC159" s="10">
        <v>10.1966</v>
      </c>
      <c r="DD159" s="10">
        <v>10.5</v>
      </c>
      <c r="DE159" s="10">
        <v>0.94</v>
      </c>
      <c r="DF159" s="10">
        <v>0.65280000000000005</v>
      </c>
      <c r="DG159" s="10">
        <v>0.114</v>
      </c>
      <c r="DH159" s="10">
        <v>36.7883</v>
      </c>
      <c r="DI159" s="10">
        <v>10.4</v>
      </c>
      <c r="DJ159" s="10">
        <v>0.99</v>
      </c>
      <c r="DK159" s="10">
        <v>0.7752</v>
      </c>
      <c r="DL159" s="10">
        <v>0.1152</v>
      </c>
      <c r="DM159" s="10">
        <v>43.9298</v>
      </c>
      <c r="DN159" s="10">
        <v>10.3</v>
      </c>
      <c r="DO159" s="10">
        <v>0.99</v>
      </c>
    </row>
    <row r="160" spans="1:119" x14ac:dyDescent="0.25">
      <c r="A160" s="10">
        <v>251</v>
      </c>
      <c r="B160" s="10" t="s">
        <v>300</v>
      </c>
      <c r="C160" s="10">
        <v>0</v>
      </c>
      <c r="D160" s="10">
        <v>0</v>
      </c>
      <c r="E160" s="10">
        <v>0</v>
      </c>
      <c r="F160" s="10">
        <v>10.5</v>
      </c>
      <c r="G160" s="10">
        <v>0</v>
      </c>
      <c r="H160" s="10">
        <v>0</v>
      </c>
      <c r="I160" s="10">
        <v>0</v>
      </c>
      <c r="J160" s="10">
        <v>0</v>
      </c>
      <c r="K160" s="10">
        <v>10.3</v>
      </c>
      <c r="L160" s="10">
        <v>0</v>
      </c>
      <c r="M160" s="10">
        <v>0</v>
      </c>
      <c r="N160" s="10">
        <v>0</v>
      </c>
      <c r="O160" s="10">
        <v>0</v>
      </c>
      <c r="P160" s="10">
        <v>10.3</v>
      </c>
      <c r="Q160" s="10">
        <v>0</v>
      </c>
      <c r="R160" s="10">
        <v>251</v>
      </c>
      <c r="S160" s="10" t="s">
        <v>300</v>
      </c>
      <c r="T160" s="10">
        <v>0</v>
      </c>
      <c r="U160" s="10">
        <v>0</v>
      </c>
      <c r="V160" s="10">
        <v>0</v>
      </c>
      <c r="W160" s="10">
        <v>10.5</v>
      </c>
      <c r="Y160" s="10">
        <v>0</v>
      </c>
      <c r="Z160" s="10">
        <v>0</v>
      </c>
      <c r="AA160" s="10">
        <v>0</v>
      </c>
      <c r="AB160" s="10">
        <v>10.3</v>
      </c>
      <c r="AD160" s="10">
        <v>0</v>
      </c>
      <c r="AE160" s="10">
        <v>0</v>
      </c>
      <c r="AF160" s="10">
        <v>0</v>
      </c>
      <c r="AG160" s="10">
        <v>10.4</v>
      </c>
      <c r="AI160" s="10">
        <v>251</v>
      </c>
      <c r="AJ160" s="10" t="s">
        <v>300</v>
      </c>
      <c r="AK160" s="10">
        <v>0</v>
      </c>
      <c r="AL160" s="10">
        <v>0</v>
      </c>
      <c r="AM160" s="10">
        <v>0</v>
      </c>
      <c r="AN160" s="10">
        <v>10.5</v>
      </c>
      <c r="AO160" s="10">
        <v>0</v>
      </c>
      <c r="AP160" s="10">
        <v>0</v>
      </c>
      <c r="AQ160" s="10">
        <v>0</v>
      </c>
      <c r="AR160" s="10">
        <v>0</v>
      </c>
      <c r="AS160" s="10">
        <v>10.4</v>
      </c>
      <c r="AT160" s="10">
        <v>0</v>
      </c>
      <c r="AU160" s="10">
        <v>0</v>
      </c>
      <c r="AV160" s="10">
        <v>0</v>
      </c>
      <c r="AW160" s="10">
        <v>0</v>
      </c>
      <c r="AX160" s="10">
        <v>10.4</v>
      </c>
      <c r="AY160" s="10">
        <v>0</v>
      </c>
      <c r="AZ160" s="10">
        <v>251</v>
      </c>
      <c r="BA160" s="10" t="s">
        <v>300</v>
      </c>
      <c r="BB160" s="10">
        <v>0</v>
      </c>
      <c r="BC160" s="10">
        <v>0</v>
      </c>
      <c r="BD160" s="10">
        <v>0</v>
      </c>
      <c r="BE160" s="10">
        <v>10.5</v>
      </c>
      <c r="BF160" s="10">
        <v>0</v>
      </c>
      <c r="BG160" s="10">
        <v>0</v>
      </c>
      <c r="BH160" s="10">
        <v>0</v>
      </c>
      <c r="BI160" s="10">
        <v>0</v>
      </c>
      <c r="BJ160" s="10">
        <v>10.3</v>
      </c>
      <c r="BK160" s="10">
        <v>0</v>
      </c>
      <c r="BL160" s="10">
        <v>0</v>
      </c>
      <c r="BM160" s="10">
        <v>0</v>
      </c>
      <c r="BN160" s="10">
        <v>0</v>
      </c>
      <c r="BO160" s="10">
        <v>10.4</v>
      </c>
      <c r="BP160" s="10">
        <v>0</v>
      </c>
      <c r="BQ160" s="10">
        <v>251</v>
      </c>
      <c r="BR160" s="10" t="s">
        <v>300</v>
      </c>
      <c r="BS160" s="10">
        <v>0</v>
      </c>
      <c r="BT160" s="10">
        <v>0</v>
      </c>
      <c r="BU160" s="10">
        <v>0</v>
      </c>
      <c r="BV160" s="10">
        <v>10.3</v>
      </c>
      <c r="BW160" s="10">
        <v>0</v>
      </c>
      <c r="BX160" s="10">
        <v>0</v>
      </c>
      <c r="BY160" s="10">
        <v>0</v>
      </c>
      <c r="BZ160" s="10">
        <v>0</v>
      </c>
      <c r="CA160" s="10">
        <v>10.23</v>
      </c>
      <c r="CB160" s="10">
        <v>0</v>
      </c>
      <c r="CC160" s="10">
        <v>0</v>
      </c>
      <c r="CD160" s="10">
        <v>0</v>
      </c>
      <c r="CE160" s="10">
        <v>0</v>
      </c>
      <c r="CF160" s="10">
        <v>10.33</v>
      </c>
      <c r="CG160" s="10">
        <v>0</v>
      </c>
      <c r="CH160" s="10">
        <v>251</v>
      </c>
      <c r="CI160" s="10" t="s">
        <v>300</v>
      </c>
      <c r="CJ160" s="10">
        <v>0</v>
      </c>
      <c r="CK160" s="10">
        <v>0</v>
      </c>
      <c r="CL160" s="10">
        <v>0</v>
      </c>
      <c r="CM160" s="10">
        <v>10.4</v>
      </c>
      <c r="CN160" s="10">
        <v>0</v>
      </c>
      <c r="CO160" s="10">
        <v>0</v>
      </c>
      <c r="CP160" s="10">
        <v>0</v>
      </c>
      <c r="CQ160" s="10">
        <v>0</v>
      </c>
      <c r="CR160" s="10">
        <v>10.4</v>
      </c>
      <c r="CS160" s="10">
        <v>0</v>
      </c>
      <c r="CT160" s="10">
        <v>0</v>
      </c>
      <c r="CU160" s="10">
        <v>0</v>
      </c>
      <c r="CV160" s="10">
        <v>0</v>
      </c>
      <c r="CW160" s="10">
        <v>10.4</v>
      </c>
      <c r="CX160" s="10">
        <v>0</v>
      </c>
      <c r="CY160" s="10">
        <v>251</v>
      </c>
      <c r="CZ160" s="10" t="s">
        <v>300</v>
      </c>
      <c r="DA160" s="10">
        <v>0</v>
      </c>
      <c r="DB160" s="10">
        <v>0</v>
      </c>
      <c r="DC160" s="10">
        <v>0</v>
      </c>
      <c r="DD160" s="10">
        <v>10.5</v>
      </c>
      <c r="DE160" s="10">
        <v>0</v>
      </c>
      <c r="DF160" s="10">
        <v>0</v>
      </c>
      <c r="DG160" s="10">
        <v>0</v>
      </c>
      <c r="DH160" s="10">
        <v>0</v>
      </c>
      <c r="DI160" s="10">
        <v>10.4</v>
      </c>
      <c r="DJ160" s="10">
        <v>0</v>
      </c>
      <c r="DK160" s="10">
        <v>0</v>
      </c>
      <c r="DL160" s="10">
        <v>0</v>
      </c>
      <c r="DM160" s="10">
        <v>0</v>
      </c>
      <c r="DN160" s="10">
        <v>10.3</v>
      </c>
      <c r="DO160" s="10">
        <v>0</v>
      </c>
    </row>
    <row r="161" spans="1:119" x14ac:dyDescent="0.25">
      <c r="A161" s="10">
        <v>252</v>
      </c>
      <c r="B161" s="10" t="s">
        <v>310</v>
      </c>
      <c r="C161" s="10">
        <v>0</v>
      </c>
      <c r="D161" s="10">
        <v>0</v>
      </c>
      <c r="E161" s="10">
        <v>0</v>
      </c>
      <c r="F161" s="10">
        <v>10.5</v>
      </c>
      <c r="G161" s="10">
        <v>0</v>
      </c>
      <c r="H161" s="10">
        <v>0</v>
      </c>
      <c r="I161" s="10">
        <v>0</v>
      </c>
      <c r="J161" s="10">
        <v>0</v>
      </c>
      <c r="K161" s="10">
        <v>10.3</v>
      </c>
      <c r="L161" s="10">
        <v>0</v>
      </c>
      <c r="M161" s="10">
        <v>0</v>
      </c>
      <c r="N161" s="10">
        <v>0</v>
      </c>
      <c r="O161" s="10">
        <v>0</v>
      </c>
      <c r="P161" s="10">
        <v>10.3</v>
      </c>
      <c r="Q161" s="10">
        <v>0</v>
      </c>
      <c r="R161" s="10">
        <v>252</v>
      </c>
      <c r="S161" s="10" t="s">
        <v>310</v>
      </c>
      <c r="T161" s="10">
        <v>0</v>
      </c>
      <c r="U161" s="10">
        <v>0</v>
      </c>
      <c r="V161" s="10">
        <v>0</v>
      </c>
      <c r="W161" s="10">
        <v>10.5</v>
      </c>
      <c r="Y161" s="10">
        <v>0</v>
      </c>
      <c r="Z161" s="10">
        <v>0</v>
      </c>
      <c r="AA161" s="10">
        <v>0</v>
      </c>
      <c r="AB161" s="10">
        <v>10.3</v>
      </c>
      <c r="AD161" s="10">
        <v>0</v>
      </c>
      <c r="AE161" s="10">
        <v>0</v>
      </c>
      <c r="AF161" s="10">
        <v>0</v>
      </c>
      <c r="AG161" s="10">
        <v>10.4</v>
      </c>
      <c r="AI161" s="10">
        <v>252</v>
      </c>
      <c r="AJ161" s="10" t="s">
        <v>310</v>
      </c>
      <c r="AK161" s="10">
        <v>0</v>
      </c>
      <c r="AL161" s="10">
        <v>0</v>
      </c>
      <c r="AM161" s="10">
        <v>0</v>
      </c>
      <c r="AN161" s="10">
        <v>10.5</v>
      </c>
      <c r="AO161" s="10">
        <v>0</v>
      </c>
      <c r="AP161" s="10">
        <v>0</v>
      </c>
      <c r="AQ161" s="10">
        <v>0</v>
      </c>
      <c r="AR161" s="10">
        <v>0</v>
      </c>
      <c r="AS161" s="10">
        <v>10.4</v>
      </c>
      <c r="AT161" s="10">
        <v>0</v>
      </c>
      <c r="AU161" s="10">
        <v>0</v>
      </c>
      <c r="AV161" s="10">
        <v>0</v>
      </c>
      <c r="AW161" s="10">
        <v>0</v>
      </c>
      <c r="AX161" s="10">
        <v>10.4</v>
      </c>
      <c r="AY161" s="10">
        <v>0</v>
      </c>
      <c r="AZ161" s="10">
        <v>252</v>
      </c>
      <c r="BA161" s="10" t="s">
        <v>310</v>
      </c>
      <c r="BB161" s="10">
        <v>0</v>
      </c>
      <c r="BC161" s="10">
        <v>0</v>
      </c>
      <c r="BD161" s="10">
        <v>0</v>
      </c>
      <c r="BE161" s="10">
        <v>10.5</v>
      </c>
      <c r="BF161" s="10">
        <v>0</v>
      </c>
      <c r="BG161" s="10">
        <v>0</v>
      </c>
      <c r="BH161" s="10">
        <v>0</v>
      </c>
      <c r="BI161" s="10">
        <v>0</v>
      </c>
      <c r="BJ161" s="10">
        <v>10.3</v>
      </c>
      <c r="BK161" s="10">
        <v>0</v>
      </c>
      <c r="BL161" s="10">
        <v>0</v>
      </c>
      <c r="BM161" s="10">
        <v>0</v>
      </c>
      <c r="BN161" s="10">
        <v>0</v>
      </c>
      <c r="BO161" s="10">
        <v>10.4</v>
      </c>
      <c r="BP161" s="10">
        <v>0</v>
      </c>
      <c r="BQ161" s="10">
        <v>252</v>
      </c>
      <c r="BR161" s="10" t="s">
        <v>310</v>
      </c>
      <c r="BS161" s="10">
        <v>0</v>
      </c>
      <c r="BT161" s="10">
        <v>0</v>
      </c>
      <c r="BU161" s="10">
        <v>0</v>
      </c>
      <c r="BV161" s="10">
        <v>10.3</v>
      </c>
      <c r="BW161" s="10">
        <v>0</v>
      </c>
      <c r="BX161" s="10">
        <v>0</v>
      </c>
      <c r="BY161" s="10">
        <v>0</v>
      </c>
      <c r="BZ161" s="10">
        <v>0</v>
      </c>
      <c r="CA161" s="10">
        <v>10.23</v>
      </c>
      <c r="CB161" s="10">
        <v>0</v>
      </c>
      <c r="CC161" s="10">
        <v>0</v>
      </c>
      <c r="CD161" s="10">
        <v>0</v>
      </c>
      <c r="CE161" s="10">
        <v>0</v>
      </c>
      <c r="CF161" s="10">
        <v>10.33</v>
      </c>
      <c r="CG161" s="10">
        <v>0</v>
      </c>
      <c r="CH161" s="10">
        <v>252</v>
      </c>
      <c r="CI161" s="10" t="s">
        <v>310</v>
      </c>
      <c r="CJ161" s="10">
        <v>0</v>
      </c>
      <c r="CK161" s="10">
        <v>0</v>
      </c>
      <c r="CL161" s="10">
        <v>0</v>
      </c>
      <c r="CM161" s="10">
        <v>10.4</v>
      </c>
      <c r="CN161" s="10">
        <v>0</v>
      </c>
      <c r="CO161" s="10">
        <v>0</v>
      </c>
      <c r="CP161" s="10">
        <v>0</v>
      </c>
      <c r="CQ161" s="10">
        <v>0</v>
      </c>
      <c r="CR161" s="10">
        <v>10.4</v>
      </c>
      <c r="CS161" s="10">
        <v>0</v>
      </c>
      <c r="CT161" s="10">
        <v>0</v>
      </c>
      <c r="CU161" s="10">
        <v>0</v>
      </c>
      <c r="CV161" s="10">
        <v>0</v>
      </c>
      <c r="CW161" s="10">
        <v>10.4</v>
      </c>
      <c r="CX161" s="10">
        <v>0</v>
      </c>
      <c r="CY161" s="10">
        <v>252</v>
      </c>
      <c r="CZ161" s="10" t="s">
        <v>310</v>
      </c>
      <c r="DA161" s="10">
        <v>0</v>
      </c>
      <c r="DB161" s="10">
        <v>0</v>
      </c>
      <c r="DC161" s="10">
        <v>0</v>
      </c>
      <c r="DD161" s="10">
        <v>10.5</v>
      </c>
      <c r="DE161" s="10">
        <v>0</v>
      </c>
      <c r="DF161" s="10">
        <v>0</v>
      </c>
      <c r="DG161" s="10">
        <v>0</v>
      </c>
      <c r="DH161" s="10">
        <v>0</v>
      </c>
      <c r="DI161" s="10">
        <v>10.4</v>
      </c>
      <c r="DJ161" s="10">
        <v>0</v>
      </c>
      <c r="DK161" s="10">
        <v>0</v>
      </c>
      <c r="DL161" s="10">
        <v>0</v>
      </c>
      <c r="DM161" s="10">
        <v>0</v>
      </c>
      <c r="DN161" s="10">
        <v>10.3</v>
      </c>
      <c r="DO161" s="10">
        <v>0</v>
      </c>
    </row>
    <row r="162" spans="1:119" x14ac:dyDescent="0.25">
      <c r="A162" s="10">
        <v>253</v>
      </c>
      <c r="B162" s="10" t="s">
        <v>301</v>
      </c>
      <c r="C162" s="10">
        <v>0</v>
      </c>
      <c r="D162" s="10">
        <v>0</v>
      </c>
      <c r="E162" s="10">
        <v>0</v>
      </c>
      <c r="F162" s="10">
        <v>10.5</v>
      </c>
      <c r="G162" s="10">
        <v>0</v>
      </c>
      <c r="H162" s="10">
        <v>0</v>
      </c>
      <c r="I162" s="10">
        <v>0</v>
      </c>
      <c r="J162" s="10">
        <v>0</v>
      </c>
      <c r="K162" s="10">
        <v>10.3</v>
      </c>
      <c r="L162" s="10">
        <v>0</v>
      </c>
      <c r="M162" s="10">
        <v>0</v>
      </c>
      <c r="N162" s="10">
        <v>0</v>
      </c>
      <c r="O162" s="10">
        <v>0</v>
      </c>
      <c r="P162" s="10">
        <v>10.3</v>
      </c>
      <c r="Q162" s="10">
        <v>0</v>
      </c>
      <c r="R162" s="10">
        <v>253</v>
      </c>
      <c r="S162" s="10" t="s">
        <v>301</v>
      </c>
      <c r="T162" s="10">
        <v>1.7899999999999999E-2</v>
      </c>
      <c r="U162" s="10">
        <v>1.3899999999999999E-2</v>
      </c>
      <c r="V162" s="10">
        <v>1.2466999999999999</v>
      </c>
      <c r="W162" s="10">
        <v>10.5</v>
      </c>
      <c r="Y162" s="10">
        <v>3.32E-2</v>
      </c>
      <c r="Z162" s="10">
        <v>2.5899999999999999E-2</v>
      </c>
      <c r="AA162" s="10">
        <v>2.3599000000000001</v>
      </c>
      <c r="AB162" s="10">
        <v>10.3</v>
      </c>
      <c r="AD162" s="10">
        <v>1.9400000000000001E-2</v>
      </c>
      <c r="AE162" s="10">
        <v>1.52E-2</v>
      </c>
      <c r="AF162" s="10">
        <v>1.369</v>
      </c>
      <c r="AG162" s="10">
        <v>10.4</v>
      </c>
      <c r="AI162" s="10">
        <v>253</v>
      </c>
      <c r="AJ162" s="10" t="s">
        <v>301</v>
      </c>
      <c r="AK162" s="10">
        <v>4.4200000000000003E-2</v>
      </c>
      <c r="AL162" s="10">
        <v>2.1399999999999999E-2</v>
      </c>
      <c r="AM162" s="10">
        <v>2.6999</v>
      </c>
      <c r="AN162" s="10">
        <v>10.5</v>
      </c>
      <c r="AO162" s="10">
        <v>0.9</v>
      </c>
      <c r="AP162" s="10">
        <v>0.1167</v>
      </c>
      <c r="AQ162" s="10">
        <v>5.6500000000000002E-2</v>
      </c>
      <c r="AR162" s="10">
        <v>7.1982999999999997</v>
      </c>
      <c r="AS162" s="10">
        <v>10.4</v>
      </c>
      <c r="AT162" s="10">
        <v>0.9</v>
      </c>
      <c r="AU162" s="10">
        <v>6.3200000000000006E-2</v>
      </c>
      <c r="AV162" s="10">
        <v>3.0599999999999999E-2</v>
      </c>
      <c r="AW162" s="10">
        <v>3.8980999999999999</v>
      </c>
      <c r="AX162" s="10">
        <v>10.4</v>
      </c>
      <c r="AY162" s="10">
        <v>0.9</v>
      </c>
      <c r="AZ162" s="10">
        <v>253</v>
      </c>
      <c r="BA162" s="10" t="s">
        <v>301</v>
      </c>
      <c r="BB162" s="10">
        <v>0</v>
      </c>
      <c r="BC162" s="10">
        <v>0</v>
      </c>
      <c r="BD162" s="10">
        <v>0</v>
      </c>
      <c r="BE162" s="10">
        <v>10.5</v>
      </c>
      <c r="BF162" s="10">
        <v>0</v>
      </c>
      <c r="BG162" s="10">
        <v>0</v>
      </c>
      <c r="BH162" s="10">
        <v>0</v>
      </c>
      <c r="BI162" s="10">
        <v>0</v>
      </c>
      <c r="BJ162" s="10">
        <v>10.3</v>
      </c>
      <c r="BK162" s="10">
        <v>0</v>
      </c>
      <c r="BL162" s="10">
        <v>0</v>
      </c>
      <c r="BM162" s="10">
        <v>0</v>
      </c>
      <c r="BN162" s="10">
        <v>0</v>
      </c>
      <c r="BO162" s="10">
        <v>10.4</v>
      </c>
      <c r="BP162" s="10">
        <v>0</v>
      </c>
      <c r="BQ162" s="10">
        <v>253</v>
      </c>
      <c r="BR162" s="10" t="s">
        <v>301</v>
      </c>
      <c r="BS162" s="10">
        <v>4.7100000000000003E-2</v>
      </c>
      <c r="BT162" s="10">
        <v>0</v>
      </c>
      <c r="BU162" s="10">
        <v>2.6400999999999999</v>
      </c>
      <c r="BV162" s="10">
        <v>10.3</v>
      </c>
      <c r="BW162" s="10">
        <v>1</v>
      </c>
      <c r="BX162" s="10">
        <v>0.19320000000000001</v>
      </c>
      <c r="BY162" s="10">
        <v>6.8999999999999999E-3</v>
      </c>
      <c r="BZ162" s="10">
        <v>10.910600000000001</v>
      </c>
      <c r="CA162" s="10">
        <v>10.23</v>
      </c>
      <c r="CB162" s="10">
        <v>1</v>
      </c>
      <c r="CC162" s="10">
        <v>0.1023</v>
      </c>
      <c r="CD162" s="10">
        <v>8.9999999999999998E-4</v>
      </c>
      <c r="CE162" s="10">
        <v>5.7178000000000004</v>
      </c>
      <c r="CF162" s="10">
        <v>10.33</v>
      </c>
      <c r="CG162" s="10">
        <v>1</v>
      </c>
      <c r="CH162" s="10">
        <v>253</v>
      </c>
      <c r="CI162" s="10" t="s">
        <v>301</v>
      </c>
      <c r="CJ162" s="10">
        <v>2.7900000000000001E-2</v>
      </c>
      <c r="CK162" s="10">
        <v>0</v>
      </c>
      <c r="CL162" s="10">
        <v>1.5488999999999999</v>
      </c>
      <c r="CM162" s="10">
        <v>10.4</v>
      </c>
      <c r="CN162" s="10">
        <v>1</v>
      </c>
      <c r="CO162" s="10">
        <v>0.1182</v>
      </c>
      <c r="CP162" s="10">
        <v>5.4600000000000003E-2</v>
      </c>
      <c r="CQ162" s="10">
        <v>7.2281000000000004</v>
      </c>
      <c r="CR162" s="10">
        <v>10.4</v>
      </c>
      <c r="CS162" s="10">
        <v>0.91</v>
      </c>
      <c r="CT162" s="10">
        <v>5.2999999999999999E-2</v>
      </c>
      <c r="CU162" s="10">
        <v>1.0800000000000001E-2</v>
      </c>
      <c r="CV162" s="10">
        <v>3</v>
      </c>
      <c r="CW162" s="10">
        <v>10.4</v>
      </c>
      <c r="CX162" s="10">
        <v>0.98</v>
      </c>
      <c r="CY162" s="10">
        <v>253</v>
      </c>
      <c r="CZ162" s="10" t="s">
        <v>301</v>
      </c>
      <c r="DA162" s="10">
        <v>3.4799999999999998E-2</v>
      </c>
      <c r="DB162" s="10">
        <v>0</v>
      </c>
      <c r="DC162" s="10">
        <v>1.9135</v>
      </c>
      <c r="DD162" s="10">
        <v>10.5</v>
      </c>
      <c r="DE162" s="10">
        <v>1</v>
      </c>
      <c r="DF162" s="10">
        <v>0.18659999999999999</v>
      </c>
      <c r="DG162" s="10">
        <v>2.76E-2</v>
      </c>
      <c r="DH162" s="10">
        <v>10.4717</v>
      </c>
      <c r="DI162" s="10">
        <v>10.4</v>
      </c>
      <c r="DJ162" s="10">
        <v>0.99</v>
      </c>
      <c r="DK162" s="10">
        <v>0.1575</v>
      </c>
      <c r="DL162" s="10">
        <v>1.6199999999999999E-2</v>
      </c>
      <c r="DM162" s="10">
        <v>8.875</v>
      </c>
      <c r="DN162" s="10">
        <v>10.3</v>
      </c>
      <c r="DO162" s="10">
        <v>0.99</v>
      </c>
    </row>
    <row r="163" spans="1:119" x14ac:dyDescent="0.25">
      <c r="A163" s="10">
        <v>254</v>
      </c>
      <c r="B163" s="10" t="s">
        <v>316</v>
      </c>
      <c r="C163" s="10">
        <v>0</v>
      </c>
      <c r="D163" s="10">
        <v>0</v>
      </c>
      <c r="E163" s="10">
        <v>0</v>
      </c>
      <c r="F163" s="10">
        <v>10.5</v>
      </c>
      <c r="G163" s="10">
        <v>0</v>
      </c>
      <c r="H163" s="10">
        <v>0</v>
      </c>
      <c r="I163" s="10">
        <v>0</v>
      </c>
      <c r="J163" s="10">
        <v>0</v>
      </c>
      <c r="K163" s="10">
        <v>10.3</v>
      </c>
      <c r="L163" s="10">
        <v>0</v>
      </c>
      <c r="M163" s="10">
        <v>0</v>
      </c>
      <c r="N163" s="10">
        <v>0</v>
      </c>
      <c r="O163" s="10">
        <v>0</v>
      </c>
      <c r="P163" s="10">
        <v>10.3</v>
      </c>
      <c r="Q163" s="10">
        <v>0</v>
      </c>
      <c r="R163" s="10">
        <v>254</v>
      </c>
      <c r="S163" s="10" t="s">
        <v>316</v>
      </c>
      <c r="T163" s="10">
        <v>0</v>
      </c>
      <c r="U163" s="10">
        <v>0</v>
      </c>
      <c r="V163" s="10">
        <v>0</v>
      </c>
      <c r="W163" s="10">
        <v>10.5</v>
      </c>
      <c r="Y163" s="10">
        <v>3.0499999999999999E-2</v>
      </c>
      <c r="Z163" s="10">
        <v>2.3800000000000002E-2</v>
      </c>
      <c r="AA163" s="10">
        <v>2.17</v>
      </c>
      <c r="AB163" s="10">
        <v>10.3</v>
      </c>
      <c r="AD163" s="10">
        <v>0</v>
      </c>
      <c r="AE163" s="10">
        <v>0</v>
      </c>
      <c r="AF163" s="10">
        <v>0</v>
      </c>
      <c r="AG163" s="10">
        <v>10.4</v>
      </c>
      <c r="AI163" s="10">
        <v>254</v>
      </c>
      <c r="AJ163" s="10" t="s">
        <v>316</v>
      </c>
      <c r="AK163" s="10">
        <v>0.377</v>
      </c>
      <c r="AL163" s="10">
        <v>2.5999999999999999E-2</v>
      </c>
      <c r="AM163" s="10">
        <v>20.7789</v>
      </c>
      <c r="AN163" s="10">
        <v>10.5</v>
      </c>
      <c r="AO163" s="10">
        <v>0.99763032842298305</v>
      </c>
      <c r="AP163" s="10">
        <v>0.41899999999999998</v>
      </c>
      <c r="AQ163" s="10">
        <v>3.5999999999999997E-2</v>
      </c>
      <c r="AR163" s="10">
        <v>23.346299999999999</v>
      </c>
      <c r="AS163" s="10">
        <v>10.4</v>
      </c>
      <c r="AT163" s="10">
        <v>0.99632928581724267</v>
      </c>
      <c r="AU163" s="10">
        <v>0.38500000000000001</v>
      </c>
      <c r="AV163" s="10">
        <v>2.5999999999999999E-2</v>
      </c>
      <c r="AW163" s="10">
        <v>21.421700000000001</v>
      </c>
      <c r="AX163" s="10">
        <v>10.4</v>
      </c>
      <c r="AY163" s="10">
        <v>0.9977274531580691</v>
      </c>
      <c r="AZ163" s="10">
        <v>254</v>
      </c>
      <c r="BA163" s="10" t="s">
        <v>316</v>
      </c>
      <c r="BB163" s="10">
        <v>0</v>
      </c>
      <c r="BC163" s="10">
        <v>0</v>
      </c>
      <c r="BD163" s="10">
        <v>0</v>
      </c>
      <c r="BE163" s="10">
        <v>10.5</v>
      </c>
      <c r="BF163" s="10">
        <v>0</v>
      </c>
      <c r="BG163" s="10">
        <v>0</v>
      </c>
      <c r="BH163" s="10">
        <v>0</v>
      </c>
      <c r="BI163" s="10">
        <v>0</v>
      </c>
      <c r="BJ163" s="10">
        <v>10.3</v>
      </c>
      <c r="BK163" s="10">
        <v>0</v>
      </c>
      <c r="BL163" s="10">
        <v>0</v>
      </c>
      <c r="BM163" s="10">
        <v>0</v>
      </c>
      <c r="BN163" s="10">
        <v>0</v>
      </c>
      <c r="BO163" s="10">
        <v>10.4</v>
      </c>
      <c r="BP163" s="10">
        <v>0</v>
      </c>
      <c r="BQ163" s="10">
        <v>254</v>
      </c>
      <c r="BR163" s="10" t="s">
        <v>316</v>
      </c>
      <c r="BS163" s="10">
        <v>0</v>
      </c>
      <c r="BT163" s="10">
        <v>0</v>
      </c>
      <c r="BU163" s="10">
        <v>0</v>
      </c>
      <c r="BV163" s="10">
        <v>10.3</v>
      </c>
      <c r="BW163" s="10">
        <v>0</v>
      </c>
      <c r="BX163" s="10">
        <v>0</v>
      </c>
      <c r="BY163" s="10">
        <v>0</v>
      </c>
      <c r="BZ163" s="10">
        <v>0</v>
      </c>
      <c r="CA163" s="10">
        <v>10.23</v>
      </c>
      <c r="CB163" s="10">
        <v>0</v>
      </c>
      <c r="CC163" s="10">
        <v>0</v>
      </c>
      <c r="CD163" s="10">
        <v>0</v>
      </c>
      <c r="CE163" s="10">
        <v>0</v>
      </c>
      <c r="CF163" s="10">
        <v>10.33</v>
      </c>
      <c r="CG163" s="10">
        <v>0</v>
      </c>
      <c r="CH163" s="10">
        <v>254</v>
      </c>
      <c r="CI163" s="10" t="s">
        <v>316</v>
      </c>
      <c r="CJ163" s="10">
        <v>0</v>
      </c>
      <c r="CK163" s="10">
        <v>0</v>
      </c>
      <c r="CL163" s="10">
        <v>0</v>
      </c>
      <c r="CM163" s="10">
        <v>10.4</v>
      </c>
      <c r="CN163" s="10">
        <v>0</v>
      </c>
      <c r="CO163" s="10">
        <v>0</v>
      </c>
      <c r="CP163" s="10">
        <v>0</v>
      </c>
      <c r="CQ163" s="10">
        <v>0</v>
      </c>
      <c r="CR163" s="10">
        <v>10.4</v>
      </c>
      <c r="CS163" s="10">
        <v>0</v>
      </c>
      <c r="CT163" s="10">
        <v>0</v>
      </c>
      <c r="CU163" s="10">
        <v>0</v>
      </c>
      <c r="CV163" s="10">
        <v>0</v>
      </c>
      <c r="CW163" s="10">
        <v>10.4</v>
      </c>
      <c r="CX163" s="10">
        <v>0</v>
      </c>
      <c r="CY163" s="10">
        <v>254</v>
      </c>
      <c r="CZ163" s="10" t="s">
        <v>316</v>
      </c>
      <c r="DA163" s="10">
        <v>0</v>
      </c>
      <c r="DB163" s="10">
        <v>0</v>
      </c>
      <c r="DC163" s="10">
        <v>0</v>
      </c>
      <c r="DD163" s="10">
        <v>10.5</v>
      </c>
      <c r="DE163" s="10">
        <v>0</v>
      </c>
      <c r="DF163" s="10">
        <v>0</v>
      </c>
      <c r="DG163" s="10">
        <v>0</v>
      </c>
      <c r="DH163" s="10">
        <v>0</v>
      </c>
      <c r="DI163" s="10">
        <v>10.4</v>
      </c>
      <c r="DJ163" s="10">
        <v>0</v>
      </c>
      <c r="DK163" s="10">
        <v>0</v>
      </c>
      <c r="DL163" s="10">
        <v>0</v>
      </c>
      <c r="DM163" s="10">
        <v>0</v>
      </c>
      <c r="DN163" s="10">
        <v>10.3</v>
      </c>
      <c r="DO163" s="10">
        <v>0</v>
      </c>
    </row>
    <row r="164" spans="1:119" x14ac:dyDescent="0.25">
      <c r="A164" s="10">
        <v>255</v>
      </c>
      <c r="B164" s="10" t="s">
        <v>311</v>
      </c>
      <c r="C164" s="10">
        <v>0</v>
      </c>
      <c r="D164" s="10">
        <v>0</v>
      </c>
      <c r="E164" s="10">
        <v>0</v>
      </c>
      <c r="F164" s="10">
        <v>10.5</v>
      </c>
      <c r="G164" s="10">
        <v>0</v>
      </c>
      <c r="H164" s="10">
        <v>0</v>
      </c>
      <c r="I164" s="10">
        <v>0</v>
      </c>
      <c r="J164" s="10">
        <v>0</v>
      </c>
      <c r="K164" s="10">
        <v>10.3</v>
      </c>
      <c r="L164" s="10">
        <v>0</v>
      </c>
      <c r="M164" s="10">
        <v>0</v>
      </c>
      <c r="N164" s="10">
        <v>0</v>
      </c>
      <c r="O164" s="10">
        <v>0</v>
      </c>
      <c r="P164" s="10">
        <v>10.3</v>
      </c>
      <c r="Q164" s="10">
        <v>0</v>
      </c>
      <c r="R164" s="10">
        <v>255</v>
      </c>
      <c r="S164" s="10" t="s">
        <v>311</v>
      </c>
      <c r="T164" s="10">
        <v>0</v>
      </c>
      <c r="U164" s="10">
        <v>0</v>
      </c>
      <c r="V164" s="10">
        <v>0</v>
      </c>
      <c r="W164" s="10">
        <v>10.5</v>
      </c>
      <c r="Y164" s="10">
        <v>0</v>
      </c>
      <c r="Z164" s="10">
        <v>0</v>
      </c>
      <c r="AA164" s="10">
        <v>0</v>
      </c>
      <c r="AB164" s="10">
        <v>10.3</v>
      </c>
      <c r="AD164" s="10">
        <v>0</v>
      </c>
      <c r="AE164" s="10">
        <v>0</v>
      </c>
      <c r="AF164" s="10">
        <v>0</v>
      </c>
      <c r="AG164" s="10">
        <v>10.4</v>
      </c>
      <c r="AI164" s="10">
        <v>255</v>
      </c>
      <c r="AJ164" s="10" t="s">
        <v>311</v>
      </c>
      <c r="AK164" s="10">
        <v>0</v>
      </c>
      <c r="AL164" s="10">
        <v>0</v>
      </c>
      <c r="AM164" s="10">
        <v>0</v>
      </c>
      <c r="AN164" s="10">
        <v>10.5</v>
      </c>
      <c r="AO164" s="10">
        <v>0</v>
      </c>
      <c r="AP164" s="10">
        <v>0</v>
      </c>
      <c r="AQ164" s="10">
        <v>0</v>
      </c>
      <c r="AR164" s="10">
        <v>0</v>
      </c>
      <c r="AS164" s="10">
        <v>10.4</v>
      </c>
      <c r="AT164" s="10">
        <v>0</v>
      </c>
      <c r="AU164" s="10">
        <v>0</v>
      </c>
      <c r="AV164" s="10">
        <v>0</v>
      </c>
      <c r="AW164" s="10">
        <v>0</v>
      </c>
      <c r="AX164" s="10">
        <v>10.4</v>
      </c>
      <c r="AY164" s="10">
        <v>0</v>
      </c>
      <c r="AZ164" s="10">
        <v>255</v>
      </c>
      <c r="BA164" s="10" t="s">
        <v>311</v>
      </c>
      <c r="BB164" s="10">
        <v>0</v>
      </c>
      <c r="BC164" s="10">
        <v>0</v>
      </c>
      <c r="BD164" s="10">
        <v>0</v>
      </c>
      <c r="BE164" s="10">
        <v>10.5</v>
      </c>
      <c r="BF164" s="10">
        <v>0</v>
      </c>
      <c r="BG164" s="10">
        <v>0</v>
      </c>
      <c r="BH164" s="10">
        <v>0</v>
      </c>
      <c r="BI164" s="10">
        <v>0</v>
      </c>
      <c r="BJ164" s="10">
        <v>10.3</v>
      </c>
      <c r="BK164" s="10">
        <v>0</v>
      </c>
      <c r="BL164" s="10">
        <v>0</v>
      </c>
      <c r="BM164" s="10">
        <v>0</v>
      </c>
      <c r="BN164" s="10">
        <v>0</v>
      </c>
      <c r="BO164" s="10">
        <v>10.4</v>
      </c>
      <c r="BP164" s="10">
        <v>0</v>
      </c>
      <c r="BQ164" s="10">
        <v>255</v>
      </c>
      <c r="BR164" s="10" t="s">
        <v>311</v>
      </c>
      <c r="BS164" s="10">
        <v>0</v>
      </c>
      <c r="BT164" s="10">
        <v>0</v>
      </c>
      <c r="BU164" s="10">
        <v>0</v>
      </c>
      <c r="BV164" s="10">
        <v>10.3</v>
      </c>
      <c r="BW164" s="10">
        <v>0</v>
      </c>
      <c r="BX164" s="10">
        <v>0</v>
      </c>
      <c r="BY164" s="10">
        <v>0</v>
      </c>
      <c r="BZ164" s="10">
        <v>0</v>
      </c>
      <c r="CA164" s="10">
        <v>10.23</v>
      </c>
      <c r="CB164" s="10">
        <v>0</v>
      </c>
      <c r="CC164" s="10">
        <v>0</v>
      </c>
      <c r="CD164" s="10">
        <v>0</v>
      </c>
      <c r="CE164" s="10">
        <v>0</v>
      </c>
      <c r="CF164" s="10">
        <v>10.33</v>
      </c>
      <c r="CG164" s="10">
        <v>0</v>
      </c>
      <c r="CH164" s="10">
        <v>255</v>
      </c>
      <c r="CI164" s="10" t="s">
        <v>311</v>
      </c>
      <c r="CJ164" s="10">
        <v>0</v>
      </c>
      <c r="CK164" s="10">
        <v>0</v>
      </c>
      <c r="CL164" s="10">
        <v>0</v>
      </c>
      <c r="CM164" s="10">
        <v>10.4</v>
      </c>
      <c r="CN164" s="10">
        <v>0</v>
      </c>
      <c r="CO164" s="10">
        <v>0</v>
      </c>
      <c r="CP164" s="10">
        <v>0</v>
      </c>
      <c r="CQ164" s="10">
        <v>0</v>
      </c>
      <c r="CR164" s="10">
        <v>10.4</v>
      </c>
      <c r="CS164" s="10">
        <v>0</v>
      </c>
      <c r="CT164" s="10">
        <v>0</v>
      </c>
      <c r="CU164" s="10">
        <v>0</v>
      </c>
      <c r="CV164" s="10">
        <v>0</v>
      </c>
      <c r="CW164" s="10">
        <v>10.4</v>
      </c>
      <c r="CX164" s="10">
        <v>0</v>
      </c>
      <c r="CY164" s="10">
        <v>255</v>
      </c>
      <c r="CZ164" s="10" t="s">
        <v>311</v>
      </c>
      <c r="DA164" s="10">
        <v>0</v>
      </c>
      <c r="DB164" s="10">
        <v>0</v>
      </c>
      <c r="DC164" s="10">
        <v>0</v>
      </c>
      <c r="DD164" s="10">
        <v>10.5</v>
      </c>
      <c r="DE164" s="10">
        <v>0</v>
      </c>
      <c r="DF164" s="10">
        <v>0</v>
      </c>
      <c r="DG164" s="10">
        <v>0</v>
      </c>
      <c r="DH164" s="10">
        <v>0</v>
      </c>
      <c r="DI164" s="10">
        <v>10.4</v>
      </c>
      <c r="DJ164" s="10">
        <v>0</v>
      </c>
      <c r="DK164" s="10">
        <v>0</v>
      </c>
      <c r="DL164" s="10">
        <v>0</v>
      </c>
      <c r="DM164" s="10">
        <v>0</v>
      </c>
      <c r="DN164" s="10">
        <v>10.3</v>
      </c>
      <c r="DO164" s="10">
        <v>0</v>
      </c>
    </row>
    <row r="165" spans="1:119" x14ac:dyDescent="0.25">
      <c r="A165" s="10">
        <v>256</v>
      </c>
      <c r="B165" s="10" t="s">
        <v>312</v>
      </c>
      <c r="C165" s="10">
        <v>0</v>
      </c>
      <c r="D165" s="10">
        <v>0</v>
      </c>
      <c r="E165" s="10">
        <v>0</v>
      </c>
      <c r="F165" s="10">
        <v>10.5</v>
      </c>
      <c r="G165" s="10">
        <v>0</v>
      </c>
      <c r="H165" s="10">
        <v>0</v>
      </c>
      <c r="I165" s="10">
        <v>0</v>
      </c>
      <c r="J165" s="10">
        <v>0</v>
      </c>
      <c r="K165" s="10">
        <v>10.3</v>
      </c>
      <c r="L165" s="10">
        <v>0</v>
      </c>
      <c r="M165" s="10">
        <v>0</v>
      </c>
      <c r="N165" s="10">
        <v>0</v>
      </c>
      <c r="O165" s="10">
        <v>0</v>
      </c>
      <c r="P165" s="10">
        <v>10.3</v>
      </c>
      <c r="Q165" s="10">
        <v>0</v>
      </c>
      <c r="R165" s="10">
        <v>256</v>
      </c>
      <c r="S165" s="10" t="s">
        <v>312</v>
      </c>
      <c r="T165" s="10">
        <v>0</v>
      </c>
      <c r="U165" s="10">
        <v>0</v>
      </c>
      <c r="V165" s="10">
        <v>0</v>
      </c>
      <c r="W165" s="10">
        <v>10.5</v>
      </c>
      <c r="Y165" s="10">
        <v>0</v>
      </c>
      <c r="Z165" s="10">
        <v>0</v>
      </c>
      <c r="AA165" s="10">
        <v>0</v>
      </c>
      <c r="AB165" s="10">
        <v>10.3</v>
      </c>
      <c r="AD165" s="10">
        <v>0</v>
      </c>
      <c r="AE165" s="10">
        <v>0</v>
      </c>
      <c r="AF165" s="10">
        <v>0</v>
      </c>
      <c r="AG165" s="10">
        <v>10.4</v>
      </c>
      <c r="AI165" s="10">
        <v>256</v>
      </c>
      <c r="AJ165" s="10" t="s">
        <v>312</v>
      </c>
      <c r="AK165" s="10">
        <v>0</v>
      </c>
      <c r="AL165" s="10">
        <v>0</v>
      </c>
      <c r="AM165" s="10">
        <v>0</v>
      </c>
      <c r="AN165" s="10">
        <v>10.5</v>
      </c>
      <c r="AO165" s="10">
        <v>0</v>
      </c>
      <c r="AP165" s="10">
        <v>0</v>
      </c>
      <c r="AQ165" s="10">
        <v>0</v>
      </c>
      <c r="AR165" s="10">
        <v>0</v>
      </c>
      <c r="AS165" s="10">
        <v>10.4</v>
      </c>
      <c r="AT165" s="10">
        <v>0</v>
      </c>
      <c r="AU165" s="10">
        <v>0</v>
      </c>
      <c r="AV165" s="10">
        <v>0</v>
      </c>
      <c r="AW165" s="10">
        <v>0</v>
      </c>
      <c r="AX165" s="10">
        <v>10.4</v>
      </c>
      <c r="AY165" s="10">
        <v>0</v>
      </c>
      <c r="AZ165" s="10">
        <v>256</v>
      </c>
      <c r="BA165" s="10" t="s">
        <v>312</v>
      </c>
      <c r="BB165" s="10">
        <v>0</v>
      </c>
      <c r="BC165" s="10">
        <v>0</v>
      </c>
      <c r="BD165" s="10">
        <v>0</v>
      </c>
      <c r="BE165" s="10">
        <v>10.5</v>
      </c>
      <c r="BF165" s="10">
        <v>0</v>
      </c>
      <c r="BG165" s="10">
        <v>0</v>
      </c>
      <c r="BH165" s="10">
        <v>0</v>
      </c>
      <c r="BI165" s="10">
        <v>0</v>
      </c>
      <c r="BJ165" s="10">
        <v>10.3</v>
      </c>
      <c r="BK165" s="10">
        <v>0</v>
      </c>
      <c r="BL165" s="10">
        <v>0</v>
      </c>
      <c r="BM165" s="10">
        <v>0</v>
      </c>
      <c r="BN165" s="10">
        <v>0</v>
      </c>
      <c r="BO165" s="10">
        <v>10.4</v>
      </c>
      <c r="BP165" s="10">
        <v>0</v>
      </c>
      <c r="BQ165" s="10">
        <v>256</v>
      </c>
      <c r="BR165" s="10" t="s">
        <v>312</v>
      </c>
      <c r="BS165" s="10">
        <v>0</v>
      </c>
      <c r="BT165" s="10">
        <v>0</v>
      </c>
      <c r="BU165" s="10">
        <v>0</v>
      </c>
      <c r="BV165" s="10">
        <v>10.3</v>
      </c>
      <c r="BW165" s="10">
        <v>0</v>
      </c>
      <c r="BX165" s="10">
        <v>0</v>
      </c>
      <c r="BY165" s="10">
        <v>0</v>
      </c>
      <c r="BZ165" s="10">
        <v>0</v>
      </c>
      <c r="CA165" s="10">
        <v>10.23</v>
      </c>
      <c r="CB165" s="10">
        <v>0</v>
      </c>
      <c r="CC165" s="10">
        <v>0</v>
      </c>
      <c r="CD165" s="10">
        <v>0</v>
      </c>
      <c r="CE165" s="10">
        <v>0</v>
      </c>
      <c r="CF165" s="10">
        <v>10.33</v>
      </c>
      <c r="CG165" s="10">
        <v>0</v>
      </c>
      <c r="CH165" s="10">
        <v>256</v>
      </c>
      <c r="CI165" s="10" t="s">
        <v>312</v>
      </c>
      <c r="CJ165" s="10">
        <v>0</v>
      </c>
      <c r="CK165" s="10">
        <v>0</v>
      </c>
      <c r="CL165" s="10">
        <v>0</v>
      </c>
      <c r="CM165" s="10">
        <v>10.4</v>
      </c>
      <c r="CN165" s="10">
        <v>0</v>
      </c>
      <c r="CO165" s="10">
        <v>0</v>
      </c>
      <c r="CP165" s="10">
        <v>0</v>
      </c>
      <c r="CQ165" s="10">
        <v>0</v>
      </c>
      <c r="CR165" s="10">
        <v>10.4</v>
      </c>
      <c r="CS165" s="10">
        <v>0</v>
      </c>
      <c r="CT165" s="10">
        <v>0</v>
      </c>
      <c r="CU165" s="10">
        <v>0</v>
      </c>
      <c r="CV165" s="10">
        <v>0</v>
      </c>
      <c r="CW165" s="10">
        <v>10.4</v>
      </c>
      <c r="CX165" s="10">
        <v>0</v>
      </c>
      <c r="CY165" s="10">
        <v>256</v>
      </c>
      <c r="CZ165" s="10" t="s">
        <v>312</v>
      </c>
      <c r="DA165" s="10">
        <v>0</v>
      </c>
      <c r="DB165" s="10">
        <v>0</v>
      </c>
      <c r="DC165" s="10">
        <v>0</v>
      </c>
      <c r="DD165" s="10">
        <v>10.5</v>
      </c>
      <c r="DE165" s="10">
        <v>0</v>
      </c>
      <c r="DF165" s="10">
        <v>0</v>
      </c>
      <c r="DG165" s="10">
        <v>0</v>
      </c>
      <c r="DH165" s="10">
        <v>0</v>
      </c>
      <c r="DI165" s="10">
        <v>10.4</v>
      </c>
      <c r="DJ165" s="10">
        <v>0</v>
      </c>
      <c r="DK165" s="10">
        <v>0</v>
      </c>
      <c r="DL165" s="10">
        <v>0</v>
      </c>
      <c r="DM165" s="10">
        <v>0</v>
      </c>
      <c r="DN165" s="10">
        <v>10.3</v>
      </c>
      <c r="DO165" s="10">
        <v>0</v>
      </c>
    </row>
    <row r="166" spans="1:119" x14ac:dyDescent="0.25">
      <c r="A166" s="10">
        <v>257</v>
      </c>
      <c r="B166" s="10" t="s">
        <v>317</v>
      </c>
      <c r="C166" s="10">
        <v>0</v>
      </c>
      <c r="D166" s="10">
        <v>0</v>
      </c>
      <c r="E166" s="10">
        <v>0</v>
      </c>
      <c r="F166" s="10">
        <v>10.5</v>
      </c>
      <c r="G166" s="10">
        <v>0</v>
      </c>
      <c r="H166" s="10">
        <v>0</v>
      </c>
      <c r="I166" s="10">
        <v>0</v>
      </c>
      <c r="J166" s="10">
        <v>0</v>
      </c>
      <c r="K166" s="10">
        <v>10.3</v>
      </c>
      <c r="L166" s="10">
        <v>0</v>
      </c>
      <c r="M166" s="10">
        <v>0</v>
      </c>
      <c r="N166" s="10">
        <v>0</v>
      </c>
      <c r="O166" s="10">
        <v>0</v>
      </c>
      <c r="P166" s="10">
        <v>10.3</v>
      </c>
      <c r="Q166" s="10">
        <v>0</v>
      </c>
      <c r="R166" s="10">
        <v>257</v>
      </c>
      <c r="S166" s="10" t="s">
        <v>317</v>
      </c>
      <c r="T166" s="10">
        <v>0</v>
      </c>
      <c r="U166" s="10">
        <v>0</v>
      </c>
      <c r="V166" s="10">
        <v>0</v>
      </c>
      <c r="W166" s="10">
        <v>10.5</v>
      </c>
      <c r="Y166" s="10">
        <v>0</v>
      </c>
      <c r="Z166" s="10">
        <v>0</v>
      </c>
      <c r="AA166" s="10">
        <v>0</v>
      </c>
      <c r="AB166" s="10">
        <v>10.3</v>
      </c>
      <c r="AD166" s="10">
        <v>0</v>
      </c>
      <c r="AE166" s="10">
        <v>0</v>
      </c>
      <c r="AF166" s="10">
        <v>0</v>
      </c>
      <c r="AG166" s="10">
        <v>10.4</v>
      </c>
      <c r="AI166" s="10">
        <v>257</v>
      </c>
      <c r="AJ166" s="10" t="s">
        <v>317</v>
      </c>
      <c r="AK166" s="10">
        <v>0</v>
      </c>
      <c r="AL166" s="10">
        <v>0</v>
      </c>
      <c r="AM166" s="10">
        <v>0</v>
      </c>
      <c r="AN166" s="10">
        <v>10.5</v>
      </c>
      <c r="AO166" s="10">
        <v>0</v>
      </c>
      <c r="AP166" s="10">
        <v>0</v>
      </c>
      <c r="AQ166" s="10">
        <v>0</v>
      </c>
      <c r="AR166" s="10">
        <v>0</v>
      </c>
      <c r="AS166" s="10">
        <v>10.4</v>
      </c>
      <c r="AT166" s="10">
        <v>0</v>
      </c>
      <c r="AU166" s="10">
        <v>0</v>
      </c>
      <c r="AV166" s="10">
        <v>0</v>
      </c>
      <c r="AW166" s="10">
        <v>0</v>
      </c>
      <c r="AX166" s="10">
        <v>10.4</v>
      </c>
      <c r="AY166" s="10">
        <v>0</v>
      </c>
      <c r="AZ166" s="10">
        <v>257</v>
      </c>
      <c r="BA166" s="10" t="s">
        <v>317</v>
      </c>
      <c r="BB166" s="10">
        <v>0</v>
      </c>
      <c r="BC166" s="10">
        <v>0</v>
      </c>
      <c r="BD166" s="10">
        <v>0</v>
      </c>
      <c r="BE166" s="10">
        <v>10.5</v>
      </c>
      <c r="BF166" s="10">
        <v>0</v>
      </c>
      <c r="BG166" s="10">
        <v>0</v>
      </c>
      <c r="BH166" s="10">
        <v>0</v>
      </c>
      <c r="BI166" s="10">
        <v>0</v>
      </c>
      <c r="BJ166" s="10">
        <v>10.3</v>
      </c>
      <c r="BK166" s="10">
        <v>0</v>
      </c>
      <c r="BL166" s="10">
        <v>0</v>
      </c>
      <c r="BM166" s="10">
        <v>0</v>
      </c>
      <c r="BN166" s="10">
        <v>0</v>
      </c>
      <c r="BO166" s="10">
        <v>10.4</v>
      </c>
      <c r="BP166" s="10">
        <v>0</v>
      </c>
      <c r="BQ166" s="10">
        <v>257</v>
      </c>
      <c r="BR166" s="10" t="s">
        <v>317</v>
      </c>
      <c r="BS166" s="10">
        <v>0</v>
      </c>
      <c r="BT166" s="10">
        <v>0</v>
      </c>
      <c r="BU166" s="10">
        <v>0</v>
      </c>
      <c r="BV166" s="10">
        <v>10.3</v>
      </c>
      <c r="BW166" s="10">
        <v>0</v>
      </c>
      <c r="BX166" s="10">
        <v>0</v>
      </c>
      <c r="BY166" s="10">
        <v>0</v>
      </c>
      <c r="BZ166" s="10">
        <v>0</v>
      </c>
      <c r="CA166" s="10">
        <v>10.23</v>
      </c>
      <c r="CB166" s="10">
        <v>0</v>
      </c>
      <c r="CC166" s="10">
        <v>0</v>
      </c>
      <c r="CD166" s="10">
        <v>0</v>
      </c>
      <c r="CE166" s="10">
        <v>0</v>
      </c>
      <c r="CF166" s="10">
        <v>10.33</v>
      </c>
      <c r="CG166" s="10">
        <v>0</v>
      </c>
      <c r="CH166" s="10">
        <v>257</v>
      </c>
      <c r="CI166" s="10" t="s">
        <v>317</v>
      </c>
      <c r="CJ166" s="10">
        <v>0</v>
      </c>
      <c r="CK166" s="10">
        <v>0</v>
      </c>
      <c r="CL166" s="10">
        <v>0</v>
      </c>
      <c r="CM166" s="10">
        <v>10.4</v>
      </c>
      <c r="CN166" s="10">
        <v>0</v>
      </c>
      <c r="CO166" s="10">
        <v>0</v>
      </c>
      <c r="CP166" s="10">
        <v>0</v>
      </c>
      <c r="CQ166" s="10">
        <v>0</v>
      </c>
      <c r="CR166" s="10">
        <v>10.4</v>
      </c>
      <c r="CS166" s="10">
        <v>0</v>
      </c>
      <c r="CT166" s="10">
        <v>0</v>
      </c>
      <c r="CU166" s="10">
        <v>0</v>
      </c>
      <c r="CV166" s="10">
        <v>0</v>
      </c>
      <c r="CW166" s="10">
        <v>10.4</v>
      </c>
      <c r="CX166" s="10">
        <v>0</v>
      </c>
      <c r="CY166" s="10">
        <v>257</v>
      </c>
      <c r="CZ166" s="10" t="s">
        <v>317</v>
      </c>
      <c r="DA166" s="10">
        <v>0</v>
      </c>
      <c r="DB166" s="10">
        <v>0</v>
      </c>
      <c r="DC166" s="10">
        <v>0</v>
      </c>
      <c r="DD166" s="10">
        <v>10.5</v>
      </c>
      <c r="DE166" s="10">
        <v>0</v>
      </c>
      <c r="DF166" s="10">
        <v>0</v>
      </c>
      <c r="DG166" s="10">
        <v>0</v>
      </c>
      <c r="DH166" s="10">
        <v>0</v>
      </c>
      <c r="DI166" s="10">
        <v>10.4</v>
      </c>
      <c r="DJ166" s="10">
        <v>0</v>
      </c>
      <c r="DK166" s="10">
        <v>0</v>
      </c>
      <c r="DL166" s="10">
        <v>0</v>
      </c>
      <c r="DM166" s="10">
        <v>0</v>
      </c>
      <c r="DN166" s="10">
        <v>10.3</v>
      </c>
      <c r="DO166" s="10">
        <v>0</v>
      </c>
    </row>
    <row r="167" spans="1:119" x14ac:dyDescent="0.25">
      <c r="A167" s="10">
        <v>258</v>
      </c>
      <c r="B167" s="10" t="s">
        <v>313</v>
      </c>
      <c r="C167" s="10">
        <v>0</v>
      </c>
      <c r="D167" s="10">
        <v>0</v>
      </c>
      <c r="E167" s="10">
        <v>0</v>
      </c>
      <c r="F167" s="10">
        <v>10.5</v>
      </c>
      <c r="G167" s="10">
        <v>0</v>
      </c>
      <c r="H167" s="10">
        <v>0</v>
      </c>
      <c r="I167" s="10">
        <v>0</v>
      </c>
      <c r="J167" s="10">
        <v>0</v>
      </c>
      <c r="K167" s="10">
        <v>10.3</v>
      </c>
      <c r="L167" s="10">
        <v>0</v>
      </c>
      <c r="M167" s="10">
        <v>0</v>
      </c>
      <c r="N167" s="10">
        <v>0</v>
      </c>
      <c r="O167" s="10">
        <v>0</v>
      </c>
      <c r="P167" s="10">
        <v>10.3</v>
      </c>
      <c r="Q167" s="10">
        <v>0</v>
      </c>
      <c r="R167" s="10">
        <v>258</v>
      </c>
      <c r="S167" s="10" t="s">
        <v>313</v>
      </c>
      <c r="T167" s="10">
        <v>5.79E-2</v>
      </c>
      <c r="U167" s="10">
        <v>4.5100000000000001E-2</v>
      </c>
      <c r="V167" s="10">
        <v>4.0343</v>
      </c>
      <c r="W167" s="10">
        <v>10.5</v>
      </c>
      <c r="Y167" s="10">
        <v>1.03E-2</v>
      </c>
      <c r="Z167" s="10">
        <v>8.0000000000000002E-3</v>
      </c>
      <c r="AA167" s="10">
        <v>0.73160000000000003</v>
      </c>
      <c r="AB167" s="10">
        <v>10.3</v>
      </c>
      <c r="AD167" s="10">
        <v>0</v>
      </c>
      <c r="AE167" s="10">
        <v>0</v>
      </c>
      <c r="AF167" s="10">
        <v>0</v>
      </c>
      <c r="AG167" s="10">
        <v>10.4</v>
      </c>
      <c r="AI167" s="10">
        <v>258</v>
      </c>
      <c r="AJ167" s="10" t="s">
        <v>313</v>
      </c>
      <c r="AK167" s="10">
        <v>0.19059999999999999</v>
      </c>
      <c r="AL167" s="10">
        <v>7.17E-2</v>
      </c>
      <c r="AM167" s="10">
        <v>11.196400000000001</v>
      </c>
      <c r="AN167" s="10">
        <v>10.5</v>
      </c>
      <c r="AO167" s="10">
        <v>0.94</v>
      </c>
      <c r="AP167" s="10">
        <v>0.27739999999999998</v>
      </c>
      <c r="AQ167" s="10">
        <v>7.6499999999999999E-2</v>
      </c>
      <c r="AR167" s="10">
        <v>15.9749</v>
      </c>
      <c r="AS167" s="10">
        <v>10.4</v>
      </c>
      <c r="AT167" s="10">
        <v>0.96</v>
      </c>
      <c r="AU167" s="10">
        <v>0.3831</v>
      </c>
      <c r="AV167" s="10">
        <v>6.2399999999999997E-2</v>
      </c>
      <c r="AW167" s="10">
        <v>21.547899999999998</v>
      </c>
      <c r="AX167" s="10">
        <v>10.4</v>
      </c>
      <c r="AY167" s="10">
        <v>0.99</v>
      </c>
      <c r="AZ167" s="10">
        <v>258</v>
      </c>
      <c r="BA167" s="10" t="s">
        <v>313</v>
      </c>
      <c r="BB167" s="10">
        <v>0.104</v>
      </c>
      <c r="BC167" s="10">
        <v>3.3000000000000002E-2</v>
      </c>
      <c r="BD167" s="10">
        <v>6.0011999999999999</v>
      </c>
      <c r="BE167" s="10">
        <v>10.5</v>
      </c>
      <c r="BF167" s="10">
        <v>0.95</v>
      </c>
      <c r="BG167" s="10">
        <v>0.11799999999999999</v>
      </c>
      <c r="BH167" s="10">
        <v>3.1899999999999998E-2</v>
      </c>
      <c r="BI167" s="10">
        <v>6.8536000000000001</v>
      </c>
      <c r="BJ167" s="10">
        <v>10.3</v>
      </c>
      <c r="BK167" s="10">
        <v>0.97</v>
      </c>
      <c r="BL167" s="10">
        <v>8.4500000000000006E-2</v>
      </c>
      <c r="BM167" s="10">
        <v>1.26E-2</v>
      </c>
      <c r="BN167" s="10">
        <v>4.7431999999999999</v>
      </c>
      <c r="BO167" s="10">
        <v>10.4</v>
      </c>
      <c r="BP167" s="10">
        <v>0.99</v>
      </c>
      <c r="BQ167" s="10">
        <v>258</v>
      </c>
      <c r="BR167" s="10" t="s">
        <v>313</v>
      </c>
      <c r="BS167" s="10">
        <v>0.76239999999999997</v>
      </c>
      <c r="BT167" s="10">
        <v>0.28720000000000001</v>
      </c>
      <c r="BU167" s="10">
        <v>45.663899999999998</v>
      </c>
      <c r="BV167" s="10">
        <v>10.3</v>
      </c>
      <c r="BW167" s="10">
        <v>0.94</v>
      </c>
      <c r="BX167" s="10">
        <v>1.3745000000000001</v>
      </c>
      <c r="BY167" s="10">
        <v>0.34670000000000001</v>
      </c>
      <c r="BZ167" s="10">
        <v>80.000900000000001</v>
      </c>
      <c r="CA167" s="10">
        <v>10.23</v>
      </c>
      <c r="CB167" s="10">
        <v>0.97</v>
      </c>
      <c r="CC167" s="10">
        <v>1.7403999999999999</v>
      </c>
      <c r="CD167" s="10">
        <v>0.37580000000000002</v>
      </c>
      <c r="CE167" s="10">
        <v>99.512200000000007</v>
      </c>
      <c r="CF167" s="10">
        <v>10.33</v>
      </c>
      <c r="CG167" s="10">
        <v>0.98</v>
      </c>
      <c r="CH167" s="10">
        <v>258</v>
      </c>
      <c r="CI167" s="10" t="s">
        <v>313</v>
      </c>
      <c r="CJ167" s="10">
        <v>7.2800000000000004E-2</v>
      </c>
      <c r="CK167" s="10">
        <v>6.4000000000000001E-2</v>
      </c>
      <c r="CL167" s="10">
        <v>5.3813000000000004</v>
      </c>
      <c r="CM167" s="10">
        <v>10.4</v>
      </c>
      <c r="CN167" s="10">
        <v>0.75</v>
      </c>
      <c r="CO167" s="10">
        <v>9.4799999999999995E-2</v>
      </c>
      <c r="CP167" s="10">
        <v>2.1100000000000001E-2</v>
      </c>
      <c r="CQ167" s="10">
        <v>5.3917999999999999</v>
      </c>
      <c r="CR167" s="10">
        <v>10.4</v>
      </c>
      <c r="CS167" s="10">
        <v>0.98</v>
      </c>
      <c r="CT167" s="10">
        <v>3.9E-2</v>
      </c>
      <c r="CU167" s="10">
        <v>2.8400000000000002E-2</v>
      </c>
      <c r="CV167" s="10">
        <v>2.6796000000000002</v>
      </c>
      <c r="CW167" s="10">
        <v>10.4</v>
      </c>
      <c r="CX167" s="10">
        <v>0.81</v>
      </c>
      <c r="CY167" s="10">
        <v>258</v>
      </c>
      <c r="CZ167" s="10" t="s">
        <v>313</v>
      </c>
      <c r="DA167" s="10">
        <v>7.2800000000000004E-2</v>
      </c>
      <c r="DB167" s="10">
        <v>0.105</v>
      </c>
      <c r="DC167" s="10">
        <v>7.0266999999999999</v>
      </c>
      <c r="DD167" s="10">
        <v>10.5</v>
      </c>
      <c r="DE167" s="10">
        <v>0.56999999999999995</v>
      </c>
      <c r="DF167" s="10">
        <v>9.4799999999999995E-2</v>
      </c>
      <c r="DG167" s="10">
        <v>9.06E-2</v>
      </c>
      <c r="DH167" s="10">
        <v>7.2797000000000001</v>
      </c>
      <c r="DI167" s="10">
        <v>10.4</v>
      </c>
      <c r="DJ167" s="10">
        <v>0.72</v>
      </c>
      <c r="DK167" s="10">
        <v>3.9E-2</v>
      </c>
      <c r="DL167" s="10">
        <v>9.2999999999999999E-2</v>
      </c>
      <c r="DM167" s="10">
        <v>5.6528</v>
      </c>
      <c r="DN167" s="10">
        <v>10.3</v>
      </c>
      <c r="DO167" s="10">
        <v>0.39</v>
      </c>
    </row>
    <row r="168" spans="1:119" x14ac:dyDescent="0.25">
      <c r="A168" s="10">
        <v>259</v>
      </c>
      <c r="B168" s="10" t="s">
        <v>318</v>
      </c>
      <c r="C168" s="10">
        <v>0</v>
      </c>
      <c r="D168" s="10">
        <v>0</v>
      </c>
      <c r="E168" s="10">
        <v>0</v>
      </c>
      <c r="F168" s="10">
        <v>10.5</v>
      </c>
      <c r="G168" s="10">
        <v>0</v>
      </c>
      <c r="H168" s="10">
        <v>0</v>
      </c>
      <c r="I168" s="10">
        <v>0</v>
      </c>
      <c r="J168" s="10">
        <v>0</v>
      </c>
      <c r="K168" s="10">
        <v>10.3</v>
      </c>
      <c r="L168" s="10">
        <v>0</v>
      </c>
      <c r="M168" s="10">
        <v>0</v>
      </c>
      <c r="N168" s="10">
        <v>0</v>
      </c>
      <c r="O168" s="10">
        <v>0</v>
      </c>
      <c r="P168" s="10">
        <v>10.3</v>
      </c>
      <c r="Q168" s="10">
        <v>0</v>
      </c>
      <c r="R168" s="10">
        <v>259</v>
      </c>
      <c r="S168" s="10" t="s">
        <v>318</v>
      </c>
      <c r="T168" s="10">
        <v>0</v>
      </c>
      <c r="U168" s="10">
        <v>0</v>
      </c>
      <c r="V168" s="10">
        <v>0</v>
      </c>
      <c r="W168" s="10">
        <v>10.5</v>
      </c>
      <c r="Y168" s="10">
        <v>0</v>
      </c>
      <c r="Z168" s="10">
        <v>0</v>
      </c>
      <c r="AA168" s="10">
        <v>0</v>
      </c>
      <c r="AB168" s="10">
        <v>10.3</v>
      </c>
      <c r="AD168" s="10">
        <v>0</v>
      </c>
      <c r="AE168" s="10">
        <v>0</v>
      </c>
      <c r="AF168" s="10">
        <v>0</v>
      </c>
      <c r="AG168" s="10">
        <v>10.4</v>
      </c>
      <c r="AI168" s="10">
        <v>259</v>
      </c>
      <c r="AJ168" s="10" t="s">
        <v>318</v>
      </c>
      <c r="AK168" s="10">
        <v>0</v>
      </c>
      <c r="AL168" s="10">
        <v>0</v>
      </c>
      <c r="AM168" s="10">
        <v>0</v>
      </c>
      <c r="AN168" s="10">
        <v>10.5</v>
      </c>
      <c r="AO168" s="10">
        <v>0</v>
      </c>
      <c r="AP168" s="10">
        <v>0</v>
      </c>
      <c r="AQ168" s="10">
        <v>0</v>
      </c>
      <c r="AR168" s="10">
        <v>0</v>
      </c>
      <c r="AS168" s="10">
        <v>10.4</v>
      </c>
      <c r="AT168" s="10">
        <v>0</v>
      </c>
      <c r="AU168" s="10">
        <v>0</v>
      </c>
      <c r="AV168" s="10">
        <v>0</v>
      </c>
      <c r="AW168" s="10">
        <v>0</v>
      </c>
      <c r="AX168" s="10">
        <v>10.4</v>
      </c>
      <c r="AY168" s="10">
        <v>0</v>
      </c>
      <c r="AZ168" s="10">
        <v>259</v>
      </c>
      <c r="BA168" s="10" t="s">
        <v>318</v>
      </c>
      <c r="BB168" s="10">
        <v>0</v>
      </c>
      <c r="BC168" s="10">
        <v>0</v>
      </c>
      <c r="BD168" s="10">
        <v>0</v>
      </c>
      <c r="BE168" s="10">
        <v>10.5</v>
      </c>
      <c r="BF168" s="10">
        <v>0</v>
      </c>
      <c r="BG168" s="10">
        <v>0</v>
      </c>
      <c r="BH168" s="10">
        <v>0</v>
      </c>
      <c r="BI168" s="10">
        <v>0</v>
      </c>
      <c r="BJ168" s="10">
        <v>10.3</v>
      </c>
      <c r="BK168" s="10">
        <v>0</v>
      </c>
      <c r="BL168" s="10">
        <v>0</v>
      </c>
      <c r="BM168" s="10">
        <v>0</v>
      </c>
      <c r="BN168" s="10">
        <v>0</v>
      </c>
      <c r="BO168" s="10">
        <v>10.4</v>
      </c>
      <c r="BP168" s="10">
        <v>0</v>
      </c>
      <c r="BQ168" s="10">
        <v>259</v>
      </c>
      <c r="BR168" s="10" t="s">
        <v>318</v>
      </c>
      <c r="BS168" s="10">
        <v>0</v>
      </c>
      <c r="BT168" s="10">
        <v>0</v>
      </c>
      <c r="BU168" s="10">
        <v>0</v>
      </c>
      <c r="BV168" s="10">
        <v>10.3</v>
      </c>
      <c r="BW168" s="10">
        <v>0</v>
      </c>
      <c r="BX168" s="10">
        <v>0</v>
      </c>
      <c r="BY168" s="10">
        <v>0</v>
      </c>
      <c r="BZ168" s="10">
        <v>0</v>
      </c>
      <c r="CA168" s="10">
        <v>10.23</v>
      </c>
      <c r="CB168" s="10">
        <v>0</v>
      </c>
      <c r="CC168" s="10">
        <v>0</v>
      </c>
      <c r="CD168" s="10">
        <v>0</v>
      </c>
      <c r="CE168" s="10">
        <v>0</v>
      </c>
      <c r="CF168" s="10">
        <v>10.33</v>
      </c>
      <c r="CG168" s="10">
        <v>0</v>
      </c>
      <c r="CH168" s="10">
        <v>259</v>
      </c>
      <c r="CI168" s="10" t="s">
        <v>318</v>
      </c>
      <c r="CJ168" s="10">
        <v>0</v>
      </c>
      <c r="CK168" s="10">
        <v>0</v>
      </c>
      <c r="CL168" s="10">
        <v>0</v>
      </c>
      <c r="CM168" s="10">
        <v>10.4</v>
      </c>
      <c r="CN168" s="10">
        <v>0</v>
      </c>
      <c r="CO168" s="10">
        <v>0</v>
      </c>
      <c r="CP168" s="10">
        <v>0</v>
      </c>
      <c r="CQ168" s="10">
        <v>0</v>
      </c>
      <c r="CR168" s="10">
        <v>10.4</v>
      </c>
      <c r="CS168" s="10">
        <v>0</v>
      </c>
      <c r="CT168" s="10">
        <v>0</v>
      </c>
      <c r="CU168" s="10">
        <v>0</v>
      </c>
      <c r="CV168" s="10">
        <v>0</v>
      </c>
      <c r="CW168" s="10">
        <v>10.4</v>
      </c>
      <c r="CX168" s="10">
        <v>0</v>
      </c>
      <c r="CY168" s="10">
        <v>259</v>
      </c>
      <c r="CZ168" s="10" t="s">
        <v>318</v>
      </c>
      <c r="DA168" s="10">
        <v>0</v>
      </c>
      <c r="DB168" s="10">
        <v>0</v>
      </c>
      <c r="DC168" s="10">
        <v>0</v>
      </c>
      <c r="DD168" s="10">
        <v>10.5</v>
      </c>
      <c r="DE168" s="10">
        <v>0</v>
      </c>
      <c r="DF168" s="10">
        <v>0</v>
      </c>
      <c r="DG168" s="10">
        <v>0</v>
      </c>
      <c r="DH168" s="10">
        <v>0</v>
      </c>
      <c r="DI168" s="10">
        <v>10.4</v>
      </c>
      <c r="DJ168" s="10">
        <v>0</v>
      </c>
      <c r="DK168" s="10">
        <v>0</v>
      </c>
      <c r="DL168" s="10">
        <v>0</v>
      </c>
      <c r="DM168" s="10">
        <v>0</v>
      </c>
      <c r="DN168" s="10">
        <v>10.3</v>
      </c>
      <c r="DO168" s="10">
        <v>0</v>
      </c>
    </row>
    <row r="169" spans="1:119" x14ac:dyDescent="0.25">
      <c r="A169" s="10">
        <v>260</v>
      </c>
      <c r="B169" s="10" t="s">
        <v>319</v>
      </c>
      <c r="C169" s="10">
        <v>0</v>
      </c>
      <c r="D169" s="10">
        <v>0</v>
      </c>
      <c r="E169" s="10">
        <v>0</v>
      </c>
      <c r="F169" s="10">
        <v>10.5</v>
      </c>
      <c r="G169" s="10">
        <v>0</v>
      </c>
      <c r="H169" s="10">
        <v>0</v>
      </c>
      <c r="I169" s="10">
        <v>0</v>
      </c>
      <c r="J169" s="10">
        <v>0</v>
      </c>
      <c r="K169" s="10">
        <v>10.3</v>
      </c>
      <c r="L169" s="10">
        <v>0</v>
      </c>
      <c r="M169" s="10">
        <v>0</v>
      </c>
      <c r="N169" s="10">
        <v>0</v>
      </c>
      <c r="O169" s="10">
        <v>0</v>
      </c>
      <c r="P169" s="10">
        <v>10.3</v>
      </c>
      <c r="Q169" s="10">
        <v>0</v>
      </c>
      <c r="R169" s="10">
        <v>260</v>
      </c>
      <c r="S169" s="10" t="s">
        <v>319</v>
      </c>
      <c r="T169" s="10">
        <v>0</v>
      </c>
      <c r="U169" s="10">
        <v>0</v>
      </c>
      <c r="V169" s="10">
        <v>0</v>
      </c>
      <c r="W169" s="10">
        <v>10.5</v>
      </c>
      <c r="Y169" s="10">
        <v>0</v>
      </c>
      <c r="Z169" s="10">
        <v>0</v>
      </c>
      <c r="AA169" s="10">
        <v>0</v>
      </c>
      <c r="AB169" s="10">
        <v>10.3</v>
      </c>
      <c r="AD169" s="10">
        <v>0</v>
      </c>
      <c r="AE169" s="10">
        <v>0</v>
      </c>
      <c r="AF169" s="10">
        <v>0</v>
      </c>
      <c r="AG169" s="10">
        <v>10.4</v>
      </c>
      <c r="AI169" s="10">
        <v>260</v>
      </c>
      <c r="AJ169" s="10" t="s">
        <v>319</v>
      </c>
      <c r="AK169" s="10">
        <v>0</v>
      </c>
      <c r="AL169" s="10">
        <v>0</v>
      </c>
      <c r="AM169" s="10">
        <v>0</v>
      </c>
      <c r="AN169" s="10">
        <v>10.5</v>
      </c>
      <c r="AO169" s="10">
        <v>0</v>
      </c>
      <c r="AP169" s="10">
        <v>0</v>
      </c>
      <c r="AQ169" s="10">
        <v>0</v>
      </c>
      <c r="AR169" s="10">
        <v>0</v>
      </c>
      <c r="AS169" s="10">
        <v>10.4</v>
      </c>
      <c r="AT169" s="10">
        <v>0</v>
      </c>
      <c r="AU169" s="10">
        <v>0</v>
      </c>
      <c r="AV169" s="10">
        <v>0</v>
      </c>
      <c r="AW169" s="10">
        <v>0</v>
      </c>
      <c r="AX169" s="10">
        <v>10.4</v>
      </c>
      <c r="AY169" s="10">
        <v>0</v>
      </c>
      <c r="AZ169" s="10">
        <v>260</v>
      </c>
      <c r="BA169" s="10" t="s">
        <v>319</v>
      </c>
      <c r="BB169" s="10">
        <v>0</v>
      </c>
      <c r="BC169" s="10">
        <v>0</v>
      </c>
      <c r="BD169" s="10">
        <v>0</v>
      </c>
      <c r="BE169" s="10">
        <v>10.5</v>
      </c>
      <c r="BF169" s="10">
        <v>0</v>
      </c>
      <c r="BG169" s="10">
        <v>0</v>
      </c>
      <c r="BH169" s="10">
        <v>0</v>
      </c>
      <c r="BI169" s="10">
        <v>0</v>
      </c>
      <c r="BJ169" s="10">
        <v>10.3</v>
      </c>
      <c r="BK169" s="10">
        <v>0</v>
      </c>
      <c r="BL169" s="10">
        <v>0</v>
      </c>
      <c r="BM169" s="10">
        <v>0</v>
      </c>
      <c r="BN169" s="10">
        <v>0</v>
      </c>
      <c r="BO169" s="10">
        <v>10.4</v>
      </c>
      <c r="BP169" s="10">
        <v>0</v>
      </c>
      <c r="BQ169" s="10">
        <v>260</v>
      </c>
      <c r="BR169" s="10" t="s">
        <v>319</v>
      </c>
      <c r="BS169" s="10">
        <v>0</v>
      </c>
      <c r="BT169" s="10">
        <v>0</v>
      </c>
      <c r="BU169" s="10">
        <v>0</v>
      </c>
      <c r="BV169" s="10">
        <v>10.3</v>
      </c>
      <c r="BW169" s="10">
        <v>0</v>
      </c>
      <c r="BX169" s="10">
        <v>0</v>
      </c>
      <c r="BY169" s="10">
        <v>0</v>
      </c>
      <c r="BZ169" s="10">
        <v>0</v>
      </c>
      <c r="CA169" s="10">
        <v>10.23</v>
      </c>
      <c r="CB169" s="10">
        <v>0</v>
      </c>
      <c r="CC169" s="10">
        <v>0</v>
      </c>
      <c r="CD169" s="10">
        <v>0</v>
      </c>
      <c r="CE169" s="10">
        <v>0</v>
      </c>
      <c r="CF169" s="10">
        <v>10.33</v>
      </c>
      <c r="CG169" s="10">
        <v>0</v>
      </c>
      <c r="CH169" s="10">
        <v>260</v>
      </c>
      <c r="CI169" s="10" t="s">
        <v>319</v>
      </c>
      <c r="CJ169" s="10">
        <v>0</v>
      </c>
      <c r="CK169" s="10">
        <v>0</v>
      </c>
      <c r="CL169" s="10">
        <v>0</v>
      </c>
      <c r="CM169" s="10">
        <v>10.4</v>
      </c>
      <c r="CN169" s="10">
        <v>0</v>
      </c>
      <c r="CO169" s="10">
        <v>0</v>
      </c>
      <c r="CP169" s="10">
        <v>0</v>
      </c>
      <c r="CQ169" s="10">
        <v>0</v>
      </c>
      <c r="CR169" s="10">
        <v>10.4</v>
      </c>
      <c r="CS169" s="10">
        <v>0</v>
      </c>
      <c r="CT169" s="10">
        <v>0</v>
      </c>
      <c r="CU169" s="10">
        <v>0</v>
      </c>
      <c r="CV169" s="10">
        <v>0</v>
      </c>
      <c r="CW169" s="10">
        <v>10.4</v>
      </c>
      <c r="CX169" s="10">
        <v>0</v>
      </c>
      <c r="CY169" s="10">
        <v>260</v>
      </c>
      <c r="CZ169" s="10" t="s">
        <v>319</v>
      </c>
      <c r="DA169" s="10">
        <v>1.4531000000000001</v>
      </c>
      <c r="DB169" s="10">
        <v>0.52739999999999998</v>
      </c>
      <c r="DC169" s="10">
        <v>85</v>
      </c>
      <c r="DD169" s="10">
        <v>10.5</v>
      </c>
      <c r="DE169" s="10">
        <v>0.94</v>
      </c>
      <c r="DF169" s="10">
        <v>2.8447</v>
      </c>
      <c r="DG169" s="10">
        <v>1.0325</v>
      </c>
      <c r="DH169" s="10">
        <v>168</v>
      </c>
      <c r="DI169" s="10">
        <v>10.4</v>
      </c>
      <c r="DJ169" s="10">
        <v>0.94</v>
      </c>
      <c r="DK169" s="10">
        <v>1.9570000000000001</v>
      </c>
      <c r="DL169" s="10">
        <v>0.71030000000000004</v>
      </c>
      <c r="DM169" s="10">
        <v>116.7</v>
      </c>
      <c r="DN169" s="10">
        <v>10.3</v>
      </c>
      <c r="DO169" s="10">
        <v>0.94</v>
      </c>
    </row>
    <row r="170" spans="1:119" x14ac:dyDescent="0.25">
      <c r="A170" s="10">
        <v>261</v>
      </c>
      <c r="B170" s="10" t="s">
        <v>292</v>
      </c>
      <c r="C170" s="10">
        <v>0</v>
      </c>
      <c r="D170" s="10">
        <v>0</v>
      </c>
      <c r="E170" s="10">
        <v>0</v>
      </c>
      <c r="F170" s="10">
        <v>10.5</v>
      </c>
      <c r="G170" s="10">
        <v>0</v>
      </c>
      <c r="H170" s="10">
        <v>0</v>
      </c>
      <c r="I170" s="10">
        <v>0</v>
      </c>
      <c r="J170" s="10">
        <v>0</v>
      </c>
      <c r="K170" s="10">
        <v>10.3</v>
      </c>
      <c r="L170" s="10">
        <v>0</v>
      </c>
      <c r="M170" s="10">
        <v>0</v>
      </c>
      <c r="N170" s="10">
        <v>0</v>
      </c>
      <c r="O170" s="10">
        <v>0</v>
      </c>
      <c r="P170" s="10">
        <v>10.3</v>
      </c>
      <c r="Q170" s="10">
        <v>0</v>
      </c>
      <c r="R170" s="10">
        <v>261</v>
      </c>
      <c r="S170" s="10" t="s">
        <v>292</v>
      </c>
      <c r="T170" s="10">
        <v>0</v>
      </c>
      <c r="U170" s="10">
        <v>0</v>
      </c>
      <c r="V170" s="10">
        <v>0</v>
      </c>
      <c r="W170" s="10">
        <v>10.5</v>
      </c>
      <c r="Y170" s="10">
        <v>0</v>
      </c>
      <c r="Z170" s="10">
        <v>0</v>
      </c>
      <c r="AA170" s="10">
        <v>0</v>
      </c>
      <c r="AB170" s="10">
        <v>10.3</v>
      </c>
      <c r="AD170" s="10">
        <v>0</v>
      </c>
      <c r="AE170" s="10">
        <v>0</v>
      </c>
      <c r="AF170" s="10">
        <v>0</v>
      </c>
      <c r="AG170" s="10">
        <v>10.4</v>
      </c>
      <c r="AI170" s="10">
        <v>261</v>
      </c>
      <c r="AJ170" s="10" t="s">
        <v>292</v>
      </c>
      <c r="AK170" s="10">
        <v>0</v>
      </c>
      <c r="AL170" s="10">
        <v>0</v>
      </c>
      <c r="AM170" s="10">
        <v>0</v>
      </c>
      <c r="AN170" s="10">
        <v>10.5</v>
      </c>
      <c r="AO170" s="10">
        <v>0</v>
      </c>
      <c r="AP170" s="10">
        <v>0</v>
      </c>
      <c r="AQ170" s="10">
        <v>0</v>
      </c>
      <c r="AR170" s="10">
        <v>0</v>
      </c>
      <c r="AS170" s="10">
        <v>10.4</v>
      </c>
      <c r="AT170" s="10">
        <v>0</v>
      </c>
      <c r="AU170" s="10">
        <v>0</v>
      </c>
      <c r="AV170" s="10">
        <v>0</v>
      </c>
      <c r="AW170" s="10">
        <v>0</v>
      </c>
      <c r="AX170" s="10">
        <v>10.4</v>
      </c>
      <c r="AY170" s="10">
        <v>0</v>
      </c>
      <c r="AZ170" s="10">
        <v>261</v>
      </c>
      <c r="BA170" s="10" t="s">
        <v>292</v>
      </c>
      <c r="BB170" s="10">
        <v>0</v>
      </c>
      <c r="BC170" s="10">
        <v>0</v>
      </c>
      <c r="BD170" s="10">
        <v>0</v>
      </c>
      <c r="BE170" s="10">
        <v>10.5</v>
      </c>
      <c r="BF170" s="10">
        <v>0</v>
      </c>
      <c r="BG170" s="10">
        <v>0</v>
      </c>
      <c r="BH170" s="10">
        <v>0</v>
      </c>
      <c r="BI170" s="10">
        <v>0</v>
      </c>
      <c r="BJ170" s="10">
        <v>10.3</v>
      </c>
      <c r="BK170" s="10">
        <v>0</v>
      </c>
      <c r="BL170" s="10">
        <v>0</v>
      </c>
      <c r="BM170" s="10">
        <v>0</v>
      </c>
      <c r="BN170" s="10">
        <v>0</v>
      </c>
      <c r="BO170" s="10">
        <v>10.4</v>
      </c>
      <c r="BP170" s="10">
        <v>0</v>
      </c>
      <c r="BQ170" s="10">
        <v>261</v>
      </c>
      <c r="BR170" s="10" t="s">
        <v>292</v>
      </c>
      <c r="BS170" s="10">
        <v>0</v>
      </c>
      <c r="BT170" s="10">
        <v>0</v>
      </c>
      <c r="BU170" s="10">
        <v>0</v>
      </c>
      <c r="BV170" s="10">
        <v>10.3</v>
      </c>
      <c r="BW170" s="10">
        <v>0</v>
      </c>
      <c r="BX170" s="10">
        <v>0</v>
      </c>
      <c r="BY170" s="10">
        <v>0</v>
      </c>
      <c r="BZ170" s="10">
        <v>0</v>
      </c>
      <c r="CA170" s="10">
        <v>10.23</v>
      </c>
      <c r="CB170" s="10">
        <v>0</v>
      </c>
      <c r="CC170" s="10">
        <v>0</v>
      </c>
      <c r="CD170" s="10">
        <v>0</v>
      </c>
      <c r="CE170" s="10">
        <v>0</v>
      </c>
      <c r="CF170" s="10">
        <v>10.33</v>
      </c>
      <c r="CG170" s="10">
        <v>0</v>
      </c>
      <c r="CH170" s="10">
        <v>261</v>
      </c>
      <c r="CI170" s="10" t="s">
        <v>292</v>
      </c>
      <c r="CJ170" s="10">
        <v>0</v>
      </c>
      <c r="CK170" s="10">
        <v>0</v>
      </c>
      <c r="CL170" s="10">
        <v>0</v>
      </c>
      <c r="CM170" s="10">
        <v>10.4</v>
      </c>
      <c r="CN170" s="10">
        <v>0</v>
      </c>
      <c r="CO170" s="10">
        <v>0</v>
      </c>
      <c r="CP170" s="10">
        <v>0</v>
      </c>
      <c r="CQ170" s="10">
        <v>0</v>
      </c>
      <c r="CR170" s="10">
        <v>10.4</v>
      </c>
      <c r="CS170" s="10">
        <v>0</v>
      </c>
      <c r="CT170" s="10">
        <v>0</v>
      </c>
      <c r="CU170" s="10">
        <v>0</v>
      </c>
      <c r="CV170" s="10">
        <v>0</v>
      </c>
      <c r="CW170" s="10">
        <v>10.33</v>
      </c>
      <c r="CX170" s="10">
        <v>0</v>
      </c>
      <c r="CY170" s="10">
        <v>261</v>
      </c>
      <c r="CZ170" s="10" t="s">
        <v>292</v>
      </c>
      <c r="DA170" s="10">
        <v>0</v>
      </c>
      <c r="DB170" s="10">
        <v>0</v>
      </c>
      <c r="DC170" s="10">
        <v>0</v>
      </c>
      <c r="DD170" s="10">
        <v>10.4</v>
      </c>
      <c r="DE170" s="10">
        <v>0</v>
      </c>
      <c r="DF170" s="10">
        <v>0</v>
      </c>
      <c r="DG170" s="10">
        <v>0</v>
      </c>
      <c r="DH170" s="10">
        <v>0</v>
      </c>
      <c r="DI170" s="10">
        <v>10.3</v>
      </c>
      <c r="DJ170" s="10">
        <v>0</v>
      </c>
      <c r="DK170" s="10">
        <v>0</v>
      </c>
      <c r="DL170" s="10">
        <v>0</v>
      </c>
      <c r="DM170" s="10">
        <v>0</v>
      </c>
      <c r="DN170" s="10">
        <v>10.1</v>
      </c>
      <c r="DO170" s="10">
        <v>0</v>
      </c>
    </row>
    <row r="171" spans="1:119" x14ac:dyDescent="0.25">
      <c r="A171" s="10">
        <v>262</v>
      </c>
      <c r="B171" s="10" t="s">
        <v>293</v>
      </c>
      <c r="C171" s="10">
        <v>1.03</v>
      </c>
      <c r="D171" s="10">
        <v>0.21</v>
      </c>
      <c r="E171" s="10">
        <v>58</v>
      </c>
      <c r="F171" s="10">
        <v>10.5</v>
      </c>
      <c r="G171" s="10">
        <v>0.98</v>
      </c>
      <c r="H171" s="10">
        <v>1.01</v>
      </c>
      <c r="I171" s="10">
        <v>0.21</v>
      </c>
      <c r="J171" s="10">
        <v>58</v>
      </c>
      <c r="K171" s="10">
        <v>10.3</v>
      </c>
      <c r="L171" s="10">
        <v>0.98</v>
      </c>
      <c r="M171" s="10">
        <v>1.31</v>
      </c>
      <c r="N171" s="10">
        <v>0.27</v>
      </c>
      <c r="O171" s="10">
        <v>75</v>
      </c>
      <c r="P171" s="10">
        <v>10.3</v>
      </c>
      <c r="Q171" s="10">
        <v>0.98</v>
      </c>
      <c r="R171" s="10">
        <v>262</v>
      </c>
      <c r="S171" s="10" t="s">
        <v>293</v>
      </c>
      <c r="T171" s="10">
        <v>0.6089</v>
      </c>
      <c r="U171" s="10">
        <v>0.20760000000000001</v>
      </c>
      <c r="V171" s="10">
        <v>35.375700000000002</v>
      </c>
      <c r="W171" s="10">
        <v>10.5</v>
      </c>
      <c r="Y171" s="10">
        <v>0.67989999999999995</v>
      </c>
      <c r="Z171" s="10">
        <v>0.24690000000000001</v>
      </c>
      <c r="AA171" s="10">
        <v>40.544899999999998</v>
      </c>
      <c r="AB171" s="10">
        <v>10.3</v>
      </c>
      <c r="AD171" s="10">
        <v>0.51890000000000003</v>
      </c>
      <c r="AE171" s="10">
        <v>0.39779999999999999</v>
      </c>
      <c r="AF171" s="10">
        <v>36.297199999999997</v>
      </c>
      <c r="AG171" s="10">
        <v>10.4</v>
      </c>
      <c r="AI171" s="10">
        <v>262</v>
      </c>
      <c r="AJ171" s="10" t="s">
        <v>293</v>
      </c>
      <c r="AK171" s="10">
        <v>4.3499999999999997E-2</v>
      </c>
      <c r="AL171" s="10">
        <v>8.8000000000000005E-3</v>
      </c>
      <c r="AM171" s="10">
        <v>2.4403000000000001</v>
      </c>
      <c r="AN171" s="10">
        <v>10.5</v>
      </c>
      <c r="AO171" s="10">
        <v>0.98</v>
      </c>
      <c r="AP171" s="10">
        <v>2.4500000000000001E-2</v>
      </c>
      <c r="AQ171" s="10">
        <v>3.5000000000000001E-3</v>
      </c>
      <c r="AR171" s="10">
        <v>1.3738999999999999</v>
      </c>
      <c r="AS171" s="10">
        <v>10.4</v>
      </c>
      <c r="AT171" s="10">
        <v>0.99</v>
      </c>
      <c r="AU171" s="10">
        <v>9.2100000000000001E-2</v>
      </c>
      <c r="AV171" s="10">
        <v>3.49E-2</v>
      </c>
      <c r="AW171" s="10">
        <v>5.4676999999999998</v>
      </c>
      <c r="AX171" s="10">
        <v>10.4</v>
      </c>
      <c r="AY171" s="10">
        <v>0.94</v>
      </c>
      <c r="AZ171" s="10">
        <v>262</v>
      </c>
      <c r="BA171" s="10" t="s">
        <v>293</v>
      </c>
      <c r="BB171" s="10">
        <v>2.5999999999999999E-3</v>
      </c>
      <c r="BC171" s="10">
        <v>1.1000000000000001E-3</v>
      </c>
      <c r="BD171" s="10">
        <v>0.158</v>
      </c>
      <c r="BE171" s="10">
        <v>10.5</v>
      </c>
      <c r="BF171" s="10">
        <v>0.92</v>
      </c>
      <c r="BG171" s="10">
        <v>1.21E-2</v>
      </c>
      <c r="BH171" s="10">
        <v>6.1000000000000004E-3</v>
      </c>
      <c r="BI171" s="10">
        <v>0.75929999999999997</v>
      </c>
      <c r="BJ171" s="10">
        <v>10.3</v>
      </c>
      <c r="BK171" s="10">
        <v>0.89</v>
      </c>
      <c r="BL171" s="10">
        <v>9.1000000000000004E-3</v>
      </c>
      <c r="BM171" s="10">
        <v>4.3E-3</v>
      </c>
      <c r="BN171" s="10">
        <v>0.55640000000000001</v>
      </c>
      <c r="BO171" s="10">
        <v>10.4</v>
      </c>
      <c r="BP171" s="10">
        <v>0.91</v>
      </c>
      <c r="BQ171" s="10">
        <v>262</v>
      </c>
      <c r="BR171" s="10" t="s">
        <v>293</v>
      </c>
      <c r="BS171" s="10">
        <v>1.5429999999999999</v>
      </c>
      <c r="BT171" s="10">
        <v>0.433</v>
      </c>
      <c r="BU171" s="10">
        <v>89.829899999999995</v>
      </c>
      <c r="BV171" s="10">
        <v>10.3</v>
      </c>
      <c r="BW171" s="10">
        <v>0.96</v>
      </c>
      <c r="BX171" s="10">
        <v>1.6694</v>
      </c>
      <c r="BY171" s="10">
        <v>0.41170000000000001</v>
      </c>
      <c r="BZ171" s="10">
        <v>97.036199999999994</v>
      </c>
      <c r="CA171" s="10">
        <v>10.23</v>
      </c>
      <c r="CB171" s="10">
        <v>0.97</v>
      </c>
      <c r="CC171" s="10">
        <v>2.1793</v>
      </c>
      <c r="CD171" s="10">
        <v>0.4854</v>
      </c>
      <c r="CE171" s="10">
        <v>124.78660000000001</v>
      </c>
      <c r="CF171" s="10">
        <v>10.33</v>
      </c>
      <c r="CG171" s="10">
        <v>0.98</v>
      </c>
      <c r="CH171" s="10">
        <v>262</v>
      </c>
      <c r="CI171" s="10" t="s">
        <v>293</v>
      </c>
      <c r="CJ171" s="10">
        <v>0.15529999999999999</v>
      </c>
      <c r="CK171" s="10">
        <v>0.13239999999999999</v>
      </c>
      <c r="CL171" s="10">
        <v>11.3284</v>
      </c>
      <c r="CM171" s="10">
        <v>10.4</v>
      </c>
      <c r="CN171" s="10">
        <v>0.76</v>
      </c>
      <c r="CO171" s="10">
        <v>0.23419999999999999</v>
      </c>
      <c r="CP171" s="10">
        <v>0.1169</v>
      </c>
      <c r="CQ171" s="10">
        <v>14.528700000000001</v>
      </c>
      <c r="CR171" s="10">
        <v>10.4</v>
      </c>
      <c r="CS171" s="10">
        <v>0.89</v>
      </c>
      <c r="CT171" s="10">
        <v>0.12939999999999999</v>
      </c>
      <c r="CU171" s="10">
        <v>7.0999999999999994E-2</v>
      </c>
      <c r="CV171" s="10">
        <v>8.2484999999999999</v>
      </c>
      <c r="CW171" s="10">
        <v>10.33</v>
      </c>
      <c r="CX171" s="10">
        <v>0.88</v>
      </c>
      <c r="CY171" s="10">
        <v>262</v>
      </c>
      <c r="CZ171" s="10" t="s">
        <v>293</v>
      </c>
      <c r="DA171" s="10">
        <v>0.55920000000000003</v>
      </c>
      <c r="DB171" s="10">
        <v>0.33760000000000001</v>
      </c>
      <c r="DC171" s="10">
        <v>36.2624</v>
      </c>
      <c r="DD171" s="10">
        <v>10.4</v>
      </c>
      <c r="DE171" s="10">
        <v>0.86</v>
      </c>
      <c r="DF171" s="10">
        <v>0.72760000000000002</v>
      </c>
      <c r="DG171" s="10">
        <v>0.31759999999999999</v>
      </c>
      <c r="DH171" s="10">
        <v>44.500599999999999</v>
      </c>
      <c r="DI171" s="10">
        <v>10.3</v>
      </c>
      <c r="DJ171" s="10">
        <v>0.92</v>
      </c>
      <c r="DK171" s="10">
        <v>0.73680000000000001</v>
      </c>
      <c r="DL171" s="10">
        <v>0.29959999999999998</v>
      </c>
      <c r="DM171" s="10">
        <v>45.466799999999999</v>
      </c>
      <c r="DN171" s="10">
        <v>10.1</v>
      </c>
      <c r="DO171" s="10">
        <v>0.93</v>
      </c>
    </row>
    <row r="172" spans="1:119" x14ac:dyDescent="0.25">
      <c r="A172" s="10">
        <v>263</v>
      </c>
      <c r="B172" s="10" t="s">
        <v>294</v>
      </c>
      <c r="C172" s="10">
        <v>0</v>
      </c>
      <c r="D172" s="10">
        <v>0</v>
      </c>
      <c r="E172" s="10">
        <v>0</v>
      </c>
      <c r="F172" s="10">
        <v>10.5</v>
      </c>
      <c r="G172" s="10">
        <v>0</v>
      </c>
      <c r="H172" s="10">
        <v>0</v>
      </c>
      <c r="I172" s="10">
        <v>0</v>
      </c>
      <c r="J172" s="10">
        <v>0</v>
      </c>
      <c r="K172" s="10">
        <v>10.3</v>
      </c>
      <c r="L172" s="10">
        <v>0</v>
      </c>
      <c r="M172" s="10">
        <v>0</v>
      </c>
      <c r="N172" s="10">
        <v>0</v>
      </c>
      <c r="O172" s="10">
        <v>0</v>
      </c>
      <c r="P172" s="10">
        <v>10.3</v>
      </c>
      <c r="Q172" s="10">
        <v>0</v>
      </c>
      <c r="R172" s="10">
        <v>263</v>
      </c>
      <c r="S172" s="10" t="s">
        <v>294</v>
      </c>
      <c r="T172" s="10">
        <v>0</v>
      </c>
      <c r="U172" s="10">
        <v>0</v>
      </c>
      <c r="V172" s="10">
        <v>0</v>
      </c>
      <c r="W172" s="10">
        <v>10.5</v>
      </c>
      <c r="Y172" s="10">
        <v>0</v>
      </c>
      <c r="Z172" s="10">
        <v>0</v>
      </c>
      <c r="AA172" s="10">
        <v>0</v>
      </c>
      <c r="AB172" s="10">
        <v>10.3</v>
      </c>
      <c r="AD172" s="10">
        <v>0</v>
      </c>
      <c r="AE172" s="10">
        <v>0</v>
      </c>
      <c r="AF172" s="10">
        <v>0</v>
      </c>
      <c r="AG172" s="10">
        <v>10.4</v>
      </c>
      <c r="AI172" s="10">
        <v>263</v>
      </c>
      <c r="AJ172" s="10" t="s">
        <v>294</v>
      </c>
      <c r="AK172" s="10">
        <v>0</v>
      </c>
      <c r="AL172" s="10">
        <v>0</v>
      </c>
      <c r="AM172" s="10">
        <v>0</v>
      </c>
      <c r="AN172" s="10">
        <v>10.5</v>
      </c>
      <c r="AO172" s="10">
        <v>0</v>
      </c>
      <c r="AP172" s="10">
        <v>0</v>
      </c>
      <c r="AQ172" s="10">
        <v>0</v>
      </c>
      <c r="AR172" s="10">
        <v>0</v>
      </c>
      <c r="AS172" s="10">
        <v>10.4</v>
      </c>
      <c r="AT172" s="10">
        <v>0</v>
      </c>
      <c r="AU172" s="10">
        <v>0</v>
      </c>
      <c r="AV172" s="10">
        <v>0</v>
      </c>
      <c r="AW172" s="10">
        <v>0</v>
      </c>
      <c r="AX172" s="10">
        <v>10.4</v>
      </c>
      <c r="AY172" s="10">
        <v>0</v>
      </c>
      <c r="AZ172" s="10">
        <v>263</v>
      </c>
      <c r="BA172" s="10" t="s">
        <v>294</v>
      </c>
      <c r="BB172" s="10">
        <v>0</v>
      </c>
      <c r="BC172" s="10">
        <v>0</v>
      </c>
      <c r="BD172" s="10">
        <v>0</v>
      </c>
      <c r="BE172" s="10">
        <v>10.5</v>
      </c>
      <c r="BF172" s="10">
        <v>0</v>
      </c>
      <c r="BG172" s="10">
        <v>0</v>
      </c>
      <c r="BH172" s="10">
        <v>0</v>
      </c>
      <c r="BI172" s="10">
        <v>0</v>
      </c>
      <c r="BJ172" s="10">
        <v>10.3</v>
      </c>
      <c r="BK172" s="10">
        <v>0</v>
      </c>
      <c r="BL172" s="10">
        <v>0</v>
      </c>
      <c r="BM172" s="10">
        <v>0</v>
      </c>
      <c r="BN172" s="10">
        <v>0</v>
      </c>
      <c r="BO172" s="10">
        <v>10.4</v>
      </c>
      <c r="BP172" s="10">
        <v>0</v>
      </c>
      <c r="BQ172" s="10">
        <v>263</v>
      </c>
      <c r="BR172" s="10" t="s">
        <v>294</v>
      </c>
      <c r="BS172" s="10">
        <v>0</v>
      </c>
      <c r="BT172" s="10">
        <v>0</v>
      </c>
      <c r="BU172" s="10">
        <v>0</v>
      </c>
      <c r="BV172" s="10">
        <v>10.3</v>
      </c>
      <c r="BW172" s="10">
        <v>0</v>
      </c>
      <c r="BX172" s="10">
        <v>0</v>
      </c>
      <c r="BY172" s="10">
        <v>0</v>
      </c>
      <c r="BZ172" s="10">
        <v>0</v>
      </c>
      <c r="CA172" s="10">
        <v>10.23</v>
      </c>
      <c r="CB172" s="10">
        <v>0</v>
      </c>
      <c r="CC172" s="10">
        <v>0</v>
      </c>
      <c r="CD172" s="10">
        <v>0</v>
      </c>
      <c r="CE172" s="10">
        <v>0</v>
      </c>
      <c r="CF172" s="10">
        <v>10.33</v>
      </c>
      <c r="CG172" s="10">
        <v>0</v>
      </c>
      <c r="CH172" s="10">
        <v>263</v>
      </c>
      <c r="CI172" s="10" t="s">
        <v>294</v>
      </c>
      <c r="CJ172" s="10">
        <v>0</v>
      </c>
      <c r="CK172" s="10">
        <v>0</v>
      </c>
      <c r="CL172" s="10">
        <v>0</v>
      </c>
      <c r="CM172" s="10">
        <v>10.4</v>
      </c>
      <c r="CN172" s="10">
        <v>0</v>
      </c>
      <c r="CO172" s="10">
        <v>0</v>
      </c>
      <c r="CP172" s="10">
        <v>0</v>
      </c>
      <c r="CQ172" s="10">
        <v>0</v>
      </c>
      <c r="CR172" s="10">
        <v>10.4</v>
      </c>
      <c r="CS172" s="10">
        <v>0</v>
      </c>
      <c r="CT172" s="10">
        <v>0</v>
      </c>
      <c r="CU172" s="10">
        <v>0</v>
      </c>
      <c r="CV172" s="10">
        <v>0</v>
      </c>
      <c r="CW172" s="10">
        <v>10.33</v>
      </c>
      <c r="CX172" s="10">
        <v>0</v>
      </c>
      <c r="CY172" s="10">
        <v>263</v>
      </c>
      <c r="CZ172" s="10" t="s">
        <v>294</v>
      </c>
      <c r="DA172" s="10">
        <v>0</v>
      </c>
      <c r="DB172" s="10">
        <v>0</v>
      </c>
      <c r="DC172" s="10">
        <v>0</v>
      </c>
      <c r="DD172" s="10">
        <v>10.4</v>
      </c>
      <c r="DE172" s="10">
        <v>0</v>
      </c>
      <c r="DF172" s="10">
        <v>0</v>
      </c>
      <c r="DG172" s="10">
        <v>0</v>
      </c>
      <c r="DH172" s="10">
        <v>0</v>
      </c>
      <c r="DI172" s="10">
        <v>10.3</v>
      </c>
      <c r="DJ172" s="10">
        <v>0</v>
      </c>
      <c r="DK172" s="10">
        <v>0</v>
      </c>
      <c r="DL172" s="10">
        <v>0</v>
      </c>
      <c r="DM172" s="10">
        <v>0</v>
      </c>
      <c r="DN172" s="10">
        <v>10.1</v>
      </c>
      <c r="DO172" s="10">
        <v>0</v>
      </c>
    </row>
    <row r="173" spans="1:119" x14ac:dyDescent="0.25">
      <c r="A173" s="10">
        <v>264</v>
      </c>
      <c r="B173" s="10" t="s">
        <v>296</v>
      </c>
      <c r="C173" s="10">
        <v>0</v>
      </c>
      <c r="D173" s="10">
        <v>0</v>
      </c>
      <c r="E173" s="10">
        <v>0</v>
      </c>
      <c r="F173" s="10">
        <v>10.5</v>
      </c>
      <c r="G173" s="10">
        <v>0</v>
      </c>
      <c r="H173" s="10">
        <v>0</v>
      </c>
      <c r="I173" s="10">
        <v>0</v>
      </c>
      <c r="J173" s="10">
        <v>0</v>
      </c>
      <c r="K173" s="10">
        <v>10.3</v>
      </c>
      <c r="L173" s="10">
        <v>0</v>
      </c>
      <c r="M173" s="10">
        <v>0</v>
      </c>
      <c r="N173" s="10">
        <v>0</v>
      </c>
      <c r="O173" s="10">
        <v>0</v>
      </c>
      <c r="P173" s="10">
        <v>10.3</v>
      </c>
      <c r="Q173" s="10">
        <v>0</v>
      </c>
      <c r="R173" s="10">
        <v>264</v>
      </c>
      <c r="S173" s="10" t="s">
        <v>296</v>
      </c>
      <c r="T173" s="10">
        <v>0</v>
      </c>
      <c r="U173" s="10">
        <v>0</v>
      </c>
      <c r="V173" s="10">
        <v>0</v>
      </c>
      <c r="W173" s="10">
        <v>10.5</v>
      </c>
      <c r="Y173" s="10">
        <v>0</v>
      </c>
      <c r="Z173" s="10">
        <v>0</v>
      </c>
      <c r="AA173" s="10">
        <v>0</v>
      </c>
      <c r="AB173" s="10">
        <v>10.3</v>
      </c>
      <c r="AD173" s="10">
        <v>0</v>
      </c>
      <c r="AE173" s="10">
        <v>0</v>
      </c>
      <c r="AF173" s="10">
        <v>0</v>
      </c>
      <c r="AG173" s="10">
        <v>10.4</v>
      </c>
      <c r="AI173" s="10">
        <v>264</v>
      </c>
      <c r="AJ173" s="10" t="s">
        <v>296</v>
      </c>
      <c r="AK173" s="10">
        <v>0</v>
      </c>
      <c r="AL173" s="10">
        <v>0</v>
      </c>
      <c r="AM173" s="10">
        <v>0</v>
      </c>
      <c r="AN173" s="10">
        <v>10.5</v>
      </c>
      <c r="AO173" s="10">
        <v>0</v>
      </c>
      <c r="AP173" s="10">
        <v>0</v>
      </c>
      <c r="AQ173" s="10">
        <v>0</v>
      </c>
      <c r="AR173" s="10">
        <v>0</v>
      </c>
      <c r="AS173" s="10">
        <v>10.4</v>
      </c>
      <c r="AT173" s="10">
        <v>0</v>
      </c>
      <c r="AU173" s="10">
        <v>0</v>
      </c>
      <c r="AV173" s="10">
        <v>0</v>
      </c>
      <c r="AW173" s="10">
        <v>0</v>
      </c>
      <c r="AX173" s="10">
        <v>10.4</v>
      </c>
      <c r="AY173" s="10">
        <v>0</v>
      </c>
      <c r="AZ173" s="10">
        <v>264</v>
      </c>
      <c r="BA173" s="10" t="s">
        <v>296</v>
      </c>
      <c r="BB173" s="10">
        <v>6.7900000000000002E-2</v>
      </c>
      <c r="BC173" s="10">
        <v>2.0799999999999999E-2</v>
      </c>
      <c r="BD173" s="10">
        <v>3.9051999999999998</v>
      </c>
      <c r="BE173" s="10">
        <v>10.5</v>
      </c>
      <c r="BF173" s="10">
        <v>0.96</v>
      </c>
      <c r="BG173" s="10">
        <v>6.7100000000000007E-2</v>
      </c>
      <c r="BH173" s="10">
        <v>2.3900000000000001E-2</v>
      </c>
      <c r="BI173" s="10">
        <v>3.9941</v>
      </c>
      <c r="BJ173" s="10">
        <v>10.3</v>
      </c>
      <c r="BK173" s="10">
        <v>0.94</v>
      </c>
      <c r="BL173" s="10">
        <v>0.14369999999999999</v>
      </c>
      <c r="BM173" s="10">
        <v>4.7800000000000002E-2</v>
      </c>
      <c r="BN173" s="10">
        <v>8.4083000000000006</v>
      </c>
      <c r="BO173" s="10">
        <v>10.4</v>
      </c>
      <c r="BP173" s="10">
        <v>0.95</v>
      </c>
      <c r="BQ173" s="10">
        <v>264</v>
      </c>
      <c r="BR173" s="10" t="s">
        <v>296</v>
      </c>
      <c r="BS173" s="10">
        <v>0.13780000000000001</v>
      </c>
      <c r="BT173" s="10">
        <v>1.9599999999999999E-2</v>
      </c>
      <c r="BU173" s="10">
        <v>7.8</v>
      </c>
      <c r="BV173" s="10">
        <v>10.3</v>
      </c>
      <c r="BW173" s="10">
        <v>0.99</v>
      </c>
      <c r="BX173" s="10">
        <v>0.16309999999999999</v>
      </c>
      <c r="BY173" s="10">
        <v>2.3199999999999998E-2</v>
      </c>
      <c r="BZ173" s="10">
        <v>9.3000000000000007</v>
      </c>
      <c r="CA173" s="10">
        <v>10.23</v>
      </c>
      <c r="CB173" s="10">
        <v>0.99</v>
      </c>
      <c r="CC173" s="10">
        <v>0.27100000000000002</v>
      </c>
      <c r="CD173" s="10">
        <v>3.8600000000000002E-2</v>
      </c>
      <c r="CE173" s="10">
        <v>15.3</v>
      </c>
      <c r="CF173" s="10">
        <v>10.33</v>
      </c>
      <c r="CG173" s="10">
        <v>0.99</v>
      </c>
      <c r="CH173" s="10">
        <v>264</v>
      </c>
      <c r="CI173" s="10" t="s">
        <v>296</v>
      </c>
      <c r="CJ173" s="10">
        <v>6.4199999999999993E-2</v>
      </c>
      <c r="CK173" s="10">
        <v>9.1000000000000004E-3</v>
      </c>
      <c r="CL173" s="10">
        <v>3.6</v>
      </c>
      <c r="CM173" s="10">
        <v>10.4</v>
      </c>
      <c r="CN173" s="10">
        <v>0.99</v>
      </c>
      <c r="CO173" s="10">
        <v>0.12839999999999999</v>
      </c>
      <c r="CP173" s="10">
        <v>1.83E-2</v>
      </c>
      <c r="CQ173" s="10">
        <v>7.2</v>
      </c>
      <c r="CR173" s="10">
        <v>10.4</v>
      </c>
      <c r="CS173" s="10">
        <v>0.99</v>
      </c>
      <c r="CT173" s="10">
        <v>0.17710000000000001</v>
      </c>
      <c r="CU173" s="10">
        <v>2.52E-2</v>
      </c>
      <c r="CV173" s="10">
        <v>10</v>
      </c>
      <c r="CW173" s="10">
        <v>10.33</v>
      </c>
      <c r="CX173" s="10">
        <v>0.99</v>
      </c>
      <c r="CY173" s="10">
        <v>264</v>
      </c>
      <c r="CZ173" s="10" t="s">
        <v>296</v>
      </c>
      <c r="DA173" s="10">
        <v>0.23400000000000001</v>
      </c>
      <c r="DB173" s="10">
        <v>1.2E-2</v>
      </c>
      <c r="DC173" s="10">
        <v>13.0075</v>
      </c>
      <c r="DD173" s="10">
        <v>10.4</v>
      </c>
      <c r="DE173" s="10">
        <v>1</v>
      </c>
      <c r="DF173" s="10">
        <v>0.3024</v>
      </c>
      <c r="DG173" s="10">
        <v>1.26E-2</v>
      </c>
      <c r="DH173" s="10">
        <v>16.965299999999999</v>
      </c>
      <c r="DI173" s="10">
        <v>10.3</v>
      </c>
      <c r="DJ173" s="10">
        <v>1</v>
      </c>
      <c r="DK173" s="10">
        <v>0.28110000000000002</v>
      </c>
      <c r="DL173" s="10">
        <v>9.2999999999999992E-3</v>
      </c>
      <c r="DM173" s="10">
        <v>16.077400000000001</v>
      </c>
      <c r="DN173" s="10">
        <v>10.1</v>
      </c>
      <c r="DO173" s="10">
        <v>1</v>
      </c>
    </row>
    <row r="174" spans="1:119" x14ac:dyDescent="0.25">
      <c r="A174" s="10">
        <v>265</v>
      </c>
      <c r="B174" s="10" t="s">
        <v>297</v>
      </c>
      <c r="C174" s="10">
        <v>1.2</v>
      </c>
      <c r="D174" s="10">
        <v>0.35</v>
      </c>
      <c r="E174" s="10">
        <v>69</v>
      </c>
      <c r="F174" s="10">
        <v>10.5</v>
      </c>
      <c r="G174" s="10">
        <v>0.96</v>
      </c>
      <c r="H174" s="10">
        <v>2.4</v>
      </c>
      <c r="I174" s="10">
        <v>0.7</v>
      </c>
      <c r="J174" s="10">
        <v>140</v>
      </c>
      <c r="K174" s="10">
        <v>10.3</v>
      </c>
      <c r="L174" s="10">
        <v>0.96</v>
      </c>
      <c r="M174" s="10">
        <v>1.88</v>
      </c>
      <c r="N174" s="10">
        <v>0.55000000000000004</v>
      </c>
      <c r="O174" s="10">
        <v>110</v>
      </c>
      <c r="P174" s="10">
        <v>10.3</v>
      </c>
      <c r="Q174" s="10">
        <v>0.96</v>
      </c>
      <c r="R174" s="10">
        <v>265</v>
      </c>
      <c r="S174" s="10" t="s">
        <v>297</v>
      </c>
      <c r="T174" s="10">
        <v>0.64019999999999999</v>
      </c>
      <c r="U174" s="10">
        <v>0.3135</v>
      </c>
      <c r="V174" s="10">
        <v>39.197699999999998</v>
      </c>
      <c r="W174" s="10">
        <v>10.5</v>
      </c>
      <c r="Y174" s="10">
        <v>1.1655</v>
      </c>
      <c r="Z174" s="10">
        <v>0.6079</v>
      </c>
      <c r="AA174" s="10">
        <v>73.683999999999997</v>
      </c>
      <c r="AB174" s="10">
        <v>10.3</v>
      </c>
      <c r="AD174" s="10">
        <v>0.61870000000000003</v>
      </c>
      <c r="AE174" s="10">
        <v>0.4209</v>
      </c>
      <c r="AF174" s="10">
        <v>41.543900000000001</v>
      </c>
      <c r="AG174" s="10">
        <v>10.4</v>
      </c>
      <c r="AI174" s="10">
        <v>265</v>
      </c>
      <c r="AJ174" s="10" t="s">
        <v>297</v>
      </c>
      <c r="AK174" s="10">
        <v>1.3825000000000001</v>
      </c>
      <c r="AL174" s="10">
        <v>0.40860000000000002</v>
      </c>
      <c r="AM174" s="10">
        <v>79.268600000000006</v>
      </c>
      <c r="AN174" s="10">
        <v>10.5</v>
      </c>
      <c r="AO174" s="10">
        <v>0.96</v>
      </c>
      <c r="AP174" s="10">
        <v>1.8638999999999999</v>
      </c>
      <c r="AQ174" s="10">
        <v>0.53639999999999999</v>
      </c>
      <c r="AR174" s="10">
        <v>107.67270000000001</v>
      </c>
      <c r="AS174" s="10">
        <v>10.4</v>
      </c>
      <c r="AT174" s="10">
        <v>0.96</v>
      </c>
      <c r="AU174" s="10">
        <v>2.2069999999999999</v>
      </c>
      <c r="AV174" s="10">
        <v>0.70960000000000001</v>
      </c>
      <c r="AW174" s="10">
        <v>128.69749999999999</v>
      </c>
      <c r="AX174" s="10">
        <v>10.4</v>
      </c>
      <c r="AY174" s="10">
        <v>0.95</v>
      </c>
      <c r="AZ174" s="10">
        <v>265</v>
      </c>
      <c r="BA174" s="10" t="s">
        <v>297</v>
      </c>
      <c r="BB174" s="10">
        <v>0.79949999999999999</v>
      </c>
      <c r="BC174" s="10">
        <v>0.45300000000000001</v>
      </c>
      <c r="BD174" s="10">
        <v>50.529699999999998</v>
      </c>
      <c r="BE174" s="10">
        <v>10.5</v>
      </c>
      <c r="BF174" s="10">
        <v>0.87</v>
      </c>
      <c r="BG174" s="10">
        <v>1.6613</v>
      </c>
      <c r="BH174" s="10">
        <v>0.87749999999999995</v>
      </c>
      <c r="BI174" s="10">
        <v>105.3124</v>
      </c>
      <c r="BJ174" s="10">
        <v>10.3</v>
      </c>
      <c r="BK174" s="10">
        <v>0.88</v>
      </c>
      <c r="BL174" s="10">
        <v>0.97460000000000002</v>
      </c>
      <c r="BM174" s="10">
        <v>0.60029999999999994</v>
      </c>
      <c r="BN174" s="10">
        <v>63.5428</v>
      </c>
      <c r="BO174" s="10">
        <v>10.4</v>
      </c>
      <c r="BP174" s="10">
        <v>0.85</v>
      </c>
      <c r="BQ174" s="10">
        <v>265</v>
      </c>
      <c r="BR174" s="10" t="s">
        <v>297</v>
      </c>
      <c r="BS174" s="10">
        <v>1.1197999999999999</v>
      </c>
      <c r="BT174" s="10">
        <v>0.251</v>
      </c>
      <c r="BU174" s="10">
        <v>64.328800000000001</v>
      </c>
      <c r="BV174" s="10">
        <v>10.3</v>
      </c>
      <c r="BW174" s="10">
        <v>0.98</v>
      </c>
      <c r="BX174" s="10">
        <v>1.7646999999999999</v>
      </c>
      <c r="BY174" s="10">
        <v>0.46479999999999999</v>
      </c>
      <c r="BZ174" s="10">
        <v>102.9915</v>
      </c>
      <c r="CA174" s="10">
        <v>10.23</v>
      </c>
      <c r="CB174" s="10">
        <v>0.97</v>
      </c>
      <c r="CC174" s="10">
        <v>1.5509999999999999</v>
      </c>
      <c r="CD174" s="10">
        <v>0.39069999999999999</v>
      </c>
      <c r="CE174" s="10">
        <v>89.3947</v>
      </c>
      <c r="CF174" s="10">
        <v>10.33</v>
      </c>
      <c r="CG174" s="10">
        <v>0.97</v>
      </c>
      <c r="CH174" s="10">
        <v>265</v>
      </c>
      <c r="CI174" s="10" t="s">
        <v>297</v>
      </c>
      <c r="CJ174" s="10">
        <v>0.78469999999999995</v>
      </c>
      <c r="CK174" s="10">
        <v>0.54339999999999999</v>
      </c>
      <c r="CL174" s="10">
        <v>52.985399999999998</v>
      </c>
      <c r="CM174" s="10">
        <v>10.4</v>
      </c>
      <c r="CN174" s="10">
        <v>0.82</v>
      </c>
      <c r="CO174" s="10">
        <v>1.4422999999999999</v>
      </c>
      <c r="CP174" s="10">
        <v>0.73670000000000002</v>
      </c>
      <c r="CQ174" s="10">
        <v>89.907200000000003</v>
      </c>
      <c r="CR174" s="10">
        <v>10.4</v>
      </c>
      <c r="CS174" s="10">
        <v>0.89</v>
      </c>
      <c r="CT174" s="10">
        <v>1.042</v>
      </c>
      <c r="CU174" s="10">
        <v>0.59050000000000002</v>
      </c>
      <c r="CV174" s="10">
        <v>66.938100000000006</v>
      </c>
      <c r="CW174" s="10">
        <v>10.33</v>
      </c>
      <c r="CX174" s="10">
        <v>0.87</v>
      </c>
      <c r="CY174" s="10">
        <v>265</v>
      </c>
      <c r="CZ174" s="10" t="s">
        <v>297</v>
      </c>
      <c r="DA174" s="10">
        <v>0.78469999999999995</v>
      </c>
      <c r="DB174" s="10">
        <v>1.9800000000000002E-2</v>
      </c>
      <c r="DC174" s="10">
        <v>43.5749</v>
      </c>
      <c r="DD174" s="10">
        <v>10.4</v>
      </c>
      <c r="DE174" s="10">
        <v>1</v>
      </c>
      <c r="DF174" s="10">
        <v>1.4422999999999999</v>
      </c>
      <c r="DG174" s="10">
        <v>1.9199999999999998E-2</v>
      </c>
      <c r="DH174" s="10">
        <v>80.851900000000001</v>
      </c>
      <c r="DI174" s="10">
        <v>10.3</v>
      </c>
      <c r="DJ174" s="10">
        <v>1</v>
      </c>
      <c r="DK174" s="10">
        <v>1.042</v>
      </c>
      <c r="DL174" s="10">
        <v>5.6399999999999999E-2</v>
      </c>
      <c r="DM174" s="10">
        <v>59.6492</v>
      </c>
      <c r="DN174" s="10">
        <v>10.1</v>
      </c>
      <c r="DO174" s="10">
        <v>1</v>
      </c>
    </row>
    <row r="175" spans="1:119" x14ac:dyDescent="0.25">
      <c r="A175" s="10">
        <v>266</v>
      </c>
      <c r="B175" s="10" t="s">
        <v>298</v>
      </c>
      <c r="C175" s="10">
        <v>0.93</v>
      </c>
      <c r="D175" s="10">
        <v>0.19</v>
      </c>
      <c r="E175" s="10">
        <v>52</v>
      </c>
      <c r="F175" s="10">
        <v>10.5</v>
      </c>
      <c r="G175" s="10">
        <v>0.98</v>
      </c>
      <c r="H175" s="10">
        <v>1.31</v>
      </c>
      <c r="I175" s="10">
        <v>0.27</v>
      </c>
      <c r="J175" s="10">
        <v>75</v>
      </c>
      <c r="K175" s="10">
        <v>10.3</v>
      </c>
      <c r="L175" s="10">
        <v>0.98</v>
      </c>
      <c r="M175" s="10">
        <v>1.26</v>
      </c>
      <c r="N175" s="10">
        <v>0.26</v>
      </c>
      <c r="O175" s="10">
        <v>72</v>
      </c>
      <c r="P175" s="10">
        <v>10.3</v>
      </c>
      <c r="Q175" s="10">
        <v>0.98</v>
      </c>
      <c r="R175" s="10">
        <v>266</v>
      </c>
      <c r="S175" s="10" t="s">
        <v>298</v>
      </c>
      <c r="T175" s="10">
        <v>0</v>
      </c>
      <c r="U175" s="10">
        <v>0</v>
      </c>
      <c r="V175" s="10">
        <v>0</v>
      </c>
      <c r="W175" s="10">
        <v>10.5</v>
      </c>
      <c r="Y175" s="10">
        <v>0</v>
      </c>
      <c r="Z175" s="10">
        <v>0</v>
      </c>
      <c r="AA175" s="10">
        <v>0</v>
      </c>
      <c r="AB175" s="10">
        <v>10.3</v>
      </c>
      <c r="AD175" s="10">
        <v>0</v>
      </c>
      <c r="AE175" s="10">
        <v>0</v>
      </c>
      <c r="AF175" s="10">
        <v>0</v>
      </c>
      <c r="AG175" s="10">
        <v>10.4</v>
      </c>
      <c r="AI175" s="10">
        <v>266</v>
      </c>
      <c r="AJ175" s="10" t="s">
        <v>298</v>
      </c>
      <c r="AK175" s="10">
        <v>0.43909999999999999</v>
      </c>
      <c r="AL175" s="10">
        <v>0.26050000000000001</v>
      </c>
      <c r="AM175" s="10">
        <v>28.074999999999999</v>
      </c>
      <c r="AN175" s="10">
        <v>10.5</v>
      </c>
      <c r="AO175" s="10">
        <v>0.86</v>
      </c>
      <c r="AP175" s="10">
        <v>0.55059999999999998</v>
      </c>
      <c r="AQ175" s="10">
        <v>0.23949999999999999</v>
      </c>
      <c r="AR175" s="10">
        <v>33.332599999999999</v>
      </c>
      <c r="AS175" s="10">
        <v>10.4</v>
      </c>
      <c r="AT175" s="10">
        <v>0.92</v>
      </c>
      <c r="AU175" s="10">
        <v>0.60440000000000005</v>
      </c>
      <c r="AV175" s="10">
        <v>0.21740000000000001</v>
      </c>
      <c r="AW175" s="10">
        <v>35.657499999999999</v>
      </c>
      <c r="AX175" s="10">
        <v>10.4</v>
      </c>
      <c r="AY175" s="10">
        <v>0.94</v>
      </c>
      <c r="AZ175" s="10">
        <v>266</v>
      </c>
      <c r="BA175" s="10" t="s">
        <v>298</v>
      </c>
      <c r="BB175" s="10">
        <v>0.8125</v>
      </c>
      <c r="BC175" s="10">
        <v>0.40649999999999997</v>
      </c>
      <c r="BD175" s="10">
        <v>49.955399999999997</v>
      </c>
      <c r="BE175" s="10">
        <v>10.5</v>
      </c>
      <c r="BF175" s="10">
        <v>0.89</v>
      </c>
      <c r="BG175" s="10">
        <v>0.79420000000000002</v>
      </c>
      <c r="BH175" s="10">
        <v>0.4612</v>
      </c>
      <c r="BI175" s="10">
        <v>51.479500000000002</v>
      </c>
      <c r="BJ175" s="10">
        <v>10.3</v>
      </c>
      <c r="BK175" s="10">
        <v>0.86</v>
      </c>
      <c r="BL175" s="10">
        <v>1.0519000000000001</v>
      </c>
      <c r="BM175" s="10">
        <v>0.57210000000000005</v>
      </c>
      <c r="BN175" s="10">
        <v>66.472200000000001</v>
      </c>
      <c r="BO175" s="10">
        <v>10.4</v>
      </c>
      <c r="BP175" s="10">
        <v>0.88</v>
      </c>
      <c r="BQ175" s="10">
        <v>266</v>
      </c>
      <c r="BR175" s="10" t="s">
        <v>298</v>
      </c>
      <c r="BS175" s="10">
        <v>4.4299999999999999E-2</v>
      </c>
      <c r="BT175" s="10">
        <v>1.9699999999999999E-2</v>
      </c>
      <c r="BU175" s="10">
        <v>2.7206000000000001</v>
      </c>
      <c r="BV175" s="10">
        <v>10.3</v>
      </c>
      <c r="BW175" s="10">
        <v>0.91</v>
      </c>
      <c r="BX175" s="10">
        <v>5.8599999999999999E-2</v>
      </c>
      <c r="BY175" s="10">
        <v>2.7E-2</v>
      </c>
      <c r="BZ175" s="10">
        <v>3.6393</v>
      </c>
      <c r="CA175" s="10">
        <v>10.23</v>
      </c>
      <c r="CB175" s="10">
        <v>0.91</v>
      </c>
      <c r="CC175" s="10">
        <v>0.1026</v>
      </c>
      <c r="CD175" s="10">
        <v>3.0700000000000002E-2</v>
      </c>
      <c r="CE175" s="10">
        <v>5.9848999999999997</v>
      </c>
      <c r="CF175" s="10">
        <v>10.33</v>
      </c>
      <c r="CG175" s="10">
        <v>0.96</v>
      </c>
      <c r="CH175" s="10">
        <v>266</v>
      </c>
      <c r="CI175" s="10" t="s">
        <v>298</v>
      </c>
      <c r="CJ175" s="10">
        <v>0</v>
      </c>
      <c r="CK175" s="10">
        <v>0</v>
      </c>
      <c r="CL175" s="10">
        <v>0</v>
      </c>
      <c r="CM175" s="10">
        <v>10.4</v>
      </c>
      <c r="CN175" s="10">
        <v>0</v>
      </c>
      <c r="CO175" s="10">
        <v>0</v>
      </c>
      <c r="CP175" s="10">
        <v>0</v>
      </c>
      <c r="CQ175" s="10">
        <v>0</v>
      </c>
      <c r="CR175" s="10">
        <v>10.4</v>
      </c>
      <c r="CS175" s="10">
        <v>0</v>
      </c>
      <c r="CT175" s="10">
        <v>0.36349999999999999</v>
      </c>
      <c r="CU175" s="10">
        <v>0.23469999999999999</v>
      </c>
      <c r="CV175" s="10">
        <v>24.185500000000001</v>
      </c>
      <c r="CW175" s="10">
        <v>10.33</v>
      </c>
      <c r="CX175" s="10">
        <v>0.84</v>
      </c>
      <c r="CY175" s="10">
        <v>266</v>
      </c>
      <c r="CZ175" s="10" t="s">
        <v>298</v>
      </c>
      <c r="DA175" s="10">
        <v>4.4999999999999998E-2</v>
      </c>
      <c r="DB175" s="10">
        <v>1.9199999999999998E-2</v>
      </c>
      <c r="DC175" s="10">
        <v>2.7160000000000002</v>
      </c>
      <c r="DD175" s="10">
        <v>10.4</v>
      </c>
      <c r="DE175" s="10">
        <v>0.92</v>
      </c>
      <c r="DF175" s="10">
        <v>5.2499999999999998E-2</v>
      </c>
      <c r="DG175" s="10">
        <v>1.6199999999999999E-2</v>
      </c>
      <c r="DH175" s="10">
        <v>3.0796999999999999</v>
      </c>
      <c r="DI175" s="10">
        <v>10.3</v>
      </c>
      <c r="DJ175" s="10">
        <v>0.96</v>
      </c>
      <c r="DK175" s="10">
        <v>5.79E-2</v>
      </c>
      <c r="DL175" s="10">
        <v>2.2200000000000001E-2</v>
      </c>
      <c r="DM175" s="10">
        <v>3.5447000000000002</v>
      </c>
      <c r="DN175" s="10">
        <v>10.1</v>
      </c>
      <c r="DO175" s="10">
        <v>0.93</v>
      </c>
    </row>
    <row r="176" spans="1:119" x14ac:dyDescent="0.25">
      <c r="A176" s="10">
        <v>267</v>
      </c>
      <c r="B176" s="10" t="s">
        <v>320</v>
      </c>
      <c r="C176" s="10">
        <v>0.04</v>
      </c>
      <c r="D176" s="10">
        <v>0.01</v>
      </c>
      <c r="E176" s="10">
        <v>2</v>
      </c>
      <c r="F176" s="10">
        <v>10.5</v>
      </c>
      <c r="G176" s="10">
        <v>0.97</v>
      </c>
      <c r="H176" s="10">
        <v>0.14000000000000001</v>
      </c>
      <c r="I176" s="10">
        <v>0.03</v>
      </c>
      <c r="J176" s="10">
        <v>8</v>
      </c>
      <c r="K176" s="10">
        <v>10.3</v>
      </c>
      <c r="L176" s="10">
        <v>0.97</v>
      </c>
      <c r="M176" s="10">
        <v>0.09</v>
      </c>
      <c r="N176" s="10">
        <v>0.02</v>
      </c>
      <c r="O176" s="10">
        <v>5</v>
      </c>
      <c r="P176" s="10">
        <v>10.3</v>
      </c>
      <c r="Q176" s="10">
        <v>0.97</v>
      </c>
      <c r="R176" s="10">
        <v>267</v>
      </c>
      <c r="S176" s="10" t="s">
        <v>320</v>
      </c>
      <c r="T176" s="10">
        <v>1.5599999999999999E-2</v>
      </c>
      <c r="U176" s="10">
        <v>6.6E-3</v>
      </c>
      <c r="V176" s="10">
        <v>0.92989999999999995</v>
      </c>
      <c r="W176" s="10">
        <v>10.5</v>
      </c>
      <c r="Y176" s="10">
        <v>1.6799999999999999E-2</v>
      </c>
      <c r="Z176" s="10">
        <v>7.4999999999999997E-3</v>
      </c>
      <c r="AA176" s="10">
        <v>1.0334000000000001</v>
      </c>
      <c r="AB176" s="10">
        <v>10.3</v>
      </c>
      <c r="AD176" s="10">
        <v>1.32E-2</v>
      </c>
      <c r="AE176" s="10">
        <v>7.7000000000000002E-3</v>
      </c>
      <c r="AF176" s="10">
        <v>0.85170000000000001</v>
      </c>
      <c r="AG176" s="10">
        <v>10.4</v>
      </c>
      <c r="AI176" s="10">
        <v>267</v>
      </c>
      <c r="AJ176" s="10" t="s">
        <v>320</v>
      </c>
      <c r="AK176" s="10">
        <v>0</v>
      </c>
      <c r="AL176" s="10">
        <v>0</v>
      </c>
      <c r="AM176" s="10">
        <v>0</v>
      </c>
      <c r="AN176" s="10">
        <v>10.5</v>
      </c>
      <c r="AO176" s="10">
        <v>0</v>
      </c>
      <c r="AP176" s="10">
        <v>0</v>
      </c>
      <c r="AQ176" s="10">
        <v>0</v>
      </c>
      <c r="AR176" s="10">
        <v>0</v>
      </c>
      <c r="AS176" s="10">
        <v>10.4</v>
      </c>
      <c r="AT176" s="10">
        <v>0</v>
      </c>
      <c r="AU176" s="10">
        <v>0</v>
      </c>
      <c r="AV176" s="10">
        <v>0</v>
      </c>
      <c r="AW176" s="10">
        <v>0</v>
      </c>
      <c r="AX176" s="10">
        <v>10.4</v>
      </c>
      <c r="AY176" s="10">
        <v>0</v>
      </c>
      <c r="AZ176" s="10">
        <v>267</v>
      </c>
      <c r="BA176" s="10" t="s">
        <v>320</v>
      </c>
      <c r="BB176" s="10">
        <v>3.5200000000000002E-2</v>
      </c>
      <c r="BC176" s="10">
        <v>9.7999999999999997E-3</v>
      </c>
      <c r="BD176" s="10">
        <v>2.0083000000000002</v>
      </c>
      <c r="BE176" s="10">
        <v>10.5</v>
      </c>
      <c r="BF176" s="10">
        <v>0.96</v>
      </c>
      <c r="BG176" s="10">
        <v>0.1212</v>
      </c>
      <c r="BH176" s="10">
        <v>3.9E-2</v>
      </c>
      <c r="BI176" s="10">
        <v>7.1351000000000004</v>
      </c>
      <c r="BJ176" s="10">
        <v>10.3</v>
      </c>
      <c r="BK176" s="10">
        <v>0.95</v>
      </c>
      <c r="BL176" s="10">
        <v>3.49E-2</v>
      </c>
      <c r="BM176" s="10">
        <v>1.0500000000000001E-2</v>
      </c>
      <c r="BN176" s="10">
        <v>2.0211000000000001</v>
      </c>
      <c r="BO176" s="10">
        <v>10.4</v>
      </c>
      <c r="BP176" s="10">
        <v>0.96</v>
      </c>
      <c r="BQ176" s="10">
        <v>267</v>
      </c>
      <c r="BR176" s="10" t="s">
        <v>320</v>
      </c>
      <c r="BS176" s="10">
        <v>0</v>
      </c>
      <c r="BT176" s="10">
        <v>0</v>
      </c>
      <c r="BU176" s="10">
        <v>0</v>
      </c>
      <c r="BV176" s="10">
        <v>10.3</v>
      </c>
      <c r="BW176" s="10">
        <v>0</v>
      </c>
      <c r="BX176" s="10">
        <v>0</v>
      </c>
      <c r="BY176" s="10">
        <v>0</v>
      </c>
      <c r="BZ176" s="10">
        <v>0</v>
      </c>
      <c r="CA176" s="10">
        <v>10.23</v>
      </c>
      <c r="CB176" s="10">
        <v>0</v>
      </c>
      <c r="CC176" s="10">
        <v>0</v>
      </c>
      <c r="CD176" s="10">
        <v>0</v>
      </c>
      <c r="CE176" s="10">
        <v>0</v>
      </c>
      <c r="CF176" s="10">
        <v>10.33</v>
      </c>
      <c r="CG176" s="10">
        <v>0</v>
      </c>
      <c r="CH176" s="10">
        <v>267</v>
      </c>
      <c r="CI176" s="10" t="s">
        <v>320</v>
      </c>
      <c r="CJ176" s="10">
        <v>0</v>
      </c>
      <c r="CK176" s="10">
        <v>0</v>
      </c>
      <c r="CL176" s="10">
        <v>0</v>
      </c>
      <c r="CM176" s="10">
        <v>10.4</v>
      </c>
      <c r="CN176" s="10">
        <v>0</v>
      </c>
      <c r="CO176" s="10">
        <v>0</v>
      </c>
      <c r="CP176" s="10">
        <v>0</v>
      </c>
      <c r="CQ176" s="10">
        <v>0</v>
      </c>
      <c r="CR176" s="10">
        <v>10.4</v>
      </c>
      <c r="CS176" s="10">
        <v>0</v>
      </c>
      <c r="CT176" s="10">
        <v>0</v>
      </c>
      <c r="CU176" s="10">
        <v>0</v>
      </c>
      <c r="CV176" s="10">
        <v>0</v>
      </c>
      <c r="CW176" s="10">
        <v>10.33</v>
      </c>
      <c r="CX176" s="10">
        <v>0</v>
      </c>
      <c r="CY176" s="10">
        <v>267</v>
      </c>
      <c r="CZ176" s="10" t="s">
        <v>320</v>
      </c>
      <c r="DA176" s="10">
        <v>0</v>
      </c>
      <c r="DB176" s="10">
        <v>0</v>
      </c>
      <c r="DC176" s="10">
        <v>0</v>
      </c>
      <c r="DD176" s="10">
        <v>10.4</v>
      </c>
      <c r="DE176" s="10">
        <v>0</v>
      </c>
      <c r="DF176" s="10">
        <v>0</v>
      </c>
      <c r="DG176" s="10">
        <v>0</v>
      </c>
      <c r="DH176" s="10">
        <v>0</v>
      </c>
      <c r="DI176" s="10">
        <v>10.3</v>
      </c>
      <c r="DJ176" s="10">
        <v>0</v>
      </c>
      <c r="DK176" s="10">
        <v>0</v>
      </c>
      <c r="DL176" s="10">
        <v>0</v>
      </c>
      <c r="DM176" s="10">
        <v>0</v>
      </c>
      <c r="DN176" s="10">
        <v>10.1</v>
      </c>
      <c r="DO176" s="10">
        <v>0</v>
      </c>
    </row>
    <row r="177" spans="1:119" x14ac:dyDescent="0.25">
      <c r="A177" s="10">
        <v>268</v>
      </c>
      <c r="B177" s="10" t="s">
        <v>321</v>
      </c>
      <c r="C177" s="10">
        <v>0.27</v>
      </c>
      <c r="D177" s="10">
        <v>0.04</v>
      </c>
      <c r="E177" s="10">
        <v>15</v>
      </c>
      <c r="F177" s="10">
        <v>10.5</v>
      </c>
      <c r="G177" s="10">
        <v>0.99</v>
      </c>
      <c r="H177" s="10">
        <v>0.34</v>
      </c>
      <c r="I177" s="10">
        <v>0.05</v>
      </c>
      <c r="J177" s="10">
        <v>19</v>
      </c>
      <c r="K177" s="10">
        <v>10.3</v>
      </c>
      <c r="L177" s="10">
        <v>0.99</v>
      </c>
      <c r="M177" s="10">
        <v>0.25</v>
      </c>
      <c r="N177" s="10">
        <v>0.04</v>
      </c>
      <c r="O177" s="10">
        <v>14</v>
      </c>
      <c r="P177" s="10">
        <v>10.3</v>
      </c>
      <c r="Q177" s="10">
        <v>0.99</v>
      </c>
      <c r="R177" s="10">
        <v>268</v>
      </c>
      <c r="S177" s="10" t="s">
        <v>321</v>
      </c>
      <c r="T177" s="10">
        <v>0</v>
      </c>
      <c r="U177" s="10">
        <v>0</v>
      </c>
      <c r="V177" s="10">
        <v>0</v>
      </c>
      <c r="W177" s="10">
        <v>10.5</v>
      </c>
      <c r="Y177" s="10">
        <v>0</v>
      </c>
      <c r="Z177" s="10">
        <v>0</v>
      </c>
      <c r="AA177" s="10">
        <v>0</v>
      </c>
      <c r="AB177" s="10">
        <v>10.3</v>
      </c>
      <c r="AD177" s="10">
        <v>0</v>
      </c>
      <c r="AE177" s="10">
        <v>0</v>
      </c>
      <c r="AF177" s="10">
        <v>0</v>
      </c>
      <c r="AG177" s="10">
        <v>10.4</v>
      </c>
      <c r="AI177" s="10">
        <v>268</v>
      </c>
      <c r="AJ177" s="10" t="s">
        <v>321</v>
      </c>
      <c r="AK177" s="10">
        <v>0</v>
      </c>
      <c r="AL177" s="10">
        <v>0</v>
      </c>
      <c r="AM177" s="10">
        <v>0</v>
      </c>
      <c r="AN177" s="10">
        <v>10.5</v>
      </c>
      <c r="AO177" s="10">
        <v>0</v>
      </c>
      <c r="AP177" s="10">
        <v>0</v>
      </c>
      <c r="AQ177" s="10">
        <v>0</v>
      </c>
      <c r="AR177" s="10">
        <v>0</v>
      </c>
      <c r="AS177" s="10">
        <v>10.4</v>
      </c>
      <c r="AT177" s="10">
        <v>0</v>
      </c>
      <c r="AU177" s="10">
        <v>0</v>
      </c>
      <c r="AV177" s="10">
        <v>0</v>
      </c>
      <c r="AW177" s="10">
        <v>0</v>
      </c>
      <c r="AX177" s="10">
        <v>10.4</v>
      </c>
      <c r="AY177" s="10">
        <v>0</v>
      </c>
      <c r="AZ177" s="10">
        <v>268</v>
      </c>
      <c r="BA177" s="10" t="s">
        <v>321</v>
      </c>
      <c r="BB177" s="10">
        <v>8.8000000000000005E-3</v>
      </c>
      <c r="BC177" s="10">
        <v>2.3999999999999998E-3</v>
      </c>
      <c r="BD177" s="10">
        <v>0.50209999999999999</v>
      </c>
      <c r="BE177" s="10">
        <v>10.5</v>
      </c>
      <c r="BF177" s="10">
        <v>0.96</v>
      </c>
      <c r="BG177" s="10">
        <v>4.36E-2</v>
      </c>
      <c r="BH177" s="10">
        <v>1.4E-2</v>
      </c>
      <c r="BI177" s="10">
        <v>2.5686</v>
      </c>
      <c r="BJ177" s="10">
        <v>10.3</v>
      </c>
      <c r="BK177" s="10">
        <v>0.95</v>
      </c>
      <c r="BL177" s="10">
        <v>9.7000000000000003E-3</v>
      </c>
      <c r="BM177" s="10">
        <v>2.8999999999999998E-3</v>
      </c>
      <c r="BN177" s="10">
        <v>0.56140000000000001</v>
      </c>
      <c r="BO177" s="10">
        <v>10.4</v>
      </c>
      <c r="BP177" s="10">
        <v>0.96</v>
      </c>
      <c r="BQ177" s="10">
        <v>268</v>
      </c>
      <c r="BR177" s="10" t="s">
        <v>321</v>
      </c>
      <c r="BS177" s="10">
        <v>0.32790000000000002</v>
      </c>
      <c r="BT177" s="10">
        <v>2.3699999999999999E-2</v>
      </c>
      <c r="BU177" s="10">
        <v>18.427900000000001</v>
      </c>
      <c r="BV177" s="10">
        <v>10.3</v>
      </c>
      <c r="BW177" s="10">
        <v>1</v>
      </c>
      <c r="BX177" s="10">
        <v>0.38009999999999999</v>
      </c>
      <c r="BY177" s="10">
        <v>3.9600000000000003E-2</v>
      </c>
      <c r="BZ177" s="10">
        <v>21.567799999999998</v>
      </c>
      <c r="CA177" s="10">
        <v>10.23</v>
      </c>
      <c r="CB177" s="10">
        <v>0.99</v>
      </c>
      <c r="CC177" s="10">
        <v>0.3624</v>
      </c>
      <c r="CD177" s="10">
        <v>2.6700000000000002E-2</v>
      </c>
      <c r="CE177" s="10">
        <v>20.309699999999999</v>
      </c>
      <c r="CF177" s="10">
        <v>10.33</v>
      </c>
      <c r="CG177" s="10">
        <v>1</v>
      </c>
      <c r="CH177" s="10">
        <v>268</v>
      </c>
      <c r="CI177" s="10" t="s">
        <v>321</v>
      </c>
      <c r="CJ177" s="10">
        <v>7.4999999999999997E-3</v>
      </c>
      <c r="CK177" s="10">
        <v>1.17E-2</v>
      </c>
      <c r="CL177" s="10">
        <v>0.77149999999999996</v>
      </c>
      <c r="CM177" s="10">
        <v>10.4</v>
      </c>
      <c r="CN177" s="10">
        <v>0.54</v>
      </c>
      <c r="CO177" s="10">
        <v>4.2299999999999997E-2</v>
      </c>
      <c r="CP177" s="10">
        <v>3.3000000000000002E-2</v>
      </c>
      <c r="CQ177" s="10">
        <v>2.9782999999999999</v>
      </c>
      <c r="CR177" s="10">
        <v>10.4</v>
      </c>
      <c r="CS177" s="10">
        <v>0.79</v>
      </c>
      <c r="CT177" s="10">
        <v>9.5999999999999992E-3</v>
      </c>
      <c r="CU177" s="10">
        <v>1.17E-2</v>
      </c>
      <c r="CV177" s="10">
        <v>0.84589999999999999</v>
      </c>
      <c r="CW177" s="10">
        <v>10.33</v>
      </c>
      <c r="CX177" s="10">
        <v>0.63</v>
      </c>
      <c r="CY177" s="10">
        <v>268</v>
      </c>
      <c r="CZ177" s="10" t="s">
        <v>321</v>
      </c>
      <c r="DA177" s="10">
        <v>0.40200000000000002</v>
      </c>
      <c r="DB177" s="10">
        <v>2.76E-2</v>
      </c>
      <c r="DC177" s="10">
        <v>22.369299999999999</v>
      </c>
      <c r="DD177" s="10">
        <v>10.4</v>
      </c>
      <c r="DE177" s="10">
        <v>1</v>
      </c>
      <c r="DF177" s="10">
        <v>0.41099999999999998</v>
      </c>
      <c r="DG177" s="10">
        <v>3.5999999999999997E-2</v>
      </c>
      <c r="DH177" s="10">
        <v>23.126200000000001</v>
      </c>
      <c r="DI177" s="10">
        <v>10.3</v>
      </c>
      <c r="DJ177" s="10">
        <v>1</v>
      </c>
      <c r="DK177" s="10">
        <v>0.39689999999999998</v>
      </c>
      <c r="DL177" s="10">
        <v>2.7E-2</v>
      </c>
      <c r="DM177" s="10">
        <v>22.740600000000001</v>
      </c>
      <c r="DN177" s="10">
        <v>10.1</v>
      </c>
      <c r="DO177" s="10">
        <v>1</v>
      </c>
    </row>
    <row r="178" spans="1:119" x14ac:dyDescent="0.25">
      <c r="A178" s="10">
        <v>269</v>
      </c>
      <c r="B178" s="10" t="s">
        <v>322</v>
      </c>
      <c r="C178" s="10">
        <v>0.05</v>
      </c>
      <c r="D178" s="10">
        <v>0.01</v>
      </c>
      <c r="E178" s="10">
        <v>3</v>
      </c>
      <c r="F178" s="10">
        <v>10.5</v>
      </c>
      <c r="G178" s="10">
        <v>0.98</v>
      </c>
      <c r="H178" s="10">
        <v>0.09</v>
      </c>
      <c r="I178" s="10">
        <v>0.02</v>
      </c>
      <c r="J178" s="10">
        <v>5</v>
      </c>
      <c r="K178" s="10">
        <v>10.3</v>
      </c>
      <c r="L178" s="10">
        <v>0.98</v>
      </c>
      <c r="M178" s="10">
        <v>0.05</v>
      </c>
      <c r="N178" s="10">
        <v>0.01</v>
      </c>
      <c r="O178" s="10">
        <v>3</v>
      </c>
      <c r="P178" s="10">
        <v>10.3</v>
      </c>
      <c r="Q178" s="10">
        <v>0.98</v>
      </c>
      <c r="R178" s="10">
        <v>269</v>
      </c>
      <c r="S178" s="10" t="s">
        <v>322</v>
      </c>
      <c r="T178" s="10">
        <v>0</v>
      </c>
      <c r="U178" s="10">
        <v>0</v>
      </c>
      <c r="V178" s="10">
        <v>0</v>
      </c>
      <c r="W178" s="10">
        <v>10.5</v>
      </c>
      <c r="Y178" s="10">
        <v>0.10879999999999999</v>
      </c>
      <c r="Z178" s="10">
        <v>3.95E-2</v>
      </c>
      <c r="AA178" s="10">
        <v>6.4871999999999996</v>
      </c>
      <c r="AB178" s="10">
        <v>10.3</v>
      </c>
      <c r="AD178" s="10">
        <v>0</v>
      </c>
      <c r="AE178" s="10">
        <v>0</v>
      </c>
      <c r="AF178" s="10">
        <v>0</v>
      </c>
      <c r="AG178" s="10">
        <v>10.4</v>
      </c>
      <c r="AI178" s="10">
        <v>269</v>
      </c>
      <c r="AJ178" s="10" t="s">
        <v>322</v>
      </c>
      <c r="AK178" s="10">
        <v>3.9E-2</v>
      </c>
      <c r="AL178" s="10">
        <v>1.7999999999999999E-2</v>
      </c>
      <c r="AM178" s="10">
        <v>2.3618000000000001</v>
      </c>
      <c r="AN178" s="10">
        <v>10.5</v>
      </c>
      <c r="AO178" s="10">
        <v>0.91</v>
      </c>
      <c r="AP178" s="10">
        <v>8.5999999999999993E-2</v>
      </c>
      <c r="AQ178" s="10">
        <v>5.0999999999999997E-2</v>
      </c>
      <c r="AR178" s="10">
        <v>5.5506000000000002</v>
      </c>
      <c r="AS178" s="10">
        <v>10.4</v>
      </c>
      <c r="AT178" s="10">
        <v>0.86012902903225807</v>
      </c>
      <c r="AU178" s="10">
        <v>0.04</v>
      </c>
      <c r="AV178" s="10">
        <v>1.2999999999999999E-2</v>
      </c>
      <c r="AW178" s="10">
        <v>2.3349000000000002</v>
      </c>
      <c r="AX178" s="10">
        <v>10.4</v>
      </c>
      <c r="AY178" s="10">
        <v>0.95</v>
      </c>
      <c r="AZ178" s="10">
        <v>269</v>
      </c>
      <c r="BA178" s="10" t="s">
        <v>322</v>
      </c>
      <c r="BB178" s="10">
        <v>3.1099999999999999E-2</v>
      </c>
      <c r="BC178" s="10">
        <v>1.6899999999999998E-2</v>
      </c>
      <c r="BD178" s="10">
        <v>1.9486000000000001</v>
      </c>
      <c r="BE178" s="10">
        <v>10.5</v>
      </c>
      <c r="BF178" s="10">
        <v>0.88</v>
      </c>
      <c r="BG178" s="10">
        <v>5.7099999999999998E-2</v>
      </c>
      <c r="BH178" s="10">
        <v>3.61E-2</v>
      </c>
      <c r="BI178" s="10">
        <v>3.7894999999999999</v>
      </c>
      <c r="BJ178" s="10">
        <v>10.3</v>
      </c>
      <c r="BK178" s="10">
        <v>0.85</v>
      </c>
      <c r="BL178" s="10">
        <v>5.1400000000000001E-2</v>
      </c>
      <c r="BM178" s="10">
        <v>3.04E-2</v>
      </c>
      <c r="BN178" s="10">
        <v>3.3142</v>
      </c>
      <c r="BO178" s="10">
        <v>10.4</v>
      </c>
      <c r="BP178" s="10">
        <v>0.86</v>
      </c>
      <c r="BQ178" s="10">
        <v>269</v>
      </c>
      <c r="BR178" s="10" t="s">
        <v>322</v>
      </c>
      <c r="BS178" s="10">
        <v>5.3600000000000002E-2</v>
      </c>
      <c r="BT178" s="10">
        <v>2.7199999999999998E-2</v>
      </c>
      <c r="BU178" s="10">
        <v>3.3692000000000002</v>
      </c>
      <c r="BV178" s="10">
        <v>10.3</v>
      </c>
      <c r="BW178" s="10">
        <v>0.89</v>
      </c>
      <c r="BX178" s="10">
        <v>9.1600000000000001E-2</v>
      </c>
      <c r="BY178" s="10">
        <v>4.0399999999999998E-2</v>
      </c>
      <c r="BZ178" s="10">
        <v>5.6501000000000001</v>
      </c>
      <c r="CA178" s="10">
        <v>10.23</v>
      </c>
      <c r="CB178" s="10">
        <v>0.91</v>
      </c>
      <c r="CC178" s="10">
        <v>3.4799999999999998E-2</v>
      </c>
      <c r="CD178" s="10">
        <v>1.6E-2</v>
      </c>
      <c r="CE178" s="10">
        <v>2.1406999999999998</v>
      </c>
      <c r="CF178" s="10">
        <v>10.33</v>
      </c>
      <c r="CG178" s="10">
        <v>0.91</v>
      </c>
      <c r="CH178" s="10">
        <v>269</v>
      </c>
      <c r="CI178" s="10" t="s">
        <v>322</v>
      </c>
      <c r="CJ178" s="10">
        <v>3.6799999999999999E-2</v>
      </c>
      <c r="CK178" s="10">
        <v>0.02</v>
      </c>
      <c r="CL178" s="10">
        <v>2.3250999999999999</v>
      </c>
      <c r="CM178" s="10">
        <v>10.4</v>
      </c>
      <c r="CN178" s="10">
        <v>0.88</v>
      </c>
      <c r="CO178" s="10">
        <v>7.2800000000000004E-2</v>
      </c>
      <c r="CP178" s="10">
        <v>5.3999999999999999E-2</v>
      </c>
      <c r="CQ178" s="10">
        <v>5.0319000000000003</v>
      </c>
      <c r="CR178" s="10">
        <v>10.4</v>
      </c>
      <c r="CS178" s="10">
        <v>0.8</v>
      </c>
      <c r="CT178" s="10">
        <v>1.0800000000000001E-2</v>
      </c>
      <c r="CU178" s="10">
        <v>0</v>
      </c>
      <c r="CV178" s="10">
        <v>0.60360000000000003</v>
      </c>
      <c r="CW178" s="10">
        <v>10.33</v>
      </c>
      <c r="CX178" s="10">
        <v>1</v>
      </c>
      <c r="CY178" s="10">
        <v>269</v>
      </c>
      <c r="CZ178" s="10" t="s">
        <v>322</v>
      </c>
      <c r="DA178" s="10">
        <v>4.5600000000000002E-2</v>
      </c>
      <c r="DB178" s="10">
        <v>2.3199999999999998E-2</v>
      </c>
      <c r="DC178" s="10">
        <v>2.8403</v>
      </c>
      <c r="DD178" s="10">
        <v>10.4</v>
      </c>
      <c r="DE178" s="10">
        <v>0.89</v>
      </c>
      <c r="DF178" s="10">
        <v>8.1199999999999994E-2</v>
      </c>
      <c r="DG178" s="10">
        <v>3.2800000000000003E-2</v>
      </c>
      <c r="DH178" s="10">
        <v>4.9088000000000003</v>
      </c>
      <c r="DI178" s="10">
        <v>10.3</v>
      </c>
      <c r="DJ178" s="10">
        <v>0.93</v>
      </c>
      <c r="DK178" s="10">
        <v>7.5200000000000003E-2</v>
      </c>
      <c r="DL178" s="10">
        <v>3.7199999999999997E-2</v>
      </c>
      <c r="DM178" s="10">
        <v>4.7958999999999996</v>
      </c>
      <c r="DN178" s="10">
        <v>10.1</v>
      </c>
      <c r="DO178" s="10">
        <v>0.9</v>
      </c>
    </row>
    <row r="179" spans="1:119" x14ac:dyDescent="0.25">
      <c r="A179" s="10">
        <v>270</v>
      </c>
      <c r="B179" s="10" t="s">
        <v>323</v>
      </c>
      <c r="C179" s="10">
        <v>0.87</v>
      </c>
      <c r="D179" s="10">
        <v>0.18</v>
      </c>
      <c r="E179" s="10">
        <v>49</v>
      </c>
      <c r="F179" s="10">
        <v>10.5</v>
      </c>
      <c r="G179" s="10">
        <v>0.98</v>
      </c>
      <c r="H179" s="10">
        <v>1.21</v>
      </c>
      <c r="I179" s="10">
        <v>0.24</v>
      </c>
      <c r="J179" s="10">
        <v>69</v>
      </c>
      <c r="K179" s="10">
        <v>10.3</v>
      </c>
      <c r="L179" s="10">
        <v>0.98</v>
      </c>
      <c r="M179" s="10">
        <v>1.29</v>
      </c>
      <c r="N179" s="10">
        <v>0.26</v>
      </c>
      <c r="O179" s="10">
        <v>74</v>
      </c>
      <c r="P179" s="10">
        <v>10.3</v>
      </c>
      <c r="Q179" s="10">
        <v>0.98</v>
      </c>
      <c r="R179" s="10">
        <v>270</v>
      </c>
      <c r="S179" s="10" t="s">
        <v>323</v>
      </c>
      <c r="T179" s="10">
        <v>0.57740000000000002</v>
      </c>
      <c r="U179" s="10">
        <v>0.19689999999999999</v>
      </c>
      <c r="V179" s="10">
        <v>33.545900000000003</v>
      </c>
      <c r="W179" s="10">
        <v>10.5</v>
      </c>
      <c r="Y179" s="10">
        <v>0.67989999999999995</v>
      </c>
      <c r="Z179" s="10">
        <v>0.24690000000000001</v>
      </c>
      <c r="AA179" s="10">
        <v>40.544899999999998</v>
      </c>
      <c r="AB179" s="10">
        <v>10.3</v>
      </c>
      <c r="AD179" s="10">
        <v>0.80289999999999995</v>
      </c>
      <c r="AE179" s="10">
        <v>0.38030000000000003</v>
      </c>
      <c r="AF179" s="10">
        <v>49.320099999999996</v>
      </c>
      <c r="AG179" s="10">
        <v>10.4</v>
      </c>
      <c r="AI179" s="10">
        <v>270</v>
      </c>
      <c r="AJ179" s="10" t="s">
        <v>323</v>
      </c>
      <c r="AK179" s="10">
        <v>1.2625</v>
      </c>
      <c r="AL179" s="10">
        <v>0.4194</v>
      </c>
      <c r="AM179" s="10">
        <v>73.149900000000002</v>
      </c>
      <c r="AN179" s="10">
        <v>10.5</v>
      </c>
      <c r="AO179" s="10">
        <v>0.95</v>
      </c>
      <c r="AP179" s="10">
        <v>1.9237</v>
      </c>
      <c r="AQ179" s="10">
        <v>0.53839999999999999</v>
      </c>
      <c r="AR179" s="10">
        <v>110.8967</v>
      </c>
      <c r="AS179" s="10">
        <v>10.4</v>
      </c>
      <c r="AT179" s="10">
        <v>0.96</v>
      </c>
      <c r="AU179" s="10">
        <v>2.3494999999999999</v>
      </c>
      <c r="AV179" s="10">
        <v>0.53549999999999998</v>
      </c>
      <c r="AW179" s="10">
        <v>133.77610000000001</v>
      </c>
      <c r="AX179" s="10">
        <v>10.4</v>
      </c>
      <c r="AY179" s="10">
        <v>0.97</v>
      </c>
      <c r="AZ179" s="10">
        <v>270</v>
      </c>
      <c r="BA179" s="10" t="s">
        <v>323</v>
      </c>
      <c r="BB179" s="10">
        <v>0</v>
      </c>
      <c r="BC179" s="10">
        <v>0</v>
      </c>
      <c r="BD179" s="10">
        <v>0</v>
      </c>
      <c r="BE179" s="10">
        <v>10.5</v>
      </c>
      <c r="BF179" s="10">
        <v>0</v>
      </c>
      <c r="BG179" s="10">
        <v>0</v>
      </c>
      <c r="BH179" s="10">
        <v>0</v>
      </c>
      <c r="BI179" s="10">
        <v>0</v>
      </c>
      <c r="BJ179" s="10">
        <v>10.3</v>
      </c>
      <c r="BK179" s="10">
        <v>0</v>
      </c>
      <c r="BL179" s="10">
        <v>0</v>
      </c>
      <c r="BM179" s="10">
        <v>0</v>
      </c>
      <c r="BN179" s="10">
        <v>0</v>
      </c>
      <c r="BO179" s="10">
        <v>10.4</v>
      </c>
      <c r="BP179" s="10">
        <v>0</v>
      </c>
      <c r="BQ179" s="10">
        <v>270</v>
      </c>
      <c r="BR179" s="10" t="s">
        <v>323</v>
      </c>
      <c r="BS179" s="10">
        <v>0</v>
      </c>
      <c r="BT179" s="10">
        <v>0</v>
      </c>
      <c r="BU179" s="10">
        <v>0</v>
      </c>
      <c r="BV179" s="10">
        <v>10.3</v>
      </c>
      <c r="BW179" s="10">
        <v>0</v>
      </c>
      <c r="BX179" s="10">
        <v>0</v>
      </c>
      <c r="BY179" s="10">
        <v>0</v>
      </c>
      <c r="BZ179" s="10">
        <v>0</v>
      </c>
      <c r="CA179" s="10">
        <v>10.23</v>
      </c>
      <c r="CB179" s="10">
        <v>0</v>
      </c>
      <c r="CC179" s="10">
        <v>0</v>
      </c>
      <c r="CD179" s="10">
        <v>0</v>
      </c>
      <c r="CE179" s="10">
        <v>0</v>
      </c>
      <c r="CF179" s="10">
        <v>10.33</v>
      </c>
      <c r="CG179" s="10">
        <v>0</v>
      </c>
      <c r="CH179" s="10">
        <v>270</v>
      </c>
      <c r="CI179" s="10" t="s">
        <v>323</v>
      </c>
      <c r="CJ179" s="10">
        <v>0.99709999999999999</v>
      </c>
      <c r="CK179" s="10">
        <v>0.47899999999999998</v>
      </c>
      <c r="CL179" s="10">
        <v>61.409399999999998</v>
      </c>
      <c r="CM179" s="10">
        <v>10.4</v>
      </c>
      <c r="CN179" s="10">
        <v>0.9</v>
      </c>
      <c r="CO179" s="10">
        <v>1.7235</v>
      </c>
      <c r="CP179" s="10">
        <v>0.5333</v>
      </c>
      <c r="CQ179" s="10">
        <v>100.15560000000001</v>
      </c>
      <c r="CR179" s="10">
        <v>10.4</v>
      </c>
      <c r="CS179" s="10">
        <v>0.96</v>
      </c>
      <c r="CT179" s="10">
        <v>2.1922000000000001</v>
      </c>
      <c r="CU179" s="10">
        <v>0.65890000000000004</v>
      </c>
      <c r="CV179" s="10">
        <v>127.9357</v>
      </c>
      <c r="CW179" s="10">
        <v>10.33</v>
      </c>
      <c r="CX179" s="10">
        <v>0.96</v>
      </c>
      <c r="CY179" s="10">
        <v>270</v>
      </c>
      <c r="CZ179" s="10" t="s">
        <v>323</v>
      </c>
      <c r="DA179" s="10">
        <v>1.4796</v>
      </c>
      <c r="DB179" s="10">
        <v>0.46679999999999999</v>
      </c>
      <c r="DC179" s="10">
        <v>86.130099999999999</v>
      </c>
      <c r="DD179" s="10">
        <v>10.4</v>
      </c>
      <c r="DE179" s="10">
        <v>0.95</v>
      </c>
      <c r="DF179" s="10">
        <v>2.1696</v>
      </c>
      <c r="DG179" s="10">
        <v>0.52480000000000004</v>
      </c>
      <c r="DH179" s="10">
        <v>125.1207</v>
      </c>
      <c r="DI179" s="10">
        <v>10.3</v>
      </c>
      <c r="DJ179" s="10">
        <v>0.97</v>
      </c>
      <c r="DK179" s="10">
        <v>2.5840000000000001</v>
      </c>
      <c r="DL179" s="10">
        <v>0.56520000000000004</v>
      </c>
      <c r="DM179" s="10">
        <v>151.20240000000001</v>
      </c>
      <c r="DN179" s="10">
        <v>10.1</v>
      </c>
      <c r="DO179" s="10">
        <v>0.98</v>
      </c>
    </row>
    <row r="180" spans="1:119" x14ac:dyDescent="0.25">
      <c r="A180" s="10">
        <v>271</v>
      </c>
      <c r="B180" s="10" t="s">
        <v>324</v>
      </c>
      <c r="C180" s="10">
        <v>1.02</v>
      </c>
      <c r="D180" s="10">
        <v>0.26</v>
      </c>
      <c r="E180" s="10">
        <v>58</v>
      </c>
      <c r="F180" s="10">
        <v>10.5</v>
      </c>
      <c r="G180" s="10">
        <v>0.97</v>
      </c>
      <c r="H180" s="10">
        <v>1.54</v>
      </c>
      <c r="I180" s="10">
        <v>0.39</v>
      </c>
      <c r="J180" s="10">
        <v>89</v>
      </c>
      <c r="K180" s="10">
        <v>10.3</v>
      </c>
      <c r="L180" s="10">
        <v>0.97</v>
      </c>
      <c r="M180" s="10">
        <v>1.87</v>
      </c>
      <c r="N180" s="10">
        <v>0.47</v>
      </c>
      <c r="O180" s="10">
        <v>108</v>
      </c>
      <c r="P180" s="10">
        <v>10.3</v>
      </c>
      <c r="Q180" s="10">
        <v>0.97</v>
      </c>
      <c r="R180" s="10">
        <v>271</v>
      </c>
      <c r="S180" s="10" t="s">
        <v>324</v>
      </c>
      <c r="T180" s="10">
        <v>0.25979999999999998</v>
      </c>
      <c r="U180" s="10">
        <v>0.10929999999999999</v>
      </c>
      <c r="V180" s="10">
        <v>15.4983</v>
      </c>
      <c r="W180" s="10">
        <v>10.5</v>
      </c>
      <c r="Y180" s="10">
        <v>0.33650000000000002</v>
      </c>
      <c r="Z180" s="10">
        <v>0.15079999999999999</v>
      </c>
      <c r="AA180" s="10">
        <v>20.668199999999999</v>
      </c>
      <c r="AB180" s="10">
        <v>10.3</v>
      </c>
      <c r="AD180" s="10">
        <v>0.39739999999999998</v>
      </c>
      <c r="AE180" s="10">
        <v>0.23230000000000001</v>
      </c>
      <c r="AF180" s="10">
        <v>25.5519</v>
      </c>
      <c r="AG180" s="10">
        <v>10.4</v>
      </c>
      <c r="AI180" s="10">
        <v>271</v>
      </c>
      <c r="AJ180" s="10" t="s">
        <v>324</v>
      </c>
      <c r="AK180" s="10">
        <v>0</v>
      </c>
      <c r="AL180" s="10">
        <v>0</v>
      </c>
      <c r="AM180" s="10">
        <v>0</v>
      </c>
      <c r="AN180" s="10">
        <v>10.5</v>
      </c>
      <c r="AO180" s="10">
        <v>0</v>
      </c>
      <c r="AP180" s="10">
        <v>0</v>
      </c>
      <c r="AQ180" s="10">
        <v>0</v>
      </c>
      <c r="AR180" s="10">
        <v>0</v>
      </c>
      <c r="AS180" s="10">
        <v>10.4</v>
      </c>
      <c r="AT180" s="10">
        <v>0</v>
      </c>
      <c r="AU180" s="10">
        <v>0</v>
      </c>
      <c r="AV180" s="10">
        <v>0</v>
      </c>
      <c r="AW180" s="10">
        <v>0</v>
      </c>
      <c r="AX180" s="10">
        <v>10.4</v>
      </c>
      <c r="AY180" s="10">
        <v>0</v>
      </c>
      <c r="AZ180" s="10">
        <v>271</v>
      </c>
      <c r="BA180" s="10" t="s">
        <v>324</v>
      </c>
      <c r="BB180" s="10">
        <v>0</v>
      </c>
      <c r="BC180" s="10">
        <v>0</v>
      </c>
      <c r="BD180" s="10">
        <v>0</v>
      </c>
      <c r="BE180" s="10">
        <v>10.5</v>
      </c>
      <c r="BF180" s="10">
        <v>0</v>
      </c>
      <c r="BG180" s="10">
        <v>0</v>
      </c>
      <c r="BH180" s="10">
        <v>0</v>
      </c>
      <c r="BI180" s="10">
        <v>0</v>
      </c>
      <c r="BJ180" s="10">
        <v>10.3</v>
      </c>
      <c r="BK180" s="10">
        <v>0</v>
      </c>
      <c r="BL180" s="10">
        <v>0</v>
      </c>
      <c r="BM180" s="10">
        <v>0</v>
      </c>
      <c r="BN180" s="10">
        <v>0</v>
      </c>
      <c r="BO180" s="10">
        <v>10.4</v>
      </c>
      <c r="BP180" s="10">
        <v>0</v>
      </c>
      <c r="BQ180" s="10">
        <v>271</v>
      </c>
      <c r="BR180" s="10" t="s">
        <v>324</v>
      </c>
      <c r="BS180" s="10">
        <v>0</v>
      </c>
      <c r="BT180" s="10">
        <v>0</v>
      </c>
      <c r="BU180" s="10">
        <v>0</v>
      </c>
      <c r="BV180" s="10">
        <v>10.3</v>
      </c>
      <c r="BW180" s="10">
        <v>0</v>
      </c>
      <c r="BX180" s="10">
        <v>0</v>
      </c>
      <c r="BY180" s="10">
        <v>0</v>
      </c>
      <c r="BZ180" s="10">
        <v>0</v>
      </c>
      <c r="CA180" s="10">
        <v>10.23</v>
      </c>
      <c r="CB180" s="10">
        <v>0</v>
      </c>
      <c r="CC180" s="10">
        <v>0</v>
      </c>
      <c r="CD180" s="10">
        <v>0</v>
      </c>
      <c r="CE180" s="10">
        <v>0</v>
      </c>
      <c r="CF180" s="10">
        <v>10.33</v>
      </c>
      <c r="CG180" s="10">
        <v>0</v>
      </c>
      <c r="CH180" s="10">
        <v>271</v>
      </c>
      <c r="CI180" s="10" t="s">
        <v>324</v>
      </c>
      <c r="CJ180" s="10">
        <v>0</v>
      </c>
      <c r="CK180" s="10">
        <v>0</v>
      </c>
      <c r="CL180" s="10">
        <v>0</v>
      </c>
      <c r="CM180" s="10">
        <v>10.4</v>
      </c>
      <c r="CN180" s="10">
        <v>0</v>
      </c>
      <c r="CO180" s="10">
        <v>0</v>
      </c>
      <c r="CP180" s="10">
        <v>0</v>
      </c>
      <c r="CQ180" s="10">
        <v>0</v>
      </c>
      <c r="CR180" s="10">
        <v>10.4</v>
      </c>
      <c r="CS180" s="10">
        <v>0</v>
      </c>
      <c r="CT180" s="10">
        <v>0</v>
      </c>
      <c r="CU180" s="10">
        <v>0</v>
      </c>
      <c r="CV180" s="10">
        <v>0</v>
      </c>
      <c r="CW180" s="10">
        <v>10.33</v>
      </c>
      <c r="CX180" s="10">
        <v>0</v>
      </c>
      <c r="CY180" s="10">
        <v>271</v>
      </c>
      <c r="CZ180" s="10" t="s">
        <v>324</v>
      </c>
      <c r="DA180" s="10">
        <v>0</v>
      </c>
      <c r="DB180" s="10">
        <v>0</v>
      </c>
      <c r="DC180" s="10">
        <v>0</v>
      </c>
      <c r="DD180" s="10">
        <v>10.4</v>
      </c>
      <c r="DE180" s="10">
        <v>0</v>
      </c>
      <c r="DF180" s="10">
        <v>0</v>
      </c>
      <c r="DG180" s="10">
        <v>0</v>
      </c>
      <c r="DH180" s="10">
        <v>0</v>
      </c>
      <c r="DI180" s="10">
        <v>10.3</v>
      </c>
      <c r="DJ180" s="10">
        <v>0</v>
      </c>
      <c r="DK180" s="10">
        <v>0</v>
      </c>
      <c r="DL180" s="10">
        <v>0</v>
      </c>
      <c r="DM180" s="10">
        <v>0</v>
      </c>
      <c r="DN180" s="10">
        <v>10.1</v>
      </c>
      <c r="DO180" s="10">
        <v>0</v>
      </c>
    </row>
    <row r="181" spans="1:119" x14ac:dyDescent="0.25">
      <c r="A181" s="10">
        <v>272</v>
      </c>
      <c r="B181" s="10" t="s">
        <v>325</v>
      </c>
      <c r="C181" s="10">
        <v>0.43</v>
      </c>
      <c r="D181" s="10">
        <v>0.16</v>
      </c>
      <c r="E181" s="10">
        <v>25</v>
      </c>
      <c r="F181" s="10">
        <v>10.5</v>
      </c>
      <c r="G181" s="10">
        <v>0.94</v>
      </c>
      <c r="H181" s="10">
        <v>0.65</v>
      </c>
      <c r="I181" s="10">
        <v>0.24</v>
      </c>
      <c r="J181" s="10">
        <v>39</v>
      </c>
      <c r="K181" s="10">
        <v>10.3</v>
      </c>
      <c r="L181" s="10">
        <v>0.94</v>
      </c>
      <c r="M181" s="10">
        <v>0.62</v>
      </c>
      <c r="N181" s="10">
        <v>0.23</v>
      </c>
      <c r="O181" s="10">
        <v>37</v>
      </c>
      <c r="P181" s="10">
        <v>10.3</v>
      </c>
      <c r="Q181" s="10">
        <v>0.94</v>
      </c>
      <c r="R181" s="10">
        <v>272</v>
      </c>
      <c r="S181" s="10" t="s">
        <v>325</v>
      </c>
      <c r="T181" s="10">
        <v>0.2757</v>
      </c>
      <c r="U181" s="10">
        <v>0.16800000000000001</v>
      </c>
      <c r="V181" s="10">
        <v>17.751300000000001</v>
      </c>
      <c r="W181" s="10">
        <v>10.5</v>
      </c>
      <c r="Y181" s="10">
        <v>0.31519999999999998</v>
      </c>
      <c r="Z181" s="10">
        <v>0.2046</v>
      </c>
      <c r="AA181" s="10">
        <v>21.063199999999998</v>
      </c>
      <c r="AB181" s="10">
        <v>10.3</v>
      </c>
      <c r="AD181" s="10">
        <v>0.29949999999999999</v>
      </c>
      <c r="AE181" s="10">
        <v>0.2336</v>
      </c>
      <c r="AF181" s="10">
        <v>21.086300000000001</v>
      </c>
      <c r="AG181" s="10">
        <v>10.4</v>
      </c>
      <c r="AI181" s="10">
        <v>272</v>
      </c>
      <c r="AJ181" s="10" t="s">
        <v>325</v>
      </c>
      <c r="AK181" s="10">
        <v>0.68020000000000003</v>
      </c>
      <c r="AL181" s="10">
        <v>0.25580000000000003</v>
      </c>
      <c r="AM181" s="10">
        <v>39.958799999999997</v>
      </c>
      <c r="AN181" s="10">
        <v>10.5</v>
      </c>
      <c r="AO181" s="10">
        <v>0.94</v>
      </c>
      <c r="AP181" s="10">
        <v>0.96030000000000004</v>
      </c>
      <c r="AQ181" s="10">
        <v>0.36730000000000002</v>
      </c>
      <c r="AR181" s="10">
        <v>57.076799999999999</v>
      </c>
      <c r="AS181" s="10">
        <v>10.4</v>
      </c>
      <c r="AT181" s="10">
        <v>0.93</v>
      </c>
      <c r="AU181" s="10">
        <v>1.6624000000000001</v>
      </c>
      <c r="AV181" s="10">
        <v>0.80510000000000004</v>
      </c>
      <c r="AW181" s="10">
        <v>102.5403</v>
      </c>
      <c r="AX181" s="10">
        <v>10.4</v>
      </c>
      <c r="AY181" s="10">
        <v>0.9</v>
      </c>
      <c r="AZ181" s="10">
        <v>272</v>
      </c>
      <c r="BA181" s="10" t="s">
        <v>325</v>
      </c>
      <c r="BB181" s="10">
        <v>0.87439999999999996</v>
      </c>
      <c r="BC181" s="10">
        <v>0.55289999999999995</v>
      </c>
      <c r="BD181" s="10">
        <v>56.884700000000002</v>
      </c>
      <c r="BE181" s="10">
        <v>10.5</v>
      </c>
      <c r="BF181" s="10">
        <v>0.85</v>
      </c>
      <c r="BG181" s="10">
        <v>1.1429</v>
      </c>
      <c r="BH181" s="10">
        <v>0.83889999999999998</v>
      </c>
      <c r="BI181" s="10">
        <v>79.467399999999998</v>
      </c>
      <c r="BJ181" s="10">
        <v>10.3</v>
      </c>
      <c r="BK181" s="10">
        <v>0.81</v>
      </c>
      <c r="BL181" s="10">
        <v>0.86429999999999996</v>
      </c>
      <c r="BM181" s="10">
        <v>0.59419999999999995</v>
      </c>
      <c r="BN181" s="10">
        <v>58.2271</v>
      </c>
      <c r="BO181" s="10">
        <v>10.4</v>
      </c>
      <c r="BP181" s="10">
        <v>0.82</v>
      </c>
      <c r="BQ181" s="10">
        <v>272</v>
      </c>
      <c r="BR181" s="10" t="s">
        <v>325</v>
      </c>
      <c r="BS181" s="10">
        <v>0.80469999999999997</v>
      </c>
      <c r="BT181" s="10">
        <v>0.49680000000000002</v>
      </c>
      <c r="BU181" s="10">
        <v>53.010800000000003</v>
      </c>
      <c r="BV181" s="10">
        <v>10.3</v>
      </c>
      <c r="BW181" s="10">
        <v>0.85</v>
      </c>
      <c r="BX181" s="10">
        <v>1.0657000000000001</v>
      </c>
      <c r="BY181" s="10">
        <v>0.52329999999999999</v>
      </c>
      <c r="BZ181" s="10">
        <v>67.006200000000007</v>
      </c>
      <c r="CA181" s="10">
        <v>10.23</v>
      </c>
      <c r="CB181" s="10">
        <v>0.9</v>
      </c>
      <c r="CC181" s="10">
        <v>1.1234999999999999</v>
      </c>
      <c r="CD181" s="10">
        <v>0.5514</v>
      </c>
      <c r="CE181" s="10">
        <v>69.948099999999997</v>
      </c>
      <c r="CF181" s="10">
        <v>10.33</v>
      </c>
      <c r="CG181" s="10">
        <v>0.9</v>
      </c>
      <c r="CH181" s="10">
        <v>272</v>
      </c>
      <c r="CI181" s="10" t="s">
        <v>325</v>
      </c>
      <c r="CJ181" s="10">
        <v>0.2455</v>
      </c>
      <c r="CK181" s="10">
        <v>0.15640000000000001</v>
      </c>
      <c r="CL181" s="10">
        <v>16.158200000000001</v>
      </c>
      <c r="CM181" s="10">
        <v>10.4</v>
      </c>
      <c r="CN181" s="10">
        <v>0.84</v>
      </c>
      <c r="CO181" s="10">
        <v>0.35020000000000001</v>
      </c>
      <c r="CP181" s="10">
        <v>0.13589999999999999</v>
      </c>
      <c r="CQ181" s="10">
        <v>20.854700000000001</v>
      </c>
      <c r="CR181" s="10">
        <v>10.4</v>
      </c>
      <c r="CS181" s="10">
        <v>0.93</v>
      </c>
      <c r="CT181" s="10">
        <v>0.42320000000000002</v>
      </c>
      <c r="CU181" s="10">
        <v>0.1716</v>
      </c>
      <c r="CV181" s="10">
        <v>25.525500000000001</v>
      </c>
      <c r="CW181" s="10">
        <v>10.33</v>
      </c>
      <c r="CX181" s="10">
        <v>0.93</v>
      </c>
      <c r="CY181" s="10">
        <v>272</v>
      </c>
      <c r="CZ181" s="10" t="s">
        <v>325</v>
      </c>
      <c r="DA181" s="10">
        <v>0.72119999999999995</v>
      </c>
      <c r="DB181" s="10">
        <v>0.19470000000000001</v>
      </c>
      <c r="DC181" s="10">
        <v>41.470399999999998</v>
      </c>
      <c r="DD181" s="10">
        <v>10.4</v>
      </c>
      <c r="DE181" s="10">
        <v>0.97</v>
      </c>
      <c r="DF181" s="10">
        <v>0.98729999999999996</v>
      </c>
      <c r="DG181" s="10">
        <v>0.23280000000000001</v>
      </c>
      <c r="DH181" s="10">
        <v>56.859200000000001</v>
      </c>
      <c r="DI181" s="10">
        <v>10.3</v>
      </c>
      <c r="DJ181" s="10">
        <v>0.97</v>
      </c>
      <c r="DK181" s="10">
        <v>1.1900999999999999</v>
      </c>
      <c r="DL181" s="10">
        <v>0.28499999999999998</v>
      </c>
      <c r="DM181" s="10">
        <v>69.953699999999998</v>
      </c>
      <c r="DN181" s="10">
        <v>10.1</v>
      </c>
      <c r="DO181" s="10">
        <v>0.97</v>
      </c>
    </row>
    <row r="182" spans="1:119" x14ac:dyDescent="0.25">
      <c r="A182" s="10">
        <v>273</v>
      </c>
      <c r="B182" s="10" t="s">
        <v>326</v>
      </c>
      <c r="C182" s="10">
        <v>0</v>
      </c>
      <c r="D182" s="10">
        <v>0</v>
      </c>
      <c r="E182" s="10">
        <v>0</v>
      </c>
      <c r="F182" s="10">
        <v>10.5</v>
      </c>
      <c r="G182" s="10">
        <v>0</v>
      </c>
      <c r="H182" s="10">
        <v>0.23</v>
      </c>
      <c r="I182" s="10">
        <v>0.1</v>
      </c>
      <c r="J182" s="10">
        <v>14</v>
      </c>
      <c r="K182" s="10">
        <v>10.3</v>
      </c>
      <c r="L182" s="10">
        <v>0.92</v>
      </c>
      <c r="M182" s="10">
        <v>0.11</v>
      </c>
      <c r="N182" s="10">
        <v>0.05</v>
      </c>
      <c r="O182" s="10">
        <v>7</v>
      </c>
      <c r="P182" s="10">
        <v>10.3</v>
      </c>
      <c r="Q182" s="10">
        <v>0.92</v>
      </c>
      <c r="R182" s="10">
        <v>273</v>
      </c>
      <c r="S182" s="10" t="s">
        <v>326</v>
      </c>
      <c r="T182" s="10">
        <v>0</v>
      </c>
      <c r="U182" s="10">
        <v>0</v>
      </c>
      <c r="V182" s="10">
        <v>0</v>
      </c>
      <c r="W182" s="10">
        <v>10.5</v>
      </c>
      <c r="Y182" s="10">
        <v>0.12770000000000001</v>
      </c>
      <c r="Z182" s="10">
        <v>9.7199999999999995E-2</v>
      </c>
      <c r="AA182" s="10">
        <v>8.9949999999999992</v>
      </c>
      <c r="AB182" s="10">
        <v>10.3</v>
      </c>
      <c r="AD182" s="10">
        <v>0</v>
      </c>
      <c r="AE182" s="10">
        <v>0</v>
      </c>
      <c r="AF182" s="10">
        <v>0</v>
      </c>
      <c r="AG182" s="10">
        <v>10.4</v>
      </c>
      <c r="AI182" s="10">
        <v>273</v>
      </c>
      <c r="AJ182" s="10" t="s">
        <v>326</v>
      </c>
      <c r="AK182" s="10">
        <v>5.6300000000000003E-2</v>
      </c>
      <c r="AL182" s="10">
        <v>3.3399999999999999E-2</v>
      </c>
      <c r="AM182" s="10">
        <v>3.6</v>
      </c>
      <c r="AN182" s="10">
        <v>10.5</v>
      </c>
      <c r="AO182" s="10">
        <v>0.86</v>
      </c>
      <c r="AP182" s="10">
        <v>0.3009</v>
      </c>
      <c r="AQ182" s="10">
        <v>0.17050000000000001</v>
      </c>
      <c r="AR182" s="10">
        <v>19.2</v>
      </c>
      <c r="AS182" s="10">
        <v>10.4</v>
      </c>
      <c r="AT182" s="10">
        <v>0.87</v>
      </c>
      <c r="AU182" s="10">
        <v>0.18809999999999999</v>
      </c>
      <c r="AV182" s="10">
        <v>0.1066</v>
      </c>
      <c r="AW182" s="10">
        <v>12</v>
      </c>
      <c r="AX182" s="10">
        <v>10.4</v>
      </c>
      <c r="AY182" s="10">
        <v>0.87</v>
      </c>
      <c r="AZ182" s="10">
        <v>273</v>
      </c>
      <c r="BA182" s="10" t="s">
        <v>326</v>
      </c>
      <c r="BB182" s="10">
        <v>4.6100000000000002E-2</v>
      </c>
      <c r="BC182" s="10">
        <v>2.6100000000000002E-2</v>
      </c>
      <c r="BD182" s="10">
        <v>2.9152</v>
      </c>
      <c r="BE182" s="10">
        <v>10.5</v>
      </c>
      <c r="BF182" s="10">
        <v>0.87</v>
      </c>
      <c r="BG182" s="10">
        <v>0.16289999999999999</v>
      </c>
      <c r="BH182" s="10">
        <v>0.1363</v>
      </c>
      <c r="BI182" s="10">
        <v>11.904199999999999</v>
      </c>
      <c r="BJ182" s="10">
        <v>10.3</v>
      </c>
      <c r="BK182" s="10">
        <v>0.77</v>
      </c>
      <c r="BL182" s="10">
        <v>8.1199999999999994E-2</v>
      </c>
      <c r="BM182" s="10">
        <v>0.05</v>
      </c>
      <c r="BN182" s="10">
        <v>5.2952000000000004</v>
      </c>
      <c r="BO182" s="10">
        <v>10.4</v>
      </c>
      <c r="BP182" s="10">
        <v>0.85</v>
      </c>
      <c r="BQ182" s="10">
        <v>273</v>
      </c>
      <c r="BR182" s="10" t="s">
        <v>326</v>
      </c>
      <c r="BS182" s="10">
        <v>5.2200000000000003E-2</v>
      </c>
      <c r="BT182" s="10">
        <v>1.9599999999999999E-2</v>
      </c>
      <c r="BU182" s="10">
        <v>3.1246999999999998</v>
      </c>
      <c r="BV182" s="10">
        <v>10.3</v>
      </c>
      <c r="BW182" s="10">
        <v>0.94</v>
      </c>
      <c r="BX182" s="10">
        <v>0.21160000000000001</v>
      </c>
      <c r="BY182" s="10">
        <v>0.1721</v>
      </c>
      <c r="BZ182" s="10">
        <v>15.3908</v>
      </c>
      <c r="CA182" s="10">
        <v>10.23</v>
      </c>
      <c r="CB182" s="10">
        <v>0.78</v>
      </c>
      <c r="CC182" s="10">
        <v>6.1800000000000001E-2</v>
      </c>
      <c r="CD182" s="10">
        <v>2.7699999999999999E-2</v>
      </c>
      <c r="CE182" s="10">
        <v>3.7856000000000001</v>
      </c>
      <c r="CF182" s="10">
        <v>10.33</v>
      </c>
      <c r="CG182" s="10">
        <v>0.91</v>
      </c>
      <c r="CH182" s="10">
        <v>273</v>
      </c>
      <c r="CI182" s="10" t="s">
        <v>326</v>
      </c>
      <c r="CJ182" s="10">
        <v>1.46E-2</v>
      </c>
      <c r="CK182" s="10">
        <v>1.04E-2</v>
      </c>
      <c r="CL182" s="10">
        <v>0.99819999999999998</v>
      </c>
      <c r="CM182" s="10">
        <v>10.4</v>
      </c>
      <c r="CN182" s="10">
        <v>0.81</v>
      </c>
      <c r="CO182" s="10">
        <v>4.5499999999999999E-2</v>
      </c>
      <c r="CP182" s="10">
        <v>3.8899999999999997E-2</v>
      </c>
      <c r="CQ182" s="10">
        <v>3.3216000000000001</v>
      </c>
      <c r="CR182" s="10">
        <v>10.4</v>
      </c>
      <c r="CS182" s="10">
        <v>0.76</v>
      </c>
      <c r="CT182" s="10">
        <v>3.1600000000000003E-2</v>
      </c>
      <c r="CU182" s="10">
        <v>6.4000000000000003E-3</v>
      </c>
      <c r="CV182" s="10">
        <v>1.8</v>
      </c>
      <c r="CW182" s="10">
        <v>10.33</v>
      </c>
      <c r="CX182" s="10">
        <v>0.98</v>
      </c>
      <c r="CY182" s="10">
        <v>273</v>
      </c>
      <c r="CZ182" s="10" t="s">
        <v>326</v>
      </c>
      <c r="DA182" s="10">
        <v>4.8099999999999997E-2</v>
      </c>
      <c r="DB182" s="10">
        <v>2.46E-2</v>
      </c>
      <c r="DC182" s="10">
        <v>3</v>
      </c>
      <c r="DD182" s="10">
        <v>10.4</v>
      </c>
      <c r="DE182" s="10">
        <v>0.89</v>
      </c>
      <c r="DF182" s="10">
        <v>0.1905</v>
      </c>
      <c r="DG182" s="10">
        <v>9.7600000000000006E-2</v>
      </c>
      <c r="DH182" s="10">
        <v>12</v>
      </c>
      <c r="DI182" s="10">
        <v>10.3</v>
      </c>
      <c r="DJ182" s="10">
        <v>0.89</v>
      </c>
      <c r="DK182" s="10">
        <v>7.4700000000000003E-2</v>
      </c>
      <c r="DL182" s="10">
        <v>3.8300000000000001E-2</v>
      </c>
      <c r="DM182" s="10">
        <v>4.8</v>
      </c>
      <c r="DN182" s="10">
        <v>10.1</v>
      </c>
      <c r="DO182" s="10">
        <v>0.89</v>
      </c>
    </row>
    <row r="183" spans="1:119" x14ac:dyDescent="0.25">
      <c r="A183" s="10">
        <v>274</v>
      </c>
      <c r="B183" s="10" t="s">
        <v>327</v>
      </c>
      <c r="C183" s="10">
        <v>0</v>
      </c>
      <c r="D183" s="10">
        <v>0</v>
      </c>
      <c r="E183" s="10">
        <v>0</v>
      </c>
      <c r="F183" s="10">
        <v>10.5</v>
      </c>
      <c r="G183" s="10">
        <v>0</v>
      </c>
      <c r="H183" s="10">
        <v>0.03</v>
      </c>
      <c r="I183" s="10">
        <v>0.02</v>
      </c>
      <c r="J183" s="10">
        <v>2</v>
      </c>
      <c r="K183" s="10">
        <v>10.3</v>
      </c>
      <c r="L183" s="10">
        <v>0.9</v>
      </c>
      <c r="M183" s="10">
        <v>0</v>
      </c>
      <c r="N183" s="10">
        <v>0</v>
      </c>
      <c r="O183" s="10">
        <v>0</v>
      </c>
      <c r="P183" s="10">
        <v>10.3</v>
      </c>
      <c r="Q183" s="10">
        <v>0</v>
      </c>
      <c r="R183" s="10">
        <v>274</v>
      </c>
      <c r="S183" s="10" t="s">
        <v>327</v>
      </c>
      <c r="T183" s="10">
        <v>0</v>
      </c>
      <c r="U183" s="10">
        <v>0</v>
      </c>
      <c r="V183" s="10">
        <v>0</v>
      </c>
      <c r="W183" s="10">
        <v>10.5</v>
      </c>
      <c r="Y183" s="10">
        <v>0</v>
      </c>
      <c r="Z183" s="10">
        <v>0</v>
      </c>
      <c r="AA183" s="10">
        <v>0</v>
      </c>
      <c r="AB183" s="10">
        <v>10.3</v>
      </c>
      <c r="AD183" s="10">
        <v>0</v>
      </c>
      <c r="AE183" s="10">
        <v>0</v>
      </c>
      <c r="AF183" s="10">
        <v>0</v>
      </c>
      <c r="AG183" s="10">
        <v>10.4</v>
      </c>
      <c r="AI183" s="10">
        <v>274</v>
      </c>
      <c r="AJ183" s="10" t="s">
        <v>327</v>
      </c>
      <c r="AK183" s="10">
        <v>0</v>
      </c>
      <c r="AL183" s="10">
        <v>0</v>
      </c>
      <c r="AM183" s="10">
        <v>0</v>
      </c>
      <c r="AN183" s="10">
        <v>10.5</v>
      </c>
      <c r="AO183" s="10">
        <v>0</v>
      </c>
      <c r="AP183" s="10">
        <v>0</v>
      </c>
      <c r="AQ183" s="10">
        <v>0</v>
      </c>
      <c r="AR183" s="10">
        <v>0</v>
      </c>
      <c r="AS183" s="10">
        <v>10.4</v>
      </c>
      <c r="AT183" s="10">
        <v>0</v>
      </c>
      <c r="AU183" s="10">
        <v>0</v>
      </c>
      <c r="AV183" s="10">
        <v>0</v>
      </c>
      <c r="AW183" s="10">
        <v>0</v>
      </c>
      <c r="AX183" s="10">
        <v>10.4</v>
      </c>
      <c r="AY183" s="10">
        <v>0</v>
      </c>
      <c r="AZ183" s="10">
        <v>274</v>
      </c>
      <c r="BA183" s="10" t="s">
        <v>327</v>
      </c>
      <c r="BB183" s="10">
        <v>0</v>
      </c>
      <c r="BC183" s="10">
        <v>0</v>
      </c>
      <c r="BD183" s="10">
        <v>0</v>
      </c>
      <c r="BE183" s="10">
        <v>10.5</v>
      </c>
      <c r="BF183" s="10">
        <v>0</v>
      </c>
      <c r="BG183" s="10">
        <v>0</v>
      </c>
      <c r="BH183" s="10">
        <v>0</v>
      </c>
      <c r="BI183" s="10">
        <v>0</v>
      </c>
      <c r="BJ183" s="10">
        <v>10.3</v>
      </c>
      <c r="BK183" s="10">
        <v>0</v>
      </c>
      <c r="BL183" s="10">
        <v>0</v>
      </c>
      <c r="BM183" s="10">
        <v>0</v>
      </c>
      <c r="BN183" s="10">
        <v>0</v>
      </c>
      <c r="BO183" s="10">
        <v>10.4</v>
      </c>
      <c r="BP183" s="10">
        <v>0</v>
      </c>
      <c r="BQ183" s="10">
        <v>274</v>
      </c>
      <c r="BR183" s="10" t="s">
        <v>327</v>
      </c>
      <c r="BS183" s="10">
        <v>0.14549999999999999</v>
      </c>
      <c r="BT183" s="10">
        <v>2.5999999999999999E-2</v>
      </c>
      <c r="BU183" s="10">
        <v>8.2853999999999992</v>
      </c>
      <c r="BV183" s="10">
        <v>10.3</v>
      </c>
      <c r="BW183" s="10">
        <v>0.98</v>
      </c>
      <c r="BX183" s="10">
        <v>0.2248</v>
      </c>
      <c r="BY183" s="10">
        <v>9.1499999999999998E-2</v>
      </c>
      <c r="BZ183" s="10">
        <v>13.6988</v>
      </c>
      <c r="CA183" s="10">
        <v>10.23</v>
      </c>
      <c r="CB183" s="10">
        <v>0.93</v>
      </c>
      <c r="CC183" s="10">
        <v>0.1444</v>
      </c>
      <c r="CD183" s="10">
        <v>2.2100000000000002E-2</v>
      </c>
      <c r="CE183" s="10">
        <v>8.1626999999999992</v>
      </c>
      <c r="CF183" s="10">
        <v>10.33</v>
      </c>
      <c r="CG183" s="10">
        <v>0.99</v>
      </c>
      <c r="CH183" s="10">
        <v>274</v>
      </c>
      <c r="CI183" s="10" t="s">
        <v>327</v>
      </c>
      <c r="CJ183" s="10">
        <v>9.7299999999999998E-2</v>
      </c>
      <c r="CK183" s="10">
        <v>4.7100000000000003E-2</v>
      </c>
      <c r="CL183" s="10">
        <v>6</v>
      </c>
      <c r="CM183" s="10">
        <v>10.4</v>
      </c>
      <c r="CN183" s="10">
        <v>0.9</v>
      </c>
      <c r="CO183" s="10">
        <v>0.27239999999999998</v>
      </c>
      <c r="CP183" s="10">
        <v>0.13189999999999999</v>
      </c>
      <c r="CQ183" s="10">
        <v>16.8</v>
      </c>
      <c r="CR183" s="10">
        <v>10.4</v>
      </c>
      <c r="CS183" s="10">
        <v>0.9</v>
      </c>
      <c r="CT183" s="10">
        <v>0.20039999999999999</v>
      </c>
      <c r="CU183" s="10">
        <v>0.15029999999999999</v>
      </c>
      <c r="CV183" s="10">
        <v>14</v>
      </c>
      <c r="CW183" s="10">
        <v>10.33</v>
      </c>
      <c r="CX183" s="10">
        <v>0.8</v>
      </c>
      <c r="CY183" s="10">
        <v>274</v>
      </c>
      <c r="CZ183" s="10" t="s">
        <v>327</v>
      </c>
      <c r="DA183" s="10">
        <v>9.7299999999999998E-2</v>
      </c>
      <c r="DB183" s="10">
        <v>4.7100000000000003E-2</v>
      </c>
      <c r="DC183" s="10">
        <v>6</v>
      </c>
      <c r="DD183" s="10">
        <v>10.4</v>
      </c>
      <c r="DE183" s="10">
        <v>0.9</v>
      </c>
      <c r="DF183" s="10">
        <v>0.2697</v>
      </c>
      <c r="DG183" s="10">
        <v>0.13059999999999999</v>
      </c>
      <c r="DH183" s="10">
        <v>16.8</v>
      </c>
      <c r="DI183" s="10">
        <v>10.3</v>
      </c>
      <c r="DJ183" s="10">
        <v>0.9</v>
      </c>
      <c r="DK183" s="10">
        <v>0.22040000000000001</v>
      </c>
      <c r="DL183" s="10">
        <v>0.10680000000000001</v>
      </c>
      <c r="DM183" s="10">
        <v>14</v>
      </c>
      <c r="DN183" s="10">
        <v>10.1</v>
      </c>
      <c r="DO183" s="10">
        <v>0.9</v>
      </c>
    </row>
    <row r="184" spans="1:119" x14ac:dyDescent="0.25">
      <c r="A184" s="10">
        <v>275</v>
      </c>
      <c r="B184" s="10" t="s">
        <v>328</v>
      </c>
      <c r="C184" s="10">
        <v>0.15</v>
      </c>
      <c r="D184" s="10">
        <v>7.0000000000000007E-2</v>
      </c>
      <c r="E184" s="10">
        <v>9</v>
      </c>
      <c r="F184" s="10">
        <v>10.5</v>
      </c>
      <c r="G184" s="10">
        <v>0.9</v>
      </c>
      <c r="H184" s="10">
        <v>0.16</v>
      </c>
      <c r="I184" s="10">
        <v>0.08</v>
      </c>
      <c r="J184" s="10">
        <v>10</v>
      </c>
      <c r="K184" s="10">
        <v>10.3</v>
      </c>
      <c r="L184" s="10">
        <v>0.9</v>
      </c>
      <c r="M184" s="10">
        <v>0.21</v>
      </c>
      <c r="N184" s="10">
        <v>0.1</v>
      </c>
      <c r="O184" s="10">
        <v>13</v>
      </c>
      <c r="P184" s="10">
        <v>10.3</v>
      </c>
      <c r="Q184" s="10">
        <v>0.9</v>
      </c>
      <c r="R184" s="10">
        <v>275</v>
      </c>
      <c r="S184" s="10" t="s">
        <v>328</v>
      </c>
      <c r="T184" s="10">
        <v>0.10489999999999999</v>
      </c>
      <c r="U184" s="10">
        <v>8.1799999999999998E-2</v>
      </c>
      <c r="V184" s="10">
        <v>7.3121</v>
      </c>
      <c r="W184" s="10">
        <v>10.5</v>
      </c>
      <c r="Y184" s="10">
        <v>3.1199999999999999E-2</v>
      </c>
      <c r="Z184" s="10">
        <v>2.4400000000000002E-2</v>
      </c>
      <c r="AA184" s="10">
        <v>2.2193000000000001</v>
      </c>
      <c r="AB184" s="10">
        <v>10.3</v>
      </c>
      <c r="AD184" s="10">
        <v>7.3700000000000002E-2</v>
      </c>
      <c r="AE184" s="10">
        <v>5.7500000000000002E-2</v>
      </c>
      <c r="AF184" s="10">
        <v>5.1914999999999996</v>
      </c>
      <c r="AG184" s="10">
        <v>10.4</v>
      </c>
      <c r="AI184" s="10">
        <v>275</v>
      </c>
      <c r="AJ184" s="10" t="s">
        <v>328</v>
      </c>
      <c r="AK184" s="10">
        <v>0.129</v>
      </c>
      <c r="AL184" s="10">
        <v>3.7999999999999999E-2</v>
      </c>
      <c r="AM184" s="10">
        <v>7.3944999999999999</v>
      </c>
      <c r="AN184" s="10">
        <v>10.5</v>
      </c>
      <c r="AO184" s="10">
        <v>0.96</v>
      </c>
      <c r="AP184" s="10">
        <v>0.30099999999999999</v>
      </c>
      <c r="AQ184" s="10">
        <v>0.221</v>
      </c>
      <c r="AR184" s="10">
        <v>20.73</v>
      </c>
      <c r="AS184" s="10">
        <v>10.4</v>
      </c>
      <c r="AT184" s="10">
        <v>0.81</v>
      </c>
      <c r="AU184" s="10">
        <v>0.27400000000000002</v>
      </c>
      <c r="AV184" s="10">
        <v>3.2000000000000001E-2</v>
      </c>
      <c r="AW184" s="10">
        <v>15.314299999999999</v>
      </c>
      <c r="AX184" s="10">
        <v>10.4</v>
      </c>
      <c r="AY184" s="10">
        <v>0.99</v>
      </c>
      <c r="AZ184" s="10">
        <v>275</v>
      </c>
      <c r="BA184" s="10" t="s">
        <v>328</v>
      </c>
      <c r="BB184" s="10">
        <v>0.11260000000000001</v>
      </c>
      <c r="BC184" s="10">
        <v>8.1199999999999994E-2</v>
      </c>
      <c r="BD184" s="10">
        <v>7.6351000000000004</v>
      </c>
      <c r="BE184" s="10">
        <v>10.5</v>
      </c>
      <c r="BF184" s="10">
        <v>0.81</v>
      </c>
      <c r="BG184" s="10">
        <v>0.1008</v>
      </c>
      <c r="BH184" s="10">
        <v>8.4400000000000003E-2</v>
      </c>
      <c r="BI184" s="10">
        <v>7.3692000000000002</v>
      </c>
      <c r="BJ184" s="10">
        <v>10.3</v>
      </c>
      <c r="BK184" s="10">
        <v>0.77</v>
      </c>
      <c r="BL184" s="10">
        <v>0.1255</v>
      </c>
      <c r="BM184" s="10">
        <v>9.8400000000000001E-2</v>
      </c>
      <c r="BN184" s="10">
        <v>8.8515999999999995</v>
      </c>
      <c r="BO184" s="10">
        <v>10.4</v>
      </c>
      <c r="BP184" s="10">
        <v>0.79</v>
      </c>
      <c r="BQ184" s="10">
        <v>275</v>
      </c>
      <c r="BR184" s="10" t="s">
        <v>328</v>
      </c>
      <c r="BS184" s="10">
        <v>0.14549999999999999</v>
      </c>
      <c r="BT184" s="10">
        <v>2.6100000000000002E-2</v>
      </c>
      <c r="BU184" s="10">
        <v>8.2859999999999996</v>
      </c>
      <c r="BV184" s="10">
        <v>10.3</v>
      </c>
      <c r="BW184" s="10">
        <v>0.98</v>
      </c>
      <c r="BX184" s="10">
        <v>0.22470000000000001</v>
      </c>
      <c r="BY184" s="10">
        <v>9.1499999999999998E-2</v>
      </c>
      <c r="BZ184" s="10">
        <v>13.692500000000001</v>
      </c>
      <c r="CA184" s="10">
        <v>10.23</v>
      </c>
      <c r="CB184" s="10">
        <v>0.93</v>
      </c>
      <c r="CC184" s="10">
        <v>0.14430000000000001</v>
      </c>
      <c r="CD184" s="10">
        <v>2.2200000000000001E-2</v>
      </c>
      <c r="CE184" s="10">
        <v>8.1599000000000004</v>
      </c>
      <c r="CF184" s="10">
        <v>10.33</v>
      </c>
      <c r="CG184" s="10">
        <v>0.99</v>
      </c>
      <c r="CH184" s="10">
        <v>275</v>
      </c>
      <c r="CI184" s="10" t="s">
        <v>328</v>
      </c>
      <c r="CJ184" s="10">
        <v>0.1077</v>
      </c>
      <c r="CK184" s="10">
        <v>9.9900000000000003E-2</v>
      </c>
      <c r="CL184" s="10">
        <v>8.1549999999999994</v>
      </c>
      <c r="CM184" s="10">
        <v>10.4</v>
      </c>
      <c r="CN184" s="10">
        <v>0.73</v>
      </c>
      <c r="CO184" s="10">
        <v>3.27E-2</v>
      </c>
      <c r="CP184" s="10">
        <v>3.3000000000000002E-2</v>
      </c>
      <c r="CQ184" s="10">
        <v>2.5790999999999999</v>
      </c>
      <c r="CR184" s="10">
        <v>10.4</v>
      </c>
      <c r="CS184" s="10">
        <v>0.7</v>
      </c>
      <c r="CT184" s="10">
        <v>2.2499999999999999E-2</v>
      </c>
      <c r="CU184" s="10">
        <v>2.52E-2</v>
      </c>
      <c r="CV184" s="10">
        <v>1.8882000000000001</v>
      </c>
      <c r="CW184" s="10">
        <v>10.33</v>
      </c>
      <c r="CX184" s="10">
        <v>0.67</v>
      </c>
      <c r="CY184" s="10">
        <v>275</v>
      </c>
      <c r="CZ184" s="10" t="s">
        <v>328</v>
      </c>
      <c r="DA184" s="10">
        <v>0.1401</v>
      </c>
      <c r="DB184" s="10">
        <v>8.1900000000000001E-2</v>
      </c>
      <c r="DC184" s="10">
        <v>9.0090000000000003</v>
      </c>
      <c r="DD184" s="10">
        <v>10.4</v>
      </c>
      <c r="DE184" s="10">
        <v>0.86</v>
      </c>
      <c r="DF184" s="10">
        <v>0.29970000000000002</v>
      </c>
      <c r="DG184" s="10">
        <v>0.11070000000000001</v>
      </c>
      <c r="DH184" s="10">
        <v>17.9086</v>
      </c>
      <c r="DI184" s="10">
        <v>10.3</v>
      </c>
      <c r="DJ184" s="10">
        <v>0.94</v>
      </c>
      <c r="DK184" s="10">
        <v>0.18360000000000001</v>
      </c>
      <c r="DL184" s="10">
        <v>6.7799999999999999E-2</v>
      </c>
      <c r="DM184" s="10">
        <v>11.187900000000001</v>
      </c>
      <c r="DN184" s="10">
        <v>10.1</v>
      </c>
      <c r="DO184" s="10">
        <v>0.94</v>
      </c>
    </row>
    <row r="185" spans="1:119" x14ac:dyDescent="0.25">
      <c r="A185" s="10">
        <v>276</v>
      </c>
      <c r="B185" s="10" t="s">
        <v>58</v>
      </c>
      <c r="C185" s="10">
        <v>-18.93</v>
      </c>
      <c r="D185" s="10">
        <v>-9.48</v>
      </c>
      <c r="E185" s="10">
        <v>101.92</v>
      </c>
      <c r="F185" s="10">
        <v>119.9</v>
      </c>
      <c r="G185" s="10">
        <v>0.89400000000000002</v>
      </c>
      <c r="H185" s="10">
        <v>-31.19</v>
      </c>
      <c r="I185" s="10">
        <v>-15.74</v>
      </c>
      <c r="J185" s="10">
        <v>169.99</v>
      </c>
      <c r="K185" s="10">
        <v>118.64</v>
      </c>
      <c r="L185" s="10">
        <v>0.89300000000000002</v>
      </c>
      <c r="M185" s="10">
        <v>-32.49</v>
      </c>
      <c r="N185" s="10">
        <v>-14.79</v>
      </c>
      <c r="O185" s="10">
        <v>174.29</v>
      </c>
      <c r="P185" s="10">
        <v>118.24</v>
      </c>
      <c r="Q185" s="10">
        <v>0.91</v>
      </c>
      <c r="R185" s="10">
        <v>276</v>
      </c>
      <c r="S185" s="10" t="s">
        <v>58</v>
      </c>
      <c r="T185" s="10">
        <v>11.16</v>
      </c>
      <c r="U185" s="10">
        <v>8.52</v>
      </c>
      <c r="V185" s="10">
        <v>68.36715738446874</v>
      </c>
      <c r="W185" s="10">
        <v>118.57</v>
      </c>
      <c r="Y185" s="10">
        <v>20.6</v>
      </c>
      <c r="Z185" s="10">
        <v>11.57</v>
      </c>
      <c r="AA185" s="10">
        <v>114.89033800601828</v>
      </c>
      <c r="AB185" s="10">
        <v>118.73</v>
      </c>
      <c r="AD185" s="10">
        <v>19.71</v>
      </c>
      <c r="AE185" s="10">
        <v>9.9600000000000009</v>
      </c>
      <c r="AF185" s="10">
        <v>108.37209069754802</v>
      </c>
      <c r="AG185" s="10">
        <v>117.65</v>
      </c>
      <c r="AI185" s="10">
        <v>276</v>
      </c>
      <c r="AJ185" s="10" t="s">
        <v>58</v>
      </c>
      <c r="AK185" s="10">
        <v>-16.768301998409367</v>
      </c>
      <c r="AL185" s="10">
        <v>-7.6670296196485248</v>
      </c>
      <c r="AM185" s="10">
        <v>-88.886697200114796</v>
      </c>
      <c r="AN185" s="10">
        <v>119.76117917233333</v>
      </c>
      <c r="AO185" s="10">
        <v>0.90944329838026683</v>
      </c>
      <c r="AP185" s="10">
        <v>-26.957705368292565</v>
      </c>
      <c r="AQ185" s="10">
        <v>-13.343472424280876</v>
      </c>
      <c r="AR185" s="10">
        <v>-145.97672339489128</v>
      </c>
      <c r="AS185" s="10">
        <v>118.96629318663972</v>
      </c>
      <c r="AT185" s="10">
        <v>0.896220253090379</v>
      </c>
      <c r="AU185" s="10">
        <v>-28.373854646718421</v>
      </c>
      <c r="AV185" s="10">
        <v>-13.030826453493193</v>
      </c>
      <c r="AW185" s="10">
        <v>-151.11334427434875</v>
      </c>
      <c r="AX185" s="10">
        <v>119.29210583268977</v>
      </c>
      <c r="AY185" s="10">
        <v>0.90874741836685557</v>
      </c>
      <c r="AZ185" s="10">
        <v>276</v>
      </c>
      <c r="BA185" s="10" t="s">
        <v>58</v>
      </c>
      <c r="BB185" s="10">
        <v>-10.492361974259456</v>
      </c>
      <c r="BC185" s="10">
        <v>-7.2892662126297756</v>
      </c>
      <c r="BD185" s="10">
        <v>-62.085797510413386</v>
      </c>
      <c r="BE185" s="10">
        <v>118.80586167932036</v>
      </c>
      <c r="BF185" s="10">
        <v>0.8212634682593668</v>
      </c>
      <c r="BG185" s="10">
        <v>-17.806433784703561</v>
      </c>
      <c r="BH185" s="10">
        <v>-8.8429423281634225</v>
      </c>
      <c r="BI185" s="10">
        <v>-97.26060330474094</v>
      </c>
      <c r="BJ185" s="10">
        <v>118.01780545657425</v>
      </c>
      <c r="BK185" s="10">
        <v>0.89563659024119868</v>
      </c>
      <c r="BL185" s="10">
        <v>-16.5042670025239</v>
      </c>
      <c r="BM185" s="10">
        <v>-7.571163248981116</v>
      </c>
      <c r="BN185" s="10">
        <v>-88.61539517664589</v>
      </c>
      <c r="BO185" s="10">
        <v>118.30373469737812</v>
      </c>
      <c r="BP185" s="10">
        <v>0.90892485604249573</v>
      </c>
      <c r="BQ185" s="10">
        <v>276</v>
      </c>
      <c r="BR185" s="10" t="s">
        <v>58</v>
      </c>
      <c r="BS185" s="10">
        <v>-17.266999999999999</v>
      </c>
      <c r="BT185" s="10">
        <v>-7.8040000000000003</v>
      </c>
      <c r="BU185" s="10">
        <v>-91.784029157048778</v>
      </c>
      <c r="BV185" s="10">
        <v>119.193</v>
      </c>
      <c r="BW185" s="10">
        <v>0.91125178559239861</v>
      </c>
      <c r="BX185" s="10">
        <v>-25.997</v>
      </c>
      <c r="BY185" s="10">
        <v>-11.353999999999999</v>
      </c>
      <c r="BZ185" s="10">
        <v>-139.30302527341178</v>
      </c>
      <c r="CA185" s="10">
        <v>117.574</v>
      </c>
      <c r="CB185" s="10">
        <v>0.91641199481977531</v>
      </c>
      <c r="CC185" s="10">
        <v>-29.855</v>
      </c>
      <c r="CD185" s="10">
        <v>-12.861000000000001</v>
      </c>
      <c r="CE185" s="10">
        <v>-156.57057083052121</v>
      </c>
      <c r="CF185" s="10">
        <v>119.87</v>
      </c>
      <c r="CG185" s="10">
        <v>0.91840831677365597</v>
      </c>
      <c r="CH185" s="10">
        <v>276</v>
      </c>
      <c r="CI185" s="10" t="s">
        <v>58</v>
      </c>
      <c r="CJ185" s="10">
        <v>-10.382</v>
      </c>
      <c r="CK185" s="10">
        <v>-5.7149999999999999</v>
      </c>
      <c r="CL185" s="10">
        <v>-57.170320537005523</v>
      </c>
      <c r="CM185" s="10">
        <v>119.681</v>
      </c>
      <c r="CN185" s="10">
        <v>0.87604125908072028</v>
      </c>
      <c r="CO185" s="10">
        <v>-19.623999999999999</v>
      </c>
      <c r="CP185" s="10">
        <v>-10.339</v>
      </c>
      <c r="CQ185" s="10">
        <v>-108.57864988600517</v>
      </c>
      <c r="CR185" s="10">
        <v>117.944</v>
      </c>
      <c r="CS185" s="10">
        <v>0.88472157493625003</v>
      </c>
      <c r="CT185" s="10">
        <v>-16.884</v>
      </c>
      <c r="CU185" s="10">
        <v>-7.601</v>
      </c>
      <c r="CV185" s="10">
        <v>-89.211097439113075</v>
      </c>
      <c r="CW185" s="10">
        <v>119.831</v>
      </c>
      <c r="CX185" s="10">
        <v>0.91185682000005319</v>
      </c>
      <c r="CY185" s="10">
        <v>276</v>
      </c>
      <c r="CZ185" s="10" t="s">
        <v>58</v>
      </c>
      <c r="DA185" s="10">
        <v>-17.641999999999999</v>
      </c>
      <c r="DB185" s="10">
        <v>-6.7960000000000003</v>
      </c>
      <c r="DC185" s="10">
        <v>-92.360935642819982</v>
      </c>
      <c r="DD185" s="10">
        <v>118.18</v>
      </c>
      <c r="DE185" s="10">
        <v>0.9331573496071317</v>
      </c>
      <c r="DF185" s="10">
        <v>-26.004000000000001</v>
      </c>
      <c r="DG185" s="10">
        <v>-10.792</v>
      </c>
      <c r="DH185" s="10">
        <v>-137.91203581993994</v>
      </c>
      <c r="DI185" s="10">
        <v>117.86499999999999</v>
      </c>
      <c r="DJ185" s="10">
        <v>0.92361823799679776</v>
      </c>
      <c r="DK185" s="10">
        <v>-28.088999999999999</v>
      </c>
      <c r="DL185" s="10">
        <v>-11.143000000000001</v>
      </c>
      <c r="DM185" s="10">
        <v>-147.9032308100696</v>
      </c>
      <c r="DN185" s="10">
        <v>117.96</v>
      </c>
      <c r="DO185" s="10">
        <v>0.9295296042198623</v>
      </c>
    </row>
    <row r="186" spans="1:119" x14ac:dyDescent="0.25">
      <c r="A186" s="10">
        <v>277</v>
      </c>
      <c r="B186" s="10" t="s">
        <v>59</v>
      </c>
      <c r="C186" s="10">
        <v>-7.5</v>
      </c>
      <c r="D186" s="10">
        <v>-2.36</v>
      </c>
      <c r="E186" s="10">
        <v>37.82</v>
      </c>
      <c r="F186" s="10">
        <v>119.97</v>
      </c>
      <c r="G186" s="10">
        <v>0.95399999999999996</v>
      </c>
      <c r="H186" s="10">
        <v>-10.39</v>
      </c>
      <c r="I186" s="10">
        <v>-3.67</v>
      </c>
      <c r="J186" s="10">
        <v>53.59</v>
      </c>
      <c r="K186" s="10">
        <v>118.76</v>
      </c>
      <c r="L186" s="10">
        <v>0.94299999999999995</v>
      </c>
      <c r="M186" s="10">
        <v>-11.24</v>
      </c>
      <c r="N186" s="10">
        <v>-2.64</v>
      </c>
      <c r="O186" s="10">
        <v>56.31</v>
      </c>
      <c r="P186" s="10">
        <v>118.36</v>
      </c>
      <c r="Q186" s="10">
        <v>0.97399999999999998</v>
      </c>
      <c r="R186" s="10">
        <v>277</v>
      </c>
      <c r="S186" s="10" t="s">
        <v>59</v>
      </c>
      <c r="T186" s="10">
        <v>4.07</v>
      </c>
      <c r="U186" s="10">
        <v>3.07</v>
      </c>
      <c r="V186" s="10">
        <v>24.813208319354217</v>
      </c>
      <c r="W186" s="10">
        <v>118.62</v>
      </c>
      <c r="Y186" s="10">
        <v>7.78</v>
      </c>
      <c r="Z186" s="10">
        <v>4.3600000000000003</v>
      </c>
      <c r="AA186" s="10">
        <v>43.342131472540771</v>
      </c>
      <c r="AB186" s="10">
        <v>118.8</v>
      </c>
      <c r="AD186" s="10">
        <v>7.27</v>
      </c>
      <c r="AE186" s="10">
        <v>3.42</v>
      </c>
      <c r="AF186" s="10">
        <v>39.40350799499226</v>
      </c>
      <c r="AG186" s="10">
        <v>117.72</v>
      </c>
      <c r="AI186" s="10">
        <v>277</v>
      </c>
      <c r="AJ186" s="10" t="s">
        <v>59</v>
      </c>
      <c r="AK186" s="10">
        <v>-7.8735879524033381</v>
      </c>
      <c r="AL186" s="10">
        <v>-2.7192813216214273</v>
      </c>
      <c r="AM186" s="10">
        <v>-40.1390687128374</v>
      </c>
      <c r="AN186" s="10">
        <v>119.81574272564104</v>
      </c>
      <c r="AO186" s="10">
        <v>0.94521559758709972</v>
      </c>
      <c r="AP186" s="10">
        <v>-11.381855535562037</v>
      </c>
      <c r="AQ186" s="10">
        <v>-3.8721290545211686</v>
      </c>
      <c r="AR186" s="10">
        <v>-58.294500117683462</v>
      </c>
      <c r="AS186" s="10">
        <v>119.07095685125975</v>
      </c>
      <c r="AT186" s="10">
        <v>0.94671447085856142</v>
      </c>
      <c r="AU186" s="10">
        <v>-10.985850461257524</v>
      </c>
      <c r="AV186" s="10">
        <v>-3.3419490897780206</v>
      </c>
      <c r="AW186" s="10">
        <v>-55.526589015124273</v>
      </c>
      <c r="AX186" s="10">
        <v>119.39629537663468</v>
      </c>
      <c r="AY186" s="10">
        <v>0.95671197141005593</v>
      </c>
      <c r="AZ186" s="10">
        <v>277</v>
      </c>
      <c r="BA186" s="10" t="s">
        <v>59</v>
      </c>
      <c r="BB186" s="10">
        <v>-3.3682759737193635</v>
      </c>
      <c r="BC186" s="10">
        <v>-2.3404984952376946</v>
      </c>
      <c r="BD186" s="10">
        <v>-19.920915539162362</v>
      </c>
      <c r="BE186" s="10">
        <v>118.87337471212506</v>
      </c>
      <c r="BF186" s="10">
        <v>0.82120796651483607</v>
      </c>
      <c r="BG186" s="10">
        <v>-5.769799751049101</v>
      </c>
      <c r="BH186" s="10">
        <v>-2.8301185180968753</v>
      </c>
      <c r="BI186" s="10">
        <v>-31.418899591263042</v>
      </c>
      <c r="BJ186" s="10">
        <v>118.09303097543352</v>
      </c>
      <c r="BK186" s="10">
        <v>0.89781089972808448</v>
      </c>
      <c r="BL186" s="10">
        <v>-5.8703759843991747</v>
      </c>
      <c r="BM186" s="10">
        <v>-2.4310801704725415</v>
      </c>
      <c r="BN186" s="10">
        <v>-30.992951776653779</v>
      </c>
      <c r="BO186" s="10">
        <v>118.36237932140698</v>
      </c>
      <c r="BP186" s="10">
        <v>0.92390786266885583</v>
      </c>
      <c r="BQ186" s="10">
        <v>277</v>
      </c>
      <c r="BR186" s="10" t="s">
        <v>59</v>
      </c>
      <c r="BS186" s="10">
        <v>-8.0739999999999998</v>
      </c>
      <c r="BT186" s="10">
        <v>-2.8420000000000001</v>
      </c>
      <c r="BU186" s="10">
        <v>-41.444443072874186</v>
      </c>
      <c r="BV186" s="10">
        <v>119.241</v>
      </c>
      <c r="BW186" s="10">
        <v>0.94327038647592121</v>
      </c>
      <c r="BX186" s="10">
        <v>-11.291</v>
      </c>
      <c r="BY186" s="10">
        <v>-3.823</v>
      </c>
      <c r="BZ186" s="10">
        <v>-58.499377273517304</v>
      </c>
      <c r="CA186" s="10">
        <v>117.649</v>
      </c>
      <c r="CB186" s="10">
        <v>0.94717951518878196</v>
      </c>
      <c r="CC186" s="10">
        <v>-11.568</v>
      </c>
      <c r="CD186" s="10">
        <v>-3.6539999999999999</v>
      </c>
      <c r="CE186" s="10">
        <v>-58.386583361540161</v>
      </c>
      <c r="CF186" s="10">
        <v>119.96</v>
      </c>
      <c r="CG186" s="10">
        <v>0.95356023797290035</v>
      </c>
      <c r="CH186" s="10">
        <v>277</v>
      </c>
      <c r="CI186" s="10" t="s">
        <v>59</v>
      </c>
      <c r="CJ186" s="10">
        <v>-5.5940000000000003</v>
      </c>
      <c r="CK186" s="10">
        <v>-3.887</v>
      </c>
      <c r="CL186" s="10">
        <v>-32.855501112419461</v>
      </c>
      <c r="CM186" s="10">
        <v>119.70099999999999</v>
      </c>
      <c r="CN186" s="10">
        <v>0.8212132740181769</v>
      </c>
      <c r="CO186" s="10">
        <v>-8.8439999999999994</v>
      </c>
      <c r="CP186" s="10">
        <v>-4.4749999999999996</v>
      </c>
      <c r="CQ186" s="10">
        <v>-48.49517332567904</v>
      </c>
      <c r="CR186" s="10">
        <v>118.002</v>
      </c>
      <c r="CS186" s="10">
        <v>0.89227807673656034</v>
      </c>
      <c r="CT186" s="10">
        <v>-9.1609999999999996</v>
      </c>
      <c r="CU186" s="10">
        <v>-4.4379999999999997</v>
      </c>
      <c r="CV186" s="10">
        <v>-49.031130595077428</v>
      </c>
      <c r="CW186" s="10">
        <v>119.864</v>
      </c>
      <c r="CX186" s="10">
        <v>0.89995663179977647</v>
      </c>
      <c r="CY186" s="10">
        <v>277</v>
      </c>
      <c r="CZ186" s="10" t="s">
        <v>59</v>
      </c>
      <c r="DA186" s="10">
        <v>-9.0050000000000008</v>
      </c>
      <c r="DB186" s="10">
        <v>-3.1549999999999998</v>
      </c>
      <c r="DC186" s="10">
        <v>-46.599531371273535</v>
      </c>
      <c r="DD186" s="10">
        <v>118.218</v>
      </c>
      <c r="DE186" s="10">
        <v>0.94375210398200748</v>
      </c>
      <c r="DF186" s="10">
        <v>-11.474</v>
      </c>
      <c r="DG186" s="10">
        <v>-3.7040000000000002</v>
      </c>
      <c r="DH186" s="10">
        <v>-59.024701258629044</v>
      </c>
      <c r="DI186" s="10">
        <v>117.93600000000001</v>
      </c>
      <c r="DJ186" s="10">
        <v>0.95164293263450461</v>
      </c>
      <c r="DK186" s="10">
        <v>-12.321</v>
      </c>
      <c r="DL186" s="10">
        <v>-4.1619999999999999</v>
      </c>
      <c r="DM186" s="10">
        <v>-63.612920325958846</v>
      </c>
      <c r="DN186" s="10">
        <v>118.033</v>
      </c>
      <c r="DO186" s="10">
        <v>0.94740691690279533</v>
      </c>
    </row>
    <row r="187" spans="1:119" x14ac:dyDescent="0.25">
      <c r="A187" s="10">
        <v>278</v>
      </c>
      <c r="B187" s="10" t="s">
        <v>39</v>
      </c>
      <c r="C187" s="10">
        <v>18.93</v>
      </c>
      <c r="D187" s="10">
        <v>9.48</v>
      </c>
      <c r="E187" s="10">
        <v>101.92</v>
      </c>
      <c r="F187" s="10">
        <v>119.9</v>
      </c>
      <c r="G187" s="10">
        <v>0.89400000000000002</v>
      </c>
      <c r="H187" s="10">
        <v>31.19</v>
      </c>
      <c r="I187" s="10">
        <v>15.74</v>
      </c>
      <c r="J187" s="10">
        <v>169.99</v>
      </c>
      <c r="K187" s="10">
        <v>118.64</v>
      </c>
      <c r="L187" s="10">
        <v>0.89300000000000002</v>
      </c>
      <c r="M187" s="10">
        <v>32.49</v>
      </c>
      <c r="N187" s="10">
        <v>14.79</v>
      </c>
      <c r="O187" s="10">
        <v>174.29</v>
      </c>
      <c r="P187" s="10">
        <v>118.24</v>
      </c>
      <c r="Q187" s="10">
        <v>0.91</v>
      </c>
      <c r="R187" s="10">
        <v>278</v>
      </c>
      <c r="S187" s="10" t="s">
        <v>39</v>
      </c>
      <c r="T187" s="10">
        <v>-11.16</v>
      </c>
      <c r="U187" s="10">
        <v>-8.52</v>
      </c>
      <c r="V187" s="10">
        <v>-68.36715738446874</v>
      </c>
      <c r="W187" s="10">
        <v>118.57</v>
      </c>
      <c r="Y187" s="10">
        <v>-20.6</v>
      </c>
      <c r="Z187" s="10">
        <v>-11.57</v>
      </c>
      <c r="AA187" s="10">
        <v>-114.89033800601828</v>
      </c>
      <c r="AB187" s="10">
        <v>118.73</v>
      </c>
      <c r="AD187" s="10">
        <v>-19.71</v>
      </c>
      <c r="AE187" s="10">
        <v>-9.9600000000000009</v>
      </c>
      <c r="AF187" s="10">
        <v>-108.37209069754802</v>
      </c>
      <c r="AG187" s="10">
        <v>117.65</v>
      </c>
      <c r="AI187" s="10">
        <v>278</v>
      </c>
      <c r="AJ187" s="10" t="s">
        <v>39</v>
      </c>
      <c r="AK187" s="10">
        <v>16.768301998409598</v>
      </c>
      <c r="AL187" s="10">
        <v>7.6670296196487175</v>
      </c>
      <c r="AM187" s="10">
        <v>88.886697200116188</v>
      </c>
      <c r="AN187" s="10">
        <v>119.76117917233333</v>
      </c>
      <c r="AO187" s="10">
        <v>0.90944329838026516</v>
      </c>
      <c r="AP187" s="10">
        <v>26.957705368292682</v>
      </c>
      <c r="AQ187" s="10">
        <v>13.34347242428173</v>
      </c>
      <c r="AR187" s="10">
        <v>145.97672339489364</v>
      </c>
      <c r="AS187" s="10">
        <v>118.96629318663972</v>
      </c>
      <c r="AT187" s="10">
        <v>0.89622025309036835</v>
      </c>
      <c r="AU187" s="10">
        <v>28.373854646718637</v>
      </c>
      <c r="AV187" s="10">
        <v>13.030826453499714</v>
      </c>
      <c r="AW187" s="10">
        <v>151.11334427436284</v>
      </c>
      <c r="AX187" s="10">
        <v>119.29210583268977</v>
      </c>
      <c r="AY187" s="10">
        <v>0.90874741836677764</v>
      </c>
      <c r="AZ187" s="10">
        <v>278</v>
      </c>
      <c r="BA187" s="10" t="s">
        <v>39</v>
      </c>
      <c r="BB187" s="10">
        <v>10.492361974259584</v>
      </c>
      <c r="BC187" s="10">
        <v>7.289266212633251</v>
      </c>
      <c r="BD187" s="10">
        <v>62.085797510423525</v>
      </c>
      <c r="BE187" s="10">
        <v>118.80586167932036</v>
      </c>
      <c r="BF187" s="10">
        <v>0.82126346825924257</v>
      </c>
      <c r="BG187" s="10">
        <v>17.806433784704321</v>
      </c>
      <c r="BH187" s="10">
        <v>8.8429423281661226</v>
      </c>
      <c r="BI187" s="10">
        <v>97.260603304750163</v>
      </c>
      <c r="BJ187" s="10">
        <v>118.01780545657425</v>
      </c>
      <c r="BK187" s="10">
        <v>0.89563659024115205</v>
      </c>
      <c r="BL187" s="10">
        <v>16.504267002523555</v>
      </c>
      <c r="BM187" s="10">
        <v>7.5711632489838969</v>
      </c>
      <c r="BN187" s="10">
        <v>88.61539517665004</v>
      </c>
      <c r="BO187" s="10">
        <v>118.30373469737812</v>
      </c>
      <c r="BP187" s="10">
        <v>0.90892485604243445</v>
      </c>
      <c r="BQ187" s="10">
        <v>278</v>
      </c>
      <c r="BR187" s="10" t="s">
        <v>39</v>
      </c>
      <c r="BS187" s="10">
        <v>17.266999999999999</v>
      </c>
      <c r="BT187" s="10">
        <v>7.8040000000000003</v>
      </c>
      <c r="BU187" s="10">
        <v>91.784029157048778</v>
      </c>
      <c r="BV187" s="10">
        <v>119.193</v>
      </c>
      <c r="BW187" s="10">
        <v>0.91125178559239861</v>
      </c>
      <c r="BX187" s="10">
        <v>25.997</v>
      </c>
      <c r="BY187" s="10">
        <v>11.353999999999999</v>
      </c>
      <c r="BZ187" s="10">
        <v>139.30302527341178</v>
      </c>
      <c r="CA187" s="10">
        <v>117.574</v>
      </c>
      <c r="CB187" s="10">
        <v>0.91641199481977531</v>
      </c>
      <c r="CC187" s="10">
        <v>29.855</v>
      </c>
      <c r="CD187" s="10">
        <v>12.861000000000001</v>
      </c>
      <c r="CE187" s="10">
        <v>156.57057083052121</v>
      </c>
      <c r="CF187" s="10">
        <v>119.87</v>
      </c>
      <c r="CG187" s="10">
        <v>0.91840831677365597</v>
      </c>
      <c r="CH187" s="10">
        <v>278</v>
      </c>
      <c r="CI187" s="10" t="s">
        <v>39</v>
      </c>
      <c r="CJ187" s="10">
        <v>10.382</v>
      </c>
      <c r="CK187" s="10">
        <v>5.7149999999999999</v>
      </c>
      <c r="CL187" s="10">
        <v>57.170320537005523</v>
      </c>
      <c r="CM187" s="10">
        <v>119.681</v>
      </c>
      <c r="CN187" s="10">
        <v>0.87604125908072028</v>
      </c>
      <c r="CO187" s="10">
        <v>19.623999999999999</v>
      </c>
      <c r="CP187" s="10">
        <v>10.339</v>
      </c>
      <c r="CQ187" s="10">
        <v>108.57864988600517</v>
      </c>
      <c r="CR187" s="10">
        <v>117.944</v>
      </c>
      <c r="CS187" s="10">
        <v>0.88472157493625003</v>
      </c>
      <c r="CT187" s="10">
        <v>16.884</v>
      </c>
      <c r="CU187" s="10">
        <v>7.601</v>
      </c>
      <c r="CV187" s="10">
        <v>89.211097439113075</v>
      </c>
      <c r="CW187" s="10">
        <v>119.831</v>
      </c>
      <c r="CX187" s="10">
        <v>0.91185682000005319</v>
      </c>
      <c r="CY187" s="10">
        <v>278</v>
      </c>
      <c r="CZ187" s="10" t="s">
        <v>39</v>
      </c>
      <c r="DA187" s="10">
        <v>17.641999999999999</v>
      </c>
      <c r="DB187" s="10">
        <v>6.7960000000000003</v>
      </c>
      <c r="DC187" s="10">
        <v>92.360935642819982</v>
      </c>
      <c r="DD187" s="10">
        <v>118.18</v>
      </c>
      <c r="DE187" s="10">
        <v>0.9331573496071317</v>
      </c>
      <c r="DF187" s="10">
        <v>26.004000000000001</v>
      </c>
      <c r="DG187" s="10">
        <v>10.792</v>
      </c>
      <c r="DH187" s="10">
        <v>137.91203581993994</v>
      </c>
      <c r="DI187" s="10">
        <v>117.86499999999999</v>
      </c>
      <c r="DJ187" s="10">
        <v>0.92361823799679776</v>
      </c>
      <c r="DK187" s="10">
        <v>28.088999999999999</v>
      </c>
      <c r="DL187" s="10">
        <v>11.143000000000001</v>
      </c>
      <c r="DM187" s="10">
        <v>147.9032308100696</v>
      </c>
      <c r="DN187" s="10">
        <v>117.96</v>
      </c>
      <c r="DO187" s="10">
        <v>0.9295296042198623</v>
      </c>
    </row>
    <row r="188" spans="1:119" x14ac:dyDescent="0.25">
      <c r="A188" s="10">
        <v>279</v>
      </c>
      <c r="B188" s="10" t="s">
        <v>40</v>
      </c>
      <c r="C188" s="10">
        <v>7.5</v>
      </c>
      <c r="D188" s="10">
        <v>2.36</v>
      </c>
      <c r="E188" s="10">
        <v>37.82</v>
      </c>
      <c r="F188" s="10">
        <v>119.97</v>
      </c>
      <c r="G188" s="10">
        <v>0.95399999999999996</v>
      </c>
      <c r="H188" s="10">
        <v>10.39</v>
      </c>
      <c r="I188" s="10">
        <v>3.67</v>
      </c>
      <c r="J188" s="10">
        <v>53.59</v>
      </c>
      <c r="K188" s="10">
        <v>118.76</v>
      </c>
      <c r="L188" s="10">
        <v>0.94299999999999995</v>
      </c>
      <c r="M188" s="10">
        <v>11.24</v>
      </c>
      <c r="N188" s="10">
        <v>2.64</v>
      </c>
      <c r="O188" s="10">
        <v>56.31</v>
      </c>
      <c r="P188" s="10">
        <v>118.36</v>
      </c>
      <c r="Q188" s="10">
        <v>0.97399999999999998</v>
      </c>
      <c r="R188" s="10">
        <v>279</v>
      </c>
      <c r="S188" s="10" t="s">
        <v>40</v>
      </c>
      <c r="T188" s="10">
        <v>-4.07</v>
      </c>
      <c r="U188" s="10">
        <v>-3.07</v>
      </c>
      <c r="V188" s="10">
        <v>-24.813208319354217</v>
      </c>
      <c r="W188" s="10">
        <v>118.62</v>
      </c>
      <c r="Y188" s="10">
        <v>-7.78</v>
      </c>
      <c r="Z188" s="10">
        <v>-4.3600000000000003</v>
      </c>
      <c r="AA188" s="10">
        <v>-43.342131472540771</v>
      </c>
      <c r="AB188" s="10">
        <v>118.8</v>
      </c>
      <c r="AD188" s="10">
        <v>-7.27</v>
      </c>
      <c r="AE188" s="10">
        <v>-3.42</v>
      </c>
      <c r="AF188" s="10">
        <v>-39.40350799499226</v>
      </c>
      <c r="AG188" s="10">
        <v>117.72</v>
      </c>
      <c r="AI188" s="10">
        <v>279</v>
      </c>
      <c r="AJ188" s="10" t="s">
        <v>40</v>
      </c>
      <c r="AK188" s="10">
        <v>7.8735879524032235</v>
      </c>
      <c r="AL188" s="10">
        <v>2.7192813216222507</v>
      </c>
      <c r="AM188" s="10">
        <v>40.139068712838181</v>
      </c>
      <c r="AN188" s="10">
        <v>119.81574272564104</v>
      </c>
      <c r="AO188" s="10">
        <v>0.94521559758706775</v>
      </c>
      <c r="AP188" s="10">
        <v>11.381855535561471</v>
      </c>
      <c r="AQ188" s="10">
        <v>3.8721290545185703</v>
      </c>
      <c r="AR188" s="10">
        <v>58.29450011767679</v>
      </c>
      <c r="AS188" s="10">
        <v>119.07095685125975</v>
      </c>
      <c r="AT188" s="10">
        <v>0.94671447085862237</v>
      </c>
      <c r="AU188" s="10">
        <v>10.985850461256732</v>
      </c>
      <c r="AV188" s="10">
        <v>3.3419490897750923</v>
      </c>
      <c r="AW188" s="10">
        <v>55.5265890151165</v>
      </c>
      <c r="AX188" s="10">
        <v>119.39629537663468</v>
      </c>
      <c r="AY188" s="10">
        <v>0.95671197141012099</v>
      </c>
      <c r="AZ188" s="10">
        <v>279</v>
      </c>
      <c r="BA188" s="10" t="s">
        <v>40</v>
      </c>
      <c r="BB188" s="10">
        <v>3.3682759737201375</v>
      </c>
      <c r="BC188" s="10">
        <v>2.3404984952408778</v>
      </c>
      <c r="BD188" s="10">
        <v>19.920915539174274</v>
      </c>
      <c r="BE188" s="10">
        <v>118.87337471212506</v>
      </c>
      <c r="BF188" s="10">
        <v>0.82120796651453376</v>
      </c>
      <c r="BG188" s="10">
        <v>5.7697997510501997</v>
      </c>
      <c r="BH188" s="10">
        <v>2.8301185180997708</v>
      </c>
      <c r="BI188" s="10">
        <v>31.418899591274094</v>
      </c>
      <c r="BJ188" s="10">
        <v>118.09303097543352</v>
      </c>
      <c r="BK188" s="10">
        <v>0.89781089972793948</v>
      </c>
      <c r="BL188" s="10">
        <v>5.8703759843987271</v>
      </c>
      <c r="BM188" s="10">
        <v>2.4310801704749085</v>
      </c>
      <c r="BN188" s="10">
        <v>30.992951776656174</v>
      </c>
      <c r="BO188" s="10">
        <v>118.36237932140698</v>
      </c>
      <c r="BP188" s="10">
        <v>0.92390786266871394</v>
      </c>
      <c r="BQ188" s="10">
        <v>279</v>
      </c>
      <c r="BR188" s="10" t="s">
        <v>40</v>
      </c>
      <c r="BS188" s="10">
        <v>8.0739999999999998</v>
      </c>
      <c r="BT188" s="10">
        <v>2.8420000000000001</v>
      </c>
      <c r="BU188" s="10">
        <v>41.444443072874186</v>
      </c>
      <c r="BV188" s="10">
        <v>119.241</v>
      </c>
      <c r="BW188" s="10">
        <v>0.94327038647592121</v>
      </c>
      <c r="BX188" s="10">
        <v>11.291</v>
      </c>
      <c r="BY188" s="10">
        <v>3.823</v>
      </c>
      <c r="BZ188" s="10">
        <v>58.499377273517304</v>
      </c>
      <c r="CA188" s="10">
        <v>117.649</v>
      </c>
      <c r="CB188" s="10">
        <v>0.94717951518878196</v>
      </c>
      <c r="CC188" s="10">
        <v>11.568</v>
      </c>
      <c r="CD188" s="10">
        <v>3.6539999999999999</v>
      </c>
      <c r="CE188" s="10">
        <v>58.386583361540161</v>
      </c>
      <c r="CF188" s="10">
        <v>119.96</v>
      </c>
      <c r="CG188" s="10">
        <v>0.95356023797290035</v>
      </c>
      <c r="CH188" s="10">
        <v>279</v>
      </c>
      <c r="CI188" s="10" t="s">
        <v>40</v>
      </c>
      <c r="CJ188" s="10">
        <v>5.5940000000000003</v>
      </c>
      <c r="CK188" s="10">
        <v>3.887</v>
      </c>
      <c r="CL188" s="10">
        <v>32.855501112419461</v>
      </c>
      <c r="CM188" s="10">
        <v>119.70099999999999</v>
      </c>
      <c r="CN188" s="10">
        <v>0.8212132740181769</v>
      </c>
      <c r="CO188" s="10">
        <v>8.8439999999999994</v>
      </c>
      <c r="CP188" s="10">
        <v>4.4749999999999996</v>
      </c>
      <c r="CQ188" s="10">
        <v>48.49517332567904</v>
      </c>
      <c r="CR188" s="10">
        <v>118.002</v>
      </c>
      <c r="CS188" s="10">
        <v>0.89227807673656034</v>
      </c>
      <c r="CT188" s="10">
        <v>9.1609999999999996</v>
      </c>
      <c r="CU188" s="10">
        <v>4.4379999999999997</v>
      </c>
      <c r="CV188" s="10">
        <v>49.031130595077428</v>
      </c>
      <c r="CW188" s="10">
        <v>119.864</v>
      </c>
      <c r="CX188" s="10">
        <v>0.89995663179977647</v>
      </c>
      <c r="CY188" s="10">
        <v>279</v>
      </c>
      <c r="CZ188" s="10" t="s">
        <v>40</v>
      </c>
      <c r="DA188" s="10">
        <v>9.0050000000000008</v>
      </c>
      <c r="DB188" s="10">
        <v>3.1549999999999998</v>
      </c>
      <c r="DC188" s="10">
        <v>46.599531371273535</v>
      </c>
      <c r="DD188" s="10">
        <v>118.218</v>
      </c>
      <c r="DE188" s="10">
        <v>0.94375210398200748</v>
      </c>
      <c r="DF188" s="10">
        <v>11.474</v>
      </c>
      <c r="DG188" s="10">
        <v>3.7040000000000002</v>
      </c>
      <c r="DH188" s="10">
        <v>59.024701258629044</v>
      </c>
      <c r="DI188" s="10">
        <v>117.93600000000001</v>
      </c>
      <c r="DJ188" s="10">
        <v>0.95164293263450461</v>
      </c>
      <c r="DK188" s="10">
        <v>12.321</v>
      </c>
      <c r="DL188" s="10">
        <v>4.1619999999999999</v>
      </c>
      <c r="DM188" s="10">
        <v>63.612920325958846</v>
      </c>
      <c r="DN188" s="10">
        <v>118.033</v>
      </c>
      <c r="DO188" s="10">
        <v>0.94740691690279533</v>
      </c>
    </row>
    <row r="189" spans="1:119" x14ac:dyDescent="0.25">
      <c r="A189" s="10">
        <v>280</v>
      </c>
      <c r="B189" s="10" t="s">
        <v>8</v>
      </c>
      <c r="C189" s="10">
        <v>12.98</v>
      </c>
      <c r="D189" s="10">
        <v>6.27</v>
      </c>
      <c r="E189" s="10">
        <v>223.56</v>
      </c>
      <c r="F189" s="10">
        <v>37.24</v>
      </c>
      <c r="G189" s="10">
        <v>0.9</v>
      </c>
      <c r="H189" s="10">
        <v>21.47</v>
      </c>
      <c r="I189" s="10">
        <v>9.8000000000000007</v>
      </c>
      <c r="J189" s="10">
        <v>375.65</v>
      </c>
      <c r="K189" s="10">
        <v>36.270000000000003</v>
      </c>
      <c r="L189" s="10">
        <v>0.91</v>
      </c>
      <c r="M189" s="10">
        <v>22.45</v>
      </c>
      <c r="N189" s="10">
        <v>8.85</v>
      </c>
      <c r="O189" s="10">
        <v>384.47</v>
      </c>
      <c r="P189" s="10">
        <v>36.229999999999997</v>
      </c>
      <c r="Q189" s="10">
        <v>0.93</v>
      </c>
      <c r="R189" s="10">
        <v>280</v>
      </c>
      <c r="S189" s="10" t="s">
        <v>8</v>
      </c>
      <c r="T189" s="10">
        <v>7.96</v>
      </c>
      <c r="U189" s="10">
        <v>5.67</v>
      </c>
      <c r="V189" s="10">
        <v>155.43839631071378</v>
      </c>
      <c r="W189" s="10">
        <v>36.299999999999997</v>
      </c>
      <c r="Y189" s="10">
        <v>14.98</v>
      </c>
      <c r="Z189" s="10">
        <v>7.61</v>
      </c>
      <c r="AA189" s="10">
        <v>268.86724537319066</v>
      </c>
      <c r="AB189" s="10">
        <v>36.08</v>
      </c>
      <c r="AD189" s="10">
        <v>13.5</v>
      </c>
      <c r="AE189" s="10">
        <v>6.34</v>
      </c>
      <c r="AF189" s="10">
        <v>239.99315116512054</v>
      </c>
      <c r="AG189" s="10">
        <v>35.880000000000003</v>
      </c>
      <c r="AI189" s="10">
        <v>280</v>
      </c>
      <c r="AJ189" s="10" t="s">
        <v>8</v>
      </c>
      <c r="AK189" s="10">
        <v>8.3652002222352042</v>
      </c>
      <c r="AL189" s="10">
        <v>3.7510074691101738</v>
      </c>
      <c r="AM189" s="10">
        <v>141.67046889959278</v>
      </c>
      <c r="AN189" s="10">
        <v>37.361146771290592</v>
      </c>
      <c r="AO189" s="10">
        <v>0.91246493402737783</v>
      </c>
      <c r="AP189" s="10">
        <v>14.111535407611143</v>
      </c>
      <c r="AQ189" s="10">
        <v>6.8358082281584451</v>
      </c>
      <c r="AR189" s="10">
        <v>247.41023152297402</v>
      </c>
      <c r="AS189" s="10">
        <v>36.590549240667755</v>
      </c>
      <c r="AT189" s="10">
        <v>0.89996798067307859</v>
      </c>
      <c r="AU189" s="10">
        <v>14.822160745773798</v>
      </c>
      <c r="AV189" s="10">
        <v>6.7337884283926961</v>
      </c>
      <c r="AW189" s="10">
        <v>255.88995602018349</v>
      </c>
      <c r="AX189" s="10">
        <v>36.73179365090057</v>
      </c>
      <c r="AY189" s="10">
        <v>0.91044877507473865</v>
      </c>
      <c r="AZ189" s="10">
        <v>280</v>
      </c>
      <c r="BA189" s="10" t="s">
        <v>8</v>
      </c>
      <c r="BB189" s="10">
        <v>6.6035809264122891</v>
      </c>
      <c r="BC189" s="10">
        <v>4.4039335287001018</v>
      </c>
      <c r="BD189" s="10">
        <v>125.66778578156284</v>
      </c>
      <c r="BE189" s="10">
        <v>36.466348072474396</v>
      </c>
      <c r="BF189" s="10">
        <v>0.83196037316272708</v>
      </c>
      <c r="BG189" s="10">
        <v>10.899988811391168</v>
      </c>
      <c r="BH189" s="10">
        <v>4.80805506344295</v>
      </c>
      <c r="BI189" s="10">
        <v>190.67736274410194</v>
      </c>
      <c r="BJ189" s="10">
        <v>36.072228751414499</v>
      </c>
      <c r="BK189" s="10">
        <v>0.9149414684468381</v>
      </c>
      <c r="BL189" s="10">
        <v>9.5028911711241069</v>
      </c>
      <c r="BM189" s="10">
        <v>4.2052829946571508</v>
      </c>
      <c r="BN189" s="10">
        <v>165.36250813315132</v>
      </c>
      <c r="BO189" s="10">
        <v>36.282130133197747</v>
      </c>
      <c r="BP189" s="10">
        <v>0.91446123672862978</v>
      </c>
      <c r="BQ189" s="10">
        <v>280</v>
      </c>
      <c r="BR189" s="10" t="s">
        <v>8</v>
      </c>
      <c r="BS189" s="10">
        <v>8.4580000000000002</v>
      </c>
      <c r="BT189" s="10">
        <v>3.754</v>
      </c>
      <c r="BU189" s="10">
        <v>143.75366225769804</v>
      </c>
      <c r="BV189" s="10">
        <v>37.164999999999999</v>
      </c>
      <c r="BW189" s="10">
        <v>0.91401642209601386</v>
      </c>
      <c r="BX189" s="10">
        <v>12.773999999999999</v>
      </c>
      <c r="BY189" s="10">
        <v>5.1950000000000003</v>
      </c>
      <c r="BZ189" s="10">
        <v>219.19002558637229</v>
      </c>
      <c r="CA189" s="10">
        <v>36.323</v>
      </c>
      <c r="CB189" s="10">
        <v>0.92632585593375782</v>
      </c>
      <c r="CC189" s="10">
        <v>15.398</v>
      </c>
      <c r="CD189" s="10">
        <v>6.1840000000000002</v>
      </c>
      <c r="CE189" s="10">
        <v>259.32361781178213</v>
      </c>
      <c r="CF189" s="10">
        <v>36.942999999999998</v>
      </c>
      <c r="CG189" s="10">
        <v>0.92796042729630213</v>
      </c>
      <c r="CH189" s="10">
        <v>280</v>
      </c>
      <c r="CI189" s="10" t="s">
        <v>8</v>
      </c>
      <c r="CJ189" s="10">
        <v>6.5330000000000004</v>
      </c>
      <c r="CK189" s="10">
        <v>3.319</v>
      </c>
      <c r="CL189" s="10">
        <v>112.77591499057066</v>
      </c>
      <c r="CM189" s="10">
        <v>37.514000000000003</v>
      </c>
      <c r="CN189" s="10">
        <v>0.89154300598918279</v>
      </c>
      <c r="CO189" s="10">
        <v>14.071999999999999</v>
      </c>
      <c r="CP189" s="10">
        <v>6.6959999999999997</v>
      </c>
      <c r="CQ189" s="10">
        <v>246.40182326491507</v>
      </c>
      <c r="CR189" s="10">
        <v>36.515000000000001</v>
      </c>
      <c r="CS189" s="10">
        <v>0.90298383764592782</v>
      </c>
      <c r="CT189" s="10">
        <v>11.13</v>
      </c>
      <c r="CU189" s="10">
        <v>4.4400000000000004</v>
      </c>
      <c r="CV189" s="10">
        <v>185.0567119930092</v>
      </c>
      <c r="CW189" s="10">
        <v>37.384999999999998</v>
      </c>
      <c r="CX189" s="10">
        <v>0.92882160847450934</v>
      </c>
      <c r="CY189" s="10">
        <v>280</v>
      </c>
      <c r="CZ189" s="10" t="s">
        <v>8</v>
      </c>
      <c r="DA189" s="10">
        <v>8.077</v>
      </c>
      <c r="DB189" s="10">
        <v>2.8140000000000001</v>
      </c>
      <c r="DC189" s="10">
        <v>131.35523009371721</v>
      </c>
      <c r="DD189" s="10">
        <v>37.594000000000001</v>
      </c>
      <c r="DE189" s="10">
        <v>0.94432948272680151</v>
      </c>
      <c r="DF189" s="10">
        <v>12.935</v>
      </c>
      <c r="DG189" s="10">
        <v>5.024</v>
      </c>
      <c r="DH189" s="10">
        <v>215.81095322270875</v>
      </c>
      <c r="DI189" s="10">
        <v>37.122999999999998</v>
      </c>
      <c r="DJ189" s="10">
        <v>0.93215741231093718</v>
      </c>
      <c r="DK189" s="10">
        <v>14.067</v>
      </c>
      <c r="DL189" s="10">
        <v>5.03</v>
      </c>
      <c r="DM189" s="10">
        <v>232.3094118576627</v>
      </c>
      <c r="DN189" s="10">
        <v>37.128</v>
      </c>
      <c r="DO189" s="10">
        <v>0.94161311620700205</v>
      </c>
    </row>
    <row r="190" spans="1:119" x14ac:dyDescent="0.25">
      <c r="A190" s="10">
        <v>281</v>
      </c>
      <c r="B190" s="10" t="s">
        <v>9</v>
      </c>
      <c r="C190" s="10">
        <v>2.25</v>
      </c>
      <c r="D190" s="10">
        <v>0.82</v>
      </c>
      <c r="E190" s="10">
        <v>37.020000000000003</v>
      </c>
      <c r="F190" s="10">
        <v>37.29</v>
      </c>
      <c r="G190" s="10">
        <v>0.94</v>
      </c>
      <c r="H190" s="10">
        <v>2.61</v>
      </c>
      <c r="I190" s="10">
        <v>1.05</v>
      </c>
      <c r="J190" s="10">
        <v>44.16</v>
      </c>
      <c r="K190" s="10">
        <v>36.78</v>
      </c>
      <c r="L190" s="10">
        <v>0.92800000000000005</v>
      </c>
      <c r="M190" s="10">
        <v>2.66</v>
      </c>
      <c r="N190" s="10">
        <v>0.7</v>
      </c>
      <c r="O190" s="10">
        <v>43.25</v>
      </c>
      <c r="P190" s="10">
        <v>36.75</v>
      </c>
      <c r="Q190" s="10">
        <v>0.96699999999999997</v>
      </c>
      <c r="R190" s="10">
        <v>281</v>
      </c>
      <c r="S190" s="10" t="s">
        <v>9</v>
      </c>
      <c r="T190" s="10">
        <v>0.8</v>
      </c>
      <c r="U190" s="10">
        <v>0.7</v>
      </c>
      <c r="V190" s="10">
        <v>16.672962636531711</v>
      </c>
      <c r="W190" s="10">
        <v>36.81</v>
      </c>
      <c r="Y190" s="10">
        <v>1.4</v>
      </c>
      <c r="Z190" s="10">
        <v>1</v>
      </c>
      <c r="AA190" s="10">
        <v>27.03622650290572</v>
      </c>
      <c r="AB190" s="10">
        <v>36.74</v>
      </c>
      <c r="AD190" s="10">
        <v>1.2</v>
      </c>
      <c r="AE190" s="10">
        <v>0.7</v>
      </c>
      <c r="AF190" s="10">
        <v>21.980833864101516</v>
      </c>
      <c r="AG190" s="10">
        <v>36.49</v>
      </c>
      <c r="AI190" s="10">
        <v>281</v>
      </c>
      <c r="AJ190" s="10" t="s">
        <v>9</v>
      </c>
      <c r="AK190" s="10">
        <v>2.3994795302413956</v>
      </c>
      <c r="AL190" s="10">
        <v>0.70711868080833895</v>
      </c>
      <c r="AM190" s="10">
        <v>38.816530455366497</v>
      </c>
      <c r="AN190" s="10">
        <v>37.206921805908522</v>
      </c>
      <c r="AO190" s="10">
        <v>0.95921501041659452</v>
      </c>
      <c r="AP190" s="10">
        <v>3.0007361568455639</v>
      </c>
      <c r="AQ190" s="10">
        <v>0.99882135562475072</v>
      </c>
      <c r="AR190" s="10">
        <v>49.531643813857286</v>
      </c>
      <c r="AS190" s="10">
        <v>36.863909695267367</v>
      </c>
      <c r="AT190" s="10">
        <v>0.94881829292085329</v>
      </c>
      <c r="AU190" s="10">
        <v>2.7055460084975689</v>
      </c>
      <c r="AV190" s="10">
        <v>0.70510147839733561</v>
      </c>
      <c r="AW190" s="10">
        <v>43.609006146136018</v>
      </c>
      <c r="AX190" s="10">
        <v>37.015816300045934</v>
      </c>
      <c r="AY190" s="10">
        <v>0.96767779575831958</v>
      </c>
      <c r="AZ190" s="10">
        <v>281</v>
      </c>
      <c r="BA190" s="10" t="s">
        <v>9</v>
      </c>
      <c r="BB190" s="10">
        <v>0.70024786521119065</v>
      </c>
      <c r="BC190" s="10">
        <v>0.59940885313291492</v>
      </c>
      <c r="BD190" s="10">
        <v>14.640483367786205</v>
      </c>
      <c r="BE190" s="10">
        <v>36.349708529133309</v>
      </c>
      <c r="BF190" s="10">
        <v>0.75968721531374861</v>
      </c>
      <c r="BG190" s="10">
        <v>0.99989113007226516</v>
      </c>
      <c r="BH190" s="10">
        <v>0.59945997260030881</v>
      </c>
      <c r="BI190" s="10">
        <v>18.666055456728444</v>
      </c>
      <c r="BJ190" s="10">
        <v>36.059362468228365</v>
      </c>
      <c r="BK190" s="10">
        <v>0.85767251438780368</v>
      </c>
      <c r="BL190" s="10">
        <v>0.90019942722820079</v>
      </c>
      <c r="BM190" s="10">
        <v>0.49997508871227436</v>
      </c>
      <c r="BN190" s="10">
        <v>16.432409906517307</v>
      </c>
      <c r="BO190" s="10">
        <v>36.179243081156677</v>
      </c>
      <c r="BP190" s="10">
        <v>0.87421321754566461</v>
      </c>
      <c r="BQ190" s="10">
        <v>281</v>
      </c>
      <c r="BR190" s="10" t="s">
        <v>9</v>
      </c>
      <c r="BS190" s="10">
        <v>2.2599999999999998</v>
      </c>
      <c r="BT190" s="10">
        <v>0.79400000000000004</v>
      </c>
      <c r="BU190" s="10">
        <v>37.363130194650637</v>
      </c>
      <c r="BV190" s="10">
        <v>37.015000000000001</v>
      </c>
      <c r="BW190" s="10">
        <v>0.94346719668530021</v>
      </c>
      <c r="BX190" s="10">
        <v>2.7250000000000001</v>
      </c>
      <c r="BY190" s="10">
        <v>0.94399999999999995</v>
      </c>
      <c r="BZ190" s="10">
        <v>45.716875578977316</v>
      </c>
      <c r="CA190" s="10">
        <v>36.42</v>
      </c>
      <c r="CB190" s="10">
        <v>0.94490771725048039</v>
      </c>
      <c r="CC190" s="10">
        <v>2.4820000000000002</v>
      </c>
      <c r="CD190" s="10">
        <v>0.83299999999999996</v>
      </c>
      <c r="CE190" s="10">
        <v>40.670923480106673</v>
      </c>
      <c r="CF190" s="10">
        <v>37.164999999999999</v>
      </c>
      <c r="CG190" s="10">
        <v>0.94803196108180754</v>
      </c>
      <c r="CH190" s="10">
        <v>281</v>
      </c>
      <c r="CI190" s="10" t="s">
        <v>9</v>
      </c>
      <c r="CJ190" s="10">
        <v>0.84199999999999997</v>
      </c>
      <c r="CK190" s="10">
        <v>0.76300000000000001</v>
      </c>
      <c r="CL190" s="10">
        <v>17.69758443339137</v>
      </c>
      <c r="CM190" s="10">
        <v>37.069000000000003</v>
      </c>
      <c r="CN190" s="10">
        <v>0.74101432011906965</v>
      </c>
      <c r="CO190" s="10">
        <v>1.2829999999999999</v>
      </c>
      <c r="CP190" s="10">
        <v>0.92900000000000005</v>
      </c>
      <c r="CQ190" s="10">
        <v>25.073650062586101</v>
      </c>
      <c r="CR190" s="10">
        <v>36.473999999999997</v>
      </c>
      <c r="CS190" s="10">
        <v>0.80996280337993209</v>
      </c>
      <c r="CT190" s="10">
        <v>1.1870000000000001</v>
      </c>
      <c r="CU190" s="10">
        <v>0.83899999999999997</v>
      </c>
      <c r="CV190" s="10">
        <v>22.641338363202564</v>
      </c>
      <c r="CW190" s="10">
        <v>37.066000000000003</v>
      </c>
      <c r="CX190" s="10">
        <v>0.81660545198844758</v>
      </c>
      <c r="CY190" s="10">
        <v>281</v>
      </c>
      <c r="CZ190" s="10" t="s">
        <v>9</v>
      </c>
      <c r="DA190" s="10">
        <v>2.968</v>
      </c>
      <c r="DB190" s="10">
        <v>0.98</v>
      </c>
      <c r="DC190" s="10">
        <v>48.372124957961582</v>
      </c>
      <c r="DD190" s="10">
        <v>37.305999999999997</v>
      </c>
      <c r="DE190" s="10">
        <v>0.94957531720400912</v>
      </c>
      <c r="DF190" s="10">
        <v>3.2109999999999999</v>
      </c>
      <c r="DG190" s="10">
        <v>0.95599999999999996</v>
      </c>
      <c r="DH190" s="10">
        <v>52.050267273441968</v>
      </c>
      <c r="DI190" s="10">
        <v>37.161999999999999</v>
      </c>
      <c r="DJ190" s="10">
        <v>0.95842390047622306</v>
      </c>
      <c r="DK190" s="10">
        <v>3.387</v>
      </c>
      <c r="DL190" s="10">
        <v>1.141</v>
      </c>
      <c r="DM190" s="10">
        <v>55.544116182219184</v>
      </c>
      <c r="DN190" s="10">
        <v>37.15</v>
      </c>
      <c r="DO190" s="10">
        <v>0.94767121752018391</v>
      </c>
    </row>
    <row r="191" spans="1:119" x14ac:dyDescent="0.25">
      <c r="A191" s="10">
        <v>282</v>
      </c>
      <c r="B191" s="10" t="s">
        <v>42</v>
      </c>
      <c r="C191" s="10">
        <v>2.25</v>
      </c>
      <c r="D191" s="10">
        <v>0.82</v>
      </c>
      <c r="E191" s="10">
        <v>37.020000000000003</v>
      </c>
      <c r="F191" s="10">
        <v>37.29</v>
      </c>
      <c r="G191" s="10">
        <v>0.94</v>
      </c>
      <c r="H191" s="10">
        <v>2.61</v>
      </c>
      <c r="I191" s="10">
        <v>1.05</v>
      </c>
      <c r="J191" s="10">
        <v>44.16</v>
      </c>
      <c r="K191" s="10">
        <v>36.78</v>
      </c>
      <c r="L191" s="10">
        <v>0.92800000000000005</v>
      </c>
      <c r="M191" s="10">
        <v>2.66</v>
      </c>
      <c r="N191" s="10">
        <v>0.7</v>
      </c>
      <c r="O191" s="10">
        <v>43.25</v>
      </c>
      <c r="P191" s="10">
        <v>36.75</v>
      </c>
      <c r="Q191" s="10">
        <v>0.96699999999999997</v>
      </c>
      <c r="R191" s="10">
        <v>282</v>
      </c>
      <c r="S191" s="10" t="s">
        <v>42</v>
      </c>
      <c r="T191" s="10">
        <v>-0.8</v>
      </c>
      <c r="U191" s="10">
        <v>-0.7</v>
      </c>
      <c r="V191" s="10">
        <v>-16.672962636531711</v>
      </c>
      <c r="W191" s="10">
        <v>36.81</v>
      </c>
      <c r="Y191" s="10">
        <v>-1.4</v>
      </c>
      <c r="Z191" s="10">
        <v>-1</v>
      </c>
      <c r="AA191" s="10">
        <v>-27.03622650290572</v>
      </c>
      <c r="AB191" s="10">
        <v>36.74</v>
      </c>
      <c r="AD191" s="10">
        <v>-1.2</v>
      </c>
      <c r="AE191" s="10">
        <v>-0.7</v>
      </c>
      <c r="AF191" s="10">
        <v>-21.980833864101516</v>
      </c>
      <c r="AG191" s="10">
        <v>36.49</v>
      </c>
      <c r="AI191" s="10">
        <v>282</v>
      </c>
      <c r="AJ191" s="10" t="s">
        <v>42</v>
      </c>
      <c r="AK191" s="10">
        <v>2.3994795302403356</v>
      </c>
      <c r="AL191" s="10">
        <v>0.70711868080826135</v>
      </c>
      <c r="AM191" s="10">
        <v>38.816530455350382</v>
      </c>
      <c r="AN191" s="10">
        <v>37.206921805908522</v>
      </c>
      <c r="AO191" s="10">
        <v>0.95921501041656909</v>
      </c>
      <c r="AP191" s="10">
        <v>3.000736156844527</v>
      </c>
      <c r="AQ191" s="10">
        <v>0.99882135562510843</v>
      </c>
      <c r="AR191" s="10">
        <v>49.531643813843644</v>
      </c>
      <c r="AS191" s="10">
        <v>36.863909695267367</v>
      </c>
      <c r="AT191" s="10">
        <v>0.94881829292078679</v>
      </c>
      <c r="AU191" s="10">
        <v>2.705546008505828</v>
      </c>
      <c r="AV191" s="10">
        <v>0.70510147839751824</v>
      </c>
      <c r="AW191" s="10">
        <v>43.609006146261393</v>
      </c>
      <c r="AX191" s="10">
        <v>37.015816300045934</v>
      </c>
      <c r="AY191" s="10">
        <v>0.96767779575849155</v>
      </c>
      <c r="AZ191" s="10">
        <v>282</v>
      </c>
      <c r="BA191" s="10" t="s">
        <v>42</v>
      </c>
      <c r="BB191" s="10">
        <v>0.70024786521988536</v>
      </c>
      <c r="BC191" s="10">
        <v>0.59940885313294157</v>
      </c>
      <c r="BD191" s="10">
        <v>14.640483367891393</v>
      </c>
      <c r="BE191" s="10">
        <v>36.349708529133309</v>
      </c>
      <c r="BF191" s="10">
        <v>0.75968721531772321</v>
      </c>
      <c r="BG191" s="10">
        <v>0.99989113007252239</v>
      </c>
      <c r="BH191" s="10">
        <v>0.59945997260044948</v>
      </c>
      <c r="BI191" s="10">
        <v>18.666055456733133</v>
      </c>
      <c r="BJ191" s="10">
        <v>36.059362468228365</v>
      </c>
      <c r="BK191" s="10">
        <v>0.85767251438780889</v>
      </c>
      <c r="BL191" s="10">
        <v>0.90019942724230972</v>
      </c>
      <c r="BM191" s="10">
        <v>0.49997508871215107</v>
      </c>
      <c r="BN191" s="10">
        <v>16.432409906713179</v>
      </c>
      <c r="BO191" s="10">
        <v>36.179243081156677</v>
      </c>
      <c r="BP191" s="10">
        <v>0.87421321754894576</v>
      </c>
      <c r="BQ191" s="10">
        <v>282</v>
      </c>
      <c r="BR191" s="10" t="s">
        <v>42</v>
      </c>
      <c r="BS191" s="10">
        <v>2.2599999999999998</v>
      </c>
      <c r="BT191" s="10">
        <v>0.79400000000000004</v>
      </c>
      <c r="BU191" s="10">
        <v>37.363130194650637</v>
      </c>
      <c r="BV191" s="10">
        <v>37.015000000000001</v>
      </c>
      <c r="BW191" s="10">
        <v>0.94346719668530021</v>
      </c>
      <c r="BX191" s="10">
        <v>2.7250000000000001</v>
      </c>
      <c r="BY191" s="10">
        <v>0.94399999999999995</v>
      </c>
      <c r="BZ191" s="10">
        <v>45.716875578977316</v>
      </c>
      <c r="CA191" s="10">
        <v>36.42</v>
      </c>
      <c r="CB191" s="10">
        <v>0.94490771725048039</v>
      </c>
      <c r="CC191" s="10">
        <v>2.4820000000000002</v>
      </c>
      <c r="CD191" s="10">
        <v>0.83299999999999996</v>
      </c>
      <c r="CE191" s="10">
        <v>40.670923480106673</v>
      </c>
      <c r="CF191" s="10">
        <v>37.164999999999999</v>
      </c>
      <c r="CG191" s="10">
        <v>0.94803196108180754</v>
      </c>
      <c r="CH191" s="10">
        <v>282</v>
      </c>
      <c r="CI191" s="10" t="s">
        <v>42</v>
      </c>
      <c r="CJ191" s="10">
        <v>0.84199999999999997</v>
      </c>
      <c r="CK191" s="10">
        <v>0.76300000000000001</v>
      </c>
      <c r="CL191" s="10">
        <v>17.69758443339137</v>
      </c>
      <c r="CM191" s="10">
        <v>37.069000000000003</v>
      </c>
      <c r="CN191" s="10">
        <v>0.74101432011906965</v>
      </c>
      <c r="CO191" s="10">
        <v>1.2829999999999999</v>
      </c>
      <c r="CP191" s="10">
        <v>0.92900000000000005</v>
      </c>
      <c r="CQ191" s="10">
        <v>25.073650062586101</v>
      </c>
      <c r="CR191" s="10">
        <v>36.473999999999997</v>
      </c>
      <c r="CS191" s="10">
        <v>0.80996280337993209</v>
      </c>
      <c r="CT191" s="10">
        <v>1.1870000000000001</v>
      </c>
      <c r="CU191" s="10">
        <v>0.83899999999999997</v>
      </c>
      <c r="CV191" s="10">
        <v>22.641338363202564</v>
      </c>
      <c r="CW191" s="10">
        <v>37.066000000000003</v>
      </c>
      <c r="CX191" s="10">
        <v>0.81660545198844758</v>
      </c>
      <c r="CY191" s="10">
        <v>282</v>
      </c>
      <c r="CZ191" s="10" t="s">
        <v>42</v>
      </c>
      <c r="DA191" s="10">
        <v>2.968</v>
      </c>
      <c r="DB191" s="10">
        <v>0.98</v>
      </c>
      <c r="DC191" s="10">
        <v>48.372124957961582</v>
      </c>
      <c r="DD191" s="10">
        <v>37.305999999999997</v>
      </c>
      <c r="DE191" s="10">
        <v>0.94957531720400912</v>
      </c>
      <c r="DF191" s="10">
        <v>3.2109999999999999</v>
      </c>
      <c r="DG191" s="10">
        <v>0.95599999999999996</v>
      </c>
      <c r="DH191" s="10">
        <v>52.050267273441968</v>
      </c>
      <c r="DI191" s="10">
        <v>37.161999999999999</v>
      </c>
      <c r="DJ191" s="10">
        <v>0.95842390047622306</v>
      </c>
      <c r="DK191" s="10">
        <v>3.387</v>
      </c>
      <c r="DL191" s="10">
        <v>1.141</v>
      </c>
      <c r="DM191" s="10">
        <v>55.544116182219184</v>
      </c>
      <c r="DN191" s="10">
        <v>37.15</v>
      </c>
      <c r="DO191" s="10">
        <v>0.94767121752018391</v>
      </c>
    </row>
    <row r="192" spans="1:119" x14ac:dyDescent="0.25">
      <c r="A192" s="10">
        <v>283</v>
      </c>
      <c r="B192" s="10" t="s">
        <v>60</v>
      </c>
      <c r="C192" s="10">
        <v>12.98</v>
      </c>
      <c r="D192" s="10">
        <v>6.27</v>
      </c>
      <c r="E192" s="10">
        <v>223.56</v>
      </c>
      <c r="F192" s="10">
        <v>37.24</v>
      </c>
      <c r="G192" s="10">
        <v>0.9</v>
      </c>
      <c r="H192" s="10">
        <v>21.47</v>
      </c>
      <c r="I192" s="10">
        <v>9.8000000000000007</v>
      </c>
      <c r="J192" s="10">
        <v>375.65</v>
      </c>
      <c r="K192" s="10">
        <v>36.270000000000003</v>
      </c>
      <c r="L192" s="10">
        <v>0.91</v>
      </c>
      <c r="M192" s="10">
        <v>22.45</v>
      </c>
      <c r="N192" s="10">
        <v>8.85</v>
      </c>
      <c r="O192" s="10">
        <v>384.47</v>
      </c>
      <c r="P192" s="10">
        <v>36.229999999999997</v>
      </c>
      <c r="Q192" s="10">
        <v>0.93</v>
      </c>
      <c r="R192" s="10">
        <v>283</v>
      </c>
      <c r="S192" s="10" t="s">
        <v>60</v>
      </c>
      <c r="T192" s="10">
        <v>-7.96</v>
      </c>
      <c r="U192" s="10">
        <v>-5.67</v>
      </c>
      <c r="V192" s="10">
        <v>-155.43839631071378</v>
      </c>
      <c r="W192" s="10">
        <v>36.299999999999997</v>
      </c>
      <c r="Y192" s="10">
        <v>-14.98</v>
      </c>
      <c r="Z192" s="10">
        <v>-7.61</v>
      </c>
      <c r="AA192" s="10">
        <v>-268.86724537319066</v>
      </c>
      <c r="AB192" s="10">
        <v>36.08</v>
      </c>
      <c r="AD192" s="10">
        <v>-13.5</v>
      </c>
      <c r="AE192" s="10">
        <v>-6.34</v>
      </c>
      <c r="AF192" s="10">
        <v>-239.99315116512054</v>
      </c>
      <c r="AG192" s="10">
        <v>35.880000000000003</v>
      </c>
      <c r="AI192" s="10">
        <v>283</v>
      </c>
      <c r="AJ192" s="10" t="s">
        <v>60</v>
      </c>
      <c r="AK192" s="10">
        <v>8.3652002222326658</v>
      </c>
      <c r="AL192" s="10">
        <v>3.7510074691099811</v>
      </c>
      <c r="AM192" s="10">
        <v>141.67046889955577</v>
      </c>
      <c r="AN192" s="10">
        <v>37.361146771290592</v>
      </c>
      <c r="AO192" s="10">
        <v>0.9124649340273393</v>
      </c>
      <c r="AP192" s="10">
        <v>14.111535407613973</v>
      </c>
      <c r="AQ192" s="10">
        <v>6.8358082281585801</v>
      </c>
      <c r="AR192" s="10">
        <v>246.92616536863449</v>
      </c>
      <c r="AS192" s="10">
        <v>36.662280182713374</v>
      </c>
      <c r="AT192" s="10">
        <v>0.89996798067310946</v>
      </c>
      <c r="AU192" s="10">
        <v>14.82216074577085</v>
      </c>
      <c r="AV192" s="10">
        <v>6.7337884283928675</v>
      </c>
      <c r="AW192" s="10">
        <v>255.87080074804723</v>
      </c>
      <c r="AX192" s="10">
        <v>36.734543505514189</v>
      </c>
      <c r="AY192" s="10">
        <v>0.91044877507470356</v>
      </c>
      <c r="AZ192" s="10">
        <v>283</v>
      </c>
      <c r="BA192" s="10" t="s">
        <v>60</v>
      </c>
      <c r="BB192" s="10">
        <v>6.6035809264121772</v>
      </c>
      <c r="BC192" s="10">
        <v>4.4039335287001471</v>
      </c>
      <c r="BD192" s="10">
        <v>125.66778578156176</v>
      </c>
      <c r="BE192" s="10">
        <v>36.466348072474396</v>
      </c>
      <c r="BF192" s="10">
        <v>0.83196037316272009</v>
      </c>
      <c r="BG192" s="10">
        <v>10.899988811394573</v>
      </c>
      <c r="BH192" s="10">
        <v>4.8080550634430317</v>
      </c>
      <c r="BI192" s="10">
        <v>190.6773627441523</v>
      </c>
      <c r="BJ192" s="10">
        <v>36.072228751414499</v>
      </c>
      <c r="BK192" s="10">
        <v>0.91494146844688218</v>
      </c>
      <c r="BL192" s="10">
        <v>9.5028911711352659</v>
      </c>
      <c r="BM192" s="10">
        <v>4.205282994656768</v>
      </c>
      <c r="BN192" s="10">
        <v>165.36250813331125</v>
      </c>
      <c r="BO192" s="10">
        <v>36.282130133197747</v>
      </c>
      <c r="BP192" s="10">
        <v>0.91446123672881929</v>
      </c>
      <c r="BQ192" s="10">
        <v>283</v>
      </c>
      <c r="BR192" s="10" t="s">
        <v>60</v>
      </c>
      <c r="BS192" s="10">
        <v>8.4580000000000002</v>
      </c>
      <c r="BT192" s="10">
        <v>3.754</v>
      </c>
      <c r="BU192" s="10">
        <v>143.75366225769804</v>
      </c>
      <c r="BV192" s="10">
        <v>37.164999999999999</v>
      </c>
      <c r="BW192" s="10">
        <v>0.91401642209601386</v>
      </c>
      <c r="BX192" s="10">
        <v>12.773999999999999</v>
      </c>
      <c r="BY192" s="10">
        <v>5.1950000000000003</v>
      </c>
      <c r="BZ192" s="10">
        <v>219.19002558637229</v>
      </c>
      <c r="CA192" s="10">
        <v>36.323</v>
      </c>
      <c r="CB192" s="10">
        <v>0.92632585593375782</v>
      </c>
      <c r="CC192" s="10">
        <v>15.398</v>
      </c>
      <c r="CD192" s="10">
        <v>6.1840000000000002</v>
      </c>
      <c r="CE192" s="10">
        <v>259.32361781178213</v>
      </c>
      <c r="CF192" s="10">
        <v>36.942999999999998</v>
      </c>
      <c r="CG192" s="10">
        <v>0.92796042729630213</v>
      </c>
      <c r="CH192" s="10">
        <v>283</v>
      </c>
      <c r="CI192" s="10" t="s">
        <v>60</v>
      </c>
      <c r="CJ192" s="10">
        <v>6.5330000000000004</v>
      </c>
      <c r="CK192" s="10">
        <v>3.319</v>
      </c>
      <c r="CL192" s="10">
        <v>112.77591499057066</v>
      </c>
      <c r="CM192" s="10">
        <v>37.514000000000003</v>
      </c>
      <c r="CN192" s="10">
        <v>0.89154300598918279</v>
      </c>
      <c r="CO192" s="10">
        <v>14.071999999999999</v>
      </c>
      <c r="CP192" s="10">
        <v>6.6959999999999997</v>
      </c>
      <c r="CQ192" s="10">
        <v>246.40182326491507</v>
      </c>
      <c r="CR192" s="10">
        <v>36.515000000000001</v>
      </c>
      <c r="CS192" s="10">
        <v>0.90298383764592782</v>
      </c>
      <c r="CT192" s="10">
        <v>11.13</v>
      </c>
      <c r="CU192" s="10">
        <v>4.4400000000000004</v>
      </c>
      <c r="CV192" s="10">
        <v>185.0567119930092</v>
      </c>
      <c r="CW192" s="10">
        <v>37.384999999999998</v>
      </c>
      <c r="CX192" s="10">
        <v>0.92882160847450934</v>
      </c>
      <c r="CY192" s="10">
        <v>283</v>
      </c>
      <c r="CZ192" s="10" t="s">
        <v>60</v>
      </c>
      <c r="DA192" s="10">
        <v>8.077</v>
      </c>
      <c r="DB192" s="10">
        <v>2.8140000000000001</v>
      </c>
      <c r="DC192" s="10">
        <v>131.35523009371721</v>
      </c>
      <c r="DD192" s="10">
        <v>37.594000000000001</v>
      </c>
      <c r="DE192" s="10">
        <v>0.94432948272680151</v>
      </c>
      <c r="DF192" s="10">
        <v>12.935</v>
      </c>
      <c r="DG192" s="10">
        <v>5.024</v>
      </c>
      <c r="DH192" s="10">
        <v>215.81095322270875</v>
      </c>
      <c r="DI192" s="10">
        <v>37.122999999999998</v>
      </c>
      <c r="DJ192" s="10">
        <v>0.93215741231093718</v>
      </c>
      <c r="DK192" s="10">
        <v>14.067</v>
      </c>
      <c r="DL192" s="10">
        <v>5.03</v>
      </c>
      <c r="DM192" s="10">
        <v>232.3094118576627</v>
      </c>
      <c r="DN192" s="10">
        <v>37.128</v>
      </c>
      <c r="DO192" s="10">
        <v>0.94161311620700205</v>
      </c>
    </row>
    <row r="193" spans="1:119" x14ac:dyDescent="0.25">
      <c r="A193" s="10">
        <v>284</v>
      </c>
      <c r="B193" s="10" t="s">
        <v>10</v>
      </c>
      <c r="C193" s="10">
        <v>5.83</v>
      </c>
      <c r="D193" s="10">
        <v>1.7</v>
      </c>
      <c r="E193" s="10">
        <v>334</v>
      </c>
      <c r="F193" s="10">
        <v>10.5</v>
      </c>
      <c r="G193" s="10">
        <v>0.96</v>
      </c>
      <c r="H193" s="10">
        <v>9.5399999999999991</v>
      </c>
      <c r="I193" s="10">
        <v>2.39</v>
      </c>
      <c r="J193" s="10">
        <v>556.57000000000005</v>
      </c>
      <c r="K193" s="10">
        <v>10.199999999999999</v>
      </c>
      <c r="L193" s="10">
        <v>0.97</v>
      </c>
      <c r="M193" s="10">
        <v>9.86</v>
      </c>
      <c r="N193" s="10">
        <v>2.2999999999999998</v>
      </c>
      <c r="O193" s="10">
        <v>567.30999999999995</v>
      </c>
      <c r="P193" s="10">
        <v>10.3</v>
      </c>
      <c r="Q193" s="10">
        <v>0.97</v>
      </c>
      <c r="R193" s="10">
        <v>284</v>
      </c>
      <c r="S193" s="10" t="s">
        <v>10</v>
      </c>
      <c r="T193" s="10">
        <v>3.1</v>
      </c>
      <c r="U193" s="10">
        <v>2</v>
      </c>
      <c r="V193" s="10">
        <v>202.852</v>
      </c>
      <c r="W193" s="10">
        <v>10.5</v>
      </c>
      <c r="Y193" s="10">
        <v>5.5</v>
      </c>
      <c r="Z193" s="10">
        <v>2.2000000000000002</v>
      </c>
      <c r="AA193" s="10">
        <v>325.71800000000002</v>
      </c>
      <c r="AB193" s="10">
        <v>10.5</v>
      </c>
      <c r="AD193" s="10">
        <v>6.1</v>
      </c>
      <c r="AE193" s="10">
        <v>2</v>
      </c>
      <c r="AF193" s="10">
        <v>356.375</v>
      </c>
      <c r="AG193" s="10">
        <v>10.4</v>
      </c>
      <c r="AI193" s="10">
        <v>284</v>
      </c>
      <c r="AJ193" s="10" t="s">
        <v>10</v>
      </c>
      <c r="AK193" s="10">
        <v>8.3000001907348722</v>
      </c>
      <c r="AL193" s="10">
        <v>2.5999999046327122</v>
      </c>
      <c r="AM193" s="10">
        <v>475.08199999999999</v>
      </c>
      <c r="AN193" s="10">
        <v>10.57</v>
      </c>
      <c r="AO193" s="10">
        <v>0.95399999999999996</v>
      </c>
      <c r="AP193" s="10">
        <v>12.699999809265096</v>
      </c>
      <c r="AQ193" s="10">
        <v>3.5999999046323108</v>
      </c>
      <c r="AR193" s="10">
        <v>732.10799999999995</v>
      </c>
      <c r="AS193" s="10">
        <v>10.41</v>
      </c>
      <c r="AT193" s="10">
        <v>0.96199999999999997</v>
      </c>
      <c r="AU193" s="10">
        <v>13.399999618530286</v>
      </c>
      <c r="AV193" s="10">
        <v>3.200000047683754</v>
      </c>
      <c r="AW193" s="10">
        <v>757.52700000000004</v>
      </c>
      <c r="AX193" s="10">
        <v>10.5</v>
      </c>
      <c r="AY193" s="10">
        <v>0.97299999999999998</v>
      </c>
      <c r="AZ193" s="10">
        <v>284</v>
      </c>
      <c r="BA193" s="10" t="s">
        <v>10</v>
      </c>
      <c r="BB193" s="10">
        <v>3.7999997946237931</v>
      </c>
      <c r="BC193" s="10">
        <v>2.0999997098394014</v>
      </c>
      <c r="BD193" s="10">
        <v>238.72929999999999</v>
      </c>
      <c r="BE193" s="10">
        <v>10.5</v>
      </c>
      <c r="BF193" s="10">
        <v>0.875</v>
      </c>
      <c r="BG193" s="10">
        <v>6.7999999020425657</v>
      </c>
      <c r="BH193" s="10">
        <v>2.5999994251466436</v>
      </c>
      <c r="BI193" s="10">
        <v>412.07580000000002</v>
      </c>
      <c r="BJ193" s="10">
        <v>10.199999999999999</v>
      </c>
      <c r="BK193" s="10">
        <v>0.93400000000000005</v>
      </c>
      <c r="BL193" s="10">
        <v>6.8999996918240942</v>
      </c>
      <c r="BM193" s="10">
        <v>2.1000000746236434</v>
      </c>
      <c r="BN193" s="10">
        <v>400.39729999999997</v>
      </c>
      <c r="BO193" s="10">
        <v>10.4</v>
      </c>
      <c r="BP193" s="10">
        <v>0.95699999999999996</v>
      </c>
      <c r="BQ193" s="10">
        <v>284</v>
      </c>
      <c r="BR193" s="10" t="s">
        <v>10</v>
      </c>
      <c r="BS193" s="10">
        <v>8.7050000000000001</v>
      </c>
      <c r="BT193" s="10">
        <v>2.669</v>
      </c>
      <c r="BU193" s="10">
        <v>495.92079999999999</v>
      </c>
      <c r="BV193" s="10">
        <v>10.6</v>
      </c>
      <c r="BW193" s="10">
        <v>0.95599999999999996</v>
      </c>
      <c r="BX193" s="10">
        <v>13.085000000000001</v>
      </c>
      <c r="BY193" s="10">
        <v>3.4369999999999998</v>
      </c>
      <c r="BZ193" s="10">
        <v>758.33920000000001</v>
      </c>
      <c r="CA193" s="10">
        <v>10.3</v>
      </c>
      <c r="CB193" s="10">
        <v>0.96699999999999997</v>
      </c>
      <c r="CC193" s="10">
        <v>14.298999999999999</v>
      </c>
      <c r="CD193" s="10">
        <v>3.355</v>
      </c>
      <c r="CE193" s="10">
        <v>815.35860000000002</v>
      </c>
      <c r="CF193" s="10">
        <v>10.4</v>
      </c>
      <c r="CG193" s="10">
        <v>0.97399999999999998</v>
      </c>
      <c r="CH193" s="10">
        <v>284</v>
      </c>
      <c r="CI193" s="10" t="s">
        <v>10</v>
      </c>
      <c r="CJ193" s="10">
        <v>3.7610000000000001</v>
      </c>
      <c r="CK193" s="10">
        <v>1.67</v>
      </c>
      <c r="CL193" s="10">
        <v>224.137</v>
      </c>
      <c r="CM193" s="10">
        <v>10.6</v>
      </c>
      <c r="CN193" s="10">
        <v>0.91400000000000003</v>
      </c>
      <c r="CO193" s="10">
        <v>5.4370000000000003</v>
      </c>
      <c r="CP193" s="10">
        <v>2.0030000000000001</v>
      </c>
      <c r="CQ193" s="10">
        <v>315.59379999999999</v>
      </c>
      <c r="CR193" s="10">
        <v>10.6</v>
      </c>
      <c r="CS193" s="10">
        <v>0.93799999999999994</v>
      </c>
      <c r="CT193" s="10">
        <v>5.649</v>
      </c>
      <c r="CU193" s="10">
        <v>1.909</v>
      </c>
      <c r="CV193" s="10">
        <v>331.02390000000003</v>
      </c>
      <c r="CW193" s="10">
        <v>10.4</v>
      </c>
      <c r="CX193" s="10">
        <v>0.94699999999999995</v>
      </c>
      <c r="CY193" s="10">
        <v>284</v>
      </c>
      <c r="CZ193" s="10" t="s">
        <v>10</v>
      </c>
      <c r="DA193" s="10">
        <v>9.4619999999999997</v>
      </c>
      <c r="DB193" s="10">
        <v>2.573</v>
      </c>
      <c r="DC193" s="10">
        <v>549.63739999999996</v>
      </c>
      <c r="DD193" s="10">
        <v>10.3</v>
      </c>
      <c r="DE193" s="10">
        <v>0.96499999999999997</v>
      </c>
      <c r="DF193" s="10">
        <v>12.932</v>
      </c>
      <c r="DG193" s="10">
        <v>3.109</v>
      </c>
      <c r="DH193" s="10">
        <v>731.33619999999996</v>
      </c>
      <c r="DI193" s="10">
        <v>10.5</v>
      </c>
      <c r="DJ193" s="10">
        <v>0.97199999999999998</v>
      </c>
      <c r="DK193" s="10">
        <v>13.875</v>
      </c>
      <c r="DL193" s="10">
        <v>3.1070000000000002</v>
      </c>
      <c r="DM193" s="10">
        <v>789.33870000000002</v>
      </c>
      <c r="DN193" s="10">
        <v>10.4</v>
      </c>
      <c r="DO193" s="10">
        <v>0.97599999999999998</v>
      </c>
    </row>
    <row r="194" spans="1:119" x14ac:dyDescent="0.25">
      <c r="A194" s="10">
        <v>285</v>
      </c>
      <c r="B194" s="10" t="s">
        <v>11</v>
      </c>
      <c r="C194" s="10">
        <v>5.17</v>
      </c>
      <c r="D194" s="10">
        <v>1.21</v>
      </c>
      <c r="E194" s="10">
        <v>292.19</v>
      </c>
      <c r="F194" s="10">
        <v>10.5</v>
      </c>
      <c r="G194" s="10">
        <v>0.97</v>
      </c>
      <c r="H194" s="10">
        <v>7.7</v>
      </c>
      <c r="I194" s="10">
        <v>1.93</v>
      </c>
      <c r="J194" s="10">
        <v>449.4</v>
      </c>
      <c r="K194" s="10">
        <v>10.199999999999999</v>
      </c>
      <c r="L194" s="10">
        <v>0.97</v>
      </c>
      <c r="M194" s="10">
        <v>8.5</v>
      </c>
      <c r="N194" s="10">
        <v>1.28</v>
      </c>
      <c r="O194" s="10">
        <v>481.75</v>
      </c>
      <c r="P194" s="10">
        <v>10.3</v>
      </c>
      <c r="Q194" s="10">
        <v>0.99</v>
      </c>
      <c r="R194" s="10">
        <v>285</v>
      </c>
      <c r="S194" s="10" t="s">
        <v>11</v>
      </c>
      <c r="T194" s="10">
        <v>3.2</v>
      </c>
      <c r="U194" s="10">
        <v>2</v>
      </c>
      <c r="V194" s="10">
        <v>207.494</v>
      </c>
      <c r="W194" s="10">
        <v>10.5</v>
      </c>
      <c r="Y194" s="10">
        <v>6.3</v>
      </c>
      <c r="Z194" s="10">
        <v>2.8</v>
      </c>
      <c r="AA194" s="10">
        <v>379.08300000000003</v>
      </c>
      <c r="AB194" s="10">
        <v>10.5</v>
      </c>
      <c r="AD194" s="10">
        <v>6</v>
      </c>
      <c r="AE194" s="10">
        <v>2.2000000000000002</v>
      </c>
      <c r="AF194" s="10">
        <v>354.77199999999999</v>
      </c>
      <c r="AG194" s="10">
        <v>10.4</v>
      </c>
      <c r="AI194" s="10">
        <v>285</v>
      </c>
      <c r="AJ194" s="10" t="s">
        <v>11</v>
      </c>
      <c r="AK194" s="10">
        <v>5.3999999079911314</v>
      </c>
      <c r="AL194" s="10">
        <v>1.4999999920888942</v>
      </c>
      <c r="AM194" s="10">
        <v>307.58</v>
      </c>
      <c r="AN194" s="10">
        <v>10.52</v>
      </c>
      <c r="AO194" s="10">
        <v>0.96399999999999997</v>
      </c>
      <c r="AP194" s="10">
        <v>8.2999998708013667</v>
      </c>
      <c r="AQ194" s="10">
        <v>2.099999888979049</v>
      </c>
      <c r="AR194" s="10">
        <v>471.21100000000001</v>
      </c>
      <c r="AS194" s="10">
        <v>10.49</v>
      </c>
      <c r="AT194" s="10">
        <v>0.96899999999999997</v>
      </c>
      <c r="AU194" s="10">
        <v>8.1999995218917352</v>
      </c>
      <c r="AV194" s="10">
        <v>1.8999999630738427</v>
      </c>
      <c r="AW194" s="10">
        <v>458.46199999999999</v>
      </c>
      <c r="AX194" s="10">
        <v>10.6</v>
      </c>
      <c r="AY194" s="10">
        <v>0.97399999999999998</v>
      </c>
      <c r="AZ194" s="10">
        <v>285</v>
      </c>
      <c r="BA194" s="10" t="s">
        <v>11</v>
      </c>
      <c r="BB194" s="10">
        <v>2.5999998858703712</v>
      </c>
      <c r="BC194" s="10">
        <v>1.3999985069413652</v>
      </c>
      <c r="BD194" s="10">
        <v>162.06219999999999</v>
      </c>
      <c r="BE194" s="10">
        <v>10.52</v>
      </c>
      <c r="BF194" s="10">
        <v>0.88</v>
      </c>
      <c r="BG194" s="10">
        <v>4.6999997718695754</v>
      </c>
      <c r="BH194" s="10">
        <v>1.7999997881872418</v>
      </c>
      <c r="BI194" s="10">
        <v>282.11079999999998</v>
      </c>
      <c r="BJ194" s="10">
        <v>10.3</v>
      </c>
      <c r="BK194" s="10">
        <v>0.93400000000000005</v>
      </c>
      <c r="BL194" s="10">
        <v>4.9000000269208144</v>
      </c>
      <c r="BM194" s="10">
        <v>1.5000001504310634</v>
      </c>
      <c r="BN194" s="10">
        <v>281.77170000000001</v>
      </c>
      <c r="BO194" s="10">
        <v>10.5</v>
      </c>
      <c r="BP194" s="10">
        <v>0.95599999999999996</v>
      </c>
      <c r="BQ194" s="10">
        <v>285</v>
      </c>
      <c r="BR194" s="10" t="s">
        <v>11</v>
      </c>
      <c r="BS194" s="10">
        <v>5.7389999999999999</v>
      </c>
      <c r="BT194" s="10">
        <v>1.5209999999999999</v>
      </c>
      <c r="BU194" s="10">
        <v>323.37790000000001</v>
      </c>
      <c r="BV194" s="10">
        <v>10.6</v>
      </c>
      <c r="BW194" s="10">
        <v>0.96699999999999997</v>
      </c>
      <c r="BX194" s="10">
        <v>8.4860000000000007</v>
      </c>
      <c r="BY194" s="10">
        <v>2.101</v>
      </c>
      <c r="BZ194" s="10">
        <v>485.31950000000001</v>
      </c>
      <c r="CA194" s="10">
        <v>10.4</v>
      </c>
      <c r="CB194" s="10">
        <v>0.97099999999999997</v>
      </c>
      <c r="CC194" s="10">
        <v>9.0030000000000001</v>
      </c>
      <c r="CD194" s="10">
        <v>2.0230000000000001</v>
      </c>
      <c r="CE194" s="10">
        <v>502.59370000000001</v>
      </c>
      <c r="CF194" s="10">
        <v>10.6</v>
      </c>
      <c r="CG194" s="10">
        <v>0.97599999999999998</v>
      </c>
      <c r="CH194" s="10">
        <v>285</v>
      </c>
      <c r="CI194" s="10" t="s">
        <v>11</v>
      </c>
      <c r="CJ194" s="10">
        <v>4.68</v>
      </c>
      <c r="CK194" s="10">
        <v>2.673</v>
      </c>
      <c r="CL194" s="10">
        <v>293.55309999999997</v>
      </c>
      <c r="CM194" s="10">
        <v>10.6</v>
      </c>
      <c r="CN194" s="10">
        <v>0.86799999999999999</v>
      </c>
      <c r="CO194" s="10">
        <v>7.4850000000000003</v>
      </c>
      <c r="CP194" s="10">
        <v>2.9009999999999998</v>
      </c>
      <c r="CQ194" s="10">
        <v>437.23480000000001</v>
      </c>
      <c r="CR194" s="10">
        <v>10.6</v>
      </c>
      <c r="CS194" s="10">
        <v>0.93200000000000005</v>
      </c>
      <c r="CT194" s="10">
        <v>7.8949999999999996</v>
      </c>
      <c r="CU194" s="10">
        <v>2.931</v>
      </c>
      <c r="CV194" s="10">
        <v>467.51530000000002</v>
      </c>
      <c r="CW194" s="10">
        <v>10.4</v>
      </c>
      <c r="CX194" s="10">
        <v>0.93700000000000006</v>
      </c>
      <c r="CY194" s="10">
        <v>285</v>
      </c>
      <c r="CZ194" s="10" t="s">
        <v>11</v>
      </c>
      <c r="DA194" s="10">
        <v>5.9630000000000001</v>
      </c>
      <c r="DB194" s="10">
        <v>1.6</v>
      </c>
      <c r="DC194" s="10">
        <v>346.06970000000001</v>
      </c>
      <c r="DD194" s="10">
        <v>10.3</v>
      </c>
      <c r="DE194" s="10">
        <v>0.96599999999999997</v>
      </c>
      <c r="DF194" s="10">
        <v>8.1839999999999993</v>
      </c>
      <c r="DG194" s="10">
        <v>1.978</v>
      </c>
      <c r="DH194" s="10">
        <v>462.96010000000001</v>
      </c>
      <c r="DI194" s="10">
        <v>10.5</v>
      </c>
      <c r="DJ194" s="10">
        <v>0.97199999999999998</v>
      </c>
      <c r="DK194" s="10">
        <v>8.8510000000000009</v>
      </c>
      <c r="DL194" s="10">
        <v>2.169</v>
      </c>
      <c r="DM194" s="10">
        <v>505.89710000000002</v>
      </c>
      <c r="DN194" s="10">
        <v>10.4</v>
      </c>
      <c r="DO194" s="10">
        <v>0.97099999999999997</v>
      </c>
    </row>
    <row r="195" spans="1:119" x14ac:dyDescent="0.25">
      <c r="A195" s="10">
        <v>286</v>
      </c>
      <c r="B195" s="10" t="s">
        <v>304</v>
      </c>
      <c r="C195" s="10">
        <v>0.04</v>
      </c>
      <c r="D195" s="10">
        <v>0.01</v>
      </c>
      <c r="E195" s="10">
        <v>2.2200000000000002</v>
      </c>
      <c r="F195" s="10">
        <v>10.5</v>
      </c>
      <c r="G195" s="10">
        <v>0.95</v>
      </c>
      <c r="H195" s="10">
        <v>0.18</v>
      </c>
      <c r="I195" s="10">
        <v>0.05</v>
      </c>
      <c r="J195" s="10">
        <v>10.7</v>
      </c>
      <c r="K195" s="10">
        <v>10.199999999999999</v>
      </c>
      <c r="L195" s="10">
        <v>0.96</v>
      </c>
      <c r="M195" s="10">
        <v>0.17</v>
      </c>
      <c r="N195" s="10">
        <v>0.05</v>
      </c>
      <c r="O195" s="10">
        <v>10.029999999999999</v>
      </c>
      <c r="P195" s="10">
        <v>10.3</v>
      </c>
      <c r="Q195" s="10">
        <v>0.96</v>
      </c>
      <c r="R195" s="10">
        <v>286</v>
      </c>
      <c r="S195" s="10" t="s">
        <v>304</v>
      </c>
      <c r="T195" s="10">
        <v>0.11409999999999999</v>
      </c>
      <c r="U195" s="10">
        <v>8.8999999999999996E-2</v>
      </c>
      <c r="V195" s="10">
        <v>7.9566999999999997</v>
      </c>
      <c r="W195" s="10">
        <v>10.5</v>
      </c>
      <c r="Y195" s="10">
        <v>0.11700000000000001</v>
      </c>
      <c r="Z195" s="10">
        <v>6.4899999999999999E-2</v>
      </c>
      <c r="AA195" s="10">
        <v>7.3541999999999996</v>
      </c>
      <c r="AB195" s="10">
        <v>10.5</v>
      </c>
      <c r="AD195" s="10">
        <v>0.1145</v>
      </c>
      <c r="AE195" s="10">
        <v>5.3800000000000001E-2</v>
      </c>
      <c r="AF195" s="10">
        <v>7.0246000000000004</v>
      </c>
      <c r="AG195" s="10">
        <v>10.4</v>
      </c>
      <c r="AI195" s="10">
        <v>286</v>
      </c>
      <c r="AJ195" s="10" t="s">
        <v>304</v>
      </c>
      <c r="AK195" s="10">
        <v>8.2100000000000006E-2</v>
      </c>
      <c r="AL195" s="10">
        <v>2.41E-2</v>
      </c>
      <c r="AM195" s="10">
        <v>4.6958000000000002</v>
      </c>
      <c r="AN195" s="10">
        <v>10.52</v>
      </c>
      <c r="AO195" s="10">
        <v>0.96</v>
      </c>
      <c r="AP195" s="10">
        <v>0.20469999999999999</v>
      </c>
      <c r="AQ195" s="10">
        <v>9.4100000000000003E-2</v>
      </c>
      <c r="AR195" s="10">
        <v>12.4001</v>
      </c>
      <c r="AS195" s="10">
        <v>10.49</v>
      </c>
      <c r="AT195" s="10">
        <v>0.91</v>
      </c>
      <c r="AU195" s="10">
        <v>0.1535</v>
      </c>
      <c r="AV195" s="10">
        <v>6.6199999999999995E-2</v>
      </c>
      <c r="AW195" s="10">
        <v>9.1057000000000006</v>
      </c>
      <c r="AX195" s="10">
        <v>10.6</v>
      </c>
      <c r="AY195" s="10">
        <v>0.92</v>
      </c>
      <c r="AZ195" s="10">
        <v>286</v>
      </c>
      <c r="BA195" s="10" t="s">
        <v>304</v>
      </c>
      <c r="BB195" s="10">
        <v>3.32E-2</v>
      </c>
      <c r="BC195" s="10">
        <v>9.1999999999999998E-3</v>
      </c>
      <c r="BD195" s="10">
        <v>1.8888</v>
      </c>
      <c r="BE195" s="10">
        <v>10.52</v>
      </c>
      <c r="BF195" s="10">
        <v>0.96</v>
      </c>
      <c r="BG195" s="10">
        <v>4.6100000000000002E-2</v>
      </c>
      <c r="BH195" s="10">
        <v>1.2800000000000001E-2</v>
      </c>
      <c r="BI195" s="10">
        <v>2.6823000000000001</v>
      </c>
      <c r="BJ195" s="10">
        <v>10.3</v>
      </c>
      <c r="BK195" s="10">
        <v>0.96</v>
      </c>
      <c r="BL195" s="10">
        <v>3.8699999999999998E-2</v>
      </c>
      <c r="BM195" s="10">
        <v>6.7000000000000002E-3</v>
      </c>
      <c r="BN195" s="10">
        <v>2.1589</v>
      </c>
      <c r="BO195" s="10">
        <v>10.5</v>
      </c>
      <c r="BP195" s="10">
        <v>0.99</v>
      </c>
      <c r="BQ195" s="10">
        <v>286</v>
      </c>
      <c r="BR195" s="10" t="s">
        <v>304</v>
      </c>
      <c r="BS195" s="10">
        <v>7.46E-2</v>
      </c>
      <c r="BT195" s="10">
        <v>3.1600000000000003E-2</v>
      </c>
      <c r="BU195" s="10">
        <v>4.4108999999999998</v>
      </c>
      <c r="BV195" s="10">
        <v>10.6</v>
      </c>
      <c r="BW195" s="10">
        <v>0.92</v>
      </c>
      <c r="BX195" s="10">
        <v>0.24349999999999999</v>
      </c>
      <c r="BY195" s="10">
        <v>9.1800000000000007E-2</v>
      </c>
      <c r="BZ195" s="10">
        <v>14.448600000000001</v>
      </c>
      <c r="CA195" s="10">
        <v>10.4</v>
      </c>
      <c r="CB195" s="10">
        <v>0.94</v>
      </c>
      <c r="CC195" s="10">
        <v>0.1043</v>
      </c>
      <c r="CD195" s="10">
        <v>5.6000000000000001E-2</v>
      </c>
      <c r="CE195" s="10">
        <v>6.4493999999999998</v>
      </c>
      <c r="CF195" s="10">
        <v>10.6</v>
      </c>
      <c r="CG195" s="10">
        <v>0.88</v>
      </c>
      <c r="CH195" s="10">
        <v>286</v>
      </c>
      <c r="CI195" s="10" t="s">
        <v>304</v>
      </c>
      <c r="CJ195" s="10">
        <v>0.30669999999999997</v>
      </c>
      <c r="CK195" s="10">
        <v>0.17330000000000001</v>
      </c>
      <c r="CL195" s="10">
        <v>19.189399999999999</v>
      </c>
      <c r="CM195" s="10">
        <v>10.6</v>
      </c>
      <c r="CN195" s="10">
        <v>0.87</v>
      </c>
      <c r="CO195" s="10">
        <v>0.68469999999999998</v>
      </c>
      <c r="CP195" s="10">
        <v>0.24340000000000001</v>
      </c>
      <c r="CQ195" s="10">
        <v>39.578200000000002</v>
      </c>
      <c r="CR195" s="10">
        <v>10.6</v>
      </c>
      <c r="CS195" s="10">
        <v>0.94</v>
      </c>
      <c r="CT195" s="10">
        <v>0.57579999999999998</v>
      </c>
      <c r="CU195" s="10">
        <v>0.23530000000000001</v>
      </c>
      <c r="CV195" s="10">
        <v>34.529600000000002</v>
      </c>
      <c r="CW195" s="10">
        <v>10.4</v>
      </c>
      <c r="CX195" s="10">
        <v>0.93</v>
      </c>
      <c r="CY195" s="10">
        <v>286</v>
      </c>
      <c r="CZ195" s="10" t="s">
        <v>304</v>
      </c>
      <c r="DA195" s="10">
        <v>6.5199999999999994E-2</v>
      </c>
      <c r="DB195" s="10">
        <v>3.0499999999999999E-2</v>
      </c>
      <c r="DC195" s="10">
        <v>4.0368000000000004</v>
      </c>
      <c r="DD195" s="10">
        <v>10.3</v>
      </c>
      <c r="DE195" s="10">
        <v>0.91</v>
      </c>
      <c r="DF195" s="10">
        <v>0.23649999999999999</v>
      </c>
      <c r="DG195" s="10">
        <v>9.2700000000000005E-2</v>
      </c>
      <c r="DH195" s="10">
        <v>13.965400000000001</v>
      </c>
      <c r="DI195" s="10">
        <v>10.5</v>
      </c>
      <c r="DJ195" s="10">
        <v>0.93</v>
      </c>
      <c r="DK195" s="10">
        <v>0.1114</v>
      </c>
      <c r="DL195" s="10">
        <v>7.1199999999999999E-2</v>
      </c>
      <c r="DM195" s="10">
        <v>7.3392999999999997</v>
      </c>
      <c r="DN195" s="10">
        <v>10.4</v>
      </c>
      <c r="DO195" s="10">
        <v>0.84</v>
      </c>
    </row>
    <row r="196" spans="1:119" x14ac:dyDescent="0.25">
      <c r="A196" s="10">
        <v>287</v>
      </c>
      <c r="B196" s="10" t="s">
        <v>305</v>
      </c>
      <c r="C196" s="10">
        <v>1.02</v>
      </c>
      <c r="D196" s="10">
        <v>0.17</v>
      </c>
      <c r="E196" s="10">
        <v>56.59</v>
      </c>
      <c r="F196" s="10">
        <v>10.5</v>
      </c>
      <c r="G196" s="10">
        <v>0.99</v>
      </c>
      <c r="H196" s="10">
        <v>1.39</v>
      </c>
      <c r="I196" s="10">
        <v>0.28000000000000003</v>
      </c>
      <c r="J196" s="10">
        <v>80.25</v>
      </c>
      <c r="K196" s="10">
        <v>10.199999999999999</v>
      </c>
      <c r="L196" s="10">
        <v>0.98</v>
      </c>
      <c r="M196" s="10">
        <v>1.68</v>
      </c>
      <c r="N196" s="10">
        <v>0.21</v>
      </c>
      <c r="O196" s="10">
        <v>95.07</v>
      </c>
      <c r="P196" s="10">
        <v>10.3</v>
      </c>
      <c r="Q196" s="10">
        <v>0.99</v>
      </c>
      <c r="R196" s="10">
        <v>287</v>
      </c>
      <c r="S196" s="10" t="s">
        <v>305</v>
      </c>
      <c r="T196" s="10">
        <v>0.72309999999999997</v>
      </c>
      <c r="U196" s="10">
        <v>0.40920000000000001</v>
      </c>
      <c r="V196" s="10">
        <v>45.682099999999998</v>
      </c>
      <c r="W196" s="10">
        <v>10.5</v>
      </c>
      <c r="Y196" s="10">
        <v>1.2353000000000001</v>
      </c>
      <c r="Z196" s="10">
        <v>0.4854</v>
      </c>
      <c r="AA196" s="10">
        <v>72.98</v>
      </c>
      <c r="AB196" s="10">
        <v>10.5</v>
      </c>
      <c r="AD196" s="10">
        <v>1.4515</v>
      </c>
      <c r="AE196" s="10">
        <v>0.48309999999999997</v>
      </c>
      <c r="AF196" s="10">
        <v>84.927400000000006</v>
      </c>
      <c r="AG196" s="10">
        <v>10.4</v>
      </c>
      <c r="AI196" s="10">
        <v>287</v>
      </c>
      <c r="AJ196" s="10" t="s">
        <v>305</v>
      </c>
      <c r="AK196" s="10">
        <v>0.28920000000000001</v>
      </c>
      <c r="AL196" s="10">
        <v>1.83E-2</v>
      </c>
      <c r="AM196" s="10">
        <v>15.899900000000001</v>
      </c>
      <c r="AN196" s="10">
        <v>10.52</v>
      </c>
      <c r="AO196" s="10">
        <v>0.998</v>
      </c>
      <c r="AP196" s="10">
        <v>0.36659999999999998</v>
      </c>
      <c r="AQ196" s="10">
        <v>2.8500000000000001E-2</v>
      </c>
      <c r="AR196" s="10">
        <v>20.240600000000001</v>
      </c>
      <c r="AS196" s="10">
        <v>10.49</v>
      </c>
      <c r="AT196" s="10">
        <v>0.997</v>
      </c>
      <c r="AU196" s="10">
        <v>0.35110000000000002</v>
      </c>
      <c r="AV196" s="10">
        <v>2.7300000000000001E-2</v>
      </c>
      <c r="AW196" s="10">
        <v>19.170200000000001</v>
      </c>
      <c r="AX196" s="10">
        <v>10.6</v>
      </c>
      <c r="AY196" s="10">
        <v>0.997</v>
      </c>
      <c r="AZ196" s="10">
        <v>287</v>
      </c>
      <c r="BA196" s="10" t="s">
        <v>305</v>
      </c>
      <c r="BB196" s="10">
        <v>0.24879999999999999</v>
      </c>
      <c r="BC196" s="10">
        <v>6.8900000000000003E-2</v>
      </c>
      <c r="BD196" s="10">
        <v>14.1663</v>
      </c>
      <c r="BE196" s="10">
        <v>10.52</v>
      </c>
      <c r="BF196" s="10">
        <v>0.96</v>
      </c>
      <c r="BG196" s="10">
        <v>0.96830000000000005</v>
      </c>
      <c r="BH196" s="10">
        <v>0.26900000000000002</v>
      </c>
      <c r="BI196" s="10">
        <v>56.329000000000001</v>
      </c>
      <c r="BJ196" s="10">
        <v>10.3</v>
      </c>
      <c r="BK196" s="10">
        <v>0.96</v>
      </c>
      <c r="BL196" s="10">
        <v>0.77370000000000005</v>
      </c>
      <c r="BM196" s="10">
        <v>0.13420000000000001</v>
      </c>
      <c r="BN196" s="10">
        <v>43.177</v>
      </c>
      <c r="BO196" s="10">
        <v>10.5</v>
      </c>
      <c r="BP196" s="10">
        <v>0.99</v>
      </c>
      <c r="BQ196" s="10">
        <v>287</v>
      </c>
      <c r="BR196" s="10" t="s">
        <v>305</v>
      </c>
      <c r="BS196" s="10">
        <v>1.1803999999999999</v>
      </c>
      <c r="BT196" s="10">
        <v>0.28749999999999998</v>
      </c>
      <c r="BU196" s="10">
        <v>66.172600000000003</v>
      </c>
      <c r="BV196" s="10">
        <v>10.6</v>
      </c>
      <c r="BW196" s="10">
        <v>0.97</v>
      </c>
      <c r="BX196" s="10">
        <v>1.7849999999999999</v>
      </c>
      <c r="BY196" s="10">
        <v>0.41339999999999999</v>
      </c>
      <c r="BZ196" s="10">
        <v>101.7145</v>
      </c>
      <c r="CA196" s="10">
        <v>10.4</v>
      </c>
      <c r="CB196" s="10">
        <v>0.97</v>
      </c>
      <c r="CC196" s="10">
        <v>2.0318000000000001</v>
      </c>
      <c r="CD196" s="10">
        <v>0.41020000000000001</v>
      </c>
      <c r="CE196" s="10">
        <v>112.8963</v>
      </c>
      <c r="CF196" s="10">
        <v>10.6</v>
      </c>
      <c r="CG196" s="10">
        <v>0.98</v>
      </c>
      <c r="CH196" s="10">
        <v>287</v>
      </c>
      <c r="CI196" s="10" t="s">
        <v>305</v>
      </c>
      <c r="CJ196" s="10">
        <v>0.88580000000000003</v>
      </c>
      <c r="CK196" s="10">
        <v>0.53129999999999999</v>
      </c>
      <c r="CL196" s="10">
        <v>56.261299999999999</v>
      </c>
      <c r="CM196" s="10">
        <v>10.6</v>
      </c>
      <c r="CN196" s="10">
        <v>0.86</v>
      </c>
      <c r="CO196" s="10">
        <v>1.5790999999999999</v>
      </c>
      <c r="CP196" s="10">
        <v>0.61119999999999997</v>
      </c>
      <c r="CQ196" s="10">
        <v>92.227699999999999</v>
      </c>
      <c r="CR196" s="10">
        <v>10.6</v>
      </c>
      <c r="CS196" s="10">
        <v>0.93</v>
      </c>
      <c r="CT196" s="10">
        <v>1.6876</v>
      </c>
      <c r="CU196" s="10">
        <v>0.59399999999999997</v>
      </c>
      <c r="CV196" s="10">
        <v>99.320099999999996</v>
      </c>
      <c r="CW196" s="10">
        <v>10.4</v>
      </c>
      <c r="CX196" s="10">
        <v>0.94</v>
      </c>
      <c r="CY196" s="10">
        <v>287</v>
      </c>
      <c r="CZ196" s="10" t="s">
        <v>305</v>
      </c>
      <c r="DA196" s="10">
        <v>1.0058</v>
      </c>
      <c r="DB196" s="10">
        <v>0.2329</v>
      </c>
      <c r="DC196" s="10">
        <v>57.872199999999999</v>
      </c>
      <c r="DD196" s="10">
        <v>10.3</v>
      </c>
      <c r="DE196" s="10">
        <v>0.97</v>
      </c>
      <c r="DF196" s="10">
        <v>1.4275</v>
      </c>
      <c r="DG196" s="10">
        <v>0.32140000000000002</v>
      </c>
      <c r="DH196" s="10">
        <v>80.458600000000004</v>
      </c>
      <c r="DI196" s="10">
        <v>10.5</v>
      </c>
      <c r="DJ196" s="10">
        <v>0.98</v>
      </c>
      <c r="DK196" s="10">
        <v>1.5903</v>
      </c>
      <c r="DL196" s="10">
        <v>0.33339999999999997</v>
      </c>
      <c r="DM196" s="10">
        <v>90.204499999999996</v>
      </c>
      <c r="DN196" s="10">
        <v>10.4</v>
      </c>
      <c r="DO196" s="10">
        <v>0.98</v>
      </c>
    </row>
    <row r="197" spans="1:119" x14ac:dyDescent="0.25">
      <c r="A197" s="10">
        <v>288</v>
      </c>
      <c r="B197" s="10" t="s">
        <v>315</v>
      </c>
      <c r="C197" s="10">
        <v>0.2</v>
      </c>
      <c r="D197" s="10">
        <v>0.03</v>
      </c>
      <c r="E197" s="10">
        <v>11.32</v>
      </c>
      <c r="F197" s="10">
        <v>10.5</v>
      </c>
      <c r="G197" s="10">
        <v>0.99</v>
      </c>
      <c r="H197" s="10">
        <v>0.56000000000000005</v>
      </c>
      <c r="I197" s="10">
        <v>0.08</v>
      </c>
      <c r="J197" s="10">
        <v>32.1</v>
      </c>
      <c r="K197" s="10">
        <v>10.199999999999999</v>
      </c>
      <c r="L197" s="10">
        <v>0.99</v>
      </c>
      <c r="M197" s="10">
        <v>0.53</v>
      </c>
      <c r="N197" s="10">
        <v>0.05</v>
      </c>
      <c r="O197" s="10">
        <v>29.77</v>
      </c>
      <c r="P197" s="10">
        <v>10.3</v>
      </c>
      <c r="Q197" s="10">
        <v>1</v>
      </c>
      <c r="R197" s="10">
        <v>288</v>
      </c>
      <c r="S197" s="10" t="s">
        <v>315</v>
      </c>
      <c r="T197" s="10">
        <v>0.2487</v>
      </c>
      <c r="U197" s="10">
        <v>9.7199999999999995E-2</v>
      </c>
      <c r="V197" s="10">
        <v>14.682499999999999</v>
      </c>
      <c r="W197" s="10">
        <v>10.5</v>
      </c>
      <c r="Y197" s="10">
        <v>0.38240000000000002</v>
      </c>
      <c r="Z197" s="10">
        <v>0.1038</v>
      </c>
      <c r="AA197" s="10">
        <v>21.787800000000001</v>
      </c>
      <c r="AB197" s="10">
        <v>10.5</v>
      </c>
      <c r="AD197" s="10">
        <v>0.12479999999999999</v>
      </c>
      <c r="AE197" s="10">
        <v>2.87E-2</v>
      </c>
      <c r="AF197" s="10">
        <v>7.1101000000000001</v>
      </c>
      <c r="AG197" s="10">
        <v>10.4</v>
      </c>
      <c r="AI197" s="10">
        <v>288</v>
      </c>
      <c r="AJ197" s="10" t="s">
        <v>315</v>
      </c>
      <c r="AK197" s="10">
        <v>1.2643</v>
      </c>
      <c r="AL197" s="10">
        <v>0.3039</v>
      </c>
      <c r="AM197" s="10">
        <v>71.363200000000006</v>
      </c>
      <c r="AN197" s="10">
        <v>10.52</v>
      </c>
      <c r="AO197" s="10">
        <v>0.97</v>
      </c>
      <c r="AP197" s="10">
        <v>1.8785000000000001</v>
      </c>
      <c r="AQ197" s="10">
        <v>0.38669999999999999</v>
      </c>
      <c r="AR197" s="10">
        <v>105.5568</v>
      </c>
      <c r="AS197" s="10">
        <v>10.49</v>
      </c>
      <c r="AT197" s="10">
        <v>0.98</v>
      </c>
      <c r="AU197" s="10">
        <v>1.9520999999999999</v>
      </c>
      <c r="AV197" s="10">
        <v>0.35580000000000001</v>
      </c>
      <c r="AW197" s="10">
        <v>108.077</v>
      </c>
      <c r="AX197" s="10">
        <v>10.6</v>
      </c>
      <c r="AY197" s="10">
        <v>0.98</v>
      </c>
      <c r="AZ197" s="10">
        <v>288</v>
      </c>
      <c r="BA197" s="10" t="s">
        <v>315</v>
      </c>
      <c r="BB197" s="10">
        <v>6.7699999999999996E-2</v>
      </c>
      <c r="BC197" s="10">
        <v>1.0699999999999999E-2</v>
      </c>
      <c r="BD197" s="10">
        <v>3.7614999999999998</v>
      </c>
      <c r="BE197" s="10">
        <v>10.52</v>
      </c>
      <c r="BF197" s="10">
        <v>0.99</v>
      </c>
      <c r="BG197" s="10">
        <v>9.4100000000000003E-2</v>
      </c>
      <c r="BH197" s="10">
        <v>1.49E-2</v>
      </c>
      <c r="BI197" s="10">
        <v>5.3409000000000004</v>
      </c>
      <c r="BJ197" s="10">
        <v>10.3</v>
      </c>
      <c r="BK197" s="10">
        <v>0.99</v>
      </c>
      <c r="BL197" s="10">
        <v>7.9000000000000001E-2</v>
      </c>
      <c r="BM197" s="10">
        <v>7.7999999999999996E-3</v>
      </c>
      <c r="BN197" s="10">
        <v>4.3630000000000004</v>
      </c>
      <c r="BO197" s="10">
        <v>10.5</v>
      </c>
      <c r="BP197" s="10">
        <v>1</v>
      </c>
      <c r="BQ197" s="10">
        <v>288</v>
      </c>
      <c r="BR197" s="10" t="s">
        <v>315</v>
      </c>
      <c r="BS197" s="10">
        <v>1.2443</v>
      </c>
      <c r="BT197" s="10">
        <v>0.29399999999999998</v>
      </c>
      <c r="BU197" s="10">
        <v>69.641499999999994</v>
      </c>
      <c r="BV197" s="10">
        <v>10.6</v>
      </c>
      <c r="BW197" s="10">
        <v>0.97</v>
      </c>
      <c r="BX197" s="10">
        <v>1.7818000000000001</v>
      </c>
      <c r="BY197" s="10">
        <v>0.35820000000000002</v>
      </c>
      <c r="BZ197" s="10">
        <v>100.89570000000001</v>
      </c>
      <c r="CA197" s="10">
        <v>10.4</v>
      </c>
      <c r="CB197" s="10">
        <v>0.98</v>
      </c>
      <c r="CC197" s="10">
        <v>1.9963</v>
      </c>
      <c r="CD197" s="10">
        <v>0.3926</v>
      </c>
      <c r="CE197" s="10">
        <v>110.8135</v>
      </c>
      <c r="CF197" s="10">
        <v>10.6</v>
      </c>
      <c r="CG197" s="10">
        <v>0.98</v>
      </c>
      <c r="CH197" s="10">
        <v>288</v>
      </c>
      <c r="CI197" s="10" t="s">
        <v>315</v>
      </c>
      <c r="CJ197" s="10">
        <v>0</v>
      </c>
      <c r="CK197" s="10">
        <v>0</v>
      </c>
      <c r="CL197" s="10">
        <v>0</v>
      </c>
      <c r="CM197" s="10">
        <v>10.6</v>
      </c>
      <c r="CN197" s="10">
        <v>0</v>
      </c>
      <c r="CO197" s="10">
        <v>0</v>
      </c>
      <c r="CP197" s="10">
        <v>0</v>
      </c>
      <c r="CQ197" s="10">
        <v>0</v>
      </c>
      <c r="CR197" s="10">
        <v>10.6</v>
      </c>
      <c r="CS197" s="10">
        <v>0</v>
      </c>
      <c r="CT197" s="10">
        <v>0</v>
      </c>
      <c r="CU197" s="10">
        <v>0</v>
      </c>
      <c r="CV197" s="10">
        <v>0</v>
      </c>
      <c r="CW197" s="10">
        <v>10.4</v>
      </c>
      <c r="CX197" s="10">
        <v>0</v>
      </c>
      <c r="CY197" s="10">
        <v>288</v>
      </c>
      <c r="CZ197" s="10" t="s">
        <v>315</v>
      </c>
      <c r="DA197" s="10">
        <v>0.50839999999999996</v>
      </c>
      <c r="DB197" s="10">
        <v>0.1671</v>
      </c>
      <c r="DC197" s="10">
        <v>30</v>
      </c>
      <c r="DD197" s="10">
        <v>10.3</v>
      </c>
      <c r="DE197" s="10">
        <v>0.95</v>
      </c>
      <c r="DF197" s="10">
        <v>0.7429</v>
      </c>
      <c r="DG197" s="10">
        <v>0.2442</v>
      </c>
      <c r="DH197" s="10">
        <v>43</v>
      </c>
      <c r="DI197" s="10">
        <v>10.5</v>
      </c>
      <c r="DJ197" s="10">
        <v>0.95</v>
      </c>
      <c r="DK197" s="10">
        <v>0.92410000000000003</v>
      </c>
      <c r="DL197" s="10">
        <v>0.30370000000000003</v>
      </c>
      <c r="DM197" s="10">
        <v>54</v>
      </c>
      <c r="DN197" s="10">
        <v>10.4</v>
      </c>
      <c r="DO197" s="10">
        <v>0.95</v>
      </c>
    </row>
    <row r="198" spans="1:119" x14ac:dyDescent="0.25">
      <c r="A198" s="10">
        <v>289</v>
      </c>
      <c r="B198" s="10" t="s">
        <v>290</v>
      </c>
      <c r="C198" s="10">
        <v>0.02</v>
      </c>
      <c r="D198" s="10">
        <v>0</v>
      </c>
      <c r="E198" s="10">
        <v>1.1200000000000001</v>
      </c>
      <c r="F198" s="10">
        <v>10.5</v>
      </c>
      <c r="G198" s="10">
        <v>0.97</v>
      </c>
      <c r="H198" s="10">
        <v>0.02</v>
      </c>
      <c r="I198" s="10">
        <v>0.01</v>
      </c>
      <c r="J198" s="10">
        <v>1.07</v>
      </c>
      <c r="K198" s="10">
        <v>10.199999999999999</v>
      </c>
      <c r="L198" s="10">
        <v>0.95</v>
      </c>
      <c r="M198" s="10">
        <v>0.18</v>
      </c>
      <c r="N198" s="10">
        <v>0.03</v>
      </c>
      <c r="O198" s="10">
        <v>10.43</v>
      </c>
      <c r="P198" s="10">
        <v>10.3</v>
      </c>
      <c r="Q198" s="10">
        <v>0.99</v>
      </c>
      <c r="R198" s="10">
        <v>289</v>
      </c>
      <c r="S198" s="10" t="s">
        <v>290</v>
      </c>
      <c r="T198" s="10">
        <v>0.1103</v>
      </c>
      <c r="U198" s="10">
        <v>8.5999999999999993E-2</v>
      </c>
      <c r="V198" s="10">
        <v>7.6885000000000003</v>
      </c>
      <c r="W198" s="10">
        <v>10.5</v>
      </c>
      <c r="Y198" s="10">
        <v>0.113</v>
      </c>
      <c r="Z198" s="10">
        <v>7.2599999999999998E-2</v>
      </c>
      <c r="AA198" s="10">
        <v>7.3861999999999997</v>
      </c>
      <c r="AB198" s="10">
        <v>10.5</v>
      </c>
      <c r="AD198" s="10">
        <v>0.11070000000000001</v>
      </c>
      <c r="AE198" s="10">
        <v>6.0199999999999997E-2</v>
      </c>
      <c r="AF198" s="10">
        <v>6.9942000000000002</v>
      </c>
      <c r="AG198" s="10">
        <v>10.4</v>
      </c>
      <c r="AI198" s="10">
        <v>289</v>
      </c>
      <c r="AJ198" s="10" t="s">
        <v>290</v>
      </c>
      <c r="AK198" s="10">
        <v>0.13969999999999999</v>
      </c>
      <c r="AL198" s="10">
        <v>5.11E-2</v>
      </c>
      <c r="AM198" s="10">
        <v>8.1635000000000009</v>
      </c>
      <c r="AN198" s="10">
        <v>10.52</v>
      </c>
      <c r="AO198" s="10">
        <v>0.94</v>
      </c>
      <c r="AP198" s="10">
        <v>0.1615</v>
      </c>
      <c r="AQ198" s="10">
        <v>5.6399999999999999E-2</v>
      </c>
      <c r="AR198" s="10">
        <v>9.4153000000000002</v>
      </c>
      <c r="AS198" s="10">
        <v>10.49</v>
      </c>
      <c r="AT198" s="10">
        <v>0.94</v>
      </c>
      <c r="AU198" s="10">
        <v>0.16489999999999999</v>
      </c>
      <c r="AV198" s="10">
        <v>5.6000000000000001E-2</v>
      </c>
      <c r="AW198" s="10">
        <v>9.4861000000000004</v>
      </c>
      <c r="AX198" s="10">
        <v>10.6</v>
      </c>
      <c r="AY198" s="10">
        <v>0.95</v>
      </c>
      <c r="AZ198" s="10">
        <v>289</v>
      </c>
      <c r="BA198" s="10" t="s">
        <v>290</v>
      </c>
      <c r="BB198" s="10">
        <v>4.58E-2</v>
      </c>
      <c r="BC198" s="10">
        <v>5.6099999999999997E-2</v>
      </c>
      <c r="BD198" s="10">
        <v>3.9752999999999998</v>
      </c>
      <c r="BE198" s="10">
        <v>10.52</v>
      </c>
      <c r="BF198" s="10">
        <v>0.63</v>
      </c>
      <c r="BG198" s="10">
        <v>6.3700000000000007E-2</v>
      </c>
      <c r="BH198" s="10">
        <v>7.8200000000000006E-2</v>
      </c>
      <c r="BI198" s="10">
        <v>5.6543999999999999</v>
      </c>
      <c r="BJ198" s="10">
        <v>10.3</v>
      </c>
      <c r="BK198" s="10">
        <v>0.63</v>
      </c>
      <c r="BL198" s="10">
        <v>5.3400000000000003E-2</v>
      </c>
      <c r="BM198" s="10">
        <v>4.1000000000000002E-2</v>
      </c>
      <c r="BN198" s="10">
        <v>3.7027999999999999</v>
      </c>
      <c r="BO198" s="10">
        <v>10.5</v>
      </c>
      <c r="BP198" s="10">
        <v>0.79</v>
      </c>
      <c r="BQ198" s="10">
        <v>289</v>
      </c>
      <c r="BR198" s="10" t="s">
        <v>290</v>
      </c>
      <c r="BS198" s="10">
        <v>0.152</v>
      </c>
      <c r="BT198" s="10">
        <v>6.6299999999999998E-2</v>
      </c>
      <c r="BU198" s="10">
        <v>9.0343</v>
      </c>
      <c r="BV198" s="10">
        <v>10.6</v>
      </c>
      <c r="BW198" s="10">
        <v>0.92</v>
      </c>
      <c r="BX198" s="10">
        <v>0.22869999999999999</v>
      </c>
      <c r="BY198" s="10">
        <v>9.3299999999999994E-2</v>
      </c>
      <c r="BZ198" s="10">
        <v>13.712999999999999</v>
      </c>
      <c r="CA198" s="10">
        <v>10.4</v>
      </c>
      <c r="CB198" s="10">
        <v>0.93</v>
      </c>
      <c r="CC198" s="10">
        <v>0.1356</v>
      </c>
      <c r="CD198" s="10">
        <v>5.7500000000000002E-2</v>
      </c>
      <c r="CE198" s="10">
        <v>8.0219000000000005</v>
      </c>
      <c r="CF198" s="10">
        <v>10.6</v>
      </c>
      <c r="CG198" s="10">
        <v>0.92</v>
      </c>
      <c r="CH198" s="10">
        <v>289</v>
      </c>
      <c r="CI198" s="10" t="s">
        <v>290</v>
      </c>
      <c r="CJ198" s="10">
        <v>1.9699999999999999E-2</v>
      </c>
      <c r="CK198" s="10">
        <v>3.7400000000000003E-2</v>
      </c>
      <c r="CL198" s="10">
        <v>2.3037999999999998</v>
      </c>
      <c r="CM198" s="10">
        <v>10.6</v>
      </c>
      <c r="CN198" s="10">
        <v>0.47</v>
      </c>
      <c r="CO198" s="10">
        <v>6.5100000000000005E-2</v>
      </c>
      <c r="CP198" s="10">
        <v>6.4699999999999994E-2</v>
      </c>
      <c r="CQ198" s="10">
        <v>5.0007000000000001</v>
      </c>
      <c r="CR198" s="10">
        <v>10.6</v>
      </c>
      <c r="CS198" s="10">
        <v>0.71</v>
      </c>
      <c r="CT198" s="10">
        <v>2.52E-2</v>
      </c>
      <c r="CU198" s="10">
        <v>0.04</v>
      </c>
      <c r="CV198" s="10">
        <v>2.6225999999999998</v>
      </c>
      <c r="CW198" s="10">
        <v>10.4</v>
      </c>
      <c r="CX198" s="10">
        <v>0.53</v>
      </c>
      <c r="CY198" s="10">
        <v>289</v>
      </c>
      <c r="CZ198" s="10" t="s">
        <v>290</v>
      </c>
      <c r="DA198" s="10">
        <v>0.2069</v>
      </c>
      <c r="DB198" s="10">
        <v>6.0100000000000001E-2</v>
      </c>
      <c r="DC198" s="10">
        <v>12.0784</v>
      </c>
      <c r="DD198" s="10">
        <v>10.3</v>
      </c>
      <c r="DE198" s="10">
        <v>0.96</v>
      </c>
      <c r="DF198" s="10">
        <v>0.29270000000000002</v>
      </c>
      <c r="DG198" s="10">
        <v>0.1071</v>
      </c>
      <c r="DH198" s="10">
        <v>17.14</v>
      </c>
      <c r="DI198" s="10">
        <v>10.5</v>
      </c>
      <c r="DJ198" s="10">
        <v>0.94</v>
      </c>
      <c r="DK198" s="10">
        <v>0.20760000000000001</v>
      </c>
      <c r="DL198" s="10">
        <v>5.96E-2</v>
      </c>
      <c r="DM198" s="10">
        <v>11.991</v>
      </c>
      <c r="DN198" s="10">
        <v>10.4</v>
      </c>
      <c r="DO198" s="10">
        <v>0.96</v>
      </c>
    </row>
    <row r="199" spans="1:119" x14ac:dyDescent="0.25">
      <c r="A199" s="10">
        <v>290</v>
      </c>
      <c r="B199" s="10" t="s">
        <v>291</v>
      </c>
      <c r="C199" s="10">
        <v>0</v>
      </c>
      <c r="D199" s="10">
        <v>0</v>
      </c>
      <c r="E199" s="10">
        <v>0</v>
      </c>
      <c r="F199" s="10">
        <v>10.5</v>
      </c>
      <c r="G199" s="10">
        <v>0</v>
      </c>
      <c r="H199" s="10">
        <v>0</v>
      </c>
      <c r="I199" s="10">
        <v>0</v>
      </c>
      <c r="J199" s="10">
        <v>0</v>
      </c>
      <c r="K199" s="10">
        <v>10.199999999999999</v>
      </c>
      <c r="L199" s="10">
        <v>0</v>
      </c>
      <c r="M199" s="10">
        <v>0</v>
      </c>
      <c r="N199" s="10">
        <v>0</v>
      </c>
      <c r="O199" s="10">
        <v>0</v>
      </c>
      <c r="P199" s="10">
        <v>10.3</v>
      </c>
      <c r="Q199" s="10">
        <v>0</v>
      </c>
      <c r="R199" s="10">
        <v>290</v>
      </c>
      <c r="S199" s="10" t="s">
        <v>291</v>
      </c>
      <c r="T199" s="10">
        <v>0.22819999999999999</v>
      </c>
      <c r="U199" s="10">
        <v>0.17799999999999999</v>
      </c>
      <c r="V199" s="10">
        <v>15.913399999999999</v>
      </c>
      <c r="W199" s="10">
        <v>10.5</v>
      </c>
      <c r="Y199" s="10">
        <v>0.46779999999999999</v>
      </c>
      <c r="Z199" s="10">
        <v>0.25950000000000001</v>
      </c>
      <c r="AA199" s="10">
        <v>29.416799999999999</v>
      </c>
      <c r="AB199" s="10">
        <v>10.5</v>
      </c>
      <c r="AD199" s="10">
        <v>0.2291</v>
      </c>
      <c r="AE199" s="10">
        <v>0.1076</v>
      </c>
      <c r="AF199" s="10">
        <v>14.049200000000001</v>
      </c>
      <c r="AG199" s="10">
        <v>10.4</v>
      </c>
      <c r="AI199" s="10">
        <v>290</v>
      </c>
      <c r="AJ199" s="10" t="s">
        <v>291</v>
      </c>
      <c r="AK199" s="10">
        <v>0.83699999999999997</v>
      </c>
      <c r="AL199" s="10">
        <v>0.22639999999999999</v>
      </c>
      <c r="AM199" s="10">
        <v>47.585700000000003</v>
      </c>
      <c r="AN199" s="10">
        <v>10.52</v>
      </c>
      <c r="AO199" s="10">
        <v>0.97</v>
      </c>
      <c r="AP199" s="10">
        <v>1.4649000000000001</v>
      </c>
      <c r="AQ199" s="10">
        <v>0.35949999999999999</v>
      </c>
      <c r="AR199" s="10">
        <v>83.017399999999995</v>
      </c>
      <c r="AS199" s="10">
        <v>10.49</v>
      </c>
      <c r="AT199" s="10">
        <v>0.97</v>
      </c>
      <c r="AU199" s="10">
        <v>1.3129</v>
      </c>
      <c r="AV199" s="10">
        <v>0.30170000000000002</v>
      </c>
      <c r="AW199" s="10">
        <v>73.373400000000004</v>
      </c>
      <c r="AX199" s="10">
        <v>10.6</v>
      </c>
      <c r="AY199" s="10">
        <v>0.97</v>
      </c>
      <c r="AZ199" s="10">
        <v>290</v>
      </c>
      <c r="BA199" s="10" t="s">
        <v>291</v>
      </c>
      <c r="BB199" s="10">
        <v>9.8500000000000004E-2</v>
      </c>
      <c r="BC199" s="10">
        <v>3.1699999999999999E-2</v>
      </c>
      <c r="BD199" s="10">
        <v>5.6783999999999999</v>
      </c>
      <c r="BE199" s="10">
        <v>10.52</v>
      </c>
      <c r="BF199" s="10">
        <v>0.95</v>
      </c>
      <c r="BG199" s="10">
        <v>0.13689999999999999</v>
      </c>
      <c r="BH199" s="10">
        <v>4.4299999999999999E-2</v>
      </c>
      <c r="BI199" s="10">
        <v>8.0645000000000007</v>
      </c>
      <c r="BJ199" s="10">
        <v>10.3</v>
      </c>
      <c r="BK199" s="10">
        <v>0.95</v>
      </c>
      <c r="BL199" s="10">
        <v>0.1149</v>
      </c>
      <c r="BM199" s="10">
        <v>2.3199999999999998E-2</v>
      </c>
      <c r="BN199" s="10">
        <v>6.4428999999999998</v>
      </c>
      <c r="BO199" s="10">
        <v>10.5</v>
      </c>
      <c r="BP199" s="10">
        <v>0.98</v>
      </c>
      <c r="BQ199" s="10">
        <v>290</v>
      </c>
      <c r="BR199" s="10" t="s">
        <v>291</v>
      </c>
      <c r="BS199" s="10">
        <v>0</v>
      </c>
      <c r="BT199" s="10">
        <v>0</v>
      </c>
      <c r="BU199" s="10">
        <v>0</v>
      </c>
      <c r="BV199" s="10">
        <v>10.6</v>
      </c>
      <c r="BW199" s="10">
        <v>0</v>
      </c>
      <c r="BX199" s="10">
        <v>0</v>
      </c>
      <c r="BY199" s="10">
        <v>0</v>
      </c>
      <c r="BZ199" s="10">
        <v>0</v>
      </c>
      <c r="CA199" s="10">
        <v>10.4</v>
      </c>
      <c r="CB199" s="10">
        <v>0</v>
      </c>
      <c r="CC199" s="10">
        <v>0</v>
      </c>
      <c r="CD199" s="10">
        <v>0</v>
      </c>
      <c r="CE199" s="10">
        <v>0</v>
      </c>
      <c r="CF199" s="10">
        <v>10.6</v>
      </c>
      <c r="CG199" s="10">
        <v>0</v>
      </c>
      <c r="CH199" s="10">
        <v>290</v>
      </c>
      <c r="CI199" s="10" t="s">
        <v>291</v>
      </c>
      <c r="CJ199" s="10">
        <v>1.2478</v>
      </c>
      <c r="CK199" s="10">
        <v>0.70369999999999999</v>
      </c>
      <c r="CL199" s="10">
        <v>78.028099999999995</v>
      </c>
      <c r="CM199" s="10">
        <v>10.6</v>
      </c>
      <c r="CN199" s="10">
        <v>0.87</v>
      </c>
      <c r="CO199" s="10">
        <v>1.8801000000000001</v>
      </c>
      <c r="CP199" s="10">
        <v>0.74480000000000002</v>
      </c>
      <c r="CQ199" s="10">
        <v>110.145</v>
      </c>
      <c r="CR199" s="10">
        <v>10.6</v>
      </c>
      <c r="CS199" s="10">
        <v>0.93</v>
      </c>
      <c r="CT199" s="10">
        <v>2.1518000000000002</v>
      </c>
      <c r="CU199" s="10">
        <v>0.81310000000000004</v>
      </c>
      <c r="CV199" s="10">
        <v>127.6981</v>
      </c>
      <c r="CW199" s="10">
        <v>10.4</v>
      </c>
      <c r="CX199" s="10">
        <v>0.94</v>
      </c>
      <c r="CY199" s="10">
        <v>290</v>
      </c>
      <c r="CZ199" s="10" t="s">
        <v>291</v>
      </c>
      <c r="DA199" s="10">
        <v>1.6199999999999999E-2</v>
      </c>
      <c r="DB199" s="10">
        <v>7.4000000000000003E-3</v>
      </c>
      <c r="DC199" s="10">
        <v>1</v>
      </c>
      <c r="DD199" s="10">
        <v>10.3</v>
      </c>
      <c r="DE199" s="10">
        <v>0.91</v>
      </c>
      <c r="DF199" s="10">
        <v>1.6500000000000001E-2</v>
      </c>
      <c r="DG199" s="10">
        <v>7.4999999999999997E-3</v>
      </c>
      <c r="DH199" s="10">
        <v>1</v>
      </c>
      <c r="DI199" s="10">
        <v>10.5</v>
      </c>
      <c r="DJ199" s="10">
        <v>0.91</v>
      </c>
      <c r="DK199" s="10">
        <v>1.6400000000000001E-2</v>
      </c>
      <c r="DL199" s="10">
        <v>7.4999999999999997E-3</v>
      </c>
      <c r="DM199" s="10">
        <v>1</v>
      </c>
      <c r="DN199" s="10">
        <v>10.4</v>
      </c>
      <c r="DO199" s="10">
        <v>0.91</v>
      </c>
    </row>
    <row r="200" spans="1:119" x14ac:dyDescent="0.25">
      <c r="A200" s="10">
        <v>291</v>
      </c>
      <c r="B200" s="10" t="s">
        <v>307</v>
      </c>
      <c r="C200" s="10">
        <v>0</v>
      </c>
      <c r="D200" s="10">
        <v>0</v>
      </c>
      <c r="E200" s="10">
        <v>0</v>
      </c>
      <c r="F200" s="10">
        <v>10.5</v>
      </c>
      <c r="G200" s="10">
        <v>0</v>
      </c>
      <c r="H200" s="10">
        <v>0</v>
      </c>
      <c r="I200" s="10">
        <v>0</v>
      </c>
      <c r="J200" s="10">
        <v>0</v>
      </c>
      <c r="K200" s="10">
        <v>10.199999999999999</v>
      </c>
      <c r="L200" s="10">
        <v>0</v>
      </c>
      <c r="M200" s="10">
        <v>0</v>
      </c>
      <c r="N200" s="10">
        <v>0</v>
      </c>
      <c r="O200" s="10">
        <v>0</v>
      </c>
      <c r="P200" s="10">
        <v>10.3</v>
      </c>
      <c r="Q200" s="10">
        <v>0</v>
      </c>
      <c r="R200" s="10">
        <v>291</v>
      </c>
      <c r="S200" s="10" t="s">
        <v>307</v>
      </c>
      <c r="T200" s="10">
        <v>0</v>
      </c>
      <c r="U200" s="10">
        <v>0</v>
      </c>
      <c r="V200" s="10">
        <v>0</v>
      </c>
      <c r="W200" s="10">
        <v>10.5</v>
      </c>
      <c r="Y200" s="10">
        <v>0</v>
      </c>
      <c r="Z200" s="10">
        <v>0</v>
      </c>
      <c r="AA200" s="10">
        <v>0</v>
      </c>
      <c r="AB200" s="10">
        <v>10.5</v>
      </c>
      <c r="AD200" s="10">
        <v>0</v>
      </c>
      <c r="AE200" s="10">
        <v>0</v>
      </c>
      <c r="AF200" s="10">
        <v>0</v>
      </c>
      <c r="AG200" s="10">
        <v>10.4</v>
      </c>
      <c r="AI200" s="10">
        <v>291</v>
      </c>
      <c r="AJ200" s="10" t="s">
        <v>307</v>
      </c>
      <c r="AK200" s="10">
        <v>0</v>
      </c>
      <c r="AL200" s="10">
        <v>0</v>
      </c>
      <c r="AM200" s="10">
        <v>0</v>
      </c>
      <c r="AN200" s="10">
        <v>10.52</v>
      </c>
      <c r="AO200" s="10">
        <v>0</v>
      </c>
      <c r="AP200" s="10">
        <v>0</v>
      </c>
      <c r="AQ200" s="10">
        <v>0</v>
      </c>
      <c r="AR200" s="10">
        <v>0</v>
      </c>
      <c r="AS200" s="10">
        <v>10.49</v>
      </c>
      <c r="AT200" s="10">
        <v>0</v>
      </c>
      <c r="AU200" s="10">
        <v>0</v>
      </c>
      <c r="AV200" s="10">
        <v>0</v>
      </c>
      <c r="AW200" s="10">
        <v>0</v>
      </c>
      <c r="AX200" s="10">
        <v>10.6</v>
      </c>
      <c r="AY200" s="10">
        <v>0</v>
      </c>
      <c r="AZ200" s="10">
        <v>291</v>
      </c>
      <c r="BA200" s="10" t="s">
        <v>307</v>
      </c>
      <c r="BB200" s="10">
        <v>0</v>
      </c>
      <c r="BC200" s="10">
        <v>0</v>
      </c>
      <c r="BD200" s="10">
        <v>0</v>
      </c>
      <c r="BE200" s="10">
        <v>10.52</v>
      </c>
      <c r="BF200" s="10">
        <v>0</v>
      </c>
      <c r="BG200" s="10">
        <v>0</v>
      </c>
      <c r="BH200" s="10">
        <v>0</v>
      </c>
      <c r="BI200" s="10">
        <v>0</v>
      </c>
      <c r="BJ200" s="10">
        <v>10.3</v>
      </c>
      <c r="BK200" s="10">
        <v>0</v>
      </c>
      <c r="BL200" s="10">
        <v>0</v>
      </c>
      <c r="BM200" s="10">
        <v>0</v>
      </c>
      <c r="BN200" s="10">
        <v>0</v>
      </c>
      <c r="BO200" s="10">
        <v>10.5</v>
      </c>
      <c r="BP200" s="10">
        <v>0</v>
      </c>
      <c r="BQ200" s="10">
        <v>291</v>
      </c>
      <c r="BR200" s="10" t="s">
        <v>307</v>
      </c>
      <c r="BS200" s="10">
        <v>0</v>
      </c>
      <c r="BT200" s="10">
        <v>0</v>
      </c>
      <c r="BU200" s="10">
        <v>0</v>
      </c>
      <c r="BV200" s="10">
        <v>10.6</v>
      </c>
      <c r="BW200" s="10">
        <v>0</v>
      </c>
      <c r="BX200" s="10">
        <v>0</v>
      </c>
      <c r="BY200" s="10">
        <v>0</v>
      </c>
      <c r="BZ200" s="10">
        <v>0</v>
      </c>
      <c r="CA200" s="10">
        <v>10.4</v>
      </c>
      <c r="CB200" s="10">
        <v>0</v>
      </c>
      <c r="CC200" s="10">
        <v>0</v>
      </c>
      <c r="CD200" s="10">
        <v>0</v>
      </c>
      <c r="CE200" s="10">
        <v>0</v>
      </c>
      <c r="CF200" s="10">
        <v>10.6</v>
      </c>
      <c r="CG200" s="10">
        <v>0</v>
      </c>
      <c r="CH200" s="10">
        <v>291</v>
      </c>
      <c r="CI200" s="10" t="s">
        <v>307</v>
      </c>
      <c r="CJ200" s="10">
        <v>0</v>
      </c>
      <c r="CK200" s="10">
        <v>0</v>
      </c>
      <c r="CL200" s="10">
        <v>0</v>
      </c>
      <c r="CM200" s="10">
        <v>10.6</v>
      </c>
      <c r="CN200" s="10">
        <v>0</v>
      </c>
      <c r="CO200" s="10">
        <v>0</v>
      </c>
      <c r="CP200" s="10">
        <v>0</v>
      </c>
      <c r="CQ200" s="10">
        <v>0</v>
      </c>
      <c r="CR200" s="10">
        <v>10.6</v>
      </c>
      <c r="CS200" s="10">
        <v>0</v>
      </c>
      <c r="CT200" s="10">
        <v>0</v>
      </c>
      <c r="CU200" s="10">
        <v>0</v>
      </c>
      <c r="CV200" s="10">
        <v>0</v>
      </c>
      <c r="CW200" s="10">
        <v>10.4</v>
      </c>
      <c r="CX200" s="10">
        <v>0</v>
      </c>
      <c r="CY200" s="10">
        <v>291</v>
      </c>
      <c r="CZ200" s="10" t="s">
        <v>307</v>
      </c>
      <c r="DA200" s="10">
        <v>0</v>
      </c>
      <c r="DB200" s="10">
        <v>0</v>
      </c>
      <c r="DC200" s="10">
        <v>0</v>
      </c>
      <c r="DD200" s="10">
        <v>10.3</v>
      </c>
      <c r="DE200" s="10">
        <v>0</v>
      </c>
      <c r="DF200" s="10">
        <v>0</v>
      </c>
      <c r="DG200" s="10">
        <v>0</v>
      </c>
      <c r="DH200" s="10">
        <v>0</v>
      </c>
      <c r="DI200" s="10">
        <v>10.5</v>
      </c>
      <c r="DJ200" s="10">
        <v>0</v>
      </c>
      <c r="DK200" s="10">
        <v>0</v>
      </c>
      <c r="DL200" s="10">
        <v>0</v>
      </c>
      <c r="DM200" s="10">
        <v>0</v>
      </c>
      <c r="DN200" s="10">
        <v>10.4</v>
      </c>
      <c r="DO200" s="10">
        <v>0</v>
      </c>
    </row>
    <row r="201" spans="1:119" x14ac:dyDescent="0.25">
      <c r="A201" s="10">
        <v>292</v>
      </c>
      <c r="B201" s="10" t="s">
        <v>292</v>
      </c>
      <c r="C201" s="10">
        <v>0.89</v>
      </c>
      <c r="D201" s="10">
        <v>0.15</v>
      </c>
      <c r="E201" s="10">
        <v>49.8</v>
      </c>
      <c r="F201" s="10">
        <v>10.5</v>
      </c>
      <c r="G201" s="10">
        <v>0.99</v>
      </c>
      <c r="H201" s="10">
        <v>1.1100000000000001</v>
      </c>
      <c r="I201" s="10">
        <v>0.23</v>
      </c>
      <c r="J201" s="10">
        <v>64.2</v>
      </c>
      <c r="K201" s="10">
        <v>10.199999999999999</v>
      </c>
      <c r="L201" s="10">
        <v>0.98</v>
      </c>
      <c r="M201" s="10">
        <v>1.5</v>
      </c>
      <c r="N201" s="10">
        <v>0.18</v>
      </c>
      <c r="O201" s="10">
        <v>84.51</v>
      </c>
      <c r="P201" s="10">
        <v>10.3</v>
      </c>
      <c r="Q201" s="10">
        <v>0.99</v>
      </c>
      <c r="R201" s="10">
        <v>292</v>
      </c>
      <c r="S201" s="10" t="s">
        <v>292</v>
      </c>
      <c r="T201" s="10">
        <v>0.48720000000000002</v>
      </c>
      <c r="U201" s="10">
        <v>0.24959999999999999</v>
      </c>
      <c r="V201" s="10">
        <v>30.099699999999999</v>
      </c>
      <c r="W201" s="10">
        <v>10.5</v>
      </c>
      <c r="Y201" s="10">
        <v>0.87390000000000001</v>
      </c>
      <c r="Z201" s="10">
        <v>0.311</v>
      </c>
      <c r="AA201" s="10">
        <v>51.004399999999997</v>
      </c>
      <c r="AB201" s="10">
        <v>10.5</v>
      </c>
      <c r="AD201" s="10">
        <v>1.1491</v>
      </c>
      <c r="AE201" s="10">
        <v>0.34639999999999999</v>
      </c>
      <c r="AF201" s="10">
        <v>66.628299999999996</v>
      </c>
      <c r="AG201" s="10">
        <v>10.4</v>
      </c>
      <c r="AI201" s="10">
        <v>292</v>
      </c>
      <c r="AJ201" s="10" t="s">
        <v>292</v>
      </c>
      <c r="AK201" s="10">
        <v>1.1787000000000001</v>
      </c>
      <c r="AL201" s="10">
        <v>0.20930000000000001</v>
      </c>
      <c r="AM201" s="10">
        <v>65.7</v>
      </c>
      <c r="AN201" s="10">
        <v>10.52</v>
      </c>
      <c r="AO201" s="10">
        <v>0.98</v>
      </c>
      <c r="AP201" s="10">
        <v>1.7192000000000001</v>
      </c>
      <c r="AQ201" s="10">
        <v>0.30599999999999999</v>
      </c>
      <c r="AR201" s="10">
        <v>96.108400000000003</v>
      </c>
      <c r="AS201" s="10">
        <v>10.49</v>
      </c>
      <c r="AT201" s="10">
        <v>0.98</v>
      </c>
      <c r="AU201" s="10">
        <v>1.7597</v>
      </c>
      <c r="AV201" s="10">
        <v>0.254</v>
      </c>
      <c r="AW201" s="10">
        <v>96.839200000000005</v>
      </c>
      <c r="AX201" s="10">
        <v>10.6</v>
      </c>
      <c r="AY201" s="10">
        <v>0.99</v>
      </c>
      <c r="AZ201" s="10">
        <v>292</v>
      </c>
      <c r="BA201" s="10" t="s">
        <v>292</v>
      </c>
      <c r="BB201" s="10">
        <v>0.40379999999999999</v>
      </c>
      <c r="BC201" s="10">
        <v>8.0799999999999997E-2</v>
      </c>
      <c r="BD201" s="10">
        <v>22.598299999999998</v>
      </c>
      <c r="BE201" s="10">
        <v>10.52</v>
      </c>
      <c r="BF201" s="10">
        <v>0.98</v>
      </c>
      <c r="BG201" s="10">
        <v>1.0535000000000001</v>
      </c>
      <c r="BH201" s="10">
        <v>0.2046</v>
      </c>
      <c r="BI201" s="10">
        <v>60.1526</v>
      </c>
      <c r="BJ201" s="10">
        <v>10.3</v>
      </c>
      <c r="BK201" s="10">
        <v>0.98</v>
      </c>
      <c r="BL201" s="10">
        <v>1.0835999999999999</v>
      </c>
      <c r="BM201" s="10">
        <v>0.1172</v>
      </c>
      <c r="BN201" s="10">
        <v>59.9283</v>
      </c>
      <c r="BO201" s="10">
        <v>10.5</v>
      </c>
      <c r="BP201" s="10">
        <v>0.99</v>
      </c>
      <c r="BQ201" s="10">
        <v>292</v>
      </c>
      <c r="BR201" s="10" t="s">
        <v>292</v>
      </c>
      <c r="BS201" s="10">
        <v>0.91</v>
      </c>
      <c r="BT201" s="10">
        <v>0.13850000000000001</v>
      </c>
      <c r="BU201" s="10">
        <v>50.133800000000001</v>
      </c>
      <c r="BV201" s="10">
        <v>10.6</v>
      </c>
      <c r="BW201" s="10">
        <v>0.99</v>
      </c>
      <c r="BX201" s="10">
        <v>1.1578999999999999</v>
      </c>
      <c r="BY201" s="10">
        <v>0.1862</v>
      </c>
      <c r="BZ201" s="10">
        <v>65.104900000000001</v>
      </c>
      <c r="CA201" s="10">
        <v>10.4</v>
      </c>
      <c r="CB201" s="10">
        <v>0.99</v>
      </c>
      <c r="CC201" s="10">
        <v>1.423</v>
      </c>
      <c r="CD201" s="10">
        <v>0.1837</v>
      </c>
      <c r="CE201" s="10">
        <v>78.151700000000005</v>
      </c>
      <c r="CF201" s="10">
        <v>10.6</v>
      </c>
      <c r="CG201" s="10">
        <v>0.99</v>
      </c>
      <c r="CH201" s="10">
        <v>292</v>
      </c>
      <c r="CI201" s="10" t="s">
        <v>292</v>
      </c>
      <c r="CJ201" s="10">
        <v>0.50670000000000004</v>
      </c>
      <c r="CK201" s="10">
        <v>0.21590000000000001</v>
      </c>
      <c r="CL201" s="10">
        <v>30</v>
      </c>
      <c r="CM201" s="10">
        <v>10.6</v>
      </c>
      <c r="CN201" s="10">
        <v>0.92</v>
      </c>
      <c r="CO201" s="10">
        <v>0.70499999999999996</v>
      </c>
      <c r="CP201" s="10">
        <v>0.2056</v>
      </c>
      <c r="CQ201" s="10">
        <v>40</v>
      </c>
      <c r="CR201" s="10">
        <v>10.6</v>
      </c>
      <c r="CS201" s="10">
        <v>0.96</v>
      </c>
      <c r="CT201" s="10">
        <v>0.83440000000000003</v>
      </c>
      <c r="CU201" s="10">
        <v>0.2268</v>
      </c>
      <c r="CV201" s="10">
        <v>48</v>
      </c>
      <c r="CW201" s="10">
        <v>10.4</v>
      </c>
      <c r="CX201" s="10">
        <v>0.96</v>
      </c>
      <c r="CY201" s="10">
        <v>292</v>
      </c>
      <c r="CZ201" s="10" t="s">
        <v>292</v>
      </c>
      <c r="DA201" s="10">
        <v>1.1842999999999999</v>
      </c>
      <c r="DB201" s="10">
        <v>0.20200000000000001</v>
      </c>
      <c r="DC201" s="10">
        <v>67.341300000000004</v>
      </c>
      <c r="DD201" s="10">
        <v>10.3</v>
      </c>
      <c r="DE201" s="10">
        <v>0.99</v>
      </c>
      <c r="DF201" s="10">
        <v>1.5223</v>
      </c>
      <c r="DG201" s="10">
        <v>0.24</v>
      </c>
      <c r="DH201" s="10">
        <v>84.739800000000002</v>
      </c>
      <c r="DI201" s="10">
        <v>10.5</v>
      </c>
      <c r="DJ201" s="10">
        <v>0.99</v>
      </c>
      <c r="DK201" s="10">
        <v>1.5848</v>
      </c>
      <c r="DL201" s="10">
        <v>0.24199999999999999</v>
      </c>
      <c r="DM201" s="10">
        <v>89.001599999999996</v>
      </c>
      <c r="DN201" s="10">
        <v>10.4</v>
      </c>
      <c r="DO201" s="10">
        <v>0.99</v>
      </c>
    </row>
    <row r="202" spans="1:119" x14ac:dyDescent="0.25">
      <c r="A202" s="10">
        <v>293</v>
      </c>
      <c r="B202" s="10" t="s">
        <v>293</v>
      </c>
      <c r="C202" s="10">
        <v>0</v>
      </c>
      <c r="D202" s="10">
        <v>0</v>
      </c>
      <c r="E202" s="10">
        <v>0</v>
      </c>
      <c r="F202" s="10">
        <v>10.5</v>
      </c>
      <c r="G202" s="10">
        <v>0</v>
      </c>
      <c r="H202" s="10">
        <v>0</v>
      </c>
      <c r="I202" s="10">
        <v>0</v>
      </c>
      <c r="J202" s="10">
        <v>0</v>
      </c>
      <c r="K202" s="10">
        <v>10.199999999999999</v>
      </c>
      <c r="L202" s="10">
        <v>0</v>
      </c>
      <c r="M202" s="10">
        <v>0</v>
      </c>
      <c r="N202" s="10">
        <v>0</v>
      </c>
      <c r="O202" s="10">
        <v>0</v>
      </c>
      <c r="P202" s="10">
        <v>10.3</v>
      </c>
      <c r="Q202" s="10">
        <v>0</v>
      </c>
      <c r="R202" s="10">
        <v>293</v>
      </c>
      <c r="S202" s="10" t="s">
        <v>293</v>
      </c>
      <c r="T202" s="10">
        <v>0</v>
      </c>
      <c r="U202" s="10">
        <v>0</v>
      </c>
      <c r="V202" s="10">
        <v>0</v>
      </c>
      <c r="W202" s="10">
        <v>10.5</v>
      </c>
      <c r="Y202" s="10">
        <v>0</v>
      </c>
      <c r="Z202" s="10">
        <v>0</v>
      </c>
      <c r="AA202" s="10">
        <v>0</v>
      </c>
      <c r="AB202" s="10">
        <v>10.5</v>
      </c>
      <c r="AD202" s="10">
        <v>0</v>
      </c>
      <c r="AE202" s="10">
        <v>0</v>
      </c>
      <c r="AF202" s="10">
        <v>0</v>
      </c>
      <c r="AG202" s="10">
        <v>10.4</v>
      </c>
      <c r="AI202" s="10">
        <v>293</v>
      </c>
      <c r="AJ202" s="10" t="s">
        <v>293</v>
      </c>
      <c r="AK202" s="10">
        <v>0</v>
      </c>
      <c r="AL202" s="10">
        <v>0</v>
      </c>
      <c r="AM202" s="10">
        <v>0</v>
      </c>
      <c r="AN202" s="10">
        <v>10.52</v>
      </c>
      <c r="AO202" s="10">
        <v>0</v>
      </c>
      <c r="AP202" s="10">
        <v>0</v>
      </c>
      <c r="AQ202" s="10">
        <v>0</v>
      </c>
      <c r="AR202" s="10">
        <v>0</v>
      </c>
      <c r="AS202" s="10">
        <v>10.49</v>
      </c>
      <c r="AT202" s="10">
        <v>0</v>
      </c>
      <c r="AU202" s="10">
        <v>0</v>
      </c>
      <c r="AV202" s="10">
        <v>0</v>
      </c>
      <c r="AW202" s="10">
        <v>0</v>
      </c>
      <c r="AX202" s="10">
        <v>10.6</v>
      </c>
      <c r="AY202" s="10">
        <v>0</v>
      </c>
      <c r="AZ202" s="10">
        <v>293</v>
      </c>
      <c r="BA202" s="10" t="s">
        <v>293</v>
      </c>
      <c r="BB202" s="10">
        <v>0</v>
      </c>
      <c r="BC202" s="10">
        <v>0</v>
      </c>
      <c r="BD202" s="10">
        <v>0</v>
      </c>
      <c r="BE202" s="10">
        <v>10.52</v>
      </c>
      <c r="BF202" s="10">
        <v>0</v>
      </c>
      <c r="BG202" s="10">
        <v>0</v>
      </c>
      <c r="BH202" s="10">
        <v>0</v>
      </c>
      <c r="BI202" s="10">
        <v>0</v>
      </c>
      <c r="BJ202" s="10">
        <v>10.3</v>
      </c>
      <c r="BK202" s="10">
        <v>0</v>
      </c>
      <c r="BL202" s="10">
        <v>0</v>
      </c>
      <c r="BM202" s="10">
        <v>0</v>
      </c>
      <c r="BN202" s="10">
        <v>0</v>
      </c>
      <c r="BO202" s="10">
        <v>10.5</v>
      </c>
      <c r="BP202" s="10">
        <v>0</v>
      </c>
      <c r="BQ202" s="10">
        <v>293</v>
      </c>
      <c r="BR202" s="10" t="s">
        <v>293</v>
      </c>
      <c r="BS202" s="10">
        <v>0</v>
      </c>
      <c r="BT202" s="10">
        <v>0</v>
      </c>
      <c r="BU202" s="10">
        <v>0</v>
      </c>
      <c r="BV202" s="10">
        <v>10.6</v>
      </c>
      <c r="BW202" s="10">
        <v>0</v>
      </c>
      <c r="BX202" s="10">
        <v>0</v>
      </c>
      <c r="BY202" s="10">
        <v>0</v>
      </c>
      <c r="BZ202" s="10">
        <v>0</v>
      </c>
      <c r="CA202" s="10">
        <v>10.4</v>
      </c>
      <c r="CB202" s="10">
        <v>0</v>
      </c>
      <c r="CC202" s="10">
        <v>0</v>
      </c>
      <c r="CD202" s="10">
        <v>0</v>
      </c>
      <c r="CE202" s="10">
        <v>0</v>
      </c>
      <c r="CF202" s="10">
        <v>10.6</v>
      </c>
      <c r="CG202" s="10">
        <v>0</v>
      </c>
      <c r="CH202" s="10">
        <v>293</v>
      </c>
      <c r="CI202" s="10" t="s">
        <v>293</v>
      </c>
      <c r="CJ202" s="10">
        <v>0</v>
      </c>
      <c r="CK202" s="10">
        <v>0</v>
      </c>
      <c r="CL202" s="10">
        <v>0</v>
      </c>
      <c r="CM202" s="10">
        <v>10.6</v>
      </c>
      <c r="CN202" s="10">
        <v>0</v>
      </c>
      <c r="CO202" s="10">
        <v>0</v>
      </c>
      <c r="CP202" s="10">
        <v>0</v>
      </c>
      <c r="CQ202" s="10">
        <v>0</v>
      </c>
      <c r="CR202" s="10">
        <v>10.6</v>
      </c>
      <c r="CS202" s="10">
        <v>0</v>
      </c>
      <c r="CT202" s="10">
        <v>0</v>
      </c>
      <c r="CU202" s="10">
        <v>0</v>
      </c>
      <c r="CV202" s="10">
        <v>0</v>
      </c>
      <c r="CW202" s="10">
        <v>10.4</v>
      </c>
      <c r="CX202" s="10">
        <v>0</v>
      </c>
      <c r="CY202" s="10">
        <v>293</v>
      </c>
      <c r="CZ202" s="10" t="s">
        <v>293</v>
      </c>
      <c r="DA202" s="10">
        <v>0</v>
      </c>
      <c r="DB202" s="10">
        <v>0</v>
      </c>
      <c r="DC202" s="10">
        <v>0</v>
      </c>
      <c r="DD202" s="10">
        <v>10.3</v>
      </c>
      <c r="DE202" s="10">
        <v>0</v>
      </c>
      <c r="DF202" s="10">
        <v>0</v>
      </c>
      <c r="DG202" s="10">
        <v>0</v>
      </c>
      <c r="DH202" s="10">
        <v>0</v>
      </c>
      <c r="DI202" s="10">
        <v>10.5</v>
      </c>
      <c r="DJ202" s="10">
        <v>0</v>
      </c>
      <c r="DK202" s="10">
        <v>0</v>
      </c>
      <c r="DL202" s="10">
        <v>0</v>
      </c>
      <c r="DM202" s="10">
        <v>0</v>
      </c>
      <c r="DN202" s="10">
        <v>10.4</v>
      </c>
      <c r="DO202" s="10">
        <v>0</v>
      </c>
    </row>
    <row r="203" spans="1:119" x14ac:dyDescent="0.25">
      <c r="A203" s="10">
        <v>294</v>
      </c>
      <c r="B203" s="10" t="s">
        <v>294</v>
      </c>
      <c r="C203" s="10">
        <v>0</v>
      </c>
      <c r="D203" s="10">
        <v>0</v>
      </c>
      <c r="E203" s="10">
        <v>0</v>
      </c>
      <c r="F203" s="10">
        <v>10.5</v>
      </c>
      <c r="G203" s="10">
        <v>0</v>
      </c>
      <c r="H203" s="10">
        <v>0</v>
      </c>
      <c r="I203" s="10">
        <v>0</v>
      </c>
      <c r="J203" s="10">
        <v>0</v>
      </c>
      <c r="K203" s="10">
        <v>10.199999999999999</v>
      </c>
      <c r="L203" s="10">
        <v>0</v>
      </c>
      <c r="M203" s="10">
        <v>0</v>
      </c>
      <c r="N203" s="10">
        <v>0</v>
      </c>
      <c r="O203" s="10">
        <v>0</v>
      </c>
      <c r="P203" s="10">
        <v>10.3</v>
      </c>
      <c r="Q203" s="10">
        <v>0</v>
      </c>
      <c r="R203" s="10">
        <v>294</v>
      </c>
      <c r="S203" s="10" t="s">
        <v>294</v>
      </c>
      <c r="T203" s="10">
        <v>0</v>
      </c>
      <c r="U203" s="10">
        <v>0</v>
      </c>
      <c r="V203" s="10">
        <v>0</v>
      </c>
      <c r="W203" s="10">
        <v>10.5</v>
      </c>
      <c r="Y203" s="10">
        <v>0</v>
      </c>
      <c r="Z203" s="10">
        <v>0</v>
      </c>
      <c r="AA203" s="10">
        <v>0</v>
      </c>
      <c r="AB203" s="10">
        <v>10.5</v>
      </c>
      <c r="AD203" s="10">
        <v>0</v>
      </c>
      <c r="AE203" s="10">
        <v>0</v>
      </c>
      <c r="AF203" s="10">
        <v>0</v>
      </c>
      <c r="AG203" s="10">
        <v>10.4</v>
      </c>
      <c r="AI203" s="10">
        <v>294</v>
      </c>
      <c r="AJ203" s="10" t="s">
        <v>294</v>
      </c>
      <c r="AK203" s="10">
        <v>0</v>
      </c>
      <c r="AL203" s="10">
        <v>0</v>
      </c>
      <c r="AM203" s="10">
        <v>0</v>
      </c>
      <c r="AN203" s="10">
        <v>10.52</v>
      </c>
      <c r="AO203" s="10">
        <v>0</v>
      </c>
      <c r="AP203" s="10">
        <v>0</v>
      </c>
      <c r="AQ203" s="10">
        <v>0</v>
      </c>
      <c r="AR203" s="10">
        <v>0</v>
      </c>
      <c r="AS203" s="10">
        <v>10.49</v>
      </c>
      <c r="AT203" s="10">
        <v>0</v>
      </c>
      <c r="AU203" s="10">
        <v>0</v>
      </c>
      <c r="AV203" s="10">
        <v>0</v>
      </c>
      <c r="AW203" s="10">
        <v>0</v>
      </c>
      <c r="AX203" s="10">
        <v>10.6</v>
      </c>
      <c r="AY203" s="10">
        <v>0</v>
      </c>
      <c r="AZ203" s="10">
        <v>294</v>
      </c>
      <c r="BA203" s="10" t="s">
        <v>294</v>
      </c>
      <c r="BB203" s="10">
        <v>0</v>
      </c>
      <c r="BC203" s="10">
        <v>0</v>
      </c>
      <c r="BD203" s="10">
        <v>0</v>
      </c>
      <c r="BE203" s="10">
        <v>10.52</v>
      </c>
      <c r="BF203" s="10">
        <v>0</v>
      </c>
      <c r="BG203" s="10">
        <v>0</v>
      </c>
      <c r="BH203" s="10">
        <v>0</v>
      </c>
      <c r="BI203" s="10">
        <v>0</v>
      </c>
      <c r="BJ203" s="10">
        <v>10.3</v>
      </c>
      <c r="BK203" s="10">
        <v>0</v>
      </c>
      <c r="BL203" s="10">
        <v>0</v>
      </c>
      <c r="BM203" s="10">
        <v>0</v>
      </c>
      <c r="BN203" s="10">
        <v>0</v>
      </c>
      <c r="BO203" s="10">
        <v>10.5</v>
      </c>
      <c r="BP203" s="10">
        <v>0</v>
      </c>
      <c r="BQ203" s="10">
        <v>294</v>
      </c>
      <c r="BR203" s="10" t="s">
        <v>294</v>
      </c>
      <c r="BS203" s="10">
        <v>0</v>
      </c>
      <c r="BT203" s="10">
        <v>0</v>
      </c>
      <c r="BU203" s="10">
        <v>0</v>
      </c>
      <c r="BV203" s="10">
        <v>10.6</v>
      </c>
      <c r="BW203" s="10">
        <v>0</v>
      </c>
      <c r="BX203" s="10">
        <v>0</v>
      </c>
      <c r="BY203" s="10">
        <v>0</v>
      </c>
      <c r="BZ203" s="10">
        <v>0</v>
      </c>
      <c r="CA203" s="10">
        <v>10.4</v>
      </c>
      <c r="CB203" s="10">
        <v>0</v>
      </c>
      <c r="CC203" s="10">
        <v>0</v>
      </c>
      <c r="CD203" s="10">
        <v>0</v>
      </c>
      <c r="CE203" s="10">
        <v>0</v>
      </c>
      <c r="CF203" s="10">
        <v>10.6</v>
      </c>
      <c r="CG203" s="10">
        <v>0</v>
      </c>
      <c r="CH203" s="10">
        <v>294</v>
      </c>
      <c r="CI203" s="10" t="s">
        <v>294</v>
      </c>
      <c r="CJ203" s="10">
        <v>0</v>
      </c>
      <c r="CK203" s="10">
        <v>0</v>
      </c>
      <c r="CL203" s="10">
        <v>0</v>
      </c>
      <c r="CM203" s="10">
        <v>10.6</v>
      </c>
      <c r="CN203" s="10">
        <v>0</v>
      </c>
      <c r="CO203" s="10">
        <v>0</v>
      </c>
      <c r="CP203" s="10">
        <v>0</v>
      </c>
      <c r="CQ203" s="10">
        <v>0</v>
      </c>
      <c r="CR203" s="10">
        <v>10.6</v>
      </c>
      <c r="CS203" s="10">
        <v>0</v>
      </c>
      <c r="CT203" s="10">
        <v>0</v>
      </c>
      <c r="CU203" s="10">
        <v>0</v>
      </c>
      <c r="CV203" s="10">
        <v>0</v>
      </c>
      <c r="CW203" s="10">
        <v>10.4</v>
      </c>
      <c r="CX203" s="10">
        <v>0</v>
      </c>
      <c r="CY203" s="10">
        <v>294</v>
      </c>
      <c r="CZ203" s="10" t="s">
        <v>294</v>
      </c>
      <c r="DA203" s="10">
        <v>0</v>
      </c>
      <c r="DB203" s="10">
        <v>0</v>
      </c>
      <c r="DC203" s="10">
        <v>0</v>
      </c>
      <c r="DD203" s="10">
        <v>10.3</v>
      </c>
      <c r="DE203" s="10">
        <v>0</v>
      </c>
      <c r="DF203" s="10">
        <v>0</v>
      </c>
      <c r="DG203" s="10">
        <v>0</v>
      </c>
      <c r="DH203" s="10">
        <v>0</v>
      </c>
      <c r="DI203" s="10">
        <v>10.5</v>
      </c>
      <c r="DJ203" s="10">
        <v>0</v>
      </c>
      <c r="DK203" s="10">
        <v>0</v>
      </c>
      <c r="DL203" s="10">
        <v>0</v>
      </c>
      <c r="DM203" s="10">
        <v>0</v>
      </c>
      <c r="DN203" s="10">
        <v>10.4</v>
      </c>
      <c r="DO203" s="10">
        <v>0</v>
      </c>
    </row>
    <row r="204" spans="1:119" x14ac:dyDescent="0.25">
      <c r="A204" s="10">
        <v>295</v>
      </c>
      <c r="B204" s="10" t="s">
        <v>296</v>
      </c>
      <c r="C204" s="10">
        <v>0.3</v>
      </c>
      <c r="D204" s="10">
        <v>7.0000000000000007E-2</v>
      </c>
      <c r="E204" s="10">
        <v>16.86</v>
      </c>
      <c r="F204" s="10">
        <v>10.5</v>
      </c>
      <c r="G204" s="10">
        <v>0.97</v>
      </c>
      <c r="H204" s="10">
        <v>0.54</v>
      </c>
      <c r="I204" s="10">
        <v>0.16</v>
      </c>
      <c r="J204" s="10">
        <v>32.1</v>
      </c>
      <c r="K204" s="10">
        <v>10.199999999999999</v>
      </c>
      <c r="L204" s="10">
        <v>0.96</v>
      </c>
      <c r="M204" s="10">
        <v>0.46</v>
      </c>
      <c r="N204" s="10">
        <v>0.08</v>
      </c>
      <c r="O204" s="10">
        <v>26.07</v>
      </c>
      <c r="P204" s="10">
        <v>10.3</v>
      </c>
      <c r="Q204" s="10">
        <v>0.99</v>
      </c>
      <c r="R204" s="10">
        <v>295</v>
      </c>
      <c r="S204" s="10" t="s">
        <v>296</v>
      </c>
      <c r="T204" s="10">
        <v>0.35770000000000002</v>
      </c>
      <c r="U204" s="10">
        <v>0.22040000000000001</v>
      </c>
      <c r="V204" s="10">
        <v>23.101500000000001</v>
      </c>
      <c r="W204" s="10">
        <v>10.5</v>
      </c>
      <c r="Y204" s="10">
        <v>0.73329999999999995</v>
      </c>
      <c r="Z204" s="10">
        <v>0.31380000000000002</v>
      </c>
      <c r="AA204" s="10">
        <v>43.857100000000003</v>
      </c>
      <c r="AB204" s="10">
        <v>10.5</v>
      </c>
      <c r="AD204" s="10">
        <v>0.47870000000000001</v>
      </c>
      <c r="AE204" s="10">
        <v>0.17349999999999999</v>
      </c>
      <c r="AF204" s="10">
        <v>28.266200000000001</v>
      </c>
      <c r="AG204" s="10">
        <v>10.4</v>
      </c>
      <c r="AI204" s="10">
        <v>295</v>
      </c>
      <c r="AJ204" s="10" t="s">
        <v>296</v>
      </c>
      <c r="AK204" s="10">
        <v>0.40899999999999997</v>
      </c>
      <c r="AL204" s="10">
        <v>0.12889999999999999</v>
      </c>
      <c r="AM204" s="10">
        <v>23.534400000000002</v>
      </c>
      <c r="AN204" s="10">
        <v>10.52</v>
      </c>
      <c r="AO204" s="10">
        <v>0.95</v>
      </c>
      <c r="AP204" s="10">
        <v>0.70099999999999996</v>
      </c>
      <c r="AQ204" s="10">
        <v>0.2021</v>
      </c>
      <c r="AR204" s="10">
        <v>40.153799999999997</v>
      </c>
      <c r="AS204" s="10">
        <v>10.49</v>
      </c>
      <c r="AT204" s="10">
        <v>0.96</v>
      </c>
      <c r="AU204" s="10">
        <v>0.62619999999999998</v>
      </c>
      <c r="AV204" s="10">
        <v>0.18590000000000001</v>
      </c>
      <c r="AW204" s="10">
        <v>35.578600000000002</v>
      </c>
      <c r="AX204" s="10">
        <v>10.6</v>
      </c>
      <c r="AY204" s="10">
        <v>0.96</v>
      </c>
      <c r="AZ204" s="10">
        <v>295</v>
      </c>
      <c r="BA204" s="10" t="s">
        <v>296</v>
      </c>
      <c r="BB204" s="10">
        <v>0.40460000000000002</v>
      </c>
      <c r="BC204" s="10">
        <v>0.25340000000000001</v>
      </c>
      <c r="BD204" s="10">
        <v>26.198799999999999</v>
      </c>
      <c r="BE204" s="10">
        <v>10.52</v>
      </c>
      <c r="BF204" s="10">
        <v>0.85</v>
      </c>
      <c r="BG204" s="10">
        <v>0.50480000000000003</v>
      </c>
      <c r="BH204" s="10">
        <v>0.27100000000000002</v>
      </c>
      <c r="BI204" s="10">
        <v>32.115200000000002</v>
      </c>
      <c r="BJ204" s="10">
        <v>10.3</v>
      </c>
      <c r="BK204" s="10">
        <v>0.88</v>
      </c>
      <c r="BL204" s="10">
        <v>0.94740000000000002</v>
      </c>
      <c r="BM204" s="10">
        <v>0.3715</v>
      </c>
      <c r="BN204" s="10">
        <v>55.955500000000001</v>
      </c>
      <c r="BO204" s="10">
        <v>10.5</v>
      </c>
      <c r="BP204" s="10">
        <v>0.93</v>
      </c>
      <c r="BQ204" s="10">
        <v>295</v>
      </c>
      <c r="BR204" s="10" t="s">
        <v>296</v>
      </c>
      <c r="BS204" s="10">
        <v>0.42709999999999998</v>
      </c>
      <c r="BT204" s="10">
        <v>0.1399</v>
      </c>
      <c r="BU204" s="10">
        <v>24.478400000000001</v>
      </c>
      <c r="BV204" s="10">
        <v>10.6</v>
      </c>
      <c r="BW204" s="10">
        <v>0.95</v>
      </c>
      <c r="BX204" s="10">
        <v>0.63700000000000001</v>
      </c>
      <c r="BY204" s="10">
        <v>0.1993</v>
      </c>
      <c r="BZ204" s="10">
        <v>37.0535</v>
      </c>
      <c r="CA204" s="10">
        <v>10.4</v>
      </c>
      <c r="CB204" s="10">
        <v>0.95</v>
      </c>
      <c r="CC204" s="10">
        <v>0.61070000000000002</v>
      </c>
      <c r="CD204" s="10">
        <v>0.1893</v>
      </c>
      <c r="CE204" s="10">
        <v>34.823300000000003</v>
      </c>
      <c r="CF204" s="10">
        <v>10.6</v>
      </c>
      <c r="CG204" s="10">
        <v>0.96</v>
      </c>
      <c r="CH204" s="10">
        <v>295</v>
      </c>
      <c r="CI204" s="10" t="s">
        <v>296</v>
      </c>
      <c r="CJ204" s="10">
        <v>0.51529999999999998</v>
      </c>
      <c r="CK204" s="10">
        <v>0.25</v>
      </c>
      <c r="CL204" s="10">
        <v>31.1951</v>
      </c>
      <c r="CM204" s="10">
        <v>10.6</v>
      </c>
      <c r="CN204" s="10">
        <v>0.9</v>
      </c>
      <c r="CO204" s="10">
        <v>0.7399</v>
      </c>
      <c r="CP204" s="10">
        <v>0.23930000000000001</v>
      </c>
      <c r="CQ204" s="10">
        <v>42.356200000000001</v>
      </c>
      <c r="CR204" s="10">
        <v>10.6</v>
      </c>
      <c r="CS204" s="10">
        <v>0.95</v>
      </c>
      <c r="CT204" s="10">
        <v>0.753</v>
      </c>
      <c r="CU204" s="10">
        <v>0.2475</v>
      </c>
      <c r="CV204" s="10">
        <v>44</v>
      </c>
      <c r="CW204" s="10">
        <v>10.4</v>
      </c>
      <c r="CX204" s="10">
        <v>0.95</v>
      </c>
      <c r="CY204" s="10">
        <v>295</v>
      </c>
      <c r="CZ204" s="10" t="s">
        <v>296</v>
      </c>
      <c r="DA204" s="10">
        <v>0.3916</v>
      </c>
      <c r="DB204" s="10">
        <v>0.12180000000000001</v>
      </c>
      <c r="DC204" s="10">
        <v>22.988800000000001</v>
      </c>
      <c r="DD204" s="10">
        <v>10.3</v>
      </c>
      <c r="DE204" s="10">
        <v>0.95</v>
      </c>
      <c r="DF204" s="10">
        <v>0.57420000000000004</v>
      </c>
      <c r="DG204" s="10">
        <v>0.15329999999999999</v>
      </c>
      <c r="DH204" s="10">
        <v>32.678699999999999</v>
      </c>
      <c r="DI204" s="10">
        <v>10.5</v>
      </c>
      <c r="DJ204" s="10">
        <v>0.97</v>
      </c>
      <c r="DK204" s="10">
        <v>0.57450000000000001</v>
      </c>
      <c r="DL204" s="10">
        <v>0.18340000000000001</v>
      </c>
      <c r="DM204" s="10">
        <v>33.478099999999998</v>
      </c>
      <c r="DN204" s="10">
        <v>10.4</v>
      </c>
      <c r="DO204" s="10">
        <v>0.95</v>
      </c>
    </row>
    <row r="205" spans="1:119" x14ac:dyDescent="0.25">
      <c r="A205" s="10">
        <v>296</v>
      </c>
      <c r="B205" s="10" t="s">
        <v>297</v>
      </c>
      <c r="C205" s="10">
        <v>0</v>
      </c>
      <c r="D205" s="10">
        <v>0</v>
      </c>
      <c r="E205" s="10">
        <v>0</v>
      </c>
      <c r="F205" s="10">
        <v>10.5</v>
      </c>
      <c r="G205" s="10">
        <v>0</v>
      </c>
      <c r="H205" s="10">
        <v>0</v>
      </c>
      <c r="I205" s="10">
        <v>0</v>
      </c>
      <c r="J205" s="10">
        <v>0</v>
      </c>
      <c r="K205" s="10">
        <v>10.199999999999999</v>
      </c>
      <c r="L205" s="10">
        <v>0</v>
      </c>
      <c r="M205" s="10">
        <v>0</v>
      </c>
      <c r="N205" s="10">
        <v>0</v>
      </c>
      <c r="O205" s="10">
        <v>0</v>
      </c>
      <c r="P205" s="10">
        <v>10.3</v>
      </c>
      <c r="Q205" s="10">
        <v>0</v>
      </c>
      <c r="R205" s="10">
        <v>296</v>
      </c>
      <c r="S205" s="10" t="s">
        <v>297</v>
      </c>
      <c r="T205" s="10">
        <v>0.1244</v>
      </c>
      <c r="U205" s="10">
        <v>4.8599999999999997E-2</v>
      </c>
      <c r="V205" s="10">
        <v>7.3413000000000004</v>
      </c>
      <c r="W205" s="10">
        <v>10.5</v>
      </c>
      <c r="Y205" s="10">
        <v>0.1275</v>
      </c>
      <c r="Z205" s="10">
        <v>3.4599999999999999E-2</v>
      </c>
      <c r="AA205" s="10">
        <v>7.2625999999999999</v>
      </c>
      <c r="AB205" s="10">
        <v>10.5</v>
      </c>
      <c r="AD205" s="10">
        <v>0.12479999999999999</v>
      </c>
      <c r="AE205" s="10">
        <v>2.87E-2</v>
      </c>
      <c r="AF205" s="10">
        <v>7.1101000000000001</v>
      </c>
      <c r="AG205" s="10">
        <v>10.4</v>
      </c>
      <c r="AI205" s="10">
        <v>296</v>
      </c>
      <c r="AJ205" s="10" t="s">
        <v>297</v>
      </c>
      <c r="AK205" s="10">
        <v>0</v>
      </c>
      <c r="AL205" s="10">
        <v>0</v>
      </c>
      <c r="AM205" s="10">
        <v>0</v>
      </c>
      <c r="AN205" s="10">
        <v>10.52</v>
      </c>
      <c r="AO205" s="10">
        <v>0</v>
      </c>
      <c r="AP205" s="10">
        <v>0</v>
      </c>
      <c r="AQ205" s="10">
        <v>0</v>
      </c>
      <c r="AR205" s="10">
        <v>0</v>
      </c>
      <c r="AS205" s="10">
        <v>10.49</v>
      </c>
      <c r="AT205" s="10">
        <v>0</v>
      </c>
      <c r="AU205" s="10">
        <v>0</v>
      </c>
      <c r="AV205" s="10">
        <v>0</v>
      </c>
      <c r="AW205" s="10">
        <v>0</v>
      </c>
      <c r="AX205" s="10">
        <v>10.6</v>
      </c>
      <c r="AY205" s="10">
        <v>0</v>
      </c>
      <c r="AZ205" s="10">
        <v>296</v>
      </c>
      <c r="BA205" s="10" t="s">
        <v>297</v>
      </c>
      <c r="BB205" s="10">
        <v>0</v>
      </c>
      <c r="BC205" s="10">
        <v>0</v>
      </c>
      <c r="BD205" s="10">
        <v>0</v>
      </c>
      <c r="BE205" s="10">
        <v>10.52</v>
      </c>
      <c r="BF205" s="10">
        <v>0</v>
      </c>
      <c r="BG205" s="10">
        <v>0</v>
      </c>
      <c r="BH205" s="10">
        <v>0</v>
      </c>
      <c r="BI205" s="10">
        <v>0</v>
      </c>
      <c r="BJ205" s="10">
        <v>10.3</v>
      </c>
      <c r="BK205" s="10">
        <v>0</v>
      </c>
      <c r="BL205" s="10">
        <v>0</v>
      </c>
      <c r="BM205" s="10">
        <v>0</v>
      </c>
      <c r="BN205" s="10">
        <v>0</v>
      </c>
      <c r="BO205" s="10">
        <v>10.5</v>
      </c>
      <c r="BP205" s="10">
        <v>0</v>
      </c>
      <c r="BQ205" s="10">
        <v>296</v>
      </c>
      <c r="BR205" s="10" t="s">
        <v>297</v>
      </c>
      <c r="BS205" s="10">
        <v>0</v>
      </c>
      <c r="BT205" s="10">
        <v>0</v>
      </c>
      <c r="BU205" s="10">
        <v>0</v>
      </c>
      <c r="BV205" s="10">
        <v>10.6</v>
      </c>
      <c r="BW205" s="10">
        <v>0</v>
      </c>
      <c r="BX205" s="10">
        <v>0</v>
      </c>
      <c r="BY205" s="10">
        <v>0</v>
      </c>
      <c r="BZ205" s="10">
        <v>0</v>
      </c>
      <c r="CA205" s="10">
        <v>10.4</v>
      </c>
      <c r="CB205" s="10">
        <v>0</v>
      </c>
      <c r="CC205" s="10">
        <v>0</v>
      </c>
      <c r="CD205" s="10">
        <v>0</v>
      </c>
      <c r="CE205" s="10">
        <v>0</v>
      </c>
      <c r="CF205" s="10">
        <v>10.6</v>
      </c>
      <c r="CG205" s="10">
        <v>0</v>
      </c>
      <c r="CH205" s="10">
        <v>296</v>
      </c>
      <c r="CI205" s="10" t="s">
        <v>297</v>
      </c>
      <c r="CJ205" s="10">
        <v>0</v>
      </c>
      <c r="CK205" s="10">
        <v>0</v>
      </c>
      <c r="CL205" s="10">
        <v>0</v>
      </c>
      <c r="CM205" s="10">
        <v>10.6</v>
      </c>
      <c r="CN205" s="10">
        <v>0</v>
      </c>
      <c r="CO205" s="10">
        <v>0</v>
      </c>
      <c r="CP205" s="10">
        <v>0</v>
      </c>
      <c r="CQ205" s="10">
        <v>0</v>
      </c>
      <c r="CR205" s="10">
        <v>10.6</v>
      </c>
      <c r="CS205" s="10">
        <v>0</v>
      </c>
      <c r="CT205" s="10">
        <v>0</v>
      </c>
      <c r="CU205" s="10">
        <v>0</v>
      </c>
      <c r="CV205" s="10">
        <v>0</v>
      </c>
      <c r="CW205" s="10">
        <v>10.4</v>
      </c>
      <c r="CX205" s="10">
        <v>0</v>
      </c>
      <c r="CY205" s="10">
        <v>296</v>
      </c>
      <c r="CZ205" s="10" t="s">
        <v>297</v>
      </c>
      <c r="DA205" s="10">
        <v>0</v>
      </c>
      <c r="DB205" s="10">
        <v>0</v>
      </c>
      <c r="DC205" s="10">
        <v>0</v>
      </c>
      <c r="DD205" s="10">
        <v>10.3</v>
      </c>
      <c r="DE205" s="10">
        <v>0</v>
      </c>
      <c r="DF205" s="10">
        <v>0</v>
      </c>
      <c r="DG205" s="10">
        <v>0</v>
      </c>
      <c r="DH205" s="10">
        <v>0</v>
      </c>
      <c r="DI205" s="10">
        <v>10.5</v>
      </c>
      <c r="DJ205" s="10">
        <v>0</v>
      </c>
      <c r="DK205" s="10">
        <v>0</v>
      </c>
      <c r="DL205" s="10">
        <v>0</v>
      </c>
      <c r="DM205" s="10">
        <v>0</v>
      </c>
      <c r="DN205" s="10">
        <v>10.4</v>
      </c>
      <c r="DO205" s="10">
        <v>0</v>
      </c>
    </row>
    <row r="206" spans="1:119" x14ac:dyDescent="0.25">
      <c r="A206" s="10">
        <v>297</v>
      </c>
      <c r="B206" s="10" t="s">
        <v>298</v>
      </c>
      <c r="C206" s="10">
        <v>0</v>
      </c>
      <c r="D206" s="10">
        <v>0</v>
      </c>
      <c r="E206" s="10">
        <v>0</v>
      </c>
      <c r="F206" s="10">
        <v>10.5</v>
      </c>
      <c r="G206" s="10">
        <v>0</v>
      </c>
      <c r="H206" s="10">
        <v>0</v>
      </c>
      <c r="I206" s="10">
        <v>0</v>
      </c>
      <c r="J206" s="10">
        <v>0</v>
      </c>
      <c r="K206" s="10">
        <v>10.199999999999999</v>
      </c>
      <c r="L206" s="10">
        <v>0</v>
      </c>
      <c r="M206" s="10">
        <v>0</v>
      </c>
      <c r="N206" s="10">
        <v>0</v>
      </c>
      <c r="O206" s="10">
        <v>0</v>
      </c>
      <c r="P206" s="10">
        <v>10.3</v>
      </c>
      <c r="Q206" s="10">
        <v>0</v>
      </c>
      <c r="R206" s="10">
        <v>297</v>
      </c>
      <c r="S206" s="10" t="s">
        <v>298</v>
      </c>
      <c r="T206" s="10">
        <v>0</v>
      </c>
      <c r="U206" s="10">
        <v>0</v>
      </c>
      <c r="V206" s="10">
        <v>0</v>
      </c>
      <c r="W206" s="10">
        <v>10.5</v>
      </c>
      <c r="Y206" s="10">
        <v>0</v>
      </c>
      <c r="Z206" s="10">
        <v>0</v>
      </c>
      <c r="AA206" s="10">
        <v>0</v>
      </c>
      <c r="AB206" s="10">
        <v>10.5</v>
      </c>
      <c r="AD206" s="10">
        <v>0</v>
      </c>
      <c r="AE206" s="10">
        <v>0</v>
      </c>
      <c r="AF206" s="10">
        <v>0</v>
      </c>
      <c r="AG206" s="10">
        <v>10.4</v>
      </c>
      <c r="AI206" s="10">
        <v>297</v>
      </c>
      <c r="AJ206" s="10" t="s">
        <v>298</v>
      </c>
      <c r="AK206" s="10">
        <v>0</v>
      </c>
      <c r="AL206" s="10">
        <v>0</v>
      </c>
      <c r="AM206" s="10">
        <v>0</v>
      </c>
      <c r="AN206" s="10">
        <v>10.52</v>
      </c>
      <c r="AO206" s="10">
        <v>0</v>
      </c>
      <c r="AP206" s="10">
        <v>0</v>
      </c>
      <c r="AQ206" s="10">
        <v>0</v>
      </c>
      <c r="AR206" s="10">
        <v>0</v>
      </c>
      <c r="AS206" s="10">
        <v>10.49</v>
      </c>
      <c r="AT206" s="10">
        <v>0</v>
      </c>
      <c r="AU206" s="10">
        <v>0</v>
      </c>
      <c r="AV206" s="10">
        <v>0</v>
      </c>
      <c r="AW206" s="10">
        <v>0</v>
      </c>
      <c r="AX206" s="10">
        <v>10.6</v>
      </c>
      <c r="AY206" s="10">
        <v>0</v>
      </c>
      <c r="AZ206" s="10">
        <v>297</v>
      </c>
      <c r="BA206" s="10" t="s">
        <v>298</v>
      </c>
      <c r="BB206" s="10">
        <v>0</v>
      </c>
      <c r="BC206" s="10">
        <v>0</v>
      </c>
      <c r="BD206" s="10">
        <v>0</v>
      </c>
      <c r="BE206" s="10">
        <v>10.52</v>
      </c>
      <c r="BF206" s="10">
        <v>0</v>
      </c>
      <c r="BG206" s="10">
        <v>0</v>
      </c>
      <c r="BH206" s="10">
        <v>0</v>
      </c>
      <c r="BI206" s="10">
        <v>0</v>
      </c>
      <c r="BJ206" s="10">
        <v>10.3</v>
      </c>
      <c r="BK206" s="10">
        <v>0</v>
      </c>
      <c r="BL206" s="10">
        <v>0</v>
      </c>
      <c r="BM206" s="10">
        <v>0</v>
      </c>
      <c r="BN206" s="10">
        <v>0</v>
      </c>
      <c r="BO206" s="10">
        <v>10.5</v>
      </c>
      <c r="BP206" s="10">
        <v>0</v>
      </c>
      <c r="BQ206" s="10">
        <v>297</v>
      </c>
      <c r="BR206" s="10" t="s">
        <v>298</v>
      </c>
      <c r="BS206" s="10">
        <v>0</v>
      </c>
      <c r="BT206" s="10">
        <v>0</v>
      </c>
      <c r="BU206" s="10">
        <v>0</v>
      </c>
      <c r="BV206" s="10">
        <v>10.6</v>
      </c>
      <c r="BW206" s="10">
        <v>0</v>
      </c>
      <c r="BX206" s="10">
        <v>0</v>
      </c>
      <c r="BY206" s="10">
        <v>0</v>
      </c>
      <c r="BZ206" s="10">
        <v>0</v>
      </c>
      <c r="CA206" s="10">
        <v>10.4</v>
      </c>
      <c r="CB206" s="10">
        <v>0</v>
      </c>
      <c r="CC206" s="10">
        <v>0</v>
      </c>
      <c r="CD206" s="10">
        <v>0</v>
      </c>
      <c r="CE206" s="10">
        <v>0</v>
      </c>
      <c r="CF206" s="10">
        <v>10.6</v>
      </c>
      <c r="CG206" s="10">
        <v>0</v>
      </c>
      <c r="CH206" s="10">
        <v>297</v>
      </c>
      <c r="CI206" s="10" t="s">
        <v>298</v>
      </c>
      <c r="CJ206" s="10">
        <v>0</v>
      </c>
      <c r="CK206" s="10">
        <v>0</v>
      </c>
      <c r="CL206" s="10">
        <v>0</v>
      </c>
      <c r="CM206" s="10">
        <v>10.6</v>
      </c>
      <c r="CN206" s="10">
        <v>0</v>
      </c>
      <c r="CO206" s="10">
        <v>0</v>
      </c>
      <c r="CP206" s="10">
        <v>0</v>
      </c>
      <c r="CQ206" s="10">
        <v>0</v>
      </c>
      <c r="CR206" s="10">
        <v>10.6</v>
      </c>
      <c r="CS206" s="10">
        <v>0</v>
      </c>
      <c r="CT206" s="10">
        <v>0</v>
      </c>
      <c r="CU206" s="10">
        <v>0</v>
      </c>
      <c r="CV206" s="10">
        <v>0</v>
      </c>
      <c r="CW206" s="10">
        <v>10.4</v>
      </c>
      <c r="CX206" s="10">
        <v>0</v>
      </c>
      <c r="CY206" s="10">
        <v>297</v>
      </c>
      <c r="CZ206" s="10" t="s">
        <v>298</v>
      </c>
      <c r="DA206" s="10">
        <v>0</v>
      </c>
      <c r="DB206" s="10">
        <v>0</v>
      </c>
      <c r="DC206" s="10">
        <v>0</v>
      </c>
      <c r="DD206" s="10">
        <v>10.3</v>
      </c>
      <c r="DE206" s="10">
        <v>0</v>
      </c>
      <c r="DF206" s="10">
        <v>0</v>
      </c>
      <c r="DG206" s="10">
        <v>0</v>
      </c>
      <c r="DH206" s="10">
        <v>0</v>
      </c>
      <c r="DI206" s="10">
        <v>10.5</v>
      </c>
      <c r="DJ206" s="10">
        <v>0</v>
      </c>
      <c r="DK206" s="10">
        <v>0</v>
      </c>
      <c r="DL206" s="10">
        <v>0</v>
      </c>
      <c r="DM206" s="10">
        <v>0</v>
      </c>
      <c r="DN206" s="10">
        <v>10.4</v>
      </c>
      <c r="DO206" s="10">
        <v>0</v>
      </c>
    </row>
    <row r="207" spans="1:119" x14ac:dyDescent="0.25">
      <c r="A207" s="10">
        <v>298</v>
      </c>
      <c r="B207" s="10" t="s">
        <v>299</v>
      </c>
      <c r="C207" s="10">
        <v>0.97</v>
      </c>
      <c r="D207" s="10">
        <v>0.19</v>
      </c>
      <c r="E207" s="10">
        <v>54.13</v>
      </c>
      <c r="F207" s="10">
        <v>10.5</v>
      </c>
      <c r="G207" s="10">
        <v>0.98</v>
      </c>
      <c r="H207" s="10">
        <v>1.2</v>
      </c>
      <c r="I207" s="10">
        <v>0.24</v>
      </c>
      <c r="J207" s="10">
        <v>69.55</v>
      </c>
      <c r="K207" s="10">
        <v>10.199999999999999</v>
      </c>
      <c r="L207" s="10">
        <v>0.98</v>
      </c>
      <c r="M207" s="10">
        <v>1.59</v>
      </c>
      <c r="N207" s="10">
        <v>0.19</v>
      </c>
      <c r="O207" s="10">
        <v>89.79</v>
      </c>
      <c r="P207" s="10">
        <v>10.3</v>
      </c>
      <c r="Q207" s="10">
        <v>0.99</v>
      </c>
      <c r="R207" s="10">
        <v>298</v>
      </c>
      <c r="S207" s="10" t="s">
        <v>299</v>
      </c>
      <c r="T207" s="10">
        <v>0.35770000000000002</v>
      </c>
      <c r="U207" s="10">
        <v>0.22040000000000001</v>
      </c>
      <c r="V207" s="10">
        <v>23.101500000000001</v>
      </c>
      <c r="W207" s="10">
        <v>10.5</v>
      </c>
      <c r="Y207" s="10">
        <v>0.97770000000000001</v>
      </c>
      <c r="Z207" s="10">
        <v>0.41839999999999999</v>
      </c>
      <c r="AA207" s="10">
        <v>58.476199999999999</v>
      </c>
      <c r="AB207" s="10">
        <v>10.5</v>
      </c>
      <c r="AD207" s="10">
        <v>1.3164</v>
      </c>
      <c r="AE207" s="10">
        <v>0.47710000000000002</v>
      </c>
      <c r="AF207" s="10">
        <v>77.731999999999999</v>
      </c>
      <c r="AG207" s="10">
        <v>10.4</v>
      </c>
      <c r="AI207" s="10">
        <v>298</v>
      </c>
      <c r="AJ207" s="10" t="s">
        <v>299</v>
      </c>
      <c r="AK207" s="10">
        <v>0.2243</v>
      </c>
      <c r="AL207" s="10">
        <v>0.13519999999999999</v>
      </c>
      <c r="AM207" s="10">
        <v>14.372400000000001</v>
      </c>
      <c r="AN207" s="10">
        <v>10.52</v>
      </c>
      <c r="AO207" s="10">
        <v>0.86</v>
      </c>
      <c r="AP207" s="10">
        <v>0.39460000000000001</v>
      </c>
      <c r="AQ207" s="10">
        <v>0.16950000000000001</v>
      </c>
      <c r="AR207" s="10">
        <v>23.637599999999999</v>
      </c>
      <c r="AS207" s="10">
        <v>10.49</v>
      </c>
      <c r="AT207" s="10">
        <v>0.92</v>
      </c>
      <c r="AU207" s="10">
        <v>0.46949999999999997</v>
      </c>
      <c r="AV207" s="10">
        <v>0.16020000000000001</v>
      </c>
      <c r="AW207" s="10">
        <v>27.020499999999998</v>
      </c>
      <c r="AX207" s="10">
        <v>10.6</v>
      </c>
      <c r="AY207" s="10">
        <v>0.95</v>
      </c>
      <c r="AZ207" s="10">
        <v>298</v>
      </c>
      <c r="BA207" s="10" t="s">
        <v>299</v>
      </c>
      <c r="BB207" s="10">
        <v>0.50980000000000003</v>
      </c>
      <c r="BC207" s="10">
        <v>0.34620000000000001</v>
      </c>
      <c r="BD207" s="10">
        <v>33.821100000000001</v>
      </c>
      <c r="BE207" s="10">
        <v>10.52</v>
      </c>
      <c r="BF207" s="10">
        <v>0.83</v>
      </c>
      <c r="BG207" s="10">
        <v>1.1289</v>
      </c>
      <c r="BH207" s="10">
        <v>0.4113</v>
      </c>
      <c r="BI207" s="10">
        <v>67.347999999999999</v>
      </c>
      <c r="BJ207" s="10">
        <v>10.3</v>
      </c>
      <c r="BK207" s="10">
        <v>0.94</v>
      </c>
      <c r="BL207" s="10">
        <v>0.93440000000000001</v>
      </c>
      <c r="BM207" s="10">
        <v>0.39729999999999999</v>
      </c>
      <c r="BN207" s="10">
        <v>55.831499999999998</v>
      </c>
      <c r="BO207" s="10">
        <v>10.5</v>
      </c>
      <c r="BP207" s="10">
        <v>0.92</v>
      </c>
      <c r="BQ207" s="10">
        <v>298</v>
      </c>
      <c r="BR207" s="10" t="s">
        <v>299</v>
      </c>
      <c r="BS207" s="10">
        <v>0.79020000000000001</v>
      </c>
      <c r="BT207" s="10">
        <v>0.22520000000000001</v>
      </c>
      <c r="BU207" s="10">
        <v>44.7515</v>
      </c>
      <c r="BV207" s="10">
        <v>10.6</v>
      </c>
      <c r="BW207" s="10">
        <v>0.96</v>
      </c>
      <c r="BX207" s="10">
        <v>1.1302000000000001</v>
      </c>
      <c r="BY207" s="10">
        <v>0.24759999999999999</v>
      </c>
      <c r="BZ207" s="10">
        <v>64.228300000000004</v>
      </c>
      <c r="CA207" s="10">
        <v>10.4</v>
      </c>
      <c r="CB207" s="10">
        <v>0.98</v>
      </c>
      <c r="CC207" s="10">
        <v>1.4041999999999999</v>
      </c>
      <c r="CD207" s="10">
        <v>0.29580000000000001</v>
      </c>
      <c r="CE207" s="10">
        <v>78.159400000000005</v>
      </c>
      <c r="CF207" s="10">
        <v>10.6</v>
      </c>
      <c r="CG207" s="10">
        <v>0.98</v>
      </c>
      <c r="CH207" s="10">
        <v>298</v>
      </c>
      <c r="CI207" s="10" t="s">
        <v>299</v>
      </c>
      <c r="CJ207" s="10">
        <v>0.755</v>
      </c>
      <c r="CK207" s="10">
        <v>0.45860000000000001</v>
      </c>
      <c r="CL207" s="10">
        <v>48.111400000000003</v>
      </c>
      <c r="CM207" s="10">
        <v>10.6</v>
      </c>
      <c r="CN207" s="10">
        <v>0.85</v>
      </c>
      <c r="CO207" s="10">
        <v>0.98850000000000005</v>
      </c>
      <c r="CP207" s="10">
        <v>0.3846</v>
      </c>
      <c r="CQ207" s="10">
        <v>57.770400000000002</v>
      </c>
      <c r="CR207" s="10">
        <v>10.6</v>
      </c>
      <c r="CS207" s="10">
        <v>0.93</v>
      </c>
      <c r="CT207" s="10">
        <v>1.2346999999999999</v>
      </c>
      <c r="CU207" s="10">
        <v>0.46870000000000001</v>
      </c>
      <c r="CV207" s="10">
        <v>73.317599999999999</v>
      </c>
      <c r="CW207" s="10">
        <v>10.4</v>
      </c>
      <c r="CX207" s="10">
        <v>0.93</v>
      </c>
      <c r="CY207" s="10">
        <v>298</v>
      </c>
      <c r="CZ207" s="10" t="s">
        <v>299</v>
      </c>
      <c r="DA207" s="10">
        <v>1.6677999999999999</v>
      </c>
      <c r="DB207" s="10">
        <v>0.42220000000000002</v>
      </c>
      <c r="DC207" s="10">
        <v>96.437600000000003</v>
      </c>
      <c r="DD207" s="10">
        <v>10.3</v>
      </c>
      <c r="DE207" s="10">
        <v>0.97</v>
      </c>
      <c r="DF207" s="10">
        <v>2.1960000000000002</v>
      </c>
      <c r="DG207" s="10">
        <v>0.46579999999999999</v>
      </c>
      <c r="DH207" s="10">
        <v>123.43559999999999</v>
      </c>
      <c r="DI207" s="10">
        <v>10.5</v>
      </c>
      <c r="DJ207" s="10">
        <v>0.98</v>
      </c>
      <c r="DK207" s="10">
        <v>2.4615999999999998</v>
      </c>
      <c r="DL207" s="10">
        <v>0.50019999999999998</v>
      </c>
      <c r="DM207" s="10">
        <v>139.44669999999999</v>
      </c>
      <c r="DN207" s="10">
        <v>10.4</v>
      </c>
      <c r="DO207" s="10">
        <v>0.98</v>
      </c>
    </row>
    <row r="208" spans="1:119" x14ac:dyDescent="0.25">
      <c r="A208" s="10">
        <v>299</v>
      </c>
      <c r="B208" s="10" t="s">
        <v>300</v>
      </c>
      <c r="C208" s="10">
        <v>0.02</v>
      </c>
      <c r="D208" s="10">
        <v>0.01</v>
      </c>
      <c r="E208" s="10">
        <v>1.1100000000000001</v>
      </c>
      <c r="F208" s="10">
        <v>10.5</v>
      </c>
      <c r="G208" s="10">
        <v>0.95</v>
      </c>
      <c r="H208" s="10">
        <v>0.02</v>
      </c>
      <c r="I208" s="10">
        <v>0.01</v>
      </c>
      <c r="J208" s="10">
        <v>1.07</v>
      </c>
      <c r="K208" s="10">
        <v>10.199999999999999</v>
      </c>
      <c r="L208" s="10">
        <v>0.93</v>
      </c>
      <c r="M208" s="10">
        <v>0.02</v>
      </c>
      <c r="N208" s="10">
        <v>0</v>
      </c>
      <c r="O208" s="10">
        <v>1.03</v>
      </c>
      <c r="P208" s="10">
        <v>10.3</v>
      </c>
      <c r="Q208" s="10">
        <v>0.98</v>
      </c>
      <c r="R208" s="10">
        <v>299</v>
      </c>
      <c r="S208" s="10" t="s">
        <v>300</v>
      </c>
      <c r="T208" s="10">
        <v>0</v>
      </c>
      <c r="U208" s="10">
        <v>0</v>
      </c>
      <c r="V208" s="10">
        <v>0</v>
      </c>
      <c r="W208" s="10">
        <v>10.5</v>
      </c>
      <c r="Y208" s="10">
        <v>0</v>
      </c>
      <c r="Z208" s="10">
        <v>0</v>
      </c>
      <c r="AA208" s="10">
        <v>0</v>
      </c>
      <c r="AB208" s="10">
        <v>10.5</v>
      </c>
      <c r="AD208" s="10">
        <v>0</v>
      </c>
      <c r="AE208" s="10">
        <v>0</v>
      </c>
      <c r="AF208" s="10">
        <v>0</v>
      </c>
      <c r="AG208" s="10">
        <v>10.4</v>
      </c>
      <c r="AI208" s="10">
        <v>299</v>
      </c>
      <c r="AJ208" s="10" t="s">
        <v>300</v>
      </c>
      <c r="AK208" s="10">
        <v>1.77E-2</v>
      </c>
      <c r="AL208" s="10">
        <v>1.37E-2</v>
      </c>
      <c r="AM208" s="10">
        <v>1.2282999999999999</v>
      </c>
      <c r="AN208" s="10">
        <v>10.52</v>
      </c>
      <c r="AO208" s="10">
        <v>0.79</v>
      </c>
      <c r="AP208" s="10">
        <v>2.06E-2</v>
      </c>
      <c r="AQ208" s="10">
        <v>9.4000000000000004E-3</v>
      </c>
      <c r="AR208" s="10">
        <v>1.2463</v>
      </c>
      <c r="AS208" s="10">
        <v>10.49</v>
      </c>
      <c r="AT208" s="10">
        <v>0.91</v>
      </c>
      <c r="AU208" s="10">
        <v>2.3300000000000001E-2</v>
      </c>
      <c r="AV208" s="10">
        <v>1.12E-2</v>
      </c>
      <c r="AW208" s="10">
        <v>1.4077999999999999</v>
      </c>
      <c r="AX208" s="10">
        <v>10.6</v>
      </c>
      <c r="AY208" s="10">
        <v>0.9</v>
      </c>
      <c r="AZ208" s="10">
        <v>299</v>
      </c>
      <c r="BA208" s="10" t="s">
        <v>300</v>
      </c>
      <c r="BB208" s="10">
        <v>0.1129</v>
      </c>
      <c r="BC208" s="10">
        <v>4.1000000000000002E-2</v>
      </c>
      <c r="BD208" s="10">
        <v>6.5911999999999997</v>
      </c>
      <c r="BE208" s="10">
        <v>10.52</v>
      </c>
      <c r="BF208" s="10">
        <v>0.94</v>
      </c>
      <c r="BG208" s="10">
        <v>7.8600000000000003E-2</v>
      </c>
      <c r="BH208" s="10">
        <v>2.86E-2</v>
      </c>
      <c r="BI208" s="10">
        <v>4.6874000000000002</v>
      </c>
      <c r="BJ208" s="10">
        <v>10.3</v>
      </c>
      <c r="BK208" s="10">
        <v>0.94</v>
      </c>
      <c r="BL208" s="10">
        <v>4.41E-2</v>
      </c>
      <c r="BM208" s="10">
        <v>1.4800000000000001E-2</v>
      </c>
      <c r="BN208" s="10">
        <v>2.5602</v>
      </c>
      <c r="BO208" s="10">
        <v>10.5</v>
      </c>
      <c r="BP208" s="10">
        <v>0.95</v>
      </c>
      <c r="BQ208" s="10">
        <v>299</v>
      </c>
      <c r="BR208" s="10" t="s">
        <v>300</v>
      </c>
      <c r="BS208" s="10">
        <v>6.8199999999999997E-2</v>
      </c>
      <c r="BT208" s="10">
        <v>1.5800000000000002E-2</v>
      </c>
      <c r="BU208" s="10">
        <v>3.8130000000000002</v>
      </c>
      <c r="BV208" s="10">
        <v>10.6</v>
      </c>
      <c r="BW208" s="10">
        <v>0.97</v>
      </c>
      <c r="BX208" s="10">
        <v>0.1154</v>
      </c>
      <c r="BY208" s="10">
        <v>4.4999999999999998E-2</v>
      </c>
      <c r="BZ208" s="10">
        <v>6.8761999999999999</v>
      </c>
      <c r="CA208" s="10">
        <v>10.4</v>
      </c>
      <c r="CB208" s="10">
        <v>0.93</v>
      </c>
      <c r="CC208" s="10">
        <v>7.1400000000000005E-2</v>
      </c>
      <c r="CD208" s="10">
        <v>2.2200000000000001E-2</v>
      </c>
      <c r="CE208" s="10">
        <v>4.0726000000000004</v>
      </c>
      <c r="CF208" s="10">
        <v>10.6</v>
      </c>
      <c r="CG208" s="10">
        <v>0.95</v>
      </c>
      <c r="CH208" s="10">
        <v>299</v>
      </c>
      <c r="CI208" s="10" t="s">
        <v>300</v>
      </c>
      <c r="CJ208" s="10">
        <v>1.67E-2</v>
      </c>
      <c r="CK208" s="10">
        <v>7.6E-3</v>
      </c>
      <c r="CL208" s="10">
        <v>1</v>
      </c>
      <c r="CM208" s="10">
        <v>10.6</v>
      </c>
      <c r="CN208" s="10">
        <v>0.91</v>
      </c>
      <c r="CO208" s="10">
        <v>1.67E-2</v>
      </c>
      <c r="CP208" s="10">
        <v>7.6E-3</v>
      </c>
      <c r="CQ208" s="10">
        <v>1</v>
      </c>
      <c r="CR208" s="10">
        <v>10.6</v>
      </c>
      <c r="CS208" s="10">
        <v>0.91</v>
      </c>
      <c r="CT208" s="10">
        <v>1.6400000000000001E-2</v>
      </c>
      <c r="CU208" s="10">
        <v>7.4999999999999997E-3</v>
      </c>
      <c r="CV208" s="10">
        <v>1</v>
      </c>
      <c r="CW208" s="10">
        <v>10.4</v>
      </c>
      <c r="CX208" s="10">
        <v>0.91</v>
      </c>
      <c r="CY208" s="10">
        <v>299</v>
      </c>
      <c r="CZ208" s="10" t="s">
        <v>300</v>
      </c>
      <c r="DA208" s="10">
        <v>0.1236</v>
      </c>
      <c r="DB208" s="10">
        <v>3.5400000000000001E-2</v>
      </c>
      <c r="DC208" s="10">
        <v>7.2068000000000003</v>
      </c>
      <c r="DD208" s="10">
        <v>10.3</v>
      </c>
      <c r="DE208" s="10">
        <v>0.96</v>
      </c>
      <c r="DF208" s="10">
        <v>0.1956</v>
      </c>
      <c r="DG208" s="10">
        <v>3.78E-2</v>
      </c>
      <c r="DH208" s="10">
        <v>10.9542</v>
      </c>
      <c r="DI208" s="10">
        <v>10.5</v>
      </c>
      <c r="DJ208" s="10">
        <v>0.98</v>
      </c>
      <c r="DK208" s="10">
        <v>0.14380000000000001</v>
      </c>
      <c r="DL208" s="10">
        <v>2.5000000000000001E-2</v>
      </c>
      <c r="DM208" s="10">
        <v>8.1027000000000005</v>
      </c>
      <c r="DN208" s="10">
        <v>10.4</v>
      </c>
      <c r="DO208" s="10">
        <v>0.99</v>
      </c>
    </row>
    <row r="209" spans="1:119" x14ac:dyDescent="0.25">
      <c r="A209" s="10">
        <v>300</v>
      </c>
      <c r="B209" s="10" t="s">
        <v>301</v>
      </c>
      <c r="C209" s="10">
        <v>1.73</v>
      </c>
      <c r="D209" s="10">
        <v>0.5</v>
      </c>
      <c r="E209" s="10">
        <v>99.31</v>
      </c>
      <c r="F209" s="10">
        <v>10.5</v>
      </c>
      <c r="G209" s="10">
        <v>0.96</v>
      </c>
      <c r="H209" s="10">
        <v>2.69</v>
      </c>
      <c r="I209" s="10">
        <v>0.78</v>
      </c>
      <c r="J209" s="10">
        <v>158.36000000000001</v>
      </c>
      <c r="K209" s="10">
        <v>10.199999999999999</v>
      </c>
      <c r="L209" s="10">
        <v>0.96</v>
      </c>
      <c r="M209" s="10">
        <v>2.38</v>
      </c>
      <c r="N209" s="10">
        <v>0.42</v>
      </c>
      <c r="O209" s="10">
        <v>135.57</v>
      </c>
      <c r="P209" s="10">
        <v>10.3</v>
      </c>
      <c r="Q209" s="10">
        <v>0.99</v>
      </c>
      <c r="R209" s="10">
        <v>300</v>
      </c>
      <c r="S209" s="10" t="s">
        <v>301</v>
      </c>
      <c r="T209" s="10">
        <v>0.45129999999999998</v>
      </c>
      <c r="U209" s="10">
        <v>0.35199999999999998</v>
      </c>
      <c r="V209" s="10">
        <v>31.469100000000001</v>
      </c>
      <c r="W209" s="10">
        <v>10.5</v>
      </c>
      <c r="Y209" s="10">
        <v>1.2721</v>
      </c>
      <c r="Z209" s="10">
        <v>0.74339999999999995</v>
      </c>
      <c r="AA209" s="10">
        <v>81.015100000000004</v>
      </c>
      <c r="AB209" s="10">
        <v>10.5</v>
      </c>
      <c r="AD209" s="10">
        <v>0.90590000000000004</v>
      </c>
      <c r="AE209" s="10">
        <v>0.44840000000000002</v>
      </c>
      <c r="AF209" s="10">
        <v>56.114800000000002</v>
      </c>
      <c r="AG209" s="10">
        <v>10.4</v>
      </c>
      <c r="AI209" s="10">
        <v>300</v>
      </c>
      <c r="AJ209" s="10" t="s">
        <v>301</v>
      </c>
      <c r="AK209" s="10">
        <v>0.95840000000000003</v>
      </c>
      <c r="AL209" s="10">
        <v>0.38879999999999998</v>
      </c>
      <c r="AM209" s="10">
        <v>56.762</v>
      </c>
      <c r="AN209" s="10">
        <v>10.52</v>
      </c>
      <c r="AO209" s="10">
        <v>0.93</v>
      </c>
      <c r="AP209" s="10">
        <v>1.3882000000000001</v>
      </c>
      <c r="AQ209" s="10">
        <v>0.48799999999999999</v>
      </c>
      <c r="AR209" s="10">
        <v>80.987300000000005</v>
      </c>
      <c r="AS209" s="10">
        <v>10.49</v>
      </c>
      <c r="AT209" s="10">
        <v>0.94</v>
      </c>
      <c r="AU209" s="10">
        <v>1.3868</v>
      </c>
      <c r="AV209" s="10">
        <v>0.48159999999999997</v>
      </c>
      <c r="AW209" s="10">
        <v>79.959999999999994</v>
      </c>
      <c r="AX209" s="10">
        <v>10.6</v>
      </c>
      <c r="AY209" s="10">
        <v>0.94</v>
      </c>
      <c r="AZ209" s="10">
        <v>300</v>
      </c>
      <c r="BA209" s="10" t="s">
        <v>301</v>
      </c>
      <c r="BB209" s="10">
        <v>0.67549999999999999</v>
      </c>
      <c r="BC209" s="10">
        <v>0.50160000000000005</v>
      </c>
      <c r="BD209" s="10">
        <v>46.173699999999997</v>
      </c>
      <c r="BE209" s="10">
        <v>10.52</v>
      </c>
      <c r="BF209" s="10">
        <v>0.8</v>
      </c>
      <c r="BG209" s="10">
        <v>0.62529999999999997</v>
      </c>
      <c r="BH209" s="10">
        <v>0.46579999999999999</v>
      </c>
      <c r="BI209" s="10">
        <v>43.706200000000003</v>
      </c>
      <c r="BJ209" s="10">
        <v>10.3</v>
      </c>
      <c r="BK209" s="10">
        <v>0.8</v>
      </c>
      <c r="BL209" s="10">
        <v>0.83079999999999998</v>
      </c>
      <c r="BM209" s="10">
        <v>0.38640000000000002</v>
      </c>
      <c r="BN209" s="10">
        <v>50.382399999999997</v>
      </c>
      <c r="BO209" s="10">
        <v>10.5</v>
      </c>
      <c r="BP209" s="10">
        <v>0.91</v>
      </c>
      <c r="BQ209" s="10">
        <v>300</v>
      </c>
      <c r="BR209" s="10" t="s">
        <v>301</v>
      </c>
      <c r="BS209" s="10">
        <v>0.89249999999999996</v>
      </c>
      <c r="BT209" s="10">
        <v>0.32179999999999997</v>
      </c>
      <c r="BU209" s="10">
        <v>51.673400000000001</v>
      </c>
      <c r="BV209" s="10">
        <v>10.6</v>
      </c>
      <c r="BW209" s="10">
        <v>0.94</v>
      </c>
      <c r="BX209" s="10">
        <v>1.4063000000000001</v>
      </c>
      <c r="BY209" s="10">
        <v>0.46629999999999999</v>
      </c>
      <c r="BZ209" s="10">
        <v>82.251199999999997</v>
      </c>
      <c r="CA209" s="10">
        <v>10.4</v>
      </c>
      <c r="CB209" s="10">
        <v>0.95</v>
      </c>
      <c r="CC209" s="10">
        <v>1.2254</v>
      </c>
      <c r="CD209" s="10">
        <v>0.4153</v>
      </c>
      <c r="CE209" s="10">
        <v>70.470399999999998</v>
      </c>
      <c r="CF209" s="10">
        <v>10.6</v>
      </c>
      <c r="CG209" s="10">
        <v>0.95</v>
      </c>
      <c r="CH209" s="10">
        <v>300</v>
      </c>
      <c r="CI209" s="10" t="s">
        <v>301</v>
      </c>
      <c r="CJ209" s="10">
        <v>0.42599999999999999</v>
      </c>
      <c r="CK209" s="10">
        <v>0.29530000000000001</v>
      </c>
      <c r="CL209" s="10">
        <v>28.2319</v>
      </c>
      <c r="CM209" s="10">
        <v>10.6</v>
      </c>
      <c r="CN209" s="10">
        <v>0.82</v>
      </c>
      <c r="CO209" s="10">
        <v>0.82620000000000005</v>
      </c>
      <c r="CP209" s="10">
        <v>0.40010000000000001</v>
      </c>
      <c r="CQ209" s="10">
        <v>50</v>
      </c>
      <c r="CR209" s="10">
        <v>10.6</v>
      </c>
      <c r="CS209" s="10">
        <v>0.9</v>
      </c>
      <c r="CT209" s="10">
        <v>0.61609999999999998</v>
      </c>
      <c r="CU209" s="10">
        <v>0.2984</v>
      </c>
      <c r="CV209" s="10">
        <v>38</v>
      </c>
      <c r="CW209" s="10">
        <v>10.4</v>
      </c>
      <c r="CX209" s="10">
        <v>0.9</v>
      </c>
      <c r="CY209" s="10">
        <v>300</v>
      </c>
      <c r="CZ209" s="10" t="s">
        <v>301</v>
      </c>
      <c r="DA209" s="10">
        <v>0.79300000000000004</v>
      </c>
      <c r="DB209" s="10">
        <v>0.32100000000000001</v>
      </c>
      <c r="DC209" s="10">
        <v>47.951099999999997</v>
      </c>
      <c r="DD209" s="10">
        <v>10.3</v>
      </c>
      <c r="DE209" s="10">
        <v>0.93</v>
      </c>
      <c r="DF209" s="10">
        <v>0.97929999999999995</v>
      </c>
      <c r="DG209" s="10">
        <v>0.30780000000000002</v>
      </c>
      <c r="DH209" s="10">
        <v>56.442999999999998</v>
      </c>
      <c r="DI209" s="10">
        <v>10.5</v>
      </c>
      <c r="DJ209" s="10">
        <v>0.95</v>
      </c>
      <c r="DK209" s="10">
        <v>1.2367999999999999</v>
      </c>
      <c r="DL209" s="10">
        <v>0.44319999999999998</v>
      </c>
      <c r="DM209" s="10">
        <v>72.935500000000005</v>
      </c>
      <c r="DN209" s="10">
        <v>10.4</v>
      </c>
      <c r="DO209" s="10">
        <v>0.94</v>
      </c>
    </row>
    <row r="210" spans="1:119" x14ac:dyDescent="0.25">
      <c r="A210" s="10">
        <v>301</v>
      </c>
      <c r="B210" s="10" t="s">
        <v>310</v>
      </c>
      <c r="C210" s="10">
        <v>0.02</v>
      </c>
      <c r="D210" s="10">
        <v>0.01</v>
      </c>
      <c r="E210" s="10">
        <v>1</v>
      </c>
      <c r="F210" s="10">
        <v>10.5</v>
      </c>
      <c r="G210" s="10">
        <v>0.96</v>
      </c>
      <c r="H210" s="10">
        <v>0.02</v>
      </c>
      <c r="I210" s="10">
        <v>0.01</v>
      </c>
      <c r="J210" s="10">
        <v>1.03</v>
      </c>
      <c r="K210" s="10">
        <v>10.199999999999999</v>
      </c>
      <c r="L210" s="10">
        <v>0.96</v>
      </c>
      <c r="M210" s="10">
        <v>0.02</v>
      </c>
      <c r="N210" s="10">
        <v>0</v>
      </c>
      <c r="O210" s="10">
        <v>1.02</v>
      </c>
      <c r="P210" s="10">
        <v>10.3</v>
      </c>
      <c r="Q210" s="10">
        <v>0.97</v>
      </c>
      <c r="R210" s="10">
        <v>301</v>
      </c>
      <c r="S210" s="10" t="s">
        <v>310</v>
      </c>
      <c r="T210" s="10">
        <v>0</v>
      </c>
      <c r="U210" s="10">
        <v>0</v>
      </c>
      <c r="V210" s="10">
        <v>0</v>
      </c>
      <c r="W210" s="10">
        <v>10.5</v>
      </c>
      <c r="Y210" s="10">
        <v>0</v>
      </c>
      <c r="Z210" s="10">
        <v>0</v>
      </c>
      <c r="AA210" s="10">
        <v>0</v>
      </c>
      <c r="AB210" s="10">
        <v>10.5</v>
      </c>
      <c r="AD210" s="10">
        <v>0</v>
      </c>
      <c r="AE210" s="10">
        <v>0</v>
      </c>
      <c r="AF210" s="10">
        <v>0</v>
      </c>
      <c r="AG210" s="10">
        <v>10.4</v>
      </c>
      <c r="AI210" s="10">
        <v>301</v>
      </c>
      <c r="AJ210" s="10" t="s">
        <v>310</v>
      </c>
      <c r="AK210" s="10">
        <v>0.12330000000000001</v>
      </c>
      <c r="AL210" s="10">
        <v>6.1800000000000001E-2</v>
      </c>
      <c r="AM210" s="10">
        <v>7.5335999999999999</v>
      </c>
      <c r="AN210" s="10">
        <v>10.57</v>
      </c>
      <c r="AO210" s="10">
        <v>0.89</v>
      </c>
      <c r="AP210" s="10">
        <v>0.21190000000000001</v>
      </c>
      <c r="AQ210" s="10">
        <v>6.7000000000000004E-2</v>
      </c>
      <c r="AR210" s="10">
        <v>12.325699999999999</v>
      </c>
      <c r="AS210" s="10">
        <v>10.41</v>
      </c>
      <c r="AT210" s="10">
        <v>0.95</v>
      </c>
      <c r="AU210" s="10">
        <v>0.20730000000000001</v>
      </c>
      <c r="AV210" s="10">
        <v>6.8099999999999994E-2</v>
      </c>
      <c r="AW210" s="10">
        <v>11.9979</v>
      </c>
      <c r="AX210" s="10">
        <v>10.5</v>
      </c>
      <c r="AY210" s="10">
        <v>0.95</v>
      </c>
      <c r="AZ210" s="10">
        <v>301</v>
      </c>
      <c r="BA210" s="10" t="s">
        <v>310</v>
      </c>
      <c r="BB210" s="10">
        <v>0.15</v>
      </c>
      <c r="BC210" s="10">
        <v>8.9499999999999996E-2</v>
      </c>
      <c r="BD210" s="10">
        <v>9.6044999999999998</v>
      </c>
      <c r="BE210" s="10">
        <v>10.5</v>
      </c>
      <c r="BF210" s="10">
        <v>0.86</v>
      </c>
      <c r="BG210" s="10">
        <v>0.158</v>
      </c>
      <c r="BH210" s="10">
        <v>8.2699999999999996E-2</v>
      </c>
      <c r="BI210" s="10">
        <v>10.0976</v>
      </c>
      <c r="BJ210" s="10">
        <v>10.199999999999999</v>
      </c>
      <c r="BK210" s="10">
        <v>0.89</v>
      </c>
      <c r="BL210" s="10">
        <v>0.1623</v>
      </c>
      <c r="BM210" s="10">
        <v>6.3299999999999995E-2</v>
      </c>
      <c r="BN210" s="10">
        <v>9.6687999999999992</v>
      </c>
      <c r="BO210" s="10">
        <v>10.4</v>
      </c>
      <c r="BP210" s="10">
        <v>0.93</v>
      </c>
      <c r="BQ210" s="10">
        <v>301</v>
      </c>
      <c r="BR210" s="10" t="s">
        <v>310</v>
      </c>
      <c r="BS210" s="10">
        <v>0.185</v>
      </c>
      <c r="BT210" s="10">
        <v>4.87E-2</v>
      </c>
      <c r="BU210" s="10">
        <v>10.4221</v>
      </c>
      <c r="BV210" s="10">
        <v>10.6</v>
      </c>
      <c r="BW210" s="10">
        <v>0.97</v>
      </c>
      <c r="BX210" s="10">
        <v>0.25190000000000001</v>
      </c>
      <c r="BY210" s="10">
        <v>4.1500000000000002E-2</v>
      </c>
      <c r="BZ210" s="10">
        <v>14.3093</v>
      </c>
      <c r="CA210" s="10">
        <v>10.3</v>
      </c>
      <c r="CB210" s="10">
        <v>0.99</v>
      </c>
      <c r="CC210" s="10">
        <v>0.19420000000000001</v>
      </c>
      <c r="CD210" s="10">
        <v>4.4600000000000001E-2</v>
      </c>
      <c r="CE210" s="10">
        <v>11.059900000000001</v>
      </c>
      <c r="CF210" s="10">
        <v>10.4</v>
      </c>
      <c r="CG210" s="10">
        <v>0.97</v>
      </c>
      <c r="CH210" s="10">
        <v>301</v>
      </c>
      <c r="CI210" s="10" t="s">
        <v>310</v>
      </c>
      <c r="CJ210" s="10">
        <v>0.11749999999999999</v>
      </c>
      <c r="CK210" s="10">
        <v>6.7100000000000007E-2</v>
      </c>
      <c r="CL210" s="10">
        <v>7.3684000000000003</v>
      </c>
      <c r="CM210" s="10">
        <v>10.6</v>
      </c>
      <c r="CN210" s="10">
        <v>0.87</v>
      </c>
      <c r="CO210" s="10">
        <v>0.13569999999999999</v>
      </c>
      <c r="CP210" s="10">
        <v>6.2799999999999995E-2</v>
      </c>
      <c r="CQ210" s="10">
        <v>8.1443999999999992</v>
      </c>
      <c r="CR210" s="10">
        <v>10.6</v>
      </c>
      <c r="CS210" s="10">
        <v>0.91</v>
      </c>
      <c r="CT210" s="10">
        <v>0.1537</v>
      </c>
      <c r="CU210" s="10">
        <v>7.2599999999999998E-2</v>
      </c>
      <c r="CV210" s="10">
        <v>9.4375999999999998</v>
      </c>
      <c r="CW210" s="10">
        <v>10.4</v>
      </c>
      <c r="CX210" s="10">
        <v>0.9</v>
      </c>
      <c r="CY210" s="10">
        <v>301</v>
      </c>
      <c r="CZ210" s="10" t="s">
        <v>310</v>
      </c>
      <c r="DA210" s="10">
        <v>0.86199999999999999</v>
      </c>
      <c r="DB210" s="10">
        <v>0.1087</v>
      </c>
      <c r="DC210" s="10">
        <v>48.698599999999999</v>
      </c>
      <c r="DD210" s="10">
        <v>10.3</v>
      </c>
      <c r="DE210" s="10">
        <v>0.99</v>
      </c>
      <c r="DF210" s="10">
        <v>0.86080000000000001</v>
      </c>
      <c r="DG210" s="10">
        <v>0.10059999999999999</v>
      </c>
      <c r="DH210" s="10">
        <v>47.651400000000002</v>
      </c>
      <c r="DI210" s="10">
        <v>10.5</v>
      </c>
      <c r="DJ210" s="10">
        <v>0.99</v>
      </c>
      <c r="DK210" s="10">
        <v>0.87109999999999999</v>
      </c>
      <c r="DL210" s="10">
        <v>0.1008</v>
      </c>
      <c r="DM210" s="10">
        <v>48.680199999999999</v>
      </c>
      <c r="DN210" s="10">
        <v>10.4</v>
      </c>
      <c r="DO210" s="10">
        <v>0.99</v>
      </c>
    </row>
    <row r="211" spans="1:119" x14ac:dyDescent="0.25">
      <c r="A211" s="10">
        <v>302</v>
      </c>
      <c r="B211" s="10" t="s">
        <v>316</v>
      </c>
      <c r="C211" s="10">
        <v>0</v>
      </c>
      <c r="D211" s="10">
        <v>0</v>
      </c>
      <c r="E211" s="10">
        <v>0</v>
      </c>
      <c r="F211" s="10">
        <v>10.5</v>
      </c>
      <c r="G211" s="10">
        <v>0</v>
      </c>
      <c r="H211" s="10">
        <v>0</v>
      </c>
      <c r="I211" s="10">
        <v>0</v>
      </c>
      <c r="J211" s="10">
        <v>0</v>
      </c>
      <c r="K211" s="10">
        <v>10.199999999999999</v>
      </c>
      <c r="L211" s="10">
        <v>0</v>
      </c>
      <c r="M211" s="10">
        <v>0</v>
      </c>
      <c r="N211" s="10">
        <v>0</v>
      </c>
      <c r="O211" s="10">
        <v>0</v>
      </c>
      <c r="P211" s="10">
        <v>10.3</v>
      </c>
      <c r="Q211" s="10">
        <v>0</v>
      </c>
      <c r="R211" s="10">
        <v>302</v>
      </c>
      <c r="S211" s="10" t="s">
        <v>316</v>
      </c>
      <c r="T211" s="10">
        <v>0.88929999999999998</v>
      </c>
      <c r="U211" s="10">
        <v>0.56410000000000005</v>
      </c>
      <c r="V211" s="10">
        <v>57.905799999999999</v>
      </c>
      <c r="W211" s="10">
        <v>10.5</v>
      </c>
      <c r="Y211" s="10">
        <v>1.5871999999999999</v>
      </c>
      <c r="Z211" s="10">
        <v>0.57799999999999996</v>
      </c>
      <c r="AA211" s="10">
        <v>92.877300000000005</v>
      </c>
      <c r="AB211" s="10">
        <v>10.5</v>
      </c>
      <c r="AD211" s="10">
        <v>2.2545000000000002</v>
      </c>
      <c r="AE211" s="10">
        <v>0.70830000000000004</v>
      </c>
      <c r="AF211" s="10">
        <v>131.1866</v>
      </c>
      <c r="AG211" s="10">
        <v>10.4</v>
      </c>
      <c r="AI211" s="10">
        <v>302</v>
      </c>
      <c r="AJ211" s="10" t="s">
        <v>316</v>
      </c>
      <c r="AK211" s="10">
        <v>1.3922000000000001</v>
      </c>
      <c r="AL211" s="10">
        <v>0.45750000000000002</v>
      </c>
      <c r="AM211" s="10">
        <v>80.045699999999997</v>
      </c>
      <c r="AN211" s="10">
        <v>10.57</v>
      </c>
      <c r="AO211" s="10">
        <v>0.95</v>
      </c>
      <c r="AP211" s="10">
        <v>2.4870999999999999</v>
      </c>
      <c r="AQ211" s="10">
        <v>0.62880000000000003</v>
      </c>
      <c r="AR211" s="10">
        <v>141.19280000000001</v>
      </c>
      <c r="AS211" s="10">
        <v>10.49</v>
      </c>
      <c r="AT211" s="10">
        <v>0.97</v>
      </c>
      <c r="AU211" s="10">
        <v>2.6854</v>
      </c>
      <c r="AV211" s="10">
        <v>0.57999999999999996</v>
      </c>
      <c r="AW211" s="10">
        <v>149.6387</v>
      </c>
      <c r="AX211" s="10">
        <v>10.6</v>
      </c>
      <c r="AY211" s="10">
        <v>0.98</v>
      </c>
      <c r="AZ211" s="10">
        <v>302</v>
      </c>
      <c r="BA211" s="10" t="s">
        <v>316</v>
      </c>
      <c r="BB211" s="10">
        <v>0.49070000000000003</v>
      </c>
      <c r="BC211" s="10">
        <v>0.40799999999999997</v>
      </c>
      <c r="BD211" s="10">
        <v>35.089300000000001</v>
      </c>
      <c r="BE211" s="10">
        <v>10.5</v>
      </c>
      <c r="BF211" s="10">
        <v>0.77</v>
      </c>
      <c r="BG211" s="10">
        <v>0.85</v>
      </c>
      <c r="BH211" s="10">
        <v>0.21210000000000001</v>
      </c>
      <c r="BI211" s="10">
        <v>49.108400000000003</v>
      </c>
      <c r="BJ211" s="10">
        <v>10.3</v>
      </c>
      <c r="BK211" s="10">
        <v>0.97</v>
      </c>
      <c r="BL211" s="10">
        <v>1.1343000000000001</v>
      </c>
      <c r="BM211" s="10">
        <v>0.21079999999999999</v>
      </c>
      <c r="BN211" s="10">
        <v>63.439599999999999</v>
      </c>
      <c r="BO211" s="10">
        <v>10.5</v>
      </c>
      <c r="BP211" s="10">
        <v>0.98</v>
      </c>
      <c r="BQ211" s="10">
        <v>302</v>
      </c>
      <c r="BR211" s="10" t="s">
        <v>316</v>
      </c>
      <c r="BS211" s="10">
        <v>0</v>
      </c>
      <c r="BT211" s="10">
        <v>0</v>
      </c>
      <c r="BU211" s="10">
        <v>0</v>
      </c>
      <c r="BV211" s="10">
        <v>10.6</v>
      </c>
      <c r="BW211" s="10">
        <v>0</v>
      </c>
      <c r="BX211" s="10">
        <v>0</v>
      </c>
      <c r="BY211" s="10">
        <v>0</v>
      </c>
      <c r="BZ211" s="10">
        <v>0</v>
      </c>
      <c r="CA211" s="10">
        <v>10.4</v>
      </c>
      <c r="CB211" s="10">
        <v>0</v>
      </c>
      <c r="CC211" s="10">
        <v>0</v>
      </c>
      <c r="CD211" s="10">
        <v>0</v>
      </c>
      <c r="CE211" s="10">
        <v>0</v>
      </c>
      <c r="CF211" s="10">
        <v>10.6</v>
      </c>
      <c r="CG211" s="10">
        <v>0</v>
      </c>
      <c r="CH211" s="10">
        <v>302</v>
      </c>
      <c r="CI211" s="10" t="s">
        <v>316</v>
      </c>
      <c r="CJ211" s="10">
        <v>0</v>
      </c>
      <c r="CK211" s="10">
        <v>0</v>
      </c>
      <c r="CL211" s="10">
        <v>0</v>
      </c>
      <c r="CM211" s="10">
        <v>10.6</v>
      </c>
      <c r="CN211" s="10">
        <v>0</v>
      </c>
      <c r="CO211" s="10">
        <v>0</v>
      </c>
      <c r="CP211" s="10">
        <v>0</v>
      </c>
      <c r="CQ211" s="10">
        <v>0</v>
      </c>
      <c r="CR211" s="10">
        <v>10.6</v>
      </c>
      <c r="CS211" s="10">
        <v>0</v>
      </c>
      <c r="CT211" s="10">
        <v>0</v>
      </c>
      <c r="CU211" s="10">
        <v>0</v>
      </c>
      <c r="CV211" s="10">
        <v>0</v>
      </c>
      <c r="CW211" s="10">
        <v>10.4</v>
      </c>
      <c r="CX211" s="10">
        <v>0</v>
      </c>
      <c r="CY211" s="10">
        <v>302</v>
      </c>
      <c r="CZ211" s="10" t="s">
        <v>316</v>
      </c>
      <c r="DA211" s="10">
        <v>1.0214000000000001</v>
      </c>
      <c r="DB211" s="10">
        <v>0.29920000000000002</v>
      </c>
      <c r="DC211" s="10">
        <v>59.656700000000001</v>
      </c>
      <c r="DD211" s="10">
        <v>10.3</v>
      </c>
      <c r="DE211" s="10">
        <v>0.96</v>
      </c>
      <c r="DF211" s="10">
        <v>1.5962000000000001</v>
      </c>
      <c r="DG211" s="10">
        <v>0.3367</v>
      </c>
      <c r="DH211" s="10">
        <v>89.697699999999998</v>
      </c>
      <c r="DI211" s="10">
        <v>10.5</v>
      </c>
      <c r="DJ211" s="10">
        <v>0.98</v>
      </c>
      <c r="DK211" s="10">
        <v>1.9581</v>
      </c>
      <c r="DL211" s="10">
        <v>0.35859999999999997</v>
      </c>
      <c r="DM211" s="10">
        <v>110.50920000000001</v>
      </c>
      <c r="DN211" s="10">
        <v>10.4</v>
      </c>
      <c r="DO211" s="10">
        <v>0.98</v>
      </c>
    </row>
    <row r="212" spans="1:119" x14ac:dyDescent="0.25">
      <c r="A212" s="10">
        <v>303</v>
      </c>
      <c r="B212" s="10" t="s">
        <v>312</v>
      </c>
      <c r="C212" s="10">
        <v>1.67</v>
      </c>
      <c r="D212" s="10">
        <v>0.45</v>
      </c>
      <c r="E212" s="10">
        <v>95</v>
      </c>
      <c r="F212" s="10">
        <v>10.5</v>
      </c>
      <c r="G212" s="10">
        <v>0.97</v>
      </c>
      <c r="H212" s="10">
        <v>2.52</v>
      </c>
      <c r="I212" s="10">
        <v>0.51</v>
      </c>
      <c r="J212" s="10">
        <v>145.55000000000001</v>
      </c>
      <c r="K212" s="10">
        <v>10.199999999999999</v>
      </c>
      <c r="L212" s="10">
        <v>0.98</v>
      </c>
      <c r="M212" s="10">
        <v>2.85</v>
      </c>
      <c r="N212" s="10">
        <v>0.66</v>
      </c>
      <c r="O212" s="10">
        <v>164.14</v>
      </c>
      <c r="P212" s="10">
        <v>10.3</v>
      </c>
      <c r="Q212" s="10">
        <v>0.97</v>
      </c>
      <c r="R212" s="10">
        <v>303</v>
      </c>
      <c r="S212" s="10" t="s">
        <v>312</v>
      </c>
      <c r="T212" s="10">
        <v>0.27810000000000001</v>
      </c>
      <c r="U212" s="10">
        <v>9.8699999999999996E-2</v>
      </c>
      <c r="V212" s="10">
        <v>16.227699999999999</v>
      </c>
      <c r="W212" s="10">
        <v>10.5</v>
      </c>
      <c r="Y212" s="10">
        <v>0.4728</v>
      </c>
      <c r="Z212" s="10">
        <v>9.6299999999999997E-2</v>
      </c>
      <c r="AA212" s="10">
        <v>26.529599999999999</v>
      </c>
      <c r="AB212" s="10">
        <v>10.5</v>
      </c>
      <c r="AD212" s="10">
        <v>0.32050000000000001</v>
      </c>
      <c r="AE212" s="10">
        <v>5.6300000000000003E-2</v>
      </c>
      <c r="AF212" s="10">
        <v>18.0656</v>
      </c>
      <c r="AG212" s="10">
        <v>10.4</v>
      </c>
      <c r="AI212" s="10">
        <v>303</v>
      </c>
      <c r="AJ212" s="10" t="s">
        <v>312</v>
      </c>
      <c r="AK212" s="10">
        <v>0.93630000000000002</v>
      </c>
      <c r="AL212" s="10">
        <v>0.2432</v>
      </c>
      <c r="AM212" s="10">
        <v>52.839599999999997</v>
      </c>
      <c r="AN212" s="10">
        <v>10.57</v>
      </c>
      <c r="AO212" s="10">
        <v>0.97</v>
      </c>
      <c r="AP212" s="10">
        <v>1.2385999999999999</v>
      </c>
      <c r="AQ212" s="10">
        <v>0.315</v>
      </c>
      <c r="AR212" s="10">
        <v>70.340400000000002</v>
      </c>
      <c r="AS212" s="10">
        <v>10.49</v>
      </c>
      <c r="AT212" s="10">
        <v>0.97</v>
      </c>
      <c r="AU212" s="10">
        <v>1.26</v>
      </c>
      <c r="AV212" s="10">
        <v>0.2437</v>
      </c>
      <c r="AW212" s="10">
        <v>69.900400000000005</v>
      </c>
      <c r="AX212" s="10">
        <v>10.6</v>
      </c>
      <c r="AY212" s="10">
        <v>0.98</v>
      </c>
      <c r="AZ212" s="10">
        <v>303</v>
      </c>
      <c r="BA212" s="10" t="s">
        <v>312</v>
      </c>
      <c r="BB212" s="10">
        <v>0.85150000000000003</v>
      </c>
      <c r="BC212" s="10">
        <v>0.31340000000000001</v>
      </c>
      <c r="BD212" s="10">
        <v>49.889800000000001</v>
      </c>
      <c r="BE212" s="10">
        <v>10.5</v>
      </c>
      <c r="BF212" s="10">
        <v>0.94</v>
      </c>
      <c r="BG212" s="10">
        <v>1.5506</v>
      </c>
      <c r="BH212" s="10">
        <v>0.46439999999999998</v>
      </c>
      <c r="BI212" s="10">
        <v>90.730800000000002</v>
      </c>
      <c r="BJ212" s="10">
        <v>10.3</v>
      </c>
      <c r="BK212" s="10">
        <v>0.96</v>
      </c>
      <c r="BL212" s="10">
        <v>1.4644999999999999</v>
      </c>
      <c r="BM212" s="10">
        <v>0.27850000000000003</v>
      </c>
      <c r="BN212" s="10">
        <v>81.971599999999995</v>
      </c>
      <c r="BO212" s="10">
        <v>10.5</v>
      </c>
      <c r="BP212" s="10">
        <v>0.98</v>
      </c>
      <c r="BQ212" s="10">
        <v>303</v>
      </c>
      <c r="BR212" s="10" t="s">
        <v>312</v>
      </c>
      <c r="BS212" s="10">
        <v>1.4316</v>
      </c>
      <c r="BT212" s="10">
        <v>0.41489999999999999</v>
      </c>
      <c r="BU212" s="10">
        <v>81.183599999999998</v>
      </c>
      <c r="BV212" s="10">
        <v>10.6</v>
      </c>
      <c r="BW212" s="10">
        <v>0.96</v>
      </c>
      <c r="BX212" s="10">
        <v>2.3289</v>
      </c>
      <c r="BY212" s="10">
        <v>0.495</v>
      </c>
      <c r="BZ212" s="10">
        <v>132.17570000000001</v>
      </c>
      <c r="CA212" s="10">
        <v>10.4</v>
      </c>
      <c r="CB212" s="10">
        <v>0.98</v>
      </c>
      <c r="CC212" s="10">
        <v>2.4521999999999999</v>
      </c>
      <c r="CD212" s="10">
        <v>0.52749999999999997</v>
      </c>
      <c r="CE212" s="10">
        <v>136.61949999999999</v>
      </c>
      <c r="CF212" s="10">
        <v>10.6</v>
      </c>
      <c r="CG212" s="10">
        <v>0.98</v>
      </c>
      <c r="CH212" s="10">
        <v>303</v>
      </c>
      <c r="CI212" s="10" t="s">
        <v>312</v>
      </c>
      <c r="CJ212" s="10">
        <v>0.46479999999999999</v>
      </c>
      <c r="CK212" s="10">
        <v>0.17100000000000001</v>
      </c>
      <c r="CL212" s="10">
        <v>26.976199999999999</v>
      </c>
      <c r="CM212" s="10">
        <v>10.6</v>
      </c>
      <c r="CN212" s="10">
        <v>0.94</v>
      </c>
      <c r="CO212" s="10">
        <v>0.67849999999999999</v>
      </c>
      <c r="CP212" s="10">
        <v>0.1467</v>
      </c>
      <c r="CQ212" s="10">
        <v>37.808700000000002</v>
      </c>
      <c r="CR212" s="10">
        <v>10.6</v>
      </c>
      <c r="CS212" s="10">
        <v>0.98</v>
      </c>
      <c r="CT212" s="10">
        <v>0.58030000000000004</v>
      </c>
      <c r="CU212" s="10">
        <v>0.107</v>
      </c>
      <c r="CV212" s="10">
        <v>32.759599999999999</v>
      </c>
      <c r="CW212" s="10">
        <v>10.4</v>
      </c>
      <c r="CX212" s="10">
        <v>0.98</v>
      </c>
      <c r="CY212" s="10">
        <v>303</v>
      </c>
      <c r="CZ212" s="10" t="s">
        <v>312</v>
      </c>
      <c r="DA212" s="10">
        <v>0.86240000000000006</v>
      </c>
      <c r="DB212" s="10">
        <v>0.22869999999999999</v>
      </c>
      <c r="DC212" s="10">
        <v>50.013800000000003</v>
      </c>
      <c r="DD212" s="10">
        <v>10.3</v>
      </c>
      <c r="DE212" s="10">
        <v>0.97</v>
      </c>
      <c r="DF212" s="10">
        <v>1.1456</v>
      </c>
      <c r="DG212" s="10">
        <v>0.2104</v>
      </c>
      <c r="DH212" s="10">
        <v>64.047600000000003</v>
      </c>
      <c r="DI212" s="10">
        <v>10.5</v>
      </c>
      <c r="DJ212" s="10">
        <v>0.98</v>
      </c>
      <c r="DK212" s="10">
        <v>1.2557</v>
      </c>
      <c r="DL212" s="10">
        <v>0.29499999999999998</v>
      </c>
      <c r="DM212" s="10">
        <v>71.606499999999997</v>
      </c>
      <c r="DN212" s="10">
        <v>10.4</v>
      </c>
      <c r="DO212" s="10">
        <v>0.97</v>
      </c>
    </row>
    <row r="213" spans="1:119" x14ac:dyDescent="0.25">
      <c r="A213" s="10">
        <v>304</v>
      </c>
      <c r="B213" s="10" t="s">
        <v>313</v>
      </c>
      <c r="C213" s="10">
        <v>1.27</v>
      </c>
      <c r="D213" s="10">
        <v>0.32</v>
      </c>
      <c r="E213" s="10">
        <v>72</v>
      </c>
      <c r="F213" s="10">
        <v>10.5</v>
      </c>
      <c r="G213" s="10">
        <v>0.97</v>
      </c>
      <c r="H213" s="10">
        <v>1.9</v>
      </c>
      <c r="I213" s="10">
        <v>0.48</v>
      </c>
      <c r="J213" s="10">
        <v>110.7</v>
      </c>
      <c r="K213" s="10">
        <v>10.199999999999999</v>
      </c>
      <c r="L213" s="10">
        <v>0.97</v>
      </c>
      <c r="M213" s="10">
        <v>2.34</v>
      </c>
      <c r="N213" s="10">
        <v>0.44</v>
      </c>
      <c r="O213" s="10">
        <v>133.54</v>
      </c>
      <c r="P213" s="10">
        <v>10.3</v>
      </c>
      <c r="Q213" s="10">
        <v>0.98</v>
      </c>
      <c r="R213" s="10">
        <v>304</v>
      </c>
      <c r="S213" s="10" t="s">
        <v>313</v>
      </c>
      <c r="T213" s="10">
        <v>0.62250000000000005</v>
      </c>
      <c r="U213" s="10">
        <v>0.39489999999999997</v>
      </c>
      <c r="V213" s="10">
        <v>40.534100000000002</v>
      </c>
      <c r="W213" s="10">
        <v>10.5</v>
      </c>
      <c r="Y213" s="10">
        <v>0.83140000000000003</v>
      </c>
      <c r="Z213" s="10">
        <v>0.30280000000000001</v>
      </c>
      <c r="AA213" s="10">
        <v>48.65</v>
      </c>
      <c r="AB213" s="10">
        <v>10.5</v>
      </c>
      <c r="AD213" s="10">
        <v>1.1272</v>
      </c>
      <c r="AE213" s="10">
        <v>0.35410000000000003</v>
      </c>
      <c r="AF213" s="10">
        <v>65.593299999999999</v>
      </c>
      <c r="AG213" s="10">
        <v>10.4</v>
      </c>
      <c r="AI213" s="10">
        <v>304</v>
      </c>
      <c r="AJ213" s="10" t="s">
        <v>313</v>
      </c>
      <c r="AK213" s="10">
        <v>1.7918000000000001</v>
      </c>
      <c r="AL213" s="10">
        <v>0.47770000000000001</v>
      </c>
      <c r="AM213" s="10">
        <v>101.2901</v>
      </c>
      <c r="AN213" s="10">
        <v>10.57</v>
      </c>
      <c r="AO213" s="10">
        <v>0.97</v>
      </c>
      <c r="AP213" s="10">
        <v>2.6962000000000002</v>
      </c>
      <c r="AQ213" s="10">
        <v>0.6069</v>
      </c>
      <c r="AR213" s="10">
        <v>152.1071</v>
      </c>
      <c r="AS213" s="10">
        <v>10.49</v>
      </c>
      <c r="AT213" s="10">
        <v>0.98</v>
      </c>
      <c r="AU213" s="10">
        <v>3.0941999999999998</v>
      </c>
      <c r="AV213" s="10">
        <v>0.57389999999999997</v>
      </c>
      <c r="AW213" s="10">
        <v>171.40639999999999</v>
      </c>
      <c r="AX213" s="10">
        <v>10.6</v>
      </c>
      <c r="AY213" s="10">
        <v>0.98</v>
      </c>
      <c r="AZ213" s="10">
        <v>304</v>
      </c>
      <c r="BA213" s="10" t="s">
        <v>313</v>
      </c>
      <c r="BB213" s="10">
        <v>0.68469999999999998</v>
      </c>
      <c r="BC213" s="10">
        <v>0.61970000000000003</v>
      </c>
      <c r="BD213" s="10">
        <v>50.779499999999999</v>
      </c>
      <c r="BE213" s="10">
        <v>10.5</v>
      </c>
      <c r="BF213" s="10">
        <v>0.74</v>
      </c>
      <c r="BG213" s="10">
        <v>1.3823000000000001</v>
      </c>
      <c r="BH213" s="10">
        <v>0.49540000000000001</v>
      </c>
      <c r="BI213" s="10">
        <v>82.306399999999996</v>
      </c>
      <c r="BJ213" s="10">
        <v>10.3</v>
      </c>
      <c r="BK213" s="10">
        <v>0.94</v>
      </c>
      <c r="BL213" s="10">
        <v>1.2837000000000001</v>
      </c>
      <c r="BM213" s="10">
        <v>0.60199999999999998</v>
      </c>
      <c r="BN213" s="10">
        <v>77.962800000000001</v>
      </c>
      <c r="BO213" s="10">
        <v>10.5</v>
      </c>
      <c r="BP213" s="10">
        <v>0.91</v>
      </c>
      <c r="BQ213" s="10">
        <v>304</v>
      </c>
      <c r="BR213" s="10" t="s">
        <v>313</v>
      </c>
      <c r="BS213" s="10">
        <v>1.5118</v>
      </c>
      <c r="BT213" s="10">
        <v>0.44590000000000002</v>
      </c>
      <c r="BU213" s="10">
        <v>85.848399999999998</v>
      </c>
      <c r="BV213" s="10">
        <v>10.6</v>
      </c>
      <c r="BW213" s="10">
        <v>0.96</v>
      </c>
      <c r="BX213" s="10">
        <v>2.1938</v>
      </c>
      <c r="BY213" s="10">
        <v>0.4753</v>
      </c>
      <c r="BZ213" s="10">
        <v>124.6151</v>
      </c>
      <c r="CA213" s="10">
        <v>10.4</v>
      </c>
      <c r="CB213" s="10">
        <v>0.98</v>
      </c>
      <c r="CC213" s="10">
        <v>2.8963000000000001</v>
      </c>
      <c r="CD213" s="10">
        <v>0.54890000000000005</v>
      </c>
      <c r="CE213" s="10">
        <v>160.5617</v>
      </c>
      <c r="CF213" s="10">
        <v>10.6</v>
      </c>
      <c r="CG213" s="10">
        <v>0.98</v>
      </c>
      <c r="CH213" s="10">
        <v>304</v>
      </c>
      <c r="CI213" s="10" t="s">
        <v>313</v>
      </c>
      <c r="CJ213" s="10">
        <v>0.97489999999999999</v>
      </c>
      <c r="CK213" s="10">
        <v>0.47220000000000001</v>
      </c>
      <c r="CL213" s="10">
        <v>59</v>
      </c>
      <c r="CM213" s="10">
        <v>10.6</v>
      </c>
      <c r="CN213" s="10">
        <v>0.9</v>
      </c>
      <c r="CO213" s="10">
        <v>1.5698000000000001</v>
      </c>
      <c r="CP213" s="10">
        <v>0.51600000000000001</v>
      </c>
      <c r="CQ213" s="10">
        <v>90</v>
      </c>
      <c r="CR213" s="10">
        <v>10.6</v>
      </c>
      <c r="CS213" s="10">
        <v>0.95</v>
      </c>
      <c r="CT213" s="10">
        <v>1.8675999999999999</v>
      </c>
      <c r="CU213" s="10">
        <v>0.54469999999999996</v>
      </c>
      <c r="CV213" s="10">
        <v>108</v>
      </c>
      <c r="CW213" s="10">
        <v>10.4</v>
      </c>
      <c r="CX213" s="10">
        <v>0.96</v>
      </c>
      <c r="CY213" s="10">
        <v>304</v>
      </c>
      <c r="CZ213" s="10" t="s">
        <v>313</v>
      </c>
      <c r="DA213" s="10">
        <v>1.2542</v>
      </c>
      <c r="DB213" s="10">
        <v>0.32890000000000003</v>
      </c>
      <c r="DC213" s="10">
        <v>72.676900000000003</v>
      </c>
      <c r="DD213" s="10">
        <v>10.3</v>
      </c>
      <c r="DE213" s="10">
        <v>0.97</v>
      </c>
      <c r="DF213" s="10">
        <v>1.6971000000000001</v>
      </c>
      <c r="DG213" s="10">
        <v>0.32300000000000001</v>
      </c>
      <c r="DH213" s="10">
        <v>94.992099999999994</v>
      </c>
      <c r="DI213" s="10">
        <v>10.5</v>
      </c>
      <c r="DJ213" s="10">
        <v>0.98</v>
      </c>
      <c r="DK213" s="10">
        <v>2.165</v>
      </c>
      <c r="DL213" s="10">
        <v>0.37980000000000003</v>
      </c>
      <c r="DM213" s="10">
        <v>122.026</v>
      </c>
      <c r="DN213" s="10">
        <v>10.4</v>
      </c>
      <c r="DO213" s="10">
        <v>0.98</v>
      </c>
    </row>
    <row r="214" spans="1:119" x14ac:dyDescent="0.25">
      <c r="A214" s="10">
        <v>305</v>
      </c>
      <c r="B214" s="10" t="s">
        <v>319</v>
      </c>
      <c r="C214" s="10">
        <v>0.56999999999999995</v>
      </c>
      <c r="D214" s="10">
        <v>0.19</v>
      </c>
      <c r="E214" s="10">
        <v>33</v>
      </c>
      <c r="F214" s="10">
        <v>10.5</v>
      </c>
      <c r="G214" s="10">
        <v>0.95</v>
      </c>
      <c r="H214" s="10">
        <v>1.04</v>
      </c>
      <c r="I214" s="10">
        <v>0.3</v>
      </c>
      <c r="J214" s="10">
        <v>61.5</v>
      </c>
      <c r="K214" s="10">
        <v>10.199999999999999</v>
      </c>
      <c r="L214" s="10">
        <v>0.96</v>
      </c>
      <c r="M214" s="10">
        <v>0.89</v>
      </c>
      <c r="N214" s="10">
        <v>0.21</v>
      </c>
      <c r="O214" s="10">
        <v>51.29</v>
      </c>
      <c r="P214" s="10">
        <v>10.3</v>
      </c>
      <c r="Q214" s="10">
        <v>0.97</v>
      </c>
      <c r="R214" s="10">
        <v>305</v>
      </c>
      <c r="S214" s="10" t="s">
        <v>319</v>
      </c>
      <c r="T214" s="10">
        <v>9.1800000000000007E-2</v>
      </c>
      <c r="U214" s="10">
        <v>4.02E-2</v>
      </c>
      <c r="V214" s="10">
        <v>5.5086000000000004</v>
      </c>
      <c r="W214" s="10">
        <v>10.5</v>
      </c>
      <c r="Y214" s="10">
        <v>7.8E-2</v>
      </c>
      <c r="Z214" s="10">
        <v>1.9599999999999999E-2</v>
      </c>
      <c r="AA214" s="10">
        <v>4.4218999999999999</v>
      </c>
      <c r="AB214" s="10">
        <v>10.5</v>
      </c>
      <c r="AD214" s="10">
        <v>0.1057</v>
      </c>
      <c r="AE214" s="10">
        <v>2.29E-2</v>
      </c>
      <c r="AF214" s="10">
        <v>6.0069999999999997</v>
      </c>
      <c r="AG214" s="10">
        <v>10.4</v>
      </c>
      <c r="AI214" s="10">
        <v>305</v>
      </c>
      <c r="AJ214" s="10" t="s">
        <v>319</v>
      </c>
      <c r="AK214" s="10">
        <v>0</v>
      </c>
      <c r="AL214" s="10">
        <v>0</v>
      </c>
      <c r="AM214" s="10">
        <v>0</v>
      </c>
      <c r="AN214" s="10">
        <v>10.57</v>
      </c>
      <c r="AO214" s="10">
        <v>0</v>
      </c>
      <c r="AP214" s="10">
        <v>0</v>
      </c>
      <c r="AQ214" s="10">
        <v>0</v>
      </c>
      <c r="AR214" s="10">
        <v>0</v>
      </c>
      <c r="AS214" s="10">
        <v>10.49</v>
      </c>
      <c r="AT214" s="10">
        <v>0</v>
      </c>
      <c r="AU214" s="10">
        <v>0</v>
      </c>
      <c r="AV214" s="10">
        <v>0</v>
      </c>
      <c r="AW214" s="10">
        <v>0</v>
      </c>
      <c r="AX214" s="10">
        <v>10.6</v>
      </c>
      <c r="AY214" s="10">
        <v>0</v>
      </c>
      <c r="AZ214" s="10">
        <v>305</v>
      </c>
      <c r="BA214" s="10" t="s">
        <v>319</v>
      </c>
      <c r="BB214" s="10">
        <v>0.1898</v>
      </c>
      <c r="BC214" s="10">
        <v>6.6600000000000006E-2</v>
      </c>
      <c r="BD214" s="10">
        <v>11.059100000000001</v>
      </c>
      <c r="BE214" s="10">
        <v>10.5</v>
      </c>
      <c r="BF214" s="10">
        <v>0.94</v>
      </c>
      <c r="BG214" s="10">
        <v>0.50480000000000003</v>
      </c>
      <c r="BH214" s="10">
        <v>0.1555</v>
      </c>
      <c r="BI214" s="10">
        <v>29.6082</v>
      </c>
      <c r="BJ214" s="10">
        <v>10.3</v>
      </c>
      <c r="BK214" s="10">
        <v>0.96</v>
      </c>
      <c r="BL214" s="10">
        <v>0.51819999999999999</v>
      </c>
      <c r="BM214" s="10">
        <v>0.11890000000000001</v>
      </c>
      <c r="BN214" s="10">
        <v>29.2332</v>
      </c>
      <c r="BO214" s="10">
        <v>10.5</v>
      </c>
      <c r="BP214" s="10">
        <v>0.97</v>
      </c>
      <c r="BQ214" s="10">
        <v>305</v>
      </c>
      <c r="BR214" s="10" t="s">
        <v>319</v>
      </c>
      <c r="BS214" s="10">
        <v>1.1256999999999999</v>
      </c>
      <c r="BT214" s="10">
        <v>0.37219999999999998</v>
      </c>
      <c r="BU214" s="10">
        <v>64.576700000000002</v>
      </c>
      <c r="BV214" s="10">
        <v>10.6</v>
      </c>
      <c r="BW214" s="10">
        <v>0.95</v>
      </c>
      <c r="BX214" s="10">
        <v>1.8284</v>
      </c>
      <c r="BY214" s="10">
        <v>0.47870000000000001</v>
      </c>
      <c r="BZ214" s="10">
        <v>104.9233</v>
      </c>
      <c r="CA214" s="10">
        <v>10.4</v>
      </c>
      <c r="CB214" s="10">
        <v>0.97</v>
      </c>
      <c r="CC214" s="10">
        <v>2.2385999999999999</v>
      </c>
      <c r="CD214" s="10">
        <v>0.49669999999999997</v>
      </c>
      <c r="CE214" s="10">
        <v>124.8956</v>
      </c>
      <c r="CF214" s="10">
        <v>10.6</v>
      </c>
      <c r="CG214" s="10">
        <v>0.98</v>
      </c>
      <c r="CH214" s="10">
        <v>305</v>
      </c>
      <c r="CI214" s="10" t="s">
        <v>319</v>
      </c>
      <c r="CJ214" s="10">
        <v>0.1799</v>
      </c>
      <c r="CK214" s="10">
        <v>3.6499999999999998E-2</v>
      </c>
      <c r="CL214" s="10">
        <v>10</v>
      </c>
      <c r="CM214" s="10">
        <v>10.6</v>
      </c>
      <c r="CN214" s="10">
        <v>0.98</v>
      </c>
      <c r="CO214" s="10">
        <v>0.1799</v>
      </c>
      <c r="CP214" s="10">
        <v>3.6499999999999998E-2</v>
      </c>
      <c r="CQ214" s="10">
        <v>10</v>
      </c>
      <c r="CR214" s="10">
        <v>10.6</v>
      </c>
      <c r="CS214" s="10">
        <v>0.98</v>
      </c>
      <c r="CT214" s="10">
        <v>0.17649999999999999</v>
      </c>
      <c r="CU214" s="10">
        <v>3.5799999999999998E-2</v>
      </c>
      <c r="CV214" s="10">
        <v>10</v>
      </c>
      <c r="CW214" s="10">
        <v>10.4</v>
      </c>
      <c r="CX214" s="10">
        <v>0.98</v>
      </c>
      <c r="CY214" s="10">
        <v>305</v>
      </c>
      <c r="CZ214" s="10" t="s">
        <v>319</v>
      </c>
      <c r="DA214" s="10">
        <v>0.4612</v>
      </c>
      <c r="DB214" s="10">
        <v>0.20599999999999999</v>
      </c>
      <c r="DC214" s="10">
        <v>28.3109</v>
      </c>
      <c r="DD214" s="10">
        <v>10.3</v>
      </c>
      <c r="DE214" s="10">
        <v>0.91</v>
      </c>
      <c r="DF214" s="10">
        <v>0.81430000000000002</v>
      </c>
      <c r="DG214" s="10">
        <v>0.29339999999999999</v>
      </c>
      <c r="DH214" s="10">
        <v>47.590600000000002</v>
      </c>
      <c r="DI214" s="10">
        <v>10.5</v>
      </c>
      <c r="DJ214" s="10">
        <v>0.94</v>
      </c>
      <c r="DK214" s="10">
        <v>0.78959999999999997</v>
      </c>
      <c r="DL214" s="10">
        <v>0.25069999999999998</v>
      </c>
      <c r="DM214" s="10">
        <v>45.991300000000003</v>
      </c>
      <c r="DN214" s="10">
        <v>10.4</v>
      </c>
      <c r="DO214" s="10">
        <v>0.95</v>
      </c>
    </row>
    <row r="215" spans="1:119" x14ac:dyDescent="0.25">
      <c r="A215" s="10">
        <v>3198</v>
      </c>
      <c r="B215" s="10" t="s">
        <v>320</v>
      </c>
      <c r="R215" s="10">
        <v>3198</v>
      </c>
      <c r="S215" s="10" t="s">
        <v>320</v>
      </c>
      <c r="AI215" s="10">
        <v>3198</v>
      </c>
      <c r="AJ215" s="10" t="s">
        <v>320</v>
      </c>
      <c r="AZ215" s="10">
        <v>3198</v>
      </c>
      <c r="BA215" s="10" t="s">
        <v>320</v>
      </c>
      <c r="BB215" s="10">
        <v>8.0699999999999994E-2</v>
      </c>
      <c r="BC215" s="10">
        <v>1.61E-2</v>
      </c>
      <c r="BD215" s="10">
        <v>4.5248999999999997</v>
      </c>
      <c r="BE215" s="10">
        <v>10.5</v>
      </c>
      <c r="BF215" s="10">
        <v>0.98</v>
      </c>
      <c r="BG215" s="10">
        <v>8.5900000000000004E-2</v>
      </c>
      <c r="BH215" s="10">
        <v>1.4999999999999999E-2</v>
      </c>
      <c r="BI215" s="10">
        <v>4.8865999999999996</v>
      </c>
      <c r="BJ215" s="10">
        <v>10.3</v>
      </c>
      <c r="BK215" s="10">
        <v>0.99</v>
      </c>
      <c r="BL215" s="10">
        <v>8.8099999999999998E-2</v>
      </c>
      <c r="BM215" s="10">
        <v>1.15E-2</v>
      </c>
      <c r="BN215" s="10">
        <v>4.8878000000000004</v>
      </c>
      <c r="BO215" s="10">
        <v>10.5</v>
      </c>
      <c r="BP215" s="10">
        <v>0.99</v>
      </c>
      <c r="BQ215" s="10">
        <v>3198</v>
      </c>
      <c r="BR215" s="10" t="s">
        <v>320</v>
      </c>
      <c r="BS215" s="10">
        <v>0.11070000000000001</v>
      </c>
      <c r="BT215" s="10">
        <v>2.9399999999999999E-2</v>
      </c>
      <c r="BU215" s="10">
        <v>6.2385000000000002</v>
      </c>
      <c r="BV215" s="10">
        <v>10.6</v>
      </c>
      <c r="BW215" s="10">
        <v>0.97</v>
      </c>
      <c r="BX215" s="10">
        <v>0.1008</v>
      </c>
      <c r="BY215" s="10">
        <v>3.2099999999999997E-2</v>
      </c>
      <c r="BZ215" s="10">
        <v>5.8727</v>
      </c>
      <c r="CA215" s="10">
        <v>10.4</v>
      </c>
      <c r="CB215" s="10">
        <v>0.95</v>
      </c>
      <c r="CC215" s="10">
        <v>0.15</v>
      </c>
      <c r="CD215" s="10">
        <v>4.1700000000000001E-2</v>
      </c>
      <c r="CE215" s="10">
        <v>8.4799000000000007</v>
      </c>
      <c r="CF215" s="10">
        <v>10.6</v>
      </c>
      <c r="CG215" s="10">
        <v>0.96</v>
      </c>
      <c r="CH215" s="10">
        <v>3198</v>
      </c>
      <c r="CI215" s="10" t="s">
        <v>320</v>
      </c>
      <c r="CJ215" s="10">
        <v>0.1239</v>
      </c>
      <c r="CK215" s="10">
        <v>3.0599999999999999E-2</v>
      </c>
      <c r="CL215" s="10">
        <v>6.9512</v>
      </c>
      <c r="CM215" s="10">
        <v>10.6</v>
      </c>
      <c r="CN215" s="10">
        <v>0.97</v>
      </c>
      <c r="CO215" s="10">
        <v>0.15509999999999999</v>
      </c>
      <c r="CP215" s="10">
        <v>7.5300000000000006E-2</v>
      </c>
      <c r="CQ215" s="10">
        <v>9.3908000000000005</v>
      </c>
      <c r="CR215" s="10">
        <v>10.6</v>
      </c>
      <c r="CS215" s="10">
        <v>0.9</v>
      </c>
      <c r="CT215" s="10">
        <v>0.12839999999999999</v>
      </c>
      <c r="CU215" s="10">
        <v>1.6799999999999999E-2</v>
      </c>
      <c r="CV215" s="10">
        <v>7.1887999999999996</v>
      </c>
      <c r="CW215" s="10">
        <v>10.4</v>
      </c>
      <c r="CX215" s="10">
        <v>0.99</v>
      </c>
      <c r="CY215" s="10">
        <v>3198</v>
      </c>
      <c r="CZ215" s="10" t="s">
        <v>320</v>
      </c>
      <c r="DA215" s="10">
        <v>0.10680000000000001</v>
      </c>
      <c r="DB215" s="10">
        <v>4.4400000000000002E-2</v>
      </c>
      <c r="DC215" s="10">
        <v>6.4832000000000001</v>
      </c>
      <c r="DD215" s="10">
        <v>10.3</v>
      </c>
      <c r="DE215" s="10">
        <v>0.92</v>
      </c>
      <c r="DF215" s="10">
        <v>0.1137</v>
      </c>
      <c r="DG215" s="10">
        <v>3.5099999999999999E-2</v>
      </c>
      <c r="DH215" s="10">
        <v>6.5430000000000001</v>
      </c>
      <c r="DI215" s="10">
        <v>10.5</v>
      </c>
      <c r="DJ215" s="10">
        <v>0.96</v>
      </c>
      <c r="DK215" s="10">
        <v>0.11459999999999999</v>
      </c>
      <c r="DL215" s="10">
        <v>1.8599999999999998E-2</v>
      </c>
      <c r="DM215" s="10">
        <v>6.4451999999999998</v>
      </c>
      <c r="DN215" s="10">
        <v>10.4</v>
      </c>
      <c r="DO215" s="10">
        <v>0.99</v>
      </c>
    </row>
    <row r="216" spans="1:119" x14ac:dyDescent="0.25">
      <c r="A216" s="10">
        <v>306</v>
      </c>
      <c r="B216" s="10" t="s">
        <v>321</v>
      </c>
      <c r="C216" s="10">
        <v>1</v>
      </c>
      <c r="D216" s="10">
        <v>0.2</v>
      </c>
      <c r="E216" s="10">
        <v>56</v>
      </c>
      <c r="F216" s="10">
        <v>10.5</v>
      </c>
      <c r="G216" s="10">
        <v>0.98</v>
      </c>
      <c r="H216" s="10">
        <v>1.65</v>
      </c>
      <c r="I216" s="10">
        <v>0.48</v>
      </c>
      <c r="J216" s="10">
        <v>97.38</v>
      </c>
      <c r="K216" s="10">
        <v>10.199999999999999</v>
      </c>
      <c r="L216" s="10">
        <v>0.96</v>
      </c>
      <c r="M216" s="10">
        <v>1.26</v>
      </c>
      <c r="N216" s="10">
        <v>0.24</v>
      </c>
      <c r="O216" s="10">
        <v>71.91</v>
      </c>
      <c r="P216" s="10">
        <v>10.3</v>
      </c>
      <c r="Q216" s="10">
        <v>0.98</v>
      </c>
      <c r="R216" s="10">
        <v>306</v>
      </c>
      <c r="S216" s="10" t="s">
        <v>321</v>
      </c>
      <c r="T216" s="10">
        <v>8.7999999999999995E-2</v>
      </c>
      <c r="U216" s="10">
        <v>6.08E-2</v>
      </c>
      <c r="V216" s="10">
        <v>5.8796999999999997</v>
      </c>
      <c r="W216" s="10">
        <v>10.5</v>
      </c>
      <c r="Y216" s="10">
        <v>0.52339999999999998</v>
      </c>
      <c r="Z216" s="10">
        <v>0.20760000000000001</v>
      </c>
      <c r="AA216" s="10">
        <v>30.960999999999999</v>
      </c>
      <c r="AB216" s="10">
        <v>10.5</v>
      </c>
      <c r="AD216" s="10">
        <v>0.1014</v>
      </c>
      <c r="AE216" s="10">
        <v>3.4700000000000002E-2</v>
      </c>
      <c r="AF216" s="10">
        <v>5.9485999999999999</v>
      </c>
      <c r="AG216" s="10">
        <v>10.4</v>
      </c>
      <c r="AI216" s="10">
        <v>306</v>
      </c>
      <c r="AJ216" s="10" t="s">
        <v>321</v>
      </c>
      <c r="AK216" s="10">
        <v>0.86140000000000005</v>
      </c>
      <c r="AL216" s="10">
        <v>0.23549999999999999</v>
      </c>
      <c r="AM216" s="10">
        <v>48.778100000000002</v>
      </c>
      <c r="AN216" s="10">
        <v>10.57</v>
      </c>
      <c r="AO216" s="10">
        <v>0.96</v>
      </c>
      <c r="AP216" s="10">
        <v>1.1920999999999999</v>
      </c>
      <c r="AQ216" s="10">
        <v>0.41420000000000001</v>
      </c>
      <c r="AR216" s="10">
        <v>69.458799999999997</v>
      </c>
      <c r="AS216" s="10">
        <v>10.49</v>
      </c>
      <c r="AT216" s="10">
        <v>0.94</v>
      </c>
      <c r="AU216" s="10">
        <v>1.2632000000000001</v>
      </c>
      <c r="AV216" s="10">
        <v>0.4652</v>
      </c>
      <c r="AW216" s="10">
        <v>73.320499999999996</v>
      </c>
      <c r="AX216" s="10">
        <v>10.6</v>
      </c>
      <c r="AY216" s="10">
        <v>0.94</v>
      </c>
      <c r="AZ216" s="10">
        <v>306</v>
      </c>
      <c r="BA216" s="10" t="s">
        <v>321</v>
      </c>
      <c r="BB216" s="10">
        <v>0</v>
      </c>
      <c r="BC216" s="10">
        <v>0</v>
      </c>
      <c r="BD216" s="10">
        <v>0</v>
      </c>
      <c r="BE216" s="10">
        <v>10.5</v>
      </c>
      <c r="BF216" s="10">
        <v>0</v>
      </c>
      <c r="BG216" s="10">
        <v>0</v>
      </c>
      <c r="BH216" s="10">
        <v>0</v>
      </c>
      <c r="BI216" s="10">
        <v>0</v>
      </c>
      <c r="BJ216" s="10">
        <v>10.3</v>
      </c>
      <c r="BK216" s="10">
        <v>0</v>
      </c>
      <c r="BL216" s="10">
        <v>0</v>
      </c>
      <c r="BM216" s="10">
        <v>0</v>
      </c>
      <c r="BN216" s="10">
        <v>0</v>
      </c>
      <c r="BO216" s="10">
        <v>10.5</v>
      </c>
      <c r="BP216" s="10">
        <v>0</v>
      </c>
      <c r="BQ216" s="10">
        <v>306</v>
      </c>
      <c r="BR216" s="10" t="s">
        <v>321</v>
      </c>
      <c r="BS216" s="10">
        <v>1.1624000000000001</v>
      </c>
      <c r="BT216" s="10">
        <v>0.24940000000000001</v>
      </c>
      <c r="BU216" s="10">
        <v>64.753799999999998</v>
      </c>
      <c r="BV216" s="10">
        <v>10.6</v>
      </c>
      <c r="BW216" s="10">
        <v>0.98</v>
      </c>
      <c r="BX216" s="10">
        <v>1.5348999999999999</v>
      </c>
      <c r="BY216" s="10">
        <v>0.45329999999999998</v>
      </c>
      <c r="BZ216" s="10">
        <v>88.846000000000004</v>
      </c>
      <c r="CA216" s="10">
        <v>10.4</v>
      </c>
      <c r="CB216" s="10">
        <v>0.96</v>
      </c>
      <c r="CC216" s="10">
        <v>1.3564000000000001</v>
      </c>
      <c r="CD216" s="10">
        <v>0.28939999999999999</v>
      </c>
      <c r="CE216" s="10">
        <v>75.541399999999996</v>
      </c>
      <c r="CF216" s="10">
        <v>10.6</v>
      </c>
      <c r="CG216" s="10">
        <v>0.98</v>
      </c>
      <c r="CH216" s="10">
        <v>306</v>
      </c>
      <c r="CI216" s="10" t="s">
        <v>321</v>
      </c>
      <c r="CJ216" s="10">
        <v>0.3241</v>
      </c>
      <c r="CK216" s="10">
        <v>0.2094</v>
      </c>
      <c r="CL216" s="10">
        <v>21.016999999999999</v>
      </c>
      <c r="CM216" s="10">
        <v>10.6</v>
      </c>
      <c r="CN216" s="10">
        <v>0.84</v>
      </c>
      <c r="CO216" s="10">
        <v>0.62090000000000001</v>
      </c>
      <c r="CP216" s="10">
        <v>0.33550000000000002</v>
      </c>
      <c r="CQ216" s="10">
        <v>38.439399999999999</v>
      </c>
      <c r="CR216" s="10">
        <v>10.6</v>
      </c>
      <c r="CS216" s="10">
        <v>0.88</v>
      </c>
      <c r="CT216" s="10">
        <v>0.68369999999999997</v>
      </c>
      <c r="CU216" s="10">
        <v>0.38829999999999998</v>
      </c>
      <c r="CV216" s="10">
        <v>43.649000000000001</v>
      </c>
      <c r="CW216" s="10">
        <v>10.4</v>
      </c>
      <c r="CX216" s="10">
        <v>0.87</v>
      </c>
      <c r="CY216" s="10">
        <v>306</v>
      </c>
      <c r="CZ216" s="10" t="s">
        <v>321</v>
      </c>
      <c r="DA216" s="10">
        <v>1.3914</v>
      </c>
      <c r="DB216" s="10">
        <v>0.24959999999999999</v>
      </c>
      <c r="DC216" s="10">
        <v>79.235500000000002</v>
      </c>
      <c r="DD216" s="10">
        <v>10.3</v>
      </c>
      <c r="DE216" s="10">
        <v>0.98</v>
      </c>
      <c r="DF216" s="10">
        <v>1.8363</v>
      </c>
      <c r="DG216" s="10">
        <v>0.40060000000000001</v>
      </c>
      <c r="DH216" s="10">
        <v>103.34569999999999</v>
      </c>
      <c r="DI216" s="10">
        <v>10.5</v>
      </c>
      <c r="DJ216" s="10">
        <v>0.98</v>
      </c>
      <c r="DK216" s="10">
        <v>1.786</v>
      </c>
      <c r="DL216" s="10">
        <v>0.33810000000000001</v>
      </c>
      <c r="DM216" s="10">
        <v>100.90949999999999</v>
      </c>
      <c r="DN216" s="10">
        <v>10.4</v>
      </c>
      <c r="DO216" s="10">
        <v>0.98</v>
      </c>
    </row>
    <row r="217" spans="1:119" x14ac:dyDescent="0.25">
      <c r="A217" s="10">
        <v>307</v>
      </c>
      <c r="B217" s="10" t="s">
        <v>323</v>
      </c>
      <c r="C217" s="10">
        <v>0</v>
      </c>
      <c r="D217" s="10">
        <v>0</v>
      </c>
      <c r="E217" s="10">
        <v>0</v>
      </c>
      <c r="F217" s="10">
        <v>10.5</v>
      </c>
      <c r="G217" s="10">
        <v>0</v>
      </c>
      <c r="H217" s="10">
        <v>0</v>
      </c>
      <c r="I217" s="10">
        <v>0</v>
      </c>
      <c r="J217" s="10">
        <v>0</v>
      </c>
      <c r="K217" s="10">
        <v>10.199999999999999</v>
      </c>
      <c r="L217" s="10">
        <v>0</v>
      </c>
      <c r="M217" s="10">
        <v>0</v>
      </c>
      <c r="N217" s="10">
        <v>0</v>
      </c>
      <c r="O217" s="10">
        <v>0</v>
      </c>
      <c r="P217" s="10">
        <v>10.3</v>
      </c>
      <c r="Q217" s="10">
        <v>0</v>
      </c>
      <c r="R217" s="10">
        <v>307</v>
      </c>
      <c r="S217" s="10" t="s">
        <v>323</v>
      </c>
      <c r="T217" s="10">
        <v>0</v>
      </c>
      <c r="U217" s="10">
        <v>0</v>
      </c>
      <c r="V217" s="10">
        <v>0</v>
      </c>
      <c r="W217" s="10">
        <v>10.5</v>
      </c>
      <c r="Y217" s="10">
        <v>0</v>
      </c>
      <c r="Z217" s="10">
        <v>0</v>
      </c>
      <c r="AA217" s="10">
        <v>0</v>
      </c>
      <c r="AB217" s="10">
        <v>10.5</v>
      </c>
      <c r="AD217" s="10">
        <v>0</v>
      </c>
      <c r="AE217" s="10">
        <v>0</v>
      </c>
      <c r="AF217" s="10">
        <v>0</v>
      </c>
      <c r="AG217" s="10">
        <v>10.4</v>
      </c>
      <c r="AI217" s="10">
        <v>307</v>
      </c>
      <c r="AJ217" s="10" t="s">
        <v>323</v>
      </c>
      <c r="AK217" s="10">
        <v>0</v>
      </c>
      <c r="AL217" s="10">
        <v>0</v>
      </c>
      <c r="AM217" s="10">
        <v>0</v>
      </c>
      <c r="AN217" s="10">
        <v>10.57</v>
      </c>
      <c r="AO217" s="10">
        <v>0</v>
      </c>
      <c r="AP217" s="10">
        <v>0</v>
      </c>
      <c r="AQ217" s="10">
        <v>0</v>
      </c>
      <c r="AR217" s="10">
        <v>0</v>
      </c>
      <c r="AS217" s="10">
        <v>10.49</v>
      </c>
      <c r="AT217" s="10">
        <v>0</v>
      </c>
      <c r="AU217" s="10">
        <v>0</v>
      </c>
      <c r="AV217" s="10">
        <v>0</v>
      </c>
      <c r="AW217" s="10">
        <v>0</v>
      </c>
      <c r="AX217" s="10">
        <v>10.6</v>
      </c>
      <c r="AY217" s="10">
        <v>0</v>
      </c>
      <c r="AZ217" s="10">
        <v>307</v>
      </c>
      <c r="BA217" s="10" t="s">
        <v>323</v>
      </c>
      <c r="BB217" s="10">
        <v>0</v>
      </c>
      <c r="BC217" s="10">
        <v>0</v>
      </c>
      <c r="BD217" s="10">
        <v>0</v>
      </c>
      <c r="BE217" s="10">
        <v>10.5</v>
      </c>
      <c r="BF217" s="10">
        <v>0</v>
      </c>
      <c r="BG217" s="10">
        <v>0</v>
      </c>
      <c r="BH217" s="10">
        <v>0</v>
      </c>
      <c r="BI217" s="10">
        <v>0</v>
      </c>
      <c r="BJ217" s="10">
        <v>10.3</v>
      </c>
      <c r="BK217" s="10">
        <v>0</v>
      </c>
      <c r="BL217" s="10">
        <v>0</v>
      </c>
      <c r="BM217" s="10">
        <v>0</v>
      </c>
      <c r="BN217" s="10">
        <v>0</v>
      </c>
      <c r="BO217" s="10">
        <v>10.5</v>
      </c>
      <c r="BP217" s="10">
        <v>0</v>
      </c>
      <c r="BQ217" s="10">
        <v>307</v>
      </c>
      <c r="BR217" s="10" t="s">
        <v>323</v>
      </c>
      <c r="BS217" s="10">
        <v>0</v>
      </c>
      <c r="BT217" s="10">
        <v>0</v>
      </c>
      <c r="BU217" s="10">
        <v>0</v>
      </c>
      <c r="BV217" s="10">
        <v>10.6</v>
      </c>
      <c r="BW217" s="10">
        <v>0</v>
      </c>
      <c r="BX217" s="10">
        <v>0</v>
      </c>
      <c r="BY217" s="10">
        <v>0</v>
      </c>
      <c r="BZ217" s="10">
        <v>0</v>
      </c>
      <c r="CA217" s="10">
        <v>10.4</v>
      </c>
      <c r="CB217" s="10">
        <v>0</v>
      </c>
      <c r="CC217" s="10">
        <v>0</v>
      </c>
      <c r="CD217" s="10">
        <v>0</v>
      </c>
      <c r="CE217" s="10">
        <v>0</v>
      </c>
      <c r="CF217" s="10">
        <v>10.6</v>
      </c>
      <c r="CG217" s="10">
        <v>0</v>
      </c>
      <c r="CH217" s="10">
        <v>307</v>
      </c>
      <c r="CI217" s="10" t="s">
        <v>323</v>
      </c>
      <c r="CJ217" s="10">
        <v>0</v>
      </c>
      <c r="CK217" s="10">
        <v>0</v>
      </c>
      <c r="CL217" s="10">
        <v>0</v>
      </c>
      <c r="CM217" s="10">
        <v>10.6</v>
      </c>
      <c r="CN217" s="10">
        <v>0</v>
      </c>
      <c r="CO217" s="10">
        <v>0</v>
      </c>
      <c r="CP217" s="10">
        <v>0</v>
      </c>
      <c r="CQ217" s="10">
        <v>0</v>
      </c>
      <c r="CR217" s="10">
        <v>10.6</v>
      </c>
      <c r="CS217" s="10">
        <v>0</v>
      </c>
      <c r="CT217" s="10">
        <v>0</v>
      </c>
      <c r="CU217" s="10">
        <v>0</v>
      </c>
      <c r="CV217" s="10">
        <v>0</v>
      </c>
      <c r="CW217" s="10">
        <v>10.4</v>
      </c>
      <c r="CX217" s="10">
        <v>0</v>
      </c>
      <c r="CY217" s="10">
        <v>307</v>
      </c>
      <c r="CZ217" s="10" t="s">
        <v>323</v>
      </c>
      <c r="DA217" s="10">
        <v>0</v>
      </c>
      <c r="DB217" s="10">
        <v>0</v>
      </c>
      <c r="DC217" s="10">
        <v>0</v>
      </c>
      <c r="DD217" s="10">
        <v>10.3</v>
      </c>
      <c r="DE217" s="10">
        <v>0</v>
      </c>
      <c r="DF217" s="10">
        <v>0</v>
      </c>
      <c r="DG217" s="10">
        <v>0</v>
      </c>
      <c r="DH217" s="10">
        <v>0</v>
      </c>
      <c r="DI217" s="10">
        <v>10.5</v>
      </c>
      <c r="DJ217" s="10">
        <v>0</v>
      </c>
      <c r="DK217" s="10">
        <v>0</v>
      </c>
      <c r="DL217" s="10">
        <v>0</v>
      </c>
      <c r="DM217" s="10">
        <v>0</v>
      </c>
      <c r="DN217" s="10">
        <v>10.4</v>
      </c>
      <c r="DO217" s="10">
        <v>0</v>
      </c>
    </row>
    <row r="218" spans="1:119" x14ac:dyDescent="0.25">
      <c r="A218" s="10">
        <v>308</v>
      </c>
      <c r="B218" s="10" t="s">
        <v>324</v>
      </c>
      <c r="C218" s="10">
        <v>0</v>
      </c>
      <c r="D218" s="10">
        <v>0</v>
      </c>
      <c r="E218" s="10">
        <v>0</v>
      </c>
      <c r="F218" s="10">
        <v>10.5</v>
      </c>
      <c r="G218" s="10">
        <v>0</v>
      </c>
      <c r="H218" s="10">
        <v>0</v>
      </c>
      <c r="I218" s="10">
        <v>0</v>
      </c>
      <c r="J218" s="10">
        <v>0</v>
      </c>
      <c r="K218" s="10">
        <v>10.199999999999999</v>
      </c>
      <c r="L218" s="10">
        <v>0</v>
      </c>
      <c r="M218" s="10">
        <v>0</v>
      </c>
      <c r="N218" s="10">
        <v>0</v>
      </c>
      <c r="O218" s="10">
        <v>0</v>
      </c>
      <c r="P218" s="10">
        <v>10.3</v>
      </c>
      <c r="Q218" s="10">
        <v>0</v>
      </c>
      <c r="R218" s="10">
        <v>308</v>
      </c>
      <c r="S218" s="10" t="s">
        <v>324</v>
      </c>
      <c r="T218" s="10">
        <v>0</v>
      </c>
      <c r="U218" s="10">
        <v>0</v>
      </c>
      <c r="V218" s="10">
        <v>0</v>
      </c>
      <c r="W218" s="10">
        <v>10.5</v>
      </c>
      <c r="Y218" s="10">
        <v>0</v>
      </c>
      <c r="Z218" s="10">
        <v>0</v>
      </c>
      <c r="AA218" s="10">
        <v>0</v>
      </c>
      <c r="AB218" s="10">
        <v>10.5</v>
      </c>
      <c r="AD218" s="10">
        <v>0</v>
      </c>
      <c r="AE218" s="10">
        <v>0</v>
      </c>
      <c r="AF218" s="10">
        <v>0</v>
      </c>
      <c r="AG218" s="10">
        <v>10.4</v>
      </c>
      <c r="AI218" s="10">
        <v>308</v>
      </c>
      <c r="AJ218" s="10" t="s">
        <v>324</v>
      </c>
      <c r="AK218" s="10">
        <v>0</v>
      </c>
      <c r="AL218" s="10">
        <v>0</v>
      </c>
      <c r="AM218" s="10">
        <v>0</v>
      </c>
      <c r="AN218" s="10">
        <v>10.57</v>
      </c>
      <c r="AO218" s="10">
        <v>0</v>
      </c>
      <c r="AP218" s="10">
        <v>0</v>
      </c>
      <c r="AQ218" s="10">
        <v>0</v>
      </c>
      <c r="AR218" s="10">
        <v>0</v>
      </c>
      <c r="AS218" s="10">
        <v>10.49</v>
      </c>
      <c r="AT218" s="10">
        <v>0</v>
      </c>
      <c r="AU218" s="10">
        <v>0</v>
      </c>
      <c r="AV218" s="10">
        <v>0</v>
      </c>
      <c r="AW218" s="10">
        <v>0</v>
      </c>
      <c r="AX218" s="10">
        <v>10.6</v>
      </c>
      <c r="AY218" s="10">
        <v>0</v>
      </c>
      <c r="AZ218" s="10">
        <v>308</v>
      </c>
      <c r="BA218" s="10" t="s">
        <v>324</v>
      </c>
      <c r="BB218" s="10">
        <v>0</v>
      </c>
      <c r="BC218" s="10">
        <v>0</v>
      </c>
      <c r="BD218" s="10">
        <v>0</v>
      </c>
      <c r="BE218" s="10">
        <v>10.5</v>
      </c>
      <c r="BF218" s="10">
        <v>0</v>
      </c>
      <c r="BG218" s="10">
        <v>0</v>
      </c>
      <c r="BH218" s="10">
        <v>0</v>
      </c>
      <c r="BI218" s="10">
        <v>0</v>
      </c>
      <c r="BJ218" s="10">
        <v>10.3</v>
      </c>
      <c r="BK218" s="10">
        <v>0</v>
      </c>
      <c r="BL218" s="10">
        <v>0</v>
      </c>
      <c r="BM218" s="10">
        <v>0</v>
      </c>
      <c r="BN218" s="10">
        <v>0</v>
      </c>
      <c r="BO218" s="10">
        <v>10.5</v>
      </c>
      <c r="BP218" s="10">
        <v>0</v>
      </c>
      <c r="BQ218" s="10">
        <v>308</v>
      </c>
      <c r="BR218" s="10" t="s">
        <v>324</v>
      </c>
      <c r="BS218" s="10">
        <v>0</v>
      </c>
      <c r="BT218" s="10">
        <v>0</v>
      </c>
      <c r="BU218" s="10">
        <v>0</v>
      </c>
      <c r="BV218" s="10">
        <v>10.6</v>
      </c>
      <c r="BW218" s="10">
        <v>0</v>
      </c>
      <c r="BX218" s="10">
        <v>0</v>
      </c>
      <c r="BY218" s="10">
        <v>0</v>
      </c>
      <c r="BZ218" s="10">
        <v>0</v>
      </c>
      <c r="CA218" s="10">
        <v>10.4</v>
      </c>
      <c r="CB218" s="10">
        <v>0</v>
      </c>
      <c r="CC218" s="10">
        <v>0</v>
      </c>
      <c r="CD218" s="10">
        <v>0</v>
      </c>
      <c r="CE218" s="10">
        <v>0</v>
      </c>
      <c r="CF218" s="10">
        <v>10.6</v>
      </c>
      <c r="CG218" s="10">
        <v>0</v>
      </c>
      <c r="CH218" s="10">
        <v>308</v>
      </c>
      <c r="CI218" s="10" t="s">
        <v>324</v>
      </c>
      <c r="CJ218" s="10">
        <v>0</v>
      </c>
      <c r="CK218" s="10">
        <v>0</v>
      </c>
      <c r="CL218" s="10">
        <v>0</v>
      </c>
      <c r="CM218" s="10">
        <v>10.6</v>
      </c>
      <c r="CN218" s="10">
        <v>0</v>
      </c>
      <c r="CO218" s="10">
        <v>0</v>
      </c>
      <c r="CP218" s="10">
        <v>0</v>
      </c>
      <c r="CQ218" s="10">
        <v>0</v>
      </c>
      <c r="CR218" s="10">
        <v>10.6</v>
      </c>
      <c r="CS218" s="10">
        <v>0</v>
      </c>
      <c r="CT218" s="10">
        <v>0</v>
      </c>
      <c r="CU218" s="10">
        <v>0</v>
      </c>
      <c r="CV218" s="10">
        <v>0</v>
      </c>
      <c r="CW218" s="10">
        <v>10.4</v>
      </c>
      <c r="CX218" s="10">
        <v>0</v>
      </c>
      <c r="CY218" s="10">
        <v>308</v>
      </c>
      <c r="CZ218" s="10" t="s">
        <v>324</v>
      </c>
      <c r="DA218" s="10">
        <v>0</v>
      </c>
      <c r="DB218" s="10">
        <v>0</v>
      </c>
      <c r="DC218" s="10">
        <v>0</v>
      </c>
      <c r="DD218" s="10">
        <v>10.3</v>
      </c>
      <c r="DE218" s="10">
        <v>0</v>
      </c>
      <c r="DF218" s="10">
        <v>0</v>
      </c>
      <c r="DG218" s="10">
        <v>0</v>
      </c>
      <c r="DH218" s="10">
        <v>0</v>
      </c>
      <c r="DI218" s="10">
        <v>10.5</v>
      </c>
      <c r="DJ218" s="10">
        <v>0</v>
      </c>
      <c r="DK218" s="10">
        <v>0</v>
      </c>
      <c r="DL218" s="10">
        <v>0</v>
      </c>
      <c r="DM218" s="10">
        <v>0</v>
      </c>
      <c r="DN218" s="10">
        <v>10.4</v>
      </c>
      <c r="DO218" s="10">
        <v>0</v>
      </c>
    </row>
    <row r="219" spans="1:119" x14ac:dyDescent="0.25">
      <c r="A219" s="10">
        <v>309</v>
      </c>
      <c r="B219" s="10" t="s">
        <v>325</v>
      </c>
      <c r="C219" s="10">
        <v>0.62</v>
      </c>
      <c r="D219" s="10">
        <v>0.2</v>
      </c>
      <c r="E219" s="10">
        <v>36</v>
      </c>
      <c r="F219" s="10">
        <v>10.5</v>
      </c>
      <c r="G219" s="10">
        <v>0.95</v>
      </c>
      <c r="H219" s="10">
        <v>1.1399999999999999</v>
      </c>
      <c r="I219" s="10">
        <v>0.28999999999999998</v>
      </c>
      <c r="J219" s="10">
        <v>66.62</v>
      </c>
      <c r="K219" s="10">
        <v>10.199999999999999</v>
      </c>
      <c r="L219" s="10">
        <v>0.97</v>
      </c>
      <c r="M219" s="10">
        <v>1.18</v>
      </c>
      <c r="N219" s="10">
        <v>0.27</v>
      </c>
      <c r="O219" s="10">
        <v>67.709999999999994</v>
      </c>
      <c r="P219" s="10">
        <v>10.3</v>
      </c>
      <c r="Q219" s="10">
        <v>0.97</v>
      </c>
      <c r="R219" s="10">
        <v>309</v>
      </c>
      <c r="S219" s="10" t="s">
        <v>325</v>
      </c>
      <c r="T219" s="10">
        <v>0.2611</v>
      </c>
      <c r="U219" s="10">
        <v>0.19439999999999999</v>
      </c>
      <c r="V219" s="10">
        <v>17.8996</v>
      </c>
      <c r="W219" s="10">
        <v>10.5</v>
      </c>
      <c r="Y219" s="10">
        <v>0.51780000000000004</v>
      </c>
      <c r="Z219" s="10">
        <v>0.2213</v>
      </c>
      <c r="AA219" s="10">
        <v>30.962900000000001</v>
      </c>
      <c r="AB219" s="10">
        <v>10.5</v>
      </c>
      <c r="AD219" s="10">
        <v>0.70209999999999995</v>
      </c>
      <c r="AE219" s="10">
        <v>0.25890000000000002</v>
      </c>
      <c r="AF219" s="10">
        <v>41.540199999999999</v>
      </c>
      <c r="AG219" s="10">
        <v>10.4</v>
      </c>
      <c r="AI219" s="10">
        <v>309</v>
      </c>
      <c r="AJ219" s="10" t="s">
        <v>325</v>
      </c>
      <c r="AK219" s="10">
        <v>1.5428999999999999</v>
      </c>
      <c r="AL219" s="10">
        <v>0.42</v>
      </c>
      <c r="AM219" s="10">
        <v>87.3429</v>
      </c>
      <c r="AN219" s="10">
        <v>10.57</v>
      </c>
      <c r="AO219" s="10">
        <v>0.96</v>
      </c>
      <c r="AP219" s="10">
        <v>2.3864999999999998</v>
      </c>
      <c r="AQ219" s="10">
        <v>0.62309999999999999</v>
      </c>
      <c r="AR219" s="10">
        <v>135.75210000000001</v>
      </c>
      <c r="AS219" s="10">
        <v>10.49</v>
      </c>
      <c r="AT219" s="10">
        <v>0.97</v>
      </c>
      <c r="AU219" s="10">
        <v>2.3231000000000002</v>
      </c>
      <c r="AV219" s="10">
        <v>0.50139999999999996</v>
      </c>
      <c r="AW219" s="10">
        <v>129.4462</v>
      </c>
      <c r="AX219" s="10">
        <v>10.6</v>
      </c>
      <c r="AY219" s="10">
        <v>0.98</v>
      </c>
      <c r="AZ219" s="10">
        <v>309</v>
      </c>
      <c r="BA219" s="10" t="s">
        <v>325</v>
      </c>
      <c r="BB219" s="10">
        <v>0.67100000000000004</v>
      </c>
      <c r="BC219" s="10">
        <v>0.19089999999999999</v>
      </c>
      <c r="BD219" s="10">
        <v>38.361600000000003</v>
      </c>
      <c r="BE219" s="10">
        <v>10.5</v>
      </c>
      <c r="BF219" s="10">
        <v>0.96</v>
      </c>
      <c r="BG219" s="10">
        <v>1.2607999999999999</v>
      </c>
      <c r="BH219" s="10">
        <v>0.66</v>
      </c>
      <c r="BI219" s="10">
        <v>79.770799999999994</v>
      </c>
      <c r="BJ219" s="10">
        <v>10.3</v>
      </c>
      <c r="BK219" s="10">
        <v>0.89</v>
      </c>
      <c r="BL219" s="10">
        <v>1.0658000000000001</v>
      </c>
      <c r="BM219" s="10">
        <v>0.32069999999999999</v>
      </c>
      <c r="BN219" s="10">
        <v>61.1965</v>
      </c>
      <c r="BO219" s="10">
        <v>10.5</v>
      </c>
      <c r="BP219" s="10">
        <v>0.96</v>
      </c>
      <c r="BQ219" s="10">
        <v>309</v>
      </c>
      <c r="BR219" s="10" t="s">
        <v>325</v>
      </c>
      <c r="BS219" s="10">
        <v>1.0640000000000001</v>
      </c>
      <c r="BT219" s="10">
        <v>0.32779999999999998</v>
      </c>
      <c r="BU219" s="10">
        <v>60.643599999999999</v>
      </c>
      <c r="BV219" s="10">
        <v>10.6</v>
      </c>
      <c r="BW219" s="10">
        <v>0.96</v>
      </c>
      <c r="BX219" s="10">
        <v>1.7044999999999999</v>
      </c>
      <c r="BY219" s="10">
        <v>0.44119999999999998</v>
      </c>
      <c r="BZ219" s="10">
        <v>97.742400000000004</v>
      </c>
      <c r="CA219" s="10">
        <v>10.4</v>
      </c>
      <c r="CB219" s="10">
        <v>0.97</v>
      </c>
      <c r="CC219" s="10">
        <v>1.9422999999999999</v>
      </c>
      <c r="CD219" s="10">
        <v>0.4551</v>
      </c>
      <c r="CE219" s="10">
        <v>108.6576</v>
      </c>
      <c r="CF219" s="10">
        <v>10.6</v>
      </c>
      <c r="CG219" s="10">
        <v>0.97</v>
      </c>
      <c r="CH219" s="10">
        <v>309</v>
      </c>
      <c r="CI219" s="10" t="s">
        <v>325</v>
      </c>
      <c r="CJ219" s="10">
        <v>0</v>
      </c>
      <c r="CK219" s="10">
        <v>0</v>
      </c>
      <c r="CL219" s="10">
        <v>0</v>
      </c>
      <c r="CM219" s="10">
        <v>10.6</v>
      </c>
      <c r="CN219" s="10">
        <v>0</v>
      </c>
      <c r="CO219" s="10">
        <v>0</v>
      </c>
      <c r="CP219" s="10">
        <v>0</v>
      </c>
      <c r="CQ219" s="10">
        <v>0</v>
      </c>
      <c r="CR219" s="10">
        <v>10.6</v>
      </c>
      <c r="CS219" s="10">
        <v>0</v>
      </c>
      <c r="CT219" s="10">
        <v>0</v>
      </c>
      <c r="CU219" s="10">
        <v>0</v>
      </c>
      <c r="CV219" s="10">
        <v>0</v>
      </c>
      <c r="CW219" s="10">
        <v>10.4</v>
      </c>
      <c r="CX219" s="10">
        <v>0</v>
      </c>
      <c r="CY219" s="10">
        <v>309</v>
      </c>
      <c r="CZ219" s="10" t="s">
        <v>325</v>
      </c>
      <c r="DA219" s="10">
        <v>0.66169999999999995</v>
      </c>
      <c r="DB219" s="10">
        <v>0.17219999999999999</v>
      </c>
      <c r="DC219" s="10">
        <v>38.3249</v>
      </c>
      <c r="DD219" s="10">
        <v>10.3</v>
      </c>
      <c r="DE219" s="10">
        <v>0.97</v>
      </c>
      <c r="DF219" s="10">
        <v>0.98640000000000005</v>
      </c>
      <c r="DG219" s="10">
        <v>0.2389</v>
      </c>
      <c r="DH219" s="10">
        <v>55.8063</v>
      </c>
      <c r="DI219" s="10">
        <v>10.5</v>
      </c>
      <c r="DJ219" s="10">
        <v>0.97</v>
      </c>
      <c r="DK219" s="10">
        <v>1.0669999999999999</v>
      </c>
      <c r="DL219" s="10">
        <v>0.2636</v>
      </c>
      <c r="DM219" s="10">
        <v>61.017400000000002</v>
      </c>
      <c r="DN219" s="10">
        <v>10.4</v>
      </c>
      <c r="DO219" s="10">
        <v>0.97</v>
      </c>
    </row>
    <row r="220" spans="1:119" x14ac:dyDescent="0.25">
      <c r="A220" s="10">
        <v>310</v>
      </c>
      <c r="B220" s="10" t="s">
        <v>326</v>
      </c>
      <c r="C220" s="10">
        <v>0.56000000000000005</v>
      </c>
      <c r="D220" s="10">
        <v>0.27</v>
      </c>
      <c r="E220" s="10">
        <v>34</v>
      </c>
      <c r="F220" s="10">
        <v>10.5</v>
      </c>
      <c r="G220" s="10">
        <v>0.9</v>
      </c>
      <c r="H220" s="10">
        <v>0.94</v>
      </c>
      <c r="I220" s="10">
        <v>0.34</v>
      </c>
      <c r="J220" s="10">
        <v>56.38</v>
      </c>
      <c r="K220" s="10">
        <v>10.199999999999999</v>
      </c>
      <c r="L220" s="10">
        <v>0.94</v>
      </c>
      <c r="M220" s="10">
        <v>1.02</v>
      </c>
      <c r="N220" s="10">
        <v>0.34</v>
      </c>
      <c r="O220" s="10">
        <v>60.29</v>
      </c>
      <c r="P220" s="10">
        <v>10.3</v>
      </c>
      <c r="Q220" s="10">
        <v>0.95</v>
      </c>
      <c r="R220" s="10">
        <v>310</v>
      </c>
      <c r="S220" s="10" t="s">
        <v>326</v>
      </c>
      <c r="T220" s="10">
        <v>0.43990000000000001</v>
      </c>
      <c r="U220" s="10">
        <v>0.3039</v>
      </c>
      <c r="V220" s="10">
        <v>29.398399999999999</v>
      </c>
      <c r="W220" s="10">
        <v>10.5</v>
      </c>
      <c r="Y220" s="10">
        <v>0.59819999999999995</v>
      </c>
      <c r="Z220" s="10">
        <v>0.23719999999999999</v>
      </c>
      <c r="AA220" s="10">
        <v>35.384</v>
      </c>
      <c r="AB220" s="10">
        <v>10.5</v>
      </c>
      <c r="AD220" s="10">
        <v>0.91249999999999998</v>
      </c>
      <c r="AE220" s="10">
        <v>0.31219999999999998</v>
      </c>
      <c r="AF220" s="10">
        <v>53.537500000000001</v>
      </c>
      <c r="AG220" s="10">
        <v>10.4</v>
      </c>
      <c r="AI220" s="10">
        <v>310</v>
      </c>
      <c r="AJ220" s="10" t="s">
        <v>326</v>
      </c>
      <c r="AK220" s="10">
        <v>0.62509999999999999</v>
      </c>
      <c r="AL220" s="10">
        <v>0.30180000000000001</v>
      </c>
      <c r="AM220" s="10">
        <v>37.915900000000001</v>
      </c>
      <c r="AN220" s="10">
        <v>10.57</v>
      </c>
      <c r="AO220" s="10">
        <v>0.9</v>
      </c>
      <c r="AP220" s="10">
        <v>0.99529999999999996</v>
      </c>
      <c r="AQ220" s="10">
        <v>0.39460000000000001</v>
      </c>
      <c r="AR220" s="10">
        <v>58.927900000000001</v>
      </c>
      <c r="AS220" s="10">
        <v>10.49</v>
      </c>
      <c r="AT220" s="10">
        <v>0.93</v>
      </c>
      <c r="AU220" s="10">
        <v>1.2091000000000001</v>
      </c>
      <c r="AV220" s="10">
        <v>0.35039999999999999</v>
      </c>
      <c r="AW220" s="10">
        <v>68.566000000000003</v>
      </c>
      <c r="AX220" s="10">
        <v>10.6</v>
      </c>
      <c r="AY220" s="10">
        <v>0.96</v>
      </c>
      <c r="AZ220" s="10">
        <v>310</v>
      </c>
      <c r="BA220" s="10" t="s">
        <v>326</v>
      </c>
      <c r="BB220" s="10">
        <v>0.30049999999999999</v>
      </c>
      <c r="BC220" s="10">
        <v>0.1055</v>
      </c>
      <c r="BD220" s="10">
        <v>17.510300000000001</v>
      </c>
      <c r="BE220" s="10">
        <v>10.5</v>
      </c>
      <c r="BF220" s="10">
        <v>0.94</v>
      </c>
      <c r="BG220" s="10">
        <v>0.42070000000000002</v>
      </c>
      <c r="BH220" s="10">
        <v>0.12959999999999999</v>
      </c>
      <c r="BI220" s="10">
        <v>24.673500000000001</v>
      </c>
      <c r="BJ220" s="10">
        <v>10.3</v>
      </c>
      <c r="BK220" s="10">
        <v>0.96</v>
      </c>
      <c r="BL220" s="10">
        <v>0.50749999999999995</v>
      </c>
      <c r="BM220" s="10">
        <v>0.1527</v>
      </c>
      <c r="BN220" s="10">
        <v>29.141200000000001</v>
      </c>
      <c r="BO220" s="10">
        <v>10.5</v>
      </c>
      <c r="BP220" s="10">
        <v>0.96</v>
      </c>
      <c r="BQ220" s="10">
        <v>310</v>
      </c>
      <c r="BR220" s="10" t="s">
        <v>326</v>
      </c>
      <c r="BS220" s="10">
        <v>0.82840000000000003</v>
      </c>
      <c r="BT220" s="10">
        <v>0.24160000000000001</v>
      </c>
      <c r="BU220" s="10">
        <v>47</v>
      </c>
      <c r="BV220" s="10">
        <v>10.6</v>
      </c>
      <c r="BW220" s="10">
        <v>0.96</v>
      </c>
      <c r="BX220" s="10">
        <v>1.0484</v>
      </c>
      <c r="BY220" s="10">
        <v>0.26269999999999999</v>
      </c>
      <c r="BZ220" s="10">
        <v>60</v>
      </c>
      <c r="CA220" s="10">
        <v>10.4</v>
      </c>
      <c r="CB220" s="10">
        <v>0.97</v>
      </c>
      <c r="CC220" s="10">
        <v>1.2465999999999999</v>
      </c>
      <c r="CD220" s="10">
        <v>0.31240000000000001</v>
      </c>
      <c r="CE220" s="10">
        <v>70</v>
      </c>
      <c r="CF220" s="10">
        <v>10.6</v>
      </c>
      <c r="CG220" s="10">
        <v>0.97</v>
      </c>
      <c r="CH220" s="10">
        <v>310</v>
      </c>
      <c r="CI220" s="10" t="s">
        <v>326</v>
      </c>
      <c r="CJ220" s="10">
        <v>0.82840000000000003</v>
      </c>
      <c r="CK220" s="10">
        <v>0.24160000000000001</v>
      </c>
      <c r="CL220" s="10">
        <v>47</v>
      </c>
      <c r="CM220" s="10">
        <v>10.6</v>
      </c>
      <c r="CN220" s="10">
        <v>0.96</v>
      </c>
      <c r="CO220" s="10">
        <v>1.0685</v>
      </c>
      <c r="CP220" s="10">
        <v>0.26779999999999998</v>
      </c>
      <c r="CQ220" s="10">
        <v>60</v>
      </c>
      <c r="CR220" s="10">
        <v>10.6</v>
      </c>
      <c r="CS220" s="10">
        <v>0.97</v>
      </c>
      <c r="CT220" s="10">
        <v>1.2231000000000001</v>
      </c>
      <c r="CU220" s="10">
        <v>0.30649999999999999</v>
      </c>
      <c r="CV220" s="10">
        <v>70</v>
      </c>
      <c r="CW220" s="10">
        <v>10.4</v>
      </c>
      <c r="CX220" s="10">
        <v>0.97</v>
      </c>
      <c r="CY220" s="10">
        <v>310</v>
      </c>
      <c r="CZ220" s="10" t="s">
        <v>326</v>
      </c>
      <c r="DA220" s="10">
        <v>0.85629999999999995</v>
      </c>
      <c r="DB220" s="10">
        <v>0.24979999999999999</v>
      </c>
      <c r="DC220" s="10">
        <v>50</v>
      </c>
      <c r="DD220" s="10">
        <v>10.3</v>
      </c>
      <c r="DE220" s="10">
        <v>0.96</v>
      </c>
      <c r="DF220" s="10">
        <v>1.3230999999999999</v>
      </c>
      <c r="DG220" s="10">
        <v>0.33160000000000001</v>
      </c>
      <c r="DH220" s="10">
        <v>75</v>
      </c>
      <c r="DI220" s="10">
        <v>10.5</v>
      </c>
      <c r="DJ220" s="10">
        <v>0.97</v>
      </c>
      <c r="DK220" s="10">
        <v>1.5376000000000001</v>
      </c>
      <c r="DL220" s="10">
        <v>0.38540000000000002</v>
      </c>
      <c r="DM220" s="10">
        <v>88</v>
      </c>
      <c r="DN220" s="10">
        <v>10.4</v>
      </c>
      <c r="DO220" s="10">
        <v>0.97</v>
      </c>
    </row>
    <row r="221" spans="1:119" x14ac:dyDescent="0.25">
      <c r="A221" s="10">
        <v>311</v>
      </c>
      <c r="B221" s="10" t="s">
        <v>327</v>
      </c>
      <c r="C221" s="10">
        <v>0</v>
      </c>
      <c r="D221" s="10">
        <v>0</v>
      </c>
      <c r="E221" s="10">
        <v>0</v>
      </c>
      <c r="F221" s="10">
        <v>10.5</v>
      </c>
      <c r="G221" s="10">
        <v>0</v>
      </c>
      <c r="H221" s="10">
        <v>0</v>
      </c>
      <c r="I221" s="10">
        <v>0</v>
      </c>
      <c r="J221" s="10">
        <v>0</v>
      </c>
      <c r="K221" s="10">
        <v>10.199999999999999</v>
      </c>
      <c r="L221" s="10">
        <v>0</v>
      </c>
      <c r="M221" s="10">
        <v>0</v>
      </c>
      <c r="N221" s="10">
        <v>0</v>
      </c>
      <c r="O221" s="10">
        <v>0</v>
      </c>
      <c r="P221" s="10">
        <v>10.3</v>
      </c>
      <c r="Q221" s="10">
        <v>0</v>
      </c>
      <c r="R221" s="10">
        <v>311</v>
      </c>
      <c r="S221" s="10" t="s">
        <v>327</v>
      </c>
      <c r="T221" s="10">
        <v>0</v>
      </c>
      <c r="U221" s="10">
        <v>0</v>
      </c>
      <c r="V221" s="10">
        <v>0</v>
      </c>
      <c r="W221" s="10">
        <v>10.5</v>
      </c>
      <c r="Y221" s="10">
        <v>0</v>
      </c>
      <c r="Z221" s="10">
        <v>0</v>
      </c>
      <c r="AA221" s="10">
        <v>0</v>
      </c>
      <c r="AB221" s="10">
        <v>10.5</v>
      </c>
      <c r="AD221" s="10">
        <v>0</v>
      </c>
      <c r="AE221" s="10">
        <v>0</v>
      </c>
      <c r="AF221" s="10">
        <v>0</v>
      </c>
      <c r="AG221" s="10">
        <v>10.4</v>
      </c>
      <c r="AI221" s="10">
        <v>311</v>
      </c>
      <c r="AJ221" s="10" t="s">
        <v>327</v>
      </c>
      <c r="AK221" s="10">
        <v>0</v>
      </c>
      <c r="AL221" s="10">
        <v>0</v>
      </c>
      <c r="AM221" s="10">
        <v>0</v>
      </c>
      <c r="AN221" s="10">
        <v>10.57</v>
      </c>
      <c r="AO221" s="10">
        <v>0</v>
      </c>
      <c r="AP221" s="10">
        <v>0</v>
      </c>
      <c r="AQ221" s="10">
        <v>0</v>
      </c>
      <c r="AR221" s="10">
        <v>0</v>
      </c>
      <c r="AS221" s="10">
        <v>10.49</v>
      </c>
      <c r="AT221" s="10">
        <v>0</v>
      </c>
      <c r="AU221" s="10">
        <v>0</v>
      </c>
      <c r="AV221" s="10">
        <v>0</v>
      </c>
      <c r="AW221" s="10">
        <v>0</v>
      </c>
      <c r="AX221" s="10">
        <v>10.6</v>
      </c>
      <c r="AY221" s="10">
        <v>0</v>
      </c>
      <c r="AZ221" s="10">
        <v>311</v>
      </c>
      <c r="BA221" s="10" t="s">
        <v>327</v>
      </c>
      <c r="BB221" s="10">
        <v>4.1599999999999998E-2</v>
      </c>
      <c r="BC221" s="10">
        <v>3.61E-2</v>
      </c>
      <c r="BD221" s="10">
        <v>3.0274000000000001</v>
      </c>
      <c r="BE221" s="10">
        <v>10.5</v>
      </c>
      <c r="BF221" s="10">
        <v>0.76</v>
      </c>
      <c r="BG221" s="10">
        <v>4.4200000000000003E-2</v>
      </c>
      <c r="BH221" s="10">
        <v>3.3700000000000001E-2</v>
      </c>
      <c r="BI221" s="10">
        <v>3.1166999999999998</v>
      </c>
      <c r="BJ221" s="10">
        <v>10.3</v>
      </c>
      <c r="BK221" s="10">
        <v>0.8</v>
      </c>
      <c r="BL221" s="10">
        <v>4.5400000000000003E-2</v>
      </c>
      <c r="BM221" s="10">
        <v>2.58E-2</v>
      </c>
      <c r="BN221" s="10">
        <v>2.8706</v>
      </c>
      <c r="BO221" s="10">
        <v>10.5</v>
      </c>
      <c r="BP221" s="10">
        <v>0.87</v>
      </c>
      <c r="BQ221" s="10">
        <v>311</v>
      </c>
      <c r="BR221" s="10" t="s">
        <v>327</v>
      </c>
      <c r="BS221" s="10">
        <v>0.51319999999999999</v>
      </c>
      <c r="BT221" s="10">
        <v>0.23</v>
      </c>
      <c r="BU221" s="10">
        <v>30.6313</v>
      </c>
      <c r="BV221" s="10">
        <v>10.6</v>
      </c>
      <c r="BW221" s="10">
        <v>0.91</v>
      </c>
      <c r="BX221" s="10">
        <v>0.9204</v>
      </c>
      <c r="BY221" s="10">
        <v>0.3216</v>
      </c>
      <c r="BZ221" s="10">
        <v>54.1248</v>
      </c>
      <c r="CA221" s="10">
        <v>10.4</v>
      </c>
      <c r="CB221" s="10">
        <v>0.94</v>
      </c>
      <c r="CC221" s="10">
        <v>0.69</v>
      </c>
      <c r="CD221" s="10">
        <v>0.28960000000000002</v>
      </c>
      <c r="CE221" s="10">
        <v>40.758200000000002</v>
      </c>
      <c r="CF221" s="10">
        <v>10.6</v>
      </c>
      <c r="CG221" s="10">
        <v>0.92</v>
      </c>
      <c r="CH221" s="10">
        <v>311</v>
      </c>
      <c r="CI221" s="10" t="s">
        <v>327</v>
      </c>
      <c r="CJ221" s="10">
        <v>0.1024</v>
      </c>
      <c r="CK221" s="10">
        <v>9.7600000000000006E-2</v>
      </c>
      <c r="CL221" s="10">
        <v>7.7050000000000001</v>
      </c>
      <c r="CM221" s="10">
        <v>10.6</v>
      </c>
      <c r="CN221" s="10">
        <v>0.72</v>
      </c>
      <c r="CO221" s="10">
        <v>0.1812</v>
      </c>
      <c r="CP221" s="10">
        <v>0.12920000000000001</v>
      </c>
      <c r="CQ221" s="10">
        <v>12.1213</v>
      </c>
      <c r="CR221" s="10">
        <v>10.6</v>
      </c>
      <c r="CS221" s="10">
        <v>0.81</v>
      </c>
      <c r="CT221" s="10">
        <v>0.1716</v>
      </c>
      <c r="CU221" s="10">
        <v>0.10199999999999999</v>
      </c>
      <c r="CV221" s="10">
        <v>11.082100000000001</v>
      </c>
      <c r="CW221" s="10">
        <v>10.4</v>
      </c>
      <c r="CX221" s="10">
        <v>0.86</v>
      </c>
      <c r="CY221" s="10">
        <v>311</v>
      </c>
      <c r="CZ221" s="10" t="s">
        <v>327</v>
      </c>
      <c r="DA221" s="10">
        <v>0.53720000000000001</v>
      </c>
      <c r="DB221" s="10">
        <v>0.2424</v>
      </c>
      <c r="DC221" s="10">
        <v>33.035499999999999</v>
      </c>
      <c r="DD221" s="10">
        <v>10.3</v>
      </c>
      <c r="DE221" s="10">
        <v>0.91</v>
      </c>
      <c r="DF221" s="10">
        <v>0.66159999999999997</v>
      </c>
      <c r="DG221" s="10">
        <v>0.26479999999999998</v>
      </c>
      <c r="DH221" s="10">
        <v>39.184199999999997</v>
      </c>
      <c r="DI221" s="10">
        <v>10.5</v>
      </c>
      <c r="DJ221" s="10">
        <v>0.93</v>
      </c>
      <c r="DK221" s="10">
        <v>0.8004</v>
      </c>
      <c r="DL221" s="10">
        <v>0.32640000000000002</v>
      </c>
      <c r="DM221" s="10">
        <v>47.986400000000003</v>
      </c>
      <c r="DN221" s="10">
        <v>10.4</v>
      </c>
      <c r="DO221" s="10">
        <v>0.93</v>
      </c>
    </row>
    <row r="222" spans="1:119" x14ac:dyDescent="0.25">
      <c r="A222" s="10">
        <v>312</v>
      </c>
      <c r="B222" s="10" t="s">
        <v>328</v>
      </c>
      <c r="C222" s="10">
        <v>0</v>
      </c>
      <c r="D222" s="10">
        <v>0</v>
      </c>
      <c r="E222" s="10">
        <v>0</v>
      </c>
      <c r="F222" s="10">
        <v>10.5</v>
      </c>
      <c r="G222" s="10">
        <v>0</v>
      </c>
      <c r="H222" s="10">
        <v>0</v>
      </c>
      <c r="I222" s="10">
        <v>0</v>
      </c>
      <c r="J222" s="10">
        <v>0</v>
      </c>
      <c r="K222" s="10">
        <v>10.199999999999999</v>
      </c>
      <c r="L222" s="10">
        <v>0</v>
      </c>
      <c r="M222" s="10">
        <v>0</v>
      </c>
      <c r="N222" s="10">
        <v>0</v>
      </c>
      <c r="O222" s="10">
        <v>0</v>
      </c>
      <c r="P222" s="10">
        <v>10.3</v>
      </c>
      <c r="Q222" s="10">
        <v>0</v>
      </c>
      <c r="R222" s="10">
        <v>312</v>
      </c>
      <c r="S222" s="10" t="s">
        <v>328</v>
      </c>
      <c r="T222" s="10">
        <v>0</v>
      </c>
      <c r="U222" s="10">
        <v>0</v>
      </c>
      <c r="V222" s="10">
        <v>0</v>
      </c>
      <c r="W222" s="10">
        <v>10.5</v>
      </c>
      <c r="Y222" s="10">
        <v>0</v>
      </c>
      <c r="Z222" s="10">
        <v>0</v>
      </c>
      <c r="AA222" s="10">
        <v>0</v>
      </c>
      <c r="AB222" s="10">
        <v>10.5</v>
      </c>
      <c r="AD222" s="10">
        <v>0</v>
      </c>
      <c r="AE222" s="10">
        <v>0</v>
      </c>
      <c r="AF222" s="10">
        <v>0</v>
      </c>
      <c r="AG222" s="10">
        <v>10.4</v>
      </c>
      <c r="AI222" s="10">
        <v>312</v>
      </c>
      <c r="AJ222" s="10" t="s">
        <v>328</v>
      </c>
      <c r="AK222" s="10">
        <v>0</v>
      </c>
      <c r="AL222" s="10">
        <v>0</v>
      </c>
      <c r="AM222" s="10">
        <v>0</v>
      </c>
      <c r="AN222" s="10">
        <v>10.57</v>
      </c>
      <c r="AO222" s="10">
        <v>0</v>
      </c>
      <c r="AP222" s="10">
        <v>0</v>
      </c>
      <c r="AQ222" s="10">
        <v>0</v>
      </c>
      <c r="AR222" s="10">
        <v>0</v>
      </c>
      <c r="AS222" s="10">
        <v>10.49</v>
      </c>
      <c r="AT222" s="10">
        <v>0</v>
      </c>
      <c r="AU222" s="10">
        <v>0</v>
      </c>
      <c r="AV222" s="10">
        <v>0</v>
      </c>
      <c r="AW222" s="10">
        <v>0</v>
      </c>
      <c r="AX222" s="10">
        <v>10.6</v>
      </c>
      <c r="AY222" s="10">
        <v>0</v>
      </c>
      <c r="AZ222" s="10">
        <v>312</v>
      </c>
      <c r="BA222" s="10" t="s">
        <v>328</v>
      </c>
      <c r="BB222" s="10">
        <v>0</v>
      </c>
      <c r="BC222" s="10">
        <v>0</v>
      </c>
      <c r="BD222" s="10">
        <v>0</v>
      </c>
      <c r="BE222" s="10">
        <v>10.5</v>
      </c>
      <c r="BF222" s="10">
        <v>0</v>
      </c>
      <c r="BG222" s="10">
        <v>0</v>
      </c>
      <c r="BH222" s="10">
        <v>0</v>
      </c>
      <c r="BI222" s="10">
        <v>0</v>
      </c>
      <c r="BJ222" s="10">
        <v>10.3</v>
      </c>
      <c r="BK222" s="10">
        <v>0</v>
      </c>
      <c r="BL222" s="10">
        <v>0</v>
      </c>
      <c r="BM222" s="10">
        <v>0</v>
      </c>
      <c r="BN222" s="10">
        <v>0</v>
      </c>
      <c r="BO222" s="10">
        <v>10.5</v>
      </c>
      <c r="BP222" s="10">
        <v>0</v>
      </c>
      <c r="BQ222" s="10">
        <v>312</v>
      </c>
      <c r="BR222" s="10" t="s">
        <v>328</v>
      </c>
      <c r="BS222" s="10">
        <v>0</v>
      </c>
      <c r="BT222" s="10">
        <v>0</v>
      </c>
      <c r="BU222" s="10">
        <v>0</v>
      </c>
      <c r="BV222" s="10">
        <v>10.6</v>
      </c>
      <c r="BW222" s="10">
        <v>0</v>
      </c>
      <c r="BX222" s="10">
        <v>0</v>
      </c>
      <c r="BY222" s="10">
        <v>0</v>
      </c>
      <c r="BZ222" s="10">
        <v>0</v>
      </c>
      <c r="CA222" s="10">
        <v>10.4</v>
      </c>
      <c r="CB222" s="10">
        <v>0</v>
      </c>
      <c r="CC222" s="10">
        <v>0</v>
      </c>
      <c r="CD222" s="10">
        <v>0</v>
      </c>
      <c r="CE222" s="10">
        <v>0</v>
      </c>
      <c r="CF222" s="10">
        <v>10.6</v>
      </c>
      <c r="CG222" s="10">
        <v>0</v>
      </c>
      <c r="CH222" s="10">
        <v>312</v>
      </c>
      <c r="CI222" s="10" t="s">
        <v>328</v>
      </c>
      <c r="CJ222" s="10">
        <v>0</v>
      </c>
      <c r="CK222" s="10">
        <v>0</v>
      </c>
      <c r="CL222" s="10">
        <v>0</v>
      </c>
      <c r="CM222" s="10">
        <v>10.6</v>
      </c>
      <c r="CN222" s="10">
        <v>0</v>
      </c>
      <c r="CO222" s="10">
        <v>0</v>
      </c>
      <c r="CP222" s="10">
        <v>0</v>
      </c>
      <c r="CQ222" s="10">
        <v>0</v>
      </c>
      <c r="CR222" s="10">
        <v>10.6</v>
      </c>
      <c r="CS222" s="10">
        <v>0</v>
      </c>
      <c r="CT222" s="10">
        <v>0</v>
      </c>
      <c r="CU222" s="10">
        <v>0</v>
      </c>
      <c r="CV222" s="10">
        <v>0</v>
      </c>
      <c r="CW222" s="10">
        <v>10.4</v>
      </c>
      <c r="CX222" s="10">
        <v>0</v>
      </c>
      <c r="CY222" s="10">
        <v>312</v>
      </c>
      <c r="CZ222" s="10" t="s">
        <v>328</v>
      </c>
      <c r="DA222" s="10">
        <v>0</v>
      </c>
      <c r="DB222" s="10">
        <v>0</v>
      </c>
      <c r="DC222" s="10">
        <v>0</v>
      </c>
      <c r="DD222" s="10">
        <v>10.3</v>
      </c>
      <c r="DE222" s="10">
        <v>0</v>
      </c>
      <c r="DF222" s="10">
        <v>0</v>
      </c>
      <c r="DG222" s="10">
        <v>0</v>
      </c>
      <c r="DH222" s="10">
        <v>0</v>
      </c>
      <c r="DI222" s="10">
        <v>10.5</v>
      </c>
      <c r="DJ222" s="10">
        <v>0</v>
      </c>
      <c r="DK222" s="10">
        <v>0</v>
      </c>
      <c r="DL222" s="10">
        <v>0</v>
      </c>
      <c r="DM222" s="10">
        <v>0</v>
      </c>
      <c r="DN222" s="10">
        <v>10.4</v>
      </c>
      <c r="DO222" s="10">
        <v>0</v>
      </c>
    </row>
    <row r="223" spans="1:119" x14ac:dyDescent="0.25">
      <c r="A223" s="10">
        <v>313</v>
      </c>
      <c r="B223" s="10" t="s">
        <v>330</v>
      </c>
      <c r="C223" s="10">
        <v>0.08</v>
      </c>
      <c r="D223" s="10">
        <v>0.04</v>
      </c>
      <c r="E223" s="10">
        <v>5</v>
      </c>
      <c r="F223" s="10">
        <v>10.5</v>
      </c>
      <c r="G223" s="10">
        <v>0.9</v>
      </c>
      <c r="H223" s="10">
        <v>0.25</v>
      </c>
      <c r="I223" s="10">
        <v>0.1</v>
      </c>
      <c r="J223" s="10">
        <v>15.38</v>
      </c>
      <c r="K223" s="10">
        <v>10.199999999999999</v>
      </c>
      <c r="L223" s="10">
        <v>0.93</v>
      </c>
      <c r="M223" s="10">
        <v>0.26</v>
      </c>
      <c r="N223" s="10">
        <v>0.09</v>
      </c>
      <c r="O223" s="10">
        <v>15.33</v>
      </c>
      <c r="P223" s="10">
        <v>10.3</v>
      </c>
      <c r="Q223" s="10">
        <v>0.95</v>
      </c>
      <c r="R223" s="10">
        <v>313</v>
      </c>
      <c r="S223" s="10" t="s">
        <v>330</v>
      </c>
      <c r="T223" s="10">
        <v>0.35189999999999999</v>
      </c>
      <c r="U223" s="10">
        <v>0.24310000000000001</v>
      </c>
      <c r="V223" s="10">
        <v>23.518699999999999</v>
      </c>
      <c r="W223" s="10">
        <v>10.5</v>
      </c>
      <c r="Y223" s="10">
        <v>0.37390000000000001</v>
      </c>
      <c r="Z223" s="10">
        <v>0.14829999999999999</v>
      </c>
      <c r="AA223" s="10">
        <v>22.114999999999998</v>
      </c>
      <c r="AB223" s="10">
        <v>10.5</v>
      </c>
      <c r="AD223" s="10">
        <v>0.40550000000000003</v>
      </c>
      <c r="AE223" s="10">
        <v>0.13869999999999999</v>
      </c>
      <c r="AF223" s="10">
        <v>23.7944</v>
      </c>
      <c r="AG223" s="10">
        <v>10.4</v>
      </c>
      <c r="AI223" s="10">
        <v>313</v>
      </c>
      <c r="AJ223" s="10" t="s">
        <v>330</v>
      </c>
      <c r="AK223" s="10">
        <v>0.4093</v>
      </c>
      <c r="AL223" s="10">
        <v>0.14230000000000001</v>
      </c>
      <c r="AM223" s="10">
        <v>23.669499999999999</v>
      </c>
      <c r="AN223" s="10">
        <v>10.57</v>
      </c>
      <c r="AO223" s="10">
        <v>0.94</v>
      </c>
      <c r="AP223" s="10">
        <v>0.61709999999999998</v>
      </c>
      <c r="AQ223" s="10">
        <v>0.18579999999999999</v>
      </c>
      <c r="AR223" s="10">
        <v>35.470199999999998</v>
      </c>
      <c r="AS223" s="10">
        <v>10.49</v>
      </c>
      <c r="AT223" s="10">
        <v>0.96</v>
      </c>
      <c r="AU223" s="10">
        <v>0.56459999999999999</v>
      </c>
      <c r="AV223" s="10">
        <v>0.13589999999999999</v>
      </c>
      <c r="AW223" s="10">
        <v>31.630500000000001</v>
      </c>
      <c r="AX223" s="10">
        <v>10.6</v>
      </c>
      <c r="AY223" s="10">
        <v>0.97</v>
      </c>
      <c r="AZ223" s="10">
        <v>313</v>
      </c>
      <c r="BA223" s="10" t="s">
        <v>330</v>
      </c>
      <c r="BB223" s="10">
        <v>0.1118</v>
      </c>
      <c r="BC223" s="10">
        <v>3.1800000000000002E-2</v>
      </c>
      <c r="BD223" s="10">
        <v>6.3936000000000002</v>
      </c>
      <c r="BE223" s="10">
        <v>10.5</v>
      </c>
      <c r="BF223" s="10">
        <v>0.96</v>
      </c>
      <c r="BG223" s="10">
        <v>0.187</v>
      </c>
      <c r="BH223" s="10">
        <v>4.6699999999999998E-2</v>
      </c>
      <c r="BI223" s="10">
        <v>10.803800000000001</v>
      </c>
      <c r="BJ223" s="10">
        <v>10.3</v>
      </c>
      <c r="BK223" s="10">
        <v>0.97</v>
      </c>
      <c r="BL223" s="10">
        <v>0.192</v>
      </c>
      <c r="BM223" s="10">
        <v>3.5700000000000003E-2</v>
      </c>
      <c r="BN223" s="10">
        <v>10.735900000000001</v>
      </c>
      <c r="BO223" s="10">
        <v>10.5</v>
      </c>
      <c r="BP223" s="10">
        <v>0.98</v>
      </c>
      <c r="BQ223" s="10">
        <v>313</v>
      </c>
      <c r="BR223" s="10" t="s">
        <v>330</v>
      </c>
      <c r="BS223" s="10">
        <v>0.2697</v>
      </c>
      <c r="BT223" s="10">
        <v>9.7699999999999995E-2</v>
      </c>
      <c r="BU223" s="10">
        <v>15.6225</v>
      </c>
      <c r="BV223" s="10">
        <v>10.6</v>
      </c>
      <c r="BW223" s="10">
        <v>0.94</v>
      </c>
      <c r="BX223" s="10">
        <v>0.40660000000000002</v>
      </c>
      <c r="BY223" s="10">
        <v>0.1048</v>
      </c>
      <c r="BZ223" s="10">
        <v>23.312000000000001</v>
      </c>
      <c r="CA223" s="10">
        <v>10.4</v>
      </c>
      <c r="CB223" s="10">
        <v>0.97</v>
      </c>
      <c r="CC223" s="10">
        <v>0.4037</v>
      </c>
      <c r="CD223" s="10">
        <v>0.1081</v>
      </c>
      <c r="CE223" s="10">
        <v>22.761700000000001</v>
      </c>
      <c r="CF223" s="10">
        <v>10.6</v>
      </c>
      <c r="CG223" s="10">
        <v>0.97</v>
      </c>
      <c r="CH223" s="10">
        <v>313</v>
      </c>
      <c r="CI223" s="10" t="s">
        <v>330</v>
      </c>
      <c r="CJ223" s="10">
        <v>7.2999999999999995E-2</v>
      </c>
      <c r="CK223" s="10">
        <v>5.0799999999999998E-2</v>
      </c>
      <c r="CL223" s="10">
        <v>4.8422999999999998</v>
      </c>
      <c r="CM223" s="10">
        <v>10.6</v>
      </c>
      <c r="CN223" s="10">
        <v>0.82</v>
      </c>
      <c r="CO223" s="10">
        <v>6.3E-2</v>
      </c>
      <c r="CP223" s="10">
        <v>3.1699999999999999E-2</v>
      </c>
      <c r="CQ223" s="10">
        <v>3.8389000000000002</v>
      </c>
      <c r="CR223" s="10">
        <v>10.6</v>
      </c>
      <c r="CS223" s="10">
        <v>0.89</v>
      </c>
      <c r="CT223" s="10">
        <v>8.7400000000000005E-2</v>
      </c>
      <c r="CU223" s="10">
        <v>3.9800000000000002E-2</v>
      </c>
      <c r="CV223" s="10">
        <v>5.3303000000000003</v>
      </c>
      <c r="CW223" s="10">
        <v>10.4</v>
      </c>
      <c r="CX223" s="10">
        <v>0.91</v>
      </c>
      <c r="CY223" s="10">
        <v>313</v>
      </c>
      <c r="CZ223" s="10" t="s">
        <v>330</v>
      </c>
      <c r="DA223" s="10">
        <v>0.32779999999999998</v>
      </c>
      <c r="DB223" s="10">
        <v>0.1118</v>
      </c>
      <c r="DC223" s="10">
        <v>19.416399999999999</v>
      </c>
      <c r="DD223" s="10">
        <v>10.3</v>
      </c>
      <c r="DE223" s="10">
        <v>0.95</v>
      </c>
      <c r="DF223" s="10">
        <v>0.49059999999999998</v>
      </c>
      <c r="DG223" s="10">
        <v>0.1181</v>
      </c>
      <c r="DH223" s="10">
        <v>27.744199999999999</v>
      </c>
      <c r="DI223" s="10">
        <v>10.5</v>
      </c>
      <c r="DJ223" s="10">
        <v>0.97</v>
      </c>
      <c r="DK223" s="10">
        <v>0.42780000000000001</v>
      </c>
      <c r="DL223" s="10">
        <v>0.10100000000000001</v>
      </c>
      <c r="DM223" s="10">
        <v>24.403600000000001</v>
      </c>
      <c r="DN223" s="10">
        <v>10.4</v>
      </c>
      <c r="DO223" s="10">
        <v>0.97</v>
      </c>
    </row>
    <row r="224" spans="1:119" x14ac:dyDescent="0.25">
      <c r="A224" s="10">
        <v>314</v>
      </c>
      <c r="B224" s="10" t="s">
        <v>329</v>
      </c>
      <c r="C224" s="10">
        <v>0.03</v>
      </c>
      <c r="D224" s="10">
        <v>0.02</v>
      </c>
      <c r="E224" s="10">
        <v>2</v>
      </c>
      <c r="F224" s="10">
        <v>10.5</v>
      </c>
      <c r="G224" s="10">
        <v>0.87</v>
      </c>
      <c r="H224" s="10">
        <v>0.03</v>
      </c>
      <c r="I224" s="10">
        <v>0.02</v>
      </c>
      <c r="J224" s="10">
        <v>2.0499999999999998</v>
      </c>
      <c r="K224" s="10">
        <v>10.199999999999999</v>
      </c>
      <c r="L224" s="10">
        <v>0.87</v>
      </c>
      <c r="M224" s="10">
        <v>0.03</v>
      </c>
      <c r="N224" s="10">
        <v>0.02</v>
      </c>
      <c r="O224" s="10">
        <v>2.0299999999999998</v>
      </c>
      <c r="P224" s="10">
        <v>10.3</v>
      </c>
      <c r="Q224" s="10">
        <v>0.88</v>
      </c>
      <c r="R224" s="10">
        <v>314</v>
      </c>
      <c r="S224" s="10" t="s">
        <v>329</v>
      </c>
      <c r="T224" s="10">
        <v>7.5700000000000003E-2</v>
      </c>
      <c r="U224" s="10">
        <v>5.8999999999999997E-2</v>
      </c>
      <c r="V224" s="10">
        <v>5.2775999999999996</v>
      </c>
      <c r="W224" s="10">
        <v>10.5</v>
      </c>
      <c r="Y224" s="10">
        <v>0.51459999999999995</v>
      </c>
      <c r="Z224" s="10">
        <v>0.38719999999999999</v>
      </c>
      <c r="AA224" s="10">
        <v>35.410600000000002</v>
      </c>
      <c r="AB224" s="10">
        <v>10.5</v>
      </c>
      <c r="AD224" s="10">
        <v>0.1744</v>
      </c>
      <c r="AE224" s="10">
        <v>0.1132</v>
      </c>
      <c r="AF224" s="10">
        <v>11.5448</v>
      </c>
      <c r="AG224" s="10">
        <v>10.4</v>
      </c>
      <c r="AI224" s="10">
        <v>314</v>
      </c>
      <c r="AJ224" s="10" t="s">
        <v>329</v>
      </c>
      <c r="AK224" s="10">
        <v>0.59989999999999999</v>
      </c>
      <c r="AL224" s="10">
        <v>0.24610000000000001</v>
      </c>
      <c r="AM224" s="10">
        <v>35.418100000000003</v>
      </c>
      <c r="AN224" s="10">
        <v>10.57</v>
      </c>
      <c r="AO224" s="10">
        <v>0.93</v>
      </c>
      <c r="AP224" s="10">
        <v>0.84709999999999996</v>
      </c>
      <c r="AQ224" s="10">
        <v>0.3503</v>
      </c>
      <c r="AR224" s="10">
        <v>50.452199999999998</v>
      </c>
      <c r="AS224" s="10">
        <v>10.49</v>
      </c>
      <c r="AT224" s="10">
        <v>0.92</v>
      </c>
      <c r="AU224" s="10">
        <v>0.77180000000000004</v>
      </c>
      <c r="AV224" s="10">
        <v>0.27589999999999998</v>
      </c>
      <c r="AW224" s="10">
        <v>44.643099999999997</v>
      </c>
      <c r="AX224" s="10">
        <v>10.6</v>
      </c>
      <c r="AY224" s="10">
        <v>0.94</v>
      </c>
      <c r="AZ224" s="10">
        <v>314</v>
      </c>
      <c r="BA224" s="10" t="s">
        <v>329</v>
      </c>
      <c r="BB224" s="10">
        <v>0.2273</v>
      </c>
      <c r="BC224" s="10">
        <v>0.2223</v>
      </c>
      <c r="BD224" s="10">
        <v>17.4787</v>
      </c>
      <c r="BE224" s="10">
        <v>10.5</v>
      </c>
      <c r="BF224" s="10">
        <v>0.71</v>
      </c>
      <c r="BG224" s="10">
        <v>0.35560000000000003</v>
      </c>
      <c r="BH224" s="10">
        <v>0.30499999999999999</v>
      </c>
      <c r="BI224" s="10">
        <v>26.261800000000001</v>
      </c>
      <c r="BJ224" s="10">
        <v>10.3</v>
      </c>
      <c r="BK224" s="10">
        <v>0.76</v>
      </c>
      <c r="BL224" s="10">
        <v>0.43809999999999999</v>
      </c>
      <c r="BM224" s="10">
        <v>0.27989999999999998</v>
      </c>
      <c r="BN224" s="10">
        <v>28.5838</v>
      </c>
      <c r="BO224" s="10">
        <v>10.5</v>
      </c>
      <c r="BP224" s="10">
        <v>0.84</v>
      </c>
      <c r="BQ224" s="10">
        <v>314</v>
      </c>
      <c r="BR224" s="10" t="s">
        <v>329</v>
      </c>
      <c r="BS224" s="10">
        <v>0.50239999999999996</v>
      </c>
      <c r="BT224" s="10">
        <v>0.21079999999999999</v>
      </c>
      <c r="BU224" s="10">
        <v>29.6754</v>
      </c>
      <c r="BV224" s="10">
        <v>10.6</v>
      </c>
      <c r="BW224" s="10">
        <v>0.92</v>
      </c>
      <c r="BX224" s="10">
        <v>0.76600000000000001</v>
      </c>
      <c r="BY224" s="10">
        <v>0.33040000000000003</v>
      </c>
      <c r="BZ224" s="10">
        <v>46.311199999999999</v>
      </c>
      <c r="CA224" s="10">
        <v>10.4</v>
      </c>
      <c r="CB224" s="10">
        <v>0.92</v>
      </c>
      <c r="CC224" s="10">
        <v>0.72840000000000005</v>
      </c>
      <c r="CD224" s="10">
        <v>0.24079999999999999</v>
      </c>
      <c r="CE224" s="10">
        <v>41.785499999999999</v>
      </c>
      <c r="CF224" s="10">
        <v>10.6</v>
      </c>
      <c r="CG224" s="10">
        <v>0.95</v>
      </c>
      <c r="CH224" s="10">
        <v>314</v>
      </c>
      <c r="CI224" s="10" t="s">
        <v>329</v>
      </c>
      <c r="CJ224" s="10">
        <v>0.57189999999999996</v>
      </c>
      <c r="CK224" s="10">
        <v>0.29299999999999998</v>
      </c>
      <c r="CL224" s="10">
        <v>35</v>
      </c>
      <c r="CM224" s="10">
        <v>10.6</v>
      </c>
      <c r="CN224" s="10">
        <v>0.89</v>
      </c>
      <c r="CO224" s="10">
        <v>0.7843</v>
      </c>
      <c r="CP224" s="10">
        <v>0.40179999999999999</v>
      </c>
      <c r="CQ224" s="10">
        <v>48</v>
      </c>
      <c r="CR224" s="10">
        <v>10.6</v>
      </c>
      <c r="CS224" s="10">
        <v>0.89</v>
      </c>
      <c r="CT224" s="10">
        <v>0.57709999999999995</v>
      </c>
      <c r="CU224" s="10">
        <v>0.29570000000000002</v>
      </c>
      <c r="CV224" s="10">
        <v>36</v>
      </c>
      <c r="CW224" s="10">
        <v>10.4</v>
      </c>
      <c r="CX224" s="10">
        <v>0.89</v>
      </c>
      <c r="CY224" s="10">
        <v>314</v>
      </c>
      <c r="CZ224" s="10" t="s">
        <v>329</v>
      </c>
      <c r="DA224" s="10">
        <v>1.1195999999999999</v>
      </c>
      <c r="DB224" s="10">
        <v>0.33119999999999999</v>
      </c>
      <c r="DC224" s="10">
        <v>65.445800000000006</v>
      </c>
      <c r="DD224" s="10">
        <v>10.3</v>
      </c>
      <c r="DE224" s="10">
        <v>0.96</v>
      </c>
      <c r="DF224" s="10">
        <v>1.4064000000000001</v>
      </c>
      <c r="DG224" s="10">
        <v>0.4556</v>
      </c>
      <c r="DH224" s="10">
        <v>81.288399999999996</v>
      </c>
      <c r="DI224" s="10">
        <v>10.5</v>
      </c>
      <c r="DJ224" s="10">
        <v>0.95</v>
      </c>
      <c r="DK224" s="10">
        <v>1.1024</v>
      </c>
      <c r="DL224" s="10">
        <v>0.28920000000000001</v>
      </c>
      <c r="DM224" s="10">
        <v>63.27</v>
      </c>
      <c r="DN224" s="10">
        <v>10.4</v>
      </c>
      <c r="DO224" s="10">
        <v>0.97</v>
      </c>
    </row>
    <row r="225" spans="1:119" x14ac:dyDescent="0.25">
      <c r="A225" s="10">
        <v>315</v>
      </c>
      <c r="B225" s="10" t="s">
        <v>62</v>
      </c>
      <c r="R225" s="10">
        <v>315</v>
      </c>
      <c r="S225" s="10" t="s">
        <v>62</v>
      </c>
      <c r="AI225" s="10">
        <v>315</v>
      </c>
      <c r="AJ225" s="10" t="s">
        <v>62</v>
      </c>
      <c r="AZ225" s="10">
        <v>315</v>
      </c>
      <c r="BA225" s="10" t="s">
        <v>62</v>
      </c>
      <c r="BQ225" s="10">
        <v>315</v>
      </c>
      <c r="BR225" s="10" t="s">
        <v>62</v>
      </c>
      <c r="CH225" s="10">
        <v>315</v>
      </c>
      <c r="CI225" s="10" t="s">
        <v>62</v>
      </c>
      <c r="CY225" s="10">
        <v>315</v>
      </c>
      <c r="CZ225" s="10" t="s">
        <v>62</v>
      </c>
      <c r="DA225" s="10">
        <v>-6.4669999999999996</v>
      </c>
      <c r="DB225" s="10">
        <v>-2.5569999999999999</v>
      </c>
      <c r="DC225" s="10">
        <v>-109.96647615152939</v>
      </c>
      <c r="DD225" s="10">
        <v>36.511000000000003</v>
      </c>
      <c r="DE225" s="10">
        <v>0.92994699877787501</v>
      </c>
      <c r="DF225" s="10">
        <v>-8.5909999999999993</v>
      </c>
      <c r="DG225" s="10">
        <v>-2.8380000000000001</v>
      </c>
      <c r="DH225" s="10">
        <v>-144.71946109248438</v>
      </c>
      <c r="DI225" s="10">
        <v>36.094999999999999</v>
      </c>
      <c r="DJ225" s="10">
        <v>0.94953091447323179</v>
      </c>
      <c r="DK225" s="10">
        <v>-9.31</v>
      </c>
      <c r="DL225" s="10">
        <v>-3.008</v>
      </c>
      <c r="DM225" s="10">
        <v>-156.5566782314105</v>
      </c>
      <c r="DN225" s="10">
        <v>36.081000000000003</v>
      </c>
      <c r="DO225" s="10">
        <v>0.95156594270754702</v>
      </c>
    </row>
    <row r="226" spans="1:119" x14ac:dyDescent="0.25">
      <c r="A226" s="10">
        <v>316</v>
      </c>
      <c r="B226" s="10" t="s">
        <v>63</v>
      </c>
      <c r="C226" s="10">
        <v>-6.72</v>
      </c>
      <c r="D226" s="10">
        <v>-2.94</v>
      </c>
      <c r="E226" s="10">
        <v>112.55</v>
      </c>
      <c r="F226" s="10">
        <v>37.64</v>
      </c>
      <c r="G226" s="10">
        <v>0.91600000000000004</v>
      </c>
      <c r="H226" s="10">
        <v>-9.16</v>
      </c>
      <c r="I226" s="10">
        <v>-3.22</v>
      </c>
      <c r="J226" s="10">
        <v>157.47</v>
      </c>
      <c r="K226" s="10">
        <v>35.58</v>
      </c>
      <c r="L226" s="10">
        <v>0.94299999999999995</v>
      </c>
      <c r="M226" s="10">
        <v>-9.5399999999999991</v>
      </c>
      <c r="N226" s="10">
        <v>-3.38</v>
      </c>
      <c r="O226" s="10">
        <v>164.9</v>
      </c>
      <c r="P226" s="10">
        <v>35.43</v>
      </c>
      <c r="Q226" s="10">
        <v>0.94299999999999995</v>
      </c>
      <c r="R226" s="10">
        <v>316</v>
      </c>
      <c r="S226" s="10" t="s">
        <v>63</v>
      </c>
      <c r="T226" s="10">
        <v>2.4900000000000002</v>
      </c>
      <c r="U226" s="10">
        <v>1.89</v>
      </c>
      <c r="V226" s="10">
        <v>48.569075928477744</v>
      </c>
      <c r="W226" s="10">
        <v>37.159999999999997</v>
      </c>
      <c r="Y226" s="10">
        <v>3.99</v>
      </c>
      <c r="Z226" s="10">
        <v>2.38</v>
      </c>
      <c r="AA226" s="10">
        <v>72.869292277413834</v>
      </c>
      <c r="AB226" s="10">
        <v>36.81</v>
      </c>
      <c r="AD226" s="10">
        <v>4.09</v>
      </c>
      <c r="AE226" s="10">
        <v>1.98</v>
      </c>
      <c r="AF226" s="10">
        <v>71.8181071237168</v>
      </c>
      <c r="AG226" s="10">
        <v>36.53</v>
      </c>
      <c r="AI226" s="10">
        <v>316</v>
      </c>
      <c r="AJ226" s="10" t="s">
        <v>63</v>
      </c>
      <c r="AK226" s="10">
        <v>-7.4654937933806798</v>
      </c>
      <c r="AL226" s="10">
        <v>-3.4270039683353879</v>
      </c>
      <c r="AM226" s="10">
        <v>-128.79135088698467</v>
      </c>
      <c r="AN226" s="10">
        <v>36.824225920823515</v>
      </c>
      <c r="AO226" s="10">
        <v>0.90881939464359118</v>
      </c>
      <c r="AP226" s="10">
        <v>-9.7395407175651467</v>
      </c>
      <c r="AQ226" s="10">
        <v>-3.8816485976365542</v>
      </c>
      <c r="AR226" s="10">
        <v>-168.54897939501765</v>
      </c>
      <c r="AS226" s="10">
        <v>35.913948888557734</v>
      </c>
      <c r="AT226" s="10">
        <v>0.92894192277240506</v>
      </c>
      <c r="AU226" s="10">
        <v>-10.528715765043183</v>
      </c>
      <c r="AV226" s="10">
        <v>-4.1738057728766815</v>
      </c>
      <c r="AW226" s="10">
        <v>-180.81829696374925</v>
      </c>
      <c r="AX226" s="10">
        <v>36.1632272739567</v>
      </c>
      <c r="AY226" s="10">
        <v>0.92961948682617956</v>
      </c>
      <c r="AZ226" s="10">
        <v>316</v>
      </c>
      <c r="BA226" s="10" t="s">
        <v>63</v>
      </c>
      <c r="BB226" s="10">
        <v>-3.3931276865408031</v>
      </c>
      <c r="BC226" s="10">
        <v>-2.4801218039129713</v>
      </c>
      <c r="BD226" s="10">
        <v>-67.256333556043202</v>
      </c>
      <c r="BE226" s="10">
        <v>36.079012483352301</v>
      </c>
      <c r="BF226" s="10">
        <v>0.80733121624871906</v>
      </c>
      <c r="BG226" s="10">
        <v>-5.2844382271230561</v>
      </c>
      <c r="BH226" s="10">
        <v>-2.664968123232593</v>
      </c>
      <c r="BI226" s="10">
        <v>-96.315235899138116</v>
      </c>
      <c r="BJ226" s="10">
        <v>35.477088739682287</v>
      </c>
      <c r="BK226" s="10">
        <v>0.89288439169823786</v>
      </c>
      <c r="BL226" s="10">
        <v>-5.5810341008152502</v>
      </c>
      <c r="BM226" s="10">
        <v>-2.4635187090370994</v>
      </c>
      <c r="BN226" s="10">
        <v>-98.285234474408071</v>
      </c>
      <c r="BO226" s="10">
        <v>35.836121001327179</v>
      </c>
      <c r="BP226" s="10">
        <v>0.91483922298855125</v>
      </c>
      <c r="BQ226" s="10">
        <v>316</v>
      </c>
      <c r="BR226" s="10" t="s">
        <v>63</v>
      </c>
      <c r="BS226" s="10">
        <v>-6.5259999999999998</v>
      </c>
      <c r="BT226" s="10">
        <v>-3.032</v>
      </c>
      <c r="BU226" s="10">
        <v>-111.17430596450623</v>
      </c>
      <c r="BV226" s="10">
        <v>37.369999999999997</v>
      </c>
      <c r="BW226" s="10">
        <v>0.90689898808429581</v>
      </c>
      <c r="BX226" s="10">
        <v>-10.503</v>
      </c>
      <c r="BY226" s="10">
        <v>-4.5179999999999998</v>
      </c>
      <c r="BZ226" s="10">
        <v>-183.29893853508005</v>
      </c>
      <c r="CA226" s="10">
        <v>36.012999999999998</v>
      </c>
      <c r="CB226" s="10">
        <v>0.91861490351440922</v>
      </c>
      <c r="CC226" s="10">
        <v>-10.33</v>
      </c>
      <c r="CD226" s="10">
        <v>-3.91</v>
      </c>
      <c r="CE226" s="10">
        <v>-174.87423215684828</v>
      </c>
      <c r="CF226" s="10">
        <v>36.466000000000001</v>
      </c>
      <c r="CG226" s="10">
        <v>0.93524575561313217</v>
      </c>
      <c r="CH226" s="10">
        <v>316</v>
      </c>
      <c r="CI226" s="10" t="s">
        <v>63</v>
      </c>
      <c r="CJ226" s="10">
        <v>-2.7290000000000001</v>
      </c>
      <c r="CK226" s="10">
        <v>-2.1280000000000001</v>
      </c>
      <c r="CL226" s="10">
        <v>-52.795275367478112</v>
      </c>
      <c r="CM226" s="10">
        <v>37.844000000000001</v>
      </c>
      <c r="CN226" s="10">
        <v>0.78858918208996254</v>
      </c>
      <c r="CO226" s="10">
        <v>-4.0209999999999999</v>
      </c>
      <c r="CP226" s="10">
        <v>-2.0859999999999999</v>
      </c>
      <c r="CQ226" s="10">
        <v>-70.812795566814472</v>
      </c>
      <c r="CR226" s="10">
        <v>36.933</v>
      </c>
      <c r="CS226" s="10">
        <v>0.88766096018743346</v>
      </c>
      <c r="CT226" s="10">
        <v>-4.8170000000000002</v>
      </c>
      <c r="CU226" s="10">
        <v>-2.387</v>
      </c>
      <c r="CV226" s="10">
        <v>-82.566203205724278</v>
      </c>
      <c r="CW226" s="10">
        <v>37.591999999999999</v>
      </c>
      <c r="CX226" s="10">
        <v>0.89602117440025175</v>
      </c>
      <c r="CY226" s="10">
        <v>316</v>
      </c>
      <c r="CZ226" s="10" t="s">
        <v>63</v>
      </c>
    </row>
    <row r="227" spans="1:119" x14ac:dyDescent="0.25">
      <c r="A227" s="10">
        <v>317</v>
      </c>
      <c r="B227" s="10" t="s">
        <v>8</v>
      </c>
      <c r="C227" s="10">
        <v>2.69</v>
      </c>
      <c r="D227" s="10">
        <v>1.1100000000000001</v>
      </c>
      <c r="E227" s="10">
        <v>44.7</v>
      </c>
      <c r="F227" s="10">
        <v>37.64</v>
      </c>
      <c r="G227" s="10">
        <v>0.92400000000000004</v>
      </c>
      <c r="H227" s="10">
        <v>3.77</v>
      </c>
      <c r="I227" s="10">
        <v>1.0900000000000001</v>
      </c>
      <c r="J227" s="10">
        <v>63.68</v>
      </c>
      <c r="K227" s="10">
        <v>35.58</v>
      </c>
      <c r="L227" s="10">
        <v>0.96099999999999997</v>
      </c>
      <c r="M227" s="10">
        <v>3.97</v>
      </c>
      <c r="N227" s="10">
        <v>1.1499999999999999</v>
      </c>
      <c r="O227" s="10">
        <v>67.39</v>
      </c>
      <c r="P227" s="10">
        <v>35.43</v>
      </c>
      <c r="Q227" s="10">
        <v>0.96</v>
      </c>
      <c r="R227" s="10">
        <v>317</v>
      </c>
      <c r="S227" s="10" t="s">
        <v>8</v>
      </c>
      <c r="T227" s="10">
        <v>1.18</v>
      </c>
      <c r="U227" s="10">
        <v>0.95</v>
      </c>
      <c r="V227" s="10">
        <v>23.536698832639029</v>
      </c>
      <c r="W227" s="10">
        <v>37.159999999999997</v>
      </c>
      <c r="Y227" s="10">
        <v>1.59</v>
      </c>
      <c r="Z227" s="10">
        <v>1.06</v>
      </c>
      <c r="AA227" s="10">
        <v>29.972371087124433</v>
      </c>
      <c r="AB227" s="10">
        <v>36.81</v>
      </c>
      <c r="AD227" s="10">
        <v>1.78</v>
      </c>
      <c r="AE227" s="10">
        <v>0.97</v>
      </c>
      <c r="AF227" s="10">
        <v>32.038606946823492</v>
      </c>
      <c r="AG227" s="10">
        <v>36.53</v>
      </c>
      <c r="AI227" s="10">
        <v>317</v>
      </c>
      <c r="AJ227" s="10" t="s">
        <v>8</v>
      </c>
      <c r="AK227" s="10">
        <v>3.4824080709121032</v>
      </c>
      <c r="AL227" s="10">
        <v>1.4709515985234898</v>
      </c>
      <c r="AM227" s="10">
        <v>59.270025436338436</v>
      </c>
      <c r="AN227" s="10">
        <v>36.82421613423611</v>
      </c>
      <c r="AO227" s="10">
        <v>0.92119253252819933</v>
      </c>
      <c r="AP227" s="10">
        <v>4.0336212779969243</v>
      </c>
      <c r="AQ227" s="10">
        <v>1.5342063663205148</v>
      </c>
      <c r="AR227" s="10">
        <v>69.376364096863554</v>
      </c>
      <c r="AS227" s="10">
        <v>35.913938422400172</v>
      </c>
      <c r="AT227" s="10">
        <v>0.93467348527640759</v>
      </c>
      <c r="AU227" s="10">
        <v>4.5155982603919087</v>
      </c>
      <c r="AV227" s="10">
        <v>1.8099898868456905</v>
      </c>
      <c r="AW227" s="10">
        <v>77.667818982270489</v>
      </c>
      <c r="AX227" s="10">
        <v>36.16321501155165</v>
      </c>
      <c r="AY227" s="10">
        <v>0.92821060588337723</v>
      </c>
      <c r="AZ227" s="10">
        <v>317</v>
      </c>
      <c r="BA227" s="10" t="s">
        <v>8</v>
      </c>
      <c r="BB227" s="10">
        <v>1.134426852336148</v>
      </c>
      <c r="BC227" s="10">
        <v>0.78106529331448526</v>
      </c>
      <c r="BD227" s="10">
        <v>22.040274717604618</v>
      </c>
      <c r="BE227" s="10">
        <v>36.079007179408485</v>
      </c>
      <c r="BF227" s="10">
        <v>0.82365300829527488</v>
      </c>
      <c r="BG227" s="10">
        <v>1.7656845078049856</v>
      </c>
      <c r="BH227" s="10">
        <v>0.86131260676417187</v>
      </c>
      <c r="BI227" s="10">
        <v>31.971061846513482</v>
      </c>
      <c r="BJ227" s="10">
        <v>35.47708279157024</v>
      </c>
      <c r="BK227" s="10">
        <v>0.89876782571434743</v>
      </c>
      <c r="BL227" s="10">
        <v>1.6428755823049268</v>
      </c>
      <c r="BM227" s="10">
        <v>0.69787415143660048</v>
      </c>
      <c r="BN227" s="10">
        <v>28.757159833016207</v>
      </c>
      <c r="BO227" s="10">
        <v>35.836116230184309</v>
      </c>
      <c r="BP227" s="10">
        <v>0.9204010802751228</v>
      </c>
      <c r="BQ227" s="10">
        <v>317</v>
      </c>
      <c r="BR227" s="10" t="s">
        <v>8</v>
      </c>
      <c r="BS227" s="10">
        <v>1.8</v>
      </c>
      <c r="BT227" s="10">
        <v>0.66400000000000003</v>
      </c>
      <c r="BU227" s="10">
        <v>29.641013442289463</v>
      </c>
      <c r="BV227" s="10">
        <v>37.369999999999997</v>
      </c>
      <c r="BW227" s="10">
        <v>0.93820065447640277</v>
      </c>
      <c r="BX227" s="10">
        <v>4.077</v>
      </c>
      <c r="BY227" s="10">
        <v>1.651</v>
      </c>
      <c r="BZ227" s="10">
        <v>70.517203422827976</v>
      </c>
      <c r="CA227" s="10">
        <v>36.012999999999998</v>
      </c>
      <c r="CB227" s="10">
        <v>0.9268846765891271</v>
      </c>
      <c r="CC227" s="10">
        <v>3.38</v>
      </c>
      <c r="CD227" s="10">
        <v>1.1140000000000001</v>
      </c>
      <c r="CE227" s="10">
        <v>56.345680919081261</v>
      </c>
      <c r="CF227" s="10">
        <v>36.466000000000001</v>
      </c>
      <c r="CG227" s="10">
        <v>0.9497456513809982</v>
      </c>
      <c r="CH227" s="10">
        <v>317</v>
      </c>
      <c r="CI227" s="10" t="s">
        <v>8</v>
      </c>
      <c r="CJ227" s="10">
        <v>0.74199999999999999</v>
      </c>
      <c r="CK227" s="10">
        <v>0.64</v>
      </c>
      <c r="CL227" s="10">
        <v>14.949100038293336</v>
      </c>
      <c r="CM227" s="10">
        <v>37.844000000000001</v>
      </c>
      <c r="CN227" s="10">
        <v>0.75723590100608495</v>
      </c>
      <c r="CO227" s="10">
        <v>1.085</v>
      </c>
      <c r="CP227" s="10">
        <v>0.56699999999999995</v>
      </c>
      <c r="CQ227" s="10">
        <v>19.137454392672467</v>
      </c>
      <c r="CR227" s="10">
        <v>36.933</v>
      </c>
      <c r="CS227" s="10">
        <v>0.88627878994525933</v>
      </c>
      <c r="CT227" s="10">
        <v>1.4019999999999999</v>
      </c>
      <c r="CU227" s="10">
        <v>0.76500000000000001</v>
      </c>
      <c r="CV227" s="10">
        <v>24.529269428136836</v>
      </c>
      <c r="CW227" s="10">
        <v>37.591999999999999</v>
      </c>
      <c r="CX227" s="10">
        <v>0.87782377830195402</v>
      </c>
      <c r="CY227" s="10">
        <v>317</v>
      </c>
      <c r="CZ227" s="10" t="s">
        <v>8</v>
      </c>
      <c r="DA227" s="10">
        <v>2.6819999999999999</v>
      </c>
      <c r="DB227" s="10">
        <v>0.75900000000000001</v>
      </c>
      <c r="DC227" s="10">
        <v>44.076178695270897</v>
      </c>
      <c r="DD227" s="10">
        <v>36.511000000000003</v>
      </c>
      <c r="DE227" s="10">
        <v>0.96221136682921171</v>
      </c>
      <c r="DF227" s="10">
        <v>3.351</v>
      </c>
      <c r="DG227" s="10">
        <v>0.83299999999999996</v>
      </c>
      <c r="DH227" s="10">
        <v>55.231487212566087</v>
      </c>
      <c r="DI227" s="10">
        <v>36.094999999999999</v>
      </c>
      <c r="DJ227" s="10">
        <v>0.97046531205065201</v>
      </c>
      <c r="DK227" s="10">
        <v>3.4159999999999999</v>
      </c>
      <c r="DL227" s="10">
        <v>0.82899999999999996</v>
      </c>
      <c r="DM227" s="10">
        <v>56.24772689361383</v>
      </c>
      <c r="DN227" s="10">
        <v>36.081000000000003</v>
      </c>
      <c r="DO227" s="10">
        <v>0.97179283504254066</v>
      </c>
    </row>
    <row r="228" spans="1:119" x14ac:dyDescent="0.25">
      <c r="A228" s="10">
        <v>318</v>
      </c>
      <c r="B228" s="10" t="s">
        <v>9</v>
      </c>
      <c r="C228" s="10">
        <v>4.03</v>
      </c>
      <c r="D228" s="10">
        <v>1.82</v>
      </c>
      <c r="E228" s="10">
        <v>67.86</v>
      </c>
      <c r="F228" s="10">
        <v>37.64</v>
      </c>
      <c r="G228" s="10">
        <v>0.91100000000000003</v>
      </c>
      <c r="H228" s="10">
        <v>5.39</v>
      </c>
      <c r="I228" s="10">
        <v>2.13</v>
      </c>
      <c r="J228" s="10">
        <v>93.96</v>
      </c>
      <c r="K228" s="10">
        <v>35.58</v>
      </c>
      <c r="L228" s="10">
        <v>0.93</v>
      </c>
      <c r="M228" s="10">
        <v>5.57</v>
      </c>
      <c r="N228" s="10">
        <v>2.2200000000000002</v>
      </c>
      <c r="O228" s="10">
        <v>97.7</v>
      </c>
      <c r="P228" s="10">
        <v>35.43</v>
      </c>
      <c r="Q228" s="10">
        <v>0.92900000000000005</v>
      </c>
      <c r="R228" s="10">
        <v>318</v>
      </c>
      <c r="S228" s="10" t="s">
        <v>9</v>
      </c>
      <c r="T228" s="10">
        <v>1.31</v>
      </c>
      <c r="U228" s="10">
        <v>0.94</v>
      </c>
      <c r="V228" s="10">
        <v>25.051012542689278</v>
      </c>
      <c r="W228" s="10">
        <v>37.159999999999997</v>
      </c>
      <c r="Y228" s="10">
        <v>2.39</v>
      </c>
      <c r="Z228" s="10">
        <v>1.32</v>
      </c>
      <c r="AA228" s="10">
        <v>42.823564593871168</v>
      </c>
      <c r="AB228" s="10">
        <v>36.81</v>
      </c>
      <c r="AD228" s="10">
        <v>2.31</v>
      </c>
      <c r="AE228" s="10">
        <v>1.01</v>
      </c>
      <c r="AF228" s="10">
        <v>39.846343765256414</v>
      </c>
      <c r="AG228" s="10">
        <v>36.53</v>
      </c>
      <c r="AI228" s="10">
        <v>318</v>
      </c>
      <c r="AJ228" s="10" t="s">
        <v>9</v>
      </c>
      <c r="AK228" s="10">
        <v>3.9830857224888381</v>
      </c>
      <c r="AL228" s="10">
        <v>1.9560497867093263</v>
      </c>
      <c r="AM228" s="10">
        <v>69.57300539333437</v>
      </c>
      <c r="AN228" s="10">
        <v>36.824225920823515</v>
      </c>
      <c r="AO228" s="10">
        <v>0.89760370234855158</v>
      </c>
      <c r="AP228" s="10">
        <v>5.7059194396515496</v>
      </c>
      <c r="AQ228" s="10">
        <v>2.3474386924637014</v>
      </c>
      <c r="AR228" s="10">
        <v>99.187320358668586</v>
      </c>
      <c r="AS228" s="10">
        <v>35.913948888557734</v>
      </c>
      <c r="AT228" s="10">
        <v>0.92479546318093675</v>
      </c>
      <c r="AU228" s="10">
        <v>6.0131175045523122</v>
      </c>
      <c r="AV228" s="10">
        <v>2.3638114513041315</v>
      </c>
      <c r="AW228" s="10">
        <v>103.15146389258275</v>
      </c>
      <c r="AX228" s="10">
        <v>36.1632272739567</v>
      </c>
      <c r="AY228" s="10">
        <v>0.9306716544593352</v>
      </c>
      <c r="AZ228" s="10">
        <v>318</v>
      </c>
      <c r="BA228" s="10" t="s">
        <v>9</v>
      </c>
      <c r="BB228" s="10">
        <v>2.2587008341731694</v>
      </c>
      <c r="BC228" s="10">
        <v>1.6990561528925359</v>
      </c>
      <c r="BD228" s="10">
        <v>45.229098190610799</v>
      </c>
      <c r="BE228" s="10">
        <v>36.079012483352301</v>
      </c>
      <c r="BF228" s="10">
        <v>0.7991448671235224</v>
      </c>
      <c r="BG228" s="10">
        <v>3.5187537191043194</v>
      </c>
      <c r="BH228" s="10">
        <v>1.8036547621767012</v>
      </c>
      <c r="BI228" s="10">
        <v>64.348368311430619</v>
      </c>
      <c r="BJ228" s="10">
        <v>35.477088739682287</v>
      </c>
      <c r="BK228" s="10">
        <v>0.88990312252423021</v>
      </c>
      <c r="BL228" s="10">
        <v>3.9381585184425654</v>
      </c>
      <c r="BM228" s="10">
        <v>1.765643948963951</v>
      </c>
      <c r="BN228" s="10">
        <v>69.532055538728684</v>
      </c>
      <c r="BO228" s="10">
        <v>35.836121001327179</v>
      </c>
      <c r="BP228" s="10">
        <v>0.91248661632531958</v>
      </c>
      <c r="BQ228" s="10">
        <v>318</v>
      </c>
      <c r="BR228" s="10" t="s">
        <v>9</v>
      </c>
      <c r="BS228" s="10">
        <v>4.7270000000000003</v>
      </c>
      <c r="BT228" s="10">
        <v>2.3679999999999999</v>
      </c>
      <c r="BU228" s="10">
        <v>81.681245895979927</v>
      </c>
      <c r="BV228" s="10">
        <v>37.369999999999997</v>
      </c>
      <c r="BW228" s="10">
        <v>0.89408647155015775</v>
      </c>
      <c r="BX228" s="10">
        <v>6.4260000000000002</v>
      </c>
      <c r="BY228" s="10">
        <v>2.867</v>
      </c>
      <c r="BZ228" s="10">
        <v>112.80813408769208</v>
      </c>
      <c r="CA228" s="10">
        <v>36.012999999999998</v>
      </c>
      <c r="CB228" s="10">
        <v>0.91323043574212048</v>
      </c>
      <c r="CC228" s="10">
        <v>6.95</v>
      </c>
      <c r="CD228" s="10">
        <v>2.8</v>
      </c>
      <c r="CE228" s="10">
        <v>118.63070704797963</v>
      </c>
      <c r="CF228" s="10">
        <v>36.466000000000001</v>
      </c>
      <c r="CG228" s="10">
        <v>0.92755341936296032</v>
      </c>
      <c r="CH228" s="10">
        <v>318</v>
      </c>
      <c r="CI228" s="10" t="s">
        <v>9</v>
      </c>
      <c r="CJ228" s="10">
        <v>1.9870000000000001</v>
      </c>
      <c r="CK228" s="10">
        <v>1.488</v>
      </c>
      <c r="CL228" s="10">
        <v>37.871649006758041</v>
      </c>
      <c r="CM228" s="10">
        <v>37.844000000000001</v>
      </c>
      <c r="CN228" s="10">
        <v>0.80043485241736845</v>
      </c>
      <c r="CO228" s="10">
        <v>2.9359999999999999</v>
      </c>
      <c r="CP228" s="10">
        <v>1.5189999999999999</v>
      </c>
      <c r="CQ228" s="10">
        <v>51.675458623205053</v>
      </c>
      <c r="CR228" s="10">
        <v>36.933</v>
      </c>
      <c r="CS228" s="10">
        <v>0.88817081468561132</v>
      </c>
      <c r="CT228" s="10">
        <v>3.415</v>
      </c>
      <c r="CU228" s="10">
        <v>1.6220000000000001</v>
      </c>
      <c r="CV228" s="10">
        <v>58.064045805612857</v>
      </c>
      <c r="CW228" s="10">
        <v>37.591999999999999</v>
      </c>
      <c r="CX228" s="10">
        <v>0.90329031789064851</v>
      </c>
      <c r="CY228" s="10">
        <v>318</v>
      </c>
      <c r="CZ228" s="10" t="s">
        <v>9</v>
      </c>
      <c r="DA228" s="10">
        <v>3.7850000000000001</v>
      </c>
      <c r="DB228" s="10">
        <v>1.7969999999999999</v>
      </c>
      <c r="DC228" s="10">
        <v>66.255422820277744</v>
      </c>
      <c r="DD228" s="10">
        <v>36.511000000000003</v>
      </c>
      <c r="DE228" s="10">
        <v>0.90335842363668772</v>
      </c>
      <c r="DF228" s="10">
        <v>5.24</v>
      </c>
      <c r="DG228" s="10">
        <v>2.0049999999999999</v>
      </c>
      <c r="DH228" s="10">
        <v>89.741496022894552</v>
      </c>
      <c r="DI228" s="10">
        <v>36.094999999999999</v>
      </c>
      <c r="DJ228" s="10">
        <v>0.93396436960525764</v>
      </c>
      <c r="DK228" s="10">
        <v>5.8940000000000001</v>
      </c>
      <c r="DL228" s="10">
        <v>2.1779999999999999</v>
      </c>
      <c r="DM228" s="10">
        <v>100.54614841529448</v>
      </c>
      <c r="DN228" s="10">
        <v>36.081000000000003</v>
      </c>
      <c r="DO228" s="10">
        <v>0.9380057477313013</v>
      </c>
    </row>
    <row r="229" spans="1:119" x14ac:dyDescent="0.25">
      <c r="A229" s="10">
        <v>319</v>
      </c>
      <c r="B229" s="10" t="s">
        <v>10</v>
      </c>
      <c r="C229" s="10">
        <v>2.67</v>
      </c>
      <c r="D229" s="10">
        <v>0.88</v>
      </c>
      <c r="E229" s="10">
        <v>159.1</v>
      </c>
      <c r="F229" s="10">
        <v>10.199999999999999</v>
      </c>
      <c r="G229" s="10">
        <v>0.95</v>
      </c>
      <c r="H229" s="10">
        <v>3.74</v>
      </c>
      <c r="I229" s="10">
        <v>0.76</v>
      </c>
      <c r="J229" s="10">
        <v>210</v>
      </c>
      <c r="K229" s="10">
        <v>10.5</v>
      </c>
      <c r="L229" s="10">
        <v>0.98</v>
      </c>
      <c r="M229" s="10">
        <v>3.94</v>
      </c>
      <c r="N229" s="10">
        <v>0.8</v>
      </c>
      <c r="O229" s="10">
        <v>223</v>
      </c>
      <c r="P229" s="10">
        <v>10.4</v>
      </c>
      <c r="Q229" s="10">
        <v>0.98</v>
      </c>
      <c r="R229" s="10">
        <v>319</v>
      </c>
      <c r="S229" s="10" t="s">
        <v>10</v>
      </c>
      <c r="T229" s="10">
        <v>1.1599999999999999</v>
      </c>
      <c r="U229" s="10">
        <v>0.79</v>
      </c>
      <c r="V229" s="10">
        <v>76.441999999999993</v>
      </c>
      <c r="W229" s="10">
        <v>10.6</v>
      </c>
      <c r="Y229" s="10">
        <v>1.57</v>
      </c>
      <c r="Z229" s="10">
        <v>0.88</v>
      </c>
      <c r="AA229" s="10">
        <v>98.963999999999999</v>
      </c>
      <c r="AB229" s="10">
        <v>10.5</v>
      </c>
      <c r="AD229" s="10">
        <v>1.76</v>
      </c>
      <c r="AE229" s="10">
        <v>0.79</v>
      </c>
      <c r="AF229" s="10">
        <v>105.07599999999999</v>
      </c>
      <c r="AG229" s="10">
        <v>10.6</v>
      </c>
      <c r="AI229" s="10">
        <v>319</v>
      </c>
      <c r="AJ229" s="10" t="s">
        <v>10</v>
      </c>
      <c r="AK229" s="10">
        <v>3.4523502120851375</v>
      </c>
      <c r="AL229" s="10">
        <v>1.1627034959529068</v>
      </c>
      <c r="AM229" s="10">
        <v>200.30699999999999</v>
      </c>
      <c r="AN229" s="10">
        <v>10.5</v>
      </c>
      <c r="AO229" s="10">
        <v>0.94799999999999995</v>
      </c>
      <c r="AP229" s="10">
        <v>4.0010576482418534</v>
      </c>
      <c r="AQ229" s="10">
        <v>1.1656014384749693</v>
      </c>
      <c r="AR229" s="10">
        <v>229.14699999999999</v>
      </c>
      <c r="AS229" s="10">
        <v>10.5</v>
      </c>
      <c r="AT229" s="10">
        <v>0.96</v>
      </c>
      <c r="AU229" s="10">
        <v>4.4794928639691483</v>
      </c>
      <c r="AV229" s="10">
        <v>1.3776432285910496</v>
      </c>
      <c r="AW229" s="10">
        <v>257.69299999999998</v>
      </c>
      <c r="AX229" s="10">
        <v>10.5</v>
      </c>
      <c r="AY229" s="10">
        <v>0.95599999999999996</v>
      </c>
      <c r="AZ229" s="10">
        <v>319</v>
      </c>
      <c r="BA229" s="10" t="s">
        <v>10</v>
      </c>
      <c r="BB229" s="10">
        <v>1.1132789758210855</v>
      </c>
      <c r="BC229" s="10">
        <v>0.63140654272692809</v>
      </c>
      <c r="BD229" s="10">
        <v>70.374499999999998</v>
      </c>
      <c r="BE229" s="10">
        <v>10.5</v>
      </c>
      <c r="BF229" s="10">
        <v>0.87</v>
      </c>
      <c r="BG229" s="10">
        <v>1.7437658004845609</v>
      </c>
      <c r="BH229" s="10">
        <v>0.68869705200103515</v>
      </c>
      <c r="BI229" s="10">
        <v>103.0894</v>
      </c>
      <c r="BJ229" s="10">
        <v>10.5</v>
      </c>
      <c r="BK229" s="10">
        <v>0.93</v>
      </c>
      <c r="BL229" s="10">
        <v>1.6210638838597422</v>
      </c>
      <c r="BM229" s="10">
        <v>0.53223998017548402</v>
      </c>
      <c r="BN229" s="10">
        <v>93.816800000000001</v>
      </c>
      <c r="BO229" s="10">
        <v>10.5</v>
      </c>
      <c r="BP229" s="10">
        <v>0.95</v>
      </c>
      <c r="BQ229" s="10">
        <v>319</v>
      </c>
      <c r="BR229" s="10" t="s">
        <v>10</v>
      </c>
      <c r="BS229" s="10">
        <v>1.776</v>
      </c>
      <c r="BT229" s="10">
        <v>0.48499999999999999</v>
      </c>
      <c r="BU229" s="10">
        <v>101.23050000000001</v>
      </c>
      <c r="BV229" s="10">
        <v>10.5</v>
      </c>
      <c r="BW229" s="10">
        <v>0.96499999999999997</v>
      </c>
      <c r="BX229" s="10">
        <v>4.0439999999999996</v>
      </c>
      <c r="BY229" s="10">
        <v>1.274</v>
      </c>
      <c r="BZ229" s="10">
        <v>233.13570000000001</v>
      </c>
      <c r="CA229" s="10">
        <v>10.5</v>
      </c>
      <c r="CB229" s="10">
        <v>0.95399999999999996</v>
      </c>
      <c r="CC229" s="10">
        <v>3.351</v>
      </c>
      <c r="CD229" s="10">
        <v>0.82499999999999996</v>
      </c>
      <c r="CE229" s="10">
        <v>189.75919999999999</v>
      </c>
      <c r="CF229" s="10">
        <v>10.5</v>
      </c>
      <c r="CG229" s="10">
        <v>0.97099999999999997</v>
      </c>
      <c r="CH229" s="10">
        <v>319</v>
      </c>
      <c r="CI229" s="10" t="s">
        <v>10</v>
      </c>
      <c r="CJ229" s="10">
        <v>0.71899999999999997</v>
      </c>
      <c r="CK229" s="10">
        <v>0.49099999999999999</v>
      </c>
      <c r="CL229" s="10">
        <v>46.9788</v>
      </c>
      <c r="CM229" s="10">
        <v>10.7</v>
      </c>
      <c r="CN229" s="10">
        <v>0.82599999999999996</v>
      </c>
      <c r="CO229" s="10">
        <v>1.0629999999999999</v>
      </c>
      <c r="CP229" s="10">
        <v>0.41699999999999998</v>
      </c>
      <c r="CQ229" s="10">
        <v>62.786299999999997</v>
      </c>
      <c r="CR229" s="10">
        <v>10.5</v>
      </c>
      <c r="CS229" s="10">
        <v>0.93100000000000005</v>
      </c>
      <c r="CT229" s="10">
        <v>1.379</v>
      </c>
      <c r="CU229" s="10">
        <v>0.59899999999999998</v>
      </c>
      <c r="CV229" s="10">
        <v>81.889899999999997</v>
      </c>
      <c r="CW229" s="10">
        <v>10.6</v>
      </c>
      <c r="CX229" s="10">
        <v>0.91700000000000004</v>
      </c>
      <c r="CY229" s="10">
        <v>319</v>
      </c>
      <c r="CZ229" s="10" t="s">
        <v>10</v>
      </c>
      <c r="DA229" s="10">
        <v>2.6560000000000001</v>
      </c>
      <c r="DB229" s="10">
        <v>0.53200000000000003</v>
      </c>
      <c r="DC229" s="10">
        <v>150.3751</v>
      </c>
      <c r="DD229" s="10">
        <v>10.4</v>
      </c>
      <c r="DE229" s="10">
        <v>0.98099999999999998</v>
      </c>
      <c r="DF229" s="10">
        <v>3.323</v>
      </c>
      <c r="DG229" s="10">
        <v>0.55200000000000005</v>
      </c>
      <c r="DH229" s="10">
        <v>187.00239999999999</v>
      </c>
      <c r="DI229" s="10">
        <v>10.4</v>
      </c>
      <c r="DJ229" s="10">
        <v>0.98599999999999999</v>
      </c>
      <c r="DK229" s="10">
        <v>3.3879999999999999</v>
      </c>
      <c r="DL229" s="10">
        <v>0.54200000000000004</v>
      </c>
      <c r="DM229" s="10">
        <v>192.32380000000001</v>
      </c>
      <c r="DN229" s="10">
        <v>10.3</v>
      </c>
      <c r="DO229" s="10">
        <v>0.98699999999999999</v>
      </c>
    </row>
    <row r="230" spans="1:119" x14ac:dyDescent="0.25">
      <c r="A230" s="10">
        <v>320</v>
      </c>
      <c r="B230" s="10" t="s">
        <v>11</v>
      </c>
      <c r="C230" s="10">
        <v>3.99</v>
      </c>
      <c r="D230" s="10">
        <v>1.45</v>
      </c>
      <c r="E230" s="10">
        <v>242.52</v>
      </c>
      <c r="F230" s="10">
        <v>10.1</v>
      </c>
      <c r="G230" s="10">
        <v>0.94</v>
      </c>
      <c r="H230" s="10">
        <v>5.33</v>
      </c>
      <c r="I230" s="10">
        <v>1.55</v>
      </c>
      <c r="J230" s="10">
        <v>314</v>
      </c>
      <c r="K230" s="10">
        <v>10.199999999999999</v>
      </c>
      <c r="L230" s="10">
        <v>0.96</v>
      </c>
      <c r="M230" s="10">
        <v>5.51</v>
      </c>
      <c r="N230" s="10">
        <v>1.61</v>
      </c>
      <c r="O230" s="10">
        <v>328</v>
      </c>
      <c r="P230" s="10">
        <v>10.1</v>
      </c>
      <c r="Q230" s="10">
        <v>0.96</v>
      </c>
      <c r="R230" s="10">
        <v>320</v>
      </c>
      <c r="S230" s="10" t="s">
        <v>11</v>
      </c>
      <c r="T230" s="10">
        <v>1.29</v>
      </c>
      <c r="U230" s="10">
        <v>0.76</v>
      </c>
      <c r="V230" s="10">
        <v>80.039000000000001</v>
      </c>
      <c r="W230" s="10">
        <v>10.8</v>
      </c>
      <c r="Y230" s="10">
        <v>2.36</v>
      </c>
      <c r="Z230" s="10">
        <v>1.0900000000000001</v>
      </c>
      <c r="AA230" s="10">
        <v>141.59</v>
      </c>
      <c r="AB230" s="10">
        <v>10.6</v>
      </c>
      <c r="AD230" s="10">
        <v>2.2799999999999998</v>
      </c>
      <c r="AE230" s="10">
        <v>0.79</v>
      </c>
      <c r="AF230" s="10">
        <v>130.19999999999999</v>
      </c>
      <c r="AG230" s="10">
        <v>10.7</v>
      </c>
      <c r="AI230" s="10">
        <v>320</v>
      </c>
      <c r="AJ230" s="10" t="s">
        <v>11</v>
      </c>
      <c r="AK230" s="10">
        <v>3.9421931101017398</v>
      </c>
      <c r="AL230" s="10">
        <v>1.57219258540236</v>
      </c>
      <c r="AM230" s="10">
        <v>233.36699999999999</v>
      </c>
      <c r="AN230" s="10">
        <v>10.5</v>
      </c>
      <c r="AO230" s="10">
        <v>0.92900000000000005</v>
      </c>
      <c r="AP230" s="10">
        <v>5.6462049604711684</v>
      </c>
      <c r="AQ230" s="10">
        <v>1.7158778340144536</v>
      </c>
      <c r="AR230" s="10">
        <v>324.48</v>
      </c>
      <c r="AS230" s="10">
        <v>10.5</v>
      </c>
      <c r="AT230" s="10">
        <v>0.95699999999999996</v>
      </c>
      <c r="AU230" s="10">
        <v>5.9499030009474936</v>
      </c>
      <c r="AV230" s="10">
        <v>1.6893039714171469</v>
      </c>
      <c r="AW230" s="10">
        <v>340.09100000000001</v>
      </c>
      <c r="AX230" s="10">
        <v>10.5</v>
      </c>
      <c r="AY230" s="10">
        <v>0.96199999999999997</v>
      </c>
      <c r="AZ230" s="10">
        <v>320</v>
      </c>
      <c r="BA230" s="10" t="s">
        <v>11</v>
      </c>
      <c r="BB230" s="10">
        <v>2.2297825105873499</v>
      </c>
      <c r="BC230" s="10">
        <v>1.4628626831495946</v>
      </c>
      <c r="BD230" s="10">
        <v>146.63669999999999</v>
      </c>
      <c r="BE230" s="10">
        <v>10.5</v>
      </c>
      <c r="BF230" s="10">
        <v>0.83599999999999997</v>
      </c>
      <c r="BG230" s="10">
        <v>3.4822022433881763</v>
      </c>
      <c r="BH230" s="10">
        <v>1.4653371769772852</v>
      </c>
      <c r="BI230" s="10">
        <v>207.7337</v>
      </c>
      <c r="BJ230" s="10">
        <v>10.5</v>
      </c>
      <c r="BK230" s="10">
        <v>0.92200000000000004</v>
      </c>
      <c r="BL230" s="10">
        <v>3.8984062258910757</v>
      </c>
      <c r="BM230" s="10">
        <v>1.388994789134649</v>
      </c>
      <c r="BN230" s="10">
        <v>227.5565</v>
      </c>
      <c r="BO230" s="10">
        <v>10.5</v>
      </c>
      <c r="BP230" s="10">
        <v>0.94199999999999995</v>
      </c>
      <c r="BQ230" s="10">
        <v>320</v>
      </c>
      <c r="BR230" s="10" t="s">
        <v>11</v>
      </c>
      <c r="BS230" s="10">
        <v>4.6779999999999999</v>
      </c>
      <c r="BT230" s="10">
        <v>1.8879999999999999</v>
      </c>
      <c r="BU230" s="10">
        <v>277.38240000000002</v>
      </c>
      <c r="BV230" s="10">
        <v>10.5</v>
      </c>
      <c r="BW230" s="10">
        <v>0.92700000000000005</v>
      </c>
      <c r="BX230" s="10">
        <v>6.3550000000000004</v>
      </c>
      <c r="BY230" s="10">
        <v>2.0880000000000001</v>
      </c>
      <c r="BZ230" s="10">
        <v>367.81209999999999</v>
      </c>
      <c r="CA230" s="10">
        <v>10.5</v>
      </c>
      <c r="CB230" s="10">
        <v>0.95</v>
      </c>
      <c r="CC230" s="10">
        <v>6.88</v>
      </c>
      <c r="CD230" s="10">
        <v>2</v>
      </c>
      <c r="CE230" s="10">
        <v>397.22</v>
      </c>
      <c r="CF230" s="10">
        <v>10.5</v>
      </c>
      <c r="CG230" s="10">
        <v>0.96199999999999997</v>
      </c>
      <c r="CH230" s="10">
        <v>320</v>
      </c>
      <c r="CI230" s="10" t="s">
        <v>11</v>
      </c>
      <c r="CJ230" s="10">
        <v>1.9590000000000001</v>
      </c>
      <c r="CK230" s="10">
        <v>1.268</v>
      </c>
      <c r="CL230" s="10">
        <v>125.91419999999999</v>
      </c>
      <c r="CM230" s="10">
        <v>10.7</v>
      </c>
      <c r="CN230" s="10">
        <v>0.83899999999999997</v>
      </c>
      <c r="CO230" s="10">
        <v>2.9039999999999999</v>
      </c>
      <c r="CP230" s="10">
        <v>1.244</v>
      </c>
      <c r="CQ230" s="10">
        <v>173.71279999999999</v>
      </c>
      <c r="CR230" s="10">
        <v>10.5</v>
      </c>
      <c r="CS230" s="10">
        <v>0.91900000000000004</v>
      </c>
      <c r="CT230" s="10">
        <v>3.379</v>
      </c>
      <c r="CU230" s="10">
        <v>1.306</v>
      </c>
      <c r="CV230" s="10">
        <v>197.3125</v>
      </c>
      <c r="CW230" s="10">
        <v>10.6</v>
      </c>
      <c r="CX230" s="10">
        <v>0.93300000000000005</v>
      </c>
      <c r="CY230" s="10">
        <v>320</v>
      </c>
      <c r="CZ230" s="10" t="s">
        <v>11</v>
      </c>
      <c r="DA230" s="10">
        <v>3.7469999999999999</v>
      </c>
      <c r="DB230" s="10">
        <v>1.4390000000000001</v>
      </c>
      <c r="DC230" s="10">
        <v>222.82490000000001</v>
      </c>
      <c r="DD230" s="10">
        <v>10.4</v>
      </c>
      <c r="DE230" s="10">
        <v>0.93400000000000005</v>
      </c>
      <c r="DF230" s="10">
        <v>5.1870000000000003</v>
      </c>
      <c r="DG230" s="10">
        <v>1.462</v>
      </c>
      <c r="DH230" s="10">
        <v>299.173</v>
      </c>
      <c r="DI230" s="10">
        <v>10.4</v>
      </c>
      <c r="DJ230" s="10">
        <v>0.96199999999999997</v>
      </c>
      <c r="DK230" s="10">
        <v>5.8330000000000002</v>
      </c>
      <c r="DL230" s="10">
        <v>1.5309999999999999</v>
      </c>
      <c r="DM230" s="10">
        <v>341.3485</v>
      </c>
      <c r="DN230" s="10">
        <v>10.199999999999999</v>
      </c>
      <c r="DO230" s="10">
        <v>0.96699999999999997</v>
      </c>
    </row>
    <row r="231" spans="1:119" x14ac:dyDescent="0.25">
      <c r="A231" s="10">
        <v>321</v>
      </c>
      <c r="B231" s="10" t="s">
        <v>285</v>
      </c>
      <c r="C231" s="10">
        <v>0</v>
      </c>
      <c r="D231" s="10">
        <v>0</v>
      </c>
      <c r="E231" s="10">
        <v>0</v>
      </c>
      <c r="F231" s="10">
        <v>10.199999999999999</v>
      </c>
      <c r="G231" s="10">
        <v>0</v>
      </c>
      <c r="H231" s="10">
        <v>0</v>
      </c>
      <c r="I231" s="10">
        <v>0</v>
      </c>
      <c r="J231" s="10">
        <v>0</v>
      </c>
      <c r="K231" s="10">
        <v>10.5</v>
      </c>
      <c r="L231" s="10">
        <v>0</v>
      </c>
      <c r="M231" s="10">
        <v>0</v>
      </c>
      <c r="N231" s="10">
        <v>0.02</v>
      </c>
      <c r="O231" s="10">
        <v>0</v>
      </c>
      <c r="P231" s="10">
        <v>10.4</v>
      </c>
      <c r="Q231" s="10">
        <v>0</v>
      </c>
      <c r="R231" s="10">
        <v>321</v>
      </c>
      <c r="S231" s="10" t="s">
        <v>285</v>
      </c>
      <c r="T231" s="10">
        <v>0</v>
      </c>
      <c r="U231" s="10">
        <v>0</v>
      </c>
      <c r="V231" s="10">
        <v>0</v>
      </c>
      <c r="W231" s="10">
        <v>10.6</v>
      </c>
      <c r="Y231" s="10">
        <v>0</v>
      </c>
      <c r="Z231" s="10">
        <v>0</v>
      </c>
      <c r="AA231" s="10">
        <v>0</v>
      </c>
      <c r="AB231" s="10">
        <v>10.5</v>
      </c>
      <c r="AD231" s="10">
        <v>2.0899999999999998E-2</v>
      </c>
      <c r="AE231" s="10">
        <v>2.3999999999999998E-3</v>
      </c>
      <c r="AF231" s="10">
        <v>1.1463000000000001</v>
      </c>
      <c r="AG231" s="10">
        <v>10.6</v>
      </c>
      <c r="AI231" s="10">
        <v>321</v>
      </c>
      <c r="AJ231" s="10" t="s">
        <v>285</v>
      </c>
      <c r="AK231" s="10">
        <v>0</v>
      </c>
      <c r="AL231" s="10">
        <v>0</v>
      </c>
      <c r="AM231" s="10">
        <v>0</v>
      </c>
      <c r="AN231" s="10">
        <v>10.5</v>
      </c>
      <c r="AO231" s="10">
        <v>0</v>
      </c>
      <c r="AP231" s="10">
        <v>0</v>
      </c>
      <c r="AQ231" s="10">
        <v>0</v>
      </c>
      <c r="AR231" s="10">
        <v>0</v>
      </c>
      <c r="AS231" s="10">
        <v>10.5</v>
      </c>
      <c r="AT231" s="10">
        <v>0</v>
      </c>
      <c r="AU231" s="10">
        <v>1.66E-2</v>
      </c>
      <c r="AV231" s="10">
        <v>2.2000000000000001E-3</v>
      </c>
      <c r="AW231" s="10">
        <v>0.92069999999999996</v>
      </c>
      <c r="AX231" s="10">
        <v>10.5</v>
      </c>
      <c r="AY231" s="10">
        <v>0.99</v>
      </c>
      <c r="AZ231" s="10">
        <v>321</v>
      </c>
      <c r="BA231" s="10" t="s">
        <v>285</v>
      </c>
      <c r="BB231" s="10">
        <v>0</v>
      </c>
      <c r="BC231" s="10">
        <v>0</v>
      </c>
      <c r="BD231" s="10">
        <v>0</v>
      </c>
      <c r="BE231" s="10">
        <v>10.5</v>
      </c>
      <c r="BF231" s="10">
        <v>0</v>
      </c>
      <c r="BG231" s="10">
        <v>0</v>
      </c>
      <c r="BH231" s="10">
        <v>0</v>
      </c>
      <c r="BI231" s="10">
        <v>0</v>
      </c>
      <c r="BJ231" s="10">
        <v>10.5</v>
      </c>
      <c r="BK231" s="10">
        <v>0</v>
      </c>
      <c r="BL231" s="10">
        <v>0</v>
      </c>
      <c r="BM231" s="10">
        <v>0</v>
      </c>
      <c r="BN231" s="10">
        <v>0</v>
      </c>
      <c r="BO231" s="10">
        <v>10.5</v>
      </c>
      <c r="BP231" s="10">
        <v>0</v>
      </c>
      <c r="BQ231" s="10">
        <v>321</v>
      </c>
      <c r="BR231" s="10" t="s">
        <v>285</v>
      </c>
      <c r="BS231" s="10">
        <v>0</v>
      </c>
      <c r="BT231" s="10">
        <v>0</v>
      </c>
      <c r="BU231" s="10">
        <v>1.2999999999999999E-3</v>
      </c>
      <c r="BV231" s="10">
        <v>10.5</v>
      </c>
      <c r="BW231" s="10">
        <v>1</v>
      </c>
      <c r="BX231" s="10">
        <v>1E-4</v>
      </c>
      <c r="BY231" s="10">
        <v>0</v>
      </c>
      <c r="BZ231" s="10">
        <v>3.0999999999999999E-3</v>
      </c>
      <c r="CA231" s="10">
        <v>10.5</v>
      </c>
      <c r="CB231" s="10">
        <v>1</v>
      </c>
      <c r="CC231" s="10">
        <v>1E-4</v>
      </c>
      <c r="CD231" s="10">
        <v>0</v>
      </c>
      <c r="CE231" s="10">
        <v>4.4999999999999997E-3</v>
      </c>
      <c r="CF231" s="10">
        <v>10.5</v>
      </c>
      <c r="CG231" s="10">
        <v>1</v>
      </c>
      <c r="CH231" s="10">
        <v>321</v>
      </c>
      <c r="CI231" s="10" t="s">
        <v>285</v>
      </c>
      <c r="CJ231" s="10">
        <v>3.6499999999999998E-2</v>
      </c>
      <c r="CK231" s="10">
        <v>0</v>
      </c>
      <c r="CL231" s="10">
        <v>1.9683999999999999</v>
      </c>
      <c r="CM231" s="10">
        <v>10.7</v>
      </c>
      <c r="CN231" s="10">
        <v>1</v>
      </c>
      <c r="CO231" s="10">
        <v>0.11840000000000001</v>
      </c>
      <c r="CP231" s="10">
        <v>7.4000000000000003E-3</v>
      </c>
      <c r="CQ231" s="10">
        <v>6.5217000000000001</v>
      </c>
      <c r="CR231" s="10">
        <v>10.5</v>
      </c>
      <c r="CS231" s="10">
        <v>1</v>
      </c>
      <c r="CT231" s="10">
        <v>6.1100000000000002E-2</v>
      </c>
      <c r="CU231" s="10">
        <v>4.3E-3</v>
      </c>
      <c r="CV231" s="10">
        <v>3.3382999999999998</v>
      </c>
      <c r="CW231" s="10">
        <v>10.6</v>
      </c>
      <c r="CX231" s="10">
        <v>1</v>
      </c>
      <c r="CY231" s="10">
        <v>321</v>
      </c>
      <c r="CZ231" s="10" t="s">
        <v>285</v>
      </c>
      <c r="DA231" s="10">
        <v>3.6499999999999998E-2</v>
      </c>
      <c r="DB231" s="10">
        <v>0</v>
      </c>
      <c r="DC231" s="10">
        <v>2.0251999999999999</v>
      </c>
      <c r="DD231" s="10">
        <v>10.4</v>
      </c>
      <c r="DE231" s="10">
        <v>1</v>
      </c>
      <c r="DF231" s="10">
        <v>0.11840000000000001</v>
      </c>
      <c r="DG231" s="10">
        <v>7.4000000000000003E-3</v>
      </c>
      <c r="DH231" s="10">
        <v>6.5845000000000002</v>
      </c>
      <c r="DI231" s="10">
        <v>10.4</v>
      </c>
      <c r="DJ231" s="10">
        <v>1</v>
      </c>
      <c r="DK231" s="10">
        <v>6.1100000000000002E-2</v>
      </c>
      <c r="DL231" s="10">
        <v>4.3E-3</v>
      </c>
      <c r="DM231" s="10">
        <v>3.4355000000000002</v>
      </c>
      <c r="DN231" s="10">
        <v>10.3</v>
      </c>
      <c r="DO231" s="10">
        <v>1</v>
      </c>
    </row>
    <row r="232" spans="1:119" x14ac:dyDescent="0.25">
      <c r="A232" s="10">
        <v>322</v>
      </c>
      <c r="B232" s="10" t="s">
        <v>287</v>
      </c>
      <c r="C232" s="10">
        <v>0</v>
      </c>
      <c r="D232" s="10">
        <v>0</v>
      </c>
      <c r="E232" s="10">
        <v>0</v>
      </c>
      <c r="F232" s="10">
        <v>10.199999999999999</v>
      </c>
      <c r="G232" s="10">
        <v>0</v>
      </c>
      <c r="H232" s="10">
        <v>0</v>
      </c>
      <c r="I232" s="10">
        <v>0</v>
      </c>
      <c r="J232" s="10">
        <v>0</v>
      </c>
      <c r="K232" s="10">
        <v>10.5</v>
      </c>
      <c r="L232" s="10">
        <v>0</v>
      </c>
      <c r="M232" s="10">
        <v>0</v>
      </c>
      <c r="N232" s="10">
        <v>0.04</v>
      </c>
      <c r="O232" s="10">
        <v>0</v>
      </c>
      <c r="P232" s="10">
        <v>10.4</v>
      </c>
      <c r="Q232" s="10">
        <v>0</v>
      </c>
      <c r="R232" s="10">
        <v>322</v>
      </c>
      <c r="S232" s="10" t="s">
        <v>287</v>
      </c>
      <c r="T232" s="10">
        <v>1.5100000000000001E-2</v>
      </c>
      <c r="U232" s="10">
        <v>0.01</v>
      </c>
      <c r="V232" s="10">
        <v>0.9889</v>
      </c>
      <c r="W232" s="10">
        <v>10.6</v>
      </c>
      <c r="Y232" s="10">
        <v>0</v>
      </c>
      <c r="Z232" s="10">
        <v>0</v>
      </c>
      <c r="AA232" s="10">
        <v>0</v>
      </c>
      <c r="AB232" s="10">
        <v>10.5</v>
      </c>
      <c r="AD232" s="10">
        <v>0</v>
      </c>
      <c r="AE232" s="10">
        <v>1.7100000000000001E-2</v>
      </c>
      <c r="AF232" s="10">
        <v>0</v>
      </c>
      <c r="AG232" s="10">
        <v>10.6</v>
      </c>
      <c r="AI232" s="10">
        <v>322</v>
      </c>
      <c r="AJ232" s="10" t="s">
        <v>287</v>
      </c>
      <c r="AK232" s="10">
        <v>6.8599999999999994E-2</v>
      </c>
      <c r="AL232" s="10">
        <v>7.1000000000000004E-3</v>
      </c>
      <c r="AM232" s="10">
        <v>3.7921999999999998</v>
      </c>
      <c r="AN232" s="10">
        <v>10.5</v>
      </c>
      <c r="AO232" s="10">
        <v>0.99</v>
      </c>
      <c r="AP232" s="10">
        <v>8.72E-2</v>
      </c>
      <c r="AQ232" s="10">
        <v>8.8000000000000005E-3</v>
      </c>
      <c r="AR232" s="10">
        <v>4.8190999999999997</v>
      </c>
      <c r="AS232" s="10">
        <v>10.5</v>
      </c>
      <c r="AT232" s="10">
        <v>0.99</v>
      </c>
      <c r="AU232" s="10">
        <v>9.5000000000000001E-2</v>
      </c>
      <c r="AV232" s="10">
        <v>7.4000000000000003E-3</v>
      </c>
      <c r="AW232" s="10">
        <v>5.2380000000000004</v>
      </c>
      <c r="AX232" s="10">
        <v>10.5</v>
      </c>
      <c r="AY232" s="10">
        <v>0.9969972720053053</v>
      </c>
      <c r="AZ232" s="10">
        <v>322</v>
      </c>
      <c r="BA232" s="10" t="s">
        <v>287</v>
      </c>
      <c r="BB232" s="10">
        <v>1.3599999999999999E-2</v>
      </c>
      <c r="BC232" s="10">
        <v>8.3999999999999995E-3</v>
      </c>
      <c r="BD232" s="10">
        <v>0.87960000000000005</v>
      </c>
      <c r="BE232" s="10">
        <v>10.5</v>
      </c>
      <c r="BF232" s="10">
        <v>0.85</v>
      </c>
      <c r="BG232" s="10">
        <v>1.7999999999999999E-2</v>
      </c>
      <c r="BH232" s="10">
        <v>7.6E-3</v>
      </c>
      <c r="BI232" s="10">
        <v>1.0766</v>
      </c>
      <c r="BJ232" s="10">
        <v>10.5</v>
      </c>
      <c r="BK232" s="10">
        <v>0.92</v>
      </c>
      <c r="BL232" s="10">
        <v>1.5800000000000002E-2</v>
      </c>
      <c r="BM232" s="10">
        <v>6.0000000000000001E-3</v>
      </c>
      <c r="BN232" s="10">
        <v>0.92920000000000003</v>
      </c>
      <c r="BO232" s="10">
        <v>10.5</v>
      </c>
      <c r="BP232" s="10">
        <v>0.94</v>
      </c>
      <c r="BQ232" s="10">
        <v>322</v>
      </c>
      <c r="BR232" s="10" t="s">
        <v>287</v>
      </c>
      <c r="BS232" s="10">
        <v>6.4799999999999996E-2</v>
      </c>
      <c r="BT232" s="10">
        <v>1.1599999999999999E-2</v>
      </c>
      <c r="BU232" s="10">
        <v>3.6196999999999999</v>
      </c>
      <c r="BV232" s="10">
        <v>10.5</v>
      </c>
      <c r="BW232" s="10">
        <v>0.98</v>
      </c>
      <c r="BX232" s="10">
        <v>8.8700000000000001E-2</v>
      </c>
      <c r="BY232" s="10">
        <v>1.11E-2</v>
      </c>
      <c r="BZ232" s="10">
        <v>4.9134000000000002</v>
      </c>
      <c r="CA232" s="10">
        <v>10.5</v>
      </c>
      <c r="CB232" s="10">
        <v>0.99</v>
      </c>
      <c r="CC232" s="10">
        <v>0.1046</v>
      </c>
      <c r="CD232" s="10">
        <v>1.2E-2</v>
      </c>
      <c r="CE232" s="10">
        <v>5.7878999999999996</v>
      </c>
      <c r="CF232" s="10">
        <v>10.5</v>
      </c>
      <c r="CG232" s="10">
        <v>0.99</v>
      </c>
      <c r="CH232" s="10">
        <v>322</v>
      </c>
      <c r="CI232" s="10" t="s">
        <v>287</v>
      </c>
      <c r="CJ232" s="10">
        <v>1.83E-2</v>
      </c>
      <c r="CK232" s="10">
        <v>2.5999999999999999E-3</v>
      </c>
      <c r="CL232" s="10">
        <v>1</v>
      </c>
      <c r="CM232" s="10">
        <v>10.7</v>
      </c>
      <c r="CN232" s="10">
        <v>0.99</v>
      </c>
      <c r="CO232" s="10">
        <v>1.7999999999999999E-2</v>
      </c>
      <c r="CP232" s="10">
        <v>2.5999999999999999E-3</v>
      </c>
      <c r="CQ232" s="10">
        <v>1</v>
      </c>
      <c r="CR232" s="10">
        <v>10.5</v>
      </c>
      <c r="CS232" s="10">
        <v>0.99</v>
      </c>
      <c r="CT232" s="10">
        <v>1.8200000000000001E-2</v>
      </c>
      <c r="CU232" s="10">
        <v>2.5999999999999999E-3</v>
      </c>
      <c r="CV232" s="10">
        <v>1</v>
      </c>
      <c r="CW232" s="10">
        <v>10.6</v>
      </c>
      <c r="CX232" s="10">
        <v>0.99</v>
      </c>
      <c r="CY232" s="10">
        <v>322</v>
      </c>
      <c r="CZ232" s="10" t="s">
        <v>287</v>
      </c>
      <c r="DA232" s="10">
        <v>3.5700000000000003E-2</v>
      </c>
      <c r="DB232" s="10">
        <v>5.1000000000000004E-3</v>
      </c>
      <c r="DC232" s="10">
        <v>2</v>
      </c>
      <c r="DD232" s="10">
        <v>10.4</v>
      </c>
      <c r="DE232" s="10">
        <v>0.99</v>
      </c>
      <c r="DF232" s="10">
        <v>1.78E-2</v>
      </c>
      <c r="DG232" s="10">
        <v>2.5000000000000001E-3</v>
      </c>
      <c r="DH232" s="10">
        <v>1</v>
      </c>
      <c r="DI232" s="10">
        <v>10.4</v>
      </c>
      <c r="DJ232" s="10">
        <v>0.99</v>
      </c>
      <c r="DK232" s="10">
        <v>1.77E-2</v>
      </c>
      <c r="DL232" s="10">
        <v>2.5000000000000001E-3</v>
      </c>
      <c r="DM232" s="10">
        <v>1</v>
      </c>
      <c r="DN232" s="10">
        <v>10.3</v>
      </c>
      <c r="DO232" s="10">
        <v>0.99</v>
      </c>
    </row>
    <row r="233" spans="1:119" x14ac:dyDescent="0.25">
      <c r="A233" s="10">
        <v>323</v>
      </c>
      <c r="B233" s="10" t="s">
        <v>288</v>
      </c>
      <c r="C233" s="10">
        <v>0</v>
      </c>
      <c r="D233" s="10">
        <v>0</v>
      </c>
      <c r="E233" s="10">
        <v>0</v>
      </c>
      <c r="F233" s="10">
        <v>10.199999999999999</v>
      </c>
      <c r="G233" s="10">
        <v>0</v>
      </c>
      <c r="H233" s="10">
        <v>0</v>
      </c>
      <c r="I233" s="10">
        <v>0</v>
      </c>
      <c r="J233" s="10">
        <v>0</v>
      </c>
      <c r="K233" s="10">
        <v>10.5</v>
      </c>
      <c r="L233" s="10">
        <v>0</v>
      </c>
      <c r="M233" s="10">
        <v>0</v>
      </c>
      <c r="N233" s="10">
        <v>0</v>
      </c>
      <c r="O233" s="10">
        <v>0</v>
      </c>
      <c r="P233" s="10">
        <v>10.4</v>
      </c>
      <c r="Q233" s="10">
        <v>0</v>
      </c>
      <c r="R233" s="10">
        <v>323</v>
      </c>
      <c r="S233" s="10" t="s">
        <v>288</v>
      </c>
      <c r="T233" s="10">
        <v>0</v>
      </c>
      <c r="U233" s="10">
        <v>0</v>
      </c>
      <c r="V233" s="10">
        <v>0</v>
      </c>
      <c r="W233" s="10">
        <v>10.6</v>
      </c>
      <c r="Y233" s="10">
        <v>0</v>
      </c>
      <c r="Z233" s="10">
        <v>0</v>
      </c>
      <c r="AA233" s="10">
        <v>0</v>
      </c>
      <c r="AB233" s="10">
        <v>10.5</v>
      </c>
      <c r="AD233" s="10">
        <v>0</v>
      </c>
      <c r="AE233" s="10">
        <v>0</v>
      </c>
      <c r="AF233" s="10">
        <v>0</v>
      </c>
      <c r="AG233" s="10">
        <v>10.6</v>
      </c>
      <c r="AI233" s="10">
        <v>323</v>
      </c>
      <c r="AJ233" s="10" t="s">
        <v>288</v>
      </c>
      <c r="AK233" s="10">
        <v>0</v>
      </c>
      <c r="AL233" s="10">
        <v>0</v>
      </c>
      <c r="AM233" s="10">
        <v>0</v>
      </c>
      <c r="AN233" s="10">
        <v>10.5</v>
      </c>
      <c r="AO233" s="10">
        <v>0</v>
      </c>
      <c r="AP233" s="10">
        <v>0</v>
      </c>
      <c r="AQ233" s="10">
        <v>0</v>
      </c>
      <c r="AR233" s="10">
        <v>0</v>
      </c>
      <c r="AS233" s="10">
        <v>10.5</v>
      </c>
      <c r="AT233" s="10">
        <v>0</v>
      </c>
      <c r="AU233" s="10">
        <v>0</v>
      </c>
      <c r="AV233" s="10">
        <v>0</v>
      </c>
      <c r="AW233" s="10">
        <v>0</v>
      </c>
      <c r="AX233" s="10">
        <v>10.5</v>
      </c>
      <c r="AY233" s="10">
        <v>0</v>
      </c>
      <c r="AZ233" s="10">
        <v>323</v>
      </c>
      <c r="BA233" s="10" t="s">
        <v>288</v>
      </c>
      <c r="BB233" s="10">
        <v>0</v>
      </c>
      <c r="BC233" s="10">
        <v>0</v>
      </c>
      <c r="BD233" s="10">
        <v>0</v>
      </c>
      <c r="BE233" s="10">
        <v>10.5</v>
      </c>
      <c r="BF233" s="10">
        <v>0</v>
      </c>
      <c r="BG233" s="10">
        <v>0</v>
      </c>
      <c r="BH233" s="10">
        <v>0</v>
      </c>
      <c r="BI233" s="10">
        <v>0</v>
      </c>
      <c r="BJ233" s="10">
        <v>10.5</v>
      </c>
      <c r="BK233" s="10">
        <v>0</v>
      </c>
      <c r="BL233" s="10">
        <v>0</v>
      </c>
      <c r="BM233" s="10">
        <v>0</v>
      </c>
      <c r="BN233" s="10">
        <v>0</v>
      </c>
      <c r="BO233" s="10">
        <v>10.5</v>
      </c>
      <c r="BP233" s="10">
        <v>0</v>
      </c>
      <c r="BQ233" s="10">
        <v>323</v>
      </c>
      <c r="BR233" s="10" t="s">
        <v>288</v>
      </c>
      <c r="BS233" s="10">
        <v>0</v>
      </c>
      <c r="BT233" s="10">
        <v>0</v>
      </c>
      <c r="BU233" s="10">
        <v>0</v>
      </c>
      <c r="BV233" s="10">
        <v>10.5</v>
      </c>
      <c r="BW233" s="10">
        <v>0</v>
      </c>
      <c r="BX233" s="10">
        <v>0</v>
      </c>
      <c r="BY233" s="10">
        <v>0</v>
      </c>
      <c r="BZ233" s="10">
        <v>0</v>
      </c>
      <c r="CA233" s="10">
        <v>10.5</v>
      </c>
      <c r="CB233" s="10">
        <v>0</v>
      </c>
      <c r="CC233" s="10">
        <v>0</v>
      </c>
      <c r="CD233" s="10">
        <v>0</v>
      </c>
      <c r="CE233" s="10">
        <v>0</v>
      </c>
      <c r="CF233" s="10">
        <v>10.5</v>
      </c>
      <c r="CG233" s="10">
        <v>0</v>
      </c>
      <c r="CH233" s="10">
        <v>323</v>
      </c>
      <c r="CI233" s="10" t="s">
        <v>288</v>
      </c>
      <c r="CJ233" s="10">
        <v>0</v>
      </c>
      <c r="CK233" s="10">
        <v>0</v>
      </c>
      <c r="CL233" s="10">
        <v>0</v>
      </c>
      <c r="CM233" s="10">
        <v>10.7</v>
      </c>
      <c r="CN233" s="10">
        <v>0</v>
      </c>
      <c r="CO233" s="10">
        <v>0</v>
      </c>
      <c r="CP233" s="10">
        <v>0</v>
      </c>
      <c r="CQ233" s="10">
        <v>0</v>
      </c>
      <c r="CR233" s="10">
        <v>10.5</v>
      </c>
      <c r="CS233" s="10">
        <v>0</v>
      </c>
      <c r="CT233" s="10">
        <v>0</v>
      </c>
      <c r="CU233" s="10">
        <v>0</v>
      </c>
      <c r="CV233" s="10">
        <v>0</v>
      </c>
      <c r="CW233" s="10">
        <v>10.6</v>
      </c>
      <c r="CX233" s="10">
        <v>0</v>
      </c>
      <c r="CY233" s="10">
        <v>323</v>
      </c>
      <c r="CZ233" s="10" t="s">
        <v>288</v>
      </c>
      <c r="DA233" s="10">
        <v>0</v>
      </c>
      <c r="DB233" s="10">
        <v>0</v>
      </c>
      <c r="DC233" s="10">
        <v>0</v>
      </c>
      <c r="DD233" s="10">
        <v>10.4</v>
      </c>
      <c r="DE233" s="10">
        <v>0</v>
      </c>
      <c r="DF233" s="10">
        <v>0</v>
      </c>
      <c r="DG233" s="10">
        <v>0</v>
      </c>
      <c r="DH233" s="10">
        <v>0</v>
      </c>
      <c r="DI233" s="10">
        <v>10.4</v>
      </c>
      <c r="DJ233" s="10">
        <v>0</v>
      </c>
      <c r="DK233" s="10">
        <v>0</v>
      </c>
      <c r="DL233" s="10">
        <v>0</v>
      </c>
      <c r="DM233" s="10">
        <v>0</v>
      </c>
      <c r="DN233" s="10">
        <v>10.3</v>
      </c>
      <c r="DO233" s="10">
        <v>0</v>
      </c>
    </row>
    <row r="234" spans="1:119" x14ac:dyDescent="0.25">
      <c r="A234" s="10">
        <v>3217</v>
      </c>
      <c r="B234" s="10" t="s">
        <v>315</v>
      </c>
      <c r="R234" s="10">
        <v>3217</v>
      </c>
      <c r="S234" s="10" t="s">
        <v>315</v>
      </c>
      <c r="AI234" s="10">
        <v>3217</v>
      </c>
      <c r="AJ234" s="10" t="s">
        <v>315</v>
      </c>
      <c r="AZ234" s="10">
        <v>3217</v>
      </c>
      <c r="BA234" s="10" t="s">
        <v>315</v>
      </c>
      <c r="BQ234" s="10">
        <v>3217</v>
      </c>
      <c r="BR234" s="10" t="s">
        <v>315</v>
      </c>
      <c r="CH234" s="10">
        <v>3217</v>
      </c>
      <c r="CI234" s="10" t="s">
        <v>315</v>
      </c>
      <c r="CY234" s="10">
        <v>3217</v>
      </c>
      <c r="CZ234" s="10" t="s">
        <v>315</v>
      </c>
    </row>
    <row r="235" spans="1:119" x14ac:dyDescent="0.25">
      <c r="A235" s="10">
        <v>324</v>
      </c>
      <c r="B235" s="10" t="s">
        <v>289</v>
      </c>
      <c r="C235" s="10">
        <v>0.43</v>
      </c>
      <c r="D235" s="10">
        <v>0.14000000000000001</v>
      </c>
      <c r="E235" s="10">
        <v>25.8</v>
      </c>
      <c r="F235" s="10">
        <v>10.199999999999999</v>
      </c>
      <c r="G235" s="10">
        <v>0.95</v>
      </c>
      <c r="H235" s="10">
        <v>0.69</v>
      </c>
      <c r="I235" s="10">
        <v>0.23</v>
      </c>
      <c r="J235" s="10">
        <v>40</v>
      </c>
      <c r="K235" s="10">
        <v>10.5</v>
      </c>
      <c r="L235" s="10">
        <v>0.95</v>
      </c>
      <c r="M235" s="10">
        <v>0.68</v>
      </c>
      <c r="N235" s="10">
        <v>0.22</v>
      </c>
      <c r="O235" s="10">
        <v>40</v>
      </c>
      <c r="P235" s="10">
        <v>10.4</v>
      </c>
      <c r="Q235" s="10">
        <v>0.95</v>
      </c>
      <c r="R235" s="10">
        <v>324</v>
      </c>
      <c r="S235" s="10" t="s">
        <v>289</v>
      </c>
      <c r="T235" s="10">
        <v>0.48509999999999998</v>
      </c>
      <c r="U235" s="10">
        <v>0.2056</v>
      </c>
      <c r="V235" s="10">
        <v>28.697299999999998</v>
      </c>
      <c r="W235" s="10">
        <v>10.6</v>
      </c>
      <c r="Y235" s="10">
        <v>0.64149999999999996</v>
      </c>
      <c r="Z235" s="10">
        <v>0.22059999999999999</v>
      </c>
      <c r="AA235" s="10">
        <v>37.298999999999999</v>
      </c>
      <c r="AB235" s="10">
        <v>10.5</v>
      </c>
      <c r="AD235" s="10">
        <v>0.66210000000000002</v>
      </c>
      <c r="AE235" s="10">
        <v>0.1762</v>
      </c>
      <c r="AF235" s="10">
        <v>37.315399999999997</v>
      </c>
      <c r="AG235" s="10">
        <v>10.6</v>
      </c>
      <c r="AI235" s="10">
        <v>324</v>
      </c>
      <c r="AJ235" s="10" t="s">
        <v>289</v>
      </c>
      <c r="AK235" s="10">
        <v>0.96879999999999999</v>
      </c>
      <c r="AL235" s="10">
        <v>0.23980000000000001</v>
      </c>
      <c r="AM235" s="10">
        <v>54.877899999999997</v>
      </c>
      <c r="AN235" s="10">
        <v>10.5</v>
      </c>
      <c r="AO235" s="10">
        <v>0.97</v>
      </c>
      <c r="AP235" s="10">
        <v>1.2182999999999999</v>
      </c>
      <c r="AQ235" s="10">
        <v>0.31830000000000003</v>
      </c>
      <c r="AR235" s="10">
        <v>69.237899999999996</v>
      </c>
      <c r="AS235" s="10">
        <v>10.5</v>
      </c>
      <c r="AT235" s="10">
        <v>0.97</v>
      </c>
      <c r="AU235" s="10">
        <v>1.3112999999999999</v>
      </c>
      <c r="AV235" s="10">
        <v>0.247</v>
      </c>
      <c r="AW235" s="10">
        <v>73.370900000000006</v>
      </c>
      <c r="AX235" s="10">
        <v>10.5</v>
      </c>
      <c r="AY235" s="10">
        <v>0.98</v>
      </c>
      <c r="AZ235" s="10">
        <v>324</v>
      </c>
      <c r="BA235" s="10" t="s">
        <v>289</v>
      </c>
      <c r="BB235" s="10">
        <v>0.4047</v>
      </c>
      <c r="BC235" s="10">
        <v>0.26750000000000002</v>
      </c>
      <c r="BD235" s="10">
        <v>26.6751</v>
      </c>
      <c r="BE235" s="10">
        <v>10.5</v>
      </c>
      <c r="BF235" s="10">
        <v>0.83</v>
      </c>
      <c r="BG235" s="10">
        <v>0.62419999999999998</v>
      </c>
      <c r="BH235" s="10">
        <v>0.28499999999999998</v>
      </c>
      <c r="BI235" s="10">
        <v>37.731099999999998</v>
      </c>
      <c r="BJ235" s="10">
        <v>10.5</v>
      </c>
      <c r="BK235" s="10">
        <v>0.91</v>
      </c>
      <c r="BL235" s="10">
        <v>0.46929999999999999</v>
      </c>
      <c r="BM235" s="10">
        <v>0.19070000000000001</v>
      </c>
      <c r="BN235" s="10">
        <v>27.852799999999998</v>
      </c>
      <c r="BO235" s="10">
        <v>10.5</v>
      </c>
      <c r="BP235" s="10">
        <v>0.93</v>
      </c>
      <c r="BQ235" s="10">
        <v>324</v>
      </c>
      <c r="BR235" s="10" t="s">
        <v>289</v>
      </c>
      <c r="BS235" s="10">
        <v>0.69240000000000002</v>
      </c>
      <c r="BT235" s="10">
        <v>0.28349999999999997</v>
      </c>
      <c r="BU235" s="10">
        <v>41.139800000000001</v>
      </c>
      <c r="BV235" s="10">
        <v>10.5</v>
      </c>
      <c r="BW235" s="10">
        <v>0.93</v>
      </c>
      <c r="BX235" s="10">
        <v>0.96860000000000002</v>
      </c>
      <c r="BY235" s="10">
        <v>0.27350000000000002</v>
      </c>
      <c r="BZ235" s="10">
        <v>55.343499999999999</v>
      </c>
      <c r="CA235" s="10">
        <v>10.5</v>
      </c>
      <c r="CB235" s="10">
        <v>0.96</v>
      </c>
      <c r="CC235" s="10">
        <v>1.0274000000000001</v>
      </c>
      <c r="CD235" s="10">
        <v>0.32619999999999999</v>
      </c>
      <c r="CE235" s="10">
        <v>59.2697</v>
      </c>
      <c r="CF235" s="10">
        <v>10.5</v>
      </c>
      <c r="CG235" s="10">
        <v>0.95</v>
      </c>
      <c r="CH235" s="10">
        <v>324</v>
      </c>
      <c r="CI235" s="10" t="s">
        <v>289</v>
      </c>
      <c r="CJ235" s="10">
        <v>0.26119999999999999</v>
      </c>
      <c r="CK235" s="10">
        <v>0.18010000000000001</v>
      </c>
      <c r="CL235" s="10">
        <v>17.1191</v>
      </c>
      <c r="CM235" s="10">
        <v>10.7</v>
      </c>
      <c r="CN235" s="10">
        <v>0.82</v>
      </c>
      <c r="CO235" s="10">
        <v>0.3574</v>
      </c>
      <c r="CP235" s="10">
        <v>0.15590000000000001</v>
      </c>
      <c r="CQ235" s="10">
        <v>21.4407</v>
      </c>
      <c r="CR235" s="10">
        <v>10.5</v>
      </c>
      <c r="CS235" s="10">
        <v>0.92</v>
      </c>
      <c r="CT235" s="10">
        <v>0.63670000000000004</v>
      </c>
      <c r="CU235" s="10">
        <v>0.3301</v>
      </c>
      <c r="CV235" s="10">
        <v>39.062800000000003</v>
      </c>
      <c r="CW235" s="10">
        <v>10.6</v>
      </c>
      <c r="CX235" s="10">
        <v>0.89</v>
      </c>
      <c r="CY235" s="10">
        <v>324</v>
      </c>
      <c r="CZ235" s="10" t="s">
        <v>289</v>
      </c>
      <c r="DA235" s="10">
        <v>0.81140000000000001</v>
      </c>
      <c r="DB235" s="10">
        <v>0.24349999999999999</v>
      </c>
      <c r="DC235" s="10">
        <v>47.028599999999997</v>
      </c>
      <c r="DD235" s="10">
        <v>10.4</v>
      </c>
      <c r="DE235" s="10">
        <v>0.96</v>
      </c>
      <c r="DF235" s="10">
        <v>1.1047</v>
      </c>
      <c r="DG235" s="10">
        <v>0.27029999999999998</v>
      </c>
      <c r="DH235" s="10">
        <v>63.133800000000001</v>
      </c>
      <c r="DI235" s="10">
        <v>10.4</v>
      </c>
      <c r="DJ235" s="10">
        <v>0.97</v>
      </c>
      <c r="DK235" s="10">
        <v>1.0978000000000001</v>
      </c>
      <c r="DL235" s="10">
        <v>0.23169999999999999</v>
      </c>
      <c r="DM235" s="10">
        <v>62.892400000000002</v>
      </c>
      <c r="DN235" s="10">
        <v>10.3</v>
      </c>
      <c r="DO235" s="10">
        <v>0.98</v>
      </c>
    </row>
    <row r="236" spans="1:119" x14ac:dyDescent="0.25">
      <c r="A236" s="10">
        <v>325</v>
      </c>
      <c r="B236" s="10" t="s">
        <v>306</v>
      </c>
      <c r="C236" s="10">
        <v>0</v>
      </c>
      <c r="D236" s="10">
        <v>0</v>
      </c>
      <c r="E236" s="10">
        <v>0</v>
      </c>
      <c r="F236" s="10">
        <v>10.199999999999999</v>
      </c>
      <c r="G236" s="10">
        <v>0</v>
      </c>
      <c r="H236" s="10">
        <v>0</v>
      </c>
      <c r="I236" s="10">
        <v>0</v>
      </c>
      <c r="J236" s="10">
        <v>0</v>
      </c>
      <c r="K236" s="10">
        <v>10.5</v>
      </c>
      <c r="L236" s="10">
        <v>0</v>
      </c>
      <c r="M236" s="10">
        <v>0</v>
      </c>
      <c r="N236" s="10">
        <v>0</v>
      </c>
      <c r="O236" s="10">
        <v>0</v>
      </c>
      <c r="P236" s="10">
        <v>10.4</v>
      </c>
      <c r="Q236" s="10">
        <v>0</v>
      </c>
      <c r="R236" s="10">
        <v>325</v>
      </c>
      <c r="S236" s="10" t="s">
        <v>306</v>
      </c>
      <c r="T236" s="10">
        <v>0</v>
      </c>
      <c r="U236" s="10">
        <v>0</v>
      </c>
      <c r="V236" s="10">
        <v>0</v>
      </c>
      <c r="W236" s="10">
        <v>10.6</v>
      </c>
      <c r="Y236" s="10">
        <v>0</v>
      </c>
      <c r="Z236" s="10">
        <v>0</v>
      </c>
      <c r="AA236" s="10">
        <v>0</v>
      </c>
      <c r="AB236" s="10">
        <v>10.5</v>
      </c>
      <c r="AD236" s="10">
        <v>0</v>
      </c>
      <c r="AE236" s="10">
        <v>0</v>
      </c>
      <c r="AF236" s="10">
        <v>0</v>
      </c>
      <c r="AG236" s="10">
        <v>10.6</v>
      </c>
      <c r="AI236" s="10">
        <v>325</v>
      </c>
      <c r="AJ236" s="10" t="s">
        <v>306</v>
      </c>
      <c r="AK236" s="10">
        <v>0</v>
      </c>
      <c r="AL236" s="10">
        <v>0</v>
      </c>
      <c r="AM236" s="10">
        <v>0</v>
      </c>
      <c r="AN236" s="10">
        <v>10.5</v>
      </c>
      <c r="AO236" s="10">
        <v>0</v>
      </c>
      <c r="AP236" s="10">
        <v>0</v>
      </c>
      <c r="AQ236" s="10">
        <v>0</v>
      </c>
      <c r="AR236" s="10">
        <v>0</v>
      </c>
      <c r="AS236" s="10">
        <v>10.5</v>
      </c>
      <c r="AT236" s="10">
        <v>0</v>
      </c>
      <c r="AU236" s="10">
        <v>0</v>
      </c>
      <c r="AV236" s="10">
        <v>0</v>
      </c>
      <c r="AW236" s="10">
        <v>0</v>
      </c>
      <c r="AX236" s="10">
        <v>10.5</v>
      </c>
      <c r="AY236" s="10">
        <v>0</v>
      </c>
      <c r="AZ236" s="10">
        <v>325</v>
      </c>
      <c r="BA236" s="10" t="s">
        <v>306</v>
      </c>
      <c r="BB236" s="10">
        <v>0</v>
      </c>
      <c r="BC236" s="10">
        <v>0</v>
      </c>
      <c r="BD236" s="10">
        <v>0</v>
      </c>
      <c r="BE236" s="10">
        <v>10.5</v>
      </c>
      <c r="BF236" s="10">
        <v>0</v>
      </c>
      <c r="BG236" s="10">
        <v>0</v>
      </c>
      <c r="BH236" s="10">
        <v>0</v>
      </c>
      <c r="BI236" s="10">
        <v>0</v>
      </c>
      <c r="BJ236" s="10">
        <v>10.5</v>
      </c>
      <c r="BK236" s="10">
        <v>0</v>
      </c>
      <c r="BL236" s="10">
        <v>0</v>
      </c>
      <c r="BM236" s="10">
        <v>0</v>
      </c>
      <c r="BN236" s="10">
        <v>0</v>
      </c>
      <c r="BO236" s="10">
        <v>10.5</v>
      </c>
      <c r="BP236" s="10">
        <v>0</v>
      </c>
      <c r="BQ236" s="10">
        <v>325</v>
      </c>
      <c r="BR236" s="10" t="s">
        <v>306</v>
      </c>
      <c r="BS236" s="10">
        <v>0</v>
      </c>
      <c r="BT236" s="10">
        <v>0</v>
      </c>
      <c r="BU236" s="10">
        <v>0</v>
      </c>
      <c r="BV236" s="10">
        <v>10.5</v>
      </c>
      <c r="BW236" s="10">
        <v>0</v>
      </c>
      <c r="BX236" s="10">
        <v>0</v>
      </c>
      <c r="BY236" s="10">
        <v>0</v>
      </c>
      <c r="BZ236" s="10">
        <v>0</v>
      </c>
      <c r="CA236" s="10">
        <v>10.5</v>
      </c>
      <c r="CB236" s="10">
        <v>0</v>
      </c>
      <c r="CC236" s="10">
        <v>0</v>
      </c>
      <c r="CD236" s="10">
        <v>0</v>
      </c>
      <c r="CE236" s="10">
        <v>0</v>
      </c>
      <c r="CF236" s="10">
        <v>10.5</v>
      </c>
      <c r="CG236" s="10">
        <v>0</v>
      </c>
      <c r="CH236" s="10">
        <v>325</v>
      </c>
      <c r="CI236" s="10" t="s">
        <v>306</v>
      </c>
      <c r="CJ236" s="10">
        <v>0</v>
      </c>
      <c r="CK236" s="10">
        <v>0</v>
      </c>
      <c r="CL236" s="10">
        <v>0</v>
      </c>
      <c r="CM236" s="10">
        <v>10.7</v>
      </c>
      <c r="CN236" s="10">
        <v>0</v>
      </c>
      <c r="CO236" s="10">
        <v>0</v>
      </c>
      <c r="CP236" s="10">
        <v>0</v>
      </c>
      <c r="CQ236" s="10">
        <v>0</v>
      </c>
      <c r="CR236" s="10">
        <v>10.5</v>
      </c>
      <c r="CS236" s="10">
        <v>0</v>
      </c>
      <c r="CT236" s="10">
        <v>0</v>
      </c>
      <c r="CU236" s="10">
        <v>0</v>
      </c>
      <c r="CV236" s="10">
        <v>0</v>
      </c>
      <c r="CW236" s="10">
        <v>10.6</v>
      </c>
      <c r="CX236" s="10">
        <v>0</v>
      </c>
      <c r="CY236" s="10">
        <v>325</v>
      </c>
      <c r="CZ236" s="10" t="s">
        <v>306</v>
      </c>
      <c r="DA236" s="10">
        <v>8.0199999999999994E-2</v>
      </c>
      <c r="DB236" s="10">
        <v>4.1099999999999998E-2</v>
      </c>
      <c r="DC236" s="10">
        <v>5</v>
      </c>
      <c r="DD236" s="10">
        <v>10.4</v>
      </c>
      <c r="DE236" s="10">
        <v>0.89</v>
      </c>
      <c r="DF236" s="10">
        <v>8.0199999999999994E-2</v>
      </c>
      <c r="DG236" s="10">
        <v>4.1099999999999998E-2</v>
      </c>
      <c r="DH236" s="10">
        <v>5</v>
      </c>
      <c r="DI236" s="10">
        <v>10.4</v>
      </c>
      <c r="DJ236" s="10">
        <v>0.89</v>
      </c>
      <c r="DK236" s="10">
        <v>7.9399999999999998E-2</v>
      </c>
      <c r="DL236" s="10">
        <v>4.07E-2</v>
      </c>
      <c r="DM236" s="10">
        <v>5</v>
      </c>
      <c r="DN236" s="10">
        <v>10.3</v>
      </c>
      <c r="DO236" s="10">
        <v>0.89</v>
      </c>
    </row>
    <row r="237" spans="1:119" x14ac:dyDescent="0.25">
      <c r="A237" s="10">
        <v>326</v>
      </c>
      <c r="B237" s="10" t="s">
        <v>291</v>
      </c>
      <c r="C237" s="10">
        <v>0</v>
      </c>
      <c r="D237" s="10">
        <v>0</v>
      </c>
      <c r="E237" s="10">
        <v>0</v>
      </c>
      <c r="F237" s="10">
        <v>10.199999999999999</v>
      </c>
      <c r="G237" s="10">
        <v>0</v>
      </c>
      <c r="H237" s="10">
        <v>0</v>
      </c>
      <c r="I237" s="10">
        <v>0</v>
      </c>
      <c r="J237" s="10">
        <v>0</v>
      </c>
      <c r="K237" s="10">
        <v>10.5</v>
      </c>
      <c r="L237" s="10">
        <v>0</v>
      </c>
      <c r="M237" s="10">
        <v>0</v>
      </c>
      <c r="N237" s="10">
        <v>0</v>
      </c>
      <c r="O237" s="10">
        <v>0</v>
      </c>
      <c r="P237" s="10">
        <v>10.4</v>
      </c>
      <c r="Q237" s="10">
        <v>0</v>
      </c>
      <c r="R237" s="10">
        <v>326</v>
      </c>
      <c r="S237" s="10" t="s">
        <v>291</v>
      </c>
      <c r="T237" s="10">
        <v>1.5100000000000001E-2</v>
      </c>
      <c r="U237" s="10">
        <v>0.01</v>
      </c>
      <c r="V237" s="10">
        <v>0.9889</v>
      </c>
      <c r="W237" s="10">
        <v>10.6</v>
      </c>
      <c r="Y237" s="10">
        <v>2.0299999999999999E-2</v>
      </c>
      <c r="Z237" s="10">
        <v>1.03E-2</v>
      </c>
      <c r="AA237" s="10">
        <v>1.2486999999999999</v>
      </c>
      <c r="AB237" s="10">
        <v>10.5</v>
      </c>
      <c r="AD237" s="10">
        <v>1.8800000000000001E-2</v>
      </c>
      <c r="AE237" s="10">
        <v>7.7999999999999996E-3</v>
      </c>
      <c r="AF237" s="10">
        <v>1.1083000000000001</v>
      </c>
      <c r="AG237" s="10">
        <v>10.6</v>
      </c>
      <c r="AI237" s="10">
        <v>326</v>
      </c>
      <c r="AJ237" s="10" t="s">
        <v>291</v>
      </c>
      <c r="AK237" s="10">
        <v>1.0414000000000001</v>
      </c>
      <c r="AL237" s="10">
        <v>0.68700000000000006</v>
      </c>
      <c r="AM237" s="10">
        <v>68.797600000000003</v>
      </c>
      <c r="AN237" s="10">
        <v>10.5</v>
      </c>
      <c r="AO237" s="10">
        <v>0.83471821062299834</v>
      </c>
      <c r="AP237" s="10">
        <v>1.0281</v>
      </c>
      <c r="AQ237" s="10">
        <v>0.61360000000000003</v>
      </c>
      <c r="AR237" s="10">
        <v>65.834199999999996</v>
      </c>
      <c r="AS237" s="10">
        <v>10.5</v>
      </c>
      <c r="AT237" s="10">
        <v>0.86</v>
      </c>
      <c r="AU237" s="10">
        <v>1.3689</v>
      </c>
      <c r="AV237" s="10">
        <v>0.88670000000000004</v>
      </c>
      <c r="AW237" s="10">
        <v>89.681200000000004</v>
      </c>
      <c r="AX237" s="10">
        <v>10.5</v>
      </c>
      <c r="AY237" s="10">
        <v>0.84</v>
      </c>
      <c r="AZ237" s="10">
        <v>326</v>
      </c>
      <c r="BA237" s="10" t="s">
        <v>291</v>
      </c>
      <c r="BB237" s="10">
        <v>0</v>
      </c>
      <c r="BC237" s="10">
        <v>0</v>
      </c>
      <c r="BD237" s="10">
        <v>0</v>
      </c>
      <c r="BE237" s="10">
        <v>10.5</v>
      </c>
      <c r="BF237" s="10">
        <v>0</v>
      </c>
      <c r="BG237" s="10">
        <v>0</v>
      </c>
      <c r="BH237" s="10">
        <v>0</v>
      </c>
      <c r="BI237" s="10">
        <v>0</v>
      </c>
      <c r="BJ237" s="10">
        <v>10.5</v>
      </c>
      <c r="BK237" s="10">
        <v>0</v>
      </c>
      <c r="BL237" s="10">
        <v>0</v>
      </c>
      <c r="BM237" s="10">
        <v>0</v>
      </c>
      <c r="BN237" s="10">
        <v>0</v>
      </c>
      <c r="BO237" s="10">
        <v>10.5</v>
      </c>
      <c r="BP237" s="10">
        <v>0</v>
      </c>
      <c r="BQ237" s="10">
        <v>326</v>
      </c>
      <c r="BR237" s="10" t="s">
        <v>291</v>
      </c>
      <c r="BS237" s="10">
        <v>0</v>
      </c>
      <c r="BT237" s="10">
        <v>0</v>
      </c>
      <c r="BU237" s="10">
        <v>0</v>
      </c>
      <c r="BV237" s="10">
        <v>10.5</v>
      </c>
      <c r="BW237" s="10">
        <v>0</v>
      </c>
      <c r="BX237" s="10">
        <v>0</v>
      </c>
      <c r="BY237" s="10">
        <v>0</v>
      </c>
      <c r="BZ237" s="10">
        <v>0</v>
      </c>
      <c r="CA237" s="10">
        <v>10.5</v>
      </c>
      <c r="CB237" s="10">
        <v>0</v>
      </c>
      <c r="CC237" s="10">
        <v>0</v>
      </c>
      <c r="CD237" s="10">
        <v>0</v>
      </c>
      <c r="CE237" s="10">
        <v>0</v>
      </c>
      <c r="CF237" s="10">
        <v>10.5</v>
      </c>
      <c r="CG237" s="10">
        <v>0</v>
      </c>
      <c r="CH237" s="10">
        <v>326</v>
      </c>
      <c r="CI237" s="10" t="s">
        <v>291</v>
      </c>
      <c r="CJ237" s="10">
        <v>0</v>
      </c>
      <c r="CK237" s="10">
        <v>0</v>
      </c>
      <c r="CL237" s="10">
        <v>0</v>
      </c>
      <c r="CM237" s="10">
        <v>10.7</v>
      </c>
      <c r="CN237" s="10">
        <v>0</v>
      </c>
      <c r="CO237" s="10">
        <v>0</v>
      </c>
      <c r="CP237" s="10">
        <v>0</v>
      </c>
      <c r="CQ237" s="10">
        <v>0</v>
      </c>
      <c r="CR237" s="10">
        <v>10.5</v>
      </c>
      <c r="CS237" s="10">
        <v>0</v>
      </c>
      <c r="CT237" s="10">
        <v>0</v>
      </c>
      <c r="CU237" s="10">
        <v>0</v>
      </c>
      <c r="CV237" s="10">
        <v>0</v>
      </c>
      <c r="CW237" s="10">
        <v>10.6</v>
      </c>
      <c r="CX237" s="10">
        <v>0</v>
      </c>
      <c r="CY237" s="10">
        <v>326</v>
      </c>
      <c r="CZ237" s="10" t="s">
        <v>291</v>
      </c>
      <c r="DA237" s="10">
        <v>0</v>
      </c>
      <c r="DB237" s="10">
        <v>0</v>
      </c>
      <c r="DC237" s="10">
        <v>0</v>
      </c>
      <c r="DD237" s="10">
        <v>10.4</v>
      </c>
      <c r="DE237" s="10">
        <v>0</v>
      </c>
      <c r="DF237" s="10">
        <v>0</v>
      </c>
      <c r="DG237" s="10">
        <v>0</v>
      </c>
      <c r="DH237" s="10">
        <v>0</v>
      </c>
      <c r="DI237" s="10">
        <v>10.4</v>
      </c>
      <c r="DJ237" s="10">
        <v>0</v>
      </c>
      <c r="DK237" s="10">
        <v>0</v>
      </c>
      <c r="DL237" s="10">
        <v>0</v>
      </c>
      <c r="DM237" s="10">
        <v>0</v>
      </c>
      <c r="DN237" s="10">
        <v>10.3</v>
      </c>
      <c r="DO237" s="10">
        <v>0</v>
      </c>
    </row>
    <row r="238" spans="1:119" x14ac:dyDescent="0.25">
      <c r="A238" s="10">
        <v>327</v>
      </c>
      <c r="B238" s="10" t="s">
        <v>307</v>
      </c>
      <c r="C238" s="10">
        <v>0.83</v>
      </c>
      <c r="D238" s="10">
        <v>0.38</v>
      </c>
      <c r="E238" s="10">
        <v>51.6</v>
      </c>
      <c r="F238" s="10">
        <v>10.199999999999999</v>
      </c>
      <c r="G238" s="10">
        <v>0.91</v>
      </c>
      <c r="H238" s="10">
        <v>0.99</v>
      </c>
      <c r="I238" s="10">
        <v>0.45</v>
      </c>
      <c r="J238" s="10">
        <v>60</v>
      </c>
      <c r="K238" s="10">
        <v>10.5</v>
      </c>
      <c r="L238" s="10">
        <v>0.91</v>
      </c>
      <c r="M238" s="10">
        <v>1.07</v>
      </c>
      <c r="N238" s="10">
        <v>0.49</v>
      </c>
      <c r="O238" s="10">
        <v>65</v>
      </c>
      <c r="P238" s="10">
        <v>10.4</v>
      </c>
      <c r="Q238" s="10">
        <v>0.91</v>
      </c>
      <c r="R238" s="10">
        <v>327</v>
      </c>
      <c r="S238" s="10" t="s">
        <v>307</v>
      </c>
      <c r="T238" s="10">
        <v>0.15490000000000001</v>
      </c>
      <c r="U238" s="10">
        <v>9.0999999999999998E-2</v>
      </c>
      <c r="V238" s="10">
        <v>9.7844999999999995</v>
      </c>
      <c r="W238" s="10">
        <v>10.6</v>
      </c>
      <c r="Y238" s="10">
        <v>0.20480000000000001</v>
      </c>
      <c r="Z238" s="10">
        <v>9.7600000000000006E-2</v>
      </c>
      <c r="AA238" s="10">
        <v>12.4763</v>
      </c>
      <c r="AB238" s="10">
        <v>10.5</v>
      </c>
      <c r="AD238" s="10">
        <v>0.19220000000000001</v>
      </c>
      <c r="AE238" s="10">
        <v>7.0900000000000005E-2</v>
      </c>
      <c r="AF238" s="10">
        <v>11.156700000000001</v>
      </c>
      <c r="AG238" s="10">
        <v>10.6</v>
      </c>
      <c r="AI238" s="10">
        <v>327</v>
      </c>
      <c r="AJ238" s="10" t="s">
        <v>307</v>
      </c>
      <c r="AK238" s="10">
        <v>1.3735999999999999</v>
      </c>
      <c r="AL238" s="10">
        <v>0.22900000000000001</v>
      </c>
      <c r="AM238" s="10">
        <v>76.570400000000006</v>
      </c>
      <c r="AN238" s="10">
        <v>10.5</v>
      </c>
      <c r="AO238" s="10">
        <v>0.99</v>
      </c>
      <c r="AP238" s="10">
        <v>1.6677999999999999</v>
      </c>
      <c r="AQ238" s="10">
        <v>0.22509999999999999</v>
      </c>
      <c r="AR238" s="10">
        <v>92.536799999999999</v>
      </c>
      <c r="AS238" s="10">
        <v>10.5</v>
      </c>
      <c r="AT238" s="10">
        <v>0.99</v>
      </c>
      <c r="AU238" s="10">
        <v>1.6878</v>
      </c>
      <c r="AV238" s="10">
        <v>0.23419999999999999</v>
      </c>
      <c r="AW238" s="10">
        <v>93.694299999999998</v>
      </c>
      <c r="AX238" s="10">
        <v>10.5</v>
      </c>
      <c r="AY238" s="10">
        <v>0.99</v>
      </c>
      <c r="AZ238" s="10">
        <v>327</v>
      </c>
      <c r="BA238" s="10" t="s">
        <v>307</v>
      </c>
      <c r="BB238" s="10">
        <v>0.5514</v>
      </c>
      <c r="BC238" s="10">
        <v>0.3105</v>
      </c>
      <c r="BD238" s="10">
        <v>34.792999999999999</v>
      </c>
      <c r="BE238" s="10">
        <v>10.5</v>
      </c>
      <c r="BF238" s="10">
        <v>0.87</v>
      </c>
      <c r="BG238" s="10">
        <v>0.91110000000000002</v>
      </c>
      <c r="BH238" s="10">
        <v>0.35449999999999998</v>
      </c>
      <c r="BI238" s="10">
        <v>53.755299999999998</v>
      </c>
      <c r="BJ238" s="10">
        <v>10.5</v>
      </c>
      <c r="BK238" s="10">
        <v>0.93</v>
      </c>
      <c r="BL238" s="10">
        <v>0.96909999999999996</v>
      </c>
      <c r="BM238" s="10">
        <v>0.3039</v>
      </c>
      <c r="BN238" s="10">
        <v>55.847700000000003</v>
      </c>
      <c r="BO238" s="10">
        <v>10.5</v>
      </c>
      <c r="BP238" s="10">
        <v>0.95</v>
      </c>
      <c r="BQ238" s="10">
        <v>327</v>
      </c>
      <c r="BR238" s="10" t="s">
        <v>307</v>
      </c>
      <c r="BS238" s="10">
        <v>0.63180000000000003</v>
      </c>
      <c r="BT238" s="10">
        <v>0.15620000000000001</v>
      </c>
      <c r="BU238" s="10">
        <v>35.787599999999998</v>
      </c>
      <c r="BV238" s="10">
        <v>10.5</v>
      </c>
      <c r="BW238" s="10">
        <v>0.97</v>
      </c>
      <c r="BX238" s="10">
        <v>0.81379999999999997</v>
      </c>
      <c r="BY238" s="10">
        <v>0.1578</v>
      </c>
      <c r="BZ238" s="10">
        <v>45.579099999999997</v>
      </c>
      <c r="CA238" s="10">
        <v>10.5</v>
      </c>
      <c r="CB238" s="10">
        <v>0.98</v>
      </c>
      <c r="CC238" s="10">
        <v>0.81979999999999997</v>
      </c>
      <c r="CD238" s="10">
        <v>0.17560000000000001</v>
      </c>
      <c r="CE238" s="10">
        <v>46.097700000000003</v>
      </c>
      <c r="CF238" s="10">
        <v>10.5</v>
      </c>
      <c r="CG238" s="10">
        <v>0.98</v>
      </c>
      <c r="CH238" s="10">
        <v>327</v>
      </c>
      <c r="CI238" s="10" t="s">
        <v>307</v>
      </c>
      <c r="CJ238" s="10">
        <v>0.40300000000000002</v>
      </c>
      <c r="CK238" s="10">
        <v>0.30790000000000001</v>
      </c>
      <c r="CL238" s="10">
        <v>27.367699999999999</v>
      </c>
      <c r="CM238" s="10">
        <v>10.7</v>
      </c>
      <c r="CN238" s="10">
        <v>0.79</v>
      </c>
      <c r="CO238" s="10">
        <v>0.56930000000000003</v>
      </c>
      <c r="CP238" s="10">
        <v>0.25090000000000001</v>
      </c>
      <c r="CQ238" s="10">
        <v>34.2072</v>
      </c>
      <c r="CR238" s="10">
        <v>10.5</v>
      </c>
      <c r="CS238" s="10">
        <v>0.92</v>
      </c>
      <c r="CT238" s="10">
        <v>0.66259999999999997</v>
      </c>
      <c r="CU238" s="10">
        <v>0.26169999999999999</v>
      </c>
      <c r="CV238" s="10">
        <v>38.804400000000001</v>
      </c>
      <c r="CW238" s="10">
        <v>10.6</v>
      </c>
      <c r="CX238" s="10">
        <v>0.93</v>
      </c>
      <c r="CY238" s="10">
        <v>327</v>
      </c>
      <c r="CZ238" s="10" t="s">
        <v>307</v>
      </c>
      <c r="DA238" s="10">
        <v>1.5479000000000001</v>
      </c>
      <c r="DB238" s="10">
        <v>0.2253</v>
      </c>
      <c r="DC238" s="10">
        <v>86.837199999999996</v>
      </c>
      <c r="DD238" s="10">
        <v>10.4</v>
      </c>
      <c r="DE238" s="10">
        <v>0.99</v>
      </c>
      <c r="DF238" s="10">
        <v>1.8443000000000001</v>
      </c>
      <c r="DG238" s="10">
        <v>0.21210000000000001</v>
      </c>
      <c r="DH238" s="10">
        <v>103.0611</v>
      </c>
      <c r="DI238" s="10">
        <v>10.4</v>
      </c>
      <c r="DJ238" s="10">
        <v>0.99</v>
      </c>
      <c r="DK238" s="10">
        <v>1.9430000000000001</v>
      </c>
      <c r="DL238" s="10">
        <v>0.2402</v>
      </c>
      <c r="DM238" s="10">
        <v>109.74339999999999</v>
      </c>
      <c r="DN238" s="10">
        <v>10.3</v>
      </c>
      <c r="DO238" s="10">
        <v>0.99</v>
      </c>
    </row>
    <row r="239" spans="1:119" x14ac:dyDescent="0.25">
      <c r="A239" s="10">
        <v>328</v>
      </c>
      <c r="B239" s="10" t="s">
        <v>292</v>
      </c>
      <c r="C239" s="10">
        <v>0.21</v>
      </c>
      <c r="D239" s="10">
        <v>0.1</v>
      </c>
      <c r="E239" s="10">
        <v>12.9</v>
      </c>
      <c r="F239" s="10">
        <v>10.199999999999999</v>
      </c>
      <c r="G239" s="10">
        <v>0.9</v>
      </c>
      <c r="H239" s="10">
        <v>0.25</v>
      </c>
      <c r="I239" s="10">
        <v>0.12</v>
      </c>
      <c r="J239" s="10">
        <v>15</v>
      </c>
      <c r="K239" s="10">
        <v>10.5</v>
      </c>
      <c r="L239" s="10">
        <v>0.9</v>
      </c>
      <c r="M239" s="10">
        <v>0.24</v>
      </c>
      <c r="N239" s="10">
        <v>0.12</v>
      </c>
      <c r="O239" s="10">
        <v>15</v>
      </c>
      <c r="P239" s="10">
        <v>10.4</v>
      </c>
      <c r="Q239" s="10">
        <v>0.9</v>
      </c>
      <c r="R239" s="10">
        <v>328</v>
      </c>
      <c r="S239" s="10" t="s">
        <v>292</v>
      </c>
      <c r="T239" s="10">
        <v>1.5299999999999999E-2</v>
      </c>
      <c r="U239" s="10">
        <v>9.5999999999999992E-3</v>
      </c>
      <c r="V239" s="10">
        <v>0.98370000000000002</v>
      </c>
      <c r="W239" s="10">
        <v>10.6</v>
      </c>
      <c r="Y239" s="10">
        <v>0.02</v>
      </c>
      <c r="Z239" s="10">
        <v>1.0699999999999999E-2</v>
      </c>
      <c r="AA239" s="10">
        <v>1.2497</v>
      </c>
      <c r="AB239" s="10">
        <v>10.5</v>
      </c>
      <c r="AD239" s="10">
        <v>1.9E-2</v>
      </c>
      <c r="AE239" s="10">
        <v>7.4999999999999997E-3</v>
      </c>
      <c r="AF239" s="10">
        <v>1.1120000000000001</v>
      </c>
      <c r="AG239" s="10">
        <v>10.6</v>
      </c>
      <c r="AI239" s="10">
        <v>328</v>
      </c>
      <c r="AJ239" s="10" t="s">
        <v>292</v>
      </c>
      <c r="AK239" s="10">
        <v>0</v>
      </c>
      <c r="AL239" s="10">
        <v>0</v>
      </c>
      <c r="AM239" s="10">
        <v>0</v>
      </c>
      <c r="AN239" s="10">
        <v>10.5</v>
      </c>
      <c r="AO239" s="10">
        <v>0</v>
      </c>
      <c r="AP239" s="10">
        <v>0</v>
      </c>
      <c r="AQ239" s="10">
        <v>0</v>
      </c>
      <c r="AR239" s="10">
        <v>0</v>
      </c>
      <c r="AS239" s="10">
        <v>10.5</v>
      </c>
      <c r="AT239" s="10">
        <v>0</v>
      </c>
      <c r="AU239" s="10">
        <v>0</v>
      </c>
      <c r="AV239" s="10">
        <v>0</v>
      </c>
      <c r="AW239" s="10">
        <v>0</v>
      </c>
      <c r="AX239" s="10">
        <v>10.5</v>
      </c>
      <c r="AY239" s="10">
        <v>0</v>
      </c>
      <c r="AZ239" s="10">
        <v>328</v>
      </c>
      <c r="BA239" s="10" t="s">
        <v>292</v>
      </c>
      <c r="BB239" s="10">
        <v>0</v>
      </c>
      <c r="BC239" s="10">
        <v>0</v>
      </c>
      <c r="BD239" s="10">
        <v>0</v>
      </c>
      <c r="BE239" s="10">
        <v>10.5</v>
      </c>
      <c r="BF239" s="10">
        <v>0</v>
      </c>
      <c r="BG239" s="10">
        <v>0</v>
      </c>
      <c r="BH239" s="10">
        <v>0</v>
      </c>
      <c r="BI239" s="10">
        <v>0</v>
      </c>
      <c r="BJ239" s="10">
        <v>10.5</v>
      </c>
      <c r="BK239" s="10">
        <v>0</v>
      </c>
      <c r="BL239" s="10">
        <v>0</v>
      </c>
      <c r="BM239" s="10">
        <v>0</v>
      </c>
      <c r="BN239" s="10">
        <v>0</v>
      </c>
      <c r="BO239" s="10">
        <v>10.5</v>
      </c>
      <c r="BP239" s="10">
        <v>0</v>
      </c>
      <c r="BQ239" s="10">
        <v>328</v>
      </c>
      <c r="BR239" s="10" t="s">
        <v>292</v>
      </c>
      <c r="BS239" s="10">
        <v>0.27789999999999998</v>
      </c>
      <c r="BT239" s="10">
        <v>2.9499999999999998E-2</v>
      </c>
      <c r="BU239" s="10">
        <v>15.367599999999999</v>
      </c>
      <c r="BV239" s="10">
        <v>10.5</v>
      </c>
      <c r="BW239" s="10">
        <v>0.99</v>
      </c>
      <c r="BX239" s="10">
        <v>2.0350000000000001</v>
      </c>
      <c r="BY239" s="10">
        <v>0.82469999999999999</v>
      </c>
      <c r="BZ239" s="10">
        <v>120.7364</v>
      </c>
      <c r="CA239" s="10">
        <v>10.5</v>
      </c>
      <c r="CB239" s="10">
        <v>0.93</v>
      </c>
      <c r="CC239" s="10">
        <v>1.2388999999999999</v>
      </c>
      <c r="CD239" s="10">
        <v>0.29920000000000002</v>
      </c>
      <c r="CE239" s="10">
        <v>70.078699999999998</v>
      </c>
      <c r="CF239" s="10">
        <v>10.5</v>
      </c>
      <c r="CG239" s="10">
        <v>0.97</v>
      </c>
      <c r="CH239" s="10">
        <v>328</v>
      </c>
      <c r="CI239" s="10" t="s">
        <v>292</v>
      </c>
      <c r="CJ239" s="10">
        <v>0</v>
      </c>
      <c r="CK239" s="10">
        <v>0</v>
      </c>
      <c r="CL239" s="10">
        <v>0</v>
      </c>
      <c r="CM239" s="10">
        <v>10.7</v>
      </c>
      <c r="CN239" s="10">
        <v>0</v>
      </c>
      <c r="CO239" s="10">
        <v>0</v>
      </c>
      <c r="CP239" s="10">
        <v>0</v>
      </c>
      <c r="CQ239" s="10">
        <v>0</v>
      </c>
      <c r="CR239" s="10">
        <v>10.5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>
        <v>0</v>
      </c>
      <c r="CY239" s="10">
        <v>328</v>
      </c>
      <c r="CZ239" s="10" t="s">
        <v>292</v>
      </c>
      <c r="DA239" s="10">
        <v>1.6E-2</v>
      </c>
      <c r="DB239" s="10">
        <v>8.2000000000000007E-3</v>
      </c>
      <c r="DC239" s="10">
        <v>1</v>
      </c>
      <c r="DD239" s="10">
        <v>10.4</v>
      </c>
      <c r="DE239" s="10">
        <v>0.89</v>
      </c>
      <c r="DF239" s="10">
        <v>1.6E-2</v>
      </c>
      <c r="DG239" s="10">
        <v>8.2000000000000007E-3</v>
      </c>
      <c r="DH239" s="10">
        <v>1</v>
      </c>
      <c r="DI239" s="10">
        <v>10.4</v>
      </c>
      <c r="DJ239" s="10">
        <v>0.89</v>
      </c>
      <c r="DK239" s="10">
        <v>1.5900000000000001E-2</v>
      </c>
      <c r="DL239" s="10">
        <v>8.0999999999999996E-3</v>
      </c>
      <c r="DM239" s="10">
        <v>1</v>
      </c>
      <c r="DN239" s="10">
        <v>10.3</v>
      </c>
      <c r="DO239" s="10">
        <v>0.89</v>
      </c>
    </row>
    <row r="240" spans="1:119" x14ac:dyDescent="0.25">
      <c r="A240" s="10">
        <v>329</v>
      </c>
      <c r="B240" s="10" t="s">
        <v>293</v>
      </c>
      <c r="C240" s="10">
        <v>0.97</v>
      </c>
      <c r="D240" s="10">
        <v>0.73</v>
      </c>
      <c r="E240" s="10">
        <v>68.8</v>
      </c>
      <c r="F240" s="10">
        <v>10.199999999999999</v>
      </c>
      <c r="G240" s="10">
        <v>0.8</v>
      </c>
      <c r="H240" s="10">
        <v>1.38</v>
      </c>
      <c r="I240" s="10">
        <v>1.04</v>
      </c>
      <c r="J240" s="10">
        <v>95</v>
      </c>
      <c r="K240" s="10">
        <v>10.5</v>
      </c>
      <c r="L240" s="10">
        <v>0.8</v>
      </c>
      <c r="M240" s="10">
        <v>1.44</v>
      </c>
      <c r="N240" s="10">
        <v>1.08</v>
      </c>
      <c r="O240" s="10">
        <v>100</v>
      </c>
      <c r="P240" s="10">
        <v>10.4</v>
      </c>
      <c r="Q240" s="10">
        <v>0.8</v>
      </c>
      <c r="R240" s="10">
        <v>329</v>
      </c>
      <c r="S240" s="10" t="s">
        <v>293</v>
      </c>
      <c r="T240" s="10">
        <v>0.47660000000000002</v>
      </c>
      <c r="U240" s="10">
        <v>0.37180000000000002</v>
      </c>
      <c r="V240" s="10">
        <v>32.922800000000002</v>
      </c>
      <c r="W240" s="10">
        <v>10.6</v>
      </c>
      <c r="Y240" s="10">
        <v>0.68420000000000003</v>
      </c>
      <c r="Z240" s="10">
        <v>0.53369999999999995</v>
      </c>
      <c r="AA240" s="10">
        <v>47.714599999999997</v>
      </c>
      <c r="AB240" s="10">
        <v>10.5</v>
      </c>
      <c r="AD240" s="10">
        <v>0.84470000000000001</v>
      </c>
      <c r="AE240" s="10">
        <v>0.51290000000000002</v>
      </c>
      <c r="AF240" s="10">
        <v>53.8279</v>
      </c>
      <c r="AG240" s="10">
        <v>10.6</v>
      </c>
      <c r="AI240" s="10">
        <v>329</v>
      </c>
      <c r="AJ240" s="10" t="s">
        <v>293</v>
      </c>
      <c r="AK240" s="10">
        <v>0</v>
      </c>
      <c r="AL240" s="10">
        <v>0</v>
      </c>
      <c r="AM240" s="10">
        <v>0</v>
      </c>
      <c r="AN240" s="10">
        <v>10.5</v>
      </c>
      <c r="AO240" s="10">
        <v>0</v>
      </c>
      <c r="AP240" s="10">
        <v>0</v>
      </c>
      <c r="AQ240" s="10">
        <v>0</v>
      </c>
      <c r="AR240" s="10">
        <v>0</v>
      </c>
      <c r="AS240" s="10">
        <v>10.5</v>
      </c>
      <c r="AT240" s="10">
        <v>0</v>
      </c>
      <c r="AU240" s="10">
        <v>0</v>
      </c>
      <c r="AV240" s="10">
        <v>0</v>
      </c>
      <c r="AW240" s="10">
        <v>0</v>
      </c>
      <c r="AX240" s="10">
        <v>10.5</v>
      </c>
      <c r="AY240" s="10">
        <v>0</v>
      </c>
      <c r="AZ240" s="10">
        <v>329</v>
      </c>
      <c r="BA240" s="10" t="s">
        <v>293</v>
      </c>
      <c r="BB240" s="10">
        <v>0.14369999999999999</v>
      </c>
      <c r="BC240" s="10">
        <v>4.53E-2</v>
      </c>
      <c r="BD240" s="10">
        <v>8.2845999999999993</v>
      </c>
      <c r="BE240" s="10">
        <v>10.5</v>
      </c>
      <c r="BF240" s="10">
        <v>0.95</v>
      </c>
      <c r="BG240" s="10">
        <v>0.19</v>
      </c>
      <c r="BH240" s="10">
        <v>4.1399999999999999E-2</v>
      </c>
      <c r="BI240" s="10">
        <v>10.6904</v>
      </c>
      <c r="BJ240" s="10">
        <v>10.5</v>
      </c>
      <c r="BK240" s="10">
        <v>0.98</v>
      </c>
      <c r="BL240" s="10">
        <v>0.1666</v>
      </c>
      <c r="BM240" s="10">
        <v>3.2300000000000002E-2</v>
      </c>
      <c r="BN240" s="10">
        <v>9.3323</v>
      </c>
      <c r="BO240" s="10">
        <v>10.5</v>
      </c>
      <c r="BP240" s="10">
        <v>0.98</v>
      </c>
      <c r="BQ240" s="10">
        <v>329</v>
      </c>
      <c r="BR240" s="10" t="s">
        <v>293</v>
      </c>
      <c r="BS240" s="10">
        <v>0.109</v>
      </c>
      <c r="BT240" s="10">
        <v>3.8E-3</v>
      </c>
      <c r="BU240" s="10">
        <v>5.9947999999999997</v>
      </c>
      <c r="BV240" s="10">
        <v>10.5</v>
      </c>
      <c r="BW240" s="10">
        <v>1</v>
      </c>
      <c r="BX240" s="10">
        <v>0.13750000000000001</v>
      </c>
      <c r="BY240" s="10">
        <v>6.6E-3</v>
      </c>
      <c r="BZ240" s="10">
        <v>7.5704000000000002</v>
      </c>
      <c r="CA240" s="10">
        <v>10.5</v>
      </c>
      <c r="CB240" s="10">
        <v>1</v>
      </c>
      <c r="CC240" s="10">
        <v>0.16020000000000001</v>
      </c>
      <c r="CD240" s="10">
        <v>1.17E-2</v>
      </c>
      <c r="CE240" s="10">
        <v>8.8299000000000003</v>
      </c>
      <c r="CF240" s="10">
        <v>10.5</v>
      </c>
      <c r="CG240" s="10">
        <v>1</v>
      </c>
      <c r="CH240" s="10">
        <v>329</v>
      </c>
      <c r="CI240" s="10" t="s">
        <v>293</v>
      </c>
      <c r="CJ240" s="10">
        <v>0</v>
      </c>
      <c r="CK240" s="10">
        <v>0</v>
      </c>
      <c r="CL240" s="10">
        <v>0</v>
      </c>
      <c r="CM240" s="10">
        <v>10.7</v>
      </c>
      <c r="CN240" s="10">
        <v>0</v>
      </c>
      <c r="CO240" s="10">
        <v>0</v>
      </c>
      <c r="CP240" s="10">
        <v>0</v>
      </c>
      <c r="CQ240" s="10">
        <v>0</v>
      </c>
      <c r="CR240" s="10">
        <v>10.5</v>
      </c>
      <c r="CS240" s="10">
        <v>0</v>
      </c>
      <c r="CT240" s="10">
        <v>0</v>
      </c>
      <c r="CU240" s="10">
        <v>0</v>
      </c>
      <c r="CV240" s="10">
        <v>0</v>
      </c>
      <c r="CW240" s="10">
        <v>10.6</v>
      </c>
      <c r="CX240" s="10">
        <v>0</v>
      </c>
      <c r="CY240" s="10">
        <v>329</v>
      </c>
      <c r="CZ240" s="10" t="s">
        <v>293</v>
      </c>
      <c r="DA240" s="10">
        <v>0.12859999999999999</v>
      </c>
      <c r="DB240" s="10">
        <v>8.8000000000000005E-3</v>
      </c>
      <c r="DC240" s="10">
        <v>7.1536</v>
      </c>
      <c r="DD240" s="10">
        <v>10.4</v>
      </c>
      <c r="DE240" s="10">
        <v>1</v>
      </c>
      <c r="DF240" s="10">
        <v>0.1414</v>
      </c>
      <c r="DG240" s="10">
        <v>1.03E-2</v>
      </c>
      <c r="DH240" s="10">
        <v>7.8727999999999998</v>
      </c>
      <c r="DI240" s="10">
        <v>10.4</v>
      </c>
      <c r="DJ240" s="10">
        <v>1</v>
      </c>
      <c r="DK240" s="10">
        <v>0.17299999999999999</v>
      </c>
      <c r="DL240" s="10">
        <v>1.4800000000000001E-2</v>
      </c>
      <c r="DM240" s="10">
        <v>9.7348999999999997</v>
      </c>
      <c r="DN240" s="10">
        <v>10.3</v>
      </c>
      <c r="DO240" s="10">
        <v>1</v>
      </c>
    </row>
    <row r="241" spans="1:119" x14ac:dyDescent="0.25">
      <c r="A241" s="10">
        <v>330</v>
      </c>
      <c r="B241" s="10" t="s">
        <v>296</v>
      </c>
      <c r="C241" s="10">
        <v>0.91</v>
      </c>
      <c r="D241" s="10">
        <v>0.36</v>
      </c>
      <c r="E241" s="10">
        <v>55.9</v>
      </c>
      <c r="F241" s="10">
        <v>10.1</v>
      </c>
      <c r="G241" s="10">
        <v>0.93</v>
      </c>
      <c r="H241" s="10">
        <v>1.23</v>
      </c>
      <c r="I241" s="10">
        <v>0.49</v>
      </c>
      <c r="J241" s="10">
        <v>75</v>
      </c>
      <c r="K241" s="10">
        <v>10.199999999999999</v>
      </c>
      <c r="L241" s="10">
        <v>0.93</v>
      </c>
      <c r="M241" s="10">
        <v>1.22</v>
      </c>
      <c r="N241" s="10">
        <v>0.48</v>
      </c>
      <c r="O241" s="10">
        <v>75</v>
      </c>
      <c r="P241" s="10">
        <v>10.1</v>
      </c>
      <c r="Q241" s="10">
        <v>0.93</v>
      </c>
      <c r="R241" s="10">
        <v>330</v>
      </c>
      <c r="S241" s="10" t="s">
        <v>296</v>
      </c>
      <c r="T241" s="10">
        <v>0.5645</v>
      </c>
      <c r="U241" s="10">
        <v>0.28760000000000002</v>
      </c>
      <c r="V241" s="10">
        <v>33.869199999999999</v>
      </c>
      <c r="W241" s="10">
        <v>10.8</v>
      </c>
      <c r="Y241" s="10">
        <v>1.0566</v>
      </c>
      <c r="Z241" s="10">
        <v>0.43690000000000001</v>
      </c>
      <c r="AA241" s="10">
        <v>62.2746</v>
      </c>
      <c r="AB241" s="10">
        <v>10.6</v>
      </c>
      <c r="AD241" s="10">
        <v>0.9405</v>
      </c>
      <c r="AE241" s="10">
        <v>0.3009</v>
      </c>
      <c r="AF241" s="10">
        <v>52.788699999999999</v>
      </c>
      <c r="AG241" s="10">
        <v>10.8</v>
      </c>
      <c r="AI241" s="10">
        <v>330</v>
      </c>
      <c r="AJ241" s="10" t="s">
        <v>296</v>
      </c>
      <c r="AK241" s="10">
        <v>1.1215999999999999</v>
      </c>
      <c r="AL241" s="10">
        <v>0.59899999999999998</v>
      </c>
      <c r="AM241" s="10">
        <v>69.915899999999993</v>
      </c>
      <c r="AN241" s="10">
        <v>10.5</v>
      </c>
      <c r="AO241" s="10">
        <v>0.88</v>
      </c>
      <c r="AP241" s="10">
        <v>1.3865000000000001</v>
      </c>
      <c r="AQ241" s="10">
        <v>0.62790000000000001</v>
      </c>
      <c r="AR241" s="10">
        <v>83.691199999999995</v>
      </c>
      <c r="AS241" s="10">
        <v>10.5</v>
      </c>
      <c r="AT241" s="10">
        <v>0.91</v>
      </c>
      <c r="AU241" s="10">
        <v>1.4553</v>
      </c>
      <c r="AV241" s="10">
        <v>0.56669999999999998</v>
      </c>
      <c r="AW241" s="10">
        <v>85.873900000000006</v>
      </c>
      <c r="AX241" s="10">
        <v>10.5</v>
      </c>
      <c r="AY241" s="10">
        <v>0.93</v>
      </c>
      <c r="AZ241" s="10">
        <v>330</v>
      </c>
      <c r="BA241" s="10" t="s">
        <v>296</v>
      </c>
      <c r="BB241" s="10">
        <v>0.77780000000000005</v>
      </c>
      <c r="BC241" s="10">
        <v>0.6381</v>
      </c>
      <c r="BD241" s="10">
        <v>55.318100000000001</v>
      </c>
      <c r="BE241" s="10">
        <v>10.5</v>
      </c>
      <c r="BF241" s="10">
        <v>0.77</v>
      </c>
      <c r="BG241" s="10">
        <v>1.4577</v>
      </c>
      <c r="BH241" s="10">
        <v>0.56720000000000004</v>
      </c>
      <c r="BI241" s="10">
        <v>86.008499999999998</v>
      </c>
      <c r="BJ241" s="10">
        <v>10.5</v>
      </c>
      <c r="BK241" s="10">
        <v>0.93</v>
      </c>
      <c r="BL241" s="10">
        <v>1.5345</v>
      </c>
      <c r="BM241" s="10">
        <v>0.48120000000000002</v>
      </c>
      <c r="BN241" s="10">
        <v>88.425600000000003</v>
      </c>
      <c r="BO241" s="10">
        <v>10.5</v>
      </c>
      <c r="BP241" s="10">
        <v>0.95</v>
      </c>
      <c r="BQ241" s="10">
        <v>330</v>
      </c>
      <c r="BR241" s="10" t="s">
        <v>296</v>
      </c>
      <c r="BS241" s="10">
        <v>1.2689999999999999</v>
      </c>
      <c r="BT241" s="10">
        <v>0.69640000000000002</v>
      </c>
      <c r="BU241" s="10">
        <v>79.595299999999995</v>
      </c>
      <c r="BV241" s="10">
        <v>10.5</v>
      </c>
      <c r="BW241" s="10">
        <v>0.88</v>
      </c>
      <c r="BX241" s="10">
        <v>1.7257</v>
      </c>
      <c r="BY241" s="10">
        <v>0.70540000000000003</v>
      </c>
      <c r="BZ241" s="10">
        <v>102.51</v>
      </c>
      <c r="CA241" s="10">
        <v>10.5</v>
      </c>
      <c r="CB241" s="10">
        <v>0.93</v>
      </c>
      <c r="CC241" s="10">
        <v>1.9617</v>
      </c>
      <c r="CD241" s="10">
        <v>0.73050000000000004</v>
      </c>
      <c r="CE241" s="10">
        <v>115.1001</v>
      </c>
      <c r="CF241" s="10">
        <v>10.5</v>
      </c>
      <c r="CG241" s="10">
        <v>0.94</v>
      </c>
      <c r="CH241" s="10">
        <v>330</v>
      </c>
      <c r="CI241" s="10" t="s">
        <v>296</v>
      </c>
      <c r="CJ241" s="10">
        <v>0.32329999999999998</v>
      </c>
      <c r="CK241" s="10">
        <v>0.25059999999999999</v>
      </c>
      <c r="CL241" s="10">
        <v>22.072099999999999</v>
      </c>
      <c r="CM241" s="10">
        <v>10.7</v>
      </c>
      <c r="CN241" s="10">
        <v>0.79</v>
      </c>
      <c r="CO241" s="10">
        <v>0.48280000000000001</v>
      </c>
      <c r="CP241" s="10">
        <v>0.22750000000000001</v>
      </c>
      <c r="CQ241" s="10">
        <v>29.347200000000001</v>
      </c>
      <c r="CR241" s="10">
        <v>10.5</v>
      </c>
      <c r="CS241" s="10">
        <v>0.9</v>
      </c>
      <c r="CT241" s="10">
        <v>0.59660000000000002</v>
      </c>
      <c r="CU241" s="10">
        <v>0.23699999999999999</v>
      </c>
      <c r="CV241" s="10">
        <v>34.637099999999997</v>
      </c>
      <c r="CW241" s="10">
        <v>10.7</v>
      </c>
      <c r="CX241" s="10">
        <v>0.93</v>
      </c>
      <c r="CY241" s="10">
        <v>330</v>
      </c>
      <c r="CZ241" s="10" t="s">
        <v>296</v>
      </c>
      <c r="DA241" s="10">
        <v>1.0883</v>
      </c>
      <c r="DB241" s="10">
        <v>0.49619999999999997</v>
      </c>
      <c r="DC241" s="10">
        <v>66.401700000000005</v>
      </c>
      <c r="DD241" s="10">
        <v>10.4</v>
      </c>
      <c r="DE241" s="10">
        <v>0.91</v>
      </c>
      <c r="DF241" s="10">
        <v>1.3894</v>
      </c>
      <c r="DG241" s="10">
        <v>0.46739999999999998</v>
      </c>
      <c r="DH241" s="10">
        <v>81.376400000000004</v>
      </c>
      <c r="DI241" s="10">
        <v>10.4</v>
      </c>
      <c r="DJ241" s="10">
        <v>0.95</v>
      </c>
      <c r="DK241" s="10">
        <v>1.5267999999999999</v>
      </c>
      <c r="DL241" s="10">
        <v>0.50929999999999997</v>
      </c>
      <c r="DM241" s="10">
        <v>89.350399999999993</v>
      </c>
      <c r="DN241" s="10">
        <v>10.4</v>
      </c>
      <c r="DO241" s="10">
        <v>0.95</v>
      </c>
    </row>
    <row r="242" spans="1:119" x14ac:dyDescent="0.25">
      <c r="A242" s="10">
        <v>331</v>
      </c>
      <c r="B242" s="10" t="s">
        <v>298</v>
      </c>
      <c r="C242" s="10">
        <v>0.75</v>
      </c>
      <c r="D242" s="10">
        <v>0.34</v>
      </c>
      <c r="E242" s="10">
        <v>47.3</v>
      </c>
      <c r="F242" s="10">
        <v>10.1</v>
      </c>
      <c r="G242" s="10">
        <v>0.91</v>
      </c>
      <c r="H242" s="10">
        <v>0.96</v>
      </c>
      <c r="I242" s="10">
        <v>0.44</v>
      </c>
      <c r="J242" s="10">
        <v>60</v>
      </c>
      <c r="K242" s="10">
        <v>10.199999999999999</v>
      </c>
      <c r="L242" s="10">
        <v>0.91</v>
      </c>
      <c r="M242" s="10">
        <v>0.88</v>
      </c>
      <c r="N242" s="10">
        <v>0.4</v>
      </c>
      <c r="O242" s="10">
        <v>55</v>
      </c>
      <c r="P242" s="10">
        <v>10.1</v>
      </c>
      <c r="Q242" s="10">
        <v>0.91</v>
      </c>
      <c r="R242" s="10">
        <v>331</v>
      </c>
      <c r="S242" s="10" t="s">
        <v>298</v>
      </c>
      <c r="T242" s="10">
        <v>0.31559999999999999</v>
      </c>
      <c r="U242" s="10">
        <v>0.18540000000000001</v>
      </c>
      <c r="V242" s="10">
        <v>19.568999999999999</v>
      </c>
      <c r="W242" s="10">
        <v>10.8</v>
      </c>
      <c r="Y242" s="10">
        <v>0.66169999999999995</v>
      </c>
      <c r="Z242" s="10">
        <v>0.31540000000000001</v>
      </c>
      <c r="AA242" s="10">
        <v>39.924300000000002</v>
      </c>
      <c r="AB242" s="10">
        <v>10.6</v>
      </c>
      <c r="AD242" s="10">
        <v>0.77600000000000002</v>
      </c>
      <c r="AE242" s="10">
        <v>0.28620000000000001</v>
      </c>
      <c r="AF242" s="10">
        <v>44.626899999999999</v>
      </c>
      <c r="AG242" s="10">
        <v>10.7</v>
      </c>
      <c r="AI242" s="10">
        <v>331</v>
      </c>
      <c r="AJ242" s="10" t="s">
        <v>298</v>
      </c>
      <c r="AK242" s="10">
        <v>0.66180000000000005</v>
      </c>
      <c r="AL242" s="10">
        <v>0.19750000000000001</v>
      </c>
      <c r="AM242" s="10">
        <v>37.974899999999998</v>
      </c>
      <c r="AN242" s="10">
        <v>10.5</v>
      </c>
      <c r="AO242" s="10">
        <v>0.96</v>
      </c>
      <c r="AP242" s="10">
        <v>1.0065999999999999</v>
      </c>
      <c r="AQ242" s="10">
        <v>0.20780000000000001</v>
      </c>
      <c r="AR242" s="10">
        <v>56.516100000000002</v>
      </c>
      <c r="AS242" s="10">
        <v>10.5</v>
      </c>
      <c r="AT242" s="10">
        <v>0.98</v>
      </c>
      <c r="AU242" s="10">
        <v>1.1859999999999999</v>
      </c>
      <c r="AV242" s="10">
        <v>0.22900000000000001</v>
      </c>
      <c r="AW242" s="10">
        <v>66.417199999999994</v>
      </c>
      <c r="AX242" s="10">
        <v>10.5</v>
      </c>
      <c r="AY242" s="10">
        <v>0.98</v>
      </c>
      <c r="AZ242" s="10">
        <v>331</v>
      </c>
      <c r="BA242" s="10" t="s">
        <v>298</v>
      </c>
      <c r="BB242" s="10">
        <v>0.3604</v>
      </c>
      <c r="BC242" s="10">
        <v>0.10440000000000001</v>
      </c>
      <c r="BD242" s="10">
        <v>20.630099999999999</v>
      </c>
      <c r="BE242" s="10">
        <v>10.5</v>
      </c>
      <c r="BF242" s="10">
        <v>0.96</v>
      </c>
      <c r="BG242" s="10">
        <v>0.45069999999999999</v>
      </c>
      <c r="BH242" s="10">
        <v>0.19089999999999999</v>
      </c>
      <c r="BI242" s="10">
        <v>26.9145</v>
      </c>
      <c r="BJ242" s="10">
        <v>10.5</v>
      </c>
      <c r="BK242" s="10">
        <v>0.92</v>
      </c>
      <c r="BL242" s="10">
        <v>0.63929999999999998</v>
      </c>
      <c r="BM242" s="10">
        <v>0.22140000000000001</v>
      </c>
      <c r="BN242" s="10">
        <v>37.1999</v>
      </c>
      <c r="BO242" s="10">
        <v>10.5</v>
      </c>
      <c r="BP242" s="10">
        <v>0.94</v>
      </c>
      <c r="BQ242" s="10">
        <v>331</v>
      </c>
      <c r="BR242" s="10" t="s">
        <v>298</v>
      </c>
      <c r="BS242" s="10">
        <v>0.61819999999999997</v>
      </c>
      <c r="BT242" s="10">
        <v>0.2036</v>
      </c>
      <c r="BU242" s="10">
        <v>35.790999999999997</v>
      </c>
      <c r="BV242" s="10">
        <v>10.5</v>
      </c>
      <c r="BW242" s="10">
        <v>0.95</v>
      </c>
      <c r="BX242" s="10">
        <v>0.90759999999999996</v>
      </c>
      <c r="BY242" s="10">
        <v>0.22639999999999999</v>
      </c>
      <c r="BZ242" s="10">
        <v>51.432699999999997</v>
      </c>
      <c r="CA242" s="10">
        <v>10.5</v>
      </c>
      <c r="CB242" s="10">
        <v>0.97</v>
      </c>
      <c r="CC242" s="10">
        <v>1.1506000000000001</v>
      </c>
      <c r="CD242" s="10">
        <v>0.24160000000000001</v>
      </c>
      <c r="CE242" s="10">
        <v>64.643699999999995</v>
      </c>
      <c r="CF242" s="10">
        <v>10.5</v>
      </c>
      <c r="CG242" s="10">
        <v>0.98</v>
      </c>
      <c r="CH242" s="10">
        <v>331</v>
      </c>
      <c r="CI242" s="10" t="s">
        <v>298</v>
      </c>
      <c r="CJ242" s="10">
        <v>0.58550000000000002</v>
      </c>
      <c r="CK242" s="10">
        <v>0.41389999999999999</v>
      </c>
      <c r="CL242" s="10">
        <v>38.689500000000002</v>
      </c>
      <c r="CM242" s="10">
        <v>10.7</v>
      </c>
      <c r="CN242" s="10">
        <v>0.82</v>
      </c>
      <c r="CO242" s="10">
        <v>0.86870000000000003</v>
      </c>
      <c r="CP242" s="10">
        <v>0.34739999999999999</v>
      </c>
      <c r="CQ242" s="10">
        <v>51.446100000000001</v>
      </c>
      <c r="CR242" s="10">
        <v>10.5</v>
      </c>
      <c r="CS242" s="10">
        <v>0.93</v>
      </c>
      <c r="CT242" s="10">
        <v>1.1192</v>
      </c>
      <c r="CU242" s="10">
        <v>0.4168</v>
      </c>
      <c r="CV242" s="10">
        <v>65.047700000000006</v>
      </c>
      <c r="CW242" s="10">
        <v>10.6</v>
      </c>
      <c r="CX242" s="10">
        <v>0.94</v>
      </c>
      <c r="CY242" s="10">
        <v>331</v>
      </c>
      <c r="CZ242" s="10" t="s">
        <v>298</v>
      </c>
      <c r="DA242" s="10">
        <v>0.997</v>
      </c>
      <c r="DB242" s="10">
        <v>0.31769999999999998</v>
      </c>
      <c r="DC242" s="10">
        <v>58.091099999999997</v>
      </c>
      <c r="DD242" s="10">
        <v>10.4</v>
      </c>
      <c r="DE242" s="10">
        <v>0.95</v>
      </c>
      <c r="DF242" s="10">
        <v>1.4892000000000001</v>
      </c>
      <c r="DG242" s="10">
        <v>0.2974</v>
      </c>
      <c r="DH242" s="10">
        <v>84.3048</v>
      </c>
      <c r="DI242" s="10">
        <v>10.4</v>
      </c>
      <c r="DJ242" s="10">
        <v>0.98</v>
      </c>
      <c r="DK242" s="10">
        <v>1.9265000000000001</v>
      </c>
      <c r="DL242" s="10">
        <v>0.37769999999999998</v>
      </c>
      <c r="DM242" s="10">
        <v>111.12050000000001</v>
      </c>
      <c r="DN242" s="10">
        <v>10.199999999999999</v>
      </c>
      <c r="DO242" s="10">
        <v>0.98</v>
      </c>
    </row>
    <row r="243" spans="1:119" x14ac:dyDescent="0.25">
      <c r="A243" s="10">
        <v>332</v>
      </c>
      <c r="B243" s="10" t="s">
        <v>308</v>
      </c>
      <c r="C243" s="10">
        <v>0</v>
      </c>
      <c r="D243" s="10">
        <v>0</v>
      </c>
      <c r="E243" s="10">
        <v>0</v>
      </c>
      <c r="F243" s="10">
        <v>10.1</v>
      </c>
      <c r="G243" s="10">
        <v>0</v>
      </c>
      <c r="H243" s="10">
        <v>0</v>
      </c>
      <c r="I243" s="10">
        <v>0</v>
      </c>
      <c r="J243" s="10">
        <v>0</v>
      </c>
      <c r="K243" s="10">
        <v>10.199999999999999</v>
      </c>
      <c r="L243" s="10">
        <v>0</v>
      </c>
      <c r="M243" s="10">
        <v>0</v>
      </c>
      <c r="N243" s="10">
        <v>0</v>
      </c>
      <c r="O243" s="10">
        <v>0</v>
      </c>
      <c r="P243" s="10">
        <v>10.1</v>
      </c>
      <c r="Q243" s="10">
        <v>0</v>
      </c>
      <c r="R243" s="10">
        <v>332</v>
      </c>
      <c r="S243" s="10" t="s">
        <v>308</v>
      </c>
      <c r="T243" s="10">
        <v>0</v>
      </c>
      <c r="U243" s="10">
        <v>0</v>
      </c>
      <c r="V243" s="10">
        <v>0</v>
      </c>
      <c r="W243" s="10">
        <v>10.8</v>
      </c>
      <c r="Y243" s="10">
        <v>0</v>
      </c>
      <c r="Z243" s="10">
        <v>0</v>
      </c>
      <c r="AA243" s="10">
        <v>0</v>
      </c>
      <c r="AB243" s="10">
        <v>10.6</v>
      </c>
      <c r="AD243" s="10">
        <v>0</v>
      </c>
      <c r="AE243" s="10">
        <v>0</v>
      </c>
      <c r="AF243" s="10">
        <v>0</v>
      </c>
      <c r="AG243" s="10">
        <v>10.7</v>
      </c>
      <c r="AI243" s="10">
        <v>332</v>
      </c>
      <c r="AJ243" s="10" t="s">
        <v>308</v>
      </c>
      <c r="AK243" s="10">
        <v>0</v>
      </c>
      <c r="AL243" s="10">
        <v>0</v>
      </c>
      <c r="AM243" s="10">
        <v>0</v>
      </c>
      <c r="AN243" s="10">
        <v>10.5</v>
      </c>
      <c r="AO243" s="10">
        <v>0</v>
      </c>
      <c r="AP243" s="10">
        <v>0</v>
      </c>
      <c r="AQ243" s="10">
        <v>0</v>
      </c>
      <c r="AR243" s="10">
        <v>0</v>
      </c>
      <c r="AS243" s="10">
        <v>10.5</v>
      </c>
      <c r="AT243" s="10">
        <v>0</v>
      </c>
      <c r="AU243" s="10">
        <v>0</v>
      </c>
      <c r="AV243" s="10">
        <v>0</v>
      </c>
      <c r="AW243" s="10">
        <v>0</v>
      </c>
      <c r="AX243" s="10">
        <v>10.5</v>
      </c>
      <c r="AY243" s="10">
        <v>0</v>
      </c>
      <c r="AZ243" s="10">
        <v>332</v>
      </c>
      <c r="BA243" s="10" t="s">
        <v>308</v>
      </c>
      <c r="BB243" s="10">
        <v>0</v>
      </c>
      <c r="BC243" s="10">
        <v>0</v>
      </c>
      <c r="BD243" s="10">
        <v>0</v>
      </c>
      <c r="BE243" s="10">
        <v>10.5</v>
      </c>
      <c r="BF243" s="10">
        <v>0</v>
      </c>
      <c r="BG243" s="10">
        <v>0</v>
      </c>
      <c r="BH243" s="10">
        <v>0</v>
      </c>
      <c r="BI243" s="10">
        <v>0</v>
      </c>
      <c r="BJ243" s="10">
        <v>10.5</v>
      </c>
      <c r="BK243" s="10">
        <v>0</v>
      </c>
      <c r="BL243" s="10">
        <v>0</v>
      </c>
      <c r="BM243" s="10">
        <v>0</v>
      </c>
      <c r="BN243" s="10">
        <v>0</v>
      </c>
      <c r="BO243" s="10">
        <v>10.5</v>
      </c>
      <c r="BP243" s="10">
        <v>0</v>
      </c>
      <c r="BQ243" s="10">
        <v>332</v>
      </c>
      <c r="BR243" s="10" t="s">
        <v>308</v>
      </c>
      <c r="BS243" s="10">
        <v>0</v>
      </c>
      <c r="BT243" s="10">
        <v>0</v>
      </c>
      <c r="BU243" s="10">
        <v>0</v>
      </c>
      <c r="BV243" s="10">
        <v>10.5</v>
      </c>
      <c r="BW243" s="10">
        <v>0</v>
      </c>
      <c r="BX243" s="10">
        <v>0</v>
      </c>
      <c r="BY243" s="10">
        <v>0</v>
      </c>
      <c r="BZ243" s="10">
        <v>0</v>
      </c>
      <c r="CA243" s="10">
        <v>10.5</v>
      </c>
      <c r="CB243" s="10">
        <v>0</v>
      </c>
      <c r="CC243" s="10">
        <v>0</v>
      </c>
      <c r="CD243" s="10">
        <v>0</v>
      </c>
      <c r="CE243" s="10">
        <v>0</v>
      </c>
      <c r="CF243" s="10">
        <v>10.5</v>
      </c>
      <c r="CG243" s="10">
        <v>0</v>
      </c>
      <c r="CH243" s="10">
        <v>332</v>
      </c>
      <c r="CI243" s="10" t="s">
        <v>308</v>
      </c>
      <c r="CJ243" s="10">
        <v>0</v>
      </c>
      <c r="CK243" s="10">
        <v>0</v>
      </c>
      <c r="CL243" s="10">
        <v>0</v>
      </c>
      <c r="CM243" s="10">
        <v>10.7</v>
      </c>
      <c r="CN243" s="10">
        <v>0</v>
      </c>
      <c r="CO243" s="10">
        <v>0</v>
      </c>
      <c r="CP243" s="10">
        <v>0</v>
      </c>
      <c r="CQ243" s="10">
        <v>0</v>
      </c>
      <c r="CR243" s="10">
        <v>10.5</v>
      </c>
      <c r="CS243" s="10">
        <v>0</v>
      </c>
      <c r="CT243" s="10">
        <v>0</v>
      </c>
      <c r="CU243" s="10">
        <v>0</v>
      </c>
      <c r="CV243" s="10">
        <v>0</v>
      </c>
      <c r="CW243" s="10">
        <v>10.6</v>
      </c>
      <c r="CX243" s="10">
        <v>0</v>
      </c>
      <c r="CY243" s="10">
        <v>332</v>
      </c>
      <c r="CZ243" s="10" t="s">
        <v>308</v>
      </c>
      <c r="DA243" s="10">
        <v>0</v>
      </c>
      <c r="DB243" s="10">
        <v>0</v>
      </c>
      <c r="DC243" s="10">
        <v>0</v>
      </c>
      <c r="DD243" s="10">
        <v>10.4</v>
      </c>
      <c r="DE243" s="10">
        <v>0</v>
      </c>
      <c r="DF243" s="10">
        <v>0</v>
      </c>
      <c r="DG243" s="10">
        <v>0</v>
      </c>
      <c r="DH243" s="10">
        <v>0</v>
      </c>
      <c r="DI243" s="10">
        <v>10.4</v>
      </c>
      <c r="DJ243" s="10">
        <v>0</v>
      </c>
      <c r="DK243" s="10">
        <v>0</v>
      </c>
      <c r="DL243" s="10">
        <v>0</v>
      </c>
      <c r="DM243" s="10">
        <v>0</v>
      </c>
      <c r="DN243" s="10">
        <v>10.199999999999999</v>
      </c>
      <c r="DO243" s="10">
        <v>0</v>
      </c>
    </row>
    <row r="244" spans="1:119" x14ac:dyDescent="0.25">
      <c r="A244" s="10">
        <v>333</v>
      </c>
      <c r="B244" s="10" t="s">
        <v>299</v>
      </c>
      <c r="C244" s="10">
        <v>0</v>
      </c>
      <c r="D244" s="10">
        <v>0</v>
      </c>
      <c r="E244" s="10">
        <v>0</v>
      </c>
      <c r="F244" s="10">
        <v>10.1</v>
      </c>
      <c r="G244" s="10">
        <v>0</v>
      </c>
      <c r="H244" s="10">
        <v>0</v>
      </c>
      <c r="I244" s="10">
        <v>0</v>
      </c>
      <c r="J244" s="10">
        <v>0</v>
      </c>
      <c r="K244" s="10">
        <v>10.199999999999999</v>
      </c>
      <c r="L244" s="10">
        <v>0</v>
      </c>
      <c r="M244" s="10">
        <v>0</v>
      </c>
      <c r="N244" s="10">
        <v>0</v>
      </c>
      <c r="O244" s="10">
        <v>0</v>
      </c>
      <c r="P244" s="10">
        <v>10.1</v>
      </c>
      <c r="Q244" s="10">
        <v>0</v>
      </c>
      <c r="R244" s="10">
        <v>333</v>
      </c>
      <c r="S244" s="10" t="s">
        <v>299</v>
      </c>
      <c r="T244" s="10">
        <v>0</v>
      </c>
      <c r="U244" s="10">
        <v>0</v>
      </c>
      <c r="V244" s="10">
        <v>0</v>
      </c>
      <c r="W244" s="10">
        <v>10.8</v>
      </c>
      <c r="Y244" s="10">
        <v>0</v>
      </c>
      <c r="Z244" s="10">
        <v>0</v>
      </c>
      <c r="AA244" s="10">
        <v>0</v>
      </c>
      <c r="AB244" s="10">
        <v>10.6</v>
      </c>
      <c r="AD244" s="10">
        <v>0</v>
      </c>
      <c r="AE244" s="10">
        <v>0</v>
      </c>
      <c r="AF244" s="10">
        <v>0</v>
      </c>
      <c r="AG244" s="10">
        <v>10.7</v>
      </c>
      <c r="AI244" s="10">
        <v>333</v>
      </c>
      <c r="AJ244" s="10" t="s">
        <v>299</v>
      </c>
      <c r="AK244" s="10">
        <v>0</v>
      </c>
      <c r="AL244" s="10">
        <v>0</v>
      </c>
      <c r="AM244" s="10">
        <v>0</v>
      </c>
      <c r="AN244" s="10">
        <v>10.5</v>
      </c>
      <c r="AO244" s="10">
        <v>0</v>
      </c>
      <c r="AP244" s="10">
        <v>0</v>
      </c>
      <c r="AQ244" s="10">
        <v>0</v>
      </c>
      <c r="AR244" s="10">
        <v>0</v>
      </c>
      <c r="AS244" s="10">
        <v>10.5</v>
      </c>
      <c r="AT244" s="10">
        <v>0</v>
      </c>
      <c r="AU244" s="10">
        <v>0</v>
      </c>
      <c r="AV244" s="10">
        <v>0</v>
      </c>
      <c r="AW244" s="10">
        <v>0</v>
      </c>
      <c r="AX244" s="10">
        <v>10.5</v>
      </c>
      <c r="AY244" s="10">
        <v>0</v>
      </c>
      <c r="AZ244" s="10">
        <v>333</v>
      </c>
      <c r="BA244" s="10" t="s">
        <v>299</v>
      </c>
      <c r="BB244" s="10">
        <v>0</v>
      </c>
      <c r="BC244" s="10">
        <v>0</v>
      </c>
      <c r="BD244" s="10">
        <v>0</v>
      </c>
      <c r="BE244" s="10">
        <v>10.5</v>
      </c>
      <c r="BF244" s="10">
        <v>0</v>
      </c>
      <c r="BG244" s="10">
        <v>0</v>
      </c>
      <c r="BH244" s="10">
        <v>0</v>
      </c>
      <c r="BI244" s="10">
        <v>0</v>
      </c>
      <c r="BJ244" s="10">
        <v>10.5</v>
      </c>
      <c r="BK244" s="10">
        <v>0</v>
      </c>
      <c r="BL244" s="10">
        <v>0</v>
      </c>
      <c r="BM244" s="10">
        <v>0</v>
      </c>
      <c r="BN244" s="10">
        <v>0</v>
      </c>
      <c r="BO244" s="10">
        <v>10.5</v>
      </c>
      <c r="BP244" s="10">
        <v>0</v>
      </c>
      <c r="BQ244" s="10">
        <v>333</v>
      </c>
      <c r="BR244" s="10" t="s">
        <v>299</v>
      </c>
      <c r="BS244" s="10">
        <v>0</v>
      </c>
      <c r="BT244" s="10">
        <v>0</v>
      </c>
      <c r="BU244" s="10">
        <v>0</v>
      </c>
      <c r="BV244" s="10">
        <v>10.5</v>
      </c>
      <c r="BW244" s="10">
        <v>0</v>
      </c>
      <c r="BX244" s="10">
        <v>0</v>
      </c>
      <c r="BY244" s="10">
        <v>0</v>
      </c>
      <c r="BZ244" s="10">
        <v>0</v>
      </c>
      <c r="CA244" s="10">
        <v>10.5</v>
      </c>
      <c r="CB244" s="10">
        <v>0</v>
      </c>
      <c r="CC244" s="10">
        <v>0</v>
      </c>
      <c r="CD244" s="10">
        <v>0</v>
      </c>
      <c r="CE244" s="10">
        <v>0</v>
      </c>
      <c r="CF244" s="10">
        <v>10.5</v>
      </c>
      <c r="CG244" s="10">
        <v>0</v>
      </c>
      <c r="CH244" s="10">
        <v>333</v>
      </c>
      <c r="CI244" s="10" t="s">
        <v>299</v>
      </c>
      <c r="CJ244" s="10">
        <v>0</v>
      </c>
      <c r="CK244" s="10">
        <v>0</v>
      </c>
      <c r="CL244" s="10">
        <v>0</v>
      </c>
      <c r="CM244" s="10">
        <v>10.7</v>
      </c>
      <c r="CN244" s="10">
        <v>0</v>
      </c>
      <c r="CO244" s="10">
        <v>0</v>
      </c>
      <c r="CP244" s="10">
        <v>0</v>
      </c>
      <c r="CQ244" s="10">
        <v>0</v>
      </c>
      <c r="CR244" s="10">
        <v>10.5</v>
      </c>
      <c r="CS244" s="10">
        <v>0</v>
      </c>
      <c r="CT244" s="10">
        <v>0</v>
      </c>
      <c r="CU244" s="10">
        <v>0</v>
      </c>
      <c r="CV244" s="10">
        <v>0</v>
      </c>
      <c r="CW244" s="10">
        <v>10.6</v>
      </c>
      <c r="CX244" s="10">
        <v>0</v>
      </c>
      <c r="CY244" s="10">
        <v>333</v>
      </c>
      <c r="CZ244" s="10" t="s">
        <v>299</v>
      </c>
      <c r="DA244" s="10">
        <v>0</v>
      </c>
      <c r="DB244" s="10">
        <v>0</v>
      </c>
      <c r="DC244" s="10">
        <v>0</v>
      </c>
      <c r="DD244" s="10">
        <v>10.4</v>
      </c>
      <c r="DE244" s="10">
        <v>0</v>
      </c>
      <c r="DF244" s="10">
        <v>0</v>
      </c>
      <c r="DG244" s="10">
        <v>0</v>
      </c>
      <c r="DH244" s="10">
        <v>0</v>
      </c>
      <c r="DI244" s="10">
        <v>10.4</v>
      </c>
      <c r="DJ244" s="10">
        <v>0</v>
      </c>
      <c r="DK244" s="10">
        <v>0</v>
      </c>
      <c r="DL244" s="10">
        <v>0</v>
      </c>
      <c r="DM244" s="10">
        <v>0</v>
      </c>
      <c r="DN244" s="10">
        <v>10.199999999999999</v>
      </c>
      <c r="DO244" s="10">
        <v>0</v>
      </c>
    </row>
    <row r="245" spans="1:119" x14ac:dyDescent="0.25">
      <c r="A245" s="10">
        <v>334</v>
      </c>
      <c r="B245" s="10" t="s">
        <v>309</v>
      </c>
      <c r="C245" s="10">
        <v>0</v>
      </c>
      <c r="D245" s="10">
        <v>0</v>
      </c>
      <c r="E245" s="10">
        <v>0</v>
      </c>
      <c r="F245" s="10">
        <v>10.1</v>
      </c>
      <c r="G245" s="10">
        <v>0</v>
      </c>
      <c r="H245" s="10">
        <v>0</v>
      </c>
      <c r="I245" s="10">
        <v>0</v>
      </c>
      <c r="J245" s="10">
        <v>0</v>
      </c>
      <c r="K245" s="10">
        <v>10.199999999999999</v>
      </c>
      <c r="L245" s="10">
        <v>0</v>
      </c>
      <c r="M245" s="10">
        <v>0</v>
      </c>
      <c r="N245" s="10">
        <v>0</v>
      </c>
      <c r="O245" s="10">
        <v>0</v>
      </c>
      <c r="P245" s="10">
        <v>10.1</v>
      </c>
      <c r="Q245" s="10">
        <v>0</v>
      </c>
      <c r="R245" s="10">
        <v>334</v>
      </c>
      <c r="S245" s="10" t="s">
        <v>309</v>
      </c>
      <c r="T245" s="10">
        <v>0</v>
      </c>
      <c r="U245" s="10">
        <v>0</v>
      </c>
      <c r="V245" s="10">
        <v>0</v>
      </c>
      <c r="W245" s="10">
        <v>10.8</v>
      </c>
      <c r="Y245" s="10">
        <v>0</v>
      </c>
      <c r="Z245" s="10">
        <v>0</v>
      </c>
      <c r="AA245" s="10">
        <v>0</v>
      </c>
      <c r="AB245" s="10">
        <v>10.6</v>
      </c>
      <c r="AD245" s="10">
        <v>0</v>
      </c>
      <c r="AE245" s="10">
        <v>0</v>
      </c>
      <c r="AF245" s="10">
        <v>0</v>
      </c>
      <c r="AG245" s="10">
        <v>10.7</v>
      </c>
      <c r="AI245" s="10">
        <v>334</v>
      </c>
      <c r="AJ245" s="10" t="s">
        <v>309</v>
      </c>
      <c r="AK245" s="10">
        <v>0</v>
      </c>
      <c r="AL245" s="10">
        <v>0</v>
      </c>
      <c r="AM245" s="10">
        <v>0</v>
      </c>
      <c r="AN245" s="10">
        <v>10.5</v>
      </c>
      <c r="AO245" s="10">
        <v>0</v>
      </c>
      <c r="AP245" s="10">
        <v>0</v>
      </c>
      <c r="AQ245" s="10">
        <v>0</v>
      </c>
      <c r="AR245" s="10">
        <v>0</v>
      </c>
      <c r="AS245" s="10">
        <v>10.5</v>
      </c>
      <c r="AT245" s="10">
        <v>0</v>
      </c>
      <c r="AU245" s="10">
        <v>0</v>
      </c>
      <c r="AV245" s="10">
        <v>0</v>
      </c>
      <c r="AW245" s="10">
        <v>0</v>
      </c>
      <c r="AX245" s="10">
        <v>10.5</v>
      </c>
      <c r="AY245" s="10">
        <v>0</v>
      </c>
      <c r="AZ245" s="10">
        <v>334</v>
      </c>
      <c r="BA245" s="10" t="s">
        <v>309</v>
      </c>
      <c r="BB245" s="10">
        <v>1.38E-2</v>
      </c>
      <c r="BC245" s="10">
        <v>7.7999999999999996E-3</v>
      </c>
      <c r="BD245" s="10">
        <v>0.86980000000000002</v>
      </c>
      <c r="BE245" s="10">
        <v>10.5</v>
      </c>
      <c r="BF245" s="10">
        <v>0.87</v>
      </c>
      <c r="BG245" s="10">
        <v>1.8200000000000001E-2</v>
      </c>
      <c r="BH245" s="10">
        <v>7.1000000000000004E-3</v>
      </c>
      <c r="BI245" s="10">
        <v>1.0750999999999999</v>
      </c>
      <c r="BJ245" s="10">
        <v>10.5</v>
      </c>
      <c r="BK245" s="10">
        <v>0.93</v>
      </c>
      <c r="BL245" s="10">
        <v>1.6E-2</v>
      </c>
      <c r="BM245" s="10">
        <v>5.4999999999999997E-3</v>
      </c>
      <c r="BN245" s="10">
        <v>0.93</v>
      </c>
      <c r="BO245" s="10">
        <v>10.5</v>
      </c>
      <c r="BP245" s="10">
        <v>0.94</v>
      </c>
      <c r="BQ245" s="10">
        <v>334</v>
      </c>
      <c r="BR245" s="10" t="s">
        <v>309</v>
      </c>
      <c r="BS245" s="10">
        <v>0</v>
      </c>
      <c r="BT245" s="10">
        <v>0</v>
      </c>
      <c r="BU245" s="10">
        <v>0</v>
      </c>
      <c r="BV245" s="10">
        <v>10.5</v>
      </c>
      <c r="BW245" s="10">
        <v>0</v>
      </c>
      <c r="BX245" s="10">
        <v>0</v>
      </c>
      <c r="BY245" s="10">
        <v>0</v>
      </c>
      <c r="BZ245" s="10">
        <v>0</v>
      </c>
      <c r="CA245" s="10">
        <v>10.5</v>
      </c>
      <c r="CB245" s="10">
        <v>0</v>
      </c>
      <c r="CC245" s="10">
        <v>0</v>
      </c>
      <c r="CD245" s="10">
        <v>0</v>
      </c>
      <c r="CE245" s="10">
        <v>0</v>
      </c>
      <c r="CF245" s="10">
        <v>10.5</v>
      </c>
      <c r="CG245" s="10">
        <v>0</v>
      </c>
      <c r="CH245" s="10">
        <v>334</v>
      </c>
      <c r="CI245" s="10" t="s">
        <v>309</v>
      </c>
      <c r="CJ245" s="10">
        <v>1.72E-2</v>
      </c>
      <c r="CK245" s="10">
        <v>6.7999999999999996E-3</v>
      </c>
      <c r="CL245" s="10">
        <v>1</v>
      </c>
      <c r="CM245" s="10">
        <v>10.7</v>
      </c>
      <c r="CN245" s="10">
        <v>0.93</v>
      </c>
      <c r="CO245" s="10">
        <v>1.6899999999999998E-2</v>
      </c>
      <c r="CP245" s="10">
        <v>6.7000000000000002E-3</v>
      </c>
      <c r="CQ245" s="10">
        <v>1</v>
      </c>
      <c r="CR245" s="10">
        <v>10.5</v>
      </c>
      <c r="CS245" s="10">
        <v>0.93</v>
      </c>
      <c r="CT245" s="10">
        <v>1.7100000000000001E-2</v>
      </c>
      <c r="CU245" s="10">
        <v>6.7000000000000002E-3</v>
      </c>
      <c r="CV245" s="10">
        <v>1</v>
      </c>
      <c r="CW245" s="10">
        <v>10.6</v>
      </c>
      <c r="CX245" s="10">
        <v>0.93</v>
      </c>
      <c r="CY245" s="10">
        <v>334</v>
      </c>
      <c r="CZ245" s="10" t="s">
        <v>309</v>
      </c>
      <c r="DA245" s="10">
        <v>8.3799999999999999E-2</v>
      </c>
      <c r="DB245" s="10">
        <v>3.3099999999999997E-2</v>
      </c>
      <c r="DC245" s="10">
        <v>5</v>
      </c>
      <c r="DD245" s="10">
        <v>10.4</v>
      </c>
      <c r="DE245" s="10">
        <v>0.93</v>
      </c>
      <c r="DF245" s="10">
        <v>8.3799999999999999E-2</v>
      </c>
      <c r="DG245" s="10">
        <v>3.3099999999999997E-2</v>
      </c>
      <c r="DH245" s="10">
        <v>5</v>
      </c>
      <c r="DI245" s="10">
        <v>10.4</v>
      </c>
      <c r="DJ245" s="10">
        <v>0.93</v>
      </c>
      <c r="DK245" s="10">
        <v>4.9299999999999997E-2</v>
      </c>
      <c r="DL245" s="10">
        <v>1.95E-2</v>
      </c>
      <c r="DM245" s="10">
        <v>3</v>
      </c>
      <c r="DN245" s="10">
        <v>10.199999999999999</v>
      </c>
      <c r="DO245" s="10">
        <v>0.93</v>
      </c>
    </row>
    <row r="246" spans="1:119" x14ac:dyDescent="0.25">
      <c r="A246" s="10">
        <v>335</v>
      </c>
      <c r="B246" s="10" t="s">
        <v>300</v>
      </c>
      <c r="C246" s="10">
        <v>1.77</v>
      </c>
      <c r="D246" s="10">
        <v>0.64</v>
      </c>
      <c r="E246" s="10">
        <v>107.5</v>
      </c>
      <c r="F246" s="10">
        <v>10.1</v>
      </c>
      <c r="G246" s="10">
        <v>0.94</v>
      </c>
      <c r="H246" s="10">
        <v>2.08</v>
      </c>
      <c r="I246" s="10">
        <v>0.75</v>
      </c>
      <c r="J246" s="10">
        <v>125</v>
      </c>
      <c r="K246" s="10">
        <v>10.199999999999999</v>
      </c>
      <c r="L246" s="10">
        <v>0.94</v>
      </c>
      <c r="M246" s="10">
        <v>2.06</v>
      </c>
      <c r="N246" s="10">
        <v>0.75</v>
      </c>
      <c r="O246" s="10">
        <v>125</v>
      </c>
      <c r="P246" s="10">
        <v>10.1</v>
      </c>
      <c r="Q246" s="10">
        <v>0.94</v>
      </c>
      <c r="R246" s="10">
        <v>335</v>
      </c>
      <c r="S246" s="10" t="s">
        <v>300</v>
      </c>
      <c r="T246" s="10">
        <v>0</v>
      </c>
      <c r="U246" s="10">
        <v>0</v>
      </c>
      <c r="V246" s="10">
        <v>0</v>
      </c>
      <c r="W246" s="10">
        <v>10.8</v>
      </c>
      <c r="Y246" s="10">
        <v>0</v>
      </c>
      <c r="Z246" s="10">
        <v>0</v>
      </c>
      <c r="AA246" s="10">
        <v>0</v>
      </c>
      <c r="AB246" s="10">
        <v>10.6</v>
      </c>
      <c r="AD246" s="10">
        <v>0</v>
      </c>
      <c r="AE246" s="10">
        <v>0</v>
      </c>
      <c r="AF246" s="10">
        <v>0</v>
      </c>
      <c r="AG246" s="10">
        <v>10.7</v>
      </c>
      <c r="AI246" s="10">
        <v>335</v>
      </c>
      <c r="AJ246" s="10" t="s">
        <v>300</v>
      </c>
      <c r="AK246" s="10">
        <v>0.89729999999999999</v>
      </c>
      <c r="AL246" s="10">
        <v>0.31979999999999997</v>
      </c>
      <c r="AM246" s="10">
        <v>52.378700000000002</v>
      </c>
      <c r="AN246" s="10">
        <v>10.5</v>
      </c>
      <c r="AO246" s="10">
        <v>0.94</v>
      </c>
      <c r="AP246" s="10">
        <v>1.5394000000000001</v>
      </c>
      <c r="AQ246" s="10">
        <v>0.38979999999999998</v>
      </c>
      <c r="AR246" s="10">
        <v>87.316599999999994</v>
      </c>
      <c r="AS246" s="10">
        <v>10.5</v>
      </c>
      <c r="AT246" s="10">
        <v>0.97</v>
      </c>
      <c r="AU246" s="10">
        <v>1.6629</v>
      </c>
      <c r="AV246" s="10">
        <v>0.40629999999999999</v>
      </c>
      <c r="AW246" s="10">
        <v>94.125200000000007</v>
      </c>
      <c r="AX246" s="10">
        <v>10.5</v>
      </c>
      <c r="AY246" s="10">
        <v>0.97</v>
      </c>
      <c r="AZ246" s="10">
        <v>335</v>
      </c>
      <c r="BA246" s="10" t="s">
        <v>300</v>
      </c>
      <c r="BB246" s="10">
        <v>0.2024</v>
      </c>
      <c r="BC246" s="10">
        <v>0.13370000000000001</v>
      </c>
      <c r="BD246" s="10">
        <v>13.3375</v>
      </c>
      <c r="BE246" s="10">
        <v>10.5</v>
      </c>
      <c r="BF246" s="10">
        <v>0.83</v>
      </c>
      <c r="BG246" s="10">
        <v>0.26750000000000002</v>
      </c>
      <c r="BH246" s="10">
        <v>0.1222</v>
      </c>
      <c r="BI246" s="10">
        <v>16.170500000000001</v>
      </c>
      <c r="BJ246" s="10">
        <v>10.5</v>
      </c>
      <c r="BK246" s="10">
        <v>0.91</v>
      </c>
      <c r="BL246" s="10">
        <v>0.62570000000000003</v>
      </c>
      <c r="BM246" s="10">
        <v>0.25430000000000003</v>
      </c>
      <c r="BN246" s="10">
        <v>37.137</v>
      </c>
      <c r="BO246" s="10">
        <v>10.5</v>
      </c>
      <c r="BP246" s="10">
        <v>0.93</v>
      </c>
      <c r="BQ246" s="10">
        <v>335</v>
      </c>
      <c r="BR246" s="10" t="s">
        <v>300</v>
      </c>
      <c r="BS246" s="10">
        <v>1.5718000000000001</v>
      </c>
      <c r="BT246" s="10">
        <v>0.37780000000000002</v>
      </c>
      <c r="BU246" s="10">
        <v>88.885499999999993</v>
      </c>
      <c r="BV246" s="10">
        <v>10.5</v>
      </c>
      <c r="BW246" s="10">
        <v>0.97</v>
      </c>
      <c r="BX246" s="10">
        <v>1.9945999999999999</v>
      </c>
      <c r="BY246" s="10">
        <v>0.36320000000000002</v>
      </c>
      <c r="BZ246" s="10">
        <v>111.47580000000001</v>
      </c>
      <c r="CA246" s="10">
        <v>10.5</v>
      </c>
      <c r="CB246" s="10">
        <v>0.98</v>
      </c>
      <c r="CC246" s="10">
        <v>2.5175000000000001</v>
      </c>
      <c r="CD246" s="10">
        <v>0.42299999999999999</v>
      </c>
      <c r="CE246" s="10">
        <v>140.36779999999999</v>
      </c>
      <c r="CF246" s="10">
        <v>10.5</v>
      </c>
      <c r="CG246" s="10">
        <v>0.99</v>
      </c>
      <c r="CH246" s="10">
        <v>335</v>
      </c>
      <c r="CI246" s="10" t="s">
        <v>300</v>
      </c>
      <c r="CJ246" s="10">
        <v>0.26900000000000002</v>
      </c>
      <c r="CK246" s="10">
        <v>0.21179999999999999</v>
      </c>
      <c r="CL246" s="10">
        <v>18.476900000000001</v>
      </c>
      <c r="CM246" s="10">
        <v>10.7</v>
      </c>
      <c r="CN246" s="10">
        <v>0.79</v>
      </c>
      <c r="CO246" s="10">
        <v>0.49220000000000003</v>
      </c>
      <c r="CP246" s="10">
        <v>0.19939999999999999</v>
      </c>
      <c r="CQ246" s="10">
        <v>29.197700000000001</v>
      </c>
      <c r="CR246" s="10">
        <v>10.5</v>
      </c>
      <c r="CS246" s="10">
        <v>0.93</v>
      </c>
      <c r="CT246" s="10">
        <v>0.67530000000000001</v>
      </c>
      <c r="CU246" s="10">
        <v>0.2442</v>
      </c>
      <c r="CV246" s="10">
        <v>39.110799999999998</v>
      </c>
      <c r="CW246" s="10">
        <v>10.6</v>
      </c>
      <c r="CX246" s="10">
        <v>0.94</v>
      </c>
      <c r="CY246" s="10">
        <v>335</v>
      </c>
      <c r="CZ246" s="10" t="s">
        <v>300</v>
      </c>
      <c r="DA246" s="10">
        <v>0.55620000000000003</v>
      </c>
      <c r="DB246" s="10">
        <v>0.1605</v>
      </c>
      <c r="DC246" s="10">
        <v>32.138800000000003</v>
      </c>
      <c r="DD246" s="10">
        <v>10.4</v>
      </c>
      <c r="DE246" s="10">
        <v>0.96</v>
      </c>
      <c r="DF246" s="10">
        <v>0.87539999999999996</v>
      </c>
      <c r="DG246" s="10">
        <v>0.16980000000000001</v>
      </c>
      <c r="DH246" s="10">
        <v>49.501399999999997</v>
      </c>
      <c r="DI246" s="10">
        <v>10.4</v>
      </c>
      <c r="DJ246" s="10">
        <v>0.98</v>
      </c>
      <c r="DK246" s="10">
        <v>1.1408</v>
      </c>
      <c r="DL246" s="10">
        <v>0.2031</v>
      </c>
      <c r="DM246" s="10">
        <v>65.588200000000001</v>
      </c>
      <c r="DN246" s="10">
        <v>10.199999999999999</v>
      </c>
      <c r="DO246" s="10">
        <v>0.98</v>
      </c>
    </row>
    <row r="247" spans="1:119" x14ac:dyDescent="0.25">
      <c r="A247" s="10">
        <v>336</v>
      </c>
      <c r="B247" s="10" t="s">
        <v>301</v>
      </c>
      <c r="C247" s="10">
        <v>0</v>
      </c>
      <c r="D247" s="10">
        <v>0</v>
      </c>
      <c r="E247" s="10">
        <v>0</v>
      </c>
      <c r="F247" s="10">
        <v>10.1</v>
      </c>
      <c r="G247" s="10">
        <v>0</v>
      </c>
      <c r="H247" s="10">
        <v>0</v>
      </c>
      <c r="I247" s="10">
        <v>0</v>
      </c>
      <c r="J247" s="10">
        <v>0</v>
      </c>
      <c r="K247" s="10">
        <v>10.199999999999999</v>
      </c>
      <c r="L247" s="10">
        <v>0</v>
      </c>
      <c r="M247" s="10">
        <v>0.02</v>
      </c>
      <c r="N247" s="10">
        <v>0.01</v>
      </c>
      <c r="O247" s="10">
        <v>1</v>
      </c>
      <c r="P247" s="10">
        <v>10.1</v>
      </c>
      <c r="Q247" s="10">
        <v>0.9</v>
      </c>
      <c r="R247" s="10">
        <v>336</v>
      </c>
      <c r="S247" s="10" t="s">
        <v>301</v>
      </c>
      <c r="T247" s="10">
        <v>0</v>
      </c>
      <c r="U247" s="10">
        <v>0</v>
      </c>
      <c r="V247" s="10">
        <v>0</v>
      </c>
      <c r="W247" s="10">
        <v>10.8</v>
      </c>
      <c r="Y247" s="10">
        <v>0</v>
      </c>
      <c r="Z247" s="10">
        <v>0</v>
      </c>
      <c r="AA247" s="10">
        <v>0</v>
      </c>
      <c r="AB247" s="10">
        <v>10.6</v>
      </c>
      <c r="AD247" s="10">
        <v>0</v>
      </c>
      <c r="AE247" s="10">
        <v>0</v>
      </c>
      <c r="AF247" s="10">
        <v>0</v>
      </c>
      <c r="AG247" s="10">
        <v>10.7</v>
      </c>
      <c r="AI247" s="10">
        <v>336</v>
      </c>
      <c r="AJ247" s="10" t="s">
        <v>301</v>
      </c>
      <c r="AK247" s="10">
        <v>0</v>
      </c>
      <c r="AL247" s="10">
        <v>0</v>
      </c>
      <c r="AM247" s="10">
        <v>0</v>
      </c>
      <c r="AN247" s="10">
        <v>10.5</v>
      </c>
      <c r="AO247" s="10">
        <v>0</v>
      </c>
      <c r="AP247" s="10">
        <v>0</v>
      </c>
      <c r="AQ247" s="10">
        <v>0</v>
      </c>
      <c r="AR247" s="10">
        <v>0</v>
      </c>
      <c r="AS247" s="10">
        <v>10.5</v>
      </c>
      <c r="AT247" s="10">
        <v>0</v>
      </c>
      <c r="AU247" s="10">
        <v>0</v>
      </c>
      <c r="AV247" s="10">
        <v>0</v>
      </c>
      <c r="AW247" s="10">
        <v>0</v>
      </c>
      <c r="AX247" s="10">
        <v>10.5</v>
      </c>
      <c r="AY247" s="10">
        <v>0</v>
      </c>
      <c r="AZ247" s="10">
        <v>336</v>
      </c>
      <c r="BA247" s="10" t="s">
        <v>301</v>
      </c>
      <c r="BB247" s="10">
        <v>0</v>
      </c>
      <c r="BC247" s="10">
        <v>0</v>
      </c>
      <c r="BD247" s="10">
        <v>0</v>
      </c>
      <c r="BE247" s="10">
        <v>10.5</v>
      </c>
      <c r="BF247" s="10">
        <v>0</v>
      </c>
      <c r="BG247" s="10">
        <v>0</v>
      </c>
      <c r="BH247" s="10">
        <v>0</v>
      </c>
      <c r="BI247" s="10">
        <v>0</v>
      </c>
      <c r="BJ247" s="10">
        <v>10.5</v>
      </c>
      <c r="BK247" s="10">
        <v>0</v>
      </c>
      <c r="BL247" s="10">
        <v>0</v>
      </c>
      <c r="BM247" s="10">
        <v>0</v>
      </c>
      <c r="BN247" s="10">
        <v>0</v>
      </c>
      <c r="BO247" s="10">
        <v>10.5</v>
      </c>
      <c r="BP247" s="10">
        <v>0</v>
      </c>
      <c r="BQ247" s="10">
        <v>336</v>
      </c>
      <c r="BR247" s="10" t="s">
        <v>301</v>
      </c>
      <c r="BS247" s="10">
        <v>0</v>
      </c>
      <c r="BT247" s="10">
        <v>0</v>
      </c>
      <c r="BU247" s="10">
        <v>0</v>
      </c>
      <c r="BV247" s="10">
        <v>10.5</v>
      </c>
      <c r="BW247" s="10">
        <v>0</v>
      </c>
      <c r="BX247" s="10">
        <v>0</v>
      </c>
      <c r="BY247" s="10">
        <v>0</v>
      </c>
      <c r="BZ247" s="10">
        <v>0</v>
      </c>
      <c r="CA247" s="10">
        <v>10.5</v>
      </c>
      <c r="CB247" s="10">
        <v>0</v>
      </c>
      <c r="CC247" s="10">
        <v>0</v>
      </c>
      <c r="CD247" s="10">
        <v>0</v>
      </c>
      <c r="CE247" s="10">
        <v>0</v>
      </c>
      <c r="CF247" s="10">
        <v>10.5</v>
      </c>
      <c r="CG247" s="10">
        <v>0</v>
      </c>
      <c r="CH247" s="10">
        <v>336</v>
      </c>
      <c r="CI247" s="10" t="s">
        <v>301</v>
      </c>
      <c r="CJ247" s="10">
        <v>0</v>
      </c>
      <c r="CK247" s="10">
        <v>0</v>
      </c>
      <c r="CL247" s="10">
        <v>0</v>
      </c>
      <c r="CM247" s="10">
        <v>10.7</v>
      </c>
      <c r="CN247" s="10">
        <v>0</v>
      </c>
      <c r="CO247" s="10">
        <v>0</v>
      </c>
      <c r="CP247" s="10">
        <v>0</v>
      </c>
      <c r="CQ247" s="10">
        <v>0</v>
      </c>
      <c r="CR247" s="10">
        <v>10.5</v>
      </c>
      <c r="CS247" s="10">
        <v>0</v>
      </c>
      <c r="CT247" s="10">
        <v>0</v>
      </c>
      <c r="CU247" s="10">
        <v>0</v>
      </c>
      <c r="CV247" s="10">
        <v>0</v>
      </c>
      <c r="CW247" s="10">
        <v>10.6</v>
      </c>
      <c r="CX247" s="10">
        <v>0</v>
      </c>
      <c r="CY247" s="10">
        <v>336</v>
      </c>
      <c r="CZ247" s="10" t="s">
        <v>301</v>
      </c>
      <c r="DA247" s="10">
        <v>0</v>
      </c>
      <c r="DB247" s="10">
        <v>0</v>
      </c>
      <c r="DC247" s="10">
        <v>0</v>
      </c>
      <c r="DD247" s="10">
        <v>10.4</v>
      </c>
      <c r="DE247" s="10">
        <v>0</v>
      </c>
      <c r="DF247" s="10">
        <v>0</v>
      </c>
      <c r="DG247" s="10">
        <v>0</v>
      </c>
      <c r="DH247" s="10">
        <v>0</v>
      </c>
      <c r="DI247" s="10">
        <v>10.4</v>
      </c>
      <c r="DJ247" s="10">
        <v>0</v>
      </c>
      <c r="DK247" s="10">
        <v>0</v>
      </c>
      <c r="DL247" s="10">
        <v>0</v>
      </c>
      <c r="DM247" s="10">
        <v>0</v>
      </c>
      <c r="DN247" s="10">
        <v>10.199999999999999</v>
      </c>
      <c r="DO247" s="10">
        <v>0</v>
      </c>
    </row>
    <row r="248" spans="1:119" x14ac:dyDescent="0.25">
      <c r="A248" s="10">
        <v>337</v>
      </c>
      <c r="B248" s="10" t="s">
        <v>316</v>
      </c>
      <c r="C248" s="10">
        <v>0</v>
      </c>
      <c r="D248" s="10">
        <v>0</v>
      </c>
      <c r="E248" s="10">
        <v>0</v>
      </c>
      <c r="F248" s="10">
        <v>10.1</v>
      </c>
      <c r="G248" s="10">
        <v>0</v>
      </c>
      <c r="H248" s="10">
        <v>0</v>
      </c>
      <c r="I248" s="10">
        <v>0</v>
      </c>
      <c r="J248" s="10">
        <v>0</v>
      </c>
      <c r="K248" s="10">
        <v>10.199999999999999</v>
      </c>
      <c r="L248" s="10">
        <v>0</v>
      </c>
      <c r="M248" s="10">
        <v>0</v>
      </c>
      <c r="N248" s="10">
        <v>0</v>
      </c>
      <c r="O248" s="10">
        <v>0</v>
      </c>
      <c r="P248" s="10">
        <v>10.1</v>
      </c>
      <c r="Q248" s="10">
        <v>0</v>
      </c>
      <c r="R248" s="10">
        <v>337</v>
      </c>
      <c r="S248" s="10" t="s">
        <v>316</v>
      </c>
      <c r="T248" s="10">
        <v>0</v>
      </c>
      <c r="U248" s="10">
        <v>0</v>
      </c>
      <c r="V248" s="10">
        <v>0</v>
      </c>
      <c r="W248" s="10">
        <v>10.8</v>
      </c>
      <c r="Y248" s="10">
        <v>0</v>
      </c>
      <c r="Z248" s="10">
        <v>0</v>
      </c>
      <c r="AA248" s="10">
        <v>0</v>
      </c>
      <c r="AB248" s="10">
        <v>10.6</v>
      </c>
      <c r="AD248" s="10">
        <v>0</v>
      </c>
      <c r="AE248" s="10">
        <v>0</v>
      </c>
      <c r="AF248" s="10">
        <v>0</v>
      </c>
      <c r="AG248" s="10">
        <v>10.7</v>
      </c>
      <c r="AI248" s="10">
        <v>337</v>
      </c>
      <c r="AJ248" s="10" t="s">
        <v>316</v>
      </c>
      <c r="AK248" s="10">
        <v>0</v>
      </c>
      <c r="AL248" s="10">
        <v>0</v>
      </c>
      <c r="AM248" s="10">
        <v>0</v>
      </c>
      <c r="AN248" s="10">
        <v>10.5</v>
      </c>
      <c r="AO248" s="10">
        <v>0</v>
      </c>
      <c r="AP248" s="10">
        <v>0</v>
      </c>
      <c r="AQ248" s="10">
        <v>0</v>
      </c>
      <c r="AR248" s="10">
        <v>0</v>
      </c>
      <c r="AS248" s="10">
        <v>10.5</v>
      </c>
      <c r="AT248" s="10">
        <v>0</v>
      </c>
      <c r="AU248" s="10">
        <v>0</v>
      </c>
      <c r="AV248" s="10">
        <v>0</v>
      </c>
      <c r="AW248" s="10">
        <v>0</v>
      </c>
      <c r="AX248" s="10">
        <v>10.5</v>
      </c>
      <c r="AY248" s="10">
        <v>0</v>
      </c>
      <c r="AZ248" s="10">
        <v>337</v>
      </c>
      <c r="BA248" s="10" t="s">
        <v>316</v>
      </c>
      <c r="BB248" s="10">
        <v>0</v>
      </c>
      <c r="BC248" s="10">
        <v>0</v>
      </c>
      <c r="BD248" s="10">
        <v>0</v>
      </c>
      <c r="BE248" s="10">
        <v>10.5</v>
      </c>
      <c r="BF248" s="10">
        <v>0</v>
      </c>
      <c r="BG248" s="10">
        <v>0</v>
      </c>
      <c r="BH248" s="10">
        <v>0</v>
      </c>
      <c r="BI248" s="10">
        <v>0</v>
      </c>
      <c r="BJ248" s="10">
        <v>10.5</v>
      </c>
      <c r="BK248" s="10">
        <v>0</v>
      </c>
      <c r="BL248" s="10">
        <v>0</v>
      </c>
      <c r="BM248" s="10">
        <v>0</v>
      </c>
      <c r="BN248" s="10">
        <v>0</v>
      </c>
      <c r="BO248" s="10">
        <v>10.5</v>
      </c>
      <c r="BP248" s="10">
        <v>0</v>
      </c>
      <c r="BQ248" s="10">
        <v>337</v>
      </c>
      <c r="BR248" s="10" t="s">
        <v>316</v>
      </c>
      <c r="BS248" s="10">
        <v>0</v>
      </c>
      <c r="BT248" s="10">
        <v>0</v>
      </c>
      <c r="BU248" s="10">
        <v>0</v>
      </c>
      <c r="BV248" s="10">
        <v>10.5</v>
      </c>
      <c r="BW248" s="10">
        <v>0</v>
      </c>
      <c r="BX248" s="10">
        <v>0</v>
      </c>
      <c r="BY248" s="10">
        <v>0</v>
      </c>
      <c r="BZ248" s="10">
        <v>0</v>
      </c>
      <c r="CA248" s="10">
        <v>10.5</v>
      </c>
      <c r="CB248" s="10">
        <v>0</v>
      </c>
      <c r="CC248" s="10">
        <v>7.2400000000000006E-2</v>
      </c>
      <c r="CD248" s="10">
        <v>0</v>
      </c>
      <c r="CE248" s="10">
        <v>3.9821</v>
      </c>
      <c r="CF248" s="10">
        <v>10.5</v>
      </c>
      <c r="CG248" s="10">
        <v>1</v>
      </c>
      <c r="CH248" s="10">
        <v>337</v>
      </c>
      <c r="CI248" s="10" t="s">
        <v>316</v>
      </c>
      <c r="CJ248" s="10">
        <v>0</v>
      </c>
      <c r="CK248" s="10">
        <v>0</v>
      </c>
      <c r="CL248" s="10">
        <v>0</v>
      </c>
      <c r="CM248" s="10">
        <v>10.7</v>
      </c>
      <c r="CN248" s="10">
        <v>0</v>
      </c>
      <c r="CO248" s="10">
        <v>0</v>
      </c>
      <c r="CP248" s="10">
        <v>0</v>
      </c>
      <c r="CQ248" s="10">
        <v>0</v>
      </c>
      <c r="CR248" s="10">
        <v>10.5</v>
      </c>
      <c r="CS248" s="10">
        <v>0</v>
      </c>
      <c r="CT248" s="10">
        <v>7.2400000000000006E-2</v>
      </c>
      <c r="CU248" s="10">
        <v>0</v>
      </c>
      <c r="CV248" s="10">
        <v>3.9445000000000001</v>
      </c>
      <c r="CW248" s="10">
        <v>10.6</v>
      </c>
      <c r="CX248" s="10">
        <v>1</v>
      </c>
      <c r="CY248" s="10">
        <v>337</v>
      </c>
      <c r="CZ248" s="10" t="s">
        <v>316</v>
      </c>
      <c r="DA248" s="10">
        <v>0</v>
      </c>
      <c r="DB248" s="10">
        <v>0</v>
      </c>
      <c r="DC248" s="10">
        <v>0</v>
      </c>
      <c r="DD248" s="10">
        <v>10.4</v>
      </c>
      <c r="DE248" s="10">
        <v>0</v>
      </c>
      <c r="DF248" s="10">
        <v>0</v>
      </c>
      <c r="DG248" s="10">
        <v>0</v>
      </c>
      <c r="DH248" s="10">
        <v>0</v>
      </c>
      <c r="DI248" s="10">
        <v>10.4</v>
      </c>
      <c r="DJ248" s="10">
        <v>0</v>
      </c>
      <c r="DK248" s="10">
        <v>7.2400000000000006E-2</v>
      </c>
      <c r="DL248" s="10">
        <v>0</v>
      </c>
      <c r="DM248" s="10">
        <v>4.0991999999999997</v>
      </c>
      <c r="DN248" s="10">
        <v>10.199999999999999</v>
      </c>
      <c r="DO248" s="10">
        <v>1</v>
      </c>
    </row>
    <row r="249" spans="1:119" x14ac:dyDescent="0.25">
      <c r="A249" s="10">
        <v>338</v>
      </c>
      <c r="B249" s="10" t="s">
        <v>311</v>
      </c>
      <c r="C249" s="10">
        <v>0</v>
      </c>
      <c r="D249" s="10">
        <v>0</v>
      </c>
      <c r="E249" s="10">
        <v>0</v>
      </c>
      <c r="F249" s="10">
        <v>10.1</v>
      </c>
      <c r="G249" s="10">
        <v>0</v>
      </c>
      <c r="H249" s="10">
        <v>0</v>
      </c>
      <c r="I249" s="10">
        <v>0</v>
      </c>
      <c r="J249" s="10">
        <v>0</v>
      </c>
      <c r="K249" s="10">
        <v>10.199999999999999</v>
      </c>
      <c r="L249" s="10">
        <v>0</v>
      </c>
      <c r="M249" s="10">
        <v>0.02</v>
      </c>
      <c r="N249" s="10">
        <v>0.01</v>
      </c>
      <c r="O249" s="10">
        <v>1</v>
      </c>
      <c r="P249" s="10">
        <v>10.1</v>
      </c>
      <c r="Q249" s="10">
        <v>0.9</v>
      </c>
      <c r="R249" s="10">
        <v>338</v>
      </c>
      <c r="S249" s="10" t="s">
        <v>311</v>
      </c>
      <c r="T249" s="10">
        <v>6.9400000000000003E-2</v>
      </c>
      <c r="U249" s="10">
        <v>5.4100000000000002E-2</v>
      </c>
      <c r="V249" s="10">
        <v>4.7032999999999996</v>
      </c>
      <c r="W249" s="10">
        <v>10.8</v>
      </c>
      <c r="Y249" s="10">
        <v>0.18859999999999999</v>
      </c>
      <c r="Z249" s="10">
        <v>0.1326</v>
      </c>
      <c r="AA249" s="10">
        <v>12.557</v>
      </c>
      <c r="AB249" s="10">
        <v>10.6</v>
      </c>
      <c r="AD249" s="10">
        <v>0.1298</v>
      </c>
      <c r="AE249" s="10">
        <v>5.96E-2</v>
      </c>
      <c r="AF249" s="10">
        <v>7.7072000000000003</v>
      </c>
      <c r="AG249" s="10">
        <v>10.7</v>
      </c>
      <c r="AI249" s="10">
        <v>338</v>
      </c>
      <c r="AJ249" s="10" t="s">
        <v>311</v>
      </c>
      <c r="AK249" s="10">
        <v>1.26E-2</v>
      </c>
      <c r="AL249" s="10">
        <v>9.4000000000000004E-3</v>
      </c>
      <c r="AM249" s="10">
        <v>0.87150000000000005</v>
      </c>
      <c r="AN249" s="10">
        <v>10.5</v>
      </c>
      <c r="AO249" s="10">
        <v>0.8</v>
      </c>
      <c r="AP249" s="10">
        <v>1.4E-2</v>
      </c>
      <c r="AQ249" s="10">
        <v>8.8999999999999999E-3</v>
      </c>
      <c r="AR249" s="10">
        <v>0.91190000000000004</v>
      </c>
      <c r="AS249" s="10">
        <v>10.5</v>
      </c>
      <c r="AT249" s="10">
        <v>0.84</v>
      </c>
      <c r="AU249" s="10">
        <v>1.46E-2</v>
      </c>
      <c r="AV249" s="10">
        <v>7.7000000000000002E-3</v>
      </c>
      <c r="AW249" s="10">
        <v>0.90739999999999998</v>
      </c>
      <c r="AX249" s="10">
        <v>10.5</v>
      </c>
      <c r="AY249" s="10">
        <v>0.88</v>
      </c>
      <c r="AZ249" s="10">
        <v>338</v>
      </c>
      <c r="BA249" s="10" t="s">
        <v>311</v>
      </c>
      <c r="BB249" s="10">
        <v>1.17E-2</v>
      </c>
      <c r="BC249" s="10">
        <v>1.37E-2</v>
      </c>
      <c r="BD249" s="10">
        <v>0.98970000000000002</v>
      </c>
      <c r="BE249" s="10">
        <v>10.5</v>
      </c>
      <c r="BF249" s="10">
        <v>0.65</v>
      </c>
      <c r="BG249" s="10">
        <v>1.61E-2</v>
      </c>
      <c r="BH249" s="10">
        <v>1.1599999999999999E-2</v>
      </c>
      <c r="BI249" s="10">
        <v>1.0903</v>
      </c>
      <c r="BJ249" s="10">
        <v>10.5</v>
      </c>
      <c r="BK249" s="10">
        <v>0.81</v>
      </c>
      <c r="BL249" s="10">
        <v>1.4800000000000001E-2</v>
      </c>
      <c r="BM249" s="10">
        <v>8.0000000000000002E-3</v>
      </c>
      <c r="BN249" s="10">
        <v>0.92459999999999998</v>
      </c>
      <c r="BO249" s="10">
        <v>10.5</v>
      </c>
      <c r="BP249" s="10">
        <v>0.88</v>
      </c>
      <c r="BQ249" s="10">
        <v>338</v>
      </c>
      <c r="BR249" s="10" t="s">
        <v>311</v>
      </c>
      <c r="BS249" s="10">
        <v>8.5500000000000007E-2</v>
      </c>
      <c r="BT249" s="10">
        <v>3.1E-2</v>
      </c>
      <c r="BU249" s="10">
        <v>5</v>
      </c>
      <c r="BV249" s="10">
        <v>10.5</v>
      </c>
      <c r="BW249" s="10">
        <v>0.94</v>
      </c>
      <c r="BX249" s="10">
        <v>1.7100000000000001E-2</v>
      </c>
      <c r="BY249" s="10">
        <v>6.1999999999999998E-3</v>
      </c>
      <c r="BZ249" s="10">
        <v>1</v>
      </c>
      <c r="CA249" s="10">
        <v>10.5</v>
      </c>
      <c r="CB249" s="10">
        <v>0.94</v>
      </c>
      <c r="CC249" s="10">
        <v>1.7500000000000002E-2</v>
      </c>
      <c r="CD249" s="10">
        <v>5.1000000000000004E-3</v>
      </c>
      <c r="CE249" s="10">
        <v>1</v>
      </c>
      <c r="CF249" s="10">
        <v>10.5</v>
      </c>
      <c r="CG249" s="10">
        <v>0.96</v>
      </c>
      <c r="CH249" s="10">
        <v>338</v>
      </c>
      <c r="CI249" s="10" t="s">
        <v>311</v>
      </c>
      <c r="CJ249" s="10">
        <v>3.4799999999999998E-2</v>
      </c>
      <c r="CK249" s="10">
        <v>1.26E-2</v>
      </c>
      <c r="CL249" s="10">
        <v>2</v>
      </c>
      <c r="CM249" s="10">
        <v>10.7</v>
      </c>
      <c r="CN249" s="10">
        <v>0.94</v>
      </c>
      <c r="CO249" s="10">
        <v>0.17100000000000001</v>
      </c>
      <c r="CP249" s="10">
        <v>6.2E-2</v>
      </c>
      <c r="CQ249" s="10">
        <v>10</v>
      </c>
      <c r="CR249" s="10">
        <v>10.5</v>
      </c>
      <c r="CS249" s="10">
        <v>0.94</v>
      </c>
      <c r="CT249" s="10">
        <v>9.69E-2</v>
      </c>
      <c r="CU249" s="10">
        <v>2.8299999999999999E-2</v>
      </c>
      <c r="CV249" s="10">
        <v>5.5</v>
      </c>
      <c r="CW249" s="10">
        <v>10.6</v>
      </c>
      <c r="CX249" s="10">
        <v>0.96</v>
      </c>
      <c r="CY249" s="10">
        <v>338</v>
      </c>
      <c r="CZ249" s="10" t="s">
        <v>311</v>
      </c>
      <c r="DA249" s="10">
        <v>8.0199999999999994E-2</v>
      </c>
      <c r="DB249" s="10">
        <v>4.1099999999999998E-2</v>
      </c>
      <c r="DC249" s="10">
        <v>5</v>
      </c>
      <c r="DD249" s="10">
        <v>10.4</v>
      </c>
      <c r="DE249" s="10">
        <v>0.89</v>
      </c>
      <c r="DF249" s="10">
        <v>0.25669999999999998</v>
      </c>
      <c r="DG249" s="10">
        <v>8.4400000000000003E-2</v>
      </c>
      <c r="DH249" s="10">
        <v>15</v>
      </c>
      <c r="DI249" s="10">
        <v>10.4</v>
      </c>
      <c r="DJ249" s="10">
        <v>0.95</v>
      </c>
      <c r="DK249" s="10">
        <v>0.1661</v>
      </c>
      <c r="DL249" s="10">
        <v>6.0299999999999999E-2</v>
      </c>
      <c r="DM249" s="10">
        <v>10</v>
      </c>
      <c r="DN249" s="10">
        <v>10.199999999999999</v>
      </c>
      <c r="DO249" s="10">
        <v>0.94</v>
      </c>
    </row>
    <row r="250" spans="1:119" x14ac:dyDescent="0.25">
      <c r="A250" s="10">
        <v>339</v>
      </c>
      <c r="B250" s="10" t="s">
        <v>312</v>
      </c>
      <c r="C250" s="10">
        <v>0</v>
      </c>
      <c r="D250" s="10">
        <v>0</v>
      </c>
      <c r="E250" s="10">
        <v>0</v>
      </c>
      <c r="F250" s="10">
        <v>10.1</v>
      </c>
      <c r="G250" s="10">
        <v>0</v>
      </c>
      <c r="H250" s="10">
        <v>0</v>
      </c>
      <c r="I250" s="10">
        <v>0</v>
      </c>
      <c r="J250" s="10">
        <v>0</v>
      </c>
      <c r="K250" s="10">
        <v>10.199999999999999</v>
      </c>
      <c r="L250" s="10">
        <v>0</v>
      </c>
      <c r="M250" s="10">
        <v>0</v>
      </c>
      <c r="N250" s="10">
        <v>0</v>
      </c>
      <c r="O250" s="10">
        <v>0</v>
      </c>
      <c r="P250" s="10">
        <v>10.1</v>
      </c>
      <c r="Q250" s="10">
        <v>0</v>
      </c>
      <c r="R250" s="10">
        <v>339</v>
      </c>
      <c r="S250" s="10" t="s">
        <v>312</v>
      </c>
      <c r="T250" s="10">
        <v>0</v>
      </c>
      <c r="U250" s="10">
        <v>0</v>
      </c>
      <c r="V250" s="10">
        <v>0</v>
      </c>
      <c r="W250" s="10">
        <v>10.8</v>
      </c>
      <c r="Y250" s="10">
        <v>0</v>
      </c>
      <c r="Z250" s="10">
        <v>0</v>
      </c>
      <c r="AA250" s="10">
        <v>0</v>
      </c>
      <c r="AB250" s="10">
        <v>10.6</v>
      </c>
      <c r="AD250" s="10">
        <v>0</v>
      </c>
      <c r="AE250" s="10">
        <v>0</v>
      </c>
      <c r="AF250" s="10">
        <v>0</v>
      </c>
      <c r="AG250" s="10">
        <v>10.7</v>
      </c>
      <c r="AI250" s="10">
        <v>339</v>
      </c>
      <c r="AJ250" s="10" t="s">
        <v>312</v>
      </c>
      <c r="AK250" s="10">
        <v>0</v>
      </c>
      <c r="AL250" s="10">
        <v>0</v>
      </c>
      <c r="AM250" s="10">
        <v>0</v>
      </c>
      <c r="AN250" s="10">
        <v>10.5</v>
      </c>
      <c r="AO250" s="10">
        <v>0</v>
      </c>
      <c r="AP250" s="10">
        <v>0</v>
      </c>
      <c r="AQ250" s="10">
        <v>0</v>
      </c>
      <c r="AR250" s="10">
        <v>0</v>
      </c>
      <c r="AS250" s="10">
        <v>10.5</v>
      </c>
      <c r="AT250" s="10">
        <v>0</v>
      </c>
      <c r="AU250" s="10">
        <v>0</v>
      </c>
      <c r="AV250" s="10">
        <v>0</v>
      </c>
      <c r="AW250" s="10">
        <v>0</v>
      </c>
      <c r="AX250" s="10">
        <v>10.5</v>
      </c>
      <c r="AY250" s="10">
        <v>0</v>
      </c>
      <c r="AZ250" s="10">
        <v>339</v>
      </c>
      <c r="BA250" s="10" t="s">
        <v>312</v>
      </c>
      <c r="BB250" s="10">
        <v>0</v>
      </c>
      <c r="BC250" s="10">
        <v>0</v>
      </c>
      <c r="BD250" s="10">
        <v>0</v>
      </c>
      <c r="BE250" s="10">
        <v>10.5</v>
      </c>
      <c r="BF250" s="10">
        <v>0</v>
      </c>
      <c r="BG250" s="10">
        <v>0</v>
      </c>
      <c r="BH250" s="10">
        <v>0</v>
      </c>
      <c r="BI250" s="10">
        <v>0</v>
      </c>
      <c r="BJ250" s="10">
        <v>10.5</v>
      </c>
      <c r="BK250" s="10">
        <v>0</v>
      </c>
      <c r="BL250" s="10">
        <v>0</v>
      </c>
      <c r="BM250" s="10">
        <v>0</v>
      </c>
      <c r="BN250" s="10">
        <v>0</v>
      </c>
      <c r="BO250" s="10">
        <v>10.5</v>
      </c>
      <c r="BP250" s="10">
        <v>0</v>
      </c>
      <c r="BQ250" s="10">
        <v>339</v>
      </c>
      <c r="BR250" s="10" t="s">
        <v>312</v>
      </c>
      <c r="BS250" s="10">
        <v>0</v>
      </c>
      <c r="BT250" s="10">
        <v>0</v>
      </c>
      <c r="BU250" s="10">
        <v>0</v>
      </c>
      <c r="BV250" s="10">
        <v>10.5</v>
      </c>
      <c r="BW250" s="10">
        <v>0</v>
      </c>
      <c r="BX250" s="10">
        <v>0</v>
      </c>
      <c r="BY250" s="10">
        <v>0</v>
      </c>
      <c r="BZ250" s="10">
        <v>0</v>
      </c>
      <c r="CA250" s="10">
        <v>10.5</v>
      </c>
      <c r="CB250" s="10">
        <v>0</v>
      </c>
      <c r="CC250" s="10">
        <v>0</v>
      </c>
      <c r="CD250" s="10">
        <v>0</v>
      </c>
      <c r="CE250" s="10">
        <v>0</v>
      </c>
      <c r="CF250" s="10">
        <v>10.5</v>
      </c>
      <c r="CG250" s="10">
        <v>0</v>
      </c>
      <c r="CH250" s="10">
        <v>339</v>
      </c>
      <c r="CI250" s="10" t="s">
        <v>312</v>
      </c>
      <c r="CJ250" s="10">
        <v>0</v>
      </c>
      <c r="CK250" s="10">
        <v>0</v>
      </c>
      <c r="CL250" s="10">
        <v>0</v>
      </c>
      <c r="CM250" s="10">
        <v>10.7</v>
      </c>
      <c r="CN250" s="10">
        <v>0</v>
      </c>
      <c r="CO250" s="10">
        <v>0</v>
      </c>
      <c r="CP250" s="10">
        <v>0</v>
      </c>
      <c r="CQ250" s="10">
        <v>0</v>
      </c>
      <c r="CR250" s="10">
        <v>10.5</v>
      </c>
      <c r="CS250" s="10">
        <v>0</v>
      </c>
      <c r="CT250" s="10">
        <v>0</v>
      </c>
      <c r="CU250" s="10">
        <v>0</v>
      </c>
      <c r="CV250" s="10">
        <v>0</v>
      </c>
      <c r="CW250" s="10">
        <v>10.6</v>
      </c>
      <c r="CX250" s="10">
        <v>0</v>
      </c>
      <c r="CY250" s="10">
        <v>339</v>
      </c>
      <c r="CZ250" s="10" t="s">
        <v>312</v>
      </c>
      <c r="DA250" s="10">
        <v>0</v>
      </c>
      <c r="DB250" s="10">
        <v>0</v>
      </c>
      <c r="DC250" s="10">
        <v>0</v>
      </c>
      <c r="DD250" s="10">
        <v>10.4</v>
      </c>
      <c r="DE250" s="10">
        <v>0</v>
      </c>
      <c r="DF250" s="10">
        <v>0</v>
      </c>
      <c r="DG250" s="10">
        <v>0</v>
      </c>
      <c r="DH250" s="10">
        <v>0</v>
      </c>
      <c r="DI250" s="10">
        <v>10.4</v>
      </c>
      <c r="DJ250" s="10">
        <v>0</v>
      </c>
      <c r="DK250" s="10">
        <v>0</v>
      </c>
      <c r="DL250" s="10">
        <v>0</v>
      </c>
      <c r="DM250" s="10">
        <v>0</v>
      </c>
      <c r="DN250" s="10">
        <v>10.199999999999999</v>
      </c>
      <c r="DO250" s="10">
        <v>0</v>
      </c>
    </row>
    <row r="251" spans="1:119" x14ac:dyDescent="0.25">
      <c r="A251" s="10">
        <v>340</v>
      </c>
      <c r="B251" s="10" t="s">
        <v>317</v>
      </c>
      <c r="C251" s="10">
        <v>0</v>
      </c>
      <c r="D251" s="10">
        <v>0</v>
      </c>
      <c r="E251" s="10">
        <v>0</v>
      </c>
      <c r="F251" s="10">
        <v>10.1</v>
      </c>
      <c r="G251" s="10">
        <v>0</v>
      </c>
      <c r="H251" s="10">
        <v>0</v>
      </c>
      <c r="I251" s="10">
        <v>0</v>
      </c>
      <c r="J251" s="10">
        <v>0</v>
      </c>
      <c r="K251" s="10">
        <v>10.199999999999999</v>
      </c>
      <c r="L251" s="10">
        <v>0</v>
      </c>
      <c r="M251" s="10">
        <v>0.02</v>
      </c>
      <c r="N251" s="10">
        <v>0.01</v>
      </c>
      <c r="O251" s="10">
        <v>1</v>
      </c>
      <c r="P251" s="10">
        <v>10.1</v>
      </c>
      <c r="Q251" s="10">
        <v>0.9</v>
      </c>
      <c r="R251" s="10">
        <v>340</v>
      </c>
      <c r="S251" s="10" t="s">
        <v>317</v>
      </c>
      <c r="T251" s="10">
        <v>7.8899999999999998E-2</v>
      </c>
      <c r="U251" s="10">
        <v>4.6300000000000001E-2</v>
      </c>
      <c r="V251" s="10">
        <v>4.8921999999999999</v>
      </c>
      <c r="W251" s="10">
        <v>10.8</v>
      </c>
      <c r="Y251" s="10">
        <v>0.1113</v>
      </c>
      <c r="Z251" s="10">
        <v>2.3699999999999999E-2</v>
      </c>
      <c r="AA251" s="10">
        <v>6.1996000000000002</v>
      </c>
      <c r="AB251" s="10">
        <v>10.6</v>
      </c>
      <c r="AD251" s="10">
        <v>0.1002</v>
      </c>
      <c r="AE251" s="10">
        <v>2.9399999999999999E-2</v>
      </c>
      <c r="AF251" s="10">
        <v>5.6348000000000003</v>
      </c>
      <c r="AG251" s="10">
        <v>10.7</v>
      </c>
      <c r="AI251" s="10">
        <v>340</v>
      </c>
      <c r="AJ251" s="10" t="s">
        <v>317</v>
      </c>
      <c r="AK251" s="10">
        <v>5.5599999999999997E-2</v>
      </c>
      <c r="AL251" s="10">
        <v>1.12E-2</v>
      </c>
      <c r="AM251" s="10">
        <v>3.1187</v>
      </c>
      <c r="AN251" s="10">
        <v>10.5</v>
      </c>
      <c r="AO251" s="10">
        <v>0.98</v>
      </c>
      <c r="AP251" s="10">
        <v>9.8400000000000001E-2</v>
      </c>
      <c r="AQ251" s="10">
        <v>1.1299999999999999E-2</v>
      </c>
      <c r="AR251" s="10">
        <v>5.4461000000000004</v>
      </c>
      <c r="AS251" s="10">
        <v>10.5</v>
      </c>
      <c r="AT251" s="10">
        <v>0.99</v>
      </c>
      <c r="AU251" s="10">
        <v>7.5600000000000001E-2</v>
      </c>
      <c r="AV251" s="10">
        <v>1.0999999999999999E-2</v>
      </c>
      <c r="AW251" s="10">
        <v>4.2005999999999997</v>
      </c>
      <c r="AX251" s="10">
        <v>10.5</v>
      </c>
      <c r="AY251" s="10">
        <v>0.99</v>
      </c>
      <c r="AZ251" s="10">
        <v>340</v>
      </c>
      <c r="BA251" s="10" t="s">
        <v>317</v>
      </c>
      <c r="BB251" s="10">
        <v>7.1099999999999997E-2</v>
      </c>
      <c r="BC251" s="10">
        <v>2.7699999999999999E-2</v>
      </c>
      <c r="BD251" s="10">
        <v>4.1958000000000002</v>
      </c>
      <c r="BE251" s="10">
        <v>10.5</v>
      </c>
      <c r="BF251" s="10">
        <v>0.93</v>
      </c>
      <c r="BG251" s="10">
        <v>9.4E-2</v>
      </c>
      <c r="BH251" s="10">
        <v>2.53E-2</v>
      </c>
      <c r="BI251" s="10">
        <v>5.3529</v>
      </c>
      <c r="BJ251" s="10">
        <v>10.5</v>
      </c>
      <c r="BK251" s="10">
        <v>0.97</v>
      </c>
      <c r="BL251" s="10">
        <v>8.2500000000000004E-2</v>
      </c>
      <c r="BM251" s="10">
        <v>1.9699999999999999E-2</v>
      </c>
      <c r="BN251" s="10">
        <v>4.6620999999999997</v>
      </c>
      <c r="BO251" s="10">
        <v>10.5</v>
      </c>
      <c r="BP251" s="10">
        <v>0.97</v>
      </c>
      <c r="BQ251" s="10">
        <v>340</v>
      </c>
      <c r="BR251" s="10" t="s">
        <v>317</v>
      </c>
      <c r="BS251" s="10">
        <v>7.3999999999999996E-2</v>
      </c>
      <c r="BT251" s="10">
        <v>1E-4</v>
      </c>
      <c r="BU251" s="10">
        <v>4.0678999999999998</v>
      </c>
      <c r="BV251" s="10">
        <v>10.5</v>
      </c>
      <c r="BW251" s="10">
        <v>1</v>
      </c>
      <c r="BX251" s="10">
        <v>0.10100000000000001</v>
      </c>
      <c r="BY251" s="10">
        <v>0</v>
      </c>
      <c r="BZ251" s="10">
        <v>5.5557999999999996</v>
      </c>
      <c r="CA251" s="10">
        <v>10.5</v>
      </c>
      <c r="CB251" s="10">
        <v>1</v>
      </c>
      <c r="CC251" s="10">
        <v>9.0999999999999998E-2</v>
      </c>
      <c r="CD251" s="10">
        <v>1.5800000000000002E-2</v>
      </c>
      <c r="CE251" s="10">
        <v>5.0759999999999996</v>
      </c>
      <c r="CF251" s="10">
        <v>10.5</v>
      </c>
      <c r="CG251" s="10">
        <v>0.99</v>
      </c>
      <c r="CH251" s="10">
        <v>340</v>
      </c>
      <c r="CI251" s="10" t="s">
        <v>317</v>
      </c>
      <c r="CJ251" s="10">
        <v>7.3999999999999996E-2</v>
      </c>
      <c r="CK251" s="10">
        <v>1E-4</v>
      </c>
      <c r="CL251" s="10">
        <v>3.9918</v>
      </c>
      <c r="CM251" s="10">
        <v>10.7</v>
      </c>
      <c r="CN251" s="10">
        <v>1</v>
      </c>
      <c r="CO251" s="10">
        <v>0.10100000000000001</v>
      </c>
      <c r="CP251" s="10">
        <v>0</v>
      </c>
      <c r="CQ251" s="10">
        <v>5.5557999999999996</v>
      </c>
      <c r="CR251" s="10">
        <v>10.5</v>
      </c>
      <c r="CS251" s="10">
        <v>1</v>
      </c>
      <c r="CT251" s="10">
        <v>9.0999999999999998E-2</v>
      </c>
      <c r="CU251" s="10">
        <v>1.5800000000000002E-2</v>
      </c>
      <c r="CV251" s="10">
        <v>5.0281000000000002</v>
      </c>
      <c r="CW251" s="10">
        <v>10.6</v>
      </c>
      <c r="CX251" s="10">
        <v>0.99</v>
      </c>
      <c r="CY251" s="10">
        <v>340</v>
      </c>
      <c r="CZ251" s="10" t="s">
        <v>317</v>
      </c>
      <c r="DA251" s="10">
        <v>8.5599999999999996E-2</v>
      </c>
      <c r="DB251" s="10">
        <v>2.81E-2</v>
      </c>
      <c r="DC251" s="10">
        <v>5</v>
      </c>
      <c r="DD251" s="10">
        <v>10.4</v>
      </c>
      <c r="DE251" s="10">
        <v>0.95</v>
      </c>
      <c r="DF251" s="10">
        <v>8.7400000000000005E-2</v>
      </c>
      <c r="DG251" s="10">
        <v>2.1899999999999999E-2</v>
      </c>
      <c r="DH251" s="10">
        <v>5</v>
      </c>
      <c r="DI251" s="10">
        <v>10.4</v>
      </c>
      <c r="DJ251" s="10">
        <v>0.97</v>
      </c>
      <c r="DK251" s="10">
        <v>5.04E-2</v>
      </c>
      <c r="DL251" s="10">
        <v>1.6500000000000001E-2</v>
      </c>
      <c r="DM251" s="10">
        <v>3</v>
      </c>
      <c r="DN251" s="10">
        <v>10.199999999999999</v>
      </c>
      <c r="DO251" s="10">
        <v>0.95</v>
      </c>
    </row>
    <row r="252" spans="1:119" x14ac:dyDescent="0.25">
      <c r="A252" s="10">
        <v>341</v>
      </c>
      <c r="B252" s="10" t="s">
        <v>318</v>
      </c>
      <c r="C252" s="10">
        <v>0</v>
      </c>
      <c r="D252" s="10">
        <v>0</v>
      </c>
      <c r="E252" s="10">
        <v>0</v>
      </c>
      <c r="F252" s="10">
        <v>10.1</v>
      </c>
      <c r="G252" s="10">
        <v>0</v>
      </c>
      <c r="H252" s="10">
        <v>0</v>
      </c>
      <c r="I252" s="10">
        <v>0</v>
      </c>
      <c r="J252" s="10">
        <v>0</v>
      </c>
      <c r="K252" s="10">
        <v>10.199999999999999</v>
      </c>
      <c r="L252" s="10">
        <v>0</v>
      </c>
      <c r="M252" s="10">
        <v>0</v>
      </c>
      <c r="N252" s="10">
        <v>0</v>
      </c>
      <c r="O252" s="10">
        <v>0</v>
      </c>
      <c r="P252" s="10">
        <v>10.1</v>
      </c>
      <c r="Q252" s="10">
        <v>0</v>
      </c>
      <c r="R252" s="10">
        <v>341</v>
      </c>
      <c r="S252" s="10" t="s">
        <v>318</v>
      </c>
      <c r="T252" s="10">
        <v>0</v>
      </c>
      <c r="U252" s="10">
        <v>0</v>
      </c>
      <c r="V252" s="10">
        <v>0</v>
      </c>
      <c r="W252" s="10">
        <v>10.8</v>
      </c>
      <c r="Y252" s="10">
        <v>0</v>
      </c>
      <c r="Z252" s="10">
        <v>0</v>
      </c>
      <c r="AA252" s="10">
        <v>0</v>
      </c>
      <c r="AB252" s="10">
        <v>10.6</v>
      </c>
      <c r="AD252" s="10">
        <v>0</v>
      </c>
      <c r="AE252" s="10">
        <v>0</v>
      </c>
      <c r="AF252" s="10">
        <v>0</v>
      </c>
      <c r="AG252" s="10">
        <v>10.7</v>
      </c>
      <c r="AI252" s="10">
        <v>341</v>
      </c>
      <c r="AJ252" s="10" t="s">
        <v>318</v>
      </c>
      <c r="AK252" s="10">
        <v>0</v>
      </c>
      <c r="AL252" s="10">
        <v>0</v>
      </c>
      <c r="AM252" s="10">
        <v>0</v>
      </c>
      <c r="AN252" s="10">
        <v>10.5</v>
      </c>
      <c r="AO252" s="10">
        <v>0</v>
      </c>
      <c r="AP252" s="10">
        <v>0</v>
      </c>
      <c r="AQ252" s="10">
        <v>0</v>
      </c>
      <c r="AR252" s="10">
        <v>0</v>
      </c>
      <c r="AS252" s="10">
        <v>10.5</v>
      </c>
      <c r="AT252" s="10">
        <v>0</v>
      </c>
      <c r="AU252" s="10">
        <v>0</v>
      </c>
      <c r="AV252" s="10">
        <v>0</v>
      </c>
      <c r="AW252" s="10">
        <v>0</v>
      </c>
      <c r="AX252" s="10">
        <v>10.5</v>
      </c>
      <c r="AY252" s="10">
        <v>0</v>
      </c>
      <c r="AZ252" s="10">
        <v>341</v>
      </c>
      <c r="BA252" s="10" t="s">
        <v>318</v>
      </c>
      <c r="BB252" s="10">
        <v>0</v>
      </c>
      <c r="BC252" s="10">
        <v>0</v>
      </c>
      <c r="BD252" s="10">
        <v>0</v>
      </c>
      <c r="BE252" s="10">
        <v>10.5</v>
      </c>
      <c r="BF252" s="10">
        <v>0</v>
      </c>
      <c r="BG252" s="10">
        <v>0</v>
      </c>
      <c r="BH252" s="10">
        <v>0</v>
      </c>
      <c r="BI252" s="10">
        <v>0</v>
      </c>
      <c r="BJ252" s="10">
        <v>10.5</v>
      </c>
      <c r="BK252" s="10">
        <v>0</v>
      </c>
      <c r="BL252" s="10">
        <v>0</v>
      </c>
      <c r="BM252" s="10">
        <v>0</v>
      </c>
      <c r="BN252" s="10">
        <v>0</v>
      </c>
      <c r="BO252" s="10">
        <v>10.5</v>
      </c>
      <c r="BP252" s="10">
        <v>0</v>
      </c>
      <c r="BQ252" s="10">
        <v>341</v>
      </c>
      <c r="BR252" s="10" t="s">
        <v>318</v>
      </c>
      <c r="BS252" s="10">
        <v>0</v>
      </c>
      <c r="BT252" s="10">
        <v>0</v>
      </c>
      <c r="BU252" s="10">
        <v>0</v>
      </c>
      <c r="BV252" s="10">
        <v>10.5</v>
      </c>
      <c r="BW252" s="10">
        <v>0</v>
      </c>
      <c r="BX252" s="10">
        <v>0</v>
      </c>
      <c r="BY252" s="10">
        <v>0</v>
      </c>
      <c r="BZ252" s="10">
        <v>0</v>
      </c>
      <c r="CA252" s="10">
        <v>10.5</v>
      </c>
      <c r="CB252" s="10">
        <v>0</v>
      </c>
      <c r="CC252" s="10">
        <v>0</v>
      </c>
      <c r="CD252" s="10">
        <v>0</v>
      </c>
      <c r="CE252" s="10">
        <v>0</v>
      </c>
      <c r="CF252" s="10">
        <v>10.5</v>
      </c>
      <c r="CG252" s="10">
        <v>0</v>
      </c>
      <c r="CH252" s="10">
        <v>341</v>
      </c>
      <c r="CI252" s="10" t="s">
        <v>318</v>
      </c>
      <c r="CJ252" s="10">
        <v>0</v>
      </c>
      <c r="CK252" s="10">
        <v>0</v>
      </c>
      <c r="CL252" s="10">
        <v>0</v>
      </c>
      <c r="CM252" s="10">
        <v>10.7</v>
      </c>
      <c r="CN252" s="10">
        <v>0</v>
      </c>
      <c r="CO252" s="10">
        <v>0</v>
      </c>
      <c r="CP252" s="10">
        <v>0</v>
      </c>
      <c r="CQ252" s="10">
        <v>0</v>
      </c>
      <c r="CR252" s="10">
        <v>10.5</v>
      </c>
      <c r="CS252" s="10">
        <v>0</v>
      </c>
      <c r="CT252" s="10">
        <v>0</v>
      </c>
      <c r="CU252" s="10">
        <v>0</v>
      </c>
      <c r="CV252" s="10">
        <v>0</v>
      </c>
      <c r="CW252" s="10">
        <v>10.6</v>
      </c>
      <c r="CX252" s="10">
        <v>0</v>
      </c>
      <c r="CY252" s="10">
        <v>341</v>
      </c>
      <c r="CZ252" s="10" t="s">
        <v>318</v>
      </c>
      <c r="DA252" s="10">
        <v>0</v>
      </c>
      <c r="DB252" s="10">
        <v>0</v>
      </c>
      <c r="DC252" s="10">
        <v>0</v>
      </c>
      <c r="DD252" s="10">
        <v>10.4</v>
      </c>
      <c r="DE252" s="10">
        <v>0</v>
      </c>
      <c r="DF252" s="10">
        <v>0</v>
      </c>
      <c r="DG252" s="10">
        <v>0</v>
      </c>
      <c r="DH252" s="10">
        <v>0</v>
      </c>
      <c r="DI252" s="10">
        <v>10.4</v>
      </c>
      <c r="DJ252" s="10">
        <v>0</v>
      </c>
      <c r="DK252" s="10">
        <v>0</v>
      </c>
      <c r="DL252" s="10">
        <v>0</v>
      </c>
      <c r="DM252" s="10">
        <v>0</v>
      </c>
      <c r="DN252" s="10">
        <v>10.199999999999999</v>
      </c>
      <c r="DO252" s="10">
        <v>0</v>
      </c>
    </row>
    <row r="253" spans="1:119" x14ac:dyDescent="0.25">
      <c r="A253" s="10">
        <v>342</v>
      </c>
      <c r="B253" s="10" t="s">
        <v>319</v>
      </c>
      <c r="C253" s="10">
        <v>0</v>
      </c>
      <c r="D253" s="10">
        <v>0</v>
      </c>
      <c r="E253" s="10">
        <v>0</v>
      </c>
      <c r="F253" s="10">
        <v>10.1</v>
      </c>
      <c r="G253" s="10">
        <v>0</v>
      </c>
      <c r="H253" s="10">
        <v>0</v>
      </c>
      <c r="I253" s="10">
        <v>0</v>
      </c>
      <c r="J253" s="10">
        <v>0</v>
      </c>
      <c r="K253" s="10">
        <v>10.199999999999999</v>
      </c>
      <c r="L253" s="10">
        <v>0</v>
      </c>
      <c r="M253" s="10">
        <v>0.02</v>
      </c>
      <c r="N253" s="10">
        <v>0.01</v>
      </c>
      <c r="O253" s="10">
        <v>1</v>
      </c>
      <c r="P253" s="10">
        <v>10.1</v>
      </c>
      <c r="Q253" s="10">
        <v>0.95</v>
      </c>
      <c r="R253" s="10">
        <v>342</v>
      </c>
      <c r="S253" s="10" t="s">
        <v>319</v>
      </c>
      <c r="T253" s="10">
        <v>1.5800000000000002E-2</v>
      </c>
      <c r="U253" s="10">
        <v>9.2999999999999992E-3</v>
      </c>
      <c r="V253" s="10">
        <v>0.97840000000000005</v>
      </c>
      <c r="W253" s="10">
        <v>10.8</v>
      </c>
      <c r="Y253" s="10">
        <v>2.07E-2</v>
      </c>
      <c r="Z253" s="10">
        <v>9.9000000000000008E-3</v>
      </c>
      <c r="AA253" s="10">
        <v>1.2476</v>
      </c>
      <c r="AB253" s="10">
        <v>10.6</v>
      </c>
      <c r="AD253" s="10">
        <v>2.0299999999999999E-2</v>
      </c>
      <c r="AE253" s="10">
        <v>5.4000000000000003E-3</v>
      </c>
      <c r="AF253" s="10">
        <v>1.1308</v>
      </c>
      <c r="AG253" s="10">
        <v>10.7</v>
      </c>
      <c r="AI253" s="10">
        <v>342</v>
      </c>
      <c r="AJ253" s="10" t="s">
        <v>319</v>
      </c>
      <c r="AK253" s="10">
        <v>0</v>
      </c>
      <c r="AL253" s="10">
        <v>0</v>
      </c>
      <c r="AM253" s="10">
        <v>0</v>
      </c>
      <c r="AN253" s="10">
        <v>10.5</v>
      </c>
      <c r="AO253" s="10">
        <v>0</v>
      </c>
      <c r="AP253" s="10">
        <v>0</v>
      </c>
      <c r="AQ253" s="10">
        <v>0</v>
      </c>
      <c r="AR253" s="10">
        <v>0</v>
      </c>
      <c r="AS253" s="10">
        <v>10.5</v>
      </c>
      <c r="AT253" s="10">
        <v>0</v>
      </c>
      <c r="AU253" s="10">
        <v>0</v>
      </c>
      <c r="AV253" s="10">
        <v>0</v>
      </c>
      <c r="AW253" s="10">
        <v>0</v>
      </c>
      <c r="AX253" s="10">
        <v>10.5</v>
      </c>
      <c r="AY253" s="10">
        <v>0</v>
      </c>
      <c r="AZ253" s="10">
        <v>342</v>
      </c>
      <c r="BA253" s="10" t="s">
        <v>319</v>
      </c>
      <c r="BB253" s="10">
        <v>0</v>
      </c>
      <c r="BC253" s="10">
        <v>0</v>
      </c>
      <c r="BD253" s="10">
        <v>0</v>
      </c>
      <c r="BE253" s="10">
        <v>10.5</v>
      </c>
      <c r="BF253" s="10">
        <v>0</v>
      </c>
      <c r="BG253" s="10">
        <v>0</v>
      </c>
      <c r="BH253" s="10">
        <v>0</v>
      </c>
      <c r="BI253" s="10">
        <v>0</v>
      </c>
      <c r="BJ253" s="10">
        <v>10.5</v>
      </c>
      <c r="BK253" s="10">
        <v>0</v>
      </c>
      <c r="BL253" s="10">
        <v>0</v>
      </c>
      <c r="BM253" s="10">
        <v>0</v>
      </c>
      <c r="BN253" s="10">
        <v>0</v>
      </c>
      <c r="BO253" s="10">
        <v>10.5</v>
      </c>
      <c r="BP253" s="10">
        <v>0</v>
      </c>
      <c r="BQ253" s="10">
        <v>342</v>
      </c>
      <c r="BR253" s="10" t="s">
        <v>319</v>
      </c>
      <c r="BS253" s="10">
        <v>0</v>
      </c>
      <c r="BT253" s="10">
        <v>0</v>
      </c>
      <c r="BU253" s="10">
        <v>0</v>
      </c>
      <c r="BV253" s="10">
        <v>10.5</v>
      </c>
      <c r="BW253" s="10">
        <v>0</v>
      </c>
      <c r="BX253" s="10">
        <v>0</v>
      </c>
      <c r="BY253" s="10">
        <v>0</v>
      </c>
      <c r="BZ253" s="10">
        <v>0</v>
      </c>
      <c r="CA253" s="10">
        <v>10.5</v>
      </c>
      <c r="CB253" s="10">
        <v>0</v>
      </c>
      <c r="CC253" s="10">
        <v>0</v>
      </c>
      <c r="CD253" s="10">
        <v>0</v>
      </c>
      <c r="CE253" s="10">
        <v>0</v>
      </c>
      <c r="CF253" s="10">
        <v>10.5</v>
      </c>
      <c r="CG253" s="10">
        <v>0</v>
      </c>
      <c r="CH253" s="10">
        <v>342</v>
      </c>
      <c r="CI253" s="10" t="s">
        <v>319</v>
      </c>
      <c r="CJ253" s="10">
        <v>0</v>
      </c>
      <c r="CK253" s="10">
        <v>0</v>
      </c>
      <c r="CL253" s="10">
        <v>0</v>
      </c>
      <c r="CM253" s="10">
        <v>10.7</v>
      </c>
      <c r="CN253" s="10">
        <v>0</v>
      </c>
      <c r="CO253" s="10">
        <v>0</v>
      </c>
      <c r="CP253" s="10">
        <v>0</v>
      </c>
      <c r="CQ253" s="10">
        <v>0</v>
      </c>
      <c r="CR253" s="10">
        <v>10.5</v>
      </c>
      <c r="CS253" s="10">
        <v>0</v>
      </c>
      <c r="CT253" s="10">
        <v>0</v>
      </c>
      <c r="CU253" s="10">
        <v>0</v>
      </c>
      <c r="CV253" s="10">
        <v>0</v>
      </c>
      <c r="CW253" s="10">
        <v>10.6</v>
      </c>
      <c r="CX253" s="10">
        <v>0</v>
      </c>
      <c r="CY253" s="10">
        <v>342</v>
      </c>
      <c r="CZ253" s="10" t="s">
        <v>319</v>
      </c>
      <c r="DA253" s="10">
        <v>1.6400000000000001E-2</v>
      </c>
      <c r="DB253" s="10">
        <v>7.4999999999999997E-3</v>
      </c>
      <c r="DC253" s="10">
        <v>1</v>
      </c>
      <c r="DD253" s="10">
        <v>10.4</v>
      </c>
      <c r="DE253" s="10">
        <v>0.91</v>
      </c>
      <c r="DF253" s="10">
        <v>1.6400000000000001E-2</v>
      </c>
      <c r="DG253" s="10">
        <v>7.4999999999999997E-3</v>
      </c>
      <c r="DH253" s="10">
        <v>1</v>
      </c>
      <c r="DI253" s="10">
        <v>10.4</v>
      </c>
      <c r="DJ253" s="10">
        <v>0.91</v>
      </c>
      <c r="DK253" s="10">
        <v>1.6799999999999999E-2</v>
      </c>
      <c r="DL253" s="10">
        <v>5.4999999999999997E-3</v>
      </c>
      <c r="DM253" s="10">
        <v>1</v>
      </c>
      <c r="DN253" s="10">
        <v>10.199999999999999</v>
      </c>
      <c r="DO253" s="10">
        <v>0.95</v>
      </c>
    </row>
    <row r="254" spans="1:119" x14ac:dyDescent="0.25">
      <c r="A254" s="10">
        <v>343</v>
      </c>
      <c r="B254" s="10" t="s">
        <v>320</v>
      </c>
      <c r="C254" s="10">
        <v>0.4</v>
      </c>
      <c r="D254" s="10">
        <v>0.21</v>
      </c>
      <c r="E254" s="10">
        <v>25.8</v>
      </c>
      <c r="F254" s="10">
        <v>10.1</v>
      </c>
      <c r="G254" s="10">
        <v>0.88</v>
      </c>
      <c r="H254" s="10">
        <v>0.62</v>
      </c>
      <c r="I254" s="10">
        <v>0.34</v>
      </c>
      <c r="J254" s="10">
        <v>40</v>
      </c>
      <c r="K254" s="10">
        <v>10.199999999999999</v>
      </c>
      <c r="L254" s="10">
        <v>0.88</v>
      </c>
      <c r="M254" s="10">
        <v>0.62</v>
      </c>
      <c r="N254" s="10">
        <v>0.33</v>
      </c>
      <c r="O254" s="10">
        <v>40</v>
      </c>
      <c r="P254" s="10">
        <v>10.1</v>
      </c>
      <c r="Q254" s="10">
        <v>0.88</v>
      </c>
      <c r="R254" s="10">
        <v>343</v>
      </c>
      <c r="S254" s="10" t="s">
        <v>320</v>
      </c>
      <c r="T254" s="10">
        <v>0.22889999999999999</v>
      </c>
      <c r="U254" s="10">
        <v>0.1593</v>
      </c>
      <c r="V254" s="10">
        <v>14.9091</v>
      </c>
      <c r="W254" s="10">
        <v>10.8</v>
      </c>
      <c r="Y254" s="10">
        <v>0.30470000000000003</v>
      </c>
      <c r="Z254" s="10">
        <v>0.1598</v>
      </c>
      <c r="AA254" s="10">
        <v>18.739699999999999</v>
      </c>
      <c r="AB254" s="10">
        <v>10.6</v>
      </c>
      <c r="AD254" s="10">
        <v>0.29289999999999999</v>
      </c>
      <c r="AE254" s="10">
        <v>0.10390000000000001</v>
      </c>
      <c r="AF254" s="10">
        <v>16.768599999999999</v>
      </c>
      <c r="AG254" s="10">
        <v>10.7</v>
      </c>
      <c r="AI254" s="10">
        <v>343</v>
      </c>
      <c r="AJ254" s="10" t="s">
        <v>320</v>
      </c>
      <c r="AK254" s="10">
        <v>0.65690000000000004</v>
      </c>
      <c r="AL254" s="10">
        <v>0.34350000000000003</v>
      </c>
      <c r="AM254" s="10">
        <v>40.7607</v>
      </c>
      <c r="AN254" s="10">
        <v>10.5</v>
      </c>
      <c r="AO254" s="10">
        <v>0.89</v>
      </c>
      <c r="AP254" s="10">
        <v>0.73529999999999995</v>
      </c>
      <c r="AQ254" s="10">
        <v>0.3468</v>
      </c>
      <c r="AR254" s="10">
        <v>44.7014</v>
      </c>
      <c r="AS254" s="10">
        <v>10.5</v>
      </c>
      <c r="AT254" s="10">
        <v>0.9</v>
      </c>
      <c r="AU254" s="10">
        <v>0.78800000000000003</v>
      </c>
      <c r="AV254" s="10">
        <v>0.36409999999999998</v>
      </c>
      <c r="AW254" s="10">
        <v>47.730899999999998</v>
      </c>
      <c r="AX254" s="10">
        <v>10.5</v>
      </c>
      <c r="AY254" s="10">
        <v>0.91</v>
      </c>
      <c r="AZ254" s="10">
        <v>343</v>
      </c>
      <c r="BA254" s="10" t="s">
        <v>320</v>
      </c>
      <c r="BB254" s="10">
        <v>0.39090000000000003</v>
      </c>
      <c r="BC254" s="10">
        <v>0.3599</v>
      </c>
      <c r="BD254" s="10">
        <v>29.217600000000001</v>
      </c>
      <c r="BE254" s="10">
        <v>10.5</v>
      </c>
      <c r="BF254" s="10">
        <v>0.74</v>
      </c>
      <c r="BG254" s="10">
        <v>0.52880000000000005</v>
      </c>
      <c r="BH254" s="10">
        <v>0.30599999999999999</v>
      </c>
      <c r="BI254" s="10">
        <v>33.593899999999998</v>
      </c>
      <c r="BJ254" s="10">
        <v>10.5</v>
      </c>
      <c r="BK254" s="10">
        <v>0.87</v>
      </c>
      <c r="BL254" s="10">
        <v>0.48249999999999998</v>
      </c>
      <c r="BM254" s="10">
        <v>0.2732</v>
      </c>
      <c r="BN254" s="10">
        <v>30.488700000000001</v>
      </c>
      <c r="BO254" s="10">
        <v>10.5</v>
      </c>
      <c r="BP254" s="10">
        <v>0.87</v>
      </c>
      <c r="BQ254" s="10">
        <v>343</v>
      </c>
      <c r="BR254" s="10" t="s">
        <v>320</v>
      </c>
      <c r="BS254" s="10">
        <v>0.68579999999999997</v>
      </c>
      <c r="BT254" s="10">
        <v>0.4259</v>
      </c>
      <c r="BU254" s="10">
        <v>44.3887</v>
      </c>
      <c r="BV254" s="10">
        <v>10.5</v>
      </c>
      <c r="BW254" s="10">
        <v>0.85</v>
      </c>
      <c r="BX254" s="10">
        <v>0.74709999999999999</v>
      </c>
      <c r="BY254" s="10">
        <v>0.42649999999999999</v>
      </c>
      <c r="BZ254" s="10">
        <v>47.3</v>
      </c>
      <c r="CA254" s="10">
        <v>10.5</v>
      </c>
      <c r="CB254" s="10">
        <v>0.87</v>
      </c>
      <c r="CC254" s="10">
        <v>0.6875</v>
      </c>
      <c r="CD254" s="10">
        <v>0.39789999999999998</v>
      </c>
      <c r="CE254" s="10">
        <v>43.68</v>
      </c>
      <c r="CF254" s="10">
        <v>10.5</v>
      </c>
      <c r="CG254" s="10">
        <v>0.87</v>
      </c>
      <c r="CH254" s="10">
        <v>343</v>
      </c>
      <c r="CI254" s="10" t="s">
        <v>320</v>
      </c>
      <c r="CJ254" s="10">
        <v>0.53239999999999998</v>
      </c>
      <c r="CK254" s="10">
        <v>0.35389999999999999</v>
      </c>
      <c r="CL254" s="10">
        <v>34.496099999999998</v>
      </c>
      <c r="CM254" s="10">
        <v>10.7</v>
      </c>
      <c r="CN254" s="10">
        <v>0.83</v>
      </c>
      <c r="CO254" s="10">
        <v>0.56679999999999997</v>
      </c>
      <c r="CP254" s="10">
        <v>0.35589999999999999</v>
      </c>
      <c r="CQ254" s="10">
        <v>36.797499999999999</v>
      </c>
      <c r="CR254" s="10">
        <v>10.5</v>
      </c>
      <c r="CS254" s="10">
        <v>0.85</v>
      </c>
      <c r="CT254" s="10">
        <v>0.51490000000000002</v>
      </c>
      <c r="CU254" s="10">
        <v>0.33789999999999998</v>
      </c>
      <c r="CV254" s="10">
        <v>33.544400000000003</v>
      </c>
      <c r="CW254" s="10">
        <v>10.6</v>
      </c>
      <c r="CX254" s="10">
        <v>0.84</v>
      </c>
      <c r="CY254" s="10">
        <v>343</v>
      </c>
      <c r="CZ254" s="10" t="s">
        <v>320</v>
      </c>
      <c r="DA254" s="10">
        <v>0.60770000000000002</v>
      </c>
      <c r="DB254" s="10">
        <v>0.33639999999999998</v>
      </c>
      <c r="DC254" s="10">
        <v>38.562600000000003</v>
      </c>
      <c r="DD254" s="10">
        <v>10.4</v>
      </c>
      <c r="DE254" s="10">
        <v>0.87</v>
      </c>
      <c r="DF254" s="10">
        <v>0.66490000000000005</v>
      </c>
      <c r="DG254" s="10">
        <v>0.35780000000000001</v>
      </c>
      <c r="DH254" s="10">
        <v>41.914200000000001</v>
      </c>
      <c r="DI254" s="10">
        <v>10.4</v>
      </c>
      <c r="DJ254" s="10">
        <v>0.88</v>
      </c>
      <c r="DK254" s="10">
        <v>0.61539999999999995</v>
      </c>
      <c r="DL254" s="10">
        <v>0.32329999999999998</v>
      </c>
      <c r="DM254" s="10">
        <v>39.349899999999998</v>
      </c>
      <c r="DN254" s="10">
        <v>10.199999999999999</v>
      </c>
      <c r="DO254" s="10">
        <v>0.89</v>
      </c>
    </row>
    <row r="255" spans="1:119" x14ac:dyDescent="0.25">
      <c r="A255" s="10">
        <v>344</v>
      </c>
      <c r="B255" s="10" t="s">
        <v>321</v>
      </c>
      <c r="C255" s="10">
        <v>0</v>
      </c>
      <c r="D255" s="10">
        <v>0</v>
      </c>
      <c r="E255" s="10">
        <v>0</v>
      </c>
      <c r="F255" s="10">
        <v>10.1</v>
      </c>
      <c r="G255" s="10">
        <v>0</v>
      </c>
      <c r="H255" s="10">
        <v>0</v>
      </c>
      <c r="I255" s="10">
        <v>0</v>
      </c>
      <c r="J255" s="10">
        <v>0</v>
      </c>
      <c r="K255" s="10">
        <v>10.199999999999999</v>
      </c>
      <c r="L255" s="10">
        <v>0</v>
      </c>
      <c r="M255" s="10">
        <v>0</v>
      </c>
      <c r="N255" s="10">
        <v>0</v>
      </c>
      <c r="O255" s="10">
        <v>0</v>
      </c>
      <c r="P255" s="10">
        <v>10.1</v>
      </c>
      <c r="Q255" s="10">
        <v>0</v>
      </c>
      <c r="R255" s="10">
        <v>344</v>
      </c>
      <c r="S255" s="10" t="s">
        <v>321</v>
      </c>
      <c r="T255" s="10">
        <v>0</v>
      </c>
      <c r="U255" s="10">
        <v>0</v>
      </c>
      <c r="V255" s="10">
        <v>0</v>
      </c>
      <c r="W255" s="10">
        <v>10.8</v>
      </c>
      <c r="Y255" s="10">
        <v>0</v>
      </c>
      <c r="Z255" s="10">
        <v>0</v>
      </c>
      <c r="AA255" s="10">
        <v>0</v>
      </c>
      <c r="AB255" s="10">
        <v>10.6</v>
      </c>
      <c r="AD255" s="10">
        <v>0</v>
      </c>
      <c r="AE255" s="10">
        <v>0</v>
      </c>
      <c r="AF255" s="10">
        <v>0</v>
      </c>
      <c r="AG255" s="10">
        <v>10.7</v>
      </c>
      <c r="AI255" s="10">
        <v>344</v>
      </c>
      <c r="AJ255" s="10" t="s">
        <v>321</v>
      </c>
      <c r="AK255" s="10">
        <v>0</v>
      </c>
      <c r="AL255" s="10">
        <v>0</v>
      </c>
      <c r="AM255" s="10">
        <v>0</v>
      </c>
      <c r="AN255" s="10">
        <v>10.5</v>
      </c>
      <c r="AO255" s="10">
        <v>0</v>
      </c>
      <c r="AP255" s="10">
        <v>0</v>
      </c>
      <c r="AQ255" s="10">
        <v>0</v>
      </c>
      <c r="AR255" s="10">
        <v>0</v>
      </c>
      <c r="AS255" s="10">
        <v>10.5</v>
      </c>
      <c r="AT255" s="10">
        <v>0</v>
      </c>
      <c r="AU255" s="10">
        <v>0</v>
      </c>
      <c r="AV255" s="10">
        <v>0</v>
      </c>
      <c r="AW255" s="10">
        <v>0</v>
      </c>
      <c r="AX255" s="10">
        <v>10.5</v>
      </c>
      <c r="AY255" s="10">
        <v>0</v>
      </c>
      <c r="AZ255" s="10">
        <v>344</v>
      </c>
      <c r="BA255" s="10" t="s">
        <v>321</v>
      </c>
      <c r="BB255" s="10">
        <v>0</v>
      </c>
      <c r="BC255" s="10">
        <v>0</v>
      </c>
      <c r="BD255" s="10">
        <v>0</v>
      </c>
      <c r="BE255" s="10">
        <v>10.5</v>
      </c>
      <c r="BF255" s="10">
        <v>0</v>
      </c>
      <c r="BG255" s="10">
        <v>0</v>
      </c>
      <c r="BH255" s="10">
        <v>0</v>
      </c>
      <c r="BI255" s="10">
        <v>0</v>
      </c>
      <c r="BJ255" s="10">
        <v>10.5</v>
      </c>
      <c r="BK255" s="10">
        <v>0</v>
      </c>
      <c r="BL255" s="10">
        <v>0</v>
      </c>
      <c r="BM255" s="10">
        <v>0</v>
      </c>
      <c r="BN255" s="10">
        <v>0</v>
      </c>
      <c r="BO255" s="10">
        <v>10.5</v>
      </c>
      <c r="BP255" s="10">
        <v>0</v>
      </c>
      <c r="BQ255" s="10">
        <v>344</v>
      </c>
      <c r="BR255" s="10" t="s">
        <v>321</v>
      </c>
      <c r="BS255" s="10">
        <v>0</v>
      </c>
      <c r="BT255" s="10">
        <v>0</v>
      </c>
      <c r="BU255" s="10">
        <v>0</v>
      </c>
      <c r="BV255" s="10">
        <v>10.5</v>
      </c>
      <c r="BW255" s="10">
        <v>0</v>
      </c>
      <c r="BX255" s="10">
        <v>0</v>
      </c>
      <c r="BY255" s="10">
        <v>0</v>
      </c>
      <c r="BZ255" s="10">
        <v>0</v>
      </c>
      <c r="CA255" s="10">
        <v>10.5</v>
      </c>
      <c r="CB255" s="10">
        <v>0</v>
      </c>
      <c r="CC255" s="10">
        <v>0</v>
      </c>
      <c r="CD255" s="10">
        <v>0</v>
      </c>
      <c r="CE255" s="10">
        <v>0</v>
      </c>
      <c r="CF255" s="10">
        <v>10.5</v>
      </c>
      <c r="CG255" s="10">
        <v>0</v>
      </c>
      <c r="CH255" s="10">
        <v>344</v>
      </c>
      <c r="CI255" s="10" t="s">
        <v>321</v>
      </c>
      <c r="CJ255" s="10">
        <v>0</v>
      </c>
      <c r="CK255" s="10">
        <v>0</v>
      </c>
      <c r="CL255" s="10">
        <v>0</v>
      </c>
      <c r="CM255" s="10">
        <v>10.7</v>
      </c>
      <c r="CN255" s="10">
        <v>0</v>
      </c>
      <c r="CO255" s="10">
        <v>0</v>
      </c>
      <c r="CP255" s="10">
        <v>0</v>
      </c>
      <c r="CQ255" s="10">
        <v>0</v>
      </c>
      <c r="CR255" s="10">
        <v>10.5</v>
      </c>
      <c r="CS255" s="10">
        <v>0</v>
      </c>
      <c r="CT255" s="10">
        <v>0</v>
      </c>
      <c r="CU255" s="10">
        <v>0</v>
      </c>
      <c r="CV255" s="10">
        <v>0</v>
      </c>
      <c r="CW255" s="10">
        <v>10.6</v>
      </c>
      <c r="CX255" s="10">
        <v>0</v>
      </c>
      <c r="CY255" s="10">
        <v>344</v>
      </c>
      <c r="CZ255" s="10" t="s">
        <v>321</v>
      </c>
      <c r="DA255" s="10">
        <v>0</v>
      </c>
      <c r="DB255" s="10">
        <v>0</v>
      </c>
      <c r="DC255" s="10">
        <v>0</v>
      </c>
      <c r="DD255" s="10">
        <v>10.4</v>
      </c>
      <c r="DE255" s="10">
        <v>0</v>
      </c>
      <c r="DF255" s="10">
        <v>0</v>
      </c>
      <c r="DG255" s="10">
        <v>0</v>
      </c>
      <c r="DH255" s="10">
        <v>0</v>
      </c>
      <c r="DI255" s="10">
        <v>10.4</v>
      </c>
      <c r="DJ255" s="10">
        <v>0</v>
      </c>
      <c r="DK255" s="10">
        <v>0</v>
      </c>
      <c r="DL255" s="10">
        <v>0</v>
      </c>
      <c r="DM255" s="10">
        <v>0</v>
      </c>
      <c r="DN255" s="10">
        <v>10.199999999999999</v>
      </c>
      <c r="DO255" s="10">
        <v>0</v>
      </c>
    </row>
    <row r="256" spans="1:119" x14ac:dyDescent="0.25">
      <c r="A256" s="10">
        <v>345</v>
      </c>
      <c r="B256" s="10" t="s">
        <v>322</v>
      </c>
      <c r="C256" s="10">
        <v>0</v>
      </c>
      <c r="D256" s="10">
        <v>0</v>
      </c>
      <c r="E256" s="10">
        <v>0</v>
      </c>
      <c r="F256" s="10">
        <v>10.1</v>
      </c>
      <c r="G256" s="10">
        <v>0</v>
      </c>
      <c r="H256" s="10">
        <v>0</v>
      </c>
      <c r="I256" s="10">
        <v>0</v>
      </c>
      <c r="J256" s="10">
        <v>0</v>
      </c>
      <c r="K256" s="10">
        <v>10.199999999999999</v>
      </c>
      <c r="L256" s="10">
        <v>0</v>
      </c>
      <c r="M256" s="10">
        <v>0</v>
      </c>
      <c r="N256" s="10">
        <v>0</v>
      </c>
      <c r="O256" s="10">
        <v>0</v>
      </c>
      <c r="P256" s="10">
        <v>10.1</v>
      </c>
      <c r="Q256" s="10">
        <v>0</v>
      </c>
      <c r="R256" s="10">
        <v>345</v>
      </c>
      <c r="S256" s="10" t="s">
        <v>322</v>
      </c>
      <c r="T256" s="10">
        <v>0</v>
      </c>
      <c r="U256" s="10">
        <v>0</v>
      </c>
      <c r="V256" s="10">
        <v>0</v>
      </c>
      <c r="W256" s="10">
        <v>10.8</v>
      </c>
      <c r="Y256" s="10">
        <v>0</v>
      </c>
      <c r="Z256" s="10">
        <v>0</v>
      </c>
      <c r="AA256" s="10">
        <v>0</v>
      </c>
      <c r="AB256" s="10">
        <v>10.6</v>
      </c>
      <c r="AD256" s="10">
        <v>0</v>
      </c>
      <c r="AE256" s="10">
        <v>0</v>
      </c>
      <c r="AF256" s="10">
        <v>0</v>
      </c>
      <c r="AG256" s="10">
        <v>10.7</v>
      </c>
      <c r="AI256" s="10">
        <v>345</v>
      </c>
      <c r="AJ256" s="10" t="s">
        <v>322</v>
      </c>
      <c r="AK256" s="10">
        <v>7.7700000000000005E-2</v>
      </c>
      <c r="AL256" s="10">
        <v>0.01</v>
      </c>
      <c r="AM256" s="10">
        <v>4.3076999999999996</v>
      </c>
      <c r="AN256" s="10">
        <v>10.5</v>
      </c>
      <c r="AO256" s="10">
        <v>0.99</v>
      </c>
      <c r="AP256" s="10">
        <v>0.15409999999999999</v>
      </c>
      <c r="AQ256" s="10">
        <v>1.2E-2</v>
      </c>
      <c r="AR256" s="10">
        <v>8.4940999999999995</v>
      </c>
      <c r="AS256" s="10">
        <v>10.5</v>
      </c>
      <c r="AT256" s="10">
        <v>0.997</v>
      </c>
      <c r="AU256" s="10">
        <v>0.1573</v>
      </c>
      <c r="AV256" s="10">
        <v>1.7399999999999999E-2</v>
      </c>
      <c r="AW256" s="10">
        <v>8.7019000000000002</v>
      </c>
      <c r="AX256" s="10">
        <v>10.5</v>
      </c>
      <c r="AY256" s="10">
        <v>0.99</v>
      </c>
      <c r="AZ256" s="10">
        <v>345</v>
      </c>
      <c r="BA256" s="10" t="s">
        <v>322</v>
      </c>
      <c r="BB256" s="10">
        <v>0</v>
      </c>
      <c r="BC256" s="10">
        <v>0</v>
      </c>
      <c r="BD256" s="10">
        <v>0</v>
      </c>
      <c r="BE256" s="10">
        <v>10.5</v>
      </c>
      <c r="BF256" s="10">
        <v>0</v>
      </c>
      <c r="BG256" s="10">
        <v>0</v>
      </c>
      <c r="BH256" s="10">
        <v>0</v>
      </c>
      <c r="BI256" s="10">
        <v>0</v>
      </c>
      <c r="BJ256" s="10">
        <v>10.5</v>
      </c>
      <c r="BK256" s="10">
        <v>0</v>
      </c>
      <c r="BL256" s="10">
        <v>0</v>
      </c>
      <c r="BM256" s="10">
        <v>0</v>
      </c>
      <c r="BN256" s="10">
        <v>0</v>
      </c>
      <c r="BO256" s="10">
        <v>10.5</v>
      </c>
      <c r="BP256" s="10">
        <v>0</v>
      </c>
      <c r="BQ256" s="10">
        <v>345</v>
      </c>
      <c r="BR256" s="10" t="s">
        <v>322</v>
      </c>
      <c r="BS256" s="10">
        <v>0</v>
      </c>
      <c r="BT256" s="10">
        <v>0</v>
      </c>
      <c r="BU256" s="10">
        <v>0</v>
      </c>
      <c r="BV256" s="10">
        <v>10.5</v>
      </c>
      <c r="BW256" s="10">
        <v>0</v>
      </c>
      <c r="BX256" s="10">
        <v>0</v>
      </c>
      <c r="BY256" s="10">
        <v>0</v>
      </c>
      <c r="BZ256" s="10">
        <v>0</v>
      </c>
      <c r="CA256" s="10">
        <v>10.5</v>
      </c>
      <c r="CB256" s="10">
        <v>0</v>
      </c>
      <c r="CC256" s="10">
        <v>0</v>
      </c>
      <c r="CD256" s="10">
        <v>0</v>
      </c>
      <c r="CE256" s="10">
        <v>0</v>
      </c>
      <c r="CF256" s="10">
        <v>10.5</v>
      </c>
      <c r="CG256" s="10">
        <v>0</v>
      </c>
      <c r="CH256" s="10">
        <v>345</v>
      </c>
      <c r="CI256" s="10" t="s">
        <v>322</v>
      </c>
      <c r="CJ256" s="10">
        <v>3.2399999999999998E-2</v>
      </c>
      <c r="CK256" s="10">
        <v>1.7500000000000002E-2</v>
      </c>
      <c r="CL256" s="10">
        <v>1.9859</v>
      </c>
      <c r="CM256" s="10">
        <v>10.7</v>
      </c>
      <c r="CN256" s="10">
        <v>0.88</v>
      </c>
      <c r="CO256" s="10">
        <v>1.9699999999999999E-2</v>
      </c>
      <c r="CP256" s="10">
        <v>2.3900000000000001E-2</v>
      </c>
      <c r="CQ256" s="10">
        <v>1.7036</v>
      </c>
      <c r="CR256" s="10">
        <v>10.5</v>
      </c>
      <c r="CS256" s="10">
        <v>0.64</v>
      </c>
      <c r="CT256" s="10">
        <v>6.8000000000000005E-2</v>
      </c>
      <c r="CU256" s="10">
        <v>1.3899999999999999E-2</v>
      </c>
      <c r="CV256" s="10">
        <v>3.7827000000000002</v>
      </c>
      <c r="CW256" s="10">
        <v>10.6</v>
      </c>
      <c r="CX256" s="10">
        <v>0.98</v>
      </c>
      <c r="CY256" s="10">
        <v>345</v>
      </c>
      <c r="CZ256" s="10" t="s">
        <v>322</v>
      </c>
      <c r="DA256" s="10">
        <v>6.1100000000000002E-2</v>
      </c>
      <c r="DB256" s="10">
        <v>5.1000000000000004E-3</v>
      </c>
      <c r="DC256" s="10">
        <v>3.4026000000000001</v>
      </c>
      <c r="DD256" s="10">
        <v>10.4</v>
      </c>
      <c r="DE256" s="10">
        <v>1</v>
      </c>
      <c r="DF256" s="10">
        <v>0.10340000000000001</v>
      </c>
      <c r="DG256" s="10">
        <v>2.7000000000000001E-3</v>
      </c>
      <c r="DH256" s="10">
        <v>5.7409999999999997</v>
      </c>
      <c r="DI256" s="10">
        <v>10.4</v>
      </c>
      <c r="DJ256" s="10">
        <v>1</v>
      </c>
      <c r="DK256" s="10">
        <v>9.98E-2</v>
      </c>
      <c r="DL256" s="10">
        <v>3.3999999999999998E-3</v>
      </c>
      <c r="DM256" s="10">
        <v>5.6543999999999999</v>
      </c>
      <c r="DN256" s="10">
        <v>10.199999999999999</v>
      </c>
      <c r="DO256" s="10">
        <v>1</v>
      </c>
    </row>
    <row r="257" spans="1:119" x14ac:dyDescent="0.25">
      <c r="A257" s="10">
        <v>346</v>
      </c>
      <c r="B257" s="10" t="s">
        <v>323</v>
      </c>
      <c r="C257" s="10">
        <v>0</v>
      </c>
      <c r="D257" s="10">
        <v>0</v>
      </c>
      <c r="E257" s="10">
        <v>0</v>
      </c>
      <c r="F257" s="10">
        <v>10.1</v>
      </c>
      <c r="G257" s="10">
        <v>0</v>
      </c>
      <c r="H257" s="10">
        <v>0</v>
      </c>
      <c r="I257" s="10">
        <v>0</v>
      </c>
      <c r="J257" s="10">
        <v>0</v>
      </c>
      <c r="K257" s="10">
        <v>10.199999999999999</v>
      </c>
      <c r="L257" s="10">
        <v>0</v>
      </c>
      <c r="M257" s="10">
        <v>0</v>
      </c>
      <c r="N257" s="10">
        <v>0</v>
      </c>
      <c r="O257" s="10">
        <v>0</v>
      </c>
      <c r="P257" s="10">
        <v>10.1</v>
      </c>
      <c r="Q257" s="10">
        <v>0</v>
      </c>
      <c r="R257" s="10">
        <v>346</v>
      </c>
      <c r="S257" s="10" t="s">
        <v>323</v>
      </c>
      <c r="T257" s="10">
        <v>1.49E-2</v>
      </c>
      <c r="U257" s="10">
        <v>1.14E-2</v>
      </c>
      <c r="V257" s="10">
        <v>1.0038</v>
      </c>
      <c r="W257" s="10">
        <v>10.8</v>
      </c>
      <c r="Y257" s="10">
        <v>2.18E-2</v>
      </c>
      <c r="Z257" s="10">
        <v>6.7000000000000002E-3</v>
      </c>
      <c r="AA257" s="10">
        <v>1.2422</v>
      </c>
      <c r="AB257" s="10">
        <v>10.6</v>
      </c>
      <c r="AD257" s="10">
        <v>0.02</v>
      </c>
      <c r="AE257" s="10">
        <v>5.8999999999999999E-3</v>
      </c>
      <c r="AF257" s="10">
        <v>1.127</v>
      </c>
      <c r="AG257" s="10">
        <v>10.7</v>
      </c>
      <c r="AI257" s="10">
        <v>346</v>
      </c>
      <c r="AJ257" s="10" t="s">
        <v>323</v>
      </c>
      <c r="AK257" s="10">
        <v>5.5599999999999997E-2</v>
      </c>
      <c r="AL257" s="10">
        <v>1.23E-2</v>
      </c>
      <c r="AM257" s="10">
        <v>3.1312000000000002</v>
      </c>
      <c r="AN257" s="10">
        <v>10.5</v>
      </c>
      <c r="AO257" s="10">
        <v>0.98</v>
      </c>
      <c r="AP257" s="10">
        <v>0.13730000000000001</v>
      </c>
      <c r="AQ257" s="10">
        <v>1.7600000000000001E-2</v>
      </c>
      <c r="AR257" s="10">
        <v>7.6112000000000002</v>
      </c>
      <c r="AS257" s="10">
        <v>10.5</v>
      </c>
      <c r="AT257" s="10">
        <v>0.99</v>
      </c>
      <c r="AU257" s="10">
        <v>0.10979999999999999</v>
      </c>
      <c r="AV257" s="10">
        <v>1.2800000000000001E-2</v>
      </c>
      <c r="AW257" s="10">
        <v>6.0781999999999998</v>
      </c>
      <c r="AX257" s="10">
        <v>10.5</v>
      </c>
      <c r="AY257" s="10">
        <v>0.99</v>
      </c>
      <c r="AZ257" s="10">
        <v>346</v>
      </c>
      <c r="BA257" s="10" t="s">
        <v>323</v>
      </c>
      <c r="BB257" s="10">
        <v>0.15140000000000001</v>
      </c>
      <c r="BC257" s="10">
        <v>0.1203</v>
      </c>
      <c r="BD257" s="10">
        <v>10.6334</v>
      </c>
      <c r="BE257" s="10">
        <v>10.5</v>
      </c>
      <c r="BF257" s="10">
        <v>0.78</v>
      </c>
      <c r="BG257" s="10">
        <v>0.2001</v>
      </c>
      <c r="BH257" s="10">
        <v>0.1099</v>
      </c>
      <c r="BI257" s="10">
        <v>12.554600000000001</v>
      </c>
      <c r="BJ257" s="10">
        <v>10.5</v>
      </c>
      <c r="BK257" s="10">
        <v>0.88</v>
      </c>
      <c r="BL257" s="10">
        <v>0.17549999999999999</v>
      </c>
      <c r="BM257" s="10">
        <v>8.5800000000000001E-2</v>
      </c>
      <c r="BN257" s="10">
        <v>10.7431</v>
      </c>
      <c r="BO257" s="10">
        <v>10.5</v>
      </c>
      <c r="BP257" s="10">
        <v>0.9</v>
      </c>
      <c r="BQ257" s="10">
        <v>346</v>
      </c>
      <c r="BR257" s="10" t="s">
        <v>323</v>
      </c>
      <c r="BS257" s="10">
        <v>6.4199999999999993E-2</v>
      </c>
      <c r="BT257" s="10">
        <v>1.6199999999999999E-2</v>
      </c>
      <c r="BU257" s="10">
        <v>3.6381000000000001</v>
      </c>
      <c r="BV257" s="10">
        <v>10.5</v>
      </c>
      <c r="BW257" s="10">
        <v>0.97</v>
      </c>
      <c r="BX257" s="10">
        <v>0.1295</v>
      </c>
      <c r="BY257" s="10">
        <v>2.3E-2</v>
      </c>
      <c r="BZ257" s="10">
        <v>7.2336</v>
      </c>
      <c r="CA257" s="10">
        <v>10.5</v>
      </c>
      <c r="CB257" s="10">
        <v>0.98</v>
      </c>
      <c r="CC257" s="10">
        <v>0.2034</v>
      </c>
      <c r="CD257" s="10">
        <v>0.12970000000000001</v>
      </c>
      <c r="CE257" s="10">
        <v>13.265700000000001</v>
      </c>
      <c r="CF257" s="10">
        <v>10.5</v>
      </c>
      <c r="CG257" s="10">
        <v>0.84</v>
      </c>
      <c r="CH257" s="10">
        <v>346</v>
      </c>
      <c r="CI257" s="10" t="s">
        <v>323</v>
      </c>
      <c r="CJ257" s="10">
        <v>0</v>
      </c>
      <c r="CK257" s="10">
        <v>0</v>
      </c>
      <c r="CL257" s="10">
        <v>0</v>
      </c>
      <c r="CM257" s="10">
        <v>10.7</v>
      </c>
      <c r="CN257" s="10">
        <v>0</v>
      </c>
      <c r="CO257" s="10">
        <v>0</v>
      </c>
      <c r="CP257" s="10">
        <v>0</v>
      </c>
      <c r="CQ257" s="10">
        <v>0</v>
      </c>
      <c r="CR257" s="10">
        <v>10.5</v>
      </c>
      <c r="CS257" s="10">
        <v>0</v>
      </c>
      <c r="CT257" s="10">
        <v>0</v>
      </c>
      <c r="CU257" s="10">
        <v>0</v>
      </c>
      <c r="CV257" s="10">
        <v>0</v>
      </c>
      <c r="CW257" s="10">
        <v>10.6</v>
      </c>
      <c r="CX257" s="10">
        <v>0</v>
      </c>
      <c r="CY257" s="10">
        <v>346</v>
      </c>
      <c r="CZ257" s="10" t="s">
        <v>323</v>
      </c>
      <c r="DA257" s="10">
        <v>0</v>
      </c>
      <c r="DB257" s="10">
        <v>0</v>
      </c>
      <c r="DC257" s="10">
        <v>0</v>
      </c>
      <c r="DD257" s="10">
        <v>10.4</v>
      </c>
      <c r="DE257" s="10">
        <v>0</v>
      </c>
      <c r="DF257" s="10">
        <v>0</v>
      </c>
      <c r="DG257" s="10">
        <v>0</v>
      </c>
      <c r="DH257" s="10">
        <v>0</v>
      </c>
      <c r="DI257" s="10">
        <v>10.4</v>
      </c>
      <c r="DJ257" s="10">
        <v>0</v>
      </c>
      <c r="DK257" s="10">
        <v>0</v>
      </c>
      <c r="DL257" s="10">
        <v>0</v>
      </c>
      <c r="DM257" s="10">
        <v>0</v>
      </c>
      <c r="DN257" s="10">
        <v>10.199999999999999</v>
      </c>
      <c r="DO257" s="10">
        <v>0</v>
      </c>
    </row>
    <row r="258" spans="1:119" x14ac:dyDescent="0.25">
      <c r="A258" s="10">
        <v>347</v>
      </c>
      <c r="B258" s="10" t="s">
        <v>324</v>
      </c>
      <c r="C258" s="10">
        <v>0</v>
      </c>
      <c r="D258" s="10">
        <v>0</v>
      </c>
      <c r="E258" s="10">
        <v>0</v>
      </c>
      <c r="F258" s="10">
        <v>10.1</v>
      </c>
      <c r="G258" s="10">
        <v>0</v>
      </c>
      <c r="H258" s="10">
        <v>0</v>
      </c>
      <c r="I258" s="10">
        <v>0</v>
      </c>
      <c r="J258" s="10">
        <v>0</v>
      </c>
      <c r="K258" s="10">
        <v>10.199999999999999</v>
      </c>
      <c r="L258" s="10">
        <v>0</v>
      </c>
      <c r="M258" s="10">
        <v>0.02</v>
      </c>
      <c r="N258" s="10">
        <v>0.01</v>
      </c>
      <c r="O258" s="10">
        <v>1</v>
      </c>
      <c r="P258" s="10">
        <v>10.1</v>
      </c>
      <c r="Q258" s="10">
        <v>0.92</v>
      </c>
      <c r="R258" s="10">
        <v>347</v>
      </c>
      <c r="S258" s="10" t="s">
        <v>324</v>
      </c>
      <c r="T258" s="10">
        <v>0</v>
      </c>
      <c r="U258" s="10">
        <v>2.0000000000000001E-4</v>
      </c>
      <c r="V258" s="10">
        <v>0</v>
      </c>
      <c r="W258" s="10">
        <v>10.8</v>
      </c>
      <c r="Y258" s="10">
        <v>0</v>
      </c>
      <c r="Z258" s="10">
        <v>2.0000000000000001E-4</v>
      </c>
      <c r="AA258" s="10">
        <v>0</v>
      </c>
      <c r="AB258" s="10">
        <v>10.6</v>
      </c>
      <c r="AD258" s="10">
        <v>0</v>
      </c>
      <c r="AE258" s="10">
        <v>2.0000000000000001E-4</v>
      </c>
      <c r="AF258" s="10">
        <v>0</v>
      </c>
      <c r="AG258" s="10">
        <v>10.7</v>
      </c>
      <c r="AI258" s="10">
        <v>347</v>
      </c>
      <c r="AJ258" s="10" t="s">
        <v>324</v>
      </c>
      <c r="AK258" s="10">
        <v>0.28299999999999997</v>
      </c>
      <c r="AL258" s="10">
        <v>2.1999999999999999E-2</v>
      </c>
      <c r="AM258" s="10">
        <v>15.6073</v>
      </c>
      <c r="AN258" s="10">
        <v>10.5</v>
      </c>
      <c r="AO258" s="10">
        <v>0.997</v>
      </c>
      <c r="AP258" s="10">
        <v>0.36680000000000001</v>
      </c>
      <c r="AQ258" s="10">
        <v>2.8500000000000001E-2</v>
      </c>
      <c r="AR258" s="10">
        <v>20.2255</v>
      </c>
      <c r="AS258" s="10">
        <v>10.5</v>
      </c>
      <c r="AT258" s="10">
        <v>0.997</v>
      </c>
      <c r="AU258" s="10">
        <v>0.30530000000000002</v>
      </c>
      <c r="AV258" s="10">
        <v>2.3699999999999999E-2</v>
      </c>
      <c r="AW258" s="10">
        <v>16.828900000000001</v>
      </c>
      <c r="AX258" s="10">
        <v>10.5</v>
      </c>
      <c r="AY258" s="10">
        <v>0.997</v>
      </c>
      <c r="AZ258" s="10">
        <v>347</v>
      </c>
      <c r="BA258" s="10" t="s">
        <v>324</v>
      </c>
      <c r="BB258" s="10">
        <v>0.21199999999999999</v>
      </c>
      <c r="BC258" s="10">
        <v>2.5499999999999998E-2</v>
      </c>
      <c r="BD258" s="10">
        <v>11.740600000000001</v>
      </c>
      <c r="BE258" s="10">
        <v>10.5</v>
      </c>
      <c r="BF258" s="10">
        <v>0.99</v>
      </c>
      <c r="BG258" s="10">
        <v>0.2802</v>
      </c>
      <c r="BH258" s="10">
        <v>2.3300000000000001E-2</v>
      </c>
      <c r="BI258" s="10">
        <v>15.462400000000001</v>
      </c>
      <c r="BJ258" s="10">
        <v>10.5</v>
      </c>
      <c r="BK258" s="10">
        <v>1</v>
      </c>
      <c r="BL258" s="10">
        <v>0.24579999999999999</v>
      </c>
      <c r="BM258" s="10">
        <v>1.8200000000000001E-2</v>
      </c>
      <c r="BN258" s="10">
        <v>13.5524</v>
      </c>
      <c r="BO258" s="10">
        <v>10.5</v>
      </c>
      <c r="BP258" s="10">
        <v>1</v>
      </c>
      <c r="BQ258" s="10">
        <v>347</v>
      </c>
      <c r="BR258" s="10" t="s">
        <v>324</v>
      </c>
      <c r="BS258" s="10">
        <v>0.13539999999999999</v>
      </c>
      <c r="BT258" s="10">
        <v>1.4E-3</v>
      </c>
      <c r="BU258" s="10">
        <v>7.4432</v>
      </c>
      <c r="BV258" s="10">
        <v>10.5</v>
      </c>
      <c r="BW258" s="10">
        <v>1</v>
      </c>
      <c r="BX258" s="10">
        <v>0.2339</v>
      </c>
      <c r="BY258" s="10">
        <v>1.4200000000000001E-2</v>
      </c>
      <c r="BZ258" s="10">
        <v>12.886100000000001</v>
      </c>
      <c r="CA258" s="10">
        <v>10.5</v>
      </c>
      <c r="CB258" s="10">
        <v>1</v>
      </c>
      <c r="CC258" s="10">
        <v>0</v>
      </c>
      <c r="CD258" s="10">
        <v>0</v>
      </c>
      <c r="CE258" s="10">
        <v>0</v>
      </c>
      <c r="CF258" s="10">
        <v>10.5</v>
      </c>
      <c r="CG258" s="10">
        <v>0</v>
      </c>
      <c r="CH258" s="10">
        <v>347</v>
      </c>
      <c r="CI258" s="10" t="s">
        <v>324</v>
      </c>
      <c r="CJ258" s="10">
        <v>8.9899999999999994E-2</v>
      </c>
      <c r="CK258" s="10">
        <v>1E-3</v>
      </c>
      <c r="CL258" s="10">
        <v>4.8521999999999998</v>
      </c>
      <c r="CM258" s="10">
        <v>10.7</v>
      </c>
      <c r="CN258" s="10">
        <v>1</v>
      </c>
      <c r="CO258" s="10">
        <v>0.18459999999999999</v>
      </c>
      <c r="CP258" s="10">
        <v>2.1000000000000001E-2</v>
      </c>
      <c r="CQ258" s="10">
        <v>10.213900000000001</v>
      </c>
      <c r="CR258" s="10">
        <v>10.5</v>
      </c>
      <c r="CS258" s="10">
        <v>0.99</v>
      </c>
      <c r="CT258" s="10">
        <v>0.12740000000000001</v>
      </c>
      <c r="CU258" s="10">
        <v>5.4000000000000003E-3</v>
      </c>
      <c r="CV258" s="10">
        <v>6.9474</v>
      </c>
      <c r="CW258" s="10">
        <v>10.6</v>
      </c>
      <c r="CX258" s="10">
        <v>1</v>
      </c>
      <c r="CY258" s="10">
        <v>347</v>
      </c>
      <c r="CZ258" s="10" t="s">
        <v>324</v>
      </c>
      <c r="DA258" s="10">
        <v>0.15579999999999999</v>
      </c>
      <c r="DB258" s="10">
        <v>2E-3</v>
      </c>
      <c r="DC258" s="10">
        <v>8.6521000000000008</v>
      </c>
      <c r="DD258" s="10">
        <v>10.4</v>
      </c>
      <c r="DE258" s="10">
        <v>1</v>
      </c>
      <c r="DF258" s="10">
        <v>0.20599999999999999</v>
      </c>
      <c r="DG258" s="10">
        <v>9.7000000000000003E-3</v>
      </c>
      <c r="DH258" s="10">
        <v>11.448600000000001</v>
      </c>
      <c r="DI258" s="10">
        <v>10.4</v>
      </c>
      <c r="DJ258" s="10">
        <v>1</v>
      </c>
      <c r="DK258" s="10">
        <v>0.1542</v>
      </c>
      <c r="DL258" s="10">
        <v>1.8E-3</v>
      </c>
      <c r="DM258" s="10">
        <v>8.7310999999999996</v>
      </c>
      <c r="DN258" s="10">
        <v>10.199999999999999</v>
      </c>
      <c r="DO258" s="10">
        <v>1</v>
      </c>
    </row>
    <row r="259" spans="1:119" x14ac:dyDescent="0.25">
      <c r="A259" s="10">
        <v>348</v>
      </c>
      <c r="B259" s="10" t="s">
        <v>325</v>
      </c>
      <c r="C259" s="10">
        <v>0.1</v>
      </c>
      <c r="D259" s="10">
        <v>0.04</v>
      </c>
      <c r="E259" s="10">
        <v>6.02</v>
      </c>
      <c r="F259" s="10">
        <v>10.1</v>
      </c>
      <c r="G259" s="10">
        <v>0.93</v>
      </c>
      <c r="H259" s="10">
        <v>0.23</v>
      </c>
      <c r="I259" s="10">
        <v>0.09</v>
      </c>
      <c r="J259" s="10">
        <v>14</v>
      </c>
      <c r="K259" s="10">
        <v>10.199999999999999</v>
      </c>
      <c r="L259" s="10">
        <v>0.93</v>
      </c>
      <c r="M259" s="10">
        <v>0.46</v>
      </c>
      <c r="N259" s="10">
        <v>0.18</v>
      </c>
      <c r="O259" s="10">
        <v>28</v>
      </c>
      <c r="P259" s="10">
        <v>10.1</v>
      </c>
      <c r="Q259" s="10">
        <v>0.93</v>
      </c>
      <c r="R259" s="10">
        <v>348</v>
      </c>
      <c r="S259" s="10" t="s">
        <v>325</v>
      </c>
      <c r="T259" s="10">
        <v>0</v>
      </c>
      <c r="U259" s="10">
        <v>0</v>
      </c>
      <c r="V259" s="10">
        <v>0</v>
      </c>
      <c r="W259" s="10">
        <v>10.8</v>
      </c>
      <c r="Y259" s="10">
        <v>0</v>
      </c>
      <c r="Z259" s="10">
        <v>0</v>
      </c>
      <c r="AA259" s="10">
        <v>0</v>
      </c>
      <c r="AB259" s="10">
        <v>10.6</v>
      </c>
      <c r="AD259" s="10">
        <v>0</v>
      </c>
      <c r="AE259" s="10">
        <v>0</v>
      </c>
      <c r="AF259" s="10">
        <v>0</v>
      </c>
      <c r="AG259" s="10">
        <v>10.7</v>
      </c>
      <c r="AI259" s="10">
        <v>348</v>
      </c>
      <c r="AJ259" s="10" t="s">
        <v>325</v>
      </c>
      <c r="AK259" s="10">
        <v>0.11990000000000001</v>
      </c>
      <c r="AL259" s="10">
        <v>4.7300000000000002E-2</v>
      </c>
      <c r="AM259" s="10">
        <v>7.0876000000000001</v>
      </c>
      <c r="AN259" s="10">
        <v>10.5</v>
      </c>
      <c r="AO259" s="10">
        <v>0.93</v>
      </c>
      <c r="AP259" s="10">
        <v>0.20780000000000001</v>
      </c>
      <c r="AQ259" s="10">
        <v>6.5799999999999997E-2</v>
      </c>
      <c r="AR259" s="10">
        <v>11.9855</v>
      </c>
      <c r="AS259" s="10">
        <v>10.5</v>
      </c>
      <c r="AT259" s="10">
        <v>0.95</v>
      </c>
      <c r="AU259" s="10">
        <v>0.1946</v>
      </c>
      <c r="AV259" s="10">
        <v>5.04E-2</v>
      </c>
      <c r="AW259" s="10">
        <v>11.053900000000001</v>
      </c>
      <c r="AX259" s="10">
        <v>10.5</v>
      </c>
      <c r="AY259" s="10">
        <v>0.97</v>
      </c>
      <c r="AZ259" s="10">
        <v>348</v>
      </c>
      <c r="BA259" s="10" t="s">
        <v>325</v>
      </c>
      <c r="BB259" s="10">
        <v>3.8699999999999998E-2</v>
      </c>
      <c r="BC259" s="10">
        <v>3.2399999999999998E-2</v>
      </c>
      <c r="BD259" s="10">
        <v>2.7764000000000002</v>
      </c>
      <c r="BE259" s="10">
        <v>10.5</v>
      </c>
      <c r="BF259" s="10">
        <v>0.77</v>
      </c>
      <c r="BG259" s="10">
        <v>0.1686</v>
      </c>
      <c r="BH259" s="10">
        <v>0.10249999999999999</v>
      </c>
      <c r="BI259" s="10">
        <v>10.8504</v>
      </c>
      <c r="BJ259" s="10">
        <v>10.5</v>
      </c>
      <c r="BK259" s="10">
        <v>0.85</v>
      </c>
      <c r="BL259" s="10">
        <v>8.1600000000000006E-2</v>
      </c>
      <c r="BM259" s="10">
        <v>2.2700000000000001E-2</v>
      </c>
      <c r="BN259" s="10">
        <v>4.6580000000000004</v>
      </c>
      <c r="BO259" s="10">
        <v>10.5</v>
      </c>
      <c r="BP259" s="10">
        <v>0.96</v>
      </c>
      <c r="BQ259" s="10">
        <v>348</v>
      </c>
      <c r="BR259" s="10" t="s">
        <v>325</v>
      </c>
      <c r="BS259" s="10">
        <v>0.1739</v>
      </c>
      <c r="BT259" s="10">
        <v>0.1356</v>
      </c>
      <c r="BU259" s="10">
        <v>12.126300000000001</v>
      </c>
      <c r="BV259" s="10">
        <v>10.5</v>
      </c>
      <c r="BW259" s="10">
        <v>0.79</v>
      </c>
      <c r="BX259" s="10">
        <v>0.49840000000000001</v>
      </c>
      <c r="BY259" s="10">
        <v>0.32340000000000002</v>
      </c>
      <c r="BZ259" s="10">
        <v>32.667499999999997</v>
      </c>
      <c r="CA259" s="10">
        <v>10.5</v>
      </c>
      <c r="CB259" s="10">
        <v>0.84</v>
      </c>
      <c r="CC259" s="10">
        <v>0.17633662861697225</v>
      </c>
      <c r="CD259" s="10">
        <v>5.1431516679950245E-2</v>
      </c>
      <c r="CE259" s="10">
        <v>10.1</v>
      </c>
      <c r="CF259" s="10">
        <v>10.5</v>
      </c>
      <c r="CG259" s="10">
        <v>0.96</v>
      </c>
      <c r="CH259" s="10">
        <v>348</v>
      </c>
      <c r="CI259" s="10" t="s">
        <v>325</v>
      </c>
      <c r="CJ259" s="10">
        <v>0</v>
      </c>
      <c r="CK259" s="10">
        <v>0</v>
      </c>
      <c r="CL259" s="10">
        <v>0</v>
      </c>
      <c r="CM259" s="10">
        <v>10.7</v>
      </c>
      <c r="CN259" s="10">
        <v>0</v>
      </c>
      <c r="CO259" s="10">
        <v>0</v>
      </c>
      <c r="CP259" s="10">
        <v>0</v>
      </c>
      <c r="CQ259" s="10">
        <v>0</v>
      </c>
      <c r="CR259" s="10">
        <v>10.5</v>
      </c>
      <c r="CS259" s="10">
        <v>0</v>
      </c>
      <c r="CT259" s="10">
        <v>0</v>
      </c>
      <c r="CU259" s="10">
        <v>0</v>
      </c>
      <c r="CV259" s="10">
        <v>0</v>
      </c>
      <c r="CW259" s="10">
        <v>10.6</v>
      </c>
      <c r="CX259" s="10">
        <v>0</v>
      </c>
      <c r="CY259" s="10">
        <v>348</v>
      </c>
      <c r="CZ259" s="10" t="s">
        <v>325</v>
      </c>
      <c r="DA259" s="10">
        <v>1.44E-2</v>
      </c>
      <c r="DB259" s="10">
        <v>1.0800000000000001E-2</v>
      </c>
      <c r="DC259" s="10">
        <v>1</v>
      </c>
      <c r="DD259" s="10">
        <v>10.4</v>
      </c>
      <c r="DE259" s="10">
        <v>0.8</v>
      </c>
      <c r="DF259" s="10">
        <v>1.44E-2</v>
      </c>
      <c r="DG259" s="10">
        <v>1.0800000000000001E-2</v>
      </c>
      <c r="DH259" s="10">
        <v>1</v>
      </c>
      <c r="DI259" s="10">
        <v>10.4</v>
      </c>
      <c r="DJ259" s="10">
        <v>0.8</v>
      </c>
      <c r="DK259" s="10">
        <v>1.41E-2</v>
      </c>
      <c r="DL259" s="10">
        <v>1.06E-2</v>
      </c>
      <c r="DM259" s="10">
        <v>1</v>
      </c>
      <c r="DN259" s="10">
        <v>10.199999999999999</v>
      </c>
      <c r="DO259" s="10">
        <v>0.8</v>
      </c>
    </row>
    <row r="260" spans="1:119" x14ac:dyDescent="0.25">
      <c r="A260" s="10">
        <v>349</v>
      </c>
      <c r="B260" s="10" t="s">
        <v>65</v>
      </c>
      <c r="C260" s="10">
        <v>7</v>
      </c>
      <c r="D260" s="10">
        <v>0.2</v>
      </c>
      <c r="E260" s="10">
        <v>33.65</v>
      </c>
      <c r="F260" s="10">
        <v>120.09</v>
      </c>
      <c r="G260" s="10">
        <v>1</v>
      </c>
      <c r="H260" s="10">
        <v>7.88</v>
      </c>
      <c r="I260" s="10">
        <v>0.53</v>
      </c>
      <c r="J260" s="10">
        <v>38.35</v>
      </c>
      <c r="K260" s="10">
        <v>118.95</v>
      </c>
      <c r="L260" s="10">
        <v>0.998</v>
      </c>
      <c r="M260" s="10">
        <v>9.0299999999999994</v>
      </c>
      <c r="N260" s="10">
        <v>0.85</v>
      </c>
      <c r="O260" s="10">
        <v>44.29</v>
      </c>
      <c r="P260" s="10">
        <v>118.23</v>
      </c>
      <c r="Q260" s="10">
        <v>0.996</v>
      </c>
      <c r="R260" s="10">
        <v>349</v>
      </c>
      <c r="S260" s="10" t="s">
        <v>65</v>
      </c>
      <c r="T260" s="10">
        <v>1.46</v>
      </c>
      <c r="U260" s="10">
        <v>0.05</v>
      </c>
      <c r="V260" s="10">
        <v>7.0882053525919559</v>
      </c>
      <c r="W260" s="10">
        <v>118.99</v>
      </c>
      <c r="Y260" s="10">
        <v>1.85</v>
      </c>
      <c r="Z260" s="10">
        <v>0.19</v>
      </c>
      <c r="AA260" s="10">
        <v>9.0152501073931628</v>
      </c>
      <c r="AB260" s="10">
        <v>119.1</v>
      </c>
      <c r="AD260" s="10">
        <v>1.88</v>
      </c>
      <c r="AE260" s="10">
        <v>0.23</v>
      </c>
      <c r="AF260" s="10">
        <v>9.2882966482599585</v>
      </c>
      <c r="AG260" s="10">
        <v>117.73</v>
      </c>
      <c r="AI260" s="10">
        <v>349</v>
      </c>
      <c r="AJ260" s="10" t="s">
        <v>65</v>
      </c>
      <c r="AK260" s="10">
        <v>-4.9996586603462427</v>
      </c>
      <c r="AL260" s="10">
        <v>-1.399393792081179</v>
      </c>
      <c r="AM260" s="10">
        <v>-25.159869005184554</v>
      </c>
      <c r="AN260" s="10">
        <v>119.13785498024393</v>
      </c>
      <c r="AO260" s="10">
        <v>0.96298955229039251</v>
      </c>
      <c r="AP260" s="10">
        <v>-5.8095925640622363</v>
      </c>
      <c r="AQ260" s="10">
        <v>-1.7642929850857947</v>
      </c>
      <c r="AR260" s="10">
        <v>-29.665687583098084</v>
      </c>
      <c r="AS260" s="10">
        <v>118.16442476447502</v>
      </c>
      <c r="AT260" s="10">
        <v>0.95685005124785605</v>
      </c>
      <c r="AU260" s="10">
        <v>-5.860518077879334</v>
      </c>
      <c r="AV260" s="10">
        <v>-1.7753016097208321</v>
      </c>
      <c r="AW260" s="10">
        <v>-29.851072164720303</v>
      </c>
      <c r="AX260" s="10">
        <v>118.43493620801947</v>
      </c>
      <c r="AY260" s="10">
        <v>0.95705218203239772</v>
      </c>
      <c r="AZ260" s="10">
        <v>349</v>
      </c>
      <c r="BA260" s="10" t="s">
        <v>65</v>
      </c>
      <c r="BB260" s="10">
        <v>-1.4705716293571556</v>
      </c>
      <c r="BC260" s="10">
        <v>-6.1870598293661122E-2</v>
      </c>
      <c r="BD260" s="10">
        <v>-7.1253698103687171</v>
      </c>
      <c r="BE260" s="10">
        <v>119.26202459039654</v>
      </c>
      <c r="BF260" s="10">
        <v>0.9991161263638455</v>
      </c>
      <c r="BG260" s="10">
        <v>-1.876030602976712</v>
      </c>
      <c r="BH260" s="10">
        <v>-0.20927839841158419</v>
      </c>
      <c r="BI260" s="10">
        <v>-9.2090423529951106</v>
      </c>
      <c r="BJ260" s="10">
        <v>118.34512739485361</v>
      </c>
      <c r="BK260" s="10">
        <v>0.99383534812500296</v>
      </c>
      <c r="BL260" s="10">
        <v>-1.9237972040015716</v>
      </c>
      <c r="BM260" s="10">
        <v>-0.22425825374499711</v>
      </c>
      <c r="BN260" s="10">
        <v>-9.4163106230564715</v>
      </c>
      <c r="BO260" s="10">
        <v>118.75414249126774</v>
      </c>
      <c r="BP260" s="10">
        <v>0.99327411400519994</v>
      </c>
      <c r="BQ260" s="10">
        <v>349</v>
      </c>
      <c r="BR260" s="10" t="s">
        <v>65</v>
      </c>
      <c r="BS260" s="10">
        <v>-4.5039999999999996</v>
      </c>
      <c r="BT260" s="10">
        <v>-0.34499999999999997</v>
      </c>
      <c r="BU260" s="10">
        <v>-21.855934795886206</v>
      </c>
      <c r="BV260" s="10">
        <v>119.327</v>
      </c>
      <c r="BW260" s="10">
        <v>0.99707917568542848</v>
      </c>
      <c r="BX260" s="10">
        <v>-5.1840000000000002</v>
      </c>
      <c r="BY260" s="10">
        <v>-0.629</v>
      </c>
      <c r="BZ260" s="10">
        <v>-25.640471832687535</v>
      </c>
      <c r="CA260" s="10">
        <v>117.58499999999999</v>
      </c>
      <c r="CB260" s="10">
        <v>0.99271921754930503</v>
      </c>
      <c r="CC260" s="10">
        <v>-5.4340000000000002</v>
      </c>
      <c r="CD260" s="10">
        <v>-0.67900000000000005</v>
      </c>
      <c r="CE260" s="10">
        <v>-26.434891672648373</v>
      </c>
      <c r="CF260" s="10">
        <v>119.604</v>
      </c>
      <c r="CG260" s="10">
        <v>0.99228349435584196</v>
      </c>
      <c r="CH260" s="10">
        <v>349</v>
      </c>
      <c r="CI260" s="10" t="s">
        <v>65</v>
      </c>
      <c r="CJ260" s="10">
        <v>-1.365</v>
      </c>
      <c r="CK260" s="10">
        <v>0.77800000000000002</v>
      </c>
      <c r="CL260" s="10">
        <v>-7.5501965572507066</v>
      </c>
      <c r="CM260" s="10">
        <v>120.143</v>
      </c>
      <c r="CN260" s="10">
        <v>0.86879096115165122</v>
      </c>
      <c r="CO260" s="10">
        <v>-1.7649999999999999</v>
      </c>
      <c r="CP260" s="10">
        <v>0.63200000000000001</v>
      </c>
      <c r="CQ260" s="10">
        <v>-9.1407318391559915</v>
      </c>
      <c r="CR260" s="10">
        <v>118.413</v>
      </c>
      <c r="CS260" s="10">
        <v>0.94146402597998868</v>
      </c>
      <c r="CT260" s="10">
        <v>-1.8260000000000001</v>
      </c>
      <c r="CU260" s="10">
        <v>0.64500000000000002</v>
      </c>
      <c r="CV260" s="10">
        <v>-9.3018981712017528</v>
      </c>
      <c r="CW260" s="10">
        <v>120.199</v>
      </c>
      <c r="CX260" s="10">
        <v>0.94290450421519367</v>
      </c>
      <c r="CY260" s="10">
        <v>349</v>
      </c>
      <c r="CZ260" s="10" t="s">
        <v>65</v>
      </c>
      <c r="DA260" s="10">
        <v>-5.8689999999999998</v>
      </c>
      <c r="DB260" s="10">
        <v>-0.89</v>
      </c>
      <c r="DC260" s="10">
        <v>-29.122617331914576</v>
      </c>
      <c r="DD260" s="10">
        <v>117.682</v>
      </c>
      <c r="DE260" s="10">
        <v>0.98869659365766427</v>
      </c>
      <c r="DF260" s="10">
        <v>-6.3120000000000003</v>
      </c>
      <c r="DG260" s="10">
        <v>-1.0640000000000001</v>
      </c>
      <c r="DH260" s="10">
        <v>-31.561646647328267</v>
      </c>
      <c r="DI260" s="10">
        <v>117.093</v>
      </c>
      <c r="DJ260" s="10">
        <v>0.98608823316809291</v>
      </c>
      <c r="DK260" s="10">
        <v>-6.4980000000000002</v>
      </c>
      <c r="DL260" s="10">
        <v>-1.1539999999999999</v>
      </c>
      <c r="DM260" s="10">
        <v>-32.531009148904218</v>
      </c>
      <c r="DN260" s="10">
        <v>117.129</v>
      </c>
      <c r="DO260" s="10">
        <v>0.98459382650477478</v>
      </c>
    </row>
    <row r="261" spans="1:119" x14ac:dyDescent="0.25">
      <c r="A261" s="10">
        <v>350</v>
      </c>
      <c r="B261" s="10" t="s">
        <v>66</v>
      </c>
      <c r="C261" s="10">
        <v>-2.63</v>
      </c>
      <c r="D261" s="10">
        <v>-0.83</v>
      </c>
      <c r="E261" s="10">
        <v>13.35</v>
      </c>
      <c r="F261" s="10">
        <v>119.36</v>
      </c>
      <c r="G261" s="10">
        <v>0.95399999999999996</v>
      </c>
      <c r="H261" s="10">
        <v>-3.07</v>
      </c>
      <c r="I261" s="10">
        <v>-1</v>
      </c>
      <c r="J261" s="10">
        <v>15.78</v>
      </c>
      <c r="K261" s="10">
        <v>118.08</v>
      </c>
      <c r="L261" s="10">
        <v>0.95099999999999996</v>
      </c>
      <c r="M261" s="10">
        <v>-3.44</v>
      </c>
      <c r="N261" s="10">
        <v>-1.1100000000000001</v>
      </c>
      <c r="O261" s="10">
        <v>17.79</v>
      </c>
      <c r="P261" s="10">
        <v>117.2</v>
      </c>
      <c r="Q261" s="10">
        <v>0.95199999999999996</v>
      </c>
      <c r="R261" s="10">
        <v>350</v>
      </c>
      <c r="S261" s="10" t="s">
        <v>66</v>
      </c>
      <c r="T261" s="10">
        <v>-0.83</v>
      </c>
      <c r="U261" s="10">
        <v>0.34</v>
      </c>
      <c r="V261" s="10">
        <v>-4.3520305200412226</v>
      </c>
      <c r="W261" s="10">
        <v>118.99</v>
      </c>
      <c r="Y261" s="10">
        <v>-1.0900000000000001</v>
      </c>
      <c r="Z261" s="10">
        <v>0.23</v>
      </c>
      <c r="AA261" s="10">
        <v>-5.4002454778497082</v>
      </c>
      <c r="AB261" s="10">
        <v>119.1</v>
      </c>
      <c r="AD261" s="10">
        <v>-1.0900000000000001</v>
      </c>
      <c r="AE261" s="10">
        <v>0.2</v>
      </c>
      <c r="AF261" s="10">
        <v>-5.4346188937807023</v>
      </c>
      <c r="AG261" s="10">
        <v>117.73</v>
      </c>
      <c r="AI261" s="10">
        <v>350</v>
      </c>
      <c r="AJ261" s="10" t="s">
        <v>66</v>
      </c>
      <c r="AK261" s="10">
        <v>2.7180566759413396</v>
      </c>
      <c r="AL261" s="10">
        <v>0.47430641600736539</v>
      </c>
      <c r="AM261" s="10">
        <v>13.370936867425518</v>
      </c>
      <c r="AN261" s="10">
        <v>119.13783579797331</v>
      </c>
      <c r="AO261" s="10">
        <v>0.98511364816656466</v>
      </c>
      <c r="AP261" s="10">
        <v>3.1370343948387553</v>
      </c>
      <c r="AQ261" s="10">
        <v>0.70646171136378033</v>
      </c>
      <c r="AR261" s="10">
        <v>15.711386766161828</v>
      </c>
      <c r="AS261" s="10">
        <v>118.16440000875862</v>
      </c>
      <c r="AT261" s="10">
        <v>0.97556784888339987</v>
      </c>
      <c r="AU261" s="10">
        <v>3.1123096253690141</v>
      </c>
      <c r="AV261" s="10">
        <v>0.69117921095977031</v>
      </c>
      <c r="AW261" s="10">
        <v>15.541618133408335</v>
      </c>
      <c r="AX261" s="10">
        <v>118.43491092645927</v>
      </c>
      <c r="AY261" s="10">
        <v>0.97621661922739988</v>
      </c>
      <c r="AZ261" s="10">
        <v>350</v>
      </c>
      <c r="BA261" s="10" t="s">
        <v>66</v>
      </c>
      <c r="BB261" s="10">
        <v>0.87710945163623744</v>
      </c>
      <c r="BC261" s="10">
        <v>-0.35294380602321218</v>
      </c>
      <c r="BD261" s="10">
        <v>4.5769830099914985</v>
      </c>
      <c r="BE261" s="10">
        <v>119.2620278642727</v>
      </c>
      <c r="BF261" s="10">
        <v>0.927708794633745</v>
      </c>
      <c r="BG261" s="10">
        <v>1.0710737208245293</v>
      </c>
      <c r="BH261" s="10">
        <v>-0.25590187845120893</v>
      </c>
      <c r="BI261" s="10">
        <v>5.3723331059574448</v>
      </c>
      <c r="BJ261" s="10">
        <v>118.34512878751259</v>
      </c>
      <c r="BK261" s="10">
        <v>0.97262497485094213</v>
      </c>
      <c r="BL261" s="10">
        <v>1.0897467615975471</v>
      </c>
      <c r="BM261" s="10">
        <v>-0.24855010823973203</v>
      </c>
      <c r="BN261" s="10">
        <v>5.4341089807554992</v>
      </c>
      <c r="BO261" s="10">
        <v>118.75414357283951</v>
      </c>
      <c r="BP261" s="10">
        <v>0.97496234756311351</v>
      </c>
      <c r="BQ261" s="10">
        <v>350</v>
      </c>
      <c r="BR261" s="10" t="s">
        <v>66</v>
      </c>
      <c r="BS261" s="10">
        <v>2.5950000000000002</v>
      </c>
      <c r="BT261" s="10">
        <v>-0.47399999999999998</v>
      </c>
      <c r="BU261" s="10">
        <v>12.763351758834547</v>
      </c>
      <c r="BV261" s="10">
        <v>119.327</v>
      </c>
      <c r="BW261" s="10">
        <v>0.983724015934894</v>
      </c>
      <c r="BX261" s="10">
        <v>2.984</v>
      </c>
      <c r="BY261" s="10">
        <v>-0.28799999999999998</v>
      </c>
      <c r="BZ261" s="10">
        <v>14.719723508543105</v>
      </c>
      <c r="CA261" s="10">
        <v>117.58499999999999</v>
      </c>
      <c r="CB261" s="10">
        <v>0.99537474055357611</v>
      </c>
      <c r="CC261" s="10">
        <v>3.0390000000000001</v>
      </c>
      <c r="CD261" s="10">
        <v>-0.317</v>
      </c>
      <c r="CE261" s="10">
        <v>14.749398937092128</v>
      </c>
      <c r="CF261" s="10">
        <v>119.604</v>
      </c>
      <c r="CG261" s="10">
        <v>0.99460364380637234</v>
      </c>
      <c r="CH261" s="10">
        <v>350</v>
      </c>
      <c r="CI261" s="10" t="s">
        <v>66</v>
      </c>
      <c r="CJ261" s="10">
        <v>0.77600000000000002</v>
      </c>
      <c r="CK261" s="10">
        <v>-1.1639999999999999</v>
      </c>
      <c r="CL261" s="10">
        <v>6.7227088369098453</v>
      </c>
      <c r="CM261" s="10">
        <v>120.143</v>
      </c>
      <c r="CN261" s="10">
        <v>0.55470019622522915</v>
      </c>
      <c r="CO261" s="10">
        <v>1.0309999999999999</v>
      </c>
      <c r="CP261" s="10">
        <v>-1.056</v>
      </c>
      <c r="CQ261" s="10">
        <v>7.1957311606792613</v>
      </c>
      <c r="CR261" s="10">
        <v>118.414</v>
      </c>
      <c r="CS261" s="10">
        <v>0.69858628783828114</v>
      </c>
      <c r="CT261" s="10">
        <v>1.0620000000000001</v>
      </c>
      <c r="CU261" s="10">
        <v>-1.0880000000000001</v>
      </c>
      <c r="CV261" s="10">
        <v>7.3028727575099692</v>
      </c>
      <c r="CW261" s="10">
        <v>120.199</v>
      </c>
      <c r="CX261" s="10">
        <v>0.69850464922144051</v>
      </c>
      <c r="CY261" s="10">
        <v>350</v>
      </c>
      <c r="CZ261" s="10" t="s">
        <v>66</v>
      </c>
      <c r="DA261" s="10">
        <v>3.206</v>
      </c>
      <c r="DB261" s="10">
        <v>-0.309</v>
      </c>
      <c r="DC261" s="10">
        <v>15.801587360184149</v>
      </c>
      <c r="DD261" s="10">
        <v>117.682</v>
      </c>
      <c r="DE261" s="10">
        <v>0.99538738754769074</v>
      </c>
      <c r="DF261" s="10">
        <v>3.5609999999999999</v>
      </c>
      <c r="DG261" s="10">
        <v>-0.14699999999999999</v>
      </c>
      <c r="DH261" s="10">
        <v>17.573171006998404</v>
      </c>
      <c r="DI261" s="10">
        <v>117.093</v>
      </c>
      <c r="DJ261" s="10">
        <v>0.99914904596060428</v>
      </c>
      <c r="DK261" s="10">
        <v>3.7109999999999999</v>
      </c>
      <c r="DL261" s="10">
        <v>-8.6999999999999994E-2</v>
      </c>
      <c r="DM261" s="10">
        <v>18.2972240294235</v>
      </c>
      <c r="DN261" s="10">
        <v>117.129</v>
      </c>
      <c r="DO261" s="10">
        <v>0.99972530697896089</v>
      </c>
    </row>
    <row r="262" spans="1:119" x14ac:dyDescent="0.25">
      <c r="A262" s="10">
        <v>351</v>
      </c>
      <c r="B262" s="10" t="s">
        <v>39</v>
      </c>
      <c r="C262" s="10">
        <v>1.17</v>
      </c>
      <c r="D262" s="10">
        <v>0.31</v>
      </c>
      <c r="E262" s="10">
        <v>5.85</v>
      </c>
      <c r="F262" s="10">
        <v>119.64</v>
      </c>
      <c r="G262" s="10">
        <v>0.96599999999999997</v>
      </c>
      <c r="H262" s="10">
        <v>1.4</v>
      </c>
      <c r="I262" s="10">
        <v>0.37</v>
      </c>
      <c r="J262" s="10">
        <v>7.07</v>
      </c>
      <c r="K262" s="10">
        <v>118.42</v>
      </c>
      <c r="L262" s="10">
        <v>0.96699999999999997</v>
      </c>
      <c r="M262" s="10">
        <v>1.53</v>
      </c>
      <c r="N262" s="10">
        <v>0.4</v>
      </c>
      <c r="O262" s="10">
        <v>7.75</v>
      </c>
      <c r="P262" s="10">
        <v>117.59</v>
      </c>
      <c r="Q262" s="10">
        <v>0.96799999999999997</v>
      </c>
      <c r="R262" s="10">
        <v>351</v>
      </c>
      <c r="S262" s="10" t="s">
        <v>39</v>
      </c>
      <c r="T262" s="10">
        <v>-0.44</v>
      </c>
      <c r="U262" s="10">
        <v>-0.22</v>
      </c>
      <c r="V262" s="10">
        <v>-2.3869130071592339</v>
      </c>
      <c r="W262" s="10">
        <v>118.99</v>
      </c>
      <c r="Y262" s="10">
        <v>-0.52</v>
      </c>
      <c r="Z262" s="10">
        <v>-0.24</v>
      </c>
      <c r="AA262" s="10">
        <v>-2.7762881091827025</v>
      </c>
      <c r="AB262" s="10">
        <v>119.1</v>
      </c>
      <c r="AD262" s="10">
        <v>-0.52</v>
      </c>
      <c r="AE262" s="10">
        <v>-0.24</v>
      </c>
      <c r="AF262" s="10">
        <v>-2.8085952077096739</v>
      </c>
      <c r="AG262" s="10">
        <v>117.73</v>
      </c>
      <c r="AI262" s="10">
        <v>351</v>
      </c>
      <c r="AJ262" s="10" t="s">
        <v>39</v>
      </c>
      <c r="AK262" s="10">
        <v>1.2770515201684527</v>
      </c>
      <c r="AL262" s="10">
        <v>0.45503948090637325</v>
      </c>
      <c r="AM262" s="10">
        <v>6.5698140387059345</v>
      </c>
      <c r="AN262" s="10">
        <v>119.13785498024393</v>
      </c>
      <c r="AO262" s="10">
        <v>0.94198706139025834</v>
      </c>
      <c r="AP262" s="10">
        <v>1.5719393521273297</v>
      </c>
      <c r="AQ262" s="10">
        <v>0.5555125085718795</v>
      </c>
      <c r="AR262" s="10">
        <v>8.1459698898665511</v>
      </c>
      <c r="AS262" s="10">
        <v>118.16442476447502</v>
      </c>
      <c r="AT262" s="10">
        <v>0.94285653019033699</v>
      </c>
      <c r="AU262" s="10">
        <v>1.5284564447736664</v>
      </c>
      <c r="AV262" s="10">
        <v>0.53801901182986644</v>
      </c>
      <c r="AW262" s="10">
        <v>7.8990966306095665</v>
      </c>
      <c r="AX262" s="10">
        <v>118.43493620801947</v>
      </c>
      <c r="AY262" s="10">
        <v>0.9432681772581859</v>
      </c>
      <c r="AZ262" s="10">
        <v>351</v>
      </c>
      <c r="BA262" s="10" t="s">
        <v>39</v>
      </c>
      <c r="BB262" s="10">
        <v>0.38650756589711033</v>
      </c>
      <c r="BC262" s="10">
        <v>0.22321310020738871</v>
      </c>
      <c r="BD262" s="10">
        <v>2.1607033546142209</v>
      </c>
      <c r="BE262" s="10">
        <v>119.26202459039654</v>
      </c>
      <c r="BF262" s="10">
        <v>0.86596441998014118</v>
      </c>
      <c r="BG262" s="10">
        <v>0.57601969510422002</v>
      </c>
      <c r="BH262" s="10">
        <v>0.27738337878956165</v>
      </c>
      <c r="BI262" s="10">
        <v>3.1189806653244774</v>
      </c>
      <c r="BJ262" s="10">
        <v>118.34512739485361</v>
      </c>
      <c r="BK262" s="10">
        <v>0.90097686934363663</v>
      </c>
      <c r="BL262" s="10">
        <v>0.56089069874370245</v>
      </c>
      <c r="BM262" s="10">
        <v>0.27733294001530906</v>
      </c>
      <c r="BN262" s="10">
        <v>3.0420273042767807</v>
      </c>
      <c r="BO262" s="10">
        <v>118.75414249126774</v>
      </c>
      <c r="BP262" s="10">
        <v>0.89640802313652623</v>
      </c>
      <c r="BQ262" s="10">
        <v>351</v>
      </c>
      <c r="BR262" s="10" t="s">
        <v>39</v>
      </c>
      <c r="BS262" s="10">
        <v>1.19</v>
      </c>
      <c r="BT262" s="10">
        <v>0.51300000000000001</v>
      </c>
      <c r="BU262" s="10">
        <v>6.2699024780728729</v>
      </c>
      <c r="BV262" s="10">
        <v>119.327</v>
      </c>
      <c r="BW262" s="10">
        <v>0.91830473995377992</v>
      </c>
      <c r="BX262" s="10">
        <v>1.419</v>
      </c>
      <c r="BY262" s="10">
        <v>0.59399999999999997</v>
      </c>
      <c r="BZ262" s="10">
        <v>7.5532046559945218</v>
      </c>
      <c r="CA262" s="10">
        <v>117.58499999999999</v>
      </c>
      <c r="CB262" s="10">
        <v>0.92244098830130994</v>
      </c>
      <c r="CC262" s="10">
        <v>1.571</v>
      </c>
      <c r="CD262" s="10">
        <v>0.65700000000000003</v>
      </c>
      <c r="CE262" s="10">
        <v>8.2199552600600168</v>
      </c>
      <c r="CF262" s="10">
        <v>119.604</v>
      </c>
      <c r="CG262" s="10">
        <v>0.92257227607294834</v>
      </c>
      <c r="CH262" s="10">
        <v>351</v>
      </c>
      <c r="CI262" s="10" t="s">
        <v>39</v>
      </c>
      <c r="CJ262" s="10">
        <v>0.44500000000000001</v>
      </c>
      <c r="CK262" s="10">
        <v>0.23499999999999999</v>
      </c>
      <c r="CL262" s="10">
        <v>2.4183303565501384</v>
      </c>
      <c r="CM262" s="10">
        <v>120.143</v>
      </c>
      <c r="CN262" s="10">
        <v>0.88427079957959787</v>
      </c>
      <c r="CO262" s="10">
        <v>0.55800000000000005</v>
      </c>
      <c r="CP262" s="10">
        <v>0.26800000000000002</v>
      </c>
      <c r="CQ262" s="10">
        <v>3.0181855712816699</v>
      </c>
      <c r="CR262" s="10">
        <v>118.413</v>
      </c>
      <c r="CS262" s="10">
        <v>0.90142219853975813</v>
      </c>
      <c r="CT262" s="10">
        <v>0.56699999999999995</v>
      </c>
      <c r="CU262" s="10">
        <v>0.27800000000000002</v>
      </c>
      <c r="CV262" s="10">
        <v>3.0332023994338964</v>
      </c>
      <c r="CW262" s="10">
        <v>120.199</v>
      </c>
      <c r="CX262" s="10">
        <v>0.89788390380421668</v>
      </c>
      <c r="CY262" s="10">
        <v>351</v>
      </c>
      <c r="CZ262" s="10" t="s">
        <v>39</v>
      </c>
      <c r="DA262" s="10">
        <v>1.4139999999999999</v>
      </c>
      <c r="DB262" s="10">
        <v>0.623</v>
      </c>
      <c r="DC262" s="10">
        <v>7.5805950220079739</v>
      </c>
      <c r="DD262" s="10">
        <v>117.682</v>
      </c>
      <c r="DE262" s="10">
        <v>0.91511451842752412</v>
      </c>
      <c r="DF262" s="10">
        <v>1.5669999999999999</v>
      </c>
      <c r="DG262" s="10">
        <v>0.67</v>
      </c>
      <c r="DH262" s="10">
        <v>8.4030283974191722</v>
      </c>
      <c r="DI262" s="10">
        <v>117.093</v>
      </c>
      <c r="DJ262" s="10">
        <v>0.91947855542446877</v>
      </c>
      <c r="DK262" s="10">
        <v>1.5329999999999999</v>
      </c>
      <c r="DL262" s="10">
        <v>0.66400000000000003</v>
      </c>
      <c r="DM262" s="10">
        <v>8.2348119934442252</v>
      </c>
      <c r="DN262" s="10">
        <v>117.129</v>
      </c>
      <c r="DO262" s="10">
        <v>0.91762112614401703</v>
      </c>
    </row>
    <row r="263" spans="1:119" x14ac:dyDescent="0.25">
      <c r="A263" s="10">
        <v>352</v>
      </c>
      <c r="B263" s="10" t="s">
        <v>40</v>
      </c>
      <c r="C263" s="10">
        <v>0.92</v>
      </c>
      <c r="D263" s="10">
        <v>0.27</v>
      </c>
      <c r="E263" s="10">
        <v>4.63</v>
      </c>
      <c r="F263" s="10">
        <v>119.64</v>
      </c>
      <c r="G263" s="10">
        <v>0.96</v>
      </c>
      <c r="H263" s="10">
        <v>0.91</v>
      </c>
      <c r="I263" s="10">
        <v>0.27</v>
      </c>
      <c r="J263" s="10">
        <v>4.62</v>
      </c>
      <c r="K263" s="10">
        <v>118.42</v>
      </c>
      <c r="L263" s="10">
        <v>0.96</v>
      </c>
      <c r="M263" s="10">
        <v>1.18</v>
      </c>
      <c r="N263" s="10">
        <v>0.31</v>
      </c>
      <c r="O263" s="10">
        <v>6</v>
      </c>
      <c r="P263" s="10">
        <v>117.59</v>
      </c>
      <c r="Q263" s="10">
        <v>0.96699999999999997</v>
      </c>
      <c r="R263" s="10">
        <v>352</v>
      </c>
      <c r="S263" s="10" t="s">
        <v>40</v>
      </c>
      <c r="T263" s="10">
        <v>-0.19</v>
      </c>
      <c r="U263" s="10">
        <v>-0.17</v>
      </c>
      <c r="V263" s="10">
        <v>-1.2370452511874734</v>
      </c>
      <c r="W263" s="10">
        <v>118.99</v>
      </c>
      <c r="Y263" s="10">
        <v>-0.24</v>
      </c>
      <c r="Z263" s="10">
        <v>-0.18</v>
      </c>
      <c r="AA263" s="10">
        <v>-1.4542827939285285</v>
      </c>
      <c r="AB263" s="10">
        <v>119.1</v>
      </c>
      <c r="AD263" s="10">
        <v>-0.28000000000000003</v>
      </c>
      <c r="AE263" s="10">
        <v>-0.19</v>
      </c>
      <c r="AF263" s="10">
        <v>-1.6594148489020193</v>
      </c>
      <c r="AG263" s="10">
        <v>117.73</v>
      </c>
      <c r="AI263" s="10">
        <v>352</v>
      </c>
      <c r="AJ263" s="10" t="s">
        <v>40</v>
      </c>
      <c r="AK263" s="10">
        <v>1.0045504642245613</v>
      </c>
      <c r="AL263" s="10">
        <v>0.47004538010002755</v>
      </c>
      <c r="AM263" s="10">
        <v>5.3746918804819126</v>
      </c>
      <c r="AN263" s="10">
        <v>119.13783579797331</v>
      </c>
      <c r="AO263" s="10">
        <v>0.90574897774851415</v>
      </c>
      <c r="AP263" s="10">
        <v>1.1006188170843727</v>
      </c>
      <c r="AQ263" s="10">
        <v>0.50231539978058548</v>
      </c>
      <c r="AR263" s="10">
        <v>5.9112069590215546</v>
      </c>
      <c r="AS263" s="10">
        <v>118.16440000875862</v>
      </c>
      <c r="AT263" s="10">
        <v>0.90973203329736829</v>
      </c>
      <c r="AU263" s="10">
        <v>1.2197520076953177</v>
      </c>
      <c r="AV263" s="10">
        <v>0.5460998846921471</v>
      </c>
      <c r="AW263" s="10">
        <v>6.5148256739449248</v>
      </c>
      <c r="AX263" s="10">
        <v>118.43491092645927</v>
      </c>
      <c r="AY263" s="10">
        <v>0.91270068676011495</v>
      </c>
      <c r="AZ263" s="10">
        <v>352</v>
      </c>
      <c r="BA263" s="10" t="s">
        <v>40</v>
      </c>
      <c r="BB263" s="10">
        <v>0.20695461182004782</v>
      </c>
      <c r="BC263" s="10">
        <v>0.19160109923562318</v>
      </c>
      <c r="BD263" s="10">
        <v>1.365316164905594</v>
      </c>
      <c r="BE263" s="10">
        <v>119.2620278642727</v>
      </c>
      <c r="BF263" s="10">
        <v>0.73380228479727017</v>
      </c>
      <c r="BG263" s="10">
        <v>0.22893718701830798</v>
      </c>
      <c r="BH263" s="10">
        <v>0.18779660414794025</v>
      </c>
      <c r="BI263" s="10">
        <v>1.4445705660166555</v>
      </c>
      <c r="BJ263" s="10">
        <v>118.34512878751259</v>
      </c>
      <c r="BK263" s="10">
        <v>0.77315499624835082</v>
      </c>
      <c r="BL263" s="10">
        <v>0.27315974368303741</v>
      </c>
      <c r="BM263" s="10">
        <v>0.19547510300767201</v>
      </c>
      <c r="BN263" s="10">
        <v>1.6330393959384562</v>
      </c>
      <c r="BO263" s="10">
        <v>118.75414357283951</v>
      </c>
      <c r="BP263" s="10">
        <v>0.8132248391767144</v>
      </c>
      <c r="BQ263" s="10">
        <v>352</v>
      </c>
      <c r="BR263" s="10" t="s">
        <v>40</v>
      </c>
      <c r="BS263" s="10">
        <v>0.71899999999999997</v>
      </c>
      <c r="BT263" s="10">
        <v>0.307</v>
      </c>
      <c r="BU263" s="10">
        <v>3.7826475365120977</v>
      </c>
      <c r="BV263" s="10">
        <v>119.327</v>
      </c>
      <c r="BW263" s="10">
        <v>0.91967348342260336</v>
      </c>
      <c r="BX263" s="10">
        <v>0.78100000000000003</v>
      </c>
      <c r="BY263" s="10">
        <v>0.32300000000000001</v>
      </c>
      <c r="BZ263" s="10">
        <v>4.1497767599794217</v>
      </c>
      <c r="CA263" s="10">
        <v>117.58499999999999</v>
      </c>
      <c r="CB263" s="10">
        <v>0.92408888985764892</v>
      </c>
      <c r="CC263" s="10">
        <v>0.82399999999999995</v>
      </c>
      <c r="CD263" s="10">
        <v>0.33900000000000002</v>
      </c>
      <c r="CE263" s="10">
        <v>4.3010624532844952</v>
      </c>
      <c r="CF263" s="10">
        <v>119.604</v>
      </c>
      <c r="CG263" s="10">
        <v>0.92479427229408195</v>
      </c>
      <c r="CH263" s="10">
        <v>352</v>
      </c>
      <c r="CI263" s="10" t="s">
        <v>40</v>
      </c>
      <c r="CJ263" s="10">
        <v>0.14399999999999999</v>
      </c>
      <c r="CK263" s="10">
        <v>0.151</v>
      </c>
      <c r="CL263" s="10">
        <v>1.0026980038955153</v>
      </c>
      <c r="CM263" s="10">
        <v>120.143</v>
      </c>
      <c r="CN263" s="10">
        <v>0.69013371138281454</v>
      </c>
      <c r="CO263" s="10">
        <v>0.17599999999999999</v>
      </c>
      <c r="CP263" s="10">
        <v>0.156</v>
      </c>
      <c r="CQ263" s="10">
        <v>1.1466899388771921</v>
      </c>
      <c r="CR263" s="10">
        <v>118.414</v>
      </c>
      <c r="CS263" s="10">
        <v>0.74834693922814044</v>
      </c>
      <c r="CT263" s="10">
        <v>0.19700000000000001</v>
      </c>
      <c r="CU263" s="10">
        <v>0.16500000000000001</v>
      </c>
      <c r="CV263" s="10">
        <v>1.2343045240123143</v>
      </c>
      <c r="CW263" s="10">
        <v>120.199</v>
      </c>
      <c r="CX263" s="10">
        <v>0.76662402166033605</v>
      </c>
      <c r="CY263" s="10">
        <v>352</v>
      </c>
      <c r="CZ263" s="10" t="s">
        <v>40</v>
      </c>
      <c r="DA263" s="10">
        <v>1.248</v>
      </c>
      <c r="DB263" s="10">
        <v>0.57599999999999996</v>
      </c>
      <c r="DC263" s="10">
        <v>6.7433778583707253</v>
      </c>
      <c r="DD263" s="10">
        <v>117.682</v>
      </c>
      <c r="DE263" s="10">
        <v>0.90795938450045166</v>
      </c>
      <c r="DF263" s="10">
        <v>1.1839999999999999</v>
      </c>
      <c r="DG263" s="10">
        <v>0.54</v>
      </c>
      <c r="DH263" s="10">
        <v>6.4164586247324413</v>
      </c>
      <c r="DI263" s="10">
        <v>117.093</v>
      </c>
      <c r="DJ263" s="10">
        <v>0.90983940855509715</v>
      </c>
      <c r="DK263" s="10">
        <v>1.254</v>
      </c>
      <c r="DL263" s="10">
        <v>0.57599999999999996</v>
      </c>
      <c r="DM263" s="10">
        <v>6.8020795805848016</v>
      </c>
      <c r="DN263" s="10">
        <v>117.129</v>
      </c>
      <c r="DO263" s="10">
        <v>0.9087214196872484</v>
      </c>
    </row>
    <row r="264" spans="1:119" x14ac:dyDescent="0.25">
      <c r="A264" s="10">
        <v>353</v>
      </c>
      <c r="B264" s="10" t="s">
        <v>10</v>
      </c>
      <c r="C264" s="10">
        <v>1.1499999999999999</v>
      </c>
      <c r="D264" s="10">
        <v>0.16</v>
      </c>
      <c r="E264" s="10">
        <v>65</v>
      </c>
      <c r="F264" s="10">
        <v>10.3</v>
      </c>
      <c r="G264" s="10">
        <v>0.99</v>
      </c>
      <c r="H264" s="10">
        <v>1.38</v>
      </c>
      <c r="I264" s="10">
        <v>0.2</v>
      </c>
      <c r="J264" s="10">
        <v>79</v>
      </c>
      <c r="K264" s="10">
        <v>10.199999999999999</v>
      </c>
      <c r="L264" s="10">
        <v>0.99</v>
      </c>
      <c r="M264" s="10">
        <v>1.51</v>
      </c>
      <c r="N264" s="10">
        <v>0.21</v>
      </c>
      <c r="O264" s="10">
        <v>86.25</v>
      </c>
      <c r="P264" s="10">
        <v>10.199999999999999</v>
      </c>
      <c r="Q264" s="10">
        <v>0.99</v>
      </c>
      <c r="R264" s="10">
        <v>353</v>
      </c>
      <c r="S264" s="10" t="s">
        <v>10</v>
      </c>
      <c r="T264" s="10">
        <v>0.42</v>
      </c>
      <c r="U264" s="10">
        <v>0.1</v>
      </c>
      <c r="V264" s="10">
        <v>23.968</v>
      </c>
      <c r="W264" s="10">
        <v>10.4</v>
      </c>
      <c r="Y264" s="10">
        <v>0.5</v>
      </c>
      <c r="Z264" s="10">
        <v>0.12</v>
      </c>
      <c r="AA264" s="10">
        <v>28.823</v>
      </c>
      <c r="AB264" s="10">
        <v>10.3</v>
      </c>
      <c r="AD264" s="10">
        <v>0.5</v>
      </c>
      <c r="AE264" s="10">
        <v>0.12</v>
      </c>
      <c r="AF264" s="10">
        <v>28.823</v>
      </c>
      <c r="AG264" s="10">
        <v>10.3</v>
      </c>
      <c r="AI264" s="10">
        <v>353</v>
      </c>
      <c r="AJ264" s="10" t="s">
        <v>10</v>
      </c>
      <c r="AK264" s="10">
        <v>1.2556798268410689</v>
      </c>
      <c r="AL264" s="10">
        <v>0.29093864667185831</v>
      </c>
      <c r="AM264" s="10">
        <v>70.204999999999998</v>
      </c>
      <c r="AN264" s="10">
        <v>10.6</v>
      </c>
      <c r="AO264" s="10">
        <v>0.97399999999999998</v>
      </c>
      <c r="AP264" s="10">
        <v>1.5494749236353766</v>
      </c>
      <c r="AQ264" s="10">
        <v>0.36685079557671307</v>
      </c>
      <c r="AR264" s="10">
        <v>88.396000000000001</v>
      </c>
      <c r="AS264" s="10">
        <v>10.4</v>
      </c>
      <c r="AT264" s="10">
        <v>0.97299999999999998</v>
      </c>
      <c r="AU264" s="10">
        <v>1.5061462064959918</v>
      </c>
      <c r="AV264" s="10">
        <v>0.3533538086529735</v>
      </c>
      <c r="AW264" s="10">
        <v>85.882999999999996</v>
      </c>
      <c r="AX264" s="10">
        <v>10.4</v>
      </c>
      <c r="AY264" s="10">
        <v>0.97399999999999998</v>
      </c>
      <c r="AZ264" s="10">
        <v>353</v>
      </c>
      <c r="BA264" s="10" t="s">
        <v>10</v>
      </c>
      <c r="BB264" s="10">
        <v>0.36737579735146547</v>
      </c>
      <c r="BC264" s="10">
        <v>0.10195520981543103</v>
      </c>
      <c r="BD264" s="10">
        <v>20.963899999999999</v>
      </c>
      <c r="BE264" s="10">
        <v>10.5</v>
      </c>
      <c r="BF264" s="10">
        <v>0.96399999999999997</v>
      </c>
      <c r="BG264" s="10">
        <v>0.55689058156932758</v>
      </c>
      <c r="BH264" s="10">
        <v>0.15249343481447142</v>
      </c>
      <c r="BI264" s="10">
        <v>31.7483</v>
      </c>
      <c r="BJ264" s="10">
        <v>10.5</v>
      </c>
      <c r="BK264" s="10">
        <v>0.96399999999999997</v>
      </c>
      <c r="BL264" s="10">
        <v>0.54166127141287768</v>
      </c>
      <c r="BM264" s="10">
        <v>0.15218579159845141</v>
      </c>
      <c r="BN264" s="10">
        <v>30.936900000000001</v>
      </c>
      <c r="BO264" s="10">
        <v>10.5</v>
      </c>
      <c r="BP264" s="10">
        <v>0.96299999999999997</v>
      </c>
      <c r="BQ264" s="10">
        <v>353</v>
      </c>
      <c r="BR264" s="10" t="s">
        <v>10</v>
      </c>
      <c r="BS264" s="10">
        <v>1.169</v>
      </c>
      <c r="BT264" s="10">
        <v>0.35299999999999998</v>
      </c>
      <c r="BU264" s="10">
        <v>67.790599999999998</v>
      </c>
      <c r="BV264" s="10">
        <v>10.4</v>
      </c>
      <c r="BW264" s="10">
        <v>0.95699999999999996</v>
      </c>
      <c r="BX264" s="10">
        <v>1.3979999999999999</v>
      </c>
      <c r="BY264" s="10">
        <v>0.41699999999999998</v>
      </c>
      <c r="BZ264" s="10">
        <v>81.774500000000003</v>
      </c>
      <c r="CA264" s="10">
        <v>10.3</v>
      </c>
      <c r="CB264" s="10">
        <v>0.95799999999999996</v>
      </c>
      <c r="CC264" s="10">
        <v>1.548</v>
      </c>
      <c r="CD264" s="10">
        <v>0.46400000000000002</v>
      </c>
      <c r="CE264" s="10">
        <v>89.713800000000006</v>
      </c>
      <c r="CF264" s="10">
        <v>10.4</v>
      </c>
      <c r="CG264" s="10">
        <v>0.95799999999999996</v>
      </c>
      <c r="CH264" s="10">
        <v>353</v>
      </c>
      <c r="CI264" s="10" t="s">
        <v>10</v>
      </c>
      <c r="CJ264" s="10">
        <v>0.42599999999999999</v>
      </c>
      <c r="CK264" s="10">
        <v>0.111</v>
      </c>
      <c r="CL264" s="10">
        <v>23.977699999999999</v>
      </c>
      <c r="CM264" s="10">
        <v>10.6</v>
      </c>
      <c r="CN264" s="10">
        <v>0.96799999999999997</v>
      </c>
      <c r="CO264" s="10">
        <v>0.53900000000000003</v>
      </c>
      <c r="CP264" s="10">
        <v>0.14299999999999999</v>
      </c>
      <c r="CQ264" s="10">
        <v>30.9575</v>
      </c>
      <c r="CR264" s="10">
        <v>10.4</v>
      </c>
      <c r="CS264" s="10">
        <v>0.96699999999999997</v>
      </c>
      <c r="CT264" s="10">
        <v>0.54800000000000004</v>
      </c>
      <c r="CU264" s="10">
        <v>0.15</v>
      </c>
      <c r="CV264" s="10">
        <v>30.945900000000002</v>
      </c>
      <c r="CW264" s="10">
        <v>10.6</v>
      </c>
      <c r="CX264" s="10">
        <v>0.96499999999999997</v>
      </c>
      <c r="CY264" s="10">
        <v>353</v>
      </c>
      <c r="CZ264" s="10" t="s">
        <v>10</v>
      </c>
      <c r="DA264" s="10">
        <v>1.393</v>
      </c>
      <c r="DB264" s="10">
        <v>0.44600000000000001</v>
      </c>
      <c r="DC264" s="10">
        <v>81.986900000000006</v>
      </c>
      <c r="DD264" s="10">
        <v>10.3</v>
      </c>
      <c r="DE264" s="10">
        <v>0.95199999999999996</v>
      </c>
      <c r="DF264" s="10">
        <v>1.5449999999999999</v>
      </c>
      <c r="DG264" s="10">
        <v>0.48</v>
      </c>
      <c r="DH264" s="10">
        <v>90.6858</v>
      </c>
      <c r="DI264" s="10">
        <v>10.3</v>
      </c>
      <c r="DJ264" s="10">
        <v>0.95499999999999996</v>
      </c>
      <c r="DK264" s="10">
        <v>1.5109999999999999</v>
      </c>
      <c r="DL264" s="10">
        <v>0.47599999999999998</v>
      </c>
      <c r="DM264" s="10">
        <v>89.670599999999993</v>
      </c>
      <c r="DN264" s="10">
        <v>10.199999999999999</v>
      </c>
      <c r="DO264" s="10">
        <v>0.95399999999999996</v>
      </c>
    </row>
    <row r="265" spans="1:119" x14ac:dyDescent="0.25">
      <c r="A265" s="10">
        <v>354</v>
      </c>
      <c r="B265" s="10" t="s">
        <v>11</v>
      </c>
      <c r="C265" s="10">
        <v>0.9</v>
      </c>
      <c r="D265" s="10">
        <v>0.13</v>
      </c>
      <c r="E265" s="10">
        <v>51</v>
      </c>
      <c r="F265" s="10">
        <v>10.3</v>
      </c>
      <c r="G265" s="10">
        <v>0.99</v>
      </c>
      <c r="H265" s="10">
        <v>0.89</v>
      </c>
      <c r="I265" s="10">
        <v>0.13</v>
      </c>
      <c r="J265" s="10">
        <v>51</v>
      </c>
      <c r="K265" s="10">
        <v>10.199999999999999</v>
      </c>
      <c r="L265" s="10">
        <v>0.99</v>
      </c>
      <c r="M265" s="10">
        <v>1.17</v>
      </c>
      <c r="N265" s="10">
        <v>0.17</v>
      </c>
      <c r="O265" s="10">
        <v>66.7</v>
      </c>
      <c r="P265" s="10">
        <v>10.199999999999999</v>
      </c>
      <c r="Q265" s="10">
        <v>0.99</v>
      </c>
      <c r="R265" s="10">
        <v>354</v>
      </c>
      <c r="S265" s="10" t="s">
        <v>11</v>
      </c>
      <c r="T265" s="10">
        <v>0.17</v>
      </c>
      <c r="U265" s="10">
        <v>0.05</v>
      </c>
      <c r="V265" s="10">
        <v>9.8369999999999997</v>
      </c>
      <c r="W265" s="10">
        <v>10.4</v>
      </c>
      <c r="Y265" s="10">
        <v>0.22</v>
      </c>
      <c r="Z265" s="10">
        <v>0.06</v>
      </c>
      <c r="AA265" s="10">
        <v>12.782</v>
      </c>
      <c r="AB265" s="10">
        <v>10.3</v>
      </c>
      <c r="AD265" s="10">
        <v>0.26</v>
      </c>
      <c r="AE265" s="10">
        <v>7.0000000000000007E-2</v>
      </c>
      <c r="AF265" s="10">
        <v>15.093</v>
      </c>
      <c r="AG265" s="10">
        <v>10.3</v>
      </c>
      <c r="AI265" s="10">
        <v>354</v>
      </c>
      <c r="AJ265" s="10" t="s">
        <v>11</v>
      </c>
      <c r="AK265" s="10">
        <v>0.98406196191559514</v>
      </c>
      <c r="AL265" s="10">
        <v>0.32218052363408733</v>
      </c>
      <c r="AM265" s="10">
        <v>56.936</v>
      </c>
      <c r="AN265" s="10">
        <v>10.5</v>
      </c>
      <c r="AO265" s="10">
        <v>0.95</v>
      </c>
      <c r="AP265" s="10">
        <v>1.0800754558979324</v>
      </c>
      <c r="AQ265" s="10">
        <v>0.34940595147979764</v>
      </c>
      <c r="AR265" s="10">
        <v>63.018999999999998</v>
      </c>
      <c r="AS265" s="10">
        <v>10.4</v>
      </c>
      <c r="AT265" s="10">
        <v>0.95099999999999996</v>
      </c>
      <c r="AU265" s="10">
        <v>1.1986758027834343</v>
      </c>
      <c r="AV265" s="10">
        <v>0.3840718334499798</v>
      </c>
      <c r="AW265" s="10">
        <v>69.876000000000005</v>
      </c>
      <c r="AX265" s="10">
        <v>10.4</v>
      </c>
      <c r="AY265" s="10">
        <v>0.95199999999999996</v>
      </c>
      <c r="AZ265" s="10">
        <v>354</v>
      </c>
      <c r="BA265" s="10" t="s">
        <v>11</v>
      </c>
      <c r="BB265" s="10">
        <v>0.18797748713719001</v>
      </c>
      <c r="BC265" s="10">
        <v>7.3249443344532691E-2</v>
      </c>
      <c r="BD265" s="10">
        <v>11.1998</v>
      </c>
      <c r="BE265" s="10">
        <v>10.4</v>
      </c>
      <c r="BF265" s="10">
        <v>0.93200000000000005</v>
      </c>
      <c r="BG265" s="10">
        <v>0.2102361136575123</v>
      </c>
      <c r="BH265" s="10">
        <v>7.0977149482669949E-2</v>
      </c>
      <c r="BI265" s="10">
        <v>12.318300000000001</v>
      </c>
      <c r="BJ265" s="10">
        <v>10.4</v>
      </c>
      <c r="BK265" s="10">
        <v>0.94699999999999995</v>
      </c>
      <c r="BL265" s="10">
        <v>0.25429835160452441</v>
      </c>
      <c r="BM265" s="10">
        <v>7.7255195424157388E-2</v>
      </c>
      <c r="BN265" s="10">
        <v>14.754300000000001</v>
      </c>
      <c r="BO265" s="10">
        <v>10.4</v>
      </c>
      <c r="BP265" s="10">
        <v>0.95699999999999996</v>
      </c>
      <c r="BQ265" s="10">
        <v>354</v>
      </c>
      <c r="BR265" s="10" t="s">
        <v>11</v>
      </c>
      <c r="BS265" s="10">
        <v>0.69899999999999995</v>
      </c>
      <c r="BT265" s="10">
        <v>0.17499999999999999</v>
      </c>
      <c r="BU265" s="10">
        <v>40.002200000000002</v>
      </c>
      <c r="BV265" s="10">
        <v>10.4</v>
      </c>
      <c r="BW265" s="10">
        <v>0.97</v>
      </c>
      <c r="BX265" s="10">
        <v>0.76100000000000001</v>
      </c>
      <c r="BY265" s="10">
        <v>0.191</v>
      </c>
      <c r="BZ265" s="10">
        <v>43.979700000000001</v>
      </c>
      <c r="CA265" s="10">
        <v>10.3</v>
      </c>
      <c r="CB265" s="10">
        <v>0.97</v>
      </c>
      <c r="CC265" s="10">
        <v>0.80400000000000005</v>
      </c>
      <c r="CD265" s="10">
        <v>0.20100000000000001</v>
      </c>
      <c r="CE265" s="10">
        <v>46.007300000000001</v>
      </c>
      <c r="CF265" s="10">
        <v>10.4</v>
      </c>
      <c r="CG265" s="10">
        <v>0.97</v>
      </c>
      <c r="CH265" s="10">
        <v>354</v>
      </c>
      <c r="CI265" s="10" t="s">
        <v>11</v>
      </c>
      <c r="CJ265" s="10">
        <v>0.125</v>
      </c>
      <c r="CK265" s="10">
        <v>3.1E-2</v>
      </c>
      <c r="CL265" s="10">
        <v>7.0145999999999997</v>
      </c>
      <c r="CM265" s="10">
        <v>10.6</v>
      </c>
      <c r="CN265" s="10">
        <v>0.97099999999999997</v>
      </c>
      <c r="CO265" s="10">
        <v>0.157</v>
      </c>
      <c r="CP265" s="10">
        <v>3.9E-2</v>
      </c>
      <c r="CQ265" s="10">
        <v>8.9807000000000006</v>
      </c>
      <c r="CR265" s="10">
        <v>10.4</v>
      </c>
      <c r="CS265" s="10">
        <v>0.97099999999999997</v>
      </c>
      <c r="CT265" s="10">
        <v>0.17799999999999999</v>
      </c>
      <c r="CU265" s="10">
        <v>4.4999999999999998E-2</v>
      </c>
      <c r="CV265" s="10">
        <v>10.0001</v>
      </c>
      <c r="CW265" s="10">
        <v>10.6</v>
      </c>
      <c r="CX265" s="10">
        <v>0.96899999999999997</v>
      </c>
      <c r="CY265" s="10">
        <v>354</v>
      </c>
      <c r="CZ265" s="10" t="s">
        <v>11</v>
      </c>
      <c r="DA265" s="10">
        <v>1.2270000000000001</v>
      </c>
      <c r="DB265" s="10">
        <v>0.41199999999999998</v>
      </c>
      <c r="DC265" s="10">
        <v>72.551299999999998</v>
      </c>
      <c r="DD265" s="10">
        <v>10.3</v>
      </c>
      <c r="DE265" s="10">
        <v>0.94799999999999995</v>
      </c>
      <c r="DF265" s="10">
        <v>1.163</v>
      </c>
      <c r="DG265" s="10">
        <v>0.38200000000000001</v>
      </c>
      <c r="DH265" s="10">
        <v>68.616600000000005</v>
      </c>
      <c r="DI265" s="10">
        <v>10.3</v>
      </c>
      <c r="DJ265" s="10">
        <v>0.95</v>
      </c>
      <c r="DK265" s="10">
        <v>1.234</v>
      </c>
      <c r="DL265" s="10">
        <v>0.41199999999999998</v>
      </c>
      <c r="DM265" s="10">
        <v>73.638300000000001</v>
      </c>
      <c r="DN265" s="10">
        <v>10.199999999999999</v>
      </c>
      <c r="DO265" s="10">
        <v>0.94899999999999995</v>
      </c>
    </row>
    <row r="266" spans="1:119" x14ac:dyDescent="0.25">
      <c r="A266" s="10">
        <v>355</v>
      </c>
      <c r="B266" s="10" t="s">
        <v>287</v>
      </c>
      <c r="C266" s="10">
        <v>0.81</v>
      </c>
      <c r="D266" s="10">
        <v>0.2</v>
      </c>
      <c r="E266" s="10">
        <v>47</v>
      </c>
      <c r="F266" s="10">
        <v>10.3</v>
      </c>
      <c r="G266" s="10">
        <v>0.97</v>
      </c>
      <c r="H266" s="10">
        <v>0.98</v>
      </c>
      <c r="I266" s="10">
        <v>0.24</v>
      </c>
      <c r="J266" s="10">
        <v>57</v>
      </c>
      <c r="K266" s="10">
        <v>10.199999999999999</v>
      </c>
      <c r="L266" s="10">
        <v>0.97</v>
      </c>
      <c r="M266" s="10">
        <v>1.02</v>
      </c>
      <c r="N266" s="10">
        <v>0.26</v>
      </c>
      <c r="O266" s="10">
        <v>59.8</v>
      </c>
      <c r="P266" s="10">
        <v>10.199999999999999</v>
      </c>
      <c r="Q266" s="10">
        <v>0.97</v>
      </c>
      <c r="R266" s="10">
        <v>355</v>
      </c>
      <c r="S266" s="10" t="s">
        <v>287</v>
      </c>
      <c r="T266" s="10">
        <v>0.38440000000000002</v>
      </c>
      <c r="U266" s="10">
        <v>9.6299999999999997E-2</v>
      </c>
      <c r="V266" s="10">
        <v>22</v>
      </c>
      <c r="W266" s="10">
        <v>10.4</v>
      </c>
      <c r="Y266" s="10">
        <v>0.4672</v>
      </c>
      <c r="Z266" s="10">
        <v>0.1171</v>
      </c>
      <c r="AA266" s="10">
        <v>27</v>
      </c>
      <c r="AB266" s="10">
        <v>10.3</v>
      </c>
      <c r="AD266" s="10">
        <v>0.4672</v>
      </c>
      <c r="AE266" s="10">
        <v>0.1171</v>
      </c>
      <c r="AF266" s="10">
        <v>27</v>
      </c>
      <c r="AG266" s="10">
        <v>10.3</v>
      </c>
      <c r="AI266" s="10">
        <v>355</v>
      </c>
      <c r="AJ266" s="10" t="s">
        <v>287</v>
      </c>
      <c r="AK266" s="10">
        <v>0.76119999999999999</v>
      </c>
      <c r="AL266" s="10">
        <v>0.1908</v>
      </c>
      <c r="AM266" s="10">
        <v>42.742699999999999</v>
      </c>
      <c r="AN266" s="10">
        <v>10.6</v>
      </c>
      <c r="AO266" s="10">
        <v>0.97</v>
      </c>
      <c r="AP266" s="10">
        <v>1.0953999999999999</v>
      </c>
      <c r="AQ266" s="10">
        <v>0.27450000000000002</v>
      </c>
      <c r="AR266" s="10">
        <v>62.6907</v>
      </c>
      <c r="AS266" s="10">
        <v>10.4</v>
      </c>
      <c r="AT266" s="10">
        <v>0.97</v>
      </c>
      <c r="AU266" s="10">
        <v>0.98919999999999997</v>
      </c>
      <c r="AV266" s="10">
        <v>0.24790000000000001</v>
      </c>
      <c r="AW266" s="10">
        <v>56.613</v>
      </c>
      <c r="AX266" s="10">
        <v>10.4</v>
      </c>
      <c r="AY266" s="10">
        <v>0.97</v>
      </c>
      <c r="AZ266" s="10">
        <v>355</v>
      </c>
      <c r="BA266" s="10" t="s">
        <v>287</v>
      </c>
      <c r="BB266" s="10">
        <v>0.34160000000000001</v>
      </c>
      <c r="BC266" s="10">
        <v>8.5599999999999996E-2</v>
      </c>
      <c r="BD266" s="10">
        <v>19.3659</v>
      </c>
      <c r="BE266" s="10">
        <v>10.5</v>
      </c>
      <c r="BF266" s="10">
        <v>0.97</v>
      </c>
      <c r="BG266" s="10">
        <v>0.51070000000000004</v>
      </c>
      <c r="BH266" s="10">
        <v>0.128</v>
      </c>
      <c r="BI266" s="10">
        <v>28.9482</v>
      </c>
      <c r="BJ266" s="10">
        <v>10.5</v>
      </c>
      <c r="BK266" s="10">
        <v>0.97</v>
      </c>
      <c r="BL266" s="10">
        <v>0.47689999999999999</v>
      </c>
      <c r="BM266" s="10">
        <v>0.1195</v>
      </c>
      <c r="BN266" s="10">
        <v>27.033200000000001</v>
      </c>
      <c r="BO266" s="10">
        <v>10.5</v>
      </c>
      <c r="BP266" s="10">
        <v>0.97</v>
      </c>
      <c r="BQ266" s="10">
        <v>355</v>
      </c>
      <c r="BR266" s="10" t="s">
        <v>287</v>
      </c>
      <c r="BS266" s="10">
        <v>0.87360000000000004</v>
      </c>
      <c r="BT266" s="10">
        <v>0.219</v>
      </c>
      <c r="BU266" s="10">
        <v>50</v>
      </c>
      <c r="BV266" s="10">
        <v>10.4</v>
      </c>
      <c r="BW266" s="10">
        <v>0.97</v>
      </c>
      <c r="BX266" s="10">
        <v>1.0383</v>
      </c>
      <c r="BY266" s="10">
        <v>0.26019999999999999</v>
      </c>
      <c r="BZ266" s="10">
        <v>60</v>
      </c>
      <c r="CA266" s="10">
        <v>10.3</v>
      </c>
      <c r="CB266" s="10">
        <v>0.97</v>
      </c>
      <c r="CC266" s="10">
        <v>1.1356999999999999</v>
      </c>
      <c r="CD266" s="10">
        <v>0.28460000000000002</v>
      </c>
      <c r="CE266" s="10">
        <v>65</v>
      </c>
      <c r="CF266" s="10">
        <v>10.4</v>
      </c>
      <c r="CG266" s="10">
        <v>0.97</v>
      </c>
      <c r="CH266" s="10">
        <v>355</v>
      </c>
      <c r="CI266" s="10" t="s">
        <v>287</v>
      </c>
      <c r="CJ266" s="10">
        <v>0.40960000000000002</v>
      </c>
      <c r="CK266" s="10">
        <v>0.1027</v>
      </c>
      <c r="CL266" s="10">
        <v>23</v>
      </c>
      <c r="CM266" s="10">
        <v>10.6</v>
      </c>
      <c r="CN266" s="10">
        <v>0.97</v>
      </c>
      <c r="CO266" s="10">
        <v>0.50670000000000004</v>
      </c>
      <c r="CP266" s="10">
        <v>0.127</v>
      </c>
      <c r="CQ266" s="10">
        <v>29</v>
      </c>
      <c r="CR266" s="10">
        <v>10.4</v>
      </c>
      <c r="CS266" s="10">
        <v>0.97</v>
      </c>
      <c r="CT266" s="10">
        <v>0.49869999999999998</v>
      </c>
      <c r="CU266" s="10">
        <v>0.125</v>
      </c>
      <c r="CV266" s="10">
        <v>28</v>
      </c>
      <c r="CW266" s="10">
        <v>10.6</v>
      </c>
      <c r="CX266" s="10">
        <v>0.97</v>
      </c>
      <c r="CY266" s="10">
        <v>355</v>
      </c>
      <c r="CZ266" s="10" t="s">
        <v>287</v>
      </c>
      <c r="DA266" s="10">
        <v>0.9345</v>
      </c>
      <c r="DB266" s="10">
        <v>0.23419999999999999</v>
      </c>
      <c r="DC266" s="10">
        <v>54</v>
      </c>
      <c r="DD266" s="10">
        <v>10.3</v>
      </c>
      <c r="DE266" s="10">
        <v>0.97</v>
      </c>
      <c r="DF266" s="10">
        <v>1.0729</v>
      </c>
      <c r="DG266" s="10">
        <v>0.26889999999999997</v>
      </c>
      <c r="DH266" s="10">
        <v>62</v>
      </c>
      <c r="DI266" s="10">
        <v>10.3</v>
      </c>
      <c r="DJ266" s="10">
        <v>0.97</v>
      </c>
      <c r="DK266" s="10">
        <v>1.0282</v>
      </c>
      <c r="DL266" s="10">
        <v>0.25769999999999998</v>
      </c>
      <c r="DM266" s="10">
        <v>60</v>
      </c>
      <c r="DN266" s="10">
        <v>10.199999999999999</v>
      </c>
      <c r="DO266" s="10">
        <v>0.97</v>
      </c>
    </row>
    <row r="267" spans="1:119" x14ac:dyDescent="0.25">
      <c r="A267" s="10">
        <v>356</v>
      </c>
      <c r="B267" s="10" t="s">
        <v>305</v>
      </c>
      <c r="C267" s="10">
        <v>0.1</v>
      </c>
      <c r="D267" s="10">
        <v>0.02</v>
      </c>
      <c r="E267" s="10">
        <v>6</v>
      </c>
      <c r="F267" s="10">
        <v>10.3</v>
      </c>
      <c r="G267" s="10">
        <v>0.98</v>
      </c>
      <c r="H267" s="10">
        <v>0.17</v>
      </c>
      <c r="I267" s="10">
        <v>0.04</v>
      </c>
      <c r="J267" s="10">
        <v>10</v>
      </c>
      <c r="K267" s="10">
        <v>10.199999999999999</v>
      </c>
      <c r="L267" s="10">
        <v>0.98</v>
      </c>
      <c r="M267" s="10">
        <v>0.2</v>
      </c>
      <c r="N267" s="10">
        <v>0.04</v>
      </c>
      <c r="O267" s="10">
        <v>11.5</v>
      </c>
      <c r="P267" s="10">
        <v>10.199999999999999</v>
      </c>
      <c r="Q267" s="10">
        <v>0.98</v>
      </c>
      <c r="R267" s="10">
        <v>356</v>
      </c>
      <c r="S267" s="10" t="s">
        <v>305</v>
      </c>
      <c r="T267" s="10">
        <v>1.77E-2</v>
      </c>
      <c r="U267" s="10">
        <v>3.5999999999999999E-3</v>
      </c>
      <c r="V267" s="10">
        <v>1</v>
      </c>
      <c r="W267" s="10">
        <v>10.4</v>
      </c>
      <c r="Y267" s="10">
        <v>1.7500000000000002E-2</v>
      </c>
      <c r="Z267" s="10">
        <v>3.5999999999999999E-3</v>
      </c>
      <c r="AA267" s="10">
        <v>1</v>
      </c>
      <c r="AB267" s="10">
        <v>10.3</v>
      </c>
      <c r="AD267" s="10">
        <v>1.7500000000000002E-2</v>
      </c>
      <c r="AE267" s="10">
        <v>3.5999999999999999E-3</v>
      </c>
      <c r="AF267" s="10">
        <v>1</v>
      </c>
      <c r="AG267" s="10">
        <v>10.3</v>
      </c>
      <c r="AI267" s="10">
        <v>356</v>
      </c>
      <c r="AJ267" s="10" t="s">
        <v>305</v>
      </c>
      <c r="AK267" s="10">
        <v>0.33079999999999998</v>
      </c>
      <c r="AL267" s="10">
        <v>6.7199999999999996E-2</v>
      </c>
      <c r="AM267" s="10">
        <v>18.3856</v>
      </c>
      <c r="AN267" s="10">
        <v>10.6</v>
      </c>
      <c r="AO267" s="10">
        <v>0.98</v>
      </c>
      <c r="AP267" s="10">
        <v>0.28799999999999998</v>
      </c>
      <c r="AQ267" s="10">
        <v>5.8500000000000003E-2</v>
      </c>
      <c r="AR267" s="10">
        <v>16.314599999999999</v>
      </c>
      <c r="AS267" s="10">
        <v>10.4</v>
      </c>
      <c r="AT267" s="10">
        <v>0.98</v>
      </c>
      <c r="AU267" s="10">
        <v>0.33079999999999998</v>
      </c>
      <c r="AV267" s="10">
        <v>6.7199999999999996E-2</v>
      </c>
      <c r="AW267" s="10">
        <v>18.7393</v>
      </c>
      <c r="AX267" s="10">
        <v>10.4</v>
      </c>
      <c r="AY267" s="10">
        <v>0.98</v>
      </c>
      <c r="AZ267" s="10">
        <v>356</v>
      </c>
      <c r="BA267" s="10" t="s">
        <v>305</v>
      </c>
      <c r="BB267" s="10">
        <v>1.1299999999999999E-2</v>
      </c>
      <c r="BC267" s="10">
        <v>1.03E-2</v>
      </c>
      <c r="BD267" s="10">
        <v>0.84199999999999997</v>
      </c>
      <c r="BE267" s="10">
        <v>10.5</v>
      </c>
      <c r="BF267" s="10">
        <v>0.74</v>
      </c>
      <c r="BG267" s="10">
        <v>1.2999999999999999E-2</v>
      </c>
      <c r="BH267" s="10">
        <v>1.18E-2</v>
      </c>
      <c r="BI267" s="10">
        <v>0.96489999999999998</v>
      </c>
      <c r="BJ267" s="10">
        <v>10.5</v>
      </c>
      <c r="BK267" s="10">
        <v>0.74</v>
      </c>
      <c r="BL267" s="10">
        <v>1.35E-2</v>
      </c>
      <c r="BM267" s="10">
        <v>1.2200000000000001E-2</v>
      </c>
      <c r="BN267" s="10">
        <v>1.0012000000000001</v>
      </c>
      <c r="BO267" s="10">
        <v>10.5</v>
      </c>
      <c r="BP267" s="10">
        <v>0.74</v>
      </c>
      <c r="BQ267" s="10">
        <v>356</v>
      </c>
      <c r="BR267" s="10" t="s">
        <v>305</v>
      </c>
      <c r="BS267" s="10">
        <v>9.6199999999999994E-2</v>
      </c>
      <c r="BT267" s="10">
        <v>4.9299999999999997E-2</v>
      </c>
      <c r="BU267" s="10">
        <v>6</v>
      </c>
      <c r="BV267" s="10">
        <v>10.4</v>
      </c>
      <c r="BW267" s="10">
        <v>0.89</v>
      </c>
      <c r="BX267" s="10">
        <v>0.127</v>
      </c>
      <c r="BY267" s="10">
        <v>6.5100000000000005E-2</v>
      </c>
      <c r="BZ267" s="10">
        <v>8</v>
      </c>
      <c r="CA267" s="10">
        <v>10.3</v>
      </c>
      <c r="CB267" s="10">
        <v>0.89</v>
      </c>
      <c r="CC267" s="10">
        <v>0.14430000000000001</v>
      </c>
      <c r="CD267" s="10">
        <v>7.3899999999999993E-2</v>
      </c>
      <c r="CE267" s="10">
        <v>9</v>
      </c>
      <c r="CF267" s="10">
        <v>10.4</v>
      </c>
      <c r="CG267" s="10">
        <v>0.89</v>
      </c>
      <c r="CH267" s="10">
        <v>356</v>
      </c>
      <c r="CI267" s="10" t="s">
        <v>305</v>
      </c>
      <c r="CJ267" s="10">
        <v>1.6299999999999999E-2</v>
      </c>
      <c r="CK267" s="10">
        <v>8.3999999999999995E-3</v>
      </c>
      <c r="CL267" s="10">
        <v>1</v>
      </c>
      <c r="CM267" s="10">
        <v>10.6</v>
      </c>
      <c r="CN267" s="10">
        <v>0.89</v>
      </c>
      <c r="CO267" s="10">
        <v>3.2099999999999997E-2</v>
      </c>
      <c r="CP267" s="10">
        <v>1.6400000000000001E-2</v>
      </c>
      <c r="CQ267" s="10">
        <v>2</v>
      </c>
      <c r="CR267" s="10">
        <v>10.4</v>
      </c>
      <c r="CS267" s="10">
        <v>0.89</v>
      </c>
      <c r="CT267" s="10">
        <v>4.9000000000000002E-2</v>
      </c>
      <c r="CU267" s="10">
        <v>2.5100000000000001E-2</v>
      </c>
      <c r="CV267" s="10">
        <v>3</v>
      </c>
      <c r="CW267" s="10">
        <v>10.6</v>
      </c>
      <c r="CX267" s="10">
        <v>0.89</v>
      </c>
      <c r="CY267" s="10">
        <v>356</v>
      </c>
      <c r="CZ267" s="10" t="s">
        <v>305</v>
      </c>
      <c r="DA267" s="10">
        <v>0.1905</v>
      </c>
      <c r="DB267" s="10">
        <v>9.7600000000000006E-2</v>
      </c>
      <c r="DC267" s="10">
        <v>12</v>
      </c>
      <c r="DD267" s="10">
        <v>10.3</v>
      </c>
      <c r="DE267" s="10">
        <v>0.89</v>
      </c>
      <c r="DF267" s="10">
        <v>0.2064</v>
      </c>
      <c r="DG267" s="10">
        <v>0.1057</v>
      </c>
      <c r="DH267" s="10">
        <v>13</v>
      </c>
      <c r="DI267" s="10">
        <v>10.3</v>
      </c>
      <c r="DJ267" s="10">
        <v>0.89</v>
      </c>
      <c r="DK267" s="10">
        <v>0.2359</v>
      </c>
      <c r="DL267" s="10">
        <v>0.1208</v>
      </c>
      <c r="DM267" s="10">
        <v>15</v>
      </c>
      <c r="DN267" s="10">
        <v>10.199999999999999</v>
      </c>
      <c r="DO267" s="10">
        <v>0.89</v>
      </c>
    </row>
    <row r="268" spans="1:119" x14ac:dyDescent="0.25">
      <c r="A268" s="10">
        <v>357</v>
      </c>
      <c r="B268" s="10" t="s">
        <v>315</v>
      </c>
      <c r="C268" s="10">
        <v>0.21</v>
      </c>
      <c r="D268" s="10">
        <v>0.04</v>
      </c>
      <c r="E268" s="10">
        <v>12</v>
      </c>
      <c r="F268" s="10">
        <v>10.3</v>
      </c>
      <c r="G268" s="10">
        <v>0.98</v>
      </c>
      <c r="H268" s="10">
        <v>0.21</v>
      </c>
      <c r="I268" s="10">
        <v>0.04</v>
      </c>
      <c r="J268" s="10">
        <v>12</v>
      </c>
      <c r="K268" s="10">
        <v>10.199999999999999</v>
      </c>
      <c r="L268" s="10">
        <v>0.98</v>
      </c>
      <c r="M268" s="10">
        <v>0.26</v>
      </c>
      <c r="N268" s="10">
        <v>0.05</v>
      </c>
      <c r="O268" s="10">
        <v>14.95</v>
      </c>
      <c r="P268" s="10">
        <v>10.199999999999999</v>
      </c>
      <c r="Q268" s="10">
        <v>0.98</v>
      </c>
      <c r="R268" s="10">
        <v>357</v>
      </c>
      <c r="S268" s="10" t="s">
        <v>315</v>
      </c>
      <c r="T268" s="10">
        <v>1.77E-2</v>
      </c>
      <c r="U268" s="10">
        <v>3.5999999999999999E-3</v>
      </c>
      <c r="V268" s="10">
        <v>1</v>
      </c>
      <c r="W268" s="10">
        <v>10.4</v>
      </c>
      <c r="Y268" s="10">
        <v>1.7500000000000002E-2</v>
      </c>
      <c r="Z268" s="10">
        <v>3.5999999999999999E-3</v>
      </c>
      <c r="AA268" s="10">
        <v>1</v>
      </c>
      <c r="AB268" s="10">
        <v>10.3</v>
      </c>
      <c r="AD268" s="10">
        <v>1.7500000000000002E-2</v>
      </c>
      <c r="AE268" s="10">
        <v>3.5999999999999999E-3</v>
      </c>
      <c r="AF268" s="10">
        <v>1</v>
      </c>
      <c r="AG268" s="10">
        <v>10.3</v>
      </c>
      <c r="AI268" s="10">
        <v>357</v>
      </c>
      <c r="AJ268" s="10" t="s">
        <v>315</v>
      </c>
      <c r="AK268" s="10">
        <v>0.16370000000000001</v>
      </c>
      <c r="AL268" s="10">
        <v>3.32E-2</v>
      </c>
      <c r="AM268" s="10">
        <v>9.0976999999999997</v>
      </c>
      <c r="AN268" s="10">
        <v>10.6</v>
      </c>
      <c r="AO268" s="10">
        <v>0.98</v>
      </c>
      <c r="AP268" s="10">
        <v>0.1658</v>
      </c>
      <c r="AQ268" s="10">
        <v>3.3700000000000001E-2</v>
      </c>
      <c r="AR268" s="10">
        <v>9.3925000000000001</v>
      </c>
      <c r="AS268" s="10">
        <v>10.4</v>
      </c>
      <c r="AT268" s="10">
        <v>0.98</v>
      </c>
      <c r="AU268" s="10">
        <v>0.18609999999999999</v>
      </c>
      <c r="AV268" s="10">
        <v>3.78E-2</v>
      </c>
      <c r="AW268" s="10">
        <v>10.542199999999999</v>
      </c>
      <c r="AX268" s="10">
        <v>10.4</v>
      </c>
      <c r="AY268" s="10">
        <v>0.98</v>
      </c>
      <c r="AZ268" s="10">
        <v>357</v>
      </c>
      <c r="BA268" s="10" t="s">
        <v>315</v>
      </c>
      <c r="BB268" s="10">
        <v>1.41E-2</v>
      </c>
      <c r="BC268" s="10">
        <v>6.0000000000000001E-3</v>
      </c>
      <c r="BD268" s="10">
        <v>0.84199999999999997</v>
      </c>
      <c r="BE268" s="10">
        <v>10.5</v>
      </c>
      <c r="BF268" s="10">
        <v>0.92</v>
      </c>
      <c r="BG268" s="10">
        <v>3.2599999999999997E-2</v>
      </c>
      <c r="BH268" s="10">
        <v>1.29E-2</v>
      </c>
      <c r="BI268" s="10">
        <v>1.9298999999999999</v>
      </c>
      <c r="BJ268" s="10">
        <v>10.5</v>
      </c>
      <c r="BK268" s="10">
        <v>0.93</v>
      </c>
      <c r="BL268" s="10">
        <v>5.0799999999999998E-2</v>
      </c>
      <c r="BM268" s="10">
        <v>2.01E-2</v>
      </c>
      <c r="BN268" s="10">
        <v>3.0036999999999998</v>
      </c>
      <c r="BO268" s="10">
        <v>10.5</v>
      </c>
      <c r="BP268" s="10">
        <v>0.93</v>
      </c>
      <c r="BQ268" s="10">
        <v>357</v>
      </c>
      <c r="BR268" s="10" t="s">
        <v>315</v>
      </c>
      <c r="BS268" s="10">
        <v>0.19889999999999999</v>
      </c>
      <c r="BT268" s="10">
        <v>8.4699999999999998E-2</v>
      </c>
      <c r="BU268" s="10">
        <v>12</v>
      </c>
      <c r="BV268" s="10">
        <v>10.4</v>
      </c>
      <c r="BW268" s="10">
        <v>0.92</v>
      </c>
      <c r="BX268" s="10">
        <v>0.23230000000000001</v>
      </c>
      <c r="BY268" s="10">
        <v>9.1800000000000007E-2</v>
      </c>
      <c r="BZ268" s="10">
        <v>14</v>
      </c>
      <c r="CA268" s="10">
        <v>10.3</v>
      </c>
      <c r="CB268" s="10">
        <v>0.93</v>
      </c>
      <c r="CC268" s="10">
        <v>0.26800000000000002</v>
      </c>
      <c r="CD268" s="10">
        <v>0.10589999999999999</v>
      </c>
      <c r="CE268" s="10">
        <v>16</v>
      </c>
      <c r="CF268" s="10">
        <v>10.4</v>
      </c>
      <c r="CG268" s="10">
        <v>0.93</v>
      </c>
      <c r="CH268" s="10">
        <v>357</v>
      </c>
      <c r="CI268" s="10" t="s">
        <v>315</v>
      </c>
      <c r="CJ268" s="10">
        <v>0</v>
      </c>
      <c r="CK268" s="10">
        <v>0</v>
      </c>
      <c r="CL268" s="10">
        <v>0</v>
      </c>
      <c r="CM268" s="10">
        <v>10.6</v>
      </c>
      <c r="CN268" s="10">
        <v>0</v>
      </c>
      <c r="CO268" s="10">
        <v>0</v>
      </c>
      <c r="CP268" s="10">
        <v>0</v>
      </c>
      <c r="CQ268" s="10">
        <v>0</v>
      </c>
      <c r="CR268" s="10">
        <v>10.4</v>
      </c>
      <c r="CS268" s="10">
        <v>0</v>
      </c>
      <c r="CT268" s="10">
        <v>0</v>
      </c>
      <c r="CU268" s="10">
        <v>0</v>
      </c>
      <c r="CV268" s="10">
        <v>0</v>
      </c>
      <c r="CW268" s="10">
        <v>10.6</v>
      </c>
      <c r="CX268" s="10">
        <v>0</v>
      </c>
      <c r="CY268" s="10">
        <v>3316</v>
      </c>
      <c r="CZ268" s="10" t="s">
        <v>288</v>
      </c>
      <c r="DA268" s="10">
        <v>1.8100000000000002E-2</v>
      </c>
      <c r="DB268" s="10">
        <v>7.7000000000000002E-3</v>
      </c>
      <c r="DC268" s="10">
        <v>1.1000000000000001</v>
      </c>
      <c r="DD268" s="10">
        <v>10.3</v>
      </c>
      <c r="DE268" s="10">
        <v>0.92</v>
      </c>
      <c r="DF268" s="10">
        <v>2.3199999999999998E-2</v>
      </c>
      <c r="DG268" s="10">
        <v>9.1999999999999998E-3</v>
      </c>
      <c r="DH268" s="10">
        <v>1.4</v>
      </c>
      <c r="DI268" s="10">
        <v>10.3</v>
      </c>
      <c r="DJ268" s="10">
        <v>0.93</v>
      </c>
      <c r="DK268" s="10">
        <v>2.0400000000000001E-2</v>
      </c>
      <c r="DL268" s="10">
        <v>8.0999999999999996E-3</v>
      </c>
      <c r="DM268" s="10">
        <v>1.24</v>
      </c>
      <c r="DN268" s="10">
        <v>10.199999999999999</v>
      </c>
      <c r="DO268" s="10">
        <v>0.93</v>
      </c>
    </row>
    <row r="269" spans="1:119" x14ac:dyDescent="0.25">
      <c r="A269" s="10">
        <v>358</v>
      </c>
      <c r="B269" s="10" t="s">
        <v>306</v>
      </c>
      <c r="C269" s="10">
        <v>0</v>
      </c>
      <c r="D269" s="10">
        <v>0</v>
      </c>
      <c r="E269" s="10">
        <v>0</v>
      </c>
      <c r="F269" s="10">
        <v>10.3</v>
      </c>
      <c r="G269" s="10">
        <v>0</v>
      </c>
      <c r="H269" s="10">
        <v>0</v>
      </c>
      <c r="I269" s="10">
        <v>0</v>
      </c>
      <c r="J269" s="10">
        <v>0</v>
      </c>
      <c r="K269" s="10">
        <v>10.199999999999999</v>
      </c>
      <c r="L269" s="10">
        <v>0</v>
      </c>
      <c r="M269" s="10">
        <v>0</v>
      </c>
      <c r="N269" s="10">
        <v>0</v>
      </c>
      <c r="O269" s="10">
        <v>0</v>
      </c>
      <c r="P269" s="10">
        <v>10.199999999999999</v>
      </c>
      <c r="Q269" s="10">
        <v>0</v>
      </c>
      <c r="R269" s="10">
        <v>358</v>
      </c>
      <c r="S269" s="10" t="s">
        <v>306</v>
      </c>
      <c r="T269" s="10">
        <v>0</v>
      </c>
      <c r="U269" s="10">
        <v>0</v>
      </c>
      <c r="V269" s="10">
        <v>0</v>
      </c>
      <c r="W269" s="10">
        <v>10.4</v>
      </c>
      <c r="Y269" s="10">
        <v>0</v>
      </c>
      <c r="Z269" s="10">
        <v>0</v>
      </c>
      <c r="AA269" s="10">
        <v>0</v>
      </c>
      <c r="AB269" s="10">
        <v>10.3</v>
      </c>
      <c r="AD269" s="10">
        <v>0</v>
      </c>
      <c r="AE269" s="10">
        <v>0</v>
      </c>
      <c r="AF269" s="10">
        <v>0</v>
      </c>
      <c r="AG269" s="10">
        <v>10.3</v>
      </c>
      <c r="AI269" s="10">
        <v>358</v>
      </c>
      <c r="AJ269" s="10" t="s">
        <v>306</v>
      </c>
      <c r="AK269" s="10">
        <v>0</v>
      </c>
      <c r="AL269" s="10">
        <v>0</v>
      </c>
      <c r="AM269" s="10">
        <v>0</v>
      </c>
      <c r="AN269" s="10">
        <v>10.5</v>
      </c>
      <c r="AO269" s="10">
        <v>0</v>
      </c>
      <c r="AP269" s="10">
        <v>0</v>
      </c>
      <c r="AQ269" s="10">
        <v>0</v>
      </c>
      <c r="AR269" s="10">
        <v>0</v>
      </c>
      <c r="AS269" s="10">
        <v>10.4</v>
      </c>
      <c r="AT269" s="10">
        <v>0</v>
      </c>
      <c r="AU269" s="10">
        <v>0</v>
      </c>
      <c r="AV269" s="10">
        <v>0</v>
      </c>
      <c r="AW269" s="10">
        <v>0</v>
      </c>
      <c r="AX269" s="10">
        <v>10.4</v>
      </c>
      <c r="AY269" s="10">
        <v>0</v>
      </c>
      <c r="AZ269" s="10">
        <v>358</v>
      </c>
      <c r="BA269" s="10" t="s">
        <v>306</v>
      </c>
      <c r="BB269" s="10">
        <v>0</v>
      </c>
      <c r="BC269" s="10">
        <v>0</v>
      </c>
      <c r="BD269" s="10">
        <v>0</v>
      </c>
      <c r="BE269" s="10">
        <v>10.4</v>
      </c>
      <c r="BF269" s="10">
        <v>0</v>
      </c>
      <c r="BG269" s="10">
        <v>0</v>
      </c>
      <c r="BH269" s="10">
        <v>0</v>
      </c>
      <c r="BI269" s="10">
        <v>0</v>
      </c>
      <c r="BJ269" s="10">
        <v>10.4</v>
      </c>
      <c r="BK269" s="10">
        <v>0</v>
      </c>
      <c r="BL269" s="10">
        <v>0</v>
      </c>
      <c r="BM269" s="10">
        <v>0</v>
      </c>
      <c r="BN269" s="10">
        <v>0</v>
      </c>
      <c r="BO269" s="10">
        <v>10.4</v>
      </c>
      <c r="BP269" s="10">
        <v>0</v>
      </c>
      <c r="BQ269" s="10">
        <v>358</v>
      </c>
      <c r="BR269" s="10" t="s">
        <v>306</v>
      </c>
      <c r="BS269" s="10">
        <v>0</v>
      </c>
      <c r="BT269" s="10">
        <v>0</v>
      </c>
      <c r="BU269" s="10">
        <v>0</v>
      </c>
      <c r="BV269" s="10">
        <v>10.4</v>
      </c>
      <c r="BW269" s="10">
        <v>0</v>
      </c>
      <c r="BX269" s="10">
        <v>0</v>
      </c>
      <c r="BY269" s="10">
        <v>0</v>
      </c>
      <c r="BZ269" s="10">
        <v>0</v>
      </c>
      <c r="CA269" s="10">
        <v>10.3</v>
      </c>
      <c r="CB269" s="10">
        <v>0</v>
      </c>
      <c r="CC269" s="10">
        <v>0</v>
      </c>
      <c r="CD269" s="10">
        <v>0</v>
      </c>
      <c r="CE269" s="10">
        <v>0</v>
      </c>
      <c r="CF269" s="10">
        <v>10.4</v>
      </c>
      <c r="CG269" s="10">
        <v>0</v>
      </c>
      <c r="CH269" s="10">
        <v>358</v>
      </c>
      <c r="CI269" s="10" t="s">
        <v>306</v>
      </c>
      <c r="CJ269" s="10">
        <v>0</v>
      </c>
      <c r="CK269" s="10">
        <v>0</v>
      </c>
      <c r="CL269" s="10">
        <v>0</v>
      </c>
      <c r="CM269" s="10">
        <v>10.6</v>
      </c>
      <c r="CN269" s="10">
        <v>0</v>
      </c>
      <c r="CO269" s="10">
        <v>0</v>
      </c>
      <c r="CP269" s="10">
        <v>0</v>
      </c>
      <c r="CQ269" s="10">
        <v>0</v>
      </c>
      <c r="CR269" s="10">
        <v>10.4</v>
      </c>
      <c r="CS269" s="10">
        <v>0</v>
      </c>
      <c r="CT269" s="10">
        <v>0</v>
      </c>
      <c r="CU269" s="10">
        <v>0</v>
      </c>
      <c r="CV269" s="10">
        <v>0</v>
      </c>
      <c r="CW269" s="10">
        <v>10.6</v>
      </c>
      <c r="CX269" s="10">
        <v>0</v>
      </c>
      <c r="CY269" s="10">
        <v>357</v>
      </c>
      <c r="CZ269" s="10" t="s">
        <v>315</v>
      </c>
      <c r="DA269" s="10">
        <v>0.2495</v>
      </c>
      <c r="DB269" s="10">
        <v>0.10630000000000001</v>
      </c>
      <c r="DC269" s="10">
        <v>15.2</v>
      </c>
      <c r="DD269" s="10">
        <v>10.3</v>
      </c>
      <c r="DE269" s="10">
        <v>0.92</v>
      </c>
      <c r="DF269" s="10">
        <v>0.2422</v>
      </c>
      <c r="DG269" s="10">
        <v>9.5699999999999993E-2</v>
      </c>
      <c r="DH269" s="10">
        <v>14.6</v>
      </c>
      <c r="DI269" s="10">
        <v>10.3</v>
      </c>
      <c r="DJ269" s="10">
        <v>0.93</v>
      </c>
      <c r="DK269" s="10">
        <v>0.22670000000000001</v>
      </c>
      <c r="DL269" s="10">
        <v>8.9599999999999999E-2</v>
      </c>
      <c r="DM269" s="10">
        <v>13.8</v>
      </c>
      <c r="DN269" s="10">
        <v>10.199999999999999</v>
      </c>
      <c r="DO269" s="10">
        <v>0.93</v>
      </c>
    </row>
    <row r="270" spans="1:119" x14ac:dyDescent="0.25">
      <c r="A270" s="10">
        <v>359</v>
      </c>
      <c r="B270" s="10" t="s">
        <v>307</v>
      </c>
      <c r="C270" s="10">
        <v>0</v>
      </c>
      <c r="D270" s="10">
        <v>0</v>
      </c>
      <c r="E270" s="10">
        <v>0</v>
      </c>
      <c r="F270" s="10">
        <v>10.3</v>
      </c>
      <c r="G270" s="10">
        <v>0</v>
      </c>
      <c r="H270" s="10">
        <v>0</v>
      </c>
      <c r="I270" s="10">
        <v>0</v>
      </c>
      <c r="J270" s="10">
        <v>0</v>
      </c>
      <c r="K270" s="10">
        <v>10.199999999999999</v>
      </c>
      <c r="L270" s="10">
        <v>0</v>
      </c>
      <c r="M270" s="10">
        <v>0</v>
      </c>
      <c r="N270" s="10">
        <v>0</v>
      </c>
      <c r="O270" s="10">
        <v>0</v>
      </c>
      <c r="P270" s="10">
        <v>10.199999999999999</v>
      </c>
      <c r="Q270" s="10">
        <v>0</v>
      </c>
      <c r="R270" s="10">
        <v>359</v>
      </c>
      <c r="S270" s="10" t="s">
        <v>307</v>
      </c>
      <c r="T270" s="10">
        <v>0</v>
      </c>
      <c r="U270" s="10">
        <v>0</v>
      </c>
      <c r="V270" s="10">
        <v>0</v>
      </c>
      <c r="W270" s="10">
        <v>10.4</v>
      </c>
      <c r="Y270" s="10">
        <v>0</v>
      </c>
      <c r="Z270" s="10">
        <v>0</v>
      </c>
      <c r="AA270" s="10">
        <v>0</v>
      </c>
      <c r="AB270" s="10">
        <v>10.3</v>
      </c>
      <c r="AD270" s="10">
        <v>0</v>
      </c>
      <c r="AE270" s="10">
        <v>0</v>
      </c>
      <c r="AF270" s="10">
        <v>0</v>
      </c>
      <c r="AG270" s="10">
        <v>10.3</v>
      </c>
      <c r="AI270" s="10">
        <v>359</v>
      </c>
      <c r="AJ270" s="10" t="s">
        <v>307</v>
      </c>
      <c r="AK270" s="10">
        <v>0.27379999999999999</v>
      </c>
      <c r="AL270" s="10">
        <v>0.12479999999999999</v>
      </c>
      <c r="AM270" s="10">
        <v>16.544699999999999</v>
      </c>
      <c r="AN270" s="10">
        <v>10.5</v>
      </c>
      <c r="AO270" s="10">
        <v>0.91</v>
      </c>
      <c r="AP270" s="10">
        <v>0.28639999999999999</v>
      </c>
      <c r="AQ270" s="10">
        <v>0.1305</v>
      </c>
      <c r="AR270" s="10">
        <v>17.471499999999999</v>
      </c>
      <c r="AS270" s="10">
        <v>10.4</v>
      </c>
      <c r="AT270" s="10">
        <v>0.91</v>
      </c>
      <c r="AU270" s="10">
        <v>0.30459999999999998</v>
      </c>
      <c r="AV270" s="10">
        <v>0.13880000000000001</v>
      </c>
      <c r="AW270" s="10">
        <v>18.5823</v>
      </c>
      <c r="AX270" s="10">
        <v>10.4</v>
      </c>
      <c r="AY270" s="10">
        <v>0.91</v>
      </c>
      <c r="AZ270" s="10">
        <v>359</v>
      </c>
      <c r="BA270" s="10" t="s">
        <v>307</v>
      </c>
      <c r="BB270" s="10">
        <v>0</v>
      </c>
      <c r="BC270" s="10">
        <v>0</v>
      </c>
      <c r="BD270" s="10">
        <v>0</v>
      </c>
      <c r="BE270" s="10">
        <v>10.4</v>
      </c>
      <c r="BF270" s="10">
        <v>0</v>
      </c>
      <c r="BG270" s="10">
        <v>0</v>
      </c>
      <c r="BH270" s="10">
        <v>0</v>
      </c>
      <c r="BI270" s="10">
        <v>0</v>
      </c>
      <c r="BJ270" s="10">
        <v>10.4</v>
      </c>
      <c r="BK270" s="10">
        <v>0</v>
      </c>
      <c r="BL270" s="10">
        <v>0</v>
      </c>
      <c r="BM270" s="10">
        <v>0</v>
      </c>
      <c r="BN270" s="10">
        <v>0</v>
      </c>
      <c r="BO270" s="10">
        <v>10.4</v>
      </c>
      <c r="BP270" s="10">
        <v>0</v>
      </c>
      <c r="BQ270" s="10">
        <v>359</v>
      </c>
      <c r="BR270" s="10" t="s">
        <v>307</v>
      </c>
      <c r="BS270" s="10">
        <v>0</v>
      </c>
      <c r="BT270" s="10">
        <v>0</v>
      </c>
      <c r="BU270" s="10">
        <v>0</v>
      </c>
      <c r="BV270" s="10">
        <v>10.4</v>
      </c>
      <c r="BW270" s="10">
        <v>0</v>
      </c>
      <c r="BX270" s="10">
        <v>0</v>
      </c>
      <c r="BY270" s="10">
        <v>0</v>
      </c>
      <c r="BZ270" s="10">
        <v>0</v>
      </c>
      <c r="CA270" s="10">
        <v>10.3</v>
      </c>
      <c r="CB270" s="10">
        <v>0</v>
      </c>
      <c r="CC270" s="10">
        <v>0</v>
      </c>
      <c r="CD270" s="10">
        <v>0</v>
      </c>
      <c r="CE270" s="10">
        <v>0</v>
      </c>
      <c r="CF270" s="10">
        <v>10.4</v>
      </c>
      <c r="CG270" s="10">
        <v>0</v>
      </c>
      <c r="CH270" s="10">
        <v>359</v>
      </c>
      <c r="CI270" s="10" t="s">
        <v>307</v>
      </c>
      <c r="CJ270" s="10">
        <v>0</v>
      </c>
      <c r="CK270" s="10">
        <v>0</v>
      </c>
      <c r="CL270" s="10">
        <v>0</v>
      </c>
      <c r="CM270" s="10">
        <v>10.6</v>
      </c>
      <c r="CN270" s="10">
        <v>0</v>
      </c>
      <c r="CO270" s="10">
        <v>0</v>
      </c>
      <c r="CP270" s="10">
        <v>0</v>
      </c>
      <c r="CQ270" s="10">
        <v>0</v>
      </c>
      <c r="CR270" s="10">
        <v>10.4</v>
      </c>
      <c r="CS270" s="10">
        <v>0</v>
      </c>
      <c r="CT270" s="10">
        <v>0</v>
      </c>
      <c r="CU270" s="10">
        <v>0</v>
      </c>
      <c r="CV270" s="10">
        <v>0</v>
      </c>
      <c r="CW270" s="10">
        <v>10.6</v>
      </c>
      <c r="CX270" s="10">
        <v>0</v>
      </c>
      <c r="CY270" s="10">
        <v>358</v>
      </c>
      <c r="CZ270" s="10" t="s">
        <v>306</v>
      </c>
      <c r="DA270" s="10">
        <v>0</v>
      </c>
      <c r="DB270" s="10">
        <v>0</v>
      </c>
      <c r="DC270" s="10">
        <v>0</v>
      </c>
      <c r="DD270" s="10">
        <v>10.3</v>
      </c>
      <c r="DE270" s="10">
        <v>0</v>
      </c>
      <c r="DF270" s="10">
        <v>0</v>
      </c>
      <c r="DG270" s="10">
        <v>0</v>
      </c>
      <c r="DH270" s="10">
        <v>0</v>
      </c>
      <c r="DI270" s="10">
        <v>10.3</v>
      </c>
      <c r="DJ270" s="10">
        <v>0</v>
      </c>
      <c r="DK270" s="10">
        <v>0</v>
      </c>
      <c r="DL270" s="10">
        <v>0</v>
      </c>
      <c r="DM270" s="10">
        <v>0</v>
      </c>
      <c r="DN270" s="10">
        <v>10.199999999999999</v>
      </c>
      <c r="DO270" s="10">
        <v>0</v>
      </c>
    </row>
    <row r="271" spans="1:119" x14ac:dyDescent="0.25">
      <c r="A271" s="10">
        <v>360</v>
      </c>
      <c r="B271" s="10" t="s">
        <v>292</v>
      </c>
      <c r="C271" s="10">
        <v>0.69</v>
      </c>
      <c r="D271" s="10">
        <v>0.17</v>
      </c>
      <c r="E271" s="10">
        <v>40</v>
      </c>
      <c r="F271" s="10">
        <v>10.3</v>
      </c>
      <c r="G271" s="10">
        <v>0.97</v>
      </c>
      <c r="H271" s="10">
        <v>0.75</v>
      </c>
      <c r="I271" s="10">
        <v>0.19</v>
      </c>
      <c r="J271" s="10">
        <v>44</v>
      </c>
      <c r="K271" s="10">
        <v>10.199999999999999</v>
      </c>
      <c r="L271" s="10">
        <v>0.97</v>
      </c>
      <c r="M271" s="10">
        <v>0.95</v>
      </c>
      <c r="N271" s="10">
        <v>0.24</v>
      </c>
      <c r="O271" s="10">
        <v>55.2</v>
      </c>
      <c r="P271" s="10">
        <v>10.199999999999999</v>
      </c>
      <c r="Q271" s="10">
        <v>0.97</v>
      </c>
      <c r="R271" s="10">
        <v>360</v>
      </c>
      <c r="S271" s="10" t="s">
        <v>292</v>
      </c>
      <c r="T271" s="10">
        <v>0.13980000000000001</v>
      </c>
      <c r="U271" s="10">
        <v>3.5000000000000003E-2</v>
      </c>
      <c r="V271" s="10">
        <v>8</v>
      </c>
      <c r="W271" s="10">
        <v>10.4</v>
      </c>
      <c r="Y271" s="10">
        <v>0.17299999999999999</v>
      </c>
      <c r="Z271" s="10">
        <v>4.3400000000000001E-2</v>
      </c>
      <c r="AA271" s="10">
        <v>10</v>
      </c>
      <c r="AB271" s="10">
        <v>10.3</v>
      </c>
      <c r="AD271" s="10">
        <v>0.19040000000000001</v>
      </c>
      <c r="AE271" s="10">
        <v>4.7699999999999999E-2</v>
      </c>
      <c r="AF271" s="10">
        <v>11</v>
      </c>
      <c r="AG271" s="10">
        <v>10.3</v>
      </c>
      <c r="AI271" s="10">
        <v>360</v>
      </c>
      <c r="AJ271" s="10" t="s">
        <v>292</v>
      </c>
      <c r="AK271" s="10">
        <v>0.54090000000000005</v>
      </c>
      <c r="AL271" s="10">
        <v>0.1356</v>
      </c>
      <c r="AM271" s="10">
        <v>30.6617</v>
      </c>
      <c r="AN271" s="10">
        <v>10.5</v>
      </c>
      <c r="AO271" s="10">
        <v>0.97</v>
      </c>
      <c r="AP271" s="10">
        <v>0.61409999999999998</v>
      </c>
      <c r="AQ271" s="10">
        <v>0.15390000000000001</v>
      </c>
      <c r="AR271" s="10">
        <v>35.145299999999999</v>
      </c>
      <c r="AS271" s="10">
        <v>10.4</v>
      </c>
      <c r="AT271" s="10">
        <v>0.97</v>
      </c>
      <c r="AU271" s="10">
        <v>0.70179999999999998</v>
      </c>
      <c r="AV271" s="10">
        <v>0.1759</v>
      </c>
      <c r="AW271" s="10">
        <v>40.164999999999999</v>
      </c>
      <c r="AX271" s="10">
        <v>10.4</v>
      </c>
      <c r="AY271" s="10">
        <v>0.97</v>
      </c>
      <c r="AZ271" s="10">
        <v>360</v>
      </c>
      <c r="BA271" s="10" t="s">
        <v>292</v>
      </c>
      <c r="BB271" s="10">
        <v>0.1246</v>
      </c>
      <c r="BC271" s="10">
        <v>2.53E-2</v>
      </c>
      <c r="BD271" s="10">
        <v>7.0578000000000003</v>
      </c>
      <c r="BE271" s="10">
        <v>10.4</v>
      </c>
      <c r="BF271" s="10">
        <v>0.98</v>
      </c>
      <c r="BG271" s="10">
        <v>0.15859999999999999</v>
      </c>
      <c r="BH271" s="10">
        <v>3.2199999999999999E-2</v>
      </c>
      <c r="BI271" s="10">
        <v>8.9817999999999998</v>
      </c>
      <c r="BJ271" s="10">
        <v>10.4</v>
      </c>
      <c r="BK271" s="10">
        <v>0.98</v>
      </c>
      <c r="BL271" s="10">
        <v>0.2084</v>
      </c>
      <c r="BM271" s="10">
        <v>4.2299999999999997E-2</v>
      </c>
      <c r="BN271" s="10">
        <v>11.805199999999999</v>
      </c>
      <c r="BO271" s="10">
        <v>10.4</v>
      </c>
      <c r="BP271" s="10">
        <v>0.98</v>
      </c>
      <c r="BQ271" s="10">
        <v>360</v>
      </c>
      <c r="BR271" s="10" t="s">
        <v>292</v>
      </c>
      <c r="BS271" s="10">
        <v>0.69889999999999997</v>
      </c>
      <c r="BT271" s="10">
        <v>0.17519999999999999</v>
      </c>
      <c r="BU271" s="10">
        <v>40</v>
      </c>
      <c r="BV271" s="10">
        <v>10.4</v>
      </c>
      <c r="BW271" s="10">
        <v>0.97</v>
      </c>
      <c r="BX271" s="10">
        <v>0.76139999999999997</v>
      </c>
      <c r="BY271" s="10">
        <v>0.1908</v>
      </c>
      <c r="BZ271" s="10">
        <v>44</v>
      </c>
      <c r="CA271" s="10">
        <v>10.3</v>
      </c>
      <c r="CB271" s="10">
        <v>0.97</v>
      </c>
      <c r="CC271" s="10">
        <v>0.80379999999999996</v>
      </c>
      <c r="CD271" s="10">
        <v>0.2014</v>
      </c>
      <c r="CE271" s="10">
        <v>46</v>
      </c>
      <c r="CF271" s="10">
        <v>10.4</v>
      </c>
      <c r="CG271" s="10">
        <v>0.97</v>
      </c>
      <c r="CH271" s="10">
        <v>360</v>
      </c>
      <c r="CI271" s="10" t="s">
        <v>292</v>
      </c>
      <c r="CJ271" s="10">
        <v>0.12470000000000001</v>
      </c>
      <c r="CK271" s="10">
        <v>3.1199999999999999E-2</v>
      </c>
      <c r="CL271" s="10">
        <v>7</v>
      </c>
      <c r="CM271" s="10">
        <v>10.6</v>
      </c>
      <c r="CN271" s="10">
        <v>0.97</v>
      </c>
      <c r="CO271" s="10">
        <v>0.1573</v>
      </c>
      <c r="CP271" s="10">
        <v>3.9399999999999998E-2</v>
      </c>
      <c r="CQ271" s="10">
        <v>9</v>
      </c>
      <c r="CR271" s="10">
        <v>10.4</v>
      </c>
      <c r="CS271" s="10">
        <v>0.97</v>
      </c>
      <c r="CT271" s="10">
        <v>0.17810000000000001</v>
      </c>
      <c r="CU271" s="10">
        <v>4.4600000000000001E-2</v>
      </c>
      <c r="CV271" s="10">
        <v>10</v>
      </c>
      <c r="CW271" s="10">
        <v>10.6</v>
      </c>
      <c r="CX271" s="10">
        <v>0.97</v>
      </c>
      <c r="CY271" s="10">
        <v>359</v>
      </c>
      <c r="CZ271" s="10" t="s">
        <v>307</v>
      </c>
      <c r="DA271" s="10">
        <v>0.32469999999999999</v>
      </c>
      <c r="DB271" s="10">
        <v>0.1479</v>
      </c>
      <c r="DC271" s="10">
        <v>20</v>
      </c>
      <c r="DD271" s="10">
        <v>10.3</v>
      </c>
      <c r="DE271" s="10">
        <v>0.91</v>
      </c>
      <c r="DF271" s="10">
        <v>0.29220000000000002</v>
      </c>
      <c r="DG271" s="10">
        <v>0.1331</v>
      </c>
      <c r="DH271" s="10">
        <v>18</v>
      </c>
      <c r="DI271" s="10">
        <v>10.3</v>
      </c>
      <c r="DJ271" s="10">
        <v>0.91</v>
      </c>
      <c r="DK271" s="10">
        <v>0.35370000000000001</v>
      </c>
      <c r="DL271" s="10">
        <v>0.16109999999999999</v>
      </c>
      <c r="DM271" s="10">
        <v>22</v>
      </c>
      <c r="DN271" s="10">
        <v>10.199999999999999</v>
      </c>
      <c r="DO271" s="10">
        <v>0.91</v>
      </c>
    </row>
    <row r="272" spans="1:119" x14ac:dyDescent="0.25">
      <c r="A272" s="10">
        <v>361</v>
      </c>
      <c r="B272" s="10" t="s">
        <v>293</v>
      </c>
      <c r="C272" s="10">
        <v>0</v>
      </c>
      <c r="D272" s="10">
        <v>0</v>
      </c>
      <c r="E272" s="10">
        <v>0</v>
      </c>
      <c r="F272" s="10">
        <v>10.3</v>
      </c>
      <c r="G272" s="10">
        <v>0</v>
      </c>
      <c r="H272" s="10">
        <v>0</v>
      </c>
      <c r="I272" s="10">
        <v>0</v>
      </c>
      <c r="J272" s="10">
        <v>0</v>
      </c>
      <c r="K272" s="10">
        <v>10.199999999999999</v>
      </c>
      <c r="L272" s="10">
        <v>0</v>
      </c>
      <c r="M272" s="10">
        <v>0</v>
      </c>
      <c r="N272" s="10">
        <v>0</v>
      </c>
      <c r="O272" s="10">
        <v>0</v>
      </c>
      <c r="P272" s="10">
        <v>10.199999999999999</v>
      </c>
      <c r="Q272" s="10">
        <v>0</v>
      </c>
      <c r="R272" s="10">
        <v>361</v>
      </c>
      <c r="S272" s="10" t="s">
        <v>293</v>
      </c>
      <c r="T272" s="10">
        <v>0</v>
      </c>
      <c r="U272" s="10">
        <v>0</v>
      </c>
      <c r="V272" s="10">
        <v>0</v>
      </c>
      <c r="W272" s="10">
        <v>10.4</v>
      </c>
      <c r="Y272" s="10">
        <v>0</v>
      </c>
      <c r="Z272" s="10">
        <v>0</v>
      </c>
      <c r="AA272" s="10">
        <v>0</v>
      </c>
      <c r="AB272" s="10">
        <v>10.3</v>
      </c>
      <c r="AD272" s="10">
        <v>0</v>
      </c>
      <c r="AE272" s="10">
        <v>0</v>
      </c>
      <c r="AF272" s="10">
        <v>0</v>
      </c>
      <c r="AG272" s="10">
        <v>10.3</v>
      </c>
      <c r="AI272" s="10">
        <v>361</v>
      </c>
      <c r="AJ272" s="10" t="s">
        <v>293</v>
      </c>
      <c r="AK272" s="10">
        <v>0</v>
      </c>
      <c r="AL272" s="10">
        <v>0</v>
      </c>
      <c r="AM272" s="10">
        <v>0</v>
      </c>
      <c r="AN272" s="10">
        <v>10.5</v>
      </c>
      <c r="AO272" s="10">
        <v>0</v>
      </c>
      <c r="AP272" s="10">
        <v>0</v>
      </c>
      <c r="AQ272" s="10">
        <v>0</v>
      </c>
      <c r="AR272" s="10">
        <v>0</v>
      </c>
      <c r="AS272" s="10">
        <v>10.4</v>
      </c>
      <c r="AT272" s="10">
        <v>0</v>
      </c>
      <c r="AU272" s="10">
        <v>0</v>
      </c>
      <c r="AV272" s="10">
        <v>0</v>
      </c>
      <c r="AW272" s="10">
        <v>0</v>
      </c>
      <c r="AX272" s="10">
        <v>10.4</v>
      </c>
      <c r="AY272" s="10">
        <v>0</v>
      </c>
      <c r="AZ272" s="10">
        <v>361</v>
      </c>
      <c r="BA272" s="10" t="s">
        <v>293</v>
      </c>
      <c r="BB272" s="10">
        <v>0</v>
      </c>
      <c r="BC272" s="10">
        <v>0</v>
      </c>
      <c r="BD272" s="10">
        <v>0</v>
      </c>
      <c r="BE272" s="10">
        <v>10.4</v>
      </c>
      <c r="BF272" s="10">
        <v>0</v>
      </c>
      <c r="BG272" s="10">
        <v>0</v>
      </c>
      <c r="BH272" s="10">
        <v>0</v>
      </c>
      <c r="BI272" s="10">
        <v>0</v>
      </c>
      <c r="BJ272" s="10">
        <v>10.4</v>
      </c>
      <c r="BK272" s="10">
        <v>0</v>
      </c>
      <c r="BL272" s="10">
        <v>0</v>
      </c>
      <c r="BM272" s="10">
        <v>0</v>
      </c>
      <c r="BN272" s="10">
        <v>0</v>
      </c>
      <c r="BO272" s="10">
        <v>10.4</v>
      </c>
      <c r="BP272" s="10">
        <v>0</v>
      </c>
      <c r="BQ272" s="10">
        <v>361</v>
      </c>
      <c r="BR272" s="10" t="s">
        <v>293</v>
      </c>
      <c r="BS272" s="10">
        <v>0</v>
      </c>
      <c r="BT272" s="10">
        <v>0</v>
      </c>
      <c r="BU272" s="10">
        <v>0</v>
      </c>
      <c r="BV272" s="10">
        <v>10.4</v>
      </c>
      <c r="BW272" s="10">
        <v>0</v>
      </c>
      <c r="BX272" s="10">
        <v>0</v>
      </c>
      <c r="BY272" s="10">
        <v>0</v>
      </c>
      <c r="BZ272" s="10">
        <v>0</v>
      </c>
      <c r="CA272" s="10">
        <v>10.3</v>
      </c>
      <c r="CB272" s="10">
        <v>0</v>
      </c>
      <c r="CC272" s="10">
        <v>0</v>
      </c>
      <c r="CD272" s="10">
        <v>0</v>
      </c>
      <c r="CE272" s="10">
        <v>0</v>
      </c>
      <c r="CF272" s="10">
        <v>10.4</v>
      </c>
      <c r="CG272" s="10">
        <v>0</v>
      </c>
      <c r="CH272" s="10">
        <v>361</v>
      </c>
      <c r="CI272" s="10" t="s">
        <v>293</v>
      </c>
      <c r="CJ272" s="10">
        <v>0</v>
      </c>
      <c r="CK272" s="10">
        <v>0</v>
      </c>
      <c r="CL272" s="10">
        <v>0</v>
      </c>
      <c r="CM272" s="10">
        <v>10.6</v>
      </c>
      <c r="CN272" s="10">
        <v>0</v>
      </c>
      <c r="CO272" s="10">
        <v>0</v>
      </c>
      <c r="CP272" s="10">
        <v>0</v>
      </c>
      <c r="CQ272" s="10">
        <v>0</v>
      </c>
      <c r="CR272" s="10">
        <v>10.4</v>
      </c>
      <c r="CS272" s="10">
        <v>0</v>
      </c>
      <c r="CT272" s="10">
        <v>0</v>
      </c>
      <c r="CU272" s="10">
        <v>0</v>
      </c>
      <c r="CV272" s="10">
        <v>0</v>
      </c>
      <c r="CW272" s="10">
        <v>10.6</v>
      </c>
      <c r="CX272" s="10">
        <v>0</v>
      </c>
      <c r="CY272" s="10">
        <v>360</v>
      </c>
      <c r="CZ272" s="10" t="s">
        <v>292</v>
      </c>
      <c r="DA272" s="10">
        <v>0.77869999999999995</v>
      </c>
      <c r="DB272" s="10">
        <v>0.19520000000000001</v>
      </c>
      <c r="DC272" s="10">
        <v>45</v>
      </c>
      <c r="DD272" s="10">
        <v>10.3</v>
      </c>
      <c r="DE272" s="10">
        <v>0.97</v>
      </c>
      <c r="DF272" s="10">
        <v>0.76139999999999997</v>
      </c>
      <c r="DG272" s="10">
        <v>0.1908</v>
      </c>
      <c r="DH272" s="10">
        <v>44</v>
      </c>
      <c r="DI272" s="10">
        <v>10.3</v>
      </c>
      <c r="DJ272" s="10">
        <v>0.97</v>
      </c>
      <c r="DK272" s="10">
        <v>0.7712</v>
      </c>
      <c r="DL272" s="10">
        <v>0.1933</v>
      </c>
      <c r="DM272" s="10">
        <v>45</v>
      </c>
      <c r="DN272" s="10">
        <v>10.199999999999999</v>
      </c>
      <c r="DO272" s="10">
        <v>0.97</v>
      </c>
    </row>
    <row r="273" spans="1:119" x14ac:dyDescent="0.25">
      <c r="A273" s="10">
        <v>362</v>
      </c>
      <c r="B273" s="10" t="s">
        <v>296</v>
      </c>
      <c r="C273" s="10">
        <v>0.18</v>
      </c>
      <c r="D273" s="10">
        <v>7.0000000000000007E-2</v>
      </c>
      <c r="E273" s="10">
        <v>11</v>
      </c>
      <c r="F273" s="10">
        <v>10.3</v>
      </c>
      <c r="G273" s="10">
        <v>0.94</v>
      </c>
      <c r="H273" s="10">
        <v>0.12</v>
      </c>
      <c r="I273" s="10">
        <v>0.04</v>
      </c>
      <c r="J273" s="10">
        <v>7</v>
      </c>
      <c r="K273" s="10">
        <v>10.199999999999999</v>
      </c>
      <c r="L273" s="10">
        <v>0.94</v>
      </c>
      <c r="M273" s="10">
        <v>0.19</v>
      </c>
      <c r="N273" s="10">
        <v>7.0000000000000007E-2</v>
      </c>
      <c r="O273" s="10">
        <v>11.5</v>
      </c>
      <c r="P273" s="10">
        <v>10.199999999999999</v>
      </c>
      <c r="Q273" s="10">
        <v>0.94</v>
      </c>
      <c r="R273" s="10">
        <v>362</v>
      </c>
      <c r="S273" s="10" t="s">
        <v>296</v>
      </c>
      <c r="T273" s="10">
        <v>3.39E-2</v>
      </c>
      <c r="U273" s="10">
        <v>1.23E-2</v>
      </c>
      <c r="V273" s="10">
        <v>2</v>
      </c>
      <c r="W273" s="10">
        <v>10.4</v>
      </c>
      <c r="Y273" s="10">
        <v>5.0299999999999997E-2</v>
      </c>
      <c r="Z273" s="10">
        <v>1.83E-2</v>
      </c>
      <c r="AA273" s="10">
        <v>3</v>
      </c>
      <c r="AB273" s="10">
        <v>10.3</v>
      </c>
      <c r="AD273" s="10">
        <v>6.7100000000000007E-2</v>
      </c>
      <c r="AE273" s="10">
        <v>2.4299999999999999E-2</v>
      </c>
      <c r="AF273" s="10">
        <v>4</v>
      </c>
      <c r="AG273" s="10">
        <v>10.3</v>
      </c>
      <c r="AI273" s="10">
        <v>362</v>
      </c>
      <c r="AJ273" s="10" t="s">
        <v>296</v>
      </c>
      <c r="AK273" s="10">
        <v>0.16969999999999999</v>
      </c>
      <c r="AL273" s="10">
        <v>6.1600000000000002E-2</v>
      </c>
      <c r="AM273" s="10">
        <v>9.9266000000000005</v>
      </c>
      <c r="AN273" s="10">
        <v>10.5</v>
      </c>
      <c r="AO273" s="10">
        <v>0.94</v>
      </c>
      <c r="AP273" s="10">
        <v>0.1792</v>
      </c>
      <c r="AQ273" s="10">
        <v>6.5100000000000005E-2</v>
      </c>
      <c r="AR273" s="10">
        <v>10.584099999999999</v>
      </c>
      <c r="AS273" s="10">
        <v>10.4</v>
      </c>
      <c r="AT273" s="10">
        <v>0.94</v>
      </c>
      <c r="AU273" s="10">
        <v>0.1923</v>
      </c>
      <c r="AV273" s="10">
        <v>6.9800000000000001E-2</v>
      </c>
      <c r="AW273" s="10">
        <v>11.3568</v>
      </c>
      <c r="AX273" s="10">
        <v>10.4</v>
      </c>
      <c r="AY273" s="10">
        <v>0.94</v>
      </c>
      <c r="AZ273" s="10">
        <v>362</v>
      </c>
      <c r="BA273" s="10" t="s">
        <v>296</v>
      </c>
      <c r="BB273" s="10">
        <v>6.3600000000000004E-2</v>
      </c>
      <c r="BC273" s="10">
        <v>4.7699999999999999E-2</v>
      </c>
      <c r="BD273" s="10">
        <v>4.4111000000000002</v>
      </c>
      <c r="BE273" s="10">
        <v>10.4</v>
      </c>
      <c r="BF273" s="10">
        <v>0.8</v>
      </c>
      <c r="BG273" s="10">
        <v>5.1799999999999999E-2</v>
      </c>
      <c r="BH273" s="10">
        <v>3.8800000000000001E-2</v>
      </c>
      <c r="BI273" s="10">
        <v>3.5926999999999998</v>
      </c>
      <c r="BJ273" s="10">
        <v>10.4</v>
      </c>
      <c r="BK273" s="10">
        <v>0.8</v>
      </c>
      <c r="BL273" s="10">
        <v>4.6399999999999997E-2</v>
      </c>
      <c r="BM273" s="10">
        <v>3.4799999999999998E-2</v>
      </c>
      <c r="BN273" s="10">
        <v>3.2195999999999998</v>
      </c>
      <c r="BO273" s="10">
        <v>10.4</v>
      </c>
      <c r="BP273" s="10">
        <v>0.8</v>
      </c>
      <c r="BQ273" s="10">
        <v>362</v>
      </c>
      <c r="BR273" s="10" t="s">
        <v>296</v>
      </c>
      <c r="BS273" s="10">
        <v>0</v>
      </c>
      <c r="BT273" s="10">
        <v>0</v>
      </c>
      <c r="BU273" s="10">
        <v>0</v>
      </c>
      <c r="BV273" s="10">
        <v>10.4</v>
      </c>
      <c r="BW273" s="10">
        <v>0</v>
      </c>
      <c r="BX273" s="10">
        <v>0</v>
      </c>
      <c r="BY273" s="10">
        <v>0</v>
      </c>
      <c r="BZ273" s="10">
        <v>0</v>
      </c>
      <c r="CA273" s="10">
        <v>10.3</v>
      </c>
      <c r="CB273" s="10">
        <v>0</v>
      </c>
      <c r="CC273" s="10">
        <v>0</v>
      </c>
      <c r="CD273" s="10">
        <v>0</v>
      </c>
      <c r="CE273" s="10">
        <v>0</v>
      </c>
      <c r="CF273" s="10">
        <v>10.4</v>
      </c>
      <c r="CG273" s="10">
        <v>0</v>
      </c>
      <c r="CH273" s="10">
        <v>362</v>
      </c>
      <c r="CI273" s="10" t="s">
        <v>296</v>
      </c>
      <c r="CJ273" s="10">
        <v>0</v>
      </c>
      <c r="CK273" s="10">
        <v>0</v>
      </c>
      <c r="CL273" s="10">
        <v>0</v>
      </c>
      <c r="CM273" s="10">
        <v>10.6</v>
      </c>
      <c r="CN273" s="10">
        <v>0</v>
      </c>
      <c r="CO273" s="10">
        <v>0</v>
      </c>
      <c r="CP273" s="10">
        <v>0</v>
      </c>
      <c r="CQ273" s="10">
        <v>0</v>
      </c>
      <c r="CR273" s="10">
        <v>10.4</v>
      </c>
      <c r="CS273" s="10">
        <v>0</v>
      </c>
      <c r="CT273" s="10">
        <v>0</v>
      </c>
      <c r="CU273" s="10">
        <v>0</v>
      </c>
      <c r="CV273" s="10">
        <v>0</v>
      </c>
      <c r="CW273" s="10">
        <v>10.6</v>
      </c>
      <c r="CX273" s="10">
        <v>0</v>
      </c>
      <c r="CY273" s="10">
        <v>361</v>
      </c>
      <c r="CZ273" s="10" t="s">
        <v>293</v>
      </c>
      <c r="DA273" s="10">
        <v>8.1199999999999994E-2</v>
      </c>
      <c r="DB273" s="10">
        <v>3.6999999999999998E-2</v>
      </c>
      <c r="DC273" s="10">
        <v>5</v>
      </c>
      <c r="DD273" s="10">
        <v>10.3</v>
      </c>
      <c r="DE273" s="10">
        <v>0.91</v>
      </c>
      <c r="DF273" s="10">
        <v>8.1199999999999994E-2</v>
      </c>
      <c r="DG273" s="10">
        <v>3.6999999999999998E-2</v>
      </c>
      <c r="DH273" s="10">
        <v>5</v>
      </c>
      <c r="DI273" s="10">
        <v>10.3</v>
      </c>
      <c r="DJ273" s="10">
        <v>0.91</v>
      </c>
      <c r="DK273" s="10">
        <v>8.0399999999999999E-2</v>
      </c>
      <c r="DL273" s="10">
        <v>3.6600000000000001E-2</v>
      </c>
      <c r="DM273" s="10">
        <v>5</v>
      </c>
      <c r="DN273" s="10">
        <v>10.199999999999999</v>
      </c>
      <c r="DO273" s="10">
        <v>0.91</v>
      </c>
    </row>
    <row r="274" spans="1:119" x14ac:dyDescent="0.25">
      <c r="A274" s="10">
        <v>363</v>
      </c>
      <c r="B274" s="10" t="s">
        <v>68</v>
      </c>
      <c r="C274" s="10">
        <v>17.54</v>
      </c>
      <c r="D274" s="10">
        <v>10.77</v>
      </c>
      <c r="E274" s="10">
        <v>98.96</v>
      </c>
      <c r="F274" s="10">
        <v>120.09</v>
      </c>
      <c r="G274" s="10">
        <v>0.85199999999999998</v>
      </c>
      <c r="H274" s="10">
        <v>28.03</v>
      </c>
      <c r="I274" s="10">
        <v>11.82</v>
      </c>
      <c r="J274" s="10">
        <v>147.65</v>
      </c>
      <c r="K274" s="10">
        <v>118.95</v>
      </c>
      <c r="L274" s="10">
        <v>0.92100000000000004</v>
      </c>
      <c r="M274" s="10">
        <v>18.75</v>
      </c>
      <c r="N274" s="10">
        <v>8.2899999999999991</v>
      </c>
      <c r="O274" s="10">
        <v>100.11</v>
      </c>
      <c r="P274" s="10">
        <v>118.23</v>
      </c>
      <c r="Q274" s="10">
        <v>0.91500000000000004</v>
      </c>
      <c r="R274" s="10">
        <v>363</v>
      </c>
      <c r="S274" s="10" t="s">
        <v>68</v>
      </c>
      <c r="T274" s="10">
        <v>1.38</v>
      </c>
      <c r="U274" s="10">
        <v>5.34</v>
      </c>
      <c r="V274" s="10">
        <v>26.754635066527744</v>
      </c>
      <c r="W274" s="10">
        <v>119.02</v>
      </c>
      <c r="Y274" s="10">
        <v>4.49</v>
      </c>
      <c r="Z274" s="10">
        <v>5.46</v>
      </c>
      <c r="AA274" s="10">
        <v>34.253691971878716</v>
      </c>
      <c r="AB274" s="10">
        <v>119.15</v>
      </c>
      <c r="AD274" s="10">
        <v>2.6</v>
      </c>
      <c r="AE274" s="10">
        <v>4.0599999999999996</v>
      </c>
      <c r="AF274" s="10">
        <v>23.625012706381458</v>
      </c>
      <c r="AG274" s="10">
        <v>117.82</v>
      </c>
      <c r="AI274" s="10">
        <v>363</v>
      </c>
      <c r="AJ274" s="10" t="s">
        <v>68</v>
      </c>
      <c r="AK274" s="10">
        <v>-2.854264892765392</v>
      </c>
      <c r="AL274" s="10">
        <v>-1.5377373224337376</v>
      </c>
      <c r="AM274" s="10">
        <v>-15.654986060338945</v>
      </c>
      <c r="AN274" s="10">
        <v>119.56891659220361</v>
      </c>
      <c r="AO274" s="10">
        <v>0.88036479871632034</v>
      </c>
      <c r="AP274" s="10">
        <v>-2.9501861619640306</v>
      </c>
      <c r="AQ274" s="10">
        <v>-1.5060968608703271</v>
      </c>
      <c r="AR274" s="10">
        <v>-16.114421143715926</v>
      </c>
      <c r="AS274" s="10">
        <v>118.6768747027687</v>
      </c>
      <c r="AT274" s="10">
        <v>0.89065186944124908</v>
      </c>
      <c r="AU274" s="10">
        <v>-3.1569073453863989</v>
      </c>
      <c r="AV274" s="10">
        <v>-1.409176535947231</v>
      </c>
      <c r="AW274" s="10">
        <v>-16.779238638699312</v>
      </c>
      <c r="AX274" s="10">
        <v>118.95550705968729</v>
      </c>
      <c r="AY274" s="10">
        <v>0.91315479713907233</v>
      </c>
      <c r="AZ274" s="10">
        <v>363</v>
      </c>
      <c r="BA274" s="10" t="s">
        <v>68</v>
      </c>
      <c r="BB274" s="10">
        <v>-1.6050055953545681</v>
      </c>
      <c r="BC274" s="10">
        <v>-0.79205211660480568</v>
      </c>
      <c r="BD274" s="10">
        <v>-8.6640509268284962</v>
      </c>
      <c r="BE274" s="10">
        <v>119.26781176931541</v>
      </c>
      <c r="BF274" s="10">
        <v>0.89675059972592486</v>
      </c>
      <c r="BG274" s="10">
        <v>-2.0098744279614262</v>
      </c>
      <c r="BH274" s="10">
        <v>-0.93233983223607553</v>
      </c>
      <c r="BI274" s="10">
        <v>-10.805520490976603</v>
      </c>
      <c r="BJ274" s="10">
        <v>118.38145816386476</v>
      </c>
      <c r="BK274" s="10">
        <v>0.90714961567309615</v>
      </c>
      <c r="BL274" s="10">
        <v>-2.2268512597703536</v>
      </c>
      <c r="BM274" s="10">
        <v>-1.0401604357686556</v>
      </c>
      <c r="BN274" s="10">
        <v>-11.945811575775346</v>
      </c>
      <c r="BO274" s="10">
        <v>118.78755697441524</v>
      </c>
      <c r="BP274" s="10">
        <v>0.90603290721262675</v>
      </c>
      <c r="BQ274" s="10">
        <v>363</v>
      </c>
      <c r="BR274" s="10" t="s">
        <v>68</v>
      </c>
      <c r="BS274" s="10">
        <v>-2.069</v>
      </c>
      <c r="BT274" s="10">
        <v>-1.2250000000000001</v>
      </c>
      <c r="BU274" s="10">
        <v>-11.607985540856525</v>
      </c>
      <c r="BV274" s="10">
        <v>119.59099999999999</v>
      </c>
      <c r="BW274" s="10">
        <v>0.86048738424246307</v>
      </c>
      <c r="BX274" s="10">
        <v>-2.101</v>
      </c>
      <c r="BY274" s="10">
        <v>-1.139</v>
      </c>
      <c r="BZ274" s="10">
        <v>-11.702222291026121</v>
      </c>
      <c r="CA274" s="10">
        <v>117.90900000000001</v>
      </c>
      <c r="CB274" s="10">
        <v>0.87912397774147255</v>
      </c>
      <c r="CC274" s="10">
        <v>-2.508</v>
      </c>
      <c r="CD274" s="10">
        <v>-1.3919999999999999</v>
      </c>
      <c r="CE274" s="10">
        <v>-13.80543575403674</v>
      </c>
      <c r="CF274" s="10">
        <v>119.958</v>
      </c>
      <c r="CG274" s="10">
        <v>0.87435453954659303</v>
      </c>
      <c r="CH274" s="10">
        <v>363</v>
      </c>
      <c r="CI274" s="10" t="s">
        <v>68</v>
      </c>
      <c r="CJ274" s="10">
        <v>-0.56200000000000006</v>
      </c>
      <c r="CK274" s="10">
        <v>-0.54</v>
      </c>
      <c r="CL274" s="10">
        <v>-3.7467672965516603</v>
      </c>
      <c r="CM274" s="10">
        <v>120.098</v>
      </c>
      <c r="CN274" s="10">
        <v>0.72107957189710759</v>
      </c>
      <c r="CO274" s="10">
        <v>-0.78400000000000003</v>
      </c>
      <c r="CP274" s="10">
        <v>-0.55700000000000005</v>
      </c>
      <c r="CQ274" s="10">
        <v>-4.6893274325481817</v>
      </c>
      <c r="CR274" s="10">
        <v>118.407</v>
      </c>
      <c r="CS274" s="10">
        <v>0.81520624703624123</v>
      </c>
      <c r="CT274" s="10">
        <v>-0.86599999999999999</v>
      </c>
      <c r="CU274" s="10">
        <v>-0.58299999999999996</v>
      </c>
      <c r="CV274" s="10">
        <v>-5.0140049265240165</v>
      </c>
      <c r="CW274" s="10">
        <v>120.209</v>
      </c>
      <c r="CX274" s="10">
        <v>0.82953654590791781</v>
      </c>
      <c r="CY274" s="10">
        <v>362</v>
      </c>
      <c r="CZ274" s="10" t="s">
        <v>296</v>
      </c>
      <c r="DA274" s="10">
        <v>4.2799999999999998E-2</v>
      </c>
      <c r="DB274" s="10">
        <v>3.2099999999999997E-2</v>
      </c>
      <c r="DC274" s="10">
        <v>3</v>
      </c>
      <c r="DD274" s="10">
        <v>10.3</v>
      </c>
      <c r="DE274" s="10">
        <v>0.8</v>
      </c>
      <c r="DF274" s="10">
        <v>2.8500000000000001E-2</v>
      </c>
      <c r="DG274" s="10">
        <v>2.1399999999999999E-2</v>
      </c>
      <c r="DH274" s="10">
        <v>2</v>
      </c>
      <c r="DI274" s="10">
        <v>10.3</v>
      </c>
      <c r="DJ274" s="10">
        <v>0.8</v>
      </c>
      <c r="DK274" s="10">
        <v>2.8299999999999999E-2</v>
      </c>
      <c r="DL274" s="10">
        <v>2.12E-2</v>
      </c>
      <c r="DM274" s="10">
        <v>2</v>
      </c>
      <c r="DN274" s="10">
        <v>10.199999999999999</v>
      </c>
      <c r="DO274" s="10">
        <v>0.8</v>
      </c>
    </row>
    <row r="275" spans="1:119" x14ac:dyDescent="0.25">
      <c r="A275" s="10">
        <v>364</v>
      </c>
      <c r="B275" s="10" t="s">
        <v>39</v>
      </c>
      <c r="R275" s="10">
        <v>364</v>
      </c>
      <c r="S275" s="10" t="s">
        <v>39</v>
      </c>
      <c r="T275" s="10">
        <v>0.45600000000000007</v>
      </c>
      <c r="U275" s="10">
        <v>0.20740000000000003</v>
      </c>
      <c r="V275" s="10">
        <v>2.4300414655867852</v>
      </c>
      <c r="W275" s="10">
        <v>119.02</v>
      </c>
      <c r="Y275" s="10">
        <v>0.63429999999999997</v>
      </c>
      <c r="Z275" s="10">
        <v>0.24360000000000001</v>
      </c>
      <c r="AA275" s="10">
        <v>3.2924156489347154</v>
      </c>
      <c r="AB275" s="10">
        <v>119.15</v>
      </c>
      <c r="AD275" s="10">
        <v>0.63429999999999997</v>
      </c>
      <c r="AE275" s="10">
        <v>0.24360000000000001</v>
      </c>
      <c r="AF275" s="10">
        <v>3.3295817736426017</v>
      </c>
      <c r="AG275" s="10">
        <v>117.82</v>
      </c>
      <c r="AI275" s="10">
        <v>364</v>
      </c>
      <c r="AJ275" s="10" t="s">
        <v>39</v>
      </c>
      <c r="AK275" s="10">
        <v>1.427022965999597</v>
      </c>
      <c r="AL275" s="10">
        <v>0.77185960629686001</v>
      </c>
      <c r="AM275" s="10">
        <v>7.8338881997529839</v>
      </c>
      <c r="AN275" s="10">
        <v>119.56891659220361</v>
      </c>
      <c r="AO275" s="10">
        <v>0.87957863495964328</v>
      </c>
      <c r="AP275" s="10">
        <v>1.4749867223505346</v>
      </c>
      <c r="AQ275" s="10">
        <v>0.7560074742022479</v>
      </c>
      <c r="AR275" s="10">
        <v>8.0633056978040329</v>
      </c>
      <c r="AS275" s="10">
        <v>118.6768747027687</v>
      </c>
      <c r="AT275" s="10">
        <v>0.8899144474857823</v>
      </c>
      <c r="AU275" s="10">
        <v>1.5783582701508236</v>
      </c>
      <c r="AV275" s="10">
        <v>0.7075779594702537</v>
      </c>
      <c r="AW275" s="10">
        <v>8.3951219041200549</v>
      </c>
      <c r="AX275" s="10">
        <v>118.95550705968729</v>
      </c>
      <c r="AY275" s="10">
        <v>0.9125011142320435</v>
      </c>
      <c r="AZ275" s="10">
        <v>364</v>
      </c>
      <c r="BA275" s="10" t="s">
        <v>39</v>
      </c>
      <c r="BB275" s="10">
        <v>0.95128689199523808</v>
      </c>
      <c r="BC275" s="10">
        <v>0.57675971090360434</v>
      </c>
      <c r="BD275" s="10">
        <v>5.3852517582492254</v>
      </c>
      <c r="BE275" s="10">
        <v>119.26781176931541</v>
      </c>
      <c r="BF275" s="10">
        <v>0.85510928619992954</v>
      </c>
      <c r="BG275" s="10">
        <v>1.1047416669155665</v>
      </c>
      <c r="BH275" s="10">
        <v>0.66262873752782259</v>
      </c>
      <c r="BI275" s="10">
        <v>6.2827296412210476</v>
      </c>
      <c r="BJ275" s="10">
        <v>118.38145816386476</v>
      </c>
      <c r="BK275" s="10">
        <v>0.8575669797974883</v>
      </c>
      <c r="BL275" s="10">
        <v>1.1977453984175301</v>
      </c>
      <c r="BM275" s="10">
        <v>0.71575212720917047</v>
      </c>
      <c r="BN275" s="10">
        <v>6.78171763352832</v>
      </c>
      <c r="BO275" s="10">
        <v>118.78755697441524</v>
      </c>
      <c r="BP275" s="10">
        <v>0.85840695900439445</v>
      </c>
      <c r="BQ275" s="10">
        <v>364</v>
      </c>
      <c r="BR275" s="10" t="s">
        <v>39</v>
      </c>
      <c r="BS275" s="10">
        <v>1.63</v>
      </c>
      <c r="BT275" s="10">
        <v>0.97399999999999998</v>
      </c>
      <c r="BU275" s="10">
        <v>9.1670204960542865</v>
      </c>
      <c r="BV275" s="10">
        <v>119.59099999999999</v>
      </c>
      <c r="BW275" s="10">
        <v>0.85842088894985658</v>
      </c>
      <c r="BX275" s="10">
        <v>1.476</v>
      </c>
      <c r="BY275" s="10">
        <v>0.85299999999999998</v>
      </c>
      <c r="BZ275" s="10">
        <v>8.3474542020732905</v>
      </c>
      <c r="CA275" s="10">
        <v>117.90900000000001</v>
      </c>
      <c r="CB275" s="10">
        <v>0.86581424936407148</v>
      </c>
      <c r="CC275" s="10">
        <v>1.796</v>
      </c>
      <c r="CD275" s="10">
        <v>1.079</v>
      </c>
      <c r="CE275" s="10">
        <v>10.084058185523297</v>
      </c>
      <c r="CF275" s="10">
        <v>119.958</v>
      </c>
      <c r="CG275" s="10">
        <v>0.85719799329749258</v>
      </c>
      <c r="CH275" s="10">
        <v>364</v>
      </c>
      <c r="CI275" s="10" t="s">
        <v>39</v>
      </c>
      <c r="CJ275" s="10">
        <v>0.17799999999999999</v>
      </c>
      <c r="CK275" s="10">
        <v>0.14199999999999999</v>
      </c>
      <c r="CL275" s="10">
        <v>1.0946356843600591</v>
      </c>
      <c r="CM275" s="10">
        <v>120.098</v>
      </c>
      <c r="CN275" s="10">
        <v>0.78172499447082044</v>
      </c>
      <c r="CO275" s="10">
        <v>0.17499999999999999</v>
      </c>
      <c r="CP275" s="10">
        <v>0.13800000000000001</v>
      </c>
      <c r="CQ275" s="10">
        <v>1.0866875788359542</v>
      </c>
      <c r="CR275" s="10">
        <v>118.407</v>
      </c>
      <c r="CS275" s="10">
        <v>0.78522721000114304</v>
      </c>
      <c r="CT275" s="10">
        <v>0.17599999999999999</v>
      </c>
      <c r="CU275" s="10">
        <v>0.14099999999999999</v>
      </c>
      <c r="CV275" s="10">
        <v>1.0831229480922495</v>
      </c>
      <c r="CW275" s="10">
        <v>120.209</v>
      </c>
      <c r="CX275" s="10">
        <v>0.78043600800148127</v>
      </c>
      <c r="CY275" s="10">
        <v>363</v>
      </c>
      <c r="CZ275" s="10" t="s">
        <v>68</v>
      </c>
      <c r="DA275" s="10">
        <v>-2.806</v>
      </c>
      <c r="DB275" s="10">
        <v>-1.4810000000000001</v>
      </c>
      <c r="DC275" s="10">
        <v>-15.500618638762038</v>
      </c>
      <c r="DD275" s="10">
        <v>118.179</v>
      </c>
      <c r="DE275" s="10">
        <v>0.88437752485785626</v>
      </c>
      <c r="DF275" s="10">
        <v>-2.9569999999999999</v>
      </c>
      <c r="DG275" s="10">
        <v>-1.498</v>
      </c>
      <c r="DH275" s="10">
        <v>-16.267279767711365</v>
      </c>
      <c r="DI275" s="10">
        <v>117.64700000000001</v>
      </c>
      <c r="DJ275" s="10">
        <v>0.89206172168126729</v>
      </c>
      <c r="DK275" s="10">
        <v>-3.0019999999999998</v>
      </c>
      <c r="DL275" s="10">
        <v>-1.5209999999999999</v>
      </c>
      <c r="DM275" s="10">
        <v>-16.506729320601327</v>
      </c>
      <c r="DN275" s="10">
        <v>117.708</v>
      </c>
      <c r="DO275" s="10">
        <v>0.89203737336694111</v>
      </c>
    </row>
    <row r="276" spans="1:119" x14ac:dyDescent="0.25">
      <c r="A276" s="10">
        <v>365</v>
      </c>
      <c r="B276" s="10" t="s">
        <v>40</v>
      </c>
      <c r="C276" s="10">
        <v>2.48</v>
      </c>
      <c r="D276" s="10">
        <v>0.91</v>
      </c>
      <c r="E276" s="10">
        <v>12.72</v>
      </c>
      <c r="F276" s="10">
        <v>120.03</v>
      </c>
      <c r="G276" s="10">
        <v>0.93799999999999994</v>
      </c>
      <c r="H276" s="10">
        <v>2.34</v>
      </c>
      <c r="I276" s="10">
        <v>0.86</v>
      </c>
      <c r="J276" s="10">
        <v>12.1</v>
      </c>
      <c r="K276" s="10">
        <v>118.87</v>
      </c>
      <c r="L276" s="10">
        <v>0.93899999999999995</v>
      </c>
      <c r="M276" s="10">
        <v>2.4300000000000002</v>
      </c>
      <c r="N276" s="10">
        <v>0.9</v>
      </c>
      <c r="O276" s="10">
        <v>12.66</v>
      </c>
      <c r="P276" s="10">
        <v>118.17</v>
      </c>
      <c r="Q276" s="10">
        <v>0.93799999999999994</v>
      </c>
      <c r="R276" s="10">
        <v>365</v>
      </c>
      <c r="S276" s="10" t="s">
        <v>40</v>
      </c>
      <c r="AI276" s="10">
        <v>365</v>
      </c>
      <c r="AJ276" s="10" t="s">
        <v>40</v>
      </c>
      <c r="AK276" s="10">
        <v>1.42724192678539</v>
      </c>
      <c r="AL276" s="10">
        <v>0.76587771622370748</v>
      </c>
      <c r="AM276" s="10">
        <v>7.8211193354085866</v>
      </c>
      <c r="AN276" s="10">
        <v>119.56891659220361</v>
      </c>
      <c r="AO276" s="10">
        <v>0.88114982872672176</v>
      </c>
      <c r="AP276" s="10">
        <v>1.4751994396009545</v>
      </c>
      <c r="AQ276" s="10">
        <v>0.7500893866789905</v>
      </c>
      <c r="AR276" s="10">
        <v>8.0511366038647694</v>
      </c>
      <c r="AS276" s="10">
        <v>118.6768747027687</v>
      </c>
      <c r="AT276" s="10">
        <v>0.89138806539910409</v>
      </c>
      <c r="AU276" s="10">
        <v>1.5785490752240716</v>
      </c>
      <c r="AV276" s="10">
        <v>0.70159857646489798</v>
      </c>
      <c r="AW276" s="10">
        <v>8.3841382620191389</v>
      </c>
      <c r="AX276" s="10">
        <v>118.95550705968729</v>
      </c>
      <c r="AY276" s="10">
        <v>0.91380699174505664</v>
      </c>
      <c r="AZ276" s="10">
        <v>365</v>
      </c>
      <c r="BA276" s="10" t="s">
        <v>40</v>
      </c>
      <c r="BB276" s="10">
        <v>0.65371870339035787</v>
      </c>
      <c r="BC276" s="10">
        <v>0.21529240580025014</v>
      </c>
      <c r="BD276" s="10">
        <v>3.3317111209641386</v>
      </c>
      <c r="BE276" s="10">
        <v>119.26781176931541</v>
      </c>
      <c r="BF276" s="10">
        <v>0.9498164645560393</v>
      </c>
      <c r="BG276" s="10">
        <v>0.90513276104248674</v>
      </c>
      <c r="BH276" s="10">
        <v>0.26971109467570253</v>
      </c>
      <c r="BI276" s="10">
        <v>4.6061746465579185</v>
      </c>
      <c r="BJ276" s="10">
        <v>118.38145816386476</v>
      </c>
      <c r="BK276" s="10">
        <v>0.95835755609340523</v>
      </c>
      <c r="BL276" s="10">
        <v>1.0291058613520265</v>
      </c>
      <c r="BM276" s="10">
        <v>0.32440830854491487</v>
      </c>
      <c r="BN276" s="10">
        <v>5.2444602827250124</v>
      </c>
      <c r="BO276" s="10">
        <v>118.78755697441524</v>
      </c>
      <c r="BP276" s="10">
        <v>0.95373489563117675</v>
      </c>
      <c r="BQ276" s="10">
        <v>365</v>
      </c>
      <c r="BR276" s="10" t="s">
        <v>40</v>
      </c>
      <c r="BS276" s="10">
        <v>0.44</v>
      </c>
      <c r="BT276" s="10">
        <v>0.251</v>
      </c>
      <c r="BU276" s="10">
        <v>2.4455134037142696</v>
      </c>
      <c r="BV276" s="10">
        <v>119.59099999999999</v>
      </c>
      <c r="BW276" s="10">
        <v>0.86860735851297433</v>
      </c>
      <c r="BX276" s="10">
        <v>0.625</v>
      </c>
      <c r="BY276" s="10">
        <v>0.28599999999999998</v>
      </c>
      <c r="BZ276" s="10">
        <v>3.3655574925687981</v>
      </c>
      <c r="CA276" s="10">
        <v>117.90900000000001</v>
      </c>
      <c r="CB276" s="10">
        <v>0.90931722949023508</v>
      </c>
      <c r="CC276" s="10">
        <v>0.71199999999999997</v>
      </c>
      <c r="CD276" s="10">
        <v>0.313</v>
      </c>
      <c r="CE276" s="10">
        <v>3.7433170744839459</v>
      </c>
      <c r="CF276" s="10">
        <v>119.958</v>
      </c>
      <c r="CG276" s="10">
        <v>0.91544769327550557</v>
      </c>
      <c r="CH276" s="10">
        <v>365</v>
      </c>
      <c r="CI276" s="10" t="s">
        <v>40</v>
      </c>
      <c r="CJ276" s="10">
        <v>0.38500000000000001</v>
      </c>
      <c r="CK276" s="10">
        <v>0.39800000000000002</v>
      </c>
      <c r="CL276" s="10">
        <v>2.6620132378881811</v>
      </c>
      <c r="CM276" s="10">
        <v>120.098</v>
      </c>
      <c r="CN276" s="10">
        <v>0.69527100158977628</v>
      </c>
      <c r="CO276" s="10">
        <v>0.60899999999999999</v>
      </c>
      <c r="CP276" s="10">
        <v>0.41899999999999998</v>
      </c>
      <c r="CQ276" s="10">
        <v>3.6044087136033225</v>
      </c>
      <c r="CR276" s="10">
        <v>118.407</v>
      </c>
      <c r="CS276" s="10">
        <v>0.82384451866749164</v>
      </c>
      <c r="CT276" s="10">
        <v>0.69</v>
      </c>
      <c r="CU276" s="10">
        <v>0.442</v>
      </c>
      <c r="CV276" s="10">
        <v>3.9356254014107979</v>
      </c>
      <c r="CW276" s="10">
        <v>120.209</v>
      </c>
      <c r="CX276" s="10">
        <v>0.84204969734724833</v>
      </c>
      <c r="CY276" s="10">
        <v>364</v>
      </c>
      <c r="CZ276" s="10" t="s">
        <v>39</v>
      </c>
      <c r="DA276" s="10">
        <v>1.403</v>
      </c>
      <c r="DB276" s="10">
        <v>0.74299999999999999</v>
      </c>
      <c r="DC276" s="10">
        <v>7.7560177502097485</v>
      </c>
      <c r="DD276" s="10">
        <v>118.179</v>
      </c>
      <c r="DE276" s="10">
        <v>0.88372662279835579</v>
      </c>
      <c r="DF276" s="10">
        <v>1.4790000000000001</v>
      </c>
      <c r="DG276" s="10">
        <v>0.752</v>
      </c>
      <c r="DH276" s="10">
        <v>8.1424909200732394</v>
      </c>
      <c r="DI276" s="10">
        <v>117.64700000000001</v>
      </c>
      <c r="DJ276" s="10">
        <v>0.89139338433961246</v>
      </c>
      <c r="DK276" s="10">
        <v>1.5009999999999999</v>
      </c>
      <c r="DL276" s="10">
        <v>0.76300000000000001</v>
      </c>
      <c r="DM276" s="10">
        <v>8.2589140118987903</v>
      </c>
      <c r="DN276" s="10">
        <v>117.708</v>
      </c>
      <c r="DO276" s="10">
        <v>0.89143799322854156</v>
      </c>
    </row>
    <row r="277" spans="1:119" x14ac:dyDescent="0.25">
      <c r="A277" s="10">
        <v>366</v>
      </c>
      <c r="B277" s="10" t="s">
        <v>10</v>
      </c>
      <c r="C277" s="10">
        <v>0</v>
      </c>
      <c r="D277" s="10">
        <v>0</v>
      </c>
      <c r="E277" s="10">
        <v>0</v>
      </c>
      <c r="F277" s="10">
        <v>10.4</v>
      </c>
      <c r="G277" s="10">
        <v>0</v>
      </c>
      <c r="H277" s="10">
        <v>0</v>
      </c>
      <c r="I277" s="10">
        <v>0</v>
      </c>
      <c r="J277" s="10">
        <v>0</v>
      </c>
      <c r="K277" s="10">
        <v>10.199999999999999</v>
      </c>
      <c r="L277" s="10">
        <v>0</v>
      </c>
      <c r="M277" s="10">
        <v>0</v>
      </c>
      <c r="N277" s="10">
        <v>0</v>
      </c>
      <c r="O277" s="10">
        <v>0</v>
      </c>
      <c r="P277" s="10">
        <v>10.199999999999999</v>
      </c>
      <c r="Q277" s="10">
        <v>0</v>
      </c>
      <c r="R277" s="10">
        <v>366</v>
      </c>
      <c r="S277" s="10" t="s">
        <v>10</v>
      </c>
      <c r="T277" s="10">
        <v>0.44100000000000006</v>
      </c>
      <c r="U277" s="10">
        <v>0.10740000000000002</v>
      </c>
      <c r="V277" s="10">
        <v>24.957000000000001</v>
      </c>
      <c r="W277" s="10">
        <v>10.5</v>
      </c>
      <c r="Y277" s="10">
        <v>0.61929999999999996</v>
      </c>
      <c r="Z277" s="10">
        <v>0.14360000000000001</v>
      </c>
      <c r="AA277" s="10">
        <v>34.956000000000003</v>
      </c>
      <c r="AB277" s="10">
        <v>10.5</v>
      </c>
      <c r="AD277" s="10">
        <v>0.61929999999999996</v>
      </c>
      <c r="AE277" s="10">
        <v>0.14360000000000001</v>
      </c>
      <c r="AF277" s="10">
        <v>34.956000000000003</v>
      </c>
      <c r="AG277" s="10">
        <v>10.5</v>
      </c>
      <c r="AI277" s="10">
        <v>366</v>
      </c>
      <c r="AJ277" s="10" t="s">
        <v>10</v>
      </c>
      <c r="AK277" s="10">
        <v>1.411908971481606</v>
      </c>
      <c r="AL277" s="10">
        <v>0.63177106122468052</v>
      </c>
      <c r="AM277" s="10">
        <v>85.87</v>
      </c>
      <c r="AN277" s="10">
        <v>10.4</v>
      </c>
      <c r="AO277" s="10">
        <v>0.91300000000000003</v>
      </c>
      <c r="AP277" s="10">
        <v>1.4594132330570924</v>
      </c>
      <c r="AQ277" s="10">
        <v>0.61027935150733592</v>
      </c>
      <c r="AR277" s="10">
        <v>87.816999999999993</v>
      </c>
      <c r="AS277" s="10">
        <v>10.4</v>
      </c>
      <c r="AT277" s="10">
        <v>0.92300000000000004</v>
      </c>
      <c r="AU277" s="10">
        <v>1.5619258969722236</v>
      </c>
      <c r="AV277" s="10">
        <v>0.55229708794657162</v>
      </c>
      <c r="AW277" s="10">
        <v>91.971000000000004</v>
      </c>
      <c r="AX277" s="10">
        <v>10.4</v>
      </c>
      <c r="AY277" s="10">
        <v>0.94299999999999995</v>
      </c>
      <c r="AZ277" s="10">
        <v>366</v>
      </c>
      <c r="BA277" s="10" t="s">
        <v>10</v>
      </c>
      <c r="BB277" s="10">
        <v>0.94099999999999995</v>
      </c>
      <c r="BC277" s="10">
        <v>0.49099999999999949</v>
      </c>
      <c r="BD277" s="10">
        <v>59.494900000000001</v>
      </c>
      <c r="BE277" s="10">
        <v>10.3</v>
      </c>
      <c r="BF277" s="10">
        <v>0.88700000000000001</v>
      </c>
      <c r="BG277" s="10">
        <v>1.093</v>
      </c>
      <c r="BH277" s="10">
        <v>0.55999999999999983</v>
      </c>
      <c r="BI277" s="10">
        <v>69.514600000000002</v>
      </c>
      <c r="BJ277" s="10">
        <v>10.199999999999999</v>
      </c>
      <c r="BK277" s="10">
        <v>0.89</v>
      </c>
      <c r="BL277" s="10">
        <v>1.1849999999999992</v>
      </c>
      <c r="BM277" s="10">
        <v>0.60199999999999576</v>
      </c>
      <c r="BN277" s="10">
        <v>74.503200000000007</v>
      </c>
      <c r="BO277" s="10">
        <v>10.3</v>
      </c>
      <c r="BP277" s="10">
        <v>0.89200000000000002</v>
      </c>
      <c r="BQ277" s="10">
        <v>366</v>
      </c>
      <c r="BR277" s="10" t="s">
        <v>10</v>
      </c>
      <c r="BS277" s="10">
        <v>1.611</v>
      </c>
      <c r="BT277" s="10">
        <v>0.79700000000000004</v>
      </c>
      <c r="BU277" s="10">
        <v>99.779899999999998</v>
      </c>
      <c r="BV277" s="10">
        <v>10.4</v>
      </c>
      <c r="BW277" s="10">
        <v>0.89600000000000002</v>
      </c>
      <c r="BX277" s="10">
        <v>1.46</v>
      </c>
      <c r="BY277" s="10">
        <v>0.7</v>
      </c>
      <c r="BZ277" s="10">
        <v>89.885400000000004</v>
      </c>
      <c r="CA277" s="10">
        <v>10.4</v>
      </c>
      <c r="CB277" s="10">
        <v>0.90200000000000002</v>
      </c>
      <c r="CC277" s="10">
        <v>1.7749999999999999</v>
      </c>
      <c r="CD277" s="10">
        <v>0.871</v>
      </c>
      <c r="CE277" s="10">
        <v>109.7624</v>
      </c>
      <c r="CF277" s="10">
        <v>10.4</v>
      </c>
      <c r="CG277" s="10">
        <v>0.89800000000000002</v>
      </c>
      <c r="CH277" s="10">
        <v>366</v>
      </c>
      <c r="CI277" s="10" t="s">
        <v>10</v>
      </c>
      <c r="CJ277" s="10">
        <v>0.17100000000000001</v>
      </c>
      <c r="CK277" s="10">
        <v>0.10100000000000001</v>
      </c>
      <c r="CL277" s="10">
        <v>10.920199999999999</v>
      </c>
      <c r="CM277" s="10">
        <v>10.5</v>
      </c>
      <c r="CN277" s="10">
        <v>0.86099999999999999</v>
      </c>
      <c r="CO277" s="10">
        <v>0.16800000000000001</v>
      </c>
      <c r="CP277" s="10">
        <v>9.9000000000000005E-2</v>
      </c>
      <c r="CQ277" s="10">
        <v>10.930400000000001</v>
      </c>
      <c r="CR277" s="10">
        <v>10.3</v>
      </c>
      <c r="CS277" s="10">
        <v>0.86199999999999999</v>
      </c>
      <c r="CT277" s="10">
        <v>0.17</v>
      </c>
      <c r="CU277" s="10">
        <v>0.1</v>
      </c>
      <c r="CV277" s="10">
        <v>10.949199999999999</v>
      </c>
      <c r="CW277" s="10">
        <v>10.4</v>
      </c>
      <c r="CX277" s="10">
        <v>0.86199999999999999</v>
      </c>
      <c r="CY277" s="10">
        <v>365</v>
      </c>
      <c r="CZ277" s="10" t="s">
        <v>40</v>
      </c>
      <c r="DA277" s="10">
        <v>1.403</v>
      </c>
      <c r="DB277" s="10">
        <v>0.73699999999999999</v>
      </c>
      <c r="DC277" s="10">
        <v>7.7423428133699632</v>
      </c>
      <c r="DD277" s="10">
        <v>118.179</v>
      </c>
      <c r="DE277" s="10">
        <v>0.88528750766766628</v>
      </c>
      <c r="DF277" s="10">
        <v>1.4790000000000001</v>
      </c>
      <c r="DG277" s="10">
        <v>0.746</v>
      </c>
      <c r="DH277" s="10">
        <v>8.1291879770991873</v>
      </c>
      <c r="DI277" s="10">
        <v>117.64700000000001</v>
      </c>
      <c r="DJ277" s="10">
        <v>0.89285209773051</v>
      </c>
      <c r="DK277" s="10">
        <v>1.5009999999999999</v>
      </c>
      <c r="DL277" s="10">
        <v>0.75800000000000001</v>
      </c>
      <c r="DM277" s="10">
        <v>8.2478298058271839</v>
      </c>
      <c r="DN277" s="10">
        <v>117.708</v>
      </c>
      <c r="DO277" s="10">
        <v>0.89263599108368918</v>
      </c>
    </row>
    <row r="278" spans="1:119" x14ac:dyDescent="0.25">
      <c r="A278" s="10">
        <v>367</v>
      </c>
      <c r="B278" s="10" t="s">
        <v>11</v>
      </c>
      <c r="C278" s="10">
        <v>2.4500000000000002</v>
      </c>
      <c r="D278" s="10">
        <v>0.61</v>
      </c>
      <c r="E278" s="10">
        <v>140</v>
      </c>
      <c r="F278" s="10">
        <v>10.4</v>
      </c>
      <c r="G278" s="10">
        <v>0.97</v>
      </c>
      <c r="H278" s="10">
        <v>2.31</v>
      </c>
      <c r="I278" s="10">
        <v>0.57999999999999996</v>
      </c>
      <c r="J278" s="10">
        <v>135</v>
      </c>
      <c r="K278" s="10">
        <v>10.199999999999999</v>
      </c>
      <c r="L278" s="10">
        <v>0.97</v>
      </c>
      <c r="M278" s="10">
        <v>2.4</v>
      </c>
      <c r="N278" s="10">
        <v>0.6</v>
      </c>
      <c r="O278" s="10">
        <v>140</v>
      </c>
      <c r="P278" s="10">
        <v>10.199999999999999</v>
      </c>
      <c r="Q278" s="10">
        <v>0.97</v>
      </c>
      <c r="R278" s="10">
        <v>367</v>
      </c>
      <c r="S278" s="10" t="s">
        <v>11</v>
      </c>
      <c r="AI278" s="10">
        <v>367</v>
      </c>
      <c r="AJ278" s="10" t="s">
        <v>11</v>
      </c>
      <c r="AK278" s="10">
        <v>1.4120910285847681</v>
      </c>
      <c r="AL278" s="10">
        <v>0.63122914922494611</v>
      </c>
      <c r="AM278" s="10">
        <v>86.700999999999993</v>
      </c>
      <c r="AN278" s="10">
        <v>10.3</v>
      </c>
      <c r="AO278" s="10">
        <v>0.91300000000000003</v>
      </c>
      <c r="AP278" s="10">
        <v>1.4595867668741711</v>
      </c>
      <c r="AQ278" s="10">
        <v>0.60972078625276649</v>
      </c>
      <c r="AR278" s="10">
        <v>88.665999999999997</v>
      </c>
      <c r="AS278" s="10">
        <v>10.3</v>
      </c>
      <c r="AT278" s="10">
        <v>0.92300000000000004</v>
      </c>
      <c r="AU278" s="10">
        <v>1.5620741030377314</v>
      </c>
      <c r="AV278" s="10">
        <v>0.55170308158827819</v>
      </c>
      <c r="AW278" s="10">
        <v>92.86</v>
      </c>
      <c r="AX278" s="10">
        <v>10.3</v>
      </c>
      <c r="AY278" s="10">
        <v>0.94299999999999995</v>
      </c>
      <c r="AZ278" s="10">
        <v>367</v>
      </c>
      <c r="BA278" s="10" t="s">
        <v>11</v>
      </c>
      <c r="BB278" s="10">
        <v>0.64599999999999969</v>
      </c>
      <c r="BC278" s="10">
        <v>0.16400000000000139</v>
      </c>
      <c r="BD278" s="10">
        <v>37.359200000000001</v>
      </c>
      <c r="BE278" s="10">
        <v>10.3</v>
      </c>
      <c r="BF278" s="10">
        <v>0.96899999999999997</v>
      </c>
      <c r="BG278" s="10">
        <v>0.8959999999999998</v>
      </c>
      <c r="BH278" s="10">
        <v>0.20200000000000232</v>
      </c>
      <c r="BI278" s="10">
        <v>51.989100000000001</v>
      </c>
      <c r="BJ278" s="10">
        <v>10.199999999999999</v>
      </c>
      <c r="BK278" s="10">
        <v>0.97599999999999998</v>
      </c>
      <c r="BL278" s="10">
        <v>1.0189999999999984</v>
      </c>
      <c r="BM278" s="10">
        <v>0.24599999999999392</v>
      </c>
      <c r="BN278" s="10">
        <v>59.922899999999998</v>
      </c>
      <c r="BO278" s="10">
        <v>10.1</v>
      </c>
      <c r="BP278" s="10">
        <v>0.97199999999999998</v>
      </c>
      <c r="BQ278" s="10">
        <v>367</v>
      </c>
      <c r="BR278" s="10" t="s">
        <v>11</v>
      </c>
      <c r="BS278" s="10">
        <v>0.433</v>
      </c>
      <c r="BT278" s="10">
        <v>0.20799999999999999</v>
      </c>
      <c r="BU278" s="10">
        <v>26.667300000000001</v>
      </c>
      <c r="BV278" s="10">
        <v>10.4</v>
      </c>
      <c r="BW278" s="10">
        <v>0.90100000000000002</v>
      </c>
      <c r="BX278" s="10">
        <v>0.61799999999999999</v>
      </c>
      <c r="BY278" s="10">
        <v>0.23499999999999999</v>
      </c>
      <c r="BZ278" s="10">
        <v>36.704599999999999</v>
      </c>
      <c r="CA278" s="10">
        <v>10.4</v>
      </c>
      <c r="CB278" s="10">
        <v>0.93500000000000005</v>
      </c>
      <c r="CC278" s="10">
        <v>0.70399999999999996</v>
      </c>
      <c r="CD278" s="10">
        <v>0.25700000000000001</v>
      </c>
      <c r="CE278" s="10">
        <v>41.604900000000001</v>
      </c>
      <c r="CF278" s="10">
        <v>10.4</v>
      </c>
      <c r="CG278" s="10">
        <v>0.93899999999999995</v>
      </c>
      <c r="CH278" s="10">
        <v>367</v>
      </c>
      <c r="CI278" s="10" t="s">
        <v>11</v>
      </c>
      <c r="CJ278" s="10">
        <v>0.377</v>
      </c>
      <c r="CK278" s="10">
        <v>0.35299999999999998</v>
      </c>
      <c r="CL278" s="10">
        <v>28.398299999999999</v>
      </c>
      <c r="CM278" s="10">
        <v>10.5</v>
      </c>
      <c r="CN278" s="10">
        <v>0.73</v>
      </c>
      <c r="CO278" s="10">
        <v>0.60199999999999998</v>
      </c>
      <c r="CP278" s="10">
        <v>0.36499999999999999</v>
      </c>
      <c r="CQ278" s="10">
        <v>39.082700000000003</v>
      </c>
      <c r="CR278" s="10">
        <v>10.4</v>
      </c>
      <c r="CS278" s="10">
        <v>0.85499999999999998</v>
      </c>
      <c r="CT278" s="10">
        <v>0.68100000000000005</v>
      </c>
      <c r="CU278" s="10">
        <v>0.38300000000000001</v>
      </c>
      <c r="CV278" s="10">
        <v>43.374200000000002</v>
      </c>
      <c r="CW278" s="10">
        <v>10.4</v>
      </c>
      <c r="CX278" s="10">
        <v>0.872</v>
      </c>
      <c r="CY278" s="10">
        <v>366</v>
      </c>
      <c r="CZ278" s="10" t="s">
        <v>10</v>
      </c>
      <c r="DA278" s="10">
        <v>1.3879999999999999</v>
      </c>
      <c r="DB278" s="10">
        <v>0.60599999999999998</v>
      </c>
      <c r="DC278" s="10">
        <v>83.277199999999993</v>
      </c>
      <c r="DD278" s="10">
        <v>10.5</v>
      </c>
      <c r="DE278" s="10">
        <v>0.91600000000000004</v>
      </c>
      <c r="DF278" s="10">
        <v>1.4630000000000001</v>
      </c>
      <c r="DG278" s="10">
        <v>0.60499999999999998</v>
      </c>
      <c r="DH278" s="10">
        <v>87.051199999999994</v>
      </c>
      <c r="DI278" s="10">
        <v>10.5</v>
      </c>
      <c r="DJ278" s="10">
        <v>0.92400000000000004</v>
      </c>
      <c r="DK278" s="10">
        <v>1.4850000000000001</v>
      </c>
      <c r="DL278" s="10">
        <v>0.61299999999999999</v>
      </c>
      <c r="DM278" s="10">
        <v>88.337199999999996</v>
      </c>
      <c r="DN278" s="10">
        <v>10.5</v>
      </c>
      <c r="DO278" s="10">
        <v>0.92400000000000004</v>
      </c>
    </row>
    <row r="279" spans="1:119" x14ac:dyDescent="0.25">
      <c r="A279" s="10">
        <v>368</v>
      </c>
      <c r="B279" s="10" t="s">
        <v>285</v>
      </c>
      <c r="C279" s="10">
        <v>1.69</v>
      </c>
      <c r="D279" s="10">
        <v>0.61</v>
      </c>
      <c r="E279" s="10">
        <v>100</v>
      </c>
      <c r="F279" s="10">
        <v>10.4</v>
      </c>
      <c r="G279" s="10">
        <v>0.94</v>
      </c>
      <c r="H279" s="10">
        <v>1.66</v>
      </c>
      <c r="I279" s="10">
        <v>0.6</v>
      </c>
      <c r="J279" s="10">
        <v>100</v>
      </c>
      <c r="K279" s="10">
        <v>10.199999999999999</v>
      </c>
      <c r="L279" s="10">
        <v>0.94</v>
      </c>
      <c r="M279" s="10">
        <v>1.66</v>
      </c>
      <c r="N279" s="10">
        <v>0.6</v>
      </c>
      <c r="O279" s="10">
        <v>100</v>
      </c>
      <c r="P279" s="10">
        <v>10.199999999999999</v>
      </c>
      <c r="Q279" s="10">
        <v>0.94</v>
      </c>
      <c r="R279" s="10">
        <v>368</v>
      </c>
      <c r="S279" s="10" t="s">
        <v>285</v>
      </c>
      <c r="T279" s="10">
        <v>8.5500000000000007E-2</v>
      </c>
      <c r="U279" s="10">
        <v>3.1E-2</v>
      </c>
      <c r="V279" s="10">
        <v>5</v>
      </c>
      <c r="W279" s="10">
        <v>10.5</v>
      </c>
      <c r="Y279" s="10">
        <v>8.5500000000000007E-2</v>
      </c>
      <c r="Z279" s="10">
        <v>3.1E-2</v>
      </c>
      <c r="AA279" s="10">
        <v>5</v>
      </c>
      <c r="AB279" s="10">
        <v>10.5</v>
      </c>
      <c r="AD279" s="10">
        <v>8.5500000000000007E-2</v>
      </c>
      <c r="AE279" s="10">
        <v>3.1E-2</v>
      </c>
      <c r="AF279" s="10">
        <v>5</v>
      </c>
      <c r="AG279" s="10">
        <v>10.5</v>
      </c>
      <c r="AI279" s="10">
        <v>368</v>
      </c>
      <c r="AJ279" s="10" t="s">
        <v>285</v>
      </c>
      <c r="AK279" s="10">
        <v>1.9454</v>
      </c>
      <c r="AL279" s="10">
        <v>0.94220000000000004</v>
      </c>
      <c r="AM279" s="10">
        <v>119.9969</v>
      </c>
      <c r="AN279" s="10">
        <v>10.4</v>
      </c>
      <c r="AO279" s="10">
        <v>0.9</v>
      </c>
      <c r="AP279" s="10">
        <v>1.7833000000000001</v>
      </c>
      <c r="AQ279" s="10">
        <v>0.86360000000000003</v>
      </c>
      <c r="AR279" s="10">
        <v>109.99760000000001</v>
      </c>
      <c r="AS279" s="10">
        <v>10.4</v>
      </c>
      <c r="AT279" s="10">
        <v>0.9</v>
      </c>
      <c r="AU279" s="10">
        <v>2.0318999999999998</v>
      </c>
      <c r="AV279" s="10">
        <v>0.73740000000000006</v>
      </c>
      <c r="AW279" s="10">
        <v>119.9988</v>
      </c>
      <c r="AX279" s="10">
        <v>10.4</v>
      </c>
      <c r="AY279" s="10">
        <v>0.94</v>
      </c>
      <c r="AZ279" s="10">
        <v>368</v>
      </c>
      <c r="BA279" s="10" t="s">
        <v>285</v>
      </c>
      <c r="BB279" s="10">
        <v>0.81169999999999998</v>
      </c>
      <c r="BC279" s="10">
        <v>0.36980000000000002</v>
      </c>
      <c r="BD279" s="10">
        <v>50</v>
      </c>
      <c r="BE279" s="10">
        <v>10.3</v>
      </c>
      <c r="BF279" s="10">
        <v>0.91</v>
      </c>
      <c r="BG279" s="10">
        <v>0.96460000000000001</v>
      </c>
      <c r="BH279" s="10">
        <v>0.4395</v>
      </c>
      <c r="BI279" s="10">
        <v>60</v>
      </c>
      <c r="BJ279" s="10">
        <v>10.199999999999999</v>
      </c>
      <c r="BK279" s="10">
        <v>0.91</v>
      </c>
      <c r="BL279" s="10">
        <v>1.0551999999999999</v>
      </c>
      <c r="BM279" s="10">
        <v>0.48080000000000001</v>
      </c>
      <c r="BN279" s="10">
        <v>65</v>
      </c>
      <c r="BO279" s="10">
        <v>10.3</v>
      </c>
      <c r="BP279" s="10">
        <v>0.91</v>
      </c>
      <c r="BQ279" s="10">
        <v>368</v>
      </c>
      <c r="BR279" s="10" t="s">
        <v>285</v>
      </c>
      <c r="BS279" s="10">
        <v>1.2294</v>
      </c>
      <c r="BT279" s="10">
        <v>0.56010000000000004</v>
      </c>
      <c r="BU279" s="10">
        <v>75</v>
      </c>
      <c r="BV279" s="10">
        <v>10.4</v>
      </c>
      <c r="BW279" s="10">
        <v>0.91</v>
      </c>
      <c r="BX279" s="10">
        <v>1.1474</v>
      </c>
      <c r="BY279" s="10">
        <v>0.52280000000000004</v>
      </c>
      <c r="BZ279" s="10">
        <v>70</v>
      </c>
      <c r="CA279" s="10">
        <v>10.4</v>
      </c>
      <c r="CB279" s="10">
        <v>0.91</v>
      </c>
      <c r="CC279" s="10">
        <v>1.3933</v>
      </c>
      <c r="CD279" s="10">
        <v>0.63480000000000003</v>
      </c>
      <c r="CE279" s="10">
        <v>85</v>
      </c>
      <c r="CF279" s="10">
        <v>10.4</v>
      </c>
      <c r="CG279" s="10">
        <v>0.91</v>
      </c>
      <c r="CH279" s="10">
        <v>368</v>
      </c>
      <c r="CI279" s="10" t="s">
        <v>285</v>
      </c>
      <c r="CJ279" s="10">
        <v>8.2699999999999996E-2</v>
      </c>
      <c r="CK279" s="10">
        <v>3.7699999999999997E-2</v>
      </c>
      <c r="CL279" s="10">
        <v>5</v>
      </c>
      <c r="CM279" s="10">
        <v>10.5</v>
      </c>
      <c r="CN279" s="10">
        <v>0.91</v>
      </c>
      <c r="CO279" s="10">
        <v>8.1199999999999994E-2</v>
      </c>
      <c r="CP279" s="10">
        <v>3.6999999999999998E-2</v>
      </c>
      <c r="CQ279" s="10">
        <v>5</v>
      </c>
      <c r="CR279" s="10">
        <v>10.3</v>
      </c>
      <c r="CS279" s="10">
        <v>0.91</v>
      </c>
      <c r="CT279" s="10">
        <v>8.2000000000000003E-2</v>
      </c>
      <c r="CU279" s="10">
        <v>3.73E-2</v>
      </c>
      <c r="CV279" s="10">
        <v>5</v>
      </c>
      <c r="CW279" s="10">
        <v>10.4</v>
      </c>
      <c r="CX279" s="10">
        <v>0.91</v>
      </c>
      <c r="CY279" s="10">
        <v>367</v>
      </c>
      <c r="CZ279" s="10" t="s">
        <v>11</v>
      </c>
      <c r="DA279" s="10">
        <v>1.3879999999999999</v>
      </c>
      <c r="DB279" s="10">
        <v>0.60499999999999998</v>
      </c>
      <c r="DC279" s="10">
        <v>83.255200000000002</v>
      </c>
      <c r="DD279" s="10">
        <v>10.5</v>
      </c>
      <c r="DE279" s="10">
        <v>0.91700000000000004</v>
      </c>
      <c r="DF279" s="10">
        <v>1.4630000000000001</v>
      </c>
      <c r="DG279" s="10">
        <v>0.60399999999999998</v>
      </c>
      <c r="DH279" s="10">
        <v>87.030199999999994</v>
      </c>
      <c r="DI279" s="10">
        <v>10.5</v>
      </c>
      <c r="DJ279" s="10">
        <v>0.92400000000000004</v>
      </c>
      <c r="DK279" s="10">
        <v>1.4850000000000001</v>
      </c>
      <c r="DL279" s="10">
        <v>0.61199999999999999</v>
      </c>
      <c r="DM279" s="10">
        <v>88.316199999999995</v>
      </c>
      <c r="DN279" s="10">
        <v>10.5</v>
      </c>
      <c r="DO279" s="10">
        <v>0.92500000000000004</v>
      </c>
    </row>
    <row r="280" spans="1:119" x14ac:dyDescent="0.25">
      <c r="A280" s="10">
        <v>369</v>
      </c>
      <c r="B280" s="10" t="s">
        <v>304</v>
      </c>
      <c r="C280" s="10">
        <v>0.18</v>
      </c>
      <c r="D280" s="10">
        <v>0.04</v>
      </c>
      <c r="E280" s="10">
        <v>10</v>
      </c>
      <c r="F280" s="10">
        <v>10.4</v>
      </c>
      <c r="G280" s="10">
        <v>0.98</v>
      </c>
      <c r="H280" s="10">
        <v>0.09</v>
      </c>
      <c r="I280" s="10">
        <v>0.02</v>
      </c>
      <c r="J280" s="10">
        <v>5</v>
      </c>
      <c r="K280" s="10">
        <v>10.199999999999999</v>
      </c>
      <c r="L280" s="10">
        <v>0.98</v>
      </c>
      <c r="M280" s="10">
        <v>0.17</v>
      </c>
      <c r="N280" s="10">
        <v>0.04</v>
      </c>
      <c r="O280" s="10">
        <v>10</v>
      </c>
      <c r="P280" s="10">
        <v>10.199999999999999</v>
      </c>
      <c r="Q280" s="10">
        <v>0.98</v>
      </c>
      <c r="R280" s="10">
        <v>369</v>
      </c>
      <c r="S280" s="10" t="s">
        <v>304</v>
      </c>
      <c r="T280" s="10">
        <v>8.9099999999999999E-2</v>
      </c>
      <c r="U280" s="10">
        <v>1.8100000000000002E-2</v>
      </c>
      <c r="V280" s="10">
        <v>5</v>
      </c>
      <c r="W280" s="10">
        <v>10.5</v>
      </c>
      <c r="Y280" s="10">
        <v>8.9099999999999999E-2</v>
      </c>
      <c r="Z280" s="10">
        <v>1.8100000000000002E-2</v>
      </c>
      <c r="AA280" s="10">
        <v>5</v>
      </c>
      <c r="AB280" s="10">
        <v>10.5</v>
      </c>
      <c r="AD280" s="10">
        <v>8.9099999999999999E-2</v>
      </c>
      <c r="AE280" s="10">
        <v>1.8100000000000002E-2</v>
      </c>
      <c r="AF280" s="10">
        <v>5</v>
      </c>
      <c r="AG280" s="10">
        <v>10.5</v>
      </c>
      <c r="AI280" s="10">
        <v>369</v>
      </c>
      <c r="AJ280" s="10" t="s">
        <v>304</v>
      </c>
      <c r="AK280" s="10">
        <v>0.32779999999999998</v>
      </c>
      <c r="AL280" s="10">
        <v>0.14940000000000001</v>
      </c>
      <c r="AM280" s="10">
        <v>19.9985</v>
      </c>
      <c r="AN280" s="10">
        <v>10.4</v>
      </c>
      <c r="AO280" s="10">
        <v>0.91</v>
      </c>
      <c r="AP280" s="10">
        <v>0.32779999999999998</v>
      </c>
      <c r="AQ280" s="10">
        <v>0.14940000000000001</v>
      </c>
      <c r="AR280" s="10">
        <v>19.9983</v>
      </c>
      <c r="AS280" s="10">
        <v>10.4</v>
      </c>
      <c r="AT280" s="10">
        <v>0.91</v>
      </c>
      <c r="AU280" s="10">
        <v>0.32779999999999998</v>
      </c>
      <c r="AV280" s="10">
        <v>0.14940000000000001</v>
      </c>
      <c r="AW280" s="10">
        <v>19.998200000000001</v>
      </c>
      <c r="AX280" s="10">
        <v>10.4</v>
      </c>
      <c r="AY280" s="10">
        <v>0.91</v>
      </c>
      <c r="AZ280" s="10">
        <v>369</v>
      </c>
      <c r="BA280" s="10" t="s">
        <v>304</v>
      </c>
      <c r="BB280" s="10">
        <v>7.1400000000000005E-2</v>
      </c>
      <c r="BC280" s="10">
        <v>5.3499999999999999E-2</v>
      </c>
      <c r="BD280" s="10">
        <v>5</v>
      </c>
      <c r="BE280" s="10">
        <v>10.3</v>
      </c>
      <c r="BF280" s="10">
        <v>0.8</v>
      </c>
      <c r="BG280" s="10">
        <v>7.0699999999999999E-2</v>
      </c>
      <c r="BH280" s="10">
        <v>5.2999999999999999E-2</v>
      </c>
      <c r="BI280" s="10">
        <v>5</v>
      </c>
      <c r="BJ280" s="10">
        <v>10.199999999999999</v>
      </c>
      <c r="BK280" s="10">
        <v>0.8</v>
      </c>
      <c r="BL280" s="10">
        <v>7.1400000000000005E-2</v>
      </c>
      <c r="BM280" s="10">
        <v>5.3499999999999999E-2</v>
      </c>
      <c r="BN280" s="10">
        <v>5</v>
      </c>
      <c r="BO280" s="10">
        <v>10.3</v>
      </c>
      <c r="BP280" s="10">
        <v>0.8</v>
      </c>
      <c r="BQ280" s="10">
        <v>369</v>
      </c>
      <c r="BR280" s="10" t="s">
        <v>304</v>
      </c>
      <c r="BS280" s="10">
        <v>0.14410000000000001</v>
      </c>
      <c r="BT280" s="10">
        <v>0.1081</v>
      </c>
      <c r="BU280" s="10">
        <v>10</v>
      </c>
      <c r="BV280" s="10">
        <v>10.4</v>
      </c>
      <c r="BW280" s="10">
        <v>0.8</v>
      </c>
      <c r="BX280" s="10">
        <v>7.2099999999999997E-2</v>
      </c>
      <c r="BY280" s="10">
        <v>5.3999999999999999E-2</v>
      </c>
      <c r="BZ280" s="10">
        <v>5</v>
      </c>
      <c r="CA280" s="10">
        <v>10.4</v>
      </c>
      <c r="CB280" s="10">
        <v>0.8</v>
      </c>
      <c r="CC280" s="10">
        <v>0.14410000000000001</v>
      </c>
      <c r="CD280" s="10">
        <v>0.1081</v>
      </c>
      <c r="CE280" s="10">
        <v>10</v>
      </c>
      <c r="CF280" s="10">
        <v>10.4</v>
      </c>
      <c r="CG280" s="10">
        <v>0.8</v>
      </c>
      <c r="CH280" s="10">
        <v>369</v>
      </c>
      <c r="CI280" s="10" t="s">
        <v>304</v>
      </c>
      <c r="CJ280" s="10">
        <v>7.2700000000000001E-2</v>
      </c>
      <c r="CK280" s="10">
        <v>5.4600000000000003E-2</v>
      </c>
      <c r="CL280" s="10">
        <v>5</v>
      </c>
      <c r="CM280" s="10">
        <v>10.5</v>
      </c>
      <c r="CN280" s="10">
        <v>0.8</v>
      </c>
      <c r="CO280" s="10">
        <v>7.1400000000000005E-2</v>
      </c>
      <c r="CP280" s="10">
        <v>5.3499999999999999E-2</v>
      </c>
      <c r="CQ280" s="10">
        <v>5</v>
      </c>
      <c r="CR280" s="10">
        <v>10.3</v>
      </c>
      <c r="CS280" s="10">
        <v>0.8</v>
      </c>
      <c r="CT280" s="10">
        <v>7.2099999999999997E-2</v>
      </c>
      <c r="CU280" s="10">
        <v>5.3999999999999999E-2</v>
      </c>
      <c r="CV280" s="10">
        <v>5</v>
      </c>
      <c r="CW280" s="10">
        <v>10.4</v>
      </c>
      <c r="CX280" s="10">
        <v>0.8</v>
      </c>
      <c r="CY280" s="10">
        <v>368</v>
      </c>
      <c r="CZ280" s="10" t="s">
        <v>285</v>
      </c>
      <c r="DA280" s="10">
        <v>1.4895</v>
      </c>
      <c r="DB280" s="10">
        <v>0.67859999999999998</v>
      </c>
      <c r="DC280" s="10">
        <v>90</v>
      </c>
      <c r="DD280" s="10">
        <v>10.5</v>
      </c>
      <c r="DE280" s="10">
        <v>0.91</v>
      </c>
      <c r="DF280" s="10">
        <v>1.5722</v>
      </c>
      <c r="DG280" s="10">
        <v>0.71630000000000005</v>
      </c>
      <c r="DH280" s="10">
        <v>95</v>
      </c>
      <c r="DI280" s="10">
        <v>10.5</v>
      </c>
      <c r="DJ280" s="10">
        <v>0.91</v>
      </c>
      <c r="DK280" s="10">
        <v>1.655</v>
      </c>
      <c r="DL280" s="10">
        <v>0.754</v>
      </c>
      <c r="DM280" s="10">
        <v>100</v>
      </c>
      <c r="DN280" s="10">
        <v>10.5</v>
      </c>
      <c r="DO280" s="10">
        <v>0.91</v>
      </c>
    </row>
    <row r="281" spans="1:119" x14ac:dyDescent="0.25">
      <c r="A281" s="10">
        <v>370</v>
      </c>
      <c r="B281" s="10" t="s">
        <v>315</v>
      </c>
      <c r="C281" s="10">
        <v>0</v>
      </c>
      <c r="D281" s="10">
        <v>0</v>
      </c>
      <c r="E281" s="10">
        <v>0</v>
      </c>
      <c r="F281" s="10">
        <v>10.4</v>
      </c>
      <c r="G281" s="10">
        <v>0</v>
      </c>
      <c r="H281" s="10">
        <v>0</v>
      </c>
      <c r="I281" s="10">
        <v>0</v>
      </c>
      <c r="J281" s="10">
        <v>0</v>
      </c>
      <c r="K281" s="10">
        <v>10.199999999999999</v>
      </c>
      <c r="L281" s="10">
        <v>0</v>
      </c>
      <c r="M281" s="10">
        <v>0</v>
      </c>
      <c r="N281" s="10">
        <v>0</v>
      </c>
      <c r="O281" s="10">
        <v>0</v>
      </c>
      <c r="P281" s="10">
        <v>10.199999999999999</v>
      </c>
      <c r="Q281" s="10">
        <v>0</v>
      </c>
      <c r="R281" s="10">
        <v>370</v>
      </c>
      <c r="S281" s="10" t="s">
        <v>315</v>
      </c>
      <c r="T281" s="10">
        <v>0</v>
      </c>
      <c r="U281" s="10">
        <v>0</v>
      </c>
      <c r="V281" s="10">
        <v>0</v>
      </c>
      <c r="W281" s="10">
        <v>10.5</v>
      </c>
      <c r="Y281" s="10">
        <v>0</v>
      </c>
      <c r="Z281" s="10">
        <v>0</v>
      </c>
      <c r="AA281" s="10">
        <v>0</v>
      </c>
      <c r="AB281" s="10">
        <v>10.5</v>
      </c>
      <c r="AD281" s="10">
        <v>0</v>
      </c>
      <c r="AE281" s="10">
        <v>0</v>
      </c>
      <c r="AF281" s="10">
        <v>0</v>
      </c>
      <c r="AG281" s="10">
        <v>10.5</v>
      </c>
      <c r="AI281" s="10">
        <v>370</v>
      </c>
      <c r="AJ281" s="10" t="s">
        <v>315</v>
      </c>
      <c r="AK281" s="10">
        <v>0</v>
      </c>
      <c r="AL281" s="10">
        <v>0</v>
      </c>
      <c r="AM281" s="10">
        <v>0</v>
      </c>
      <c r="AN281" s="10">
        <v>10.4</v>
      </c>
      <c r="AO281" s="10">
        <v>0</v>
      </c>
      <c r="AP281" s="10">
        <v>0</v>
      </c>
      <c r="AQ281" s="10">
        <v>0</v>
      </c>
      <c r="AR281" s="10">
        <v>0</v>
      </c>
      <c r="AS281" s="10">
        <v>10.4</v>
      </c>
      <c r="AT281" s="10">
        <v>0</v>
      </c>
      <c r="AU281" s="10">
        <v>0</v>
      </c>
      <c r="AV281" s="10">
        <v>0</v>
      </c>
      <c r="AW281" s="10">
        <v>0</v>
      </c>
      <c r="AX281" s="10">
        <v>10.4</v>
      </c>
      <c r="AY281" s="10">
        <v>0</v>
      </c>
      <c r="AZ281" s="10">
        <v>370</v>
      </c>
      <c r="BA281" s="10" t="s">
        <v>315</v>
      </c>
      <c r="BB281" s="10">
        <v>0</v>
      </c>
      <c r="BC281" s="10">
        <v>0</v>
      </c>
      <c r="BD281" s="10">
        <v>0</v>
      </c>
      <c r="BE281" s="10">
        <v>10.3</v>
      </c>
      <c r="BF281" s="10">
        <v>0</v>
      </c>
      <c r="BG281" s="10">
        <v>0</v>
      </c>
      <c r="BH281" s="10">
        <v>0</v>
      </c>
      <c r="BI281" s="10">
        <v>0</v>
      </c>
      <c r="BJ281" s="10">
        <v>10.199999999999999</v>
      </c>
      <c r="BK281" s="10">
        <v>0</v>
      </c>
      <c r="BL281" s="10">
        <v>0</v>
      </c>
      <c r="BM281" s="10">
        <v>0</v>
      </c>
      <c r="BN281" s="10">
        <v>0</v>
      </c>
      <c r="BO281" s="10">
        <v>10.3</v>
      </c>
      <c r="BP281" s="10">
        <v>0</v>
      </c>
      <c r="BQ281" s="10">
        <v>370</v>
      </c>
      <c r="BR281" s="10" t="s">
        <v>315</v>
      </c>
      <c r="BS281" s="10">
        <v>0</v>
      </c>
      <c r="BT281" s="10">
        <v>0</v>
      </c>
      <c r="BU281" s="10">
        <v>0</v>
      </c>
      <c r="BV281" s="10">
        <v>10.4</v>
      </c>
      <c r="BW281" s="10">
        <v>0</v>
      </c>
      <c r="BX281" s="10">
        <v>0</v>
      </c>
      <c r="BY281" s="10">
        <v>0</v>
      </c>
      <c r="BZ281" s="10">
        <v>0</v>
      </c>
      <c r="CA281" s="10">
        <v>10.4</v>
      </c>
      <c r="CB281" s="10">
        <v>0</v>
      </c>
      <c r="CC281" s="10">
        <v>0</v>
      </c>
      <c r="CD281" s="10">
        <v>0</v>
      </c>
      <c r="CE281" s="10">
        <v>0</v>
      </c>
      <c r="CF281" s="10">
        <v>10.4</v>
      </c>
      <c r="CG281" s="10">
        <v>0</v>
      </c>
      <c r="CH281" s="10">
        <v>370</v>
      </c>
      <c r="CI281" s="10" t="s">
        <v>315</v>
      </c>
      <c r="CJ281" s="10">
        <v>0</v>
      </c>
      <c r="CK281" s="10">
        <v>0</v>
      </c>
      <c r="CL281" s="10">
        <v>0</v>
      </c>
      <c r="CM281" s="10">
        <v>10.5</v>
      </c>
      <c r="CN281" s="10">
        <v>0</v>
      </c>
      <c r="CO281" s="10">
        <v>0</v>
      </c>
      <c r="CP281" s="10">
        <v>0</v>
      </c>
      <c r="CQ281" s="10">
        <v>0</v>
      </c>
      <c r="CR281" s="10">
        <v>10.3</v>
      </c>
      <c r="CS281" s="10">
        <v>0</v>
      </c>
      <c r="CT281" s="10">
        <v>0</v>
      </c>
      <c r="CU281" s="10">
        <v>0</v>
      </c>
      <c r="CV281" s="10">
        <v>0</v>
      </c>
      <c r="CW281" s="10">
        <v>10.4</v>
      </c>
      <c r="CX281" s="10">
        <v>0</v>
      </c>
      <c r="CY281" s="10">
        <v>369</v>
      </c>
      <c r="CZ281" s="10" t="s">
        <v>304</v>
      </c>
      <c r="DA281" s="10">
        <v>0.32369999999999999</v>
      </c>
      <c r="DB281" s="10">
        <v>0.1658</v>
      </c>
      <c r="DC281" s="10">
        <v>20</v>
      </c>
      <c r="DD281" s="10">
        <v>10.5</v>
      </c>
      <c r="DE281" s="10">
        <v>0.89</v>
      </c>
      <c r="DF281" s="10">
        <v>0.32369999999999999</v>
      </c>
      <c r="DG281" s="10">
        <v>0.1658</v>
      </c>
      <c r="DH281" s="10">
        <v>20</v>
      </c>
      <c r="DI281" s="10">
        <v>10.5</v>
      </c>
      <c r="DJ281" s="10">
        <v>0.89</v>
      </c>
      <c r="DK281" s="10">
        <v>0.24279999999999999</v>
      </c>
      <c r="DL281" s="10">
        <v>0.1244</v>
      </c>
      <c r="DM281" s="10">
        <v>15</v>
      </c>
      <c r="DN281" s="10">
        <v>10.5</v>
      </c>
      <c r="DO281" s="10">
        <v>0.89</v>
      </c>
    </row>
    <row r="282" spans="1:119" x14ac:dyDescent="0.25">
      <c r="A282" s="10">
        <v>3199</v>
      </c>
      <c r="B282" s="10" t="s">
        <v>821</v>
      </c>
      <c r="R282" s="10">
        <v>3199</v>
      </c>
      <c r="S282" s="10" t="s">
        <v>821</v>
      </c>
      <c r="AI282" s="10">
        <v>3199</v>
      </c>
      <c r="AJ282" s="10" t="s">
        <v>821</v>
      </c>
      <c r="AZ282" s="10">
        <v>3199</v>
      </c>
      <c r="BA282" s="10" t="s">
        <v>821</v>
      </c>
      <c r="BB282" s="10">
        <v>0</v>
      </c>
      <c r="BC282" s="10">
        <v>0</v>
      </c>
      <c r="BD282" s="10">
        <v>0</v>
      </c>
      <c r="BE282" s="10">
        <v>0</v>
      </c>
      <c r="BF282" s="10">
        <v>0</v>
      </c>
      <c r="BG282" s="10">
        <v>0</v>
      </c>
      <c r="BH282" s="10">
        <v>0</v>
      </c>
      <c r="BI282" s="10">
        <v>0</v>
      </c>
      <c r="BJ282" s="10">
        <v>0</v>
      </c>
      <c r="BK282" s="10">
        <v>0</v>
      </c>
      <c r="BL282" s="10">
        <v>0</v>
      </c>
      <c r="BM282" s="10">
        <v>0</v>
      </c>
      <c r="BN282" s="10">
        <v>0</v>
      </c>
      <c r="BO282" s="10">
        <v>0</v>
      </c>
      <c r="BP282" s="10">
        <v>0</v>
      </c>
      <c r="BQ282" s="10">
        <v>3199</v>
      </c>
      <c r="BR282" s="10" t="s">
        <v>821</v>
      </c>
      <c r="BS282" s="10">
        <v>0</v>
      </c>
      <c r="BT282" s="10">
        <v>0</v>
      </c>
      <c r="BU282" s="10">
        <v>0</v>
      </c>
      <c r="BV282" s="10">
        <v>0</v>
      </c>
      <c r="BW282" s="10">
        <v>0</v>
      </c>
      <c r="BX282" s="10">
        <v>0</v>
      </c>
      <c r="BY282" s="10">
        <v>0</v>
      </c>
      <c r="BZ282" s="10">
        <v>0</v>
      </c>
      <c r="CA282" s="10">
        <v>0</v>
      </c>
      <c r="CB282" s="10">
        <v>0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10">
        <v>3199</v>
      </c>
      <c r="CI282" s="10" t="s">
        <v>821</v>
      </c>
      <c r="CJ282" s="10">
        <v>0</v>
      </c>
      <c r="CK282" s="10">
        <v>0</v>
      </c>
      <c r="CL282" s="10">
        <v>0</v>
      </c>
      <c r="CM282" s="10">
        <v>0</v>
      </c>
      <c r="CN282" s="10">
        <v>0</v>
      </c>
      <c r="CO282" s="10">
        <v>0</v>
      </c>
      <c r="CP282" s="10">
        <v>0</v>
      </c>
      <c r="CQ282" s="10">
        <v>0</v>
      </c>
      <c r="CR282" s="10">
        <v>0</v>
      </c>
      <c r="CS282" s="10">
        <v>0</v>
      </c>
      <c r="CT282" s="10">
        <v>0</v>
      </c>
      <c r="CU282" s="10">
        <v>0</v>
      </c>
      <c r="CV282" s="10">
        <v>0</v>
      </c>
      <c r="CW282" s="10">
        <v>0</v>
      </c>
      <c r="CX282" s="10">
        <v>0</v>
      </c>
      <c r="CY282" s="10">
        <v>370</v>
      </c>
      <c r="CZ282" s="10" t="s">
        <v>315</v>
      </c>
      <c r="DA282" s="10">
        <v>0</v>
      </c>
      <c r="DB282" s="10">
        <v>0</v>
      </c>
      <c r="DC282" s="10">
        <v>0</v>
      </c>
      <c r="DD282" s="10">
        <v>10.5</v>
      </c>
      <c r="DE282" s="10">
        <v>0</v>
      </c>
      <c r="DF282" s="10">
        <v>0</v>
      </c>
      <c r="DG282" s="10">
        <v>0</v>
      </c>
      <c r="DH282" s="10">
        <v>0</v>
      </c>
      <c r="DI282" s="10">
        <v>10.5</v>
      </c>
      <c r="DJ282" s="10">
        <v>0</v>
      </c>
      <c r="DK282" s="10">
        <v>0</v>
      </c>
      <c r="DL282" s="10">
        <v>0</v>
      </c>
      <c r="DM282" s="10">
        <v>0</v>
      </c>
      <c r="DN282" s="10">
        <v>10.5</v>
      </c>
      <c r="DO282" s="10">
        <v>0</v>
      </c>
    </row>
    <row r="283" spans="1:119" x14ac:dyDescent="0.25">
      <c r="A283" s="10">
        <v>371</v>
      </c>
      <c r="B283" s="10" t="s">
        <v>289</v>
      </c>
      <c r="C283" s="10">
        <v>0.26</v>
      </c>
      <c r="D283" s="10">
        <v>7.0000000000000007E-2</v>
      </c>
      <c r="E283" s="10">
        <v>15</v>
      </c>
      <c r="F283" s="10">
        <v>10.4</v>
      </c>
      <c r="G283" s="10">
        <v>0.97</v>
      </c>
      <c r="H283" s="10">
        <v>0.17</v>
      </c>
      <c r="I283" s="10">
        <v>0.04</v>
      </c>
      <c r="J283" s="10">
        <v>10</v>
      </c>
      <c r="K283" s="10">
        <v>10.199999999999999</v>
      </c>
      <c r="L283" s="10">
        <v>0.97</v>
      </c>
      <c r="M283" s="10">
        <v>0.17</v>
      </c>
      <c r="N283" s="10">
        <v>0.04</v>
      </c>
      <c r="O283" s="10">
        <v>10</v>
      </c>
      <c r="P283" s="10">
        <v>10.199999999999999</v>
      </c>
      <c r="Q283" s="10">
        <v>0.97</v>
      </c>
      <c r="R283" s="10">
        <v>371</v>
      </c>
      <c r="S283" s="10" t="s">
        <v>289</v>
      </c>
      <c r="T283" s="10">
        <v>8.8200000000000001E-2</v>
      </c>
      <c r="U283" s="10">
        <v>2.2100000000000002E-2</v>
      </c>
      <c r="V283" s="10">
        <v>5</v>
      </c>
      <c r="W283" s="10">
        <v>10.5</v>
      </c>
      <c r="Y283" s="10">
        <v>8.8200000000000001E-2</v>
      </c>
      <c r="Z283" s="10">
        <v>2.2100000000000002E-2</v>
      </c>
      <c r="AA283" s="10">
        <v>5</v>
      </c>
      <c r="AB283" s="10">
        <v>10.5</v>
      </c>
      <c r="AD283" s="10">
        <v>8.8200000000000001E-2</v>
      </c>
      <c r="AE283" s="10">
        <v>2.2100000000000002E-2</v>
      </c>
      <c r="AF283" s="10">
        <v>5</v>
      </c>
      <c r="AG283" s="10">
        <v>10.5</v>
      </c>
      <c r="AI283" s="10">
        <v>371</v>
      </c>
      <c r="AJ283" s="10" t="s">
        <v>289</v>
      </c>
      <c r="AK283" s="10">
        <v>7.9299999999999995E-2</v>
      </c>
      <c r="AL283" s="10">
        <v>4.2799999999999998E-2</v>
      </c>
      <c r="AM283" s="10">
        <v>5.0025000000000004</v>
      </c>
      <c r="AN283" s="10">
        <v>10.4</v>
      </c>
      <c r="AO283" s="10">
        <v>0.88</v>
      </c>
      <c r="AP283" s="10">
        <v>8.1100000000000005E-2</v>
      </c>
      <c r="AQ283" s="10">
        <v>3.9300000000000002E-2</v>
      </c>
      <c r="AR283" s="10">
        <v>5.0029000000000003</v>
      </c>
      <c r="AS283" s="10">
        <v>10.4</v>
      </c>
      <c r="AT283" s="10">
        <v>0.9</v>
      </c>
      <c r="AU283" s="10">
        <v>8.1100000000000005E-2</v>
      </c>
      <c r="AV283" s="10">
        <v>3.9300000000000002E-2</v>
      </c>
      <c r="AW283" s="10">
        <v>5.0029000000000003</v>
      </c>
      <c r="AX283" s="10">
        <v>10.4</v>
      </c>
      <c r="AY283" s="10">
        <v>0.9</v>
      </c>
      <c r="AZ283" s="10">
        <v>371</v>
      </c>
      <c r="BA283" s="10" t="s">
        <v>289</v>
      </c>
      <c r="BB283" s="10">
        <v>5.8000000000000003E-2</v>
      </c>
      <c r="BC283" s="10">
        <v>6.7799999999999999E-2</v>
      </c>
      <c r="BD283" s="10">
        <v>5</v>
      </c>
      <c r="BE283" s="10">
        <v>10.3</v>
      </c>
      <c r="BF283" s="10">
        <v>0.65</v>
      </c>
      <c r="BG283" s="10">
        <v>5.74E-2</v>
      </c>
      <c r="BH283" s="10">
        <v>6.7100000000000007E-2</v>
      </c>
      <c r="BI283" s="10">
        <v>5</v>
      </c>
      <c r="BJ283" s="10">
        <v>10.199999999999999</v>
      </c>
      <c r="BK283" s="10">
        <v>0.65</v>
      </c>
      <c r="BL283" s="10">
        <v>5.8000000000000003E-2</v>
      </c>
      <c r="BM283" s="10">
        <v>6.7799999999999999E-2</v>
      </c>
      <c r="BN283" s="10">
        <v>5</v>
      </c>
      <c r="BO283" s="10">
        <v>10.3</v>
      </c>
      <c r="BP283" s="10">
        <v>0.65</v>
      </c>
      <c r="BQ283" s="10">
        <v>371</v>
      </c>
      <c r="BR283" s="10" t="s">
        <v>289</v>
      </c>
      <c r="BS283" s="10">
        <v>0.23780000000000001</v>
      </c>
      <c r="BT283" s="10">
        <v>0.1283</v>
      </c>
      <c r="BU283" s="10">
        <v>15</v>
      </c>
      <c r="BV283" s="10">
        <v>10.4</v>
      </c>
      <c r="BW283" s="10">
        <v>0.88</v>
      </c>
      <c r="BX283" s="10">
        <v>0.24049999999999999</v>
      </c>
      <c r="BY283" s="10">
        <v>0.1232</v>
      </c>
      <c r="BZ283" s="10">
        <v>15</v>
      </c>
      <c r="CA283" s="10">
        <v>10.4</v>
      </c>
      <c r="CB283" s="10">
        <v>0.89</v>
      </c>
      <c r="CC283" s="10">
        <v>0.23780000000000001</v>
      </c>
      <c r="CD283" s="10">
        <v>0.1283</v>
      </c>
      <c r="CE283" s="10">
        <v>15</v>
      </c>
      <c r="CF283" s="10">
        <v>10.4</v>
      </c>
      <c r="CG283" s="10">
        <v>0.88</v>
      </c>
      <c r="CH283" s="10">
        <v>371</v>
      </c>
      <c r="CI283" s="10" t="s">
        <v>289</v>
      </c>
      <c r="CJ283" s="10">
        <v>1.6E-2</v>
      </c>
      <c r="CK283" s="10">
        <v>8.6E-3</v>
      </c>
      <c r="CL283" s="10">
        <v>1</v>
      </c>
      <c r="CM283" s="10">
        <v>10.5</v>
      </c>
      <c r="CN283" s="10">
        <v>0.88</v>
      </c>
      <c r="CO283" s="10">
        <v>1.5900000000000001E-2</v>
      </c>
      <c r="CP283" s="10">
        <v>8.0999999999999996E-3</v>
      </c>
      <c r="CQ283" s="10">
        <v>1</v>
      </c>
      <c r="CR283" s="10">
        <v>10.3</v>
      </c>
      <c r="CS283" s="10">
        <v>0.89</v>
      </c>
      <c r="CT283" s="10">
        <v>1.5900000000000001E-2</v>
      </c>
      <c r="CU283" s="10">
        <v>8.6E-3</v>
      </c>
      <c r="CV283" s="10">
        <v>1</v>
      </c>
      <c r="CW283" s="10">
        <v>10.4</v>
      </c>
      <c r="CX283" s="10">
        <v>0.88</v>
      </c>
      <c r="CY283" s="10">
        <v>3199</v>
      </c>
      <c r="CZ283" s="10" t="s">
        <v>821</v>
      </c>
      <c r="DA283" s="10">
        <v>0</v>
      </c>
      <c r="DB283" s="10">
        <v>0</v>
      </c>
      <c r="DC283" s="10">
        <v>0</v>
      </c>
      <c r="DD283" s="10">
        <v>0</v>
      </c>
      <c r="DE283" s="10">
        <v>0</v>
      </c>
      <c r="DF283" s="10">
        <v>0</v>
      </c>
      <c r="DG283" s="10">
        <v>0</v>
      </c>
      <c r="DH283" s="10">
        <v>0</v>
      </c>
      <c r="DI283" s="10">
        <v>0</v>
      </c>
      <c r="DJ283" s="10">
        <v>0</v>
      </c>
      <c r="DK283" s="10">
        <v>0</v>
      </c>
      <c r="DL283" s="10">
        <v>0</v>
      </c>
      <c r="DM283" s="10">
        <v>0</v>
      </c>
      <c r="DN283" s="10">
        <v>0</v>
      </c>
      <c r="DO283" s="10">
        <v>0</v>
      </c>
    </row>
    <row r="284" spans="1:119" x14ac:dyDescent="0.25">
      <c r="A284" s="10">
        <v>372</v>
      </c>
      <c r="B284" s="10" t="s">
        <v>292</v>
      </c>
      <c r="C284" s="10">
        <v>0.26</v>
      </c>
      <c r="D284" s="10">
        <v>0.05</v>
      </c>
      <c r="E284" s="10">
        <v>15</v>
      </c>
      <c r="F284" s="10">
        <v>10.4</v>
      </c>
      <c r="G284" s="10">
        <v>0.98</v>
      </c>
      <c r="H284" s="10">
        <v>0.35</v>
      </c>
      <c r="I284" s="10">
        <v>7.0000000000000007E-2</v>
      </c>
      <c r="J284" s="10">
        <v>20</v>
      </c>
      <c r="K284" s="10">
        <v>10.199999999999999</v>
      </c>
      <c r="L284" s="10">
        <v>0.98</v>
      </c>
      <c r="M284" s="10">
        <v>0.35</v>
      </c>
      <c r="N284" s="10">
        <v>7.0000000000000007E-2</v>
      </c>
      <c r="O284" s="10">
        <v>20</v>
      </c>
      <c r="P284" s="10">
        <v>10.199999999999999</v>
      </c>
      <c r="Q284" s="10">
        <v>0.98</v>
      </c>
      <c r="R284" s="10">
        <v>372</v>
      </c>
      <c r="S284" s="10" t="s">
        <v>292</v>
      </c>
      <c r="T284" s="10">
        <v>0.1782</v>
      </c>
      <c r="U284" s="10">
        <v>3.6200000000000003E-2</v>
      </c>
      <c r="V284" s="10">
        <v>10</v>
      </c>
      <c r="W284" s="10">
        <v>10.5</v>
      </c>
      <c r="Y284" s="10">
        <v>0.35649999999999998</v>
      </c>
      <c r="Z284" s="10">
        <v>7.2400000000000006E-2</v>
      </c>
      <c r="AA284" s="10">
        <v>20</v>
      </c>
      <c r="AB284" s="10">
        <v>10.5</v>
      </c>
      <c r="AD284" s="10">
        <v>0.35649999999999998</v>
      </c>
      <c r="AE284" s="10">
        <v>7.2400000000000006E-2</v>
      </c>
      <c r="AF284" s="10">
        <v>20</v>
      </c>
      <c r="AG284" s="10">
        <v>10.5</v>
      </c>
      <c r="AI284" s="10">
        <v>372</v>
      </c>
      <c r="AJ284" s="10" t="s">
        <v>292</v>
      </c>
      <c r="AK284" s="10">
        <v>0.17480000000000001</v>
      </c>
      <c r="AL284" s="10">
        <v>3.5499999999999997E-2</v>
      </c>
      <c r="AM284" s="10">
        <v>9.9982000000000006</v>
      </c>
      <c r="AN284" s="10">
        <v>10.3</v>
      </c>
      <c r="AO284" s="10">
        <v>0.98</v>
      </c>
      <c r="AP284" s="10">
        <v>0.34970000000000001</v>
      </c>
      <c r="AQ284" s="10">
        <v>7.0999999999999994E-2</v>
      </c>
      <c r="AR284" s="10">
        <v>20.001799999999999</v>
      </c>
      <c r="AS284" s="10">
        <v>10.3</v>
      </c>
      <c r="AT284" s="10">
        <v>0.98</v>
      </c>
      <c r="AU284" s="10">
        <v>0.34970000000000001</v>
      </c>
      <c r="AV284" s="10">
        <v>7.0999999999999994E-2</v>
      </c>
      <c r="AW284" s="10">
        <v>20.001799999999999</v>
      </c>
      <c r="AX284" s="10">
        <v>10.3</v>
      </c>
      <c r="AY284" s="10">
        <v>0.98</v>
      </c>
      <c r="AZ284" s="10">
        <v>372</v>
      </c>
      <c r="BA284" s="10" t="s">
        <v>292</v>
      </c>
      <c r="BB284" s="10">
        <v>0.34970000000000001</v>
      </c>
      <c r="BC284" s="10">
        <v>7.0999999999999994E-2</v>
      </c>
      <c r="BD284" s="10">
        <v>20</v>
      </c>
      <c r="BE284" s="10">
        <v>10.3</v>
      </c>
      <c r="BF284" s="10">
        <v>0.98</v>
      </c>
      <c r="BG284" s="10">
        <v>0.51939999999999997</v>
      </c>
      <c r="BH284" s="10">
        <v>0.1055</v>
      </c>
      <c r="BI284" s="10">
        <v>30</v>
      </c>
      <c r="BJ284" s="10">
        <v>10.199999999999999</v>
      </c>
      <c r="BK284" s="10">
        <v>0.98</v>
      </c>
      <c r="BL284" s="10">
        <v>0.68579999999999997</v>
      </c>
      <c r="BM284" s="10">
        <v>0.13919999999999999</v>
      </c>
      <c r="BN284" s="10">
        <v>40</v>
      </c>
      <c r="BO284" s="10">
        <v>10.1</v>
      </c>
      <c r="BP284" s="10">
        <v>0.98</v>
      </c>
      <c r="BQ284" s="10">
        <v>372</v>
      </c>
      <c r="BR284" s="10" t="s">
        <v>292</v>
      </c>
      <c r="BS284" s="10">
        <v>0.222</v>
      </c>
      <c r="BT284" s="10">
        <v>0.12609999999999999</v>
      </c>
      <c r="BU284" s="10">
        <v>14.1761</v>
      </c>
      <c r="BV284" s="10">
        <v>10.4</v>
      </c>
      <c r="BW284" s="10">
        <v>0.87</v>
      </c>
      <c r="BX284" s="10">
        <v>0.31850000000000001</v>
      </c>
      <c r="BY284" s="10">
        <v>0.1477</v>
      </c>
      <c r="BZ284" s="10">
        <v>19.490600000000001</v>
      </c>
      <c r="CA284" s="10">
        <v>10.4</v>
      </c>
      <c r="CB284" s="10">
        <v>0.91</v>
      </c>
      <c r="CC284" s="10">
        <v>0.38140000000000002</v>
      </c>
      <c r="CD284" s="10">
        <v>0.1525</v>
      </c>
      <c r="CE284" s="10">
        <v>22.801400000000001</v>
      </c>
      <c r="CF284" s="10">
        <v>10.4</v>
      </c>
      <c r="CG284" s="10">
        <v>0.93</v>
      </c>
      <c r="CH284" s="10">
        <v>372</v>
      </c>
      <c r="CI284" s="10" t="s">
        <v>292</v>
      </c>
      <c r="CJ284" s="10">
        <v>0.26379999999999998</v>
      </c>
      <c r="CK284" s="10">
        <v>0.28089999999999998</v>
      </c>
      <c r="CL284" s="10">
        <v>21.186499999999999</v>
      </c>
      <c r="CM284" s="10">
        <v>10.5</v>
      </c>
      <c r="CN284" s="10">
        <v>0.68</v>
      </c>
      <c r="CO284" s="10">
        <v>0.43059999999999998</v>
      </c>
      <c r="CP284" s="10">
        <v>0.30869999999999997</v>
      </c>
      <c r="CQ284" s="10">
        <v>29.412199999999999</v>
      </c>
      <c r="CR284" s="10">
        <v>10.4</v>
      </c>
      <c r="CS284" s="10">
        <v>0.81</v>
      </c>
      <c r="CT284" s="10">
        <v>0.53</v>
      </c>
      <c r="CU284" s="10">
        <v>0.3</v>
      </c>
      <c r="CV284" s="10">
        <v>33.810299999999998</v>
      </c>
      <c r="CW284" s="10">
        <v>10.4</v>
      </c>
      <c r="CX284" s="10">
        <v>0.87</v>
      </c>
      <c r="CY284" s="10">
        <v>371</v>
      </c>
      <c r="CZ284" s="10" t="s">
        <v>289</v>
      </c>
      <c r="DA284" s="10">
        <v>0.32740000000000002</v>
      </c>
      <c r="DB284" s="10">
        <v>0.1585</v>
      </c>
      <c r="DC284" s="10">
        <v>20</v>
      </c>
      <c r="DD284" s="10">
        <v>10.5</v>
      </c>
      <c r="DE284" s="10">
        <v>0.9</v>
      </c>
      <c r="DF284" s="10">
        <v>0.2455</v>
      </c>
      <c r="DG284" s="10">
        <v>0.11890000000000001</v>
      </c>
      <c r="DH284" s="10">
        <v>15</v>
      </c>
      <c r="DI284" s="10">
        <v>10.5</v>
      </c>
      <c r="DJ284" s="10">
        <v>0.9</v>
      </c>
      <c r="DK284" s="10">
        <v>0.2455</v>
      </c>
      <c r="DL284" s="10">
        <v>0.11890000000000001</v>
      </c>
      <c r="DM284" s="10">
        <v>15</v>
      </c>
      <c r="DN284" s="10">
        <v>10.5</v>
      </c>
      <c r="DO284" s="10">
        <v>0.9</v>
      </c>
    </row>
    <row r="285" spans="1:119" x14ac:dyDescent="0.25">
      <c r="A285" s="10">
        <v>3200</v>
      </c>
      <c r="B285" s="10" t="s">
        <v>822</v>
      </c>
      <c r="R285" s="10">
        <v>3200</v>
      </c>
      <c r="S285" s="10" t="s">
        <v>822</v>
      </c>
      <c r="AI285" s="10">
        <v>3200</v>
      </c>
      <c r="AJ285" s="10" t="s">
        <v>822</v>
      </c>
      <c r="AZ285" s="10">
        <v>3200</v>
      </c>
      <c r="BA285" s="10" t="s">
        <v>822</v>
      </c>
      <c r="BB285" s="10">
        <v>0.29599999999999999</v>
      </c>
      <c r="BC285" s="10">
        <v>9.2999999999999999E-2</v>
      </c>
      <c r="BD285" s="10">
        <v>17.391500000000001</v>
      </c>
      <c r="BE285" s="10">
        <v>10.3</v>
      </c>
      <c r="BF285" s="10">
        <v>0.95</v>
      </c>
      <c r="BG285" s="10">
        <v>0.377</v>
      </c>
      <c r="BH285" s="10">
        <v>9.7000000000000003E-2</v>
      </c>
      <c r="BI285" s="10">
        <v>22.034300000000002</v>
      </c>
      <c r="BJ285" s="10">
        <v>10.199999999999999</v>
      </c>
      <c r="BK285" s="10">
        <v>0.97</v>
      </c>
      <c r="BL285" s="10">
        <v>0.33300000000000002</v>
      </c>
      <c r="BM285" s="10">
        <v>0.107</v>
      </c>
      <c r="BN285" s="10">
        <v>19.994</v>
      </c>
      <c r="BO285" s="10">
        <v>10.1</v>
      </c>
      <c r="BP285" s="10">
        <v>0.95</v>
      </c>
      <c r="BQ285" s="10">
        <v>3200</v>
      </c>
      <c r="BR285" s="10" t="s">
        <v>822</v>
      </c>
      <c r="BS285" s="10">
        <v>0.21060000000000001</v>
      </c>
      <c r="BT285" s="10">
        <v>8.1900000000000001E-2</v>
      </c>
      <c r="BU285" s="10">
        <v>12.5443</v>
      </c>
      <c r="BV285" s="10">
        <v>10.4</v>
      </c>
      <c r="BW285" s="10">
        <v>0.93</v>
      </c>
      <c r="BX285" s="10">
        <v>0.29909999999999998</v>
      </c>
      <c r="BY285" s="10">
        <v>8.7300000000000003E-2</v>
      </c>
      <c r="BZ285" s="10">
        <v>17.2972</v>
      </c>
      <c r="CA285" s="10">
        <v>10.4</v>
      </c>
      <c r="CB285" s="10">
        <v>0.96</v>
      </c>
      <c r="CC285" s="10">
        <v>0.32219999999999999</v>
      </c>
      <c r="CD285" s="10">
        <v>0.10440000000000001</v>
      </c>
      <c r="CE285" s="10">
        <v>18.802299999999999</v>
      </c>
      <c r="CF285" s="10">
        <v>10.4</v>
      </c>
      <c r="CG285" s="10">
        <v>0.95</v>
      </c>
      <c r="CH285" s="10">
        <v>3200</v>
      </c>
      <c r="CI285" s="10" t="s">
        <v>822</v>
      </c>
      <c r="CJ285" s="10">
        <v>0.1137</v>
      </c>
      <c r="CK285" s="10">
        <v>7.2599999999999998E-2</v>
      </c>
      <c r="CL285" s="10">
        <v>7.4177</v>
      </c>
      <c r="CM285" s="10">
        <v>10.5</v>
      </c>
      <c r="CN285" s="10">
        <v>0.84</v>
      </c>
      <c r="CO285" s="10">
        <v>0.17100000000000001</v>
      </c>
      <c r="CP285" s="10">
        <v>5.6399999999999999E-2</v>
      </c>
      <c r="CQ285" s="10">
        <v>9.9960000000000004</v>
      </c>
      <c r="CR285" s="10">
        <v>10.4</v>
      </c>
      <c r="CS285" s="10">
        <v>0.95</v>
      </c>
      <c r="CT285" s="10">
        <v>0.1512</v>
      </c>
      <c r="CU285" s="10">
        <v>8.3099999999999993E-2</v>
      </c>
      <c r="CV285" s="10">
        <v>9.5779999999999994</v>
      </c>
      <c r="CW285" s="10">
        <v>10.4</v>
      </c>
      <c r="CX285" s="10">
        <v>0.88</v>
      </c>
      <c r="CY285" s="10">
        <v>372</v>
      </c>
      <c r="CZ285" s="10" t="s">
        <v>292</v>
      </c>
      <c r="DA285" s="10">
        <v>0.37680000000000002</v>
      </c>
      <c r="DB285" s="10">
        <v>0.13550000000000001</v>
      </c>
      <c r="DC285" s="10">
        <v>22.015899999999998</v>
      </c>
      <c r="DD285" s="10">
        <v>10.5</v>
      </c>
      <c r="DE285" s="10">
        <v>0.94</v>
      </c>
      <c r="DF285" s="10">
        <v>0.4017</v>
      </c>
      <c r="DG285" s="10">
        <v>0.14130000000000001</v>
      </c>
      <c r="DH285" s="10">
        <v>23.415800000000001</v>
      </c>
      <c r="DI285" s="10">
        <v>10.5</v>
      </c>
      <c r="DJ285" s="10">
        <v>0.94</v>
      </c>
      <c r="DK285" s="10">
        <v>0.47349999999999998</v>
      </c>
      <c r="DL285" s="10">
        <v>0.14399999999999999</v>
      </c>
      <c r="DM285" s="10">
        <v>27.214200000000002</v>
      </c>
      <c r="DN285" s="10">
        <v>10.5</v>
      </c>
      <c r="DO285" s="10">
        <v>0.96</v>
      </c>
    </row>
    <row r="286" spans="1:119" x14ac:dyDescent="0.25">
      <c r="A286" s="10">
        <v>373</v>
      </c>
      <c r="B286" s="10" t="s">
        <v>293</v>
      </c>
      <c r="C286" s="10">
        <v>0</v>
      </c>
      <c r="D286" s="10">
        <v>0</v>
      </c>
      <c r="E286" s="10">
        <v>0</v>
      </c>
      <c r="F286" s="10">
        <v>10.4</v>
      </c>
      <c r="G286" s="10">
        <v>0</v>
      </c>
      <c r="H286" s="10">
        <v>0</v>
      </c>
      <c r="I286" s="10">
        <v>0</v>
      </c>
      <c r="J286" s="10">
        <v>0</v>
      </c>
      <c r="K286" s="10">
        <v>10.199999999999999</v>
      </c>
      <c r="L286" s="10">
        <v>0</v>
      </c>
      <c r="M286" s="10">
        <v>0</v>
      </c>
      <c r="N286" s="10">
        <v>0</v>
      </c>
      <c r="O286" s="10">
        <v>0</v>
      </c>
      <c r="P286" s="10">
        <v>10.199999999999999</v>
      </c>
      <c r="Q286" s="10">
        <v>0</v>
      </c>
      <c r="R286" s="10">
        <v>373</v>
      </c>
      <c r="S286" s="10" t="s">
        <v>293</v>
      </c>
      <c r="T286" s="10">
        <v>0</v>
      </c>
      <c r="U286" s="10">
        <v>0</v>
      </c>
      <c r="V286" s="10">
        <v>0</v>
      </c>
      <c r="W286" s="10">
        <v>10.5</v>
      </c>
      <c r="Y286" s="10">
        <v>0</v>
      </c>
      <c r="Z286" s="10">
        <v>0</v>
      </c>
      <c r="AA286" s="10">
        <v>0</v>
      </c>
      <c r="AB286" s="10">
        <v>10.5</v>
      </c>
      <c r="AD286" s="10">
        <v>0</v>
      </c>
      <c r="AE286" s="10">
        <v>0</v>
      </c>
      <c r="AF286" s="10">
        <v>0</v>
      </c>
      <c r="AG286" s="10">
        <v>10.5</v>
      </c>
      <c r="AI286" s="10">
        <v>373</v>
      </c>
      <c r="AJ286" s="10" t="s">
        <v>293</v>
      </c>
      <c r="AK286" s="10">
        <v>0</v>
      </c>
      <c r="AL286" s="10">
        <v>0</v>
      </c>
      <c r="AM286" s="10">
        <v>0</v>
      </c>
      <c r="AN286" s="10">
        <v>10.3</v>
      </c>
      <c r="AO286" s="10">
        <v>0</v>
      </c>
      <c r="AP286" s="10">
        <v>0</v>
      </c>
      <c r="AQ286" s="10">
        <v>0</v>
      </c>
      <c r="AR286" s="10">
        <v>0</v>
      </c>
      <c r="AS286" s="10">
        <v>10.3</v>
      </c>
      <c r="AT286" s="10">
        <v>0</v>
      </c>
      <c r="AU286" s="10">
        <v>0</v>
      </c>
      <c r="AV286" s="10">
        <v>0</v>
      </c>
      <c r="AW286" s="10">
        <v>0</v>
      </c>
      <c r="AX286" s="10">
        <v>10.3</v>
      </c>
      <c r="AY286" s="10">
        <v>0</v>
      </c>
      <c r="AZ286" s="10">
        <v>373</v>
      </c>
      <c r="BA286" s="10" t="s">
        <v>293</v>
      </c>
      <c r="BB286" s="10">
        <v>0</v>
      </c>
      <c r="BC286" s="10">
        <v>0</v>
      </c>
      <c r="BD286" s="10">
        <v>0</v>
      </c>
      <c r="BE286" s="10">
        <v>10.3</v>
      </c>
      <c r="BF286" s="10">
        <v>0</v>
      </c>
      <c r="BG286" s="10">
        <v>0</v>
      </c>
      <c r="BH286" s="10">
        <v>0</v>
      </c>
      <c r="BI286" s="10">
        <v>0</v>
      </c>
      <c r="BJ286" s="10">
        <v>10.199999999999999</v>
      </c>
      <c r="BK286" s="10">
        <v>0</v>
      </c>
      <c r="BL286" s="10">
        <v>0</v>
      </c>
      <c r="BM286" s="10">
        <v>0</v>
      </c>
      <c r="BN286" s="10">
        <v>0</v>
      </c>
      <c r="BO286" s="10">
        <v>10.1</v>
      </c>
      <c r="BP286" s="10">
        <v>0</v>
      </c>
      <c r="BQ286" s="10">
        <v>373</v>
      </c>
      <c r="BR286" s="10" t="s">
        <v>293</v>
      </c>
      <c r="BS286" s="10">
        <v>0</v>
      </c>
      <c r="BT286" s="10">
        <v>0</v>
      </c>
      <c r="BU286" s="10">
        <v>0</v>
      </c>
      <c r="BV286" s="10">
        <v>10.4</v>
      </c>
      <c r="BW286" s="10">
        <v>0</v>
      </c>
      <c r="BX286" s="10">
        <v>0</v>
      </c>
      <c r="BY286" s="10">
        <v>0</v>
      </c>
      <c r="BZ286" s="10">
        <v>0</v>
      </c>
      <c r="CA286" s="10">
        <v>10.4</v>
      </c>
      <c r="CB286" s="10">
        <v>0</v>
      </c>
      <c r="CC286" s="10">
        <v>0</v>
      </c>
      <c r="CD286" s="10">
        <v>0</v>
      </c>
      <c r="CE286" s="10">
        <v>0</v>
      </c>
      <c r="CF286" s="10">
        <v>10.4</v>
      </c>
      <c r="CG286" s="10">
        <v>0</v>
      </c>
      <c r="CH286" s="10">
        <v>373</v>
      </c>
      <c r="CI286" s="10" t="s">
        <v>293</v>
      </c>
      <c r="CJ286" s="10">
        <v>0</v>
      </c>
      <c r="CK286" s="10">
        <v>0</v>
      </c>
      <c r="CL286" s="10">
        <v>0</v>
      </c>
      <c r="CM286" s="10">
        <v>10.5</v>
      </c>
      <c r="CN286" s="10">
        <v>0</v>
      </c>
      <c r="CO286" s="10">
        <v>0</v>
      </c>
      <c r="CP286" s="10">
        <v>0</v>
      </c>
      <c r="CQ286" s="10">
        <v>0</v>
      </c>
      <c r="CR286" s="10">
        <v>10.4</v>
      </c>
      <c r="CS286" s="10">
        <v>0</v>
      </c>
      <c r="CT286" s="10">
        <v>0</v>
      </c>
      <c r="CU286" s="10">
        <v>0</v>
      </c>
      <c r="CV286" s="10">
        <v>0</v>
      </c>
      <c r="CW286" s="10">
        <v>10.4</v>
      </c>
      <c r="CX286" s="10">
        <v>0</v>
      </c>
      <c r="CY286" s="10">
        <v>3200</v>
      </c>
      <c r="CZ286" s="10" t="s">
        <v>822</v>
      </c>
      <c r="DA286" s="10">
        <v>0.25890000000000002</v>
      </c>
      <c r="DB286" s="10">
        <v>7.2900000000000006E-2</v>
      </c>
      <c r="DC286" s="10">
        <v>14.789400000000001</v>
      </c>
      <c r="DD286" s="10">
        <v>10.5</v>
      </c>
      <c r="DE286" s="10">
        <v>0.96</v>
      </c>
      <c r="DF286" s="10">
        <v>0.38279999999999997</v>
      </c>
      <c r="DG286" s="10">
        <v>6.6900000000000001E-2</v>
      </c>
      <c r="DH286" s="10">
        <v>21.367599999999999</v>
      </c>
      <c r="DI286" s="10">
        <v>10.5</v>
      </c>
      <c r="DJ286" s="10">
        <v>0.99</v>
      </c>
      <c r="DK286" s="10">
        <v>0.35339999999999999</v>
      </c>
      <c r="DL286" s="10">
        <v>8.4000000000000005E-2</v>
      </c>
      <c r="DM286" s="10">
        <v>19.973299999999998</v>
      </c>
      <c r="DN286" s="10">
        <v>10.5</v>
      </c>
      <c r="DO286" s="10">
        <v>0.97</v>
      </c>
    </row>
    <row r="287" spans="1:119" x14ac:dyDescent="0.25">
      <c r="A287" s="10">
        <v>374</v>
      </c>
      <c r="B287" s="10" t="s">
        <v>298</v>
      </c>
      <c r="C287" s="10">
        <v>0</v>
      </c>
      <c r="D287" s="10">
        <v>0</v>
      </c>
      <c r="E287" s="10">
        <v>0</v>
      </c>
      <c r="F287" s="10">
        <v>10.4</v>
      </c>
      <c r="G287" s="10">
        <v>0</v>
      </c>
      <c r="H287" s="10">
        <v>0</v>
      </c>
      <c r="I287" s="10">
        <v>0</v>
      </c>
      <c r="J287" s="10">
        <v>0</v>
      </c>
      <c r="K287" s="10">
        <v>10.199999999999999</v>
      </c>
      <c r="L287" s="10">
        <v>0</v>
      </c>
      <c r="M287" s="10">
        <v>0</v>
      </c>
      <c r="N287" s="10">
        <v>0</v>
      </c>
      <c r="O287" s="10">
        <v>0</v>
      </c>
      <c r="P287" s="10">
        <v>10.199999999999999</v>
      </c>
      <c r="Q287" s="10">
        <v>0</v>
      </c>
      <c r="R287" s="10">
        <v>374</v>
      </c>
      <c r="S287" s="10" t="s">
        <v>298</v>
      </c>
      <c r="T287" s="10">
        <v>0</v>
      </c>
      <c r="U287" s="10">
        <v>0</v>
      </c>
      <c r="V287" s="10">
        <v>0</v>
      </c>
      <c r="W287" s="10">
        <v>10.5</v>
      </c>
      <c r="Y287" s="10">
        <v>0</v>
      </c>
      <c r="Z287" s="10">
        <v>0</v>
      </c>
      <c r="AA287" s="10">
        <v>0</v>
      </c>
      <c r="AB287" s="10">
        <v>10.5</v>
      </c>
      <c r="AD287" s="10">
        <v>0</v>
      </c>
      <c r="AE287" s="10">
        <v>0</v>
      </c>
      <c r="AF287" s="10">
        <v>0</v>
      </c>
      <c r="AG287" s="10">
        <v>10.5</v>
      </c>
      <c r="AI287" s="10">
        <v>374</v>
      </c>
      <c r="AJ287" s="10" t="s">
        <v>298</v>
      </c>
      <c r="AK287" s="10">
        <v>0</v>
      </c>
      <c r="AL287" s="10">
        <v>0</v>
      </c>
      <c r="AM287" s="10">
        <v>0</v>
      </c>
      <c r="AN287" s="10">
        <v>10.3</v>
      </c>
      <c r="AO287" s="10">
        <v>0</v>
      </c>
      <c r="AP287" s="10">
        <v>0</v>
      </c>
      <c r="AQ287" s="10">
        <v>0</v>
      </c>
      <c r="AR287" s="10">
        <v>0</v>
      </c>
      <c r="AS287" s="10">
        <v>10.3</v>
      </c>
      <c r="AT287" s="10">
        <v>0</v>
      </c>
      <c r="AU287" s="10">
        <v>0</v>
      </c>
      <c r="AV287" s="10">
        <v>0</v>
      </c>
      <c r="AW287" s="10">
        <v>0</v>
      </c>
      <c r="AX287" s="10">
        <v>10.3</v>
      </c>
      <c r="AY287" s="10">
        <v>0</v>
      </c>
      <c r="AZ287" s="10">
        <v>374</v>
      </c>
      <c r="BA287" s="10" t="s">
        <v>298</v>
      </c>
      <c r="BB287" s="10">
        <v>0</v>
      </c>
      <c r="BC287" s="10">
        <v>0</v>
      </c>
      <c r="BD287" s="10">
        <v>0</v>
      </c>
      <c r="BE287" s="10">
        <v>10.3</v>
      </c>
      <c r="BF287" s="10">
        <v>0</v>
      </c>
      <c r="BG287" s="10">
        <v>0</v>
      </c>
      <c r="BH287" s="10">
        <v>0</v>
      </c>
      <c r="BI287" s="10">
        <v>0</v>
      </c>
      <c r="BJ287" s="10">
        <v>10.199999999999999</v>
      </c>
      <c r="BK287" s="10">
        <v>0</v>
      </c>
      <c r="BL287" s="10">
        <v>0</v>
      </c>
      <c r="BM287" s="10">
        <v>0</v>
      </c>
      <c r="BN287" s="10">
        <v>0</v>
      </c>
      <c r="BO287" s="10">
        <v>10.1</v>
      </c>
      <c r="BP287" s="10">
        <v>0</v>
      </c>
      <c r="BQ287" s="10">
        <v>374</v>
      </c>
      <c r="BR287" s="10" t="s">
        <v>298</v>
      </c>
      <c r="BS287" s="10">
        <v>0</v>
      </c>
      <c r="BT287" s="10">
        <v>0</v>
      </c>
      <c r="BU287" s="10">
        <v>0</v>
      </c>
      <c r="BV287" s="10">
        <v>10.4</v>
      </c>
      <c r="BW287" s="10">
        <v>0</v>
      </c>
      <c r="BX287" s="10">
        <v>0</v>
      </c>
      <c r="BY287" s="10">
        <v>0</v>
      </c>
      <c r="BZ287" s="10">
        <v>0</v>
      </c>
      <c r="CA287" s="10">
        <v>10.4</v>
      </c>
      <c r="CB287" s="10">
        <v>0</v>
      </c>
      <c r="CC287" s="10">
        <v>0</v>
      </c>
      <c r="CD287" s="10">
        <v>0</v>
      </c>
      <c r="CE287" s="10">
        <v>0</v>
      </c>
      <c r="CF287" s="10">
        <v>10.4</v>
      </c>
      <c r="CG287" s="10">
        <v>0</v>
      </c>
      <c r="CH287" s="10">
        <v>374</v>
      </c>
      <c r="CI287" s="10" t="s">
        <v>298</v>
      </c>
      <c r="CJ287" s="10">
        <v>0</v>
      </c>
      <c r="CK287" s="10">
        <v>0</v>
      </c>
      <c r="CL287" s="10">
        <v>0</v>
      </c>
      <c r="CM287" s="10">
        <v>10.5</v>
      </c>
      <c r="CN287" s="10">
        <v>0</v>
      </c>
      <c r="CO287" s="10">
        <v>0</v>
      </c>
      <c r="CP287" s="10">
        <v>0</v>
      </c>
      <c r="CQ287" s="10">
        <v>0</v>
      </c>
      <c r="CR287" s="10">
        <v>10.4</v>
      </c>
      <c r="CS287" s="10">
        <v>0</v>
      </c>
      <c r="CT287" s="10">
        <v>0</v>
      </c>
      <c r="CU287" s="10">
        <v>0</v>
      </c>
      <c r="CV287" s="10">
        <v>0</v>
      </c>
      <c r="CW287" s="10">
        <v>10.4</v>
      </c>
      <c r="CX287" s="10">
        <v>0</v>
      </c>
      <c r="CY287" s="10">
        <v>373</v>
      </c>
      <c r="CZ287" s="10" t="s">
        <v>293</v>
      </c>
      <c r="DA287" s="10">
        <v>0</v>
      </c>
      <c r="DB287" s="10">
        <v>0</v>
      </c>
      <c r="DC287" s="10">
        <v>0</v>
      </c>
      <c r="DD287" s="10">
        <v>10.5</v>
      </c>
      <c r="DE287" s="10">
        <v>0</v>
      </c>
      <c r="DF287" s="10">
        <v>0</v>
      </c>
      <c r="DG287" s="10">
        <v>0</v>
      </c>
      <c r="DH287" s="10">
        <v>0</v>
      </c>
      <c r="DI287" s="10">
        <v>10.5</v>
      </c>
      <c r="DJ287" s="10">
        <v>0</v>
      </c>
      <c r="DK287" s="10">
        <v>0</v>
      </c>
      <c r="DL287" s="10">
        <v>0</v>
      </c>
      <c r="DM287" s="10">
        <v>0</v>
      </c>
      <c r="DN287" s="10">
        <v>10.5</v>
      </c>
      <c r="DO287" s="10">
        <v>0</v>
      </c>
    </row>
    <row r="288" spans="1:119" x14ac:dyDescent="0.25">
      <c r="A288" s="10">
        <v>375</v>
      </c>
      <c r="B288" s="10" t="s">
        <v>308</v>
      </c>
      <c r="C288" s="10">
        <v>0</v>
      </c>
      <c r="D288" s="10">
        <v>0</v>
      </c>
      <c r="E288" s="10">
        <v>0</v>
      </c>
      <c r="F288" s="10">
        <v>10.4</v>
      </c>
      <c r="G288" s="10">
        <v>0</v>
      </c>
      <c r="H288" s="10">
        <v>0</v>
      </c>
      <c r="I288" s="10">
        <v>0</v>
      </c>
      <c r="J288" s="10">
        <v>0</v>
      </c>
      <c r="K288" s="10">
        <v>10.199999999999999</v>
      </c>
      <c r="L288" s="10">
        <v>0</v>
      </c>
      <c r="M288" s="10">
        <v>0</v>
      </c>
      <c r="N288" s="10">
        <v>0</v>
      </c>
      <c r="O288" s="10">
        <v>0</v>
      </c>
      <c r="P288" s="10">
        <v>10.199999999999999</v>
      </c>
      <c r="Q288" s="10">
        <v>0</v>
      </c>
      <c r="R288" s="10">
        <v>375</v>
      </c>
      <c r="S288" s="10" t="s">
        <v>308</v>
      </c>
      <c r="T288" s="10">
        <v>0</v>
      </c>
      <c r="U288" s="10">
        <v>0</v>
      </c>
      <c r="V288" s="10">
        <v>0</v>
      </c>
      <c r="W288" s="10">
        <v>10.5</v>
      </c>
      <c r="Y288" s="10">
        <v>0</v>
      </c>
      <c r="Z288" s="10">
        <v>0</v>
      </c>
      <c r="AA288" s="10">
        <v>0</v>
      </c>
      <c r="AB288" s="10">
        <v>10.5</v>
      </c>
      <c r="AD288" s="10">
        <v>0</v>
      </c>
      <c r="AE288" s="10">
        <v>0</v>
      </c>
      <c r="AF288" s="10">
        <v>0</v>
      </c>
      <c r="AG288" s="10">
        <v>10.5</v>
      </c>
      <c r="AI288" s="10">
        <v>375</v>
      </c>
      <c r="AJ288" s="10" t="s">
        <v>308</v>
      </c>
      <c r="AK288" s="10">
        <v>0</v>
      </c>
      <c r="AL288" s="10">
        <v>0</v>
      </c>
      <c r="AM288" s="10">
        <v>0</v>
      </c>
      <c r="AN288" s="10">
        <v>10.3</v>
      </c>
      <c r="AO288" s="10">
        <v>0</v>
      </c>
      <c r="AP288" s="10">
        <v>0</v>
      </c>
      <c r="AQ288" s="10">
        <v>0</v>
      </c>
      <c r="AR288" s="10">
        <v>0</v>
      </c>
      <c r="AS288" s="10">
        <v>10.3</v>
      </c>
      <c r="AT288" s="10">
        <v>0</v>
      </c>
      <c r="AU288" s="10">
        <v>0</v>
      </c>
      <c r="AV288" s="10">
        <v>0</v>
      </c>
      <c r="AW288" s="10">
        <v>0</v>
      </c>
      <c r="AX288" s="10">
        <v>10.3</v>
      </c>
      <c r="AY288" s="10">
        <v>0</v>
      </c>
      <c r="AZ288" s="10">
        <v>375</v>
      </c>
      <c r="BA288" s="10" t="s">
        <v>308</v>
      </c>
      <c r="BB288" s="10">
        <v>0</v>
      </c>
      <c r="BC288" s="10">
        <v>0</v>
      </c>
      <c r="BD288" s="10">
        <v>0</v>
      </c>
      <c r="BE288" s="10">
        <v>10.3</v>
      </c>
      <c r="BF288" s="10">
        <v>0</v>
      </c>
      <c r="BG288" s="10">
        <v>0</v>
      </c>
      <c r="BH288" s="10">
        <v>0</v>
      </c>
      <c r="BI288" s="10">
        <v>0</v>
      </c>
      <c r="BJ288" s="10">
        <v>10.199999999999999</v>
      </c>
      <c r="BK288" s="10">
        <v>0</v>
      </c>
      <c r="BL288" s="10">
        <v>0</v>
      </c>
      <c r="BM288" s="10">
        <v>0</v>
      </c>
      <c r="BN288" s="10">
        <v>0</v>
      </c>
      <c r="BO288" s="10">
        <v>10.1</v>
      </c>
      <c r="BP288" s="10">
        <v>0</v>
      </c>
      <c r="BQ288" s="10">
        <v>375</v>
      </c>
      <c r="BR288" s="10" t="s">
        <v>308</v>
      </c>
      <c r="BS288" s="10">
        <v>0</v>
      </c>
      <c r="BT288" s="10">
        <v>0</v>
      </c>
      <c r="BU288" s="10">
        <v>0</v>
      </c>
      <c r="BV288" s="10">
        <v>10.4</v>
      </c>
      <c r="BW288" s="10">
        <v>0</v>
      </c>
      <c r="BX288" s="10">
        <v>0</v>
      </c>
      <c r="BY288" s="10">
        <v>0</v>
      </c>
      <c r="BZ288" s="10">
        <v>0</v>
      </c>
      <c r="CA288" s="10">
        <v>10.4</v>
      </c>
      <c r="CB288" s="10">
        <v>0</v>
      </c>
      <c r="CC288" s="10">
        <v>0</v>
      </c>
      <c r="CD288" s="10">
        <v>0</v>
      </c>
      <c r="CE288" s="10">
        <v>0</v>
      </c>
      <c r="CF288" s="10">
        <v>10.4</v>
      </c>
      <c r="CG288" s="10">
        <v>0</v>
      </c>
      <c r="CH288" s="10">
        <v>375</v>
      </c>
      <c r="CI288" s="10" t="s">
        <v>308</v>
      </c>
      <c r="CJ288" s="10">
        <v>0</v>
      </c>
      <c r="CK288" s="10">
        <v>0</v>
      </c>
      <c r="CL288" s="10">
        <v>0</v>
      </c>
      <c r="CM288" s="10">
        <v>10.5</v>
      </c>
      <c r="CN288" s="10">
        <v>0</v>
      </c>
      <c r="CO288" s="10">
        <v>0</v>
      </c>
      <c r="CP288" s="10">
        <v>0</v>
      </c>
      <c r="CQ288" s="10">
        <v>0</v>
      </c>
      <c r="CR288" s="10">
        <v>10.4</v>
      </c>
      <c r="CS288" s="10">
        <v>0</v>
      </c>
      <c r="CT288" s="10">
        <v>0</v>
      </c>
      <c r="CU288" s="10">
        <v>0</v>
      </c>
      <c r="CV288" s="10">
        <v>0</v>
      </c>
      <c r="CW288" s="10">
        <v>10.4</v>
      </c>
      <c r="CX288" s="10">
        <v>0</v>
      </c>
      <c r="CY288" s="10">
        <v>374</v>
      </c>
      <c r="CZ288" s="10" t="s">
        <v>298</v>
      </c>
      <c r="DA288" s="10">
        <v>0</v>
      </c>
      <c r="DB288" s="10">
        <v>0</v>
      </c>
      <c r="DC288" s="10">
        <v>0</v>
      </c>
      <c r="DD288" s="10">
        <v>10.5</v>
      </c>
      <c r="DE288" s="10">
        <v>0</v>
      </c>
      <c r="DF288" s="10">
        <v>0</v>
      </c>
      <c r="DG288" s="10">
        <v>0</v>
      </c>
      <c r="DH288" s="10">
        <v>0</v>
      </c>
      <c r="DI288" s="10">
        <v>10.5</v>
      </c>
      <c r="DJ288" s="10">
        <v>0</v>
      </c>
      <c r="DK288" s="10">
        <v>0</v>
      </c>
      <c r="DL288" s="10">
        <v>0</v>
      </c>
      <c r="DM288" s="10">
        <v>0</v>
      </c>
      <c r="DN288" s="10">
        <v>10.5</v>
      </c>
      <c r="DO288" s="10">
        <v>0</v>
      </c>
    </row>
    <row r="289" spans="1:119" x14ac:dyDescent="0.25">
      <c r="A289" s="10">
        <v>376</v>
      </c>
      <c r="B289" s="10" t="s">
        <v>70</v>
      </c>
      <c r="R289" s="10">
        <v>376</v>
      </c>
      <c r="S289" s="10" t="s">
        <v>70</v>
      </c>
      <c r="T289" s="10">
        <v>2.1</v>
      </c>
      <c r="U289" s="10">
        <v>0.72</v>
      </c>
      <c r="V289" s="10">
        <v>10.798867618173134</v>
      </c>
      <c r="W289" s="10">
        <v>118.69</v>
      </c>
      <c r="Y289" s="10">
        <v>2.72</v>
      </c>
      <c r="Z289" s="10">
        <v>0.92</v>
      </c>
      <c r="AA289" s="10">
        <v>13.945068078193239</v>
      </c>
      <c r="AB289" s="10">
        <v>118.88</v>
      </c>
      <c r="AD289" s="10">
        <v>3.05</v>
      </c>
      <c r="AE289" s="10">
        <v>1.05</v>
      </c>
      <c r="AF289" s="10">
        <v>15.814760449363458</v>
      </c>
      <c r="AG289" s="10">
        <v>117.76</v>
      </c>
      <c r="AI289" s="10">
        <v>376</v>
      </c>
      <c r="AJ289" s="10" t="s">
        <v>70</v>
      </c>
      <c r="AK289" s="10">
        <v>-3.3803328209543313</v>
      </c>
      <c r="AL289" s="10">
        <v>-1.0640983619612769</v>
      </c>
      <c r="AM289" s="10">
        <v>-17.078204513740804</v>
      </c>
      <c r="AN289" s="10">
        <v>119.80471768104263</v>
      </c>
      <c r="AO289" s="10">
        <v>0.95385575592805383</v>
      </c>
      <c r="AP289" s="10">
        <v>-3.9014911839130586</v>
      </c>
      <c r="AQ289" s="10">
        <v>-1.2274272483766384</v>
      </c>
      <c r="AR289" s="10">
        <v>-19.835267036133864</v>
      </c>
      <c r="AS289" s="10">
        <v>119.04908760582549</v>
      </c>
      <c r="AT289" s="10">
        <v>0.95390665699406463</v>
      </c>
      <c r="AU289" s="10">
        <v>-4.2143507641739664</v>
      </c>
      <c r="AV289" s="10">
        <v>-1.3391741233053371</v>
      </c>
      <c r="AW289" s="10">
        <v>-21.388032512470382</v>
      </c>
      <c r="AX289" s="10">
        <v>119.36799351645297</v>
      </c>
      <c r="AY289" s="10">
        <v>0.95304042566835745</v>
      </c>
      <c r="AZ289" s="10">
        <v>376</v>
      </c>
      <c r="BA289" s="10" t="s">
        <v>70</v>
      </c>
      <c r="BB289" s="10">
        <v>-1.6834050652307073</v>
      </c>
      <c r="BC289" s="10">
        <v>-1.1616798547004286</v>
      </c>
      <c r="BD289" s="10">
        <v>-9.9305014507224953</v>
      </c>
      <c r="BE289" s="10">
        <v>118.91330073305475</v>
      </c>
      <c r="BF289" s="10">
        <v>0.82305032141922196</v>
      </c>
      <c r="BG289" s="10">
        <v>-2.2327601549159461</v>
      </c>
      <c r="BH289" s="10">
        <v>-1.3861056859115766</v>
      </c>
      <c r="BI289" s="10">
        <v>-12.843924850821415</v>
      </c>
      <c r="BJ289" s="10">
        <v>118.1328934162138</v>
      </c>
      <c r="BK289" s="10">
        <v>0.84959676254904126</v>
      </c>
      <c r="BL289" s="10">
        <v>-1.7998140844638211</v>
      </c>
      <c r="BM289" s="10">
        <v>-1.4179801223796702</v>
      </c>
      <c r="BN289" s="10">
        <v>-11.170744025268291</v>
      </c>
      <c r="BO289" s="10">
        <v>118.42321753033193</v>
      </c>
      <c r="BP289" s="10">
        <v>0.78550338688939003</v>
      </c>
      <c r="BQ289" s="10">
        <v>376</v>
      </c>
      <c r="BR289" s="10" t="s">
        <v>70</v>
      </c>
      <c r="BS289" s="10">
        <v>-3.4350000000000001</v>
      </c>
      <c r="BT289" s="10">
        <v>-1.494</v>
      </c>
      <c r="BU289" s="10">
        <v>-18.127283185108325</v>
      </c>
      <c r="BV289" s="10">
        <v>119.304</v>
      </c>
      <c r="BW289" s="10">
        <v>0.91701911776639899</v>
      </c>
      <c r="BX289" s="10">
        <v>-3.8380000000000001</v>
      </c>
      <c r="BY289" s="10">
        <v>-1.4690000000000001</v>
      </c>
      <c r="BZ289" s="10">
        <v>-20.155766185051856</v>
      </c>
      <c r="CA289" s="10">
        <v>117.715</v>
      </c>
      <c r="CB289" s="10">
        <v>0.93392763060361539</v>
      </c>
      <c r="CC289" s="10">
        <v>-4.3209999999999997</v>
      </c>
      <c r="CD289" s="10">
        <v>-1.742</v>
      </c>
      <c r="CE289" s="10">
        <v>-22.416395972809482</v>
      </c>
      <c r="CF289" s="10">
        <v>119.994</v>
      </c>
      <c r="CG289" s="10">
        <v>0.92746668515810382</v>
      </c>
      <c r="CH289" s="10">
        <v>376</v>
      </c>
      <c r="CI289" s="10" t="s">
        <v>70</v>
      </c>
      <c r="CJ289" s="10">
        <v>-2.5409999999999999</v>
      </c>
      <c r="CK289" s="10">
        <v>-0.89500000000000002</v>
      </c>
      <c r="CL289" s="10">
        <v>-12.986033079111094</v>
      </c>
      <c r="CM289" s="10">
        <v>119.774</v>
      </c>
      <c r="CN289" s="10">
        <v>0.94320257835876009</v>
      </c>
      <c r="CO289" s="10">
        <v>-2.6419999999999999</v>
      </c>
      <c r="CP289" s="10">
        <v>-0.97499999999999998</v>
      </c>
      <c r="CQ289" s="10">
        <v>-13.769130444138835</v>
      </c>
      <c r="CR289" s="10">
        <v>118.084</v>
      </c>
      <c r="CS289" s="10">
        <v>0.93815503882374607</v>
      </c>
      <c r="CT289" s="10">
        <v>-2.391</v>
      </c>
      <c r="CU289" s="10">
        <v>-0.80400000000000005</v>
      </c>
      <c r="CV289" s="10">
        <v>-12.14273242544424</v>
      </c>
      <c r="CW289" s="10">
        <v>119.94</v>
      </c>
      <c r="CX289" s="10">
        <v>0.94784752226834434</v>
      </c>
      <c r="CY289" s="10">
        <v>375</v>
      </c>
      <c r="CZ289" s="10" t="s">
        <v>308</v>
      </c>
      <c r="DA289" s="10">
        <v>0</v>
      </c>
      <c r="DB289" s="10">
        <v>0</v>
      </c>
      <c r="DC289" s="10">
        <v>0</v>
      </c>
      <c r="DD289" s="10">
        <v>10.5</v>
      </c>
      <c r="DE289" s="10">
        <v>0</v>
      </c>
      <c r="DF289" s="10">
        <v>0</v>
      </c>
      <c r="DG289" s="10">
        <v>0</v>
      </c>
      <c r="DH289" s="10">
        <v>0</v>
      </c>
      <c r="DI289" s="10">
        <v>10.5</v>
      </c>
      <c r="DJ289" s="10">
        <v>0</v>
      </c>
      <c r="DK289" s="10">
        <v>0</v>
      </c>
      <c r="DL289" s="10">
        <v>0</v>
      </c>
      <c r="DM289" s="10">
        <v>0</v>
      </c>
      <c r="DN289" s="10">
        <v>10.5</v>
      </c>
      <c r="DO289" s="10">
        <v>0</v>
      </c>
    </row>
    <row r="290" spans="1:119" x14ac:dyDescent="0.25">
      <c r="A290" s="10">
        <v>377</v>
      </c>
      <c r="B290" s="10" t="s">
        <v>39</v>
      </c>
      <c r="C290" s="10">
        <v>1.57</v>
      </c>
      <c r="D290" s="10">
        <v>0.67</v>
      </c>
      <c r="E290" s="10">
        <v>8.24</v>
      </c>
      <c r="F290" s="10">
        <v>120</v>
      </c>
      <c r="G290" s="10">
        <v>0.91900000000000004</v>
      </c>
      <c r="H290" s="10">
        <v>1.86</v>
      </c>
      <c r="I290" s="10">
        <v>0.79</v>
      </c>
      <c r="J290" s="10">
        <v>9.8000000000000007</v>
      </c>
      <c r="K290" s="10">
        <v>118.81</v>
      </c>
      <c r="L290" s="10">
        <v>0.92</v>
      </c>
      <c r="M290" s="10">
        <v>1.83</v>
      </c>
      <c r="N290" s="10">
        <v>0.78</v>
      </c>
      <c r="O290" s="10">
        <v>9.68</v>
      </c>
      <c r="P290" s="10">
        <v>118.37</v>
      </c>
      <c r="Q290" s="10">
        <v>0.92</v>
      </c>
      <c r="R290" s="10">
        <v>377</v>
      </c>
      <c r="S290" s="10" t="s">
        <v>39</v>
      </c>
      <c r="T290" s="10">
        <v>2.1</v>
      </c>
      <c r="U290" s="10">
        <v>0.72</v>
      </c>
      <c r="V290" s="10">
        <v>10.798867618173134</v>
      </c>
      <c r="W290" s="10">
        <v>118.69</v>
      </c>
      <c r="Y290" s="10">
        <v>2.72</v>
      </c>
      <c r="Z290" s="10">
        <v>0.92</v>
      </c>
      <c r="AA290" s="10">
        <v>13.945068078193239</v>
      </c>
      <c r="AB290" s="10">
        <v>118.88</v>
      </c>
      <c r="AD290" s="10">
        <v>3.05</v>
      </c>
      <c r="AE290" s="10">
        <v>1.05</v>
      </c>
      <c r="AF290" s="10">
        <v>15.814760449363458</v>
      </c>
      <c r="AG290" s="10">
        <v>117.76</v>
      </c>
      <c r="AI290" s="10">
        <v>377</v>
      </c>
      <c r="AJ290" s="10" t="s">
        <v>39</v>
      </c>
      <c r="AK290" s="10">
        <v>1.9908868692182919</v>
      </c>
      <c r="AL290" s="10">
        <v>0.46387450434145583</v>
      </c>
      <c r="AM290" s="10">
        <v>9.8512597301612921</v>
      </c>
      <c r="AN290" s="10">
        <v>119.80471768104263</v>
      </c>
      <c r="AO290" s="10">
        <v>0.97391322964880622</v>
      </c>
      <c r="AP290" s="10">
        <v>2.2866155591026835</v>
      </c>
      <c r="AQ290" s="10">
        <v>0.51015702749786518</v>
      </c>
      <c r="AR290" s="10">
        <v>11.362000648127225</v>
      </c>
      <c r="AS290" s="10">
        <v>119.04908760582549</v>
      </c>
      <c r="AT290" s="10">
        <v>0.97600410864299614</v>
      </c>
      <c r="AU290" s="10">
        <v>2.6307795172417219</v>
      </c>
      <c r="AV290" s="10">
        <v>0.70658810537851202</v>
      </c>
      <c r="AW290" s="10">
        <v>13.175322766262987</v>
      </c>
      <c r="AX290" s="10">
        <v>119.36799351645297</v>
      </c>
      <c r="AY290" s="10">
        <v>0.96577212771829901</v>
      </c>
      <c r="AZ290" s="10">
        <v>377</v>
      </c>
      <c r="BA290" s="10" t="s">
        <v>39</v>
      </c>
      <c r="BB290" s="10">
        <v>1.0276739925179221</v>
      </c>
      <c r="BC290" s="10">
        <v>0.4430582749546742</v>
      </c>
      <c r="BD290" s="10">
        <v>5.4335413539194706</v>
      </c>
      <c r="BE290" s="10">
        <v>118.91330073305475</v>
      </c>
      <c r="BF290" s="10">
        <v>0.9182931138112792</v>
      </c>
      <c r="BG290" s="10">
        <v>1.0856688976594755</v>
      </c>
      <c r="BH290" s="10">
        <v>0.42228343491037906</v>
      </c>
      <c r="BI290" s="10">
        <v>5.6932269435361285</v>
      </c>
      <c r="BJ290" s="10">
        <v>118.1328934162138</v>
      </c>
      <c r="BK290" s="10">
        <v>0.93198180062481262</v>
      </c>
      <c r="BL290" s="10">
        <v>0.94946733312540943</v>
      </c>
      <c r="BM290" s="10">
        <v>0.49795168297062187</v>
      </c>
      <c r="BN290" s="10">
        <v>5.2269270980589022</v>
      </c>
      <c r="BO290" s="10">
        <v>118.42321753033193</v>
      </c>
      <c r="BP290" s="10">
        <v>0.88559692603737716</v>
      </c>
      <c r="BQ290" s="10">
        <v>377</v>
      </c>
      <c r="BR290" s="10" t="s">
        <v>39</v>
      </c>
      <c r="CH290" s="10">
        <v>377</v>
      </c>
      <c r="CI290" s="10" t="s">
        <v>39</v>
      </c>
      <c r="CJ290" s="10">
        <v>2.5409999999999999</v>
      </c>
      <c r="CK290" s="10">
        <v>0.89500000000000002</v>
      </c>
      <c r="CL290" s="10">
        <v>12.986033079111094</v>
      </c>
      <c r="CM290" s="10">
        <v>119.774</v>
      </c>
      <c r="CN290" s="10">
        <v>0.94320257835876009</v>
      </c>
      <c r="CO290" s="10">
        <v>2.6419999999999999</v>
      </c>
      <c r="CP290" s="10">
        <v>0.97499999999999998</v>
      </c>
      <c r="CQ290" s="10">
        <v>13.769130444138835</v>
      </c>
      <c r="CR290" s="10">
        <v>118.084</v>
      </c>
      <c r="CS290" s="10">
        <v>0.93815503882374607</v>
      </c>
      <c r="CT290" s="10">
        <v>2.391</v>
      </c>
      <c r="CU290" s="10">
        <v>0.80400000000000005</v>
      </c>
      <c r="CV290" s="10">
        <v>12.14273242544424</v>
      </c>
      <c r="CW290" s="10">
        <v>119.94</v>
      </c>
      <c r="CX290" s="10">
        <v>0.94784752226834434</v>
      </c>
      <c r="CY290" s="10">
        <v>376</v>
      </c>
      <c r="CZ290" s="10" t="s">
        <v>70</v>
      </c>
      <c r="DA290" s="10">
        <v>-2.403</v>
      </c>
      <c r="DB290" s="10">
        <v>-1.3</v>
      </c>
      <c r="DC290" s="10">
        <v>-13.340178681931006</v>
      </c>
      <c r="DD290" s="10">
        <v>118.24299999999999</v>
      </c>
      <c r="DE290" s="10">
        <v>0.87954093495737884</v>
      </c>
      <c r="DF290" s="10">
        <v>-3.2309999999999999</v>
      </c>
      <c r="DG290" s="10">
        <v>-1.649</v>
      </c>
      <c r="DH290" s="10">
        <v>-17.75767679125444</v>
      </c>
      <c r="DI290" s="10">
        <v>117.93899999999999</v>
      </c>
      <c r="DJ290" s="10">
        <v>0.89070264599009941</v>
      </c>
      <c r="DK290" s="10">
        <v>-3.375</v>
      </c>
      <c r="DL290" s="10">
        <v>-1.6759999999999999</v>
      </c>
      <c r="DM290" s="10">
        <v>-18.431752870745846</v>
      </c>
      <c r="DN290" s="10">
        <v>118.035</v>
      </c>
      <c r="DO290" s="10">
        <v>0.89564458924697643</v>
      </c>
    </row>
    <row r="291" spans="1:119" x14ac:dyDescent="0.25">
      <c r="A291" s="10">
        <v>378</v>
      </c>
      <c r="B291" s="10" t="s">
        <v>40</v>
      </c>
      <c r="C291" s="10">
        <v>1.46</v>
      </c>
      <c r="D291" s="10">
        <v>0.76</v>
      </c>
      <c r="E291" s="10">
        <v>7.9</v>
      </c>
      <c r="F291" s="10">
        <v>120</v>
      </c>
      <c r="G291" s="10">
        <v>0.88600000000000001</v>
      </c>
      <c r="H291" s="10">
        <v>1.86</v>
      </c>
      <c r="I291" s="10">
        <v>0.85</v>
      </c>
      <c r="J291" s="10">
        <v>9.93</v>
      </c>
      <c r="K291" s="10">
        <v>118.81</v>
      </c>
      <c r="L291" s="10">
        <v>0.90900000000000003</v>
      </c>
      <c r="M291" s="10">
        <v>1.25</v>
      </c>
      <c r="N291" s="10">
        <v>0.57999999999999996</v>
      </c>
      <c r="O291" s="10">
        <v>6.74</v>
      </c>
      <c r="P291" s="10">
        <v>118.37</v>
      </c>
      <c r="Q291" s="10">
        <v>0.90800000000000003</v>
      </c>
      <c r="R291" s="10">
        <v>378</v>
      </c>
      <c r="S291" s="10" t="s">
        <v>40</v>
      </c>
      <c r="AI291" s="10">
        <v>378</v>
      </c>
      <c r="AJ291" s="10" t="s">
        <v>40</v>
      </c>
      <c r="AK291" s="10">
        <v>1.3894459517201758</v>
      </c>
      <c r="AL291" s="10">
        <v>0.60022385766313391</v>
      </c>
      <c r="AM291" s="10">
        <v>7.2939328927974154</v>
      </c>
      <c r="AN291" s="10">
        <v>119.80471768104263</v>
      </c>
      <c r="AO291" s="10">
        <v>0.91800563492613019</v>
      </c>
      <c r="AP291" s="10">
        <v>1.6148756248500418</v>
      </c>
      <c r="AQ291" s="10">
        <v>0.71727022093926074</v>
      </c>
      <c r="AR291" s="10">
        <v>8.5694037587757421</v>
      </c>
      <c r="AS291" s="10">
        <v>119.04908760582549</v>
      </c>
      <c r="AT291" s="10">
        <v>0.91390651843410087</v>
      </c>
      <c r="AU291" s="10">
        <v>1.5835712469378243</v>
      </c>
      <c r="AV291" s="10">
        <v>0.63258601796437774</v>
      </c>
      <c r="AW291" s="10">
        <v>8.2478061853010018</v>
      </c>
      <c r="AX291" s="10">
        <v>119.36799351645297</v>
      </c>
      <c r="AY291" s="10">
        <v>0.92864695611076087</v>
      </c>
      <c r="AZ291" s="10">
        <v>378</v>
      </c>
      <c r="BA291" s="10" t="s">
        <v>40</v>
      </c>
      <c r="BB291" s="10">
        <v>0.65573107271964781</v>
      </c>
      <c r="BC291" s="10">
        <v>0.71862157964950535</v>
      </c>
      <c r="BD291" s="10">
        <v>4.723308948958663</v>
      </c>
      <c r="BE291" s="10">
        <v>118.91330073305475</v>
      </c>
      <c r="BF291" s="10">
        <v>0.67404415768597192</v>
      </c>
      <c r="BG291" s="10">
        <v>1.147091257240662</v>
      </c>
      <c r="BH291" s="10">
        <v>0.96382225100276597</v>
      </c>
      <c r="BI291" s="10">
        <v>7.3224197230732058</v>
      </c>
      <c r="BJ291" s="10">
        <v>118.1328934162138</v>
      </c>
      <c r="BK291" s="10">
        <v>0.76561755340738513</v>
      </c>
      <c r="BL291" s="10">
        <v>0.85034675134448723</v>
      </c>
      <c r="BM291" s="10">
        <v>0.92002843941737966</v>
      </c>
      <c r="BN291" s="10">
        <v>6.1078586337328566</v>
      </c>
      <c r="BO291" s="10">
        <v>118.42321753033193</v>
      </c>
      <c r="BP291" s="10">
        <v>0.67874961486398633</v>
      </c>
      <c r="BQ291" s="10">
        <v>378</v>
      </c>
      <c r="BR291" s="10" t="s">
        <v>40</v>
      </c>
      <c r="BS291" s="10">
        <v>3.4350000000000001</v>
      </c>
      <c r="BT291" s="10">
        <v>1.494</v>
      </c>
      <c r="BU291" s="10">
        <v>18.127283185108325</v>
      </c>
      <c r="BV291" s="10">
        <v>119.304</v>
      </c>
      <c r="BW291" s="10">
        <v>0.91701911776639899</v>
      </c>
      <c r="BX291" s="10">
        <v>3.8380000000000001</v>
      </c>
      <c r="BY291" s="10">
        <v>1.4690000000000001</v>
      </c>
      <c r="BZ291" s="10">
        <v>20.155766185051856</v>
      </c>
      <c r="CA291" s="10">
        <v>117.715</v>
      </c>
      <c r="CB291" s="10">
        <v>0.93392763060361539</v>
      </c>
      <c r="CC291" s="10">
        <v>4.3209999999999997</v>
      </c>
      <c r="CD291" s="10">
        <v>1.742</v>
      </c>
      <c r="CE291" s="10">
        <v>22.416395972809482</v>
      </c>
      <c r="CF291" s="10">
        <v>119.994</v>
      </c>
      <c r="CG291" s="10">
        <v>0.92746668515810382</v>
      </c>
      <c r="CH291" s="10">
        <v>378</v>
      </c>
      <c r="CI291" s="10" t="s">
        <v>40</v>
      </c>
      <c r="CY291" s="10">
        <v>377</v>
      </c>
      <c r="CZ291" s="10" t="s">
        <v>39</v>
      </c>
      <c r="DA291" s="10">
        <v>1.4139999999999999</v>
      </c>
      <c r="DB291" s="10">
        <v>1.0069999999999999</v>
      </c>
      <c r="DC291" s="10">
        <v>8.4760901556675368</v>
      </c>
      <c r="DD291" s="10">
        <v>118.24299999999999</v>
      </c>
      <c r="DE291" s="10">
        <v>0.81455005022401139</v>
      </c>
      <c r="DF291" s="10">
        <v>1.782</v>
      </c>
      <c r="DG291" s="10">
        <v>1.2170000000000001</v>
      </c>
      <c r="DH291" s="10">
        <v>10.563722999532892</v>
      </c>
      <c r="DI291" s="10">
        <v>117.93899999999999</v>
      </c>
      <c r="DJ291" s="10">
        <v>0.82579571795689855</v>
      </c>
      <c r="DK291" s="10">
        <v>1.766</v>
      </c>
      <c r="DL291" s="10">
        <v>1.2110000000000001</v>
      </c>
      <c r="DM291" s="10">
        <v>10.473970749038031</v>
      </c>
      <c r="DN291" s="10">
        <v>118.035</v>
      </c>
      <c r="DO291" s="10">
        <v>0.82472262858197187</v>
      </c>
    </row>
    <row r="292" spans="1:119" x14ac:dyDescent="0.25">
      <c r="A292" s="10">
        <v>379</v>
      </c>
      <c r="B292" s="10" t="s">
        <v>10</v>
      </c>
      <c r="C292" s="10">
        <v>1.56</v>
      </c>
      <c r="D292" s="10">
        <v>0.56999999999999995</v>
      </c>
      <c r="E292" s="10">
        <v>92</v>
      </c>
      <c r="F292" s="10">
        <v>10.4</v>
      </c>
      <c r="G292" s="10">
        <v>0.94</v>
      </c>
      <c r="H292" s="10">
        <v>1.84</v>
      </c>
      <c r="I292" s="10">
        <v>0.67</v>
      </c>
      <c r="J292" s="10">
        <v>111</v>
      </c>
      <c r="K292" s="10">
        <v>10.199999999999999</v>
      </c>
      <c r="L292" s="10">
        <v>0.94</v>
      </c>
      <c r="M292" s="10">
        <v>1.81</v>
      </c>
      <c r="N292" s="10">
        <v>0.66</v>
      </c>
      <c r="O292" s="10">
        <v>108</v>
      </c>
      <c r="P292" s="10">
        <v>10.3</v>
      </c>
      <c r="Q292" s="10">
        <v>0.94</v>
      </c>
      <c r="R292" s="10">
        <v>379</v>
      </c>
      <c r="S292" s="10" t="s">
        <v>10</v>
      </c>
      <c r="T292" s="10">
        <v>2.08</v>
      </c>
      <c r="U292" s="10">
        <v>0.57999999999999996</v>
      </c>
      <c r="V292" s="10">
        <v>121.039</v>
      </c>
      <c r="W292" s="10">
        <v>10.3</v>
      </c>
      <c r="Y292" s="10">
        <v>2.7</v>
      </c>
      <c r="Z292" s="10">
        <v>0.73</v>
      </c>
      <c r="AA292" s="10">
        <v>155.27099999999999</v>
      </c>
      <c r="AB292" s="10">
        <v>10.4</v>
      </c>
      <c r="AD292" s="10">
        <v>3.03</v>
      </c>
      <c r="AE292" s="10">
        <v>0.82</v>
      </c>
      <c r="AF292" s="10">
        <v>174.26</v>
      </c>
      <c r="AG292" s="10">
        <v>10.4</v>
      </c>
      <c r="AI292" s="10">
        <v>379</v>
      </c>
      <c r="AJ292" s="10" t="s">
        <v>10</v>
      </c>
      <c r="AK292" s="10">
        <v>1.974762664464524</v>
      </c>
      <c r="AL292" s="10">
        <v>0.3365215996993583</v>
      </c>
      <c r="AM292" s="10">
        <v>109.11</v>
      </c>
      <c r="AN292" s="10">
        <v>10.6</v>
      </c>
      <c r="AO292" s="10">
        <v>0.98599999999999999</v>
      </c>
      <c r="AP292" s="10">
        <v>2.2690800066454799</v>
      </c>
      <c r="AQ292" s="10">
        <v>0.36158174265519633</v>
      </c>
      <c r="AR292" s="10">
        <v>127.556</v>
      </c>
      <c r="AS292" s="10">
        <v>10.4</v>
      </c>
      <c r="AT292" s="10">
        <v>0.98799999999999999</v>
      </c>
      <c r="AU292" s="10">
        <v>2.6110399290916124</v>
      </c>
      <c r="AV292" s="10">
        <v>0.52738039781804757</v>
      </c>
      <c r="AW292" s="10">
        <v>146.46899999999999</v>
      </c>
      <c r="AX292" s="10">
        <v>10.5</v>
      </c>
      <c r="AY292" s="10">
        <v>0.98</v>
      </c>
      <c r="AZ292" s="10">
        <v>379</v>
      </c>
      <c r="BA292" s="10" t="s">
        <v>10</v>
      </c>
      <c r="BB292" s="10">
        <v>1.0149999999999995</v>
      </c>
      <c r="BC292" s="10">
        <v>0.36299999999999466</v>
      </c>
      <c r="BD292" s="10">
        <v>59.842300000000002</v>
      </c>
      <c r="BE292" s="10">
        <v>10.4</v>
      </c>
      <c r="BF292" s="10">
        <v>0.94199999999999995</v>
      </c>
      <c r="BG292" s="10">
        <v>1.0729999999999997</v>
      </c>
      <c r="BH292" s="10">
        <v>0.34100000000000075</v>
      </c>
      <c r="BI292" s="10">
        <v>62.502699999999997</v>
      </c>
      <c r="BJ292" s="10">
        <v>10.4</v>
      </c>
      <c r="BK292" s="10">
        <v>0.95299999999999996</v>
      </c>
      <c r="BL292" s="10">
        <v>0.93700000000000039</v>
      </c>
      <c r="BM292" s="10">
        <v>0.42000000000001092</v>
      </c>
      <c r="BN292" s="10">
        <v>57.003599999999999</v>
      </c>
      <c r="BO292" s="10">
        <v>10.4</v>
      </c>
      <c r="BP292" s="10">
        <v>0.91300000000000003</v>
      </c>
      <c r="BQ292" s="10">
        <v>379</v>
      </c>
      <c r="BR292" s="10" t="s">
        <v>10</v>
      </c>
      <c r="CH292" s="10">
        <v>379</v>
      </c>
      <c r="CI292" s="10" t="s">
        <v>10</v>
      </c>
      <c r="CJ292" s="10">
        <v>2.5219999999999998</v>
      </c>
      <c r="CK292" s="10">
        <v>0.71899999999999997</v>
      </c>
      <c r="CL292" s="10">
        <v>144.1995</v>
      </c>
      <c r="CM292" s="10">
        <v>10.5</v>
      </c>
      <c r="CN292" s="10">
        <v>0.96199999999999997</v>
      </c>
      <c r="CO292" s="10">
        <v>2.6219999999999999</v>
      </c>
      <c r="CP292" s="10">
        <v>0.78700000000000003</v>
      </c>
      <c r="CQ292" s="10">
        <v>150.52690000000001</v>
      </c>
      <c r="CR292" s="10">
        <v>10.5</v>
      </c>
      <c r="CS292" s="10">
        <v>0.95799999999999996</v>
      </c>
      <c r="CT292" s="10">
        <v>2.3719999999999999</v>
      </c>
      <c r="CU292" s="10">
        <v>0.64200000000000002</v>
      </c>
      <c r="CV292" s="10">
        <v>135.119</v>
      </c>
      <c r="CW292" s="10">
        <v>10.5</v>
      </c>
      <c r="CX292" s="10">
        <v>0.96499999999999997</v>
      </c>
      <c r="CY292" s="10">
        <v>378</v>
      </c>
      <c r="CZ292" s="10" t="s">
        <v>40</v>
      </c>
      <c r="DA292" s="10">
        <v>0.98899999999999999</v>
      </c>
      <c r="DB292" s="10">
        <v>0.29299999999999998</v>
      </c>
      <c r="DC292" s="10">
        <v>5.0364975158053191</v>
      </c>
      <c r="DD292" s="10">
        <v>118.24299999999999</v>
      </c>
      <c r="DE292" s="10">
        <v>0.95880789243866105</v>
      </c>
      <c r="DF292" s="10">
        <v>1.45</v>
      </c>
      <c r="DG292" s="10">
        <v>0.432</v>
      </c>
      <c r="DH292" s="10">
        <v>7.4065607763192309</v>
      </c>
      <c r="DI292" s="10">
        <v>117.93899999999999</v>
      </c>
      <c r="DJ292" s="10">
        <v>0.95837029220540182</v>
      </c>
      <c r="DK292" s="10">
        <v>1.609</v>
      </c>
      <c r="DL292" s="10">
        <v>0.46600000000000003</v>
      </c>
      <c r="DM292" s="10">
        <v>8.1936095543864678</v>
      </c>
      <c r="DN292" s="10">
        <v>118.035</v>
      </c>
      <c r="DO292" s="10">
        <v>0.9605264918890718</v>
      </c>
    </row>
    <row r="293" spans="1:119" x14ac:dyDescent="0.25">
      <c r="A293" s="10">
        <v>380</v>
      </c>
      <c r="B293" s="10" t="s">
        <v>11</v>
      </c>
      <c r="C293" s="10">
        <v>1.44</v>
      </c>
      <c r="D293" s="10">
        <v>0.66</v>
      </c>
      <c r="E293" s="10">
        <v>88</v>
      </c>
      <c r="F293" s="10">
        <v>10.4</v>
      </c>
      <c r="G293" s="10">
        <v>0.91</v>
      </c>
      <c r="H293" s="10">
        <v>1.84</v>
      </c>
      <c r="I293" s="10">
        <v>0.73</v>
      </c>
      <c r="J293" s="10">
        <v>112</v>
      </c>
      <c r="K293" s="10">
        <v>10.199999999999999</v>
      </c>
      <c r="L293" s="10">
        <v>0.93</v>
      </c>
      <c r="M293" s="10">
        <v>1.24</v>
      </c>
      <c r="N293" s="10">
        <v>0.49</v>
      </c>
      <c r="O293" s="10">
        <v>75</v>
      </c>
      <c r="P293" s="10">
        <v>10.3</v>
      </c>
      <c r="Q293" s="10">
        <v>0.93</v>
      </c>
      <c r="R293" s="10">
        <v>380</v>
      </c>
      <c r="S293" s="10" t="s">
        <v>11</v>
      </c>
      <c r="AI293" s="10">
        <v>380</v>
      </c>
      <c r="AJ293" s="10" t="s">
        <v>11</v>
      </c>
      <c r="AK293" s="10">
        <v>1.3739723504455215</v>
      </c>
      <c r="AL293" s="10">
        <v>0.503356460567285</v>
      </c>
      <c r="AM293" s="10">
        <v>80.459000000000003</v>
      </c>
      <c r="AN293" s="10">
        <v>10.5</v>
      </c>
      <c r="AO293" s="10">
        <v>0.93899999999999995</v>
      </c>
      <c r="AP293" s="10">
        <v>1.5985690849165815</v>
      </c>
      <c r="AQ293" s="10">
        <v>0.60748968396883118</v>
      </c>
      <c r="AR293" s="10">
        <v>94.936000000000007</v>
      </c>
      <c r="AS293" s="10">
        <v>10.4</v>
      </c>
      <c r="AT293" s="10">
        <v>0.93500000000000005</v>
      </c>
      <c r="AU293" s="10">
        <v>1.5674554988336595</v>
      </c>
      <c r="AV293" s="10">
        <v>0.52604356537746377</v>
      </c>
      <c r="AW293" s="10">
        <v>90.912000000000006</v>
      </c>
      <c r="AX293" s="10">
        <v>10.5</v>
      </c>
      <c r="AY293" s="10">
        <v>0.94799999999999995</v>
      </c>
      <c r="AZ293" s="10">
        <v>380</v>
      </c>
      <c r="BA293" s="10" t="s">
        <v>11</v>
      </c>
      <c r="BB293" s="10">
        <v>0.64199999999999968</v>
      </c>
      <c r="BC293" s="10">
        <v>0.64400000000000168</v>
      </c>
      <c r="BD293" s="10">
        <v>50.000799999999998</v>
      </c>
      <c r="BE293" s="10">
        <v>10.5</v>
      </c>
      <c r="BF293" s="10">
        <v>0.70599999999999996</v>
      </c>
      <c r="BG293" s="10">
        <v>1.1319999999999995</v>
      </c>
      <c r="BH293" s="10">
        <v>0.86900000000000499</v>
      </c>
      <c r="BI293" s="10">
        <v>79.993300000000005</v>
      </c>
      <c r="BJ293" s="10">
        <v>10.3</v>
      </c>
      <c r="BK293" s="10">
        <v>0.79300000000000004</v>
      </c>
      <c r="BL293" s="10">
        <v>0.83599999999999997</v>
      </c>
      <c r="BM293" s="10">
        <v>0.83600000000001051</v>
      </c>
      <c r="BN293" s="10">
        <v>65.008700000000005</v>
      </c>
      <c r="BO293" s="10">
        <v>10.5</v>
      </c>
      <c r="BP293" s="10">
        <v>0.70699999999999996</v>
      </c>
      <c r="BQ293" s="10">
        <v>380</v>
      </c>
      <c r="BR293" s="10" t="s">
        <v>11</v>
      </c>
      <c r="BS293" s="10">
        <v>3.4060000000000001</v>
      </c>
      <c r="BT293" s="10">
        <v>1.2090000000000001</v>
      </c>
      <c r="BU293" s="10">
        <v>202.5889</v>
      </c>
      <c r="BV293" s="10">
        <v>10.3</v>
      </c>
      <c r="BW293" s="10">
        <v>0.94199999999999995</v>
      </c>
      <c r="BX293" s="10">
        <v>3.806</v>
      </c>
      <c r="BY293" s="10">
        <v>1.1319999999999999</v>
      </c>
      <c r="BZ293" s="10">
        <v>222.57560000000001</v>
      </c>
      <c r="CA293" s="10">
        <v>10.3</v>
      </c>
      <c r="CB293" s="10">
        <v>0.95899999999999996</v>
      </c>
      <c r="CC293" s="10">
        <v>4.2830000000000004</v>
      </c>
      <c r="CD293" s="10">
        <v>1.3380000000000001</v>
      </c>
      <c r="CE293" s="10">
        <v>253.98490000000001</v>
      </c>
      <c r="CF293" s="10">
        <v>10.199999999999999</v>
      </c>
      <c r="CG293" s="10">
        <v>0.95499999999999996</v>
      </c>
      <c r="CH293" s="10">
        <v>380</v>
      </c>
      <c r="CI293" s="10" t="s">
        <v>11</v>
      </c>
      <c r="CY293" s="10">
        <v>379</v>
      </c>
      <c r="CZ293" s="10" t="s">
        <v>10</v>
      </c>
      <c r="DA293" s="10">
        <v>1.4</v>
      </c>
      <c r="DB293" s="10">
        <v>0.89900000000000002</v>
      </c>
      <c r="DC293" s="10">
        <v>91.484800000000007</v>
      </c>
      <c r="DD293" s="10">
        <v>10.5</v>
      </c>
      <c r="DE293" s="10">
        <v>0.84099999999999997</v>
      </c>
      <c r="DF293" s="10">
        <v>1.7649999999999999</v>
      </c>
      <c r="DG293" s="10">
        <v>1.083</v>
      </c>
      <c r="DH293" s="10">
        <v>114.958</v>
      </c>
      <c r="DI293" s="10">
        <v>10.4</v>
      </c>
      <c r="DJ293" s="10">
        <v>0.85199999999999998</v>
      </c>
      <c r="DK293" s="10">
        <v>1.75</v>
      </c>
      <c r="DL293" s="10">
        <v>1.0780000000000001</v>
      </c>
      <c r="DM293" s="10">
        <v>113.0166</v>
      </c>
      <c r="DN293" s="10">
        <v>10.5</v>
      </c>
      <c r="DO293" s="10">
        <v>0.85099999999999998</v>
      </c>
    </row>
    <row r="294" spans="1:119" x14ac:dyDescent="0.25">
      <c r="A294" s="10">
        <v>381</v>
      </c>
      <c r="B294" s="10" t="s">
        <v>287</v>
      </c>
      <c r="C294" s="10">
        <v>0</v>
      </c>
      <c r="D294" s="10">
        <v>0</v>
      </c>
      <c r="E294" s="10">
        <v>0</v>
      </c>
      <c r="F294" s="10">
        <v>10.4</v>
      </c>
      <c r="G294" s="10">
        <v>0</v>
      </c>
      <c r="H294" s="10">
        <v>0.08</v>
      </c>
      <c r="I294" s="10">
        <v>0.04</v>
      </c>
      <c r="J294" s="10">
        <v>5</v>
      </c>
      <c r="K294" s="10">
        <v>10.199999999999999</v>
      </c>
      <c r="L294" s="10">
        <v>0.87</v>
      </c>
      <c r="M294" s="10">
        <v>0.05</v>
      </c>
      <c r="N294" s="10">
        <v>0.03</v>
      </c>
      <c r="O294" s="10">
        <v>3</v>
      </c>
      <c r="P294" s="10">
        <v>10.3</v>
      </c>
      <c r="Q294" s="10">
        <v>0.87</v>
      </c>
      <c r="R294" s="10">
        <v>381</v>
      </c>
      <c r="S294" s="10" t="s">
        <v>287</v>
      </c>
      <c r="T294" s="10">
        <v>0</v>
      </c>
      <c r="U294" s="10">
        <v>0</v>
      </c>
      <c r="V294" s="10">
        <v>0</v>
      </c>
      <c r="W294" s="10">
        <v>10.3</v>
      </c>
      <c r="Y294" s="10">
        <v>0</v>
      </c>
      <c r="Z294" s="10">
        <v>0</v>
      </c>
      <c r="AA294" s="10">
        <v>0</v>
      </c>
      <c r="AB294" s="10">
        <v>10.4</v>
      </c>
      <c r="AD294" s="10">
        <v>0</v>
      </c>
      <c r="AE294" s="10">
        <v>0</v>
      </c>
      <c r="AF294" s="10">
        <v>0</v>
      </c>
      <c r="AG294" s="10">
        <v>10.4</v>
      </c>
      <c r="AI294" s="10">
        <v>381</v>
      </c>
      <c r="AJ294" s="10" t="s">
        <v>287</v>
      </c>
      <c r="AK294" s="10">
        <v>3.2000000000000001E-2</v>
      </c>
      <c r="AL294" s="10">
        <v>1.41E-2</v>
      </c>
      <c r="AM294" s="10">
        <v>1.9047000000000001</v>
      </c>
      <c r="AN294" s="10">
        <v>10.6</v>
      </c>
      <c r="AO294" s="10">
        <v>0.92</v>
      </c>
      <c r="AP294" s="10">
        <v>6.7699999999999996E-2</v>
      </c>
      <c r="AQ294" s="10">
        <v>3.15E-2</v>
      </c>
      <c r="AR294" s="10">
        <v>4.1454000000000004</v>
      </c>
      <c r="AS294" s="10">
        <v>10.4</v>
      </c>
      <c r="AT294" s="10">
        <v>0.91</v>
      </c>
      <c r="AU294" s="10">
        <v>4.3700000000000003E-2</v>
      </c>
      <c r="AV294" s="10">
        <v>2.2100000000000002E-2</v>
      </c>
      <c r="AW294" s="10">
        <v>2.6926999999999999</v>
      </c>
      <c r="AX294" s="10">
        <v>10.5</v>
      </c>
      <c r="AY294" s="10">
        <v>0.89</v>
      </c>
      <c r="AZ294" s="10">
        <v>381</v>
      </c>
      <c r="BA294" s="10" t="s">
        <v>287</v>
      </c>
      <c r="BB294" s="10">
        <v>0</v>
      </c>
      <c r="BC294" s="10">
        <v>0</v>
      </c>
      <c r="BD294" s="10">
        <v>0</v>
      </c>
      <c r="BE294" s="10">
        <v>10.4</v>
      </c>
      <c r="BF294" s="10">
        <v>0</v>
      </c>
      <c r="BG294" s="10">
        <v>0</v>
      </c>
      <c r="BH294" s="10">
        <v>0</v>
      </c>
      <c r="BI294" s="10">
        <v>0</v>
      </c>
      <c r="BJ294" s="10">
        <v>10.4</v>
      </c>
      <c r="BK294" s="10">
        <v>0</v>
      </c>
      <c r="BL294" s="10">
        <v>0</v>
      </c>
      <c r="BM294" s="10">
        <v>0</v>
      </c>
      <c r="BN294" s="10">
        <v>0</v>
      </c>
      <c r="BO294" s="10">
        <v>10.4</v>
      </c>
      <c r="BP294" s="10">
        <v>0</v>
      </c>
      <c r="BQ294" s="10">
        <v>381</v>
      </c>
      <c r="BR294" s="10" t="s">
        <v>287</v>
      </c>
      <c r="BS294" s="10">
        <v>3.0599999999999999E-2</v>
      </c>
      <c r="BT294" s="10">
        <v>4.4000000000000003E-3</v>
      </c>
      <c r="BU294" s="10">
        <v>1.7325999999999999</v>
      </c>
      <c r="BV294" s="10">
        <v>10.3</v>
      </c>
      <c r="BW294" s="10">
        <v>0.99</v>
      </c>
      <c r="BX294" s="10">
        <v>5.28E-2</v>
      </c>
      <c r="BY294" s="10">
        <v>7.4999999999999997E-3</v>
      </c>
      <c r="BZ294" s="10">
        <v>2.9895</v>
      </c>
      <c r="CA294" s="10">
        <v>10.3</v>
      </c>
      <c r="CB294" s="10">
        <v>0.99</v>
      </c>
      <c r="CC294" s="10">
        <v>3.5999999999999997E-2</v>
      </c>
      <c r="CD294" s="10">
        <v>5.1000000000000004E-3</v>
      </c>
      <c r="CE294" s="10">
        <v>2.0583</v>
      </c>
      <c r="CF294" s="10">
        <v>10.199999999999999</v>
      </c>
      <c r="CG294" s="10">
        <v>0.99</v>
      </c>
      <c r="CH294" s="10">
        <v>381</v>
      </c>
      <c r="CI294" s="10" t="s">
        <v>287</v>
      </c>
      <c r="CJ294" s="10">
        <v>8.09E-2</v>
      </c>
      <c r="CK294" s="10">
        <v>4.1500000000000002E-2</v>
      </c>
      <c r="CL294" s="10">
        <v>5</v>
      </c>
      <c r="CM294" s="10">
        <v>10.5</v>
      </c>
      <c r="CN294" s="10">
        <v>0.89</v>
      </c>
      <c r="CO294" s="10">
        <v>8.09E-2</v>
      </c>
      <c r="CP294" s="10">
        <v>4.1500000000000002E-2</v>
      </c>
      <c r="CQ294" s="10">
        <v>5</v>
      </c>
      <c r="CR294" s="10">
        <v>10.5</v>
      </c>
      <c r="CS294" s="10">
        <v>0.89</v>
      </c>
      <c r="CT294" s="10">
        <v>8.09E-2</v>
      </c>
      <c r="CU294" s="10">
        <v>4.1500000000000002E-2</v>
      </c>
      <c r="CV294" s="10">
        <v>5</v>
      </c>
      <c r="CW294" s="10">
        <v>10.5</v>
      </c>
      <c r="CX294" s="10">
        <v>0.89</v>
      </c>
      <c r="CY294" s="10">
        <v>380</v>
      </c>
      <c r="CZ294" s="10" t="s">
        <v>11</v>
      </c>
      <c r="DA294" s="10">
        <v>0.97499999999999998</v>
      </c>
      <c r="DB294" s="10">
        <v>0.217</v>
      </c>
      <c r="DC294" s="10">
        <v>54.922899999999998</v>
      </c>
      <c r="DD294" s="10">
        <v>10.5</v>
      </c>
      <c r="DE294" s="10">
        <v>0.97599999999999998</v>
      </c>
      <c r="DF294" s="10">
        <v>1.4350000000000001</v>
      </c>
      <c r="DG294" s="10">
        <v>0.33600000000000002</v>
      </c>
      <c r="DH294" s="10">
        <v>81.817800000000005</v>
      </c>
      <c r="DI294" s="10">
        <v>10.4</v>
      </c>
      <c r="DJ294" s="10">
        <v>0.97399999999999998</v>
      </c>
      <c r="DK294" s="10">
        <v>1.593</v>
      </c>
      <c r="DL294" s="10">
        <v>0.36099999999999999</v>
      </c>
      <c r="DM294" s="10">
        <v>89.813299999999998</v>
      </c>
      <c r="DN294" s="10">
        <v>10.5</v>
      </c>
      <c r="DO294" s="10">
        <v>0.97499999999999998</v>
      </c>
    </row>
    <row r="295" spans="1:119" x14ac:dyDescent="0.25">
      <c r="A295" s="10">
        <v>382</v>
      </c>
      <c r="B295" s="10" t="s">
        <v>305</v>
      </c>
      <c r="C295" s="10">
        <v>1.05</v>
      </c>
      <c r="D295" s="10">
        <v>0.51</v>
      </c>
      <c r="E295" s="10">
        <v>65</v>
      </c>
      <c r="F295" s="10">
        <v>10.4</v>
      </c>
      <c r="G295" s="10">
        <v>0.9</v>
      </c>
      <c r="H295" s="10">
        <v>1.02</v>
      </c>
      <c r="I295" s="10">
        <v>0.76</v>
      </c>
      <c r="J295" s="10">
        <v>72</v>
      </c>
      <c r="K295" s="10">
        <v>10.199999999999999</v>
      </c>
      <c r="L295" s="10">
        <v>0.8</v>
      </c>
      <c r="M295" s="10">
        <v>1</v>
      </c>
      <c r="N295" s="10">
        <v>0.75</v>
      </c>
      <c r="O295" s="10">
        <v>70</v>
      </c>
      <c r="P295" s="10">
        <v>10.3</v>
      </c>
      <c r="Q295" s="10">
        <v>0.8</v>
      </c>
      <c r="R295" s="10">
        <v>382</v>
      </c>
      <c r="S295" s="10" t="s">
        <v>305</v>
      </c>
      <c r="T295" s="10">
        <v>0.4869</v>
      </c>
      <c r="U295" s="10">
        <v>0.15140000000000001</v>
      </c>
      <c r="V295" s="10">
        <v>28.580200000000001</v>
      </c>
      <c r="W295" s="10">
        <v>10.3</v>
      </c>
      <c r="Y295" s="10">
        <v>0.53820000000000001</v>
      </c>
      <c r="Z295" s="10">
        <v>0.15129999999999999</v>
      </c>
      <c r="AA295" s="10">
        <v>31.0379</v>
      </c>
      <c r="AB295" s="10">
        <v>10.4</v>
      </c>
      <c r="AD295" s="10">
        <v>0.68810000000000004</v>
      </c>
      <c r="AE295" s="10">
        <v>0.20180000000000001</v>
      </c>
      <c r="AF295" s="10">
        <v>39.807499999999997</v>
      </c>
      <c r="AG295" s="10">
        <v>10.4</v>
      </c>
      <c r="AI295" s="10">
        <v>382</v>
      </c>
      <c r="AJ295" s="10" t="s">
        <v>305</v>
      </c>
      <c r="AK295" s="10">
        <v>1.534</v>
      </c>
      <c r="AL295" s="10">
        <v>0.23810000000000001</v>
      </c>
      <c r="AM295" s="10">
        <v>84.553200000000004</v>
      </c>
      <c r="AN295" s="10">
        <v>10.6</v>
      </c>
      <c r="AO295" s="10">
        <v>0.99</v>
      </c>
      <c r="AP295" s="10">
        <v>1.8139000000000001</v>
      </c>
      <c r="AQ295" s="10">
        <v>0.27510000000000001</v>
      </c>
      <c r="AR295" s="10">
        <v>101.8489</v>
      </c>
      <c r="AS295" s="10">
        <v>10.4</v>
      </c>
      <c r="AT295" s="10">
        <v>0.99</v>
      </c>
      <c r="AU295" s="10">
        <v>1.6527000000000001</v>
      </c>
      <c r="AV295" s="10">
        <v>0.2326</v>
      </c>
      <c r="AW295" s="10">
        <v>91.770499999999998</v>
      </c>
      <c r="AX295" s="10">
        <v>10.5</v>
      </c>
      <c r="AY295" s="10">
        <v>0.99</v>
      </c>
      <c r="AZ295" s="10">
        <v>382</v>
      </c>
      <c r="BA295" s="10" t="s">
        <v>305</v>
      </c>
      <c r="BB295" s="10">
        <v>0.4098</v>
      </c>
      <c r="BC295" s="10">
        <v>0.1867</v>
      </c>
      <c r="BD295" s="10">
        <v>25</v>
      </c>
      <c r="BE295" s="10">
        <v>10.4</v>
      </c>
      <c r="BF295" s="10">
        <v>0.91</v>
      </c>
      <c r="BG295" s="10">
        <v>0.43769999999999998</v>
      </c>
      <c r="BH295" s="10">
        <v>0.21199999999999999</v>
      </c>
      <c r="BI295" s="10">
        <v>27</v>
      </c>
      <c r="BJ295" s="10">
        <v>10.4</v>
      </c>
      <c r="BK295" s="10">
        <v>0.9</v>
      </c>
      <c r="BL295" s="10">
        <v>0.35670000000000002</v>
      </c>
      <c r="BM295" s="10">
        <v>0.17269999999999999</v>
      </c>
      <c r="BN295" s="10">
        <v>22</v>
      </c>
      <c r="BO295" s="10">
        <v>10.4</v>
      </c>
      <c r="BP295" s="10">
        <v>0.9</v>
      </c>
      <c r="BQ295" s="10">
        <v>382</v>
      </c>
      <c r="BR295" s="10" t="s">
        <v>305</v>
      </c>
      <c r="BS295" s="10">
        <v>1.8022</v>
      </c>
      <c r="BT295" s="10">
        <v>0.3659</v>
      </c>
      <c r="BU295" s="10">
        <v>103.0788</v>
      </c>
      <c r="BV295" s="10">
        <v>10.3</v>
      </c>
      <c r="BW295" s="10">
        <v>0.98</v>
      </c>
      <c r="BX295" s="10">
        <v>1.964</v>
      </c>
      <c r="BY295" s="10">
        <v>0.39879999999999999</v>
      </c>
      <c r="BZ295" s="10">
        <v>112.3379</v>
      </c>
      <c r="CA295" s="10">
        <v>10.3</v>
      </c>
      <c r="CB295" s="10">
        <v>0.98</v>
      </c>
      <c r="CC295" s="10">
        <v>2.1406999999999998</v>
      </c>
      <c r="CD295" s="10">
        <v>0.43469999999999998</v>
      </c>
      <c r="CE295" s="10">
        <v>123.6417</v>
      </c>
      <c r="CF295" s="10">
        <v>10.199999999999999</v>
      </c>
      <c r="CG295" s="10">
        <v>0.98</v>
      </c>
      <c r="CH295" s="10">
        <v>382</v>
      </c>
      <c r="CI295" s="10" t="s">
        <v>305</v>
      </c>
      <c r="CJ295" s="10">
        <v>0.62380000000000002</v>
      </c>
      <c r="CK295" s="10">
        <v>0.12670000000000001</v>
      </c>
      <c r="CL295" s="10">
        <v>35</v>
      </c>
      <c r="CM295" s="10">
        <v>10.5</v>
      </c>
      <c r="CN295" s="10">
        <v>0.98</v>
      </c>
      <c r="CO295" s="10">
        <v>0.71289999999999998</v>
      </c>
      <c r="CP295" s="10">
        <v>0.14480000000000001</v>
      </c>
      <c r="CQ295" s="10">
        <v>40</v>
      </c>
      <c r="CR295" s="10">
        <v>10.5</v>
      </c>
      <c r="CS295" s="10">
        <v>0.98</v>
      </c>
      <c r="CT295" s="10">
        <v>0.53469999999999995</v>
      </c>
      <c r="CU295" s="10">
        <v>0.1086</v>
      </c>
      <c r="CV295" s="10">
        <v>30</v>
      </c>
      <c r="CW295" s="10">
        <v>10.5</v>
      </c>
      <c r="CX295" s="10">
        <v>0.98</v>
      </c>
      <c r="CY295" s="10">
        <v>381</v>
      </c>
      <c r="CZ295" s="10" t="s">
        <v>287</v>
      </c>
      <c r="DA295" s="10">
        <v>2.4799999999999999E-2</v>
      </c>
      <c r="DB295" s="10">
        <v>1.1299999999999999E-2</v>
      </c>
      <c r="DC295" s="10">
        <v>1.5</v>
      </c>
      <c r="DD295" s="10">
        <v>10.5</v>
      </c>
      <c r="DE295" s="10">
        <v>0.91</v>
      </c>
      <c r="DF295" s="10">
        <v>8.1100000000000005E-2</v>
      </c>
      <c r="DG295" s="10">
        <v>3.9300000000000002E-2</v>
      </c>
      <c r="DH295" s="10">
        <v>5</v>
      </c>
      <c r="DI295" s="10">
        <v>10.4</v>
      </c>
      <c r="DJ295" s="10">
        <v>0.9</v>
      </c>
      <c r="DK295" s="10">
        <v>4.9099999999999998E-2</v>
      </c>
      <c r="DL295" s="10">
        <v>2.3800000000000002E-2</v>
      </c>
      <c r="DM295" s="10">
        <v>3</v>
      </c>
      <c r="DN295" s="10">
        <v>10.5</v>
      </c>
      <c r="DO295" s="10">
        <v>0.9</v>
      </c>
    </row>
    <row r="296" spans="1:119" x14ac:dyDescent="0.25">
      <c r="A296" s="10">
        <v>383</v>
      </c>
      <c r="B296" s="10" t="s">
        <v>288</v>
      </c>
      <c r="C296" s="10">
        <v>0.46</v>
      </c>
      <c r="D296" s="10">
        <v>0.17</v>
      </c>
      <c r="E296" s="10">
        <v>27</v>
      </c>
      <c r="F296" s="10">
        <v>10.4</v>
      </c>
      <c r="G296" s="10">
        <v>0.94</v>
      </c>
      <c r="H296" s="10">
        <v>0.56000000000000005</v>
      </c>
      <c r="I296" s="10">
        <v>0.2</v>
      </c>
      <c r="J296" s="10">
        <v>34</v>
      </c>
      <c r="K296" s="10">
        <v>10.199999999999999</v>
      </c>
      <c r="L296" s="10">
        <v>0.94</v>
      </c>
      <c r="M296" s="10">
        <v>0.59</v>
      </c>
      <c r="N296" s="10">
        <v>0.21</v>
      </c>
      <c r="O296" s="10">
        <v>35</v>
      </c>
      <c r="P296" s="10">
        <v>10.3</v>
      </c>
      <c r="Q296" s="10">
        <v>0.94</v>
      </c>
      <c r="R296" s="10">
        <v>383</v>
      </c>
      <c r="S296" s="10" t="s">
        <v>288</v>
      </c>
      <c r="T296" s="10">
        <v>0.15939999999999999</v>
      </c>
      <c r="U296" s="10">
        <v>3.1699999999999999E-2</v>
      </c>
      <c r="V296" s="10">
        <v>9.1110000000000007</v>
      </c>
      <c r="W296" s="10">
        <v>10.3</v>
      </c>
      <c r="Y296" s="10">
        <v>0.45989999999999998</v>
      </c>
      <c r="Z296" s="10">
        <v>8.6999999999999994E-2</v>
      </c>
      <c r="AA296" s="10">
        <v>25.985700000000001</v>
      </c>
      <c r="AB296" s="10">
        <v>10.4</v>
      </c>
      <c r="AD296" s="10">
        <v>0.49559999999999998</v>
      </c>
      <c r="AE296" s="10">
        <v>9.3100000000000002E-2</v>
      </c>
      <c r="AF296" s="10">
        <v>27.995799999999999</v>
      </c>
      <c r="AG296" s="10">
        <v>10.4</v>
      </c>
      <c r="AI296" s="10">
        <v>383</v>
      </c>
      <c r="AJ296" s="10" t="s">
        <v>288</v>
      </c>
      <c r="AK296" s="10">
        <v>0.4088</v>
      </c>
      <c r="AL296" s="10">
        <v>8.4099999999999994E-2</v>
      </c>
      <c r="AM296" s="10">
        <v>22.732600000000001</v>
      </c>
      <c r="AN296" s="10">
        <v>10.6</v>
      </c>
      <c r="AO296" s="10">
        <v>0.98</v>
      </c>
      <c r="AP296" s="10">
        <v>0.38740000000000002</v>
      </c>
      <c r="AQ296" s="10">
        <v>5.5E-2</v>
      </c>
      <c r="AR296" s="10">
        <v>21.722100000000001</v>
      </c>
      <c r="AS296" s="10">
        <v>10.4</v>
      </c>
      <c r="AT296" s="10">
        <v>0.99</v>
      </c>
      <c r="AU296" s="10">
        <v>0.91469999999999996</v>
      </c>
      <c r="AV296" s="10">
        <v>0.2727</v>
      </c>
      <c r="AW296" s="10">
        <v>52.482900000000001</v>
      </c>
      <c r="AX296" s="10">
        <v>10.5</v>
      </c>
      <c r="AY296" s="10">
        <v>0.96</v>
      </c>
      <c r="AZ296" s="10">
        <v>383</v>
      </c>
      <c r="BA296" s="10" t="s">
        <v>288</v>
      </c>
      <c r="BB296" s="10">
        <v>0.60519999999999996</v>
      </c>
      <c r="BC296" s="10">
        <v>0.17649999999999999</v>
      </c>
      <c r="BD296" s="10">
        <v>35</v>
      </c>
      <c r="BE296" s="10">
        <v>10.4</v>
      </c>
      <c r="BF296" s="10">
        <v>0.96</v>
      </c>
      <c r="BG296" s="10">
        <v>0.63549999999999995</v>
      </c>
      <c r="BH296" s="10">
        <v>0.129</v>
      </c>
      <c r="BI296" s="10">
        <v>36</v>
      </c>
      <c r="BJ296" s="10">
        <v>10.4</v>
      </c>
      <c r="BK296" s="10">
        <v>0.98</v>
      </c>
      <c r="BL296" s="10">
        <v>0.57999999999999996</v>
      </c>
      <c r="BM296" s="10">
        <v>0.24709999999999999</v>
      </c>
      <c r="BN296" s="10">
        <v>35</v>
      </c>
      <c r="BO296" s="10">
        <v>10.4</v>
      </c>
      <c r="BP296" s="10">
        <v>0.92</v>
      </c>
      <c r="BQ296" s="10">
        <v>383</v>
      </c>
      <c r="BR296" s="10" t="s">
        <v>288</v>
      </c>
      <c r="BS296" s="10">
        <v>0.39589999999999997</v>
      </c>
      <c r="BT296" s="10">
        <v>5.6399999999999999E-2</v>
      </c>
      <c r="BU296" s="10">
        <v>22.416799999999999</v>
      </c>
      <c r="BV296" s="10">
        <v>10.3</v>
      </c>
      <c r="BW296" s="10">
        <v>0.99</v>
      </c>
      <c r="BX296" s="10">
        <v>0.41589999999999999</v>
      </c>
      <c r="BY296" s="10">
        <v>5.9299999999999999E-2</v>
      </c>
      <c r="BZ296" s="10">
        <v>23.549199999999999</v>
      </c>
      <c r="CA296" s="10">
        <v>10.3</v>
      </c>
      <c r="CB296" s="10">
        <v>0.99</v>
      </c>
      <c r="CC296" s="10">
        <v>0.84219999999999995</v>
      </c>
      <c r="CD296" s="10">
        <v>0.12</v>
      </c>
      <c r="CE296" s="10">
        <v>48.150300000000001</v>
      </c>
      <c r="CF296" s="10">
        <v>10.199999999999999</v>
      </c>
      <c r="CG296" s="10">
        <v>0.99</v>
      </c>
      <c r="CH296" s="10">
        <v>383</v>
      </c>
      <c r="CI296" s="10" t="s">
        <v>288</v>
      </c>
      <c r="CJ296" s="10">
        <v>0.55379999999999996</v>
      </c>
      <c r="CK296" s="10">
        <v>0.31380000000000002</v>
      </c>
      <c r="CL296" s="10">
        <v>35</v>
      </c>
      <c r="CM296" s="10">
        <v>10.5</v>
      </c>
      <c r="CN296" s="10">
        <v>0.87</v>
      </c>
      <c r="CO296" s="10">
        <v>0.61829999999999996</v>
      </c>
      <c r="CP296" s="10">
        <v>0.38319999999999999</v>
      </c>
      <c r="CQ296" s="10">
        <v>40</v>
      </c>
      <c r="CR296" s="10">
        <v>10.5</v>
      </c>
      <c r="CS296" s="10">
        <v>0.85</v>
      </c>
      <c r="CT296" s="10">
        <v>0.48559999999999998</v>
      </c>
      <c r="CU296" s="10">
        <v>0.24879999999999999</v>
      </c>
      <c r="CV296" s="10">
        <v>30</v>
      </c>
      <c r="CW296" s="10">
        <v>10.5</v>
      </c>
      <c r="CX296" s="10">
        <v>0.89</v>
      </c>
      <c r="CY296" s="10">
        <v>382</v>
      </c>
      <c r="CZ296" s="10" t="s">
        <v>305</v>
      </c>
      <c r="DA296" s="10">
        <v>1.3749</v>
      </c>
      <c r="DB296" s="10">
        <v>0.8881</v>
      </c>
      <c r="DC296" s="10">
        <v>90</v>
      </c>
      <c r="DD296" s="10">
        <v>10.5</v>
      </c>
      <c r="DE296" s="10">
        <v>0.84</v>
      </c>
      <c r="DF296" s="10">
        <v>1.6841999999999999</v>
      </c>
      <c r="DG296" s="10">
        <v>1.0438000000000001</v>
      </c>
      <c r="DH296" s="10">
        <v>110</v>
      </c>
      <c r="DI296" s="10">
        <v>10.4</v>
      </c>
      <c r="DJ296" s="10">
        <v>0.85</v>
      </c>
      <c r="DK296" s="10">
        <v>1.7003999999999999</v>
      </c>
      <c r="DL296" s="10">
        <v>1.0538000000000001</v>
      </c>
      <c r="DM296" s="10">
        <v>110</v>
      </c>
      <c r="DN296" s="10">
        <v>10.5</v>
      </c>
      <c r="DO296" s="10">
        <v>0.85</v>
      </c>
    </row>
    <row r="297" spans="1:119" x14ac:dyDescent="0.25">
      <c r="A297" s="10">
        <v>384</v>
      </c>
      <c r="B297" s="10" t="s">
        <v>290</v>
      </c>
      <c r="C297" s="10">
        <v>0</v>
      </c>
      <c r="D297" s="10">
        <v>0</v>
      </c>
      <c r="E297" s="10">
        <v>0</v>
      </c>
      <c r="F297" s="10">
        <v>10.4</v>
      </c>
      <c r="G297" s="10">
        <v>0</v>
      </c>
      <c r="H297" s="10">
        <v>0</v>
      </c>
      <c r="I297" s="10">
        <v>0</v>
      </c>
      <c r="J297" s="10">
        <v>0</v>
      </c>
      <c r="K297" s="10">
        <v>10.199999999999999</v>
      </c>
      <c r="L297" s="10">
        <v>0</v>
      </c>
      <c r="M297" s="10">
        <v>0</v>
      </c>
      <c r="N297" s="10">
        <v>0</v>
      </c>
      <c r="O297" s="10">
        <v>0</v>
      </c>
      <c r="P297" s="10">
        <v>10.3</v>
      </c>
      <c r="Q297" s="10">
        <v>0</v>
      </c>
      <c r="R297" s="10">
        <v>384</v>
      </c>
      <c r="S297" s="10" t="s">
        <v>290</v>
      </c>
      <c r="T297" s="10">
        <v>0</v>
      </c>
      <c r="U297" s="10">
        <v>0</v>
      </c>
      <c r="V297" s="10">
        <v>0</v>
      </c>
      <c r="W297" s="10">
        <v>10.3</v>
      </c>
      <c r="Y297" s="10">
        <v>0</v>
      </c>
      <c r="Z297" s="10">
        <v>0</v>
      </c>
      <c r="AA297" s="10">
        <v>0</v>
      </c>
      <c r="AB297" s="10">
        <v>10.4</v>
      </c>
      <c r="AD297" s="10">
        <v>0</v>
      </c>
      <c r="AE297" s="10">
        <v>0</v>
      </c>
      <c r="AF297" s="10">
        <v>0</v>
      </c>
      <c r="AG297" s="10">
        <v>10.4</v>
      </c>
      <c r="AI297" s="10">
        <v>384</v>
      </c>
      <c r="AJ297" s="10" t="s">
        <v>290</v>
      </c>
      <c r="AK297" s="10">
        <v>0</v>
      </c>
      <c r="AL297" s="10">
        <v>0</v>
      </c>
      <c r="AM297" s="10">
        <v>0</v>
      </c>
      <c r="AN297" s="10">
        <v>10.5</v>
      </c>
      <c r="AO297" s="10">
        <v>0</v>
      </c>
      <c r="AP297" s="10">
        <v>0</v>
      </c>
      <c r="AQ297" s="10">
        <v>0</v>
      </c>
      <c r="AR297" s="10">
        <v>0</v>
      </c>
      <c r="AS297" s="10">
        <v>10.4</v>
      </c>
      <c r="AT297" s="10">
        <v>0</v>
      </c>
      <c r="AU297" s="10">
        <v>0</v>
      </c>
      <c r="AV297" s="10">
        <v>0</v>
      </c>
      <c r="AW297" s="10">
        <v>0</v>
      </c>
      <c r="AX297" s="10">
        <v>10.5</v>
      </c>
      <c r="AY297" s="10">
        <v>0</v>
      </c>
      <c r="AZ297" s="10">
        <v>384</v>
      </c>
      <c r="BA297" s="10" t="s">
        <v>290</v>
      </c>
      <c r="BB297" s="10">
        <v>0</v>
      </c>
      <c r="BC297" s="10">
        <v>0</v>
      </c>
      <c r="BD297" s="10">
        <v>0</v>
      </c>
      <c r="BE297" s="10">
        <v>10.5</v>
      </c>
      <c r="BF297" s="10">
        <v>0</v>
      </c>
      <c r="BG297" s="10">
        <v>0</v>
      </c>
      <c r="BH297" s="10">
        <v>0</v>
      </c>
      <c r="BI297" s="10">
        <v>0</v>
      </c>
      <c r="BJ297" s="10">
        <v>10.3</v>
      </c>
      <c r="BK297" s="10">
        <v>0</v>
      </c>
      <c r="BL297" s="10">
        <v>0</v>
      </c>
      <c r="BM297" s="10">
        <v>0</v>
      </c>
      <c r="BN297" s="10">
        <v>0</v>
      </c>
      <c r="BO297" s="10">
        <v>10.5</v>
      </c>
      <c r="BP297" s="10">
        <v>0</v>
      </c>
      <c r="BQ297" s="10">
        <v>384</v>
      </c>
      <c r="BR297" s="10" t="s">
        <v>290</v>
      </c>
      <c r="BS297" s="10">
        <v>0</v>
      </c>
      <c r="BT297" s="10">
        <v>0</v>
      </c>
      <c r="BU297" s="10">
        <v>0</v>
      </c>
      <c r="BV297" s="10">
        <v>10.3</v>
      </c>
      <c r="BW297" s="10">
        <v>0</v>
      </c>
      <c r="BX297" s="10">
        <v>0</v>
      </c>
      <c r="BY297" s="10">
        <v>0</v>
      </c>
      <c r="BZ297" s="10">
        <v>0</v>
      </c>
      <c r="CA297" s="10">
        <v>10.3</v>
      </c>
      <c r="CB297" s="10">
        <v>0</v>
      </c>
      <c r="CC297" s="10">
        <v>0</v>
      </c>
      <c r="CD297" s="10">
        <v>0</v>
      </c>
      <c r="CE297" s="10">
        <v>0</v>
      </c>
      <c r="CF297" s="10">
        <v>10.199999999999999</v>
      </c>
      <c r="CG297" s="10">
        <v>0</v>
      </c>
      <c r="CH297" s="10">
        <v>384</v>
      </c>
      <c r="CI297" s="10" t="s">
        <v>290</v>
      </c>
      <c r="CJ297" s="10">
        <v>0</v>
      </c>
      <c r="CK297" s="10">
        <v>0</v>
      </c>
      <c r="CL297" s="10">
        <v>0</v>
      </c>
      <c r="CM297" s="10">
        <v>10.5</v>
      </c>
      <c r="CN297" s="10">
        <v>0</v>
      </c>
      <c r="CO297" s="10">
        <v>0</v>
      </c>
      <c r="CP297" s="10">
        <v>0</v>
      </c>
      <c r="CQ297" s="10">
        <v>0</v>
      </c>
      <c r="CR297" s="10">
        <v>10.5</v>
      </c>
      <c r="CS297" s="10">
        <v>0</v>
      </c>
      <c r="CT297" s="10">
        <v>0</v>
      </c>
      <c r="CU297" s="10">
        <v>0</v>
      </c>
      <c r="CV297" s="10">
        <v>0</v>
      </c>
      <c r="CW297" s="10">
        <v>10.5</v>
      </c>
      <c r="CX297" s="10">
        <v>0</v>
      </c>
      <c r="CY297" s="10">
        <v>383</v>
      </c>
      <c r="CZ297" s="10" t="s">
        <v>288</v>
      </c>
      <c r="DA297" s="10">
        <v>0</v>
      </c>
      <c r="DB297" s="10">
        <v>0</v>
      </c>
      <c r="DC297" s="10">
        <v>0</v>
      </c>
      <c r="DD297" s="10">
        <v>10.5</v>
      </c>
      <c r="DE297" s="10">
        <v>0</v>
      </c>
      <c r="DF297" s="10">
        <v>0</v>
      </c>
      <c r="DG297" s="10">
        <v>0</v>
      </c>
      <c r="DH297" s="10">
        <v>0</v>
      </c>
      <c r="DI297" s="10">
        <v>10.4</v>
      </c>
      <c r="DJ297" s="10">
        <v>0</v>
      </c>
      <c r="DK297" s="10">
        <v>0</v>
      </c>
      <c r="DL297" s="10">
        <v>0</v>
      </c>
      <c r="DM297" s="10">
        <v>0</v>
      </c>
      <c r="DN297" s="10">
        <v>10.5</v>
      </c>
      <c r="DO297" s="10">
        <v>0</v>
      </c>
    </row>
    <row r="298" spans="1:119" x14ac:dyDescent="0.25">
      <c r="A298" s="10">
        <v>385</v>
      </c>
      <c r="B298" s="10" t="s">
        <v>306</v>
      </c>
      <c r="C298" s="10">
        <v>0.77</v>
      </c>
      <c r="D298" s="10">
        <v>0.46</v>
      </c>
      <c r="E298" s="10">
        <v>50</v>
      </c>
      <c r="F298" s="10">
        <v>10.4</v>
      </c>
      <c r="G298" s="10">
        <v>0.86</v>
      </c>
      <c r="H298" s="10">
        <v>1.06</v>
      </c>
      <c r="I298" s="10">
        <v>0.63</v>
      </c>
      <c r="J298" s="10">
        <v>70</v>
      </c>
      <c r="K298" s="10">
        <v>10.199999999999999</v>
      </c>
      <c r="L298" s="10">
        <v>0.86</v>
      </c>
      <c r="M298" s="10">
        <v>0.77</v>
      </c>
      <c r="N298" s="10">
        <v>0.46</v>
      </c>
      <c r="O298" s="10">
        <v>50</v>
      </c>
      <c r="P298" s="10">
        <v>10.3</v>
      </c>
      <c r="Q298" s="10">
        <v>0.86</v>
      </c>
      <c r="R298" s="10">
        <v>385</v>
      </c>
      <c r="S298" s="10" t="s">
        <v>306</v>
      </c>
      <c r="T298" s="10">
        <v>0.44769999999999999</v>
      </c>
      <c r="U298" s="10">
        <v>0.1326</v>
      </c>
      <c r="V298" s="10">
        <v>26.172799999999999</v>
      </c>
      <c r="W298" s="10">
        <v>10.3</v>
      </c>
      <c r="Y298" s="10">
        <v>0.73640000000000005</v>
      </c>
      <c r="Z298" s="10">
        <v>0.2276</v>
      </c>
      <c r="AA298" s="10">
        <v>42.788699999999999</v>
      </c>
      <c r="AB298" s="10">
        <v>10.4</v>
      </c>
      <c r="AD298" s="10">
        <v>0.81200000000000006</v>
      </c>
      <c r="AE298" s="10">
        <v>0.2268</v>
      </c>
      <c r="AF298" s="10">
        <v>46.802599999999998</v>
      </c>
      <c r="AG298" s="10">
        <v>10.4</v>
      </c>
      <c r="AI298" s="10">
        <v>385</v>
      </c>
      <c r="AJ298" s="10" t="s">
        <v>306</v>
      </c>
      <c r="AK298" s="10">
        <v>0.76700000000000002</v>
      </c>
      <c r="AL298" s="10">
        <v>0.31009999999999999</v>
      </c>
      <c r="AM298" s="10">
        <v>45.491300000000003</v>
      </c>
      <c r="AN298" s="10">
        <v>10.5</v>
      </c>
      <c r="AO298" s="10">
        <v>0.93</v>
      </c>
      <c r="AP298" s="10">
        <v>0.9214</v>
      </c>
      <c r="AQ298" s="10">
        <v>0.38750000000000001</v>
      </c>
      <c r="AR298" s="10">
        <v>55.490299999999998</v>
      </c>
      <c r="AS298" s="10">
        <v>10.4</v>
      </c>
      <c r="AT298" s="10">
        <v>0.92</v>
      </c>
      <c r="AU298" s="10">
        <v>0.9698</v>
      </c>
      <c r="AV298" s="10">
        <v>0.32750000000000001</v>
      </c>
      <c r="AW298" s="10">
        <v>56.284199999999998</v>
      </c>
      <c r="AX298" s="10">
        <v>10.5</v>
      </c>
      <c r="AY298" s="10">
        <v>0.95</v>
      </c>
      <c r="AZ298" s="10">
        <v>385</v>
      </c>
      <c r="BA298" s="10" t="s">
        <v>306</v>
      </c>
      <c r="BB298" s="10">
        <v>0.13289999999999999</v>
      </c>
      <c r="BC298" s="10">
        <v>0.1241</v>
      </c>
      <c r="BD298" s="10">
        <v>10</v>
      </c>
      <c r="BE298" s="10">
        <v>10.5</v>
      </c>
      <c r="BF298" s="10">
        <v>0.73</v>
      </c>
      <c r="BG298" s="10">
        <v>0.35680000000000001</v>
      </c>
      <c r="BH298" s="10">
        <v>0.2676</v>
      </c>
      <c r="BI298" s="10">
        <v>25</v>
      </c>
      <c r="BJ298" s="10">
        <v>10.3</v>
      </c>
      <c r="BK298" s="10">
        <v>0.8</v>
      </c>
      <c r="BL298" s="10">
        <v>0.1991</v>
      </c>
      <c r="BM298" s="10">
        <v>0.18640000000000001</v>
      </c>
      <c r="BN298" s="10">
        <v>15</v>
      </c>
      <c r="BO298" s="10">
        <v>10.5</v>
      </c>
      <c r="BP298" s="10">
        <v>0.73</v>
      </c>
      <c r="BQ298" s="10">
        <v>385</v>
      </c>
      <c r="BR298" s="10" t="s">
        <v>306</v>
      </c>
      <c r="BS298" s="10">
        <v>0.1623</v>
      </c>
      <c r="BT298" s="10">
        <v>7.3999999999999996E-2</v>
      </c>
      <c r="BU298" s="10">
        <v>10</v>
      </c>
      <c r="BV298" s="10">
        <v>10.3</v>
      </c>
      <c r="BW298" s="10">
        <v>0.91</v>
      </c>
      <c r="BX298" s="10">
        <v>0.41920000000000002</v>
      </c>
      <c r="BY298" s="10">
        <v>0.1522</v>
      </c>
      <c r="BZ298" s="10">
        <v>25</v>
      </c>
      <c r="CA298" s="10">
        <v>10.3</v>
      </c>
      <c r="CB298" s="10">
        <v>0.94</v>
      </c>
      <c r="CC298" s="10">
        <v>0.23849999999999999</v>
      </c>
      <c r="CD298" s="10">
        <v>0.11550000000000001</v>
      </c>
      <c r="CE298" s="10">
        <v>15</v>
      </c>
      <c r="CF298" s="10">
        <v>10.199999999999999</v>
      </c>
      <c r="CG298" s="10">
        <v>0.9</v>
      </c>
      <c r="CH298" s="10">
        <v>385</v>
      </c>
      <c r="CI298" s="10" t="s">
        <v>306</v>
      </c>
      <c r="CJ298" s="10">
        <v>0.2482</v>
      </c>
      <c r="CK298" s="10">
        <v>0.11310000000000001</v>
      </c>
      <c r="CL298" s="10">
        <v>15</v>
      </c>
      <c r="CM298" s="10">
        <v>10.5</v>
      </c>
      <c r="CN298" s="10">
        <v>0.91</v>
      </c>
      <c r="CO298" s="10">
        <v>0.25640000000000002</v>
      </c>
      <c r="CP298" s="10">
        <v>9.3100000000000002E-2</v>
      </c>
      <c r="CQ298" s="10">
        <v>15</v>
      </c>
      <c r="CR298" s="10">
        <v>10.5</v>
      </c>
      <c r="CS298" s="10">
        <v>0.94</v>
      </c>
      <c r="CT298" s="10">
        <v>0.2455</v>
      </c>
      <c r="CU298" s="10">
        <v>0.11890000000000001</v>
      </c>
      <c r="CV298" s="10">
        <v>15</v>
      </c>
      <c r="CW298" s="10">
        <v>10.5</v>
      </c>
      <c r="CX298" s="10">
        <v>0.9</v>
      </c>
      <c r="CY298" s="10">
        <v>384</v>
      </c>
      <c r="CZ298" s="10" t="s">
        <v>290</v>
      </c>
      <c r="DA298" s="10">
        <v>0</v>
      </c>
      <c r="DB298" s="10">
        <v>0</v>
      </c>
      <c r="DC298" s="10">
        <v>0</v>
      </c>
      <c r="DD298" s="10">
        <v>10.5</v>
      </c>
      <c r="DE298" s="10">
        <v>0</v>
      </c>
      <c r="DF298" s="10">
        <v>0</v>
      </c>
      <c r="DG298" s="10">
        <v>0</v>
      </c>
      <c r="DH298" s="10">
        <v>0</v>
      </c>
      <c r="DI298" s="10">
        <v>10.4</v>
      </c>
      <c r="DJ298" s="10">
        <v>0</v>
      </c>
      <c r="DK298" s="10">
        <v>0</v>
      </c>
      <c r="DL298" s="10">
        <v>0</v>
      </c>
      <c r="DM298" s="10">
        <v>0</v>
      </c>
      <c r="DN298" s="10">
        <v>10.5</v>
      </c>
      <c r="DO298" s="10">
        <v>0</v>
      </c>
    </row>
    <row r="299" spans="1:119" x14ac:dyDescent="0.25">
      <c r="A299" s="10">
        <v>386</v>
      </c>
      <c r="B299" s="10" t="s">
        <v>293</v>
      </c>
      <c r="C299" s="10">
        <v>0</v>
      </c>
      <c r="D299" s="10">
        <v>0</v>
      </c>
      <c r="E299" s="10">
        <v>0</v>
      </c>
      <c r="F299" s="10">
        <v>10.4</v>
      </c>
      <c r="G299" s="10">
        <v>0</v>
      </c>
      <c r="H299" s="10">
        <v>0</v>
      </c>
      <c r="I299" s="10">
        <v>0</v>
      </c>
      <c r="J299" s="10">
        <v>0</v>
      </c>
      <c r="K299" s="10">
        <v>10.199999999999999</v>
      </c>
      <c r="L299" s="10">
        <v>0</v>
      </c>
      <c r="M299" s="10">
        <v>0</v>
      </c>
      <c r="N299" s="10">
        <v>0</v>
      </c>
      <c r="O299" s="10">
        <v>0</v>
      </c>
      <c r="P299" s="10">
        <v>10.3</v>
      </c>
      <c r="Q299" s="10">
        <v>0</v>
      </c>
      <c r="R299" s="10">
        <v>386</v>
      </c>
      <c r="S299" s="10" t="s">
        <v>293</v>
      </c>
      <c r="T299" s="10">
        <v>0</v>
      </c>
      <c r="U299" s="10">
        <v>0</v>
      </c>
      <c r="V299" s="10">
        <v>0</v>
      </c>
      <c r="W299" s="10">
        <v>10.3</v>
      </c>
      <c r="Y299" s="10">
        <v>0</v>
      </c>
      <c r="Z299" s="10">
        <v>0</v>
      </c>
      <c r="AA299" s="10">
        <v>0</v>
      </c>
      <c r="AB299" s="10">
        <v>10.4</v>
      </c>
      <c r="AD299" s="10">
        <v>0</v>
      </c>
      <c r="AE299" s="10">
        <v>0</v>
      </c>
      <c r="AF299" s="10">
        <v>0</v>
      </c>
      <c r="AG299" s="10">
        <v>10.4</v>
      </c>
      <c r="AI299" s="10">
        <v>386</v>
      </c>
      <c r="AJ299" s="10" t="s">
        <v>293</v>
      </c>
      <c r="AK299" s="10">
        <v>0</v>
      </c>
      <c r="AL299" s="10">
        <v>0</v>
      </c>
      <c r="AM299" s="10">
        <v>0</v>
      </c>
      <c r="AN299" s="10">
        <v>10.5</v>
      </c>
      <c r="AO299" s="10">
        <v>0</v>
      </c>
      <c r="AP299" s="10">
        <v>0</v>
      </c>
      <c r="AQ299" s="10">
        <v>0</v>
      </c>
      <c r="AR299" s="10">
        <v>0</v>
      </c>
      <c r="AS299" s="10">
        <v>10.4</v>
      </c>
      <c r="AT299" s="10">
        <v>0</v>
      </c>
      <c r="AU299" s="10">
        <v>0</v>
      </c>
      <c r="AV299" s="10">
        <v>0</v>
      </c>
      <c r="AW299" s="10">
        <v>0</v>
      </c>
      <c r="AX299" s="10">
        <v>10.5</v>
      </c>
      <c r="AY299" s="10">
        <v>0</v>
      </c>
      <c r="AZ299" s="10">
        <v>386</v>
      </c>
      <c r="BA299" s="10" t="s">
        <v>293</v>
      </c>
      <c r="BB299" s="10">
        <v>0</v>
      </c>
      <c r="BC299" s="10">
        <v>0</v>
      </c>
      <c r="BD299" s="10">
        <v>0</v>
      </c>
      <c r="BE299" s="10">
        <v>10.5</v>
      </c>
      <c r="BF299" s="10">
        <v>0</v>
      </c>
      <c r="BG299" s="10">
        <v>0</v>
      </c>
      <c r="BH299" s="10">
        <v>0</v>
      </c>
      <c r="BI299" s="10">
        <v>0</v>
      </c>
      <c r="BJ299" s="10">
        <v>10.3</v>
      </c>
      <c r="BK299" s="10">
        <v>0</v>
      </c>
      <c r="BL299" s="10">
        <v>0</v>
      </c>
      <c r="BM299" s="10">
        <v>0</v>
      </c>
      <c r="BN299" s="10">
        <v>0</v>
      </c>
      <c r="BO299" s="10">
        <v>10.5</v>
      </c>
      <c r="BP299" s="10">
        <v>0</v>
      </c>
      <c r="BQ299" s="10">
        <v>386</v>
      </c>
      <c r="BR299" s="10" t="s">
        <v>293</v>
      </c>
      <c r="BS299" s="10">
        <v>0</v>
      </c>
      <c r="BT299" s="10">
        <v>0</v>
      </c>
      <c r="BU299" s="10">
        <v>0</v>
      </c>
      <c r="BV299" s="10">
        <v>10.3</v>
      </c>
      <c r="BW299" s="10">
        <v>0</v>
      </c>
      <c r="BX299" s="10">
        <v>0</v>
      </c>
      <c r="BY299" s="10">
        <v>0</v>
      </c>
      <c r="BZ299" s="10">
        <v>0</v>
      </c>
      <c r="CA299" s="10">
        <v>10.3</v>
      </c>
      <c r="CB299" s="10">
        <v>0</v>
      </c>
      <c r="CC299" s="10">
        <v>0</v>
      </c>
      <c r="CD299" s="10">
        <v>0</v>
      </c>
      <c r="CE299" s="10">
        <v>0</v>
      </c>
      <c r="CF299" s="10">
        <v>10.199999999999999</v>
      </c>
      <c r="CG299" s="10">
        <v>0</v>
      </c>
      <c r="CH299" s="10">
        <v>386</v>
      </c>
      <c r="CI299" s="10" t="s">
        <v>293</v>
      </c>
      <c r="CJ299" s="10">
        <v>0</v>
      </c>
      <c r="CK299" s="10">
        <v>0</v>
      </c>
      <c r="CL299" s="10">
        <v>0</v>
      </c>
      <c r="CM299" s="10">
        <v>10.5</v>
      </c>
      <c r="CN299" s="10">
        <v>0</v>
      </c>
      <c r="CO299" s="10">
        <v>0</v>
      </c>
      <c r="CP299" s="10">
        <v>0</v>
      </c>
      <c r="CQ299" s="10">
        <v>0</v>
      </c>
      <c r="CR299" s="10">
        <v>10.5</v>
      </c>
      <c r="CS299" s="10">
        <v>0</v>
      </c>
      <c r="CT299" s="10">
        <v>0</v>
      </c>
      <c r="CU299" s="10">
        <v>0</v>
      </c>
      <c r="CV299" s="10">
        <v>0</v>
      </c>
      <c r="CW299" s="10">
        <v>10.5</v>
      </c>
      <c r="CX299" s="10">
        <v>0</v>
      </c>
      <c r="CY299" s="10">
        <v>385</v>
      </c>
      <c r="CZ299" s="10" t="s">
        <v>306</v>
      </c>
      <c r="DA299" s="10">
        <v>8.3699999999999997E-2</v>
      </c>
      <c r="DB299" s="10">
        <v>3.56E-2</v>
      </c>
      <c r="DC299" s="10">
        <v>5</v>
      </c>
      <c r="DD299" s="10">
        <v>10.5</v>
      </c>
      <c r="DE299" s="10">
        <v>0.92</v>
      </c>
      <c r="DF299" s="10">
        <v>0.19889999999999999</v>
      </c>
      <c r="DG299" s="10">
        <v>8.4699999999999998E-2</v>
      </c>
      <c r="DH299" s="10">
        <v>12</v>
      </c>
      <c r="DI299" s="10">
        <v>10.4</v>
      </c>
      <c r="DJ299" s="10">
        <v>0.92</v>
      </c>
      <c r="DK299" s="10">
        <v>0.1673</v>
      </c>
      <c r="DL299" s="10">
        <v>7.1300000000000002E-2</v>
      </c>
      <c r="DM299" s="10">
        <v>10</v>
      </c>
      <c r="DN299" s="10">
        <v>10.5</v>
      </c>
      <c r="DO299" s="10">
        <v>0.92</v>
      </c>
    </row>
    <row r="300" spans="1:119" x14ac:dyDescent="0.25">
      <c r="A300" s="10">
        <v>387</v>
      </c>
      <c r="B300" s="10" t="s">
        <v>294</v>
      </c>
      <c r="C300" s="10">
        <v>0</v>
      </c>
      <c r="D300" s="10">
        <v>0</v>
      </c>
      <c r="E300" s="10">
        <v>0</v>
      </c>
      <c r="F300" s="10">
        <v>10.4</v>
      </c>
      <c r="G300" s="10">
        <v>0</v>
      </c>
      <c r="H300" s="10">
        <v>0</v>
      </c>
      <c r="I300" s="10">
        <v>0</v>
      </c>
      <c r="J300" s="10">
        <v>0</v>
      </c>
      <c r="K300" s="10">
        <v>10.199999999999999</v>
      </c>
      <c r="L300" s="10">
        <v>0</v>
      </c>
      <c r="M300" s="10">
        <v>0</v>
      </c>
      <c r="N300" s="10">
        <v>0</v>
      </c>
      <c r="O300" s="10">
        <v>0</v>
      </c>
      <c r="P300" s="10">
        <v>10.3</v>
      </c>
      <c r="Q300" s="10">
        <v>0</v>
      </c>
      <c r="R300" s="10">
        <v>387</v>
      </c>
      <c r="S300" s="10" t="s">
        <v>294</v>
      </c>
      <c r="T300" s="10">
        <v>0</v>
      </c>
      <c r="U300" s="10">
        <v>0</v>
      </c>
      <c r="V300" s="10">
        <v>0</v>
      </c>
      <c r="W300" s="10">
        <v>10.3</v>
      </c>
      <c r="Y300" s="10">
        <v>0</v>
      </c>
      <c r="Z300" s="10">
        <v>0</v>
      </c>
      <c r="AA300" s="10">
        <v>0</v>
      </c>
      <c r="AB300" s="10">
        <v>10.4</v>
      </c>
      <c r="AD300" s="10">
        <v>0</v>
      </c>
      <c r="AE300" s="10">
        <v>0</v>
      </c>
      <c r="AF300" s="10">
        <v>0</v>
      </c>
      <c r="AG300" s="10">
        <v>10.4</v>
      </c>
      <c r="AI300" s="10">
        <v>387</v>
      </c>
      <c r="AJ300" s="10" t="s">
        <v>294</v>
      </c>
      <c r="AK300" s="10">
        <v>0</v>
      </c>
      <c r="AL300" s="10">
        <v>0</v>
      </c>
      <c r="AM300" s="10">
        <v>0</v>
      </c>
      <c r="AN300" s="10">
        <v>10.5</v>
      </c>
      <c r="AO300" s="10">
        <v>0</v>
      </c>
      <c r="AP300" s="10">
        <v>0</v>
      </c>
      <c r="AQ300" s="10">
        <v>0</v>
      </c>
      <c r="AR300" s="10">
        <v>0</v>
      </c>
      <c r="AS300" s="10">
        <v>10.4</v>
      </c>
      <c r="AT300" s="10">
        <v>0</v>
      </c>
      <c r="AU300" s="10">
        <v>0</v>
      </c>
      <c r="AV300" s="10">
        <v>0</v>
      </c>
      <c r="AW300" s="10">
        <v>0</v>
      </c>
      <c r="AX300" s="10">
        <v>10.5</v>
      </c>
      <c r="AY300" s="10">
        <v>0</v>
      </c>
      <c r="AZ300" s="10">
        <v>387</v>
      </c>
      <c r="BA300" s="10" t="s">
        <v>294</v>
      </c>
      <c r="BB300" s="10">
        <v>0</v>
      </c>
      <c r="BC300" s="10">
        <v>0</v>
      </c>
      <c r="BD300" s="10">
        <v>0</v>
      </c>
      <c r="BE300" s="10">
        <v>10.5</v>
      </c>
      <c r="BF300" s="10">
        <v>0</v>
      </c>
      <c r="BG300" s="10">
        <v>0</v>
      </c>
      <c r="BH300" s="10">
        <v>0</v>
      </c>
      <c r="BI300" s="10">
        <v>0</v>
      </c>
      <c r="BJ300" s="10">
        <v>10.3</v>
      </c>
      <c r="BK300" s="10">
        <v>0</v>
      </c>
      <c r="BL300" s="10">
        <v>0</v>
      </c>
      <c r="BM300" s="10">
        <v>0</v>
      </c>
      <c r="BN300" s="10">
        <v>0</v>
      </c>
      <c r="BO300" s="10">
        <v>10.5</v>
      </c>
      <c r="BP300" s="10">
        <v>0</v>
      </c>
      <c r="BQ300" s="10">
        <v>387</v>
      </c>
      <c r="BR300" s="10" t="s">
        <v>294</v>
      </c>
      <c r="BS300" s="10">
        <v>0</v>
      </c>
      <c r="BT300" s="10">
        <v>0</v>
      </c>
      <c r="BU300" s="10">
        <v>0</v>
      </c>
      <c r="BV300" s="10">
        <v>10.3</v>
      </c>
      <c r="BW300" s="10">
        <v>0</v>
      </c>
      <c r="BX300" s="10">
        <v>0</v>
      </c>
      <c r="BY300" s="10">
        <v>0</v>
      </c>
      <c r="BZ300" s="10">
        <v>0</v>
      </c>
      <c r="CA300" s="10">
        <v>10.3</v>
      </c>
      <c r="CB300" s="10">
        <v>0</v>
      </c>
      <c r="CC300" s="10">
        <v>0</v>
      </c>
      <c r="CD300" s="10">
        <v>0</v>
      </c>
      <c r="CE300" s="10">
        <v>0</v>
      </c>
      <c r="CF300" s="10">
        <v>10.199999999999999</v>
      </c>
      <c r="CG300" s="10">
        <v>0</v>
      </c>
      <c r="CH300" s="10">
        <v>387</v>
      </c>
      <c r="CI300" s="10" t="s">
        <v>294</v>
      </c>
      <c r="CJ300" s="10">
        <v>0</v>
      </c>
      <c r="CK300" s="10">
        <v>0</v>
      </c>
      <c r="CL300" s="10">
        <v>0</v>
      </c>
      <c r="CM300" s="10">
        <v>10.5</v>
      </c>
      <c r="CN300" s="10">
        <v>0</v>
      </c>
      <c r="CO300" s="10">
        <v>0</v>
      </c>
      <c r="CP300" s="10">
        <v>0</v>
      </c>
      <c r="CQ300" s="10">
        <v>0</v>
      </c>
      <c r="CR300" s="10">
        <v>10.5</v>
      </c>
      <c r="CS300" s="10">
        <v>0</v>
      </c>
      <c r="CT300" s="10">
        <v>0</v>
      </c>
      <c r="CU300" s="10">
        <v>0</v>
      </c>
      <c r="CV300" s="10">
        <v>0</v>
      </c>
      <c r="CW300" s="10">
        <v>10.5</v>
      </c>
      <c r="CX300" s="10">
        <v>0</v>
      </c>
      <c r="CY300" s="10">
        <v>386</v>
      </c>
      <c r="CZ300" s="10" t="s">
        <v>293</v>
      </c>
      <c r="DA300" s="10">
        <v>0</v>
      </c>
      <c r="DB300" s="10">
        <v>0</v>
      </c>
      <c r="DC300" s="10">
        <v>0</v>
      </c>
      <c r="DD300" s="10">
        <v>10.5</v>
      </c>
      <c r="DE300" s="10">
        <v>0</v>
      </c>
      <c r="DF300" s="10">
        <v>0</v>
      </c>
      <c r="DG300" s="10">
        <v>0</v>
      </c>
      <c r="DH300" s="10">
        <v>0</v>
      </c>
      <c r="DI300" s="10">
        <v>10.4</v>
      </c>
      <c r="DJ300" s="10">
        <v>0</v>
      </c>
      <c r="DK300" s="10">
        <v>0</v>
      </c>
      <c r="DL300" s="10">
        <v>0</v>
      </c>
      <c r="DM300" s="10">
        <v>0</v>
      </c>
      <c r="DN300" s="10">
        <v>10.5</v>
      </c>
      <c r="DO300" s="10">
        <v>0</v>
      </c>
    </row>
    <row r="301" spans="1:119" x14ac:dyDescent="0.25">
      <c r="A301" s="10">
        <v>388</v>
      </c>
      <c r="B301" s="10" t="s">
        <v>296</v>
      </c>
      <c r="C301" s="10">
        <v>0.08</v>
      </c>
      <c r="D301" s="10">
        <v>0.04</v>
      </c>
      <c r="E301" s="10">
        <v>5</v>
      </c>
      <c r="F301" s="10">
        <v>10.4</v>
      </c>
      <c r="G301" s="10">
        <v>0.88</v>
      </c>
      <c r="H301" s="10">
        <v>0.16</v>
      </c>
      <c r="I301" s="10">
        <v>0.08</v>
      </c>
      <c r="J301" s="10">
        <v>10</v>
      </c>
      <c r="K301" s="10">
        <v>10.199999999999999</v>
      </c>
      <c r="L301" s="10">
        <v>0.9</v>
      </c>
      <c r="M301" s="10">
        <v>0.08</v>
      </c>
      <c r="N301" s="10">
        <v>0.04</v>
      </c>
      <c r="O301" s="10">
        <v>5</v>
      </c>
      <c r="P301" s="10">
        <v>10.3</v>
      </c>
      <c r="Q301" s="10">
        <v>0.9</v>
      </c>
      <c r="R301" s="10">
        <v>388</v>
      </c>
      <c r="S301" s="10" t="s">
        <v>296</v>
      </c>
      <c r="T301" s="10">
        <v>7.5499999999999998E-2</v>
      </c>
      <c r="U301" s="10">
        <v>2.12E-2</v>
      </c>
      <c r="V301" s="10">
        <v>4.3940000000000001</v>
      </c>
      <c r="W301" s="10">
        <v>10.3</v>
      </c>
      <c r="Y301" s="10">
        <v>0.1101</v>
      </c>
      <c r="Z301" s="10">
        <v>2.7799999999999998E-2</v>
      </c>
      <c r="AA301" s="10">
        <v>6.3032000000000004</v>
      </c>
      <c r="AB301" s="10">
        <v>10.4</v>
      </c>
      <c r="AD301" s="10">
        <v>0.1186</v>
      </c>
      <c r="AE301" s="10">
        <v>2.9700000000000001E-2</v>
      </c>
      <c r="AF301" s="10">
        <v>6.7896999999999998</v>
      </c>
      <c r="AG301" s="10">
        <v>10.4</v>
      </c>
      <c r="AI301" s="10">
        <v>388</v>
      </c>
      <c r="AJ301" s="10" t="s">
        <v>296</v>
      </c>
      <c r="AK301" s="10">
        <v>0</v>
      </c>
      <c r="AL301" s="10">
        <v>0</v>
      </c>
      <c r="AM301" s="10">
        <v>0</v>
      </c>
      <c r="AN301" s="10">
        <v>10.5</v>
      </c>
      <c r="AO301" s="10">
        <v>0</v>
      </c>
      <c r="AP301" s="10">
        <v>0</v>
      </c>
      <c r="AQ301" s="10">
        <v>0</v>
      </c>
      <c r="AR301" s="10">
        <v>0</v>
      </c>
      <c r="AS301" s="10">
        <v>10.4</v>
      </c>
      <c r="AT301" s="10">
        <v>0</v>
      </c>
      <c r="AU301" s="10">
        <v>0</v>
      </c>
      <c r="AV301" s="10">
        <v>0</v>
      </c>
      <c r="AW301" s="10">
        <v>0</v>
      </c>
      <c r="AX301" s="10">
        <v>10.5</v>
      </c>
      <c r="AY301" s="10">
        <v>0</v>
      </c>
      <c r="AZ301" s="10">
        <v>388</v>
      </c>
      <c r="BA301" s="10" t="s">
        <v>296</v>
      </c>
      <c r="BB301" s="10">
        <v>0</v>
      </c>
      <c r="BC301" s="10">
        <v>0</v>
      </c>
      <c r="BD301" s="10">
        <v>0</v>
      </c>
      <c r="BE301" s="10">
        <v>10.5</v>
      </c>
      <c r="BF301" s="10">
        <v>0</v>
      </c>
      <c r="BG301" s="10">
        <v>0</v>
      </c>
      <c r="BH301" s="10">
        <v>0</v>
      </c>
      <c r="BI301" s="10">
        <v>0</v>
      </c>
      <c r="BJ301" s="10">
        <v>10.3</v>
      </c>
      <c r="BK301" s="10">
        <v>0</v>
      </c>
      <c r="BL301" s="10">
        <v>0</v>
      </c>
      <c r="BM301" s="10">
        <v>0</v>
      </c>
      <c r="BN301" s="10">
        <v>0</v>
      </c>
      <c r="BO301" s="10">
        <v>10.5</v>
      </c>
      <c r="BP301" s="10">
        <v>0</v>
      </c>
      <c r="BQ301" s="10">
        <v>388</v>
      </c>
      <c r="BR301" s="10" t="s">
        <v>296</v>
      </c>
      <c r="BS301" s="10">
        <v>5.0000000000000001E-4</v>
      </c>
      <c r="BT301" s="10">
        <v>0</v>
      </c>
      <c r="BU301" s="10">
        <v>3.0300000000000001E-2</v>
      </c>
      <c r="BV301" s="10">
        <v>10.3</v>
      </c>
      <c r="BW301" s="10">
        <v>1</v>
      </c>
      <c r="BX301" s="10">
        <v>5.0000000000000001E-4</v>
      </c>
      <c r="BY301" s="10">
        <v>0</v>
      </c>
      <c r="BZ301" s="10">
        <v>2.69E-2</v>
      </c>
      <c r="CA301" s="10">
        <v>10.3</v>
      </c>
      <c r="CB301" s="10">
        <v>1</v>
      </c>
      <c r="CC301" s="10">
        <v>5.0000000000000001E-4</v>
      </c>
      <c r="CD301" s="10">
        <v>0</v>
      </c>
      <c r="CE301" s="10">
        <v>2.7199999999999998E-2</v>
      </c>
      <c r="CF301" s="10">
        <v>10.199999999999999</v>
      </c>
      <c r="CG301" s="10">
        <v>1</v>
      </c>
      <c r="CH301" s="10">
        <v>388</v>
      </c>
      <c r="CI301" s="10" t="s">
        <v>296</v>
      </c>
      <c r="CJ301" s="10">
        <v>2.0000000000000001E-4</v>
      </c>
      <c r="CK301" s="10">
        <v>0</v>
      </c>
      <c r="CL301" s="10">
        <v>1.32E-2</v>
      </c>
      <c r="CM301" s="10">
        <v>10.5</v>
      </c>
      <c r="CN301" s="10">
        <v>1</v>
      </c>
      <c r="CO301" s="10">
        <v>2.0000000000000001E-4</v>
      </c>
      <c r="CP301" s="10">
        <v>0</v>
      </c>
      <c r="CQ301" s="10">
        <v>9.9000000000000008E-3</v>
      </c>
      <c r="CR301" s="10">
        <v>10.5</v>
      </c>
      <c r="CS301" s="10">
        <v>1</v>
      </c>
      <c r="CT301" s="10">
        <v>2.0000000000000001E-4</v>
      </c>
      <c r="CU301" s="10">
        <v>0</v>
      </c>
      <c r="CV301" s="10">
        <v>9.9000000000000008E-3</v>
      </c>
      <c r="CW301" s="10">
        <v>10.5</v>
      </c>
      <c r="CX301" s="10">
        <v>1</v>
      </c>
      <c r="CY301" s="10">
        <v>387</v>
      </c>
      <c r="CZ301" s="10" t="s">
        <v>294</v>
      </c>
      <c r="DA301" s="10">
        <v>0</v>
      </c>
      <c r="DB301" s="10">
        <v>0</v>
      </c>
      <c r="DC301" s="10">
        <v>0</v>
      </c>
      <c r="DD301" s="10">
        <v>10.5</v>
      </c>
      <c r="DE301" s="10">
        <v>0</v>
      </c>
      <c r="DF301" s="10">
        <v>0</v>
      </c>
      <c r="DG301" s="10">
        <v>0</v>
      </c>
      <c r="DH301" s="10">
        <v>0</v>
      </c>
      <c r="DI301" s="10">
        <v>10.4</v>
      </c>
      <c r="DJ301" s="10">
        <v>0</v>
      </c>
      <c r="DK301" s="10">
        <v>0</v>
      </c>
      <c r="DL301" s="10">
        <v>0</v>
      </c>
      <c r="DM301" s="10">
        <v>0</v>
      </c>
      <c r="DN301" s="10">
        <v>10.5</v>
      </c>
      <c r="DO301" s="10">
        <v>0</v>
      </c>
    </row>
    <row r="302" spans="1:119" x14ac:dyDescent="0.25">
      <c r="A302" s="10">
        <v>389</v>
      </c>
      <c r="B302" s="10" t="s">
        <v>291</v>
      </c>
      <c r="C302" s="10">
        <v>0.53</v>
      </c>
      <c r="D302" s="10">
        <v>0.27</v>
      </c>
      <c r="E302" s="10">
        <v>33</v>
      </c>
      <c r="F302" s="10">
        <v>10.4</v>
      </c>
      <c r="G302" s="10">
        <v>0.89</v>
      </c>
      <c r="H302" s="10">
        <v>0.5</v>
      </c>
      <c r="I302" s="10">
        <v>0.26</v>
      </c>
      <c r="J302" s="10">
        <v>32</v>
      </c>
      <c r="K302" s="10">
        <v>10.199999999999999</v>
      </c>
      <c r="L302" s="10">
        <v>0.89</v>
      </c>
      <c r="M302" s="10">
        <v>0.32</v>
      </c>
      <c r="N302" s="10">
        <v>0.16</v>
      </c>
      <c r="O302" s="10">
        <v>20</v>
      </c>
      <c r="P302" s="10">
        <v>10.3</v>
      </c>
      <c r="Q302" s="10">
        <v>0.89</v>
      </c>
      <c r="R302" s="10">
        <v>389</v>
      </c>
      <c r="S302" s="10" t="s">
        <v>291</v>
      </c>
      <c r="T302" s="10">
        <v>0.91579999999999995</v>
      </c>
      <c r="U302" s="10">
        <v>0.24329999999999999</v>
      </c>
      <c r="V302" s="10">
        <v>53.113100000000003</v>
      </c>
      <c r="W302" s="10">
        <v>10.3</v>
      </c>
      <c r="Y302" s="10">
        <v>0.871</v>
      </c>
      <c r="Z302" s="10">
        <v>0.2324</v>
      </c>
      <c r="AA302" s="10">
        <v>50.042400000000001</v>
      </c>
      <c r="AB302" s="10">
        <v>10.4</v>
      </c>
      <c r="AD302" s="10">
        <v>0.91739999999999999</v>
      </c>
      <c r="AE302" s="10">
        <v>0.26910000000000001</v>
      </c>
      <c r="AF302" s="10">
        <v>53.076700000000002</v>
      </c>
      <c r="AG302" s="10">
        <v>10.4</v>
      </c>
      <c r="AI302" s="10">
        <v>389</v>
      </c>
      <c r="AJ302" s="10" t="s">
        <v>291</v>
      </c>
      <c r="AK302" s="10">
        <v>0.60699999999999998</v>
      </c>
      <c r="AL302" s="10">
        <v>0.19320000000000001</v>
      </c>
      <c r="AM302" s="10">
        <v>35.026499999999999</v>
      </c>
      <c r="AN302" s="10">
        <v>10.5</v>
      </c>
      <c r="AO302" s="10">
        <v>0.95</v>
      </c>
      <c r="AP302" s="10">
        <v>0.67720000000000002</v>
      </c>
      <c r="AQ302" s="10">
        <v>0.22</v>
      </c>
      <c r="AR302" s="10">
        <v>39.528399999999998</v>
      </c>
      <c r="AS302" s="10">
        <v>10.4</v>
      </c>
      <c r="AT302" s="10">
        <v>0.95</v>
      </c>
      <c r="AU302" s="10">
        <v>0.59770000000000001</v>
      </c>
      <c r="AV302" s="10">
        <v>0.19850000000000001</v>
      </c>
      <c r="AW302" s="10">
        <v>34.630299999999998</v>
      </c>
      <c r="AX302" s="10">
        <v>10.5</v>
      </c>
      <c r="AY302" s="10">
        <v>0.95</v>
      </c>
      <c r="AZ302" s="10">
        <v>389</v>
      </c>
      <c r="BA302" s="10" t="s">
        <v>291</v>
      </c>
      <c r="BB302" s="10">
        <v>0.50919999999999999</v>
      </c>
      <c r="BC302" s="10">
        <v>0.51949999999999996</v>
      </c>
      <c r="BD302" s="10">
        <v>40</v>
      </c>
      <c r="BE302" s="10">
        <v>10.5</v>
      </c>
      <c r="BF302" s="10">
        <v>0.7</v>
      </c>
      <c r="BG302" s="10">
        <v>0.7752</v>
      </c>
      <c r="BH302" s="10">
        <v>0.60160000000000002</v>
      </c>
      <c r="BI302" s="10">
        <v>55</v>
      </c>
      <c r="BJ302" s="10">
        <v>10.3</v>
      </c>
      <c r="BK302" s="10">
        <v>0.79</v>
      </c>
      <c r="BL302" s="10">
        <v>0.63649999999999995</v>
      </c>
      <c r="BM302" s="10">
        <v>0.64939999999999998</v>
      </c>
      <c r="BN302" s="10">
        <v>50</v>
      </c>
      <c r="BO302" s="10">
        <v>10.5</v>
      </c>
      <c r="BP302" s="10">
        <v>0.7</v>
      </c>
      <c r="BQ302" s="10">
        <v>389</v>
      </c>
      <c r="BR302" s="10" t="s">
        <v>291</v>
      </c>
      <c r="BS302" s="10">
        <v>1.0148999999999999</v>
      </c>
      <c r="BT302" s="10">
        <v>0.70840000000000003</v>
      </c>
      <c r="BU302" s="10">
        <v>69.375</v>
      </c>
      <c r="BV302" s="10">
        <v>10.3</v>
      </c>
      <c r="BW302" s="10">
        <v>0.82</v>
      </c>
      <c r="BX302" s="10">
        <v>0.95299999999999996</v>
      </c>
      <c r="BY302" s="10">
        <v>0.51439999999999997</v>
      </c>
      <c r="BZ302" s="10">
        <v>60.7059</v>
      </c>
      <c r="CA302" s="10">
        <v>10.3</v>
      </c>
      <c r="CB302" s="10">
        <v>0.88</v>
      </c>
      <c r="CC302" s="10">
        <v>1.0253000000000001</v>
      </c>
      <c r="CD302" s="10">
        <v>0.6623</v>
      </c>
      <c r="CE302" s="10">
        <v>69.087999999999994</v>
      </c>
      <c r="CF302" s="10">
        <v>10.199999999999999</v>
      </c>
      <c r="CG302" s="10">
        <v>0.84</v>
      </c>
      <c r="CH302" s="10">
        <v>389</v>
      </c>
      <c r="CI302" s="10" t="s">
        <v>291</v>
      </c>
      <c r="CJ302" s="10">
        <v>1.0148999999999999</v>
      </c>
      <c r="CK302" s="10">
        <v>0.1244</v>
      </c>
      <c r="CL302" s="10">
        <v>56.221499999999999</v>
      </c>
      <c r="CM302" s="10">
        <v>10.5</v>
      </c>
      <c r="CN302" s="10">
        <v>0.99</v>
      </c>
      <c r="CO302" s="10">
        <v>0.95299999999999996</v>
      </c>
      <c r="CP302" s="10">
        <v>0.1244</v>
      </c>
      <c r="CQ302" s="10">
        <v>52.847999999999999</v>
      </c>
      <c r="CR302" s="10">
        <v>10.5</v>
      </c>
      <c r="CS302" s="10">
        <v>0.99</v>
      </c>
      <c r="CT302" s="10">
        <v>1.0253000000000001</v>
      </c>
      <c r="CU302" s="10">
        <v>0.1244</v>
      </c>
      <c r="CV302" s="10">
        <v>56.789099999999998</v>
      </c>
      <c r="CW302" s="10">
        <v>10.5</v>
      </c>
      <c r="CX302" s="10">
        <v>0.99</v>
      </c>
      <c r="CY302" s="10">
        <v>388</v>
      </c>
      <c r="CZ302" s="10" t="s">
        <v>296</v>
      </c>
      <c r="DA302" s="10">
        <v>0</v>
      </c>
      <c r="DB302" s="10">
        <v>0</v>
      </c>
      <c r="DC302" s="10">
        <v>0</v>
      </c>
      <c r="DD302" s="10">
        <v>10.5</v>
      </c>
      <c r="DE302" s="10">
        <v>0</v>
      </c>
      <c r="DF302" s="10">
        <v>0</v>
      </c>
      <c r="DG302" s="10">
        <v>0</v>
      </c>
      <c r="DH302" s="10">
        <v>0</v>
      </c>
      <c r="DI302" s="10">
        <v>10.4</v>
      </c>
      <c r="DJ302" s="10">
        <v>0</v>
      </c>
      <c r="DK302" s="10">
        <v>0</v>
      </c>
      <c r="DL302" s="10">
        <v>0</v>
      </c>
      <c r="DM302" s="10">
        <v>0</v>
      </c>
      <c r="DN302" s="10">
        <v>10.5</v>
      </c>
      <c r="DO302" s="10">
        <v>0</v>
      </c>
    </row>
    <row r="303" spans="1:119" x14ac:dyDescent="0.25">
      <c r="A303" s="10">
        <v>390</v>
      </c>
      <c r="B303" s="10" t="s">
        <v>72</v>
      </c>
      <c r="R303" s="10">
        <v>390</v>
      </c>
      <c r="S303" s="10" t="s">
        <v>72</v>
      </c>
      <c r="AI303" s="10">
        <v>390</v>
      </c>
      <c r="AJ303" s="10" t="s">
        <v>72</v>
      </c>
      <c r="AZ303" s="10">
        <v>390</v>
      </c>
      <c r="BA303" s="10" t="s">
        <v>72</v>
      </c>
      <c r="BQ303" s="10">
        <v>390</v>
      </c>
      <c r="BR303" s="10" t="s">
        <v>72</v>
      </c>
      <c r="CH303" s="10">
        <v>390</v>
      </c>
      <c r="CI303" s="10" t="s">
        <v>72</v>
      </c>
      <c r="CY303" s="10">
        <v>389</v>
      </c>
      <c r="CZ303" s="10" t="s">
        <v>291</v>
      </c>
      <c r="DA303" s="10">
        <v>0.8911</v>
      </c>
      <c r="DB303" s="10">
        <v>0.18099999999999999</v>
      </c>
      <c r="DC303" s="10">
        <v>50</v>
      </c>
      <c r="DD303" s="10">
        <v>10.5</v>
      </c>
      <c r="DE303" s="10">
        <v>0.98</v>
      </c>
      <c r="DF303" s="10">
        <v>1.2357</v>
      </c>
      <c r="DG303" s="10">
        <v>0.25090000000000001</v>
      </c>
      <c r="DH303" s="10">
        <v>70</v>
      </c>
      <c r="DI303" s="10">
        <v>10.4</v>
      </c>
      <c r="DJ303" s="10">
        <v>0.98</v>
      </c>
      <c r="DK303" s="10">
        <v>1.4258</v>
      </c>
      <c r="DL303" s="10">
        <v>0.28949999999999998</v>
      </c>
      <c r="DM303" s="10">
        <v>80</v>
      </c>
      <c r="DN303" s="10">
        <v>10.5</v>
      </c>
      <c r="DO303" s="10">
        <v>0.98</v>
      </c>
    </row>
    <row r="304" spans="1:119" x14ac:dyDescent="0.25">
      <c r="A304" s="10">
        <v>391</v>
      </c>
      <c r="B304" s="10" t="s">
        <v>73</v>
      </c>
      <c r="C304" s="10">
        <v>-0.71</v>
      </c>
      <c r="D304" s="10">
        <v>-0.18</v>
      </c>
      <c r="E304" s="10">
        <v>11.84</v>
      </c>
      <c r="F304" s="10">
        <v>35.46</v>
      </c>
      <c r="G304" s="10">
        <v>0.97</v>
      </c>
      <c r="H304" s="10">
        <v>-0.74</v>
      </c>
      <c r="I304" s="10">
        <v>-0.19</v>
      </c>
      <c r="J304" s="10">
        <v>12.47</v>
      </c>
      <c r="K304" s="10">
        <v>35.119999999999997</v>
      </c>
      <c r="L304" s="10">
        <v>0.96899999999999997</v>
      </c>
      <c r="M304" s="10">
        <v>-0.85</v>
      </c>
      <c r="N304" s="10">
        <v>-0.21</v>
      </c>
      <c r="O304" s="10">
        <v>14.44</v>
      </c>
      <c r="P304" s="10">
        <v>34.83</v>
      </c>
      <c r="Q304" s="10">
        <v>0.97</v>
      </c>
      <c r="R304" s="10">
        <v>391</v>
      </c>
      <c r="S304" s="10" t="s">
        <v>73</v>
      </c>
      <c r="T304" s="10">
        <v>0.17</v>
      </c>
      <c r="U304" s="10">
        <v>0.12</v>
      </c>
      <c r="V304" s="10">
        <v>3.2726452902824117</v>
      </c>
      <c r="W304" s="10">
        <v>36.71</v>
      </c>
      <c r="Y304" s="10">
        <v>0.34</v>
      </c>
      <c r="Z304" s="10">
        <v>0.18</v>
      </c>
      <c r="AA304" s="10">
        <v>6.0586765771804636</v>
      </c>
      <c r="AB304" s="10">
        <v>36.659999999999997</v>
      </c>
      <c r="AD304" s="10">
        <v>0.33</v>
      </c>
      <c r="AE304" s="10">
        <v>0.19</v>
      </c>
      <c r="AF304" s="10">
        <v>6.0647843486312274</v>
      </c>
      <c r="AG304" s="10">
        <v>36.25</v>
      </c>
      <c r="AI304" s="10">
        <v>391</v>
      </c>
      <c r="AJ304" s="10" t="s">
        <v>73</v>
      </c>
      <c r="AK304" s="10">
        <v>-0.75099620272438594</v>
      </c>
      <c r="AL304" s="10">
        <v>-0.36429192622366297</v>
      </c>
      <c r="AM304" s="10">
        <v>-12.601129834868219</v>
      </c>
      <c r="AN304" s="10">
        <v>38.243180951001712</v>
      </c>
      <c r="AO304" s="10">
        <v>0.89973293657201547</v>
      </c>
      <c r="AP304" s="10">
        <v>-0.86519301273288318</v>
      </c>
      <c r="AQ304" s="10">
        <v>-0.41185615080531512</v>
      </c>
      <c r="AR304" s="10">
        <v>-14.589478658845634</v>
      </c>
      <c r="AS304" s="10">
        <v>37.919671251079727</v>
      </c>
      <c r="AT304" s="10">
        <v>0.90291743566306282</v>
      </c>
      <c r="AU304" s="10">
        <v>-0.90931763557749612</v>
      </c>
      <c r="AV304" s="10">
        <v>-0.42633123033299958</v>
      </c>
      <c r="AW304" s="10">
        <v>-15.263634565231598</v>
      </c>
      <c r="AX304" s="10">
        <v>37.987833774887264</v>
      </c>
      <c r="AY304" s="10">
        <v>0.90542503353151349</v>
      </c>
      <c r="AZ304" s="10">
        <v>391</v>
      </c>
      <c r="BA304" s="10" t="s">
        <v>73</v>
      </c>
      <c r="BB304" s="10">
        <v>-0.24488629764639108</v>
      </c>
      <c r="BC304" s="10">
        <v>-0.14962327561206482</v>
      </c>
      <c r="BD304" s="10">
        <v>-4.5078381733279524</v>
      </c>
      <c r="BE304" s="10">
        <v>36.75528498974532</v>
      </c>
      <c r="BF304" s="10">
        <v>0.8533275093461905</v>
      </c>
      <c r="BG304" s="10">
        <v>-0.32888311546582916</v>
      </c>
      <c r="BH304" s="10">
        <v>-0.18074403798325397</v>
      </c>
      <c r="BI304" s="10">
        <v>-5.9440439131840597</v>
      </c>
      <c r="BJ304" s="10">
        <v>36.450947737447493</v>
      </c>
      <c r="BK304" s="10">
        <v>0.8763752754208145</v>
      </c>
      <c r="BL304" s="10">
        <v>-0.37995559063875095</v>
      </c>
      <c r="BM304" s="10">
        <v>-0.20158942582530404</v>
      </c>
      <c r="BN304" s="10">
        <v>-6.8005929442323279</v>
      </c>
      <c r="BO304" s="10">
        <v>36.516050071464669</v>
      </c>
      <c r="BP304" s="10">
        <v>0.88336794787270645</v>
      </c>
      <c r="BQ304" s="10">
        <v>391</v>
      </c>
      <c r="BR304" s="10" t="s">
        <v>73</v>
      </c>
      <c r="BS304" s="10">
        <v>-0.85299999999999998</v>
      </c>
      <c r="BT304" s="10">
        <v>-0.36299999999999999</v>
      </c>
      <c r="BU304" s="10">
        <v>-14.664738425321664</v>
      </c>
      <c r="BV304" s="10">
        <v>36.497</v>
      </c>
      <c r="BW304" s="10">
        <v>0.92014636621757706</v>
      </c>
      <c r="BX304" s="10">
        <v>-1.0640000000000001</v>
      </c>
      <c r="BY304" s="10">
        <v>-0.441</v>
      </c>
      <c r="BZ304" s="10">
        <v>-18.528670014291112</v>
      </c>
      <c r="CA304" s="10">
        <v>35.889000000000003</v>
      </c>
      <c r="CB304" s="10">
        <v>0.92379455116920783</v>
      </c>
      <c r="CC304" s="10">
        <v>-1.1519999999999999</v>
      </c>
      <c r="CD304" s="10">
        <v>-0.48099999999999998</v>
      </c>
      <c r="CE304" s="10">
        <v>-19.732666888694737</v>
      </c>
      <c r="CF304" s="10">
        <v>36.526000000000003</v>
      </c>
      <c r="CG304" s="10">
        <v>0.92279227962476129</v>
      </c>
      <c r="CH304" s="10">
        <v>391</v>
      </c>
      <c r="CI304" s="10" t="s">
        <v>73</v>
      </c>
      <c r="CJ304" s="10">
        <v>-0.184</v>
      </c>
      <c r="CK304" s="10">
        <v>-0.112</v>
      </c>
      <c r="CL304" s="10">
        <v>-3.2839993145282333</v>
      </c>
      <c r="CM304" s="10">
        <v>37.869999999999997</v>
      </c>
      <c r="CN304" s="10">
        <v>0.85419855561443858</v>
      </c>
      <c r="CO304" s="10">
        <v>-0.34200000000000003</v>
      </c>
      <c r="CP304" s="10">
        <v>-0.16400000000000001</v>
      </c>
      <c r="CQ304" s="10">
        <v>-5.8817247856695767</v>
      </c>
      <c r="CR304" s="10">
        <v>37.231000000000002</v>
      </c>
      <c r="CS304" s="10">
        <v>0.90168756007770667</v>
      </c>
      <c r="CT304" s="10">
        <v>-0.48499999999999999</v>
      </c>
      <c r="CU304" s="10">
        <v>-0.21299999999999999</v>
      </c>
      <c r="CV304" s="10">
        <v>-8.1009993699757157</v>
      </c>
      <c r="CW304" s="10">
        <v>37.752000000000002</v>
      </c>
      <c r="CX304" s="10">
        <v>0.91559317881080238</v>
      </c>
      <c r="CY304" s="10">
        <v>390</v>
      </c>
      <c r="CZ304" s="10" t="s">
        <v>72</v>
      </c>
    </row>
    <row r="305" spans="1:119" x14ac:dyDescent="0.25">
      <c r="A305" s="10">
        <v>392</v>
      </c>
      <c r="B305" s="10" t="s">
        <v>8</v>
      </c>
      <c r="C305" s="10">
        <v>0.71</v>
      </c>
      <c r="D305" s="10">
        <v>0.18</v>
      </c>
      <c r="E305" s="10">
        <v>11.84</v>
      </c>
      <c r="F305" s="10">
        <v>35.46</v>
      </c>
      <c r="G305" s="10">
        <v>0.97</v>
      </c>
      <c r="H305" s="10">
        <v>0.74</v>
      </c>
      <c r="I305" s="10">
        <v>0.19</v>
      </c>
      <c r="J305" s="10">
        <v>12.47</v>
      </c>
      <c r="K305" s="10">
        <v>35.119999999999997</v>
      </c>
      <c r="L305" s="10">
        <v>0.96899999999999997</v>
      </c>
      <c r="M305" s="10">
        <v>0.85</v>
      </c>
      <c r="N305" s="10">
        <v>0.21</v>
      </c>
      <c r="O305" s="10">
        <v>14.44</v>
      </c>
      <c r="P305" s="10">
        <v>34.83</v>
      </c>
      <c r="Q305" s="10">
        <v>0.97</v>
      </c>
      <c r="R305" s="10">
        <v>392</v>
      </c>
      <c r="S305" s="10" t="s">
        <v>8</v>
      </c>
      <c r="T305" s="10">
        <v>0.17</v>
      </c>
      <c r="U305" s="10">
        <v>0.12</v>
      </c>
      <c r="V305" s="10">
        <v>3.2726452902824117</v>
      </c>
      <c r="W305" s="10">
        <v>36.71</v>
      </c>
      <c r="Y305" s="10">
        <v>0.34</v>
      </c>
      <c r="Z305" s="10">
        <v>0.18</v>
      </c>
      <c r="AA305" s="10">
        <v>6.0586765771804636</v>
      </c>
      <c r="AB305" s="10">
        <v>36.659999999999997</v>
      </c>
      <c r="AD305" s="10">
        <v>0.33</v>
      </c>
      <c r="AE305" s="10">
        <v>0.19</v>
      </c>
      <c r="AF305" s="10">
        <v>6.0647843486312274</v>
      </c>
      <c r="AG305" s="10">
        <v>36.25</v>
      </c>
      <c r="AI305" s="10">
        <v>392</v>
      </c>
      <c r="AJ305" s="10" t="s">
        <v>8</v>
      </c>
      <c r="AK305" s="10">
        <v>0.75099620272437217</v>
      </c>
      <c r="AL305" s="10">
        <v>0.36429192622364864</v>
      </c>
      <c r="AM305" s="10">
        <v>12.601129834867935</v>
      </c>
      <c r="AN305" s="10">
        <v>38.243180951001712</v>
      </c>
      <c r="AO305" s="10">
        <v>0.89973293657201914</v>
      </c>
      <c r="AP305" s="10">
        <v>0.8651930127328824</v>
      </c>
      <c r="AQ305" s="10">
        <v>0.41185615080531618</v>
      </c>
      <c r="AR305" s="10">
        <v>14.58947865884563</v>
      </c>
      <c r="AS305" s="10">
        <v>37.919671251079727</v>
      </c>
      <c r="AT305" s="10">
        <v>0.90291743566306226</v>
      </c>
      <c r="AU305" s="10">
        <v>0.90931763557750434</v>
      </c>
      <c r="AV305" s="10">
        <v>0.42633123033298187</v>
      </c>
      <c r="AW305" s="10">
        <v>15.263634565231595</v>
      </c>
      <c r="AX305" s="10">
        <v>37.987833774887264</v>
      </c>
      <c r="AY305" s="10">
        <v>0.90542503353152182</v>
      </c>
      <c r="AZ305" s="10">
        <v>392</v>
      </c>
      <c r="BA305" s="10" t="s">
        <v>8</v>
      </c>
      <c r="BB305" s="10">
        <v>0.24488629764639822</v>
      </c>
      <c r="BC305" s="10">
        <v>0.14962327561206115</v>
      </c>
      <c r="BD305" s="10">
        <v>4.5078381733280164</v>
      </c>
      <c r="BE305" s="10">
        <v>36.75528498974532</v>
      </c>
      <c r="BF305" s="10">
        <v>0.85332750934620305</v>
      </c>
      <c r="BG305" s="10">
        <v>0.32888311546584253</v>
      </c>
      <c r="BH305" s="10">
        <v>0.18074403798328736</v>
      </c>
      <c r="BI305" s="10">
        <v>5.9440439131844993</v>
      </c>
      <c r="BJ305" s="10">
        <v>36.450947737447493</v>
      </c>
      <c r="BK305" s="10">
        <v>0.8763752754207853</v>
      </c>
      <c r="BL305" s="10">
        <v>0.37995559063873846</v>
      </c>
      <c r="BM305" s="10">
        <v>0.20158942582529299</v>
      </c>
      <c r="BN305" s="10">
        <v>6.8005929442320721</v>
      </c>
      <c r="BO305" s="10">
        <v>36.516050071464669</v>
      </c>
      <c r="BP305" s="10">
        <v>0.88336794787271056</v>
      </c>
      <c r="BQ305" s="10">
        <v>392</v>
      </c>
      <c r="BR305" s="10" t="s">
        <v>8</v>
      </c>
      <c r="BS305" s="10">
        <v>0.85299999999999998</v>
      </c>
      <c r="BT305" s="10">
        <v>0.36299999999999999</v>
      </c>
      <c r="BU305" s="10">
        <v>14.664738425321664</v>
      </c>
      <c r="BV305" s="10">
        <v>36.497</v>
      </c>
      <c r="BW305" s="10">
        <v>0.92014636621757706</v>
      </c>
      <c r="BX305" s="10">
        <v>1.0640000000000001</v>
      </c>
      <c r="BY305" s="10">
        <v>0.441</v>
      </c>
      <c r="BZ305" s="10">
        <v>18.528670014291112</v>
      </c>
      <c r="CA305" s="10">
        <v>35.889000000000003</v>
      </c>
      <c r="CB305" s="10">
        <v>0.92379455116920783</v>
      </c>
      <c r="CC305" s="10">
        <v>1.1519999999999999</v>
      </c>
      <c r="CD305" s="10">
        <v>0.48099999999999998</v>
      </c>
      <c r="CE305" s="10">
        <v>19.732666888694737</v>
      </c>
      <c r="CF305" s="10">
        <v>36.526000000000003</v>
      </c>
      <c r="CG305" s="10">
        <v>0.92279227962476129</v>
      </c>
      <c r="CH305" s="10">
        <v>392</v>
      </c>
      <c r="CI305" s="10" t="s">
        <v>8</v>
      </c>
      <c r="CJ305" s="10">
        <v>0.184</v>
      </c>
      <c r="CK305" s="10">
        <v>0.112</v>
      </c>
      <c r="CL305" s="10">
        <v>3.2839993145282333</v>
      </c>
      <c r="CM305" s="10">
        <v>37.869999999999997</v>
      </c>
      <c r="CN305" s="10">
        <v>0.85419855561443858</v>
      </c>
      <c r="CO305" s="10">
        <v>0.34200000000000003</v>
      </c>
      <c r="CP305" s="10">
        <v>0.16400000000000001</v>
      </c>
      <c r="CQ305" s="10">
        <v>5.8817247856695767</v>
      </c>
      <c r="CR305" s="10">
        <v>37.231000000000002</v>
      </c>
      <c r="CS305" s="10">
        <v>0.90168756007770667</v>
      </c>
      <c r="CT305" s="10">
        <v>0.48499999999999999</v>
      </c>
      <c r="CU305" s="10">
        <v>0.21299999999999999</v>
      </c>
      <c r="CV305" s="10">
        <v>8.1009993699757157</v>
      </c>
      <c r="CW305" s="10">
        <v>37.752000000000002</v>
      </c>
      <c r="CX305" s="10">
        <v>0.91559317881080238</v>
      </c>
      <c r="CY305" s="10">
        <v>391</v>
      </c>
      <c r="CZ305" s="10" t="s">
        <v>73</v>
      </c>
      <c r="DA305" s="10">
        <v>-0.72199999999999998</v>
      </c>
      <c r="DB305" s="10">
        <v>-0.308</v>
      </c>
      <c r="DC305" s="10">
        <v>-12.266325029078383</v>
      </c>
      <c r="DD305" s="10">
        <v>36.945999999999998</v>
      </c>
      <c r="DE305" s="10">
        <v>0.91980269140317539</v>
      </c>
      <c r="DF305" s="10">
        <v>-0.79400000000000004</v>
      </c>
      <c r="DG305" s="10">
        <v>-0.32900000000000001</v>
      </c>
      <c r="DH305" s="10">
        <v>-13.4884014492171</v>
      </c>
      <c r="DI305" s="10">
        <v>36.787999999999997</v>
      </c>
      <c r="DJ305" s="10">
        <v>0.92383245237645661</v>
      </c>
      <c r="DK305" s="10">
        <v>-0.875</v>
      </c>
      <c r="DL305" s="10">
        <v>-0.35499999999999998</v>
      </c>
      <c r="DM305" s="10">
        <v>-14.830680430378782</v>
      </c>
      <c r="DN305" s="10">
        <v>36.76</v>
      </c>
      <c r="DO305" s="10">
        <v>0.92663957909734851</v>
      </c>
    </row>
    <row r="306" spans="1:119" x14ac:dyDescent="0.25">
      <c r="A306" s="10">
        <v>393</v>
      </c>
      <c r="B306" s="10" t="s">
        <v>9</v>
      </c>
      <c r="R306" s="10">
        <v>393</v>
      </c>
      <c r="S306" s="10" t="s">
        <v>9</v>
      </c>
      <c r="AI306" s="10">
        <v>393</v>
      </c>
      <c r="AJ306" s="10" t="s">
        <v>9</v>
      </c>
      <c r="AZ306" s="10">
        <v>393</v>
      </c>
      <c r="BA306" s="10" t="s">
        <v>9</v>
      </c>
      <c r="BQ306" s="10">
        <v>393</v>
      </c>
      <c r="BR306" s="10" t="s">
        <v>9</v>
      </c>
      <c r="CH306" s="10">
        <v>393</v>
      </c>
      <c r="CI306" s="10" t="s">
        <v>9</v>
      </c>
      <c r="CY306" s="10">
        <v>392</v>
      </c>
      <c r="CZ306" s="10" t="s">
        <v>8</v>
      </c>
      <c r="DA306" s="10">
        <v>0.72199999999999998</v>
      </c>
      <c r="DB306" s="10">
        <v>0.308</v>
      </c>
      <c r="DC306" s="10">
        <v>12.266325029078383</v>
      </c>
      <c r="DD306" s="10">
        <v>36.945999999999998</v>
      </c>
      <c r="DE306" s="10">
        <v>0.91980269140317539</v>
      </c>
      <c r="DF306" s="10">
        <v>0.79400000000000004</v>
      </c>
      <c r="DG306" s="10">
        <v>0.32900000000000001</v>
      </c>
      <c r="DH306" s="10">
        <v>13.4884014492171</v>
      </c>
      <c r="DI306" s="10">
        <v>36.787999999999997</v>
      </c>
      <c r="DJ306" s="10">
        <v>0.92383245237645661</v>
      </c>
      <c r="DK306" s="10">
        <v>0.875</v>
      </c>
      <c r="DL306" s="10">
        <v>0.35499999999999998</v>
      </c>
      <c r="DM306" s="10">
        <v>14.830680430378782</v>
      </c>
      <c r="DN306" s="10">
        <v>36.76</v>
      </c>
      <c r="DO306" s="10">
        <v>0.92663957909734851</v>
      </c>
    </row>
    <row r="307" spans="1:119" x14ac:dyDescent="0.25">
      <c r="A307" s="10">
        <v>394</v>
      </c>
      <c r="B307" s="10" t="s">
        <v>10</v>
      </c>
      <c r="C307" s="10">
        <v>0.7</v>
      </c>
      <c r="D307" s="10">
        <v>0.14000000000000001</v>
      </c>
      <c r="E307" s="10">
        <v>38.5</v>
      </c>
      <c r="F307" s="10">
        <v>10.7</v>
      </c>
      <c r="G307" s="10">
        <v>0.98</v>
      </c>
      <c r="H307" s="10">
        <v>0.73</v>
      </c>
      <c r="I307" s="10">
        <v>0.15</v>
      </c>
      <c r="J307" s="10">
        <v>41</v>
      </c>
      <c r="K307" s="10">
        <v>10.5</v>
      </c>
      <c r="L307" s="10">
        <v>0.98</v>
      </c>
      <c r="M307" s="10">
        <v>0.84</v>
      </c>
      <c r="N307" s="10">
        <v>0.17</v>
      </c>
      <c r="O307" s="10">
        <v>47</v>
      </c>
      <c r="P307" s="10">
        <v>10.5</v>
      </c>
      <c r="Q307" s="10">
        <v>0.98</v>
      </c>
      <c r="R307" s="10">
        <v>394</v>
      </c>
      <c r="S307" s="10" t="s">
        <v>10</v>
      </c>
      <c r="T307" s="10">
        <v>0.17</v>
      </c>
      <c r="U307" s="10">
        <v>7.0000000000000007E-2</v>
      </c>
      <c r="V307" s="10">
        <v>10.013999999999999</v>
      </c>
      <c r="W307" s="10">
        <v>10.6</v>
      </c>
      <c r="Y307" s="10">
        <v>0.34</v>
      </c>
      <c r="Z307" s="10">
        <v>0.13</v>
      </c>
      <c r="AA307" s="10">
        <v>20.015000000000001</v>
      </c>
      <c r="AB307" s="10">
        <v>10.5</v>
      </c>
      <c r="AD307" s="10">
        <v>0.33</v>
      </c>
      <c r="AE307" s="10">
        <v>0.14000000000000001</v>
      </c>
      <c r="AF307" s="10">
        <v>19.710999999999999</v>
      </c>
      <c r="AG307" s="10">
        <v>10.5</v>
      </c>
      <c r="AI307" s="10">
        <v>394</v>
      </c>
      <c r="AJ307" s="10" t="s">
        <v>10</v>
      </c>
      <c r="AK307" s="10">
        <v>0.74500000001612365</v>
      </c>
      <c r="AL307" s="10">
        <v>0.30200004252467649</v>
      </c>
      <c r="AM307" s="10">
        <v>42.973999999999997</v>
      </c>
      <c r="AN307" s="10">
        <v>10.8</v>
      </c>
      <c r="AO307" s="10">
        <v>0.92700000000000005</v>
      </c>
      <c r="AP307" s="10">
        <v>0.85899999997578236</v>
      </c>
      <c r="AQ307" s="10">
        <v>0.34700005118542532</v>
      </c>
      <c r="AR307" s="10">
        <v>49.988999999999997</v>
      </c>
      <c r="AS307" s="10">
        <v>10.7</v>
      </c>
      <c r="AT307" s="10">
        <v>0.92700000000000005</v>
      </c>
      <c r="AU307" s="10">
        <v>0.90300000000943281</v>
      </c>
      <c r="AV307" s="10">
        <v>0.36000005229035853</v>
      </c>
      <c r="AW307" s="10">
        <v>51.968000000000004</v>
      </c>
      <c r="AX307" s="10">
        <v>10.8</v>
      </c>
      <c r="AY307" s="10">
        <v>0.92900000000000005</v>
      </c>
      <c r="AZ307" s="10">
        <v>394</v>
      </c>
      <c r="BA307" s="10" t="s">
        <v>10</v>
      </c>
      <c r="BB307" s="10">
        <v>0.2399999999982256</v>
      </c>
      <c r="BC307" s="10">
        <v>0.1000000001197594</v>
      </c>
      <c r="BD307" s="10">
        <v>14.0291</v>
      </c>
      <c r="BE307" s="10">
        <v>10.7</v>
      </c>
      <c r="BF307" s="10">
        <v>0.92300000000000004</v>
      </c>
      <c r="BG307" s="10">
        <v>0.32399999995879314</v>
      </c>
      <c r="BH307" s="10">
        <v>0.13100000061174158</v>
      </c>
      <c r="BI307" s="10">
        <v>19.0352</v>
      </c>
      <c r="BJ307" s="10">
        <v>10.6</v>
      </c>
      <c r="BK307" s="10">
        <v>0.92700000000000005</v>
      </c>
      <c r="BL307" s="10">
        <v>0.37500000001968886</v>
      </c>
      <c r="BM307" s="10">
        <v>0.1510000043972092</v>
      </c>
      <c r="BN307" s="10">
        <v>22.018799999999999</v>
      </c>
      <c r="BO307" s="10">
        <v>10.6</v>
      </c>
      <c r="BP307" s="10">
        <v>0.92800000000000005</v>
      </c>
      <c r="BQ307" s="10">
        <v>394</v>
      </c>
      <c r="BR307" s="10" t="s">
        <v>10</v>
      </c>
      <c r="BS307" s="10">
        <v>0.84699999999999998</v>
      </c>
      <c r="BT307" s="10">
        <v>0.30199999999999999</v>
      </c>
      <c r="BU307" s="10">
        <v>49.920200000000001</v>
      </c>
      <c r="BV307" s="10">
        <v>10.4</v>
      </c>
      <c r="BW307" s="10">
        <v>0.94199999999999995</v>
      </c>
      <c r="BX307" s="10">
        <v>1.0580000000000001</v>
      </c>
      <c r="BY307" s="10">
        <v>0.373</v>
      </c>
      <c r="BZ307" s="10">
        <v>62.882199999999997</v>
      </c>
      <c r="CA307" s="10">
        <v>10.3</v>
      </c>
      <c r="CB307" s="10">
        <v>0.94299999999999995</v>
      </c>
      <c r="CC307" s="10">
        <v>1.1459999999999999</v>
      </c>
      <c r="CD307" s="10">
        <v>0.40899999999999997</v>
      </c>
      <c r="CE307" s="10">
        <v>66.906499999999994</v>
      </c>
      <c r="CF307" s="10">
        <v>10.5</v>
      </c>
      <c r="CG307" s="10">
        <v>0.94199999999999995</v>
      </c>
      <c r="CH307" s="10">
        <v>394</v>
      </c>
      <c r="CI307" s="10" t="s">
        <v>10</v>
      </c>
      <c r="CJ307" s="10">
        <v>0.17899999999999999</v>
      </c>
      <c r="CK307" s="10">
        <v>0.06</v>
      </c>
      <c r="CL307" s="10">
        <v>9.9997000000000007</v>
      </c>
      <c r="CM307" s="10">
        <v>10.9</v>
      </c>
      <c r="CN307" s="10">
        <v>0.94799999999999995</v>
      </c>
      <c r="CO307" s="10">
        <v>0.33700000000000002</v>
      </c>
      <c r="CP307" s="10">
        <v>0.112</v>
      </c>
      <c r="CQ307" s="10">
        <v>18.984300000000001</v>
      </c>
      <c r="CR307" s="10">
        <v>10.8</v>
      </c>
      <c r="CS307" s="10">
        <v>0.94899999999999995</v>
      </c>
      <c r="CT307" s="10">
        <v>0.47899999999999998</v>
      </c>
      <c r="CU307" s="10">
        <v>0.158</v>
      </c>
      <c r="CV307" s="10">
        <v>26.9636</v>
      </c>
      <c r="CW307" s="10">
        <v>10.8</v>
      </c>
      <c r="CX307" s="10">
        <v>0.95</v>
      </c>
      <c r="CY307" s="10">
        <v>393</v>
      </c>
      <c r="CZ307" s="10" t="s">
        <v>9</v>
      </c>
    </row>
    <row r="308" spans="1:119" x14ac:dyDescent="0.25">
      <c r="A308" s="10">
        <v>395</v>
      </c>
      <c r="B308" s="10" t="s">
        <v>11</v>
      </c>
      <c r="R308" s="10">
        <v>395</v>
      </c>
      <c r="S308" s="10" t="s">
        <v>11</v>
      </c>
      <c r="AI308" s="10">
        <v>395</v>
      </c>
      <c r="AJ308" s="10" t="s">
        <v>11</v>
      </c>
      <c r="AZ308" s="10">
        <v>395</v>
      </c>
      <c r="BA308" s="10" t="s">
        <v>11</v>
      </c>
      <c r="BQ308" s="10">
        <v>395</v>
      </c>
      <c r="BR308" s="10" t="s">
        <v>11</v>
      </c>
      <c r="CH308" s="10">
        <v>395</v>
      </c>
      <c r="CI308" s="10" t="s">
        <v>11</v>
      </c>
      <c r="CY308" s="10">
        <v>394</v>
      </c>
      <c r="CZ308" s="10" t="s">
        <v>10</v>
      </c>
      <c r="DA308" s="10">
        <v>0.71599999999999997</v>
      </c>
      <c r="DB308" s="10">
        <v>0.249</v>
      </c>
      <c r="DC308" s="10">
        <v>40.903500000000001</v>
      </c>
      <c r="DD308" s="10">
        <v>10.7</v>
      </c>
      <c r="DE308" s="10">
        <v>0.94499999999999995</v>
      </c>
      <c r="DF308" s="10">
        <v>0.78800000000000003</v>
      </c>
      <c r="DG308" s="10">
        <v>0.26900000000000002</v>
      </c>
      <c r="DH308" s="10">
        <v>44.928100000000001</v>
      </c>
      <c r="DI308" s="10">
        <v>10.7</v>
      </c>
      <c r="DJ308" s="10">
        <v>0.94599999999999995</v>
      </c>
      <c r="DK308" s="10">
        <v>0.86899999999999999</v>
      </c>
      <c r="DL308" s="10">
        <v>0.29299999999999998</v>
      </c>
      <c r="DM308" s="10">
        <v>49.949800000000003</v>
      </c>
      <c r="DN308" s="10">
        <v>10.6</v>
      </c>
      <c r="DO308" s="10">
        <v>0.94799999999999995</v>
      </c>
    </row>
    <row r="309" spans="1:119" x14ac:dyDescent="0.25">
      <c r="A309" s="10">
        <v>396</v>
      </c>
      <c r="B309" s="10" t="s">
        <v>285</v>
      </c>
      <c r="C309" s="10">
        <v>0</v>
      </c>
      <c r="D309" s="10">
        <v>0</v>
      </c>
      <c r="E309" s="10">
        <v>0</v>
      </c>
      <c r="F309" s="10">
        <v>10.7</v>
      </c>
      <c r="G309" s="10">
        <v>0</v>
      </c>
      <c r="H309" s="10">
        <v>0</v>
      </c>
      <c r="I309" s="10">
        <v>0</v>
      </c>
      <c r="J309" s="10">
        <v>0</v>
      </c>
      <c r="K309" s="10">
        <v>35.799999999999997</v>
      </c>
      <c r="L309" s="10">
        <v>0</v>
      </c>
      <c r="M309" s="10">
        <v>0</v>
      </c>
      <c r="N309" s="10">
        <v>0</v>
      </c>
      <c r="O309" s="10">
        <v>0</v>
      </c>
      <c r="P309" s="10">
        <v>35.6</v>
      </c>
      <c r="Q309" s="10">
        <v>0</v>
      </c>
      <c r="R309" s="10">
        <v>396</v>
      </c>
      <c r="S309" s="10" t="s">
        <v>285</v>
      </c>
      <c r="T309" s="10">
        <v>0</v>
      </c>
      <c r="U309" s="10">
        <v>0</v>
      </c>
      <c r="V309" s="10">
        <v>0</v>
      </c>
      <c r="W309" s="10">
        <v>10.6</v>
      </c>
      <c r="Y309" s="10">
        <v>0</v>
      </c>
      <c r="Z309" s="10">
        <v>0</v>
      </c>
      <c r="AA309" s="10">
        <v>0</v>
      </c>
      <c r="AB309" s="10">
        <v>10.5</v>
      </c>
      <c r="AD309" s="10">
        <v>0</v>
      </c>
      <c r="AE309" s="10">
        <v>0</v>
      </c>
      <c r="AF309" s="10">
        <v>0</v>
      </c>
      <c r="AG309" s="10">
        <v>10.5</v>
      </c>
      <c r="AI309" s="10">
        <v>396</v>
      </c>
      <c r="AJ309" s="10" t="s">
        <v>285</v>
      </c>
      <c r="AK309" s="10">
        <v>0</v>
      </c>
      <c r="AL309" s="10">
        <v>0</v>
      </c>
      <c r="AM309" s="10">
        <v>0</v>
      </c>
      <c r="AN309" s="10">
        <v>10.8</v>
      </c>
      <c r="AO309" s="10">
        <v>0</v>
      </c>
      <c r="AP309" s="10">
        <v>0</v>
      </c>
      <c r="AQ309" s="10">
        <v>0</v>
      </c>
      <c r="AR309" s="10">
        <v>0</v>
      </c>
      <c r="AS309" s="10">
        <v>10.7</v>
      </c>
      <c r="AT309" s="10">
        <v>0</v>
      </c>
      <c r="AU309" s="10">
        <v>0</v>
      </c>
      <c r="AV309" s="10">
        <v>0</v>
      </c>
      <c r="AW309" s="10">
        <v>0</v>
      </c>
      <c r="AX309" s="10">
        <v>10.8</v>
      </c>
      <c r="AY309" s="10">
        <v>0</v>
      </c>
      <c r="AZ309" s="10">
        <v>396</v>
      </c>
      <c r="BA309" s="10" t="s">
        <v>285</v>
      </c>
      <c r="BB309" s="10">
        <v>0</v>
      </c>
      <c r="BC309" s="10">
        <v>0</v>
      </c>
      <c r="BD309" s="10">
        <v>0</v>
      </c>
      <c r="BE309" s="10">
        <v>10.7</v>
      </c>
      <c r="BF309" s="10">
        <v>0</v>
      </c>
      <c r="BG309" s="10">
        <v>0</v>
      </c>
      <c r="BH309" s="10">
        <v>0</v>
      </c>
      <c r="BI309" s="10">
        <v>0</v>
      </c>
      <c r="BJ309" s="10">
        <v>10.6</v>
      </c>
      <c r="BK309" s="10">
        <v>0</v>
      </c>
      <c r="BL309" s="10">
        <v>0</v>
      </c>
      <c r="BM309" s="10">
        <v>0</v>
      </c>
      <c r="BN309" s="10">
        <v>0</v>
      </c>
      <c r="BO309" s="10">
        <v>10.6</v>
      </c>
      <c r="BP309" s="10">
        <v>0</v>
      </c>
      <c r="BQ309" s="10">
        <v>396</v>
      </c>
      <c r="BR309" s="10" t="s">
        <v>285</v>
      </c>
      <c r="BS309" s="10">
        <v>0</v>
      </c>
      <c r="BT309" s="10">
        <v>0</v>
      </c>
      <c r="BU309" s="10">
        <v>0</v>
      </c>
      <c r="BV309" s="10">
        <v>10.4</v>
      </c>
      <c r="BW309" s="10">
        <v>0</v>
      </c>
      <c r="BX309" s="10">
        <v>0</v>
      </c>
      <c r="BY309" s="10">
        <v>0</v>
      </c>
      <c r="BZ309" s="10">
        <v>0</v>
      </c>
      <c r="CA309" s="10">
        <v>10.3</v>
      </c>
      <c r="CB309" s="10">
        <v>0</v>
      </c>
      <c r="CC309" s="10">
        <v>0</v>
      </c>
      <c r="CD309" s="10">
        <v>0</v>
      </c>
      <c r="CE309" s="10">
        <v>0</v>
      </c>
      <c r="CF309" s="10">
        <v>10.5</v>
      </c>
      <c r="CG309" s="10">
        <v>0</v>
      </c>
      <c r="CH309" s="10">
        <v>396</v>
      </c>
      <c r="CI309" s="10" t="s">
        <v>285</v>
      </c>
      <c r="CJ309" s="10">
        <v>0</v>
      </c>
      <c r="CK309" s="10">
        <v>0</v>
      </c>
      <c r="CL309" s="10">
        <v>0</v>
      </c>
      <c r="CM309" s="10">
        <v>10.9</v>
      </c>
      <c r="CN309" s="10">
        <v>0</v>
      </c>
      <c r="CO309" s="10">
        <v>0</v>
      </c>
      <c r="CP309" s="10">
        <v>0</v>
      </c>
      <c r="CQ309" s="10">
        <v>0</v>
      </c>
      <c r="CR309" s="10">
        <v>10.8</v>
      </c>
      <c r="CS309" s="10">
        <v>0</v>
      </c>
      <c r="CT309" s="10">
        <v>0</v>
      </c>
      <c r="CU309" s="10">
        <v>0</v>
      </c>
      <c r="CV309" s="10">
        <v>0</v>
      </c>
      <c r="CW309" s="10">
        <v>10.8</v>
      </c>
      <c r="CX309" s="10">
        <v>0</v>
      </c>
      <c r="CY309" s="10">
        <v>395</v>
      </c>
      <c r="CZ309" s="10" t="s">
        <v>11</v>
      </c>
    </row>
    <row r="310" spans="1:119" x14ac:dyDescent="0.25">
      <c r="A310" s="10">
        <v>397</v>
      </c>
      <c r="B310" s="10" t="s">
        <v>304</v>
      </c>
      <c r="C310" s="10">
        <v>0</v>
      </c>
      <c r="D310" s="10">
        <v>0</v>
      </c>
      <c r="E310" s="10">
        <v>0</v>
      </c>
      <c r="F310" s="10">
        <v>10.7</v>
      </c>
      <c r="G310" s="10">
        <v>0</v>
      </c>
      <c r="H310" s="10">
        <v>0</v>
      </c>
      <c r="I310" s="10">
        <v>0</v>
      </c>
      <c r="J310" s="10">
        <v>0</v>
      </c>
      <c r="K310" s="10">
        <v>35.799999999999997</v>
      </c>
      <c r="L310" s="10">
        <v>0</v>
      </c>
      <c r="M310" s="10">
        <v>0</v>
      </c>
      <c r="N310" s="10">
        <v>0</v>
      </c>
      <c r="O310" s="10">
        <v>0</v>
      </c>
      <c r="P310" s="10">
        <v>35.6</v>
      </c>
      <c r="Q310" s="10">
        <v>0</v>
      </c>
      <c r="R310" s="10">
        <v>397</v>
      </c>
      <c r="S310" s="10" t="s">
        <v>304</v>
      </c>
      <c r="T310" s="10">
        <v>0</v>
      </c>
      <c r="U310" s="10">
        <v>0</v>
      </c>
      <c r="V310" s="10">
        <v>0</v>
      </c>
      <c r="W310" s="10">
        <v>10.6</v>
      </c>
      <c r="Y310" s="10">
        <v>0</v>
      </c>
      <c r="Z310" s="10">
        <v>0</v>
      </c>
      <c r="AA310" s="10">
        <v>0</v>
      </c>
      <c r="AB310" s="10">
        <v>10.5</v>
      </c>
      <c r="AD310" s="10">
        <v>0</v>
      </c>
      <c r="AE310" s="10">
        <v>0</v>
      </c>
      <c r="AF310" s="10">
        <v>0</v>
      </c>
      <c r="AG310" s="10">
        <v>10.5</v>
      </c>
      <c r="AI310" s="10">
        <v>397</v>
      </c>
      <c r="AJ310" s="10" t="s">
        <v>304</v>
      </c>
      <c r="AK310" s="10">
        <v>0</v>
      </c>
      <c r="AL310" s="10">
        <v>0</v>
      </c>
      <c r="AM310" s="10">
        <v>0</v>
      </c>
      <c r="AN310" s="10">
        <v>10.8</v>
      </c>
      <c r="AO310" s="10">
        <v>0</v>
      </c>
      <c r="AP310" s="10">
        <v>0</v>
      </c>
      <c r="AQ310" s="10">
        <v>0</v>
      </c>
      <c r="AR310" s="10">
        <v>0</v>
      </c>
      <c r="AS310" s="10">
        <v>10.7</v>
      </c>
      <c r="AT310" s="10">
        <v>0</v>
      </c>
      <c r="AU310" s="10">
        <v>0</v>
      </c>
      <c r="AV310" s="10">
        <v>0</v>
      </c>
      <c r="AW310" s="10">
        <v>0</v>
      </c>
      <c r="AX310" s="10">
        <v>10.8</v>
      </c>
      <c r="AY310" s="10">
        <v>0</v>
      </c>
      <c r="AZ310" s="10">
        <v>397</v>
      </c>
      <c r="BA310" s="10" t="s">
        <v>304</v>
      </c>
      <c r="BB310" s="10">
        <v>0</v>
      </c>
      <c r="BC310" s="10">
        <v>0</v>
      </c>
      <c r="BD310" s="10">
        <v>0</v>
      </c>
      <c r="BE310" s="10">
        <v>10.7</v>
      </c>
      <c r="BF310" s="10">
        <v>0</v>
      </c>
      <c r="BG310" s="10">
        <v>0</v>
      </c>
      <c r="BH310" s="10">
        <v>0</v>
      </c>
      <c r="BI310" s="10">
        <v>0</v>
      </c>
      <c r="BJ310" s="10">
        <v>10.6</v>
      </c>
      <c r="BK310" s="10">
        <v>0</v>
      </c>
      <c r="BL310" s="10">
        <v>0</v>
      </c>
      <c r="BM310" s="10">
        <v>0</v>
      </c>
      <c r="BN310" s="10">
        <v>0</v>
      </c>
      <c r="BO310" s="10">
        <v>10.6</v>
      </c>
      <c r="BP310" s="10">
        <v>0</v>
      </c>
      <c r="BQ310" s="10">
        <v>397</v>
      </c>
      <c r="BR310" s="10" t="s">
        <v>304</v>
      </c>
      <c r="BS310" s="10">
        <v>0</v>
      </c>
      <c r="BT310" s="10">
        <v>0</v>
      </c>
      <c r="BU310" s="10">
        <v>0</v>
      </c>
      <c r="BV310" s="10">
        <v>10.4</v>
      </c>
      <c r="BW310" s="10">
        <v>0</v>
      </c>
      <c r="BX310" s="10">
        <v>0</v>
      </c>
      <c r="BY310" s="10">
        <v>0</v>
      </c>
      <c r="BZ310" s="10">
        <v>0</v>
      </c>
      <c r="CA310" s="10">
        <v>10.3</v>
      </c>
      <c r="CB310" s="10">
        <v>0</v>
      </c>
      <c r="CC310" s="10">
        <v>0</v>
      </c>
      <c r="CD310" s="10">
        <v>0</v>
      </c>
      <c r="CE310" s="10">
        <v>0</v>
      </c>
      <c r="CF310" s="10">
        <v>10.5</v>
      </c>
      <c r="CG310" s="10">
        <v>0</v>
      </c>
      <c r="CH310" s="10">
        <v>397</v>
      </c>
      <c r="CI310" s="10" t="s">
        <v>304</v>
      </c>
      <c r="CJ310" s="10">
        <v>0</v>
      </c>
      <c r="CK310" s="10">
        <v>0</v>
      </c>
      <c r="CL310" s="10">
        <v>0</v>
      </c>
      <c r="CM310" s="10">
        <v>10.9</v>
      </c>
      <c r="CN310" s="10">
        <v>0</v>
      </c>
      <c r="CO310" s="10">
        <v>0</v>
      </c>
      <c r="CP310" s="10">
        <v>0</v>
      </c>
      <c r="CQ310" s="10">
        <v>0</v>
      </c>
      <c r="CR310" s="10">
        <v>10.8</v>
      </c>
      <c r="CS310" s="10">
        <v>0</v>
      </c>
      <c r="CT310" s="10">
        <v>0</v>
      </c>
      <c r="CU310" s="10">
        <v>0</v>
      </c>
      <c r="CV310" s="10">
        <v>0</v>
      </c>
      <c r="CW310" s="10">
        <v>10.8</v>
      </c>
      <c r="CX310" s="10">
        <v>0</v>
      </c>
      <c r="CY310" s="10">
        <v>396</v>
      </c>
      <c r="CZ310" s="10" t="s">
        <v>285</v>
      </c>
      <c r="DA310" s="10">
        <v>0</v>
      </c>
      <c r="DB310" s="10">
        <v>0</v>
      </c>
      <c r="DC310" s="10">
        <v>0</v>
      </c>
      <c r="DD310" s="10">
        <v>10.7</v>
      </c>
      <c r="DE310" s="10">
        <v>0</v>
      </c>
      <c r="DF310" s="10">
        <v>0</v>
      </c>
      <c r="DG310" s="10">
        <v>0</v>
      </c>
      <c r="DH310" s="10">
        <v>0</v>
      </c>
      <c r="DI310" s="10">
        <v>10.7</v>
      </c>
      <c r="DJ310" s="10">
        <v>0</v>
      </c>
      <c r="DK310" s="10">
        <v>0</v>
      </c>
      <c r="DL310" s="10">
        <v>0</v>
      </c>
      <c r="DM310" s="10">
        <v>0</v>
      </c>
      <c r="DN310" s="10">
        <v>10.6</v>
      </c>
      <c r="DO310" s="10">
        <v>0</v>
      </c>
    </row>
    <row r="311" spans="1:119" x14ac:dyDescent="0.25">
      <c r="A311" s="10">
        <v>398</v>
      </c>
      <c r="B311" s="10" t="s">
        <v>287</v>
      </c>
      <c r="C311" s="10">
        <v>0</v>
      </c>
      <c r="D311" s="10">
        <v>0</v>
      </c>
      <c r="E311" s="10">
        <v>0</v>
      </c>
      <c r="F311" s="10">
        <v>10.7</v>
      </c>
      <c r="G311" s="10">
        <v>0</v>
      </c>
      <c r="H311" s="10">
        <v>0</v>
      </c>
      <c r="I311" s="10">
        <v>0</v>
      </c>
      <c r="J311" s="10">
        <v>0</v>
      </c>
      <c r="K311" s="10">
        <v>35.799999999999997</v>
      </c>
      <c r="L311" s="10">
        <v>0</v>
      </c>
      <c r="M311" s="10">
        <v>0</v>
      </c>
      <c r="N311" s="10">
        <v>0</v>
      </c>
      <c r="O311" s="10">
        <v>0</v>
      </c>
      <c r="P311" s="10">
        <v>35.6</v>
      </c>
      <c r="Q311" s="10">
        <v>0</v>
      </c>
      <c r="R311" s="10">
        <v>398</v>
      </c>
      <c r="S311" s="10" t="s">
        <v>287</v>
      </c>
      <c r="T311" s="10">
        <v>0</v>
      </c>
      <c r="U311" s="10">
        <v>0</v>
      </c>
      <c r="V311" s="10">
        <v>0</v>
      </c>
      <c r="W311" s="10">
        <v>10.6</v>
      </c>
      <c r="Y311" s="10">
        <v>0</v>
      </c>
      <c r="Z311" s="10">
        <v>0</v>
      </c>
      <c r="AA311" s="10">
        <v>0</v>
      </c>
      <c r="AB311" s="10">
        <v>10.5</v>
      </c>
      <c r="AD311" s="10">
        <v>0</v>
      </c>
      <c r="AE311" s="10">
        <v>0</v>
      </c>
      <c r="AF311" s="10">
        <v>0</v>
      </c>
      <c r="AG311" s="10">
        <v>10.5</v>
      </c>
      <c r="AI311" s="10">
        <v>398</v>
      </c>
      <c r="AJ311" s="10" t="s">
        <v>287</v>
      </c>
      <c r="AK311" s="10">
        <v>0</v>
      </c>
      <c r="AL311" s="10">
        <v>0</v>
      </c>
      <c r="AM311" s="10">
        <v>0</v>
      </c>
      <c r="AN311" s="10">
        <v>10.8</v>
      </c>
      <c r="AO311" s="10">
        <v>0</v>
      </c>
      <c r="AP311" s="10">
        <v>0</v>
      </c>
      <c r="AQ311" s="10">
        <v>0</v>
      </c>
      <c r="AR311" s="10">
        <v>0</v>
      </c>
      <c r="AS311" s="10">
        <v>10.7</v>
      </c>
      <c r="AT311" s="10">
        <v>0</v>
      </c>
      <c r="AU311" s="10">
        <v>0</v>
      </c>
      <c r="AV311" s="10">
        <v>0</v>
      </c>
      <c r="AW311" s="10">
        <v>0</v>
      </c>
      <c r="AX311" s="10">
        <v>10.8</v>
      </c>
      <c r="AY311" s="10">
        <v>0</v>
      </c>
      <c r="AZ311" s="10">
        <v>398</v>
      </c>
      <c r="BA311" s="10" t="s">
        <v>287</v>
      </c>
      <c r="BB311" s="10">
        <v>0</v>
      </c>
      <c r="BC311" s="10">
        <v>0</v>
      </c>
      <c r="BD311" s="10">
        <v>0</v>
      </c>
      <c r="BE311" s="10">
        <v>10.7</v>
      </c>
      <c r="BF311" s="10">
        <v>0</v>
      </c>
      <c r="BG311" s="10">
        <v>0</v>
      </c>
      <c r="BH311" s="10">
        <v>0</v>
      </c>
      <c r="BI311" s="10">
        <v>0</v>
      </c>
      <c r="BJ311" s="10">
        <v>10.6</v>
      </c>
      <c r="BK311" s="10">
        <v>0</v>
      </c>
      <c r="BL311" s="10">
        <v>0</v>
      </c>
      <c r="BM311" s="10">
        <v>0</v>
      </c>
      <c r="BN311" s="10">
        <v>0</v>
      </c>
      <c r="BO311" s="10">
        <v>10.6</v>
      </c>
      <c r="BP311" s="10">
        <v>0</v>
      </c>
      <c r="BQ311" s="10">
        <v>398</v>
      </c>
      <c r="BR311" s="10" t="s">
        <v>287</v>
      </c>
      <c r="BS311" s="10">
        <v>0</v>
      </c>
      <c r="BT311" s="10">
        <v>0</v>
      </c>
      <c r="BU311" s="10">
        <v>0</v>
      </c>
      <c r="BV311" s="10">
        <v>10.4</v>
      </c>
      <c r="BW311" s="10">
        <v>0</v>
      </c>
      <c r="BX311" s="10">
        <v>0</v>
      </c>
      <c r="BY311" s="10">
        <v>0</v>
      </c>
      <c r="BZ311" s="10">
        <v>0</v>
      </c>
      <c r="CA311" s="10">
        <v>10.3</v>
      </c>
      <c r="CB311" s="10">
        <v>0</v>
      </c>
      <c r="CC311" s="10">
        <v>0</v>
      </c>
      <c r="CD311" s="10">
        <v>0</v>
      </c>
      <c r="CE311" s="10">
        <v>0</v>
      </c>
      <c r="CF311" s="10">
        <v>10.5</v>
      </c>
      <c r="CG311" s="10">
        <v>0</v>
      </c>
      <c r="CH311" s="10">
        <v>398</v>
      </c>
      <c r="CI311" s="10" t="s">
        <v>287</v>
      </c>
      <c r="CJ311" s="10">
        <v>0</v>
      </c>
      <c r="CK311" s="10">
        <v>0</v>
      </c>
      <c r="CL311" s="10">
        <v>0</v>
      </c>
      <c r="CM311" s="10">
        <v>10.9</v>
      </c>
      <c r="CN311" s="10">
        <v>0</v>
      </c>
      <c r="CO311" s="10">
        <v>0</v>
      </c>
      <c r="CP311" s="10">
        <v>0</v>
      </c>
      <c r="CQ311" s="10">
        <v>0</v>
      </c>
      <c r="CR311" s="10">
        <v>10.8</v>
      </c>
      <c r="CS311" s="10">
        <v>0</v>
      </c>
      <c r="CT311" s="10">
        <v>0</v>
      </c>
      <c r="CU311" s="10">
        <v>0</v>
      </c>
      <c r="CV311" s="10">
        <v>0</v>
      </c>
      <c r="CW311" s="10">
        <v>10.8</v>
      </c>
      <c r="CX311" s="10">
        <v>0</v>
      </c>
      <c r="CY311" s="10">
        <v>397</v>
      </c>
      <c r="CZ311" s="10" t="s">
        <v>304</v>
      </c>
      <c r="DA311" s="10">
        <v>0</v>
      </c>
      <c r="DB311" s="10">
        <v>0</v>
      </c>
      <c r="DC311" s="10">
        <v>0</v>
      </c>
      <c r="DD311" s="10">
        <v>10.7</v>
      </c>
      <c r="DE311" s="10">
        <v>0</v>
      </c>
      <c r="DF311" s="10">
        <v>0</v>
      </c>
      <c r="DG311" s="10">
        <v>0</v>
      </c>
      <c r="DH311" s="10">
        <v>0</v>
      </c>
      <c r="DI311" s="10">
        <v>10.7</v>
      </c>
      <c r="DJ311" s="10">
        <v>0</v>
      </c>
      <c r="DK311" s="10">
        <v>0</v>
      </c>
      <c r="DL311" s="10">
        <v>0</v>
      </c>
      <c r="DM311" s="10">
        <v>0</v>
      </c>
      <c r="DN311" s="10">
        <v>10.6</v>
      </c>
      <c r="DO311" s="10">
        <v>0</v>
      </c>
    </row>
    <row r="312" spans="1:119" x14ac:dyDescent="0.25">
      <c r="A312" s="10">
        <v>399</v>
      </c>
      <c r="B312" s="10" t="s">
        <v>305</v>
      </c>
      <c r="C312" s="10">
        <v>0.09</v>
      </c>
      <c r="D312" s="10">
        <v>0.03</v>
      </c>
      <c r="E312" s="10">
        <v>5</v>
      </c>
      <c r="F312" s="10">
        <v>10.7</v>
      </c>
      <c r="G312" s="10">
        <v>0.95</v>
      </c>
      <c r="H312" s="10">
        <v>0.47</v>
      </c>
      <c r="I312" s="10">
        <v>0.15</v>
      </c>
      <c r="J312" s="10">
        <v>8</v>
      </c>
      <c r="K312" s="10">
        <v>35.799999999999997</v>
      </c>
      <c r="L312" s="10">
        <v>0.95</v>
      </c>
      <c r="M312" s="10">
        <v>0.18</v>
      </c>
      <c r="N312" s="10">
        <v>0.06</v>
      </c>
      <c r="O312" s="10">
        <v>3</v>
      </c>
      <c r="P312" s="10">
        <v>35.6</v>
      </c>
      <c r="Q312" s="10">
        <v>0.95</v>
      </c>
      <c r="R312" s="10">
        <v>399</v>
      </c>
      <c r="S312" s="10" t="s">
        <v>305</v>
      </c>
      <c r="T312" s="10">
        <v>3.49E-2</v>
      </c>
      <c r="U312" s="10">
        <v>1.15E-2</v>
      </c>
      <c r="V312" s="10">
        <v>2</v>
      </c>
      <c r="W312" s="10">
        <v>10.6</v>
      </c>
      <c r="Y312" s="10">
        <v>5.1799999999999999E-2</v>
      </c>
      <c r="Z312" s="10">
        <v>1.7000000000000001E-2</v>
      </c>
      <c r="AA312" s="10">
        <v>3</v>
      </c>
      <c r="AB312" s="10">
        <v>10.5</v>
      </c>
      <c r="AD312" s="10">
        <v>5.1799999999999999E-2</v>
      </c>
      <c r="AE312" s="10">
        <v>1.7000000000000001E-2</v>
      </c>
      <c r="AF312" s="10">
        <v>3</v>
      </c>
      <c r="AG312" s="10">
        <v>10.5</v>
      </c>
      <c r="AI312" s="10">
        <v>399</v>
      </c>
      <c r="AJ312" s="10" t="s">
        <v>305</v>
      </c>
      <c r="AK312" s="10">
        <v>0</v>
      </c>
      <c r="AL312" s="10">
        <v>0</v>
      </c>
      <c r="AM312" s="10">
        <v>0</v>
      </c>
      <c r="AN312" s="10">
        <v>10.8</v>
      </c>
      <c r="AO312" s="10">
        <v>0</v>
      </c>
      <c r="AP312" s="10">
        <v>0</v>
      </c>
      <c r="AQ312" s="10">
        <v>0</v>
      </c>
      <c r="AR312" s="10">
        <v>0</v>
      </c>
      <c r="AS312" s="10">
        <v>10.7</v>
      </c>
      <c r="AT312" s="10">
        <v>0</v>
      </c>
      <c r="AU312" s="10">
        <v>0</v>
      </c>
      <c r="AV312" s="10">
        <v>0</v>
      </c>
      <c r="AW312" s="10">
        <v>0</v>
      </c>
      <c r="AX312" s="10">
        <v>10.8</v>
      </c>
      <c r="AY312" s="10">
        <v>0</v>
      </c>
      <c r="AZ312" s="10">
        <v>399</v>
      </c>
      <c r="BA312" s="10" t="s">
        <v>305</v>
      </c>
      <c r="BB312" s="10">
        <v>8.43E-2</v>
      </c>
      <c r="BC312" s="10">
        <v>3.8399999999999997E-2</v>
      </c>
      <c r="BD312" s="10">
        <v>5</v>
      </c>
      <c r="BE312" s="10">
        <v>10.7</v>
      </c>
      <c r="BF312" s="10">
        <v>0.91</v>
      </c>
      <c r="BG312" s="10">
        <v>6.6799999999999998E-2</v>
      </c>
      <c r="BH312" s="10">
        <v>3.04E-2</v>
      </c>
      <c r="BI312" s="10">
        <v>4</v>
      </c>
      <c r="BJ312" s="10">
        <v>10.6</v>
      </c>
      <c r="BK312" s="10">
        <v>0.91</v>
      </c>
      <c r="BL312" s="10">
        <v>5.0099999999999999E-2</v>
      </c>
      <c r="BM312" s="10">
        <v>2.2800000000000001E-2</v>
      </c>
      <c r="BN312" s="10">
        <v>3</v>
      </c>
      <c r="BO312" s="10">
        <v>10.6</v>
      </c>
      <c r="BP312" s="10">
        <v>0.91</v>
      </c>
      <c r="BQ312" s="10">
        <v>399</v>
      </c>
      <c r="BR312" s="10" t="s">
        <v>305</v>
      </c>
      <c r="BS312" s="10">
        <v>0.2054</v>
      </c>
      <c r="BT312" s="10">
        <v>6.7500000000000004E-2</v>
      </c>
      <c r="BU312" s="10">
        <v>12</v>
      </c>
      <c r="BV312" s="10">
        <v>10.4</v>
      </c>
      <c r="BW312" s="10">
        <v>0.95</v>
      </c>
      <c r="BX312" s="10">
        <v>0.28810000000000002</v>
      </c>
      <c r="BY312" s="10">
        <v>9.4700000000000006E-2</v>
      </c>
      <c r="BZ312" s="10">
        <v>17</v>
      </c>
      <c r="CA312" s="10">
        <v>10.3</v>
      </c>
      <c r="CB312" s="10">
        <v>0.95</v>
      </c>
      <c r="CC312" s="10">
        <v>0.29370000000000002</v>
      </c>
      <c r="CD312" s="10">
        <v>9.6500000000000002E-2</v>
      </c>
      <c r="CE312" s="10">
        <v>17</v>
      </c>
      <c r="CF312" s="10">
        <v>10.5</v>
      </c>
      <c r="CG312" s="10">
        <v>0.95</v>
      </c>
      <c r="CH312" s="10">
        <v>399</v>
      </c>
      <c r="CI312" s="10" t="s">
        <v>305</v>
      </c>
      <c r="CJ312" s="10">
        <v>5.3800000000000001E-2</v>
      </c>
      <c r="CK312" s="10">
        <v>1.77E-2</v>
      </c>
      <c r="CL312" s="10">
        <v>3</v>
      </c>
      <c r="CM312" s="10">
        <v>10.9</v>
      </c>
      <c r="CN312" s="10">
        <v>0.95</v>
      </c>
      <c r="CO312" s="10">
        <v>8.8900000000000007E-2</v>
      </c>
      <c r="CP312" s="10">
        <v>2.92E-2</v>
      </c>
      <c r="CQ312" s="10">
        <v>5</v>
      </c>
      <c r="CR312" s="10">
        <v>10.8</v>
      </c>
      <c r="CS312" s="10">
        <v>0.95</v>
      </c>
      <c r="CT312" s="10">
        <v>0.1777</v>
      </c>
      <c r="CU312" s="10">
        <v>5.8400000000000001E-2</v>
      </c>
      <c r="CV312" s="10">
        <v>10</v>
      </c>
      <c r="CW312" s="10">
        <v>10.8</v>
      </c>
      <c r="CX312" s="10">
        <v>0.95</v>
      </c>
      <c r="CY312" s="10">
        <v>398</v>
      </c>
      <c r="CZ312" s="10" t="s">
        <v>287</v>
      </c>
      <c r="DA312" s="10">
        <v>1.6500000000000001E-2</v>
      </c>
      <c r="DB312" s="10">
        <v>8.5000000000000006E-3</v>
      </c>
      <c r="DC312" s="10">
        <v>1</v>
      </c>
      <c r="DD312" s="10">
        <v>10.7</v>
      </c>
      <c r="DE312" s="10">
        <v>0.89</v>
      </c>
      <c r="DF312" s="10">
        <v>1.6500000000000001E-2</v>
      </c>
      <c r="DG312" s="10">
        <v>8.5000000000000006E-3</v>
      </c>
      <c r="DH312" s="10">
        <v>1</v>
      </c>
      <c r="DI312" s="10">
        <v>10.7</v>
      </c>
      <c r="DJ312" s="10">
        <v>0.89</v>
      </c>
      <c r="DK312" s="10">
        <v>1.6299999999999999E-2</v>
      </c>
      <c r="DL312" s="10">
        <v>8.3999999999999995E-3</v>
      </c>
      <c r="DM312" s="10">
        <v>1</v>
      </c>
      <c r="DN312" s="10">
        <v>10.6</v>
      </c>
      <c r="DO312" s="10">
        <v>0.89</v>
      </c>
    </row>
    <row r="313" spans="1:119" x14ac:dyDescent="0.25">
      <c r="A313" s="10">
        <v>400</v>
      </c>
      <c r="B313" s="10" t="s">
        <v>289</v>
      </c>
      <c r="C313" s="10">
        <v>0.28000000000000003</v>
      </c>
      <c r="D313" s="10">
        <v>0.11</v>
      </c>
      <c r="E313" s="10">
        <v>16</v>
      </c>
      <c r="F313" s="10">
        <v>10.7</v>
      </c>
      <c r="G313" s="10">
        <v>0.93</v>
      </c>
      <c r="H313" s="10">
        <v>0.92</v>
      </c>
      <c r="I313" s="10">
        <v>0.36</v>
      </c>
      <c r="J313" s="10">
        <v>16</v>
      </c>
      <c r="K313" s="10">
        <v>35.799999999999997</v>
      </c>
      <c r="L313" s="10">
        <v>0.93</v>
      </c>
      <c r="M313" s="10">
        <v>1.32</v>
      </c>
      <c r="N313" s="10">
        <v>0.52</v>
      </c>
      <c r="O313" s="10">
        <v>23</v>
      </c>
      <c r="P313" s="10">
        <v>35.6</v>
      </c>
      <c r="Q313" s="10">
        <v>0.93</v>
      </c>
      <c r="R313" s="10">
        <v>400</v>
      </c>
      <c r="S313" s="10" t="s">
        <v>289</v>
      </c>
      <c r="T313" s="10">
        <v>6.83E-2</v>
      </c>
      <c r="U313" s="10">
        <v>2.7E-2</v>
      </c>
      <c r="V313" s="10">
        <v>4</v>
      </c>
      <c r="W313" s="10">
        <v>10.6</v>
      </c>
      <c r="Y313" s="10">
        <v>0.1691</v>
      </c>
      <c r="Z313" s="10">
        <v>6.6799999999999998E-2</v>
      </c>
      <c r="AA313" s="10">
        <v>10</v>
      </c>
      <c r="AB313" s="10">
        <v>10.5</v>
      </c>
      <c r="AD313" s="10">
        <v>0.1522</v>
      </c>
      <c r="AE313" s="10">
        <v>6.0199999999999997E-2</v>
      </c>
      <c r="AF313" s="10">
        <v>9</v>
      </c>
      <c r="AG313" s="10">
        <v>10.5</v>
      </c>
      <c r="AI313" s="10">
        <v>400</v>
      </c>
      <c r="AJ313" s="10" t="s">
        <v>289</v>
      </c>
      <c r="AK313" s="10">
        <v>0.27829999999999999</v>
      </c>
      <c r="AL313" s="10">
        <v>0.11</v>
      </c>
      <c r="AM313" s="10">
        <v>15.9976</v>
      </c>
      <c r="AN313" s="10">
        <v>10.8</v>
      </c>
      <c r="AO313" s="10">
        <v>0.93</v>
      </c>
      <c r="AP313" s="10">
        <v>0.34470000000000001</v>
      </c>
      <c r="AQ313" s="10">
        <v>0.13619999999999999</v>
      </c>
      <c r="AR313" s="10">
        <v>19.999400000000001</v>
      </c>
      <c r="AS313" s="10">
        <v>10.7</v>
      </c>
      <c r="AT313" s="10">
        <v>0.93</v>
      </c>
      <c r="AU313" s="10">
        <v>0.38269999999999998</v>
      </c>
      <c r="AV313" s="10">
        <v>0.15129999999999999</v>
      </c>
      <c r="AW313" s="10">
        <v>21.9986</v>
      </c>
      <c r="AX313" s="10">
        <v>10.8</v>
      </c>
      <c r="AY313" s="10">
        <v>0.93</v>
      </c>
      <c r="AZ313" s="10">
        <v>400</v>
      </c>
      <c r="BA313" s="10" t="s">
        <v>289</v>
      </c>
      <c r="BB313" s="10">
        <v>0.10340000000000001</v>
      </c>
      <c r="BC313" s="10">
        <v>4.0899999999999999E-2</v>
      </c>
      <c r="BD313" s="10">
        <v>6</v>
      </c>
      <c r="BE313" s="10">
        <v>10.7</v>
      </c>
      <c r="BF313" s="10">
        <v>0.93</v>
      </c>
      <c r="BG313" s="10">
        <v>0.17069999999999999</v>
      </c>
      <c r="BH313" s="10">
        <v>6.7500000000000004E-2</v>
      </c>
      <c r="BI313" s="10">
        <v>10</v>
      </c>
      <c r="BJ313" s="10">
        <v>10.6</v>
      </c>
      <c r="BK313" s="10">
        <v>0.93</v>
      </c>
      <c r="BL313" s="10">
        <v>0.18779999999999999</v>
      </c>
      <c r="BM313" s="10">
        <v>7.4200000000000002E-2</v>
      </c>
      <c r="BN313" s="10">
        <v>11</v>
      </c>
      <c r="BO313" s="10">
        <v>10.6</v>
      </c>
      <c r="BP313" s="10">
        <v>0.93</v>
      </c>
      <c r="BQ313" s="10">
        <v>400</v>
      </c>
      <c r="BR313" s="10" t="s">
        <v>289</v>
      </c>
      <c r="BS313" s="10">
        <v>0.25940000000000002</v>
      </c>
      <c r="BT313" s="10">
        <v>7.5700000000000003E-2</v>
      </c>
      <c r="BU313" s="10">
        <v>15</v>
      </c>
      <c r="BV313" s="10">
        <v>10.4</v>
      </c>
      <c r="BW313" s="10">
        <v>0.96</v>
      </c>
      <c r="BX313" s="10">
        <v>0.34250000000000003</v>
      </c>
      <c r="BY313" s="10">
        <v>9.9900000000000003E-2</v>
      </c>
      <c r="BZ313" s="10">
        <v>20</v>
      </c>
      <c r="CA313" s="10">
        <v>10.3</v>
      </c>
      <c r="CB313" s="10">
        <v>0.96</v>
      </c>
      <c r="CC313" s="10">
        <v>0.34920000000000001</v>
      </c>
      <c r="CD313" s="10">
        <v>0.1018</v>
      </c>
      <c r="CE313" s="10">
        <v>20</v>
      </c>
      <c r="CF313" s="10">
        <v>10.5</v>
      </c>
      <c r="CG313" s="10">
        <v>0.96</v>
      </c>
      <c r="CH313" s="10">
        <v>400</v>
      </c>
      <c r="CI313" s="10" t="s">
        <v>289</v>
      </c>
      <c r="CJ313" s="10">
        <v>7.2499999999999995E-2</v>
      </c>
      <c r="CK313" s="10">
        <v>2.1100000000000001E-2</v>
      </c>
      <c r="CL313" s="10">
        <v>4</v>
      </c>
      <c r="CM313" s="10">
        <v>10.9</v>
      </c>
      <c r="CN313" s="10">
        <v>0.96</v>
      </c>
      <c r="CO313" s="10">
        <v>0.16159999999999999</v>
      </c>
      <c r="CP313" s="10">
        <v>4.7100000000000003E-2</v>
      </c>
      <c r="CQ313" s="10">
        <v>9</v>
      </c>
      <c r="CR313" s="10">
        <v>10.8</v>
      </c>
      <c r="CS313" s="10">
        <v>0.96</v>
      </c>
      <c r="CT313" s="10">
        <v>0.19750000000000001</v>
      </c>
      <c r="CU313" s="10">
        <v>5.7599999999999998E-2</v>
      </c>
      <c r="CV313" s="10">
        <v>11</v>
      </c>
      <c r="CW313" s="10">
        <v>10.8</v>
      </c>
      <c r="CX313" s="10">
        <v>0.96</v>
      </c>
      <c r="CY313" s="10">
        <v>399</v>
      </c>
      <c r="CZ313" s="10" t="s">
        <v>305</v>
      </c>
      <c r="DA313" s="10">
        <v>0</v>
      </c>
      <c r="DB313" s="10">
        <v>0</v>
      </c>
      <c r="DC313" s="10">
        <v>0</v>
      </c>
      <c r="DD313" s="10">
        <v>10.7</v>
      </c>
      <c r="DE313" s="10">
        <v>0</v>
      </c>
      <c r="DF313" s="10">
        <v>0</v>
      </c>
      <c r="DG313" s="10">
        <v>0</v>
      </c>
      <c r="DH313" s="10">
        <v>0</v>
      </c>
      <c r="DI313" s="10">
        <v>10.7</v>
      </c>
      <c r="DJ313" s="10">
        <v>0</v>
      </c>
      <c r="DK313" s="10">
        <v>0</v>
      </c>
      <c r="DL313" s="10">
        <v>0</v>
      </c>
      <c r="DM313" s="10">
        <v>0</v>
      </c>
      <c r="DN313" s="10">
        <v>10.6</v>
      </c>
      <c r="DO313" s="10">
        <v>0</v>
      </c>
    </row>
    <row r="314" spans="1:119" x14ac:dyDescent="0.25">
      <c r="A314" s="10">
        <v>401</v>
      </c>
      <c r="B314" s="10" t="s">
        <v>293</v>
      </c>
      <c r="C314" s="10">
        <v>0.24</v>
      </c>
      <c r="D314" s="10">
        <v>0.09</v>
      </c>
      <c r="E314" s="10">
        <v>13.5</v>
      </c>
      <c r="F314" s="10">
        <v>10.7</v>
      </c>
      <c r="G314" s="10">
        <v>0.94</v>
      </c>
      <c r="H314" s="10">
        <v>0.87</v>
      </c>
      <c r="I314" s="10">
        <v>0.32</v>
      </c>
      <c r="J314" s="10">
        <v>15</v>
      </c>
      <c r="K314" s="10">
        <v>35.799999999999997</v>
      </c>
      <c r="L314" s="10">
        <v>0.94</v>
      </c>
      <c r="M314" s="10">
        <v>0.93</v>
      </c>
      <c r="N314" s="10">
        <v>0.34</v>
      </c>
      <c r="O314" s="10">
        <v>16</v>
      </c>
      <c r="P314" s="10">
        <v>35.6</v>
      </c>
      <c r="Q314" s="10">
        <v>0.94</v>
      </c>
      <c r="R314" s="10">
        <v>401</v>
      </c>
      <c r="S314" s="10" t="s">
        <v>293</v>
      </c>
      <c r="T314" s="10">
        <v>3.4500000000000003E-2</v>
      </c>
      <c r="U314" s="10">
        <v>1.2500000000000001E-2</v>
      </c>
      <c r="V314" s="10">
        <v>2</v>
      </c>
      <c r="W314" s="10">
        <v>10.6</v>
      </c>
      <c r="Y314" s="10">
        <v>6.8400000000000002E-2</v>
      </c>
      <c r="Z314" s="10">
        <v>2.4799999999999999E-2</v>
      </c>
      <c r="AA314" s="10">
        <v>4</v>
      </c>
      <c r="AB314" s="10">
        <v>10.5</v>
      </c>
      <c r="AD314" s="10">
        <v>6.8400000000000002E-2</v>
      </c>
      <c r="AE314" s="10">
        <v>2.4799999999999999E-2</v>
      </c>
      <c r="AF314" s="10">
        <v>4</v>
      </c>
      <c r="AG314" s="10">
        <v>10.5</v>
      </c>
      <c r="AI314" s="10">
        <v>401</v>
      </c>
      <c r="AJ314" s="10" t="s">
        <v>293</v>
      </c>
      <c r="AK314" s="10">
        <v>0.28129999999999999</v>
      </c>
      <c r="AL314" s="10">
        <v>0.1021</v>
      </c>
      <c r="AM314" s="10">
        <v>15.9978</v>
      </c>
      <c r="AN314" s="10">
        <v>10.8</v>
      </c>
      <c r="AO314" s="10">
        <v>0.94</v>
      </c>
      <c r="AP314" s="10">
        <v>0.31359999999999999</v>
      </c>
      <c r="AQ314" s="10">
        <v>0.1138</v>
      </c>
      <c r="AR314" s="10">
        <v>18.0014</v>
      </c>
      <c r="AS314" s="10">
        <v>10.7</v>
      </c>
      <c r="AT314" s="10">
        <v>0.94</v>
      </c>
      <c r="AU314" s="10">
        <v>0.35170000000000001</v>
      </c>
      <c r="AV314" s="10">
        <v>0.12759999999999999</v>
      </c>
      <c r="AW314" s="10">
        <v>20.0014</v>
      </c>
      <c r="AX314" s="10">
        <v>10.8</v>
      </c>
      <c r="AY314" s="10">
        <v>0.94</v>
      </c>
      <c r="AZ314" s="10">
        <v>401</v>
      </c>
      <c r="BA314" s="10" t="s">
        <v>293</v>
      </c>
      <c r="BB314" s="10">
        <v>3.4799999999999998E-2</v>
      </c>
      <c r="BC314" s="10">
        <v>1.26E-2</v>
      </c>
      <c r="BD314" s="10">
        <v>2</v>
      </c>
      <c r="BE314" s="10">
        <v>10.7</v>
      </c>
      <c r="BF314" s="10">
        <v>0.94</v>
      </c>
      <c r="BG314" s="10">
        <v>6.9000000000000006E-2</v>
      </c>
      <c r="BH314" s="10">
        <v>2.5100000000000001E-2</v>
      </c>
      <c r="BI314" s="10">
        <v>4</v>
      </c>
      <c r="BJ314" s="10">
        <v>10.6</v>
      </c>
      <c r="BK314" s="10">
        <v>0.94</v>
      </c>
      <c r="BL314" s="10">
        <v>0.10349999999999999</v>
      </c>
      <c r="BM314" s="10">
        <v>3.7600000000000001E-2</v>
      </c>
      <c r="BN314" s="10">
        <v>6</v>
      </c>
      <c r="BO314" s="10">
        <v>10.6</v>
      </c>
      <c r="BP314" s="10">
        <v>0.94</v>
      </c>
      <c r="BQ314" s="10">
        <v>401</v>
      </c>
      <c r="BR314" s="10" t="s">
        <v>293</v>
      </c>
      <c r="BS314" s="10">
        <v>0.22009999999999999</v>
      </c>
      <c r="BT314" s="10">
        <v>7.9899999999999999E-2</v>
      </c>
      <c r="BU314" s="10">
        <v>13</v>
      </c>
      <c r="BV314" s="10">
        <v>10.4</v>
      </c>
      <c r="BW314" s="10">
        <v>0.94</v>
      </c>
      <c r="BX314" s="10">
        <v>0.23480000000000001</v>
      </c>
      <c r="BY314" s="10">
        <v>8.5199999999999998E-2</v>
      </c>
      <c r="BZ314" s="10">
        <v>14</v>
      </c>
      <c r="CA314" s="10">
        <v>10.3</v>
      </c>
      <c r="CB314" s="10">
        <v>0.94</v>
      </c>
      <c r="CC314" s="10">
        <v>0.27350000000000002</v>
      </c>
      <c r="CD314" s="10">
        <v>9.9299999999999999E-2</v>
      </c>
      <c r="CE314" s="10">
        <v>16</v>
      </c>
      <c r="CF314" s="10">
        <v>10.5</v>
      </c>
      <c r="CG314" s="10">
        <v>0.94</v>
      </c>
      <c r="CH314" s="10">
        <v>401</v>
      </c>
      <c r="CI314" s="10" t="s">
        <v>293</v>
      </c>
      <c r="CJ314" s="10">
        <v>3.5499999999999997E-2</v>
      </c>
      <c r="CK314" s="10">
        <v>1.29E-2</v>
      </c>
      <c r="CL314" s="10">
        <v>2</v>
      </c>
      <c r="CM314" s="10">
        <v>10.9</v>
      </c>
      <c r="CN314" s="10">
        <v>0.94</v>
      </c>
      <c r="CO314" s="10">
        <v>5.28E-2</v>
      </c>
      <c r="CP314" s="10">
        <v>1.9099999999999999E-2</v>
      </c>
      <c r="CQ314" s="10">
        <v>3</v>
      </c>
      <c r="CR314" s="10">
        <v>10.8</v>
      </c>
      <c r="CS314" s="10">
        <v>0.94</v>
      </c>
      <c r="CT314" s="10">
        <v>7.0300000000000001E-2</v>
      </c>
      <c r="CU314" s="10">
        <v>2.5499999999999998E-2</v>
      </c>
      <c r="CV314" s="10">
        <v>4</v>
      </c>
      <c r="CW314" s="10">
        <v>10.8</v>
      </c>
      <c r="CX314" s="10">
        <v>0.94</v>
      </c>
      <c r="CY314" s="10">
        <v>400</v>
      </c>
      <c r="CZ314" s="10" t="s">
        <v>289</v>
      </c>
      <c r="DA314" s="10">
        <v>0.35580000000000001</v>
      </c>
      <c r="DB314" s="10">
        <v>0.1038</v>
      </c>
      <c r="DC314" s="10">
        <v>20</v>
      </c>
      <c r="DD314" s="10">
        <v>10.7</v>
      </c>
      <c r="DE314" s="10">
        <v>0.96</v>
      </c>
      <c r="DF314" s="10">
        <v>0.44479999999999997</v>
      </c>
      <c r="DG314" s="10">
        <v>0.12970000000000001</v>
      </c>
      <c r="DH314" s="10">
        <v>25</v>
      </c>
      <c r="DI314" s="10">
        <v>10.7</v>
      </c>
      <c r="DJ314" s="10">
        <v>0.96</v>
      </c>
      <c r="DK314" s="10">
        <v>0.49349999999999999</v>
      </c>
      <c r="DL314" s="10">
        <v>0.1439</v>
      </c>
      <c r="DM314" s="10">
        <v>28</v>
      </c>
      <c r="DN314" s="10">
        <v>10.6</v>
      </c>
      <c r="DO314" s="10">
        <v>0.96</v>
      </c>
    </row>
    <row r="315" spans="1:119" x14ac:dyDescent="0.25">
      <c r="A315" s="10">
        <v>402</v>
      </c>
      <c r="B315" s="10" t="s">
        <v>296</v>
      </c>
      <c r="C315" s="10">
        <v>7.0000000000000007E-2</v>
      </c>
      <c r="D315" s="10">
        <v>0.03</v>
      </c>
      <c r="E315" s="10">
        <v>4</v>
      </c>
      <c r="F315" s="10">
        <v>10.7</v>
      </c>
      <c r="G315" s="10">
        <v>0.9</v>
      </c>
      <c r="H315" s="10">
        <v>0.11</v>
      </c>
      <c r="I315" s="10">
        <v>0.05</v>
      </c>
      <c r="J315" s="10">
        <v>2</v>
      </c>
      <c r="K315" s="10">
        <v>35.799999999999997</v>
      </c>
      <c r="L315" s="10">
        <v>0.9</v>
      </c>
      <c r="M315" s="10">
        <v>0.28000000000000003</v>
      </c>
      <c r="N315" s="10">
        <v>0.13</v>
      </c>
      <c r="O315" s="10">
        <v>5</v>
      </c>
      <c r="P315" s="10">
        <v>35.6</v>
      </c>
      <c r="Q315" s="10">
        <v>0.9</v>
      </c>
      <c r="R315" s="10">
        <v>402</v>
      </c>
      <c r="S315" s="10" t="s">
        <v>296</v>
      </c>
      <c r="T315" s="10">
        <v>3.3000000000000002E-2</v>
      </c>
      <c r="U315" s="10">
        <v>1.6E-2</v>
      </c>
      <c r="V315" s="10">
        <v>2</v>
      </c>
      <c r="W315" s="10">
        <v>10.6</v>
      </c>
      <c r="Y315" s="10">
        <v>4.9099999999999998E-2</v>
      </c>
      <c r="Z315" s="10">
        <v>2.3800000000000002E-2</v>
      </c>
      <c r="AA315" s="10">
        <v>3</v>
      </c>
      <c r="AB315" s="10">
        <v>10.5</v>
      </c>
      <c r="AD315" s="10">
        <v>6.5500000000000003E-2</v>
      </c>
      <c r="AE315" s="10">
        <v>3.1699999999999999E-2</v>
      </c>
      <c r="AF315" s="10">
        <v>4</v>
      </c>
      <c r="AG315" s="10">
        <v>10.5</v>
      </c>
      <c r="AI315" s="10">
        <v>402</v>
      </c>
      <c r="AJ315" s="10" t="s">
        <v>296</v>
      </c>
      <c r="AK315" s="10">
        <v>0.1852</v>
      </c>
      <c r="AL315" s="10">
        <v>8.9700000000000002E-2</v>
      </c>
      <c r="AM315" s="10">
        <v>11.0007</v>
      </c>
      <c r="AN315" s="10">
        <v>10.8</v>
      </c>
      <c r="AO315" s="10">
        <v>0.9</v>
      </c>
      <c r="AP315" s="10">
        <v>0.20019999999999999</v>
      </c>
      <c r="AQ315" s="10">
        <v>9.69E-2</v>
      </c>
      <c r="AR315" s="10">
        <v>12.001799999999999</v>
      </c>
      <c r="AS315" s="10">
        <v>10.7</v>
      </c>
      <c r="AT315" s="10">
        <v>0.9</v>
      </c>
      <c r="AU315" s="10">
        <v>0.16839999999999999</v>
      </c>
      <c r="AV315" s="10">
        <v>8.1500000000000003E-2</v>
      </c>
      <c r="AW315" s="10">
        <v>10.002000000000001</v>
      </c>
      <c r="AX315" s="10">
        <v>10.8</v>
      </c>
      <c r="AY315" s="10">
        <v>0.9</v>
      </c>
      <c r="AZ315" s="10">
        <v>402</v>
      </c>
      <c r="BA315" s="10" t="s">
        <v>296</v>
      </c>
      <c r="BB315" s="10">
        <v>1.67E-2</v>
      </c>
      <c r="BC315" s="10">
        <v>8.0999999999999996E-3</v>
      </c>
      <c r="BD315" s="10">
        <v>1</v>
      </c>
      <c r="BE315" s="10">
        <v>10.7</v>
      </c>
      <c r="BF315" s="10">
        <v>0.9</v>
      </c>
      <c r="BG315" s="10">
        <v>1.6500000000000001E-2</v>
      </c>
      <c r="BH315" s="10">
        <v>8.0000000000000002E-3</v>
      </c>
      <c r="BI315" s="10">
        <v>1</v>
      </c>
      <c r="BJ315" s="10">
        <v>10.6</v>
      </c>
      <c r="BK315" s="10">
        <v>0.9</v>
      </c>
      <c r="BL315" s="10">
        <v>3.3000000000000002E-2</v>
      </c>
      <c r="BM315" s="10">
        <v>1.6E-2</v>
      </c>
      <c r="BN315" s="10">
        <v>2</v>
      </c>
      <c r="BO315" s="10">
        <v>10.6</v>
      </c>
      <c r="BP315" s="10">
        <v>0.9</v>
      </c>
      <c r="BQ315" s="10">
        <v>402</v>
      </c>
      <c r="BR315" s="10" t="s">
        <v>296</v>
      </c>
      <c r="BS315" s="10">
        <v>0.16209999999999999</v>
      </c>
      <c r="BT315" s="10">
        <v>7.85E-2</v>
      </c>
      <c r="BU315" s="10">
        <v>10</v>
      </c>
      <c r="BV315" s="10">
        <v>10.4</v>
      </c>
      <c r="BW315" s="10">
        <v>0.9</v>
      </c>
      <c r="BX315" s="10">
        <v>0.19270000000000001</v>
      </c>
      <c r="BY315" s="10">
        <v>9.3299999999999994E-2</v>
      </c>
      <c r="BZ315" s="10">
        <v>12</v>
      </c>
      <c r="CA315" s="10">
        <v>10.3</v>
      </c>
      <c r="CB315" s="10">
        <v>0.9</v>
      </c>
      <c r="CC315" s="10">
        <v>0.22919999999999999</v>
      </c>
      <c r="CD315" s="10">
        <v>0.111</v>
      </c>
      <c r="CE315" s="10">
        <v>14</v>
      </c>
      <c r="CF315" s="10">
        <v>10.5</v>
      </c>
      <c r="CG315" s="10">
        <v>0.9</v>
      </c>
      <c r="CH315" s="10">
        <v>402</v>
      </c>
      <c r="CI315" s="10" t="s">
        <v>296</v>
      </c>
      <c r="CJ315" s="10">
        <v>1.7000000000000001E-2</v>
      </c>
      <c r="CK315" s="10">
        <v>8.2000000000000007E-3</v>
      </c>
      <c r="CL315" s="10">
        <v>1</v>
      </c>
      <c r="CM315" s="10">
        <v>10.9</v>
      </c>
      <c r="CN315" s="10">
        <v>0.9</v>
      </c>
      <c r="CO315" s="10">
        <v>3.3700000000000001E-2</v>
      </c>
      <c r="CP315" s="10">
        <v>1.6299999999999999E-2</v>
      </c>
      <c r="CQ315" s="10">
        <v>2</v>
      </c>
      <c r="CR315" s="10">
        <v>10.8</v>
      </c>
      <c r="CS315" s="10">
        <v>0.9</v>
      </c>
      <c r="CT315" s="10">
        <v>3.3700000000000001E-2</v>
      </c>
      <c r="CU315" s="10">
        <v>1.6299999999999999E-2</v>
      </c>
      <c r="CV315" s="10">
        <v>2</v>
      </c>
      <c r="CW315" s="10">
        <v>10.8</v>
      </c>
      <c r="CX315" s="10">
        <v>0.9</v>
      </c>
      <c r="CY315" s="10">
        <v>401</v>
      </c>
      <c r="CZ315" s="10" t="s">
        <v>293</v>
      </c>
      <c r="DA315" s="10">
        <v>0.24390000000000001</v>
      </c>
      <c r="DB315" s="10">
        <v>8.8499999999999995E-2</v>
      </c>
      <c r="DC315" s="10">
        <v>14</v>
      </c>
      <c r="DD315" s="10">
        <v>10.7</v>
      </c>
      <c r="DE315" s="10">
        <v>0.94</v>
      </c>
      <c r="DF315" s="10">
        <v>0.22650000000000001</v>
      </c>
      <c r="DG315" s="10">
        <v>8.2199999999999995E-2</v>
      </c>
      <c r="DH315" s="10">
        <v>13</v>
      </c>
      <c r="DI315" s="10">
        <v>10.7</v>
      </c>
      <c r="DJ315" s="10">
        <v>0.94</v>
      </c>
      <c r="DK315" s="10">
        <v>0.27610000000000001</v>
      </c>
      <c r="DL315" s="10">
        <v>0.1002</v>
      </c>
      <c r="DM315" s="10">
        <v>16</v>
      </c>
      <c r="DN315" s="10">
        <v>10.6</v>
      </c>
      <c r="DO315" s="10">
        <v>0.94</v>
      </c>
    </row>
    <row r="316" spans="1:119" x14ac:dyDescent="0.25">
      <c r="A316" s="10">
        <v>403</v>
      </c>
      <c r="B316" s="10" t="s">
        <v>297</v>
      </c>
      <c r="C316" s="10">
        <v>0</v>
      </c>
      <c r="D316" s="10">
        <v>0</v>
      </c>
      <c r="E316" s="10">
        <v>0</v>
      </c>
      <c r="F316" s="10">
        <v>10.7</v>
      </c>
      <c r="G316" s="10">
        <v>0</v>
      </c>
      <c r="H316" s="10">
        <v>0</v>
      </c>
      <c r="I316" s="10">
        <v>0</v>
      </c>
      <c r="J316" s="10">
        <v>0</v>
      </c>
      <c r="K316" s="10">
        <v>35.799999999999997</v>
      </c>
      <c r="L316" s="10">
        <v>0</v>
      </c>
      <c r="M316" s="10">
        <v>0</v>
      </c>
      <c r="N316" s="10">
        <v>0</v>
      </c>
      <c r="O316" s="10">
        <v>0</v>
      </c>
      <c r="P316" s="10">
        <v>35.6</v>
      </c>
      <c r="Q316" s="10">
        <v>0</v>
      </c>
      <c r="R316" s="10">
        <v>403</v>
      </c>
      <c r="S316" s="10" t="s">
        <v>297</v>
      </c>
      <c r="T316" s="10">
        <v>0</v>
      </c>
      <c r="U316" s="10">
        <v>0</v>
      </c>
      <c r="V316" s="10">
        <v>0</v>
      </c>
      <c r="W316" s="10">
        <v>10.6</v>
      </c>
      <c r="Y316" s="10">
        <v>0</v>
      </c>
      <c r="Z316" s="10">
        <v>0</v>
      </c>
      <c r="AA316" s="10">
        <v>0</v>
      </c>
      <c r="AB316" s="10">
        <v>10.5</v>
      </c>
      <c r="AD316" s="10">
        <v>0</v>
      </c>
      <c r="AE316" s="10">
        <v>0</v>
      </c>
      <c r="AF316" s="10">
        <v>0</v>
      </c>
      <c r="AG316" s="10">
        <v>10.5</v>
      </c>
      <c r="AI316" s="10">
        <v>403</v>
      </c>
      <c r="AJ316" s="10" t="s">
        <v>297</v>
      </c>
      <c r="AK316" s="10">
        <v>0</v>
      </c>
      <c r="AL316" s="10">
        <v>0</v>
      </c>
      <c r="AM316" s="10">
        <v>0</v>
      </c>
      <c r="AN316" s="10">
        <v>10.8</v>
      </c>
      <c r="AO316" s="10">
        <v>0</v>
      </c>
      <c r="AP316" s="10">
        <v>0</v>
      </c>
      <c r="AQ316" s="10">
        <v>0</v>
      </c>
      <c r="AR316" s="10">
        <v>0</v>
      </c>
      <c r="AS316" s="10">
        <v>10.7</v>
      </c>
      <c r="AT316" s="10">
        <v>0</v>
      </c>
      <c r="AU316" s="10">
        <v>0</v>
      </c>
      <c r="AV316" s="10">
        <v>0</v>
      </c>
      <c r="AW316" s="10">
        <v>0</v>
      </c>
      <c r="AX316" s="10">
        <v>10.8</v>
      </c>
      <c r="AY316" s="10">
        <v>0</v>
      </c>
      <c r="AZ316" s="10">
        <v>403</v>
      </c>
      <c r="BA316" s="10" t="s">
        <v>297</v>
      </c>
      <c r="BB316" s="10">
        <v>0</v>
      </c>
      <c r="BC316" s="10">
        <v>0</v>
      </c>
      <c r="BD316" s="10">
        <v>0</v>
      </c>
      <c r="BE316" s="10">
        <v>10.7</v>
      </c>
      <c r="BF316" s="10">
        <v>0</v>
      </c>
      <c r="BG316" s="10">
        <v>0</v>
      </c>
      <c r="BH316" s="10">
        <v>0</v>
      </c>
      <c r="BI316" s="10">
        <v>0</v>
      </c>
      <c r="BJ316" s="10">
        <v>10.6</v>
      </c>
      <c r="BK316" s="10">
        <v>0</v>
      </c>
      <c r="BL316" s="10">
        <v>0</v>
      </c>
      <c r="BM316" s="10">
        <v>0</v>
      </c>
      <c r="BN316" s="10">
        <v>0</v>
      </c>
      <c r="BO316" s="10">
        <v>10.6</v>
      </c>
      <c r="BP316" s="10">
        <v>0</v>
      </c>
      <c r="BQ316" s="10">
        <v>403</v>
      </c>
      <c r="BR316" s="10" t="s">
        <v>297</v>
      </c>
      <c r="BS316" s="10">
        <v>0</v>
      </c>
      <c r="BT316" s="10">
        <v>0</v>
      </c>
      <c r="BU316" s="10">
        <v>0</v>
      </c>
      <c r="BV316" s="10">
        <v>10.4</v>
      </c>
      <c r="BW316" s="10">
        <v>0</v>
      </c>
      <c r="BX316" s="10">
        <v>0</v>
      </c>
      <c r="BY316" s="10">
        <v>0</v>
      </c>
      <c r="BZ316" s="10">
        <v>0</v>
      </c>
      <c r="CA316" s="10">
        <v>10.3</v>
      </c>
      <c r="CB316" s="10">
        <v>0</v>
      </c>
      <c r="CC316" s="10">
        <v>0</v>
      </c>
      <c r="CD316" s="10">
        <v>0</v>
      </c>
      <c r="CE316" s="10">
        <v>0</v>
      </c>
      <c r="CF316" s="10">
        <v>10.5</v>
      </c>
      <c r="CG316" s="10">
        <v>0</v>
      </c>
      <c r="CH316" s="10">
        <v>403</v>
      </c>
      <c r="CI316" s="10" t="s">
        <v>297</v>
      </c>
      <c r="CJ316" s="10">
        <v>0</v>
      </c>
      <c r="CK316" s="10">
        <v>0</v>
      </c>
      <c r="CL316" s="10">
        <v>0</v>
      </c>
      <c r="CM316" s="10">
        <v>10.9</v>
      </c>
      <c r="CN316" s="10">
        <v>0</v>
      </c>
      <c r="CO316" s="10">
        <v>0</v>
      </c>
      <c r="CP316" s="10">
        <v>0</v>
      </c>
      <c r="CQ316" s="10">
        <v>0</v>
      </c>
      <c r="CR316" s="10">
        <v>10.8</v>
      </c>
      <c r="CS316" s="10">
        <v>0</v>
      </c>
      <c r="CT316" s="10">
        <v>0</v>
      </c>
      <c r="CU316" s="10">
        <v>0</v>
      </c>
      <c r="CV316" s="10">
        <v>0</v>
      </c>
      <c r="CW316" s="10">
        <v>10.8</v>
      </c>
      <c r="CX316" s="10">
        <v>0</v>
      </c>
      <c r="CY316" s="10">
        <v>402</v>
      </c>
      <c r="CZ316" s="10" t="s">
        <v>296</v>
      </c>
      <c r="DA316" s="10">
        <v>0.10009999999999999</v>
      </c>
      <c r="DB316" s="10">
        <v>4.8500000000000001E-2</v>
      </c>
      <c r="DC316" s="10">
        <v>6</v>
      </c>
      <c r="DD316" s="10">
        <v>10.7</v>
      </c>
      <c r="DE316" s="10">
        <v>0.9</v>
      </c>
      <c r="DF316" s="10">
        <v>0.10009999999999999</v>
      </c>
      <c r="DG316" s="10">
        <v>4.8500000000000001E-2</v>
      </c>
      <c r="DH316" s="10">
        <v>6</v>
      </c>
      <c r="DI316" s="10">
        <v>10.7</v>
      </c>
      <c r="DJ316" s="10">
        <v>0.9</v>
      </c>
      <c r="DK316" s="10">
        <v>8.2600000000000007E-2</v>
      </c>
      <c r="DL316" s="10">
        <v>0.04</v>
      </c>
      <c r="DM316" s="10">
        <v>5</v>
      </c>
      <c r="DN316" s="10">
        <v>10.6</v>
      </c>
      <c r="DO316" s="10">
        <v>0.9</v>
      </c>
    </row>
    <row r="317" spans="1:119" x14ac:dyDescent="0.25">
      <c r="A317" s="10">
        <v>404</v>
      </c>
      <c r="B317" s="10" t="s">
        <v>62</v>
      </c>
      <c r="R317" s="10">
        <v>404</v>
      </c>
      <c r="S317" s="10" t="s">
        <v>62</v>
      </c>
      <c r="AI317" s="10">
        <v>404</v>
      </c>
      <c r="AJ317" s="10" t="s">
        <v>62</v>
      </c>
      <c r="AZ317" s="10">
        <v>404</v>
      </c>
      <c r="BA317" s="10" t="s">
        <v>62</v>
      </c>
      <c r="BQ317" s="10">
        <v>404</v>
      </c>
      <c r="BR317" s="10" t="s">
        <v>62</v>
      </c>
      <c r="CH317" s="10">
        <v>404</v>
      </c>
      <c r="CI317" s="10" t="s">
        <v>62</v>
      </c>
      <c r="CY317" s="10">
        <v>403</v>
      </c>
      <c r="CZ317" s="10" t="s">
        <v>297</v>
      </c>
      <c r="DA317" s="10">
        <v>0</v>
      </c>
      <c r="DB317" s="10">
        <v>0</v>
      </c>
      <c r="DC317" s="10">
        <v>0</v>
      </c>
      <c r="DD317" s="10">
        <v>10.7</v>
      </c>
      <c r="DE317" s="10">
        <v>0</v>
      </c>
      <c r="DF317" s="10">
        <v>0</v>
      </c>
      <c r="DG317" s="10">
        <v>0</v>
      </c>
      <c r="DH317" s="10">
        <v>0</v>
      </c>
      <c r="DI317" s="10">
        <v>10.7</v>
      </c>
      <c r="DJ317" s="10">
        <v>0</v>
      </c>
      <c r="DK317" s="10">
        <v>0</v>
      </c>
      <c r="DL317" s="10">
        <v>0</v>
      </c>
      <c r="DM317" s="10">
        <v>0</v>
      </c>
      <c r="DN317" s="10">
        <v>10.6</v>
      </c>
      <c r="DO317" s="10">
        <v>0</v>
      </c>
    </row>
    <row r="318" spans="1:119" x14ac:dyDescent="0.25">
      <c r="A318" s="10">
        <v>405</v>
      </c>
      <c r="B318" s="10" t="s">
        <v>75</v>
      </c>
      <c r="C318" s="10">
        <v>2.8</v>
      </c>
      <c r="D318" s="10">
        <v>1.5</v>
      </c>
      <c r="E318" s="10">
        <v>49.37</v>
      </c>
      <c r="F318" s="10">
        <v>37.11</v>
      </c>
      <c r="G318" s="10">
        <v>0.88100000000000001</v>
      </c>
      <c r="H318" s="10">
        <v>3.97</v>
      </c>
      <c r="I318" s="10">
        <v>2.1800000000000002</v>
      </c>
      <c r="J318" s="10">
        <v>71.63</v>
      </c>
      <c r="K318" s="10">
        <v>36.520000000000003</v>
      </c>
      <c r="L318" s="10">
        <v>0.877</v>
      </c>
      <c r="M318" s="10">
        <v>3.74</v>
      </c>
      <c r="N318" s="10">
        <v>1.87</v>
      </c>
      <c r="O318" s="10">
        <v>66.349999999999994</v>
      </c>
      <c r="P318" s="10">
        <v>36.409999999999997</v>
      </c>
      <c r="Q318" s="10">
        <v>0.89400000000000002</v>
      </c>
      <c r="R318" s="10">
        <v>405</v>
      </c>
      <c r="S318" s="10" t="s">
        <v>75</v>
      </c>
      <c r="T318" s="10">
        <v>2.1</v>
      </c>
      <c r="U318" s="10">
        <v>1.29</v>
      </c>
      <c r="V318" s="10">
        <v>38.66629168250261</v>
      </c>
      <c r="W318" s="10">
        <v>36.799999999999997</v>
      </c>
      <c r="Y318" s="10">
        <v>4.29</v>
      </c>
      <c r="Z318" s="10">
        <v>2.67</v>
      </c>
      <c r="AA318" s="10">
        <v>79.927721148510145</v>
      </c>
      <c r="AB318" s="10">
        <v>36.5</v>
      </c>
      <c r="AD318" s="10">
        <v>3.69</v>
      </c>
      <c r="AE318" s="10">
        <v>1.48</v>
      </c>
      <c r="AF318" s="10">
        <v>63.21657776353176</v>
      </c>
      <c r="AG318" s="10">
        <v>36.31</v>
      </c>
      <c r="AI318" s="10">
        <v>405</v>
      </c>
      <c r="AJ318" s="10" t="s">
        <v>75</v>
      </c>
      <c r="AK318" s="10">
        <v>-2.1951720885885031</v>
      </c>
      <c r="AL318" s="10">
        <v>-1.1905006100542728</v>
      </c>
      <c r="AM318" s="10">
        <v>-38.965058002693667</v>
      </c>
      <c r="AN318" s="10">
        <v>37.001524088817582</v>
      </c>
      <c r="AO318" s="10">
        <v>0.87904883895074093</v>
      </c>
      <c r="AP318" s="10">
        <v>-4.1779622502675728</v>
      </c>
      <c r="AQ318" s="10">
        <v>-1.5784650619064176</v>
      </c>
      <c r="AR318" s="10">
        <v>-71.411362310215523</v>
      </c>
      <c r="AS318" s="10">
        <v>36.108544519912087</v>
      </c>
      <c r="AT318" s="10">
        <v>0.93546293185888318</v>
      </c>
      <c r="AU318" s="10">
        <v>-4.3849760144507144</v>
      </c>
      <c r="AV318" s="10">
        <v>-1.4868790806188068</v>
      </c>
      <c r="AW318" s="10">
        <v>-73.479886423510536</v>
      </c>
      <c r="AX318" s="10">
        <v>36.380727242724738</v>
      </c>
      <c r="AY318" s="10">
        <v>0.94703655358761696</v>
      </c>
      <c r="AZ318" s="10">
        <v>405</v>
      </c>
      <c r="BA318" s="10" t="s">
        <v>75</v>
      </c>
      <c r="BB318" s="10">
        <v>-1.9970290126834163</v>
      </c>
      <c r="BC318" s="10">
        <v>-1.3921312778853536</v>
      </c>
      <c r="BD318" s="10">
        <v>-38.243971661269029</v>
      </c>
      <c r="BE318" s="10">
        <v>36.750467248938712</v>
      </c>
      <c r="BF318" s="10">
        <v>0.82034756649414708</v>
      </c>
      <c r="BG318" s="10">
        <v>-3.7922126865504397</v>
      </c>
      <c r="BH318" s="10">
        <v>-1.7833233368166179</v>
      </c>
      <c r="BI318" s="10">
        <v>-66.59037131839564</v>
      </c>
      <c r="BJ318" s="10">
        <v>36.333231937897907</v>
      </c>
      <c r="BK318" s="10">
        <v>0.90493334542444126</v>
      </c>
      <c r="BL318" s="10">
        <v>-3.5932966057030771</v>
      </c>
      <c r="BM318" s="10">
        <v>-1.5860666686445946</v>
      </c>
      <c r="BN318" s="10">
        <v>-62.120148040501526</v>
      </c>
      <c r="BO318" s="10">
        <v>36.505062080164862</v>
      </c>
      <c r="BP318" s="10">
        <v>0.91484362572939537</v>
      </c>
      <c r="BQ318" s="10">
        <v>405</v>
      </c>
      <c r="BR318" s="10" t="s">
        <v>75</v>
      </c>
      <c r="BS318" s="10">
        <v>-3.1120000000000001</v>
      </c>
      <c r="BT318" s="10">
        <v>-1.667</v>
      </c>
      <c r="BU318" s="10">
        <v>-54.525000870009926</v>
      </c>
      <c r="BV318" s="10">
        <v>37.381999999999998</v>
      </c>
      <c r="BW318" s="10">
        <v>0.88149681331326479</v>
      </c>
      <c r="BX318" s="10">
        <v>-5.2939999999999996</v>
      </c>
      <c r="BY318" s="10">
        <v>-2.2370000000000001</v>
      </c>
      <c r="BZ318" s="10">
        <v>-90.667606444580571</v>
      </c>
      <c r="CA318" s="10">
        <v>36.597000000000001</v>
      </c>
      <c r="CB318" s="10">
        <v>0.92114006580560059</v>
      </c>
      <c r="CC318" s="10">
        <v>-5.468</v>
      </c>
      <c r="CD318" s="10">
        <v>-2.0680000000000001</v>
      </c>
      <c r="CE318" s="10">
        <v>-90.519117007131186</v>
      </c>
      <c r="CF318" s="10">
        <v>37.286999999999999</v>
      </c>
      <c r="CG318" s="10">
        <v>0.93534133422753107</v>
      </c>
      <c r="CH318" s="10">
        <v>405</v>
      </c>
      <c r="CI318" s="10" t="s">
        <v>75</v>
      </c>
      <c r="CJ318" s="10">
        <v>-1.5629999999999999</v>
      </c>
      <c r="CK318" s="10">
        <v>-1.1579999999999999</v>
      </c>
      <c r="CL318" s="10">
        <v>-29.629617719082496</v>
      </c>
      <c r="CM318" s="10">
        <v>37.904000000000003</v>
      </c>
      <c r="CN318" s="10">
        <v>0.80350254934322807</v>
      </c>
      <c r="CO318" s="10">
        <v>-1.95</v>
      </c>
      <c r="CP318" s="10">
        <v>-1.0640000000000001</v>
      </c>
      <c r="CQ318" s="10">
        <v>-34.652482619521081</v>
      </c>
      <c r="CR318" s="10">
        <v>37.011000000000003</v>
      </c>
      <c r="CS318" s="10">
        <v>0.8778267484254082</v>
      </c>
      <c r="CT318" s="10">
        <v>-2.4289999999999998</v>
      </c>
      <c r="CU318" s="10">
        <v>-1.2</v>
      </c>
      <c r="CV318" s="10">
        <v>-41.511286753977807</v>
      </c>
      <c r="CW318" s="10">
        <v>37.680999999999997</v>
      </c>
      <c r="CX318" s="10">
        <v>0.89655775594671072</v>
      </c>
      <c r="CY318" s="10">
        <v>404</v>
      </c>
      <c r="CZ318" s="10" t="s">
        <v>62</v>
      </c>
      <c r="DA318" s="10">
        <v>6.4749999999999996</v>
      </c>
      <c r="DB318" s="10">
        <v>2.5739999999999998</v>
      </c>
      <c r="DC318" s="10">
        <v>109.96629602677034</v>
      </c>
      <c r="DD318" s="10">
        <v>36.582999999999998</v>
      </c>
      <c r="DE318" s="10">
        <v>0.9292663933452282</v>
      </c>
      <c r="DF318" s="10">
        <v>8.6039999999999992</v>
      </c>
      <c r="DG318" s="10">
        <v>2.8679999999999999</v>
      </c>
      <c r="DH318" s="10">
        <v>144.70713416469223</v>
      </c>
      <c r="DI318" s="10">
        <v>36.185000000000002</v>
      </c>
      <c r="DJ318" s="10">
        <v>0.94868329805051377</v>
      </c>
      <c r="DK318" s="10">
        <v>9.3260000000000005</v>
      </c>
      <c r="DL318" s="10">
        <v>3.0430000000000001</v>
      </c>
      <c r="DM318" s="10">
        <v>156.55226996735803</v>
      </c>
      <c r="DN318" s="10">
        <v>36.177999999999997</v>
      </c>
      <c r="DO318" s="10">
        <v>0.95067234430485659</v>
      </c>
    </row>
    <row r="319" spans="1:119" x14ac:dyDescent="0.25">
      <c r="A319" s="10">
        <v>406</v>
      </c>
      <c r="B319" s="10" t="s">
        <v>8</v>
      </c>
      <c r="C319" s="10">
        <v>0.62</v>
      </c>
      <c r="D319" s="10">
        <v>0.28000000000000003</v>
      </c>
      <c r="E319" s="10">
        <v>10.67</v>
      </c>
      <c r="F319" s="10">
        <v>37.01</v>
      </c>
      <c r="G319" s="10">
        <v>0.91300000000000003</v>
      </c>
      <c r="H319" s="10">
        <v>0.98</v>
      </c>
      <c r="I319" s="10">
        <v>0.59</v>
      </c>
      <c r="J319" s="10">
        <v>18.18</v>
      </c>
      <c r="K319" s="10">
        <v>36.380000000000003</v>
      </c>
      <c r="L319" s="10">
        <v>0.85499999999999998</v>
      </c>
      <c r="M319" s="10">
        <v>0.93</v>
      </c>
      <c r="N319" s="10">
        <v>0.31</v>
      </c>
      <c r="O319" s="10">
        <v>15.57</v>
      </c>
      <c r="P319" s="10">
        <v>36.270000000000003</v>
      </c>
      <c r="Q319" s="10">
        <v>0.94699999999999995</v>
      </c>
      <c r="R319" s="10">
        <v>406</v>
      </c>
      <c r="S319" s="10" t="s">
        <v>8</v>
      </c>
      <c r="T319" s="10">
        <v>0.95</v>
      </c>
      <c r="U319" s="10">
        <v>0.52</v>
      </c>
      <c r="V319" s="10">
        <v>16.991121564961119</v>
      </c>
      <c r="W319" s="10">
        <v>36.799999999999997</v>
      </c>
      <c r="Y319" s="10">
        <v>1.53</v>
      </c>
      <c r="Z319" s="10">
        <v>0.95</v>
      </c>
      <c r="AA319" s="10">
        <v>28.487003200546916</v>
      </c>
      <c r="AB319" s="10">
        <v>36.5</v>
      </c>
      <c r="AD319" s="10">
        <v>1.91</v>
      </c>
      <c r="AE319" s="10">
        <v>0.95</v>
      </c>
      <c r="AF319" s="10">
        <v>33.919344824519385</v>
      </c>
      <c r="AG319" s="10">
        <v>36.31</v>
      </c>
      <c r="AI319" s="10">
        <v>406</v>
      </c>
      <c r="AJ319" s="10" t="s">
        <v>8</v>
      </c>
      <c r="AK319" s="10">
        <v>0.79623579576794334</v>
      </c>
      <c r="AL319" s="10">
        <v>0.37626344980166881</v>
      </c>
      <c r="AM319" s="10">
        <v>13.741339357490213</v>
      </c>
      <c r="AN319" s="10">
        <v>37.001521597445468</v>
      </c>
      <c r="AO319" s="10">
        <v>0.9041332099330045</v>
      </c>
      <c r="AP319" s="10">
        <v>1.5355831563876363</v>
      </c>
      <c r="AQ319" s="10">
        <v>0.49359839534417504</v>
      </c>
      <c r="AR319" s="10">
        <v>25.790174638351452</v>
      </c>
      <c r="AS319" s="10">
        <v>36.108541170796975</v>
      </c>
      <c r="AT319" s="10">
        <v>0.95202529294530092</v>
      </c>
      <c r="AU319" s="10">
        <v>1.6336566937062238</v>
      </c>
      <c r="AV319" s="10">
        <v>0.48987086951668113</v>
      </c>
      <c r="AW319" s="10">
        <v>27.066091052525131</v>
      </c>
      <c r="AX319" s="10">
        <v>36.380723943768288</v>
      </c>
      <c r="AY319" s="10">
        <v>0.95786277069647741</v>
      </c>
      <c r="AZ319" s="10">
        <v>406</v>
      </c>
      <c r="BA319" s="10" t="s">
        <v>8</v>
      </c>
      <c r="BB319" s="10">
        <v>0.48905492936142836</v>
      </c>
      <c r="BC319" s="10">
        <v>0.49399232837612173</v>
      </c>
      <c r="BD319" s="10">
        <v>10.920472318442492</v>
      </c>
      <c r="BE319" s="10">
        <v>36.750463955697953</v>
      </c>
      <c r="BF319" s="10">
        <v>0.70354643185152488</v>
      </c>
      <c r="BG319" s="10">
        <v>0.91805632961756434</v>
      </c>
      <c r="BH319" s="10">
        <v>0.53865351184397903</v>
      </c>
      <c r="BI319" s="10">
        <v>16.913969926270941</v>
      </c>
      <c r="BJ319" s="10">
        <v>36.333228305681999</v>
      </c>
      <c r="BK319" s="10">
        <v>0.86250011170356589</v>
      </c>
      <c r="BL319" s="10">
        <v>0.85902198751226011</v>
      </c>
      <c r="BM319" s="10">
        <v>0.32102642808051202</v>
      </c>
      <c r="BN319" s="10">
        <v>14.503683020922754</v>
      </c>
      <c r="BO319" s="10">
        <v>36.50505992562816</v>
      </c>
      <c r="BP319" s="10">
        <v>0.93672538025983065</v>
      </c>
      <c r="BQ319" s="10">
        <v>406</v>
      </c>
      <c r="BR319" s="10" t="s">
        <v>8</v>
      </c>
      <c r="BS319" s="10">
        <v>1.3819999999999999</v>
      </c>
      <c r="BT319" s="10">
        <v>0.69</v>
      </c>
      <c r="BU319" s="10">
        <v>23.85691281081419</v>
      </c>
      <c r="BV319" s="10">
        <v>37.381999999999998</v>
      </c>
      <c r="BW319" s="10">
        <v>0.89468599503383095</v>
      </c>
      <c r="BX319" s="10">
        <v>2.1360000000000001</v>
      </c>
      <c r="BY319" s="10">
        <v>0.82799999999999996</v>
      </c>
      <c r="BZ319" s="10">
        <v>36.140496110315141</v>
      </c>
      <c r="CA319" s="10">
        <v>36.597000000000001</v>
      </c>
      <c r="CB319" s="10">
        <v>0.93239733819244119</v>
      </c>
      <c r="CC319" s="10">
        <v>2.7549999999999999</v>
      </c>
      <c r="CD319" s="10">
        <v>0.94599999999999995</v>
      </c>
      <c r="CE319" s="10">
        <v>45.103094882406644</v>
      </c>
      <c r="CF319" s="10">
        <v>37.286999999999999</v>
      </c>
      <c r="CG319" s="10">
        <v>0.9457953833438032</v>
      </c>
      <c r="CH319" s="10">
        <v>406</v>
      </c>
      <c r="CI319" s="10" t="s">
        <v>8</v>
      </c>
      <c r="CJ319" s="10">
        <v>0.45200000000000001</v>
      </c>
      <c r="CK319" s="10">
        <v>0.41699999999999998</v>
      </c>
      <c r="CL319" s="10">
        <v>9.3672275944252128</v>
      </c>
      <c r="CM319" s="10">
        <v>37.904000000000003</v>
      </c>
      <c r="CN319" s="10">
        <v>0.73499044245046552</v>
      </c>
      <c r="CO319" s="10">
        <v>0.69199999999999995</v>
      </c>
      <c r="CP319" s="10">
        <v>0.41099999999999998</v>
      </c>
      <c r="CQ319" s="10">
        <v>12.555210453409298</v>
      </c>
      <c r="CR319" s="10">
        <v>37.011000000000003</v>
      </c>
      <c r="CS319" s="10">
        <v>0.85978655752708311</v>
      </c>
      <c r="CT319" s="10">
        <v>0.91200000000000003</v>
      </c>
      <c r="CU319" s="10">
        <v>0.49299999999999999</v>
      </c>
      <c r="CV319" s="10">
        <v>15.884712813577424</v>
      </c>
      <c r="CW319" s="10">
        <v>37.680999999999997</v>
      </c>
      <c r="CX319" s="10">
        <v>0.87969560799127944</v>
      </c>
      <c r="CY319" s="10">
        <v>405</v>
      </c>
      <c r="CZ319" s="10" t="s">
        <v>75</v>
      </c>
      <c r="DA319" s="10">
        <v>-8.6010000000000009</v>
      </c>
      <c r="DB319" s="10">
        <v>-3.7469999999999999</v>
      </c>
      <c r="DC319" s="10">
        <v>-148.05803570795504</v>
      </c>
      <c r="DD319" s="10">
        <v>36.584000000000003</v>
      </c>
      <c r="DE319" s="10">
        <v>0.91678003856724011</v>
      </c>
      <c r="DF319" s="10">
        <v>-11.272</v>
      </c>
      <c r="DG319" s="10">
        <v>-4.16</v>
      </c>
      <c r="DH319" s="10">
        <v>-191.70772938911699</v>
      </c>
      <c r="DI319" s="10">
        <v>36.185000000000002</v>
      </c>
      <c r="DJ319" s="10">
        <v>0.9381497180869165</v>
      </c>
      <c r="DK319" s="10">
        <v>-12.651999999999999</v>
      </c>
      <c r="DL319" s="10">
        <v>-4.2720000000000002</v>
      </c>
      <c r="DM319" s="10">
        <v>-213.10743717469705</v>
      </c>
      <c r="DN319" s="10">
        <v>36.177999999999997</v>
      </c>
      <c r="DO319" s="10">
        <v>0.94744802575765108</v>
      </c>
    </row>
    <row r="320" spans="1:119" x14ac:dyDescent="0.25">
      <c r="A320" s="10">
        <v>407</v>
      </c>
      <c r="B320" s="10" t="s">
        <v>9</v>
      </c>
      <c r="C320" s="10">
        <v>2.11</v>
      </c>
      <c r="D320" s="10">
        <v>1.1200000000000001</v>
      </c>
      <c r="E320" s="10">
        <v>37.25</v>
      </c>
      <c r="F320" s="10">
        <v>37.01</v>
      </c>
      <c r="G320" s="10">
        <v>0.88300000000000001</v>
      </c>
      <c r="H320" s="10">
        <v>2.92</v>
      </c>
      <c r="I320" s="10">
        <v>1.46</v>
      </c>
      <c r="J320" s="10">
        <v>51.85</v>
      </c>
      <c r="K320" s="10">
        <v>36.380000000000003</v>
      </c>
      <c r="L320" s="10">
        <v>0.89400000000000002</v>
      </c>
      <c r="M320" s="10">
        <v>2.74</v>
      </c>
      <c r="N320" s="10">
        <v>1.45</v>
      </c>
      <c r="O320" s="10">
        <v>49.4</v>
      </c>
      <c r="P320" s="10">
        <v>36.270000000000003</v>
      </c>
      <c r="Q320" s="10">
        <v>0.88300000000000001</v>
      </c>
      <c r="R320" s="10">
        <v>407</v>
      </c>
      <c r="S320" s="10" t="s">
        <v>9</v>
      </c>
      <c r="T320" s="10">
        <v>1.0900000000000001</v>
      </c>
      <c r="U320" s="10">
        <v>0.68</v>
      </c>
      <c r="V320" s="10">
        <v>20.155766490271063</v>
      </c>
      <c r="W320" s="10">
        <v>36.799999999999997</v>
      </c>
      <c r="Y320" s="10">
        <v>2.7</v>
      </c>
      <c r="Z320" s="10">
        <v>1.63</v>
      </c>
      <c r="AA320" s="10">
        <v>49.887344156854624</v>
      </c>
      <c r="AB320" s="10">
        <v>36.5</v>
      </c>
      <c r="AD320" s="10">
        <v>1.72</v>
      </c>
      <c r="AE320" s="10">
        <v>0.44</v>
      </c>
      <c r="AF320" s="10">
        <v>28.229697741716802</v>
      </c>
      <c r="AG320" s="10">
        <v>36.31</v>
      </c>
      <c r="AI320" s="10">
        <v>407</v>
      </c>
      <c r="AJ320" s="10" t="s">
        <v>9</v>
      </c>
      <c r="AK320" s="10">
        <v>1.3527625274996089</v>
      </c>
      <c r="AL320" s="10">
        <v>0.71586181006721539</v>
      </c>
      <c r="AM320" s="10">
        <v>23.881003299529343</v>
      </c>
      <c r="AN320" s="10">
        <v>37.001524088817582</v>
      </c>
      <c r="AO320" s="10">
        <v>0.88387073683627548</v>
      </c>
      <c r="AP320" s="10">
        <v>2.4764163442123879</v>
      </c>
      <c r="AQ320" s="10">
        <v>0.99068559277030144</v>
      </c>
      <c r="AR320" s="10">
        <v>42.647074598794113</v>
      </c>
      <c r="AS320" s="10">
        <v>36.108544519912087</v>
      </c>
      <c r="AT320" s="10">
        <v>0.92846129826361279</v>
      </c>
      <c r="AU320" s="10">
        <v>2.3623573055554017</v>
      </c>
      <c r="AV320" s="10">
        <v>0.91601069899284937</v>
      </c>
      <c r="AW320" s="10">
        <v>40.209530670426666</v>
      </c>
      <c r="AX320" s="10">
        <v>36.380727242724738</v>
      </c>
      <c r="AY320" s="10">
        <v>0.93236202721335293</v>
      </c>
      <c r="AZ320" s="10">
        <v>407</v>
      </c>
      <c r="BA320" s="10" t="s">
        <v>9</v>
      </c>
      <c r="BB320" s="10">
        <v>1.4725913422193035</v>
      </c>
      <c r="BC320" s="10">
        <v>0.81232104379163561</v>
      </c>
      <c r="BD320" s="10">
        <v>26.420815043425382</v>
      </c>
      <c r="BE320" s="10">
        <v>36.750467248938712</v>
      </c>
      <c r="BF320" s="10">
        <v>0.87561368287103758</v>
      </c>
      <c r="BG320" s="10">
        <v>2.8198963326212092</v>
      </c>
      <c r="BH320" s="10">
        <v>1.1590369438216779</v>
      </c>
      <c r="BI320" s="10">
        <v>48.44670997936273</v>
      </c>
      <c r="BJ320" s="10">
        <v>36.333231937897907</v>
      </c>
      <c r="BK320" s="10">
        <v>0.92492005154713186</v>
      </c>
      <c r="BL320" s="10">
        <v>2.6885436480923559</v>
      </c>
      <c r="BM320" s="10">
        <v>1.1790348049678252</v>
      </c>
      <c r="BN320" s="10">
        <v>46.430071584172268</v>
      </c>
      <c r="BO320" s="10">
        <v>36.505062080164862</v>
      </c>
      <c r="BP320" s="10">
        <v>0.91580712839192835</v>
      </c>
      <c r="BQ320" s="10">
        <v>407</v>
      </c>
      <c r="BR320" s="10" t="s">
        <v>9</v>
      </c>
      <c r="BS320" s="10">
        <v>1.44</v>
      </c>
      <c r="BT320" s="10">
        <v>0.76600000000000001</v>
      </c>
      <c r="BU320" s="10">
        <v>25.191075972318167</v>
      </c>
      <c r="BV320" s="10">
        <v>37.381999999999998</v>
      </c>
      <c r="BW320" s="10">
        <v>0.88286157212820571</v>
      </c>
      <c r="BX320" s="10">
        <v>2.3079999999999998</v>
      </c>
      <c r="BY320" s="10">
        <v>1.1739999999999999</v>
      </c>
      <c r="BZ320" s="10">
        <v>40.850540928470906</v>
      </c>
      <c r="CA320" s="10">
        <v>36.597000000000001</v>
      </c>
      <c r="CB320" s="10">
        <v>0.89131636287029148</v>
      </c>
      <c r="CC320" s="10">
        <v>2.4119999999999999</v>
      </c>
      <c r="CD320" s="10">
        <v>0.90700000000000003</v>
      </c>
      <c r="CE320" s="10">
        <v>39.900544421766419</v>
      </c>
      <c r="CF320" s="10">
        <v>37.286999999999999</v>
      </c>
      <c r="CG320" s="10">
        <v>0.93600983472305588</v>
      </c>
      <c r="CH320" s="10">
        <v>407</v>
      </c>
      <c r="CI320" s="10" t="s">
        <v>9</v>
      </c>
      <c r="CJ320" s="10">
        <v>1.089</v>
      </c>
      <c r="CK320" s="10">
        <v>0.65600000000000003</v>
      </c>
      <c r="CL320" s="10">
        <v>19.36464495215316</v>
      </c>
      <c r="CM320" s="10">
        <v>37.904000000000003</v>
      </c>
      <c r="CN320" s="10">
        <v>0.85658934969957934</v>
      </c>
      <c r="CO320" s="10">
        <v>1.1970000000000001</v>
      </c>
      <c r="CP320" s="10">
        <v>0.56100000000000005</v>
      </c>
      <c r="CQ320" s="10">
        <v>20.621529472680869</v>
      </c>
      <c r="CR320" s="10">
        <v>37.011000000000003</v>
      </c>
      <c r="CS320" s="10">
        <v>0.90548618856298579</v>
      </c>
      <c r="CT320" s="10">
        <v>1.4930000000000001</v>
      </c>
      <c r="CU320" s="10">
        <v>0.624</v>
      </c>
      <c r="CV320" s="10">
        <v>24.79345338722063</v>
      </c>
      <c r="CW320" s="10">
        <v>37.680999999999997</v>
      </c>
      <c r="CX320" s="10">
        <v>0.92265584706318382</v>
      </c>
      <c r="CY320" s="10">
        <v>406</v>
      </c>
      <c r="CZ320" s="10" t="s">
        <v>8</v>
      </c>
      <c r="DA320" s="10">
        <v>0.28299999999999997</v>
      </c>
      <c r="DB320" s="10">
        <v>0.183</v>
      </c>
      <c r="DC320" s="10">
        <v>5.3187204436249704</v>
      </c>
      <c r="DD320" s="10">
        <v>36.582999999999998</v>
      </c>
      <c r="DE320" s="10">
        <v>0.83972933892907498</v>
      </c>
      <c r="DF320" s="10">
        <v>0.35099999999999998</v>
      </c>
      <c r="DG320" s="10">
        <v>0.189</v>
      </c>
      <c r="DH320" s="10">
        <v>6.360669154229643</v>
      </c>
      <c r="DI320" s="10">
        <v>36.185000000000002</v>
      </c>
      <c r="DJ320" s="10">
        <v>0.8804710999221752</v>
      </c>
      <c r="DK320" s="10">
        <v>0.45300000000000001</v>
      </c>
      <c r="DL320" s="10">
        <v>0.20699999999999999</v>
      </c>
      <c r="DM320" s="10">
        <v>7.9482485067092927</v>
      </c>
      <c r="DN320" s="10">
        <v>36.177999999999997</v>
      </c>
      <c r="DO320" s="10">
        <v>0.90953953875376869</v>
      </c>
    </row>
    <row r="321" spans="1:119" x14ac:dyDescent="0.25">
      <c r="A321" s="10">
        <v>408</v>
      </c>
      <c r="B321" s="10" t="s">
        <v>76</v>
      </c>
      <c r="C321" s="10">
        <v>0.06</v>
      </c>
      <c r="D321" s="10">
        <v>0.09</v>
      </c>
      <c r="E321" s="10">
        <v>1.69</v>
      </c>
      <c r="F321" s="10">
        <v>37.01</v>
      </c>
      <c r="G321" s="10">
        <v>0.53400000000000003</v>
      </c>
      <c r="H321" s="10">
        <v>0.06</v>
      </c>
      <c r="I321" s="10">
        <v>0.1</v>
      </c>
      <c r="J321" s="10">
        <v>1.89</v>
      </c>
      <c r="K321" s="10">
        <v>36.380000000000003</v>
      </c>
      <c r="L321" s="10">
        <v>0.52700000000000002</v>
      </c>
      <c r="M321" s="10">
        <v>0.06</v>
      </c>
      <c r="N321" s="10">
        <v>0.09</v>
      </c>
      <c r="O321" s="10">
        <v>1.76</v>
      </c>
      <c r="P321" s="10">
        <v>36.270000000000003</v>
      </c>
      <c r="Q321" s="10">
        <v>0.56799999999999995</v>
      </c>
      <c r="R321" s="10">
        <v>408</v>
      </c>
      <c r="S321" s="10" t="s">
        <v>76</v>
      </c>
      <c r="T321" s="10">
        <v>0.06</v>
      </c>
      <c r="U321" s="10">
        <v>0.09</v>
      </c>
      <c r="V321" s="10">
        <v>1.6970103256517388</v>
      </c>
      <c r="W321" s="10">
        <v>36.799999999999997</v>
      </c>
      <c r="Y321" s="10">
        <v>0.06</v>
      </c>
      <c r="Z321" s="10">
        <v>0.1</v>
      </c>
      <c r="AA321" s="10">
        <v>1.8446584362305167</v>
      </c>
      <c r="AB321" s="10">
        <v>36.5</v>
      </c>
      <c r="AD321" s="10">
        <v>0.06</v>
      </c>
      <c r="AE321" s="10">
        <v>0.09</v>
      </c>
      <c r="AF321" s="10">
        <v>1.7199113187547228</v>
      </c>
      <c r="AG321" s="10">
        <v>36.31</v>
      </c>
      <c r="AI321" s="10">
        <v>408</v>
      </c>
      <c r="AJ321" s="10" t="s">
        <v>76</v>
      </c>
      <c r="AK321" s="10">
        <v>4.6173765352755004E-2</v>
      </c>
      <c r="AL321" s="10">
        <v>9.8375211074038252E-2</v>
      </c>
      <c r="AM321" s="10">
        <v>1.6956615389317402</v>
      </c>
      <c r="AN321" s="10">
        <v>37.001524088817582</v>
      </c>
      <c r="AO321" s="10">
        <v>0.4248893854037612</v>
      </c>
      <c r="AP321" s="10">
        <v>0.16596274973037087</v>
      </c>
      <c r="AQ321" s="10">
        <v>9.4180586278617473E-2</v>
      </c>
      <c r="AR321" s="10">
        <v>3.051134132895867</v>
      </c>
      <c r="AS321" s="10">
        <v>36.108544519912087</v>
      </c>
      <c r="AT321" s="10">
        <v>0.86971850569618558</v>
      </c>
      <c r="AU321" s="10">
        <v>0.38896201497382749</v>
      </c>
      <c r="AV321" s="10">
        <v>8.0996973501872932E-2</v>
      </c>
      <c r="AW321" s="10">
        <v>6.3051145930742916</v>
      </c>
      <c r="AX321" s="10">
        <v>36.380727242724738</v>
      </c>
      <c r="AY321" s="10">
        <v>0.97899889942096818</v>
      </c>
      <c r="AZ321" s="10">
        <v>408</v>
      </c>
      <c r="BA321" s="10" t="s">
        <v>76</v>
      </c>
      <c r="BB321" s="10">
        <v>3.5382741096113751E-2</v>
      </c>
      <c r="BC321" s="10">
        <v>8.5817817849476036E-2</v>
      </c>
      <c r="BD321" s="10">
        <v>1.4582950001588897</v>
      </c>
      <c r="BE321" s="10">
        <v>36.750467248938712</v>
      </c>
      <c r="BF321" s="10">
        <v>0.38117340820143547</v>
      </c>
      <c r="BG321" s="10">
        <v>5.4260024338985975E-2</v>
      </c>
      <c r="BH321" s="10">
        <v>8.5632671503284644E-2</v>
      </c>
      <c r="BI321" s="10">
        <v>1.6109079740003096</v>
      </c>
      <c r="BJ321" s="10">
        <v>36.333231937897907</v>
      </c>
      <c r="BK321" s="10">
        <v>0.53523511012828251</v>
      </c>
      <c r="BL321" s="10">
        <v>4.5730970090009447E-2</v>
      </c>
      <c r="BM321" s="10">
        <v>8.6005280288267372E-2</v>
      </c>
      <c r="BN321" s="10">
        <v>1.5405609315669013</v>
      </c>
      <c r="BO321" s="10">
        <v>36.505062080164862</v>
      </c>
      <c r="BP321" s="10">
        <v>0.46948077783740255</v>
      </c>
      <c r="BQ321" s="10">
        <v>408</v>
      </c>
      <c r="BR321" s="10" t="s">
        <v>76</v>
      </c>
      <c r="BS321" s="10">
        <v>0.28999999999999998</v>
      </c>
      <c r="BT321" s="10">
        <v>0.21099999999999999</v>
      </c>
      <c r="BU321" s="10">
        <v>5.5390180500828974</v>
      </c>
      <c r="BV321" s="10">
        <v>37.381999999999998</v>
      </c>
      <c r="BW321" s="10">
        <v>0.80861549090802853</v>
      </c>
      <c r="BX321" s="10">
        <v>0.84899999999999998</v>
      </c>
      <c r="BY321" s="10">
        <v>0.23499999999999999</v>
      </c>
      <c r="BZ321" s="10">
        <v>13.897350878750308</v>
      </c>
      <c r="CA321" s="10">
        <v>36.597000000000001</v>
      </c>
      <c r="CB321" s="10">
        <v>0.96376145764524601</v>
      </c>
      <c r="CC321" s="10">
        <v>0.30099999999999999</v>
      </c>
      <c r="CD321" s="10">
        <v>0.216</v>
      </c>
      <c r="CE321" s="10">
        <v>5.7365288370206393</v>
      </c>
      <c r="CF321" s="10">
        <v>37.286999999999999</v>
      </c>
      <c r="CG321" s="10">
        <v>0.81245486653796983</v>
      </c>
      <c r="CH321" s="10">
        <v>408</v>
      </c>
      <c r="CI321" s="10" t="s">
        <v>76</v>
      </c>
      <c r="CJ321" s="10">
        <v>2.1999999999999999E-2</v>
      </c>
      <c r="CK321" s="10">
        <v>8.5000000000000006E-2</v>
      </c>
      <c r="CL321" s="10">
        <v>1.3373754667473174</v>
      </c>
      <c r="CM321" s="10">
        <v>37.904000000000003</v>
      </c>
      <c r="CN321" s="10">
        <v>0.25056687578856845</v>
      </c>
      <c r="CO321" s="10">
        <v>6.0999999999999999E-2</v>
      </c>
      <c r="CP321" s="10">
        <v>9.2999999999999999E-2</v>
      </c>
      <c r="CQ321" s="10">
        <v>1.7349757261369281</v>
      </c>
      <c r="CR321" s="10">
        <v>37.011000000000003</v>
      </c>
      <c r="CS321" s="10">
        <v>0.54846003267088517</v>
      </c>
      <c r="CT321" s="10">
        <v>2.4E-2</v>
      </c>
      <c r="CU321" s="10">
        <v>8.3000000000000004E-2</v>
      </c>
      <c r="CV321" s="10">
        <v>1.3238289032589448</v>
      </c>
      <c r="CW321" s="10">
        <v>37.680999999999997</v>
      </c>
      <c r="CX321" s="10">
        <v>0.27777703356304262</v>
      </c>
      <c r="CY321" s="10">
        <v>407</v>
      </c>
      <c r="CZ321" s="10" t="s">
        <v>9</v>
      </c>
      <c r="DA321" s="10">
        <v>1.5820000000000001</v>
      </c>
      <c r="DB321" s="10">
        <v>0.79600000000000004</v>
      </c>
      <c r="DC321" s="10">
        <v>27.948580348801453</v>
      </c>
      <c r="DD321" s="10">
        <v>36.584000000000003</v>
      </c>
      <c r="DE321" s="10">
        <v>0.89329501551645962</v>
      </c>
      <c r="DF321" s="10">
        <v>2.0550000000000002</v>
      </c>
      <c r="DG321" s="10">
        <v>0.91400000000000003</v>
      </c>
      <c r="DH321" s="10">
        <v>35.885440493947911</v>
      </c>
      <c r="DI321" s="10">
        <v>36.185000000000002</v>
      </c>
      <c r="DJ321" s="10">
        <v>0.91370150513354453</v>
      </c>
      <c r="DK321" s="10">
        <v>2.61</v>
      </c>
      <c r="DL321" s="10">
        <v>0.83399999999999996</v>
      </c>
      <c r="DM321" s="10">
        <v>43.726729987791771</v>
      </c>
      <c r="DN321" s="10">
        <v>36.177999999999997</v>
      </c>
      <c r="DO321" s="10">
        <v>0.95255119194101479</v>
      </c>
    </row>
    <row r="322" spans="1:119" x14ac:dyDescent="0.25">
      <c r="A322" s="10">
        <v>409</v>
      </c>
      <c r="B322" s="10" t="s">
        <v>10</v>
      </c>
      <c r="C322" s="10">
        <v>0.6</v>
      </c>
      <c r="D322" s="10">
        <v>0.15</v>
      </c>
      <c r="E322" s="10">
        <v>33.82</v>
      </c>
      <c r="F322" s="10">
        <v>10.6</v>
      </c>
      <c r="G322" s="10">
        <v>0.97</v>
      </c>
      <c r="H322" s="10">
        <v>0.96</v>
      </c>
      <c r="I322" s="10">
        <v>0.46</v>
      </c>
      <c r="J322" s="10">
        <v>58</v>
      </c>
      <c r="K322" s="10">
        <v>10.6</v>
      </c>
      <c r="L322" s="10">
        <v>0.9</v>
      </c>
      <c r="M322" s="10">
        <v>0.91</v>
      </c>
      <c r="N322" s="10">
        <v>0.18</v>
      </c>
      <c r="O322" s="10">
        <v>50.4</v>
      </c>
      <c r="P322" s="10">
        <v>10.6</v>
      </c>
      <c r="Q322" s="10">
        <v>0.98</v>
      </c>
      <c r="R322" s="10">
        <v>409</v>
      </c>
      <c r="S322" s="10" t="s">
        <v>10</v>
      </c>
      <c r="T322" s="10">
        <v>0.93</v>
      </c>
      <c r="U322" s="10">
        <v>0.39</v>
      </c>
      <c r="V322" s="10">
        <v>55.984000000000002</v>
      </c>
      <c r="W322" s="10">
        <v>10.4</v>
      </c>
      <c r="Y322" s="10">
        <v>1.51</v>
      </c>
      <c r="Z322" s="10">
        <v>0.79</v>
      </c>
      <c r="AA322" s="10">
        <v>96.460999999999999</v>
      </c>
      <c r="AB322" s="10">
        <v>10.199999999999999</v>
      </c>
      <c r="AD322" s="10">
        <v>1.89</v>
      </c>
      <c r="AE322" s="10">
        <v>0.78</v>
      </c>
      <c r="AF322" s="10">
        <v>116.878</v>
      </c>
      <c r="AG322" s="10">
        <v>10.1</v>
      </c>
      <c r="AI322" s="10">
        <v>409</v>
      </c>
      <c r="AJ322" s="10" t="s">
        <v>10</v>
      </c>
      <c r="AK322" s="10">
        <v>0.77823980074432819</v>
      </c>
      <c r="AL322" s="10">
        <v>0.25527053254770732</v>
      </c>
      <c r="AM322" s="10">
        <v>45.034999999999997</v>
      </c>
      <c r="AN322" s="10">
        <v>10.5</v>
      </c>
      <c r="AO322" s="10">
        <v>0.95</v>
      </c>
      <c r="AP322" s="10">
        <v>1.5168615096034197</v>
      </c>
      <c r="AQ322" s="10">
        <v>0.35125264637378839</v>
      </c>
      <c r="AR322" s="10">
        <v>85.613</v>
      </c>
      <c r="AS322" s="10">
        <v>10.5</v>
      </c>
      <c r="AT322" s="10">
        <v>0.97399999999999998</v>
      </c>
      <c r="AU322" s="10">
        <v>1.6144590520503452</v>
      </c>
      <c r="AV322" s="10">
        <v>0.34207128830170036</v>
      </c>
      <c r="AW322" s="10">
        <v>91.616</v>
      </c>
      <c r="AX322" s="10">
        <v>10.4</v>
      </c>
      <c r="AY322" s="10">
        <v>0.97799999999999998</v>
      </c>
      <c r="AZ322" s="10">
        <v>409</v>
      </c>
      <c r="BA322" s="10" t="s">
        <v>10</v>
      </c>
      <c r="BB322" s="10">
        <v>0.47154142975349395</v>
      </c>
      <c r="BC322" s="10">
        <v>0.37873059136486881</v>
      </c>
      <c r="BD322" s="10">
        <v>33.255600000000001</v>
      </c>
      <c r="BE322" s="10">
        <v>10.5</v>
      </c>
      <c r="BF322" s="10">
        <v>0.78</v>
      </c>
      <c r="BG322" s="10">
        <v>0.90039140128121509</v>
      </c>
      <c r="BH322" s="10">
        <v>0.41662946200699763</v>
      </c>
      <c r="BI322" s="10">
        <v>55.076500000000003</v>
      </c>
      <c r="BJ322" s="10">
        <v>10.4</v>
      </c>
      <c r="BK322" s="10">
        <v>0.90800000000000003</v>
      </c>
      <c r="BL322" s="10">
        <v>0.84141055861922753</v>
      </c>
      <c r="BM322" s="10">
        <v>0.20162976422757928</v>
      </c>
      <c r="BN322" s="10">
        <v>47.575400000000002</v>
      </c>
      <c r="BO322" s="10">
        <v>10.5</v>
      </c>
      <c r="BP322" s="10">
        <v>0.97199999999999998</v>
      </c>
      <c r="BQ322" s="10">
        <v>409</v>
      </c>
      <c r="BR322" s="10" t="s">
        <v>10</v>
      </c>
      <c r="BS322" s="10">
        <v>1.363</v>
      </c>
      <c r="BT322" s="10">
        <v>0.54600000000000004</v>
      </c>
      <c r="BU322" s="10">
        <v>79.973500000000001</v>
      </c>
      <c r="BV322" s="10">
        <v>10.6</v>
      </c>
      <c r="BW322" s="10">
        <v>0.92800000000000005</v>
      </c>
      <c r="BX322" s="10">
        <v>2.1150000000000002</v>
      </c>
      <c r="BY322" s="10">
        <v>0.64800000000000002</v>
      </c>
      <c r="BZ322" s="10">
        <v>120.4833</v>
      </c>
      <c r="CA322" s="10">
        <v>10.6</v>
      </c>
      <c r="CB322" s="10">
        <v>0.95599999999999996</v>
      </c>
      <c r="CC322" s="10">
        <v>2.7309999999999999</v>
      </c>
      <c r="CD322" s="10">
        <v>0.71899999999999997</v>
      </c>
      <c r="CE322" s="10">
        <v>153.81819999999999</v>
      </c>
      <c r="CF322" s="10">
        <v>10.6</v>
      </c>
      <c r="CG322" s="10">
        <v>0.96699999999999997</v>
      </c>
      <c r="CH322" s="10">
        <v>409</v>
      </c>
      <c r="CI322" s="10" t="s">
        <v>10</v>
      </c>
      <c r="CJ322" s="10">
        <v>0.433</v>
      </c>
      <c r="CK322" s="10">
        <v>0.29599999999999999</v>
      </c>
      <c r="CL322" s="10">
        <v>28.840299999999999</v>
      </c>
      <c r="CM322" s="10">
        <v>10.5</v>
      </c>
      <c r="CN322" s="10">
        <v>0.82599999999999996</v>
      </c>
      <c r="CO322" s="10">
        <v>0.67400000000000004</v>
      </c>
      <c r="CP322" s="10">
        <v>0.29199999999999998</v>
      </c>
      <c r="CQ322" s="10">
        <v>40.3889</v>
      </c>
      <c r="CR322" s="10">
        <v>10.5</v>
      </c>
      <c r="CS322" s="10">
        <v>0.91800000000000004</v>
      </c>
      <c r="CT322" s="10">
        <v>0.89300000000000002</v>
      </c>
      <c r="CU322" s="10">
        <v>0.36499999999999999</v>
      </c>
      <c r="CV322" s="10">
        <v>52.054000000000002</v>
      </c>
      <c r="CW322" s="10">
        <v>10.7</v>
      </c>
      <c r="CX322" s="10">
        <v>0.92600000000000005</v>
      </c>
      <c r="CY322" s="10">
        <v>408</v>
      </c>
      <c r="CZ322" s="10" t="s">
        <v>76</v>
      </c>
      <c r="DA322" s="10">
        <v>0.26100000000000001</v>
      </c>
      <c r="DB322" s="10">
        <v>0.19400000000000001</v>
      </c>
      <c r="DC322" s="10">
        <v>5.1321902305608953</v>
      </c>
      <c r="DD322" s="10">
        <v>36.584000000000003</v>
      </c>
      <c r="DE322" s="10">
        <v>0.80257558863924916</v>
      </c>
      <c r="DF322" s="10">
        <v>0.26200000000000001</v>
      </c>
      <c r="DG322" s="10">
        <v>0.189</v>
      </c>
      <c r="DH322" s="10">
        <v>5.1545200633300814</v>
      </c>
      <c r="DI322" s="10">
        <v>36.185000000000002</v>
      </c>
      <c r="DJ322" s="10">
        <v>0.81100559919399862</v>
      </c>
      <c r="DK322" s="10">
        <v>0.26300000000000001</v>
      </c>
      <c r="DL322" s="10">
        <v>0.187</v>
      </c>
      <c r="DM322" s="10">
        <v>5.1499075713015872</v>
      </c>
      <c r="DN322" s="10">
        <v>36.177999999999997</v>
      </c>
      <c r="DO322" s="10">
        <v>0.81498784608611585</v>
      </c>
    </row>
    <row r="323" spans="1:119" x14ac:dyDescent="0.25">
      <c r="A323" s="10">
        <v>410</v>
      </c>
      <c r="B323" s="10" t="s">
        <v>11</v>
      </c>
      <c r="C323" s="10">
        <v>2.09</v>
      </c>
      <c r="D323" s="10">
        <v>1.01</v>
      </c>
      <c r="E323" s="10">
        <v>129.05000000000001</v>
      </c>
      <c r="F323" s="10">
        <v>10.4</v>
      </c>
      <c r="G323" s="10">
        <v>0.9</v>
      </c>
      <c r="H323" s="10">
        <v>2.9</v>
      </c>
      <c r="I323" s="10">
        <v>1.32</v>
      </c>
      <c r="J323" s="10">
        <v>177</v>
      </c>
      <c r="K323" s="10">
        <v>10.4</v>
      </c>
      <c r="L323" s="10">
        <v>0.91</v>
      </c>
      <c r="M323" s="10">
        <v>2.72</v>
      </c>
      <c r="N323" s="10">
        <v>1.32</v>
      </c>
      <c r="O323" s="10">
        <v>168</v>
      </c>
      <c r="P323" s="10">
        <v>10.4</v>
      </c>
      <c r="Q323" s="10">
        <v>0.9</v>
      </c>
      <c r="R323" s="10">
        <v>410</v>
      </c>
      <c r="S323" s="10" t="s">
        <v>11</v>
      </c>
      <c r="T323" s="10">
        <v>1.07</v>
      </c>
      <c r="U323" s="10">
        <v>0.61</v>
      </c>
      <c r="V323" s="10">
        <v>67.724000000000004</v>
      </c>
      <c r="W323" s="10">
        <v>10.5</v>
      </c>
      <c r="Y323" s="10">
        <v>2.68</v>
      </c>
      <c r="Z323" s="10">
        <v>1.49</v>
      </c>
      <c r="AA323" s="10">
        <v>173.56399999999999</v>
      </c>
      <c r="AB323" s="10">
        <v>10.199999999999999</v>
      </c>
      <c r="AD323" s="10">
        <v>1.71</v>
      </c>
      <c r="AE323" s="10">
        <v>0.35</v>
      </c>
      <c r="AF323" s="10">
        <v>95.974999999999994</v>
      </c>
      <c r="AG323" s="10">
        <v>10.5</v>
      </c>
      <c r="AI323" s="10">
        <v>410</v>
      </c>
      <c r="AJ323" s="10" t="s">
        <v>11</v>
      </c>
      <c r="AK323" s="10">
        <v>1.3373018616871943</v>
      </c>
      <c r="AL323" s="10">
        <v>0.63508838137871959</v>
      </c>
      <c r="AM323" s="10">
        <v>81.403000000000006</v>
      </c>
      <c r="AN323" s="10">
        <v>10.5</v>
      </c>
      <c r="AO323" s="10">
        <v>0.90300000000000002</v>
      </c>
      <c r="AP323" s="10">
        <v>2.4587495646861552</v>
      </c>
      <c r="AQ323" s="10">
        <v>0.87436819472317828</v>
      </c>
      <c r="AR323" s="10">
        <v>143.49</v>
      </c>
      <c r="AS323" s="10">
        <v>10.5</v>
      </c>
      <c r="AT323" s="10">
        <v>0.94199999999999995</v>
      </c>
      <c r="AU323" s="10">
        <v>2.3449512097208758</v>
      </c>
      <c r="AV323" s="10">
        <v>0.80500057120842283</v>
      </c>
      <c r="AW323" s="10">
        <v>140.33500000000001</v>
      </c>
      <c r="AX323" s="10">
        <v>10.199999999999999</v>
      </c>
      <c r="AY323" s="10">
        <v>0.94599999999999995</v>
      </c>
      <c r="AZ323" s="10">
        <v>410</v>
      </c>
      <c r="BA323" s="10" t="s">
        <v>11</v>
      </c>
      <c r="BB323" s="10">
        <v>1.4570327261976252</v>
      </c>
      <c r="BC323" s="10">
        <v>0.72853037366712048</v>
      </c>
      <c r="BD323" s="10">
        <v>89.572800000000001</v>
      </c>
      <c r="BE323" s="10">
        <v>10.5</v>
      </c>
      <c r="BF323" s="10">
        <v>0.89400000000000002</v>
      </c>
      <c r="BG323" s="10">
        <v>2.8008422951674623</v>
      </c>
      <c r="BH323" s="10">
        <v>1.0256515099727228</v>
      </c>
      <c r="BI323" s="10">
        <v>167.19220000000001</v>
      </c>
      <c r="BJ323" s="10">
        <v>10.3</v>
      </c>
      <c r="BK323" s="10">
        <v>0.93899999999999995</v>
      </c>
      <c r="BL323" s="10">
        <v>2.6698068470095109</v>
      </c>
      <c r="BM323" s="10">
        <v>1.0510487709734395</v>
      </c>
      <c r="BN323" s="10">
        <v>157.76759999999999</v>
      </c>
      <c r="BO323" s="10">
        <v>10.5</v>
      </c>
      <c r="BP323" s="10">
        <v>0.93</v>
      </c>
      <c r="BQ323" s="10">
        <v>410</v>
      </c>
      <c r="BR323" s="10" t="s">
        <v>11</v>
      </c>
      <c r="BS323" s="10">
        <v>1.4239999999999999</v>
      </c>
      <c r="BT323" s="10">
        <v>0.68200000000000005</v>
      </c>
      <c r="BU323" s="10">
        <v>84.405000000000001</v>
      </c>
      <c r="BV323" s="10">
        <v>10.8</v>
      </c>
      <c r="BW323" s="10">
        <v>0.90200000000000002</v>
      </c>
      <c r="BX323" s="10">
        <v>2.29</v>
      </c>
      <c r="BY323" s="10">
        <v>1.0609999999999999</v>
      </c>
      <c r="BZ323" s="10">
        <v>137.4666</v>
      </c>
      <c r="CA323" s="10">
        <v>10.6</v>
      </c>
      <c r="CB323" s="10">
        <v>0.90700000000000003</v>
      </c>
      <c r="CC323" s="10">
        <v>2.3940000000000001</v>
      </c>
      <c r="CD323" s="10">
        <v>0.79400000000000004</v>
      </c>
      <c r="CE323" s="10">
        <v>134.83459999999999</v>
      </c>
      <c r="CF323" s="10">
        <v>10.8</v>
      </c>
      <c r="CG323" s="10">
        <v>0.94899999999999995</v>
      </c>
      <c r="CH323" s="10">
        <v>410</v>
      </c>
      <c r="CI323" s="10" t="s">
        <v>11</v>
      </c>
      <c r="CJ323" s="10">
        <v>1.073</v>
      </c>
      <c r="CK323" s="10">
        <v>0.57799999999999996</v>
      </c>
      <c r="CL323" s="10">
        <v>67.015299999999996</v>
      </c>
      <c r="CM323" s="10">
        <v>10.5</v>
      </c>
      <c r="CN323" s="10">
        <v>0.88</v>
      </c>
      <c r="CO323" s="10">
        <v>1.1819999999999999</v>
      </c>
      <c r="CP323" s="10">
        <v>0.48399999999999999</v>
      </c>
      <c r="CQ323" s="10">
        <v>70.230800000000002</v>
      </c>
      <c r="CR323" s="10">
        <v>10.5</v>
      </c>
      <c r="CS323" s="10">
        <v>0.92500000000000004</v>
      </c>
      <c r="CT323" s="10">
        <v>1.4770000000000001</v>
      </c>
      <c r="CU323" s="10">
        <v>0.53900000000000003</v>
      </c>
      <c r="CV323" s="10">
        <v>84.836799999999997</v>
      </c>
      <c r="CW323" s="10">
        <v>10.7</v>
      </c>
      <c r="CX323" s="10">
        <v>0.93899999999999995</v>
      </c>
      <c r="CY323" s="10">
        <v>409</v>
      </c>
      <c r="CZ323" s="10" t="s">
        <v>10</v>
      </c>
      <c r="DA323" s="10">
        <v>0.26600000000000001</v>
      </c>
      <c r="DB323" s="10">
        <v>7.2999999999999995E-2</v>
      </c>
      <c r="DC323" s="10">
        <v>15.312799999999999</v>
      </c>
      <c r="DD323" s="10">
        <v>10.4</v>
      </c>
      <c r="DE323" s="10">
        <v>0.96399999999999997</v>
      </c>
      <c r="DF323" s="10">
        <v>0.33400000000000002</v>
      </c>
      <c r="DG323" s="10">
        <v>0.08</v>
      </c>
      <c r="DH323" s="10">
        <v>19.066299999999998</v>
      </c>
      <c r="DI323" s="10">
        <v>10.4</v>
      </c>
      <c r="DJ323" s="10">
        <v>0.97199999999999998</v>
      </c>
      <c r="DK323" s="10">
        <v>0.436</v>
      </c>
      <c r="DL323" s="10">
        <v>9.8000000000000004E-2</v>
      </c>
      <c r="DM323" s="10">
        <v>24.808199999999999</v>
      </c>
      <c r="DN323" s="10">
        <v>10.4</v>
      </c>
      <c r="DO323" s="10">
        <v>0.97599999999999998</v>
      </c>
    </row>
    <row r="324" spans="1:119" x14ac:dyDescent="0.25">
      <c r="A324" s="10">
        <v>411</v>
      </c>
      <c r="B324" s="10" t="s">
        <v>45</v>
      </c>
      <c r="C324" s="10">
        <v>0.05</v>
      </c>
      <c r="D324" s="10">
        <v>0.02</v>
      </c>
      <c r="E324" s="10">
        <v>4.45</v>
      </c>
      <c r="F324" s="10">
        <v>6.5</v>
      </c>
      <c r="G324" s="10">
        <v>0.91</v>
      </c>
      <c r="H324" s="10">
        <v>0.05</v>
      </c>
      <c r="I324" s="10">
        <v>0.03</v>
      </c>
      <c r="J324" s="10">
        <v>5</v>
      </c>
      <c r="K324" s="10">
        <v>6.5</v>
      </c>
      <c r="L324" s="10">
        <v>0.89</v>
      </c>
      <c r="M324" s="10">
        <v>0.05</v>
      </c>
      <c r="N324" s="10">
        <v>0.02</v>
      </c>
      <c r="O324" s="10">
        <v>5</v>
      </c>
      <c r="P324" s="10">
        <v>6.5</v>
      </c>
      <c r="Q324" s="10">
        <v>0.9</v>
      </c>
      <c r="R324" s="10">
        <v>411</v>
      </c>
      <c r="S324" s="10" t="s">
        <v>45</v>
      </c>
      <c r="T324" s="10">
        <v>0.05</v>
      </c>
      <c r="U324" s="10">
        <v>0.02</v>
      </c>
      <c r="V324" s="10">
        <v>5.0970000000000004</v>
      </c>
      <c r="W324" s="10">
        <v>6.1</v>
      </c>
      <c r="Y324" s="10">
        <v>0.05</v>
      </c>
      <c r="Z324" s="10">
        <v>0.02</v>
      </c>
      <c r="AA324" s="10">
        <v>5.1820000000000004</v>
      </c>
      <c r="AB324" s="10">
        <v>6</v>
      </c>
      <c r="AD324" s="10">
        <v>0.05</v>
      </c>
      <c r="AE324" s="10">
        <v>0.02</v>
      </c>
      <c r="AF324" s="10">
        <v>5.0149999999999997</v>
      </c>
      <c r="AG324" s="10">
        <v>6.2</v>
      </c>
      <c r="AI324" s="10">
        <v>411</v>
      </c>
      <c r="AJ324" s="10" t="s">
        <v>45</v>
      </c>
      <c r="AK324" s="10">
        <v>3.2823719487177883E-2</v>
      </c>
      <c r="AL324" s="10">
        <v>2.4703599923978029E-2</v>
      </c>
      <c r="AM324" s="10">
        <v>3.9529999999999998</v>
      </c>
      <c r="AN324" s="10">
        <v>6</v>
      </c>
      <c r="AO324" s="10">
        <v>0.79900000000000004</v>
      </c>
      <c r="AP324" s="10">
        <v>0.15323253433435183</v>
      </c>
      <c r="AQ324" s="10">
        <v>2.3835001003903327E-2</v>
      </c>
      <c r="AR324" s="10">
        <v>14.677</v>
      </c>
      <c r="AS324" s="10">
        <v>6.1</v>
      </c>
      <c r="AT324" s="10">
        <v>0.98799999999999999</v>
      </c>
      <c r="AU324" s="10">
        <v>0.37595361860568444</v>
      </c>
      <c r="AV324" s="10">
        <v>8.632713900370001E-3</v>
      </c>
      <c r="AW324" s="10">
        <v>36.798999999999999</v>
      </c>
      <c r="AX324" s="10">
        <v>5.9</v>
      </c>
      <c r="AY324" s="10">
        <v>1</v>
      </c>
      <c r="AZ324" s="10">
        <v>411</v>
      </c>
      <c r="BA324" s="10" t="s">
        <v>45</v>
      </c>
      <c r="BB324" s="10">
        <v>2.2213943157552513E-2</v>
      </c>
      <c r="BC324" s="10">
        <v>1.3150367755734745E-2</v>
      </c>
      <c r="BD324" s="10">
        <v>2.484</v>
      </c>
      <c r="BE324" s="10">
        <v>6</v>
      </c>
      <c r="BF324" s="10">
        <v>0.86099999999999999</v>
      </c>
      <c r="BG324" s="10">
        <v>4.1387597244634963E-2</v>
      </c>
      <c r="BH324" s="10">
        <v>1.4595299624458873E-2</v>
      </c>
      <c r="BI324" s="10">
        <v>4.1536999999999997</v>
      </c>
      <c r="BJ324" s="10">
        <v>6.1</v>
      </c>
      <c r="BK324" s="10">
        <v>0.94299999999999995</v>
      </c>
      <c r="BL324" s="10">
        <v>3.2737000211178487E-2</v>
      </c>
      <c r="BM324" s="10">
        <v>1.4299983278549696E-2</v>
      </c>
      <c r="BN324" s="10">
        <v>3.4958</v>
      </c>
      <c r="BO324" s="10">
        <v>5.9</v>
      </c>
      <c r="BP324" s="10">
        <v>0.91600000000000004</v>
      </c>
      <c r="BQ324" s="10">
        <v>411</v>
      </c>
      <c r="BR324" s="10" t="s">
        <v>45</v>
      </c>
      <c r="BS324" s="10">
        <v>0.27600000000000002</v>
      </c>
      <c r="BT324" s="10">
        <v>0.13500000000000001</v>
      </c>
      <c r="BU324" s="10">
        <v>30.065999999999999</v>
      </c>
      <c r="BV324" s="10">
        <v>5.9</v>
      </c>
      <c r="BW324" s="10">
        <v>0.89800000000000002</v>
      </c>
      <c r="BX324" s="10">
        <v>0.83599999999999997</v>
      </c>
      <c r="BY324" s="10">
        <v>0.157</v>
      </c>
      <c r="BZ324" s="10">
        <v>83.237700000000004</v>
      </c>
      <c r="CA324" s="10">
        <v>5.9</v>
      </c>
      <c r="CB324" s="10">
        <v>0.98299999999999998</v>
      </c>
      <c r="CC324" s="10">
        <v>0.28699999999999998</v>
      </c>
      <c r="CD324" s="10">
        <v>0.14000000000000001</v>
      </c>
      <c r="CE324" s="10">
        <v>31.247900000000001</v>
      </c>
      <c r="CF324" s="10">
        <v>5.9</v>
      </c>
      <c r="CG324" s="10">
        <v>0.89900000000000002</v>
      </c>
      <c r="CH324" s="10">
        <v>411</v>
      </c>
      <c r="CI324" s="10" t="s">
        <v>45</v>
      </c>
      <c r="CJ324" s="10">
        <v>8.0000000000000002E-3</v>
      </c>
      <c r="CK324" s="10">
        <v>8.0000000000000002E-3</v>
      </c>
      <c r="CL324" s="10">
        <v>1.1071</v>
      </c>
      <c r="CM324" s="10">
        <v>5.9</v>
      </c>
      <c r="CN324" s="10">
        <v>0.70699999999999996</v>
      </c>
      <c r="CO324" s="10">
        <v>4.8000000000000001E-2</v>
      </c>
      <c r="CP324" s="10">
        <v>1.9E-2</v>
      </c>
      <c r="CQ324" s="10">
        <v>5.0517000000000003</v>
      </c>
      <c r="CR324" s="10">
        <v>5.9</v>
      </c>
      <c r="CS324" s="10">
        <v>0.93</v>
      </c>
      <c r="CT324" s="10">
        <v>0.01</v>
      </c>
      <c r="CU324" s="10">
        <v>7.0000000000000001E-3</v>
      </c>
      <c r="CV324" s="10">
        <v>1.1944999999999999</v>
      </c>
      <c r="CW324" s="10">
        <v>5.9</v>
      </c>
      <c r="CX324" s="10">
        <v>0.81899999999999995</v>
      </c>
      <c r="CY324" s="10">
        <v>410</v>
      </c>
      <c r="CZ324" s="10" t="s">
        <v>11</v>
      </c>
      <c r="DA324" s="10">
        <v>1.5660000000000001</v>
      </c>
      <c r="DB324" s="10">
        <v>0.71</v>
      </c>
      <c r="DC324" s="10">
        <v>95.453500000000005</v>
      </c>
      <c r="DD324" s="10">
        <v>10.4</v>
      </c>
      <c r="DE324" s="10">
        <v>0.91100000000000003</v>
      </c>
      <c r="DF324" s="10">
        <v>2.0379999999999998</v>
      </c>
      <c r="DG324" s="10">
        <v>0.81399999999999995</v>
      </c>
      <c r="DH324" s="10">
        <v>121.8291</v>
      </c>
      <c r="DI324" s="10">
        <v>10.4</v>
      </c>
      <c r="DJ324" s="10">
        <v>0.92900000000000005</v>
      </c>
      <c r="DK324" s="10">
        <v>2.5920000000000001</v>
      </c>
      <c r="DL324" s="10">
        <v>0.71499999999999997</v>
      </c>
      <c r="DM324" s="10">
        <v>149.26769999999999</v>
      </c>
      <c r="DN324" s="10">
        <v>10.4</v>
      </c>
      <c r="DO324" s="10">
        <v>0.96399999999999997</v>
      </c>
    </row>
    <row r="325" spans="1:119" x14ac:dyDescent="0.25">
      <c r="A325" s="10">
        <v>412</v>
      </c>
      <c r="B325" s="10" t="s">
        <v>288</v>
      </c>
      <c r="C325" s="10">
        <v>0.43</v>
      </c>
      <c r="D325" s="10">
        <v>0.16</v>
      </c>
      <c r="E325" s="10">
        <v>24.92</v>
      </c>
      <c r="F325" s="10">
        <v>10.6</v>
      </c>
      <c r="G325" s="10">
        <v>0.93</v>
      </c>
      <c r="H325" s="10">
        <v>0.84</v>
      </c>
      <c r="I325" s="10">
        <v>0.28000000000000003</v>
      </c>
      <c r="J325" s="10">
        <v>48</v>
      </c>
      <c r="K325" s="10">
        <v>10.6</v>
      </c>
      <c r="L325" s="10">
        <v>0.95</v>
      </c>
      <c r="M325" s="10">
        <v>0.73</v>
      </c>
      <c r="N325" s="10">
        <v>0.24</v>
      </c>
      <c r="O325" s="10">
        <v>42</v>
      </c>
      <c r="P325" s="10">
        <v>10.6</v>
      </c>
      <c r="Q325" s="10">
        <v>0.95</v>
      </c>
      <c r="R325" s="10">
        <v>412</v>
      </c>
      <c r="S325" s="10" t="s">
        <v>288</v>
      </c>
      <c r="T325" s="10">
        <v>0.43559999999999999</v>
      </c>
      <c r="U325" s="10">
        <v>0.1754</v>
      </c>
      <c r="V325" s="10">
        <v>26.069299999999998</v>
      </c>
      <c r="W325" s="10">
        <v>10.4</v>
      </c>
      <c r="Y325" s="10">
        <v>0.6583</v>
      </c>
      <c r="Z325" s="10">
        <v>0.26579999999999998</v>
      </c>
      <c r="AA325" s="10">
        <v>40.186100000000003</v>
      </c>
      <c r="AB325" s="10">
        <v>10.199999999999999</v>
      </c>
      <c r="AD325" s="10">
        <v>0.74909999999999999</v>
      </c>
      <c r="AE325" s="10">
        <v>0.28289999999999998</v>
      </c>
      <c r="AF325" s="10">
        <v>45.7729</v>
      </c>
      <c r="AG325" s="10">
        <v>10.1</v>
      </c>
      <c r="AI325" s="10">
        <v>412</v>
      </c>
      <c r="AJ325" s="10" t="s">
        <v>288</v>
      </c>
      <c r="AK325" s="10">
        <v>0.63419999999999999</v>
      </c>
      <c r="AL325" s="10">
        <v>0.21929999999999999</v>
      </c>
      <c r="AM325" s="10">
        <v>36.897199999999998</v>
      </c>
      <c r="AN325" s="10">
        <v>10.5</v>
      </c>
      <c r="AO325" s="10">
        <v>0.95</v>
      </c>
      <c r="AP325" s="10">
        <v>1.2118</v>
      </c>
      <c r="AQ325" s="10">
        <v>0.29349999999999998</v>
      </c>
      <c r="AR325" s="10">
        <v>68.558800000000005</v>
      </c>
      <c r="AS325" s="10">
        <v>10.5</v>
      </c>
      <c r="AT325" s="10">
        <v>0.97</v>
      </c>
      <c r="AU325" s="10">
        <v>1.2956000000000001</v>
      </c>
      <c r="AV325" s="10">
        <v>0.2903</v>
      </c>
      <c r="AW325" s="10">
        <v>73.707599999999999</v>
      </c>
      <c r="AX325" s="10">
        <v>10.4</v>
      </c>
      <c r="AY325" s="10">
        <v>0.98</v>
      </c>
      <c r="AZ325" s="10">
        <v>412</v>
      </c>
      <c r="BA325" s="10" t="s">
        <v>288</v>
      </c>
      <c r="BB325" s="10">
        <v>0.4345</v>
      </c>
      <c r="BC325" s="10">
        <v>0.33960000000000001</v>
      </c>
      <c r="BD325" s="10">
        <v>30.324000000000002</v>
      </c>
      <c r="BE325" s="10">
        <v>10.5</v>
      </c>
      <c r="BF325" s="10">
        <v>0.79</v>
      </c>
      <c r="BG325" s="10">
        <v>0.77549999999999997</v>
      </c>
      <c r="BH325" s="10">
        <v>0.36170000000000002</v>
      </c>
      <c r="BI325" s="10">
        <v>47.500999999999998</v>
      </c>
      <c r="BJ325" s="10">
        <v>10.4</v>
      </c>
      <c r="BK325" s="10">
        <v>0.91</v>
      </c>
      <c r="BL325" s="10">
        <v>0.76070000000000004</v>
      </c>
      <c r="BM325" s="10">
        <v>0.15859999999999999</v>
      </c>
      <c r="BN325" s="10">
        <v>42.7273</v>
      </c>
      <c r="BO325" s="10">
        <v>10.5</v>
      </c>
      <c r="BP325" s="10">
        <v>0.98</v>
      </c>
      <c r="BQ325" s="10">
        <v>412</v>
      </c>
      <c r="BR325" s="10" t="s">
        <v>288</v>
      </c>
      <c r="BS325" s="10">
        <v>1.2515000000000001</v>
      </c>
      <c r="BT325" s="10">
        <v>0.51659999999999995</v>
      </c>
      <c r="BU325" s="10">
        <v>73.742699999999999</v>
      </c>
      <c r="BV325" s="10">
        <v>10.6</v>
      </c>
      <c r="BW325" s="10">
        <v>0.92</v>
      </c>
      <c r="BX325" s="10">
        <v>1.9272</v>
      </c>
      <c r="BY325" s="10">
        <v>0.60960000000000003</v>
      </c>
      <c r="BZ325" s="10">
        <v>110.09699999999999</v>
      </c>
      <c r="CA325" s="10">
        <v>10.6</v>
      </c>
      <c r="CB325" s="10">
        <v>0.95</v>
      </c>
      <c r="CC325" s="10">
        <v>2.4479000000000002</v>
      </c>
      <c r="CD325" s="10">
        <v>0.66459999999999997</v>
      </c>
      <c r="CE325" s="10">
        <v>138.15690000000001</v>
      </c>
      <c r="CF325" s="10">
        <v>10.6</v>
      </c>
      <c r="CG325" s="10">
        <v>0.97</v>
      </c>
      <c r="CH325" s="10">
        <v>412</v>
      </c>
      <c r="CI325" s="10" t="s">
        <v>288</v>
      </c>
      <c r="CJ325" s="10">
        <v>0.3543</v>
      </c>
      <c r="CK325" s="10">
        <v>0.25819999999999999</v>
      </c>
      <c r="CL325" s="10">
        <v>24.105399999999999</v>
      </c>
      <c r="CM325" s="10">
        <v>10.5</v>
      </c>
      <c r="CN325" s="10">
        <v>0.81</v>
      </c>
      <c r="CO325" s="10">
        <v>0.54100000000000004</v>
      </c>
      <c r="CP325" s="10">
        <v>0.25530000000000003</v>
      </c>
      <c r="CQ325" s="10">
        <v>32.890700000000002</v>
      </c>
      <c r="CR325" s="10">
        <v>10.5</v>
      </c>
      <c r="CS325" s="10">
        <v>0.9</v>
      </c>
      <c r="CT325" s="10">
        <v>0.68879999999999997</v>
      </c>
      <c r="CU325" s="10">
        <v>0.31080000000000002</v>
      </c>
      <c r="CV325" s="10">
        <v>40.775700000000001</v>
      </c>
      <c r="CW325" s="10">
        <v>10.7</v>
      </c>
      <c r="CX325" s="10">
        <v>0.91</v>
      </c>
      <c r="CY325" s="10">
        <v>411</v>
      </c>
      <c r="CZ325" s="10" t="s">
        <v>45</v>
      </c>
      <c r="DA325" s="10">
        <v>0.248</v>
      </c>
      <c r="DB325" s="10">
        <v>0.121</v>
      </c>
      <c r="DC325" s="10">
        <v>27.002800000000001</v>
      </c>
      <c r="DD325" s="10">
        <v>5.9</v>
      </c>
      <c r="DE325" s="10">
        <v>0.89900000000000002</v>
      </c>
      <c r="DF325" s="10">
        <v>0.249</v>
      </c>
      <c r="DG325" s="10">
        <v>0.11799999999999999</v>
      </c>
      <c r="DH325" s="10">
        <v>26.963699999999999</v>
      </c>
      <c r="DI325" s="10">
        <v>5.9</v>
      </c>
      <c r="DJ325" s="10">
        <v>0.90400000000000003</v>
      </c>
      <c r="DK325" s="10">
        <v>0.25</v>
      </c>
      <c r="DL325" s="10">
        <v>0.11600000000000001</v>
      </c>
      <c r="DM325" s="10">
        <v>26.969200000000001</v>
      </c>
      <c r="DN325" s="10">
        <v>5.9</v>
      </c>
      <c r="DO325" s="10">
        <v>0.90700000000000003</v>
      </c>
    </row>
    <row r="326" spans="1:119" x14ac:dyDescent="0.25">
      <c r="A326" s="10">
        <v>413</v>
      </c>
      <c r="B326" s="10" t="s">
        <v>289</v>
      </c>
      <c r="C326" s="10">
        <v>0</v>
      </c>
      <c r="D326" s="10">
        <v>0</v>
      </c>
      <c r="E326" s="10">
        <v>0</v>
      </c>
      <c r="F326" s="10">
        <v>10.6</v>
      </c>
      <c r="G326" s="10">
        <v>0</v>
      </c>
      <c r="H326" s="10">
        <v>0</v>
      </c>
      <c r="I326" s="10">
        <v>0</v>
      </c>
      <c r="J326" s="10">
        <v>0</v>
      </c>
      <c r="K326" s="10">
        <v>10.6</v>
      </c>
      <c r="L326" s="10">
        <v>0</v>
      </c>
      <c r="M326" s="10">
        <v>0</v>
      </c>
      <c r="N326" s="10">
        <v>0</v>
      </c>
      <c r="O326" s="10">
        <v>0</v>
      </c>
      <c r="P326" s="10">
        <v>10.6</v>
      </c>
      <c r="Q326" s="10">
        <v>0</v>
      </c>
      <c r="R326" s="10">
        <v>413</v>
      </c>
      <c r="S326" s="10" t="s">
        <v>289</v>
      </c>
      <c r="T326" s="10">
        <v>0</v>
      </c>
      <c r="U326" s="10">
        <v>0</v>
      </c>
      <c r="V326" s="10">
        <v>0</v>
      </c>
      <c r="W326" s="10">
        <v>10.4</v>
      </c>
      <c r="Y326" s="10">
        <v>0</v>
      </c>
      <c r="Z326" s="10">
        <v>0</v>
      </c>
      <c r="AA326" s="10">
        <v>0</v>
      </c>
      <c r="AB326" s="10">
        <v>10.199999999999999</v>
      </c>
      <c r="AD326" s="10">
        <v>0</v>
      </c>
      <c r="AE326" s="10">
        <v>0</v>
      </c>
      <c r="AF326" s="10">
        <v>0</v>
      </c>
      <c r="AG326" s="10">
        <v>10.1</v>
      </c>
      <c r="AI326" s="10">
        <v>413</v>
      </c>
      <c r="AJ326" s="10" t="s">
        <v>289</v>
      </c>
      <c r="AK326" s="10">
        <v>0</v>
      </c>
      <c r="AL326" s="10">
        <v>0</v>
      </c>
      <c r="AM326" s="10">
        <v>0</v>
      </c>
      <c r="AN326" s="10">
        <v>10.5</v>
      </c>
      <c r="AO326" s="10">
        <v>0</v>
      </c>
      <c r="AP326" s="10">
        <v>0</v>
      </c>
      <c r="AQ326" s="10">
        <v>0</v>
      </c>
      <c r="AR326" s="10">
        <v>0</v>
      </c>
      <c r="AS326" s="10">
        <v>10.5</v>
      </c>
      <c r="AT326" s="10">
        <v>0</v>
      </c>
      <c r="AU326" s="10">
        <v>0</v>
      </c>
      <c r="AV326" s="10">
        <v>0</v>
      </c>
      <c r="AW326" s="10">
        <v>0</v>
      </c>
      <c r="AX326" s="10">
        <v>10.4</v>
      </c>
      <c r="AY326" s="10">
        <v>0</v>
      </c>
      <c r="AZ326" s="10">
        <v>413</v>
      </c>
      <c r="BA326" s="10" t="s">
        <v>289</v>
      </c>
      <c r="BB326" s="10">
        <v>0</v>
      </c>
      <c r="BC326" s="10">
        <v>0</v>
      </c>
      <c r="BD326" s="10">
        <v>0</v>
      </c>
      <c r="BE326" s="10">
        <v>10.5</v>
      </c>
      <c r="BF326" s="10">
        <v>0</v>
      </c>
      <c r="BG326" s="10">
        <v>0</v>
      </c>
      <c r="BH326" s="10">
        <v>0</v>
      </c>
      <c r="BI326" s="10">
        <v>0</v>
      </c>
      <c r="BJ326" s="10">
        <v>10.4</v>
      </c>
      <c r="BK326" s="10">
        <v>0</v>
      </c>
      <c r="BL326" s="10">
        <v>0</v>
      </c>
      <c r="BM326" s="10">
        <v>0</v>
      </c>
      <c r="BN326" s="10">
        <v>0</v>
      </c>
      <c r="BO326" s="10">
        <v>10.5</v>
      </c>
      <c r="BP326" s="10">
        <v>0</v>
      </c>
      <c r="BQ326" s="10">
        <v>413</v>
      </c>
      <c r="BR326" s="10" t="s">
        <v>289</v>
      </c>
      <c r="BS326" s="10">
        <v>0</v>
      </c>
      <c r="BT326" s="10">
        <v>0</v>
      </c>
      <c r="BU326" s="10">
        <v>0</v>
      </c>
      <c r="BV326" s="10">
        <v>10.6</v>
      </c>
      <c r="BW326" s="10">
        <v>0</v>
      </c>
      <c r="BX326" s="10">
        <v>0</v>
      </c>
      <c r="BY326" s="10">
        <v>0</v>
      </c>
      <c r="BZ326" s="10">
        <v>0</v>
      </c>
      <c r="CA326" s="10">
        <v>10.6</v>
      </c>
      <c r="CB326" s="10">
        <v>0</v>
      </c>
      <c r="CC326" s="10">
        <v>0</v>
      </c>
      <c r="CD326" s="10">
        <v>0</v>
      </c>
      <c r="CE326" s="10">
        <v>0</v>
      </c>
      <c r="CF326" s="10">
        <v>10.6</v>
      </c>
      <c r="CG326" s="10">
        <v>0</v>
      </c>
      <c r="CH326" s="10">
        <v>413</v>
      </c>
      <c r="CI326" s="10" t="s">
        <v>289</v>
      </c>
      <c r="CJ326" s="10">
        <v>0</v>
      </c>
      <c r="CK326" s="10">
        <v>0</v>
      </c>
      <c r="CL326" s="10">
        <v>0</v>
      </c>
      <c r="CM326" s="10">
        <v>10.5</v>
      </c>
      <c r="CN326" s="10">
        <v>0</v>
      </c>
      <c r="CO326" s="10">
        <v>0</v>
      </c>
      <c r="CP326" s="10">
        <v>0</v>
      </c>
      <c r="CQ326" s="10">
        <v>0</v>
      </c>
      <c r="CR326" s="10">
        <v>10.5</v>
      </c>
      <c r="CS326" s="10">
        <v>0</v>
      </c>
      <c r="CT326" s="10">
        <v>0</v>
      </c>
      <c r="CU326" s="10">
        <v>0</v>
      </c>
      <c r="CV326" s="10">
        <v>0</v>
      </c>
      <c r="CW326" s="10">
        <v>10.7</v>
      </c>
      <c r="CX326" s="10">
        <v>0</v>
      </c>
      <c r="CY326" s="10">
        <v>412</v>
      </c>
      <c r="CZ326" s="10" t="s">
        <v>288</v>
      </c>
      <c r="DA326" s="10">
        <v>1.6E-2</v>
      </c>
      <c r="DB326" s="10">
        <v>8.2000000000000007E-3</v>
      </c>
      <c r="DC326" s="10">
        <v>1</v>
      </c>
      <c r="DD326" s="10">
        <v>10.4</v>
      </c>
      <c r="DE326" s="10">
        <v>0.89</v>
      </c>
      <c r="DF326" s="10">
        <v>3.2099999999999997E-2</v>
      </c>
      <c r="DG326" s="10">
        <v>1.6400000000000001E-2</v>
      </c>
      <c r="DH326" s="10">
        <v>2</v>
      </c>
      <c r="DI326" s="10">
        <v>10.4</v>
      </c>
      <c r="DJ326" s="10">
        <v>0.89</v>
      </c>
      <c r="DK326" s="10">
        <v>3.2099999999999997E-2</v>
      </c>
      <c r="DL326" s="10">
        <v>1.6400000000000001E-2</v>
      </c>
      <c r="DM326" s="10">
        <v>2</v>
      </c>
      <c r="DN326" s="10">
        <v>10.4</v>
      </c>
      <c r="DO326" s="10">
        <v>0.89</v>
      </c>
    </row>
    <row r="327" spans="1:119" x14ac:dyDescent="0.25">
      <c r="A327" s="10">
        <v>414</v>
      </c>
      <c r="B327" s="10" t="s">
        <v>306</v>
      </c>
      <c r="C327" s="10">
        <v>0</v>
      </c>
      <c r="D327" s="10">
        <v>0</v>
      </c>
      <c r="E327" s="10">
        <v>0</v>
      </c>
      <c r="F327" s="10">
        <v>10.6</v>
      </c>
      <c r="G327" s="10">
        <v>0</v>
      </c>
      <c r="H327" s="10">
        <v>0</v>
      </c>
      <c r="I327" s="10">
        <v>0</v>
      </c>
      <c r="J327" s="10">
        <v>0</v>
      </c>
      <c r="K327" s="10">
        <v>10.6</v>
      </c>
      <c r="L327" s="10">
        <v>0</v>
      </c>
      <c r="M327" s="10">
        <v>0</v>
      </c>
      <c r="N327" s="10">
        <v>0</v>
      </c>
      <c r="O327" s="10">
        <v>0</v>
      </c>
      <c r="P327" s="10">
        <v>10.6</v>
      </c>
      <c r="Q327" s="10">
        <v>0</v>
      </c>
      <c r="R327" s="10">
        <v>414</v>
      </c>
      <c r="S327" s="10" t="s">
        <v>306</v>
      </c>
      <c r="T327" s="10">
        <v>0</v>
      </c>
      <c r="U327" s="10">
        <v>0</v>
      </c>
      <c r="V327" s="10">
        <v>0</v>
      </c>
      <c r="W327" s="10">
        <v>10.4</v>
      </c>
      <c r="Y327" s="10">
        <v>0</v>
      </c>
      <c r="Z327" s="10">
        <v>0</v>
      </c>
      <c r="AA327" s="10">
        <v>0</v>
      </c>
      <c r="AB327" s="10">
        <v>10.199999999999999</v>
      </c>
      <c r="AD327" s="10">
        <v>0</v>
      </c>
      <c r="AE327" s="10">
        <v>0</v>
      </c>
      <c r="AF327" s="10">
        <v>0</v>
      </c>
      <c r="AG327" s="10">
        <v>10.1</v>
      </c>
      <c r="AI327" s="10">
        <v>414</v>
      </c>
      <c r="AJ327" s="10" t="s">
        <v>306</v>
      </c>
      <c r="AK327" s="10">
        <v>0</v>
      </c>
      <c r="AL327" s="10">
        <v>0</v>
      </c>
      <c r="AM327" s="10">
        <v>0</v>
      </c>
      <c r="AN327" s="10">
        <v>10.5</v>
      </c>
      <c r="AO327" s="10">
        <v>0</v>
      </c>
      <c r="AP327" s="10">
        <v>0</v>
      </c>
      <c r="AQ327" s="10">
        <v>0</v>
      </c>
      <c r="AR327" s="10">
        <v>0</v>
      </c>
      <c r="AS327" s="10">
        <v>10.5</v>
      </c>
      <c r="AT327" s="10">
        <v>0</v>
      </c>
      <c r="AU327" s="10">
        <v>0</v>
      </c>
      <c r="AV327" s="10">
        <v>0</v>
      </c>
      <c r="AW327" s="10">
        <v>0</v>
      </c>
      <c r="AX327" s="10">
        <v>10.4</v>
      </c>
      <c r="AY327" s="10">
        <v>0</v>
      </c>
      <c r="AZ327" s="10">
        <v>414</v>
      </c>
      <c r="BA327" s="10" t="s">
        <v>306</v>
      </c>
      <c r="BB327" s="10">
        <v>0</v>
      </c>
      <c r="BC327" s="10">
        <v>0</v>
      </c>
      <c r="BD327" s="10">
        <v>0</v>
      </c>
      <c r="BE327" s="10">
        <v>10.5</v>
      </c>
      <c r="BF327" s="10">
        <v>0</v>
      </c>
      <c r="BG327" s="10">
        <v>0</v>
      </c>
      <c r="BH327" s="10">
        <v>0</v>
      </c>
      <c r="BI327" s="10">
        <v>0</v>
      </c>
      <c r="BJ327" s="10">
        <v>10.4</v>
      </c>
      <c r="BK327" s="10">
        <v>0</v>
      </c>
      <c r="BL327" s="10">
        <v>0</v>
      </c>
      <c r="BM327" s="10">
        <v>0</v>
      </c>
      <c r="BN327" s="10">
        <v>0</v>
      </c>
      <c r="BO327" s="10">
        <v>10.5</v>
      </c>
      <c r="BP327" s="10">
        <v>0</v>
      </c>
      <c r="BQ327" s="10">
        <v>414</v>
      </c>
      <c r="BR327" s="10" t="s">
        <v>306</v>
      </c>
      <c r="BS327" s="10">
        <v>0</v>
      </c>
      <c r="BT327" s="10">
        <v>0</v>
      </c>
      <c r="BU327" s="10">
        <v>0</v>
      </c>
      <c r="BV327" s="10">
        <v>10.6</v>
      </c>
      <c r="BW327" s="10">
        <v>0</v>
      </c>
      <c r="BX327" s="10">
        <v>0</v>
      </c>
      <c r="BY327" s="10">
        <v>0</v>
      </c>
      <c r="BZ327" s="10">
        <v>0</v>
      </c>
      <c r="CA327" s="10">
        <v>10.6</v>
      </c>
      <c r="CB327" s="10">
        <v>0</v>
      </c>
      <c r="CC327" s="10">
        <v>0</v>
      </c>
      <c r="CD327" s="10">
        <v>0</v>
      </c>
      <c r="CE327" s="10">
        <v>0</v>
      </c>
      <c r="CF327" s="10">
        <v>10.6</v>
      </c>
      <c r="CG327" s="10">
        <v>0</v>
      </c>
      <c r="CH327" s="10">
        <v>414</v>
      </c>
      <c r="CI327" s="10" t="s">
        <v>306</v>
      </c>
      <c r="CJ327" s="10">
        <v>0</v>
      </c>
      <c r="CK327" s="10">
        <v>0</v>
      </c>
      <c r="CL327" s="10">
        <v>0</v>
      </c>
      <c r="CM327" s="10">
        <v>10.5</v>
      </c>
      <c r="CN327" s="10">
        <v>0</v>
      </c>
      <c r="CO327" s="10">
        <v>0</v>
      </c>
      <c r="CP327" s="10">
        <v>0</v>
      </c>
      <c r="CQ327" s="10">
        <v>0</v>
      </c>
      <c r="CR327" s="10">
        <v>10.5</v>
      </c>
      <c r="CS327" s="10">
        <v>0</v>
      </c>
      <c r="CT327" s="10">
        <v>0</v>
      </c>
      <c r="CU327" s="10">
        <v>0</v>
      </c>
      <c r="CV327" s="10">
        <v>0</v>
      </c>
      <c r="CW327" s="10">
        <v>10.7</v>
      </c>
      <c r="CX327" s="10">
        <v>0</v>
      </c>
      <c r="CY327" s="10">
        <v>413</v>
      </c>
      <c r="CZ327" s="10" t="s">
        <v>289</v>
      </c>
      <c r="DA327" s="10">
        <v>0</v>
      </c>
      <c r="DB327" s="10">
        <v>0</v>
      </c>
      <c r="DC327" s="10">
        <v>0</v>
      </c>
      <c r="DD327" s="10">
        <v>10.4</v>
      </c>
      <c r="DE327" s="10">
        <v>0</v>
      </c>
      <c r="DF327" s="10">
        <v>0</v>
      </c>
      <c r="DG327" s="10">
        <v>0</v>
      </c>
      <c r="DH327" s="10">
        <v>0</v>
      </c>
      <c r="DI327" s="10">
        <v>10.4</v>
      </c>
      <c r="DJ327" s="10">
        <v>0</v>
      </c>
      <c r="DK327" s="10">
        <v>0</v>
      </c>
      <c r="DL327" s="10">
        <v>0</v>
      </c>
      <c r="DM327" s="10">
        <v>0</v>
      </c>
      <c r="DN327" s="10">
        <v>10.4</v>
      </c>
      <c r="DO327" s="10">
        <v>0</v>
      </c>
    </row>
    <row r="328" spans="1:119" x14ac:dyDescent="0.25">
      <c r="A328" s="10">
        <v>415</v>
      </c>
      <c r="B328" s="10" t="s">
        <v>291</v>
      </c>
      <c r="C328" s="10">
        <v>7.0000000000000007E-2</v>
      </c>
      <c r="D328" s="10">
        <v>0.03</v>
      </c>
      <c r="E328" s="10">
        <v>4.45</v>
      </c>
      <c r="F328" s="10">
        <v>10.6</v>
      </c>
      <c r="G328" s="10">
        <v>0.91</v>
      </c>
      <c r="H328" s="10">
        <v>0.09</v>
      </c>
      <c r="I328" s="10">
        <v>0.01</v>
      </c>
      <c r="J328" s="10">
        <v>5</v>
      </c>
      <c r="K328" s="10">
        <v>10.6</v>
      </c>
      <c r="L328" s="10">
        <v>0.99</v>
      </c>
      <c r="M328" s="10">
        <v>0.08</v>
      </c>
      <c r="N328" s="10">
        <v>0.01</v>
      </c>
      <c r="O328" s="10">
        <v>4.2</v>
      </c>
      <c r="P328" s="10">
        <v>10.6</v>
      </c>
      <c r="Q328" s="10">
        <v>0.99</v>
      </c>
      <c r="R328" s="10">
        <v>415</v>
      </c>
      <c r="S328" s="10" t="s">
        <v>291</v>
      </c>
      <c r="T328" s="10">
        <v>0.4768</v>
      </c>
      <c r="U328" s="10">
        <v>0.21379999999999999</v>
      </c>
      <c r="V328" s="10">
        <v>29.0059</v>
      </c>
      <c r="W328" s="10">
        <v>10.4</v>
      </c>
      <c r="Y328" s="10">
        <v>0.77959999999999996</v>
      </c>
      <c r="Z328" s="10">
        <v>0.46379999999999999</v>
      </c>
      <c r="AA328" s="10">
        <v>51.346400000000003</v>
      </c>
      <c r="AB328" s="10">
        <v>10.199999999999999</v>
      </c>
      <c r="AD328" s="10">
        <v>1.0747</v>
      </c>
      <c r="AE328" s="10">
        <v>0.43990000000000001</v>
      </c>
      <c r="AF328" s="10">
        <v>66.379900000000006</v>
      </c>
      <c r="AG328" s="10">
        <v>10.1</v>
      </c>
      <c r="AI328" s="10">
        <v>415</v>
      </c>
      <c r="AJ328" s="10" t="s">
        <v>291</v>
      </c>
      <c r="AK328" s="10">
        <v>0.13339999999999999</v>
      </c>
      <c r="AL328" s="10">
        <v>3.09E-2</v>
      </c>
      <c r="AM328" s="10">
        <v>7.5293999999999999</v>
      </c>
      <c r="AN328" s="10">
        <v>10.5</v>
      </c>
      <c r="AO328" s="10">
        <v>0.97</v>
      </c>
      <c r="AP328" s="10">
        <v>0.2727</v>
      </c>
      <c r="AQ328" s="10">
        <v>5.2699999999999997E-2</v>
      </c>
      <c r="AR328" s="10">
        <v>15.2721</v>
      </c>
      <c r="AS328" s="10">
        <v>10.5</v>
      </c>
      <c r="AT328" s="10">
        <v>0.98</v>
      </c>
      <c r="AU328" s="10">
        <v>0.2843</v>
      </c>
      <c r="AV328" s="10">
        <v>4.53E-2</v>
      </c>
      <c r="AW328" s="10">
        <v>15.9818</v>
      </c>
      <c r="AX328" s="10">
        <v>10.4</v>
      </c>
      <c r="AY328" s="10">
        <v>0.99</v>
      </c>
      <c r="AZ328" s="10">
        <v>415</v>
      </c>
      <c r="BA328" s="10" t="s">
        <v>291</v>
      </c>
      <c r="BB328" s="10">
        <v>1.72E-2</v>
      </c>
      <c r="BC328" s="10">
        <v>1.8200000000000001E-2</v>
      </c>
      <c r="BD328" s="10">
        <v>1.3771</v>
      </c>
      <c r="BE328" s="10">
        <v>10.5</v>
      </c>
      <c r="BF328" s="10">
        <v>0.69</v>
      </c>
      <c r="BG328" s="10">
        <v>9.1200000000000003E-2</v>
      </c>
      <c r="BH328" s="10">
        <v>2.8299999999999999E-2</v>
      </c>
      <c r="BI328" s="10">
        <v>5.3022999999999998</v>
      </c>
      <c r="BJ328" s="10">
        <v>10.4</v>
      </c>
      <c r="BK328" s="10">
        <v>0.95</v>
      </c>
      <c r="BL328" s="10">
        <v>5.2900000000000003E-2</v>
      </c>
      <c r="BM328" s="10">
        <v>1.3599999999999999E-2</v>
      </c>
      <c r="BN328" s="10">
        <v>3.0057</v>
      </c>
      <c r="BO328" s="10">
        <v>10.5</v>
      </c>
      <c r="BP328" s="10">
        <v>0.97</v>
      </c>
      <c r="BQ328" s="10">
        <v>415</v>
      </c>
      <c r="BR328" s="10" t="s">
        <v>291</v>
      </c>
      <c r="BS328" s="10">
        <v>0.1014</v>
      </c>
      <c r="BT328" s="10">
        <v>2.58E-2</v>
      </c>
      <c r="BU328" s="10">
        <v>5.7004999999999999</v>
      </c>
      <c r="BV328" s="10">
        <v>10.6</v>
      </c>
      <c r="BW328" s="10">
        <v>0.97</v>
      </c>
      <c r="BX328" s="10">
        <v>0.15129999999999999</v>
      </c>
      <c r="BY328" s="10">
        <v>3.0300000000000001E-2</v>
      </c>
      <c r="BZ328" s="10">
        <v>8.4036000000000008</v>
      </c>
      <c r="CA328" s="10">
        <v>10.6</v>
      </c>
      <c r="CB328" s="10">
        <v>0.98</v>
      </c>
      <c r="CC328" s="10">
        <v>0.26479999999999998</v>
      </c>
      <c r="CD328" s="10">
        <v>4.6800000000000001E-2</v>
      </c>
      <c r="CE328" s="10">
        <v>14.6464</v>
      </c>
      <c r="CF328" s="10">
        <v>10.6</v>
      </c>
      <c r="CG328" s="10">
        <v>0.98</v>
      </c>
      <c r="CH328" s="10">
        <v>415</v>
      </c>
      <c r="CI328" s="10" t="s">
        <v>291</v>
      </c>
      <c r="CJ328" s="10">
        <v>7.2599999999999998E-2</v>
      </c>
      <c r="CK328" s="10">
        <v>3.2500000000000001E-2</v>
      </c>
      <c r="CL328" s="10">
        <v>4.3753000000000002</v>
      </c>
      <c r="CM328" s="10">
        <v>10.5</v>
      </c>
      <c r="CN328" s="10">
        <v>0.91</v>
      </c>
      <c r="CO328" s="10">
        <v>0.122</v>
      </c>
      <c r="CP328" s="10">
        <v>3.1E-2</v>
      </c>
      <c r="CQ328" s="10">
        <v>6.9208999999999996</v>
      </c>
      <c r="CR328" s="10">
        <v>10.5</v>
      </c>
      <c r="CS328" s="10">
        <v>0.97</v>
      </c>
      <c r="CT328" s="10">
        <v>0.19189999999999999</v>
      </c>
      <c r="CU328" s="10">
        <v>4.5400000000000003E-2</v>
      </c>
      <c r="CV328" s="10">
        <v>10.6409</v>
      </c>
      <c r="CW328" s="10">
        <v>10.7</v>
      </c>
      <c r="CX328" s="10">
        <v>0.97</v>
      </c>
      <c r="CY328" s="10">
        <v>414</v>
      </c>
      <c r="CZ328" s="10" t="s">
        <v>306</v>
      </c>
      <c r="DA328" s="10">
        <v>0</v>
      </c>
      <c r="DB328" s="10">
        <v>0</v>
      </c>
      <c r="DC328" s="10">
        <v>0</v>
      </c>
      <c r="DD328" s="10">
        <v>10.4</v>
      </c>
      <c r="DE328" s="10">
        <v>0</v>
      </c>
      <c r="DF328" s="10">
        <v>0</v>
      </c>
      <c r="DG328" s="10">
        <v>0</v>
      </c>
      <c r="DH328" s="10">
        <v>0</v>
      </c>
      <c r="DI328" s="10">
        <v>10.4</v>
      </c>
      <c r="DJ328" s="10">
        <v>0</v>
      </c>
      <c r="DK328" s="10">
        <v>0</v>
      </c>
      <c r="DL328" s="10">
        <v>0</v>
      </c>
      <c r="DM328" s="10">
        <v>0</v>
      </c>
      <c r="DN328" s="10">
        <v>10.4</v>
      </c>
      <c r="DO328" s="10">
        <v>0</v>
      </c>
    </row>
    <row r="329" spans="1:119" x14ac:dyDescent="0.25">
      <c r="A329" s="10">
        <v>416</v>
      </c>
      <c r="B329" s="10" t="s">
        <v>307</v>
      </c>
      <c r="C329" s="10">
        <v>0</v>
      </c>
      <c r="D329" s="10">
        <v>0</v>
      </c>
      <c r="E329" s="10">
        <v>0</v>
      </c>
      <c r="F329" s="10">
        <v>10.6</v>
      </c>
      <c r="G329" s="10">
        <v>0</v>
      </c>
      <c r="H329" s="10">
        <v>0</v>
      </c>
      <c r="I329" s="10">
        <v>0</v>
      </c>
      <c r="J329" s="10">
        <v>0</v>
      </c>
      <c r="K329" s="10">
        <v>10.6</v>
      </c>
      <c r="L329" s="10">
        <v>0</v>
      </c>
      <c r="M329" s="10">
        <v>0</v>
      </c>
      <c r="N329" s="10">
        <v>0</v>
      </c>
      <c r="O329" s="10">
        <v>0</v>
      </c>
      <c r="P329" s="10">
        <v>10.6</v>
      </c>
      <c r="Q329" s="10">
        <v>0</v>
      </c>
      <c r="R329" s="10">
        <v>416</v>
      </c>
      <c r="S329" s="10" t="s">
        <v>307</v>
      </c>
      <c r="T329" s="10">
        <v>0</v>
      </c>
      <c r="U329" s="10">
        <v>0</v>
      </c>
      <c r="V329" s="10">
        <v>0</v>
      </c>
      <c r="W329" s="10">
        <v>10.4</v>
      </c>
      <c r="Y329" s="10">
        <v>0</v>
      </c>
      <c r="Z329" s="10">
        <v>0</v>
      </c>
      <c r="AA329" s="10">
        <v>0</v>
      </c>
      <c r="AB329" s="10">
        <v>10.199999999999999</v>
      </c>
      <c r="AD329" s="10">
        <v>0</v>
      </c>
      <c r="AE329" s="10">
        <v>0</v>
      </c>
      <c r="AF329" s="10">
        <v>0</v>
      </c>
      <c r="AG329" s="10">
        <v>10.1</v>
      </c>
      <c r="AI329" s="10">
        <v>416</v>
      </c>
      <c r="AJ329" s="10" t="s">
        <v>307</v>
      </c>
      <c r="AK329" s="10">
        <v>0</v>
      </c>
      <c r="AL329" s="10">
        <v>0</v>
      </c>
      <c r="AM329" s="10">
        <v>0</v>
      </c>
      <c r="AN329" s="10">
        <v>10.5</v>
      </c>
      <c r="AO329" s="10">
        <v>0</v>
      </c>
      <c r="AP329" s="10">
        <v>0</v>
      </c>
      <c r="AQ329" s="10">
        <v>0</v>
      </c>
      <c r="AR329" s="10">
        <v>0</v>
      </c>
      <c r="AS329" s="10">
        <v>10.5</v>
      </c>
      <c r="AT329" s="10">
        <v>0</v>
      </c>
      <c r="AU329" s="10">
        <v>0</v>
      </c>
      <c r="AV329" s="10">
        <v>0</v>
      </c>
      <c r="AW329" s="10">
        <v>0</v>
      </c>
      <c r="AX329" s="10">
        <v>10.4</v>
      </c>
      <c r="AY329" s="10">
        <v>0</v>
      </c>
      <c r="AZ329" s="10">
        <v>416</v>
      </c>
      <c r="BA329" s="10" t="s">
        <v>307</v>
      </c>
      <c r="BB329" s="10">
        <v>0</v>
      </c>
      <c r="BC329" s="10">
        <v>0</v>
      </c>
      <c r="BD329" s="10">
        <v>0</v>
      </c>
      <c r="BE329" s="10">
        <v>10.5</v>
      </c>
      <c r="BF329" s="10">
        <v>0</v>
      </c>
      <c r="BG329" s="10">
        <v>0</v>
      </c>
      <c r="BH329" s="10">
        <v>0</v>
      </c>
      <c r="BI329" s="10">
        <v>0</v>
      </c>
      <c r="BJ329" s="10">
        <v>10.4</v>
      </c>
      <c r="BK329" s="10">
        <v>0</v>
      </c>
      <c r="BL329" s="10">
        <v>0</v>
      </c>
      <c r="BM329" s="10">
        <v>0</v>
      </c>
      <c r="BN329" s="10">
        <v>0</v>
      </c>
      <c r="BO329" s="10">
        <v>10.5</v>
      </c>
      <c r="BP329" s="10">
        <v>0</v>
      </c>
      <c r="BQ329" s="10">
        <v>416</v>
      </c>
      <c r="BR329" s="10" t="s">
        <v>307</v>
      </c>
      <c r="BS329" s="10">
        <v>0</v>
      </c>
      <c r="BT329" s="10">
        <v>0</v>
      </c>
      <c r="BU329" s="10">
        <v>0</v>
      </c>
      <c r="BV329" s="10">
        <v>10.6</v>
      </c>
      <c r="BW329" s="10">
        <v>0</v>
      </c>
      <c r="BX329" s="10">
        <v>0</v>
      </c>
      <c r="BY329" s="10">
        <v>0</v>
      </c>
      <c r="BZ329" s="10">
        <v>0</v>
      </c>
      <c r="CA329" s="10">
        <v>10.6</v>
      </c>
      <c r="CB329" s="10">
        <v>0</v>
      </c>
      <c r="CC329" s="10">
        <v>0</v>
      </c>
      <c r="CD329" s="10">
        <v>0</v>
      </c>
      <c r="CE329" s="10">
        <v>0</v>
      </c>
      <c r="CF329" s="10">
        <v>10.6</v>
      </c>
      <c r="CG329" s="10">
        <v>0</v>
      </c>
      <c r="CH329" s="10">
        <v>416</v>
      </c>
      <c r="CI329" s="10" t="s">
        <v>307</v>
      </c>
      <c r="CJ329" s="10">
        <v>0</v>
      </c>
      <c r="CK329" s="10">
        <v>0</v>
      </c>
      <c r="CL329" s="10">
        <v>0</v>
      </c>
      <c r="CM329" s="10">
        <v>10.5</v>
      </c>
      <c r="CN329" s="10">
        <v>0</v>
      </c>
      <c r="CO329" s="10">
        <v>0</v>
      </c>
      <c r="CP329" s="10">
        <v>0</v>
      </c>
      <c r="CQ329" s="10">
        <v>0</v>
      </c>
      <c r="CR329" s="10">
        <v>10.5</v>
      </c>
      <c r="CS329" s="10">
        <v>0</v>
      </c>
      <c r="CT329" s="10">
        <v>0</v>
      </c>
      <c r="CU329" s="10">
        <v>0</v>
      </c>
      <c r="CV329" s="10">
        <v>0</v>
      </c>
      <c r="CW329" s="10">
        <v>10.7</v>
      </c>
      <c r="CX329" s="10">
        <v>0</v>
      </c>
      <c r="CY329" s="10">
        <v>415</v>
      </c>
      <c r="CZ329" s="10" t="s">
        <v>291</v>
      </c>
      <c r="DA329" s="10">
        <v>0.2341</v>
      </c>
      <c r="DB329" s="10">
        <v>5.5899999999999998E-2</v>
      </c>
      <c r="DC329" s="10">
        <v>13.3605</v>
      </c>
      <c r="DD329" s="10">
        <v>10.4</v>
      </c>
      <c r="DE329" s="10">
        <v>0.97</v>
      </c>
      <c r="DF329" s="10">
        <v>0.28410000000000002</v>
      </c>
      <c r="DG329" s="10">
        <v>6.0499999999999998E-2</v>
      </c>
      <c r="DH329" s="10">
        <v>16.123999999999999</v>
      </c>
      <c r="DI329" s="10">
        <v>10.4</v>
      </c>
      <c r="DJ329" s="10">
        <v>0.98</v>
      </c>
      <c r="DK329" s="10">
        <v>0.38700000000000001</v>
      </c>
      <c r="DL329" s="10">
        <v>7.5800000000000006E-2</v>
      </c>
      <c r="DM329" s="10">
        <v>21.889700000000001</v>
      </c>
      <c r="DN329" s="10">
        <v>10.4</v>
      </c>
      <c r="DO329" s="10">
        <v>0.98</v>
      </c>
    </row>
    <row r="330" spans="1:119" x14ac:dyDescent="0.25">
      <c r="A330" s="10">
        <v>417</v>
      </c>
      <c r="B330" s="10" t="s">
        <v>292</v>
      </c>
      <c r="C330" s="10">
        <v>0</v>
      </c>
      <c r="D330" s="10">
        <v>0</v>
      </c>
      <c r="E330" s="10">
        <v>0</v>
      </c>
      <c r="F330" s="10">
        <v>10.6</v>
      </c>
      <c r="G330" s="10">
        <v>0</v>
      </c>
      <c r="H330" s="10">
        <v>0</v>
      </c>
      <c r="I330" s="10">
        <v>0</v>
      </c>
      <c r="J330" s="10">
        <v>0</v>
      </c>
      <c r="K330" s="10">
        <v>10.6</v>
      </c>
      <c r="L330" s="10">
        <v>0</v>
      </c>
      <c r="M330" s="10">
        <v>0</v>
      </c>
      <c r="N330" s="10">
        <v>0</v>
      </c>
      <c r="O330" s="10">
        <v>0</v>
      </c>
      <c r="P330" s="10">
        <v>10.6</v>
      </c>
      <c r="Q330" s="10">
        <v>0</v>
      </c>
      <c r="R330" s="10">
        <v>417</v>
      </c>
      <c r="S330" s="10" t="s">
        <v>292</v>
      </c>
      <c r="T330" s="10">
        <v>0</v>
      </c>
      <c r="U330" s="10">
        <v>0</v>
      </c>
      <c r="V330" s="10">
        <v>0</v>
      </c>
      <c r="W330" s="10">
        <v>10.4</v>
      </c>
      <c r="Y330" s="10">
        <v>0</v>
      </c>
      <c r="Z330" s="10">
        <v>0</v>
      </c>
      <c r="AA330" s="10">
        <v>0</v>
      </c>
      <c r="AB330" s="10">
        <v>10.199999999999999</v>
      </c>
      <c r="AD330" s="10">
        <v>0</v>
      </c>
      <c r="AE330" s="10">
        <v>0</v>
      </c>
      <c r="AF330" s="10">
        <v>0</v>
      </c>
      <c r="AG330" s="10">
        <v>10.1</v>
      </c>
      <c r="AI330" s="10">
        <v>417</v>
      </c>
      <c r="AJ330" s="10" t="s">
        <v>292</v>
      </c>
      <c r="AK330" s="10">
        <v>0</v>
      </c>
      <c r="AL330" s="10">
        <v>0</v>
      </c>
      <c r="AM330" s="10">
        <v>0</v>
      </c>
      <c r="AN330" s="10">
        <v>10.5</v>
      </c>
      <c r="AO330" s="10">
        <v>0</v>
      </c>
      <c r="AP330" s="10">
        <v>0</v>
      </c>
      <c r="AQ330" s="10">
        <v>0</v>
      </c>
      <c r="AR330" s="10">
        <v>0</v>
      </c>
      <c r="AS330" s="10">
        <v>10.5</v>
      </c>
      <c r="AT330" s="10">
        <v>0</v>
      </c>
      <c r="AU330" s="10">
        <v>0</v>
      </c>
      <c r="AV330" s="10">
        <v>0</v>
      </c>
      <c r="AW330" s="10">
        <v>0</v>
      </c>
      <c r="AX330" s="10">
        <v>10.4</v>
      </c>
      <c r="AY330" s="10">
        <v>0</v>
      </c>
      <c r="AZ330" s="10">
        <v>417</v>
      </c>
      <c r="BA330" s="10" t="s">
        <v>292</v>
      </c>
      <c r="BB330" s="10">
        <v>0</v>
      </c>
      <c r="BC330" s="10">
        <v>0</v>
      </c>
      <c r="BD330" s="10">
        <v>0</v>
      </c>
      <c r="BE330" s="10">
        <v>10.5</v>
      </c>
      <c r="BF330" s="10">
        <v>0</v>
      </c>
      <c r="BG330" s="10">
        <v>0</v>
      </c>
      <c r="BH330" s="10">
        <v>0</v>
      </c>
      <c r="BI330" s="10">
        <v>0</v>
      </c>
      <c r="BJ330" s="10">
        <v>10.4</v>
      </c>
      <c r="BK330" s="10">
        <v>0</v>
      </c>
      <c r="BL330" s="10">
        <v>0</v>
      </c>
      <c r="BM330" s="10">
        <v>0</v>
      </c>
      <c r="BN330" s="10">
        <v>0</v>
      </c>
      <c r="BO330" s="10">
        <v>10.5</v>
      </c>
      <c r="BP330" s="10">
        <v>0</v>
      </c>
      <c r="BQ330" s="10">
        <v>417</v>
      </c>
      <c r="BR330" s="10" t="s">
        <v>292</v>
      </c>
      <c r="BS330" s="10">
        <v>0</v>
      </c>
      <c r="BT330" s="10">
        <v>0</v>
      </c>
      <c r="BU330" s="10">
        <v>0</v>
      </c>
      <c r="BV330" s="10">
        <v>10.6</v>
      </c>
      <c r="BW330" s="10">
        <v>0</v>
      </c>
      <c r="BX330" s="10">
        <v>0</v>
      </c>
      <c r="BY330" s="10">
        <v>0</v>
      </c>
      <c r="BZ330" s="10">
        <v>0</v>
      </c>
      <c r="CA330" s="10">
        <v>10.6</v>
      </c>
      <c r="CB330" s="10">
        <v>0</v>
      </c>
      <c r="CC330" s="10">
        <v>0</v>
      </c>
      <c r="CD330" s="10">
        <v>0</v>
      </c>
      <c r="CE330" s="10">
        <v>0</v>
      </c>
      <c r="CF330" s="10">
        <v>10.6</v>
      </c>
      <c r="CG330" s="10">
        <v>0</v>
      </c>
      <c r="CH330" s="10">
        <v>417</v>
      </c>
      <c r="CI330" s="10" t="s">
        <v>292</v>
      </c>
      <c r="CJ330" s="10">
        <v>0</v>
      </c>
      <c r="CK330" s="10">
        <v>0</v>
      </c>
      <c r="CL330" s="10">
        <v>0</v>
      </c>
      <c r="CM330" s="10">
        <v>10.5</v>
      </c>
      <c r="CN330" s="10">
        <v>0</v>
      </c>
      <c r="CO330" s="10">
        <v>0</v>
      </c>
      <c r="CP330" s="10">
        <v>0</v>
      </c>
      <c r="CQ330" s="10">
        <v>0</v>
      </c>
      <c r="CR330" s="10">
        <v>10.5</v>
      </c>
      <c r="CS330" s="10">
        <v>0</v>
      </c>
      <c r="CT330" s="10">
        <v>0</v>
      </c>
      <c r="CU330" s="10">
        <v>0</v>
      </c>
      <c r="CV330" s="10">
        <v>0</v>
      </c>
      <c r="CW330" s="10">
        <v>10.7</v>
      </c>
      <c r="CX330" s="10">
        <v>0</v>
      </c>
      <c r="CY330" s="10">
        <v>416</v>
      </c>
      <c r="CZ330" s="10" t="s">
        <v>307</v>
      </c>
      <c r="DA330" s="10">
        <v>0</v>
      </c>
      <c r="DB330" s="10">
        <v>0</v>
      </c>
      <c r="DC330" s="10">
        <v>0</v>
      </c>
      <c r="DD330" s="10">
        <v>10.4</v>
      </c>
      <c r="DE330" s="10">
        <v>0</v>
      </c>
      <c r="DF330" s="10">
        <v>0</v>
      </c>
      <c r="DG330" s="10">
        <v>0</v>
      </c>
      <c r="DH330" s="10">
        <v>0</v>
      </c>
      <c r="DI330" s="10">
        <v>10.4</v>
      </c>
      <c r="DJ330" s="10">
        <v>0</v>
      </c>
      <c r="DK330" s="10">
        <v>0</v>
      </c>
      <c r="DL330" s="10">
        <v>0</v>
      </c>
      <c r="DM330" s="10">
        <v>0</v>
      </c>
      <c r="DN330" s="10">
        <v>10.4</v>
      </c>
      <c r="DO330" s="10">
        <v>0</v>
      </c>
    </row>
    <row r="331" spans="1:119" x14ac:dyDescent="0.25">
      <c r="A331" s="10">
        <v>418</v>
      </c>
      <c r="B331" s="10" t="s">
        <v>294</v>
      </c>
      <c r="C331" s="10">
        <v>7.0000000000000007E-2</v>
      </c>
      <c r="D331" s="10">
        <v>0.04</v>
      </c>
      <c r="E331" s="10">
        <v>4.45</v>
      </c>
      <c r="F331" s="10">
        <v>10.6</v>
      </c>
      <c r="G331" s="10">
        <v>0.9</v>
      </c>
      <c r="H331" s="10">
        <v>0.09</v>
      </c>
      <c r="I331" s="10">
        <v>0.03</v>
      </c>
      <c r="J331" s="10">
        <v>5</v>
      </c>
      <c r="K331" s="10">
        <v>10.6</v>
      </c>
      <c r="L331" s="10">
        <v>0.95</v>
      </c>
      <c r="M331" s="10">
        <v>7.0000000000000007E-2</v>
      </c>
      <c r="N331" s="10">
        <v>0.02</v>
      </c>
      <c r="O331" s="10">
        <v>4.2</v>
      </c>
      <c r="P331" s="10">
        <v>10.6</v>
      </c>
      <c r="Q331" s="10">
        <v>0.95</v>
      </c>
      <c r="R331" s="10">
        <v>418</v>
      </c>
      <c r="S331" s="10" t="s">
        <v>294</v>
      </c>
      <c r="T331" s="10">
        <v>1.4999999999999999E-2</v>
      </c>
      <c r="U331" s="10">
        <v>8.9999999999999993E-3</v>
      </c>
      <c r="V331" s="10">
        <v>0.97140000000000004</v>
      </c>
      <c r="W331" s="10">
        <v>10.4</v>
      </c>
      <c r="Y331" s="10">
        <v>6.93E-2</v>
      </c>
      <c r="Z331" s="10">
        <v>5.4100000000000002E-2</v>
      </c>
      <c r="AA331" s="10">
        <v>4.9745999999999997</v>
      </c>
      <c r="AB331" s="10">
        <v>10.199999999999999</v>
      </c>
      <c r="AD331" s="10">
        <v>6.8199999999999997E-2</v>
      </c>
      <c r="AE331" s="10">
        <v>5.3199999999999997E-2</v>
      </c>
      <c r="AF331" s="10">
        <v>4.9442000000000004</v>
      </c>
      <c r="AG331" s="10">
        <v>10.1</v>
      </c>
      <c r="AI331" s="10">
        <v>418</v>
      </c>
      <c r="AJ331" s="10" t="s">
        <v>294</v>
      </c>
      <c r="AK331" s="10">
        <v>1.06E-2</v>
      </c>
      <c r="AL331" s="10">
        <v>5.1000000000000004E-3</v>
      </c>
      <c r="AM331" s="10">
        <v>0.64680000000000004</v>
      </c>
      <c r="AN331" s="10">
        <v>10.5</v>
      </c>
      <c r="AO331" s="10">
        <v>0.9</v>
      </c>
      <c r="AP331" s="10">
        <v>3.2300000000000002E-2</v>
      </c>
      <c r="AQ331" s="10">
        <v>5.0000000000000001E-3</v>
      </c>
      <c r="AR331" s="10">
        <v>1.7971999999999999</v>
      </c>
      <c r="AS331" s="10">
        <v>10.5</v>
      </c>
      <c r="AT331" s="10">
        <v>0.99</v>
      </c>
      <c r="AU331" s="10">
        <v>3.4500000000000003E-2</v>
      </c>
      <c r="AV331" s="10">
        <v>6.4999999999999997E-3</v>
      </c>
      <c r="AW331" s="10">
        <v>1.9489000000000001</v>
      </c>
      <c r="AX331" s="10">
        <v>10.4</v>
      </c>
      <c r="AY331" s="10">
        <v>0.98</v>
      </c>
      <c r="AZ331" s="10">
        <v>418</v>
      </c>
      <c r="BA331" s="10" t="s">
        <v>294</v>
      </c>
      <c r="BB331" s="10">
        <v>1.9900000000000001E-2</v>
      </c>
      <c r="BC331" s="10">
        <v>2.12E-2</v>
      </c>
      <c r="BD331" s="10">
        <v>1.5988</v>
      </c>
      <c r="BE331" s="10">
        <v>10.5</v>
      </c>
      <c r="BF331" s="10">
        <v>0.69</v>
      </c>
      <c r="BG331" s="10">
        <v>3.3300000000000003E-2</v>
      </c>
      <c r="BH331" s="10">
        <v>2.6700000000000002E-2</v>
      </c>
      <c r="BI331" s="10">
        <v>2.3706999999999998</v>
      </c>
      <c r="BJ331" s="10">
        <v>10.4</v>
      </c>
      <c r="BK331" s="10">
        <v>0.78</v>
      </c>
      <c r="BL331" s="10">
        <v>2.7699999999999999E-2</v>
      </c>
      <c r="BM331" s="10">
        <v>2.9100000000000001E-2</v>
      </c>
      <c r="BN331" s="10">
        <v>2.2094999999999998</v>
      </c>
      <c r="BO331" s="10">
        <v>10.5</v>
      </c>
      <c r="BP331" s="10">
        <v>0.69</v>
      </c>
      <c r="BQ331" s="10">
        <v>418</v>
      </c>
      <c r="BR331" s="10" t="s">
        <v>294</v>
      </c>
      <c r="BS331" s="10">
        <v>9.9000000000000008E-3</v>
      </c>
      <c r="BT331" s="10">
        <v>4.1000000000000003E-3</v>
      </c>
      <c r="BU331" s="10">
        <v>0.58420000000000005</v>
      </c>
      <c r="BV331" s="10">
        <v>10.6</v>
      </c>
      <c r="BW331" s="10">
        <v>0.92</v>
      </c>
      <c r="BX331" s="10">
        <v>3.6600000000000001E-2</v>
      </c>
      <c r="BY331" s="10">
        <v>7.7000000000000002E-3</v>
      </c>
      <c r="BZ331" s="10">
        <v>2.0390000000000001</v>
      </c>
      <c r="CA331" s="10">
        <v>10.6</v>
      </c>
      <c r="CB331" s="10">
        <v>0.98</v>
      </c>
      <c r="CC331" s="10">
        <v>1.7999999999999999E-2</v>
      </c>
      <c r="CD331" s="10">
        <v>8.0000000000000002E-3</v>
      </c>
      <c r="CE331" s="10">
        <v>1.0729</v>
      </c>
      <c r="CF331" s="10">
        <v>10.6</v>
      </c>
      <c r="CG331" s="10">
        <v>0.91</v>
      </c>
      <c r="CH331" s="10">
        <v>418</v>
      </c>
      <c r="CI331" s="10" t="s">
        <v>294</v>
      </c>
      <c r="CJ331" s="10">
        <v>6.1999999999999998E-3</v>
      </c>
      <c r="CK331" s="10">
        <v>5.4000000000000003E-3</v>
      </c>
      <c r="CL331" s="10">
        <v>0.44900000000000001</v>
      </c>
      <c r="CM331" s="10">
        <v>10.5</v>
      </c>
      <c r="CN331" s="10">
        <v>0.75</v>
      </c>
      <c r="CO331" s="10">
        <v>1.0699999999999999E-2</v>
      </c>
      <c r="CP331" s="10">
        <v>5.7999999999999996E-3</v>
      </c>
      <c r="CQ331" s="10">
        <v>0.67120000000000002</v>
      </c>
      <c r="CR331" s="10">
        <v>10.5</v>
      </c>
      <c r="CS331" s="10">
        <v>0.88</v>
      </c>
      <c r="CT331" s="10">
        <v>1.1900000000000001E-2</v>
      </c>
      <c r="CU331" s="10">
        <v>8.8999999999999999E-3</v>
      </c>
      <c r="CV331" s="10">
        <v>0.80200000000000005</v>
      </c>
      <c r="CW331" s="10">
        <v>10.7</v>
      </c>
      <c r="CX331" s="10">
        <v>0.8</v>
      </c>
      <c r="CY331" s="10">
        <v>417</v>
      </c>
      <c r="CZ331" s="10" t="s">
        <v>292</v>
      </c>
      <c r="DA331" s="10">
        <v>0</v>
      </c>
      <c r="DB331" s="10">
        <v>0</v>
      </c>
      <c r="DC331" s="10">
        <v>0</v>
      </c>
      <c r="DD331" s="10">
        <v>10.4</v>
      </c>
      <c r="DE331" s="10">
        <v>0</v>
      </c>
      <c r="DF331" s="10">
        <v>0</v>
      </c>
      <c r="DG331" s="10">
        <v>0</v>
      </c>
      <c r="DH331" s="10">
        <v>0</v>
      </c>
      <c r="DI331" s="10">
        <v>10.4</v>
      </c>
      <c r="DJ331" s="10">
        <v>0</v>
      </c>
      <c r="DK331" s="10">
        <v>0</v>
      </c>
      <c r="DL331" s="10">
        <v>0</v>
      </c>
      <c r="DM331" s="10">
        <v>0</v>
      </c>
      <c r="DN331" s="10">
        <v>10.4</v>
      </c>
      <c r="DO331" s="10">
        <v>0</v>
      </c>
    </row>
    <row r="332" spans="1:119" x14ac:dyDescent="0.25">
      <c r="A332" s="10">
        <v>419</v>
      </c>
      <c r="B332" s="10" t="s">
        <v>297</v>
      </c>
      <c r="C332" s="10">
        <v>0</v>
      </c>
      <c r="D332" s="10">
        <v>0</v>
      </c>
      <c r="E332" s="10">
        <v>0</v>
      </c>
      <c r="F332" s="10">
        <v>10.6</v>
      </c>
      <c r="G332" s="10">
        <v>0</v>
      </c>
      <c r="H332" s="10">
        <v>0</v>
      </c>
      <c r="I332" s="10">
        <v>0</v>
      </c>
      <c r="J332" s="10">
        <v>0</v>
      </c>
      <c r="K332" s="10">
        <v>10.6</v>
      </c>
      <c r="L332" s="10">
        <v>0</v>
      </c>
      <c r="M332" s="10">
        <v>0</v>
      </c>
      <c r="N332" s="10">
        <v>0</v>
      </c>
      <c r="O332" s="10">
        <v>0</v>
      </c>
      <c r="P332" s="10">
        <v>10.6</v>
      </c>
      <c r="Q332" s="10">
        <v>0</v>
      </c>
      <c r="R332" s="10">
        <v>419</v>
      </c>
      <c r="S332" s="10" t="s">
        <v>297</v>
      </c>
      <c r="T332" s="10">
        <v>0</v>
      </c>
      <c r="U332" s="10">
        <v>0</v>
      </c>
      <c r="V332" s="10">
        <v>0</v>
      </c>
      <c r="W332" s="10">
        <v>10.4</v>
      </c>
      <c r="Y332" s="10">
        <v>0</v>
      </c>
      <c r="Z332" s="10">
        <v>0</v>
      </c>
      <c r="AA332" s="10">
        <v>0</v>
      </c>
      <c r="AB332" s="10">
        <v>10.199999999999999</v>
      </c>
      <c r="AD332" s="10">
        <v>0</v>
      </c>
      <c r="AE332" s="10">
        <v>0</v>
      </c>
      <c r="AF332" s="10">
        <v>0</v>
      </c>
      <c r="AG332" s="10">
        <v>10.1</v>
      </c>
      <c r="AI332" s="10">
        <v>419</v>
      </c>
      <c r="AJ332" s="10" t="s">
        <v>297</v>
      </c>
      <c r="AK332" s="10">
        <v>0</v>
      </c>
      <c r="AL332" s="10">
        <v>0</v>
      </c>
      <c r="AM332" s="10">
        <v>0</v>
      </c>
      <c r="AN332" s="10">
        <v>10.5</v>
      </c>
      <c r="AO332" s="10">
        <v>0</v>
      </c>
      <c r="AP332" s="10">
        <v>0</v>
      </c>
      <c r="AQ332" s="10">
        <v>0</v>
      </c>
      <c r="AR332" s="10">
        <v>0</v>
      </c>
      <c r="AS332" s="10">
        <v>10.5</v>
      </c>
      <c r="AT332" s="10">
        <v>0</v>
      </c>
      <c r="AU332" s="10">
        <v>0</v>
      </c>
      <c r="AV332" s="10">
        <v>0</v>
      </c>
      <c r="AW332" s="10">
        <v>0</v>
      </c>
      <c r="AX332" s="10">
        <v>10.4</v>
      </c>
      <c r="AY332" s="10">
        <v>0</v>
      </c>
      <c r="AZ332" s="10">
        <v>419</v>
      </c>
      <c r="BA332" s="10" t="s">
        <v>297</v>
      </c>
      <c r="BB332" s="10">
        <v>0</v>
      </c>
      <c r="BC332" s="10">
        <v>0</v>
      </c>
      <c r="BD332" s="10">
        <v>0</v>
      </c>
      <c r="BE332" s="10">
        <v>10.5</v>
      </c>
      <c r="BF332" s="10">
        <v>0</v>
      </c>
      <c r="BG332" s="10">
        <v>0</v>
      </c>
      <c r="BH332" s="10">
        <v>0</v>
      </c>
      <c r="BI332" s="10">
        <v>0</v>
      </c>
      <c r="BJ332" s="10">
        <v>10.4</v>
      </c>
      <c r="BK332" s="10">
        <v>0</v>
      </c>
      <c r="BL332" s="10">
        <v>0</v>
      </c>
      <c r="BM332" s="10">
        <v>0</v>
      </c>
      <c r="BN332" s="10">
        <v>0</v>
      </c>
      <c r="BO332" s="10">
        <v>10.5</v>
      </c>
      <c r="BP332" s="10">
        <v>0</v>
      </c>
      <c r="BQ332" s="10">
        <v>419</v>
      </c>
      <c r="BR332" s="10" t="s">
        <v>297</v>
      </c>
      <c r="BS332" s="10">
        <v>0</v>
      </c>
      <c r="BT332" s="10">
        <v>0</v>
      </c>
      <c r="BU332" s="10">
        <v>0</v>
      </c>
      <c r="BV332" s="10">
        <v>10.6</v>
      </c>
      <c r="BW332" s="10">
        <v>0</v>
      </c>
      <c r="BX332" s="10">
        <v>0</v>
      </c>
      <c r="BY332" s="10">
        <v>0</v>
      </c>
      <c r="BZ332" s="10">
        <v>0</v>
      </c>
      <c r="CA332" s="10">
        <v>10.6</v>
      </c>
      <c r="CB332" s="10">
        <v>0</v>
      </c>
      <c r="CC332" s="10">
        <v>0</v>
      </c>
      <c r="CD332" s="10">
        <v>0</v>
      </c>
      <c r="CE332" s="10">
        <v>0</v>
      </c>
      <c r="CF332" s="10">
        <v>10.6</v>
      </c>
      <c r="CG332" s="10">
        <v>0</v>
      </c>
      <c r="CH332" s="10">
        <v>419</v>
      </c>
      <c r="CI332" s="10" t="s">
        <v>297</v>
      </c>
      <c r="CJ332" s="10">
        <v>0</v>
      </c>
      <c r="CK332" s="10">
        <v>0</v>
      </c>
      <c r="CL332" s="10">
        <v>0</v>
      </c>
      <c r="CM332" s="10">
        <v>10.5</v>
      </c>
      <c r="CN332" s="10">
        <v>0</v>
      </c>
      <c r="CO332" s="10">
        <v>0</v>
      </c>
      <c r="CP332" s="10">
        <v>0</v>
      </c>
      <c r="CQ332" s="10">
        <v>0</v>
      </c>
      <c r="CR332" s="10">
        <v>10.5</v>
      </c>
      <c r="CS332" s="10">
        <v>0</v>
      </c>
      <c r="CT332" s="10">
        <v>0</v>
      </c>
      <c r="CU332" s="10">
        <v>0</v>
      </c>
      <c r="CV332" s="10">
        <v>0</v>
      </c>
      <c r="CW332" s="10">
        <v>10.7</v>
      </c>
      <c r="CX332" s="10">
        <v>0</v>
      </c>
      <c r="CY332" s="10">
        <v>418</v>
      </c>
      <c r="CZ332" s="10" t="s">
        <v>294</v>
      </c>
      <c r="DA332" s="10">
        <v>1.5699999999999999E-2</v>
      </c>
      <c r="DB332" s="10">
        <v>8.8999999999999999E-3</v>
      </c>
      <c r="DC332" s="10">
        <v>1</v>
      </c>
      <c r="DD332" s="10">
        <v>10.4</v>
      </c>
      <c r="DE332" s="10">
        <v>0.87</v>
      </c>
      <c r="DF332" s="10">
        <v>1.77E-2</v>
      </c>
      <c r="DG332" s="10">
        <v>3.5999999999999999E-3</v>
      </c>
      <c r="DH332" s="10">
        <v>1</v>
      </c>
      <c r="DI332" s="10">
        <v>10.4</v>
      </c>
      <c r="DJ332" s="10">
        <v>0.98</v>
      </c>
      <c r="DK332" s="10">
        <v>1.7100000000000001E-2</v>
      </c>
      <c r="DL332" s="10">
        <v>5.5999999999999999E-3</v>
      </c>
      <c r="DM332" s="10">
        <v>1</v>
      </c>
      <c r="DN332" s="10">
        <v>10.4</v>
      </c>
      <c r="DO332" s="10">
        <v>0.95</v>
      </c>
    </row>
    <row r="333" spans="1:119" x14ac:dyDescent="0.25">
      <c r="A333" s="10">
        <v>420</v>
      </c>
      <c r="B333" s="10" t="s">
        <v>308</v>
      </c>
      <c r="C333" s="10">
        <v>0</v>
      </c>
      <c r="D333" s="10">
        <v>0</v>
      </c>
      <c r="E333" s="10">
        <v>0</v>
      </c>
      <c r="F333" s="10">
        <v>10.4</v>
      </c>
      <c r="G333" s="10">
        <v>0</v>
      </c>
      <c r="H333" s="10">
        <v>0</v>
      </c>
      <c r="I333" s="10">
        <v>0</v>
      </c>
      <c r="J333" s="10">
        <v>0</v>
      </c>
      <c r="K333" s="10">
        <v>10.4</v>
      </c>
      <c r="L333" s="10">
        <v>0</v>
      </c>
      <c r="M333" s="10">
        <v>0</v>
      </c>
      <c r="N333" s="10">
        <v>0</v>
      </c>
      <c r="O333" s="10">
        <v>0</v>
      </c>
      <c r="P333" s="10">
        <v>10.4</v>
      </c>
      <c r="Q333" s="10">
        <v>0</v>
      </c>
      <c r="R333" s="10">
        <v>420</v>
      </c>
      <c r="S333" s="10" t="s">
        <v>308</v>
      </c>
      <c r="T333" s="10">
        <v>0</v>
      </c>
      <c r="U333" s="10">
        <v>0</v>
      </c>
      <c r="V333" s="10">
        <v>0</v>
      </c>
      <c r="W333" s="10">
        <v>10.5</v>
      </c>
      <c r="Y333" s="10">
        <v>0</v>
      </c>
      <c r="Z333" s="10">
        <v>0</v>
      </c>
      <c r="AA333" s="10">
        <v>0</v>
      </c>
      <c r="AB333" s="10">
        <v>10.199999999999999</v>
      </c>
      <c r="AD333" s="10">
        <v>0</v>
      </c>
      <c r="AE333" s="10">
        <v>0</v>
      </c>
      <c r="AF333" s="10">
        <v>0</v>
      </c>
      <c r="AG333" s="10">
        <v>10.5</v>
      </c>
      <c r="AI333" s="10">
        <v>420</v>
      </c>
      <c r="AJ333" s="10" t="s">
        <v>308</v>
      </c>
      <c r="AK333" s="10">
        <v>0</v>
      </c>
      <c r="AL333" s="10">
        <v>0</v>
      </c>
      <c r="AM333" s="10">
        <v>0</v>
      </c>
      <c r="AN333" s="10">
        <v>10.5</v>
      </c>
      <c r="AO333" s="10">
        <v>0</v>
      </c>
      <c r="AP333" s="10">
        <v>0</v>
      </c>
      <c r="AQ333" s="10">
        <v>0</v>
      </c>
      <c r="AR333" s="10">
        <v>0</v>
      </c>
      <c r="AS333" s="10">
        <v>10.5</v>
      </c>
      <c r="AT333" s="10">
        <v>0</v>
      </c>
      <c r="AU333" s="10">
        <v>0</v>
      </c>
      <c r="AV333" s="10">
        <v>0</v>
      </c>
      <c r="AW333" s="10">
        <v>0</v>
      </c>
      <c r="AX333" s="10">
        <v>10.199999999999999</v>
      </c>
      <c r="AY333" s="10">
        <v>0</v>
      </c>
      <c r="AZ333" s="10">
        <v>420</v>
      </c>
      <c r="BA333" s="10" t="s">
        <v>308</v>
      </c>
      <c r="BB333" s="10">
        <v>0</v>
      </c>
      <c r="BC333" s="10">
        <v>0</v>
      </c>
      <c r="BD333" s="10">
        <v>0</v>
      </c>
      <c r="BE333" s="10">
        <v>10.5</v>
      </c>
      <c r="BF333" s="10">
        <v>0</v>
      </c>
      <c r="BG333" s="10">
        <v>0</v>
      </c>
      <c r="BH333" s="10">
        <v>0</v>
      </c>
      <c r="BI333" s="10">
        <v>0</v>
      </c>
      <c r="BJ333" s="10">
        <v>10.3</v>
      </c>
      <c r="BK333" s="10">
        <v>0</v>
      </c>
      <c r="BL333" s="10">
        <v>0</v>
      </c>
      <c r="BM333" s="10">
        <v>0</v>
      </c>
      <c r="BN333" s="10">
        <v>0</v>
      </c>
      <c r="BO333" s="10">
        <v>10.5</v>
      </c>
      <c r="BP333" s="10">
        <v>0</v>
      </c>
      <c r="BQ333" s="10">
        <v>420</v>
      </c>
      <c r="BR333" s="10" t="s">
        <v>308</v>
      </c>
      <c r="BS333" s="10">
        <v>0</v>
      </c>
      <c r="BT333" s="10">
        <v>0</v>
      </c>
      <c r="BU333" s="10">
        <v>0</v>
      </c>
      <c r="BV333" s="10">
        <v>10.8</v>
      </c>
      <c r="BW333" s="10">
        <v>0</v>
      </c>
      <c r="BX333" s="10">
        <v>0</v>
      </c>
      <c r="BY333" s="10">
        <v>0</v>
      </c>
      <c r="BZ333" s="10">
        <v>0</v>
      </c>
      <c r="CA333" s="10">
        <v>10.6</v>
      </c>
      <c r="CB333" s="10">
        <v>0</v>
      </c>
      <c r="CC333" s="10">
        <v>0</v>
      </c>
      <c r="CD333" s="10">
        <v>0</v>
      </c>
      <c r="CE333" s="10">
        <v>0</v>
      </c>
      <c r="CF333" s="10">
        <v>10.8</v>
      </c>
      <c r="CG333" s="10">
        <v>0</v>
      </c>
      <c r="CH333" s="10">
        <v>420</v>
      </c>
      <c r="CI333" s="10" t="s">
        <v>308</v>
      </c>
      <c r="CJ333" s="10">
        <v>0</v>
      </c>
      <c r="CK333" s="10">
        <v>0</v>
      </c>
      <c r="CL333" s="10">
        <v>0</v>
      </c>
      <c r="CM333" s="10">
        <v>10.5</v>
      </c>
      <c r="CN333" s="10">
        <v>0</v>
      </c>
      <c r="CO333" s="10">
        <v>0</v>
      </c>
      <c r="CP333" s="10">
        <v>0</v>
      </c>
      <c r="CQ333" s="10">
        <v>0</v>
      </c>
      <c r="CR333" s="10">
        <v>10.5</v>
      </c>
      <c r="CS333" s="10">
        <v>0</v>
      </c>
      <c r="CT333" s="10">
        <v>0</v>
      </c>
      <c r="CU333" s="10">
        <v>0</v>
      </c>
      <c r="CV333" s="10">
        <v>0</v>
      </c>
      <c r="CW333" s="10">
        <v>10.7</v>
      </c>
      <c r="CX333" s="10">
        <v>0</v>
      </c>
      <c r="CY333" s="10">
        <v>419</v>
      </c>
      <c r="CZ333" s="10" t="s">
        <v>297</v>
      </c>
      <c r="DA333" s="10">
        <v>0</v>
      </c>
      <c r="DB333" s="10">
        <v>0</v>
      </c>
      <c r="DC333" s="10">
        <v>0</v>
      </c>
      <c r="DD333" s="10">
        <v>10.4</v>
      </c>
      <c r="DE333" s="10">
        <v>0</v>
      </c>
      <c r="DF333" s="10">
        <v>0</v>
      </c>
      <c r="DG333" s="10">
        <v>0</v>
      </c>
      <c r="DH333" s="10">
        <v>0</v>
      </c>
      <c r="DI333" s="10">
        <v>10.4</v>
      </c>
      <c r="DJ333" s="10">
        <v>0</v>
      </c>
      <c r="DK333" s="10">
        <v>0</v>
      </c>
      <c r="DL333" s="10">
        <v>0</v>
      </c>
      <c r="DM333" s="10">
        <v>0</v>
      </c>
      <c r="DN333" s="10">
        <v>10.4</v>
      </c>
      <c r="DO333" s="10">
        <v>0</v>
      </c>
    </row>
    <row r="334" spans="1:119" x14ac:dyDescent="0.25">
      <c r="A334" s="10">
        <v>421</v>
      </c>
      <c r="B334" s="10" t="s">
        <v>309</v>
      </c>
      <c r="C334" s="10">
        <v>0.06</v>
      </c>
      <c r="D334" s="10">
        <v>0.05</v>
      </c>
      <c r="E334" s="10">
        <v>4.45</v>
      </c>
      <c r="F334" s="10">
        <v>10.4</v>
      </c>
      <c r="G334" s="10">
        <v>0.8</v>
      </c>
      <c r="H334" s="10">
        <v>0.08</v>
      </c>
      <c r="I334" s="10">
        <v>0.04</v>
      </c>
      <c r="J334" s="10">
        <v>5</v>
      </c>
      <c r="K334" s="10">
        <v>10.4</v>
      </c>
      <c r="L334" s="10">
        <v>0.9</v>
      </c>
      <c r="M334" s="10">
        <v>7.0000000000000007E-2</v>
      </c>
      <c r="N334" s="10">
        <v>0.03</v>
      </c>
      <c r="O334" s="10">
        <v>4.2</v>
      </c>
      <c r="P334" s="10">
        <v>10.4</v>
      </c>
      <c r="Q334" s="10">
        <v>0.9</v>
      </c>
      <c r="R334" s="10">
        <v>421</v>
      </c>
      <c r="S334" s="10" t="s">
        <v>309</v>
      </c>
      <c r="T334" s="10">
        <v>7.5899999999999995E-2</v>
      </c>
      <c r="U334" s="10">
        <v>4.53E-2</v>
      </c>
      <c r="V334" s="10">
        <v>4.8571999999999997</v>
      </c>
      <c r="W334" s="10">
        <v>10.5</v>
      </c>
      <c r="Y334" s="10">
        <v>6.93E-2</v>
      </c>
      <c r="Z334" s="10">
        <v>5.4100000000000002E-2</v>
      </c>
      <c r="AA334" s="10">
        <v>4.9745999999999997</v>
      </c>
      <c r="AB334" s="10">
        <v>10.199999999999999</v>
      </c>
      <c r="AD334" s="10">
        <v>7.1300000000000002E-2</v>
      </c>
      <c r="AE334" s="10">
        <v>5.5599999999999997E-2</v>
      </c>
      <c r="AF334" s="10">
        <v>4.9745999999999997</v>
      </c>
      <c r="AG334" s="10">
        <v>10.5</v>
      </c>
      <c r="AI334" s="10">
        <v>421</v>
      </c>
      <c r="AJ334" s="10" t="s">
        <v>309</v>
      </c>
      <c r="AK334" s="10">
        <v>2.75E-2</v>
      </c>
      <c r="AL334" s="10">
        <v>1.9599999999999999E-2</v>
      </c>
      <c r="AM334" s="10">
        <v>1.8568</v>
      </c>
      <c r="AN334" s="10">
        <v>10.5</v>
      </c>
      <c r="AO334" s="10">
        <v>0.81</v>
      </c>
      <c r="AP334" s="10">
        <v>4.9200000000000001E-2</v>
      </c>
      <c r="AQ334" s="10">
        <v>2.76E-2</v>
      </c>
      <c r="AR334" s="10">
        <v>3.1017999999999999</v>
      </c>
      <c r="AS334" s="10">
        <v>10.5</v>
      </c>
      <c r="AT334" s="10">
        <v>0.87</v>
      </c>
      <c r="AU334" s="10">
        <v>7.0199999999999999E-2</v>
      </c>
      <c r="AV334" s="10">
        <v>3.6700000000000003E-2</v>
      </c>
      <c r="AW334" s="10">
        <v>4.4837999999999996</v>
      </c>
      <c r="AX334" s="10">
        <v>10.199999999999999</v>
      </c>
      <c r="AY334" s="10">
        <v>0.89</v>
      </c>
      <c r="AZ334" s="10">
        <v>421</v>
      </c>
      <c r="BA334" s="10" t="s">
        <v>309</v>
      </c>
      <c r="BB334" s="10">
        <v>4.02E-2</v>
      </c>
      <c r="BC334" s="10">
        <v>2.0299999999999999E-2</v>
      </c>
      <c r="BD334" s="10">
        <v>2.4735</v>
      </c>
      <c r="BE334" s="10">
        <v>10.5</v>
      </c>
      <c r="BF334" s="10">
        <v>0.89</v>
      </c>
      <c r="BG334" s="10">
        <v>6.3700000000000007E-2</v>
      </c>
      <c r="BH334" s="10">
        <v>2.4199999999999999E-2</v>
      </c>
      <c r="BI334" s="10">
        <v>3.8207</v>
      </c>
      <c r="BJ334" s="10">
        <v>10.3</v>
      </c>
      <c r="BK334" s="10">
        <v>0.93</v>
      </c>
      <c r="BL334" s="10">
        <v>5.4699999999999999E-2</v>
      </c>
      <c r="BM334" s="10">
        <v>2.7199999999999998E-2</v>
      </c>
      <c r="BN334" s="10">
        <v>3.3593999999999999</v>
      </c>
      <c r="BO334" s="10">
        <v>10.5</v>
      </c>
      <c r="BP334" s="10">
        <v>0.9</v>
      </c>
      <c r="BQ334" s="10">
        <v>421</v>
      </c>
      <c r="BR334" s="10" t="s">
        <v>309</v>
      </c>
      <c r="BS334" s="10">
        <v>4.7300000000000002E-2</v>
      </c>
      <c r="BT334" s="10">
        <v>1.8200000000000001E-2</v>
      </c>
      <c r="BU334" s="10">
        <v>2.7079</v>
      </c>
      <c r="BV334" s="10">
        <v>10.8</v>
      </c>
      <c r="BW334" s="10">
        <v>0.93</v>
      </c>
      <c r="BX334" s="10">
        <v>8.0299999999999996E-2</v>
      </c>
      <c r="BY334" s="10">
        <v>4.5100000000000001E-2</v>
      </c>
      <c r="BZ334" s="10">
        <v>5.0143000000000004</v>
      </c>
      <c r="CA334" s="10">
        <v>10.6</v>
      </c>
      <c r="CB334" s="10">
        <v>0.87</v>
      </c>
      <c r="CC334" s="10">
        <v>6.9199999999999998E-2</v>
      </c>
      <c r="CD334" s="10">
        <v>3.8600000000000002E-2</v>
      </c>
      <c r="CE334" s="10">
        <v>4.2388000000000003</v>
      </c>
      <c r="CF334" s="10">
        <v>10.8</v>
      </c>
      <c r="CG334" s="10">
        <v>0.87</v>
      </c>
      <c r="CH334" s="10">
        <v>421</v>
      </c>
      <c r="CI334" s="10" t="s">
        <v>309</v>
      </c>
      <c r="CJ334" s="10">
        <v>1.5699999999999999E-2</v>
      </c>
      <c r="CK334" s="10">
        <v>2.06E-2</v>
      </c>
      <c r="CL334" s="10">
        <v>1.4219999999999999</v>
      </c>
      <c r="CM334" s="10">
        <v>10.5</v>
      </c>
      <c r="CN334" s="10">
        <v>0.61</v>
      </c>
      <c r="CO334" s="10">
        <v>1.4200000000000001E-2</v>
      </c>
      <c r="CP334" s="10">
        <v>1.9E-2</v>
      </c>
      <c r="CQ334" s="10">
        <v>1.3011999999999999</v>
      </c>
      <c r="CR334" s="10">
        <v>10.5</v>
      </c>
      <c r="CS334" s="10">
        <v>0.6</v>
      </c>
      <c r="CT334" s="10">
        <v>4.48E-2</v>
      </c>
      <c r="CU334" s="10">
        <v>3.0599999999999999E-2</v>
      </c>
      <c r="CV334" s="10">
        <v>2.9283000000000001</v>
      </c>
      <c r="CW334" s="10">
        <v>10.7</v>
      </c>
      <c r="CX334" s="10">
        <v>0.83</v>
      </c>
      <c r="CY334" s="10">
        <v>420</v>
      </c>
      <c r="CZ334" s="10" t="s">
        <v>308</v>
      </c>
      <c r="DA334" s="10">
        <v>0</v>
      </c>
      <c r="DB334" s="10">
        <v>0</v>
      </c>
      <c r="DC334" s="10">
        <v>0</v>
      </c>
      <c r="DD334" s="10">
        <v>10.4</v>
      </c>
      <c r="DE334" s="10">
        <v>0</v>
      </c>
      <c r="DF334" s="10">
        <v>0</v>
      </c>
      <c r="DG334" s="10">
        <v>0</v>
      </c>
      <c r="DH334" s="10">
        <v>0</v>
      </c>
      <c r="DI334" s="10">
        <v>10.4</v>
      </c>
      <c r="DJ334" s="10">
        <v>0</v>
      </c>
      <c r="DK334" s="10">
        <v>0</v>
      </c>
      <c r="DL334" s="10">
        <v>0</v>
      </c>
      <c r="DM334" s="10">
        <v>0</v>
      </c>
      <c r="DN334" s="10">
        <v>10.4</v>
      </c>
      <c r="DO334" s="10">
        <v>0</v>
      </c>
    </row>
    <row r="335" spans="1:119" x14ac:dyDescent="0.25">
      <c r="A335" s="10">
        <v>422</v>
      </c>
      <c r="B335" s="10" t="s">
        <v>300</v>
      </c>
      <c r="C335" s="10">
        <v>0</v>
      </c>
      <c r="D335" s="10">
        <v>0</v>
      </c>
      <c r="E335" s="10">
        <v>0</v>
      </c>
      <c r="F335" s="10">
        <v>10.4</v>
      </c>
      <c r="G335" s="10">
        <v>0</v>
      </c>
      <c r="H335" s="10">
        <v>0</v>
      </c>
      <c r="I335" s="10">
        <v>0</v>
      </c>
      <c r="J335" s="10">
        <v>0</v>
      </c>
      <c r="K335" s="10">
        <v>10.4</v>
      </c>
      <c r="L335" s="10">
        <v>0</v>
      </c>
      <c r="M335" s="10">
        <v>0</v>
      </c>
      <c r="N335" s="10">
        <v>0</v>
      </c>
      <c r="O335" s="10">
        <v>0</v>
      </c>
      <c r="P335" s="10">
        <v>10.4</v>
      </c>
      <c r="Q335" s="10">
        <v>0</v>
      </c>
      <c r="R335" s="10">
        <v>422</v>
      </c>
      <c r="S335" s="10" t="s">
        <v>300</v>
      </c>
      <c r="T335" s="10">
        <v>0</v>
      </c>
      <c r="U335" s="10">
        <v>0</v>
      </c>
      <c r="V335" s="10">
        <v>0</v>
      </c>
      <c r="W335" s="10">
        <v>10.5</v>
      </c>
      <c r="Y335" s="10">
        <v>0</v>
      </c>
      <c r="Z335" s="10">
        <v>0</v>
      </c>
      <c r="AA335" s="10">
        <v>0</v>
      </c>
      <c r="AB335" s="10">
        <v>10.199999999999999</v>
      </c>
      <c r="AD335" s="10">
        <v>0</v>
      </c>
      <c r="AE335" s="10">
        <v>0</v>
      </c>
      <c r="AF335" s="10">
        <v>0</v>
      </c>
      <c r="AG335" s="10">
        <v>10.5</v>
      </c>
      <c r="AI335" s="10">
        <v>422</v>
      </c>
      <c r="AJ335" s="10" t="s">
        <v>300</v>
      </c>
      <c r="AK335" s="10">
        <v>0</v>
      </c>
      <c r="AL335" s="10">
        <v>0</v>
      </c>
      <c r="AM335" s="10">
        <v>0</v>
      </c>
      <c r="AN335" s="10">
        <v>10.5</v>
      </c>
      <c r="AO335" s="10">
        <v>0</v>
      </c>
      <c r="AP335" s="10">
        <v>0</v>
      </c>
      <c r="AQ335" s="10">
        <v>0</v>
      </c>
      <c r="AR335" s="10">
        <v>0</v>
      </c>
      <c r="AS335" s="10">
        <v>10.5</v>
      </c>
      <c r="AT335" s="10">
        <v>0</v>
      </c>
      <c r="AU335" s="10">
        <v>0</v>
      </c>
      <c r="AV335" s="10">
        <v>0</v>
      </c>
      <c r="AW335" s="10">
        <v>0</v>
      </c>
      <c r="AX335" s="10">
        <v>10.199999999999999</v>
      </c>
      <c r="AY335" s="10">
        <v>0</v>
      </c>
      <c r="AZ335" s="10">
        <v>422</v>
      </c>
      <c r="BA335" s="10" t="s">
        <v>300</v>
      </c>
      <c r="BB335" s="10">
        <v>0</v>
      </c>
      <c r="BC335" s="10">
        <v>0</v>
      </c>
      <c r="BD335" s="10">
        <v>0</v>
      </c>
      <c r="BE335" s="10">
        <v>10.5</v>
      </c>
      <c r="BF335" s="10">
        <v>0</v>
      </c>
      <c r="BG335" s="10">
        <v>0</v>
      </c>
      <c r="BH335" s="10">
        <v>0</v>
      </c>
      <c r="BI335" s="10">
        <v>0</v>
      </c>
      <c r="BJ335" s="10">
        <v>10.3</v>
      </c>
      <c r="BK335" s="10">
        <v>0</v>
      </c>
      <c r="BL335" s="10">
        <v>0</v>
      </c>
      <c r="BM335" s="10">
        <v>0</v>
      </c>
      <c r="BN335" s="10">
        <v>0</v>
      </c>
      <c r="BO335" s="10">
        <v>10.5</v>
      </c>
      <c r="BP335" s="10">
        <v>0</v>
      </c>
      <c r="BQ335" s="10">
        <v>422</v>
      </c>
      <c r="BR335" s="10" t="s">
        <v>300</v>
      </c>
      <c r="BS335" s="10">
        <v>0</v>
      </c>
      <c r="BT335" s="10">
        <v>0</v>
      </c>
      <c r="BU335" s="10">
        <v>0</v>
      </c>
      <c r="BV335" s="10">
        <v>10.8</v>
      </c>
      <c r="BW335" s="10">
        <v>0</v>
      </c>
      <c r="BX335" s="10">
        <v>0</v>
      </c>
      <c r="BY335" s="10">
        <v>0</v>
      </c>
      <c r="BZ335" s="10">
        <v>0</v>
      </c>
      <c r="CA335" s="10">
        <v>10.6</v>
      </c>
      <c r="CB335" s="10">
        <v>0</v>
      </c>
      <c r="CC335" s="10">
        <v>0</v>
      </c>
      <c r="CD335" s="10">
        <v>0</v>
      </c>
      <c r="CE335" s="10">
        <v>0</v>
      </c>
      <c r="CF335" s="10">
        <v>10.8</v>
      </c>
      <c r="CG335" s="10">
        <v>0</v>
      </c>
      <c r="CH335" s="10">
        <v>422</v>
      </c>
      <c r="CI335" s="10" t="s">
        <v>300</v>
      </c>
      <c r="CJ335" s="10">
        <v>0</v>
      </c>
      <c r="CK335" s="10">
        <v>0</v>
      </c>
      <c r="CL335" s="10">
        <v>0</v>
      </c>
      <c r="CM335" s="10">
        <v>10.5</v>
      </c>
      <c r="CN335" s="10">
        <v>0</v>
      </c>
      <c r="CO335" s="10">
        <v>0</v>
      </c>
      <c r="CP335" s="10">
        <v>0</v>
      </c>
      <c r="CQ335" s="10">
        <v>0</v>
      </c>
      <c r="CR335" s="10">
        <v>10.5</v>
      </c>
      <c r="CS335" s="10">
        <v>0</v>
      </c>
      <c r="CT335" s="10">
        <v>0</v>
      </c>
      <c r="CU335" s="10">
        <v>0</v>
      </c>
      <c r="CV335" s="10">
        <v>0</v>
      </c>
      <c r="CW335" s="10">
        <v>10.7</v>
      </c>
      <c r="CX335" s="10">
        <v>0</v>
      </c>
      <c r="CY335" s="10">
        <v>421</v>
      </c>
      <c r="CZ335" s="10" t="s">
        <v>309</v>
      </c>
      <c r="DA335" s="10">
        <v>0.13109999999999999</v>
      </c>
      <c r="DB335" s="10">
        <v>5.9700000000000003E-2</v>
      </c>
      <c r="DC335" s="10">
        <v>8</v>
      </c>
      <c r="DD335" s="10">
        <v>10.4</v>
      </c>
      <c r="DE335" s="10">
        <v>0.91</v>
      </c>
      <c r="DF335" s="10">
        <v>0.13109999999999999</v>
      </c>
      <c r="DG335" s="10">
        <v>5.9700000000000003E-2</v>
      </c>
      <c r="DH335" s="10">
        <v>8</v>
      </c>
      <c r="DI335" s="10">
        <v>10.4</v>
      </c>
      <c r="DJ335" s="10">
        <v>0.91</v>
      </c>
      <c r="DK335" s="10">
        <v>0.16389999999999999</v>
      </c>
      <c r="DL335" s="10">
        <v>7.4700000000000003E-2</v>
      </c>
      <c r="DM335" s="10">
        <v>10</v>
      </c>
      <c r="DN335" s="10">
        <v>10.4</v>
      </c>
      <c r="DO335" s="10">
        <v>0.91</v>
      </c>
    </row>
    <row r="336" spans="1:119" x14ac:dyDescent="0.25">
      <c r="A336" s="10">
        <v>423</v>
      </c>
      <c r="B336" s="10" t="s">
        <v>310</v>
      </c>
      <c r="C336" s="10">
        <v>0</v>
      </c>
      <c r="D336" s="10">
        <v>0</v>
      </c>
      <c r="E336" s="10">
        <v>0</v>
      </c>
      <c r="F336" s="10">
        <v>10.4</v>
      </c>
      <c r="G336" s="10">
        <v>0</v>
      </c>
      <c r="H336" s="10">
        <v>0</v>
      </c>
      <c r="I336" s="10">
        <v>0</v>
      </c>
      <c r="J336" s="10">
        <v>0</v>
      </c>
      <c r="K336" s="10">
        <v>10.4</v>
      </c>
      <c r="L336" s="10">
        <v>0</v>
      </c>
      <c r="M336" s="10">
        <v>0</v>
      </c>
      <c r="N336" s="10">
        <v>0</v>
      </c>
      <c r="O336" s="10">
        <v>0</v>
      </c>
      <c r="P336" s="10">
        <v>10.4</v>
      </c>
      <c r="Q336" s="10">
        <v>0</v>
      </c>
      <c r="R336" s="10">
        <v>423</v>
      </c>
      <c r="S336" s="10" t="s">
        <v>310</v>
      </c>
      <c r="T336" s="10">
        <v>7.4999999999999997E-2</v>
      </c>
      <c r="U336" s="10">
        <v>4.6800000000000001E-2</v>
      </c>
      <c r="V336" s="10">
        <v>4.8616999999999999</v>
      </c>
      <c r="W336" s="10">
        <v>10.5</v>
      </c>
      <c r="Y336" s="10">
        <v>0.14380000000000001</v>
      </c>
      <c r="Z336" s="10">
        <v>0.11219999999999999</v>
      </c>
      <c r="AA336" s="10">
        <v>10.3224</v>
      </c>
      <c r="AB336" s="10">
        <v>10.199999999999999</v>
      </c>
      <c r="AD336" s="10">
        <v>0.17269999999999999</v>
      </c>
      <c r="AE336" s="10">
        <v>2.8299999999999999E-2</v>
      </c>
      <c r="AF336" s="10">
        <v>9.6210000000000004</v>
      </c>
      <c r="AG336" s="10">
        <v>10.5</v>
      </c>
      <c r="AI336" s="10">
        <v>423</v>
      </c>
      <c r="AJ336" s="10" t="s">
        <v>310</v>
      </c>
      <c r="AK336" s="10">
        <v>0.13980000000000001</v>
      </c>
      <c r="AL336" s="10">
        <v>7.9299999999999995E-2</v>
      </c>
      <c r="AM336" s="10">
        <v>8.8371999999999993</v>
      </c>
      <c r="AN336" s="10">
        <v>10.5</v>
      </c>
      <c r="AO336" s="10">
        <v>0.87</v>
      </c>
      <c r="AP336" s="10">
        <v>0.27829999999999999</v>
      </c>
      <c r="AQ336" s="10">
        <v>0.14180000000000001</v>
      </c>
      <c r="AR336" s="10">
        <v>17.1739</v>
      </c>
      <c r="AS336" s="10">
        <v>10.5</v>
      </c>
      <c r="AT336" s="10">
        <v>0.89</v>
      </c>
      <c r="AU336" s="10">
        <v>0.29389999999999999</v>
      </c>
      <c r="AV336" s="10">
        <v>0.1273</v>
      </c>
      <c r="AW336" s="10">
        <v>18.129100000000001</v>
      </c>
      <c r="AX336" s="10">
        <v>10.199999999999999</v>
      </c>
      <c r="AY336" s="10">
        <v>0.92</v>
      </c>
      <c r="AZ336" s="10">
        <v>423</v>
      </c>
      <c r="BA336" s="10" t="s">
        <v>310</v>
      </c>
      <c r="BB336" s="10">
        <v>1.7999999999999999E-2</v>
      </c>
      <c r="BC336" s="10">
        <v>9.5999999999999992E-3</v>
      </c>
      <c r="BD336" s="10">
        <v>1.1205000000000001</v>
      </c>
      <c r="BE336" s="10">
        <v>10.5</v>
      </c>
      <c r="BF336" s="10">
        <v>0.88</v>
      </c>
      <c r="BG336" s="10">
        <v>4.02E-2</v>
      </c>
      <c r="BH336" s="10">
        <v>1.6199999999999999E-2</v>
      </c>
      <c r="BI336" s="10">
        <v>2.4297</v>
      </c>
      <c r="BJ336" s="10">
        <v>10.3</v>
      </c>
      <c r="BK336" s="10">
        <v>0.93</v>
      </c>
      <c r="BL336" s="10">
        <v>3.49E-2</v>
      </c>
      <c r="BM336" s="10">
        <v>1.84E-2</v>
      </c>
      <c r="BN336" s="10">
        <v>2.1705999999999999</v>
      </c>
      <c r="BO336" s="10">
        <v>10.5</v>
      </c>
      <c r="BP336" s="10">
        <v>0.88</v>
      </c>
      <c r="BQ336" s="10">
        <v>423</v>
      </c>
      <c r="BR336" s="10" t="s">
        <v>310</v>
      </c>
      <c r="BS336" s="10">
        <v>0.13150000000000001</v>
      </c>
      <c r="BT336" s="10">
        <v>5.8099999999999999E-2</v>
      </c>
      <c r="BU336" s="10">
        <v>7.6859000000000002</v>
      </c>
      <c r="BV336" s="10">
        <v>10.8</v>
      </c>
      <c r="BW336" s="10">
        <v>0.91</v>
      </c>
      <c r="BX336" s="10">
        <v>0.41820000000000002</v>
      </c>
      <c r="BY336" s="10">
        <v>0.2782</v>
      </c>
      <c r="BZ336" s="10">
        <v>27.360800000000001</v>
      </c>
      <c r="CA336" s="10">
        <v>10.6</v>
      </c>
      <c r="CB336" s="10">
        <v>0.83</v>
      </c>
      <c r="CC336" s="10">
        <v>0.191</v>
      </c>
      <c r="CD336" s="10">
        <v>7.1999999999999995E-2</v>
      </c>
      <c r="CE336" s="10">
        <v>10.9139</v>
      </c>
      <c r="CF336" s="10">
        <v>10.8</v>
      </c>
      <c r="CG336" s="10">
        <v>0.94</v>
      </c>
      <c r="CH336" s="10">
        <v>423</v>
      </c>
      <c r="CI336" s="10" t="s">
        <v>310</v>
      </c>
      <c r="CJ336" s="10">
        <v>8.4599999999999995E-2</v>
      </c>
      <c r="CK336" s="10">
        <v>5.2499999999999998E-2</v>
      </c>
      <c r="CL336" s="10">
        <v>5.476</v>
      </c>
      <c r="CM336" s="10">
        <v>10.5</v>
      </c>
      <c r="CN336" s="10">
        <v>0.85</v>
      </c>
      <c r="CO336" s="10">
        <v>0.1061</v>
      </c>
      <c r="CP336" s="10">
        <v>5.6000000000000001E-2</v>
      </c>
      <c r="CQ336" s="10">
        <v>6.5957999999999997</v>
      </c>
      <c r="CR336" s="10">
        <v>10.5</v>
      </c>
      <c r="CS336" s="10">
        <v>0.88</v>
      </c>
      <c r="CT336" s="10">
        <v>0.12130000000000001</v>
      </c>
      <c r="CU336" s="10">
        <v>6.2600000000000003E-2</v>
      </c>
      <c r="CV336" s="10">
        <v>7.3634000000000004</v>
      </c>
      <c r="CW336" s="10">
        <v>10.7</v>
      </c>
      <c r="CX336" s="10">
        <v>0.89</v>
      </c>
      <c r="CY336" s="10">
        <v>422</v>
      </c>
      <c r="CZ336" s="10" t="s">
        <v>300</v>
      </c>
      <c r="DA336" s="10">
        <v>0</v>
      </c>
      <c r="DB336" s="10">
        <v>0</v>
      </c>
      <c r="DC336" s="10">
        <v>0</v>
      </c>
      <c r="DD336" s="10">
        <v>10.4</v>
      </c>
      <c r="DE336" s="10">
        <v>0</v>
      </c>
      <c r="DF336" s="10">
        <v>0</v>
      </c>
      <c r="DG336" s="10">
        <v>0</v>
      </c>
      <c r="DH336" s="10">
        <v>0</v>
      </c>
      <c r="DI336" s="10">
        <v>10.4</v>
      </c>
      <c r="DJ336" s="10">
        <v>0</v>
      </c>
      <c r="DK336" s="10">
        <v>0</v>
      </c>
      <c r="DL336" s="10">
        <v>0</v>
      </c>
      <c r="DM336" s="10">
        <v>0</v>
      </c>
      <c r="DN336" s="10">
        <v>10.4</v>
      </c>
      <c r="DO336" s="10">
        <v>0</v>
      </c>
    </row>
    <row r="337" spans="1:119" x14ac:dyDescent="0.25">
      <c r="A337" s="10">
        <v>424</v>
      </c>
      <c r="B337" s="10" t="s">
        <v>301</v>
      </c>
      <c r="C337" s="10">
        <v>0</v>
      </c>
      <c r="D337" s="10">
        <v>0</v>
      </c>
      <c r="E337" s="10">
        <v>0</v>
      </c>
      <c r="F337" s="10">
        <v>10.4</v>
      </c>
      <c r="G337" s="10">
        <v>0</v>
      </c>
      <c r="H337" s="10">
        <v>0</v>
      </c>
      <c r="I337" s="10">
        <v>0</v>
      </c>
      <c r="J337" s="10">
        <v>0</v>
      </c>
      <c r="K337" s="10">
        <v>10.4</v>
      </c>
      <c r="L337" s="10">
        <v>0</v>
      </c>
      <c r="M337" s="10">
        <v>0</v>
      </c>
      <c r="N337" s="10">
        <v>0</v>
      </c>
      <c r="O337" s="10">
        <v>0</v>
      </c>
      <c r="P337" s="10">
        <v>10.4</v>
      </c>
      <c r="Q337" s="10">
        <v>0</v>
      </c>
      <c r="R337" s="10">
        <v>424</v>
      </c>
      <c r="S337" s="10" t="s">
        <v>301</v>
      </c>
      <c r="T337" s="10">
        <v>0</v>
      </c>
      <c r="U337" s="10">
        <v>0</v>
      </c>
      <c r="V337" s="10">
        <v>0</v>
      </c>
      <c r="W337" s="10">
        <v>10.5</v>
      </c>
      <c r="Y337" s="10">
        <v>0</v>
      </c>
      <c r="Z337" s="10">
        <v>0</v>
      </c>
      <c r="AA337" s="10">
        <v>0</v>
      </c>
      <c r="AB337" s="10">
        <v>10.199999999999999</v>
      </c>
      <c r="AD337" s="10">
        <v>0</v>
      </c>
      <c r="AE337" s="10">
        <v>0</v>
      </c>
      <c r="AF337" s="10">
        <v>0</v>
      </c>
      <c r="AG337" s="10">
        <v>10.5</v>
      </c>
      <c r="AI337" s="10">
        <v>424</v>
      </c>
      <c r="AJ337" s="10" t="s">
        <v>301</v>
      </c>
      <c r="AK337" s="10">
        <v>0</v>
      </c>
      <c r="AL337" s="10">
        <v>0</v>
      </c>
      <c r="AM337" s="10">
        <v>0</v>
      </c>
      <c r="AN337" s="10">
        <v>10.5</v>
      </c>
      <c r="AO337" s="10">
        <v>0</v>
      </c>
      <c r="AP337" s="10">
        <v>0</v>
      </c>
      <c r="AQ337" s="10">
        <v>0</v>
      </c>
      <c r="AR337" s="10">
        <v>0</v>
      </c>
      <c r="AS337" s="10">
        <v>10.5</v>
      </c>
      <c r="AT337" s="10">
        <v>0</v>
      </c>
      <c r="AU337" s="10">
        <v>0</v>
      </c>
      <c r="AV337" s="10">
        <v>0</v>
      </c>
      <c r="AW337" s="10">
        <v>0</v>
      </c>
      <c r="AX337" s="10">
        <v>10.199999999999999</v>
      </c>
      <c r="AY337" s="10">
        <v>0</v>
      </c>
      <c r="AZ337" s="10">
        <v>424</v>
      </c>
      <c r="BA337" s="10" t="s">
        <v>301</v>
      </c>
      <c r="BB337" s="10">
        <v>0</v>
      </c>
      <c r="BC337" s="10">
        <v>0</v>
      </c>
      <c r="BD337" s="10">
        <v>0</v>
      </c>
      <c r="BE337" s="10">
        <v>10.5</v>
      </c>
      <c r="BF337" s="10">
        <v>0</v>
      </c>
      <c r="BG337" s="10">
        <v>0</v>
      </c>
      <c r="BH337" s="10">
        <v>0</v>
      </c>
      <c r="BI337" s="10">
        <v>0</v>
      </c>
      <c r="BJ337" s="10">
        <v>10.3</v>
      </c>
      <c r="BK337" s="10">
        <v>0</v>
      </c>
      <c r="BL337" s="10">
        <v>0</v>
      </c>
      <c r="BM337" s="10">
        <v>0</v>
      </c>
      <c r="BN337" s="10">
        <v>0</v>
      </c>
      <c r="BO337" s="10">
        <v>10.5</v>
      </c>
      <c r="BP337" s="10">
        <v>0</v>
      </c>
      <c r="BQ337" s="10">
        <v>424</v>
      </c>
      <c r="BR337" s="10" t="s">
        <v>301</v>
      </c>
      <c r="BS337" s="10">
        <v>0</v>
      </c>
      <c r="BT337" s="10">
        <v>0</v>
      </c>
      <c r="BU337" s="10">
        <v>0</v>
      </c>
      <c r="BV337" s="10">
        <v>10.8</v>
      </c>
      <c r="BW337" s="10">
        <v>0</v>
      </c>
      <c r="BX337" s="10">
        <v>0</v>
      </c>
      <c r="BY337" s="10">
        <v>0</v>
      </c>
      <c r="BZ337" s="10">
        <v>0</v>
      </c>
      <c r="CA337" s="10">
        <v>10.6</v>
      </c>
      <c r="CB337" s="10">
        <v>0</v>
      </c>
      <c r="CC337" s="10">
        <v>0</v>
      </c>
      <c r="CD337" s="10">
        <v>0</v>
      </c>
      <c r="CE337" s="10">
        <v>0</v>
      </c>
      <c r="CF337" s="10">
        <v>10.8</v>
      </c>
      <c r="CG337" s="10">
        <v>0</v>
      </c>
      <c r="CH337" s="10">
        <v>424</v>
      </c>
      <c r="CI337" s="10" t="s">
        <v>301</v>
      </c>
      <c r="CJ337" s="10">
        <v>0</v>
      </c>
      <c r="CK337" s="10">
        <v>0</v>
      </c>
      <c r="CL337" s="10">
        <v>0</v>
      </c>
      <c r="CM337" s="10">
        <v>10.5</v>
      </c>
      <c r="CN337" s="10">
        <v>0</v>
      </c>
      <c r="CO337" s="10">
        <v>0</v>
      </c>
      <c r="CP337" s="10">
        <v>0</v>
      </c>
      <c r="CQ337" s="10">
        <v>0</v>
      </c>
      <c r="CR337" s="10">
        <v>10.5</v>
      </c>
      <c r="CS337" s="10">
        <v>0</v>
      </c>
      <c r="CT337" s="10">
        <v>0</v>
      </c>
      <c r="CU337" s="10">
        <v>0</v>
      </c>
      <c r="CV337" s="10">
        <v>0</v>
      </c>
      <c r="CW337" s="10">
        <v>10.7</v>
      </c>
      <c r="CX337" s="10">
        <v>0</v>
      </c>
      <c r="CY337" s="10">
        <v>423</v>
      </c>
      <c r="CZ337" s="10" t="s">
        <v>310</v>
      </c>
      <c r="DA337" s="10">
        <v>6.6299999999999998E-2</v>
      </c>
      <c r="DB337" s="10">
        <v>2.8199999999999999E-2</v>
      </c>
      <c r="DC337" s="10">
        <v>4</v>
      </c>
      <c r="DD337" s="10">
        <v>10.4</v>
      </c>
      <c r="DE337" s="10">
        <v>0.92</v>
      </c>
      <c r="DF337" s="10">
        <v>7.9299999999999995E-2</v>
      </c>
      <c r="DG337" s="10">
        <v>4.2799999999999998E-2</v>
      </c>
      <c r="DH337" s="10">
        <v>5</v>
      </c>
      <c r="DI337" s="10">
        <v>10.4</v>
      </c>
      <c r="DJ337" s="10">
        <v>0.88</v>
      </c>
      <c r="DK337" s="10">
        <v>8.3299999999999999E-2</v>
      </c>
      <c r="DL337" s="10">
        <v>3.4200000000000001E-2</v>
      </c>
      <c r="DM337" s="10">
        <v>5</v>
      </c>
      <c r="DN337" s="10">
        <v>10.4</v>
      </c>
      <c r="DO337" s="10">
        <v>0.92</v>
      </c>
    </row>
    <row r="338" spans="1:119" x14ac:dyDescent="0.25">
      <c r="A338" s="10">
        <v>3218</v>
      </c>
      <c r="B338" s="10" t="s">
        <v>316</v>
      </c>
      <c r="R338" s="10">
        <v>3218</v>
      </c>
      <c r="S338" s="10" t="s">
        <v>316</v>
      </c>
      <c r="AI338" s="10">
        <v>3218</v>
      </c>
      <c r="AJ338" s="10" t="s">
        <v>316</v>
      </c>
      <c r="AK338" s="10">
        <v>0.17</v>
      </c>
      <c r="AP338" s="10">
        <v>0.17</v>
      </c>
      <c r="AU338" s="10">
        <v>0.17</v>
      </c>
      <c r="AZ338" s="10">
        <v>3218</v>
      </c>
      <c r="BA338" s="10" t="s">
        <v>316</v>
      </c>
      <c r="BB338" s="10">
        <v>0</v>
      </c>
      <c r="BC338" s="10">
        <v>0</v>
      </c>
      <c r="BD338" s="10">
        <v>0</v>
      </c>
      <c r="BF338" s="10">
        <v>0</v>
      </c>
      <c r="BG338" s="10">
        <v>0</v>
      </c>
      <c r="BH338" s="10">
        <v>0</v>
      </c>
      <c r="BI338" s="10">
        <v>0</v>
      </c>
      <c r="BK338" s="10">
        <v>0</v>
      </c>
      <c r="BL338" s="10">
        <v>0</v>
      </c>
      <c r="BM338" s="10">
        <v>0</v>
      </c>
      <c r="BN338" s="10">
        <v>0</v>
      </c>
      <c r="BP338" s="10">
        <v>0</v>
      </c>
      <c r="BQ338" s="10">
        <v>3218</v>
      </c>
      <c r="BR338" s="10" t="s">
        <v>316</v>
      </c>
      <c r="BS338" s="10">
        <v>0.20169999999999999</v>
      </c>
      <c r="BT338" s="10">
        <v>6.1499999999999999E-2</v>
      </c>
      <c r="BU338" s="10">
        <v>11.2737</v>
      </c>
      <c r="BV338" s="10">
        <v>10.8</v>
      </c>
      <c r="BW338" s="10">
        <v>0.96</v>
      </c>
      <c r="BX338" s="10">
        <v>0.1971</v>
      </c>
      <c r="BY338" s="10">
        <v>4.6300000000000001E-2</v>
      </c>
      <c r="BZ338" s="10">
        <v>11.3483</v>
      </c>
      <c r="CA338" s="10">
        <v>10.3</v>
      </c>
      <c r="CB338" s="10">
        <v>0.97</v>
      </c>
      <c r="CC338" s="10">
        <v>0.2104</v>
      </c>
      <c r="CD338" s="10">
        <v>7.3099999999999998E-2</v>
      </c>
      <c r="CE338" s="10">
        <v>12.244899999999999</v>
      </c>
      <c r="CF338" s="10">
        <v>10.5</v>
      </c>
      <c r="CG338" s="10">
        <v>0.94</v>
      </c>
      <c r="CH338" s="10">
        <v>3218</v>
      </c>
      <c r="CI338" s="10" t="s">
        <v>316</v>
      </c>
      <c r="CJ338" s="10">
        <v>6.93E-2</v>
      </c>
      <c r="CK338" s="10">
        <v>3.7000000000000002E-3</v>
      </c>
      <c r="CL338" s="10">
        <v>3.71</v>
      </c>
      <c r="CM338" s="10">
        <v>10.8</v>
      </c>
      <c r="CN338" s="10">
        <v>1</v>
      </c>
      <c r="CO338" s="10">
        <v>4.7999999999999996E-3</v>
      </c>
      <c r="CP338" s="10">
        <v>0</v>
      </c>
      <c r="CQ338" s="10">
        <v>0.26910000000000001</v>
      </c>
      <c r="CR338" s="10">
        <v>10.3</v>
      </c>
      <c r="CS338" s="10">
        <v>1</v>
      </c>
      <c r="CT338" s="10">
        <v>7.0999999999999994E-2</v>
      </c>
      <c r="CU338" s="10">
        <v>8.0000000000000002E-3</v>
      </c>
      <c r="CV338" s="10">
        <v>3.9278</v>
      </c>
      <c r="CW338" s="10">
        <v>10.5</v>
      </c>
      <c r="CX338" s="10">
        <v>0.99</v>
      </c>
      <c r="CY338" s="10">
        <v>424</v>
      </c>
      <c r="CZ338" s="10" t="s">
        <v>301</v>
      </c>
      <c r="DA338" s="10">
        <v>0</v>
      </c>
      <c r="DB338" s="10">
        <v>0</v>
      </c>
      <c r="DC338" s="10">
        <v>0</v>
      </c>
      <c r="DD338" s="10">
        <v>10.4</v>
      </c>
      <c r="DE338" s="10">
        <v>0</v>
      </c>
      <c r="DF338" s="10">
        <v>0</v>
      </c>
      <c r="DG338" s="10">
        <v>0</v>
      </c>
      <c r="DH338" s="10">
        <v>0</v>
      </c>
      <c r="DI338" s="10">
        <v>10.4</v>
      </c>
      <c r="DJ338" s="10">
        <v>0</v>
      </c>
      <c r="DK338" s="10">
        <v>0</v>
      </c>
      <c r="DL338" s="10">
        <v>0</v>
      </c>
      <c r="DM338" s="10">
        <v>0</v>
      </c>
      <c r="DN338" s="10">
        <v>10.4</v>
      </c>
      <c r="DO338" s="10">
        <v>0</v>
      </c>
    </row>
    <row r="339" spans="1:119" x14ac:dyDescent="0.25">
      <c r="A339" s="10">
        <v>425</v>
      </c>
      <c r="B339" s="10" t="s">
        <v>311</v>
      </c>
      <c r="C339" s="10">
        <v>1.44</v>
      </c>
      <c r="D339" s="10">
        <v>0.7</v>
      </c>
      <c r="E339" s="10">
        <v>89</v>
      </c>
      <c r="F339" s="10">
        <v>10.4</v>
      </c>
      <c r="G339" s="10">
        <v>0.9</v>
      </c>
      <c r="H339" s="10">
        <v>1.6</v>
      </c>
      <c r="I339" s="10">
        <v>0.82</v>
      </c>
      <c r="J339" s="10">
        <v>100</v>
      </c>
      <c r="K339" s="10">
        <v>10.4</v>
      </c>
      <c r="L339" s="10">
        <v>0.89</v>
      </c>
      <c r="M339" s="10">
        <v>1.36</v>
      </c>
      <c r="N339" s="10">
        <v>0.66</v>
      </c>
      <c r="O339" s="10">
        <v>84</v>
      </c>
      <c r="P339" s="10">
        <v>10.4</v>
      </c>
      <c r="Q339" s="10">
        <v>0.9</v>
      </c>
      <c r="R339" s="10">
        <v>425</v>
      </c>
      <c r="S339" s="10" t="s">
        <v>311</v>
      </c>
      <c r="T339" s="10">
        <v>0.1482</v>
      </c>
      <c r="U339" s="10">
        <v>9.6699999999999994E-2</v>
      </c>
      <c r="V339" s="10">
        <v>9.7319999999999993</v>
      </c>
      <c r="W339" s="10">
        <v>10.5</v>
      </c>
      <c r="Y339" s="10">
        <v>1.4033</v>
      </c>
      <c r="Z339" s="10">
        <v>0.83479999999999999</v>
      </c>
      <c r="AA339" s="10">
        <v>92.423500000000004</v>
      </c>
      <c r="AB339" s="10">
        <v>10.199999999999999</v>
      </c>
      <c r="AD339" s="10">
        <v>0.1709</v>
      </c>
      <c r="AE339" s="10">
        <v>3.9899999999999998E-2</v>
      </c>
      <c r="AF339" s="10">
        <v>9.6510999999999996</v>
      </c>
      <c r="AG339" s="10">
        <v>10.5</v>
      </c>
      <c r="AI339" s="10">
        <v>425</v>
      </c>
      <c r="AJ339" s="10" t="s">
        <v>311</v>
      </c>
      <c r="AK339" s="10">
        <v>0.41930000000000001</v>
      </c>
      <c r="AL339" s="10">
        <v>0.17810000000000001</v>
      </c>
      <c r="AM339" s="10">
        <v>25.048500000000001</v>
      </c>
      <c r="AN339" s="10">
        <v>10.5</v>
      </c>
      <c r="AO339" s="10">
        <v>0.92</v>
      </c>
      <c r="AP339" s="10">
        <v>0.40910000000000002</v>
      </c>
      <c r="AQ339" s="10">
        <v>0.19700000000000001</v>
      </c>
      <c r="AR339" s="10">
        <v>24.966200000000001</v>
      </c>
      <c r="AS339" s="10">
        <v>10.5</v>
      </c>
      <c r="AT339" s="10">
        <v>0.9</v>
      </c>
      <c r="AU339" s="10">
        <v>0.34029999999999999</v>
      </c>
      <c r="AV339" s="10">
        <v>0.21149999999999999</v>
      </c>
      <c r="AW339" s="10">
        <v>22.679099999999998</v>
      </c>
      <c r="AX339" s="10">
        <v>10.199999999999999</v>
      </c>
      <c r="AY339" s="10">
        <v>0.85</v>
      </c>
      <c r="AZ339" s="10">
        <v>425</v>
      </c>
      <c r="BA339" s="10" t="s">
        <v>311</v>
      </c>
      <c r="BB339" s="10">
        <v>0.14849999999999999</v>
      </c>
      <c r="BC339" s="10">
        <v>3.1399999999999997E-2</v>
      </c>
      <c r="BD339" s="10">
        <v>8.3443000000000005</v>
      </c>
      <c r="BE339" s="10">
        <v>10.5</v>
      </c>
      <c r="BF339" s="10">
        <v>0.98</v>
      </c>
      <c r="BG339" s="10">
        <v>0.30790000000000001</v>
      </c>
      <c r="BH339" s="10">
        <v>0.13059999999999999</v>
      </c>
      <c r="BI339" s="10">
        <v>18.744800000000001</v>
      </c>
      <c r="BJ339" s="10">
        <v>10.3</v>
      </c>
      <c r="BK339" s="10">
        <v>0.92</v>
      </c>
      <c r="BL339" s="10">
        <v>0.28849999999999998</v>
      </c>
      <c r="BM339" s="10">
        <v>0.15179999999999999</v>
      </c>
      <c r="BN339" s="10">
        <v>17.9254</v>
      </c>
      <c r="BO339" s="10">
        <v>10.5</v>
      </c>
      <c r="BP339" s="10">
        <v>0.88</v>
      </c>
      <c r="BQ339" s="10">
        <v>425</v>
      </c>
      <c r="BR339" s="10" t="s">
        <v>311</v>
      </c>
      <c r="BS339" s="10">
        <v>0.38769999999999999</v>
      </c>
      <c r="BT339" s="10">
        <v>0.20269999999999999</v>
      </c>
      <c r="BU339" s="10">
        <v>23.3871</v>
      </c>
      <c r="BV339" s="10">
        <v>10.8</v>
      </c>
      <c r="BW339" s="10">
        <v>0.89</v>
      </c>
      <c r="BX339" s="10">
        <v>0.3579</v>
      </c>
      <c r="BY339" s="10">
        <v>0.27650000000000002</v>
      </c>
      <c r="BZ339" s="10">
        <v>24.633800000000001</v>
      </c>
      <c r="CA339" s="10">
        <v>10.6</v>
      </c>
      <c r="CB339" s="10">
        <v>0.79</v>
      </c>
      <c r="CC339" s="10">
        <v>0.24579999999999999</v>
      </c>
      <c r="CD339" s="10">
        <v>0.1474</v>
      </c>
      <c r="CE339" s="10">
        <v>15.3187</v>
      </c>
      <c r="CF339" s="10">
        <v>10.8</v>
      </c>
      <c r="CG339" s="10">
        <v>0.86</v>
      </c>
      <c r="CH339" s="10">
        <v>425</v>
      </c>
      <c r="CI339" s="10" t="s">
        <v>311</v>
      </c>
      <c r="CJ339" s="10">
        <v>0.22939999999999999</v>
      </c>
      <c r="CK339" s="10">
        <v>7.8399999999999997E-2</v>
      </c>
      <c r="CL339" s="10">
        <v>13.332100000000001</v>
      </c>
      <c r="CM339" s="10">
        <v>10.5</v>
      </c>
      <c r="CN339" s="10">
        <v>0.95</v>
      </c>
      <c r="CO339" s="10">
        <v>6.1400000000000003E-2</v>
      </c>
      <c r="CP339" s="10">
        <v>4.3700000000000003E-2</v>
      </c>
      <c r="CQ339" s="10">
        <v>4.1451000000000002</v>
      </c>
      <c r="CR339" s="10">
        <v>10.5</v>
      </c>
      <c r="CS339" s="10">
        <v>0.82</v>
      </c>
      <c r="CT339" s="10">
        <v>3.1399999999999997E-2</v>
      </c>
      <c r="CU339" s="10">
        <v>7.0000000000000001E-3</v>
      </c>
      <c r="CV339" s="10">
        <v>1.7342</v>
      </c>
      <c r="CW339" s="10">
        <v>10.7</v>
      </c>
      <c r="CX339" s="10">
        <v>0.98</v>
      </c>
      <c r="CY339" s="10">
        <v>3218</v>
      </c>
      <c r="CZ339" s="10" t="s">
        <v>316</v>
      </c>
      <c r="DA339" s="10">
        <v>1.61E-2</v>
      </c>
      <c r="DB339" s="10">
        <v>9.4999999999999998E-3</v>
      </c>
      <c r="DC339" s="10">
        <v>1</v>
      </c>
      <c r="DD339" s="10">
        <v>10.8</v>
      </c>
      <c r="DE339" s="10">
        <v>0.86</v>
      </c>
      <c r="DF339" s="10">
        <v>1.5299999999999999E-2</v>
      </c>
      <c r="DG339" s="10">
        <v>9.1000000000000004E-3</v>
      </c>
      <c r="DH339" s="10">
        <v>1</v>
      </c>
      <c r="DI339" s="10">
        <v>10.3</v>
      </c>
      <c r="DJ339" s="10">
        <v>0.86</v>
      </c>
      <c r="DK339" s="10">
        <v>1.5599999999999999E-2</v>
      </c>
      <c r="DL339" s="10">
        <v>9.2999999999999992E-3</v>
      </c>
      <c r="DM339" s="10">
        <v>1</v>
      </c>
      <c r="DN339" s="10">
        <v>10.5</v>
      </c>
      <c r="DO339" s="10">
        <v>0.86</v>
      </c>
    </row>
    <row r="340" spans="1:119" x14ac:dyDescent="0.25">
      <c r="A340" s="10">
        <v>426</v>
      </c>
      <c r="B340" s="10" t="s">
        <v>317</v>
      </c>
      <c r="C340" s="10">
        <v>0.55000000000000004</v>
      </c>
      <c r="D340" s="10">
        <v>0.33</v>
      </c>
      <c r="E340" s="10">
        <v>35.6</v>
      </c>
      <c r="F340" s="10">
        <v>10.4</v>
      </c>
      <c r="G340" s="10">
        <v>0.86</v>
      </c>
      <c r="H340" s="10">
        <v>1.23</v>
      </c>
      <c r="I340" s="10">
        <v>0.4</v>
      </c>
      <c r="J340" s="10">
        <v>72</v>
      </c>
      <c r="K340" s="10">
        <v>10.4</v>
      </c>
      <c r="L340" s="10">
        <v>0.95</v>
      </c>
      <c r="M340" s="10">
        <v>1.38</v>
      </c>
      <c r="N340" s="10">
        <v>0.4</v>
      </c>
      <c r="O340" s="10">
        <v>79.8</v>
      </c>
      <c r="P340" s="10">
        <v>10.4</v>
      </c>
      <c r="Q340" s="10">
        <v>0.96</v>
      </c>
      <c r="R340" s="10">
        <v>426</v>
      </c>
      <c r="S340" s="10" t="s">
        <v>317</v>
      </c>
      <c r="T340" s="10">
        <v>0.77610000000000001</v>
      </c>
      <c r="U340" s="10">
        <v>0.41849999999999998</v>
      </c>
      <c r="V340" s="10">
        <v>48.482300000000002</v>
      </c>
      <c r="W340" s="10">
        <v>10.5</v>
      </c>
      <c r="Y340" s="10">
        <v>1.0585</v>
      </c>
      <c r="Z340" s="10">
        <v>0.47189999999999999</v>
      </c>
      <c r="AA340" s="10">
        <v>65.600899999999996</v>
      </c>
      <c r="AB340" s="10">
        <v>10.199999999999999</v>
      </c>
      <c r="AD340" s="10">
        <v>1.2924</v>
      </c>
      <c r="AE340" s="10">
        <v>0.2321</v>
      </c>
      <c r="AF340" s="10">
        <v>72.202699999999993</v>
      </c>
      <c r="AG340" s="10">
        <v>10.5</v>
      </c>
      <c r="AI340" s="10">
        <v>426</v>
      </c>
      <c r="AJ340" s="10" t="s">
        <v>317</v>
      </c>
      <c r="AK340" s="10">
        <v>0.75070000000000003</v>
      </c>
      <c r="AL340" s="10">
        <v>0.35809999999999997</v>
      </c>
      <c r="AM340" s="10">
        <v>45.734499999999997</v>
      </c>
      <c r="AN340" s="10">
        <v>10.5</v>
      </c>
      <c r="AO340" s="10">
        <v>0.9</v>
      </c>
      <c r="AP340" s="10">
        <v>1.7221</v>
      </c>
      <c r="AQ340" s="10">
        <v>0.50800000000000001</v>
      </c>
      <c r="AR340" s="10">
        <v>98.725300000000004</v>
      </c>
      <c r="AS340" s="10">
        <v>10.5</v>
      </c>
      <c r="AT340" s="10">
        <v>0.96</v>
      </c>
      <c r="AU340" s="10">
        <v>1.6406000000000001</v>
      </c>
      <c r="AV340" s="10">
        <v>0.42949999999999999</v>
      </c>
      <c r="AW340" s="10">
        <v>95.9923</v>
      </c>
      <c r="AX340" s="10">
        <v>10.199999999999999</v>
      </c>
      <c r="AY340" s="10">
        <v>0.97</v>
      </c>
      <c r="AZ340" s="10">
        <v>426</v>
      </c>
      <c r="BA340" s="10" t="s">
        <v>317</v>
      </c>
      <c r="BB340" s="10">
        <v>1.2503</v>
      </c>
      <c r="BC340" s="10">
        <v>0.66739999999999999</v>
      </c>
      <c r="BD340" s="10">
        <v>77.927499999999995</v>
      </c>
      <c r="BE340" s="10">
        <v>10.5</v>
      </c>
      <c r="BF340" s="10">
        <v>0.88</v>
      </c>
      <c r="BG340" s="10">
        <v>2.3873000000000002</v>
      </c>
      <c r="BH340" s="10">
        <v>0.85489999999999999</v>
      </c>
      <c r="BI340" s="10">
        <v>142.1362</v>
      </c>
      <c r="BJ340" s="10">
        <v>10.3</v>
      </c>
      <c r="BK340" s="10">
        <v>0.94</v>
      </c>
      <c r="BL340" s="10">
        <v>2.2904</v>
      </c>
      <c r="BM340" s="10">
        <v>0.85370000000000001</v>
      </c>
      <c r="BN340" s="10">
        <v>134.40090000000001</v>
      </c>
      <c r="BO340" s="10">
        <v>10.5</v>
      </c>
      <c r="BP340" s="10">
        <v>0.94</v>
      </c>
      <c r="BQ340" s="10">
        <v>426</v>
      </c>
      <c r="BR340" s="10" t="s">
        <v>317</v>
      </c>
      <c r="BS340" s="10">
        <v>0.65559999999999996</v>
      </c>
      <c r="BT340" s="10">
        <v>0.34129999999999999</v>
      </c>
      <c r="BU340" s="10">
        <v>39.514000000000003</v>
      </c>
      <c r="BV340" s="10">
        <v>10.8</v>
      </c>
      <c r="BW340" s="10">
        <v>0.89</v>
      </c>
      <c r="BX340" s="10">
        <v>1.2367999999999999</v>
      </c>
      <c r="BY340" s="10">
        <v>0.41449999999999998</v>
      </c>
      <c r="BZ340" s="10">
        <v>71.049000000000007</v>
      </c>
      <c r="CA340" s="10">
        <v>10.6</v>
      </c>
      <c r="CB340" s="10">
        <v>0.95</v>
      </c>
      <c r="CC340" s="10">
        <v>1.6777</v>
      </c>
      <c r="CD340" s="10">
        <v>0.4627</v>
      </c>
      <c r="CE340" s="10">
        <v>93.036799999999999</v>
      </c>
      <c r="CF340" s="10">
        <v>10.8</v>
      </c>
      <c r="CG340" s="10">
        <v>0.96</v>
      </c>
      <c r="CH340" s="10">
        <v>426</v>
      </c>
      <c r="CI340" s="10" t="s">
        <v>317</v>
      </c>
      <c r="CJ340" s="10">
        <v>0.67400000000000004</v>
      </c>
      <c r="CK340" s="10">
        <v>0.42280000000000001</v>
      </c>
      <c r="CL340" s="10">
        <v>43.749299999999998</v>
      </c>
      <c r="CM340" s="10">
        <v>10.5</v>
      </c>
      <c r="CN340" s="10">
        <v>0.85</v>
      </c>
      <c r="CO340" s="10">
        <v>0.99560000000000004</v>
      </c>
      <c r="CP340" s="10">
        <v>0.36549999999999999</v>
      </c>
      <c r="CQ340" s="10">
        <v>58.3187</v>
      </c>
      <c r="CR340" s="10">
        <v>10.5</v>
      </c>
      <c r="CS340" s="10">
        <v>0.94</v>
      </c>
      <c r="CT340" s="10">
        <v>1.2089000000000001</v>
      </c>
      <c r="CU340" s="10">
        <v>0.43109999999999998</v>
      </c>
      <c r="CV340" s="10">
        <v>69.255300000000005</v>
      </c>
      <c r="CW340" s="10">
        <v>10.7</v>
      </c>
      <c r="CX340" s="10">
        <v>0.94</v>
      </c>
      <c r="CY340" s="10">
        <v>425</v>
      </c>
      <c r="CZ340" s="10" t="s">
        <v>311</v>
      </c>
      <c r="DA340" s="10">
        <v>0.65569999999999995</v>
      </c>
      <c r="DB340" s="10">
        <v>0.29870000000000002</v>
      </c>
      <c r="DC340" s="10">
        <v>40</v>
      </c>
      <c r="DD340" s="10">
        <v>10.4</v>
      </c>
      <c r="DE340" s="10">
        <v>0.91</v>
      </c>
      <c r="DF340" s="10">
        <v>0.60519999999999996</v>
      </c>
      <c r="DG340" s="10">
        <v>0.39100000000000001</v>
      </c>
      <c r="DH340" s="10">
        <v>40</v>
      </c>
      <c r="DI340" s="10">
        <v>10.4</v>
      </c>
      <c r="DJ340" s="10">
        <v>0.84</v>
      </c>
      <c r="DK340" s="10">
        <v>0.69169999999999998</v>
      </c>
      <c r="DL340" s="10">
        <v>0.20169999999999999</v>
      </c>
      <c r="DM340" s="10">
        <v>40</v>
      </c>
      <c r="DN340" s="10">
        <v>10.4</v>
      </c>
      <c r="DO340" s="10">
        <v>0.96</v>
      </c>
    </row>
    <row r="341" spans="1:119" x14ac:dyDescent="0.25">
      <c r="A341" s="10">
        <v>427</v>
      </c>
      <c r="B341" s="10" t="s">
        <v>285</v>
      </c>
      <c r="C341" s="10">
        <v>0</v>
      </c>
      <c r="D341" s="10">
        <v>0</v>
      </c>
      <c r="E341" s="10">
        <v>0</v>
      </c>
      <c r="F341" s="10">
        <v>6.5</v>
      </c>
      <c r="G341" s="10">
        <v>0</v>
      </c>
      <c r="H341" s="10">
        <v>0</v>
      </c>
      <c r="I341" s="10">
        <v>0</v>
      </c>
      <c r="J341" s="10">
        <v>0</v>
      </c>
      <c r="K341" s="10">
        <v>6.5</v>
      </c>
      <c r="L341" s="10">
        <v>0</v>
      </c>
      <c r="M341" s="10">
        <v>0</v>
      </c>
      <c r="N341" s="10">
        <v>0</v>
      </c>
      <c r="O341" s="10">
        <v>0</v>
      </c>
      <c r="P341" s="10">
        <v>6.5</v>
      </c>
      <c r="Q341" s="10">
        <v>0</v>
      </c>
      <c r="R341" s="10">
        <v>427</v>
      </c>
      <c r="S341" s="10" t="s">
        <v>285</v>
      </c>
      <c r="T341" s="10">
        <v>0</v>
      </c>
      <c r="U341" s="10">
        <v>0</v>
      </c>
      <c r="V341" s="10">
        <v>0</v>
      </c>
      <c r="W341" s="10">
        <v>6.1</v>
      </c>
      <c r="Y341" s="10">
        <v>0</v>
      </c>
      <c r="Z341" s="10">
        <v>0</v>
      </c>
      <c r="AA341" s="10">
        <v>0</v>
      </c>
      <c r="AB341" s="10">
        <v>6</v>
      </c>
      <c r="AD341" s="10">
        <v>0</v>
      </c>
      <c r="AE341" s="10">
        <v>0</v>
      </c>
      <c r="AF341" s="10">
        <v>0</v>
      </c>
      <c r="AG341" s="10">
        <v>6.2</v>
      </c>
      <c r="AI341" s="10">
        <v>427</v>
      </c>
      <c r="AJ341" s="10" t="s">
        <v>285</v>
      </c>
      <c r="AK341" s="10">
        <v>0</v>
      </c>
      <c r="AL341" s="10">
        <v>0</v>
      </c>
      <c r="AM341" s="10">
        <v>0</v>
      </c>
      <c r="AN341" s="10">
        <v>6</v>
      </c>
      <c r="AO341" s="10">
        <v>0</v>
      </c>
      <c r="AP341" s="10">
        <v>0</v>
      </c>
      <c r="AQ341" s="10">
        <v>0</v>
      </c>
      <c r="AR341" s="10">
        <v>0</v>
      </c>
      <c r="AS341" s="10">
        <v>6.1</v>
      </c>
      <c r="AT341" s="10">
        <v>0</v>
      </c>
      <c r="AU341" s="10">
        <v>0</v>
      </c>
      <c r="AV341" s="10">
        <v>0</v>
      </c>
      <c r="AW341" s="10">
        <v>0</v>
      </c>
      <c r="AX341" s="10">
        <v>5.9</v>
      </c>
      <c r="AY341" s="10">
        <v>0</v>
      </c>
      <c r="AZ341" s="10">
        <v>427</v>
      </c>
      <c r="BA341" s="10" t="s">
        <v>285</v>
      </c>
      <c r="BB341" s="10">
        <v>0</v>
      </c>
      <c r="BC341" s="10">
        <v>0</v>
      </c>
      <c r="BD341" s="10">
        <v>0</v>
      </c>
      <c r="BE341" s="10">
        <v>6</v>
      </c>
      <c r="BF341" s="10">
        <v>0</v>
      </c>
      <c r="BG341" s="10">
        <v>0</v>
      </c>
      <c r="BH341" s="10">
        <v>0</v>
      </c>
      <c r="BI341" s="10">
        <v>0</v>
      </c>
      <c r="BJ341" s="10">
        <v>6.1</v>
      </c>
      <c r="BK341" s="10">
        <v>0</v>
      </c>
      <c r="BL341" s="10">
        <v>0</v>
      </c>
      <c r="BM341" s="10">
        <v>0</v>
      </c>
      <c r="BN341" s="10">
        <v>0</v>
      </c>
      <c r="BO341" s="10">
        <v>5.9</v>
      </c>
      <c r="BP341" s="10">
        <v>0</v>
      </c>
      <c r="BQ341" s="10">
        <v>427</v>
      </c>
      <c r="BR341" s="10" t="s">
        <v>285</v>
      </c>
      <c r="BS341" s="10">
        <v>2.18E-2</v>
      </c>
      <c r="BT341" s="10">
        <v>1.4500000000000001E-2</v>
      </c>
      <c r="BU341" s="10">
        <v>2.5663999999999998</v>
      </c>
      <c r="BV341" s="10">
        <v>5.9</v>
      </c>
      <c r="BW341" s="10">
        <v>0.83</v>
      </c>
      <c r="BX341" s="10">
        <v>0.30159999999999998</v>
      </c>
      <c r="BY341" s="10">
        <v>2.24E-2</v>
      </c>
      <c r="BZ341" s="10">
        <v>29.591000000000001</v>
      </c>
      <c r="CA341" s="10">
        <v>5.9</v>
      </c>
      <c r="CB341" s="10">
        <v>1</v>
      </c>
      <c r="CC341" s="10">
        <v>2.7400000000000001E-2</v>
      </c>
      <c r="CD341" s="10">
        <v>1.72E-2</v>
      </c>
      <c r="CE341" s="10">
        <v>3.1604000000000001</v>
      </c>
      <c r="CF341" s="10">
        <v>5.9</v>
      </c>
      <c r="CG341" s="10">
        <v>0.85</v>
      </c>
      <c r="CH341" s="10">
        <v>427</v>
      </c>
      <c r="CI341" s="10" t="s">
        <v>285</v>
      </c>
      <c r="CJ341" s="10">
        <v>4.0000000000000001E-3</v>
      </c>
      <c r="CK341" s="10">
        <v>3.8999999999999998E-3</v>
      </c>
      <c r="CL341" s="10">
        <v>0.54810000000000003</v>
      </c>
      <c r="CM341" s="10">
        <v>5.9</v>
      </c>
      <c r="CN341" s="10">
        <v>0.72</v>
      </c>
      <c r="CO341" s="10">
        <v>2.4E-2</v>
      </c>
      <c r="CP341" s="10">
        <v>9.4000000000000004E-3</v>
      </c>
      <c r="CQ341" s="10">
        <v>2.5251999999999999</v>
      </c>
      <c r="CR341" s="10">
        <v>5.9</v>
      </c>
      <c r="CS341" s="10">
        <v>0.93</v>
      </c>
      <c r="CT341" s="10">
        <v>5.1000000000000004E-3</v>
      </c>
      <c r="CU341" s="10">
        <v>3.5000000000000001E-3</v>
      </c>
      <c r="CV341" s="10">
        <v>0.6038</v>
      </c>
      <c r="CW341" s="10">
        <v>5.9</v>
      </c>
      <c r="CX341" s="10">
        <v>0.83</v>
      </c>
      <c r="CY341" s="10">
        <v>426</v>
      </c>
      <c r="CZ341" s="10" t="s">
        <v>317</v>
      </c>
      <c r="DA341" s="10">
        <v>0.69699999999999995</v>
      </c>
      <c r="DB341" s="10">
        <v>0.31419999999999998</v>
      </c>
      <c r="DC341" s="10">
        <v>42.441800000000001</v>
      </c>
      <c r="DD341" s="10">
        <v>10.4</v>
      </c>
      <c r="DE341" s="10">
        <v>0.91</v>
      </c>
      <c r="DF341" s="10">
        <v>1.2071000000000001</v>
      </c>
      <c r="DG341" s="10">
        <v>0.31169999999999998</v>
      </c>
      <c r="DH341" s="10">
        <v>69.211699999999993</v>
      </c>
      <c r="DI341" s="10">
        <v>10.4</v>
      </c>
      <c r="DJ341" s="10">
        <v>0.97</v>
      </c>
      <c r="DK341" s="10">
        <v>1.6378999999999999</v>
      </c>
      <c r="DL341" s="10">
        <v>0.39489999999999997</v>
      </c>
      <c r="DM341" s="10">
        <v>93.531000000000006</v>
      </c>
      <c r="DN341" s="10">
        <v>10.4</v>
      </c>
      <c r="DO341" s="10">
        <v>0.97</v>
      </c>
    </row>
    <row r="342" spans="1:119" x14ac:dyDescent="0.25">
      <c r="A342" s="10">
        <v>428</v>
      </c>
      <c r="B342" s="10" t="s">
        <v>287</v>
      </c>
      <c r="C342" s="10">
        <v>0.04</v>
      </c>
      <c r="D342" s="10">
        <v>0.02</v>
      </c>
      <c r="E342" s="10">
        <v>4.45</v>
      </c>
      <c r="F342" s="10">
        <v>6.5</v>
      </c>
      <c r="G342" s="10">
        <v>0.89</v>
      </c>
      <c r="H342" s="10">
        <v>0.05</v>
      </c>
      <c r="I342" s="10">
        <v>0.02</v>
      </c>
      <c r="J342" s="10">
        <v>5</v>
      </c>
      <c r="K342" s="10">
        <v>6.5</v>
      </c>
      <c r="L342" s="10">
        <v>0.9</v>
      </c>
      <c r="M342" s="10">
        <v>0.05</v>
      </c>
      <c r="N342" s="10">
        <v>0.02</v>
      </c>
      <c r="O342" s="10">
        <v>5</v>
      </c>
      <c r="P342" s="10">
        <v>6.5</v>
      </c>
      <c r="Q342" s="10">
        <v>0.9</v>
      </c>
      <c r="R342" s="10">
        <v>428</v>
      </c>
      <c r="S342" s="10" t="s">
        <v>287</v>
      </c>
      <c r="T342" s="10">
        <v>4.6100000000000002E-2</v>
      </c>
      <c r="U342" s="10">
        <v>2.2100000000000002E-2</v>
      </c>
      <c r="V342" s="10">
        <v>4.8390000000000004</v>
      </c>
      <c r="W342" s="10">
        <v>6.1</v>
      </c>
      <c r="Y342" s="10">
        <v>4.5999999999999999E-2</v>
      </c>
      <c r="Z342" s="10">
        <v>2.69E-2</v>
      </c>
      <c r="AA342" s="10">
        <v>5.1281999999999996</v>
      </c>
      <c r="AB342" s="10">
        <v>6</v>
      </c>
      <c r="AD342" s="10">
        <v>4.6300000000000001E-2</v>
      </c>
      <c r="AE342" s="10">
        <v>2.58E-2</v>
      </c>
      <c r="AF342" s="10">
        <v>4.9387999999999996</v>
      </c>
      <c r="AG342" s="10">
        <v>6.2</v>
      </c>
      <c r="AI342" s="10">
        <v>428</v>
      </c>
      <c r="AJ342" s="10" t="s">
        <v>287</v>
      </c>
      <c r="AK342" s="10">
        <v>3.2800000000000003E-2</v>
      </c>
      <c r="AL342" s="10">
        <v>2.47E-2</v>
      </c>
      <c r="AM342" s="10">
        <v>3.9512</v>
      </c>
      <c r="AN342" s="10">
        <v>6</v>
      </c>
      <c r="AO342" s="10">
        <v>0.8</v>
      </c>
      <c r="AP342" s="10">
        <v>0.1532</v>
      </c>
      <c r="AQ342" s="10">
        <v>2.3800000000000002E-2</v>
      </c>
      <c r="AR342" s="10">
        <v>14.6745</v>
      </c>
      <c r="AS342" s="10">
        <v>6.1</v>
      </c>
      <c r="AT342" s="10">
        <v>0.99</v>
      </c>
      <c r="AU342" s="10">
        <v>0.376</v>
      </c>
      <c r="AV342" s="10">
        <v>3.7699999999999997E-2</v>
      </c>
      <c r="AW342" s="10">
        <v>36.798999999999999</v>
      </c>
      <c r="AX342" s="10">
        <v>5.9</v>
      </c>
      <c r="AY342" s="10">
        <v>0.995</v>
      </c>
      <c r="AZ342" s="10">
        <v>428</v>
      </c>
      <c r="BA342" s="10" t="s">
        <v>287</v>
      </c>
      <c r="BB342" s="10">
        <v>2.2100000000000002E-2</v>
      </c>
      <c r="BC342" s="10">
        <v>1.2999999999999999E-2</v>
      </c>
      <c r="BD342" s="10">
        <v>2.4687999999999999</v>
      </c>
      <c r="BE342" s="10">
        <v>6</v>
      </c>
      <c r="BF342" s="10">
        <v>0.86</v>
      </c>
      <c r="BG342" s="10">
        <v>4.1599999999999998E-2</v>
      </c>
      <c r="BH342" s="10">
        <v>1.49E-2</v>
      </c>
      <c r="BI342" s="10">
        <v>4.1858000000000004</v>
      </c>
      <c r="BJ342" s="10">
        <v>6.1</v>
      </c>
      <c r="BK342" s="10">
        <v>0.94</v>
      </c>
      <c r="BL342" s="10">
        <v>3.27E-2</v>
      </c>
      <c r="BM342" s="10">
        <v>1.43E-2</v>
      </c>
      <c r="BN342" s="10">
        <v>3.4958999999999998</v>
      </c>
      <c r="BO342" s="10">
        <v>5.9</v>
      </c>
      <c r="BP342" s="10">
        <v>0.92</v>
      </c>
      <c r="BQ342" s="10">
        <v>428</v>
      </c>
      <c r="BR342" s="10" t="s">
        <v>287</v>
      </c>
      <c r="BS342" s="10">
        <v>2.1999999999999999E-2</v>
      </c>
      <c r="BT342" s="10">
        <v>1.43E-2</v>
      </c>
      <c r="BU342" s="10">
        <v>2.5632999999999999</v>
      </c>
      <c r="BV342" s="10">
        <v>5.9</v>
      </c>
      <c r="BW342" s="10">
        <v>0.84</v>
      </c>
      <c r="BX342" s="10">
        <v>0.30159999999999998</v>
      </c>
      <c r="BY342" s="10">
        <v>2.8899999999999999E-2</v>
      </c>
      <c r="BZ342" s="10">
        <v>29.6448</v>
      </c>
      <c r="CA342" s="10">
        <v>5.9</v>
      </c>
      <c r="CB342" s="10">
        <v>1</v>
      </c>
      <c r="CC342" s="10">
        <v>2.7400000000000001E-2</v>
      </c>
      <c r="CD342" s="10">
        <v>1.6899999999999998E-2</v>
      </c>
      <c r="CE342" s="10">
        <v>3.1478999999999999</v>
      </c>
      <c r="CF342" s="10">
        <v>5.9</v>
      </c>
      <c r="CG342" s="10">
        <v>0.85</v>
      </c>
      <c r="CH342" s="10">
        <v>428</v>
      </c>
      <c r="CI342" s="10" t="s">
        <v>287</v>
      </c>
      <c r="CJ342" s="10">
        <v>4.0000000000000001E-3</v>
      </c>
      <c r="CK342" s="10">
        <v>3.7000000000000002E-3</v>
      </c>
      <c r="CL342" s="10">
        <v>0.53839999999999999</v>
      </c>
      <c r="CM342" s="10">
        <v>5.9</v>
      </c>
      <c r="CN342" s="10">
        <v>0.73</v>
      </c>
      <c r="CO342" s="10">
        <v>2.4E-2</v>
      </c>
      <c r="CP342" s="10">
        <v>9.4000000000000004E-3</v>
      </c>
      <c r="CQ342" s="10">
        <v>2.5211999999999999</v>
      </c>
      <c r="CR342" s="10">
        <v>5.9</v>
      </c>
      <c r="CS342" s="10">
        <v>0.93</v>
      </c>
      <c r="CT342" s="10">
        <v>5.0000000000000001E-3</v>
      </c>
      <c r="CU342" s="10">
        <v>3.2000000000000002E-3</v>
      </c>
      <c r="CV342" s="10">
        <v>0.58040000000000003</v>
      </c>
      <c r="CW342" s="10">
        <v>5.9</v>
      </c>
      <c r="CX342" s="10">
        <v>0.84</v>
      </c>
      <c r="CY342" s="10">
        <v>427</v>
      </c>
      <c r="CZ342" s="10" t="s">
        <v>285</v>
      </c>
      <c r="DA342" s="10">
        <v>8.9999999999999993E-3</v>
      </c>
      <c r="DB342" s="10">
        <v>4.8999999999999998E-3</v>
      </c>
      <c r="DC342" s="10">
        <v>1</v>
      </c>
      <c r="DD342" s="10">
        <v>5.9</v>
      </c>
      <c r="DE342" s="10">
        <v>0.88</v>
      </c>
      <c r="DF342" s="10">
        <v>9.7000000000000003E-3</v>
      </c>
      <c r="DG342" s="10">
        <v>3.2000000000000002E-3</v>
      </c>
      <c r="DH342" s="10">
        <v>1</v>
      </c>
      <c r="DI342" s="10">
        <v>5.9</v>
      </c>
      <c r="DJ342" s="10">
        <v>0.95</v>
      </c>
      <c r="DK342" s="10">
        <v>9.9000000000000008E-3</v>
      </c>
      <c r="DL342" s="10">
        <v>2.5000000000000001E-3</v>
      </c>
      <c r="DM342" s="10">
        <v>1</v>
      </c>
      <c r="DN342" s="10">
        <v>5.9</v>
      </c>
      <c r="DO342" s="10">
        <v>0.97</v>
      </c>
    </row>
    <row r="343" spans="1:119" x14ac:dyDescent="0.25">
      <c r="A343" s="10">
        <v>429</v>
      </c>
      <c r="B343" s="10" t="s">
        <v>305</v>
      </c>
      <c r="C343" s="10">
        <v>0</v>
      </c>
      <c r="D343" s="10">
        <v>0</v>
      </c>
      <c r="E343" s="10">
        <v>0</v>
      </c>
      <c r="F343" s="10">
        <v>6.5</v>
      </c>
      <c r="G343" s="10">
        <v>0</v>
      </c>
      <c r="H343" s="10">
        <v>0</v>
      </c>
      <c r="I343" s="10">
        <v>0</v>
      </c>
      <c r="J343" s="10">
        <v>0</v>
      </c>
      <c r="K343" s="10">
        <v>6.5</v>
      </c>
      <c r="L343" s="10">
        <v>0</v>
      </c>
      <c r="M343" s="10">
        <v>0</v>
      </c>
      <c r="N343" s="10">
        <v>0</v>
      </c>
      <c r="O343" s="10">
        <v>0</v>
      </c>
      <c r="P343" s="10">
        <v>6.5</v>
      </c>
      <c r="Q343" s="10">
        <v>0</v>
      </c>
      <c r="R343" s="10">
        <v>429</v>
      </c>
      <c r="S343" s="10" t="s">
        <v>305</v>
      </c>
      <c r="T343" s="10">
        <v>0</v>
      </c>
      <c r="U343" s="10">
        <v>0</v>
      </c>
      <c r="V343" s="10">
        <v>0</v>
      </c>
      <c r="W343" s="10">
        <v>6.1</v>
      </c>
      <c r="Y343" s="10">
        <v>0</v>
      </c>
      <c r="Z343" s="10">
        <v>0</v>
      </c>
      <c r="AA343" s="10">
        <v>0</v>
      </c>
      <c r="AB343" s="10">
        <v>6</v>
      </c>
      <c r="AD343" s="10">
        <v>0</v>
      </c>
      <c r="AE343" s="10">
        <v>0</v>
      </c>
      <c r="AF343" s="10">
        <v>0</v>
      </c>
      <c r="AG343" s="10">
        <v>6.2</v>
      </c>
      <c r="AI343" s="10">
        <v>429</v>
      </c>
      <c r="AJ343" s="10" t="s">
        <v>305</v>
      </c>
      <c r="AK343" s="10">
        <v>0</v>
      </c>
      <c r="AL343" s="10">
        <v>0</v>
      </c>
      <c r="AM343" s="10">
        <v>0</v>
      </c>
      <c r="AN343" s="10">
        <v>6</v>
      </c>
      <c r="AO343" s="10">
        <v>0</v>
      </c>
      <c r="AP343" s="10">
        <v>0</v>
      </c>
      <c r="AQ343" s="10">
        <v>0</v>
      </c>
      <c r="AR343" s="10">
        <v>0</v>
      </c>
      <c r="AS343" s="10">
        <v>6.1</v>
      </c>
      <c r="AT343" s="10">
        <v>0</v>
      </c>
      <c r="AU343" s="10">
        <v>0</v>
      </c>
      <c r="AV343" s="10">
        <v>0</v>
      </c>
      <c r="AW343" s="10">
        <v>0</v>
      </c>
      <c r="AX343" s="10">
        <v>5.9</v>
      </c>
      <c r="AY343" s="10">
        <v>0</v>
      </c>
      <c r="AZ343" s="10">
        <v>429</v>
      </c>
      <c r="BA343" s="10" t="s">
        <v>305</v>
      </c>
      <c r="BB343" s="10">
        <v>0</v>
      </c>
      <c r="BC343" s="10">
        <v>0</v>
      </c>
      <c r="BD343" s="10">
        <v>0</v>
      </c>
      <c r="BE343" s="10">
        <v>6</v>
      </c>
      <c r="BF343" s="10">
        <v>0</v>
      </c>
      <c r="BG343" s="10">
        <v>0</v>
      </c>
      <c r="BH343" s="10">
        <v>0</v>
      </c>
      <c r="BI343" s="10">
        <v>0</v>
      </c>
      <c r="BJ343" s="10">
        <v>6.1</v>
      </c>
      <c r="BK343" s="10">
        <v>0</v>
      </c>
      <c r="BL343" s="10">
        <v>0</v>
      </c>
      <c r="BM343" s="10">
        <v>0</v>
      </c>
      <c r="BN343" s="10">
        <v>0</v>
      </c>
      <c r="BO343" s="10">
        <v>5.9</v>
      </c>
      <c r="BP343" s="10">
        <v>0</v>
      </c>
      <c r="BQ343" s="10">
        <v>429</v>
      </c>
      <c r="BR343" s="10" t="s">
        <v>305</v>
      </c>
      <c r="BS343" s="10">
        <v>0.23250000000000001</v>
      </c>
      <c r="BT343" s="10">
        <v>0.10589999999999999</v>
      </c>
      <c r="BU343" s="10">
        <v>25</v>
      </c>
      <c r="BV343" s="10">
        <v>5.9</v>
      </c>
      <c r="BW343" s="10">
        <v>0.91</v>
      </c>
      <c r="BX343" s="10">
        <v>0.23250000000000001</v>
      </c>
      <c r="BY343" s="10">
        <v>0.10589999999999999</v>
      </c>
      <c r="BZ343" s="10">
        <v>25</v>
      </c>
      <c r="CA343" s="10">
        <v>5.9</v>
      </c>
      <c r="CB343" s="10">
        <v>0.91</v>
      </c>
      <c r="CC343" s="10">
        <v>0.23250000000000001</v>
      </c>
      <c r="CD343" s="10">
        <v>0.10589999999999999</v>
      </c>
      <c r="CE343" s="10">
        <v>25</v>
      </c>
      <c r="CF343" s="10">
        <v>5.9</v>
      </c>
      <c r="CG343" s="10">
        <v>0.91</v>
      </c>
      <c r="CH343" s="10">
        <v>429</v>
      </c>
      <c r="CI343" s="10" t="s">
        <v>305</v>
      </c>
      <c r="CJ343" s="10">
        <v>0</v>
      </c>
      <c r="CK343" s="10">
        <v>0</v>
      </c>
      <c r="CL343" s="10">
        <v>0</v>
      </c>
      <c r="CM343" s="10">
        <v>5.9</v>
      </c>
      <c r="CN343" s="10">
        <v>0</v>
      </c>
      <c r="CO343" s="10">
        <v>0</v>
      </c>
      <c r="CP343" s="10">
        <v>0</v>
      </c>
      <c r="CQ343" s="10">
        <v>0</v>
      </c>
      <c r="CR343" s="10">
        <v>5.9</v>
      </c>
      <c r="CS343" s="10">
        <v>0</v>
      </c>
      <c r="CT343" s="10">
        <v>0</v>
      </c>
      <c r="CU343" s="10">
        <v>0</v>
      </c>
      <c r="CV343" s="10">
        <v>0</v>
      </c>
      <c r="CW343" s="10">
        <v>5.9</v>
      </c>
      <c r="CX343" s="10">
        <v>0</v>
      </c>
      <c r="CY343" s="10">
        <v>428</v>
      </c>
      <c r="CZ343" s="10" t="s">
        <v>287</v>
      </c>
      <c r="DA343" s="10">
        <v>8.9999999999999993E-3</v>
      </c>
      <c r="DB343" s="10">
        <v>4.8999999999999998E-3</v>
      </c>
      <c r="DC343" s="10">
        <v>1</v>
      </c>
      <c r="DD343" s="10">
        <v>5.9</v>
      </c>
      <c r="DE343" s="10">
        <v>0.88</v>
      </c>
      <c r="DF343" s="10">
        <v>9.7000000000000003E-3</v>
      </c>
      <c r="DG343" s="10">
        <v>3.2000000000000002E-3</v>
      </c>
      <c r="DH343" s="10">
        <v>1</v>
      </c>
      <c r="DI343" s="10">
        <v>5.9</v>
      </c>
      <c r="DJ343" s="10">
        <v>0.95</v>
      </c>
      <c r="DK343" s="10">
        <v>9.9000000000000008E-3</v>
      </c>
      <c r="DL343" s="10">
        <v>2.5000000000000001E-3</v>
      </c>
      <c r="DM343" s="10">
        <v>1</v>
      </c>
      <c r="DN343" s="10">
        <v>5.9</v>
      </c>
      <c r="DO343" s="10">
        <v>0.97</v>
      </c>
    </row>
    <row r="344" spans="1:119" x14ac:dyDescent="0.25">
      <c r="A344" s="10">
        <v>430</v>
      </c>
      <c r="B344" s="10" t="s">
        <v>78</v>
      </c>
      <c r="C344" s="10">
        <v>-1.1499999999999999</v>
      </c>
      <c r="D344" s="10">
        <v>-0.63</v>
      </c>
      <c r="E344" s="10">
        <v>20.45</v>
      </c>
      <c r="F344" s="10">
        <v>37.06</v>
      </c>
      <c r="G344" s="10">
        <v>0.878</v>
      </c>
      <c r="H344" s="10">
        <v>-1.08</v>
      </c>
      <c r="I344" s="10">
        <v>-0.6</v>
      </c>
      <c r="J344" s="10">
        <v>19.399999999999999</v>
      </c>
      <c r="K344" s="10">
        <v>36.76</v>
      </c>
      <c r="L344" s="10">
        <v>0.876</v>
      </c>
      <c r="M344" s="10">
        <v>-1.17</v>
      </c>
      <c r="N344" s="10">
        <v>-0.64</v>
      </c>
      <c r="O344" s="10">
        <v>21.12</v>
      </c>
      <c r="P344" s="10">
        <v>36.479999999999997</v>
      </c>
      <c r="Q344" s="10">
        <v>0.878</v>
      </c>
      <c r="R344" s="10">
        <v>430</v>
      </c>
      <c r="S344" s="10" t="s">
        <v>78</v>
      </c>
      <c r="T344" s="10">
        <v>0.36</v>
      </c>
      <c r="U344" s="10">
        <v>0.13</v>
      </c>
      <c r="V344" s="10">
        <v>6.1606538589228599</v>
      </c>
      <c r="W344" s="10">
        <v>35.869999999999997</v>
      </c>
      <c r="Y344" s="10">
        <v>0.36</v>
      </c>
      <c r="Z344" s="10">
        <v>0.13</v>
      </c>
      <c r="AA344" s="10">
        <v>6.1520783385178994</v>
      </c>
      <c r="AB344" s="10">
        <v>35.92</v>
      </c>
      <c r="AD344" s="10">
        <v>0.36</v>
      </c>
      <c r="AE344" s="10">
        <v>0.13</v>
      </c>
      <c r="AF344" s="10">
        <v>6.2231105018181641</v>
      </c>
      <c r="AG344" s="10">
        <v>35.51</v>
      </c>
      <c r="AI344" s="10">
        <v>430</v>
      </c>
      <c r="AJ344" s="10" t="s">
        <v>78</v>
      </c>
      <c r="AK344" s="10">
        <v>-0.45344821496418958</v>
      </c>
      <c r="AL344" s="10">
        <v>-0.14868733227069214</v>
      </c>
      <c r="AM344" s="10">
        <v>-7.5447895532813423</v>
      </c>
      <c r="AN344" s="10">
        <v>36.517066907922889</v>
      </c>
      <c r="AO344" s="10">
        <v>0.95021974704420897</v>
      </c>
      <c r="AP344" s="10">
        <v>-0.41323801849083258</v>
      </c>
      <c r="AQ344" s="10">
        <v>-0.13831840479942298</v>
      </c>
      <c r="AR344" s="10">
        <v>-6.9494977476331927</v>
      </c>
      <c r="AS344" s="10">
        <v>36.203098261788831</v>
      </c>
      <c r="AT344" s="10">
        <v>0.94828850356542549</v>
      </c>
      <c r="AU344" s="10">
        <v>-0.44831868876275716</v>
      </c>
      <c r="AV344" s="10">
        <v>-0.14689921392358454</v>
      </c>
      <c r="AW344" s="10">
        <v>-7.5057698197537626</v>
      </c>
      <c r="AX344" s="10">
        <v>36.289124718915353</v>
      </c>
      <c r="AY344" s="10">
        <v>0.95028632799564505</v>
      </c>
      <c r="AZ344" s="10">
        <v>430</v>
      </c>
      <c r="BA344" s="10" t="s">
        <v>78</v>
      </c>
      <c r="BB344" s="10">
        <v>-0.62095405593639996</v>
      </c>
      <c r="BC344" s="10">
        <v>-0.23143691453112936</v>
      </c>
      <c r="BD344" s="10">
        <v>-10.561537149701083</v>
      </c>
      <c r="BE344" s="10">
        <v>36.225734043274599</v>
      </c>
      <c r="BF344" s="10">
        <v>0.9370322006121633</v>
      </c>
      <c r="BG344" s="10">
        <v>-0.80284549740394762</v>
      </c>
      <c r="BH344" s="10">
        <v>-0.23342644988588213</v>
      </c>
      <c r="BI344" s="10">
        <v>-13.466567519601197</v>
      </c>
      <c r="BJ344" s="10">
        <v>35.845629122674154</v>
      </c>
      <c r="BK344" s="10">
        <v>0.96023654115548551</v>
      </c>
      <c r="BL344" s="10">
        <v>-0.98726408983415959</v>
      </c>
      <c r="BM344" s="10">
        <v>-0.31724345791819453</v>
      </c>
      <c r="BN344" s="10">
        <v>-16.649906400765058</v>
      </c>
      <c r="BO344" s="10">
        <v>35.958305972747198</v>
      </c>
      <c r="BP344" s="10">
        <v>0.95205424369501945</v>
      </c>
      <c r="BQ344" s="10">
        <v>430</v>
      </c>
      <c r="BR344" s="10" t="s">
        <v>78</v>
      </c>
      <c r="BS344" s="10">
        <v>-0.312</v>
      </c>
      <c r="BT344" s="10">
        <v>-0.23200000000000001</v>
      </c>
      <c r="BU344" s="10">
        <v>-6.214203842275178</v>
      </c>
      <c r="BV344" s="10">
        <v>36.122999999999998</v>
      </c>
      <c r="BW344" s="10">
        <v>0.80246234094613345</v>
      </c>
      <c r="BX344" s="10">
        <v>-0.38900000000000001</v>
      </c>
      <c r="BY344" s="10">
        <v>-0.219</v>
      </c>
      <c r="BZ344" s="10">
        <v>-7.2283768799106873</v>
      </c>
      <c r="CA344" s="10">
        <v>35.655999999999999</v>
      </c>
      <c r="CB344" s="10">
        <v>0.87139600543256968</v>
      </c>
      <c r="CC344" s="10">
        <v>-0.44500000000000001</v>
      </c>
      <c r="CD344" s="10">
        <v>-0.247</v>
      </c>
      <c r="CE344" s="10">
        <v>-8.1210687380191739</v>
      </c>
      <c r="CF344" s="10">
        <v>36.183</v>
      </c>
      <c r="CG344" s="10">
        <v>0.87434257233219248</v>
      </c>
      <c r="CH344" s="10">
        <v>430</v>
      </c>
      <c r="CI344" s="10" t="s">
        <v>78</v>
      </c>
      <c r="CJ344" s="10">
        <v>-0.58199999999999996</v>
      </c>
      <c r="CK344" s="10">
        <v>-0.45800000000000002</v>
      </c>
      <c r="CL344" s="10">
        <v>-11.670546128037477</v>
      </c>
      <c r="CM344" s="10">
        <v>36.637999999999998</v>
      </c>
      <c r="CN344" s="10">
        <v>0.78584956926514482</v>
      </c>
      <c r="CO344" s="10">
        <v>-0.62</v>
      </c>
      <c r="CP344" s="10">
        <v>-0.45900000000000002</v>
      </c>
      <c r="CQ344" s="10">
        <v>-12.333885894565935</v>
      </c>
      <c r="CR344" s="10">
        <v>36.11</v>
      </c>
      <c r="CS344" s="10">
        <v>0.80371791221694178</v>
      </c>
      <c r="CT344" s="10">
        <v>-0.59199999999999997</v>
      </c>
      <c r="CU344" s="10">
        <v>-0.46</v>
      </c>
      <c r="CV344" s="10">
        <v>-11.806040228084488</v>
      </c>
      <c r="CW344" s="10">
        <v>36.662999999999997</v>
      </c>
      <c r="CX344" s="10">
        <v>0.78963942180278024</v>
      </c>
      <c r="CY344" s="10">
        <v>429</v>
      </c>
      <c r="CZ344" s="10" t="s">
        <v>305</v>
      </c>
      <c r="DA344" s="10">
        <v>0.22989999999999999</v>
      </c>
      <c r="DB344" s="10">
        <v>0.1114</v>
      </c>
      <c r="DC344" s="10">
        <v>25</v>
      </c>
      <c r="DD344" s="10">
        <v>5.9</v>
      </c>
      <c r="DE344" s="10">
        <v>0.9</v>
      </c>
      <c r="DF344" s="10">
        <v>0.22989999999999999</v>
      </c>
      <c r="DG344" s="10">
        <v>0.1114</v>
      </c>
      <c r="DH344" s="10">
        <v>25</v>
      </c>
      <c r="DI344" s="10">
        <v>5.9</v>
      </c>
      <c r="DJ344" s="10">
        <v>0.9</v>
      </c>
      <c r="DK344" s="10">
        <v>0.22989999999999999</v>
      </c>
      <c r="DL344" s="10">
        <v>0.1114</v>
      </c>
      <c r="DM344" s="10">
        <v>25</v>
      </c>
      <c r="DN344" s="10">
        <v>5.9</v>
      </c>
      <c r="DO344" s="10">
        <v>0.9</v>
      </c>
    </row>
    <row r="345" spans="1:119" x14ac:dyDescent="0.25">
      <c r="A345" s="10">
        <v>431</v>
      </c>
      <c r="B345" s="10" t="s">
        <v>8</v>
      </c>
      <c r="R345" s="10">
        <v>431</v>
      </c>
      <c r="S345" s="10" t="s">
        <v>8</v>
      </c>
      <c r="AI345" s="10">
        <v>431</v>
      </c>
      <c r="AJ345" s="10" t="s">
        <v>8</v>
      </c>
      <c r="AZ345" s="10">
        <v>431</v>
      </c>
      <c r="BA345" s="10" t="s">
        <v>8</v>
      </c>
      <c r="BQ345" s="10">
        <v>431</v>
      </c>
      <c r="BR345" s="10" t="s">
        <v>8</v>
      </c>
      <c r="CH345" s="10">
        <v>431</v>
      </c>
      <c r="CI345" s="10" t="s">
        <v>8</v>
      </c>
      <c r="CY345" s="10">
        <v>430</v>
      </c>
      <c r="CZ345" s="10" t="s">
        <v>78</v>
      </c>
      <c r="DA345" s="10">
        <v>-0.43099999999999999</v>
      </c>
      <c r="DB345" s="10">
        <v>-0.223</v>
      </c>
      <c r="DC345" s="10">
        <v>-7.8374333073422147</v>
      </c>
      <c r="DD345" s="10">
        <v>35.747999999999998</v>
      </c>
      <c r="DE345" s="10">
        <v>0.88815964278036152</v>
      </c>
      <c r="DF345" s="10">
        <v>-0.53</v>
      </c>
      <c r="DG345" s="10">
        <v>-0.26600000000000001</v>
      </c>
      <c r="DH345" s="10">
        <v>-9.6288246265087096</v>
      </c>
      <c r="DI345" s="10">
        <v>35.557000000000002</v>
      </c>
      <c r="DJ345" s="10">
        <v>0.89375164406784291</v>
      </c>
      <c r="DK345" s="10">
        <v>-0.57299999999999995</v>
      </c>
      <c r="DL345" s="10">
        <v>-0.28199999999999997</v>
      </c>
      <c r="DM345" s="10">
        <v>-10.337716582664639</v>
      </c>
      <c r="DN345" s="10">
        <v>35.667000000000002</v>
      </c>
      <c r="DO345" s="10">
        <v>0.89722794451625143</v>
      </c>
    </row>
    <row r="346" spans="1:119" x14ac:dyDescent="0.25">
      <c r="A346" s="10">
        <v>432</v>
      </c>
      <c r="B346" s="10" t="s">
        <v>9</v>
      </c>
      <c r="C346" s="10">
        <v>1.1499999999999999</v>
      </c>
      <c r="D346" s="10">
        <v>0.63</v>
      </c>
      <c r="E346" s="10">
        <v>20.45</v>
      </c>
      <c r="F346" s="10">
        <v>37.06</v>
      </c>
      <c r="G346" s="10">
        <v>0.878</v>
      </c>
      <c r="H346" s="10">
        <v>1.08</v>
      </c>
      <c r="I346" s="10">
        <v>0.6</v>
      </c>
      <c r="J346" s="10">
        <v>19.399999999999999</v>
      </c>
      <c r="K346" s="10">
        <v>36.76</v>
      </c>
      <c r="L346" s="10">
        <v>0.876</v>
      </c>
      <c r="M346" s="10">
        <v>1.17</v>
      </c>
      <c r="N346" s="10">
        <v>0.64</v>
      </c>
      <c r="O346" s="10">
        <v>21.12</v>
      </c>
      <c r="P346" s="10">
        <v>36.479999999999997</v>
      </c>
      <c r="Q346" s="10">
        <v>0.878</v>
      </c>
      <c r="R346" s="10">
        <v>432</v>
      </c>
      <c r="S346" s="10" t="s">
        <v>9</v>
      </c>
      <c r="T346" s="10">
        <v>0.36</v>
      </c>
      <c r="U346" s="10">
        <v>0.13</v>
      </c>
      <c r="V346" s="10">
        <v>6.1606538589228599</v>
      </c>
      <c r="W346" s="10">
        <v>35.869999999999997</v>
      </c>
      <c r="Y346" s="10">
        <v>0.36</v>
      </c>
      <c r="Z346" s="10">
        <v>0.13</v>
      </c>
      <c r="AA346" s="10">
        <v>6.1520783385178994</v>
      </c>
      <c r="AB346" s="10">
        <v>35.92</v>
      </c>
      <c r="AD346" s="10">
        <v>0.36</v>
      </c>
      <c r="AE346" s="10">
        <v>0.13</v>
      </c>
      <c r="AF346" s="10">
        <v>6.2231105018181641</v>
      </c>
      <c r="AG346" s="10">
        <v>35.51</v>
      </c>
      <c r="AI346" s="10">
        <v>432</v>
      </c>
      <c r="AJ346" s="10" t="s">
        <v>9</v>
      </c>
      <c r="AK346" s="10">
        <v>0.45344821494051046</v>
      </c>
      <c r="AL346" s="10">
        <v>0.14868729076323872</v>
      </c>
      <c r="AM346" s="10">
        <v>7.5447895545590198</v>
      </c>
      <c r="AN346" s="10">
        <v>36.517065910351207</v>
      </c>
      <c r="AO346" s="10">
        <v>0.95021977279173631</v>
      </c>
      <c r="AP346" s="10">
        <v>0.41323801848670227</v>
      </c>
      <c r="AQ346" s="10">
        <v>0.1383183703417617</v>
      </c>
      <c r="AR346" s="10">
        <v>6.9494977528328077</v>
      </c>
      <c r="AS346" s="10">
        <v>36.203097325736202</v>
      </c>
      <c r="AT346" s="10">
        <v>0.94828852736500158</v>
      </c>
      <c r="AU346" s="10">
        <v>0.44831868880646331</v>
      </c>
      <c r="AV346" s="10">
        <v>0.14689917276564352</v>
      </c>
      <c r="AW346" s="10">
        <v>7.5057698216502837</v>
      </c>
      <c r="AX346" s="10">
        <v>36.289123727149828</v>
      </c>
      <c r="AY346" s="10">
        <v>0.95028635381907423</v>
      </c>
      <c r="AZ346" s="10">
        <v>432</v>
      </c>
      <c r="BA346" s="10" t="s">
        <v>9</v>
      </c>
      <c r="BB346" s="10">
        <v>0.62095405591978736</v>
      </c>
      <c r="BC346" s="10">
        <v>0.23143683192427786</v>
      </c>
      <c r="BD346" s="10">
        <v>10.561537145999278</v>
      </c>
      <c r="BE346" s="10">
        <v>36.225732478032739</v>
      </c>
      <c r="BF346" s="10">
        <v>0.93703224140282093</v>
      </c>
      <c r="BG346" s="10">
        <v>0.80284549740585165</v>
      </c>
      <c r="BH346" s="10">
        <v>0.23342631648424128</v>
      </c>
      <c r="BI346" s="10">
        <v>13.466567519133584</v>
      </c>
      <c r="BJ346" s="10">
        <v>35.845627527236545</v>
      </c>
      <c r="BK346" s="10">
        <v>0.96023658392986111</v>
      </c>
      <c r="BL346" s="10">
        <v>0.98726408983193337</v>
      </c>
      <c r="BM346" s="10">
        <v>0.31724325455201902</v>
      </c>
      <c r="BN346" s="10">
        <v>16.649906402647073</v>
      </c>
      <c r="BO346" s="10">
        <v>35.958303811226443</v>
      </c>
      <c r="BP346" s="10">
        <v>0.95205430081501519</v>
      </c>
      <c r="BQ346" s="10">
        <v>432</v>
      </c>
      <c r="BR346" s="10" t="s">
        <v>9</v>
      </c>
      <c r="BS346" s="10">
        <v>0.312</v>
      </c>
      <c r="BT346" s="10">
        <v>0.23200000000000001</v>
      </c>
      <c r="BU346" s="10">
        <v>6.214203842275178</v>
      </c>
      <c r="BV346" s="10">
        <v>36.122999999999998</v>
      </c>
      <c r="BW346" s="10">
        <v>0.80246234094613345</v>
      </c>
      <c r="BX346" s="10">
        <v>0.38900000000000001</v>
      </c>
      <c r="BY346" s="10">
        <v>0.219</v>
      </c>
      <c r="BZ346" s="10">
        <v>7.2283768799106873</v>
      </c>
      <c r="CA346" s="10">
        <v>35.655999999999999</v>
      </c>
      <c r="CB346" s="10">
        <v>0.87139600543256968</v>
      </c>
      <c r="CC346" s="10">
        <v>0.44500000000000001</v>
      </c>
      <c r="CD346" s="10">
        <v>0.247</v>
      </c>
      <c r="CE346" s="10">
        <v>8.1210687380191739</v>
      </c>
      <c r="CF346" s="10">
        <v>36.183</v>
      </c>
      <c r="CG346" s="10">
        <v>0.87434257233219248</v>
      </c>
      <c r="CH346" s="10">
        <v>432</v>
      </c>
      <c r="CI346" s="10" t="s">
        <v>9</v>
      </c>
      <c r="CJ346" s="10">
        <v>0.58199999999999996</v>
      </c>
      <c r="CK346" s="10">
        <v>0.45800000000000002</v>
      </c>
      <c r="CL346" s="10">
        <v>11.670546128037477</v>
      </c>
      <c r="CM346" s="10">
        <v>36.637999999999998</v>
      </c>
      <c r="CN346" s="10">
        <v>0.78584956926514482</v>
      </c>
      <c r="CO346" s="10">
        <v>0.62</v>
      </c>
      <c r="CP346" s="10">
        <v>0.45900000000000002</v>
      </c>
      <c r="CQ346" s="10">
        <v>12.333885894565935</v>
      </c>
      <c r="CR346" s="10">
        <v>36.11</v>
      </c>
      <c r="CS346" s="10">
        <v>0.80371791221694178</v>
      </c>
      <c r="CT346" s="10">
        <v>0.59199999999999997</v>
      </c>
      <c r="CU346" s="10">
        <v>0.46</v>
      </c>
      <c r="CV346" s="10">
        <v>11.806040228084488</v>
      </c>
      <c r="CW346" s="10">
        <v>36.662999999999997</v>
      </c>
      <c r="CX346" s="10">
        <v>0.78963942180278024</v>
      </c>
      <c r="CY346" s="10">
        <v>431</v>
      </c>
      <c r="CZ346" s="10" t="s">
        <v>8</v>
      </c>
    </row>
    <row r="347" spans="1:119" x14ac:dyDescent="0.25">
      <c r="A347" s="10">
        <v>433</v>
      </c>
      <c r="B347" s="10" t="s">
        <v>10</v>
      </c>
      <c r="C347" s="10">
        <v>0</v>
      </c>
      <c r="D347" s="10"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433</v>
      </c>
      <c r="S347" s="10" t="s">
        <v>10</v>
      </c>
      <c r="AI347" s="10">
        <v>433</v>
      </c>
      <c r="AJ347" s="10" t="s">
        <v>10</v>
      </c>
      <c r="AZ347" s="10">
        <v>433</v>
      </c>
      <c r="BA347" s="10" t="s">
        <v>10</v>
      </c>
      <c r="BQ347" s="10">
        <v>433</v>
      </c>
      <c r="BR347" s="10" t="s">
        <v>10</v>
      </c>
      <c r="CH347" s="10">
        <v>433</v>
      </c>
      <c r="CI347" s="10" t="s">
        <v>10</v>
      </c>
      <c r="CY347" s="10">
        <v>432</v>
      </c>
      <c r="CZ347" s="10" t="s">
        <v>9</v>
      </c>
      <c r="DA347" s="10">
        <v>0.43099999999999999</v>
      </c>
      <c r="DB347" s="10">
        <v>0.223</v>
      </c>
      <c r="DC347" s="10">
        <v>7.8374333073422147</v>
      </c>
      <c r="DD347" s="10">
        <v>35.747999999999998</v>
      </c>
      <c r="DE347" s="10">
        <v>0.88815964278036152</v>
      </c>
      <c r="DF347" s="10">
        <v>0.53</v>
      </c>
      <c r="DG347" s="10">
        <v>0.26600000000000001</v>
      </c>
      <c r="DH347" s="10">
        <v>9.6288246265087096</v>
      </c>
      <c r="DI347" s="10">
        <v>35.557000000000002</v>
      </c>
      <c r="DJ347" s="10">
        <v>0.89375164406784291</v>
      </c>
      <c r="DK347" s="10">
        <v>0.57299999999999995</v>
      </c>
      <c r="DL347" s="10">
        <v>0.28199999999999997</v>
      </c>
      <c r="DM347" s="10">
        <v>10.337716582664639</v>
      </c>
      <c r="DN347" s="10">
        <v>35.667000000000002</v>
      </c>
      <c r="DO347" s="10">
        <v>0.89722794451625143</v>
      </c>
    </row>
    <row r="348" spans="1:119" x14ac:dyDescent="0.25">
      <c r="A348" s="10">
        <v>434</v>
      </c>
      <c r="B348" s="10" t="s">
        <v>11</v>
      </c>
      <c r="C348" s="10">
        <v>1.1399999999999999</v>
      </c>
      <c r="D348" s="10">
        <v>0.55000000000000004</v>
      </c>
      <c r="E348" s="10">
        <v>68</v>
      </c>
      <c r="F348" s="10">
        <v>10.8</v>
      </c>
      <c r="G348" s="10">
        <v>0.9</v>
      </c>
      <c r="H348" s="10">
        <v>1.07</v>
      </c>
      <c r="I348" s="10">
        <v>0.52</v>
      </c>
      <c r="J348" s="10">
        <v>65</v>
      </c>
      <c r="K348" s="10">
        <v>10.6</v>
      </c>
      <c r="L348" s="10">
        <v>0.9</v>
      </c>
      <c r="M348" s="10">
        <v>1.1599999999999999</v>
      </c>
      <c r="N348" s="10">
        <v>0.56000000000000005</v>
      </c>
      <c r="O348" s="10">
        <v>70</v>
      </c>
      <c r="P348" s="10">
        <v>10.6</v>
      </c>
      <c r="Q348" s="10">
        <v>0.9</v>
      </c>
      <c r="R348" s="10">
        <v>434</v>
      </c>
      <c r="S348" s="10" t="s">
        <v>11</v>
      </c>
      <c r="T348" s="10">
        <v>0.35</v>
      </c>
      <c r="U348" s="10">
        <v>7.0000000000000007E-2</v>
      </c>
      <c r="V348" s="10">
        <v>20.007000000000001</v>
      </c>
      <c r="W348" s="10">
        <v>10.3</v>
      </c>
      <c r="Y348" s="10">
        <v>0.35</v>
      </c>
      <c r="Z348" s="10">
        <v>7.0000000000000007E-2</v>
      </c>
      <c r="AA348" s="10">
        <v>20.202999999999999</v>
      </c>
      <c r="AB348" s="10">
        <v>10.199999999999999</v>
      </c>
      <c r="AD348" s="10">
        <v>0.35</v>
      </c>
      <c r="AE348" s="10">
        <v>7.0000000000000007E-2</v>
      </c>
      <c r="AF348" s="10">
        <v>20.007000000000001</v>
      </c>
      <c r="AG348" s="10">
        <v>10.3</v>
      </c>
      <c r="AI348" s="10">
        <v>434</v>
      </c>
      <c r="AJ348" s="10" t="s">
        <v>11</v>
      </c>
      <c r="AK348" s="10">
        <v>0.44299999999429635</v>
      </c>
      <c r="AL348" s="10">
        <v>8.5000005522574196E-2</v>
      </c>
      <c r="AM348" s="10">
        <v>25.042000000000002</v>
      </c>
      <c r="AN348" s="10">
        <v>10.4</v>
      </c>
      <c r="AO348" s="10">
        <v>0.98199999999999998</v>
      </c>
      <c r="AP348" s="10">
        <v>0.40300000001402603</v>
      </c>
      <c r="AQ348" s="10">
        <v>7.6000003396641785E-2</v>
      </c>
      <c r="AR348" s="10">
        <v>22.988</v>
      </c>
      <c r="AS348" s="10">
        <v>10.3</v>
      </c>
      <c r="AT348" s="10">
        <v>0.98299999999999998</v>
      </c>
      <c r="AU348" s="10">
        <v>0.43800000004787476</v>
      </c>
      <c r="AV348" s="10">
        <v>8.4000006111458664E-2</v>
      </c>
      <c r="AW348" s="10">
        <v>24.998999999999999</v>
      </c>
      <c r="AX348" s="10">
        <v>10.3</v>
      </c>
      <c r="AY348" s="10">
        <v>0.98199999999999998</v>
      </c>
      <c r="AZ348" s="10">
        <v>434</v>
      </c>
      <c r="BA348" s="10" t="s">
        <v>11</v>
      </c>
      <c r="BB348" s="10">
        <v>0.61044721786698464</v>
      </c>
      <c r="BC348" s="10">
        <v>0.16676306176616032</v>
      </c>
      <c r="BD348" s="10">
        <v>35.819200000000002</v>
      </c>
      <c r="BE348" s="10">
        <v>10.199999999999999</v>
      </c>
      <c r="BF348" s="10">
        <v>0.96499999999999997</v>
      </c>
      <c r="BG348" s="10">
        <v>0.79225160028621877</v>
      </c>
      <c r="BH348" s="10">
        <v>0.1673770155456962</v>
      </c>
      <c r="BI348" s="10">
        <v>45.833599999999997</v>
      </c>
      <c r="BJ348" s="10">
        <v>10.199999999999999</v>
      </c>
      <c r="BK348" s="10">
        <v>0.97799999999999998</v>
      </c>
      <c r="BL348" s="10">
        <v>0.97620919749283264</v>
      </c>
      <c r="BM348" s="10">
        <v>0.24727053316882325</v>
      </c>
      <c r="BN348" s="10">
        <v>56.448</v>
      </c>
      <c r="BO348" s="10">
        <v>10.3</v>
      </c>
      <c r="BP348" s="10">
        <v>0.96899999999999997</v>
      </c>
      <c r="BQ348" s="10">
        <v>434</v>
      </c>
      <c r="BR348" s="10" t="s">
        <v>11</v>
      </c>
      <c r="BS348" s="10">
        <v>0.30199999999999999</v>
      </c>
      <c r="BT348" s="10">
        <v>0.17100000000000001</v>
      </c>
      <c r="BU348" s="10">
        <v>19.644200000000001</v>
      </c>
      <c r="BV348" s="10">
        <v>10.199999999999999</v>
      </c>
      <c r="BW348" s="10">
        <v>0.87</v>
      </c>
      <c r="BX348" s="10">
        <v>0.379</v>
      </c>
      <c r="BY348" s="10">
        <v>0.159</v>
      </c>
      <c r="BZ348" s="10">
        <v>23.2639</v>
      </c>
      <c r="CA348" s="10">
        <v>10.199999999999999</v>
      </c>
      <c r="CB348" s="10">
        <v>0.92200000000000004</v>
      </c>
      <c r="CC348" s="10">
        <v>0.435</v>
      </c>
      <c r="CD348" s="10">
        <v>0.185</v>
      </c>
      <c r="CE348" s="10">
        <v>26.756499999999999</v>
      </c>
      <c r="CF348" s="10">
        <v>10.199999999999999</v>
      </c>
      <c r="CG348" s="10">
        <v>0.92</v>
      </c>
      <c r="CH348" s="10">
        <v>434</v>
      </c>
      <c r="CI348" s="10" t="s">
        <v>11</v>
      </c>
      <c r="CJ348" s="10">
        <v>0.57099999999999995</v>
      </c>
      <c r="CK348" s="10">
        <v>0.39100000000000001</v>
      </c>
      <c r="CL348" s="10">
        <v>38.052399999999999</v>
      </c>
      <c r="CM348" s="10">
        <v>10.5</v>
      </c>
      <c r="CN348" s="10">
        <v>0.82499999999999996</v>
      </c>
      <c r="CO348" s="10">
        <v>0.60899999999999999</v>
      </c>
      <c r="CP348" s="10">
        <v>0.39300000000000002</v>
      </c>
      <c r="CQ348" s="10">
        <v>40.236699999999999</v>
      </c>
      <c r="CR348" s="10">
        <v>10.4</v>
      </c>
      <c r="CS348" s="10">
        <v>0.84</v>
      </c>
      <c r="CT348" s="10">
        <v>0.58099999999999996</v>
      </c>
      <c r="CU348" s="10">
        <v>0.39300000000000002</v>
      </c>
      <c r="CV348" s="10">
        <v>38.939700000000002</v>
      </c>
      <c r="CW348" s="10">
        <v>10.4</v>
      </c>
      <c r="CX348" s="10">
        <v>0.82799999999999996</v>
      </c>
      <c r="CY348" s="10">
        <v>433</v>
      </c>
      <c r="CZ348" s="10" t="s">
        <v>10</v>
      </c>
    </row>
    <row r="349" spans="1:119" x14ac:dyDescent="0.25">
      <c r="A349" s="10">
        <v>435</v>
      </c>
      <c r="B349" s="10" t="s">
        <v>315</v>
      </c>
      <c r="C349" s="10">
        <v>0.18</v>
      </c>
      <c r="D349" s="10">
        <v>0.04</v>
      </c>
      <c r="E349" s="10">
        <v>10</v>
      </c>
      <c r="F349" s="10">
        <v>10.8</v>
      </c>
      <c r="G349" s="10">
        <v>0.98</v>
      </c>
      <c r="H349" s="10">
        <v>0.27</v>
      </c>
      <c r="I349" s="10">
        <v>0.05</v>
      </c>
      <c r="J349" s="10">
        <v>15</v>
      </c>
      <c r="K349" s="10">
        <v>10.6</v>
      </c>
      <c r="L349" s="10">
        <v>0.98</v>
      </c>
      <c r="M349" s="10">
        <v>0.27</v>
      </c>
      <c r="N349" s="10">
        <v>0.05</v>
      </c>
      <c r="O349" s="10">
        <v>15</v>
      </c>
      <c r="P349" s="10">
        <v>10.6</v>
      </c>
      <c r="Q349" s="10">
        <v>0.98</v>
      </c>
      <c r="R349" s="10">
        <v>435</v>
      </c>
      <c r="S349" s="10" t="s">
        <v>315</v>
      </c>
      <c r="T349" s="10">
        <v>8.7400000000000005E-2</v>
      </c>
      <c r="U349" s="10">
        <v>1.78E-2</v>
      </c>
      <c r="V349" s="10">
        <v>5</v>
      </c>
      <c r="W349" s="10">
        <v>10.3</v>
      </c>
      <c r="Y349" s="10">
        <v>8.6599999999999996E-2</v>
      </c>
      <c r="Z349" s="10">
        <v>1.7600000000000001E-2</v>
      </c>
      <c r="AA349" s="10">
        <v>5</v>
      </c>
      <c r="AB349" s="10">
        <v>10.199999999999999</v>
      </c>
      <c r="AD349" s="10">
        <v>8.7400000000000005E-2</v>
      </c>
      <c r="AE349" s="10">
        <v>1.78E-2</v>
      </c>
      <c r="AF349" s="10">
        <v>5</v>
      </c>
      <c r="AG349" s="10">
        <v>10.3</v>
      </c>
      <c r="AI349" s="10">
        <v>435</v>
      </c>
      <c r="AJ349" s="10" t="s">
        <v>315</v>
      </c>
      <c r="AK349" s="10">
        <v>0.17649999999999999</v>
      </c>
      <c r="AL349" s="10">
        <v>3.5799999999999998E-2</v>
      </c>
      <c r="AM349" s="10">
        <v>9.9983000000000004</v>
      </c>
      <c r="AN349" s="10">
        <v>10.4</v>
      </c>
      <c r="AO349" s="10">
        <v>0.98</v>
      </c>
      <c r="AP349" s="10">
        <v>0.1399</v>
      </c>
      <c r="AQ349" s="10">
        <v>2.8400000000000002E-2</v>
      </c>
      <c r="AR349" s="10">
        <v>8.0017999999999994</v>
      </c>
      <c r="AS349" s="10">
        <v>10.3</v>
      </c>
      <c r="AT349" s="10">
        <v>0.98</v>
      </c>
      <c r="AU349" s="10">
        <v>0.17480000000000001</v>
      </c>
      <c r="AV349" s="10">
        <v>3.5499999999999997E-2</v>
      </c>
      <c r="AW349" s="10">
        <v>9.9982000000000006</v>
      </c>
      <c r="AX349" s="10">
        <v>10.3</v>
      </c>
      <c r="AY349" s="10">
        <v>0.98</v>
      </c>
      <c r="AZ349" s="10">
        <v>435</v>
      </c>
      <c r="BA349" s="10" t="s">
        <v>315</v>
      </c>
      <c r="BB349" s="10">
        <v>8.6999999999999994E-2</v>
      </c>
      <c r="BC349" s="10">
        <v>2.4500000000000001E-2</v>
      </c>
      <c r="BD349" s="10">
        <v>5.1182999999999996</v>
      </c>
      <c r="BE349" s="10">
        <v>10.199999999999999</v>
      </c>
      <c r="BF349" s="10">
        <v>0.96</v>
      </c>
      <c r="BG349" s="10">
        <v>8.7900000000000006E-2</v>
      </c>
      <c r="BH349" s="10">
        <v>1.9E-2</v>
      </c>
      <c r="BI349" s="10">
        <v>5.0923999999999996</v>
      </c>
      <c r="BJ349" s="10">
        <v>10.199999999999999</v>
      </c>
      <c r="BK349" s="10">
        <v>0.98</v>
      </c>
      <c r="BL349" s="10">
        <v>0.16259999999999999</v>
      </c>
      <c r="BM349" s="10">
        <v>4.19E-2</v>
      </c>
      <c r="BN349" s="10">
        <v>9.4116</v>
      </c>
      <c r="BO349" s="10">
        <v>10.3</v>
      </c>
      <c r="BP349" s="10">
        <v>0.97</v>
      </c>
      <c r="BQ349" s="10">
        <v>435</v>
      </c>
      <c r="BR349" s="10" t="s">
        <v>315</v>
      </c>
      <c r="BS349" s="10">
        <v>0.16370000000000001</v>
      </c>
      <c r="BT349" s="10">
        <v>0.12970000000000001</v>
      </c>
      <c r="BU349" s="10">
        <v>11.8215</v>
      </c>
      <c r="BV349" s="10">
        <v>10.199999999999999</v>
      </c>
      <c r="BW349" s="10">
        <v>0.78</v>
      </c>
      <c r="BX349" s="10">
        <v>0.2339</v>
      </c>
      <c r="BY349" s="10">
        <v>0.1144</v>
      </c>
      <c r="BZ349" s="10">
        <v>14.7392</v>
      </c>
      <c r="CA349" s="10">
        <v>10.199999999999999</v>
      </c>
      <c r="CB349" s="10">
        <v>0.9</v>
      </c>
      <c r="CC349" s="10">
        <v>0.28239999999999998</v>
      </c>
      <c r="CD349" s="10">
        <v>0.13719999999999999</v>
      </c>
      <c r="CE349" s="10">
        <v>17.7713</v>
      </c>
      <c r="CF349" s="10">
        <v>10.199999999999999</v>
      </c>
      <c r="CG349" s="10">
        <v>0.9</v>
      </c>
      <c r="CH349" s="10">
        <v>435</v>
      </c>
      <c r="CI349" s="10" t="s">
        <v>315</v>
      </c>
      <c r="CJ349" s="10">
        <v>0.13489999999999999</v>
      </c>
      <c r="CK349" s="10">
        <v>7.8399999999999997E-2</v>
      </c>
      <c r="CL349" s="10">
        <v>8.5771999999999995</v>
      </c>
      <c r="CM349" s="10">
        <v>10.5</v>
      </c>
      <c r="CN349" s="10">
        <v>0.86</v>
      </c>
      <c r="CO349" s="10">
        <v>0.17280000000000001</v>
      </c>
      <c r="CP349" s="10">
        <v>8.8999999999999996E-2</v>
      </c>
      <c r="CQ349" s="10">
        <v>10.79</v>
      </c>
      <c r="CR349" s="10">
        <v>10.4</v>
      </c>
      <c r="CS349" s="10">
        <v>0.89</v>
      </c>
      <c r="CT349" s="10">
        <v>0.15970000000000001</v>
      </c>
      <c r="CU349" s="10">
        <v>8.8999999999999996E-2</v>
      </c>
      <c r="CV349" s="10">
        <v>10.1515</v>
      </c>
      <c r="CW349" s="10">
        <v>10.4</v>
      </c>
      <c r="CX349" s="10">
        <v>0.87</v>
      </c>
      <c r="CY349" s="10">
        <v>434</v>
      </c>
      <c r="CZ349" s="10" t="s">
        <v>11</v>
      </c>
      <c r="DA349" s="10">
        <v>0.42099999999999999</v>
      </c>
      <c r="DB349" s="10">
        <v>0.161</v>
      </c>
      <c r="DC349" s="10">
        <v>25.2652</v>
      </c>
      <c r="DD349" s="10">
        <v>10.3</v>
      </c>
      <c r="DE349" s="10">
        <v>0.93400000000000005</v>
      </c>
      <c r="DF349" s="10">
        <v>0.52</v>
      </c>
      <c r="DG349" s="10">
        <v>0.20399999999999999</v>
      </c>
      <c r="DH349" s="10">
        <v>31.930599999999998</v>
      </c>
      <c r="DI349" s="10">
        <v>10.1</v>
      </c>
      <c r="DJ349" s="10">
        <v>0.93100000000000005</v>
      </c>
      <c r="DK349" s="10">
        <v>0.56299999999999994</v>
      </c>
      <c r="DL349" s="10">
        <v>0.22</v>
      </c>
      <c r="DM349" s="10">
        <v>34.552799999999998</v>
      </c>
      <c r="DN349" s="10">
        <v>10.1</v>
      </c>
      <c r="DO349" s="10">
        <v>0.93100000000000005</v>
      </c>
    </row>
    <row r="350" spans="1:119" x14ac:dyDescent="0.25">
      <c r="A350" s="10">
        <v>436</v>
      </c>
      <c r="B350" s="10" t="s">
        <v>289</v>
      </c>
      <c r="C350" s="10">
        <v>0</v>
      </c>
      <c r="D350" s="10">
        <v>0</v>
      </c>
      <c r="E350" s="10">
        <v>0</v>
      </c>
      <c r="F350" s="10">
        <v>10.8</v>
      </c>
      <c r="G350" s="10">
        <v>0</v>
      </c>
      <c r="H350" s="10">
        <v>0</v>
      </c>
      <c r="I350" s="10">
        <v>0</v>
      </c>
      <c r="J350" s="10">
        <v>0</v>
      </c>
      <c r="K350" s="10">
        <v>10.6</v>
      </c>
      <c r="L350" s="10">
        <v>0</v>
      </c>
      <c r="M350" s="10">
        <v>0</v>
      </c>
      <c r="N350" s="10">
        <v>0</v>
      </c>
      <c r="O350" s="10">
        <v>0</v>
      </c>
      <c r="P350" s="10">
        <v>10.6</v>
      </c>
      <c r="Q350" s="10">
        <v>0</v>
      </c>
      <c r="R350" s="10">
        <v>436</v>
      </c>
      <c r="S350" s="10" t="s">
        <v>289</v>
      </c>
      <c r="T350" s="10">
        <v>0</v>
      </c>
      <c r="U350" s="10">
        <v>0</v>
      </c>
      <c r="V350" s="10">
        <v>0</v>
      </c>
      <c r="W350" s="10">
        <v>10.3</v>
      </c>
      <c r="Y350" s="10">
        <v>0</v>
      </c>
      <c r="Z350" s="10">
        <v>0</v>
      </c>
      <c r="AA350" s="10">
        <v>0</v>
      </c>
      <c r="AB350" s="10">
        <v>10.199999999999999</v>
      </c>
      <c r="AD350" s="10">
        <v>0</v>
      </c>
      <c r="AE350" s="10">
        <v>0</v>
      </c>
      <c r="AF350" s="10">
        <v>0</v>
      </c>
      <c r="AG350" s="10">
        <v>10.3</v>
      </c>
      <c r="AI350" s="10">
        <v>436</v>
      </c>
      <c r="AJ350" s="10" t="s">
        <v>289</v>
      </c>
      <c r="AK350" s="10">
        <v>0</v>
      </c>
      <c r="AL350" s="10">
        <v>0</v>
      </c>
      <c r="AM350" s="10">
        <v>0</v>
      </c>
      <c r="AN350" s="10">
        <v>10.4</v>
      </c>
      <c r="AO350" s="10">
        <v>0</v>
      </c>
      <c r="AP350" s="10">
        <v>0</v>
      </c>
      <c r="AQ350" s="10">
        <v>0</v>
      </c>
      <c r="AR350" s="10">
        <v>0</v>
      </c>
      <c r="AS350" s="10">
        <v>10.3</v>
      </c>
      <c r="AT350" s="10">
        <v>0</v>
      </c>
      <c r="AU350" s="10">
        <v>0</v>
      </c>
      <c r="AV350" s="10">
        <v>0</v>
      </c>
      <c r="AW350" s="10">
        <v>0</v>
      </c>
      <c r="AX350" s="10">
        <v>10.3</v>
      </c>
      <c r="AY350" s="10">
        <v>0</v>
      </c>
      <c r="AZ350" s="10">
        <v>436</v>
      </c>
      <c r="BA350" s="10" t="s">
        <v>289</v>
      </c>
      <c r="BB350" s="10">
        <v>0</v>
      </c>
      <c r="BC350" s="10">
        <v>0</v>
      </c>
      <c r="BD350" s="10">
        <v>0</v>
      </c>
      <c r="BE350" s="10">
        <v>10.199999999999999</v>
      </c>
      <c r="BF350" s="10">
        <v>0</v>
      </c>
      <c r="BG350" s="10">
        <v>0</v>
      </c>
      <c r="BH350" s="10">
        <v>0</v>
      </c>
      <c r="BI350" s="10">
        <v>0</v>
      </c>
      <c r="BJ350" s="10">
        <v>10.199999999999999</v>
      </c>
      <c r="BK350" s="10">
        <v>0</v>
      </c>
      <c r="BL350" s="10">
        <v>0</v>
      </c>
      <c r="BM350" s="10">
        <v>0</v>
      </c>
      <c r="BN350" s="10">
        <v>0</v>
      </c>
      <c r="BO350" s="10">
        <v>10.3</v>
      </c>
      <c r="BP350" s="10">
        <v>0</v>
      </c>
      <c r="BQ350" s="10">
        <v>436</v>
      </c>
      <c r="BR350" s="10" t="s">
        <v>289</v>
      </c>
      <c r="BS350" s="10">
        <v>0</v>
      </c>
      <c r="BT350" s="10">
        <v>0</v>
      </c>
      <c r="BU350" s="10">
        <v>0</v>
      </c>
      <c r="BV350" s="10">
        <v>10.199999999999999</v>
      </c>
      <c r="BW350" s="10">
        <v>0</v>
      </c>
      <c r="BX350" s="10">
        <v>0</v>
      </c>
      <c r="BY350" s="10">
        <v>0</v>
      </c>
      <c r="BZ350" s="10">
        <v>0</v>
      </c>
      <c r="CA350" s="10">
        <v>10.199999999999999</v>
      </c>
      <c r="CB350" s="10">
        <v>0</v>
      </c>
      <c r="CC350" s="10">
        <v>0</v>
      </c>
      <c r="CD350" s="10">
        <v>0</v>
      </c>
      <c r="CE350" s="10">
        <v>0</v>
      </c>
      <c r="CF350" s="10">
        <v>10.199999999999999</v>
      </c>
      <c r="CG350" s="10">
        <v>0</v>
      </c>
      <c r="CH350" s="10">
        <v>436</v>
      </c>
      <c r="CI350" s="10" t="s">
        <v>289</v>
      </c>
      <c r="CJ350" s="10">
        <v>0</v>
      </c>
      <c r="CK350" s="10">
        <v>0</v>
      </c>
      <c r="CL350" s="10">
        <v>0</v>
      </c>
      <c r="CM350" s="10">
        <v>10.5</v>
      </c>
      <c r="CN350" s="10">
        <v>0</v>
      </c>
      <c r="CO350" s="10">
        <v>0</v>
      </c>
      <c r="CP350" s="10">
        <v>0</v>
      </c>
      <c r="CQ350" s="10">
        <v>0</v>
      </c>
      <c r="CR350" s="10">
        <v>10.4</v>
      </c>
      <c r="CS350" s="10">
        <v>0</v>
      </c>
      <c r="CT350" s="10">
        <v>0</v>
      </c>
      <c r="CU350" s="10">
        <v>0</v>
      </c>
      <c r="CV350" s="10">
        <v>0</v>
      </c>
      <c r="CW350" s="10">
        <v>10.4</v>
      </c>
      <c r="CX350" s="10">
        <v>0</v>
      </c>
      <c r="CY350" s="10">
        <v>435</v>
      </c>
      <c r="CZ350" s="10" t="s">
        <v>315</v>
      </c>
      <c r="DA350" s="10">
        <v>0.17630000000000001</v>
      </c>
      <c r="DB350" s="10">
        <v>8.0799999999999997E-2</v>
      </c>
      <c r="DC350" s="10">
        <v>10.870100000000001</v>
      </c>
      <c r="DD350" s="10">
        <v>10.3</v>
      </c>
      <c r="DE350" s="10">
        <v>0.91</v>
      </c>
      <c r="DF350" s="10">
        <v>0.26419999999999999</v>
      </c>
      <c r="DG350" s="10">
        <v>0.113</v>
      </c>
      <c r="DH350" s="10">
        <v>16.424499999999998</v>
      </c>
      <c r="DI350" s="10">
        <v>10.1</v>
      </c>
      <c r="DJ350" s="10">
        <v>0.92</v>
      </c>
      <c r="DK350" s="10">
        <v>0.29899999999999999</v>
      </c>
      <c r="DL350" s="10">
        <v>0.1167</v>
      </c>
      <c r="DM350" s="10">
        <v>18.346499999999999</v>
      </c>
      <c r="DN350" s="10">
        <v>10.1</v>
      </c>
      <c r="DO350" s="10">
        <v>0.93</v>
      </c>
    </row>
    <row r="351" spans="1:119" x14ac:dyDescent="0.25">
      <c r="A351" s="10">
        <v>437</v>
      </c>
      <c r="B351" s="10" t="s">
        <v>290</v>
      </c>
      <c r="C351" s="10">
        <v>0</v>
      </c>
      <c r="D351" s="10">
        <v>0</v>
      </c>
      <c r="E351" s="10">
        <v>0</v>
      </c>
      <c r="F351" s="10">
        <v>10.8</v>
      </c>
      <c r="G351" s="10">
        <v>0</v>
      </c>
      <c r="H351" s="10">
        <v>0</v>
      </c>
      <c r="I351" s="10">
        <v>0</v>
      </c>
      <c r="J351" s="10">
        <v>0</v>
      </c>
      <c r="K351" s="10">
        <v>10.6</v>
      </c>
      <c r="L351" s="10">
        <v>0</v>
      </c>
      <c r="M351" s="10">
        <v>0</v>
      </c>
      <c r="N351" s="10">
        <v>0</v>
      </c>
      <c r="O351" s="10">
        <v>0</v>
      </c>
      <c r="P351" s="10">
        <v>10.6</v>
      </c>
      <c r="Q351" s="10">
        <v>0</v>
      </c>
      <c r="R351" s="10">
        <v>437</v>
      </c>
      <c r="S351" s="10" t="s">
        <v>290</v>
      </c>
      <c r="T351" s="10">
        <v>0</v>
      </c>
      <c r="U351" s="10">
        <v>0</v>
      </c>
      <c r="V351" s="10">
        <v>0</v>
      </c>
      <c r="W351" s="10">
        <v>10.3</v>
      </c>
      <c r="Y351" s="10">
        <v>0</v>
      </c>
      <c r="Z351" s="10">
        <v>0</v>
      </c>
      <c r="AA351" s="10">
        <v>0</v>
      </c>
      <c r="AB351" s="10">
        <v>10.199999999999999</v>
      </c>
      <c r="AD351" s="10">
        <v>0</v>
      </c>
      <c r="AE351" s="10">
        <v>0</v>
      </c>
      <c r="AF351" s="10">
        <v>0</v>
      </c>
      <c r="AG351" s="10">
        <v>10.3</v>
      </c>
      <c r="AI351" s="10">
        <v>437</v>
      </c>
      <c r="AJ351" s="10" t="s">
        <v>290</v>
      </c>
      <c r="AK351" s="10">
        <v>0</v>
      </c>
      <c r="AL351" s="10">
        <v>0</v>
      </c>
      <c r="AM351" s="10">
        <v>0</v>
      </c>
      <c r="AN351" s="10">
        <v>10.4</v>
      </c>
      <c r="AO351" s="10">
        <v>0</v>
      </c>
      <c r="AP351" s="10">
        <v>0</v>
      </c>
      <c r="AQ351" s="10">
        <v>0</v>
      </c>
      <c r="AR351" s="10">
        <v>0</v>
      </c>
      <c r="AS351" s="10">
        <v>10.3</v>
      </c>
      <c r="AT351" s="10">
        <v>0</v>
      </c>
      <c r="AU351" s="10">
        <v>0</v>
      </c>
      <c r="AV351" s="10">
        <v>0</v>
      </c>
      <c r="AW351" s="10">
        <v>0</v>
      </c>
      <c r="AX351" s="10">
        <v>10.3</v>
      </c>
      <c r="AY351" s="10">
        <v>0</v>
      </c>
      <c r="AZ351" s="10">
        <v>437</v>
      </c>
      <c r="BA351" s="10" t="s">
        <v>290</v>
      </c>
      <c r="BB351" s="10">
        <v>0</v>
      </c>
      <c r="BC351" s="10">
        <v>0</v>
      </c>
      <c r="BD351" s="10">
        <v>0</v>
      </c>
      <c r="BE351" s="10">
        <v>10.199999999999999</v>
      </c>
      <c r="BF351" s="10">
        <v>0</v>
      </c>
      <c r="BG351" s="10">
        <v>0</v>
      </c>
      <c r="BH351" s="10">
        <v>0</v>
      </c>
      <c r="BI351" s="10">
        <v>0</v>
      </c>
      <c r="BJ351" s="10">
        <v>10.199999999999999</v>
      </c>
      <c r="BK351" s="10">
        <v>0</v>
      </c>
      <c r="BL351" s="10">
        <v>0</v>
      </c>
      <c r="BM351" s="10">
        <v>0</v>
      </c>
      <c r="BN351" s="10">
        <v>0</v>
      </c>
      <c r="BO351" s="10">
        <v>10.3</v>
      </c>
      <c r="BP351" s="10">
        <v>0</v>
      </c>
      <c r="BQ351" s="10">
        <v>437</v>
      </c>
      <c r="BR351" s="10" t="s">
        <v>290</v>
      </c>
      <c r="BS351" s="10">
        <v>0</v>
      </c>
      <c r="BT351" s="10">
        <v>0</v>
      </c>
      <c r="BU351" s="10">
        <v>0</v>
      </c>
      <c r="BV351" s="10">
        <v>10.199999999999999</v>
      </c>
      <c r="BW351" s="10">
        <v>0</v>
      </c>
      <c r="BX351" s="10">
        <v>0</v>
      </c>
      <c r="BY351" s="10">
        <v>0</v>
      </c>
      <c r="BZ351" s="10">
        <v>0</v>
      </c>
      <c r="CA351" s="10">
        <v>10.199999999999999</v>
      </c>
      <c r="CB351" s="10">
        <v>0</v>
      </c>
      <c r="CC351" s="10">
        <v>0</v>
      </c>
      <c r="CD351" s="10">
        <v>0</v>
      </c>
      <c r="CE351" s="10">
        <v>0</v>
      </c>
      <c r="CF351" s="10">
        <v>10.199999999999999</v>
      </c>
      <c r="CG351" s="10">
        <v>0</v>
      </c>
      <c r="CH351" s="10">
        <v>437</v>
      </c>
      <c r="CI351" s="10" t="s">
        <v>290</v>
      </c>
      <c r="CJ351" s="10">
        <v>0</v>
      </c>
      <c r="CK351" s="10">
        <v>0</v>
      </c>
      <c r="CL351" s="10">
        <v>0</v>
      </c>
      <c r="CM351" s="10">
        <v>10.5</v>
      </c>
      <c r="CN351" s="10">
        <v>0</v>
      </c>
      <c r="CO351" s="10">
        <v>0</v>
      </c>
      <c r="CP351" s="10">
        <v>0</v>
      </c>
      <c r="CQ351" s="10">
        <v>0</v>
      </c>
      <c r="CR351" s="10">
        <v>10.4</v>
      </c>
      <c r="CS351" s="10">
        <v>0</v>
      </c>
      <c r="CT351" s="10">
        <v>0</v>
      </c>
      <c r="CU351" s="10">
        <v>0</v>
      </c>
      <c r="CV351" s="10">
        <v>0</v>
      </c>
      <c r="CW351" s="10">
        <v>10.4</v>
      </c>
      <c r="CX351" s="10">
        <v>0</v>
      </c>
      <c r="CY351" s="10">
        <v>436</v>
      </c>
      <c r="CZ351" s="10" t="s">
        <v>289</v>
      </c>
      <c r="DA351" s="10">
        <v>0</v>
      </c>
      <c r="DB351" s="10">
        <v>0</v>
      </c>
      <c r="DC351" s="10">
        <v>0</v>
      </c>
      <c r="DD351" s="10">
        <v>10.3</v>
      </c>
      <c r="DE351" s="10">
        <v>0</v>
      </c>
      <c r="DF351" s="10">
        <v>0</v>
      </c>
      <c r="DG351" s="10">
        <v>0</v>
      </c>
      <c r="DH351" s="10">
        <v>0</v>
      </c>
      <c r="DI351" s="10">
        <v>10.1</v>
      </c>
      <c r="DJ351" s="10">
        <v>0</v>
      </c>
      <c r="DK351" s="10">
        <v>0</v>
      </c>
      <c r="DL351" s="10">
        <v>0</v>
      </c>
      <c r="DM351" s="10">
        <v>0</v>
      </c>
      <c r="DN351" s="10">
        <v>10.1</v>
      </c>
      <c r="DO351" s="10">
        <v>0</v>
      </c>
    </row>
    <row r="352" spans="1:119" x14ac:dyDescent="0.25">
      <c r="A352" s="10">
        <v>438</v>
      </c>
      <c r="B352" s="10" t="s">
        <v>307</v>
      </c>
      <c r="C352" s="10">
        <v>0.88</v>
      </c>
      <c r="D352" s="10">
        <v>0.18</v>
      </c>
      <c r="E352" s="10">
        <v>48</v>
      </c>
      <c r="F352" s="10">
        <v>10.8</v>
      </c>
      <c r="G352" s="10">
        <v>0.98</v>
      </c>
      <c r="H352" s="10">
        <v>0.72</v>
      </c>
      <c r="I352" s="10">
        <v>0.15</v>
      </c>
      <c r="J352" s="10">
        <v>40</v>
      </c>
      <c r="K352" s="10">
        <v>10.6</v>
      </c>
      <c r="L352" s="10">
        <v>0.98</v>
      </c>
      <c r="M352" s="10">
        <v>0.81</v>
      </c>
      <c r="N352" s="10">
        <v>0.16</v>
      </c>
      <c r="O352" s="10">
        <v>45</v>
      </c>
      <c r="P352" s="10">
        <v>10.6</v>
      </c>
      <c r="Q352" s="10">
        <v>0.98</v>
      </c>
      <c r="R352" s="10">
        <v>438</v>
      </c>
      <c r="S352" s="10" t="s">
        <v>307</v>
      </c>
      <c r="T352" s="10">
        <v>8.7400000000000005E-2</v>
      </c>
      <c r="U352" s="10">
        <v>1.78E-2</v>
      </c>
      <c r="V352" s="10">
        <v>5</v>
      </c>
      <c r="W352" s="10">
        <v>10.3</v>
      </c>
      <c r="Y352" s="10">
        <v>8.6599999999999996E-2</v>
      </c>
      <c r="Z352" s="10">
        <v>1.7600000000000001E-2</v>
      </c>
      <c r="AA352" s="10">
        <v>5</v>
      </c>
      <c r="AB352" s="10">
        <v>10.199999999999999</v>
      </c>
      <c r="AD352" s="10">
        <v>8.7400000000000005E-2</v>
      </c>
      <c r="AE352" s="10">
        <v>1.78E-2</v>
      </c>
      <c r="AF352" s="10">
        <v>5</v>
      </c>
      <c r="AG352" s="10">
        <v>10.3</v>
      </c>
      <c r="AI352" s="10">
        <v>438</v>
      </c>
      <c r="AJ352" s="10" t="s">
        <v>307</v>
      </c>
      <c r="AK352" s="10">
        <v>8.8300000000000003E-2</v>
      </c>
      <c r="AL352" s="10">
        <v>1.7899999999999999E-2</v>
      </c>
      <c r="AM352" s="10">
        <v>5.0018000000000002</v>
      </c>
      <c r="AN352" s="10">
        <v>10.4</v>
      </c>
      <c r="AO352" s="10">
        <v>0.98</v>
      </c>
      <c r="AP352" s="10">
        <v>8.7400000000000005E-2</v>
      </c>
      <c r="AQ352" s="10">
        <v>1.78E-2</v>
      </c>
      <c r="AR352" s="10">
        <v>4.9992000000000001</v>
      </c>
      <c r="AS352" s="10">
        <v>10.3</v>
      </c>
      <c r="AT352" s="10">
        <v>0.98</v>
      </c>
      <c r="AU352" s="10">
        <v>8.7400000000000005E-2</v>
      </c>
      <c r="AV352" s="10">
        <v>1.78E-2</v>
      </c>
      <c r="AW352" s="10">
        <v>4.9992000000000001</v>
      </c>
      <c r="AX352" s="10">
        <v>10.3</v>
      </c>
      <c r="AY352" s="10">
        <v>0.98</v>
      </c>
      <c r="AZ352" s="10">
        <v>438</v>
      </c>
      <c r="BA352" s="10" t="s">
        <v>307</v>
      </c>
      <c r="BB352" s="10">
        <v>8.6999999999999994E-2</v>
      </c>
      <c r="BC352" s="10">
        <v>2.4500000000000001E-2</v>
      </c>
      <c r="BD352" s="10">
        <v>5.1182999999999996</v>
      </c>
      <c r="BE352" s="10">
        <v>10.199999999999999</v>
      </c>
      <c r="BF352" s="10">
        <v>0.96</v>
      </c>
      <c r="BG352" s="10">
        <v>8.7900000000000006E-2</v>
      </c>
      <c r="BH352" s="10">
        <v>1.9E-2</v>
      </c>
      <c r="BI352" s="10">
        <v>5.0923999999999996</v>
      </c>
      <c r="BJ352" s="10">
        <v>10.199999999999999</v>
      </c>
      <c r="BK352" s="10">
        <v>0.98</v>
      </c>
      <c r="BL352" s="10">
        <v>8.1299999999999997E-2</v>
      </c>
      <c r="BM352" s="10">
        <v>2.0899999999999998E-2</v>
      </c>
      <c r="BN352" s="10">
        <v>4.7058</v>
      </c>
      <c r="BO352" s="10">
        <v>10.3</v>
      </c>
      <c r="BP352" s="10">
        <v>0.97</v>
      </c>
      <c r="BQ352" s="10">
        <v>438</v>
      </c>
      <c r="BR352" s="10" t="s">
        <v>307</v>
      </c>
      <c r="BS352" s="10">
        <v>7.6799999999999993E-2</v>
      </c>
      <c r="BT352" s="10">
        <v>9.4000000000000004E-3</v>
      </c>
      <c r="BU352" s="10">
        <v>4.3792999999999997</v>
      </c>
      <c r="BV352" s="10">
        <v>10.199999999999999</v>
      </c>
      <c r="BW352" s="10">
        <v>0.99</v>
      </c>
      <c r="BX352" s="10">
        <v>8.5800000000000001E-2</v>
      </c>
      <c r="BY352" s="10">
        <v>1.2500000000000001E-2</v>
      </c>
      <c r="BZ352" s="10">
        <v>4.9076000000000004</v>
      </c>
      <c r="CA352" s="10">
        <v>10.199999999999999</v>
      </c>
      <c r="CB352" s="10">
        <v>0.99</v>
      </c>
      <c r="CC352" s="10">
        <v>8.9200000000000002E-2</v>
      </c>
      <c r="CD352" s="10">
        <v>1.3100000000000001E-2</v>
      </c>
      <c r="CE352" s="10">
        <v>5.1012000000000004</v>
      </c>
      <c r="CF352" s="10">
        <v>10.199999999999999</v>
      </c>
      <c r="CG352" s="10">
        <v>0.99</v>
      </c>
      <c r="CH352" s="10">
        <v>438</v>
      </c>
      <c r="CI352" s="10" t="s">
        <v>307</v>
      </c>
      <c r="CJ352" s="10">
        <v>0.39410000000000001</v>
      </c>
      <c r="CK352" s="10">
        <v>0.27479999999999999</v>
      </c>
      <c r="CL352" s="10">
        <v>26.416899999999998</v>
      </c>
      <c r="CM352" s="10">
        <v>10.5</v>
      </c>
      <c r="CN352" s="10">
        <v>0.82</v>
      </c>
      <c r="CO352" s="10">
        <v>0.39319999999999999</v>
      </c>
      <c r="CP352" s="10">
        <v>0.2712</v>
      </c>
      <c r="CQ352" s="10">
        <v>26.515899999999998</v>
      </c>
      <c r="CR352" s="10">
        <v>10.4</v>
      </c>
      <c r="CS352" s="10">
        <v>0.82</v>
      </c>
      <c r="CT352" s="10">
        <v>0.38229999999999997</v>
      </c>
      <c r="CU352" s="10">
        <v>0.27589999999999998</v>
      </c>
      <c r="CV352" s="10">
        <v>26.173100000000002</v>
      </c>
      <c r="CW352" s="10">
        <v>10.4</v>
      </c>
      <c r="CX352" s="10">
        <v>0.81</v>
      </c>
      <c r="CY352" s="10">
        <v>437</v>
      </c>
      <c r="CZ352" s="10" t="s">
        <v>290</v>
      </c>
      <c r="DA352" s="10">
        <v>0</v>
      </c>
      <c r="DB352" s="10">
        <v>0</v>
      </c>
      <c r="DC352" s="10">
        <v>0</v>
      </c>
      <c r="DD352" s="10">
        <v>10.3</v>
      </c>
      <c r="DE352" s="10">
        <v>0</v>
      </c>
      <c r="DF352" s="10">
        <v>0</v>
      </c>
      <c r="DG352" s="10">
        <v>0</v>
      </c>
      <c r="DH352" s="10">
        <v>0</v>
      </c>
      <c r="DI352" s="10">
        <v>10.1</v>
      </c>
      <c r="DJ352" s="10">
        <v>0</v>
      </c>
      <c r="DK352" s="10">
        <v>0</v>
      </c>
      <c r="DL352" s="10">
        <v>0</v>
      </c>
      <c r="DM352" s="10">
        <v>0</v>
      </c>
      <c r="DN352" s="10">
        <v>10.1</v>
      </c>
      <c r="DO352" s="10">
        <v>0</v>
      </c>
    </row>
    <row r="353" spans="1:119" x14ac:dyDescent="0.25">
      <c r="A353" s="10">
        <v>439</v>
      </c>
      <c r="B353" s="10" t="s">
        <v>292</v>
      </c>
      <c r="C353" s="10">
        <v>0.09</v>
      </c>
      <c r="D353" s="10">
        <v>0.02</v>
      </c>
      <c r="E353" s="10">
        <v>5</v>
      </c>
      <c r="F353" s="10">
        <v>10.8</v>
      </c>
      <c r="G353" s="10">
        <v>0.98</v>
      </c>
      <c r="H353" s="10">
        <v>0.09</v>
      </c>
      <c r="I353" s="10">
        <v>0.02</v>
      </c>
      <c r="J353" s="10">
        <v>5</v>
      </c>
      <c r="K353" s="10">
        <v>10.6</v>
      </c>
      <c r="L353" s="10">
        <v>0.98</v>
      </c>
      <c r="M353" s="10">
        <v>0.09</v>
      </c>
      <c r="N353" s="10">
        <v>0.02</v>
      </c>
      <c r="O353" s="10">
        <v>5</v>
      </c>
      <c r="P353" s="10">
        <v>10.6</v>
      </c>
      <c r="Q353" s="10">
        <v>0.98</v>
      </c>
      <c r="R353" s="10">
        <v>439</v>
      </c>
      <c r="S353" s="10" t="s">
        <v>292</v>
      </c>
      <c r="T353" s="10">
        <v>8.7400000000000005E-2</v>
      </c>
      <c r="U353" s="10">
        <v>1.78E-2</v>
      </c>
      <c r="V353" s="10">
        <v>5</v>
      </c>
      <c r="W353" s="10">
        <v>10.3</v>
      </c>
      <c r="Y353" s="10">
        <v>8.6599999999999996E-2</v>
      </c>
      <c r="Z353" s="10">
        <v>1.7600000000000001E-2</v>
      </c>
      <c r="AA353" s="10">
        <v>5</v>
      </c>
      <c r="AB353" s="10">
        <v>10.199999999999999</v>
      </c>
      <c r="AD353" s="10">
        <v>8.7400000000000005E-2</v>
      </c>
      <c r="AE353" s="10">
        <v>1.78E-2</v>
      </c>
      <c r="AF353" s="10">
        <v>5</v>
      </c>
      <c r="AG353" s="10">
        <v>10.3</v>
      </c>
      <c r="AI353" s="10">
        <v>439</v>
      </c>
      <c r="AJ353" s="10" t="s">
        <v>292</v>
      </c>
      <c r="AK353" s="10">
        <v>8.8300000000000003E-2</v>
      </c>
      <c r="AL353" s="10">
        <v>1.7899999999999999E-2</v>
      </c>
      <c r="AM353" s="10">
        <v>5.0018000000000002</v>
      </c>
      <c r="AN353" s="10">
        <v>10.4</v>
      </c>
      <c r="AO353" s="10">
        <v>0.98</v>
      </c>
      <c r="AP353" s="10">
        <v>8.7400000000000005E-2</v>
      </c>
      <c r="AQ353" s="10">
        <v>1.78E-2</v>
      </c>
      <c r="AR353" s="10">
        <v>4.9992000000000001</v>
      </c>
      <c r="AS353" s="10">
        <v>10.3</v>
      </c>
      <c r="AT353" s="10">
        <v>0.98</v>
      </c>
      <c r="AU353" s="10">
        <v>8.7400000000000005E-2</v>
      </c>
      <c r="AV353" s="10">
        <v>1.78E-2</v>
      </c>
      <c r="AW353" s="10">
        <v>4.9992000000000001</v>
      </c>
      <c r="AX353" s="10">
        <v>10.3</v>
      </c>
      <c r="AY353" s="10">
        <v>0.98</v>
      </c>
      <c r="AZ353" s="10">
        <v>439</v>
      </c>
      <c r="BA353" s="10" t="s">
        <v>292</v>
      </c>
      <c r="BB353" s="10">
        <v>0.34810000000000002</v>
      </c>
      <c r="BC353" s="10">
        <v>9.8100000000000007E-2</v>
      </c>
      <c r="BD353" s="10">
        <v>20.472999999999999</v>
      </c>
      <c r="BE353" s="10">
        <v>10.199999999999999</v>
      </c>
      <c r="BF353" s="10">
        <v>0.96</v>
      </c>
      <c r="BG353" s="10">
        <v>0.52759999999999996</v>
      </c>
      <c r="BH353" s="10">
        <v>0.11409999999999999</v>
      </c>
      <c r="BI353" s="10">
        <v>30.554300000000001</v>
      </c>
      <c r="BJ353" s="10">
        <v>10.199999999999999</v>
      </c>
      <c r="BK353" s="10">
        <v>0.98</v>
      </c>
      <c r="BL353" s="10">
        <v>0.65039999999999998</v>
      </c>
      <c r="BM353" s="10">
        <v>0.1676</v>
      </c>
      <c r="BN353" s="10">
        <v>37.6462</v>
      </c>
      <c r="BO353" s="10">
        <v>10.3</v>
      </c>
      <c r="BP353" s="10">
        <v>0.97</v>
      </c>
      <c r="BQ353" s="10">
        <v>439</v>
      </c>
      <c r="BR353" s="10" t="s">
        <v>292</v>
      </c>
      <c r="BS353" s="10">
        <v>0</v>
      </c>
      <c r="BT353" s="10">
        <v>2.9999999999999997E-4</v>
      </c>
      <c r="BU353" s="10">
        <v>0</v>
      </c>
      <c r="BV353" s="10">
        <v>10.199999999999999</v>
      </c>
      <c r="BW353" s="10">
        <v>0</v>
      </c>
      <c r="BX353" s="10">
        <v>0</v>
      </c>
      <c r="BY353" s="10">
        <v>2.9999999999999997E-4</v>
      </c>
      <c r="BZ353" s="10">
        <v>0</v>
      </c>
      <c r="CA353" s="10">
        <v>10.199999999999999</v>
      </c>
      <c r="CB353" s="10">
        <v>0</v>
      </c>
      <c r="CC353" s="10">
        <v>0</v>
      </c>
      <c r="CD353" s="10">
        <v>2.9999999999999997E-4</v>
      </c>
      <c r="CE353" s="10">
        <v>0</v>
      </c>
      <c r="CF353" s="10">
        <v>10.199999999999999</v>
      </c>
      <c r="CG353" s="10">
        <v>0</v>
      </c>
      <c r="CH353" s="10">
        <v>439</v>
      </c>
      <c r="CI353" s="10" t="s">
        <v>292</v>
      </c>
      <c r="CJ353" s="10">
        <v>0</v>
      </c>
      <c r="CK353" s="10">
        <v>2.9999999999999997E-4</v>
      </c>
      <c r="CL353" s="10">
        <v>0</v>
      </c>
      <c r="CM353" s="10">
        <v>10.5</v>
      </c>
      <c r="CN353" s="10">
        <v>0</v>
      </c>
      <c r="CO353" s="10">
        <v>0</v>
      </c>
      <c r="CP353" s="10">
        <v>2.9999999999999997E-4</v>
      </c>
      <c r="CQ353" s="10">
        <v>0</v>
      </c>
      <c r="CR353" s="10">
        <v>10.4</v>
      </c>
      <c r="CS353" s="10">
        <v>0</v>
      </c>
      <c r="CT353" s="10">
        <v>0</v>
      </c>
      <c r="CU353" s="10">
        <v>2.9999999999999997E-4</v>
      </c>
      <c r="CV353" s="10">
        <v>0</v>
      </c>
      <c r="CW353" s="10">
        <v>10.4</v>
      </c>
      <c r="CX353" s="10">
        <v>0</v>
      </c>
      <c r="CY353" s="10">
        <v>438</v>
      </c>
      <c r="CZ353" s="10" t="s">
        <v>307</v>
      </c>
      <c r="DA353" s="10">
        <v>8.2699999999999996E-2</v>
      </c>
      <c r="DB353" s="10">
        <v>2.5399999999999999E-2</v>
      </c>
      <c r="DC353" s="10">
        <v>4.8479000000000001</v>
      </c>
      <c r="DD353" s="10">
        <v>10.3</v>
      </c>
      <c r="DE353" s="10">
        <v>0.96</v>
      </c>
      <c r="DF353" s="10">
        <v>7.3700000000000002E-2</v>
      </c>
      <c r="DG353" s="10">
        <v>2.58E-2</v>
      </c>
      <c r="DH353" s="10">
        <v>4.4657999999999998</v>
      </c>
      <c r="DI353" s="10">
        <v>10.1</v>
      </c>
      <c r="DJ353" s="10">
        <v>0.94</v>
      </c>
      <c r="DK353" s="10">
        <v>0.1042</v>
      </c>
      <c r="DL353" s="10">
        <v>5.3199999999999997E-2</v>
      </c>
      <c r="DM353" s="10">
        <v>6.6863000000000001</v>
      </c>
      <c r="DN353" s="10">
        <v>10.1</v>
      </c>
      <c r="DO353" s="10">
        <v>0.89</v>
      </c>
    </row>
    <row r="354" spans="1:119" x14ac:dyDescent="0.25">
      <c r="A354" s="10">
        <v>440</v>
      </c>
      <c r="B354" s="10" t="s">
        <v>293</v>
      </c>
      <c r="C354" s="10">
        <v>0.09</v>
      </c>
      <c r="D354" s="10">
        <v>0.01</v>
      </c>
      <c r="E354" s="10">
        <v>5</v>
      </c>
      <c r="F354" s="10">
        <v>10.8</v>
      </c>
      <c r="G354" s="10">
        <v>0.99</v>
      </c>
      <c r="H354" s="10">
        <v>0.09</v>
      </c>
      <c r="I354" s="10">
        <v>0.01</v>
      </c>
      <c r="J354" s="10">
        <v>5</v>
      </c>
      <c r="K354" s="10">
        <v>10.6</v>
      </c>
      <c r="L354" s="10">
        <v>0.99</v>
      </c>
      <c r="M354" s="10">
        <v>0.09</v>
      </c>
      <c r="N354" s="10">
        <v>0.01</v>
      </c>
      <c r="O354" s="10">
        <v>5</v>
      </c>
      <c r="P354" s="10">
        <v>10.6</v>
      </c>
      <c r="Q354" s="10">
        <v>0.99</v>
      </c>
      <c r="R354" s="10">
        <v>440</v>
      </c>
      <c r="S354" s="10" t="s">
        <v>293</v>
      </c>
      <c r="T354" s="10">
        <v>8.8300000000000003E-2</v>
      </c>
      <c r="U354" s="10">
        <v>1.26E-2</v>
      </c>
      <c r="V354" s="10">
        <v>5</v>
      </c>
      <c r="W354" s="10">
        <v>10.3</v>
      </c>
      <c r="Y354" s="10">
        <v>8.7499999999999994E-2</v>
      </c>
      <c r="Z354" s="10">
        <v>1.2500000000000001E-2</v>
      </c>
      <c r="AA354" s="10">
        <v>5</v>
      </c>
      <c r="AB354" s="10">
        <v>10.199999999999999</v>
      </c>
      <c r="AD354" s="10">
        <v>8.8300000000000003E-2</v>
      </c>
      <c r="AE354" s="10">
        <v>1.26E-2</v>
      </c>
      <c r="AF354" s="10">
        <v>5</v>
      </c>
      <c r="AG354" s="10">
        <v>10.3</v>
      </c>
      <c r="AI354" s="10">
        <v>440</v>
      </c>
      <c r="AJ354" s="10" t="s">
        <v>293</v>
      </c>
      <c r="AK354" s="10">
        <v>8.9200000000000002E-2</v>
      </c>
      <c r="AL354" s="10">
        <v>1.2699999999999999E-2</v>
      </c>
      <c r="AM354" s="10">
        <v>5.0019</v>
      </c>
      <c r="AN354" s="10">
        <v>10.4</v>
      </c>
      <c r="AO354" s="10">
        <v>0.99</v>
      </c>
      <c r="AP354" s="10">
        <v>8.8300000000000003E-2</v>
      </c>
      <c r="AQ354" s="10">
        <v>1.26E-2</v>
      </c>
      <c r="AR354" s="10">
        <v>4.9993999999999996</v>
      </c>
      <c r="AS354" s="10">
        <v>10.3</v>
      </c>
      <c r="AT354" s="10">
        <v>0.99</v>
      </c>
      <c r="AU354" s="10">
        <v>8.8300000000000003E-2</v>
      </c>
      <c r="AV354" s="10">
        <v>1.26E-2</v>
      </c>
      <c r="AW354" s="10">
        <v>4.9993999999999996</v>
      </c>
      <c r="AX354" s="10">
        <v>10.3</v>
      </c>
      <c r="AY354" s="10">
        <v>0.99</v>
      </c>
      <c r="AZ354" s="10">
        <v>440</v>
      </c>
      <c r="BA354" s="10" t="s">
        <v>293</v>
      </c>
      <c r="BB354" s="10">
        <v>8.7900000000000006E-2</v>
      </c>
      <c r="BC354" s="10">
        <v>2.01E-2</v>
      </c>
      <c r="BD354" s="10">
        <v>5.1052</v>
      </c>
      <c r="BE354" s="10">
        <v>10.199999999999999</v>
      </c>
      <c r="BF354" s="10">
        <v>0.97</v>
      </c>
      <c r="BG354" s="10">
        <v>8.8800000000000004E-2</v>
      </c>
      <c r="BH354" s="10">
        <v>1.5599999999999999E-2</v>
      </c>
      <c r="BI354" s="10">
        <v>5.1052</v>
      </c>
      <c r="BJ354" s="10">
        <v>10.199999999999999</v>
      </c>
      <c r="BK354" s="10">
        <v>0.98</v>
      </c>
      <c r="BL354" s="10">
        <v>8.2100000000000006E-2</v>
      </c>
      <c r="BM354" s="10">
        <v>1.7100000000000001E-2</v>
      </c>
      <c r="BN354" s="10">
        <v>4.7031999999999998</v>
      </c>
      <c r="BO354" s="10">
        <v>10.3</v>
      </c>
      <c r="BP354" s="10">
        <v>0.98</v>
      </c>
      <c r="BQ354" s="10">
        <v>440</v>
      </c>
      <c r="BR354" s="10" t="s">
        <v>293</v>
      </c>
      <c r="BS354" s="10">
        <v>6.1800000000000001E-2</v>
      </c>
      <c r="BT354" s="10">
        <v>3.15E-2</v>
      </c>
      <c r="BU354" s="10">
        <v>3.9247999999999998</v>
      </c>
      <c r="BV354" s="10">
        <v>10.199999999999999</v>
      </c>
      <c r="BW354" s="10">
        <v>0.89</v>
      </c>
      <c r="BX354" s="10">
        <v>5.8999999999999997E-2</v>
      </c>
      <c r="BY354" s="10">
        <v>3.1399999999999997E-2</v>
      </c>
      <c r="BZ354" s="10">
        <v>3.7860999999999998</v>
      </c>
      <c r="CA354" s="10">
        <v>10.199999999999999</v>
      </c>
      <c r="CB354" s="10">
        <v>0.88</v>
      </c>
      <c r="CC354" s="10">
        <v>6.3299999999999995E-2</v>
      </c>
      <c r="CD354" s="10">
        <v>3.4099999999999998E-2</v>
      </c>
      <c r="CE354" s="10">
        <v>4.0682999999999998</v>
      </c>
      <c r="CF354" s="10">
        <v>10.199999999999999</v>
      </c>
      <c r="CG354" s="10">
        <v>0.88</v>
      </c>
      <c r="CH354" s="10">
        <v>440</v>
      </c>
      <c r="CI354" s="10" t="s">
        <v>293</v>
      </c>
      <c r="CJ354" s="10">
        <v>4.1799999999999997E-2</v>
      </c>
      <c r="CK354" s="10">
        <v>3.78E-2</v>
      </c>
      <c r="CL354" s="10">
        <v>3.0956999999999999</v>
      </c>
      <c r="CM354" s="10">
        <v>10.5</v>
      </c>
      <c r="CN354" s="10">
        <v>0.74</v>
      </c>
      <c r="CO354" s="10">
        <v>4.3099999999999999E-2</v>
      </c>
      <c r="CP354" s="10">
        <v>3.2899999999999999E-2</v>
      </c>
      <c r="CQ354" s="10">
        <v>3.0103</v>
      </c>
      <c r="CR354" s="10">
        <v>10.4</v>
      </c>
      <c r="CS354" s="10">
        <v>0.8</v>
      </c>
      <c r="CT354" s="10">
        <v>3.8600000000000002E-2</v>
      </c>
      <c r="CU354" s="10">
        <v>2.7400000000000001E-2</v>
      </c>
      <c r="CV354" s="10">
        <v>2.6309</v>
      </c>
      <c r="CW354" s="10">
        <v>10.4</v>
      </c>
      <c r="CX354" s="10">
        <v>0.82</v>
      </c>
      <c r="CY354" s="10">
        <v>439</v>
      </c>
      <c r="CZ354" s="10" t="s">
        <v>292</v>
      </c>
      <c r="DA354" s="10">
        <v>0.1125</v>
      </c>
      <c r="DB354" s="10">
        <v>2.7300000000000001E-2</v>
      </c>
      <c r="DC354" s="10">
        <v>6.4889999999999999</v>
      </c>
      <c r="DD354" s="10">
        <v>10.3</v>
      </c>
      <c r="DE354" s="10">
        <v>0.97</v>
      </c>
      <c r="DF354" s="10">
        <v>0.129</v>
      </c>
      <c r="DG354" s="10">
        <v>3.4500000000000003E-2</v>
      </c>
      <c r="DH354" s="10">
        <v>7.6332000000000004</v>
      </c>
      <c r="DI354" s="10">
        <v>10.1</v>
      </c>
      <c r="DJ354" s="10">
        <v>0.97</v>
      </c>
      <c r="DK354" s="10">
        <v>0.1152</v>
      </c>
      <c r="DL354" s="10">
        <v>2.7300000000000001E-2</v>
      </c>
      <c r="DM354" s="10">
        <v>6.7675999999999998</v>
      </c>
      <c r="DN354" s="10">
        <v>10.1</v>
      </c>
      <c r="DO354" s="10">
        <v>0.97</v>
      </c>
    </row>
    <row r="355" spans="1:119" x14ac:dyDescent="0.25">
      <c r="A355" s="10">
        <v>441</v>
      </c>
      <c r="B355" s="10" t="s">
        <v>80</v>
      </c>
      <c r="C355" s="10">
        <v>35.14</v>
      </c>
      <c r="D355" s="10">
        <v>2.44</v>
      </c>
      <c r="E355" s="10">
        <v>169.49</v>
      </c>
      <c r="F355" s="10">
        <v>120</v>
      </c>
      <c r="G355" s="10">
        <v>0.998</v>
      </c>
      <c r="H355" s="10">
        <v>31.68</v>
      </c>
      <c r="I355" s="10">
        <v>8.4700000000000006</v>
      </c>
      <c r="J355" s="10">
        <v>159.38999999999999</v>
      </c>
      <c r="K355" s="10">
        <v>118.8</v>
      </c>
      <c r="L355" s="10">
        <v>0.96599999999999997</v>
      </c>
      <c r="M355" s="10">
        <v>38.39</v>
      </c>
      <c r="N355" s="10">
        <v>14.7</v>
      </c>
      <c r="O355" s="10">
        <v>200.43</v>
      </c>
      <c r="P355" s="10">
        <v>118.4</v>
      </c>
      <c r="Q355" s="10">
        <v>0.93400000000000005</v>
      </c>
      <c r="R355" s="10">
        <v>441</v>
      </c>
      <c r="S355" s="10" t="s">
        <v>80</v>
      </c>
      <c r="T355" s="10">
        <v>4.0199999999999996</v>
      </c>
      <c r="U355" s="10">
        <v>1.64</v>
      </c>
      <c r="V355" s="10">
        <v>21.121147635682192</v>
      </c>
      <c r="W355" s="10">
        <v>118.68</v>
      </c>
      <c r="Y355" s="10">
        <v>7.11</v>
      </c>
      <c r="Z355" s="10">
        <v>2.91</v>
      </c>
      <c r="AA355" s="10">
        <v>37.329327240674402</v>
      </c>
      <c r="AB355" s="10">
        <v>118.82</v>
      </c>
      <c r="AD355" s="10">
        <v>5.56</v>
      </c>
      <c r="AE355" s="10">
        <v>2.27</v>
      </c>
      <c r="AF355" s="10">
        <v>29.456287670577751</v>
      </c>
      <c r="AG355" s="10">
        <v>117.71</v>
      </c>
      <c r="AI355" s="10">
        <v>441</v>
      </c>
      <c r="AJ355" s="10" t="s">
        <v>80</v>
      </c>
      <c r="AK355" s="10">
        <v>-6.4388109392755277</v>
      </c>
      <c r="AL355" s="10">
        <v>-2.6361491334116325</v>
      </c>
      <c r="AM355" s="10">
        <v>-33.551600379768615</v>
      </c>
      <c r="AN355" s="10">
        <v>119.72442690316664</v>
      </c>
      <c r="AO355" s="10">
        <v>0.92544164431889342</v>
      </c>
      <c r="AP355" s="10">
        <v>-11.917885045544539</v>
      </c>
      <c r="AQ355" s="10">
        <v>-4.8744819140675606</v>
      </c>
      <c r="AR355" s="10">
        <v>-62.524272394281262</v>
      </c>
      <c r="AS355" s="10">
        <v>118.89907641519346</v>
      </c>
      <c r="AT355" s="10">
        <v>0.92557461946948005</v>
      </c>
      <c r="AU355" s="10">
        <v>-9.1616930600110855</v>
      </c>
      <c r="AV355" s="10">
        <v>-3.7400016525460913</v>
      </c>
      <c r="AW355" s="10">
        <v>-47.919941196459305</v>
      </c>
      <c r="AX355" s="10">
        <v>119.22523399267115</v>
      </c>
      <c r="AY355" s="10">
        <v>0.92582872342273015</v>
      </c>
      <c r="AZ355" s="10">
        <v>441</v>
      </c>
      <c r="BA355" s="10" t="s">
        <v>80</v>
      </c>
      <c r="BB355" s="10">
        <v>9.6758818730265353E-12</v>
      </c>
      <c r="BC355" s="10">
        <v>8.1699475644566185E-11</v>
      </c>
      <c r="BD355" s="10">
        <v>3.9946014375699524E-10</v>
      </c>
      <c r="BE355" s="10">
        <v>118.9076493180692</v>
      </c>
      <c r="BF355" s="10">
        <v>0.1176106588068907</v>
      </c>
      <c r="BG355" s="10">
        <v>-6.097955787294009E-13</v>
      </c>
      <c r="BH355" s="10">
        <v>1.5052197450040993E-11</v>
      </c>
      <c r="BI355" s="10">
        <v>-7.3654542177208283E-11</v>
      </c>
      <c r="BJ355" s="10">
        <v>118.08530094283471</v>
      </c>
      <c r="BK355" s="10">
        <v>4.047885960167398E-2</v>
      </c>
      <c r="BL355" s="10">
        <v>2.9791928277112577E-12</v>
      </c>
      <c r="BM355" s="10">
        <v>7.0183838485644655E-11</v>
      </c>
      <c r="BN355" s="10">
        <v>3.4257998737767774E-10</v>
      </c>
      <c r="BO355" s="10">
        <v>118.38738264619278</v>
      </c>
      <c r="BP355" s="10">
        <v>4.2410225167108316E-2</v>
      </c>
      <c r="BQ355" s="10">
        <v>441</v>
      </c>
      <c r="BR355" s="10" t="s">
        <v>80</v>
      </c>
      <c r="BS355" s="10">
        <v>-2.12</v>
      </c>
      <c r="BT355" s="10">
        <v>-1.07</v>
      </c>
      <c r="BU355" s="10">
        <v>-11.496082822090848</v>
      </c>
      <c r="BV355" s="10">
        <v>119.262</v>
      </c>
      <c r="BW355" s="10">
        <v>0.89273643836048933</v>
      </c>
      <c r="BX355" s="10">
        <v>-4.3520000000000003</v>
      </c>
      <c r="BY355" s="10">
        <v>-1.7410000000000001</v>
      </c>
      <c r="BZ355" s="10">
        <v>-23.008999307587654</v>
      </c>
      <c r="CA355" s="10">
        <v>117.616</v>
      </c>
      <c r="CB355" s="10">
        <v>0.92846197695341692</v>
      </c>
      <c r="CC355" s="10">
        <v>-5.3239999999999998</v>
      </c>
      <c r="CD355" s="10">
        <v>-1.841</v>
      </c>
      <c r="CE355" s="10">
        <v>-27.133154061113814</v>
      </c>
      <c r="CF355" s="10">
        <v>119.86799999999999</v>
      </c>
      <c r="CG355" s="10">
        <v>0.94509154856587085</v>
      </c>
      <c r="CH355" s="10">
        <v>441</v>
      </c>
      <c r="CI355" s="10" t="s">
        <v>80</v>
      </c>
      <c r="CJ355" s="10">
        <v>-7.3940000000000001</v>
      </c>
      <c r="CK355" s="10">
        <v>-3.7610000000000001</v>
      </c>
      <c r="CL355" s="10">
        <v>-39.997705383977923</v>
      </c>
      <c r="CM355" s="10">
        <v>119.74299999999999</v>
      </c>
      <c r="CN355" s="10">
        <v>0.8913199087202176</v>
      </c>
      <c r="CO355" s="10">
        <v>-11.964</v>
      </c>
      <c r="CP355" s="10">
        <v>-5.4180000000000001</v>
      </c>
      <c r="CQ355" s="10">
        <v>-64.254724572638736</v>
      </c>
      <c r="CR355" s="10">
        <v>118.01</v>
      </c>
      <c r="CS355" s="10">
        <v>0.91094446278197838</v>
      </c>
      <c r="CT355" s="10">
        <v>-12.683999999999999</v>
      </c>
      <c r="CU355" s="10">
        <v>-5.3869999999999996</v>
      </c>
      <c r="CV355" s="10">
        <v>-66.378048499616597</v>
      </c>
      <c r="CW355" s="10">
        <v>119.86199999999999</v>
      </c>
      <c r="CX355" s="10">
        <v>0.92042754262911364</v>
      </c>
      <c r="CY355" s="10">
        <v>440</v>
      </c>
      <c r="CZ355" s="10" t="s">
        <v>293</v>
      </c>
      <c r="DA355" s="10">
        <v>4.9799999999999997E-2</v>
      </c>
      <c r="DB355" s="10">
        <v>2.7900000000000001E-2</v>
      </c>
      <c r="DC355" s="10">
        <v>3.2021999999999999</v>
      </c>
      <c r="DD355" s="10">
        <v>10.3</v>
      </c>
      <c r="DE355" s="10">
        <v>0.87</v>
      </c>
      <c r="DF355" s="10">
        <v>5.28E-2</v>
      </c>
      <c r="DG355" s="10">
        <v>3.0800000000000001E-2</v>
      </c>
      <c r="DH355" s="10">
        <v>3.4942000000000002</v>
      </c>
      <c r="DI355" s="10">
        <v>10.1</v>
      </c>
      <c r="DJ355" s="10">
        <v>0.86</v>
      </c>
      <c r="DK355" s="10">
        <v>4.4299999999999999E-2</v>
      </c>
      <c r="DL355" s="10">
        <v>2.2499999999999999E-2</v>
      </c>
      <c r="DM355" s="10">
        <v>2.8407</v>
      </c>
      <c r="DN355" s="10">
        <v>10.1</v>
      </c>
      <c r="DO355" s="10">
        <v>0.89</v>
      </c>
    </row>
    <row r="356" spans="1:119" x14ac:dyDescent="0.25">
      <c r="A356" s="10">
        <v>442</v>
      </c>
      <c r="B356" s="10" t="s">
        <v>81</v>
      </c>
      <c r="C356" s="10">
        <v>37.380000000000003</v>
      </c>
      <c r="D356" s="10">
        <v>3.7</v>
      </c>
      <c r="E356" s="10">
        <v>180.74</v>
      </c>
      <c r="F356" s="10">
        <v>120</v>
      </c>
      <c r="G356" s="10">
        <v>0.995</v>
      </c>
      <c r="H356" s="10">
        <v>36.53</v>
      </c>
      <c r="I356" s="10">
        <v>11.06</v>
      </c>
      <c r="J356" s="10">
        <v>185.51</v>
      </c>
      <c r="K356" s="10">
        <v>118.8</v>
      </c>
      <c r="L356" s="10">
        <v>0.95699999999999996</v>
      </c>
      <c r="M356" s="10">
        <v>42.02</v>
      </c>
      <c r="N356" s="10">
        <v>16.61</v>
      </c>
      <c r="O356" s="10">
        <v>220.34</v>
      </c>
      <c r="P356" s="10">
        <v>118.4</v>
      </c>
      <c r="Q356" s="10">
        <v>0.93</v>
      </c>
      <c r="R356" s="10">
        <v>442</v>
      </c>
      <c r="S356" s="10" t="s">
        <v>81</v>
      </c>
      <c r="T356" s="10">
        <v>1.43</v>
      </c>
      <c r="U356" s="10">
        <v>0.59</v>
      </c>
      <c r="V356" s="10">
        <v>7.5254622979286809</v>
      </c>
      <c r="W356" s="10">
        <v>118.68</v>
      </c>
      <c r="Y356" s="10">
        <v>2.31</v>
      </c>
      <c r="Z356" s="10">
        <v>0.95</v>
      </c>
      <c r="AA356" s="10">
        <v>12.135476845516473</v>
      </c>
      <c r="AB356" s="10">
        <v>118.83</v>
      </c>
      <c r="AD356" s="10">
        <v>2.79</v>
      </c>
      <c r="AE356" s="10">
        <v>1.1399999999999999</v>
      </c>
      <c r="AF356" s="10">
        <v>14.782823929667252</v>
      </c>
      <c r="AG356" s="10">
        <v>117.71</v>
      </c>
      <c r="AI356" s="10">
        <v>442</v>
      </c>
      <c r="AJ356" s="10" t="s">
        <v>81</v>
      </c>
      <c r="AK356" s="10">
        <v>-1.5737593934416962</v>
      </c>
      <c r="AL356" s="10">
        <v>-0.65626423340933571</v>
      </c>
      <c r="AM356" s="10">
        <v>-8.2209357080235197</v>
      </c>
      <c r="AN356" s="10">
        <v>119.74864733737523</v>
      </c>
      <c r="AO356" s="10">
        <v>0.92296629092465154</v>
      </c>
      <c r="AP356" s="10">
        <v>-3.0247116133771099</v>
      </c>
      <c r="AQ356" s="10">
        <v>-1.2444019834522269</v>
      </c>
      <c r="AR356" s="10">
        <v>-15.875761056602924</v>
      </c>
      <c r="AS356" s="10">
        <v>118.94447515323098</v>
      </c>
      <c r="AT356" s="10">
        <v>0.92479296706646108</v>
      </c>
      <c r="AU356" s="10">
        <v>-5.2226100116793157</v>
      </c>
      <c r="AV356" s="10">
        <v>-2.1602009986630115</v>
      </c>
      <c r="AW356" s="10">
        <v>-27.362712602645988</v>
      </c>
      <c r="AX356" s="10">
        <v>119.25102405960327</v>
      </c>
      <c r="AY356" s="10">
        <v>0.92407177102608251</v>
      </c>
      <c r="AZ356" s="10">
        <v>442</v>
      </c>
      <c r="BA356" s="10" t="s">
        <v>81</v>
      </c>
      <c r="BB356" s="10">
        <v>-5.5450092422997104</v>
      </c>
      <c r="BC356" s="10">
        <v>-2.7337171589358831</v>
      </c>
      <c r="BD356" s="10">
        <v>-30.020435994051368</v>
      </c>
      <c r="BE356" s="10">
        <v>118.89665414178899</v>
      </c>
      <c r="BF356" s="10">
        <v>0.89692270561346199</v>
      </c>
      <c r="BG356" s="10">
        <v>-10.652788604152049</v>
      </c>
      <c r="BH356" s="10">
        <v>-4.9199252076741162</v>
      </c>
      <c r="BI356" s="10">
        <v>-57.38789955675648</v>
      </c>
      <c r="BJ356" s="10">
        <v>118.05011360188485</v>
      </c>
      <c r="BK356" s="10">
        <v>0.90785385630312432</v>
      </c>
      <c r="BL356" s="10">
        <v>-9.3047824556877234</v>
      </c>
      <c r="BM356" s="10">
        <v>-4.388302565956562</v>
      </c>
      <c r="BN356" s="10">
        <v>-50.185558839624925</v>
      </c>
      <c r="BO356" s="10">
        <v>118.35256588759998</v>
      </c>
      <c r="BP356" s="10">
        <v>0.90445956098092528</v>
      </c>
      <c r="BQ356" s="10">
        <v>442</v>
      </c>
      <c r="BR356" s="10" t="s">
        <v>81</v>
      </c>
      <c r="BS356" s="10">
        <v>-4.12</v>
      </c>
      <c r="BT356" s="10">
        <v>-1.843</v>
      </c>
      <c r="BU356" s="10">
        <v>-21.852006626224881</v>
      </c>
      <c r="BV356" s="10">
        <v>119.249</v>
      </c>
      <c r="BW356" s="10">
        <v>0.91283129194958479</v>
      </c>
      <c r="BX356" s="10">
        <v>-7.7530000000000001</v>
      </c>
      <c r="BY356" s="10">
        <v>-3.165</v>
      </c>
      <c r="BZ356" s="10">
        <v>-41.115846928709239</v>
      </c>
      <c r="CA356" s="10">
        <v>117.59</v>
      </c>
      <c r="CB356" s="10">
        <v>0.92582632568596224</v>
      </c>
      <c r="CC356" s="10">
        <v>-8.1319999999999997</v>
      </c>
      <c r="CD356" s="10">
        <v>-2.661</v>
      </c>
      <c r="CE356" s="10">
        <v>-41.220124904867625</v>
      </c>
      <c r="CF356" s="10">
        <v>119.84399999999999</v>
      </c>
      <c r="CG356" s="10">
        <v>0.9504103195758713</v>
      </c>
      <c r="CH356" s="10">
        <v>442</v>
      </c>
      <c r="CI356" s="10" t="s">
        <v>81</v>
      </c>
      <c r="CJ356" s="10">
        <v>0</v>
      </c>
      <c r="CK356" s="10">
        <v>0</v>
      </c>
      <c r="CM356" s="10">
        <v>119.779</v>
      </c>
      <c r="CO356" s="10">
        <v>0</v>
      </c>
      <c r="CP356" s="10">
        <v>0</v>
      </c>
      <c r="CR356" s="10">
        <v>118.065</v>
      </c>
      <c r="CT356" s="10">
        <v>0</v>
      </c>
      <c r="CU356" s="10">
        <v>0</v>
      </c>
      <c r="CW356" s="10">
        <v>119.916</v>
      </c>
      <c r="CY356" s="10">
        <v>441</v>
      </c>
      <c r="CZ356" s="10" t="s">
        <v>80</v>
      </c>
      <c r="DA356" s="10">
        <v>-7.0970000000000004</v>
      </c>
      <c r="DB356" s="10">
        <v>-2.4350000000000001</v>
      </c>
      <c r="DC356" s="10">
        <v>-36.659938141998403</v>
      </c>
      <c r="DD356" s="10">
        <v>118.16500000000001</v>
      </c>
      <c r="DE356" s="10">
        <v>0.94587465973022389</v>
      </c>
      <c r="DF356" s="10">
        <v>-12.936</v>
      </c>
      <c r="DG356" s="10">
        <v>-3.5369999999999999</v>
      </c>
      <c r="DH356" s="10">
        <v>-65.726800419277211</v>
      </c>
      <c r="DI356" s="10">
        <v>117.80200000000001</v>
      </c>
      <c r="DJ356" s="10">
        <v>0.96459326307286108</v>
      </c>
      <c r="DK356" s="10">
        <v>-16.061</v>
      </c>
      <c r="DL356" s="10">
        <v>-4.3840000000000003</v>
      </c>
      <c r="DM356" s="10">
        <v>-81.538304333980591</v>
      </c>
      <c r="DN356" s="10">
        <v>117.884</v>
      </c>
      <c r="DO356" s="10">
        <v>0.96470696782599763</v>
      </c>
    </row>
    <row r="357" spans="1:119" x14ac:dyDescent="0.25">
      <c r="A357" s="10">
        <v>443</v>
      </c>
      <c r="B357" s="10" t="s">
        <v>39</v>
      </c>
      <c r="C357" s="10">
        <v>2.64</v>
      </c>
      <c r="D357" s="10">
        <v>1.05</v>
      </c>
      <c r="E357" s="10">
        <v>13.68</v>
      </c>
      <c r="F357" s="10">
        <v>119.93</v>
      </c>
      <c r="G357" s="10">
        <v>0.93</v>
      </c>
      <c r="H357" s="10">
        <v>5.22</v>
      </c>
      <c r="I357" s="10">
        <v>1.51</v>
      </c>
      <c r="J357" s="10">
        <v>26.46</v>
      </c>
      <c r="K357" s="10">
        <v>118.7</v>
      </c>
      <c r="L357" s="10">
        <v>0.96</v>
      </c>
      <c r="M357" s="10">
        <v>5.61</v>
      </c>
      <c r="N357" s="10">
        <v>2.0499999999999998</v>
      </c>
      <c r="O357" s="10">
        <v>29.18</v>
      </c>
      <c r="P357" s="10">
        <v>118.25</v>
      </c>
      <c r="Q357" s="10">
        <v>0.93899999999999995</v>
      </c>
      <c r="R357" s="10">
        <v>443</v>
      </c>
      <c r="S357" s="10" t="s">
        <v>39</v>
      </c>
      <c r="T357" s="10">
        <v>-4.0199999999999996</v>
      </c>
      <c r="U357" s="10">
        <v>-1.64</v>
      </c>
      <c r="V357" s="10">
        <v>-21.121147635682192</v>
      </c>
      <c r="W357" s="10">
        <v>118.68</v>
      </c>
      <c r="Y357" s="10">
        <v>-7.11</v>
      </c>
      <c r="Z357" s="10">
        <v>-2.91</v>
      </c>
      <c r="AA357" s="10">
        <v>-37.329327240674402</v>
      </c>
      <c r="AB357" s="10">
        <v>118.82</v>
      </c>
      <c r="AD357" s="10">
        <v>-5.56</v>
      </c>
      <c r="AE357" s="10">
        <v>-2.27</v>
      </c>
      <c r="AF357" s="10">
        <v>-29.456287670577751</v>
      </c>
      <c r="AG357" s="10">
        <v>117.71</v>
      </c>
      <c r="AI357" s="10">
        <v>443</v>
      </c>
      <c r="AJ357" s="10" t="s">
        <v>39</v>
      </c>
      <c r="AK357" s="10">
        <v>6.4388109392623445</v>
      </c>
      <c r="AL357" s="10">
        <v>2.6361491334234786</v>
      </c>
      <c r="AM357" s="10">
        <v>33.551600379731418</v>
      </c>
      <c r="AN357" s="10">
        <v>119.72442690316664</v>
      </c>
      <c r="AO357" s="10">
        <v>0.92544164431802445</v>
      </c>
      <c r="AP357" s="10">
        <v>11.917885045560167</v>
      </c>
      <c r="AQ357" s="10">
        <v>4.8744819141122298</v>
      </c>
      <c r="AR357" s="10">
        <v>62.524272394433609</v>
      </c>
      <c r="AS357" s="10">
        <v>118.89907641519346</v>
      </c>
      <c r="AT357" s="10">
        <v>0.92557461946843844</v>
      </c>
      <c r="AU357" s="10">
        <v>9.1616930599950486</v>
      </c>
      <c r="AV357" s="10">
        <v>3.740001652544132</v>
      </c>
      <c r="AW357" s="10">
        <v>47.919941196383817</v>
      </c>
      <c r="AX357" s="10">
        <v>119.22523399267115</v>
      </c>
      <c r="AY357" s="10">
        <v>0.92582872342256783</v>
      </c>
      <c r="AZ357" s="10">
        <v>443</v>
      </c>
      <c r="BA357" s="10" t="s">
        <v>39</v>
      </c>
      <c r="BQ357" s="10">
        <v>443</v>
      </c>
      <c r="BR357" s="10" t="s">
        <v>39</v>
      </c>
      <c r="BS357" s="10">
        <v>2.12</v>
      </c>
      <c r="BT357" s="10">
        <v>1.07</v>
      </c>
      <c r="BU357" s="10">
        <v>11.496082822090848</v>
      </c>
      <c r="BV357" s="10">
        <v>119.262</v>
      </c>
      <c r="BW357" s="10">
        <v>0.89273643836048933</v>
      </c>
      <c r="BX357" s="10">
        <v>4.3520000000000003</v>
      </c>
      <c r="BY357" s="10">
        <v>1.7410000000000001</v>
      </c>
      <c r="BZ357" s="10">
        <v>23.008999307587654</v>
      </c>
      <c r="CA357" s="10">
        <v>117.616</v>
      </c>
      <c r="CB357" s="10">
        <v>0.92846197695341692</v>
      </c>
      <c r="CC357" s="10">
        <v>5.3239999999999998</v>
      </c>
      <c r="CD357" s="10">
        <v>1.841</v>
      </c>
      <c r="CE357" s="10">
        <v>27.133154061113814</v>
      </c>
      <c r="CF357" s="10">
        <v>119.86799999999999</v>
      </c>
      <c r="CG357" s="10">
        <v>0.94509154856587085</v>
      </c>
      <c r="CH357" s="10">
        <v>443</v>
      </c>
      <c r="CI357" s="10" t="s">
        <v>39</v>
      </c>
      <c r="CJ357" s="10">
        <v>7.3940000000000001</v>
      </c>
      <c r="CK357" s="10">
        <v>3.7610000000000001</v>
      </c>
      <c r="CL357" s="10">
        <v>39.997705383977923</v>
      </c>
      <c r="CM357" s="10">
        <v>119.74299999999999</v>
      </c>
      <c r="CN357" s="10">
        <v>0.8913199087202176</v>
      </c>
      <c r="CO357" s="10">
        <v>11.964</v>
      </c>
      <c r="CP357" s="10">
        <v>5.4180000000000001</v>
      </c>
      <c r="CQ357" s="10">
        <v>64.254724572638736</v>
      </c>
      <c r="CR357" s="10">
        <v>118.01</v>
      </c>
      <c r="CS357" s="10">
        <v>0.91094446278197838</v>
      </c>
      <c r="CT357" s="10">
        <v>12.683999999999999</v>
      </c>
      <c r="CU357" s="10">
        <v>5.3869999999999996</v>
      </c>
      <c r="CV357" s="10">
        <v>66.378048499616597</v>
      </c>
      <c r="CW357" s="10">
        <v>119.86199999999999</v>
      </c>
      <c r="CX357" s="10">
        <v>0.92042754262911364</v>
      </c>
      <c r="CY357" s="10">
        <v>442</v>
      </c>
      <c r="CZ357" s="10" t="s">
        <v>81</v>
      </c>
      <c r="DA357" s="10">
        <v>0</v>
      </c>
      <c r="DB357" s="10">
        <v>0</v>
      </c>
      <c r="DD357" s="10">
        <v>118.182</v>
      </c>
      <c r="DF357" s="10">
        <v>0</v>
      </c>
      <c r="DG357" s="10">
        <v>0</v>
      </c>
      <c r="DI357" s="10">
        <v>117.824</v>
      </c>
      <c r="DK357" s="10">
        <v>0</v>
      </c>
      <c r="DL357" s="10">
        <v>0</v>
      </c>
      <c r="DN357" s="10">
        <v>117.916</v>
      </c>
    </row>
    <row r="358" spans="1:119" x14ac:dyDescent="0.25">
      <c r="A358" s="10">
        <v>444</v>
      </c>
      <c r="B358" s="10" t="s">
        <v>40</v>
      </c>
      <c r="C358" s="10">
        <v>3.22</v>
      </c>
      <c r="D358" s="10">
        <v>1.34</v>
      </c>
      <c r="E358" s="10">
        <v>16.809999999999999</v>
      </c>
      <c r="F358" s="10">
        <v>119.92</v>
      </c>
      <c r="G358" s="10">
        <v>0.92300000000000004</v>
      </c>
      <c r="H358" s="10">
        <v>8.36</v>
      </c>
      <c r="I358" s="10">
        <v>3.09</v>
      </c>
      <c r="J358" s="10">
        <v>43.37</v>
      </c>
      <c r="K358" s="10">
        <v>118.68</v>
      </c>
      <c r="L358" s="10">
        <v>0.93799999999999994</v>
      </c>
      <c r="M358" s="10">
        <v>7.04</v>
      </c>
      <c r="N358" s="10">
        <v>2.74</v>
      </c>
      <c r="O358" s="10">
        <v>36.89</v>
      </c>
      <c r="P358" s="10">
        <v>118.23</v>
      </c>
      <c r="Q358" s="10">
        <v>0.93200000000000005</v>
      </c>
      <c r="R358" s="10">
        <v>444</v>
      </c>
      <c r="S358" s="10" t="s">
        <v>40</v>
      </c>
      <c r="T358" s="10">
        <v>-1.43</v>
      </c>
      <c r="U358" s="10">
        <v>-0.59</v>
      </c>
      <c r="V358" s="10">
        <v>-7.5254622979286809</v>
      </c>
      <c r="W358" s="10">
        <v>118.68</v>
      </c>
      <c r="Y358" s="10">
        <v>-2.31</v>
      </c>
      <c r="Z358" s="10">
        <v>-0.95</v>
      </c>
      <c r="AA358" s="10">
        <v>-12.135476845516473</v>
      </c>
      <c r="AB358" s="10">
        <v>118.83</v>
      </c>
      <c r="AD358" s="10">
        <v>-2.79</v>
      </c>
      <c r="AE358" s="10">
        <v>-1.1399999999999999</v>
      </c>
      <c r="AF358" s="10">
        <v>-14.782823929667252</v>
      </c>
      <c r="AG358" s="10">
        <v>117.71</v>
      </c>
      <c r="AI358" s="10">
        <v>444</v>
      </c>
      <c r="AJ358" s="10" t="s">
        <v>40</v>
      </c>
      <c r="AK358" s="10">
        <v>1.5737593934365495</v>
      </c>
      <c r="AL358" s="10">
        <v>0.656264233437446</v>
      </c>
      <c r="AM358" s="10">
        <v>8.2209357080527816</v>
      </c>
      <c r="AN358" s="10">
        <v>119.74864733737523</v>
      </c>
      <c r="AO358" s="10">
        <v>0.92296629091834803</v>
      </c>
      <c r="AP358" s="10">
        <v>3.0247116133832916</v>
      </c>
      <c r="AQ358" s="10">
        <v>1.2444019834860323</v>
      </c>
      <c r="AR358" s="10">
        <v>15.875761056693102</v>
      </c>
      <c r="AS358" s="10">
        <v>118.94447515323098</v>
      </c>
      <c r="AT358" s="10">
        <v>0.92479296706309788</v>
      </c>
      <c r="AU358" s="10">
        <v>5.222610011674873</v>
      </c>
      <c r="AV358" s="10">
        <v>2.160200998686308</v>
      </c>
      <c r="AW358" s="10">
        <v>27.36271260266922</v>
      </c>
      <c r="AX358" s="10">
        <v>119.25102405960327</v>
      </c>
      <c r="AY358" s="10">
        <v>0.92407177102451177</v>
      </c>
      <c r="AZ358" s="10">
        <v>444</v>
      </c>
      <c r="BA358" s="10" t="s">
        <v>40</v>
      </c>
      <c r="BB358" s="10">
        <v>5.5450092422946931</v>
      </c>
      <c r="BC358" s="10">
        <v>2.7337171590405269</v>
      </c>
      <c r="BD358" s="10">
        <v>30.020435994254203</v>
      </c>
      <c r="BE358" s="10">
        <v>118.89665414178899</v>
      </c>
      <c r="BF358" s="10">
        <v>0.89692270560659026</v>
      </c>
      <c r="BG358" s="10">
        <v>10.652788604141403</v>
      </c>
      <c r="BH358" s="10">
        <v>4.9199252076910334</v>
      </c>
      <c r="BI358" s="10">
        <v>57.387899556743896</v>
      </c>
      <c r="BJ358" s="10">
        <v>118.05011360188485</v>
      </c>
      <c r="BK358" s="10">
        <v>0.90785385630241611</v>
      </c>
      <c r="BL358" s="10">
        <v>9.3047824556878016</v>
      </c>
      <c r="BM358" s="10">
        <v>4.3883025659644588</v>
      </c>
      <c r="BN358" s="10">
        <v>50.185558839641701</v>
      </c>
      <c r="BO358" s="10">
        <v>118.35256588759998</v>
      </c>
      <c r="BP358" s="10">
        <v>0.90445956098063052</v>
      </c>
      <c r="BQ358" s="10">
        <v>444</v>
      </c>
      <c r="BR358" s="10" t="s">
        <v>40</v>
      </c>
      <c r="BS358" s="10">
        <v>4.12</v>
      </c>
      <c r="BT358" s="10">
        <v>1.843</v>
      </c>
      <c r="BU358" s="10">
        <v>21.852006626224881</v>
      </c>
      <c r="BV358" s="10">
        <v>119.249</v>
      </c>
      <c r="BW358" s="10">
        <v>0.91283129194958479</v>
      </c>
      <c r="BX358" s="10">
        <v>7.7530000000000001</v>
      </c>
      <c r="BY358" s="10">
        <v>3.165</v>
      </c>
      <c r="BZ358" s="10">
        <v>41.115846928709239</v>
      </c>
      <c r="CA358" s="10">
        <v>117.59</v>
      </c>
      <c r="CB358" s="10">
        <v>0.92582632568596224</v>
      </c>
      <c r="CC358" s="10">
        <v>8.1319999999999997</v>
      </c>
      <c r="CD358" s="10">
        <v>2.661</v>
      </c>
      <c r="CE358" s="10">
        <v>41.220124904867625</v>
      </c>
      <c r="CF358" s="10">
        <v>119.84399999999999</v>
      </c>
      <c r="CG358" s="10">
        <v>0.9504103195758713</v>
      </c>
      <c r="CH358" s="10">
        <v>444</v>
      </c>
      <c r="CI358" s="10" t="s">
        <v>40</v>
      </c>
      <c r="CY358" s="10">
        <v>443</v>
      </c>
      <c r="CZ358" s="10" t="s">
        <v>39</v>
      </c>
      <c r="DA358" s="10">
        <v>7.0970000000000004</v>
      </c>
      <c r="DB358" s="10">
        <v>2.4350000000000001</v>
      </c>
      <c r="DC358" s="10">
        <v>36.659938141998403</v>
      </c>
      <c r="DD358" s="10">
        <v>118.16500000000001</v>
      </c>
      <c r="DE358" s="10">
        <v>0.94587465973022389</v>
      </c>
      <c r="DF358" s="10">
        <v>12.936</v>
      </c>
      <c r="DG358" s="10">
        <v>3.5369999999999999</v>
      </c>
      <c r="DH358" s="10">
        <v>65.726800419277211</v>
      </c>
      <c r="DI358" s="10">
        <v>117.80200000000001</v>
      </c>
      <c r="DJ358" s="10">
        <v>0.96459326307286108</v>
      </c>
      <c r="DK358" s="10">
        <v>16.061</v>
      </c>
      <c r="DL358" s="10">
        <v>4.3840000000000003</v>
      </c>
      <c r="DM358" s="10">
        <v>81.538304333980591</v>
      </c>
      <c r="DN358" s="10">
        <v>117.884</v>
      </c>
      <c r="DO358" s="10">
        <v>0.96470696782599763</v>
      </c>
    </row>
    <row r="359" spans="1:119" x14ac:dyDescent="0.25">
      <c r="A359" s="10">
        <v>445</v>
      </c>
      <c r="B359" s="10" t="s">
        <v>811</v>
      </c>
      <c r="R359" s="10">
        <v>445</v>
      </c>
      <c r="S359" s="10" t="s">
        <v>811</v>
      </c>
      <c r="AI359" s="10">
        <v>445</v>
      </c>
      <c r="AJ359" s="10" t="s">
        <v>811</v>
      </c>
      <c r="AK359" s="10">
        <v>4.8280842046489072</v>
      </c>
      <c r="AL359" s="10">
        <v>1.717079378645165</v>
      </c>
      <c r="AM359" s="10">
        <v>281.76508057983506</v>
      </c>
      <c r="AN359" s="10">
        <v>10.5</v>
      </c>
      <c r="AO359" s="10">
        <v>0.94218837144756706</v>
      </c>
      <c r="AP359" s="10">
        <v>8.8323100441475297</v>
      </c>
      <c r="AQ359" s="10">
        <v>2.974671315339009</v>
      </c>
      <c r="AR359" s="10">
        <v>512.45520837466859</v>
      </c>
      <c r="AS359" s="10">
        <v>10.5</v>
      </c>
      <c r="AT359" s="10">
        <v>0.94769473520532277</v>
      </c>
      <c r="AU359" s="10">
        <v>5.8524906552540168</v>
      </c>
      <c r="AV359" s="10">
        <v>1.9962416678697854</v>
      </c>
      <c r="AW359" s="10">
        <v>340.00857072641998</v>
      </c>
      <c r="AX359" s="10">
        <v>10.5</v>
      </c>
      <c r="AY359" s="10">
        <v>0.94645710954584239</v>
      </c>
      <c r="AZ359" s="10">
        <v>445</v>
      </c>
      <c r="BA359" s="10" t="s">
        <v>811</v>
      </c>
      <c r="BE359" s="10">
        <v>10.5</v>
      </c>
      <c r="BJ359" s="10">
        <v>10.5</v>
      </c>
      <c r="BO359" s="10">
        <v>10.5</v>
      </c>
      <c r="BQ359" s="10">
        <v>445</v>
      </c>
      <c r="BR359" s="10" t="s">
        <v>811</v>
      </c>
      <c r="BS359" s="10">
        <v>1.5620000000000001</v>
      </c>
      <c r="BT359" s="10">
        <v>0.63100000000000001</v>
      </c>
      <c r="BU359" s="10">
        <v>92.631063814311915</v>
      </c>
      <c r="BV359" s="10">
        <v>10.5</v>
      </c>
      <c r="BW359" s="10">
        <v>0.92720219570853235</v>
      </c>
      <c r="BX359" s="10">
        <v>3.0289999999999999</v>
      </c>
      <c r="BY359" s="10">
        <v>0.93600000000000005</v>
      </c>
      <c r="BZ359" s="10">
        <v>174.32246121412194</v>
      </c>
      <c r="CA359" s="10">
        <v>10.5</v>
      </c>
      <c r="CB359" s="10">
        <v>0.95542367326749211</v>
      </c>
      <c r="CC359" s="10">
        <v>3.6739999999999999</v>
      </c>
      <c r="CD359" s="10">
        <v>0.94599999999999995</v>
      </c>
      <c r="CE359" s="10">
        <v>208.60688254151299</v>
      </c>
      <c r="CF359" s="10">
        <v>10.5</v>
      </c>
      <c r="CG359" s="10">
        <v>0.96841295941539463</v>
      </c>
      <c r="CH359" s="10">
        <v>445</v>
      </c>
      <c r="CI359" s="10" t="s">
        <v>811</v>
      </c>
      <c r="CJ359" s="10">
        <v>1.375</v>
      </c>
      <c r="CK359" s="10">
        <v>0.67300000000000004</v>
      </c>
      <c r="CL359" s="10">
        <v>84.175858818671543</v>
      </c>
      <c r="CM359" s="10">
        <v>10.5</v>
      </c>
      <c r="CN359" s="10">
        <v>0.89818379586415442</v>
      </c>
      <c r="CO359" s="10">
        <v>2.2879999999999998</v>
      </c>
      <c r="CP359" s="10">
        <v>0.91700000000000004</v>
      </c>
      <c r="CQ359" s="10">
        <v>135.53547674794976</v>
      </c>
      <c r="CR359" s="10">
        <v>10.5</v>
      </c>
      <c r="CS359" s="10">
        <v>0.92822466827172379</v>
      </c>
      <c r="CT359" s="10">
        <v>1.9279999999999999</v>
      </c>
      <c r="CU359" s="10">
        <v>0.67200000000000004</v>
      </c>
      <c r="CV359" s="10">
        <v>112.26747027898165</v>
      </c>
      <c r="CW359" s="10">
        <v>10.5</v>
      </c>
      <c r="CX359" s="10">
        <v>0.94428516388372896</v>
      </c>
      <c r="CY359" s="10">
        <v>444</v>
      </c>
      <c r="CZ359" s="10" t="s">
        <v>40</v>
      </c>
    </row>
    <row r="360" spans="1:119" x14ac:dyDescent="0.25">
      <c r="A360" s="10">
        <v>446</v>
      </c>
      <c r="B360" s="10" t="s">
        <v>812</v>
      </c>
      <c r="R360" s="10">
        <v>446</v>
      </c>
      <c r="S360" s="10" t="s">
        <v>812</v>
      </c>
      <c r="AI360" s="10">
        <v>446</v>
      </c>
      <c r="AJ360" s="10" t="s">
        <v>812</v>
      </c>
      <c r="AK360" s="10">
        <v>1.554091725296185</v>
      </c>
      <c r="AL360" s="10">
        <v>0.58116496636468817</v>
      </c>
      <c r="AM360" s="10">
        <v>91.23249160582499</v>
      </c>
      <c r="AN360" s="10">
        <v>10.5</v>
      </c>
      <c r="AO360" s="10">
        <v>0.93664967293175405</v>
      </c>
      <c r="AP360" s="10">
        <v>3.0180186503794966</v>
      </c>
      <c r="AQ360" s="10">
        <v>1.1924521422890035</v>
      </c>
      <c r="AR360" s="10">
        <v>178.43172258360204</v>
      </c>
      <c r="AS360" s="10">
        <v>10.5</v>
      </c>
      <c r="AT360" s="10">
        <v>0.93003635334091916</v>
      </c>
      <c r="AU360" s="10">
        <v>3.2481171070935821</v>
      </c>
      <c r="AV360" s="10">
        <v>1.2924111840688182</v>
      </c>
      <c r="AW360" s="10">
        <v>192.21894333590936</v>
      </c>
      <c r="AX360" s="10">
        <v>10.5</v>
      </c>
      <c r="AY360" s="10">
        <v>0.92914943444156317</v>
      </c>
      <c r="AZ360" s="10">
        <v>446</v>
      </c>
      <c r="BA360" s="10" t="s">
        <v>812</v>
      </c>
      <c r="BE360" s="10">
        <v>10.5</v>
      </c>
      <c r="BJ360" s="10">
        <v>10.5</v>
      </c>
      <c r="BO360" s="10">
        <v>10.5</v>
      </c>
      <c r="BQ360" s="10">
        <v>446</v>
      </c>
      <c r="BR360" s="10" t="s">
        <v>812</v>
      </c>
      <c r="BS360" s="10">
        <v>0.50600000000000001</v>
      </c>
      <c r="BT360" s="10">
        <v>0.23699999999999999</v>
      </c>
      <c r="BU360" s="10">
        <v>30.723451320991231</v>
      </c>
      <c r="BV360" s="10">
        <v>10.5</v>
      </c>
      <c r="BW360" s="10">
        <v>0.90558785568268085</v>
      </c>
      <c r="BX360" s="10">
        <v>1.2709999999999999</v>
      </c>
      <c r="BY360" s="10">
        <v>0.55800000000000005</v>
      </c>
      <c r="BZ360" s="10">
        <v>76.325376606568682</v>
      </c>
      <c r="CA360" s="10">
        <v>10.5</v>
      </c>
      <c r="CB360" s="10">
        <v>0.91564403019128437</v>
      </c>
      <c r="CC360" s="10">
        <v>1.5960000000000001</v>
      </c>
      <c r="CD360" s="10">
        <v>0.61599999999999999</v>
      </c>
      <c r="CE360" s="10">
        <v>94.066958027739958</v>
      </c>
      <c r="CF360" s="10">
        <v>10.5</v>
      </c>
      <c r="CG360" s="10">
        <v>0.93292313004257954</v>
      </c>
      <c r="CH360" s="10">
        <v>446</v>
      </c>
      <c r="CI360" s="10" t="s">
        <v>812</v>
      </c>
      <c r="CJ360" s="10">
        <v>5.9610000000000003</v>
      </c>
      <c r="CK360" s="10">
        <v>2.6469999999999998</v>
      </c>
      <c r="CL360" s="10">
        <v>358.63236481313112</v>
      </c>
      <c r="CM360" s="10">
        <v>10.5</v>
      </c>
      <c r="CN360" s="10">
        <v>0.91394427229323461</v>
      </c>
      <c r="CO360" s="10">
        <v>9.6080000000000005</v>
      </c>
      <c r="CP360" s="10">
        <v>3.6579999999999999</v>
      </c>
      <c r="CQ360" s="10">
        <v>565.29680496372168</v>
      </c>
      <c r="CR360" s="10">
        <v>10.5</v>
      </c>
      <c r="CS360" s="10">
        <v>0.93455859742984604</v>
      </c>
      <c r="CT360" s="10">
        <v>10.686</v>
      </c>
      <c r="CU360" s="10">
        <v>3.7669999999999999</v>
      </c>
      <c r="CV360" s="10">
        <v>623.01751491038328</v>
      </c>
      <c r="CW360" s="10">
        <v>10.5</v>
      </c>
      <c r="CX360" s="10">
        <v>0.94311572749249195</v>
      </c>
      <c r="CY360" s="10">
        <v>445</v>
      </c>
      <c r="CZ360" s="10" t="s">
        <v>811</v>
      </c>
      <c r="DA360" s="10">
        <v>4.1390000000000002</v>
      </c>
      <c r="DB360" s="10">
        <v>0.98799999999999999</v>
      </c>
      <c r="DC360" s="10">
        <v>233.98008843451754</v>
      </c>
      <c r="DD360" s="10">
        <v>10.5</v>
      </c>
      <c r="DE360" s="10">
        <v>0.97267241440611385</v>
      </c>
      <c r="DF360" s="10">
        <v>7.4409999999999998</v>
      </c>
      <c r="DG360" s="10">
        <v>1.524</v>
      </c>
      <c r="DH360" s="10">
        <v>417.64214882441973</v>
      </c>
      <c r="DI360" s="10">
        <v>10.5</v>
      </c>
      <c r="DJ360" s="10">
        <v>0.97966379092097911</v>
      </c>
      <c r="DK360" s="10">
        <v>8.7880000000000003</v>
      </c>
      <c r="DL360" s="10">
        <v>1.625</v>
      </c>
      <c r="DM360" s="10">
        <v>491.40632716975063</v>
      </c>
      <c r="DN360" s="10">
        <v>10.5</v>
      </c>
      <c r="DO360" s="10">
        <v>0.98333020094556978</v>
      </c>
    </row>
    <row r="361" spans="1:119" x14ac:dyDescent="0.25">
      <c r="A361" s="10">
        <v>447</v>
      </c>
      <c r="B361" s="10" t="s">
        <v>813</v>
      </c>
      <c r="R361" s="10">
        <v>447</v>
      </c>
      <c r="S361" s="10" t="s">
        <v>813</v>
      </c>
      <c r="AI361" s="10">
        <v>447</v>
      </c>
      <c r="AJ361" s="10" t="s">
        <v>813</v>
      </c>
      <c r="AK361" s="10">
        <v>1.5343017422367409</v>
      </c>
      <c r="AL361" s="10">
        <v>0.43251403715675346</v>
      </c>
      <c r="AM361" s="10">
        <v>87.652688996628186</v>
      </c>
      <c r="AN361" s="10">
        <v>10.5</v>
      </c>
      <c r="AO361" s="10">
        <v>0.96248863015493646</v>
      </c>
      <c r="AP361" s="10">
        <v>2.9844330288965177</v>
      </c>
      <c r="AQ361" s="10">
        <v>0.96292982268678518</v>
      </c>
      <c r="AR361" s="10">
        <v>172.43158378933049</v>
      </c>
      <c r="AS361" s="10">
        <v>10.5</v>
      </c>
      <c r="AT361" s="10">
        <v>0.95168909742471686</v>
      </c>
      <c r="AU361" s="10">
        <v>2.5223686416889786</v>
      </c>
      <c r="AV361" s="10">
        <v>0.77053823971061397</v>
      </c>
      <c r="AW361" s="10">
        <v>145.02141258668891</v>
      </c>
      <c r="AX361" s="10">
        <v>10.5</v>
      </c>
      <c r="AY361" s="10">
        <v>0.95637122579042555</v>
      </c>
      <c r="AZ361" s="10">
        <v>447</v>
      </c>
      <c r="BA361" s="10" t="s">
        <v>813</v>
      </c>
      <c r="BB361" s="10">
        <v>2.5909569036623417</v>
      </c>
      <c r="BC361" s="10">
        <v>1.0830778629810602</v>
      </c>
      <c r="BD361" s="10">
        <v>154.41220891260625</v>
      </c>
      <c r="BE361" s="10">
        <v>10.5</v>
      </c>
      <c r="BF361" s="10">
        <v>0.92263224170731672</v>
      </c>
      <c r="BG361" s="10">
        <v>5.4352818817673647</v>
      </c>
      <c r="BH361" s="10">
        <v>2.153276704461446</v>
      </c>
      <c r="BI361" s="10">
        <v>321.46156068332846</v>
      </c>
      <c r="BJ361" s="10">
        <v>10.5</v>
      </c>
      <c r="BK361" s="10">
        <v>0.92970056924626798</v>
      </c>
      <c r="BL361" s="10">
        <v>3.9619281216689415</v>
      </c>
      <c r="BM361" s="10">
        <v>1.7156669126479804</v>
      </c>
      <c r="BN361" s="10">
        <v>237.39826493634766</v>
      </c>
      <c r="BO361" s="10">
        <v>10.5</v>
      </c>
      <c r="BP361" s="10">
        <v>0.91765434490185493</v>
      </c>
      <c r="BQ361" s="10">
        <v>447</v>
      </c>
      <c r="BR361" s="10" t="s">
        <v>813</v>
      </c>
      <c r="BS361" s="10">
        <v>2.7930000000000001</v>
      </c>
      <c r="BT361" s="10">
        <v>1.046</v>
      </c>
      <c r="BU361" s="10">
        <v>163.99182362598253</v>
      </c>
      <c r="BV361" s="10">
        <v>10.5</v>
      </c>
      <c r="BW361" s="10">
        <v>0.93648066232070559</v>
      </c>
      <c r="BX361" s="10">
        <v>5.2110000000000003</v>
      </c>
      <c r="BY361" s="10">
        <v>1.704</v>
      </c>
      <c r="BZ361" s="10">
        <v>301.4609777208907</v>
      </c>
      <c r="CA361" s="10">
        <v>10.5</v>
      </c>
      <c r="CB361" s="10">
        <v>0.95047356677489725</v>
      </c>
      <c r="CC361" s="10">
        <v>5.7709999999999999</v>
      </c>
      <c r="CD361" s="10">
        <v>1.403</v>
      </c>
      <c r="CE361" s="10">
        <v>326.56553573634096</v>
      </c>
      <c r="CF361" s="10">
        <v>10.5</v>
      </c>
      <c r="CG361" s="10">
        <v>0.97169685827104402</v>
      </c>
      <c r="CH361" s="10">
        <v>447</v>
      </c>
      <c r="CI361" s="10" t="s">
        <v>813</v>
      </c>
      <c r="CM361" s="10">
        <v>10.5</v>
      </c>
      <c r="CR361" s="10">
        <v>10.5</v>
      </c>
      <c r="CW361" s="10">
        <v>10.5</v>
      </c>
      <c r="CY361" s="10">
        <v>446</v>
      </c>
      <c r="CZ361" s="10" t="s">
        <v>812</v>
      </c>
      <c r="DA361" s="10">
        <v>2.9009999999999998</v>
      </c>
      <c r="DB361" s="10">
        <v>1.1060000000000001</v>
      </c>
      <c r="DC361" s="10">
        <v>170.71311903256336</v>
      </c>
      <c r="DD361" s="10">
        <v>10.5</v>
      </c>
      <c r="DE361" s="10">
        <v>0.93439585908847522</v>
      </c>
      <c r="DF361" s="10">
        <v>5.4260000000000002</v>
      </c>
      <c r="DG361" s="10">
        <v>1.3180000000000001</v>
      </c>
      <c r="DH361" s="10">
        <v>307.02827935469918</v>
      </c>
      <c r="DI361" s="10">
        <v>10.5</v>
      </c>
      <c r="DJ361" s="10">
        <v>0.97174314186398769</v>
      </c>
      <c r="DK361" s="10">
        <v>7.1950000000000003</v>
      </c>
      <c r="DL361" s="10">
        <v>1.7949999999999999</v>
      </c>
      <c r="DM361" s="10">
        <v>407.74827353765738</v>
      </c>
      <c r="DN361" s="10">
        <v>10.5</v>
      </c>
      <c r="DO361" s="10">
        <v>0.97026137060556594</v>
      </c>
    </row>
    <row r="362" spans="1:119" x14ac:dyDescent="0.25">
      <c r="A362" s="10">
        <v>448</v>
      </c>
      <c r="B362" s="10" t="s">
        <v>814</v>
      </c>
      <c r="R362" s="10">
        <v>448</v>
      </c>
      <c r="S362" s="10" t="s">
        <v>814</v>
      </c>
      <c r="AI362" s="10">
        <v>448</v>
      </c>
      <c r="AJ362" s="10" t="s">
        <v>814</v>
      </c>
      <c r="AK362" s="10">
        <v>-1.2945113203209534E-16</v>
      </c>
      <c r="AL362" s="10">
        <v>-3.0294744756379691E-14</v>
      </c>
      <c r="AM362" s="10">
        <v>-1.6657941638663571E-12</v>
      </c>
      <c r="AN362" s="10">
        <v>10.5</v>
      </c>
      <c r="AO362" s="10">
        <v>4.2730166986001527E-3</v>
      </c>
      <c r="AP362" s="10">
        <v>-5.0001754464452117E-16</v>
      </c>
      <c r="AQ362" s="10">
        <v>-3.0082908214606299E-14</v>
      </c>
      <c r="AR362" s="10">
        <v>-1.654359443297999E-12</v>
      </c>
      <c r="AS362" s="10">
        <v>10.5</v>
      </c>
      <c r="AT362" s="10">
        <v>1.6619021203676216E-2</v>
      </c>
      <c r="AU362" s="10">
        <v>2.6560757867592453</v>
      </c>
      <c r="AV362" s="10">
        <v>1.0641409236059431</v>
      </c>
      <c r="AW362" s="10">
        <v>157.33162774644964</v>
      </c>
      <c r="AX362" s="10">
        <v>10.5</v>
      </c>
      <c r="AY362" s="10">
        <v>0.92827039621944696</v>
      </c>
      <c r="AZ362" s="10">
        <v>448</v>
      </c>
      <c r="BA362" s="10" t="s">
        <v>814</v>
      </c>
      <c r="BB362" s="10">
        <v>2.9089999999786422</v>
      </c>
      <c r="BC362" s="10">
        <v>1.3010011709422262</v>
      </c>
      <c r="BD362" s="10">
        <v>175.22157484816606</v>
      </c>
      <c r="BE362" s="10">
        <v>10.5</v>
      </c>
      <c r="BF362" s="10">
        <v>0.91286428382416474</v>
      </c>
      <c r="BG362" s="10">
        <v>5.1550000000714569</v>
      </c>
      <c r="BH362" s="10">
        <v>2.0150034786548288</v>
      </c>
      <c r="BI362" s="10">
        <v>304.33632994194596</v>
      </c>
      <c r="BJ362" s="10">
        <v>10.5</v>
      </c>
      <c r="BK362" s="10">
        <v>0.93137578862222625</v>
      </c>
      <c r="BL362" s="10">
        <v>5.2860000000151945</v>
      </c>
      <c r="BM362" s="10">
        <v>2.044003858257065</v>
      </c>
      <c r="BN362" s="10">
        <v>311.62775908929001</v>
      </c>
      <c r="BO362" s="10">
        <v>10.5</v>
      </c>
      <c r="BP362" s="10">
        <v>0.93269810777540296</v>
      </c>
      <c r="BQ362" s="10">
        <v>448</v>
      </c>
      <c r="BR362" s="10" t="s">
        <v>814</v>
      </c>
      <c r="BS362" s="10">
        <v>1.284</v>
      </c>
      <c r="BT362" s="10">
        <v>0.504</v>
      </c>
      <c r="BU362" s="10">
        <v>75.845887426120754</v>
      </c>
      <c r="BV362" s="10">
        <v>10.5</v>
      </c>
      <c r="BW362" s="10">
        <v>0.93085719551602364</v>
      </c>
      <c r="BX362" s="10">
        <v>2.4910000000000001</v>
      </c>
      <c r="BY362" s="10">
        <v>0.93700000000000006</v>
      </c>
      <c r="BZ362" s="10">
        <v>146.33904864380628</v>
      </c>
      <c r="CA362" s="10">
        <v>10.5</v>
      </c>
      <c r="CB362" s="10">
        <v>0.93597354511396513</v>
      </c>
      <c r="CC362" s="10">
        <v>2.3090000000000002</v>
      </c>
      <c r="CD362" s="10">
        <v>0.70699999999999996</v>
      </c>
      <c r="CE362" s="10">
        <v>132.78037265370187</v>
      </c>
      <c r="CF362" s="10">
        <v>10.5</v>
      </c>
      <c r="CG362" s="10">
        <v>0.95618102995477017</v>
      </c>
      <c r="CH362" s="10">
        <v>448</v>
      </c>
      <c r="CI362" s="10" t="s">
        <v>814</v>
      </c>
      <c r="CM362" s="10">
        <v>10.5</v>
      </c>
      <c r="CR362" s="10">
        <v>10.5</v>
      </c>
      <c r="CW362" s="10">
        <v>10.5</v>
      </c>
      <c r="CY362" s="10">
        <v>447</v>
      </c>
      <c r="CZ362" s="10" t="s">
        <v>813</v>
      </c>
      <c r="DD362" s="10">
        <v>10.5</v>
      </c>
      <c r="DI362" s="10">
        <v>10.5</v>
      </c>
      <c r="DN362" s="10">
        <v>10.5</v>
      </c>
    </row>
    <row r="363" spans="1:119" x14ac:dyDescent="0.25">
      <c r="A363" s="10">
        <v>3182</v>
      </c>
      <c r="B363" s="10" t="s">
        <v>502</v>
      </c>
      <c r="R363" s="10">
        <v>3182</v>
      </c>
      <c r="S363" s="10" t="s">
        <v>502</v>
      </c>
      <c r="AI363" s="10">
        <v>3182</v>
      </c>
      <c r="AJ363" s="10" t="s">
        <v>502</v>
      </c>
      <c r="AK363" s="10">
        <v>2.064273352284689</v>
      </c>
      <c r="AL363" s="10">
        <v>0.61184192425027628</v>
      </c>
      <c r="AM363" s="10">
        <v>118.386</v>
      </c>
      <c r="AN363" s="10">
        <v>10.5</v>
      </c>
      <c r="AO363" s="10">
        <v>0.95899999999999996</v>
      </c>
      <c r="AP363" s="10">
        <v>3.847007194460518</v>
      </c>
      <c r="AQ363" s="10">
        <v>1.2735135738580199</v>
      </c>
      <c r="AR363" s="10">
        <v>222.82</v>
      </c>
      <c r="AS363" s="10">
        <v>10.5</v>
      </c>
      <c r="AT363" s="10">
        <v>0.94899999999999995</v>
      </c>
      <c r="AU363" s="10">
        <v>3.5046007613332324</v>
      </c>
      <c r="AV363" s="10">
        <v>1.2498882967131975</v>
      </c>
      <c r="AW363" s="10">
        <v>204.59200000000001</v>
      </c>
      <c r="AX363" s="10">
        <v>10.5</v>
      </c>
      <c r="AY363" s="10">
        <v>0.94199999999999995</v>
      </c>
      <c r="AZ363" s="10">
        <v>3182</v>
      </c>
      <c r="BA363" s="10" t="s">
        <v>502</v>
      </c>
      <c r="BB363" s="10">
        <v>0.68899999999999995</v>
      </c>
      <c r="BC363" s="10">
        <v>0.23400000000000001</v>
      </c>
      <c r="BD363" s="10">
        <v>40.0105</v>
      </c>
      <c r="BE363" s="10">
        <v>10.5</v>
      </c>
      <c r="BF363" s="10">
        <v>0.94699999999999995</v>
      </c>
      <c r="BG363" s="10">
        <v>1.7430000000000001</v>
      </c>
      <c r="BH363" s="10">
        <v>0.51600000000000001</v>
      </c>
      <c r="BI363" s="10">
        <v>99.951700000000002</v>
      </c>
      <c r="BJ363" s="10">
        <v>10.5</v>
      </c>
      <c r="BK363" s="10">
        <v>0.95899999999999996</v>
      </c>
      <c r="BL363" s="10">
        <v>1.66</v>
      </c>
      <c r="BM363" s="10">
        <v>0.47799999999999998</v>
      </c>
      <c r="BN363" s="10">
        <v>94.985100000000003</v>
      </c>
      <c r="BO363" s="10">
        <v>10.5</v>
      </c>
      <c r="BP363" s="10">
        <v>0.96099999999999997</v>
      </c>
      <c r="BQ363" s="10">
        <v>3182</v>
      </c>
      <c r="BR363" s="10" t="s">
        <v>502</v>
      </c>
      <c r="BS363" s="10">
        <v>0.29580000000000001</v>
      </c>
      <c r="BT363" s="10">
        <v>8.5500000000000007E-2</v>
      </c>
      <c r="BU363" s="10">
        <v>16.930599999999998</v>
      </c>
      <c r="BV363" s="10">
        <v>10.5</v>
      </c>
      <c r="BW363" s="10">
        <v>0.96099999999999997</v>
      </c>
      <c r="BX363" s="10">
        <v>0.71730000000000005</v>
      </c>
      <c r="BY363" s="10">
        <v>0.1968</v>
      </c>
      <c r="BZ363" s="10">
        <v>40.898800000000001</v>
      </c>
      <c r="CA363" s="10">
        <v>10.5</v>
      </c>
      <c r="CB363" s="10">
        <v>0.96399999999999997</v>
      </c>
      <c r="CC363" s="10">
        <v>0.59970000000000001</v>
      </c>
      <c r="CD363" s="10">
        <v>0.18540000000000001</v>
      </c>
      <c r="CE363" s="10">
        <v>34.514800000000001</v>
      </c>
      <c r="CF363" s="10">
        <v>10.5</v>
      </c>
      <c r="CG363" s="10">
        <v>0.95499999999999996</v>
      </c>
      <c r="CH363" s="10">
        <v>3182</v>
      </c>
      <c r="CI363" s="10" t="s">
        <v>502</v>
      </c>
      <c r="CJ363" s="10">
        <v>0.1401</v>
      </c>
      <c r="CK363" s="10">
        <v>7.5450000000000003E-2</v>
      </c>
      <c r="CL363" s="10">
        <v>8.7495999999999992</v>
      </c>
      <c r="CM363" s="10">
        <v>10.5</v>
      </c>
      <c r="CN363" s="10">
        <v>0.88</v>
      </c>
      <c r="CO363" s="10">
        <v>0.32684999999999997</v>
      </c>
      <c r="CP363" s="10">
        <v>0.13635</v>
      </c>
      <c r="CQ363" s="10">
        <v>19.473199999999999</v>
      </c>
      <c r="CR363" s="10">
        <v>10.5</v>
      </c>
      <c r="CS363" s="10">
        <v>0.92300000000000004</v>
      </c>
      <c r="CT363" s="10">
        <v>0.19350000000000001</v>
      </c>
      <c r="CU363" s="10">
        <v>9.7799999999999998E-2</v>
      </c>
      <c r="CV363" s="10">
        <v>11.9215</v>
      </c>
      <c r="CW363" s="10">
        <v>10.5</v>
      </c>
      <c r="CX363" s="10">
        <v>0.89200000000000002</v>
      </c>
      <c r="CY363" s="10">
        <v>448</v>
      </c>
      <c r="CZ363" s="10" t="s">
        <v>814</v>
      </c>
      <c r="DD363" s="10">
        <v>10.5</v>
      </c>
      <c r="DI363" s="10">
        <v>10.5</v>
      </c>
      <c r="DN363" s="10">
        <v>10.5</v>
      </c>
    </row>
    <row r="364" spans="1:119" x14ac:dyDescent="0.25">
      <c r="A364" s="10">
        <v>3183</v>
      </c>
      <c r="B364" s="10" t="s">
        <v>503</v>
      </c>
      <c r="R364" s="10">
        <v>3183</v>
      </c>
      <c r="S364" s="10" t="s">
        <v>503</v>
      </c>
      <c r="AI364" s="10">
        <v>3183</v>
      </c>
      <c r="AJ364" s="10" t="s">
        <v>503</v>
      </c>
      <c r="AK364" s="10">
        <v>0.55138860455513083</v>
      </c>
      <c r="AL364" s="10">
        <v>0.17554239052305978</v>
      </c>
      <c r="AM364" s="10">
        <v>31.818000000000001</v>
      </c>
      <c r="AN364" s="10">
        <v>10.5</v>
      </c>
      <c r="AO364" s="10">
        <v>0.95299999999999996</v>
      </c>
      <c r="AP364" s="10">
        <v>0.78463936274837631</v>
      </c>
      <c r="AQ364" s="10">
        <v>0.26433630453695062</v>
      </c>
      <c r="AR364" s="10">
        <v>45.526000000000003</v>
      </c>
      <c r="AS364" s="10">
        <v>10.5</v>
      </c>
      <c r="AT364" s="10">
        <v>0.94799999999999995</v>
      </c>
      <c r="AU364" s="10">
        <v>0.75525819126215166</v>
      </c>
      <c r="AV364" s="10">
        <v>0.28309913972107337</v>
      </c>
      <c r="AW364" s="10">
        <v>44.35</v>
      </c>
      <c r="AX364" s="10">
        <v>10.5</v>
      </c>
      <c r="AY364" s="10">
        <v>0.93600000000000005</v>
      </c>
      <c r="AZ364" s="10">
        <v>3183</v>
      </c>
      <c r="BA364" s="10" t="s">
        <v>503</v>
      </c>
      <c r="BB364" s="10">
        <v>3.3000000000000002E-2</v>
      </c>
      <c r="BC364" s="10">
        <v>2.5000000000000001E-2</v>
      </c>
      <c r="BD364" s="10">
        <v>2.2764000000000002</v>
      </c>
      <c r="BE364" s="10">
        <v>10.5</v>
      </c>
      <c r="BF364" s="10">
        <v>0.79700000000000004</v>
      </c>
      <c r="BG364" s="10">
        <v>3.3000000000000002E-2</v>
      </c>
      <c r="BH364" s="10">
        <v>2.5000000000000001E-2</v>
      </c>
      <c r="BI364" s="10">
        <v>2.2764000000000002</v>
      </c>
      <c r="BJ364" s="10">
        <v>10.5</v>
      </c>
      <c r="BK364" s="10">
        <v>0.79700000000000004</v>
      </c>
      <c r="BL364" s="10">
        <v>3.3000000000000002E-2</v>
      </c>
      <c r="BM364" s="10">
        <v>2.5000000000000001E-2</v>
      </c>
      <c r="BN364" s="10">
        <v>2.2764000000000002</v>
      </c>
      <c r="BO364" s="10">
        <v>10.5</v>
      </c>
      <c r="BP364" s="10">
        <v>0.79700000000000004</v>
      </c>
      <c r="BQ364" s="10">
        <v>3183</v>
      </c>
      <c r="BR364" s="10" t="s">
        <v>503</v>
      </c>
      <c r="BS364" s="10">
        <v>0.376023340723392</v>
      </c>
      <c r="BT364" s="10">
        <v>0.18866763130901401</v>
      </c>
      <c r="BU364" s="10">
        <v>23.1325</v>
      </c>
      <c r="BV364" s="10">
        <v>10.5</v>
      </c>
      <c r="BW364" s="10">
        <v>0.89400000000000002</v>
      </c>
      <c r="BX364" s="10">
        <v>0.80876668144678499</v>
      </c>
      <c r="BY364" s="10">
        <v>0.351895262618028</v>
      </c>
      <c r="BZ364" s="10">
        <v>48.497700000000002</v>
      </c>
      <c r="CA364" s="10">
        <v>10.5</v>
      </c>
      <c r="CB364" s="10">
        <v>0.91700000000000004</v>
      </c>
      <c r="CC364" s="10">
        <v>1.2666866814467801</v>
      </c>
      <c r="CD364" s="10">
        <v>0.48981526261802799</v>
      </c>
      <c r="CE364" s="10">
        <v>74.675700000000006</v>
      </c>
      <c r="CF364" s="10">
        <v>10.5</v>
      </c>
      <c r="CG364" s="10">
        <v>0.93300000000000005</v>
      </c>
      <c r="CH364" s="10">
        <v>3183</v>
      </c>
      <c r="CI364" s="10" t="s">
        <v>503</v>
      </c>
      <c r="CJ364" s="10">
        <v>2.3296640597348799</v>
      </c>
      <c r="CK364" s="10">
        <v>1.1011288084600399</v>
      </c>
      <c r="CL364" s="10">
        <v>141.68639999999999</v>
      </c>
      <c r="CM364" s="10">
        <v>10.5</v>
      </c>
      <c r="CN364" s="10">
        <v>0.90400000000000003</v>
      </c>
      <c r="CO364" s="10">
        <v>3.2727446612195101</v>
      </c>
      <c r="CP364" s="10">
        <v>1.4068411269555301</v>
      </c>
      <c r="CQ364" s="10">
        <v>195.87629999999999</v>
      </c>
      <c r="CR364" s="10">
        <v>10.5</v>
      </c>
      <c r="CS364" s="10">
        <v>0.91900000000000004</v>
      </c>
      <c r="CT364" s="10">
        <v>3.8611041964925099</v>
      </c>
      <c r="CU364" s="10">
        <v>1.6060549964197099</v>
      </c>
      <c r="CV364" s="10">
        <v>229.93989999999999</v>
      </c>
      <c r="CW364" s="10">
        <v>10.5</v>
      </c>
      <c r="CX364" s="10">
        <v>0.92300000000000004</v>
      </c>
      <c r="CY364" s="10">
        <v>3182</v>
      </c>
      <c r="CZ364" s="10" t="s">
        <v>502</v>
      </c>
      <c r="DA364" s="10">
        <v>2.7677696632123898</v>
      </c>
      <c r="DB364" s="10">
        <v>0.39081639332208301</v>
      </c>
      <c r="DC364" s="10">
        <v>153.69749999999999</v>
      </c>
      <c r="DD364" s="10">
        <v>10.5</v>
      </c>
      <c r="DE364" s="10">
        <v>0.99</v>
      </c>
      <c r="DF364" s="10">
        <v>5.3124432405838</v>
      </c>
      <c r="DG364" s="10">
        <v>0.85508477352344403</v>
      </c>
      <c r="DH364" s="10">
        <v>295.86840000000001</v>
      </c>
      <c r="DI364" s="10">
        <v>10.5</v>
      </c>
      <c r="DJ364" s="10">
        <v>0.98699999999999999</v>
      </c>
      <c r="DK364" s="10">
        <v>6.2572112390393402</v>
      </c>
      <c r="DL364" s="10">
        <v>0.833528994422291</v>
      </c>
      <c r="DM364" s="10">
        <v>347.09660000000002</v>
      </c>
      <c r="DN364" s="10">
        <v>10.5</v>
      </c>
      <c r="DO364" s="10">
        <v>0.99099999999999999</v>
      </c>
    </row>
    <row r="365" spans="1:119" x14ac:dyDescent="0.25">
      <c r="A365" s="10">
        <v>3184</v>
      </c>
      <c r="B365" s="10" t="s">
        <v>504</v>
      </c>
      <c r="R365" s="10">
        <v>3184</v>
      </c>
      <c r="S365" s="10" t="s">
        <v>504</v>
      </c>
      <c r="AI365" s="10">
        <v>3184</v>
      </c>
      <c r="AJ365" s="10" t="s">
        <v>504</v>
      </c>
      <c r="AK365" s="10">
        <v>1.5343017422367426</v>
      </c>
      <c r="AL365" s="10">
        <v>0.43251403715678732</v>
      </c>
      <c r="AM365" s="10">
        <v>87.653000000000006</v>
      </c>
      <c r="AN365" s="10">
        <v>10.5</v>
      </c>
      <c r="AO365" s="10">
        <v>0.96199999999999997</v>
      </c>
      <c r="AP365" s="10">
        <v>2.9844330288965195</v>
      </c>
      <c r="AQ365" s="10">
        <v>0.9629298226868106</v>
      </c>
      <c r="AR365" s="10">
        <v>172.43199999999999</v>
      </c>
      <c r="AS365" s="10">
        <v>10.5</v>
      </c>
      <c r="AT365" s="10">
        <v>0.95199999999999996</v>
      </c>
      <c r="AU365" s="10">
        <v>2.5223686416889803</v>
      </c>
      <c r="AV365" s="10">
        <v>0.77053823971063262</v>
      </c>
      <c r="AW365" s="10">
        <v>145.02099999999999</v>
      </c>
      <c r="AX365" s="10">
        <v>10.5</v>
      </c>
      <c r="AY365" s="10">
        <v>0.95599999999999996</v>
      </c>
      <c r="AZ365" s="10">
        <v>3184</v>
      </c>
      <c r="BA365" s="10" t="s">
        <v>504</v>
      </c>
      <c r="BB365" s="10">
        <v>2.1689569036897791</v>
      </c>
      <c r="BC365" s="10">
        <v>0.88207782798793755</v>
      </c>
      <c r="BD365" s="10">
        <v>128.74690000000001</v>
      </c>
      <c r="BE365" s="10">
        <v>10.5</v>
      </c>
      <c r="BF365" s="10">
        <v>0.92600000000000005</v>
      </c>
      <c r="BG365" s="10">
        <v>4.9042818817871954</v>
      </c>
      <c r="BH365" s="10">
        <v>1.960276652603081</v>
      </c>
      <c r="BI365" s="10">
        <v>290.40940000000001</v>
      </c>
      <c r="BJ365" s="10">
        <v>10.5</v>
      </c>
      <c r="BK365" s="10">
        <v>0.92900000000000005</v>
      </c>
      <c r="BL365" s="10">
        <v>3.4609281216581511</v>
      </c>
      <c r="BM365" s="10">
        <v>1.5446668669295327</v>
      </c>
      <c r="BN365" s="10">
        <v>208.3954</v>
      </c>
      <c r="BO365" s="10">
        <v>10.5</v>
      </c>
      <c r="BP365" s="10">
        <v>0.91300000000000003</v>
      </c>
      <c r="BQ365" s="10">
        <v>3184</v>
      </c>
      <c r="BR365" s="10" t="s">
        <v>504</v>
      </c>
      <c r="BS365" s="10">
        <v>2.0672241432682599</v>
      </c>
      <c r="BT365" s="10">
        <v>1.02582544633115</v>
      </c>
      <c r="BU365" s="10">
        <v>126.89360000000001</v>
      </c>
      <c r="BV365" s="10">
        <v>10.5</v>
      </c>
      <c r="BW365" s="10">
        <v>0.89600000000000002</v>
      </c>
      <c r="BX365" s="10">
        <v>3.8743619172567501</v>
      </c>
      <c r="BY365" s="10">
        <v>1.58235010562478</v>
      </c>
      <c r="BZ365" s="10">
        <v>230.1172</v>
      </c>
      <c r="CA365" s="10">
        <v>10.5</v>
      </c>
      <c r="CB365" s="10">
        <v>0.92600000000000005</v>
      </c>
      <c r="CC365" s="10">
        <v>3.8076752176694701</v>
      </c>
      <c r="CD365" s="10">
        <v>1.34077506139395</v>
      </c>
      <c r="CE365" s="10">
        <v>221.96860000000001</v>
      </c>
      <c r="CF365" s="10">
        <v>10.5</v>
      </c>
      <c r="CG365" s="10">
        <v>0.94299999999999995</v>
      </c>
      <c r="CH365" s="10">
        <v>3184</v>
      </c>
      <c r="CI365" s="10" t="s">
        <v>504</v>
      </c>
      <c r="CJ365" s="10">
        <v>1.96326242247907</v>
      </c>
      <c r="CK365" s="10">
        <v>1.05757259573855</v>
      </c>
      <c r="CL365" s="10">
        <v>122.6177</v>
      </c>
      <c r="CM365" s="10">
        <v>10.5</v>
      </c>
      <c r="CN365" s="10">
        <v>0.88</v>
      </c>
      <c r="CO365" s="10">
        <v>3.37613643652849</v>
      </c>
      <c r="CP365" s="10">
        <v>1.3590079680751499</v>
      </c>
      <c r="CQ365" s="10">
        <v>200.11490000000001</v>
      </c>
      <c r="CR365" s="10">
        <v>10.5</v>
      </c>
      <c r="CS365" s="10">
        <v>0.92800000000000005</v>
      </c>
      <c r="CT365" s="10">
        <v>3.1788964365284902</v>
      </c>
      <c r="CU365" s="10">
        <v>1.1464279680751499</v>
      </c>
      <c r="CV365" s="10">
        <v>185.8134</v>
      </c>
      <c r="CW365" s="10">
        <v>10.5</v>
      </c>
      <c r="CX365" s="10">
        <v>0.94099999999999995</v>
      </c>
      <c r="CY365" s="10">
        <v>3183</v>
      </c>
      <c r="CZ365" s="10" t="s">
        <v>503</v>
      </c>
      <c r="DA365" s="10">
        <v>1.2811313688222301</v>
      </c>
      <c r="DB365" s="10">
        <v>0.53467837598220402</v>
      </c>
      <c r="DC365" s="10">
        <v>76.332800000000006</v>
      </c>
      <c r="DD365" s="10">
        <v>10.5</v>
      </c>
      <c r="DE365" s="10">
        <v>0.92300000000000004</v>
      </c>
      <c r="DF365" s="10">
        <v>2.7531875655140898</v>
      </c>
      <c r="DG365" s="10">
        <v>0.68099358869453097</v>
      </c>
      <c r="DH365" s="10">
        <v>155.94829999999999</v>
      </c>
      <c r="DI365" s="10">
        <v>10.5</v>
      </c>
      <c r="DJ365" s="10">
        <v>0.97099999999999997</v>
      </c>
      <c r="DK365" s="10">
        <v>4.0637897481565401</v>
      </c>
      <c r="DL365" s="10">
        <v>1.0046334290702601</v>
      </c>
      <c r="DM365" s="10">
        <v>230.17740000000001</v>
      </c>
      <c r="DN365" s="10">
        <v>10.5</v>
      </c>
      <c r="DO365" s="10">
        <v>0.97099999999999997</v>
      </c>
    </row>
    <row r="366" spans="1:119" x14ac:dyDescent="0.25">
      <c r="A366" s="10">
        <v>3185</v>
      </c>
      <c r="B366" s="10" t="s">
        <v>505</v>
      </c>
      <c r="R366" s="10">
        <v>3185</v>
      </c>
      <c r="S366" s="10" t="s">
        <v>505</v>
      </c>
      <c r="AI366" s="10">
        <v>3185</v>
      </c>
      <c r="AJ366" s="10" t="s">
        <v>505</v>
      </c>
      <c r="AK366" s="10">
        <v>0</v>
      </c>
      <c r="AL366" s="10">
        <v>0</v>
      </c>
      <c r="AP366" s="10">
        <v>0</v>
      </c>
      <c r="AQ366" s="10">
        <v>0</v>
      </c>
      <c r="AU366" s="10">
        <v>0</v>
      </c>
      <c r="AV366" s="10">
        <v>0</v>
      </c>
      <c r="AZ366" s="10">
        <v>3185</v>
      </c>
      <c r="BA366" s="10" t="s">
        <v>505</v>
      </c>
      <c r="BB366" s="10">
        <v>0</v>
      </c>
      <c r="BC366" s="10">
        <v>0</v>
      </c>
      <c r="BG366" s="10">
        <v>0</v>
      </c>
      <c r="BH366" s="10">
        <v>0</v>
      </c>
      <c r="BL366" s="10">
        <v>0</v>
      </c>
      <c r="BM366" s="10">
        <v>0</v>
      </c>
      <c r="BQ366" s="10">
        <v>3185</v>
      </c>
      <c r="BR366" s="10" t="s">
        <v>505</v>
      </c>
      <c r="BS366" s="10">
        <v>7.5000000000000002E-4</v>
      </c>
      <c r="BT366" s="10">
        <v>0</v>
      </c>
      <c r="BU366" s="10">
        <v>4.1200000000000001E-2</v>
      </c>
      <c r="BV366" s="10">
        <v>10.5</v>
      </c>
      <c r="BW366" s="10">
        <v>1</v>
      </c>
      <c r="BX366" s="10">
        <v>7.5000000000000002E-4</v>
      </c>
      <c r="BY366" s="10">
        <v>0</v>
      </c>
      <c r="BZ366" s="10">
        <v>4.1200000000000001E-2</v>
      </c>
      <c r="CA366" s="10">
        <v>10.5</v>
      </c>
      <c r="CB366" s="10">
        <v>1</v>
      </c>
      <c r="CC366" s="10">
        <v>5.9999999999999995E-4</v>
      </c>
      <c r="CD366" s="10">
        <v>0</v>
      </c>
      <c r="CE366" s="10">
        <v>3.3000000000000002E-2</v>
      </c>
      <c r="CF366" s="10">
        <v>10.5</v>
      </c>
      <c r="CG366" s="10">
        <v>1</v>
      </c>
      <c r="CH366" s="10">
        <v>3185</v>
      </c>
      <c r="CI366" s="10" t="s">
        <v>505</v>
      </c>
      <c r="CJ366" s="10">
        <v>1.78228028098837E-2</v>
      </c>
      <c r="CK366" s="10">
        <v>3.6190744673189599E-3</v>
      </c>
      <c r="CL366" s="10">
        <v>1</v>
      </c>
      <c r="CM366" s="10">
        <v>10.5</v>
      </c>
      <c r="CN366" s="10">
        <v>0.98</v>
      </c>
      <c r="CO366" s="10">
        <v>1.78228028098837E-2</v>
      </c>
      <c r="CP366" s="10">
        <v>3.6190744673189599E-3</v>
      </c>
      <c r="CQ366" s="10">
        <v>1</v>
      </c>
      <c r="CR366" s="10">
        <v>10.5</v>
      </c>
      <c r="CS366" s="10">
        <v>0.98</v>
      </c>
      <c r="CT366" s="10">
        <v>1.78228028098837E-2</v>
      </c>
      <c r="CU366" s="10">
        <v>3.6190744673189599E-3</v>
      </c>
      <c r="CV366" s="10">
        <v>1</v>
      </c>
      <c r="CW366" s="10">
        <v>10.5</v>
      </c>
      <c r="CX366" s="10">
        <v>0.98</v>
      </c>
      <c r="CY366" s="10">
        <v>3184</v>
      </c>
      <c r="CZ366" s="10" t="s">
        <v>504</v>
      </c>
      <c r="DA366" s="10">
        <v>1.6197071098545199</v>
      </c>
      <c r="DB366" s="10">
        <v>0.57143877417355005</v>
      </c>
      <c r="DC366" s="10">
        <v>94.441000000000003</v>
      </c>
      <c r="DD366" s="10">
        <v>10.5</v>
      </c>
      <c r="DE366" s="10">
        <v>0.94299999999999995</v>
      </c>
      <c r="DF366" s="10">
        <v>2.67312710985451</v>
      </c>
      <c r="DG366" s="10">
        <v>0.63665877417354999</v>
      </c>
      <c r="DH366" s="10">
        <v>151.09520000000001</v>
      </c>
      <c r="DI366" s="10">
        <v>10.5</v>
      </c>
      <c r="DJ366" s="10">
        <v>0.97299999999999998</v>
      </c>
      <c r="DK366" s="10">
        <v>3.1314211239039298</v>
      </c>
      <c r="DL366" s="10">
        <v>0.78983414651014505</v>
      </c>
      <c r="DM366" s="10">
        <v>177.5762</v>
      </c>
      <c r="DN366" s="10">
        <v>10.5</v>
      </c>
      <c r="DO366" s="10">
        <v>0.97</v>
      </c>
    </row>
    <row r="367" spans="1:119" x14ac:dyDescent="0.25">
      <c r="A367" s="10">
        <v>3186</v>
      </c>
      <c r="B367" s="10" t="s">
        <v>507</v>
      </c>
      <c r="R367" s="10">
        <v>3186</v>
      </c>
      <c r="S367" s="10" t="s">
        <v>507</v>
      </c>
      <c r="AI367" s="10">
        <v>3186</v>
      </c>
      <c r="AJ367" s="10" t="s">
        <v>507</v>
      </c>
      <c r="AK367" s="10">
        <v>1.134173001540447</v>
      </c>
      <c r="AL367" s="10">
        <v>0.51554925372063665</v>
      </c>
      <c r="AM367" s="10">
        <v>68.504000000000005</v>
      </c>
      <c r="AN367" s="10">
        <v>10.5</v>
      </c>
      <c r="AO367" s="10">
        <v>0.91</v>
      </c>
      <c r="AP367" s="10">
        <v>2.1105661699434588</v>
      </c>
      <c r="AQ367" s="10">
        <v>0.76951235320756728</v>
      </c>
      <c r="AR367" s="10">
        <v>123.524</v>
      </c>
      <c r="AS367" s="10">
        <v>10.5</v>
      </c>
      <c r="AT367" s="10">
        <v>0.94</v>
      </c>
      <c r="AU367" s="10">
        <v>2.347889893910259</v>
      </c>
      <c r="AV367" s="10">
        <v>0.74635227744646626</v>
      </c>
      <c r="AW367" s="10">
        <v>135.46600000000001</v>
      </c>
      <c r="AX367" s="10">
        <v>10.5</v>
      </c>
      <c r="AY367" s="10">
        <v>0.95299999999999996</v>
      </c>
      <c r="AZ367" s="10">
        <v>3186</v>
      </c>
      <c r="BA367" s="10" t="s">
        <v>507</v>
      </c>
      <c r="BB367" s="10">
        <v>1.0049999999999999</v>
      </c>
      <c r="BC367" s="10">
        <v>0.49399999999999999</v>
      </c>
      <c r="BD367" s="10">
        <v>61.575699999999998</v>
      </c>
      <c r="BE367" s="10">
        <v>10.5</v>
      </c>
      <c r="BF367" s="10">
        <v>0.89700000000000002</v>
      </c>
      <c r="BG367" s="10">
        <v>1.4690000000000001</v>
      </c>
      <c r="BH367" s="10">
        <v>0.56599999999999995</v>
      </c>
      <c r="BI367" s="10">
        <v>86.562200000000004</v>
      </c>
      <c r="BJ367" s="10">
        <v>10.5</v>
      </c>
      <c r="BK367" s="10">
        <v>0.93300000000000005</v>
      </c>
      <c r="BL367" s="10">
        <v>1.746</v>
      </c>
      <c r="BM367" s="10">
        <v>0.67300000000000004</v>
      </c>
      <c r="BN367" s="10">
        <v>102.8901</v>
      </c>
      <c r="BO367" s="10">
        <v>10.5</v>
      </c>
      <c r="BP367" s="10">
        <v>0.93300000000000005</v>
      </c>
      <c r="BQ367" s="10">
        <v>3186</v>
      </c>
      <c r="BR367" s="10" t="s">
        <v>507</v>
      </c>
      <c r="BS367" s="10">
        <v>1.266</v>
      </c>
      <c r="BT367" s="10">
        <v>0.54579999999999995</v>
      </c>
      <c r="BU367" s="10">
        <v>75.805599999999998</v>
      </c>
      <c r="BV367" s="10">
        <v>10.5</v>
      </c>
      <c r="BW367" s="10">
        <v>0.91800000000000004</v>
      </c>
      <c r="BX367" s="10">
        <v>2.3119200000000002</v>
      </c>
      <c r="BY367" s="10">
        <v>0.73895999999999995</v>
      </c>
      <c r="BZ367" s="10">
        <v>133.45840000000001</v>
      </c>
      <c r="CA367" s="10">
        <v>10.5</v>
      </c>
      <c r="CB367" s="10">
        <v>0.95299999999999996</v>
      </c>
      <c r="CC367" s="10">
        <v>3.0738799999999999</v>
      </c>
      <c r="CD367" s="10">
        <v>0.76019999999999999</v>
      </c>
      <c r="CE367" s="10">
        <v>174.11170000000001</v>
      </c>
      <c r="CF367" s="10">
        <v>10.5</v>
      </c>
      <c r="CG367" s="10">
        <v>0.97099999999999997</v>
      </c>
      <c r="CH367" s="10">
        <v>3186</v>
      </c>
      <c r="CI367" s="10" t="s">
        <v>507</v>
      </c>
      <c r="CJ367" s="10">
        <v>0.13536560561976799</v>
      </c>
      <c r="CK367" s="10">
        <v>4.1718148934637898E-2</v>
      </c>
      <c r="CL367" s="10">
        <v>7.7885999999999997</v>
      </c>
      <c r="CM367" s="10">
        <v>10.5</v>
      </c>
      <c r="CN367" s="10">
        <v>0.95599999999999996</v>
      </c>
      <c r="CO367" s="10">
        <v>0.34532522528895399</v>
      </c>
      <c r="CP367" s="10">
        <v>0.117771670205871</v>
      </c>
      <c r="CQ367" s="10">
        <v>20.061900000000001</v>
      </c>
      <c r="CR367" s="10">
        <v>10.5</v>
      </c>
      <c r="CS367" s="10">
        <v>0.94599999999999995</v>
      </c>
      <c r="CT367" s="10">
        <v>0.18194840842965099</v>
      </c>
      <c r="CU367" s="10">
        <v>5.0457223401956901E-2</v>
      </c>
      <c r="CV367" s="10">
        <v>10.382099999999999</v>
      </c>
      <c r="CW367" s="10">
        <v>10.5</v>
      </c>
      <c r="CX367" s="10">
        <v>0.96399999999999997</v>
      </c>
      <c r="CY367" s="10">
        <v>3185</v>
      </c>
      <c r="CZ367" s="10" t="s">
        <v>505</v>
      </c>
      <c r="DA367" s="10">
        <v>1.3717056566360899</v>
      </c>
      <c r="DB367" s="10">
        <v>0.59746263948948497</v>
      </c>
      <c r="DC367" s="10">
        <v>82.268299999999996</v>
      </c>
      <c r="DD367" s="10">
        <v>10.5</v>
      </c>
      <c r="DE367" s="10">
        <v>0.91700000000000004</v>
      </c>
      <c r="DF367" s="10">
        <v>2.1285456566360899</v>
      </c>
      <c r="DG367" s="10">
        <v>0.66892263948948505</v>
      </c>
      <c r="DH367" s="10">
        <v>122.6831</v>
      </c>
      <c r="DI367" s="10">
        <v>10.5</v>
      </c>
      <c r="DJ367" s="10">
        <v>0.95399999999999996</v>
      </c>
      <c r="DK367" s="10">
        <v>2.5303056566360902</v>
      </c>
      <c r="DL367" s="10">
        <v>0.79144263948948501</v>
      </c>
      <c r="DM367" s="10">
        <v>145.77780000000001</v>
      </c>
      <c r="DN367" s="10">
        <v>10.5</v>
      </c>
      <c r="DO367" s="10">
        <v>0.95399999999999996</v>
      </c>
    </row>
    <row r="368" spans="1:119" x14ac:dyDescent="0.25">
      <c r="A368" s="10">
        <v>3187</v>
      </c>
      <c r="B368" s="10" t="s">
        <v>506</v>
      </c>
      <c r="R368" s="10">
        <v>3187</v>
      </c>
      <c r="S368" s="10" t="s">
        <v>506</v>
      </c>
      <c r="AI368" s="10">
        <v>3187</v>
      </c>
      <c r="AJ368" s="10" t="s">
        <v>506</v>
      </c>
      <c r="AK368" s="10">
        <v>0.15697896215092694</v>
      </c>
      <c r="AL368" s="10">
        <v>6.1354621930389819E-2</v>
      </c>
      <c r="AM368" s="10">
        <v>9.2669999999999995</v>
      </c>
      <c r="AN368" s="10">
        <v>10.5</v>
      </c>
      <c r="AO368" s="10">
        <v>0.93100000000000005</v>
      </c>
      <c r="AP368" s="10">
        <v>0.46282350817186835</v>
      </c>
      <c r="AQ368" s="10">
        <v>0.23379077601268078</v>
      </c>
      <c r="AR368" s="10">
        <v>28.510999999999999</v>
      </c>
      <c r="AS368" s="10">
        <v>10.5</v>
      </c>
      <c r="AT368" s="10">
        <v>0.89300000000000002</v>
      </c>
      <c r="AU368" s="10">
        <v>0.56466954702418592</v>
      </c>
      <c r="AV368" s="10">
        <v>0.22267481740906564</v>
      </c>
      <c r="AW368" s="10">
        <v>33.375999999999998</v>
      </c>
      <c r="AX368" s="10">
        <v>10.5</v>
      </c>
      <c r="AY368" s="10">
        <v>0.93</v>
      </c>
      <c r="AZ368" s="10">
        <v>3187</v>
      </c>
      <c r="BA368" s="10" t="s">
        <v>506</v>
      </c>
      <c r="BB368" s="10">
        <v>0</v>
      </c>
      <c r="BC368" s="10">
        <v>0</v>
      </c>
      <c r="BG368" s="10">
        <v>0</v>
      </c>
      <c r="BH368" s="10">
        <v>0</v>
      </c>
      <c r="BL368" s="10">
        <v>0</v>
      </c>
      <c r="BM368" s="10">
        <v>0</v>
      </c>
      <c r="BQ368" s="10">
        <v>3187</v>
      </c>
      <c r="BR368" s="10" t="s">
        <v>506</v>
      </c>
      <c r="BS368" s="10">
        <v>0.13023999999999999</v>
      </c>
      <c r="BT368" s="10">
        <v>4.8480000000000002E-2</v>
      </c>
      <c r="BU368" s="10">
        <v>7.6414</v>
      </c>
      <c r="BV368" s="10">
        <v>10.5</v>
      </c>
      <c r="BW368" s="10">
        <v>0.93700000000000006</v>
      </c>
      <c r="BX368" s="10">
        <v>0.46198</v>
      </c>
      <c r="BY368" s="10">
        <v>0.20649999999999999</v>
      </c>
      <c r="BZ368" s="10">
        <v>27.8245</v>
      </c>
      <c r="CA368" s="10">
        <v>10.5</v>
      </c>
      <c r="CB368" s="10">
        <v>0.91300000000000003</v>
      </c>
      <c r="CC368" s="10">
        <v>0.32884000000000002</v>
      </c>
      <c r="CD368" s="10">
        <v>0.12587999999999999</v>
      </c>
      <c r="CE368" s="10">
        <v>19.361000000000001</v>
      </c>
      <c r="CF368" s="10">
        <v>10.5</v>
      </c>
      <c r="CG368" s="10">
        <v>0.93400000000000005</v>
      </c>
      <c r="CH368" s="10">
        <v>3187</v>
      </c>
      <c r="CI368" s="10" t="s">
        <v>506</v>
      </c>
      <c r="CJ368" s="10">
        <v>6.5471520526103597E-2</v>
      </c>
      <c r="CK368" s="10">
        <v>3.8249304628137103E-2</v>
      </c>
      <c r="CL368" s="10">
        <v>4.1692999999999998</v>
      </c>
      <c r="CM368" s="10">
        <v>10.5</v>
      </c>
      <c r="CN368" s="10">
        <v>0.86299999999999999</v>
      </c>
      <c r="CO368" s="10">
        <v>0.23237880131525901</v>
      </c>
      <c r="CP368" s="10">
        <v>0.13417326157034301</v>
      </c>
      <c r="CQ368" s="10">
        <v>14.7545</v>
      </c>
      <c r="CR368" s="10">
        <v>10.5</v>
      </c>
      <c r="CS368" s="10">
        <v>0.86599999999999999</v>
      </c>
      <c r="CT368" s="10">
        <v>0.10666728078915499</v>
      </c>
      <c r="CU368" s="10">
        <v>5.2183956942205699E-2</v>
      </c>
      <c r="CV368" s="10">
        <v>6.5293999999999999</v>
      </c>
      <c r="CW368" s="10">
        <v>10.5</v>
      </c>
      <c r="CX368" s="10">
        <v>0.89800000000000002</v>
      </c>
      <c r="CY368" s="10">
        <v>449</v>
      </c>
      <c r="CZ368" s="10" t="s">
        <v>331</v>
      </c>
      <c r="DA368" s="10">
        <v>5.2999999999999999E-2</v>
      </c>
      <c r="DB368" s="10">
        <v>0</v>
      </c>
      <c r="DC368" s="10">
        <v>2.9119999999999999</v>
      </c>
      <c r="DD368" s="10">
        <v>10.5</v>
      </c>
      <c r="DE368" s="10">
        <v>1</v>
      </c>
      <c r="DF368" s="10">
        <v>9.06E-2</v>
      </c>
      <c r="DG368" s="10">
        <v>1E-4</v>
      </c>
      <c r="DH368" s="10">
        <v>4.9839000000000002</v>
      </c>
      <c r="DI368" s="10">
        <v>10.5</v>
      </c>
      <c r="DJ368" s="10">
        <v>1</v>
      </c>
      <c r="DK368" s="10">
        <v>5.67E-2</v>
      </c>
      <c r="DL368" s="10">
        <v>0</v>
      </c>
      <c r="DM368" s="10">
        <v>3.1187999999999998</v>
      </c>
      <c r="DN368" s="10">
        <v>10.5</v>
      </c>
      <c r="DO368" s="10">
        <v>1</v>
      </c>
    </row>
    <row r="369" spans="1:119" x14ac:dyDescent="0.25">
      <c r="A369" s="10">
        <v>3188</v>
      </c>
      <c r="B369" s="10" t="s">
        <v>508</v>
      </c>
      <c r="R369" s="10">
        <v>3188</v>
      </c>
      <c r="S369" s="10" t="s">
        <v>508</v>
      </c>
      <c r="AI369" s="10">
        <v>3188</v>
      </c>
      <c r="AJ369" s="10" t="s">
        <v>508</v>
      </c>
      <c r="AK369" s="10">
        <v>0.84572415858811878</v>
      </c>
      <c r="AL369" s="10">
        <v>0.34426760083163183</v>
      </c>
      <c r="AM369" s="10">
        <v>50.207999999999998</v>
      </c>
      <c r="AN369" s="10">
        <v>10.5</v>
      </c>
      <c r="AO369" s="10">
        <v>0.92600000000000005</v>
      </c>
      <c r="AP369" s="10">
        <v>1.7705557794191622</v>
      </c>
      <c r="AQ369" s="10">
        <v>0.69432335991705685</v>
      </c>
      <c r="AR369" s="10">
        <v>104.57299999999999</v>
      </c>
      <c r="AS369" s="10">
        <v>10.5</v>
      </c>
      <c r="AT369" s="10">
        <v>0.93100000000000005</v>
      </c>
      <c r="AU369" s="10">
        <v>1.9281893688330367</v>
      </c>
      <c r="AV369" s="10">
        <v>0.78663515898780467</v>
      </c>
      <c r="AW369" s="10">
        <v>114.50700000000001</v>
      </c>
      <c r="AX369" s="10">
        <v>10.5</v>
      </c>
      <c r="AY369" s="10">
        <v>0.92600000000000005</v>
      </c>
      <c r="AZ369" s="10">
        <v>3188</v>
      </c>
      <c r="BA369" s="10" t="s">
        <v>508</v>
      </c>
      <c r="BB369" s="10">
        <v>0.38900000000000001</v>
      </c>
      <c r="BC369" s="10">
        <v>0.17599999999999999</v>
      </c>
      <c r="BD369" s="10">
        <v>23.476900000000001</v>
      </c>
      <c r="BE369" s="10">
        <v>10.5</v>
      </c>
      <c r="BF369" s="10">
        <v>0.91100000000000003</v>
      </c>
      <c r="BG369" s="10">
        <v>0.498</v>
      </c>
      <c r="BH369" s="10">
        <v>0.16800000000000001</v>
      </c>
      <c r="BI369" s="10">
        <v>28.899100000000001</v>
      </c>
      <c r="BJ369" s="10">
        <v>10.5</v>
      </c>
      <c r="BK369" s="10">
        <v>0.94799999999999995</v>
      </c>
      <c r="BL369" s="10">
        <v>0.46800000000000003</v>
      </c>
      <c r="BM369" s="10">
        <v>0.14599999999999999</v>
      </c>
      <c r="BN369" s="10">
        <v>26.956499999999998</v>
      </c>
      <c r="BO369" s="10">
        <v>10.5</v>
      </c>
      <c r="BP369" s="10">
        <v>0.95499999999999996</v>
      </c>
      <c r="BQ369" s="10">
        <v>3188</v>
      </c>
      <c r="BR369" s="10" t="s">
        <v>508</v>
      </c>
      <c r="BS369" s="10">
        <v>0.72604000000000002</v>
      </c>
      <c r="BT369" s="10">
        <v>0.02</v>
      </c>
      <c r="BU369" s="10">
        <v>39.936999999999998</v>
      </c>
      <c r="BV369" s="10">
        <v>10.5</v>
      </c>
      <c r="BW369" s="10">
        <v>1</v>
      </c>
      <c r="BX369" s="10">
        <v>1.3371200000000001</v>
      </c>
      <c r="BY369" s="10">
        <v>0.12139999999999999</v>
      </c>
      <c r="BZ369" s="10">
        <v>73.8249</v>
      </c>
      <c r="CA369" s="10">
        <v>10.5</v>
      </c>
      <c r="CB369" s="10">
        <v>0.996</v>
      </c>
      <c r="CC369" s="10">
        <v>1.96296</v>
      </c>
      <c r="CD369" s="10">
        <v>6.2E-2</v>
      </c>
      <c r="CE369" s="10">
        <v>107.98860000000001</v>
      </c>
      <c r="CF369" s="10">
        <v>10.5</v>
      </c>
      <c r="CG369" s="10">
        <v>1</v>
      </c>
      <c r="CH369" s="10">
        <v>3188</v>
      </c>
      <c r="CI369" s="10" t="s">
        <v>508</v>
      </c>
      <c r="CJ369" s="10">
        <v>1.60242961139891</v>
      </c>
      <c r="CK369" s="10">
        <v>0.45026721583409401</v>
      </c>
      <c r="CL369" s="10">
        <v>91.523099999999999</v>
      </c>
      <c r="CM369" s="10">
        <v>10.5</v>
      </c>
      <c r="CN369" s="10">
        <v>0.96299999999999997</v>
      </c>
      <c r="CO369" s="10">
        <v>2.7265048513849202</v>
      </c>
      <c r="CP369" s="10">
        <v>0.75808318263801999</v>
      </c>
      <c r="CQ369" s="10">
        <v>155.60589999999999</v>
      </c>
      <c r="CR369" s="10">
        <v>10.5</v>
      </c>
      <c r="CS369" s="10">
        <v>0.96299999999999997</v>
      </c>
      <c r="CT369" s="10">
        <v>3.5390434358308802</v>
      </c>
      <c r="CU369" s="10">
        <v>0.96224807056634398</v>
      </c>
      <c r="CV369" s="10">
        <v>201.6617</v>
      </c>
      <c r="CW369" s="10">
        <v>10.5</v>
      </c>
      <c r="CX369" s="10">
        <v>0.96499999999999997</v>
      </c>
      <c r="CY369" s="10">
        <v>450</v>
      </c>
      <c r="CZ369" s="10" t="s">
        <v>332</v>
      </c>
      <c r="DA369" s="10">
        <v>0</v>
      </c>
      <c r="DB369" s="10">
        <v>0</v>
      </c>
      <c r="DC369" s="10">
        <v>0</v>
      </c>
      <c r="DD369" s="10">
        <v>10.5</v>
      </c>
      <c r="DE369" s="10">
        <v>0</v>
      </c>
      <c r="DF369" s="10">
        <v>0</v>
      </c>
      <c r="DG369" s="10">
        <v>0</v>
      </c>
      <c r="DH369" s="10">
        <v>0</v>
      </c>
      <c r="DI369" s="10">
        <v>10.5</v>
      </c>
      <c r="DJ369" s="10">
        <v>0</v>
      </c>
      <c r="DK369" s="10">
        <v>0</v>
      </c>
      <c r="DL369" s="10">
        <v>0</v>
      </c>
      <c r="DM369" s="10">
        <v>0</v>
      </c>
      <c r="DN369" s="10">
        <v>10.5</v>
      </c>
      <c r="DO369" s="10">
        <v>0</v>
      </c>
    </row>
    <row r="370" spans="1:119" x14ac:dyDescent="0.25">
      <c r="A370" s="10">
        <v>3189</v>
      </c>
      <c r="B370" s="10" t="s">
        <v>509</v>
      </c>
      <c r="R370" s="10">
        <v>3189</v>
      </c>
      <c r="S370" s="10" t="s">
        <v>509</v>
      </c>
      <c r="AI370" s="10">
        <v>3189</v>
      </c>
      <c r="AJ370" s="10" t="s">
        <v>509</v>
      </c>
      <c r="AK370" s="10">
        <v>1.6296378508293101</v>
      </c>
      <c r="AL370" s="10">
        <v>0.58968608855319105</v>
      </c>
      <c r="AM370" s="10">
        <v>95.293000000000006</v>
      </c>
      <c r="AN370" s="10">
        <v>10.5</v>
      </c>
      <c r="AO370" s="10">
        <v>0.94</v>
      </c>
      <c r="AP370" s="10">
        <v>2.8747366797505731</v>
      </c>
      <c r="AQ370" s="10">
        <v>0.93163861999023034</v>
      </c>
      <c r="AR370" s="10">
        <v>166.16300000000001</v>
      </c>
      <c r="AS370" s="10">
        <v>10.5</v>
      </c>
      <c r="AT370" s="10">
        <v>0.95099999999999996</v>
      </c>
      <c r="AU370" s="10">
        <v>2.6560757867205869</v>
      </c>
      <c r="AV370" s="10">
        <v>1.0641394540503588</v>
      </c>
      <c r="AW370" s="10">
        <v>157.33199999999999</v>
      </c>
      <c r="AX370" s="10">
        <v>10.5</v>
      </c>
      <c r="AY370" s="10">
        <v>0.92800000000000005</v>
      </c>
      <c r="AZ370" s="10">
        <v>3189</v>
      </c>
      <c r="BA370" s="10" t="s">
        <v>509</v>
      </c>
      <c r="BB370" s="10">
        <v>1.2150000000000001</v>
      </c>
      <c r="BC370" s="10">
        <v>0.57299999999999995</v>
      </c>
      <c r="BD370" s="10">
        <v>73.864400000000003</v>
      </c>
      <c r="BE370" s="10">
        <v>10.5</v>
      </c>
      <c r="BF370" s="10">
        <v>0.90400000000000003</v>
      </c>
      <c r="BG370" s="10">
        <v>1.9430000000000001</v>
      </c>
      <c r="BH370" s="10">
        <v>0.93300000000000005</v>
      </c>
      <c r="BI370" s="10">
        <v>118.51609999999999</v>
      </c>
      <c r="BJ370" s="10">
        <v>10.5</v>
      </c>
      <c r="BK370" s="10">
        <v>0.90100000000000002</v>
      </c>
      <c r="BL370" s="10">
        <v>1.88</v>
      </c>
      <c r="BM370" s="10">
        <v>0.89300000000000002</v>
      </c>
      <c r="BN370" s="10">
        <v>114.4423</v>
      </c>
      <c r="BO370" s="10">
        <v>10.5</v>
      </c>
      <c r="BP370" s="10">
        <v>0.90300000000000002</v>
      </c>
      <c r="BQ370" s="10">
        <v>3189</v>
      </c>
      <c r="BR370" s="10" t="s">
        <v>509</v>
      </c>
      <c r="BS370" s="10">
        <v>1.2834399999999999</v>
      </c>
      <c r="BT370" s="10">
        <v>0.50394000000000005</v>
      </c>
      <c r="BU370" s="10">
        <v>75.816000000000003</v>
      </c>
      <c r="BV370" s="10">
        <v>10.5</v>
      </c>
      <c r="BW370" s="10">
        <v>0.93100000000000005</v>
      </c>
      <c r="BX370" s="10">
        <v>2.4903599999999999</v>
      </c>
      <c r="BY370" s="10">
        <v>0.93677999999999995</v>
      </c>
      <c r="BZ370" s="10">
        <v>146.30189999999999</v>
      </c>
      <c r="CA370" s="10">
        <v>10.5</v>
      </c>
      <c r="CB370" s="10">
        <v>0.93600000000000005</v>
      </c>
      <c r="CC370" s="10">
        <v>2.3085599999999999</v>
      </c>
      <c r="CD370" s="10">
        <v>0.70667999999999997</v>
      </c>
      <c r="CE370" s="10">
        <v>132.75210000000001</v>
      </c>
      <c r="CF370" s="10">
        <v>10.5</v>
      </c>
      <c r="CG370" s="10">
        <v>0.95599999999999996</v>
      </c>
      <c r="CH370" s="10">
        <v>3189</v>
      </c>
      <c r="CI370" s="10" t="s">
        <v>509</v>
      </c>
      <c r="CJ370" s="10">
        <v>1.0813492363989601</v>
      </c>
      <c r="CK370" s="10">
        <v>0.55224086039477704</v>
      </c>
      <c r="CL370" s="10">
        <v>66.763800000000003</v>
      </c>
      <c r="CM370" s="10">
        <v>10.5</v>
      </c>
      <c r="CN370" s="10">
        <v>0.89100000000000001</v>
      </c>
      <c r="CO370" s="10">
        <v>1.59824923639896</v>
      </c>
      <c r="CP370" s="10">
        <v>0.65934086039477702</v>
      </c>
      <c r="CQ370" s="10">
        <v>95.065399999999997</v>
      </c>
      <c r="CR370" s="10">
        <v>10.5</v>
      </c>
      <c r="CS370" s="10">
        <v>0.92400000000000004</v>
      </c>
      <c r="CT370" s="10">
        <v>1.53422923639896</v>
      </c>
      <c r="CU370" s="10">
        <v>0.51974086039477696</v>
      </c>
      <c r="CV370" s="10">
        <v>89.069900000000004</v>
      </c>
      <c r="CW370" s="10">
        <v>10.5</v>
      </c>
      <c r="CX370" s="10">
        <v>0.94699999999999995</v>
      </c>
      <c r="CY370" s="10">
        <v>451</v>
      </c>
      <c r="CZ370" s="10" t="s">
        <v>333</v>
      </c>
      <c r="DA370" s="10">
        <v>8.9099999999999999E-2</v>
      </c>
      <c r="DB370" s="10">
        <v>1.8100000000000002E-2</v>
      </c>
      <c r="DC370" s="10">
        <v>5</v>
      </c>
      <c r="DD370" s="10">
        <v>10.5</v>
      </c>
      <c r="DE370" s="10">
        <v>0.98</v>
      </c>
      <c r="DF370" s="10">
        <v>0.8911</v>
      </c>
      <c r="DG370" s="10">
        <v>0.18099999999999999</v>
      </c>
      <c r="DH370" s="10">
        <v>50</v>
      </c>
      <c r="DI370" s="10">
        <v>10.5</v>
      </c>
      <c r="DJ370" s="10">
        <v>0.98</v>
      </c>
      <c r="DK370" s="10">
        <v>1.3367</v>
      </c>
      <c r="DL370" s="10">
        <v>0.27139999999999997</v>
      </c>
      <c r="DM370" s="10">
        <v>75</v>
      </c>
      <c r="DN370" s="10">
        <v>10.5</v>
      </c>
      <c r="DO370" s="10">
        <v>0.98</v>
      </c>
    </row>
    <row r="371" spans="1:119" x14ac:dyDescent="0.25">
      <c r="A371" s="10">
        <v>449</v>
      </c>
      <c r="B371" s="10" t="s">
        <v>331</v>
      </c>
      <c r="C371" s="10">
        <v>0.02</v>
      </c>
      <c r="D371" s="10">
        <v>0</v>
      </c>
      <c r="E371" s="10">
        <v>1</v>
      </c>
      <c r="F371" s="10">
        <v>10.7</v>
      </c>
      <c r="G371" s="10">
        <v>0.98</v>
      </c>
      <c r="H371" s="10">
        <v>0.02</v>
      </c>
      <c r="I371" s="10">
        <v>0</v>
      </c>
      <c r="J371" s="10">
        <v>1</v>
      </c>
      <c r="K371" s="10">
        <v>10.5</v>
      </c>
      <c r="L371" s="10">
        <v>0.98</v>
      </c>
      <c r="M371" s="10">
        <v>0.02</v>
      </c>
      <c r="N371" s="10">
        <v>0</v>
      </c>
      <c r="O371" s="10">
        <v>1</v>
      </c>
      <c r="P371" s="10">
        <v>10.6</v>
      </c>
      <c r="Q371" s="10">
        <v>0.98</v>
      </c>
      <c r="R371" s="10">
        <v>449</v>
      </c>
      <c r="S371" s="10" t="s">
        <v>331</v>
      </c>
      <c r="T371" s="10">
        <v>0</v>
      </c>
      <c r="U371" s="10">
        <v>0</v>
      </c>
      <c r="V371" s="10">
        <v>0</v>
      </c>
      <c r="W371" s="10">
        <v>10.5</v>
      </c>
      <c r="Y371" s="10">
        <v>0</v>
      </c>
      <c r="Z371" s="10">
        <v>0</v>
      </c>
      <c r="AA371" s="10">
        <v>0</v>
      </c>
      <c r="AB371" s="10">
        <v>10.5</v>
      </c>
      <c r="AD371" s="10">
        <v>0</v>
      </c>
      <c r="AE371" s="10">
        <v>0</v>
      </c>
      <c r="AF371" s="10">
        <v>0</v>
      </c>
      <c r="AG371" s="10">
        <v>10.5</v>
      </c>
      <c r="AI371" s="10">
        <v>449</v>
      </c>
      <c r="AJ371" s="10" t="s">
        <v>331</v>
      </c>
      <c r="AK371" s="10">
        <v>0</v>
      </c>
      <c r="AL371" s="10">
        <v>0</v>
      </c>
      <c r="AM371" s="10">
        <v>0</v>
      </c>
      <c r="AN371" s="10">
        <v>10.5</v>
      </c>
      <c r="AO371" s="10">
        <v>0</v>
      </c>
      <c r="AP371" s="10">
        <v>0</v>
      </c>
      <c r="AQ371" s="10">
        <v>0</v>
      </c>
      <c r="AR371" s="10">
        <v>0</v>
      </c>
      <c r="AS371" s="10">
        <v>10.5</v>
      </c>
      <c r="AT371" s="10">
        <v>0</v>
      </c>
      <c r="AU371" s="10">
        <v>0</v>
      </c>
      <c r="AV371" s="10">
        <v>0</v>
      </c>
      <c r="AW371" s="10">
        <v>0</v>
      </c>
      <c r="AX371" s="10">
        <v>10.5</v>
      </c>
      <c r="AY371" s="10">
        <v>0</v>
      </c>
      <c r="AZ371" s="10">
        <v>449</v>
      </c>
      <c r="BA371" s="10" t="s">
        <v>331</v>
      </c>
      <c r="BB371" s="10">
        <v>0</v>
      </c>
      <c r="BC371" s="10">
        <v>0</v>
      </c>
      <c r="BD371" s="10">
        <v>0</v>
      </c>
      <c r="BE371" s="10">
        <v>10.5</v>
      </c>
      <c r="BF371" s="10">
        <v>0</v>
      </c>
      <c r="BG371" s="10">
        <v>0</v>
      </c>
      <c r="BH371" s="10">
        <v>0</v>
      </c>
      <c r="BI371" s="10">
        <v>0</v>
      </c>
      <c r="BJ371" s="10">
        <v>10.5</v>
      </c>
      <c r="BK371" s="10">
        <v>0</v>
      </c>
      <c r="BL371" s="10">
        <v>0</v>
      </c>
      <c r="BM371" s="10">
        <v>0</v>
      </c>
      <c r="BN371" s="10">
        <v>0</v>
      </c>
      <c r="BO371" s="10">
        <v>10.5</v>
      </c>
      <c r="BP371" s="10">
        <v>0</v>
      </c>
      <c r="BQ371" s="10">
        <v>449</v>
      </c>
      <c r="BR371" s="10" t="s">
        <v>331</v>
      </c>
      <c r="BS371" s="10">
        <v>2.0000000000000001E-4</v>
      </c>
      <c r="BT371" s="10">
        <v>0</v>
      </c>
      <c r="BU371" s="10">
        <v>8.8000000000000005E-3</v>
      </c>
      <c r="BV371" s="10">
        <v>10.5</v>
      </c>
      <c r="BW371" s="10">
        <v>1</v>
      </c>
      <c r="BX371" s="10">
        <v>2.0000000000000001E-4</v>
      </c>
      <c r="BY371" s="10">
        <v>0</v>
      </c>
      <c r="BZ371" s="10">
        <v>8.8000000000000005E-3</v>
      </c>
      <c r="CA371" s="10">
        <v>10.5</v>
      </c>
      <c r="CB371" s="10">
        <v>1</v>
      </c>
      <c r="CC371" s="10">
        <v>2.0000000000000001E-4</v>
      </c>
      <c r="CD371" s="10">
        <v>0</v>
      </c>
      <c r="CE371" s="10">
        <v>8.8000000000000005E-3</v>
      </c>
      <c r="CF371" s="10">
        <v>10.5</v>
      </c>
      <c r="CG371" s="10">
        <v>1</v>
      </c>
      <c r="CH371" s="10">
        <v>449</v>
      </c>
      <c r="CI371" s="10" t="s">
        <v>331</v>
      </c>
      <c r="CJ371" s="10">
        <v>1.3899999999999999E-2</v>
      </c>
      <c r="CK371" s="10">
        <v>0</v>
      </c>
      <c r="CL371" s="10">
        <v>0.76539999999999997</v>
      </c>
      <c r="CM371" s="10">
        <v>10.5</v>
      </c>
      <c r="CN371" s="10">
        <v>1</v>
      </c>
      <c r="CO371" s="10">
        <v>1.6199999999999999E-2</v>
      </c>
      <c r="CP371" s="10">
        <v>0</v>
      </c>
      <c r="CQ371" s="10">
        <v>0.88859999999999995</v>
      </c>
      <c r="CR371" s="10">
        <v>10.5</v>
      </c>
      <c r="CS371" s="10">
        <v>1</v>
      </c>
      <c r="CT371" s="10">
        <v>2.93E-2</v>
      </c>
      <c r="CU371" s="10">
        <v>0</v>
      </c>
      <c r="CV371" s="10">
        <v>1.61</v>
      </c>
      <c r="CW371" s="10">
        <v>10.5</v>
      </c>
      <c r="CX371" s="10">
        <v>1</v>
      </c>
      <c r="CY371" s="10">
        <v>452</v>
      </c>
      <c r="CZ371" s="10" t="s">
        <v>334</v>
      </c>
      <c r="DA371" s="10">
        <v>0.17649999999999999</v>
      </c>
      <c r="DB371" s="10">
        <v>0.13780000000000001</v>
      </c>
      <c r="DC371" s="10">
        <v>12.3141</v>
      </c>
      <c r="DD371" s="10">
        <v>10.5</v>
      </c>
      <c r="DE371" s="10">
        <v>0.79</v>
      </c>
      <c r="DF371" s="10">
        <v>0.23530000000000001</v>
      </c>
      <c r="DG371" s="10">
        <v>0.14499999999999999</v>
      </c>
      <c r="DH371" s="10">
        <v>15.1944</v>
      </c>
      <c r="DI371" s="10">
        <v>10.5</v>
      </c>
      <c r="DJ371" s="10">
        <v>0.85</v>
      </c>
      <c r="DK371" s="10">
        <v>0.25840000000000002</v>
      </c>
      <c r="DL371" s="10">
        <v>0.15909999999999999</v>
      </c>
      <c r="DM371" s="10">
        <v>16.687100000000001</v>
      </c>
      <c r="DN371" s="10">
        <v>10.5</v>
      </c>
      <c r="DO371" s="10">
        <v>0.85</v>
      </c>
    </row>
    <row r="372" spans="1:119" x14ac:dyDescent="0.25">
      <c r="A372" s="10">
        <v>450</v>
      </c>
      <c r="B372" s="10" t="s">
        <v>332</v>
      </c>
      <c r="C372" s="10">
        <v>0</v>
      </c>
      <c r="D372" s="10">
        <v>0</v>
      </c>
      <c r="E372" s="10">
        <v>0</v>
      </c>
      <c r="F372" s="10">
        <v>10.7</v>
      </c>
      <c r="G372" s="10">
        <v>0</v>
      </c>
      <c r="H372" s="10">
        <v>0</v>
      </c>
      <c r="I372" s="10">
        <v>0</v>
      </c>
      <c r="J372" s="10">
        <v>0</v>
      </c>
      <c r="K372" s="10">
        <v>10.5</v>
      </c>
      <c r="L372" s="10">
        <v>0</v>
      </c>
      <c r="M372" s="10">
        <v>0</v>
      </c>
      <c r="N372" s="10">
        <v>0</v>
      </c>
      <c r="O372" s="10">
        <v>0</v>
      </c>
      <c r="P372" s="10">
        <v>10.6</v>
      </c>
      <c r="Q372" s="10">
        <v>0</v>
      </c>
      <c r="R372" s="10">
        <v>450</v>
      </c>
      <c r="S372" s="10" t="s">
        <v>332</v>
      </c>
      <c r="T372" s="10">
        <v>0.72529999999999994</v>
      </c>
      <c r="U372" s="10">
        <v>0.29170000000000001</v>
      </c>
      <c r="V372" s="10">
        <v>42.987699999999997</v>
      </c>
      <c r="W372" s="10">
        <v>10.5</v>
      </c>
      <c r="Y372" s="10">
        <v>1.0767</v>
      </c>
      <c r="Z372" s="10">
        <v>0.47320000000000001</v>
      </c>
      <c r="AA372" s="10">
        <v>64.668099999999995</v>
      </c>
      <c r="AB372" s="10">
        <v>10.5</v>
      </c>
      <c r="AD372" s="10">
        <v>0.45710000000000001</v>
      </c>
      <c r="AE372" s="10">
        <v>0.20760000000000001</v>
      </c>
      <c r="AF372" s="10">
        <v>27.6052</v>
      </c>
      <c r="AG372" s="10">
        <v>10.5</v>
      </c>
      <c r="AI372" s="10">
        <v>450</v>
      </c>
      <c r="AJ372" s="10" t="s">
        <v>332</v>
      </c>
      <c r="AK372" s="10">
        <v>0</v>
      </c>
      <c r="AL372" s="10">
        <v>0</v>
      </c>
      <c r="AM372" s="10">
        <v>0</v>
      </c>
      <c r="AN372" s="10">
        <v>10.5</v>
      </c>
      <c r="AO372" s="10">
        <v>0</v>
      </c>
      <c r="AP372" s="10">
        <v>0</v>
      </c>
      <c r="AQ372" s="10">
        <v>0</v>
      </c>
      <c r="AR372" s="10">
        <v>0</v>
      </c>
      <c r="AS372" s="10">
        <v>10.5</v>
      </c>
      <c r="AT372" s="10">
        <v>0</v>
      </c>
      <c r="AU372" s="10">
        <v>0</v>
      </c>
      <c r="AV372" s="10">
        <v>0</v>
      </c>
      <c r="AW372" s="10">
        <v>0</v>
      </c>
      <c r="AX372" s="10">
        <v>10.5</v>
      </c>
      <c r="AY372" s="10">
        <v>0</v>
      </c>
      <c r="AZ372" s="10">
        <v>450</v>
      </c>
      <c r="BA372" s="10" t="s">
        <v>332</v>
      </c>
      <c r="BB372" s="10">
        <v>0</v>
      </c>
      <c r="BC372" s="10">
        <v>0</v>
      </c>
      <c r="BD372" s="10">
        <v>0</v>
      </c>
      <c r="BE372" s="10">
        <v>10.5</v>
      </c>
      <c r="BF372" s="10">
        <v>0</v>
      </c>
      <c r="BG372" s="10">
        <v>0</v>
      </c>
      <c r="BH372" s="10">
        <v>0</v>
      </c>
      <c r="BI372" s="10">
        <v>0</v>
      </c>
      <c r="BJ372" s="10">
        <v>10.5</v>
      </c>
      <c r="BK372" s="10">
        <v>0</v>
      </c>
      <c r="BL372" s="10">
        <v>0</v>
      </c>
      <c r="BM372" s="10">
        <v>0</v>
      </c>
      <c r="BN372" s="10">
        <v>0</v>
      </c>
      <c r="BO372" s="10">
        <v>10.5</v>
      </c>
      <c r="BP372" s="10">
        <v>0</v>
      </c>
      <c r="BQ372" s="10">
        <v>450</v>
      </c>
      <c r="BR372" s="10" t="s">
        <v>332</v>
      </c>
      <c r="BS372" s="10">
        <v>0</v>
      </c>
      <c r="BT372" s="10">
        <v>0</v>
      </c>
      <c r="BU372" s="10">
        <v>0</v>
      </c>
      <c r="BV372" s="10">
        <v>10.5</v>
      </c>
      <c r="BW372" s="10">
        <v>0</v>
      </c>
      <c r="BX372" s="10">
        <v>0</v>
      </c>
      <c r="BY372" s="10">
        <v>0</v>
      </c>
      <c r="BZ372" s="10">
        <v>0</v>
      </c>
      <c r="CA372" s="10">
        <v>10.5</v>
      </c>
      <c r="CB372" s="10">
        <v>0</v>
      </c>
      <c r="CC372" s="10">
        <v>0</v>
      </c>
      <c r="CD372" s="10">
        <v>0</v>
      </c>
      <c r="CE372" s="10">
        <v>0</v>
      </c>
      <c r="CF372" s="10">
        <v>10.5</v>
      </c>
      <c r="CG372" s="10">
        <v>0</v>
      </c>
      <c r="CH372" s="10">
        <v>450</v>
      </c>
      <c r="CI372" s="10" t="s">
        <v>332</v>
      </c>
      <c r="CJ372" s="10">
        <v>0</v>
      </c>
      <c r="CK372" s="10">
        <v>0</v>
      </c>
      <c r="CL372" s="10">
        <v>0</v>
      </c>
      <c r="CM372" s="10">
        <v>10.5</v>
      </c>
      <c r="CN372" s="10">
        <v>0</v>
      </c>
      <c r="CO372" s="10">
        <v>0</v>
      </c>
      <c r="CP372" s="10">
        <v>0</v>
      </c>
      <c r="CQ372" s="10">
        <v>0</v>
      </c>
      <c r="CR372" s="10">
        <v>10.5</v>
      </c>
      <c r="CS372" s="10">
        <v>0</v>
      </c>
      <c r="CT372" s="10">
        <v>0</v>
      </c>
      <c r="CU372" s="10">
        <v>0</v>
      </c>
      <c r="CV372" s="10">
        <v>0</v>
      </c>
      <c r="CW372" s="10">
        <v>10.5</v>
      </c>
      <c r="CX372" s="10">
        <v>0</v>
      </c>
      <c r="CY372" s="10">
        <v>453</v>
      </c>
      <c r="CZ372" s="10" t="s">
        <v>335</v>
      </c>
      <c r="DA372" s="10">
        <v>8.9099999999999999E-2</v>
      </c>
      <c r="DB372" s="10">
        <v>1.8100000000000002E-2</v>
      </c>
      <c r="DC372" s="10">
        <v>5</v>
      </c>
      <c r="DD372" s="10">
        <v>10.5</v>
      </c>
      <c r="DE372" s="10">
        <v>0.98</v>
      </c>
      <c r="DF372" s="10">
        <v>0.53469999999999995</v>
      </c>
      <c r="DG372" s="10">
        <v>0.1086</v>
      </c>
      <c r="DH372" s="10">
        <v>30</v>
      </c>
      <c r="DI372" s="10">
        <v>10.5</v>
      </c>
      <c r="DJ372" s="10">
        <v>0.98</v>
      </c>
      <c r="DK372" s="10">
        <v>1.2476</v>
      </c>
      <c r="DL372" s="10">
        <v>0.25330000000000003</v>
      </c>
      <c r="DM372" s="10">
        <v>70</v>
      </c>
      <c r="DN372" s="10">
        <v>10.5</v>
      </c>
      <c r="DO372" s="10">
        <v>0.98</v>
      </c>
    </row>
    <row r="373" spans="1:119" x14ac:dyDescent="0.25">
      <c r="A373" s="10">
        <v>451</v>
      </c>
      <c r="B373" s="10" t="s">
        <v>333</v>
      </c>
      <c r="C373" s="10">
        <v>0</v>
      </c>
      <c r="D373" s="10">
        <v>0</v>
      </c>
      <c r="E373" s="10">
        <v>0</v>
      </c>
      <c r="F373" s="10">
        <v>10.7</v>
      </c>
      <c r="G373" s="10">
        <v>0</v>
      </c>
      <c r="H373" s="10">
        <v>0</v>
      </c>
      <c r="I373" s="10">
        <v>0</v>
      </c>
      <c r="J373" s="10">
        <v>0</v>
      </c>
      <c r="K373" s="10">
        <v>10.5</v>
      </c>
      <c r="L373" s="10">
        <v>0</v>
      </c>
      <c r="M373" s="10">
        <v>0</v>
      </c>
      <c r="N373" s="10">
        <v>0</v>
      </c>
      <c r="O373" s="10">
        <v>0</v>
      </c>
      <c r="P373" s="10">
        <v>10.6</v>
      </c>
      <c r="Q373" s="10">
        <v>0</v>
      </c>
      <c r="R373" s="10">
        <v>451</v>
      </c>
      <c r="S373" s="10" t="s">
        <v>333</v>
      </c>
      <c r="T373" s="10">
        <v>0</v>
      </c>
      <c r="U373" s="10">
        <v>0</v>
      </c>
      <c r="V373" s="10">
        <v>0</v>
      </c>
      <c r="W373" s="10">
        <v>10.5</v>
      </c>
      <c r="Y373" s="10">
        <v>0</v>
      </c>
      <c r="Z373" s="10">
        <v>0</v>
      </c>
      <c r="AA373" s="10">
        <v>0</v>
      </c>
      <c r="AB373" s="10">
        <v>10.5</v>
      </c>
      <c r="AD373" s="10">
        <v>0</v>
      </c>
      <c r="AE373" s="10">
        <v>0</v>
      </c>
      <c r="AF373" s="10">
        <v>0</v>
      </c>
      <c r="AG373" s="10">
        <v>10.5</v>
      </c>
      <c r="AI373" s="10">
        <v>451</v>
      </c>
      <c r="AJ373" s="10" t="s">
        <v>333</v>
      </c>
      <c r="AK373" s="10">
        <v>0</v>
      </c>
      <c r="AL373" s="10">
        <v>0</v>
      </c>
      <c r="AM373" s="10">
        <v>0</v>
      </c>
      <c r="AN373" s="10">
        <v>10.5</v>
      </c>
      <c r="AO373" s="10">
        <v>0</v>
      </c>
      <c r="AP373" s="10">
        <v>0</v>
      </c>
      <c r="AQ373" s="10">
        <v>0</v>
      </c>
      <c r="AR373" s="10">
        <v>0</v>
      </c>
      <c r="AS373" s="10">
        <v>10.5</v>
      </c>
      <c r="AT373" s="10">
        <v>0</v>
      </c>
      <c r="AU373" s="10">
        <v>0</v>
      </c>
      <c r="AV373" s="10">
        <v>0</v>
      </c>
      <c r="AW373" s="10">
        <v>0</v>
      </c>
      <c r="AX373" s="10">
        <v>10.5</v>
      </c>
      <c r="AY373" s="10">
        <v>0</v>
      </c>
      <c r="AZ373" s="10">
        <v>451</v>
      </c>
      <c r="BA373" s="10" t="s">
        <v>333</v>
      </c>
      <c r="BB373" s="10">
        <v>0</v>
      </c>
      <c r="BC373" s="10">
        <v>0</v>
      </c>
      <c r="BD373" s="10">
        <v>0</v>
      </c>
      <c r="BE373" s="10">
        <v>10.5</v>
      </c>
      <c r="BF373" s="10">
        <v>0</v>
      </c>
      <c r="BG373" s="10">
        <v>0</v>
      </c>
      <c r="BH373" s="10">
        <v>0</v>
      </c>
      <c r="BI373" s="10">
        <v>0</v>
      </c>
      <c r="BJ373" s="10">
        <v>10.5</v>
      </c>
      <c r="BK373" s="10">
        <v>0</v>
      </c>
      <c r="BL373" s="10">
        <v>0</v>
      </c>
      <c r="BM373" s="10">
        <v>0</v>
      </c>
      <c r="BN373" s="10">
        <v>0</v>
      </c>
      <c r="BO373" s="10">
        <v>10.5</v>
      </c>
      <c r="BP373" s="10">
        <v>0</v>
      </c>
      <c r="BQ373" s="10">
        <v>451</v>
      </c>
      <c r="BR373" s="10" t="s">
        <v>333</v>
      </c>
      <c r="BS373" s="10">
        <v>0.2858</v>
      </c>
      <c r="BT373" s="10">
        <v>0.17580000000000001</v>
      </c>
      <c r="BU373" s="10">
        <v>18.452999999999999</v>
      </c>
      <c r="BV373" s="10">
        <v>10.5</v>
      </c>
      <c r="BW373" s="10">
        <v>0.85</v>
      </c>
      <c r="BX373" s="10">
        <v>0.62860000000000005</v>
      </c>
      <c r="BY373" s="10">
        <v>0.32619999999999999</v>
      </c>
      <c r="BZ373" s="10">
        <v>38.939900000000002</v>
      </c>
      <c r="CA373" s="10">
        <v>10.5</v>
      </c>
      <c r="CB373" s="10">
        <v>0.89</v>
      </c>
      <c r="CC373" s="10">
        <v>1.0865</v>
      </c>
      <c r="CD373" s="10">
        <v>0.4642</v>
      </c>
      <c r="CE373" s="10">
        <v>64.964299999999994</v>
      </c>
      <c r="CF373" s="10">
        <v>10.5</v>
      </c>
      <c r="CG373" s="10">
        <v>0.92</v>
      </c>
      <c r="CH373" s="10">
        <v>451</v>
      </c>
      <c r="CI373" s="10" t="s">
        <v>333</v>
      </c>
      <c r="CJ373" s="10">
        <v>0.16039999999999999</v>
      </c>
      <c r="CK373" s="10">
        <v>3.2599999999999997E-2</v>
      </c>
      <c r="CL373" s="10">
        <v>9</v>
      </c>
      <c r="CM373" s="10">
        <v>10.5</v>
      </c>
      <c r="CN373" s="10">
        <v>0.98</v>
      </c>
      <c r="CO373" s="10">
        <v>0.26729999999999998</v>
      </c>
      <c r="CP373" s="10">
        <v>5.4300000000000001E-2</v>
      </c>
      <c r="CQ373" s="10">
        <v>15</v>
      </c>
      <c r="CR373" s="10">
        <v>10.5</v>
      </c>
      <c r="CS373" s="10">
        <v>0.98</v>
      </c>
      <c r="CT373" s="10">
        <v>0.51690000000000003</v>
      </c>
      <c r="CU373" s="10">
        <v>0.105</v>
      </c>
      <c r="CV373" s="10">
        <v>29</v>
      </c>
      <c r="CW373" s="10">
        <v>10.5</v>
      </c>
      <c r="CX373" s="10">
        <v>0.98</v>
      </c>
      <c r="CY373" s="10">
        <v>454</v>
      </c>
      <c r="CZ373" s="10" t="s">
        <v>336</v>
      </c>
      <c r="DA373" s="10">
        <v>0.70499999999999996</v>
      </c>
      <c r="DB373" s="10">
        <v>0.34260000000000002</v>
      </c>
      <c r="DC373" s="10">
        <v>43.100900000000003</v>
      </c>
      <c r="DD373" s="10">
        <v>10.5</v>
      </c>
      <c r="DE373" s="10">
        <v>0.9</v>
      </c>
      <c r="DF373" s="10">
        <v>0.82909999999999995</v>
      </c>
      <c r="DG373" s="10">
        <v>0.2298</v>
      </c>
      <c r="DH373" s="10">
        <v>47.307899999999997</v>
      </c>
      <c r="DI373" s="10">
        <v>10.5</v>
      </c>
      <c r="DJ373" s="10">
        <v>0.96</v>
      </c>
      <c r="DK373" s="10">
        <v>0.97299999999999998</v>
      </c>
      <c r="DL373" s="10">
        <v>0.30359999999999998</v>
      </c>
      <c r="DM373" s="10">
        <v>56.047199999999997</v>
      </c>
      <c r="DN373" s="10">
        <v>10.5</v>
      </c>
      <c r="DO373" s="10">
        <v>0.95</v>
      </c>
    </row>
    <row r="374" spans="1:119" x14ac:dyDescent="0.25">
      <c r="A374" s="10">
        <v>452</v>
      </c>
      <c r="B374" s="10" t="s">
        <v>334</v>
      </c>
      <c r="C374" s="10">
        <v>0.18</v>
      </c>
      <c r="D374" s="10">
        <v>0.06</v>
      </c>
      <c r="E374" s="10">
        <v>10</v>
      </c>
      <c r="F374" s="10">
        <v>10.7</v>
      </c>
      <c r="G374" s="10">
        <v>0.95</v>
      </c>
      <c r="H374" s="10">
        <v>0.43</v>
      </c>
      <c r="I374" s="10">
        <v>0.16</v>
      </c>
      <c r="J374" s="10">
        <v>25</v>
      </c>
      <c r="K374" s="10">
        <v>10.5</v>
      </c>
      <c r="L374" s="10">
        <v>0.94</v>
      </c>
      <c r="M374" s="10">
        <v>0.35</v>
      </c>
      <c r="N374" s="10">
        <v>0.11</v>
      </c>
      <c r="O374" s="10">
        <v>20</v>
      </c>
      <c r="P374" s="10">
        <v>10.6</v>
      </c>
      <c r="Q374" s="10">
        <v>0.95</v>
      </c>
      <c r="R374" s="10">
        <v>452</v>
      </c>
      <c r="S374" s="10" t="s">
        <v>334</v>
      </c>
      <c r="T374" s="10">
        <v>0.18740000000000001</v>
      </c>
      <c r="U374" s="10">
        <v>7.5399999999999995E-2</v>
      </c>
      <c r="V374" s="10">
        <v>11.1051</v>
      </c>
      <c r="W374" s="10">
        <v>10.5</v>
      </c>
      <c r="Y374" s="10">
        <v>0.44990000000000002</v>
      </c>
      <c r="Z374" s="10">
        <v>0.19769999999999999</v>
      </c>
      <c r="AA374" s="10">
        <v>27.019200000000001</v>
      </c>
      <c r="AB374" s="10">
        <v>10.5</v>
      </c>
      <c r="AD374" s="10">
        <v>0.1203</v>
      </c>
      <c r="AE374" s="10">
        <v>5.4600000000000003E-2</v>
      </c>
      <c r="AF374" s="10">
        <v>7.2636000000000003</v>
      </c>
      <c r="AG374" s="10">
        <v>10.5</v>
      </c>
      <c r="AI374" s="10">
        <v>452</v>
      </c>
      <c r="AJ374" s="10" t="s">
        <v>334</v>
      </c>
      <c r="AK374" s="10">
        <v>0.13739999999999999</v>
      </c>
      <c r="AL374" s="10">
        <v>0.11269999999999999</v>
      </c>
      <c r="AM374" s="10">
        <v>9.7719000000000005</v>
      </c>
      <c r="AN374" s="10">
        <v>10.5</v>
      </c>
      <c r="AO374" s="10">
        <v>0.77</v>
      </c>
      <c r="AP374" s="10">
        <v>0.22059999999999999</v>
      </c>
      <c r="AQ374" s="10">
        <v>0.17560000000000001</v>
      </c>
      <c r="AR374" s="10">
        <v>15.5052</v>
      </c>
      <c r="AS374" s="10">
        <v>10.5</v>
      </c>
      <c r="AT374" s="10">
        <v>0.78</v>
      </c>
      <c r="AU374" s="10">
        <v>0.21690000000000001</v>
      </c>
      <c r="AV374" s="10">
        <v>0.19800000000000001</v>
      </c>
      <c r="AW374" s="10">
        <v>16.149000000000001</v>
      </c>
      <c r="AX374" s="10">
        <v>10.5</v>
      </c>
      <c r="AY374" s="10">
        <v>0.74</v>
      </c>
      <c r="AZ374" s="10">
        <v>452</v>
      </c>
      <c r="BA374" s="10" t="s">
        <v>334</v>
      </c>
      <c r="BB374" s="10">
        <v>0</v>
      </c>
      <c r="BC374" s="10">
        <v>0</v>
      </c>
      <c r="BD374" s="10">
        <v>0</v>
      </c>
      <c r="BE374" s="10">
        <v>10.5</v>
      </c>
      <c r="BF374" s="10">
        <v>0</v>
      </c>
      <c r="BG374" s="10">
        <v>0</v>
      </c>
      <c r="BH374" s="10">
        <v>0</v>
      </c>
      <c r="BI374" s="10">
        <v>0</v>
      </c>
      <c r="BJ374" s="10">
        <v>10.5</v>
      </c>
      <c r="BK374" s="10">
        <v>0</v>
      </c>
      <c r="BL374" s="10">
        <v>0</v>
      </c>
      <c r="BM374" s="10">
        <v>0</v>
      </c>
      <c r="BN374" s="10">
        <v>0</v>
      </c>
      <c r="BO374" s="10">
        <v>10.5</v>
      </c>
      <c r="BP374" s="10">
        <v>0</v>
      </c>
      <c r="BQ374" s="10">
        <v>452</v>
      </c>
      <c r="BR374" s="10" t="s">
        <v>334</v>
      </c>
      <c r="BS374" s="10">
        <v>0</v>
      </c>
      <c r="BT374" s="10">
        <v>0</v>
      </c>
      <c r="BU374" s="10">
        <v>0</v>
      </c>
      <c r="BV374" s="10">
        <v>10.5</v>
      </c>
      <c r="BW374" s="10">
        <v>0</v>
      </c>
      <c r="BX374" s="10">
        <v>0</v>
      </c>
      <c r="BY374" s="10">
        <v>0</v>
      </c>
      <c r="BZ374" s="10">
        <v>0</v>
      </c>
      <c r="CA374" s="10">
        <v>10.5</v>
      </c>
      <c r="CB374" s="10">
        <v>0</v>
      </c>
      <c r="CC374" s="10">
        <v>0</v>
      </c>
      <c r="CD374" s="10">
        <v>0</v>
      </c>
      <c r="CE374" s="10">
        <v>0</v>
      </c>
      <c r="CF374" s="10">
        <v>10.5</v>
      </c>
      <c r="CG374" s="10">
        <v>0</v>
      </c>
      <c r="CH374" s="10">
        <v>452</v>
      </c>
      <c r="CI374" s="10" t="s">
        <v>334</v>
      </c>
      <c r="CJ374" s="10">
        <v>0.1212</v>
      </c>
      <c r="CK374" s="10">
        <v>0.126</v>
      </c>
      <c r="CL374" s="10">
        <v>9.6130999999999993</v>
      </c>
      <c r="CM374" s="10">
        <v>10.5</v>
      </c>
      <c r="CN374" s="10">
        <v>0.69</v>
      </c>
      <c r="CO374" s="10">
        <v>0.24510000000000001</v>
      </c>
      <c r="CP374" s="10">
        <v>0.1608</v>
      </c>
      <c r="CQ374" s="10">
        <v>16.118500000000001</v>
      </c>
      <c r="CR374" s="10">
        <v>10.5</v>
      </c>
      <c r="CS374" s="10">
        <v>0.84</v>
      </c>
      <c r="CT374" s="10">
        <v>0.1371</v>
      </c>
      <c r="CU374" s="10">
        <v>0.1263</v>
      </c>
      <c r="CV374" s="10">
        <v>10.2498</v>
      </c>
      <c r="CW374" s="10">
        <v>10.5</v>
      </c>
      <c r="CX374" s="10">
        <v>0.74</v>
      </c>
      <c r="CY374" s="10">
        <v>455</v>
      </c>
      <c r="CZ374" s="10" t="s">
        <v>337</v>
      </c>
      <c r="DA374" s="10">
        <v>0.09</v>
      </c>
      <c r="DB374" s="10">
        <v>1.2800000000000001E-2</v>
      </c>
      <c r="DC374" s="10">
        <v>5</v>
      </c>
      <c r="DD374" s="10">
        <v>10.5</v>
      </c>
      <c r="DE374" s="10">
        <v>0.99</v>
      </c>
      <c r="DF374" s="10">
        <v>0.09</v>
      </c>
      <c r="DG374" s="10">
        <v>1.2800000000000001E-2</v>
      </c>
      <c r="DH374" s="10">
        <v>5</v>
      </c>
      <c r="DI374" s="10">
        <v>10.5</v>
      </c>
      <c r="DJ374" s="10">
        <v>0.99</v>
      </c>
      <c r="DK374" s="10">
        <v>0.09</v>
      </c>
      <c r="DL374" s="10">
        <v>1.2800000000000001E-2</v>
      </c>
      <c r="DM374" s="10">
        <v>5</v>
      </c>
      <c r="DN374" s="10">
        <v>10.5</v>
      </c>
      <c r="DO374" s="10">
        <v>0.99</v>
      </c>
    </row>
    <row r="375" spans="1:119" x14ac:dyDescent="0.25">
      <c r="A375" s="10">
        <v>453</v>
      </c>
      <c r="B375" s="10" t="s">
        <v>335</v>
      </c>
      <c r="C375" s="10">
        <v>0</v>
      </c>
      <c r="D375" s="10">
        <v>0</v>
      </c>
      <c r="E375" s="10">
        <v>0</v>
      </c>
      <c r="F375" s="10">
        <v>10.7</v>
      </c>
      <c r="G375" s="10">
        <v>0</v>
      </c>
      <c r="H375" s="10">
        <v>0</v>
      </c>
      <c r="I375" s="10">
        <v>0</v>
      </c>
      <c r="J375" s="10">
        <v>0</v>
      </c>
      <c r="K375" s="10">
        <v>10.5</v>
      </c>
      <c r="L375" s="10">
        <v>0</v>
      </c>
      <c r="M375" s="10">
        <v>0</v>
      </c>
      <c r="N375" s="10">
        <v>0</v>
      </c>
      <c r="O375" s="10">
        <v>0</v>
      </c>
      <c r="P375" s="10">
        <v>10.6</v>
      </c>
      <c r="Q375" s="10">
        <v>0</v>
      </c>
      <c r="R375" s="10">
        <v>453</v>
      </c>
      <c r="S375" s="10" t="s">
        <v>335</v>
      </c>
      <c r="T375" s="10">
        <v>0</v>
      </c>
      <c r="U375" s="10">
        <v>0</v>
      </c>
      <c r="V375" s="10">
        <v>0</v>
      </c>
      <c r="W375" s="10">
        <v>10.5</v>
      </c>
      <c r="Y375" s="10">
        <v>0</v>
      </c>
      <c r="Z375" s="10">
        <v>0</v>
      </c>
      <c r="AA375" s="10">
        <v>0</v>
      </c>
      <c r="AB375" s="10">
        <v>10.5</v>
      </c>
      <c r="AD375" s="10">
        <v>0</v>
      </c>
      <c r="AE375" s="10">
        <v>0</v>
      </c>
      <c r="AF375" s="10">
        <v>0</v>
      </c>
      <c r="AG375" s="10">
        <v>10.5</v>
      </c>
      <c r="AI375" s="10">
        <v>453</v>
      </c>
      <c r="AJ375" s="10" t="s">
        <v>335</v>
      </c>
      <c r="AK375" s="10">
        <v>0</v>
      </c>
      <c r="AL375" s="10">
        <v>0</v>
      </c>
      <c r="AM375" s="10">
        <v>0</v>
      </c>
      <c r="AN375" s="10">
        <v>10.5</v>
      </c>
      <c r="AO375" s="10">
        <v>0</v>
      </c>
      <c r="AP375" s="10">
        <v>0</v>
      </c>
      <c r="AQ375" s="10">
        <v>0</v>
      </c>
      <c r="AR375" s="10">
        <v>0</v>
      </c>
      <c r="AS375" s="10">
        <v>10.5</v>
      </c>
      <c r="AT375" s="10">
        <v>0</v>
      </c>
      <c r="AU375" s="10">
        <v>0</v>
      </c>
      <c r="AV375" s="10">
        <v>0</v>
      </c>
      <c r="AW375" s="10">
        <v>0</v>
      </c>
      <c r="AX375" s="10">
        <v>10.5</v>
      </c>
      <c r="AY375" s="10">
        <v>0</v>
      </c>
      <c r="AZ375" s="10">
        <v>453</v>
      </c>
      <c r="BA375" s="10" t="s">
        <v>335</v>
      </c>
      <c r="BB375" s="10">
        <v>0</v>
      </c>
      <c r="BC375" s="10">
        <v>0</v>
      </c>
      <c r="BD375" s="10">
        <v>0</v>
      </c>
      <c r="BE375" s="10">
        <v>10.5</v>
      </c>
      <c r="BF375" s="10">
        <v>0</v>
      </c>
      <c r="BG375" s="10">
        <v>0</v>
      </c>
      <c r="BH375" s="10">
        <v>0</v>
      </c>
      <c r="BI375" s="10">
        <v>0</v>
      </c>
      <c r="BJ375" s="10">
        <v>10.5</v>
      </c>
      <c r="BK375" s="10">
        <v>0</v>
      </c>
      <c r="BL375" s="10">
        <v>0</v>
      </c>
      <c r="BM375" s="10">
        <v>0</v>
      </c>
      <c r="BN375" s="10">
        <v>0</v>
      </c>
      <c r="BO375" s="10">
        <v>10.5</v>
      </c>
      <c r="BP375" s="10">
        <v>0</v>
      </c>
      <c r="BQ375" s="10">
        <v>453</v>
      </c>
      <c r="BR375" s="10" t="s">
        <v>335</v>
      </c>
      <c r="BS375" s="10">
        <v>0</v>
      </c>
      <c r="BT375" s="10">
        <v>0</v>
      </c>
      <c r="BU375" s="10">
        <v>0</v>
      </c>
      <c r="BV375" s="10">
        <v>10.5</v>
      </c>
      <c r="BW375" s="10">
        <v>0</v>
      </c>
      <c r="BX375" s="10">
        <v>0</v>
      </c>
      <c r="BY375" s="10">
        <v>0</v>
      </c>
      <c r="BZ375" s="10">
        <v>0</v>
      </c>
      <c r="CA375" s="10">
        <v>10.5</v>
      </c>
      <c r="CB375" s="10">
        <v>0</v>
      </c>
      <c r="CC375" s="10">
        <v>0</v>
      </c>
      <c r="CD375" s="10">
        <v>0</v>
      </c>
      <c r="CE375" s="10">
        <v>0</v>
      </c>
      <c r="CF375" s="10">
        <v>10.5</v>
      </c>
      <c r="CG375" s="10">
        <v>0</v>
      </c>
      <c r="CH375" s="10">
        <v>453</v>
      </c>
      <c r="CI375" s="10" t="s">
        <v>335</v>
      </c>
      <c r="CJ375" s="10">
        <v>8.9099999999999999E-2</v>
      </c>
      <c r="CK375" s="10">
        <v>1.8100000000000002E-2</v>
      </c>
      <c r="CL375" s="10">
        <v>5</v>
      </c>
      <c r="CM375" s="10">
        <v>10.5</v>
      </c>
      <c r="CN375" s="10">
        <v>0.98</v>
      </c>
      <c r="CO375" s="10">
        <v>8.9099999999999999E-2</v>
      </c>
      <c r="CP375" s="10">
        <v>1.8100000000000002E-2</v>
      </c>
      <c r="CQ375" s="10">
        <v>5</v>
      </c>
      <c r="CR375" s="10">
        <v>10.5</v>
      </c>
      <c r="CS375" s="10">
        <v>0.98</v>
      </c>
      <c r="CT375" s="10">
        <v>8.9099999999999999E-2</v>
      </c>
      <c r="CU375" s="10">
        <v>1.8100000000000002E-2</v>
      </c>
      <c r="CV375" s="10">
        <v>5</v>
      </c>
      <c r="CW375" s="10">
        <v>10.5</v>
      </c>
      <c r="CX375" s="10">
        <v>0.98</v>
      </c>
      <c r="CY375" s="10">
        <v>456</v>
      </c>
      <c r="CZ375" s="10" t="s">
        <v>338</v>
      </c>
      <c r="DA375" s="10">
        <v>0</v>
      </c>
      <c r="DB375" s="10">
        <v>0</v>
      </c>
      <c r="DC375" s="10">
        <v>0</v>
      </c>
      <c r="DD375" s="10">
        <v>10.5</v>
      </c>
      <c r="DE375" s="10">
        <v>0</v>
      </c>
      <c r="DF375" s="10">
        <v>0</v>
      </c>
      <c r="DG375" s="10">
        <v>0</v>
      </c>
      <c r="DH375" s="10">
        <v>0</v>
      </c>
      <c r="DI375" s="10">
        <v>10.5</v>
      </c>
      <c r="DJ375" s="10">
        <v>0</v>
      </c>
      <c r="DK375" s="10">
        <v>0</v>
      </c>
      <c r="DL375" s="10">
        <v>0</v>
      </c>
      <c r="DM375" s="10">
        <v>0</v>
      </c>
      <c r="DN375" s="10">
        <v>10.5</v>
      </c>
      <c r="DO375" s="10">
        <v>0</v>
      </c>
    </row>
    <row r="376" spans="1:119" x14ac:dyDescent="0.25">
      <c r="A376" s="10">
        <v>454</v>
      </c>
      <c r="B376" s="10" t="s">
        <v>336</v>
      </c>
      <c r="C376" s="10">
        <v>0.26</v>
      </c>
      <c r="D376" s="10">
        <v>0.1</v>
      </c>
      <c r="E376" s="10">
        <v>15</v>
      </c>
      <c r="F376" s="10">
        <v>10.7</v>
      </c>
      <c r="G376" s="10">
        <v>0.93</v>
      </c>
      <c r="H376" s="10">
        <v>0.51</v>
      </c>
      <c r="I376" s="10">
        <v>0.2</v>
      </c>
      <c r="J376" s="10">
        <v>30</v>
      </c>
      <c r="K376" s="10">
        <v>10.5</v>
      </c>
      <c r="L376" s="10">
        <v>0.93</v>
      </c>
      <c r="M376" s="10">
        <v>0.51</v>
      </c>
      <c r="N376" s="10">
        <v>0.2</v>
      </c>
      <c r="O376" s="10">
        <v>30</v>
      </c>
      <c r="P376" s="10">
        <v>10.6</v>
      </c>
      <c r="Q376" s="10">
        <v>0.93</v>
      </c>
      <c r="R376" s="10">
        <v>454</v>
      </c>
      <c r="S376" s="10" t="s">
        <v>336</v>
      </c>
      <c r="T376" s="10">
        <v>0.36509999999999998</v>
      </c>
      <c r="U376" s="10">
        <v>0.14680000000000001</v>
      </c>
      <c r="V376" s="10">
        <v>21.6371</v>
      </c>
      <c r="W376" s="10">
        <v>10.5</v>
      </c>
      <c r="Y376" s="10">
        <v>0.49330000000000002</v>
      </c>
      <c r="Z376" s="10">
        <v>0.21679999999999999</v>
      </c>
      <c r="AA376" s="10">
        <v>29.626100000000001</v>
      </c>
      <c r="AB376" s="10">
        <v>10.5</v>
      </c>
      <c r="AD376" s="10">
        <v>0.13239999999999999</v>
      </c>
      <c r="AE376" s="10">
        <v>6.0100000000000001E-2</v>
      </c>
      <c r="AF376" s="10">
        <v>7.9969000000000001</v>
      </c>
      <c r="AG376" s="10">
        <v>10.5</v>
      </c>
      <c r="AI376" s="10">
        <v>454</v>
      </c>
      <c r="AJ376" s="10" t="s">
        <v>336</v>
      </c>
      <c r="AK376" s="10">
        <v>0.41399999999999998</v>
      </c>
      <c r="AL376" s="10">
        <v>6.2799999999999995E-2</v>
      </c>
      <c r="AM376" s="10">
        <v>23.024699999999999</v>
      </c>
      <c r="AN376" s="10">
        <v>10.5</v>
      </c>
      <c r="AO376" s="10">
        <v>0.99</v>
      </c>
      <c r="AP376" s="10">
        <v>0.56399999999999995</v>
      </c>
      <c r="AQ376" s="10">
        <v>8.8700000000000001E-2</v>
      </c>
      <c r="AR376" s="10">
        <v>31.3931</v>
      </c>
      <c r="AS376" s="10">
        <v>10.5</v>
      </c>
      <c r="AT376" s="10">
        <v>0.99</v>
      </c>
      <c r="AU376" s="10">
        <v>0.5383</v>
      </c>
      <c r="AV376" s="10">
        <v>8.5099999999999995E-2</v>
      </c>
      <c r="AW376" s="10">
        <v>29.9663</v>
      </c>
      <c r="AX376" s="10">
        <v>10.5</v>
      </c>
      <c r="AY376" s="10">
        <v>0.99</v>
      </c>
      <c r="AZ376" s="10">
        <v>454</v>
      </c>
      <c r="BA376" s="10" t="s">
        <v>336</v>
      </c>
      <c r="BB376" s="10">
        <v>0</v>
      </c>
      <c r="BC376" s="10">
        <v>0</v>
      </c>
      <c r="BD376" s="10">
        <v>0</v>
      </c>
      <c r="BE376" s="10">
        <v>10.5</v>
      </c>
      <c r="BF376" s="10">
        <v>0</v>
      </c>
      <c r="BG376" s="10">
        <v>0</v>
      </c>
      <c r="BH376" s="10">
        <v>0</v>
      </c>
      <c r="BI376" s="10">
        <v>0</v>
      </c>
      <c r="BJ376" s="10">
        <v>10.5</v>
      </c>
      <c r="BK376" s="10">
        <v>0</v>
      </c>
      <c r="BL376" s="10">
        <v>0</v>
      </c>
      <c r="BM376" s="10">
        <v>0</v>
      </c>
      <c r="BN376" s="10">
        <v>0</v>
      </c>
      <c r="BO376" s="10">
        <v>10.5</v>
      </c>
      <c r="BP376" s="10">
        <v>0</v>
      </c>
      <c r="BQ376" s="10">
        <v>454</v>
      </c>
      <c r="BR376" s="10" t="s">
        <v>336</v>
      </c>
      <c r="BS376" s="10">
        <v>0</v>
      </c>
      <c r="BT376" s="10">
        <v>0</v>
      </c>
      <c r="BU376" s="10">
        <v>0</v>
      </c>
      <c r="BV376" s="10">
        <v>10.5</v>
      </c>
      <c r="BW376" s="10">
        <v>0</v>
      </c>
      <c r="BX376" s="10">
        <v>0</v>
      </c>
      <c r="BY376" s="10">
        <v>0</v>
      </c>
      <c r="BZ376" s="10">
        <v>0</v>
      </c>
      <c r="CA376" s="10">
        <v>10.5</v>
      </c>
      <c r="CB376" s="10">
        <v>0</v>
      </c>
      <c r="CC376" s="10">
        <v>0</v>
      </c>
      <c r="CD376" s="10">
        <v>0</v>
      </c>
      <c r="CE376" s="10">
        <v>0</v>
      </c>
      <c r="CF376" s="10">
        <v>10.5</v>
      </c>
      <c r="CG376" s="10">
        <v>0</v>
      </c>
      <c r="CH376" s="10">
        <v>454</v>
      </c>
      <c r="CI376" s="10" t="s">
        <v>336</v>
      </c>
      <c r="CJ376" s="10">
        <v>0.2364</v>
      </c>
      <c r="CK376" s="10">
        <v>8.2400000000000001E-2</v>
      </c>
      <c r="CL376" s="10">
        <v>13.765599999999999</v>
      </c>
      <c r="CM376" s="10">
        <v>10.5</v>
      </c>
      <c r="CN376" s="10">
        <v>0.94</v>
      </c>
      <c r="CO376" s="10">
        <v>0.37080000000000002</v>
      </c>
      <c r="CP376" s="10">
        <v>7.0000000000000007E-2</v>
      </c>
      <c r="CQ376" s="10">
        <v>20.748799999999999</v>
      </c>
      <c r="CR376" s="10">
        <v>10.5</v>
      </c>
      <c r="CS376" s="10">
        <v>0.98</v>
      </c>
      <c r="CT376" s="10">
        <v>0.48080000000000001</v>
      </c>
      <c r="CU376" s="10">
        <v>8.72E-2</v>
      </c>
      <c r="CV376" s="10">
        <v>26.868400000000001</v>
      </c>
      <c r="CW376" s="10">
        <v>10.5</v>
      </c>
      <c r="CX376" s="10">
        <v>0.98</v>
      </c>
      <c r="CY376" s="10">
        <v>457</v>
      </c>
      <c r="CZ376" s="10" t="s">
        <v>339</v>
      </c>
      <c r="DA376" s="10">
        <v>0</v>
      </c>
      <c r="DB376" s="10">
        <v>0</v>
      </c>
      <c r="DC376" s="10">
        <v>0</v>
      </c>
      <c r="DD376" s="10">
        <v>10.5</v>
      </c>
      <c r="DE376" s="10">
        <v>0</v>
      </c>
      <c r="DF376" s="10">
        <v>0</v>
      </c>
      <c r="DG376" s="10">
        <v>0</v>
      </c>
      <c r="DH376" s="10">
        <v>0</v>
      </c>
      <c r="DI376" s="10">
        <v>10.5</v>
      </c>
      <c r="DJ376" s="10">
        <v>0</v>
      </c>
      <c r="DK376" s="10">
        <v>0</v>
      </c>
      <c r="DL376" s="10">
        <v>0</v>
      </c>
      <c r="DM376" s="10">
        <v>0</v>
      </c>
      <c r="DN376" s="10">
        <v>10.5</v>
      </c>
      <c r="DO376" s="10">
        <v>0</v>
      </c>
    </row>
    <row r="377" spans="1:119" x14ac:dyDescent="0.25">
      <c r="A377" s="10">
        <v>455</v>
      </c>
      <c r="B377" s="10" t="s">
        <v>337</v>
      </c>
      <c r="C377" s="10">
        <v>0</v>
      </c>
      <c r="D377" s="10">
        <v>0</v>
      </c>
      <c r="E377" s="10">
        <v>0</v>
      </c>
      <c r="F377" s="10">
        <v>10.7</v>
      </c>
      <c r="G377" s="10">
        <v>0</v>
      </c>
      <c r="H377" s="10">
        <v>0</v>
      </c>
      <c r="I377" s="10">
        <v>0</v>
      </c>
      <c r="J377" s="10">
        <v>0</v>
      </c>
      <c r="K377" s="10">
        <v>10.5</v>
      </c>
      <c r="L377" s="10">
        <v>0</v>
      </c>
      <c r="M377" s="10">
        <v>0</v>
      </c>
      <c r="N377" s="10">
        <v>0</v>
      </c>
      <c r="O377" s="10">
        <v>0</v>
      </c>
      <c r="P377" s="10">
        <v>10.6</v>
      </c>
      <c r="Q377" s="10">
        <v>0</v>
      </c>
      <c r="R377" s="10">
        <v>455</v>
      </c>
      <c r="S377" s="10" t="s">
        <v>337</v>
      </c>
      <c r="T377" s="10">
        <v>0</v>
      </c>
      <c r="U377" s="10">
        <v>0</v>
      </c>
      <c r="V377" s="10">
        <v>0</v>
      </c>
      <c r="W377" s="10">
        <v>10.5</v>
      </c>
      <c r="Y377" s="10">
        <v>0</v>
      </c>
      <c r="Z377" s="10">
        <v>0</v>
      </c>
      <c r="AA377" s="10">
        <v>0</v>
      </c>
      <c r="AB377" s="10">
        <v>10.5</v>
      </c>
      <c r="AD377" s="10">
        <v>0</v>
      </c>
      <c r="AE377" s="10">
        <v>0</v>
      </c>
      <c r="AF377" s="10">
        <v>0</v>
      </c>
      <c r="AG377" s="10">
        <v>10.5</v>
      </c>
      <c r="AI377" s="10">
        <v>455</v>
      </c>
      <c r="AJ377" s="10" t="s">
        <v>337</v>
      </c>
      <c r="AK377" s="10">
        <v>0</v>
      </c>
      <c r="AL377" s="10">
        <v>0</v>
      </c>
      <c r="AM377" s="10">
        <v>0</v>
      </c>
      <c r="AN377" s="10">
        <v>10.5</v>
      </c>
      <c r="AO377" s="10">
        <v>0</v>
      </c>
      <c r="AP377" s="10">
        <v>0</v>
      </c>
      <c r="AQ377" s="10">
        <v>0</v>
      </c>
      <c r="AR377" s="10">
        <v>0</v>
      </c>
      <c r="AS377" s="10">
        <v>10.5</v>
      </c>
      <c r="AT377" s="10">
        <v>0</v>
      </c>
      <c r="AU377" s="10">
        <v>0</v>
      </c>
      <c r="AV377" s="10">
        <v>0</v>
      </c>
      <c r="AW377" s="10">
        <v>0</v>
      </c>
      <c r="AX377" s="10">
        <v>10.5</v>
      </c>
      <c r="AY377" s="10">
        <v>0</v>
      </c>
      <c r="AZ377" s="10">
        <v>455</v>
      </c>
      <c r="BA377" s="10" t="s">
        <v>337</v>
      </c>
      <c r="BB377" s="10">
        <v>0</v>
      </c>
      <c r="BC377" s="10">
        <v>0</v>
      </c>
      <c r="BD377" s="10">
        <v>0</v>
      </c>
      <c r="BE377" s="10">
        <v>10.5</v>
      </c>
      <c r="BF377" s="10">
        <v>0</v>
      </c>
      <c r="BG377" s="10">
        <v>0</v>
      </c>
      <c r="BH377" s="10">
        <v>0</v>
      </c>
      <c r="BI377" s="10">
        <v>0</v>
      </c>
      <c r="BJ377" s="10">
        <v>10.5</v>
      </c>
      <c r="BK377" s="10">
        <v>0</v>
      </c>
      <c r="BL377" s="10">
        <v>0</v>
      </c>
      <c r="BM377" s="10">
        <v>0</v>
      </c>
      <c r="BN377" s="10">
        <v>0</v>
      </c>
      <c r="BO377" s="10">
        <v>10.5</v>
      </c>
      <c r="BP377" s="10">
        <v>0</v>
      </c>
      <c r="BQ377" s="10">
        <v>455</v>
      </c>
      <c r="BR377" s="10" t="s">
        <v>337</v>
      </c>
      <c r="BS377" s="10">
        <v>0.09</v>
      </c>
      <c r="BT377" s="10">
        <v>1.2800000000000001E-2</v>
      </c>
      <c r="BU377" s="10">
        <v>5</v>
      </c>
      <c r="BV377" s="10">
        <v>10.5</v>
      </c>
      <c r="BW377" s="10">
        <v>0.99</v>
      </c>
      <c r="BX377" s="10">
        <v>0.18</v>
      </c>
      <c r="BY377" s="10">
        <v>2.5700000000000001E-2</v>
      </c>
      <c r="BZ377" s="10">
        <v>10</v>
      </c>
      <c r="CA377" s="10">
        <v>10.5</v>
      </c>
      <c r="CB377" s="10">
        <v>0.99</v>
      </c>
      <c r="CC377" s="10">
        <v>0.18</v>
      </c>
      <c r="CD377" s="10">
        <v>2.5700000000000001E-2</v>
      </c>
      <c r="CE377" s="10">
        <v>10</v>
      </c>
      <c r="CF377" s="10">
        <v>10.5</v>
      </c>
      <c r="CG377" s="10">
        <v>0.99</v>
      </c>
      <c r="CH377" s="10">
        <v>455</v>
      </c>
      <c r="CI377" s="10" t="s">
        <v>337</v>
      </c>
      <c r="CJ377" s="10">
        <v>0.09</v>
      </c>
      <c r="CK377" s="10">
        <v>1.2800000000000001E-2</v>
      </c>
      <c r="CL377" s="10">
        <v>5</v>
      </c>
      <c r="CM377" s="10">
        <v>10.5</v>
      </c>
      <c r="CN377" s="10">
        <v>0.99</v>
      </c>
      <c r="CO377" s="10">
        <v>0.18</v>
      </c>
      <c r="CP377" s="10">
        <v>2.5700000000000001E-2</v>
      </c>
      <c r="CQ377" s="10">
        <v>10</v>
      </c>
      <c r="CR377" s="10">
        <v>10.5</v>
      </c>
      <c r="CS377" s="10">
        <v>0.99</v>
      </c>
      <c r="CT377" s="10">
        <v>0.18</v>
      </c>
      <c r="CU377" s="10">
        <v>2.5700000000000001E-2</v>
      </c>
      <c r="CV377" s="10">
        <v>10</v>
      </c>
      <c r="CW377" s="10">
        <v>10.5</v>
      </c>
      <c r="CX377" s="10">
        <v>0.99</v>
      </c>
      <c r="CY377" s="10">
        <v>458</v>
      </c>
      <c r="CZ377" s="10" t="s">
        <v>340</v>
      </c>
      <c r="DA377" s="10">
        <v>7.8399999999999997E-2</v>
      </c>
      <c r="DB377" s="10">
        <v>5.3E-3</v>
      </c>
      <c r="DC377" s="10">
        <v>4.3185000000000002</v>
      </c>
      <c r="DD377" s="10">
        <v>10.5</v>
      </c>
      <c r="DE377" s="10">
        <v>1</v>
      </c>
      <c r="DF377" s="10">
        <v>8.2299999999999998E-2</v>
      </c>
      <c r="DG377" s="10">
        <v>3.8E-3</v>
      </c>
      <c r="DH377" s="10">
        <v>4.5312999999999999</v>
      </c>
      <c r="DI377" s="10">
        <v>10.5</v>
      </c>
      <c r="DJ377" s="10">
        <v>1</v>
      </c>
      <c r="DK377" s="10">
        <v>0.1013</v>
      </c>
      <c r="DL377" s="10">
        <v>4.3E-3</v>
      </c>
      <c r="DM377" s="10">
        <v>5.5739999999999998</v>
      </c>
      <c r="DN377" s="10">
        <v>10.5</v>
      </c>
      <c r="DO377" s="10">
        <v>1</v>
      </c>
    </row>
    <row r="378" spans="1:119" x14ac:dyDescent="0.25">
      <c r="A378" s="10">
        <v>456</v>
      </c>
      <c r="B378" s="10" t="s">
        <v>338</v>
      </c>
      <c r="C378" s="10">
        <v>0</v>
      </c>
      <c r="D378" s="10">
        <v>0</v>
      </c>
      <c r="E378" s="10">
        <v>0</v>
      </c>
      <c r="F378" s="10">
        <v>10.7</v>
      </c>
      <c r="G378" s="10">
        <v>0</v>
      </c>
      <c r="H378" s="10">
        <v>0</v>
      </c>
      <c r="I378" s="10">
        <v>0</v>
      </c>
      <c r="J378" s="10">
        <v>0</v>
      </c>
      <c r="K378" s="10">
        <v>10.5</v>
      </c>
      <c r="L378" s="10">
        <v>0</v>
      </c>
      <c r="M378" s="10">
        <v>0</v>
      </c>
      <c r="N378" s="10">
        <v>0</v>
      </c>
      <c r="O378" s="10">
        <v>0</v>
      </c>
      <c r="P378" s="10">
        <v>10.6</v>
      </c>
      <c r="Q378" s="10">
        <v>0</v>
      </c>
      <c r="R378" s="10">
        <v>456</v>
      </c>
      <c r="S378" s="10" t="s">
        <v>338</v>
      </c>
      <c r="T378" s="10">
        <v>0</v>
      </c>
      <c r="U378" s="10">
        <v>0.3251</v>
      </c>
      <c r="V378" s="10">
        <v>0</v>
      </c>
      <c r="W378" s="10">
        <v>10.5</v>
      </c>
      <c r="Y378" s="10">
        <v>0</v>
      </c>
      <c r="Z378" s="10">
        <v>0.29949999999999999</v>
      </c>
      <c r="AA378" s="10">
        <v>0</v>
      </c>
      <c r="AB378" s="10">
        <v>10.5</v>
      </c>
      <c r="AD378" s="10">
        <v>0</v>
      </c>
      <c r="AE378" s="10">
        <v>0.1288</v>
      </c>
      <c r="AF378" s="10">
        <v>0</v>
      </c>
      <c r="AG378" s="10">
        <v>10.5</v>
      </c>
      <c r="AI378" s="10">
        <v>456</v>
      </c>
      <c r="AJ378" s="10" t="s">
        <v>338</v>
      </c>
      <c r="AK378" s="10">
        <v>0</v>
      </c>
      <c r="AL378" s="10">
        <v>0</v>
      </c>
      <c r="AM378" s="10">
        <v>0</v>
      </c>
      <c r="AN378" s="10">
        <v>10.5</v>
      </c>
      <c r="AO378" s="10">
        <v>0</v>
      </c>
      <c r="AP378" s="10">
        <v>0</v>
      </c>
      <c r="AQ378" s="10">
        <v>0</v>
      </c>
      <c r="AR378" s="10">
        <v>0</v>
      </c>
      <c r="AS378" s="10">
        <v>10.5</v>
      </c>
      <c r="AT378" s="10">
        <v>0</v>
      </c>
      <c r="AU378" s="10">
        <v>0</v>
      </c>
      <c r="AV378" s="10">
        <v>0</v>
      </c>
      <c r="AW378" s="10">
        <v>0</v>
      </c>
      <c r="AX378" s="10">
        <v>10.5</v>
      </c>
      <c r="AY378" s="10">
        <v>0</v>
      </c>
      <c r="AZ378" s="10">
        <v>456</v>
      </c>
      <c r="BA378" s="10" t="s">
        <v>338</v>
      </c>
      <c r="BB378" s="10">
        <v>0</v>
      </c>
      <c r="BC378" s="10">
        <v>0</v>
      </c>
      <c r="BD378" s="10">
        <v>0</v>
      </c>
      <c r="BE378" s="10">
        <v>10.5</v>
      </c>
      <c r="BF378" s="10">
        <v>0</v>
      </c>
      <c r="BG378" s="10">
        <v>0</v>
      </c>
      <c r="BH378" s="10">
        <v>0</v>
      </c>
      <c r="BI378" s="10">
        <v>0</v>
      </c>
      <c r="BJ378" s="10">
        <v>10.5</v>
      </c>
      <c r="BK378" s="10">
        <v>0</v>
      </c>
      <c r="BL378" s="10">
        <v>0</v>
      </c>
      <c r="BM378" s="10">
        <v>0</v>
      </c>
      <c r="BN378" s="10">
        <v>0</v>
      </c>
      <c r="BO378" s="10">
        <v>10.5</v>
      </c>
      <c r="BP378" s="10">
        <v>0</v>
      </c>
      <c r="BQ378" s="10">
        <v>456</v>
      </c>
      <c r="BR378" s="10" t="s">
        <v>338</v>
      </c>
      <c r="BS378" s="10">
        <v>0</v>
      </c>
      <c r="BT378" s="10">
        <v>0</v>
      </c>
      <c r="BU378" s="10">
        <v>0</v>
      </c>
      <c r="BV378" s="10">
        <v>10.5</v>
      </c>
      <c r="BW378" s="10">
        <v>0</v>
      </c>
      <c r="BX378" s="10">
        <v>0</v>
      </c>
      <c r="BY378" s="10">
        <v>0</v>
      </c>
      <c r="BZ378" s="10">
        <v>0</v>
      </c>
      <c r="CA378" s="10">
        <v>10.5</v>
      </c>
      <c r="CB378" s="10">
        <v>0</v>
      </c>
      <c r="CC378" s="10">
        <v>0</v>
      </c>
      <c r="CD378" s="10">
        <v>0</v>
      </c>
      <c r="CE378" s="10">
        <v>0</v>
      </c>
      <c r="CF378" s="10">
        <v>10.5</v>
      </c>
      <c r="CG378" s="10">
        <v>0</v>
      </c>
      <c r="CH378" s="10">
        <v>456</v>
      </c>
      <c r="CI378" s="10" t="s">
        <v>338</v>
      </c>
      <c r="CJ378" s="10">
        <v>0</v>
      </c>
      <c r="CK378" s="10">
        <v>0</v>
      </c>
      <c r="CL378" s="10">
        <v>0</v>
      </c>
      <c r="CM378" s="10">
        <v>10.5</v>
      </c>
      <c r="CN378" s="10">
        <v>0</v>
      </c>
      <c r="CO378" s="10">
        <v>0</v>
      </c>
      <c r="CP378" s="10">
        <v>0</v>
      </c>
      <c r="CQ378" s="10">
        <v>0</v>
      </c>
      <c r="CR378" s="10">
        <v>10.5</v>
      </c>
      <c r="CS378" s="10">
        <v>0</v>
      </c>
      <c r="CT378" s="10">
        <v>0</v>
      </c>
      <c r="CU378" s="10">
        <v>0</v>
      </c>
      <c r="CV378" s="10">
        <v>0</v>
      </c>
      <c r="CW378" s="10">
        <v>10.5</v>
      </c>
      <c r="CX378" s="10">
        <v>0</v>
      </c>
      <c r="CY378" s="10">
        <v>464</v>
      </c>
      <c r="CZ378" s="10" t="s">
        <v>341</v>
      </c>
      <c r="DA378" s="10">
        <v>0</v>
      </c>
      <c r="DB378" s="10">
        <v>0</v>
      </c>
      <c r="DC378" s="10">
        <v>0</v>
      </c>
      <c r="DD378" s="10">
        <v>10.5</v>
      </c>
      <c r="DE378" s="10">
        <v>0</v>
      </c>
      <c r="DF378" s="10">
        <v>0</v>
      </c>
      <c r="DG378" s="10">
        <v>0</v>
      </c>
      <c r="DH378" s="10">
        <v>0</v>
      </c>
      <c r="DI378" s="10">
        <v>10.5</v>
      </c>
      <c r="DJ378" s="10">
        <v>0</v>
      </c>
      <c r="DK378" s="10">
        <v>0</v>
      </c>
      <c r="DL378" s="10">
        <v>0</v>
      </c>
      <c r="DM378" s="10">
        <v>0</v>
      </c>
      <c r="DN378" s="10">
        <v>10.5</v>
      </c>
      <c r="DO378" s="10">
        <v>0</v>
      </c>
    </row>
    <row r="379" spans="1:119" x14ac:dyDescent="0.25">
      <c r="A379" s="10">
        <v>457</v>
      </c>
      <c r="B379" s="10" t="s">
        <v>339</v>
      </c>
      <c r="C379" s="10">
        <v>0</v>
      </c>
      <c r="D379" s="10">
        <v>0</v>
      </c>
      <c r="E379" s="10">
        <v>0</v>
      </c>
      <c r="F379" s="10">
        <v>10.7</v>
      </c>
      <c r="G379" s="10">
        <v>0</v>
      </c>
      <c r="H379" s="10">
        <v>0</v>
      </c>
      <c r="I379" s="10">
        <v>0</v>
      </c>
      <c r="J379" s="10">
        <v>0</v>
      </c>
      <c r="K379" s="10">
        <v>10.5</v>
      </c>
      <c r="L379" s="10">
        <v>0</v>
      </c>
      <c r="M379" s="10">
        <v>0</v>
      </c>
      <c r="N379" s="10">
        <v>0</v>
      </c>
      <c r="O379" s="10">
        <v>0</v>
      </c>
      <c r="P379" s="10">
        <v>10.6</v>
      </c>
      <c r="Q379" s="10">
        <v>0</v>
      </c>
      <c r="R379" s="10">
        <v>457</v>
      </c>
      <c r="S379" s="10" t="s">
        <v>339</v>
      </c>
      <c r="T379" s="10">
        <v>0</v>
      </c>
      <c r="U379" s="10">
        <v>0</v>
      </c>
      <c r="V379" s="10">
        <v>0</v>
      </c>
      <c r="W379" s="10">
        <v>10.5</v>
      </c>
      <c r="Y379" s="10">
        <v>0</v>
      </c>
      <c r="Z379" s="10">
        <v>0</v>
      </c>
      <c r="AA379" s="10">
        <v>0</v>
      </c>
      <c r="AB379" s="10">
        <v>10.5</v>
      </c>
      <c r="AD379" s="10">
        <v>0</v>
      </c>
      <c r="AE379" s="10">
        <v>0</v>
      </c>
      <c r="AF379" s="10">
        <v>0</v>
      </c>
      <c r="AG379" s="10">
        <v>10.5</v>
      </c>
      <c r="AI379" s="10">
        <v>457</v>
      </c>
      <c r="AJ379" s="10" t="s">
        <v>339</v>
      </c>
      <c r="AK379" s="10">
        <v>0</v>
      </c>
      <c r="AL379" s="10">
        <v>0</v>
      </c>
      <c r="AM379" s="10">
        <v>0</v>
      </c>
      <c r="AN379" s="10">
        <v>10.5</v>
      </c>
      <c r="AO379" s="10">
        <v>0</v>
      </c>
      <c r="AP379" s="10">
        <v>0</v>
      </c>
      <c r="AQ379" s="10">
        <v>0</v>
      </c>
      <c r="AR379" s="10">
        <v>0</v>
      </c>
      <c r="AS379" s="10">
        <v>10.5</v>
      </c>
      <c r="AT379" s="10">
        <v>0</v>
      </c>
      <c r="AU379" s="10">
        <v>0</v>
      </c>
      <c r="AV379" s="10">
        <v>0</v>
      </c>
      <c r="AW379" s="10">
        <v>0</v>
      </c>
      <c r="AX379" s="10">
        <v>10.5</v>
      </c>
      <c r="AY379" s="10">
        <v>0</v>
      </c>
      <c r="AZ379" s="10">
        <v>457</v>
      </c>
      <c r="BA379" s="10" t="s">
        <v>339</v>
      </c>
      <c r="BB379" s="10">
        <v>0</v>
      </c>
      <c r="BC379" s="10">
        <v>0</v>
      </c>
      <c r="BD379" s="10">
        <v>0</v>
      </c>
      <c r="BE379" s="10">
        <v>10.5</v>
      </c>
      <c r="BF379" s="10">
        <v>0</v>
      </c>
      <c r="BG379" s="10">
        <v>0</v>
      </c>
      <c r="BH379" s="10">
        <v>0</v>
      </c>
      <c r="BI379" s="10">
        <v>0</v>
      </c>
      <c r="BJ379" s="10">
        <v>10.5</v>
      </c>
      <c r="BK379" s="10">
        <v>0</v>
      </c>
      <c r="BL379" s="10">
        <v>0</v>
      </c>
      <c r="BM379" s="10">
        <v>0</v>
      </c>
      <c r="BN379" s="10">
        <v>0</v>
      </c>
      <c r="BO379" s="10">
        <v>10.5</v>
      </c>
      <c r="BP379" s="10">
        <v>0</v>
      </c>
      <c r="BQ379" s="10">
        <v>457</v>
      </c>
      <c r="BR379" s="10" t="s">
        <v>339</v>
      </c>
      <c r="BS379" s="10">
        <v>0</v>
      </c>
      <c r="BT379" s="10">
        <v>0</v>
      </c>
      <c r="BU379" s="10">
        <v>0</v>
      </c>
      <c r="BV379" s="10">
        <v>10.5</v>
      </c>
      <c r="BW379" s="10">
        <v>0</v>
      </c>
      <c r="BX379" s="10">
        <v>0</v>
      </c>
      <c r="BY379" s="10">
        <v>0</v>
      </c>
      <c r="BZ379" s="10">
        <v>0</v>
      </c>
      <c r="CA379" s="10">
        <v>10.5</v>
      </c>
      <c r="CB379" s="10">
        <v>0</v>
      </c>
      <c r="CC379" s="10">
        <v>0</v>
      </c>
      <c r="CD379" s="10">
        <v>0</v>
      </c>
      <c r="CE379" s="10">
        <v>0</v>
      </c>
      <c r="CF379" s="10">
        <v>10.5</v>
      </c>
      <c r="CG379" s="10">
        <v>0</v>
      </c>
      <c r="CH379" s="10">
        <v>457</v>
      </c>
      <c r="CI379" s="10" t="s">
        <v>339</v>
      </c>
      <c r="CJ379" s="10">
        <v>0</v>
      </c>
      <c r="CK379" s="10">
        <v>0</v>
      </c>
      <c r="CL379" s="10">
        <v>0</v>
      </c>
      <c r="CM379" s="10">
        <v>10.5</v>
      </c>
      <c r="CN379" s="10">
        <v>0</v>
      </c>
      <c r="CO379" s="10">
        <v>0</v>
      </c>
      <c r="CP379" s="10">
        <v>0</v>
      </c>
      <c r="CQ379" s="10">
        <v>0</v>
      </c>
      <c r="CR379" s="10">
        <v>10.5</v>
      </c>
      <c r="CS379" s="10">
        <v>0</v>
      </c>
      <c r="CT379" s="10">
        <v>0</v>
      </c>
      <c r="CU379" s="10">
        <v>0</v>
      </c>
      <c r="CV379" s="10">
        <v>0</v>
      </c>
      <c r="CW379" s="10">
        <v>10.5</v>
      </c>
      <c r="CX379" s="10">
        <v>0</v>
      </c>
      <c r="CY379" s="10">
        <v>465</v>
      </c>
      <c r="CZ379" s="10" t="s">
        <v>342</v>
      </c>
      <c r="DA379" s="10">
        <v>0</v>
      </c>
      <c r="DB379" s="10">
        <v>0</v>
      </c>
      <c r="DC379" s="10">
        <v>0</v>
      </c>
      <c r="DD379" s="10">
        <v>10.5</v>
      </c>
      <c r="DE379" s="10">
        <v>0</v>
      </c>
      <c r="DF379" s="10">
        <v>0</v>
      </c>
      <c r="DG379" s="10">
        <v>0</v>
      </c>
      <c r="DH379" s="10">
        <v>0</v>
      </c>
      <c r="DI379" s="10">
        <v>10.5</v>
      </c>
      <c r="DJ379" s="10">
        <v>0</v>
      </c>
      <c r="DK379" s="10">
        <v>0</v>
      </c>
      <c r="DL379" s="10">
        <v>0</v>
      </c>
      <c r="DM379" s="10">
        <v>0</v>
      </c>
      <c r="DN379" s="10">
        <v>10.5</v>
      </c>
      <c r="DO379" s="10">
        <v>0</v>
      </c>
    </row>
    <row r="380" spans="1:119" x14ac:dyDescent="0.25">
      <c r="A380" s="10">
        <v>458</v>
      </c>
      <c r="B380" s="10" t="s">
        <v>340</v>
      </c>
      <c r="C380" s="10">
        <v>0</v>
      </c>
      <c r="D380" s="10">
        <v>0</v>
      </c>
      <c r="E380" s="10">
        <v>0</v>
      </c>
      <c r="F380" s="10">
        <v>10.7</v>
      </c>
      <c r="G380" s="10">
        <v>0</v>
      </c>
      <c r="H380" s="10">
        <v>0</v>
      </c>
      <c r="I380" s="10">
        <v>0</v>
      </c>
      <c r="J380" s="10">
        <v>0</v>
      </c>
      <c r="K380" s="10">
        <v>10.5</v>
      </c>
      <c r="L380" s="10">
        <v>0</v>
      </c>
      <c r="M380" s="10">
        <v>0</v>
      </c>
      <c r="N380" s="10">
        <v>0</v>
      </c>
      <c r="O380" s="10">
        <v>0</v>
      </c>
      <c r="P380" s="10">
        <v>10.6</v>
      </c>
      <c r="Q380" s="10">
        <v>0</v>
      </c>
      <c r="R380" s="10">
        <v>458</v>
      </c>
      <c r="S380" s="10" t="s">
        <v>340</v>
      </c>
      <c r="T380" s="10">
        <v>0</v>
      </c>
      <c r="U380" s="10">
        <v>0</v>
      </c>
      <c r="V380" s="10">
        <v>0</v>
      </c>
      <c r="W380" s="10">
        <v>10.5</v>
      </c>
      <c r="Y380" s="10">
        <v>0</v>
      </c>
      <c r="Z380" s="10">
        <v>0</v>
      </c>
      <c r="AA380" s="10">
        <v>0</v>
      </c>
      <c r="AB380" s="10">
        <v>10.5</v>
      </c>
      <c r="AD380" s="10">
        <v>0</v>
      </c>
      <c r="AE380" s="10">
        <v>0</v>
      </c>
      <c r="AF380" s="10">
        <v>0</v>
      </c>
      <c r="AG380" s="10">
        <v>10.5</v>
      </c>
      <c r="AI380" s="10">
        <v>458</v>
      </c>
      <c r="AJ380" s="10" t="s">
        <v>340</v>
      </c>
      <c r="AK380" s="10">
        <v>0</v>
      </c>
      <c r="AL380" s="10">
        <v>0</v>
      </c>
      <c r="AM380" s="10">
        <v>0</v>
      </c>
      <c r="AN380" s="10">
        <v>10.5</v>
      </c>
      <c r="AO380" s="10">
        <v>0</v>
      </c>
      <c r="AP380" s="10">
        <v>0</v>
      </c>
      <c r="AQ380" s="10">
        <v>0</v>
      </c>
      <c r="AR380" s="10">
        <v>0</v>
      </c>
      <c r="AS380" s="10">
        <v>10.5</v>
      </c>
      <c r="AT380" s="10">
        <v>0</v>
      </c>
      <c r="AU380" s="10">
        <v>0</v>
      </c>
      <c r="AV380" s="10">
        <v>0</v>
      </c>
      <c r="AW380" s="10">
        <v>0</v>
      </c>
      <c r="AX380" s="10">
        <v>10.5</v>
      </c>
      <c r="AY380" s="10">
        <v>0</v>
      </c>
      <c r="AZ380" s="10">
        <v>458</v>
      </c>
      <c r="BA380" s="10" t="s">
        <v>340</v>
      </c>
      <c r="BB380" s="10">
        <v>3.8100000000000002E-2</v>
      </c>
      <c r="BC380" s="10">
        <v>2.9499999999999998E-2</v>
      </c>
      <c r="BD380" s="10">
        <v>2.6469999999999998</v>
      </c>
      <c r="BE380" s="10">
        <v>10.5</v>
      </c>
      <c r="BF380" s="10">
        <v>0.79</v>
      </c>
      <c r="BG380" s="10">
        <v>3.8100000000000002E-2</v>
      </c>
      <c r="BH380" s="10">
        <v>2.9499999999999998E-2</v>
      </c>
      <c r="BI380" s="10">
        <v>2.6469999999999998</v>
      </c>
      <c r="BJ380" s="10">
        <v>10.5</v>
      </c>
      <c r="BK380" s="10">
        <v>0.79</v>
      </c>
      <c r="BL380" s="10">
        <v>3.8100000000000002E-2</v>
      </c>
      <c r="BM380" s="10">
        <v>2.9499999999999998E-2</v>
      </c>
      <c r="BN380" s="10">
        <v>2.6469999999999998</v>
      </c>
      <c r="BO380" s="10">
        <v>10.5</v>
      </c>
      <c r="BP380" s="10">
        <v>0.79</v>
      </c>
      <c r="BQ380" s="10">
        <v>458</v>
      </c>
      <c r="BR380" s="10" t="s">
        <v>340</v>
      </c>
      <c r="BS380" s="10">
        <v>0</v>
      </c>
      <c r="BT380" s="10">
        <v>0</v>
      </c>
      <c r="BU380" s="10">
        <v>0</v>
      </c>
      <c r="BV380" s="10">
        <v>10.5</v>
      </c>
      <c r="BW380" s="10">
        <v>0</v>
      </c>
      <c r="BX380" s="10">
        <v>0</v>
      </c>
      <c r="BY380" s="10">
        <v>0</v>
      </c>
      <c r="BZ380" s="10">
        <v>0</v>
      </c>
      <c r="CA380" s="10">
        <v>10.5</v>
      </c>
      <c r="CB380" s="10">
        <v>0</v>
      </c>
      <c r="CC380" s="10">
        <v>0</v>
      </c>
      <c r="CD380" s="10">
        <v>0</v>
      </c>
      <c r="CE380" s="10">
        <v>0</v>
      </c>
      <c r="CF380" s="10">
        <v>10.5</v>
      </c>
      <c r="CG380" s="10">
        <v>0</v>
      </c>
      <c r="CH380" s="10">
        <v>458</v>
      </c>
      <c r="CI380" s="10" t="s">
        <v>340</v>
      </c>
      <c r="CJ380" s="10">
        <v>1.6186</v>
      </c>
      <c r="CK380" s="10">
        <v>0.82920000000000005</v>
      </c>
      <c r="CL380" s="10">
        <v>100</v>
      </c>
      <c r="CM380" s="10">
        <v>10.5</v>
      </c>
      <c r="CN380" s="10">
        <v>0.89</v>
      </c>
      <c r="CO380" s="10">
        <v>2.1042000000000001</v>
      </c>
      <c r="CP380" s="10">
        <v>1.0780000000000001</v>
      </c>
      <c r="CQ380" s="10">
        <v>130</v>
      </c>
      <c r="CR380" s="10">
        <v>10.5</v>
      </c>
      <c r="CS380" s="10">
        <v>0.89</v>
      </c>
      <c r="CT380" s="10">
        <v>2.4279000000000002</v>
      </c>
      <c r="CU380" s="10">
        <v>1.2439</v>
      </c>
      <c r="CV380" s="10">
        <v>150</v>
      </c>
      <c r="CW380" s="10">
        <v>10.5</v>
      </c>
      <c r="CX380" s="10">
        <v>0.89</v>
      </c>
      <c r="CY380" s="10">
        <v>480</v>
      </c>
      <c r="CZ380" s="10" t="s">
        <v>343</v>
      </c>
      <c r="DA380" s="10">
        <v>0</v>
      </c>
      <c r="DB380" s="10">
        <v>0</v>
      </c>
      <c r="DC380" s="10">
        <v>0</v>
      </c>
      <c r="DD380" s="10">
        <v>10.5</v>
      </c>
      <c r="DE380" s="10">
        <v>0</v>
      </c>
      <c r="DF380" s="10">
        <v>0</v>
      </c>
      <c r="DG380" s="10">
        <v>0</v>
      </c>
      <c r="DH380" s="10">
        <v>0</v>
      </c>
      <c r="DI380" s="10">
        <v>10.5</v>
      </c>
      <c r="DJ380" s="10">
        <v>0</v>
      </c>
      <c r="DK380" s="10">
        <v>0</v>
      </c>
      <c r="DL380" s="10">
        <v>0</v>
      </c>
      <c r="DM380" s="10">
        <v>0</v>
      </c>
      <c r="DN380" s="10">
        <v>10.5</v>
      </c>
      <c r="DO380" s="10">
        <v>0</v>
      </c>
    </row>
    <row r="381" spans="1:119" x14ac:dyDescent="0.25">
      <c r="A381" s="10">
        <v>459</v>
      </c>
      <c r="B381" s="10" t="s">
        <v>287</v>
      </c>
      <c r="C381" s="10">
        <v>0</v>
      </c>
      <c r="D381" s="10">
        <v>0</v>
      </c>
      <c r="E381" s="10">
        <v>0</v>
      </c>
      <c r="F381" s="10">
        <v>10.7</v>
      </c>
      <c r="G381" s="10">
        <v>0</v>
      </c>
      <c r="H381" s="10">
        <v>0</v>
      </c>
      <c r="I381" s="10">
        <v>0</v>
      </c>
      <c r="J381" s="10">
        <v>0</v>
      </c>
      <c r="K381" s="10">
        <v>10.5</v>
      </c>
      <c r="L381" s="10">
        <v>0</v>
      </c>
      <c r="M381" s="10">
        <v>0</v>
      </c>
      <c r="N381" s="10">
        <v>0</v>
      </c>
      <c r="O381" s="10">
        <v>0</v>
      </c>
      <c r="P381" s="10">
        <v>10.6</v>
      </c>
      <c r="Q381" s="10">
        <v>0</v>
      </c>
      <c r="R381" s="10">
        <v>459</v>
      </c>
      <c r="S381" s="10" t="s">
        <v>287</v>
      </c>
      <c r="T381" s="10">
        <v>0</v>
      </c>
      <c r="U381" s="10">
        <v>0</v>
      </c>
      <c r="V381" s="10">
        <v>0</v>
      </c>
      <c r="W381" s="10">
        <v>10.5</v>
      </c>
      <c r="Y381" s="10">
        <v>0</v>
      </c>
      <c r="Z381" s="10">
        <v>0</v>
      </c>
      <c r="AA381" s="10">
        <v>0</v>
      </c>
      <c r="AB381" s="10">
        <v>10.5</v>
      </c>
      <c r="AD381" s="10">
        <v>0</v>
      </c>
      <c r="AE381" s="10">
        <v>0</v>
      </c>
      <c r="AF381" s="10">
        <v>0</v>
      </c>
      <c r="AG381" s="10">
        <v>10.5</v>
      </c>
      <c r="AI381" s="10">
        <v>459</v>
      </c>
      <c r="AJ381" s="10" t="s">
        <v>287</v>
      </c>
      <c r="AK381" s="10">
        <v>0</v>
      </c>
      <c r="AL381" s="10">
        <v>0</v>
      </c>
      <c r="AM381" s="10">
        <v>0</v>
      </c>
      <c r="AN381" s="10">
        <v>10.5</v>
      </c>
      <c r="AO381" s="10">
        <v>0</v>
      </c>
      <c r="AP381" s="10">
        <v>0</v>
      </c>
      <c r="AQ381" s="10">
        <v>0</v>
      </c>
      <c r="AR381" s="10">
        <v>0</v>
      </c>
      <c r="AS381" s="10">
        <v>10.5</v>
      </c>
      <c r="AT381" s="10">
        <v>0</v>
      </c>
      <c r="AU381" s="10">
        <v>0</v>
      </c>
      <c r="AV381" s="10">
        <v>0</v>
      </c>
      <c r="AW381" s="10">
        <v>0</v>
      </c>
      <c r="AX381" s="10">
        <v>10.5</v>
      </c>
      <c r="AY381" s="10">
        <v>0</v>
      </c>
      <c r="AZ381" s="10">
        <v>459</v>
      </c>
      <c r="BA381" s="10" t="s">
        <v>287</v>
      </c>
      <c r="BB381" s="10">
        <v>0</v>
      </c>
      <c r="BC381" s="10">
        <v>0</v>
      </c>
      <c r="BD381" s="10">
        <v>0</v>
      </c>
      <c r="BE381" s="10">
        <v>10.5</v>
      </c>
      <c r="BF381" s="10">
        <v>0</v>
      </c>
      <c r="BG381" s="10">
        <v>0</v>
      </c>
      <c r="BH381" s="10">
        <v>0</v>
      </c>
      <c r="BI381" s="10">
        <v>0</v>
      </c>
      <c r="BJ381" s="10">
        <v>10.5</v>
      </c>
      <c r="BK381" s="10">
        <v>0</v>
      </c>
      <c r="BL381" s="10">
        <v>0</v>
      </c>
      <c r="BM381" s="10">
        <v>0</v>
      </c>
      <c r="BN381" s="10">
        <v>0</v>
      </c>
      <c r="BO381" s="10">
        <v>10.5</v>
      </c>
      <c r="BP381" s="10">
        <v>0</v>
      </c>
      <c r="BQ381" s="10">
        <v>459</v>
      </c>
      <c r="BR381" s="10" t="s">
        <v>287</v>
      </c>
      <c r="BS381" s="10">
        <v>0</v>
      </c>
      <c r="BT381" s="10">
        <v>0</v>
      </c>
      <c r="BU381" s="10">
        <v>0</v>
      </c>
      <c r="BV381" s="10">
        <v>10.5</v>
      </c>
      <c r="BW381" s="10">
        <v>0</v>
      </c>
      <c r="BX381" s="10">
        <v>0</v>
      </c>
      <c r="BY381" s="10">
        <v>0</v>
      </c>
      <c r="BZ381" s="10">
        <v>0</v>
      </c>
      <c r="CA381" s="10">
        <v>10.5</v>
      </c>
      <c r="CB381" s="10">
        <v>0</v>
      </c>
      <c r="CC381" s="10">
        <v>0</v>
      </c>
      <c r="CD381" s="10">
        <v>0</v>
      </c>
      <c r="CE381" s="10">
        <v>0</v>
      </c>
      <c r="CF381" s="10">
        <v>10.5</v>
      </c>
      <c r="CG381" s="10">
        <v>0</v>
      </c>
      <c r="CH381" s="10">
        <v>459</v>
      </c>
      <c r="CI381" s="10" t="s">
        <v>287</v>
      </c>
      <c r="CJ381" s="10">
        <v>0</v>
      </c>
      <c r="CK381" s="10">
        <v>0</v>
      </c>
      <c r="CL381" s="10">
        <v>0</v>
      </c>
      <c r="CM381" s="10">
        <v>10.5</v>
      </c>
      <c r="CN381" s="10">
        <v>0</v>
      </c>
      <c r="CO381" s="10">
        <v>0</v>
      </c>
      <c r="CP381" s="10">
        <v>0</v>
      </c>
      <c r="CQ381" s="10">
        <v>0</v>
      </c>
      <c r="CR381" s="10">
        <v>10.5</v>
      </c>
      <c r="CS381" s="10">
        <v>0</v>
      </c>
      <c r="CT381" s="10">
        <v>0</v>
      </c>
      <c r="CU381" s="10">
        <v>0</v>
      </c>
      <c r="CV381" s="10">
        <v>0</v>
      </c>
      <c r="CW381" s="10">
        <v>10.5</v>
      </c>
      <c r="CX381" s="10">
        <v>0</v>
      </c>
      <c r="CY381" s="10">
        <v>467</v>
      </c>
      <c r="CZ381" s="10" t="s">
        <v>344</v>
      </c>
      <c r="DA381" s="10">
        <v>1.155</v>
      </c>
      <c r="DB381" s="10">
        <v>0</v>
      </c>
      <c r="DC381" s="10">
        <v>63.506300000000003</v>
      </c>
      <c r="DD381" s="10">
        <v>10.5</v>
      </c>
      <c r="DE381" s="10">
        <v>1</v>
      </c>
      <c r="DF381" s="10">
        <v>1.8707</v>
      </c>
      <c r="DG381" s="10">
        <v>0</v>
      </c>
      <c r="DH381" s="10">
        <v>102.8629</v>
      </c>
      <c r="DI381" s="10">
        <v>10.5</v>
      </c>
      <c r="DJ381" s="10">
        <v>1</v>
      </c>
      <c r="DK381" s="10">
        <v>2.3658000000000001</v>
      </c>
      <c r="DL381" s="10">
        <v>0</v>
      </c>
      <c r="DM381" s="10">
        <v>130.0831</v>
      </c>
      <c r="DN381" s="10">
        <v>10.5</v>
      </c>
      <c r="DO381" s="10">
        <v>1</v>
      </c>
    </row>
    <row r="382" spans="1:119" x14ac:dyDescent="0.25">
      <c r="A382" s="10">
        <v>460</v>
      </c>
      <c r="B382" s="10" t="s">
        <v>288</v>
      </c>
      <c r="C382" s="10">
        <v>0.18</v>
      </c>
      <c r="D382" s="10">
        <v>0.06</v>
      </c>
      <c r="E382" s="10">
        <v>10</v>
      </c>
      <c r="F382" s="10">
        <v>10.7</v>
      </c>
      <c r="G382" s="10">
        <v>0.95</v>
      </c>
      <c r="H382" s="10">
        <v>0.6</v>
      </c>
      <c r="I382" s="10">
        <v>0.22</v>
      </c>
      <c r="J382" s="10">
        <v>35</v>
      </c>
      <c r="K382" s="10">
        <v>10.5</v>
      </c>
      <c r="L382" s="10">
        <v>0.94</v>
      </c>
      <c r="M382" s="10">
        <v>0.45</v>
      </c>
      <c r="N382" s="10">
        <v>0.15</v>
      </c>
      <c r="O382" s="10">
        <v>26</v>
      </c>
      <c r="P382" s="10">
        <v>10.6</v>
      </c>
      <c r="Q382" s="10">
        <v>0.95</v>
      </c>
      <c r="R382" s="10">
        <v>460</v>
      </c>
      <c r="S382" s="10" t="s">
        <v>288</v>
      </c>
      <c r="T382" s="10">
        <v>0.46989999999999998</v>
      </c>
      <c r="U382" s="10">
        <v>0.189</v>
      </c>
      <c r="V382" s="10">
        <v>27.846399999999999</v>
      </c>
      <c r="W382" s="10">
        <v>10.5</v>
      </c>
      <c r="Y382" s="10">
        <v>0.43440000000000001</v>
      </c>
      <c r="Z382" s="10">
        <v>0.19089999999999999</v>
      </c>
      <c r="AA382" s="10">
        <v>26.089600000000001</v>
      </c>
      <c r="AB382" s="10">
        <v>10.5</v>
      </c>
      <c r="AD382" s="10">
        <v>0.20860000000000001</v>
      </c>
      <c r="AE382" s="10">
        <v>9.4700000000000006E-2</v>
      </c>
      <c r="AF382" s="10">
        <v>12.594900000000001</v>
      </c>
      <c r="AG382" s="10">
        <v>10.5</v>
      </c>
      <c r="AI382" s="10">
        <v>460</v>
      </c>
      <c r="AJ382" s="10" t="s">
        <v>288</v>
      </c>
      <c r="AK382" s="10">
        <v>0.1236</v>
      </c>
      <c r="AL382" s="10">
        <v>4.9500000000000002E-2</v>
      </c>
      <c r="AM382" s="10">
        <v>7.3201000000000001</v>
      </c>
      <c r="AN382" s="10">
        <v>10.5</v>
      </c>
      <c r="AO382" s="10">
        <v>0.93</v>
      </c>
      <c r="AP382" s="10">
        <v>0.28199999999999997</v>
      </c>
      <c r="AQ382" s="10">
        <v>0.1457</v>
      </c>
      <c r="AR382" s="10">
        <v>17.453600000000002</v>
      </c>
      <c r="AS382" s="10">
        <v>10.5</v>
      </c>
      <c r="AT382" s="10">
        <v>0.89</v>
      </c>
      <c r="AU382" s="10">
        <v>0.46329999999999999</v>
      </c>
      <c r="AV382" s="10">
        <v>0.20480000000000001</v>
      </c>
      <c r="AW382" s="10">
        <v>27.853300000000001</v>
      </c>
      <c r="AX382" s="10">
        <v>10.5</v>
      </c>
      <c r="AY382" s="10">
        <v>0.91</v>
      </c>
      <c r="AZ382" s="10">
        <v>460</v>
      </c>
      <c r="BA382" s="10" t="s">
        <v>288</v>
      </c>
      <c r="BB382" s="10">
        <v>0</v>
      </c>
      <c r="BC382" s="10">
        <v>0</v>
      </c>
      <c r="BD382" s="10">
        <v>0</v>
      </c>
      <c r="BE382" s="10">
        <v>10.5</v>
      </c>
      <c r="BF382" s="10">
        <v>0</v>
      </c>
      <c r="BG382" s="10">
        <v>0</v>
      </c>
      <c r="BH382" s="10">
        <v>0</v>
      </c>
      <c r="BI382" s="10">
        <v>0</v>
      </c>
      <c r="BJ382" s="10">
        <v>0</v>
      </c>
      <c r="BK382" s="10">
        <v>0</v>
      </c>
      <c r="BL382" s="10">
        <v>0</v>
      </c>
      <c r="BM382" s="10">
        <v>0</v>
      </c>
      <c r="BN382" s="10">
        <v>0</v>
      </c>
      <c r="BO382" s="10">
        <v>10.5</v>
      </c>
      <c r="BP382" s="10">
        <v>0</v>
      </c>
      <c r="BQ382" s="10">
        <v>460</v>
      </c>
      <c r="BR382" s="10" t="s">
        <v>288</v>
      </c>
      <c r="BS382" s="10">
        <v>0.1022</v>
      </c>
      <c r="BT382" s="10">
        <v>4.0099999999999997E-2</v>
      </c>
      <c r="BU382" s="10">
        <v>6.0385</v>
      </c>
      <c r="BV382" s="10">
        <v>10.5</v>
      </c>
      <c r="BW382" s="10">
        <v>0.93</v>
      </c>
      <c r="BX382" s="10">
        <v>0.35520000000000002</v>
      </c>
      <c r="BY382" s="10">
        <v>0.1394</v>
      </c>
      <c r="BZ382" s="10">
        <v>20.983599999999999</v>
      </c>
      <c r="CA382" s="10">
        <v>10.5</v>
      </c>
      <c r="CB382" s="10">
        <v>0.93</v>
      </c>
      <c r="CC382" s="10">
        <v>0.29620000000000002</v>
      </c>
      <c r="CD382" s="10">
        <v>0.11799999999999999</v>
      </c>
      <c r="CE382" s="10">
        <v>17.532</v>
      </c>
      <c r="CF382" s="10">
        <v>10.5</v>
      </c>
      <c r="CG382" s="10">
        <v>0.93</v>
      </c>
      <c r="CH382" s="10">
        <v>460</v>
      </c>
      <c r="CI382" s="10" t="s">
        <v>288</v>
      </c>
      <c r="CJ382" s="10">
        <v>6.5500000000000003E-2</v>
      </c>
      <c r="CK382" s="10">
        <v>3.1699999999999999E-2</v>
      </c>
      <c r="CL382" s="10">
        <v>4</v>
      </c>
      <c r="CM382" s="10">
        <v>10.5</v>
      </c>
      <c r="CN382" s="10">
        <v>0.9</v>
      </c>
      <c r="CO382" s="10">
        <v>0.16370000000000001</v>
      </c>
      <c r="CP382" s="10">
        <v>7.9299999999999995E-2</v>
      </c>
      <c r="CQ382" s="10">
        <v>10</v>
      </c>
      <c r="CR382" s="10">
        <v>10.5</v>
      </c>
      <c r="CS382" s="10">
        <v>0.9</v>
      </c>
      <c r="CT382" s="10">
        <v>9.8199999999999996E-2</v>
      </c>
      <c r="CU382" s="10">
        <v>4.7600000000000003E-2</v>
      </c>
      <c r="CV382" s="10">
        <v>6</v>
      </c>
      <c r="CW382" s="10">
        <v>10.5</v>
      </c>
      <c r="CX382" s="10">
        <v>0.9</v>
      </c>
      <c r="CY382" s="10">
        <v>468</v>
      </c>
      <c r="CZ382" s="10" t="s">
        <v>345</v>
      </c>
      <c r="DA382" s="10">
        <v>0.33760000000000001</v>
      </c>
      <c r="DB382" s="10">
        <v>6.7000000000000004E-2</v>
      </c>
      <c r="DC382" s="10">
        <v>18.926500000000001</v>
      </c>
      <c r="DD382" s="10">
        <v>10.5</v>
      </c>
      <c r="DE382" s="10">
        <v>0.98</v>
      </c>
      <c r="DF382" s="10">
        <v>0.46500000000000002</v>
      </c>
      <c r="DG382" s="10">
        <v>0.1168</v>
      </c>
      <c r="DH382" s="10">
        <v>26.3629</v>
      </c>
      <c r="DI382" s="10">
        <v>10.5</v>
      </c>
      <c r="DJ382" s="10">
        <v>0.97</v>
      </c>
      <c r="DK382" s="10">
        <v>0.38879999999999998</v>
      </c>
      <c r="DL382" s="10">
        <v>7.8600000000000003E-2</v>
      </c>
      <c r="DM382" s="10">
        <v>21.8109</v>
      </c>
      <c r="DN382" s="10">
        <v>10.5</v>
      </c>
      <c r="DO382" s="10">
        <v>0.98</v>
      </c>
    </row>
    <row r="383" spans="1:119" x14ac:dyDescent="0.25">
      <c r="A383" s="10">
        <v>461</v>
      </c>
      <c r="B383" s="10" t="s">
        <v>289</v>
      </c>
      <c r="C383" s="10">
        <v>0</v>
      </c>
      <c r="D383" s="10">
        <v>0</v>
      </c>
      <c r="E383" s="10">
        <v>0</v>
      </c>
      <c r="F383" s="10">
        <v>10.7</v>
      </c>
      <c r="G383" s="10">
        <v>0</v>
      </c>
      <c r="H383" s="10">
        <v>0</v>
      </c>
      <c r="I383" s="10">
        <v>0</v>
      </c>
      <c r="J383" s="10">
        <v>0</v>
      </c>
      <c r="K383" s="10">
        <v>10.5</v>
      </c>
      <c r="L383" s="10">
        <v>0</v>
      </c>
      <c r="M383" s="10">
        <v>0</v>
      </c>
      <c r="N383" s="10">
        <v>0</v>
      </c>
      <c r="O383" s="10">
        <v>0</v>
      </c>
      <c r="P383" s="10">
        <v>10.6</v>
      </c>
      <c r="Q383" s="10">
        <v>0</v>
      </c>
      <c r="R383" s="10">
        <v>461</v>
      </c>
      <c r="S383" s="10" t="s">
        <v>289</v>
      </c>
      <c r="T383" s="10">
        <v>0</v>
      </c>
      <c r="U383" s="10">
        <v>0</v>
      </c>
      <c r="V383" s="10">
        <v>0</v>
      </c>
      <c r="W383" s="10">
        <v>10.5</v>
      </c>
      <c r="Y383" s="10">
        <v>0</v>
      </c>
      <c r="Z383" s="10">
        <v>0</v>
      </c>
      <c r="AA383" s="10">
        <v>0</v>
      </c>
      <c r="AB383" s="10">
        <v>10.5</v>
      </c>
      <c r="AD383" s="10">
        <v>0</v>
      </c>
      <c r="AE383" s="10">
        <v>0</v>
      </c>
      <c r="AF383" s="10">
        <v>0</v>
      </c>
      <c r="AG383" s="10">
        <v>10.5</v>
      </c>
      <c r="AI383" s="10">
        <v>461</v>
      </c>
      <c r="AJ383" s="10" t="s">
        <v>289</v>
      </c>
      <c r="AK383" s="10">
        <v>0</v>
      </c>
      <c r="AL383" s="10">
        <v>0</v>
      </c>
      <c r="AM383" s="10">
        <v>0</v>
      </c>
      <c r="AN383" s="10">
        <v>10.5</v>
      </c>
      <c r="AO383" s="10">
        <v>0</v>
      </c>
      <c r="AP383" s="10">
        <v>0</v>
      </c>
      <c r="AQ383" s="10">
        <v>0</v>
      </c>
      <c r="AR383" s="10">
        <v>0</v>
      </c>
      <c r="AS383" s="10">
        <v>10.5</v>
      </c>
      <c r="AT383" s="10">
        <v>0</v>
      </c>
      <c r="AU383" s="10">
        <v>0</v>
      </c>
      <c r="AV383" s="10">
        <v>0</v>
      </c>
      <c r="AW383" s="10">
        <v>0</v>
      </c>
      <c r="AX383" s="10">
        <v>10.5</v>
      </c>
      <c r="AY383" s="10">
        <v>0</v>
      </c>
      <c r="AZ383" s="10">
        <v>461</v>
      </c>
      <c r="BA383" s="10" t="s">
        <v>289</v>
      </c>
      <c r="BB383" s="10">
        <v>0</v>
      </c>
      <c r="BC383" s="10">
        <v>0</v>
      </c>
      <c r="BD383" s="10">
        <v>0</v>
      </c>
      <c r="BE383" s="10">
        <v>10.5</v>
      </c>
      <c r="BF383" s="10">
        <v>0</v>
      </c>
      <c r="BG383" s="10">
        <v>0</v>
      </c>
      <c r="BH383" s="10">
        <v>0</v>
      </c>
      <c r="BI383" s="10">
        <v>0</v>
      </c>
      <c r="BJ383" s="10">
        <v>10.5</v>
      </c>
      <c r="BK383" s="10">
        <v>0</v>
      </c>
      <c r="BL383" s="10">
        <v>0</v>
      </c>
      <c r="BM383" s="10">
        <v>0</v>
      </c>
      <c r="BN383" s="10">
        <v>0</v>
      </c>
      <c r="BO383" s="10">
        <v>10.5</v>
      </c>
      <c r="BP383" s="10">
        <v>0</v>
      </c>
      <c r="BQ383" s="10">
        <v>461</v>
      </c>
      <c r="BR383" s="10" t="s">
        <v>289</v>
      </c>
      <c r="BS383" s="10">
        <v>0</v>
      </c>
      <c r="BT383" s="10">
        <v>0</v>
      </c>
      <c r="BU383" s="10">
        <v>0</v>
      </c>
      <c r="BV383" s="10">
        <v>10.5</v>
      </c>
      <c r="BW383" s="10">
        <v>0</v>
      </c>
      <c r="BX383" s="10">
        <v>0</v>
      </c>
      <c r="BY383" s="10">
        <v>0</v>
      </c>
      <c r="BZ383" s="10">
        <v>0</v>
      </c>
      <c r="CA383" s="10">
        <v>10.5</v>
      </c>
      <c r="CB383" s="10">
        <v>0</v>
      </c>
      <c r="CC383" s="10">
        <v>0</v>
      </c>
      <c r="CD383" s="10">
        <v>0</v>
      </c>
      <c r="CE383" s="10">
        <v>0</v>
      </c>
      <c r="CF383" s="10">
        <v>10.5</v>
      </c>
      <c r="CG383" s="10">
        <v>0</v>
      </c>
      <c r="CH383" s="10">
        <v>461</v>
      </c>
      <c r="CI383" s="10" t="s">
        <v>289</v>
      </c>
      <c r="CJ383" s="10">
        <v>0</v>
      </c>
      <c r="CK383" s="10">
        <v>0</v>
      </c>
      <c r="CL383" s="10">
        <v>0</v>
      </c>
      <c r="CM383" s="10">
        <v>10.5</v>
      </c>
      <c r="CN383" s="10">
        <v>0</v>
      </c>
      <c r="CO383" s="10">
        <v>0</v>
      </c>
      <c r="CP383" s="10">
        <v>0</v>
      </c>
      <c r="CQ383" s="10">
        <v>0</v>
      </c>
      <c r="CR383" s="10">
        <v>10.5</v>
      </c>
      <c r="CS383" s="10">
        <v>0</v>
      </c>
      <c r="CT383" s="10">
        <v>0</v>
      </c>
      <c r="CU383" s="10">
        <v>0</v>
      </c>
      <c r="CV383" s="10">
        <v>0</v>
      </c>
      <c r="CW383" s="10">
        <v>10.5</v>
      </c>
      <c r="CX383" s="10">
        <v>0</v>
      </c>
      <c r="CY383" s="10">
        <v>463</v>
      </c>
      <c r="CZ383" s="10" t="s">
        <v>346</v>
      </c>
      <c r="DA383" s="10">
        <v>2.7699999999999999E-2</v>
      </c>
      <c r="DB383" s="10">
        <v>6.1999999999999998E-3</v>
      </c>
      <c r="DC383" s="10">
        <v>1.5623</v>
      </c>
      <c r="DD383" s="10">
        <v>10.5</v>
      </c>
      <c r="DE383" s="10">
        <v>0.98</v>
      </c>
      <c r="DF383" s="10">
        <v>9.2899999999999996E-2</v>
      </c>
      <c r="DG383" s="10">
        <v>5.0200000000000002E-2</v>
      </c>
      <c r="DH383" s="10">
        <v>5.8087</v>
      </c>
      <c r="DI383" s="10">
        <v>10.5</v>
      </c>
      <c r="DJ383" s="10">
        <v>0.88</v>
      </c>
      <c r="DK383" s="10">
        <v>2.87E-2</v>
      </c>
      <c r="DL383" s="10">
        <v>5.8999999999999999E-3</v>
      </c>
      <c r="DM383" s="10">
        <v>1.6105</v>
      </c>
      <c r="DN383" s="10">
        <v>10.5</v>
      </c>
      <c r="DO383" s="10">
        <v>0.98</v>
      </c>
    </row>
    <row r="384" spans="1:119" x14ac:dyDescent="0.25">
      <c r="A384" s="10">
        <v>462</v>
      </c>
      <c r="B384" s="10" t="s">
        <v>306</v>
      </c>
      <c r="C384" s="10">
        <v>0</v>
      </c>
      <c r="D384" s="10">
        <v>0</v>
      </c>
      <c r="E384" s="10">
        <v>0</v>
      </c>
      <c r="F384" s="10">
        <v>10.7</v>
      </c>
      <c r="G384" s="10">
        <v>0</v>
      </c>
      <c r="H384" s="10">
        <v>0</v>
      </c>
      <c r="I384" s="10">
        <v>0</v>
      </c>
      <c r="J384" s="10">
        <v>0</v>
      </c>
      <c r="K384" s="10">
        <v>10.5</v>
      </c>
      <c r="L384" s="10">
        <v>0</v>
      </c>
      <c r="M384" s="10">
        <v>0</v>
      </c>
      <c r="N384" s="10">
        <v>0</v>
      </c>
      <c r="O384" s="10">
        <v>0</v>
      </c>
      <c r="P384" s="10">
        <v>10.6</v>
      </c>
      <c r="Q384" s="10">
        <v>0</v>
      </c>
      <c r="R384" s="10">
        <v>462</v>
      </c>
      <c r="S384" s="10" t="s">
        <v>306</v>
      </c>
      <c r="T384" s="10">
        <v>0</v>
      </c>
      <c r="U384" s="10">
        <v>0</v>
      </c>
      <c r="V384" s="10">
        <v>0</v>
      </c>
      <c r="W384" s="10">
        <v>10.5</v>
      </c>
      <c r="Y384" s="10">
        <v>0</v>
      </c>
      <c r="Z384" s="10">
        <v>0</v>
      </c>
      <c r="AA384" s="10">
        <v>0</v>
      </c>
      <c r="AB384" s="10">
        <v>10.5</v>
      </c>
      <c r="AD384" s="10">
        <v>0</v>
      </c>
      <c r="AE384" s="10">
        <v>0</v>
      </c>
      <c r="AF384" s="10">
        <v>0</v>
      </c>
      <c r="AG384" s="10">
        <v>10.5</v>
      </c>
      <c r="AI384" s="10">
        <v>462</v>
      </c>
      <c r="AJ384" s="10" t="s">
        <v>306</v>
      </c>
      <c r="AK384" s="10">
        <v>0</v>
      </c>
      <c r="AL384" s="10">
        <v>0</v>
      </c>
      <c r="AM384" s="10">
        <v>0</v>
      </c>
      <c r="AN384" s="10">
        <v>10.5</v>
      </c>
      <c r="AO384" s="10">
        <v>0</v>
      </c>
      <c r="AP384" s="10">
        <v>0</v>
      </c>
      <c r="AQ384" s="10">
        <v>0</v>
      </c>
      <c r="AR384" s="10">
        <v>0</v>
      </c>
      <c r="AS384" s="10">
        <v>10.5</v>
      </c>
      <c r="AT384" s="10">
        <v>0</v>
      </c>
      <c r="AU384" s="10">
        <v>0</v>
      </c>
      <c r="AV384" s="10">
        <v>0</v>
      </c>
      <c r="AW384" s="10">
        <v>0</v>
      </c>
      <c r="AX384" s="10">
        <v>10.5</v>
      </c>
      <c r="AY384" s="10">
        <v>0</v>
      </c>
      <c r="AZ384" s="10">
        <v>462</v>
      </c>
      <c r="BA384" s="10" t="s">
        <v>306</v>
      </c>
      <c r="BB384" s="10">
        <v>0</v>
      </c>
      <c r="BC384" s="10">
        <v>0</v>
      </c>
      <c r="BD384" s="10">
        <v>0</v>
      </c>
      <c r="BE384" s="10">
        <v>10.5</v>
      </c>
      <c r="BF384" s="10">
        <v>0</v>
      </c>
      <c r="BG384" s="10">
        <v>0</v>
      </c>
      <c r="BH384" s="10">
        <v>0</v>
      </c>
      <c r="BI384" s="10">
        <v>0</v>
      </c>
      <c r="BJ384" s="10">
        <v>10.5</v>
      </c>
      <c r="BK384" s="10">
        <v>0</v>
      </c>
      <c r="BL384" s="10">
        <v>0</v>
      </c>
      <c r="BM384" s="10">
        <v>0</v>
      </c>
      <c r="BN384" s="10">
        <v>0</v>
      </c>
      <c r="BO384" s="10">
        <v>10.5</v>
      </c>
      <c r="BP384" s="10">
        <v>0</v>
      </c>
      <c r="BQ384" s="10">
        <v>462</v>
      </c>
      <c r="BR384" s="10" t="s">
        <v>306</v>
      </c>
      <c r="BS384" s="10">
        <v>0</v>
      </c>
      <c r="BT384" s="10">
        <v>0</v>
      </c>
      <c r="BU384" s="10">
        <v>0</v>
      </c>
      <c r="BV384" s="10">
        <v>10.5</v>
      </c>
      <c r="BW384" s="10">
        <v>0</v>
      </c>
      <c r="BX384" s="10">
        <v>0</v>
      </c>
      <c r="BY384" s="10">
        <v>0</v>
      </c>
      <c r="BZ384" s="10">
        <v>0</v>
      </c>
      <c r="CA384" s="10">
        <v>10.5</v>
      </c>
      <c r="CB384" s="10">
        <v>0</v>
      </c>
      <c r="CC384" s="10">
        <v>0</v>
      </c>
      <c r="CD384" s="10">
        <v>0</v>
      </c>
      <c r="CE384" s="10">
        <v>0</v>
      </c>
      <c r="CF384" s="10">
        <v>10.5</v>
      </c>
      <c r="CG384" s="10">
        <v>0</v>
      </c>
      <c r="CH384" s="10">
        <v>462</v>
      </c>
      <c r="CI384" s="10" t="s">
        <v>306</v>
      </c>
      <c r="CJ384" s="10">
        <v>0</v>
      </c>
      <c r="CK384" s="10">
        <v>0</v>
      </c>
      <c r="CL384" s="10">
        <v>0</v>
      </c>
      <c r="CM384" s="10">
        <v>10.5</v>
      </c>
      <c r="CN384" s="10">
        <v>0</v>
      </c>
      <c r="CO384" s="10">
        <v>0</v>
      </c>
      <c r="CP384" s="10">
        <v>0</v>
      </c>
      <c r="CQ384" s="10">
        <v>0</v>
      </c>
      <c r="CR384" s="10">
        <v>10.5</v>
      </c>
      <c r="CS384" s="10">
        <v>0</v>
      </c>
      <c r="CT384" s="10">
        <v>0</v>
      </c>
      <c r="CU384" s="10">
        <v>0</v>
      </c>
      <c r="CV384" s="10">
        <v>0</v>
      </c>
      <c r="CW384" s="10">
        <v>10.5</v>
      </c>
      <c r="CX384" s="10">
        <v>0</v>
      </c>
      <c r="CY384" s="10">
        <v>470</v>
      </c>
      <c r="CZ384" s="10" t="s">
        <v>347</v>
      </c>
      <c r="DA384" s="10">
        <v>1.8100000000000002E-2</v>
      </c>
      <c r="DB384" s="10">
        <v>2.8999999999999998E-3</v>
      </c>
      <c r="DC384" s="10">
        <v>1.0059</v>
      </c>
      <c r="DD384" s="10">
        <v>10.5</v>
      </c>
      <c r="DE384" s="10">
        <v>0.99</v>
      </c>
      <c r="DF384" s="10">
        <v>0.32219999999999999</v>
      </c>
      <c r="DG384" s="10">
        <v>8.6599999999999996E-2</v>
      </c>
      <c r="DH384" s="10">
        <v>18.344200000000001</v>
      </c>
      <c r="DI384" s="10">
        <v>10.5</v>
      </c>
      <c r="DJ384" s="10">
        <v>0.97</v>
      </c>
      <c r="DK384" s="10">
        <v>0.27489999999999998</v>
      </c>
      <c r="DL384" s="10">
        <v>6.6900000000000001E-2</v>
      </c>
      <c r="DM384" s="10">
        <v>15.5578</v>
      </c>
      <c r="DN384" s="10">
        <v>10.5</v>
      </c>
      <c r="DO384" s="10">
        <v>0.97</v>
      </c>
    </row>
    <row r="385" spans="1:119" x14ac:dyDescent="0.25">
      <c r="A385" s="10">
        <v>463</v>
      </c>
      <c r="B385" s="10" t="s">
        <v>307</v>
      </c>
      <c r="C385" s="10">
        <v>0.04</v>
      </c>
      <c r="D385" s="10">
        <v>0.01</v>
      </c>
      <c r="E385" s="10">
        <v>2</v>
      </c>
      <c r="F385" s="10">
        <v>10.7</v>
      </c>
      <c r="G385" s="10">
        <v>0.95</v>
      </c>
      <c r="H385" s="10">
        <v>0.22</v>
      </c>
      <c r="I385" s="10">
        <v>0.08</v>
      </c>
      <c r="J385" s="10">
        <v>13</v>
      </c>
      <c r="K385" s="10">
        <v>10.5</v>
      </c>
      <c r="L385" s="10">
        <v>0.94</v>
      </c>
      <c r="M385" s="10">
        <v>0.1</v>
      </c>
      <c r="N385" s="10">
        <v>0.03</v>
      </c>
      <c r="O385" s="10">
        <v>6</v>
      </c>
      <c r="P385" s="10">
        <v>10.6</v>
      </c>
      <c r="Q385" s="10">
        <v>0.95</v>
      </c>
      <c r="R385" s="10">
        <v>463</v>
      </c>
      <c r="S385" s="10" t="s">
        <v>307</v>
      </c>
      <c r="T385" s="10">
        <v>0.20369999999999999</v>
      </c>
      <c r="U385" s="10">
        <v>3.8399999999999997E-2</v>
      </c>
      <c r="V385" s="10">
        <v>11.3963</v>
      </c>
      <c r="W385" s="10">
        <v>10.5</v>
      </c>
      <c r="Y385" s="10">
        <v>4.58E-2</v>
      </c>
      <c r="Z385" s="10">
        <v>2.01E-2</v>
      </c>
      <c r="AA385" s="10">
        <v>2.7484000000000002</v>
      </c>
      <c r="AB385" s="10">
        <v>10.5</v>
      </c>
      <c r="AD385" s="10">
        <v>8.3000000000000001E-3</v>
      </c>
      <c r="AE385" s="10">
        <v>3.8E-3</v>
      </c>
      <c r="AF385" s="10">
        <v>0.50029999999999997</v>
      </c>
      <c r="AG385" s="10">
        <v>10.5</v>
      </c>
      <c r="AI385" s="10">
        <v>463</v>
      </c>
      <c r="AJ385" s="10" t="s">
        <v>307</v>
      </c>
      <c r="AK385" s="10">
        <v>3.3099999999999997E-2</v>
      </c>
      <c r="AL385" s="10">
        <v>1.21E-2</v>
      </c>
      <c r="AM385" s="10">
        <v>1.9380999999999999</v>
      </c>
      <c r="AN385" s="10">
        <v>10.5</v>
      </c>
      <c r="AO385" s="10">
        <v>0.94</v>
      </c>
      <c r="AP385" s="10">
        <v>0.18079999999999999</v>
      </c>
      <c r="AQ385" s="10">
        <v>8.8300000000000003E-2</v>
      </c>
      <c r="AR385" s="10">
        <v>11.0639</v>
      </c>
      <c r="AS385" s="10">
        <v>10.5</v>
      </c>
      <c r="AT385" s="10">
        <v>0.9</v>
      </c>
      <c r="AU385" s="10">
        <v>0.10100000000000001</v>
      </c>
      <c r="AV385" s="10">
        <v>1.8100000000000002E-2</v>
      </c>
      <c r="AW385" s="10">
        <v>5.6420000000000003</v>
      </c>
      <c r="AX385" s="10">
        <v>10.5</v>
      </c>
      <c r="AY385" s="10">
        <v>0.98</v>
      </c>
      <c r="AZ385" s="10">
        <v>463</v>
      </c>
      <c r="BA385" s="10" t="s">
        <v>307</v>
      </c>
      <c r="BB385" s="10">
        <v>0</v>
      </c>
      <c r="BC385" s="10">
        <v>0</v>
      </c>
      <c r="BD385" s="10">
        <v>0</v>
      </c>
      <c r="BE385" s="10">
        <v>10.5</v>
      </c>
      <c r="BF385" s="10">
        <v>0</v>
      </c>
      <c r="BG385" s="10">
        <v>0</v>
      </c>
      <c r="BH385" s="10">
        <v>0</v>
      </c>
      <c r="BI385" s="10">
        <v>0</v>
      </c>
      <c r="BJ385" s="10">
        <v>10.5</v>
      </c>
      <c r="BK385" s="10">
        <v>0</v>
      </c>
      <c r="BL385" s="10">
        <v>0</v>
      </c>
      <c r="BM385" s="10">
        <v>0</v>
      </c>
      <c r="BN385" s="10">
        <v>0</v>
      </c>
      <c r="BO385" s="10">
        <v>10.5</v>
      </c>
      <c r="BP385" s="10">
        <v>0</v>
      </c>
      <c r="BQ385" s="10">
        <v>463</v>
      </c>
      <c r="BR385" s="10" t="s">
        <v>307</v>
      </c>
      <c r="BS385" s="10">
        <v>2.8000000000000001E-2</v>
      </c>
      <c r="BT385" s="10">
        <v>8.3000000000000001E-3</v>
      </c>
      <c r="BU385" s="10">
        <v>1.6074999999999999</v>
      </c>
      <c r="BV385" s="10">
        <v>10.5</v>
      </c>
      <c r="BW385" s="10">
        <v>0.96</v>
      </c>
      <c r="BX385" s="10">
        <v>0.1067</v>
      </c>
      <c r="BY385" s="10">
        <v>6.7100000000000007E-2</v>
      </c>
      <c r="BZ385" s="10">
        <v>6.9318999999999997</v>
      </c>
      <c r="CA385" s="10">
        <v>10.5</v>
      </c>
      <c r="CB385" s="10">
        <v>0.85</v>
      </c>
      <c r="CC385" s="10">
        <v>3.2599999999999997E-2</v>
      </c>
      <c r="CD385" s="10">
        <v>7.9000000000000008E-3</v>
      </c>
      <c r="CE385" s="10">
        <v>1.8460000000000001</v>
      </c>
      <c r="CF385" s="10">
        <v>10.5</v>
      </c>
      <c r="CG385" s="10">
        <v>0.97</v>
      </c>
      <c r="CH385" s="10">
        <v>463</v>
      </c>
      <c r="CI385" s="10" t="s">
        <v>307</v>
      </c>
      <c r="CJ385" s="10">
        <v>0</v>
      </c>
      <c r="CK385" s="10">
        <v>6.4999999999999997E-3</v>
      </c>
      <c r="CL385" s="10">
        <v>0</v>
      </c>
      <c r="CM385" s="10">
        <v>10.5</v>
      </c>
      <c r="CN385" s="10">
        <v>0</v>
      </c>
      <c r="CO385" s="10">
        <v>6.8699999999999997E-2</v>
      </c>
      <c r="CP385" s="10">
        <v>5.4899999999999997E-2</v>
      </c>
      <c r="CQ385" s="10">
        <v>4.8354999999999997</v>
      </c>
      <c r="CR385" s="10">
        <v>10.5</v>
      </c>
      <c r="CS385" s="10">
        <v>0.78</v>
      </c>
      <c r="CT385" s="10">
        <v>8.5000000000000006E-3</v>
      </c>
      <c r="CU385" s="10">
        <v>4.5999999999999999E-3</v>
      </c>
      <c r="CV385" s="10">
        <v>0.53</v>
      </c>
      <c r="CW385" s="10">
        <v>10.5</v>
      </c>
      <c r="CX385" s="10">
        <v>0.88</v>
      </c>
      <c r="CY385" s="10">
        <v>471</v>
      </c>
      <c r="CZ385" s="10" t="s">
        <v>348</v>
      </c>
      <c r="DA385" s="10">
        <v>0</v>
      </c>
      <c r="DB385" s="10">
        <v>0</v>
      </c>
      <c r="DC385" s="10">
        <v>0</v>
      </c>
      <c r="DD385" s="10">
        <v>10.5</v>
      </c>
      <c r="DE385" s="10">
        <v>0</v>
      </c>
      <c r="DF385" s="10">
        <v>0</v>
      </c>
      <c r="DG385" s="10">
        <v>0</v>
      </c>
      <c r="DH385" s="10">
        <v>2.2000000000000001E-3</v>
      </c>
      <c r="DI385" s="10">
        <v>10.5</v>
      </c>
      <c r="DJ385" s="10">
        <v>1</v>
      </c>
      <c r="DK385" s="10">
        <v>0</v>
      </c>
      <c r="DL385" s="10">
        <v>0</v>
      </c>
      <c r="DM385" s="10">
        <v>2.2000000000000001E-3</v>
      </c>
      <c r="DN385" s="10">
        <v>10.5</v>
      </c>
      <c r="DO385" s="10">
        <v>1</v>
      </c>
    </row>
    <row r="386" spans="1:119" x14ac:dyDescent="0.25">
      <c r="A386" s="10">
        <v>464</v>
      </c>
      <c r="B386" s="10" t="s">
        <v>341</v>
      </c>
      <c r="C386" s="10">
        <v>0</v>
      </c>
      <c r="D386" s="10">
        <v>0</v>
      </c>
      <c r="E386" s="10">
        <v>0</v>
      </c>
      <c r="F386" s="10">
        <v>10.5</v>
      </c>
      <c r="G386" s="10">
        <v>0</v>
      </c>
      <c r="H386" s="10">
        <v>0</v>
      </c>
      <c r="I386" s="10">
        <v>0</v>
      </c>
      <c r="J386" s="10">
        <v>0</v>
      </c>
      <c r="K386" s="10">
        <v>10.5</v>
      </c>
      <c r="L386" s="10">
        <v>0</v>
      </c>
      <c r="M386" s="10">
        <v>0</v>
      </c>
      <c r="N386" s="10">
        <v>0</v>
      </c>
      <c r="O386" s="10">
        <v>0</v>
      </c>
      <c r="P386" s="10">
        <v>10.5</v>
      </c>
      <c r="Q386" s="10">
        <v>0</v>
      </c>
      <c r="R386" s="10">
        <v>464</v>
      </c>
      <c r="S386" s="10" t="s">
        <v>341</v>
      </c>
      <c r="T386" s="10">
        <v>0</v>
      </c>
      <c r="U386" s="10">
        <v>0</v>
      </c>
      <c r="V386" s="10">
        <v>0</v>
      </c>
      <c r="W386" s="10">
        <v>10.5</v>
      </c>
      <c r="Y386" s="10">
        <v>0</v>
      </c>
      <c r="Z386" s="10">
        <v>0</v>
      </c>
      <c r="AA386" s="10">
        <v>0</v>
      </c>
      <c r="AB386" s="10">
        <v>10.5</v>
      </c>
      <c r="AD386" s="10">
        <v>0</v>
      </c>
      <c r="AE386" s="10">
        <v>0</v>
      </c>
      <c r="AF386" s="10">
        <v>0</v>
      </c>
      <c r="AG386" s="10">
        <v>10.5</v>
      </c>
      <c r="AI386" s="10">
        <v>464</v>
      </c>
      <c r="AJ386" s="10" t="s">
        <v>341</v>
      </c>
      <c r="AK386" s="10">
        <v>0</v>
      </c>
      <c r="AL386" s="10">
        <v>0</v>
      </c>
      <c r="AM386" s="10">
        <v>0</v>
      </c>
      <c r="AN386" s="10">
        <v>10.5</v>
      </c>
      <c r="AO386" s="10">
        <v>0</v>
      </c>
      <c r="AP386" s="10">
        <v>0</v>
      </c>
      <c r="AQ386" s="10">
        <v>0</v>
      </c>
      <c r="AR386" s="10">
        <v>0</v>
      </c>
      <c r="AS386" s="10">
        <v>10.5</v>
      </c>
      <c r="AT386" s="10">
        <v>0</v>
      </c>
      <c r="AU386" s="10">
        <v>0</v>
      </c>
      <c r="AV386" s="10">
        <v>0</v>
      </c>
      <c r="AW386" s="10">
        <v>0</v>
      </c>
      <c r="AX386" s="10">
        <v>10.5</v>
      </c>
      <c r="AY386" s="10">
        <v>0</v>
      </c>
      <c r="AZ386" s="10">
        <v>464</v>
      </c>
      <c r="BA386" s="10" t="s">
        <v>341</v>
      </c>
      <c r="BB386" s="10">
        <v>0</v>
      </c>
      <c r="BC386" s="10">
        <v>0</v>
      </c>
      <c r="BD386" s="10">
        <v>0</v>
      </c>
      <c r="BE386" s="10">
        <v>10.5</v>
      </c>
      <c r="BF386" s="10">
        <v>0</v>
      </c>
      <c r="BG386" s="10">
        <v>0</v>
      </c>
      <c r="BH386" s="10">
        <v>0</v>
      </c>
      <c r="BI386" s="10">
        <v>0</v>
      </c>
      <c r="BJ386" s="10">
        <v>10.5</v>
      </c>
      <c r="BK386" s="10">
        <v>0</v>
      </c>
      <c r="BL386" s="10">
        <v>0</v>
      </c>
      <c r="BM386" s="10">
        <v>0</v>
      </c>
      <c r="BN386" s="10">
        <v>0</v>
      </c>
      <c r="BO386" s="10">
        <v>10.5</v>
      </c>
      <c r="BP386" s="10">
        <v>0</v>
      </c>
      <c r="BQ386" s="10">
        <v>464</v>
      </c>
      <c r="BR386" s="10" t="s">
        <v>341</v>
      </c>
      <c r="BS386" s="10">
        <v>0</v>
      </c>
      <c r="BT386" s="10">
        <v>0</v>
      </c>
      <c r="BU386" s="10">
        <v>0</v>
      </c>
      <c r="BV386" s="10">
        <v>10.5</v>
      </c>
      <c r="BW386" s="10">
        <v>0</v>
      </c>
      <c r="BX386" s="10">
        <v>0</v>
      </c>
      <c r="BY386" s="10">
        <v>0</v>
      </c>
      <c r="BZ386" s="10">
        <v>0</v>
      </c>
      <c r="CA386" s="10">
        <v>10.5</v>
      </c>
      <c r="CB386" s="10">
        <v>0</v>
      </c>
      <c r="CC386" s="10">
        <v>0</v>
      </c>
      <c r="CD386" s="10">
        <v>0</v>
      </c>
      <c r="CE386" s="10">
        <v>0</v>
      </c>
      <c r="CF386" s="10">
        <v>10.5</v>
      </c>
      <c r="CG386" s="10">
        <v>0</v>
      </c>
      <c r="CH386" s="10">
        <v>464</v>
      </c>
      <c r="CI386" s="10" t="s">
        <v>341</v>
      </c>
      <c r="CJ386" s="10">
        <v>0</v>
      </c>
      <c r="CK386" s="10">
        <v>0</v>
      </c>
      <c r="CL386" s="10">
        <v>0</v>
      </c>
      <c r="CM386" s="10">
        <v>10.5</v>
      </c>
      <c r="CN386" s="10">
        <v>0</v>
      </c>
      <c r="CO386" s="10">
        <v>0</v>
      </c>
      <c r="CP386" s="10">
        <v>0</v>
      </c>
      <c r="CQ386" s="10">
        <v>0</v>
      </c>
      <c r="CR386" s="10">
        <v>10.5</v>
      </c>
      <c r="CS386" s="10">
        <v>0</v>
      </c>
      <c r="CT386" s="10">
        <v>0</v>
      </c>
      <c r="CU386" s="10">
        <v>0</v>
      </c>
      <c r="CV386" s="10">
        <v>0</v>
      </c>
      <c r="CW386" s="10">
        <v>10.5</v>
      </c>
      <c r="CX386" s="10">
        <v>0</v>
      </c>
      <c r="CY386" s="10">
        <v>479</v>
      </c>
      <c r="CZ386" s="10" t="s">
        <v>349</v>
      </c>
      <c r="DA386" s="10">
        <v>0</v>
      </c>
      <c r="DB386" s="10">
        <v>0</v>
      </c>
      <c r="DC386" s="10">
        <v>0</v>
      </c>
      <c r="DD386" s="10">
        <v>10.5</v>
      </c>
      <c r="DE386" s="10">
        <v>0</v>
      </c>
      <c r="DF386" s="10">
        <v>0</v>
      </c>
      <c r="DG386" s="10">
        <v>0</v>
      </c>
      <c r="DH386" s="10">
        <v>0</v>
      </c>
      <c r="DI386" s="10">
        <v>10.5</v>
      </c>
      <c r="DJ386" s="10">
        <v>0</v>
      </c>
      <c r="DK386" s="10">
        <v>0</v>
      </c>
      <c r="DL386" s="10">
        <v>0</v>
      </c>
      <c r="DM386" s="10">
        <v>0</v>
      </c>
      <c r="DN386" s="10">
        <v>10.5</v>
      </c>
      <c r="DO386" s="10">
        <v>0</v>
      </c>
    </row>
    <row r="387" spans="1:119" x14ac:dyDescent="0.25">
      <c r="A387" s="10">
        <v>465</v>
      </c>
      <c r="B387" s="10" t="s">
        <v>342</v>
      </c>
      <c r="C387" s="10">
        <v>0</v>
      </c>
      <c r="D387" s="10">
        <v>0</v>
      </c>
      <c r="E387" s="10">
        <v>0</v>
      </c>
      <c r="F387" s="10">
        <v>10.5</v>
      </c>
      <c r="G387" s="10">
        <v>0</v>
      </c>
      <c r="H387" s="10">
        <v>0</v>
      </c>
      <c r="I387" s="10">
        <v>0</v>
      </c>
      <c r="J387" s="10">
        <v>0</v>
      </c>
      <c r="K387" s="10">
        <v>10.5</v>
      </c>
      <c r="L387" s="10">
        <v>0</v>
      </c>
      <c r="M387" s="10">
        <v>0</v>
      </c>
      <c r="N387" s="10">
        <v>0</v>
      </c>
      <c r="O387" s="10">
        <v>0</v>
      </c>
      <c r="P387" s="10">
        <v>10.5</v>
      </c>
      <c r="Q387" s="10">
        <v>0</v>
      </c>
      <c r="R387" s="10">
        <v>465</v>
      </c>
      <c r="S387" s="10" t="s">
        <v>342</v>
      </c>
      <c r="T387" s="10">
        <v>0</v>
      </c>
      <c r="U387" s="10">
        <v>0</v>
      </c>
      <c r="V387" s="10">
        <v>0</v>
      </c>
      <c r="W387" s="10">
        <v>10.5</v>
      </c>
      <c r="Y387" s="10">
        <v>0</v>
      </c>
      <c r="Z387" s="10">
        <v>0</v>
      </c>
      <c r="AA387" s="10">
        <v>0</v>
      </c>
      <c r="AB387" s="10">
        <v>10.5</v>
      </c>
      <c r="AD387" s="10">
        <v>0</v>
      </c>
      <c r="AE387" s="10">
        <v>0</v>
      </c>
      <c r="AF387" s="10">
        <v>0</v>
      </c>
      <c r="AG387" s="10">
        <v>10.5</v>
      </c>
      <c r="AI387" s="10">
        <v>465</v>
      </c>
      <c r="AJ387" s="10" t="s">
        <v>342</v>
      </c>
      <c r="AK387" s="10">
        <v>0</v>
      </c>
      <c r="AL387" s="10">
        <v>0</v>
      </c>
      <c r="AM387" s="10">
        <v>0</v>
      </c>
      <c r="AN387" s="10">
        <v>10.5</v>
      </c>
      <c r="AO387" s="10">
        <v>0</v>
      </c>
      <c r="AP387" s="10">
        <v>0</v>
      </c>
      <c r="AQ387" s="10">
        <v>0</v>
      </c>
      <c r="AR387" s="10">
        <v>0</v>
      </c>
      <c r="AS387" s="10">
        <v>10.5</v>
      </c>
      <c r="AT387" s="10">
        <v>0</v>
      </c>
      <c r="AU387" s="10">
        <v>0</v>
      </c>
      <c r="AV387" s="10">
        <v>0</v>
      </c>
      <c r="AW387" s="10">
        <v>0</v>
      </c>
      <c r="AX387" s="10">
        <v>10.5</v>
      </c>
      <c r="AY387" s="10">
        <v>0</v>
      </c>
      <c r="AZ387" s="10">
        <v>465</v>
      </c>
      <c r="BA387" s="10" t="s">
        <v>342</v>
      </c>
      <c r="BB387" s="10">
        <v>0</v>
      </c>
      <c r="BC387" s="10">
        <v>0</v>
      </c>
      <c r="BD387" s="10">
        <v>0</v>
      </c>
      <c r="BE387" s="10">
        <v>10.5</v>
      </c>
      <c r="BF387" s="10">
        <v>0</v>
      </c>
      <c r="BG387" s="10">
        <v>0</v>
      </c>
      <c r="BH387" s="10">
        <v>0</v>
      </c>
      <c r="BI387" s="10">
        <v>0</v>
      </c>
      <c r="BJ387" s="10">
        <v>10.5</v>
      </c>
      <c r="BK387" s="10">
        <v>0</v>
      </c>
      <c r="BL387" s="10">
        <v>0</v>
      </c>
      <c r="BM387" s="10">
        <v>0</v>
      </c>
      <c r="BN387" s="10">
        <v>0</v>
      </c>
      <c r="BO387" s="10">
        <v>10.5</v>
      </c>
      <c r="BP387" s="10">
        <v>0</v>
      </c>
      <c r="BQ387" s="10">
        <v>465</v>
      </c>
      <c r="BR387" s="10" t="s">
        <v>342</v>
      </c>
      <c r="BS387" s="10">
        <v>0</v>
      </c>
      <c r="BT387" s="10">
        <v>0</v>
      </c>
      <c r="BU387" s="10">
        <v>0</v>
      </c>
      <c r="BV387" s="10">
        <v>10.5</v>
      </c>
      <c r="BW387" s="10">
        <v>0</v>
      </c>
      <c r="BX387" s="10">
        <v>0</v>
      </c>
      <c r="BY387" s="10">
        <v>0</v>
      </c>
      <c r="BZ387" s="10">
        <v>0</v>
      </c>
      <c r="CA387" s="10">
        <v>10.5</v>
      </c>
      <c r="CB387" s="10">
        <v>0</v>
      </c>
      <c r="CC387" s="10">
        <v>0</v>
      </c>
      <c r="CD387" s="10">
        <v>0</v>
      </c>
      <c r="CE387" s="10">
        <v>0</v>
      </c>
      <c r="CF387" s="10">
        <v>10.5</v>
      </c>
      <c r="CG387" s="10">
        <v>0</v>
      </c>
      <c r="CH387" s="10">
        <v>465</v>
      </c>
      <c r="CI387" s="10" t="s">
        <v>342</v>
      </c>
      <c r="CJ387" s="10">
        <v>0</v>
      </c>
      <c r="CK387" s="10">
        <v>0</v>
      </c>
      <c r="CL387" s="10">
        <v>0</v>
      </c>
      <c r="CM387" s="10">
        <v>10.5</v>
      </c>
      <c r="CN387" s="10">
        <v>0</v>
      </c>
      <c r="CO387" s="10">
        <v>0</v>
      </c>
      <c r="CP387" s="10">
        <v>0</v>
      </c>
      <c r="CQ387" s="10">
        <v>0</v>
      </c>
      <c r="CR387" s="10">
        <v>10.5</v>
      </c>
      <c r="CS387" s="10">
        <v>0</v>
      </c>
      <c r="CT387" s="10">
        <v>0</v>
      </c>
      <c r="CU387" s="10">
        <v>0</v>
      </c>
      <c r="CV387" s="10">
        <v>0</v>
      </c>
      <c r="CW387" s="10">
        <v>10.5</v>
      </c>
      <c r="CX387" s="10">
        <v>0</v>
      </c>
      <c r="CY387" s="10">
        <v>477</v>
      </c>
      <c r="CZ387" s="10" t="s">
        <v>350</v>
      </c>
      <c r="DA387" s="10">
        <v>0</v>
      </c>
      <c r="DB387" s="10">
        <v>0</v>
      </c>
      <c r="DC387" s="10">
        <v>0</v>
      </c>
      <c r="DD387" s="10">
        <v>10.5</v>
      </c>
      <c r="DE387" s="10">
        <v>0</v>
      </c>
      <c r="DF387" s="10">
        <v>0</v>
      </c>
      <c r="DG387" s="10">
        <v>0</v>
      </c>
      <c r="DH387" s="10">
        <v>0</v>
      </c>
      <c r="DI387" s="10">
        <v>10.5</v>
      </c>
      <c r="DJ387" s="10">
        <v>0</v>
      </c>
      <c r="DK387" s="10">
        <v>0</v>
      </c>
      <c r="DL387" s="10">
        <v>0</v>
      </c>
      <c r="DM387" s="10">
        <v>0</v>
      </c>
      <c r="DN387" s="10">
        <v>10.5</v>
      </c>
      <c r="DO387" s="10">
        <v>0</v>
      </c>
    </row>
    <row r="388" spans="1:119" x14ac:dyDescent="0.25">
      <c r="A388" s="10">
        <v>466</v>
      </c>
      <c r="B388" s="10" t="s">
        <v>343</v>
      </c>
      <c r="C388" s="10">
        <v>0</v>
      </c>
      <c r="D388" s="10">
        <v>0</v>
      </c>
      <c r="E388" s="10">
        <v>0</v>
      </c>
      <c r="F388" s="10">
        <v>10.5</v>
      </c>
      <c r="G388" s="10">
        <v>0</v>
      </c>
      <c r="H388" s="10">
        <v>0</v>
      </c>
      <c r="I388" s="10">
        <v>0</v>
      </c>
      <c r="J388" s="10">
        <v>0</v>
      </c>
      <c r="K388" s="10">
        <v>10.5</v>
      </c>
      <c r="L388" s="10">
        <v>0</v>
      </c>
      <c r="M388" s="10">
        <v>0</v>
      </c>
      <c r="N388" s="10">
        <v>0</v>
      </c>
      <c r="O388" s="10">
        <v>0</v>
      </c>
      <c r="P388" s="10">
        <v>10.5</v>
      </c>
      <c r="Q388" s="10">
        <v>0</v>
      </c>
      <c r="R388" s="10">
        <v>466</v>
      </c>
      <c r="S388" s="10" t="s">
        <v>343</v>
      </c>
      <c r="T388" s="10">
        <v>0</v>
      </c>
      <c r="U388" s="10">
        <v>0</v>
      </c>
      <c r="V388" s="10">
        <v>0</v>
      </c>
      <c r="W388" s="10">
        <v>10.5</v>
      </c>
      <c r="Y388" s="10">
        <v>0</v>
      </c>
      <c r="Z388" s="10">
        <v>0</v>
      </c>
      <c r="AA388" s="10">
        <v>0</v>
      </c>
      <c r="AB388" s="10">
        <v>10.5</v>
      </c>
      <c r="AD388" s="10">
        <v>0</v>
      </c>
      <c r="AE388" s="10">
        <v>0</v>
      </c>
      <c r="AF388" s="10">
        <v>0</v>
      </c>
      <c r="AG388" s="10">
        <v>10.5</v>
      </c>
      <c r="AI388" s="10">
        <v>466</v>
      </c>
      <c r="AJ388" s="10" t="s">
        <v>343</v>
      </c>
      <c r="AK388" s="10">
        <v>0</v>
      </c>
      <c r="AL388" s="10">
        <v>0</v>
      </c>
      <c r="AM388" s="10">
        <v>0</v>
      </c>
      <c r="AN388" s="10">
        <v>10.5</v>
      </c>
      <c r="AO388" s="10">
        <v>0</v>
      </c>
      <c r="AP388" s="10">
        <v>0</v>
      </c>
      <c r="AQ388" s="10">
        <v>0</v>
      </c>
      <c r="AR388" s="10">
        <v>0</v>
      </c>
      <c r="AS388" s="10">
        <v>10.5</v>
      </c>
      <c r="AT388" s="10">
        <v>0</v>
      </c>
      <c r="AU388" s="10">
        <v>0</v>
      </c>
      <c r="AV388" s="10">
        <v>0</v>
      </c>
      <c r="AW388" s="10">
        <v>0</v>
      </c>
      <c r="AX388" s="10">
        <v>10.5</v>
      </c>
      <c r="AY388" s="10">
        <v>0</v>
      </c>
      <c r="AZ388" s="10">
        <v>466</v>
      </c>
      <c r="BA388" s="10" t="s">
        <v>343</v>
      </c>
      <c r="BB388" s="10">
        <v>0</v>
      </c>
      <c r="BC388" s="10">
        <v>0</v>
      </c>
      <c r="BD388" s="10">
        <v>0</v>
      </c>
      <c r="BE388" s="10">
        <v>10.5</v>
      </c>
      <c r="BF388" s="10">
        <v>0</v>
      </c>
      <c r="BG388" s="10">
        <v>0</v>
      </c>
      <c r="BH388" s="10">
        <v>0</v>
      </c>
      <c r="BI388" s="10">
        <v>0</v>
      </c>
      <c r="BJ388" s="10">
        <v>10.5</v>
      </c>
      <c r="BK388" s="10">
        <v>0</v>
      </c>
      <c r="BL388" s="10">
        <v>0</v>
      </c>
      <c r="BM388" s="10">
        <v>0</v>
      </c>
      <c r="BN388" s="10">
        <v>0</v>
      </c>
      <c r="BO388" s="10">
        <v>10.5</v>
      </c>
      <c r="BP388" s="10">
        <v>0</v>
      </c>
      <c r="BQ388" s="10">
        <v>466</v>
      </c>
      <c r="BR388" s="10" t="s">
        <v>343</v>
      </c>
      <c r="BS388" s="10">
        <v>0</v>
      </c>
      <c r="BT388" s="10">
        <v>0</v>
      </c>
      <c r="BU388" s="10">
        <v>0</v>
      </c>
      <c r="BV388" s="10">
        <v>10.5</v>
      </c>
      <c r="BW388" s="10">
        <v>0</v>
      </c>
      <c r="BX388" s="10">
        <v>0</v>
      </c>
      <c r="BY388" s="10">
        <v>0</v>
      </c>
      <c r="BZ388" s="10">
        <v>0</v>
      </c>
      <c r="CA388" s="10">
        <v>10.5</v>
      </c>
      <c r="CB388" s="10">
        <v>0</v>
      </c>
      <c r="CC388" s="10">
        <v>0</v>
      </c>
      <c r="CD388" s="10">
        <v>0</v>
      </c>
      <c r="CE388" s="10">
        <v>0</v>
      </c>
      <c r="CF388" s="10">
        <v>10.5</v>
      </c>
      <c r="CG388" s="10">
        <v>0</v>
      </c>
      <c r="CH388" s="10">
        <v>466</v>
      </c>
      <c r="CI388" s="10" t="s">
        <v>343</v>
      </c>
      <c r="CJ388" s="10">
        <v>0</v>
      </c>
      <c r="CK388" s="10">
        <v>0</v>
      </c>
      <c r="CL388" s="10">
        <v>0</v>
      </c>
      <c r="CM388" s="10">
        <v>10.5</v>
      </c>
      <c r="CN388" s="10">
        <v>0</v>
      </c>
      <c r="CO388" s="10">
        <v>0</v>
      </c>
      <c r="CP388" s="10">
        <v>0</v>
      </c>
      <c r="CQ388" s="10">
        <v>0</v>
      </c>
      <c r="CR388" s="10">
        <v>10.5</v>
      </c>
      <c r="CS388" s="10">
        <v>0</v>
      </c>
      <c r="CT388" s="10">
        <v>0</v>
      </c>
      <c r="CU388" s="10">
        <v>0</v>
      </c>
      <c r="CV388" s="10">
        <v>0</v>
      </c>
      <c r="CW388" s="10">
        <v>10.5</v>
      </c>
      <c r="CX388" s="10">
        <v>0</v>
      </c>
      <c r="CY388" s="10">
        <v>460</v>
      </c>
      <c r="CZ388" s="10" t="s">
        <v>351</v>
      </c>
      <c r="DA388" s="10">
        <v>0.33829999999999999</v>
      </c>
      <c r="DB388" s="10">
        <v>0.13370000000000001</v>
      </c>
      <c r="DC388" s="10">
        <v>20</v>
      </c>
      <c r="DD388" s="10">
        <v>10.5</v>
      </c>
      <c r="DE388" s="10">
        <v>0.93</v>
      </c>
      <c r="DF388" s="10">
        <v>0.42280000000000001</v>
      </c>
      <c r="DG388" s="10">
        <v>0.1671</v>
      </c>
      <c r="DH388" s="10">
        <v>25</v>
      </c>
      <c r="DI388" s="10">
        <v>10.5</v>
      </c>
      <c r="DJ388" s="10">
        <v>0.93</v>
      </c>
      <c r="DK388" s="10">
        <v>0.1691</v>
      </c>
      <c r="DL388" s="10">
        <v>6.6799999999999998E-2</v>
      </c>
      <c r="DM388" s="10">
        <v>10</v>
      </c>
      <c r="DN388" s="10">
        <v>10.5</v>
      </c>
      <c r="DO388" s="10">
        <v>0.93</v>
      </c>
    </row>
    <row r="389" spans="1:119" x14ac:dyDescent="0.25">
      <c r="A389" s="10">
        <v>467</v>
      </c>
      <c r="B389" s="10" t="s">
        <v>344</v>
      </c>
      <c r="C389" s="10">
        <v>0.78</v>
      </c>
      <c r="D389" s="10">
        <v>0.19</v>
      </c>
      <c r="E389" s="10">
        <v>44</v>
      </c>
      <c r="F389" s="10">
        <v>10.5</v>
      </c>
      <c r="G389" s="10">
        <v>0.97</v>
      </c>
      <c r="H389" s="10">
        <v>1.66</v>
      </c>
      <c r="I389" s="10">
        <v>0.42</v>
      </c>
      <c r="J389" s="10">
        <v>94</v>
      </c>
      <c r="K389" s="10">
        <v>10.5</v>
      </c>
      <c r="L389" s="10">
        <v>0.97</v>
      </c>
      <c r="M389" s="10">
        <v>1.76</v>
      </c>
      <c r="N389" s="10">
        <v>0.36</v>
      </c>
      <c r="O389" s="10">
        <v>99</v>
      </c>
      <c r="P389" s="10">
        <v>10.5</v>
      </c>
      <c r="Q389" s="10">
        <v>0.98</v>
      </c>
      <c r="R389" s="10">
        <v>467</v>
      </c>
      <c r="S389" s="10" t="s">
        <v>344</v>
      </c>
      <c r="T389" s="10">
        <v>0.74380000000000002</v>
      </c>
      <c r="U389" s="10">
        <v>0.219</v>
      </c>
      <c r="V389" s="10">
        <v>42.631700000000002</v>
      </c>
      <c r="W389" s="10">
        <v>10.5</v>
      </c>
      <c r="Y389" s="10">
        <v>1.3613999999999999</v>
      </c>
      <c r="Z389" s="10">
        <v>0.55200000000000005</v>
      </c>
      <c r="AA389" s="10">
        <v>80.779899999999998</v>
      </c>
      <c r="AB389" s="10">
        <v>10.5</v>
      </c>
      <c r="AD389" s="10">
        <v>0.5927</v>
      </c>
      <c r="AE389" s="10">
        <v>8.6599999999999996E-2</v>
      </c>
      <c r="AF389" s="10">
        <v>32.938299999999998</v>
      </c>
      <c r="AG389" s="10">
        <v>10.5</v>
      </c>
      <c r="AI389" s="10">
        <v>467</v>
      </c>
      <c r="AJ389" s="10" t="s">
        <v>344</v>
      </c>
      <c r="AK389" s="10">
        <v>1.7289000000000001</v>
      </c>
      <c r="AL389" s="10">
        <v>0.49890000000000001</v>
      </c>
      <c r="AM389" s="10">
        <v>98.943600000000004</v>
      </c>
      <c r="AN389" s="10">
        <v>10.5</v>
      </c>
      <c r="AO389" s="10">
        <v>0.96</v>
      </c>
      <c r="AP389" s="10">
        <v>2.7021000000000002</v>
      </c>
      <c r="AQ389" s="10">
        <v>0.78129999999999999</v>
      </c>
      <c r="AR389" s="10">
        <v>154.6626</v>
      </c>
      <c r="AS389" s="10">
        <v>10.5</v>
      </c>
      <c r="AT389" s="10">
        <v>0.96</v>
      </c>
      <c r="AU389" s="10">
        <v>2.6545999999999998</v>
      </c>
      <c r="AV389" s="10">
        <v>0.83169999999999999</v>
      </c>
      <c r="AW389" s="10">
        <v>152.96090000000001</v>
      </c>
      <c r="AX389" s="10">
        <v>10.5</v>
      </c>
      <c r="AY389" s="10">
        <v>0.95</v>
      </c>
      <c r="AZ389" s="10">
        <v>467</v>
      </c>
      <c r="BA389" s="10" t="s">
        <v>344</v>
      </c>
      <c r="BB389" s="10">
        <v>0.58879999999999999</v>
      </c>
      <c r="BC389" s="10">
        <v>0.2021</v>
      </c>
      <c r="BD389" s="10">
        <v>34.2288</v>
      </c>
      <c r="BE389" s="10">
        <v>10.5</v>
      </c>
      <c r="BF389" s="10">
        <v>0.95</v>
      </c>
      <c r="BG389" s="10">
        <v>1.5932999999999999</v>
      </c>
      <c r="BH389" s="10">
        <v>0.4607</v>
      </c>
      <c r="BI389" s="10">
        <v>91.194900000000004</v>
      </c>
      <c r="BJ389" s="10">
        <v>10.5</v>
      </c>
      <c r="BK389" s="10">
        <v>0.96</v>
      </c>
      <c r="BL389" s="10">
        <v>1.7906</v>
      </c>
      <c r="BM389" s="10">
        <v>0.52510000000000001</v>
      </c>
      <c r="BN389" s="10">
        <v>102.6009</v>
      </c>
      <c r="BO389" s="10">
        <v>10.5</v>
      </c>
      <c r="BP389" s="10">
        <v>0.96</v>
      </c>
      <c r="BQ389" s="10">
        <v>467</v>
      </c>
      <c r="BR389" s="10" t="s">
        <v>344</v>
      </c>
      <c r="BS389" s="10">
        <v>0</v>
      </c>
      <c r="BT389" s="10">
        <v>0</v>
      </c>
      <c r="BU389" s="10">
        <v>0</v>
      </c>
      <c r="BV389" s="10">
        <v>10.5</v>
      </c>
      <c r="BW389" s="10">
        <v>0</v>
      </c>
      <c r="BX389" s="10">
        <v>0</v>
      </c>
      <c r="BY389" s="10">
        <v>0</v>
      </c>
      <c r="BZ389" s="10">
        <v>0</v>
      </c>
      <c r="CA389" s="10">
        <v>10.5</v>
      </c>
      <c r="CB389" s="10">
        <v>0</v>
      </c>
      <c r="CC389" s="10">
        <v>0</v>
      </c>
      <c r="CD389" s="10">
        <v>0</v>
      </c>
      <c r="CE389" s="10">
        <v>0</v>
      </c>
      <c r="CF389" s="10">
        <v>10.5</v>
      </c>
      <c r="CG389" s="10">
        <v>0</v>
      </c>
      <c r="CH389" s="10">
        <v>467</v>
      </c>
      <c r="CI389" s="10" t="s">
        <v>344</v>
      </c>
      <c r="CJ389" s="10">
        <v>0</v>
      </c>
      <c r="CK389" s="10">
        <v>0</v>
      </c>
      <c r="CL389" s="10">
        <v>0</v>
      </c>
      <c r="CM389" s="10">
        <v>10.5</v>
      </c>
      <c r="CN389" s="10">
        <v>0</v>
      </c>
      <c r="CO389" s="10">
        <v>0</v>
      </c>
      <c r="CP389" s="10">
        <v>0</v>
      </c>
      <c r="CQ389" s="10">
        <v>0</v>
      </c>
      <c r="CR389" s="10">
        <v>10.5</v>
      </c>
      <c r="CS389" s="10">
        <v>0</v>
      </c>
      <c r="CT389" s="10">
        <v>0</v>
      </c>
      <c r="CU389" s="10">
        <v>0</v>
      </c>
      <c r="CV389" s="10">
        <v>0</v>
      </c>
      <c r="CW389" s="10">
        <v>10.5</v>
      </c>
      <c r="CX389" s="10">
        <v>0</v>
      </c>
      <c r="CY389" s="10">
        <v>494</v>
      </c>
      <c r="CZ389" s="10" t="s">
        <v>352</v>
      </c>
      <c r="DA389" s="10">
        <v>0.8911</v>
      </c>
      <c r="DB389" s="10">
        <v>0.18099999999999999</v>
      </c>
      <c r="DC389" s="10">
        <v>50</v>
      </c>
      <c r="DD389" s="10">
        <v>10.5</v>
      </c>
      <c r="DE389" s="10">
        <v>0.98</v>
      </c>
      <c r="DF389" s="10">
        <v>2.1387</v>
      </c>
      <c r="DG389" s="10">
        <v>0.43430000000000002</v>
      </c>
      <c r="DH389" s="10">
        <v>120</v>
      </c>
      <c r="DI389" s="10">
        <v>10.5</v>
      </c>
      <c r="DJ389" s="10">
        <v>0.98</v>
      </c>
      <c r="DK389" s="10">
        <v>3.0299</v>
      </c>
      <c r="DL389" s="10">
        <v>0.61519999999999997</v>
      </c>
      <c r="DM389" s="10">
        <v>170</v>
      </c>
      <c r="DN389" s="10">
        <v>10.5</v>
      </c>
      <c r="DO389" s="10">
        <v>0.98</v>
      </c>
    </row>
    <row r="390" spans="1:119" x14ac:dyDescent="0.25">
      <c r="A390" s="10">
        <v>468</v>
      </c>
      <c r="B390" s="10" t="s">
        <v>345</v>
      </c>
      <c r="C390" s="10">
        <v>0.34</v>
      </c>
      <c r="D390" s="10">
        <v>0.17</v>
      </c>
      <c r="E390" s="10">
        <v>21</v>
      </c>
      <c r="F390" s="10">
        <v>10.5</v>
      </c>
      <c r="G390" s="10">
        <v>0.89</v>
      </c>
      <c r="H390" s="10">
        <v>0.57999999999999996</v>
      </c>
      <c r="I390" s="10">
        <v>0.21</v>
      </c>
      <c r="J390" s="10">
        <v>34</v>
      </c>
      <c r="K390" s="10">
        <v>10.5</v>
      </c>
      <c r="L390" s="10">
        <v>0.94</v>
      </c>
      <c r="M390" s="10">
        <v>0.47</v>
      </c>
      <c r="N390" s="10">
        <v>0.2</v>
      </c>
      <c r="O390" s="10">
        <v>28</v>
      </c>
      <c r="P390" s="10">
        <v>10.5</v>
      </c>
      <c r="Q390" s="10">
        <v>0.92</v>
      </c>
      <c r="R390" s="10">
        <v>468</v>
      </c>
      <c r="S390" s="10" t="s">
        <v>345</v>
      </c>
      <c r="T390" s="10">
        <v>0.2349</v>
      </c>
      <c r="U390" s="10">
        <v>7.7799999999999994E-2</v>
      </c>
      <c r="V390" s="10">
        <v>13.6036</v>
      </c>
      <c r="W390" s="10">
        <v>10.5</v>
      </c>
      <c r="Y390" s="10">
        <v>0.32569999999999999</v>
      </c>
      <c r="Z390" s="10">
        <v>9.2100000000000001E-2</v>
      </c>
      <c r="AA390" s="10">
        <v>18.613</v>
      </c>
      <c r="AB390" s="10">
        <v>10.5</v>
      </c>
      <c r="AD390" s="10">
        <v>0.1114</v>
      </c>
      <c r="AE390" s="10">
        <v>2.01E-2</v>
      </c>
      <c r="AF390" s="10">
        <v>6.2263000000000002</v>
      </c>
      <c r="AG390" s="10">
        <v>10.5</v>
      </c>
      <c r="AI390" s="10">
        <v>468</v>
      </c>
      <c r="AJ390" s="10" t="s">
        <v>345</v>
      </c>
      <c r="AK390" s="10">
        <v>0.30809999999999998</v>
      </c>
      <c r="AL390" s="10">
        <v>9.8799999999999999E-2</v>
      </c>
      <c r="AM390" s="10">
        <v>17.790800000000001</v>
      </c>
      <c r="AN390" s="10">
        <v>10.5</v>
      </c>
      <c r="AO390" s="10">
        <v>0.95</v>
      </c>
      <c r="AP390" s="10">
        <v>0.39119999999999999</v>
      </c>
      <c r="AQ390" s="10">
        <v>0.12570000000000001</v>
      </c>
      <c r="AR390" s="10">
        <v>22.593699999999998</v>
      </c>
      <c r="AS390" s="10">
        <v>10.5</v>
      </c>
      <c r="AT390" s="10">
        <v>0.95</v>
      </c>
      <c r="AU390" s="10">
        <v>0.43090000000000001</v>
      </c>
      <c r="AV390" s="10">
        <v>0.1925</v>
      </c>
      <c r="AW390" s="10">
        <v>25.95</v>
      </c>
      <c r="AX390" s="10">
        <v>10.5</v>
      </c>
      <c r="AY390" s="10">
        <v>0.91</v>
      </c>
      <c r="AZ390" s="10">
        <v>468</v>
      </c>
      <c r="BA390" s="10" t="s">
        <v>345</v>
      </c>
      <c r="BB390" s="10">
        <v>0</v>
      </c>
      <c r="BC390" s="10">
        <v>0</v>
      </c>
      <c r="BD390" s="10">
        <v>0</v>
      </c>
      <c r="BE390" s="10">
        <v>10.5</v>
      </c>
      <c r="BF390" s="10">
        <v>0</v>
      </c>
      <c r="BG390" s="10">
        <v>0</v>
      </c>
      <c r="BH390" s="10">
        <v>0</v>
      </c>
      <c r="BI390" s="10">
        <v>0</v>
      </c>
      <c r="BJ390" s="10">
        <v>10.5</v>
      </c>
      <c r="BK390" s="10">
        <v>0</v>
      </c>
      <c r="BL390" s="10">
        <v>0</v>
      </c>
      <c r="BM390" s="10">
        <v>0</v>
      </c>
      <c r="BN390" s="10">
        <v>0</v>
      </c>
      <c r="BO390" s="10">
        <v>10.5</v>
      </c>
      <c r="BP390" s="10">
        <v>0</v>
      </c>
      <c r="BQ390" s="10">
        <v>468</v>
      </c>
      <c r="BR390" s="10" t="s">
        <v>345</v>
      </c>
      <c r="BS390" s="10">
        <v>0.2772</v>
      </c>
      <c r="BT390" s="10">
        <v>8.1299999999999997E-2</v>
      </c>
      <c r="BU390" s="10">
        <v>15.8841</v>
      </c>
      <c r="BV390" s="10">
        <v>10.5</v>
      </c>
      <c r="BW390" s="10">
        <v>0.96</v>
      </c>
      <c r="BX390" s="10">
        <v>0.39900000000000002</v>
      </c>
      <c r="BY390" s="10">
        <v>0.1032</v>
      </c>
      <c r="BZ390" s="10">
        <v>22.661300000000001</v>
      </c>
      <c r="CA390" s="10">
        <v>10.5</v>
      </c>
      <c r="CB390" s="10">
        <v>0.97</v>
      </c>
      <c r="CC390" s="10">
        <v>0.36599999999999999</v>
      </c>
      <c r="CD390" s="10">
        <v>0.1158</v>
      </c>
      <c r="CE390" s="10">
        <v>21.1081</v>
      </c>
      <c r="CF390" s="10">
        <v>10.5</v>
      </c>
      <c r="CG390" s="10">
        <v>0.95</v>
      </c>
      <c r="CH390" s="10">
        <v>468</v>
      </c>
      <c r="CI390" s="10" t="s">
        <v>345</v>
      </c>
      <c r="CJ390" s="10">
        <v>0.13439999999999999</v>
      </c>
      <c r="CK390" s="10">
        <v>7.2599999999999998E-2</v>
      </c>
      <c r="CL390" s="10">
        <v>8.3994</v>
      </c>
      <c r="CM390" s="10">
        <v>10.5</v>
      </c>
      <c r="CN390" s="10">
        <v>0.88</v>
      </c>
      <c r="CO390" s="10">
        <v>0.1716</v>
      </c>
      <c r="CP390" s="10">
        <v>9.4500000000000001E-2</v>
      </c>
      <c r="CQ390" s="10">
        <v>10.771699999999999</v>
      </c>
      <c r="CR390" s="10">
        <v>10.5</v>
      </c>
      <c r="CS390" s="10">
        <v>0.88</v>
      </c>
      <c r="CT390" s="10">
        <v>0.10680000000000001</v>
      </c>
      <c r="CU390" s="10">
        <v>7.4399999999999994E-2</v>
      </c>
      <c r="CV390" s="10">
        <v>7.1569000000000003</v>
      </c>
      <c r="CW390" s="10">
        <v>10.5</v>
      </c>
      <c r="CX390" s="10">
        <v>0.82</v>
      </c>
      <c r="CY390" s="10">
        <v>482</v>
      </c>
      <c r="CZ390" s="10" t="s">
        <v>354</v>
      </c>
      <c r="DA390" s="10">
        <v>9.01E-2</v>
      </c>
      <c r="DB390" s="10">
        <v>3.2899999999999999E-2</v>
      </c>
      <c r="DC390" s="10">
        <v>5.2747999999999999</v>
      </c>
      <c r="DD390" s="10">
        <v>10.5</v>
      </c>
      <c r="DE390" s="10">
        <v>0.94</v>
      </c>
      <c r="DF390" s="10">
        <v>0.21690000000000001</v>
      </c>
      <c r="DG390" s="10">
        <v>5.3199999999999997E-2</v>
      </c>
      <c r="DH390" s="10">
        <v>12.280200000000001</v>
      </c>
      <c r="DI390" s="10">
        <v>10.5</v>
      </c>
      <c r="DJ390" s="10">
        <v>0.97</v>
      </c>
      <c r="DK390" s="10">
        <v>0.26900000000000002</v>
      </c>
      <c r="DL390" s="10">
        <v>7.9600000000000004E-2</v>
      </c>
      <c r="DM390" s="10">
        <v>15.4276</v>
      </c>
      <c r="DN390" s="10">
        <v>10.5</v>
      </c>
      <c r="DO390" s="10">
        <v>0.96</v>
      </c>
    </row>
    <row r="391" spans="1:119" x14ac:dyDescent="0.25">
      <c r="A391" s="10">
        <v>469</v>
      </c>
      <c r="B391" s="10" t="s">
        <v>346</v>
      </c>
      <c r="C391" s="10">
        <v>0</v>
      </c>
      <c r="D391" s="10">
        <v>0</v>
      </c>
      <c r="E391" s="10">
        <v>0</v>
      </c>
      <c r="F391" s="10">
        <v>10.5</v>
      </c>
      <c r="G391" s="10">
        <v>0</v>
      </c>
      <c r="H391" s="10">
        <v>0</v>
      </c>
      <c r="I391" s="10">
        <v>0</v>
      </c>
      <c r="J391" s="10">
        <v>0</v>
      </c>
      <c r="K391" s="10">
        <v>10.5</v>
      </c>
      <c r="L391" s="10">
        <v>0</v>
      </c>
      <c r="M391" s="10">
        <v>0</v>
      </c>
      <c r="N391" s="10">
        <v>0</v>
      </c>
      <c r="O391" s="10">
        <v>0</v>
      </c>
      <c r="P391" s="10">
        <v>10.5</v>
      </c>
      <c r="Q391" s="10">
        <v>0</v>
      </c>
      <c r="R391" s="10">
        <v>469</v>
      </c>
      <c r="S391" s="10" t="s">
        <v>346</v>
      </c>
      <c r="T391" s="10">
        <v>0</v>
      </c>
      <c r="U391" s="10">
        <v>0</v>
      </c>
      <c r="V391" s="10">
        <v>0</v>
      </c>
      <c r="W391" s="10">
        <v>10.5</v>
      </c>
      <c r="Y391" s="10">
        <v>0</v>
      </c>
      <c r="Z391" s="10">
        <v>0</v>
      </c>
      <c r="AA391" s="10">
        <v>0</v>
      </c>
      <c r="AB391" s="10">
        <v>10.5</v>
      </c>
      <c r="AD391" s="10">
        <v>0</v>
      </c>
      <c r="AE391" s="10">
        <v>0</v>
      </c>
      <c r="AF391" s="10">
        <v>0</v>
      </c>
      <c r="AG391" s="10">
        <v>10.5</v>
      </c>
      <c r="AI391" s="10">
        <v>469</v>
      </c>
      <c r="AJ391" s="10" t="s">
        <v>346</v>
      </c>
      <c r="AK391" s="10">
        <v>0</v>
      </c>
      <c r="AL391" s="10">
        <v>0</v>
      </c>
      <c r="AM391" s="10">
        <v>0</v>
      </c>
      <c r="AN391" s="10">
        <v>10.5</v>
      </c>
      <c r="AO391" s="10">
        <v>0</v>
      </c>
      <c r="AP391" s="10">
        <v>0</v>
      </c>
      <c r="AQ391" s="10">
        <v>0</v>
      </c>
      <c r="AR391" s="10">
        <v>0</v>
      </c>
      <c r="AS391" s="10">
        <v>10.5</v>
      </c>
      <c r="AT391" s="10">
        <v>0</v>
      </c>
      <c r="AU391" s="10">
        <v>0</v>
      </c>
      <c r="AV391" s="10">
        <v>0</v>
      </c>
      <c r="AW391" s="10">
        <v>0</v>
      </c>
      <c r="AX391" s="10">
        <v>10.5</v>
      </c>
      <c r="AY391" s="10">
        <v>0</v>
      </c>
      <c r="AZ391" s="10">
        <v>469</v>
      </c>
      <c r="BA391" s="10" t="s">
        <v>346</v>
      </c>
      <c r="BB391" s="10">
        <v>0</v>
      </c>
      <c r="BC391" s="10">
        <v>0</v>
      </c>
      <c r="BD391" s="10">
        <v>0</v>
      </c>
      <c r="BE391" s="10">
        <v>10.5</v>
      </c>
      <c r="BF391" s="10">
        <v>0</v>
      </c>
      <c r="BG391" s="10">
        <v>0</v>
      </c>
      <c r="BH391" s="10">
        <v>0</v>
      </c>
      <c r="BI391" s="10">
        <v>0</v>
      </c>
      <c r="BJ391" s="10">
        <v>10.5</v>
      </c>
      <c r="BK391" s="10">
        <v>0</v>
      </c>
      <c r="BL391" s="10">
        <v>0</v>
      </c>
      <c r="BM391" s="10">
        <v>0</v>
      </c>
      <c r="BN391" s="10">
        <v>0</v>
      </c>
      <c r="BO391" s="10">
        <v>10.5</v>
      </c>
      <c r="BP391" s="10">
        <v>0</v>
      </c>
      <c r="BQ391" s="10">
        <v>469</v>
      </c>
      <c r="BR391" s="10" t="s">
        <v>346</v>
      </c>
      <c r="BS391" s="10">
        <v>0</v>
      </c>
      <c r="BT391" s="10">
        <v>0</v>
      </c>
      <c r="BU391" s="10">
        <v>0</v>
      </c>
      <c r="BV391" s="10">
        <v>10.5</v>
      </c>
      <c r="BW391" s="10">
        <v>0</v>
      </c>
      <c r="BX391" s="10">
        <v>0</v>
      </c>
      <c r="BY391" s="10">
        <v>0</v>
      </c>
      <c r="BZ391" s="10">
        <v>0</v>
      </c>
      <c r="CA391" s="10">
        <v>10.5</v>
      </c>
      <c r="CB391" s="10">
        <v>0</v>
      </c>
      <c r="CC391" s="10">
        <v>0</v>
      </c>
      <c r="CD391" s="10">
        <v>0</v>
      </c>
      <c r="CE391" s="10">
        <v>0</v>
      </c>
      <c r="CF391" s="10">
        <v>10.5</v>
      </c>
      <c r="CG391" s="10">
        <v>0</v>
      </c>
      <c r="CH391" s="10">
        <v>469</v>
      </c>
      <c r="CI391" s="10" t="s">
        <v>346</v>
      </c>
      <c r="CJ391" s="10">
        <v>0</v>
      </c>
      <c r="CK391" s="10">
        <v>0</v>
      </c>
      <c r="CL391" s="10">
        <v>0</v>
      </c>
      <c r="CM391" s="10">
        <v>10.5</v>
      </c>
      <c r="CN391" s="10">
        <v>0</v>
      </c>
      <c r="CO391" s="10">
        <v>0</v>
      </c>
      <c r="CP391" s="10">
        <v>0</v>
      </c>
      <c r="CQ391" s="10">
        <v>0</v>
      </c>
      <c r="CR391" s="10">
        <v>10.5</v>
      </c>
      <c r="CS391" s="10">
        <v>0</v>
      </c>
      <c r="CT391" s="10">
        <v>0</v>
      </c>
      <c r="CU391" s="10">
        <v>0</v>
      </c>
      <c r="CV391" s="10">
        <v>0</v>
      </c>
      <c r="CW391" s="10">
        <v>10.5</v>
      </c>
      <c r="CX391" s="10">
        <v>0</v>
      </c>
      <c r="CY391" s="10">
        <v>483</v>
      </c>
      <c r="CZ391" s="10" t="s">
        <v>355</v>
      </c>
      <c r="DA391" s="10">
        <v>0</v>
      </c>
      <c r="DB391" s="10">
        <v>0</v>
      </c>
      <c r="DC391" s="10">
        <v>0</v>
      </c>
      <c r="DD391" s="10">
        <v>10.5</v>
      </c>
      <c r="DE391" s="10">
        <v>0</v>
      </c>
      <c r="DF391" s="10">
        <v>0</v>
      </c>
      <c r="DG391" s="10">
        <v>0</v>
      </c>
      <c r="DH391" s="10">
        <v>0</v>
      </c>
      <c r="DI391" s="10">
        <v>10.5</v>
      </c>
      <c r="DJ391" s="10">
        <v>0</v>
      </c>
      <c r="DK391" s="10">
        <v>0</v>
      </c>
      <c r="DL391" s="10">
        <v>0</v>
      </c>
      <c r="DM391" s="10">
        <v>0</v>
      </c>
      <c r="DN391" s="10">
        <v>10.5</v>
      </c>
      <c r="DO391" s="10">
        <v>0</v>
      </c>
    </row>
    <row r="392" spans="1:119" x14ac:dyDescent="0.25">
      <c r="A392" s="10">
        <v>470</v>
      </c>
      <c r="B392" s="10" t="s">
        <v>347</v>
      </c>
      <c r="C392" s="10">
        <v>0</v>
      </c>
      <c r="D392" s="10">
        <v>0</v>
      </c>
      <c r="E392" s="10">
        <v>0</v>
      </c>
      <c r="F392" s="10">
        <v>10.5</v>
      </c>
      <c r="G392" s="10">
        <v>0</v>
      </c>
      <c r="H392" s="10">
        <v>0</v>
      </c>
      <c r="I392" s="10">
        <v>0</v>
      </c>
      <c r="J392" s="10">
        <v>0</v>
      </c>
      <c r="K392" s="10">
        <v>10.5</v>
      </c>
      <c r="L392" s="10">
        <v>0</v>
      </c>
      <c r="M392" s="10">
        <v>0</v>
      </c>
      <c r="N392" s="10">
        <v>0</v>
      </c>
      <c r="O392" s="10">
        <v>0</v>
      </c>
      <c r="P392" s="10">
        <v>10.5</v>
      </c>
      <c r="Q392" s="10">
        <v>0</v>
      </c>
      <c r="R392" s="10">
        <v>470</v>
      </c>
      <c r="S392" s="10" t="s">
        <v>347</v>
      </c>
      <c r="T392" s="10">
        <v>0.1371</v>
      </c>
      <c r="U392" s="10">
        <v>5.0200000000000002E-2</v>
      </c>
      <c r="V392" s="10">
        <v>8.0276999999999994</v>
      </c>
      <c r="W392" s="10">
        <v>10.5</v>
      </c>
      <c r="Y392" s="10">
        <v>0.16300000000000001</v>
      </c>
      <c r="Z392" s="10">
        <v>6.9199999999999998E-2</v>
      </c>
      <c r="AA392" s="10">
        <v>9.7370999999999999</v>
      </c>
      <c r="AB392" s="10">
        <v>10.5</v>
      </c>
      <c r="AD392" s="10">
        <v>2.3300000000000001E-2</v>
      </c>
      <c r="AE392" s="10">
        <v>8.3000000000000001E-3</v>
      </c>
      <c r="AF392" s="10">
        <v>1.3602000000000001</v>
      </c>
      <c r="AG392" s="10">
        <v>10.5</v>
      </c>
      <c r="AI392" s="10">
        <v>470</v>
      </c>
      <c r="AJ392" s="10" t="s">
        <v>347</v>
      </c>
      <c r="AK392" s="10">
        <v>2.7400000000000001E-2</v>
      </c>
      <c r="AL392" s="10">
        <v>1.4500000000000001E-2</v>
      </c>
      <c r="AM392" s="10">
        <v>1.7045999999999999</v>
      </c>
      <c r="AN392" s="10">
        <v>10.5</v>
      </c>
      <c r="AO392" s="10">
        <v>0.88</v>
      </c>
      <c r="AP392" s="10">
        <v>0.75419999999999998</v>
      </c>
      <c r="AQ392" s="10">
        <v>0.36649999999999999</v>
      </c>
      <c r="AR392" s="10">
        <v>46.1081</v>
      </c>
      <c r="AS392" s="10">
        <v>10.5</v>
      </c>
      <c r="AT392" s="10">
        <v>0.9</v>
      </c>
      <c r="AU392" s="10">
        <v>0.41909999999999997</v>
      </c>
      <c r="AV392" s="10">
        <v>0.22600000000000001</v>
      </c>
      <c r="AW392" s="10">
        <v>26.1813</v>
      </c>
      <c r="AX392" s="10">
        <v>10.5</v>
      </c>
      <c r="AY392" s="10">
        <v>0.88</v>
      </c>
      <c r="AZ392" s="10">
        <v>470</v>
      </c>
      <c r="BA392" s="10" t="s">
        <v>347</v>
      </c>
      <c r="BB392" s="10">
        <v>0.19439999999999999</v>
      </c>
      <c r="BC392" s="10">
        <v>7.2900000000000006E-2</v>
      </c>
      <c r="BD392" s="10">
        <v>11.4161</v>
      </c>
      <c r="BE392" s="10">
        <v>10.5</v>
      </c>
      <c r="BF392" s="10">
        <v>0.94</v>
      </c>
      <c r="BG392" s="10">
        <v>0.38879999999999998</v>
      </c>
      <c r="BH392" s="10">
        <v>0.14580000000000001</v>
      </c>
      <c r="BI392" s="10">
        <v>22.832100000000001</v>
      </c>
      <c r="BJ392" s="10">
        <v>10.5</v>
      </c>
      <c r="BK392" s="10">
        <v>0.94</v>
      </c>
      <c r="BL392" s="10">
        <v>9.7199999999999995E-2</v>
      </c>
      <c r="BM392" s="10">
        <v>3.6400000000000002E-2</v>
      </c>
      <c r="BN392" s="10">
        <v>5.7080000000000002</v>
      </c>
      <c r="BO392" s="10">
        <v>10.5</v>
      </c>
      <c r="BP392" s="10">
        <v>0.94</v>
      </c>
      <c r="BQ392" s="10">
        <v>470</v>
      </c>
      <c r="BR392" s="10" t="s">
        <v>347</v>
      </c>
      <c r="BS392" s="10">
        <v>1.8599999999999998E-2</v>
      </c>
      <c r="BT392" s="10">
        <v>4.1999999999999997E-3</v>
      </c>
      <c r="BU392" s="10">
        <v>1.0485</v>
      </c>
      <c r="BV392" s="10">
        <v>10.5</v>
      </c>
      <c r="BW392" s="10">
        <v>0.98</v>
      </c>
      <c r="BX392" s="10">
        <v>0.31830000000000003</v>
      </c>
      <c r="BY392" s="10">
        <v>9.3600000000000003E-2</v>
      </c>
      <c r="BZ392" s="10">
        <v>18.242999999999999</v>
      </c>
      <c r="CA392" s="10">
        <v>10.5</v>
      </c>
      <c r="CB392" s="10">
        <v>0.96</v>
      </c>
      <c r="CC392" s="10">
        <v>0.23369999999999999</v>
      </c>
      <c r="CD392" s="10">
        <v>6.9599999999999995E-2</v>
      </c>
      <c r="CE392" s="10">
        <v>13.4079</v>
      </c>
      <c r="CF392" s="10">
        <v>10.5</v>
      </c>
      <c r="CG392" s="10">
        <v>0.96</v>
      </c>
      <c r="CH392" s="10">
        <v>470</v>
      </c>
      <c r="CI392" s="10" t="s">
        <v>347</v>
      </c>
      <c r="CJ392" s="10">
        <v>5.7000000000000002E-3</v>
      </c>
      <c r="CK392" s="10">
        <v>2.8E-3</v>
      </c>
      <c r="CL392" s="10">
        <v>0.35039999999999999</v>
      </c>
      <c r="CM392" s="10">
        <v>10.5</v>
      </c>
      <c r="CN392" s="10">
        <v>0.89</v>
      </c>
      <c r="CO392" s="10">
        <v>0.1552</v>
      </c>
      <c r="CP392" s="10">
        <v>4.1799999999999997E-2</v>
      </c>
      <c r="CQ392" s="10">
        <v>8.8413000000000004</v>
      </c>
      <c r="CR392" s="10">
        <v>10.5</v>
      </c>
      <c r="CS392" s="10">
        <v>0.97</v>
      </c>
      <c r="CT392" s="10">
        <v>8.6699999999999999E-2</v>
      </c>
      <c r="CU392" s="10">
        <v>2.3400000000000001E-2</v>
      </c>
      <c r="CV392" s="10">
        <v>4.9378000000000002</v>
      </c>
      <c r="CW392" s="10">
        <v>10.5</v>
      </c>
      <c r="CX392" s="10">
        <v>0.97</v>
      </c>
      <c r="CY392" s="10">
        <v>484</v>
      </c>
      <c r="CZ392" s="10" t="s">
        <v>356</v>
      </c>
      <c r="DA392" s="10">
        <v>8.9099999999999999E-2</v>
      </c>
      <c r="DB392" s="10">
        <v>1.8100000000000002E-2</v>
      </c>
      <c r="DC392" s="10">
        <v>5</v>
      </c>
      <c r="DD392" s="10">
        <v>10.5</v>
      </c>
      <c r="DE392" s="10">
        <v>0.98</v>
      </c>
      <c r="DF392" s="10">
        <v>8.9099999999999999E-2</v>
      </c>
      <c r="DG392" s="10">
        <v>1.8100000000000002E-2</v>
      </c>
      <c r="DH392" s="10">
        <v>5</v>
      </c>
      <c r="DI392" s="10">
        <v>10.5</v>
      </c>
      <c r="DJ392" s="10">
        <v>0.98</v>
      </c>
      <c r="DK392" s="10">
        <v>8.9099999999999999E-2</v>
      </c>
      <c r="DL392" s="10">
        <v>1.8100000000000002E-2</v>
      </c>
      <c r="DM392" s="10">
        <v>5</v>
      </c>
      <c r="DN392" s="10">
        <v>10.5</v>
      </c>
      <c r="DO392" s="10">
        <v>0.98</v>
      </c>
    </row>
    <row r="393" spans="1:119" x14ac:dyDescent="0.25">
      <c r="A393" s="10">
        <v>471</v>
      </c>
      <c r="B393" s="10" t="s">
        <v>348</v>
      </c>
      <c r="C393" s="10">
        <v>0</v>
      </c>
      <c r="D393" s="10">
        <v>0</v>
      </c>
      <c r="E393" s="10">
        <v>0</v>
      </c>
      <c r="F393" s="10">
        <v>10.5</v>
      </c>
      <c r="G393" s="10">
        <v>0</v>
      </c>
      <c r="H393" s="10">
        <v>0</v>
      </c>
      <c r="I393" s="10">
        <v>0</v>
      </c>
      <c r="J393" s="10">
        <v>0</v>
      </c>
      <c r="K393" s="10">
        <v>10.5</v>
      </c>
      <c r="L393" s="10">
        <v>0</v>
      </c>
      <c r="M393" s="10">
        <v>0</v>
      </c>
      <c r="N393" s="10">
        <v>0</v>
      </c>
      <c r="O393" s="10">
        <v>0</v>
      </c>
      <c r="P393" s="10">
        <v>10.5</v>
      </c>
      <c r="Q393" s="10">
        <v>0</v>
      </c>
      <c r="R393" s="10">
        <v>471</v>
      </c>
      <c r="S393" s="10" t="s">
        <v>348</v>
      </c>
      <c r="T393" s="10">
        <v>0</v>
      </c>
      <c r="U393" s="10">
        <v>0</v>
      </c>
      <c r="V393" s="10">
        <v>0</v>
      </c>
      <c r="W393" s="10">
        <v>10.5</v>
      </c>
      <c r="Y393" s="10">
        <v>0</v>
      </c>
      <c r="Z393" s="10">
        <v>0</v>
      </c>
      <c r="AA393" s="10">
        <v>0</v>
      </c>
      <c r="AB393" s="10">
        <v>10.5</v>
      </c>
      <c r="AD393" s="10">
        <v>0</v>
      </c>
      <c r="AE393" s="10">
        <v>0</v>
      </c>
      <c r="AF393" s="10">
        <v>0</v>
      </c>
      <c r="AG393" s="10">
        <v>10.5</v>
      </c>
      <c r="AI393" s="10">
        <v>471</v>
      </c>
      <c r="AJ393" s="10" t="s">
        <v>348</v>
      </c>
      <c r="AK393" s="10">
        <v>0</v>
      </c>
      <c r="AL393" s="10">
        <v>0</v>
      </c>
      <c r="AM393" s="10">
        <v>0</v>
      </c>
      <c r="AN393" s="10">
        <v>10.5</v>
      </c>
      <c r="AO393" s="10">
        <v>0</v>
      </c>
      <c r="AP393" s="10">
        <v>0</v>
      </c>
      <c r="AQ393" s="10">
        <v>0</v>
      </c>
      <c r="AR393" s="10">
        <v>0</v>
      </c>
      <c r="AS393" s="10">
        <v>10.5</v>
      </c>
      <c r="AT393" s="10">
        <v>0</v>
      </c>
      <c r="AU393" s="10">
        <v>0</v>
      </c>
      <c r="AV393" s="10">
        <v>0</v>
      </c>
      <c r="AW393" s="10">
        <v>0</v>
      </c>
      <c r="AX393" s="10">
        <v>10.5</v>
      </c>
      <c r="AY393" s="10">
        <v>0</v>
      </c>
      <c r="AZ393" s="10">
        <v>471</v>
      </c>
      <c r="BA393" s="10" t="s">
        <v>348</v>
      </c>
      <c r="BB393" s="10">
        <v>0</v>
      </c>
      <c r="BC393" s="10">
        <v>0</v>
      </c>
      <c r="BD393" s="10">
        <v>0</v>
      </c>
      <c r="BE393" s="10">
        <v>10.5</v>
      </c>
      <c r="BF393" s="10">
        <v>0</v>
      </c>
      <c r="BG393" s="10">
        <v>0</v>
      </c>
      <c r="BH393" s="10">
        <v>0</v>
      </c>
      <c r="BI393" s="10">
        <v>0</v>
      </c>
      <c r="BJ393" s="10">
        <v>10.5</v>
      </c>
      <c r="BK393" s="10">
        <v>0</v>
      </c>
      <c r="BL393" s="10">
        <v>0</v>
      </c>
      <c r="BM393" s="10">
        <v>0</v>
      </c>
      <c r="BN393" s="10">
        <v>0</v>
      </c>
      <c r="BO393" s="10">
        <v>10.5</v>
      </c>
      <c r="BP393" s="10">
        <v>0</v>
      </c>
      <c r="BQ393" s="10">
        <v>471</v>
      </c>
      <c r="BR393" s="10" t="s">
        <v>348</v>
      </c>
      <c r="BS393" s="10">
        <v>0</v>
      </c>
      <c r="BT393" s="10">
        <v>0</v>
      </c>
      <c r="BU393" s="10">
        <v>0</v>
      </c>
      <c r="BV393" s="10">
        <v>10.5</v>
      </c>
      <c r="BW393" s="10">
        <v>0</v>
      </c>
      <c r="BX393" s="10">
        <v>0</v>
      </c>
      <c r="BY393" s="10">
        <v>0</v>
      </c>
      <c r="BZ393" s="10">
        <v>0</v>
      </c>
      <c r="CA393" s="10">
        <v>10.5</v>
      </c>
      <c r="CB393" s="10">
        <v>0</v>
      </c>
      <c r="CC393" s="10">
        <v>0</v>
      </c>
      <c r="CD393" s="10">
        <v>0</v>
      </c>
      <c r="CE393" s="10">
        <v>0</v>
      </c>
      <c r="CF393" s="10">
        <v>10.5</v>
      </c>
      <c r="CG393" s="10">
        <v>0</v>
      </c>
      <c r="CH393" s="10">
        <v>471</v>
      </c>
      <c r="CI393" s="10" t="s">
        <v>348</v>
      </c>
      <c r="CJ393" s="10">
        <v>0</v>
      </c>
      <c r="CK393" s="10">
        <v>0</v>
      </c>
      <c r="CL393" s="10">
        <v>0</v>
      </c>
      <c r="CM393" s="10">
        <v>10.5</v>
      </c>
      <c r="CN393" s="10">
        <v>0</v>
      </c>
      <c r="CO393" s="10">
        <v>0</v>
      </c>
      <c r="CP393" s="10">
        <v>0</v>
      </c>
      <c r="CQ393" s="10">
        <v>0</v>
      </c>
      <c r="CR393" s="10">
        <v>10.5</v>
      </c>
      <c r="CS393" s="10">
        <v>0</v>
      </c>
      <c r="CT393" s="10">
        <v>0</v>
      </c>
      <c r="CU393" s="10">
        <v>0</v>
      </c>
      <c r="CV393" s="10">
        <v>0</v>
      </c>
      <c r="CW393" s="10">
        <v>10.5</v>
      </c>
      <c r="CX393" s="10">
        <v>0</v>
      </c>
      <c r="CY393" s="10">
        <v>485</v>
      </c>
      <c r="CZ393" s="10" t="s">
        <v>357</v>
      </c>
      <c r="DA393" s="10">
        <v>8.8200000000000001E-2</v>
      </c>
      <c r="DB393" s="10">
        <v>2.2100000000000002E-2</v>
      </c>
      <c r="DC393" s="10">
        <v>5</v>
      </c>
      <c r="DD393" s="10">
        <v>10.5</v>
      </c>
      <c r="DE393" s="10">
        <v>0.97</v>
      </c>
      <c r="DF393" s="10">
        <v>8.8200000000000001E-2</v>
      </c>
      <c r="DG393" s="10">
        <v>2.2100000000000002E-2</v>
      </c>
      <c r="DH393" s="10">
        <v>5</v>
      </c>
      <c r="DI393" s="10">
        <v>10.5</v>
      </c>
      <c r="DJ393" s="10">
        <v>0.97</v>
      </c>
      <c r="DK393" s="10">
        <v>8.8200000000000001E-2</v>
      </c>
      <c r="DL393" s="10">
        <v>2.2100000000000002E-2</v>
      </c>
      <c r="DM393" s="10">
        <v>5</v>
      </c>
      <c r="DN393" s="10">
        <v>10.5</v>
      </c>
      <c r="DO393" s="10">
        <v>0.97</v>
      </c>
    </row>
    <row r="394" spans="1:119" x14ac:dyDescent="0.25">
      <c r="A394" s="10">
        <v>472</v>
      </c>
      <c r="B394" s="10" t="s">
        <v>349</v>
      </c>
      <c r="C394" s="10">
        <v>0</v>
      </c>
      <c r="D394" s="10">
        <v>0</v>
      </c>
      <c r="E394" s="10">
        <v>0</v>
      </c>
      <c r="F394" s="10">
        <v>10.5</v>
      </c>
      <c r="G394" s="10">
        <v>0</v>
      </c>
      <c r="H394" s="10">
        <v>0</v>
      </c>
      <c r="I394" s="10">
        <v>0</v>
      </c>
      <c r="J394" s="10">
        <v>0</v>
      </c>
      <c r="K394" s="10">
        <v>10.5</v>
      </c>
      <c r="L394" s="10">
        <v>0</v>
      </c>
      <c r="M394" s="10">
        <v>0</v>
      </c>
      <c r="N394" s="10">
        <v>0</v>
      </c>
      <c r="O394" s="10">
        <v>0</v>
      </c>
      <c r="P394" s="10">
        <v>10.5</v>
      </c>
      <c r="Q394" s="10">
        <v>0</v>
      </c>
      <c r="R394" s="10">
        <v>472</v>
      </c>
      <c r="S394" s="10" t="s">
        <v>349</v>
      </c>
      <c r="T394" s="10">
        <v>0</v>
      </c>
      <c r="U394" s="10">
        <v>0</v>
      </c>
      <c r="V394" s="10">
        <v>0</v>
      </c>
      <c r="W394" s="10">
        <v>10.5</v>
      </c>
      <c r="Y394" s="10">
        <v>0</v>
      </c>
      <c r="Z394" s="10">
        <v>0</v>
      </c>
      <c r="AA394" s="10">
        <v>0</v>
      </c>
      <c r="AB394" s="10">
        <v>10.5</v>
      </c>
      <c r="AD394" s="10">
        <v>0</v>
      </c>
      <c r="AE394" s="10">
        <v>0</v>
      </c>
      <c r="AF394" s="10">
        <v>0</v>
      </c>
      <c r="AG394" s="10">
        <v>10.5</v>
      </c>
      <c r="AI394" s="10">
        <v>472</v>
      </c>
      <c r="AJ394" s="10" t="s">
        <v>349</v>
      </c>
      <c r="AK394" s="10">
        <v>0</v>
      </c>
      <c r="AL394" s="10">
        <v>0</v>
      </c>
      <c r="AM394" s="10">
        <v>0</v>
      </c>
      <c r="AN394" s="10">
        <v>10.5</v>
      </c>
      <c r="AO394" s="10">
        <v>0</v>
      </c>
      <c r="AP394" s="10">
        <v>0</v>
      </c>
      <c r="AQ394" s="10">
        <v>0</v>
      </c>
      <c r="AR394" s="10">
        <v>0</v>
      </c>
      <c r="AS394" s="10">
        <v>10.5</v>
      </c>
      <c r="AT394" s="10">
        <v>0</v>
      </c>
      <c r="AU394" s="10">
        <v>0</v>
      </c>
      <c r="AV394" s="10">
        <v>0</v>
      </c>
      <c r="AW394" s="10">
        <v>0</v>
      </c>
      <c r="AX394" s="10">
        <v>10.5</v>
      </c>
      <c r="AY394" s="10">
        <v>0</v>
      </c>
      <c r="AZ394" s="10">
        <v>472</v>
      </c>
      <c r="BA394" s="10" t="s">
        <v>349</v>
      </c>
      <c r="BB394" s="10">
        <v>0</v>
      </c>
      <c r="BC394" s="10">
        <v>0</v>
      </c>
      <c r="BD394" s="10">
        <v>0</v>
      </c>
      <c r="BE394" s="10">
        <v>10.5</v>
      </c>
      <c r="BF394" s="10">
        <v>0</v>
      </c>
      <c r="BG394" s="10">
        <v>0</v>
      </c>
      <c r="BH394" s="10">
        <v>0</v>
      </c>
      <c r="BI394" s="10">
        <v>0</v>
      </c>
      <c r="BJ394" s="10">
        <v>10.5</v>
      </c>
      <c r="BK394" s="10">
        <v>0</v>
      </c>
      <c r="BL394" s="10">
        <v>0</v>
      </c>
      <c r="BM394" s="10">
        <v>0</v>
      </c>
      <c r="BN394" s="10">
        <v>0</v>
      </c>
      <c r="BO394" s="10">
        <v>10.5</v>
      </c>
      <c r="BP394" s="10">
        <v>0</v>
      </c>
      <c r="BQ394" s="10">
        <v>472</v>
      </c>
      <c r="BR394" s="10" t="s">
        <v>349</v>
      </c>
      <c r="BS394" s="10">
        <v>0</v>
      </c>
      <c r="BT394" s="10">
        <v>0</v>
      </c>
      <c r="BU394" s="10">
        <v>0</v>
      </c>
      <c r="BV394" s="10">
        <v>10.5</v>
      </c>
      <c r="BW394" s="10">
        <v>0</v>
      </c>
      <c r="BX394" s="10">
        <v>0</v>
      </c>
      <c r="BY394" s="10">
        <v>0</v>
      </c>
      <c r="BZ394" s="10">
        <v>0</v>
      </c>
      <c r="CA394" s="10">
        <v>10.5</v>
      </c>
      <c r="CB394" s="10">
        <v>0</v>
      </c>
      <c r="CC394" s="10">
        <v>0</v>
      </c>
      <c r="CD394" s="10">
        <v>0</v>
      </c>
      <c r="CE394" s="10">
        <v>0</v>
      </c>
      <c r="CF394" s="10">
        <v>10.5</v>
      </c>
      <c r="CG394" s="10">
        <v>0</v>
      </c>
      <c r="CH394" s="10">
        <v>472</v>
      </c>
      <c r="CI394" s="10" t="s">
        <v>349</v>
      </c>
      <c r="CJ394" s="10">
        <v>0</v>
      </c>
      <c r="CK394" s="10">
        <v>0</v>
      </c>
      <c r="CL394" s="10">
        <v>0</v>
      </c>
      <c r="CM394" s="10">
        <v>10.5</v>
      </c>
      <c r="CN394" s="10">
        <v>0</v>
      </c>
      <c r="CO394" s="10">
        <v>0</v>
      </c>
      <c r="CP394" s="10">
        <v>0</v>
      </c>
      <c r="CQ394" s="10">
        <v>0</v>
      </c>
      <c r="CR394" s="10">
        <v>10.5</v>
      </c>
      <c r="CS394" s="10">
        <v>0</v>
      </c>
      <c r="CT394" s="10">
        <v>0</v>
      </c>
      <c r="CU394" s="10">
        <v>0</v>
      </c>
      <c r="CV394" s="10">
        <v>0</v>
      </c>
      <c r="CW394" s="10">
        <v>10.5</v>
      </c>
      <c r="CX394" s="10">
        <v>0</v>
      </c>
      <c r="CY394" s="10">
        <v>499</v>
      </c>
      <c r="CZ394" s="10" t="s">
        <v>358</v>
      </c>
      <c r="DA394" s="10">
        <v>0</v>
      </c>
      <c r="DB394" s="10">
        <v>0</v>
      </c>
      <c r="DC394" s="10">
        <v>0</v>
      </c>
      <c r="DD394" s="10">
        <v>10.5</v>
      </c>
      <c r="DE394" s="10">
        <v>0</v>
      </c>
      <c r="DF394" s="10">
        <v>0</v>
      </c>
      <c r="DG394" s="10">
        <v>0</v>
      </c>
      <c r="DH394" s="10">
        <v>0</v>
      </c>
      <c r="DI394" s="10">
        <v>10.5</v>
      </c>
      <c r="DJ394" s="10">
        <v>0</v>
      </c>
      <c r="DK394" s="10">
        <v>0</v>
      </c>
      <c r="DL394" s="10">
        <v>0</v>
      </c>
      <c r="DM394" s="10">
        <v>0</v>
      </c>
      <c r="DN394" s="10">
        <v>10.5</v>
      </c>
      <c r="DO394" s="10">
        <v>0</v>
      </c>
    </row>
    <row r="395" spans="1:119" x14ac:dyDescent="0.25">
      <c r="A395" s="10">
        <v>473</v>
      </c>
      <c r="B395" s="10" t="s">
        <v>350</v>
      </c>
      <c r="C395" s="10">
        <v>0</v>
      </c>
      <c r="D395" s="10">
        <v>0</v>
      </c>
      <c r="E395" s="10">
        <v>0</v>
      </c>
      <c r="F395" s="10">
        <v>10.5</v>
      </c>
      <c r="G395" s="10">
        <v>0</v>
      </c>
      <c r="H395" s="10">
        <v>0</v>
      </c>
      <c r="I395" s="10">
        <v>0</v>
      </c>
      <c r="J395" s="10">
        <v>0</v>
      </c>
      <c r="K395" s="10">
        <v>10.5</v>
      </c>
      <c r="L395" s="10">
        <v>0</v>
      </c>
      <c r="M395" s="10">
        <v>0</v>
      </c>
      <c r="N395" s="10">
        <v>0</v>
      </c>
      <c r="O395" s="10">
        <v>0</v>
      </c>
      <c r="P395" s="10">
        <v>10.5</v>
      </c>
      <c r="Q395" s="10">
        <v>0</v>
      </c>
      <c r="R395" s="10">
        <v>473</v>
      </c>
      <c r="S395" s="10" t="s">
        <v>350</v>
      </c>
      <c r="T395" s="10">
        <v>0</v>
      </c>
      <c r="U395" s="10">
        <v>0</v>
      </c>
      <c r="V395" s="10">
        <v>0</v>
      </c>
      <c r="W395" s="10">
        <v>10.5</v>
      </c>
      <c r="Y395" s="10">
        <v>0</v>
      </c>
      <c r="Z395" s="10">
        <v>0</v>
      </c>
      <c r="AA395" s="10">
        <v>0</v>
      </c>
      <c r="AB395" s="10">
        <v>10.5</v>
      </c>
      <c r="AD395" s="10">
        <v>0</v>
      </c>
      <c r="AE395" s="10">
        <v>0</v>
      </c>
      <c r="AF395" s="10">
        <v>0</v>
      </c>
      <c r="AG395" s="10">
        <v>10.5</v>
      </c>
      <c r="AI395" s="10">
        <v>473</v>
      </c>
      <c r="AJ395" s="10" t="s">
        <v>350</v>
      </c>
      <c r="AK395" s="10">
        <v>0</v>
      </c>
      <c r="AL395" s="10">
        <v>0</v>
      </c>
      <c r="AM395" s="10">
        <v>0</v>
      </c>
      <c r="AN395" s="10">
        <v>10.5</v>
      </c>
      <c r="AO395" s="10">
        <v>0</v>
      </c>
      <c r="AP395" s="10">
        <v>0</v>
      </c>
      <c r="AQ395" s="10">
        <v>0</v>
      </c>
      <c r="AR395" s="10">
        <v>0</v>
      </c>
      <c r="AS395" s="10">
        <v>10.5</v>
      </c>
      <c r="AT395" s="10">
        <v>0</v>
      </c>
      <c r="AU395" s="10">
        <v>0</v>
      </c>
      <c r="AV395" s="10">
        <v>0</v>
      </c>
      <c r="AW395" s="10">
        <v>0</v>
      </c>
      <c r="AX395" s="10">
        <v>10.5</v>
      </c>
      <c r="AY395" s="10">
        <v>0</v>
      </c>
      <c r="AZ395" s="10">
        <v>473</v>
      </c>
      <c r="BA395" s="10" t="s">
        <v>350</v>
      </c>
      <c r="BB395" s="10">
        <v>0</v>
      </c>
      <c r="BC395" s="10">
        <v>0</v>
      </c>
      <c r="BD395" s="10">
        <v>0</v>
      </c>
      <c r="BE395" s="10">
        <v>10.5</v>
      </c>
      <c r="BF395" s="10">
        <v>0</v>
      </c>
      <c r="BG395" s="10">
        <v>0</v>
      </c>
      <c r="BH395" s="10">
        <v>0</v>
      </c>
      <c r="BI395" s="10">
        <v>0</v>
      </c>
      <c r="BJ395" s="10">
        <v>10.5</v>
      </c>
      <c r="BK395" s="10">
        <v>0</v>
      </c>
      <c r="BL395" s="10">
        <v>0</v>
      </c>
      <c r="BM395" s="10">
        <v>0</v>
      </c>
      <c r="BN395" s="10">
        <v>0</v>
      </c>
      <c r="BO395" s="10">
        <v>10.5</v>
      </c>
      <c r="BP395" s="10">
        <v>0</v>
      </c>
      <c r="BQ395" s="10">
        <v>473</v>
      </c>
      <c r="BR395" s="10" t="s">
        <v>350</v>
      </c>
      <c r="BS395" s="10">
        <v>0</v>
      </c>
      <c r="BT395" s="10">
        <v>0</v>
      </c>
      <c r="BU395" s="10">
        <v>0</v>
      </c>
      <c r="BV395" s="10">
        <v>10.5</v>
      </c>
      <c r="BW395" s="10">
        <v>0</v>
      </c>
      <c r="BX395" s="10">
        <v>0</v>
      </c>
      <c r="BY395" s="10">
        <v>0</v>
      </c>
      <c r="BZ395" s="10">
        <v>0</v>
      </c>
      <c r="CA395" s="10">
        <v>10.5</v>
      </c>
      <c r="CB395" s="10">
        <v>0</v>
      </c>
      <c r="CC395" s="10">
        <v>0</v>
      </c>
      <c r="CD395" s="10">
        <v>0</v>
      </c>
      <c r="CE395" s="10">
        <v>0</v>
      </c>
      <c r="CF395" s="10">
        <v>10.5</v>
      </c>
      <c r="CG395" s="10">
        <v>0</v>
      </c>
      <c r="CH395" s="10">
        <v>473</v>
      </c>
      <c r="CI395" s="10" t="s">
        <v>350</v>
      </c>
      <c r="CJ395" s="10">
        <v>0</v>
      </c>
      <c r="CK395" s="10">
        <v>0</v>
      </c>
      <c r="CL395" s="10">
        <v>0</v>
      </c>
      <c r="CM395" s="10">
        <v>10.5</v>
      </c>
      <c r="CN395" s="10">
        <v>0</v>
      </c>
      <c r="CO395" s="10">
        <v>0</v>
      </c>
      <c r="CP395" s="10">
        <v>0</v>
      </c>
      <c r="CQ395" s="10">
        <v>0</v>
      </c>
      <c r="CR395" s="10">
        <v>10.5</v>
      </c>
      <c r="CS395" s="10">
        <v>0</v>
      </c>
      <c r="CT395" s="10">
        <v>0</v>
      </c>
      <c r="CU395" s="10">
        <v>0</v>
      </c>
      <c r="CV395" s="10">
        <v>0</v>
      </c>
      <c r="CW395" s="10">
        <v>10.5</v>
      </c>
      <c r="CX395" s="10">
        <v>0</v>
      </c>
      <c r="CY395" s="10">
        <v>487</v>
      </c>
      <c r="CZ395" s="10" t="s">
        <v>359</v>
      </c>
      <c r="DA395" s="10">
        <v>0</v>
      </c>
      <c r="DB395" s="10">
        <v>0</v>
      </c>
      <c r="DC395" s="10">
        <v>0</v>
      </c>
      <c r="DD395" s="10">
        <v>10.5</v>
      </c>
      <c r="DE395" s="10">
        <v>0</v>
      </c>
      <c r="DF395" s="10">
        <v>0</v>
      </c>
      <c r="DG395" s="10">
        <v>0</v>
      </c>
      <c r="DH395" s="10">
        <v>0</v>
      </c>
      <c r="DI395" s="10">
        <v>10.5</v>
      </c>
      <c r="DJ395" s="10">
        <v>0</v>
      </c>
      <c r="DK395" s="10">
        <v>0</v>
      </c>
      <c r="DL395" s="10">
        <v>0</v>
      </c>
      <c r="DM395" s="10">
        <v>0</v>
      </c>
      <c r="DN395" s="10">
        <v>10.5</v>
      </c>
      <c r="DO395" s="10">
        <v>0</v>
      </c>
    </row>
    <row r="396" spans="1:119" x14ac:dyDescent="0.25">
      <c r="A396" s="10">
        <v>474</v>
      </c>
      <c r="B396" s="10" t="s">
        <v>351</v>
      </c>
      <c r="C396" s="10">
        <v>0</v>
      </c>
      <c r="D396" s="10">
        <v>0</v>
      </c>
      <c r="E396" s="10">
        <v>0</v>
      </c>
      <c r="F396" s="10">
        <v>10.5</v>
      </c>
      <c r="G396" s="10">
        <v>0</v>
      </c>
      <c r="H396" s="10">
        <v>0</v>
      </c>
      <c r="I396" s="10">
        <v>0</v>
      </c>
      <c r="J396" s="10">
        <v>0</v>
      </c>
      <c r="K396" s="10">
        <v>10.5</v>
      </c>
      <c r="L396" s="10">
        <v>0</v>
      </c>
      <c r="M396" s="10">
        <v>0</v>
      </c>
      <c r="N396" s="10">
        <v>0</v>
      </c>
      <c r="O396" s="10">
        <v>0</v>
      </c>
      <c r="P396" s="10">
        <v>10.5</v>
      </c>
      <c r="Q396" s="10">
        <v>0</v>
      </c>
      <c r="R396" s="10">
        <v>474</v>
      </c>
      <c r="S396" s="10" t="s">
        <v>351</v>
      </c>
      <c r="T396" s="10">
        <v>0</v>
      </c>
      <c r="U396" s="10">
        <v>0</v>
      </c>
      <c r="V396" s="10">
        <v>0</v>
      </c>
      <c r="W396" s="10">
        <v>10.5</v>
      </c>
      <c r="Y396" s="10">
        <v>0</v>
      </c>
      <c r="Z396" s="10">
        <v>0</v>
      </c>
      <c r="AA396" s="10">
        <v>0</v>
      </c>
      <c r="AB396" s="10">
        <v>10.5</v>
      </c>
      <c r="AD396" s="10">
        <v>0</v>
      </c>
      <c r="AE396" s="10">
        <v>0</v>
      </c>
      <c r="AF396" s="10">
        <v>0</v>
      </c>
      <c r="AG396" s="10">
        <v>10.5</v>
      </c>
      <c r="AI396" s="10">
        <v>474</v>
      </c>
      <c r="AJ396" s="10" t="s">
        <v>351</v>
      </c>
      <c r="AK396" s="10">
        <v>0</v>
      </c>
      <c r="AL396" s="10">
        <v>0</v>
      </c>
      <c r="AM396" s="10">
        <v>0</v>
      </c>
      <c r="AN396" s="10">
        <v>10.5</v>
      </c>
      <c r="AO396" s="10">
        <v>0</v>
      </c>
      <c r="AP396" s="10">
        <v>0</v>
      </c>
      <c r="AQ396" s="10">
        <v>0</v>
      </c>
      <c r="AR396" s="10">
        <v>0</v>
      </c>
      <c r="AS396" s="10">
        <v>10.5</v>
      </c>
      <c r="AT396" s="10">
        <v>0</v>
      </c>
      <c r="AU396" s="10">
        <v>0</v>
      </c>
      <c r="AV396" s="10">
        <v>0</v>
      </c>
      <c r="AW396" s="10">
        <v>0</v>
      </c>
      <c r="AX396" s="10">
        <v>10.5</v>
      </c>
      <c r="AY396" s="10">
        <v>0</v>
      </c>
      <c r="AZ396" s="10">
        <v>474</v>
      </c>
      <c r="BA396" s="10" t="s">
        <v>351</v>
      </c>
      <c r="BB396" s="10">
        <v>0</v>
      </c>
      <c r="BC396" s="10">
        <v>0</v>
      </c>
      <c r="BD396" s="10">
        <v>0</v>
      </c>
      <c r="BE396" s="10">
        <v>10.5</v>
      </c>
      <c r="BF396" s="10">
        <v>0</v>
      </c>
      <c r="BG396" s="10">
        <v>0</v>
      </c>
      <c r="BH396" s="10">
        <v>0</v>
      </c>
      <c r="BI396" s="10">
        <v>0</v>
      </c>
      <c r="BJ396" s="10">
        <v>10.5</v>
      </c>
      <c r="BK396" s="10">
        <v>0</v>
      </c>
      <c r="BL396" s="10">
        <v>0</v>
      </c>
      <c r="BM396" s="10">
        <v>0</v>
      </c>
      <c r="BN396" s="10">
        <v>0</v>
      </c>
      <c r="BO396" s="10">
        <v>10.5</v>
      </c>
      <c r="BP396" s="10">
        <v>0</v>
      </c>
      <c r="BQ396" s="10">
        <v>474</v>
      </c>
      <c r="BR396" s="10" t="s">
        <v>351</v>
      </c>
      <c r="BS396" s="10">
        <v>0</v>
      </c>
      <c r="BT396" s="10">
        <v>0</v>
      </c>
      <c r="BU396" s="10">
        <v>0</v>
      </c>
      <c r="BV396" s="10">
        <v>10.5</v>
      </c>
      <c r="BW396" s="10">
        <v>0</v>
      </c>
      <c r="BX396" s="10">
        <v>0</v>
      </c>
      <c r="BY396" s="10">
        <v>0</v>
      </c>
      <c r="BZ396" s="10">
        <v>0</v>
      </c>
      <c r="CA396" s="10">
        <v>10.5</v>
      </c>
      <c r="CB396" s="10">
        <v>0</v>
      </c>
      <c r="CC396" s="10">
        <v>0</v>
      </c>
      <c r="CD396" s="10">
        <v>0</v>
      </c>
      <c r="CE396" s="10">
        <v>0</v>
      </c>
      <c r="CF396" s="10">
        <v>10.5</v>
      </c>
      <c r="CG396" s="10">
        <v>0</v>
      </c>
      <c r="CH396" s="10">
        <v>474</v>
      </c>
      <c r="CI396" s="10" t="s">
        <v>351</v>
      </c>
      <c r="CJ396" s="10">
        <v>0</v>
      </c>
      <c r="CK396" s="10">
        <v>0</v>
      </c>
      <c r="CL396" s="10">
        <v>0</v>
      </c>
      <c r="CM396" s="10">
        <v>10.5</v>
      </c>
      <c r="CN396" s="10">
        <v>0</v>
      </c>
      <c r="CO396" s="10">
        <v>0</v>
      </c>
      <c r="CP396" s="10">
        <v>0</v>
      </c>
      <c r="CQ396" s="10">
        <v>0</v>
      </c>
      <c r="CR396" s="10">
        <v>10.5</v>
      </c>
      <c r="CS396" s="10">
        <v>0</v>
      </c>
      <c r="CT396" s="10">
        <v>0</v>
      </c>
      <c r="CU396" s="10">
        <v>0</v>
      </c>
      <c r="CV396" s="10">
        <v>0</v>
      </c>
      <c r="CW396" s="10">
        <v>10.5</v>
      </c>
      <c r="CX396" s="10">
        <v>0</v>
      </c>
      <c r="CY396" s="10">
        <v>526</v>
      </c>
      <c r="CZ396" s="10" t="s">
        <v>360</v>
      </c>
      <c r="DA396" s="10">
        <v>0.1052</v>
      </c>
      <c r="DB396" s="10">
        <v>3.8300000000000001E-2</v>
      </c>
      <c r="DC396" s="10">
        <v>6.1535000000000002</v>
      </c>
      <c r="DD396" s="10">
        <v>10.5</v>
      </c>
      <c r="DE396" s="10">
        <v>0.94</v>
      </c>
      <c r="DF396" s="10">
        <v>0.16020000000000001</v>
      </c>
      <c r="DG396" s="10">
        <v>4.3900000000000002E-2</v>
      </c>
      <c r="DH396" s="10">
        <v>9.1358999999999995</v>
      </c>
      <c r="DI396" s="10">
        <v>10.5</v>
      </c>
      <c r="DJ396" s="10">
        <v>0.96</v>
      </c>
      <c r="DK396" s="10">
        <v>0.18060000000000001</v>
      </c>
      <c r="DL396" s="10">
        <v>4.87E-2</v>
      </c>
      <c r="DM396" s="10">
        <v>10.287000000000001</v>
      </c>
      <c r="DN396" s="10">
        <v>10.5</v>
      </c>
      <c r="DO396" s="10">
        <v>0.97</v>
      </c>
    </row>
    <row r="397" spans="1:119" x14ac:dyDescent="0.25">
      <c r="A397" s="10">
        <v>475</v>
      </c>
      <c r="B397" s="10" t="s">
        <v>352</v>
      </c>
      <c r="C397" s="10">
        <v>0</v>
      </c>
      <c r="D397" s="10">
        <v>0</v>
      </c>
      <c r="E397" s="10">
        <v>0</v>
      </c>
      <c r="F397" s="10">
        <v>10.5</v>
      </c>
      <c r="G397" s="10">
        <v>0</v>
      </c>
      <c r="H397" s="10">
        <v>0</v>
      </c>
      <c r="I397" s="10">
        <v>0</v>
      </c>
      <c r="J397" s="10">
        <v>0</v>
      </c>
      <c r="K397" s="10">
        <v>10.5</v>
      </c>
      <c r="L397" s="10">
        <v>0</v>
      </c>
      <c r="M397" s="10">
        <v>0</v>
      </c>
      <c r="N397" s="10">
        <v>0</v>
      </c>
      <c r="O397" s="10">
        <v>0</v>
      </c>
      <c r="P397" s="10">
        <v>10.5</v>
      </c>
      <c r="Q397" s="10">
        <v>0</v>
      </c>
      <c r="R397" s="10">
        <v>475</v>
      </c>
      <c r="S397" s="10" t="s">
        <v>352</v>
      </c>
      <c r="T397" s="10">
        <v>0</v>
      </c>
      <c r="U397" s="10">
        <v>0</v>
      </c>
      <c r="V397" s="10">
        <v>0</v>
      </c>
      <c r="W397" s="10">
        <v>10.5</v>
      </c>
      <c r="Y397" s="10">
        <v>0</v>
      </c>
      <c r="Z397" s="10">
        <v>0</v>
      </c>
      <c r="AA397" s="10">
        <v>0</v>
      </c>
      <c r="AB397" s="10">
        <v>10.5</v>
      </c>
      <c r="AD397" s="10">
        <v>0</v>
      </c>
      <c r="AE397" s="10">
        <v>0</v>
      </c>
      <c r="AF397" s="10">
        <v>0</v>
      </c>
      <c r="AG397" s="10">
        <v>10.5</v>
      </c>
      <c r="AI397" s="10">
        <v>475</v>
      </c>
      <c r="AJ397" s="10" t="s">
        <v>352</v>
      </c>
      <c r="AK397" s="10">
        <v>0</v>
      </c>
      <c r="AL397" s="10">
        <v>0</v>
      </c>
      <c r="AM397" s="10">
        <v>0</v>
      </c>
      <c r="AN397" s="10">
        <v>10.5</v>
      </c>
      <c r="AO397" s="10">
        <v>0</v>
      </c>
      <c r="AP397" s="10">
        <v>0</v>
      </c>
      <c r="AQ397" s="10">
        <v>0</v>
      </c>
      <c r="AR397" s="10">
        <v>0</v>
      </c>
      <c r="AS397" s="10">
        <v>10.5</v>
      </c>
      <c r="AT397" s="10">
        <v>0</v>
      </c>
      <c r="AU397" s="10">
        <v>0</v>
      </c>
      <c r="AV397" s="10">
        <v>0</v>
      </c>
      <c r="AW397" s="10">
        <v>0</v>
      </c>
      <c r="AX397" s="10">
        <v>10.5</v>
      </c>
      <c r="AY397" s="10">
        <v>0</v>
      </c>
      <c r="AZ397" s="10">
        <v>475</v>
      </c>
      <c r="BA397" s="10" t="s">
        <v>352</v>
      </c>
      <c r="BB397" s="10">
        <v>0</v>
      </c>
      <c r="BC397" s="10">
        <v>0</v>
      </c>
      <c r="BD397" s="10">
        <v>0</v>
      </c>
      <c r="BE397" s="10">
        <v>10.5</v>
      </c>
      <c r="BF397" s="10">
        <v>0</v>
      </c>
      <c r="BG397" s="10">
        <v>0</v>
      </c>
      <c r="BH397" s="10">
        <v>0</v>
      </c>
      <c r="BI397" s="10">
        <v>0</v>
      </c>
      <c r="BJ397" s="10">
        <v>10.5</v>
      </c>
      <c r="BK397" s="10">
        <v>0</v>
      </c>
      <c r="BL397" s="10">
        <v>0</v>
      </c>
      <c r="BM397" s="10">
        <v>0</v>
      </c>
      <c r="BN397" s="10">
        <v>0</v>
      </c>
      <c r="BO397" s="10">
        <v>10.5</v>
      </c>
      <c r="BP397" s="10">
        <v>0</v>
      </c>
      <c r="BQ397" s="10">
        <v>475</v>
      </c>
      <c r="BR397" s="10" t="s">
        <v>352</v>
      </c>
      <c r="BS397" s="10">
        <v>0</v>
      </c>
      <c r="BT397" s="10">
        <v>0</v>
      </c>
      <c r="BU397" s="10">
        <v>0</v>
      </c>
      <c r="BV397" s="10">
        <v>10.5</v>
      </c>
      <c r="BW397" s="10">
        <v>0</v>
      </c>
      <c r="BX397" s="10">
        <v>0</v>
      </c>
      <c r="BY397" s="10">
        <v>0</v>
      </c>
      <c r="BZ397" s="10">
        <v>0</v>
      </c>
      <c r="CA397" s="10">
        <v>10.5</v>
      </c>
      <c r="CB397" s="10">
        <v>0</v>
      </c>
      <c r="CC397" s="10">
        <v>0</v>
      </c>
      <c r="CD397" s="10">
        <v>0</v>
      </c>
      <c r="CE397" s="10">
        <v>0</v>
      </c>
      <c r="CF397" s="10">
        <v>10.5</v>
      </c>
      <c r="CG397" s="10">
        <v>0</v>
      </c>
      <c r="CH397" s="10">
        <v>475</v>
      </c>
      <c r="CI397" s="10" t="s">
        <v>352</v>
      </c>
      <c r="CJ397" s="10">
        <v>0</v>
      </c>
      <c r="CK397" s="10">
        <v>0</v>
      </c>
      <c r="CL397" s="10">
        <v>0</v>
      </c>
      <c r="CM397" s="10">
        <v>10.5</v>
      </c>
      <c r="CN397" s="10">
        <v>0</v>
      </c>
      <c r="CO397" s="10">
        <v>0</v>
      </c>
      <c r="CP397" s="10">
        <v>0</v>
      </c>
      <c r="CQ397" s="10">
        <v>0</v>
      </c>
      <c r="CR397" s="10">
        <v>10.5</v>
      </c>
      <c r="CS397" s="10">
        <v>0</v>
      </c>
      <c r="CT397" s="10">
        <v>0</v>
      </c>
      <c r="CU397" s="10">
        <v>0</v>
      </c>
      <c r="CV397" s="10">
        <v>0</v>
      </c>
      <c r="CW397" s="10">
        <v>10.5</v>
      </c>
      <c r="CX397" s="10">
        <v>0</v>
      </c>
      <c r="CY397" s="10">
        <v>489</v>
      </c>
      <c r="CZ397" s="10" t="s">
        <v>361</v>
      </c>
      <c r="DA397" s="10">
        <v>0</v>
      </c>
      <c r="DB397" s="10">
        <v>0</v>
      </c>
      <c r="DC397" s="10">
        <v>0</v>
      </c>
      <c r="DD397" s="10">
        <v>10.5</v>
      </c>
      <c r="DE397" s="10">
        <v>0</v>
      </c>
      <c r="DF397" s="10">
        <v>0</v>
      </c>
      <c r="DG397" s="10">
        <v>0</v>
      </c>
      <c r="DH397" s="10">
        <v>0</v>
      </c>
      <c r="DI397" s="10">
        <v>10.5</v>
      </c>
      <c r="DJ397" s="10">
        <v>0</v>
      </c>
      <c r="DK397" s="10">
        <v>0</v>
      </c>
      <c r="DL397" s="10">
        <v>0</v>
      </c>
      <c r="DM397" s="10">
        <v>0</v>
      </c>
      <c r="DN397" s="10">
        <v>10.5</v>
      </c>
      <c r="DO397" s="10">
        <v>0</v>
      </c>
    </row>
    <row r="398" spans="1:119" x14ac:dyDescent="0.25">
      <c r="A398" s="10">
        <v>476</v>
      </c>
      <c r="B398" s="10" t="s">
        <v>353</v>
      </c>
      <c r="C398" s="10">
        <v>0.09</v>
      </c>
      <c r="D398" s="10">
        <v>0.03</v>
      </c>
      <c r="E398" s="10">
        <v>5</v>
      </c>
      <c r="F398" s="10">
        <v>10.5</v>
      </c>
      <c r="G398" s="10">
        <v>0.95</v>
      </c>
      <c r="H398" s="10">
        <v>0.34</v>
      </c>
      <c r="I398" s="10">
        <v>0.12</v>
      </c>
      <c r="J398" s="10">
        <v>20</v>
      </c>
      <c r="K398" s="10">
        <v>10.5</v>
      </c>
      <c r="L398" s="10">
        <v>0.94</v>
      </c>
      <c r="M398" s="10">
        <v>0.17</v>
      </c>
      <c r="N398" s="10">
        <v>0.06</v>
      </c>
      <c r="O398" s="10">
        <v>10</v>
      </c>
      <c r="P398" s="10">
        <v>10.5</v>
      </c>
      <c r="Q398" s="10">
        <v>0.94</v>
      </c>
      <c r="R398" s="10">
        <v>476</v>
      </c>
      <c r="S398" s="10" t="s">
        <v>353</v>
      </c>
      <c r="T398" s="10">
        <v>0</v>
      </c>
      <c r="U398" s="10">
        <v>0</v>
      </c>
      <c r="V398" s="10">
        <v>0</v>
      </c>
      <c r="W398" s="10">
        <v>10.5</v>
      </c>
      <c r="Y398" s="10">
        <v>0</v>
      </c>
      <c r="Z398" s="10">
        <v>0</v>
      </c>
      <c r="AA398" s="10">
        <v>0</v>
      </c>
      <c r="AB398" s="10">
        <v>10.5</v>
      </c>
      <c r="AD398" s="10">
        <v>0</v>
      </c>
      <c r="AE398" s="10">
        <v>0</v>
      </c>
      <c r="AF398" s="10">
        <v>0</v>
      </c>
      <c r="AG398" s="10">
        <v>10.5</v>
      </c>
      <c r="AI398" s="10">
        <v>476</v>
      </c>
      <c r="AJ398" s="10" t="s">
        <v>353</v>
      </c>
      <c r="AK398" s="10">
        <v>0</v>
      </c>
      <c r="AL398" s="10">
        <v>0</v>
      </c>
      <c r="AM398" s="10">
        <v>0</v>
      </c>
      <c r="AN398" s="10">
        <v>10.5</v>
      </c>
      <c r="AO398" s="10">
        <v>0</v>
      </c>
      <c r="AP398" s="10">
        <v>0</v>
      </c>
      <c r="AQ398" s="10">
        <v>0</v>
      </c>
      <c r="AR398" s="10">
        <v>0</v>
      </c>
      <c r="AS398" s="10">
        <v>10.5</v>
      </c>
      <c r="AT398" s="10">
        <v>0</v>
      </c>
      <c r="AU398" s="10">
        <v>0</v>
      </c>
      <c r="AV398" s="10">
        <v>0</v>
      </c>
      <c r="AW398" s="10">
        <v>0</v>
      </c>
      <c r="AX398" s="10">
        <v>10.5</v>
      </c>
      <c r="AY398" s="10">
        <v>0</v>
      </c>
      <c r="AZ398" s="10">
        <v>476</v>
      </c>
      <c r="BA398" s="10" t="s">
        <v>353</v>
      </c>
      <c r="BB398" s="10">
        <v>0</v>
      </c>
      <c r="BC398" s="10">
        <v>0</v>
      </c>
      <c r="BD398" s="10">
        <v>0</v>
      </c>
      <c r="BE398" s="10">
        <v>10.5</v>
      </c>
      <c r="BF398" s="10">
        <v>0</v>
      </c>
      <c r="BG398" s="10">
        <v>0</v>
      </c>
      <c r="BH398" s="10">
        <v>0</v>
      </c>
      <c r="BI398" s="10">
        <v>0</v>
      </c>
      <c r="BJ398" s="10">
        <v>10.5</v>
      </c>
      <c r="BK398" s="10">
        <v>0</v>
      </c>
      <c r="BL398" s="10">
        <v>0</v>
      </c>
      <c r="BM398" s="10">
        <v>0</v>
      </c>
      <c r="BN398" s="10">
        <v>0</v>
      </c>
      <c r="BO398" s="10">
        <v>10.5</v>
      </c>
      <c r="BP398" s="10">
        <v>0</v>
      </c>
      <c r="BQ398" s="10">
        <v>476</v>
      </c>
      <c r="BR398" s="10" t="s">
        <v>353</v>
      </c>
      <c r="BS398" s="10">
        <v>0</v>
      </c>
      <c r="BT398" s="10">
        <v>0</v>
      </c>
      <c r="BU398" s="10">
        <v>0</v>
      </c>
      <c r="BV398" s="10">
        <v>10.5</v>
      </c>
      <c r="BW398" s="10">
        <v>0</v>
      </c>
      <c r="BX398" s="10">
        <v>0</v>
      </c>
      <c r="BY398" s="10">
        <v>0</v>
      </c>
      <c r="BZ398" s="10">
        <v>0</v>
      </c>
      <c r="CA398" s="10">
        <v>10.5</v>
      </c>
      <c r="CB398" s="10">
        <v>0</v>
      </c>
      <c r="CC398" s="10">
        <v>0</v>
      </c>
      <c r="CD398" s="10">
        <v>0</v>
      </c>
      <c r="CE398" s="10">
        <v>0</v>
      </c>
      <c r="CF398" s="10">
        <v>10.5</v>
      </c>
      <c r="CG398" s="10">
        <v>0</v>
      </c>
      <c r="CH398" s="10">
        <v>476</v>
      </c>
      <c r="CI398" s="10" t="s">
        <v>353</v>
      </c>
      <c r="CJ398" s="10">
        <v>3.56E-2</v>
      </c>
      <c r="CK398" s="10">
        <v>7.1999999999999998E-3</v>
      </c>
      <c r="CL398" s="10">
        <v>2</v>
      </c>
      <c r="CM398" s="10">
        <v>10.5</v>
      </c>
      <c r="CN398" s="10">
        <v>0.98</v>
      </c>
      <c r="CO398" s="10">
        <v>0.16039999999999999</v>
      </c>
      <c r="CP398" s="10">
        <v>3.2599999999999997E-2</v>
      </c>
      <c r="CQ398" s="10">
        <v>9</v>
      </c>
      <c r="CR398" s="10">
        <v>10.5</v>
      </c>
      <c r="CS398" s="10">
        <v>0.98</v>
      </c>
      <c r="CT398" s="10">
        <v>5.3499999999999999E-2</v>
      </c>
      <c r="CU398" s="10">
        <v>1.09E-2</v>
      </c>
      <c r="CV398" s="10">
        <v>3</v>
      </c>
      <c r="CW398" s="10">
        <v>10.5</v>
      </c>
      <c r="CX398" s="10">
        <v>0.98</v>
      </c>
      <c r="CY398" s="10">
        <v>490</v>
      </c>
      <c r="CZ398" s="10" t="s">
        <v>362</v>
      </c>
      <c r="DA398" s="10">
        <v>1.1936</v>
      </c>
      <c r="DB398" s="10">
        <v>0.44919999999999999</v>
      </c>
      <c r="DC398" s="10">
        <v>70.127300000000005</v>
      </c>
      <c r="DD398" s="10">
        <v>10.5</v>
      </c>
      <c r="DE398" s="10">
        <v>0.94</v>
      </c>
      <c r="DF398" s="10">
        <v>2.0651999999999999</v>
      </c>
      <c r="DG398" s="10">
        <v>0.48849999999999999</v>
      </c>
      <c r="DH398" s="10">
        <v>116.6896</v>
      </c>
      <c r="DI398" s="10">
        <v>10.5</v>
      </c>
      <c r="DJ398" s="10">
        <v>0.97</v>
      </c>
      <c r="DK398" s="10">
        <v>2.3618000000000001</v>
      </c>
      <c r="DL398" s="10">
        <v>0.59240000000000004</v>
      </c>
      <c r="DM398" s="10">
        <v>133.88999999999999</v>
      </c>
      <c r="DN398" s="10">
        <v>10.5</v>
      </c>
      <c r="DO398" s="10">
        <v>0.97</v>
      </c>
    </row>
    <row r="399" spans="1:119" x14ac:dyDescent="0.25">
      <c r="A399" s="10">
        <v>477</v>
      </c>
      <c r="B399" s="10" t="s">
        <v>305</v>
      </c>
      <c r="C399" s="10">
        <v>1.3</v>
      </c>
      <c r="D399" s="10">
        <v>0.43</v>
      </c>
      <c r="E399" s="10">
        <v>75</v>
      </c>
      <c r="F399" s="10">
        <v>10.5</v>
      </c>
      <c r="G399" s="10">
        <v>0.95</v>
      </c>
      <c r="H399" s="10">
        <v>2.39</v>
      </c>
      <c r="I399" s="10">
        <v>0.87</v>
      </c>
      <c r="J399" s="10">
        <v>140</v>
      </c>
      <c r="K399" s="10">
        <v>10.5</v>
      </c>
      <c r="L399" s="10">
        <v>0.94</v>
      </c>
      <c r="M399" s="10">
        <v>3.08</v>
      </c>
      <c r="N399" s="10">
        <v>1.1200000000000001</v>
      </c>
      <c r="O399" s="10">
        <v>180</v>
      </c>
      <c r="P399" s="10">
        <v>10.5</v>
      </c>
      <c r="Q399" s="10">
        <v>0.94</v>
      </c>
      <c r="R399" s="10">
        <v>477</v>
      </c>
      <c r="S399" s="10" t="s">
        <v>305</v>
      </c>
      <c r="T399" s="10">
        <v>0.18770000000000001</v>
      </c>
      <c r="U399" s="10">
        <v>6.1899999999999997E-2</v>
      </c>
      <c r="V399" s="10">
        <v>10.868499999999999</v>
      </c>
      <c r="W399" s="10">
        <v>10.5</v>
      </c>
      <c r="Y399" s="10">
        <v>2.1366000000000001</v>
      </c>
      <c r="Z399" s="10">
        <v>0.74039999999999995</v>
      </c>
      <c r="AA399" s="10">
        <v>124.33450000000001</v>
      </c>
      <c r="AB399" s="10">
        <v>10.5</v>
      </c>
      <c r="AD399" s="10">
        <v>3.4502000000000002</v>
      </c>
      <c r="AE399" s="10">
        <v>0.95699999999999996</v>
      </c>
      <c r="AF399" s="10">
        <v>196.8758</v>
      </c>
      <c r="AG399" s="10">
        <v>10.5</v>
      </c>
      <c r="AI399" s="10">
        <v>477</v>
      </c>
      <c r="AJ399" s="10" t="s">
        <v>305</v>
      </c>
      <c r="AK399" s="10">
        <v>1.1346000000000001</v>
      </c>
      <c r="AL399" s="10">
        <v>0.51570000000000005</v>
      </c>
      <c r="AM399" s="10">
        <v>68.529600000000002</v>
      </c>
      <c r="AN399" s="10">
        <v>10.5</v>
      </c>
      <c r="AO399" s="10">
        <v>0.91</v>
      </c>
      <c r="AP399" s="10">
        <v>2.1101000000000001</v>
      </c>
      <c r="AQ399" s="10">
        <v>0.76939999999999997</v>
      </c>
      <c r="AR399" s="10">
        <v>123.4969</v>
      </c>
      <c r="AS399" s="10">
        <v>10.5</v>
      </c>
      <c r="AT399" s="10">
        <v>0.94</v>
      </c>
      <c r="AU399" s="10">
        <v>2.3479999999999999</v>
      </c>
      <c r="AV399" s="10">
        <v>0.74580000000000002</v>
      </c>
      <c r="AW399" s="10">
        <v>135.46279999999999</v>
      </c>
      <c r="AX399" s="10">
        <v>10.5</v>
      </c>
      <c r="AY399" s="10">
        <v>0.95</v>
      </c>
      <c r="AZ399" s="10">
        <v>477</v>
      </c>
      <c r="BA399" s="10" t="s">
        <v>305</v>
      </c>
      <c r="BB399" s="10">
        <v>0.98399999999999999</v>
      </c>
      <c r="BC399" s="10">
        <v>0.53200000000000003</v>
      </c>
      <c r="BD399" s="10">
        <v>61.505899999999997</v>
      </c>
      <c r="BE399" s="10">
        <v>10.5</v>
      </c>
      <c r="BF399" s="10">
        <v>0.88</v>
      </c>
      <c r="BG399" s="10">
        <v>1.5337000000000001</v>
      </c>
      <c r="BH399" s="10">
        <v>0.6411</v>
      </c>
      <c r="BI399" s="10">
        <v>91.402600000000007</v>
      </c>
      <c r="BJ399" s="10">
        <v>10.5</v>
      </c>
      <c r="BK399" s="10">
        <v>0.92</v>
      </c>
      <c r="BL399" s="10">
        <v>1.6914</v>
      </c>
      <c r="BM399" s="10">
        <v>0.64</v>
      </c>
      <c r="BN399" s="10">
        <v>99.440200000000004</v>
      </c>
      <c r="BO399" s="10">
        <v>10.5</v>
      </c>
      <c r="BP399" s="10">
        <v>0.94</v>
      </c>
      <c r="BQ399" s="10">
        <v>477</v>
      </c>
      <c r="BR399" s="10" t="s">
        <v>305</v>
      </c>
      <c r="BS399" s="10">
        <v>1.1662999999999999</v>
      </c>
      <c r="BT399" s="10">
        <v>0.51129999999999998</v>
      </c>
      <c r="BU399" s="10">
        <v>70.021199999999993</v>
      </c>
      <c r="BV399" s="10">
        <v>10.5</v>
      </c>
      <c r="BW399" s="10">
        <v>0.92</v>
      </c>
      <c r="BX399" s="10">
        <v>2.1269999999999998</v>
      </c>
      <c r="BY399" s="10">
        <v>0.65380000000000005</v>
      </c>
      <c r="BZ399" s="10">
        <v>122.3545</v>
      </c>
      <c r="CA399" s="10">
        <v>10.5</v>
      </c>
      <c r="CB399" s="10">
        <v>0.96</v>
      </c>
      <c r="CC399" s="10">
        <v>2.9453999999999998</v>
      </c>
      <c r="CD399" s="10">
        <v>0.72060000000000002</v>
      </c>
      <c r="CE399" s="10">
        <v>166.73150000000001</v>
      </c>
      <c r="CF399" s="10">
        <v>10.5</v>
      </c>
      <c r="CG399" s="10">
        <v>0.97</v>
      </c>
      <c r="CH399" s="10">
        <v>477</v>
      </c>
      <c r="CI399" s="10" t="s">
        <v>305</v>
      </c>
      <c r="CJ399" s="10">
        <v>0</v>
      </c>
      <c r="CK399" s="10">
        <v>0</v>
      </c>
      <c r="CL399" s="10">
        <v>0</v>
      </c>
      <c r="CM399" s="10">
        <v>10.5</v>
      </c>
      <c r="CN399" s="10">
        <v>0</v>
      </c>
      <c r="CO399" s="10">
        <v>0</v>
      </c>
      <c r="CP399" s="10">
        <v>0</v>
      </c>
      <c r="CQ399" s="10">
        <v>0</v>
      </c>
      <c r="CR399" s="10">
        <v>10.5</v>
      </c>
      <c r="CS399" s="10">
        <v>0</v>
      </c>
      <c r="CT399" s="10">
        <v>0</v>
      </c>
      <c r="CU399" s="10">
        <v>0</v>
      </c>
      <c r="CV399" s="10">
        <v>0</v>
      </c>
      <c r="CW399" s="10">
        <v>10.5</v>
      </c>
      <c r="CX399" s="10">
        <v>0</v>
      </c>
      <c r="CY399" s="10">
        <v>491</v>
      </c>
      <c r="CZ399" s="10" t="s">
        <v>363</v>
      </c>
      <c r="DA399" s="10">
        <v>5.3499999999999999E-2</v>
      </c>
      <c r="DB399" s="10">
        <v>1.09E-2</v>
      </c>
      <c r="DC399" s="10">
        <v>3</v>
      </c>
      <c r="DD399" s="10">
        <v>10.5</v>
      </c>
      <c r="DE399" s="10">
        <v>0.98</v>
      </c>
      <c r="DF399" s="10">
        <v>5.3499999999999999E-2</v>
      </c>
      <c r="DG399" s="10">
        <v>1.09E-2</v>
      </c>
      <c r="DH399" s="10">
        <v>3</v>
      </c>
      <c r="DI399" s="10">
        <v>10.5</v>
      </c>
      <c r="DJ399" s="10">
        <v>0.98</v>
      </c>
      <c r="DK399" s="10">
        <v>0.1426</v>
      </c>
      <c r="DL399" s="10">
        <v>2.9000000000000001E-2</v>
      </c>
      <c r="DM399" s="10">
        <v>8</v>
      </c>
      <c r="DN399" s="10">
        <v>10.5</v>
      </c>
      <c r="DO399" s="10">
        <v>0.98</v>
      </c>
    </row>
    <row r="400" spans="1:119" x14ac:dyDescent="0.25">
      <c r="A400" s="10">
        <v>478</v>
      </c>
      <c r="B400" s="10" t="s">
        <v>315</v>
      </c>
      <c r="C400" s="10">
        <v>0</v>
      </c>
      <c r="D400" s="10">
        <v>0</v>
      </c>
      <c r="E400" s="10">
        <v>0</v>
      </c>
      <c r="F400" s="10">
        <v>10.5</v>
      </c>
      <c r="G400" s="10">
        <v>0</v>
      </c>
      <c r="H400" s="10">
        <v>0</v>
      </c>
      <c r="I400" s="10">
        <v>0</v>
      </c>
      <c r="J400" s="10">
        <v>0</v>
      </c>
      <c r="K400" s="10">
        <v>10.5</v>
      </c>
      <c r="L400" s="10">
        <v>0</v>
      </c>
      <c r="M400" s="10">
        <v>0</v>
      </c>
      <c r="N400" s="10">
        <v>0</v>
      </c>
      <c r="O400" s="10">
        <v>0</v>
      </c>
      <c r="P400" s="10">
        <v>10.5</v>
      </c>
      <c r="Q400" s="10">
        <v>0</v>
      </c>
      <c r="R400" s="10">
        <v>478</v>
      </c>
      <c r="S400" s="10" t="s">
        <v>315</v>
      </c>
      <c r="T400" s="10">
        <v>0</v>
      </c>
      <c r="U400" s="10">
        <v>0</v>
      </c>
      <c r="V400" s="10">
        <v>0</v>
      </c>
      <c r="W400" s="10">
        <v>10.5</v>
      </c>
      <c r="Y400" s="10">
        <v>0</v>
      </c>
      <c r="Z400" s="10">
        <v>0</v>
      </c>
      <c r="AA400" s="10">
        <v>0</v>
      </c>
      <c r="AB400" s="10">
        <v>10.5</v>
      </c>
      <c r="AD400" s="10">
        <v>0</v>
      </c>
      <c r="AE400" s="10">
        <v>0</v>
      </c>
      <c r="AF400" s="10">
        <v>0</v>
      </c>
      <c r="AG400" s="10">
        <v>10.5</v>
      </c>
      <c r="AI400" s="10">
        <v>478</v>
      </c>
      <c r="AJ400" s="10" t="s">
        <v>315</v>
      </c>
      <c r="AK400" s="10">
        <v>0</v>
      </c>
      <c r="AL400" s="10">
        <v>0</v>
      </c>
      <c r="AM400" s="10">
        <v>0</v>
      </c>
      <c r="AN400" s="10">
        <v>10.5</v>
      </c>
      <c r="AO400" s="10">
        <v>0</v>
      </c>
      <c r="AP400" s="10">
        <v>0</v>
      </c>
      <c r="AQ400" s="10">
        <v>0</v>
      </c>
      <c r="AR400" s="10">
        <v>0</v>
      </c>
      <c r="AS400" s="10">
        <v>10.5</v>
      </c>
      <c r="AT400" s="10">
        <v>0</v>
      </c>
      <c r="AU400" s="10">
        <v>0</v>
      </c>
      <c r="AV400" s="10">
        <v>0</v>
      </c>
      <c r="AW400" s="10">
        <v>0</v>
      </c>
      <c r="AX400" s="10">
        <v>10.5</v>
      </c>
      <c r="AY400" s="10">
        <v>0</v>
      </c>
      <c r="AZ400" s="10">
        <v>478</v>
      </c>
      <c r="BA400" s="10" t="s">
        <v>315</v>
      </c>
      <c r="BB400" s="10">
        <v>0</v>
      </c>
      <c r="BC400" s="10">
        <v>0</v>
      </c>
      <c r="BD400" s="10">
        <v>0</v>
      </c>
      <c r="BE400" s="10">
        <v>10.5</v>
      </c>
      <c r="BF400" s="10">
        <v>0</v>
      </c>
      <c r="BG400" s="10">
        <v>0</v>
      </c>
      <c r="BH400" s="10">
        <v>0</v>
      </c>
      <c r="BI400" s="10">
        <v>0</v>
      </c>
      <c r="BJ400" s="10">
        <v>10.5</v>
      </c>
      <c r="BK400" s="10">
        <v>0</v>
      </c>
      <c r="BL400" s="10">
        <v>0</v>
      </c>
      <c r="BM400" s="10">
        <v>0</v>
      </c>
      <c r="BN400" s="10">
        <v>0</v>
      </c>
      <c r="BO400" s="10">
        <v>10.5</v>
      </c>
      <c r="BP400" s="10">
        <v>0</v>
      </c>
      <c r="BQ400" s="10">
        <v>478</v>
      </c>
      <c r="BR400" s="10" t="s">
        <v>315</v>
      </c>
      <c r="BS400" s="10">
        <v>0</v>
      </c>
      <c r="BT400" s="10">
        <v>0</v>
      </c>
      <c r="BU400" s="10">
        <v>0</v>
      </c>
      <c r="BV400" s="10">
        <v>10.5</v>
      </c>
      <c r="BW400" s="10">
        <v>0</v>
      </c>
      <c r="BX400" s="10">
        <v>0</v>
      </c>
      <c r="BY400" s="10">
        <v>0</v>
      </c>
      <c r="BZ400" s="10">
        <v>0</v>
      </c>
      <c r="CA400" s="10">
        <v>10.5</v>
      </c>
      <c r="CB400" s="10">
        <v>0</v>
      </c>
      <c r="CC400" s="10">
        <v>0</v>
      </c>
      <c r="CD400" s="10">
        <v>0</v>
      </c>
      <c r="CE400" s="10">
        <v>0</v>
      </c>
      <c r="CF400" s="10">
        <v>10.5</v>
      </c>
      <c r="CG400" s="10">
        <v>0</v>
      </c>
      <c r="CH400" s="10">
        <v>478</v>
      </c>
      <c r="CI400" s="10" t="s">
        <v>315</v>
      </c>
      <c r="CJ400" s="10">
        <v>0</v>
      </c>
      <c r="CK400" s="10">
        <v>0</v>
      </c>
      <c r="CL400" s="10">
        <v>0</v>
      </c>
      <c r="CM400" s="10">
        <v>10.5</v>
      </c>
      <c r="CN400" s="10">
        <v>0</v>
      </c>
      <c r="CO400" s="10">
        <v>0</v>
      </c>
      <c r="CP400" s="10">
        <v>0</v>
      </c>
      <c r="CQ400" s="10">
        <v>0</v>
      </c>
      <c r="CR400" s="10">
        <v>10.5</v>
      </c>
      <c r="CS400" s="10">
        <v>0</v>
      </c>
      <c r="CT400" s="10">
        <v>0</v>
      </c>
      <c r="CU400" s="10">
        <v>0</v>
      </c>
      <c r="CV400" s="10">
        <v>0</v>
      </c>
      <c r="CW400" s="10">
        <v>10.5</v>
      </c>
      <c r="CX400" s="10">
        <v>0</v>
      </c>
      <c r="CY400" s="10">
        <v>492</v>
      </c>
      <c r="CZ400" s="10" t="s">
        <v>364</v>
      </c>
      <c r="DA400" s="10">
        <v>0</v>
      </c>
      <c r="DB400" s="10">
        <v>0</v>
      </c>
      <c r="DC400" s="10">
        <v>0</v>
      </c>
      <c r="DD400" s="10">
        <v>10.5</v>
      </c>
      <c r="DE400" s="10">
        <v>0</v>
      </c>
      <c r="DF400" s="10">
        <v>0</v>
      </c>
      <c r="DG400" s="10">
        <v>0</v>
      </c>
      <c r="DH400" s="10">
        <v>0</v>
      </c>
      <c r="DI400" s="10">
        <v>10.5</v>
      </c>
      <c r="DJ400" s="10">
        <v>0</v>
      </c>
      <c r="DK400" s="10">
        <v>0</v>
      </c>
      <c r="DL400" s="10">
        <v>0</v>
      </c>
      <c r="DM400" s="10">
        <v>0</v>
      </c>
      <c r="DN400" s="10">
        <v>10.5</v>
      </c>
      <c r="DO400" s="10">
        <v>0</v>
      </c>
    </row>
    <row r="401" spans="1:119" x14ac:dyDescent="0.25">
      <c r="A401" s="10">
        <v>479</v>
      </c>
      <c r="B401" s="10" t="s">
        <v>291</v>
      </c>
      <c r="C401" s="10">
        <v>0.09</v>
      </c>
      <c r="D401" s="10">
        <v>0.03</v>
      </c>
      <c r="E401" s="10">
        <v>5</v>
      </c>
      <c r="F401" s="10">
        <v>10.5</v>
      </c>
      <c r="G401" s="10">
        <v>0.95</v>
      </c>
      <c r="H401" s="10">
        <v>0.09</v>
      </c>
      <c r="I401" s="10">
        <v>0.03</v>
      </c>
      <c r="J401" s="10">
        <v>5</v>
      </c>
      <c r="K401" s="10">
        <v>10.5</v>
      </c>
      <c r="L401" s="10">
        <v>0.94</v>
      </c>
      <c r="M401" s="10">
        <v>0.09</v>
      </c>
      <c r="N401" s="10">
        <v>0.03</v>
      </c>
      <c r="O401" s="10">
        <v>5</v>
      </c>
      <c r="P401" s="10">
        <v>10.5</v>
      </c>
      <c r="Q401" s="10">
        <v>0.94</v>
      </c>
      <c r="R401" s="10">
        <v>479</v>
      </c>
      <c r="S401" s="10" t="s">
        <v>291</v>
      </c>
      <c r="T401" s="10">
        <v>0.34079999999999999</v>
      </c>
      <c r="U401" s="10">
        <v>0.1123</v>
      </c>
      <c r="V401" s="10">
        <v>19.729700000000001</v>
      </c>
      <c r="W401" s="10">
        <v>10.5</v>
      </c>
      <c r="Y401" s="10">
        <v>0.31890000000000002</v>
      </c>
      <c r="Z401" s="10">
        <v>0.1103</v>
      </c>
      <c r="AA401" s="10">
        <v>18.554500000000001</v>
      </c>
      <c r="AB401" s="10">
        <v>10.5</v>
      </c>
      <c r="AD401" s="10">
        <v>5.1400000000000001E-2</v>
      </c>
      <c r="AE401" s="10">
        <v>1.84E-2</v>
      </c>
      <c r="AF401" s="10">
        <v>3.0032999999999999</v>
      </c>
      <c r="AG401" s="10">
        <v>10.5</v>
      </c>
      <c r="AI401" s="10">
        <v>479</v>
      </c>
      <c r="AJ401" s="10" t="s">
        <v>291</v>
      </c>
      <c r="AK401" s="10">
        <v>0</v>
      </c>
      <c r="AL401" s="10">
        <v>0</v>
      </c>
      <c r="AM401" s="10">
        <v>0</v>
      </c>
      <c r="AN401" s="10">
        <v>10.5</v>
      </c>
      <c r="AO401" s="10">
        <v>0</v>
      </c>
      <c r="AP401" s="10">
        <v>0</v>
      </c>
      <c r="AQ401" s="10">
        <v>0</v>
      </c>
      <c r="AR401" s="10">
        <v>0</v>
      </c>
      <c r="AS401" s="10">
        <v>10.5</v>
      </c>
      <c r="AT401" s="10">
        <v>0</v>
      </c>
      <c r="AU401" s="10">
        <v>0</v>
      </c>
      <c r="AV401" s="10">
        <v>0</v>
      </c>
      <c r="AW401" s="10">
        <v>0</v>
      </c>
      <c r="AX401" s="10">
        <v>10.5</v>
      </c>
      <c r="AY401" s="10">
        <v>0</v>
      </c>
      <c r="AZ401" s="10">
        <v>479</v>
      </c>
      <c r="BA401" s="10" t="s">
        <v>291</v>
      </c>
      <c r="BB401" s="10">
        <v>0</v>
      </c>
      <c r="BC401" s="10">
        <v>0</v>
      </c>
      <c r="BD401" s="10">
        <v>0</v>
      </c>
      <c r="BE401" s="10">
        <v>10.5</v>
      </c>
      <c r="BF401" s="10">
        <v>0</v>
      </c>
      <c r="BG401" s="10">
        <v>0</v>
      </c>
      <c r="BH401" s="10">
        <v>0</v>
      </c>
      <c r="BI401" s="10">
        <v>0</v>
      </c>
      <c r="BJ401" s="10">
        <v>10.5</v>
      </c>
      <c r="BK401" s="10">
        <v>0</v>
      </c>
      <c r="BL401" s="10">
        <v>0</v>
      </c>
      <c r="BM401" s="10">
        <v>0</v>
      </c>
      <c r="BN401" s="10">
        <v>0</v>
      </c>
      <c r="BO401" s="10">
        <v>10.5</v>
      </c>
      <c r="BP401" s="10">
        <v>0</v>
      </c>
      <c r="BQ401" s="10">
        <v>479</v>
      </c>
      <c r="BR401" s="10" t="s">
        <v>291</v>
      </c>
      <c r="BS401" s="10">
        <v>0</v>
      </c>
      <c r="BT401" s="10">
        <v>0</v>
      </c>
      <c r="BU401" s="10">
        <v>0</v>
      </c>
      <c r="BV401" s="10">
        <v>10.5</v>
      </c>
      <c r="BW401" s="10">
        <v>0</v>
      </c>
      <c r="BX401" s="10">
        <v>0</v>
      </c>
      <c r="BY401" s="10">
        <v>0</v>
      </c>
      <c r="BZ401" s="10">
        <v>0</v>
      </c>
      <c r="CA401" s="10">
        <v>10.5</v>
      </c>
      <c r="CB401" s="10">
        <v>0</v>
      </c>
      <c r="CC401" s="10">
        <v>0</v>
      </c>
      <c r="CD401" s="10">
        <v>0</v>
      </c>
      <c r="CE401" s="10">
        <v>0</v>
      </c>
      <c r="CF401" s="10">
        <v>10.5</v>
      </c>
      <c r="CG401" s="10">
        <v>0</v>
      </c>
      <c r="CH401" s="10">
        <v>479</v>
      </c>
      <c r="CI401" s="10" t="s">
        <v>291</v>
      </c>
      <c r="CJ401" s="10">
        <v>0</v>
      </c>
      <c r="CK401" s="10">
        <v>0</v>
      </c>
      <c r="CL401" s="10">
        <v>0</v>
      </c>
      <c r="CM401" s="10">
        <v>10.5</v>
      </c>
      <c r="CN401" s="10">
        <v>0</v>
      </c>
      <c r="CO401" s="10">
        <v>0</v>
      </c>
      <c r="CP401" s="10">
        <v>0</v>
      </c>
      <c r="CQ401" s="10">
        <v>0</v>
      </c>
      <c r="CR401" s="10">
        <v>10.5</v>
      </c>
      <c r="CS401" s="10">
        <v>0</v>
      </c>
      <c r="CT401" s="10">
        <v>0</v>
      </c>
      <c r="CU401" s="10">
        <v>0</v>
      </c>
      <c r="CV401" s="10">
        <v>0</v>
      </c>
      <c r="CW401" s="10">
        <v>10.5</v>
      </c>
      <c r="CX401" s="10">
        <v>0</v>
      </c>
      <c r="CY401" s="10">
        <v>3367</v>
      </c>
      <c r="CZ401" s="10" t="s">
        <v>992</v>
      </c>
    </row>
    <row r="402" spans="1:119" x14ac:dyDescent="0.25">
      <c r="A402" s="10">
        <v>480</v>
      </c>
      <c r="B402" s="10" t="s">
        <v>292</v>
      </c>
      <c r="C402" s="10">
        <v>0</v>
      </c>
      <c r="D402" s="10">
        <v>0</v>
      </c>
      <c r="E402" s="10">
        <v>0</v>
      </c>
      <c r="F402" s="10">
        <v>10.5</v>
      </c>
      <c r="G402" s="10">
        <v>0</v>
      </c>
      <c r="H402" s="10">
        <v>0</v>
      </c>
      <c r="I402" s="10">
        <v>0</v>
      </c>
      <c r="J402" s="10">
        <v>0</v>
      </c>
      <c r="K402" s="10">
        <v>10.5</v>
      </c>
      <c r="L402" s="10">
        <v>0</v>
      </c>
      <c r="M402" s="10">
        <v>0</v>
      </c>
      <c r="N402" s="10">
        <v>0</v>
      </c>
      <c r="O402" s="10">
        <v>0</v>
      </c>
      <c r="P402" s="10">
        <v>10.5</v>
      </c>
      <c r="Q402" s="10">
        <v>0</v>
      </c>
      <c r="R402" s="10">
        <v>480</v>
      </c>
      <c r="S402" s="10" t="s">
        <v>292</v>
      </c>
      <c r="T402" s="10">
        <v>0.36449999999999999</v>
      </c>
      <c r="U402" s="10">
        <v>6.8699999999999997E-2</v>
      </c>
      <c r="V402" s="10">
        <v>20.396100000000001</v>
      </c>
      <c r="W402" s="10">
        <v>10.5</v>
      </c>
      <c r="Y402" s="10">
        <v>0.26050000000000001</v>
      </c>
      <c r="Z402" s="10">
        <v>3.15E-2</v>
      </c>
      <c r="AA402" s="10">
        <v>14.426600000000001</v>
      </c>
      <c r="AB402" s="10">
        <v>10.5</v>
      </c>
      <c r="AD402" s="10">
        <v>0.35299999999999998</v>
      </c>
      <c r="AE402" s="10">
        <v>0.12640000000000001</v>
      </c>
      <c r="AF402" s="10">
        <v>20.616499999999998</v>
      </c>
      <c r="AG402" s="10">
        <v>10.5</v>
      </c>
      <c r="AI402" s="10">
        <v>480</v>
      </c>
      <c r="AJ402" s="10" t="s">
        <v>292</v>
      </c>
      <c r="AK402" s="10">
        <v>0</v>
      </c>
      <c r="AL402" s="10">
        <v>0</v>
      </c>
      <c r="AM402" s="10">
        <v>0</v>
      </c>
      <c r="AN402" s="10">
        <v>10.5</v>
      </c>
      <c r="AO402" s="10">
        <v>0</v>
      </c>
      <c r="AP402" s="10">
        <v>0</v>
      </c>
      <c r="AQ402" s="10">
        <v>0</v>
      </c>
      <c r="AR402" s="10">
        <v>0</v>
      </c>
      <c r="AS402" s="10">
        <v>10.5</v>
      </c>
      <c r="AT402" s="10">
        <v>0</v>
      </c>
      <c r="AU402" s="10">
        <v>0</v>
      </c>
      <c r="AV402" s="10">
        <v>0</v>
      </c>
      <c r="AW402" s="10">
        <v>0</v>
      </c>
      <c r="AX402" s="10">
        <v>10.5</v>
      </c>
      <c r="AY402" s="10">
        <v>0</v>
      </c>
      <c r="AZ402" s="10">
        <v>480</v>
      </c>
      <c r="BA402" s="10" t="s">
        <v>292</v>
      </c>
      <c r="BB402" s="10">
        <v>0.1588</v>
      </c>
      <c r="BC402" s="10">
        <v>4.7899999999999998E-2</v>
      </c>
      <c r="BD402" s="10">
        <v>9.1212999999999997</v>
      </c>
      <c r="BE402" s="10">
        <v>10.5</v>
      </c>
      <c r="BF402" s="10">
        <v>0.96</v>
      </c>
      <c r="BG402" s="10">
        <v>0.1366</v>
      </c>
      <c r="BH402" s="10">
        <v>2.3900000000000001E-2</v>
      </c>
      <c r="BI402" s="10">
        <v>7.6261000000000001</v>
      </c>
      <c r="BJ402" s="10">
        <v>10.5</v>
      </c>
      <c r="BK402" s="10">
        <v>0.99</v>
      </c>
      <c r="BL402" s="10">
        <v>0.29360000000000003</v>
      </c>
      <c r="BM402" s="10">
        <v>0.151</v>
      </c>
      <c r="BN402" s="10">
        <v>18.1556</v>
      </c>
      <c r="BO402" s="10">
        <v>10.5</v>
      </c>
      <c r="BP402" s="10">
        <v>0.89</v>
      </c>
      <c r="BQ402" s="10">
        <v>480</v>
      </c>
      <c r="BR402" s="10" t="s">
        <v>292</v>
      </c>
      <c r="BS402" s="10">
        <v>9.9699999999999997E-2</v>
      </c>
      <c r="BT402" s="10">
        <v>3.4500000000000003E-2</v>
      </c>
      <c r="BU402" s="10">
        <v>5.8017000000000003</v>
      </c>
      <c r="BV402" s="10">
        <v>10.5</v>
      </c>
      <c r="BW402" s="10">
        <v>0.95</v>
      </c>
      <c r="BX402" s="10">
        <v>0.18490000000000001</v>
      </c>
      <c r="BY402" s="10">
        <v>8.5199999999999998E-2</v>
      </c>
      <c r="BZ402" s="10">
        <v>11.1953</v>
      </c>
      <c r="CA402" s="10">
        <v>10.5</v>
      </c>
      <c r="CB402" s="10">
        <v>0.91</v>
      </c>
      <c r="CC402" s="10">
        <v>0.1285</v>
      </c>
      <c r="CD402" s="10">
        <v>3.9600000000000003E-2</v>
      </c>
      <c r="CE402" s="10">
        <v>7.3925000000000001</v>
      </c>
      <c r="CF402" s="10">
        <v>10.5</v>
      </c>
      <c r="CG402" s="10">
        <v>0.96</v>
      </c>
      <c r="CH402" s="10">
        <v>480</v>
      </c>
      <c r="CI402" s="10" t="s">
        <v>292</v>
      </c>
      <c r="CJ402" s="10">
        <v>9.9699999999999997E-2</v>
      </c>
      <c r="CK402" s="10">
        <v>3.4500000000000003E-2</v>
      </c>
      <c r="CL402" s="10">
        <v>5.8017000000000003</v>
      </c>
      <c r="CM402" s="10">
        <v>10.5</v>
      </c>
      <c r="CN402" s="10">
        <v>0.95</v>
      </c>
      <c r="CO402" s="10">
        <v>0.18490000000000001</v>
      </c>
      <c r="CP402" s="10">
        <v>8.5199999999999998E-2</v>
      </c>
      <c r="CQ402" s="10">
        <v>11.1953</v>
      </c>
      <c r="CR402" s="10">
        <v>10.5</v>
      </c>
      <c r="CS402" s="10">
        <v>0.91</v>
      </c>
      <c r="CT402" s="10">
        <v>0.1285</v>
      </c>
      <c r="CU402" s="10">
        <v>3.9600000000000003E-2</v>
      </c>
      <c r="CV402" s="10">
        <v>7.3925000000000001</v>
      </c>
      <c r="CW402" s="10">
        <v>10.5</v>
      </c>
      <c r="CX402" s="10">
        <v>0.96</v>
      </c>
      <c r="CY402" s="10">
        <v>514</v>
      </c>
      <c r="CZ402" s="10" t="s">
        <v>369</v>
      </c>
      <c r="DA402" s="10">
        <v>0.71579999999999999</v>
      </c>
      <c r="DB402" s="10">
        <v>0.34489999999999998</v>
      </c>
      <c r="DC402" s="10">
        <v>43.689</v>
      </c>
      <c r="DD402" s="10">
        <v>10.5</v>
      </c>
      <c r="DE402" s="10">
        <v>0.9</v>
      </c>
      <c r="DF402" s="10">
        <v>1.2295</v>
      </c>
      <c r="DG402" s="10">
        <v>0.3826</v>
      </c>
      <c r="DH402" s="10">
        <v>70.802999999999997</v>
      </c>
      <c r="DI402" s="10">
        <v>10.5</v>
      </c>
      <c r="DJ402" s="10">
        <v>0.95</v>
      </c>
      <c r="DK402" s="10">
        <v>1.4615</v>
      </c>
      <c r="DL402" s="10">
        <v>0.47210000000000002</v>
      </c>
      <c r="DM402" s="10">
        <v>84.448899999999995</v>
      </c>
      <c r="DN402" s="10">
        <v>10.5</v>
      </c>
      <c r="DO402" s="10">
        <v>0.95</v>
      </c>
    </row>
    <row r="403" spans="1:119" x14ac:dyDescent="0.25">
      <c r="A403" s="10">
        <v>481</v>
      </c>
      <c r="B403" s="10" t="s">
        <v>294</v>
      </c>
      <c r="C403" s="10">
        <v>0</v>
      </c>
      <c r="D403" s="10">
        <v>0</v>
      </c>
      <c r="E403" s="10">
        <v>0</v>
      </c>
      <c r="F403" s="10">
        <v>10.5</v>
      </c>
      <c r="G403" s="10">
        <v>0</v>
      </c>
      <c r="H403" s="10">
        <v>0</v>
      </c>
      <c r="I403" s="10">
        <v>0</v>
      </c>
      <c r="J403" s="10">
        <v>0</v>
      </c>
      <c r="K403" s="10">
        <v>10.5</v>
      </c>
      <c r="L403" s="10">
        <v>0</v>
      </c>
      <c r="M403" s="10">
        <v>0</v>
      </c>
      <c r="N403" s="10">
        <v>0</v>
      </c>
      <c r="O403" s="10">
        <v>0</v>
      </c>
      <c r="P403" s="10">
        <v>10.5</v>
      </c>
      <c r="Q403" s="10">
        <v>0</v>
      </c>
      <c r="R403" s="10">
        <v>481</v>
      </c>
      <c r="S403" s="10" t="s">
        <v>294</v>
      </c>
      <c r="T403" s="10">
        <v>0</v>
      </c>
      <c r="U403" s="10">
        <v>0</v>
      </c>
      <c r="V403" s="10">
        <v>0</v>
      </c>
      <c r="W403" s="10">
        <v>10.5</v>
      </c>
      <c r="Y403" s="10">
        <v>0</v>
      </c>
      <c r="Z403" s="10">
        <v>0</v>
      </c>
      <c r="AA403" s="10">
        <v>0</v>
      </c>
      <c r="AB403" s="10">
        <v>10.5</v>
      </c>
      <c r="AD403" s="10">
        <v>0</v>
      </c>
      <c r="AE403" s="10">
        <v>0</v>
      </c>
      <c r="AF403" s="10">
        <v>0</v>
      </c>
      <c r="AG403" s="10">
        <v>10.5</v>
      </c>
      <c r="AI403" s="10">
        <v>481</v>
      </c>
      <c r="AJ403" s="10" t="s">
        <v>294</v>
      </c>
      <c r="AK403" s="10">
        <v>0</v>
      </c>
      <c r="AL403" s="10">
        <v>0</v>
      </c>
      <c r="AM403" s="10">
        <v>0</v>
      </c>
      <c r="AN403" s="10">
        <v>10.5</v>
      </c>
      <c r="AO403" s="10">
        <v>0</v>
      </c>
      <c r="AP403" s="10">
        <v>0</v>
      </c>
      <c r="AQ403" s="10">
        <v>0</v>
      </c>
      <c r="AR403" s="10">
        <v>0</v>
      </c>
      <c r="AS403" s="10">
        <v>10.5</v>
      </c>
      <c r="AT403" s="10">
        <v>0</v>
      </c>
      <c r="AU403" s="10">
        <v>0</v>
      </c>
      <c r="AV403" s="10">
        <v>0</v>
      </c>
      <c r="AW403" s="10">
        <v>0</v>
      </c>
      <c r="AX403" s="10">
        <v>10.5</v>
      </c>
      <c r="AY403" s="10">
        <v>0</v>
      </c>
      <c r="AZ403" s="10">
        <v>481</v>
      </c>
      <c r="BA403" s="10" t="s">
        <v>294</v>
      </c>
      <c r="BB403" s="10">
        <v>0</v>
      </c>
      <c r="BC403" s="10">
        <v>0</v>
      </c>
      <c r="BD403" s="10">
        <v>0</v>
      </c>
      <c r="BE403" s="10">
        <v>10.5</v>
      </c>
      <c r="BF403" s="10">
        <v>0</v>
      </c>
      <c r="BG403" s="10">
        <v>0</v>
      </c>
      <c r="BH403" s="10">
        <v>0</v>
      </c>
      <c r="BI403" s="10">
        <v>0</v>
      </c>
      <c r="BJ403" s="10">
        <v>10.5</v>
      </c>
      <c r="BK403" s="10">
        <v>0</v>
      </c>
      <c r="BL403" s="10">
        <v>0</v>
      </c>
      <c r="BM403" s="10">
        <v>0</v>
      </c>
      <c r="BN403" s="10">
        <v>0</v>
      </c>
      <c r="BO403" s="10">
        <v>10.5</v>
      </c>
      <c r="BP403" s="10">
        <v>0</v>
      </c>
      <c r="BQ403" s="10">
        <v>481</v>
      </c>
      <c r="BR403" s="10" t="s">
        <v>294</v>
      </c>
      <c r="BS403" s="10">
        <v>0</v>
      </c>
      <c r="BT403" s="10">
        <v>0</v>
      </c>
      <c r="BU403" s="10">
        <v>0</v>
      </c>
      <c r="BV403" s="10">
        <v>10.5</v>
      </c>
      <c r="BW403" s="10">
        <v>0</v>
      </c>
      <c r="BX403" s="10">
        <v>0</v>
      </c>
      <c r="BY403" s="10">
        <v>0</v>
      </c>
      <c r="BZ403" s="10">
        <v>0</v>
      </c>
      <c r="CA403" s="10">
        <v>10.5</v>
      </c>
      <c r="CB403" s="10">
        <v>0</v>
      </c>
      <c r="CC403" s="10">
        <v>0</v>
      </c>
      <c r="CD403" s="10">
        <v>0</v>
      </c>
      <c r="CE403" s="10">
        <v>0</v>
      </c>
      <c r="CF403" s="10">
        <v>10.5</v>
      </c>
      <c r="CG403" s="10">
        <v>0</v>
      </c>
      <c r="CH403" s="10">
        <v>481</v>
      </c>
      <c r="CI403" s="10" t="s">
        <v>294</v>
      </c>
      <c r="CJ403" s="10">
        <v>0</v>
      </c>
      <c r="CK403" s="10">
        <v>0</v>
      </c>
      <c r="CL403" s="10">
        <v>0</v>
      </c>
      <c r="CM403" s="10">
        <v>10.5</v>
      </c>
      <c r="CN403" s="10">
        <v>0</v>
      </c>
      <c r="CO403" s="10">
        <v>0</v>
      </c>
      <c r="CP403" s="10">
        <v>0</v>
      </c>
      <c r="CQ403" s="10">
        <v>0</v>
      </c>
      <c r="CR403" s="10">
        <v>10.5</v>
      </c>
      <c r="CS403" s="10">
        <v>0</v>
      </c>
      <c r="CT403" s="10">
        <v>0</v>
      </c>
      <c r="CU403" s="10">
        <v>0</v>
      </c>
      <c r="CV403" s="10">
        <v>0</v>
      </c>
      <c r="CW403" s="10">
        <v>10.5</v>
      </c>
      <c r="CX403" s="10">
        <v>0</v>
      </c>
      <c r="CY403" s="10">
        <v>516</v>
      </c>
      <c r="CZ403" s="10" t="s">
        <v>370</v>
      </c>
      <c r="DA403" s="10">
        <v>9.01E-2</v>
      </c>
      <c r="DB403" s="10">
        <v>3.2899999999999999E-2</v>
      </c>
      <c r="DC403" s="10">
        <v>5.2747999999999999</v>
      </c>
      <c r="DD403" s="10">
        <v>10.5</v>
      </c>
      <c r="DE403" s="10">
        <v>0.94</v>
      </c>
      <c r="DF403" s="10">
        <v>0.21690000000000001</v>
      </c>
      <c r="DG403" s="10">
        <v>5.3199999999999997E-2</v>
      </c>
      <c r="DH403" s="10">
        <v>12.280200000000001</v>
      </c>
      <c r="DI403" s="10">
        <v>10.5</v>
      </c>
      <c r="DJ403" s="10">
        <v>0.97</v>
      </c>
      <c r="DK403" s="10">
        <v>0.26900000000000002</v>
      </c>
      <c r="DL403" s="10">
        <v>7.9600000000000004E-2</v>
      </c>
      <c r="DM403" s="10">
        <v>15.4276</v>
      </c>
      <c r="DN403" s="10">
        <v>10.5</v>
      </c>
      <c r="DO403" s="10">
        <v>0.96</v>
      </c>
    </row>
    <row r="404" spans="1:119" x14ac:dyDescent="0.25">
      <c r="A404" s="10">
        <v>482</v>
      </c>
      <c r="B404" s="10" t="s">
        <v>354</v>
      </c>
      <c r="C404" s="10">
        <v>0.69</v>
      </c>
      <c r="D404" s="10">
        <v>0.25</v>
      </c>
      <c r="E404" s="10">
        <v>40</v>
      </c>
      <c r="F404" s="10">
        <v>10.6</v>
      </c>
      <c r="G404" s="10">
        <v>0.94</v>
      </c>
      <c r="H404" s="10">
        <v>2.2200000000000002</v>
      </c>
      <c r="I404" s="10">
        <v>0.81</v>
      </c>
      <c r="J404" s="10">
        <v>130</v>
      </c>
      <c r="K404" s="10">
        <v>10.5</v>
      </c>
      <c r="L404" s="10">
        <v>0.94</v>
      </c>
      <c r="M404" s="10">
        <v>1.37</v>
      </c>
      <c r="N404" s="10">
        <v>0.5</v>
      </c>
      <c r="O404" s="10">
        <v>80</v>
      </c>
      <c r="P404" s="10">
        <v>10.5</v>
      </c>
      <c r="Q404" s="10">
        <v>0.94</v>
      </c>
      <c r="R404" s="10">
        <v>482</v>
      </c>
      <c r="S404" s="10" t="s">
        <v>354</v>
      </c>
      <c r="T404" s="10">
        <v>7.4999999999999997E-3</v>
      </c>
      <c r="U404" s="10">
        <v>2.3E-3</v>
      </c>
      <c r="V404" s="10">
        <v>0.42980000000000002</v>
      </c>
      <c r="W404" s="10">
        <v>10.5</v>
      </c>
      <c r="Y404" s="10">
        <v>0.04</v>
      </c>
      <c r="Z404" s="10">
        <v>1.4200000000000001E-2</v>
      </c>
      <c r="AA404" s="10">
        <v>2.3344999999999998</v>
      </c>
      <c r="AB404" s="10">
        <v>10.5</v>
      </c>
      <c r="AD404" s="10">
        <v>0.81630000000000003</v>
      </c>
      <c r="AE404" s="10">
        <v>0.30399999999999999</v>
      </c>
      <c r="AF404" s="10">
        <v>47.899900000000002</v>
      </c>
      <c r="AG404" s="10">
        <v>10.5</v>
      </c>
      <c r="AI404" s="10">
        <v>482</v>
      </c>
      <c r="AJ404" s="10" t="s">
        <v>354</v>
      </c>
      <c r="AK404" s="10">
        <v>1.1409</v>
      </c>
      <c r="AL404" s="10">
        <v>0.24990000000000001</v>
      </c>
      <c r="AM404" s="10">
        <v>64.220600000000005</v>
      </c>
      <c r="AN404" s="10">
        <v>10.5</v>
      </c>
      <c r="AO404" s="10">
        <v>0.98</v>
      </c>
      <c r="AP404" s="10">
        <v>2.3174000000000001</v>
      </c>
      <c r="AQ404" s="10">
        <v>0.62909999999999999</v>
      </c>
      <c r="AR404" s="10">
        <v>132.03569999999999</v>
      </c>
      <c r="AS404" s="10">
        <v>10.5</v>
      </c>
      <c r="AT404" s="10">
        <v>0.97</v>
      </c>
      <c r="AU404" s="10">
        <v>2.0358999999999998</v>
      </c>
      <c r="AV404" s="10">
        <v>0.54769999999999996</v>
      </c>
      <c r="AW404" s="10">
        <v>115.92619999999999</v>
      </c>
      <c r="AX404" s="10">
        <v>10.5</v>
      </c>
      <c r="AY404" s="10">
        <v>0.97</v>
      </c>
      <c r="AZ404" s="10">
        <v>482</v>
      </c>
      <c r="BA404" s="10" t="s">
        <v>354</v>
      </c>
      <c r="BB404" s="10">
        <v>0.34720000000000001</v>
      </c>
      <c r="BC404" s="10">
        <v>0.16819999999999999</v>
      </c>
      <c r="BD404" s="10">
        <v>21.212299999999999</v>
      </c>
      <c r="BE404" s="10">
        <v>10.5</v>
      </c>
      <c r="BF404" s="10">
        <v>0.9</v>
      </c>
      <c r="BG404" s="10">
        <v>1.2014</v>
      </c>
      <c r="BH404" s="10">
        <v>0.51180000000000003</v>
      </c>
      <c r="BI404" s="10">
        <v>71.805000000000007</v>
      </c>
      <c r="BJ404" s="10">
        <v>10.5</v>
      </c>
      <c r="BK404" s="10">
        <v>0.92</v>
      </c>
      <c r="BL404" s="10">
        <v>0.95609999999999995</v>
      </c>
      <c r="BM404" s="10">
        <v>0.56730000000000003</v>
      </c>
      <c r="BN404" s="10">
        <v>61.130899999999997</v>
      </c>
      <c r="BO404" s="10">
        <v>10.5</v>
      </c>
      <c r="BP404" s="10">
        <v>0.86</v>
      </c>
      <c r="BQ404" s="10">
        <v>482</v>
      </c>
      <c r="BR404" s="10" t="s">
        <v>354</v>
      </c>
      <c r="BS404" s="10">
        <v>0.30759999999999998</v>
      </c>
      <c r="BT404" s="10">
        <v>0.12130000000000001</v>
      </c>
      <c r="BU404" s="10">
        <v>18.179600000000001</v>
      </c>
      <c r="BV404" s="10">
        <v>10.5</v>
      </c>
      <c r="BW404" s="10">
        <v>0.93</v>
      </c>
      <c r="BX404" s="10">
        <v>0.79600000000000004</v>
      </c>
      <c r="BY404" s="10">
        <v>0.32350000000000001</v>
      </c>
      <c r="BZ404" s="10">
        <v>47.243499999999997</v>
      </c>
      <c r="CA404" s="10">
        <v>10.5</v>
      </c>
      <c r="CB404" s="10">
        <v>0.93</v>
      </c>
      <c r="CC404" s="10">
        <v>0.51080000000000003</v>
      </c>
      <c r="CD404" s="10">
        <v>0.23599999999999999</v>
      </c>
      <c r="CE404" s="10">
        <v>30.942499999999999</v>
      </c>
      <c r="CF404" s="10">
        <v>10.5</v>
      </c>
      <c r="CG404" s="10">
        <v>0.91</v>
      </c>
      <c r="CH404" s="10">
        <v>482</v>
      </c>
      <c r="CI404" s="10" t="s">
        <v>354</v>
      </c>
      <c r="CJ404" s="10">
        <v>0.23080000000000001</v>
      </c>
      <c r="CK404" s="10">
        <v>0.14019999999999999</v>
      </c>
      <c r="CL404" s="10">
        <v>14.845599999999999</v>
      </c>
      <c r="CM404" s="10">
        <v>10.5</v>
      </c>
      <c r="CN404" s="10">
        <v>0.85</v>
      </c>
      <c r="CO404" s="10">
        <v>0.78049999999999997</v>
      </c>
      <c r="CP404" s="10">
        <v>0.32869999999999999</v>
      </c>
      <c r="CQ404" s="10">
        <v>46.5655</v>
      </c>
      <c r="CR404" s="10">
        <v>10.5</v>
      </c>
      <c r="CS404" s="10">
        <v>0.92</v>
      </c>
      <c r="CT404" s="10">
        <v>0.26590000000000003</v>
      </c>
      <c r="CU404" s="10">
        <v>0.14349999999999999</v>
      </c>
      <c r="CV404" s="10">
        <v>16.615500000000001</v>
      </c>
      <c r="CW404" s="10">
        <v>10.5</v>
      </c>
      <c r="CX404" s="10">
        <v>0.88</v>
      </c>
      <c r="CY404" s="10">
        <v>517</v>
      </c>
      <c r="CZ404" s="10" t="s">
        <v>371</v>
      </c>
      <c r="DA404" s="10">
        <v>0</v>
      </c>
      <c r="DB404" s="10">
        <v>0</v>
      </c>
      <c r="DC404" s="10">
        <v>0</v>
      </c>
      <c r="DD404" s="10">
        <v>10.5</v>
      </c>
      <c r="DE404" s="10">
        <v>0</v>
      </c>
      <c r="DF404" s="10">
        <v>0</v>
      </c>
      <c r="DG404" s="10">
        <v>0</v>
      </c>
      <c r="DH404" s="10">
        <v>0</v>
      </c>
      <c r="DI404" s="10">
        <v>10.5</v>
      </c>
      <c r="DJ404" s="10">
        <v>0</v>
      </c>
      <c r="DK404" s="10">
        <v>0</v>
      </c>
      <c r="DL404" s="10">
        <v>0</v>
      </c>
      <c r="DM404" s="10">
        <v>0</v>
      </c>
      <c r="DN404" s="10">
        <v>10.5</v>
      </c>
      <c r="DO404" s="10">
        <v>0</v>
      </c>
    </row>
    <row r="405" spans="1:119" x14ac:dyDescent="0.25">
      <c r="A405" s="10">
        <v>483</v>
      </c>
      <c r="B405" s="10" t="s">
        <v>355</v>
      </c>
      <c r="C405" s="10">
        <v>0</v>
      </c>
      <c r="D405" s="10">
        <v>0</v>
      </c>
      <c r="E405" s="10">
        <v>0</v>
      </c>
      <c r="F405" s="10">
        <v>10.6</v>
      </c>
      <c r="G405" s="10">
        <v>0</v>
      </c>
      <c r="H405" s="10">
        <v>0</v>
      </c>
      <c r="I405" s="10">
        <v>0</v>
      </c>
      <c r="J405" s="10">
        <v>0</v>
      </c>
      <c r="K405" s="10">
        <v>10.5</v>
      </c>
      <c r="L405" s="10">
        <v>0</v>
      </c>
      <c r="M405" s="10">
        <v>0</v>
      </c>
      <c r="N405" s="10">
        <v>0</v>
      </c>
      <c r="O405" s="10">
        <v>0</v>
      </c>
      <c r="P405" s="10">
        <v>10.5</v>
      </c>
      <c r="Q405" s="10">
        <v>0</v>
      </c>
      <c r="R405" s="10">
        <v>483</v>
      </c>
      <c r="S405" s="10" t="s">
        <v>355</v>
      </c>
      <c r="T405" s="10">
        <v>0</v>
      </c>
      <c r="U405" s="10">
        <v>0</v>
      </c>
      <c r="V405" s="10">
        <v>0</v>
      </c>
      <c r="W405" s="10">
        <v>10.5</v>
      </c>
      <c r="Y405" s="10">
        <v>0</v>
      </c>
      <c r="Z405" s="10">
        <v>0</v>
      </c>
      <c r="AA405" s="10">
        <v>0</v>
      </c>
      <c r="AB405" s="10">
        <v>10.5</v>
      </c>
      <c r="AD405" s="10">
        <v>0</v>
      </c>
      <c r="AE405" s="10">
        <v>0</v>
      </c>
      <c r="AF405" s="10">
        <v>0</v>
      </c>
      <c r="AG405" s="10">
        <v>10.5</v>
      </c>
      <c r="AI405" s="10">
        <v>483</v>
      </c>
      <c r="AJ405" s="10" t="s">
        <v>355</v>
      </c>
      <c r="AK405" s="10">
        <v>0</v>
      </c>
      <c r="AL405" s="10">
        <v>0</v>
      </c>
      <c r="AM405" s="10">
        <v>0</v>
      </c>
      <c r="AN405" s="10">
        <v>10.5</v>
      </c>
      <c r="AO405" s="10">
        <v>0</v>
      </c>
      <c r="AP405" s="10">
        <v>0</v>
      </c>
      <c r="AQ405" s="10">
        <v>0</v>
      </c>
      <c r="AR405" s="10">
        <v>0</v>
      </c>
      <c r="AS405" s="10">
        <v>10.5</v>
      </c>
      <c r="AT405" s="10">
        <v>0</v>
      </c>
      <c r="AU405" s="10">
        <v>0</v>
      </c>
      <c r="AV405" s="10">
        <v>0</v>
      </c>
      <c r="AW405" s="10">
        <v>0</v>
      </c>
      <c r="AX405" s="10">
        <v>10.5</v>
      </c>
      <c r="AY405" s="10">
        <v>0</v>
      </c>
      <c r="AZ405" s="10">
        <v>483</v>
      </c>
      <c r="BA405" s="10" t="s">
        <v>355</v>
      </c>
      <c r="BB405" s="10">
        <v>0</v>
      </c>
      <c r="BC405" s="10">
        <v>0</v>
      </c>
      <c r="BD405" s="10">
        <v>0</v>
      </c>
      <c r="BE405" s="10">
        <v>10.5</v>
      </c>
      <c r="BF405" s="10">
        <v>0</v>
      </c>
      <c r="BG405" s="10">
        <v>0</v>
      </c>
      <c r="BH405" s="10">
        <v>0</v>
      </c>
      <c r="BI405" s="10">
        <v>0</v>
      </c>
      <c r="BJ405" s="10">
        <v>10.5</v>
      </c>
      <c r="BK405" s="10">
        <v>0</v>
      </c>
      <c r="BL405" s="10">
        <v>0</v>
      </c>
      <c r="BM405" s="10">
        <v>0</v>
      </c>
      <c r="BN405" s="10">
        <v>0</v>
      </c>
      <c r="BO405" s="10">
        <v>10.5</v>
      </c>
      <c r="BP405" s="10">
        <v>0</v>
      </c>
      <c r="BQ405" s="10">
        <v>483</v>
      </c>
      <c r="BR405" s="10" t="s">
        <v>355</v>
      </c>
      <c r="BS405" s="10">
        <v>0</v>
      </c>
      <c r="BT405" s="10">
        <v>0</v>
      </c>
      <c r="BU405" s="10">
        <v>0</v>
      </c>
      <c r="BV405" s="10">
        <v>10.5</v>
      </c>
      <c r="BW405" s="10">
        <v>0</v>
      </c>
      <c r="BX405" s="10">
        <v>0</v>
      </c>
      <c r="BY405" s="10">
        <v>0</v>
      </c>
      <c r="BZ405" s="10">
        <v>0</v>
      </c>
      <c r="CA405" s="10">
        <v>10.5</v>
      </c>
      <c r="CB405" s="10">
        <v>0</v>
      </c>
      <c r="CC405" s="10">
        <v>0</v>
      </c>
      <c r="CD405" s="10">
        <v>0</v>
      </c>
      <c r="CE405" s="10">
        <v>0</v>
      </c>
      <c r="CF405" s="10">
        <v>10.5</v>
      </c>
      <c r="CG405" s="10">
        <v>0</v>
      </c>
      <c r="CH405" s="10">
        <v>483</v>
      </c>
      <c r="CI405" s="10" t="s">
        <v>355</v>
      </c>
      <c r="CJ405" s="10">
        <v>0</v>
      </c>
      <c r="CK405" s="10">
        <v>0</v>
      </c>
      <c r="CL405" s="10">
        <v>0</v>
      </c>
      <c r="CM405" s="10">
        <v>10.5</v>
      </c>
      <c r="CN405" s="10">
        <v>0</v>
      </c>
      <c r="CO405" s="10">
        <v>0</v>
      </c>
      <c r="CP405" s="10">
        <v>0</v>
      </c>
      <c r="CQ405" s="10">
        <v>0</v>
      </c>
      <c r="CR405" s="10">
        <v>10.5</v>
      </c>
      <c r="CS405" s="10">
        <v>0</v>
      </c>
      <c r="CT405" s="10">
        <v>0</v>
      </c>
      <c r="CU405" s="10">
        <v>0</v>
      </c>
      <c r="CV405" s="10">
        <v>0</v>
      </c>
      <c r="CW405" s="10">
        <v>10.5</v>
      </c>
      <c r="CX405" s="10">
        <v>0</v>
      </c>
      <c r="CY405" s="10">
        <v>525</v>
      </c>
      <c r="CZ405" s="10" t="s">
        <v>372</v>
      </c>
      <c r="DA405" s="10">
        <v>8.09E-2</v>
      </c>
      <c r="DB405" s="10">
        <v>4.1500000000000002E-2</v>
      </c>
      <c r="DC405" s="10">
        <v>5</v>
      </c>
      <c r="DD405" s="10">
        <v>10.5</v>
      </c>
      <c r="DE405" s="10">
        <v>0.89</v>
      </c>
      <c r="DF405" s="10">
        <v>8.09E-2</v>
      </c>
      <c r="DG405" s="10">
        <v>4.1500000000000002E-2</v>
      </c>
      <c r="DH405" s="10">
        <v>5</v>
      </c>
      <c r="DI405" s="10">
        <v>10.5</v>
      </c>
      <c r="DJ405" s="10">
        <v>0.89</v>
      </c>
      <c r="DK405" s="10">
        <v>8.09E-2</v>
      </c>
      <c r="DL405" s="10">
        <v>4.1500000000000002E-2</v>
      </c>
      <c r="DM405" s="10">
        <v>5</v>
      </c>
      <c r="DN405" s="10">
        <v>10.5</v>
      </c>
      <c r="DO405" s="10">
        <v>0.89</v>
      </c>
    </row>
    <row r="406" spans="1:119" x14ac:dyDescent="0.25">
      <c r="A406" s="10">
        <v>484</v>
      </c>
      <c r="B406" s="10" t="s">
        <v>356</v>
      </c>
      <c r="C406" s="10">
        <v>0</v>
      </c>
      <c r="D406" s="10">
        <v>0</v>
      </c>
      <c r="E406" s="10">
        <v>0</v>
      </c>
      <c r="F406" s="10">
        <v>10.6</v>
      </c>
      <c r="G406" s="10">
        <v>0</v>
      </c>
      <c r="H406" s="10">
        <v>0</v>
      </c>
      <c r="I406" s="10">
        <v>0</v>
      </c>
      <c r="J406" s="10">
        <v>0</v>
      </c>
      <c r="K406" s="10">
        <v>10.5</v>
      </c>
      <c r="L406" s="10">
        <v>0</v>
      </c>
      <c r="M406" s="10">
        <v>0</v>
      </c>
      <c r="N406" s="10">
        <v>0</v>
      </c>
      <c r="O406" s="10">
        <v>0</v>
      </c>
      <c r="P406" s="10">
        <v>10.5</v>
      </c>
      <c r="Q406" s="10">
        <v>0</v>
      </c>
      <c r="R406" s="10">
        <v>484</v>
      </c>
      <c r="S406" s="10" t="s">
        <v>356</v>
      </c>
      <c r="T406" s="10">
        <v>7.4999999999999997E-3</v>
      </c>
      <c r="U406" s="10">
        <v>2.3E-3</v>
      </c>
      <c r="V406" s="10">
        <v>0.42980000000000002</v>
      </c>
      <c r="W406" s="10">
        <v>10.5</v>
      </c>
      <c r="Y406" s="10">
        <v>3.9600000000000003E-2</v>
      </c>
      <c r="Z406" s="10">
        <v>1.47E-2</v>
      </c>
      <c r="AA406" s="10">
        <v>2.3226</v>
      </c>
      <c r="AB406" s="10">
        <v>10.5</v>
      </c>
      <c r="AD406" s="10">
        <v>0.1167</v>
      </c>
      <c r="AE406" s="10">
        <v>4.1399999999999999E-2</v>
      </c>
      <c r="AF406" s="10">
        <v>6.8102</v>
      </c>
      <c r="AG406" s="10">
        <v>10.5</v>
      </c>
      <c r="AI406" s="10">
        <v>484</v>
      </c>
      <c r="AJ406" s="10" t="s">
        <v>356</v>
      </c>
      <c r="AK406" s="10">
        <v>0</v>
      </c>
      <c r="AL406" s="10">
        <v>0</v>
      </c>
      <c r="AM406" s="10">
        <v>0</v>
      </c>
      <c r="AN406" s="10">
        <v>10.5</v>
      </c>
      <c r="AO406" s="10">
        <v>0</v>
      </c>
      <c r="AP406" s="10">
        <v>0</v>
      </c>
      <c r="AQ406" s="10">
        <v>0</v>
      </c>
      <c r="AR406" s="10">
        <v>0</v>
      </c>
      <c r="AS406" s="10">
        <v>10.5</v>
      </c>
      <c r="AT406" s="10">
        <v>0</v>
      </c>
      <c r="AU406" s="10">
        <v>0</v>
      </c>
      <c r="AV406" s="10">
        <v>0</v>
      </c>
      <c r="AW406" s="10">
        <v>0</v>
      </c>
      <c r="AX406" s="10">
        <v>10.5</v>
      </c>
      <c r="AY406" s="10">
        <v>0</v>
      </c>
      <c r="AZ406" s="10">
        <v>484</v>
      </c>
      <c r="BA406" s="10" t="s">
        <v>356</v>
      </c>
      <c r="BB406" s="10">
        <v>0.11119999999999999</v>
      </c>
      <c r="BC406" s="10">
        <v>6.2700000000000006E-2</v>
      </c>
      <c r="BD406" s="10">
        <v>7.0176999999999996</v>
      </c>
      <c r="BE406" s="10">
        <v>10.5</v>
      </c>
      <c r="BF406" s="10">
        <v>0.87</v>
      </c>
      <c r="BG406" s="10">
        <v>0.2258</v>
      </c>
      <c r="BH406" s="10">
        <v>0.1273</v>
      </c>
      <c r="BI406" s="10">
        <v>14.253299999999999</v>
      </c>
      <c r="BJ406" s="10">
        <v>10.5</v>
      </c>
      <c r="BK406" s="10">
        <v>0.87</v>
      </c>
      <c r="BL406" s="10">
        <v>0.15429999999999999</v>
      </c>
      <c r="BM406" s="10">
        <v>8.3299999999999999E-2</v>
      </c>
      <c r="BN406" s="10">
        <v>9.6419999999999995</v>
      </c>
      <c r="BO406" s="10">
        <v>10.5</v>
      </c>
      <c r="BP406" s="10">
        <v>0.88</v>
      </c>
      <c r="BQ406" s="10">
        <v>484</v>
      </c>
      <c r="BR406" s="10" t="s">
        <v>356</v>
      </c>
      <c r="BS406" s="10">
        <v>0.1716</v>
      </c>
      <c r="BT406" s="10">
        <v>0.1532</v>
      </c>
      <c r="BU406" s="10">
        <v>12.6487</v>
      </c>
      <c r="BV406" s="10">
        <v>10.5</v>
      </c>
      <c r="BW406" s="10">
        <v>0.75</v>
      </c>
      <c r="BX406" s="10">
        <v>0.3584</v>
      </c>
      <c r="BY406" s="10">
        <v>0.25640000000000002</v>
      </c>
      <c r="BZ406" s="10">
        <v>24.230699999999999</v>
      </c>
      <c r="CA406" s="10">
        <v>10.5</v>
      </c>
      <c r="CB406" s="10">
        <v>0.81</v>
      </c>
      <c r="CC406" s="10">
        <v>0.21279999999999999</v>
      </c>
      <c r="CD406" s="10">
        <v>0.16159999999999999</v>
      </c>
      <c r="CE406" s="10">
        <v>14.692500000000001</v>
      </c>
      <c r="CF406" s="10">
        <v>10.5</v>
      </c>
      <c r="CG406" s="10">
        <v>0.8</v>
      </c>
      <c r="CH406" s="10">
        <v>484</v>
      </c>
      <c r="CI406" s="10" t="s">
        <v>356</v>
      </c>
      <c r="CJ406" s="10">
        <v>8.9099999999999999E-2</v>
      </c>
      <c r="CK406" s="10">
        <v>1.8100000000000002E-2</v>
      </c>
      <c r="CL406" s="10">
        <v>5</v>
      </c>
      <c r="CM406" s="10">
        <v>10.5</v>
      </c>
      <c r="CN406" s="10">
        <v>0.98</v>
      </c>
      <c r="CO406" s="10">
        <v>0.1782</v>
      </c>
      <c r="CP406" s="10">
        <v>3.6200000000000003E-2</v>
      </c>
      <c r="CQ406" s="10">
        <v>10</v>
      </c>
      <c r="CR406" s="10">
        <v>10.5</v>
      </c>
      <c r="CS406" s="10">
        <v>0.98</v>
      </c>
      <c r="CT406" s="10">
        <v>8.9099999999999999E-2</v>
      </c>
      <c r="CU406" s="10">
        <v>1.8100000000000002E-2</v>
      </c>
      <c r="CV406" s="10">
        <v>5</v>
      </c>
      <c r="CW406" s="10">
        <v>10.5</v>
      </c>
      <c r="CX406" s="10">
        <v>0.98</v>
      </c>
      <c r="CY406" s="10">
        <v>522</v>
      </c>
      <c r="CZ406" s="10" t="s">
        <v>373</v>
      </c>
      <c r="DA406" s="10">
        <v>0.16550000000000001</v>
      </c>
      <c r="DB406" s="10">
        <v>7.5399999999999995E-2</v>
      </c>
      <c r="DC406" s="10">
        <v>10</v>
      </c>
      <c r="DD406" s="10">
        <v>10.5</v>
      </c>
      <c r="DE406" s="10">
        <v>0.91</v>
      </c>
      <c r="DF406" s="10">
        <v>0.16550000000000001</v>
      </c>
      <c r="DG406" s="10">
        <v>7.5399999999999995E-2</v>
      </c>
      <c r="DH406" s="10">
        <v>10</v>
      </c>
      <c r="DI406" s="10">
        <v>10.5</v>
      </c>
      <c r="DJ406" s="10">
        <v>0.91</v>
      </c>
      <c r="DK406" s="10">
        <v>0.16550000000000001</v>
      </c>
      <c r="DL406" s="10">
        <v>7.5399999999999995E-2</v>
      </c>
      <c r="DM406" s="10">
        <v>10</v>
      </c>
      <c r="DN406" s="10">
        <v>10.5</v>
      </c>
      <c r="DO406" s="10">
        <v>0.91</v>
      </c>
    </row>
    <row r="407" spans="1:119" x14ac:dyDescent="0.25">
      <c r="A407" s="10">
        <v>485</v>
      </c>
      <c r="B407" s="10" t="s">
        <v>357</v>
      </c>
      <c r="C407" s="10">
        <v>0</v>
      </c>
      <c r="D407" s="10">
        <v>0</v>
      </c>
      <c r="E407" s="10">
        <v>0</v>
      </c>
      <c r="F407" s="10">
        <v>10.6</v>
      </c>
      <c r="G407" s="10">
        <v>0</v>
      </c>
      <c r="H407" s="10">
        <v>0</v>
      </c>
      <c r="I407" s="10">
        <v>0</v>
      </c>
      <c r="J407" s="10">
        <v>0</v>
      </c>
      <c r="K407" s="10">
        <v>10.5</v>
      </c>
      <c r="L407" s="10">
        <v>0</v>
      </c>
      <c r="M407" s="10">
        <v>0</v>
      </c>
      <c r="N407" s="10">
        <v>0</v>
      </c>
      <c r="O407" s="10">
        <v>0</v>
      </c>
      <c r="P407" s="10">
        <v>10.5</v>
      </c>
      <c r="Q407" s="10">
        <v>0</v>
      </c>
      <c r="R407" s="10">
        <v>485</v>
      </c>
      <c r="S407" s="10" t="s">
        <v>357</v>
      </c>
      <c r="T407" s="10">
        <v>0</v>
      </c>
      <c r="U407" s="10">
        <v>0</v>
      </c>
      <c r="V407" s="10">
        <v>0</v>
      </c>
      <c r="W407" s="10">
        <v>10.5</v>
      </c>
      <c r="Y407" s="10">
        <v>0</v>
      </c>
      <c r="Z407" s="10">
        <v>0</v>
      </c>
      <c r="AA407" s="10">
        <v>0</v>
      </c>
      <c r="AB407" s="10">
        <v>10.5</v>
      </c>
      <c r="AD407" s="10">
        <v>0</v>
      </c>
      <c r="AE407" s="10">
        <v>0</v>
      </c>
      <c r="AF407" s="10">
        <v>0</v>
      </c>
      <c r="AG407" s="10">
        <v>10.5</v>
      </c>
      <c r="AI407" s="10">
        <v>485</v>
      </c>
      <c r="AJ407" s="10" t="s">
        <v>357</v>
      </c>
      <c r="AK407" s="10">
        <v>0.38319999999999999</v>
      </c>
      <c r="AL407" s="10">
        <v>0.17780000000000001</v>
      </c>
      <c r="AM407" s="10">
        <v>23.228300000000001</v>
      </c>
      <c r="AN407" s="10">
        <v>10.5</v>
      </c>
      <c r="AO407" s="10">
        <v>0.91</v>
      </c>
      <c r="AP407" s="10">
        <v>0.65210000000000001</v>
      </c>
      <c r="AQ407" s="10">
        <v>0.32469999999999999</v>
      </c>
      <c r="AR407" s="10">
        <v>40.055300000000003</v>
      </c>
      <c r="AS407" s="10">
        <v>10.5</v>
      </c>
      <c r="AT407" s="10">
        <v>0.9</v>
      </c>
      <c r="AU407" s="10">
        <v>0.45810000000000001</v>
      </c>
      <c r="AV407" s="10">
        <v>0.21129999999999999</v>
      </c>
      <c r="AW407" s="10">
        <v>27.739699999999999</v>
      </c>
      <c r="AX407" s="10">
        <v>10.5</v>
      </c>
      <c r="AY407" s="10">
        <v>0.91</v>
      </c>
      <c r="AZ407" s="10">
        <v>485</v>
      </c>
      <c r="BA407" s="10" t="s">
        <v>357</v>
      </c>
      <c r="BB407" s="10">
        <v>0.20030000000000001</v>
      </c>
      <c r="BC407" s="10">
        <v>0.1026</v>
      </c>
      <c r="BD407" s="10">
        <v>12.373799999999999</v>
      </c>
      <c r="BE407" s="10">
        <v>10.5</v>
      </c>
      <c r="BF407" s="10">
        <v>0.89</v>
      </c>
      <c r="BG407" s="10">
        <v>0.40679999999999999</v>
      </c>
      <c r="BH407" s="10">
        <v>0.2084</v>
      </c>
      <c r="BI407" s="10">
        <v>25.131799999999998</v>
      </c>
      <c r="BJ407" s="10">
        <v>10.5</v>
      </c>
      <c r="BK407" s="10">
        <v>0.89</v>
      </c>
      <c r="BL407" s="10">
        <v>0.2752</v>
      </c>
      <c r="BM407" s="10">
        <v>0.14099999999999999</v>
      </c>
      <c r="BN407" s="10">
        <v>17.001100000000001</v>
      </c>
      <c r="BO407" s="10">
        <v>10.5</v>
      </c>
      <c r="BP407" s="10">
        <v>0.89</v>
      </c>
      <c r="BQ407" s="10">
        <v>485</v>
      </c>
      <c r="BR407" s="10" t="s">
        <v>357</v>
      </c>
      <c r="BS407" s="10">
        <v>0.62319999999999998</v>
      </c>
      <c r="BT407" s="10">
        <v>0.3296</v>
      </c>
      <c r="BU407" s="10">
        <v>38.764499999999998</v>
      </c>
      <c r="BV407" s="10">
        <v>10.5</v>
      </c>
      <c r="BW407" s="10">
        <v>0.88</v>
      </c>
      <c r="BX407" s="10">
        <v>0.92879999999999996</v>
      </c>
      <c r="BY407" s="10">
        <v>0.37</v>
      </c>
      <c r="BZ407" s="10">
        <v>54.9739</v>
      </c>
      <c r="CA407" s="10">
        <v>10.5</v>
      </c>
      <c r="CB407" s="10">
        <v>0.93</v>
      </c>
      <c r="CC407" s="10">
        <v>1.0631999999999999</v>
      </c>
      <c r="CD407" s="10">
        <v>0.35720000000000002</v>
      </c>
      <c r="CE407" s="10">
        <v>61.671999999999997</v>
      </c>
      <c r="CF407" s="10">
        <v>10.5</v>
      </c>
      <c r="CG407" s="10">
        <v>0.95</v>
      </c>
      <c r="CH407" s="10">
        <v>485</v>
      </c>
      <c r="CI407" s="10" t="s">
        <v>357</v>
      </c>
      <c r="CJ407" s="10">
        <v>0.27279999999999999</v>
      </c>
      <c r="CK407" s="10">
        <v>0.26200000000000001</v>
      </c>
      <c r="CL407" s="10">
        <v>20.797699999999999</v>
      </c>
      <c r="CM407" s="10">
        <v>10.5</v>
      </c>
      <c r="CN407" s="10">
        <v>0.72</v>
      </c>
      <c r="CO407" s="10">
        <v>0.46039999999999998</v>
      </c>
      <c r="CP407" s="10">
        <v>0.3468</v>
      </c>
      <c r="CQ407" s="10">
        <v>31.6938</v>
      </c>
      <c r="CR407" s="10">
        <v>10.5</v>
      </c>
      <c r="CS407" s="10">
        <v>0.8</v>
      </c>
      <c r="CT407" s="10">
        <v>0.3216</v>
      </c>
      <c r="CU407" s="10">
        <v>0.30480000000000002</v>
      </c>
      <c r="CV407" s="10">
        <v>24.363700000000001</v>
      </c>
      <c r="CW407" s="10">
        <v>10.5</v>
      </c>
      <c r="CX407" s="10">
        <v>0.73</v>
      </c>
      <c r="CY407" s="10">
        <v>509</v>
      </c>
      <c r="CZ407" s="10" t="s">
        <v>374</v>
      </c>
      <c r="DA407" s="10">
        <v>8.1799999999999998E-2</v>
      </c>
      <c r="DB407" s="10">
        <v>3.9600000000000003E-2</v>
      </c>
      <c r="DC407" s="10">
        <v>5</v>
      </c>
      <c r="DD407" s="10">
        <v>10.5</v>
      </c>
      <c r="DE407" s="10">
        <v>0.9</v>
      </c>
      <c r="DF407" s="10">
        <v>8.1799999999999998E-2</v>
      </c>
      <c r="DG407" s="10">
        <v>3.9600000000000003E-2</v>
      </c>
      <c r="DH407" s="10">
        <v>5</v>
      </c>
      <c r="DI407" s="10">
        <v>10.5</v>
      </c>
      <c r="DJ407" s="10">
        <v>0.9</v>
      </c>
      <c r="DK407" s="10">
        <v>8.1799999999999998E-2</v>
      </c>
      <c r="DL407" s="10">
        <v>3.9600000000000003E-2</v>
      </c>
      <c r="DM407" s="10">
        <v>5</v>
      </c>
      <c r="DN407" s="10">
        <v>10.5</v>
      </c>
      <c r="DO407" s="10">
        <v>0.9</v>
      </c>
    </row>
    <row r="408" spans="1:119" x14ac:dyDescent="0.25">
      <c r="A408" s="10">
        <v>486</v>
      </c>
      <c r="B408" s="10" t="s">
        <v>358</v>
      </c>
      <c r="C408" s="10">
        <v>0</v>
      </c>
      <c r="D408" s="10">
        <v>0</v>
      </c>
      <c r="E408" s="10">
        <v>0</v>
      </c>
      <c r="F408" s="10">
        <v>10.6</v>
      </c>
      <c r="G408" s="10">
        <v>0</v>
      </c>
      <c r="H408" s="10">
        <v>0</v>
      </c>
      <c r="I408" s="10">
        <v>0</v>
      </c>
      <c r="J408" s="10">
        <v>0</v>
      </c>
      <c r="K408" s="10">
        <v>10.5</v>
      </c>
      <c r="L408" s="10">
        <v>0</v>
      </c>
      <c r="M408" s="10">
        <v>0</v>
      </c>
      <c r="N408" s="10">
        <v>0</v>
      </c>
      <c r="O408" s="10">
        <v>0</v>
      </c>
      <c r="P408" s="10">
        <v>10.5</v>
      </c>
      <c r="Q408" s="10">
        <v>0</v>
      </c>
      <c r="R408" s="10">
        <v>486</v>
      </c>
      <c r="S408" s="10" t="s">
        <v>358</v>
      </c>
      <c r="T408" s="10">
        <v>0</v>
      </c>
      <c r="U408" s="10">
        <v>0</v>
      </c>
      <c r="V408" s="10">
        <v>0</v>
      </c>
      <c r="W408" s="10">
        <v>10.5</v>
      </c>
      <c r="Y408" s="10">
        <v>0</v>
      </c>
      <c r="Z408" s="10">
        <v>0</v>
      </c>
      <c r="AA408" s="10">
        <v>0</v>
      </c>
      <c r="AB408" s="10">
        <v>10.5</v>
      </c>
      <c r="AD408" s="10">
        <v>0</v>
      </c>
      <c r="AE408" s="10">
        <v>0</v>
      </c>
      <c r="AF408" s="10">
        <v>0</v>
      </c>
      <c r="AG408" s="10">
        <v>10.5</v>
      </c>
      <c r="AI408" s="10">
        <v>486</v>
      </c>
      <c r="AJ408" s="10" t="s">
        <v>358</v>
      </c>
      <c r="AK408" s="10">
        <v>0</v>
      </c>
      <c r="AL408" s="10">
        <v>0</v>
      </c>
      <c r="AM408" s="10">
        <v>0</v>
      </c>
      <c r="AN408" s="10">
        <v>10.5</v>
      </c>
      <c r="AO408" s="10">
        <v>0</v>
      </c>
      <c r="AP408" s="10">
        <v>0</v>
      </c>
      <c r="AQ408" s="10">
        <v>0</v>
      </c>
      <c r="AR408" s="10">
        <v>0</v>
      </c>
      <c r="AS408" s="10">
        <v>10.5</v>
      </c>
      <c r="AT408" s="10">
        <v>0</v>
      </c>
      <c r="AU408" s="10">
        <v>0</v>
      </c>
      <c r="AV408" s="10">
        <v>0</v>
      </c>
      <c r="AW408" s="10">
        <v>0</v>
      </c>
      <c r="AX408" s="10">
        <v>10.5</v>
      </c>
      <c r="AY408" s="10">
        <v>0</v>
      </c>
      <c r="AZ408" s="10">
        <v>486</v>
      </c>
      <c r="BA408" s="10" t="s">
        <v>358</v>
      </c>
      <c r="BB408" s="10">
        <v>0</v>
      </c>
      <c r="BC408" s="10">
        <v>0</v>
      </c>
      <c r="BD408" s="10">
        <v>0</v>
      </c>
      <c r="BE408" s="10">
        <v>10.5</v>
      </c>
      <c r="BF408" s="10">
        <v>0</v>
      </c>
      <c r="BG408" s="10">
        <v>0</v>
      </c>
      <c r="BH408" s="10">
        <v>0</v>
      </c>
      <c r="BI408" s="10">
        <v>0</v>
      </c>
      <c r="BJ408" s="10">
        <v>10.5</v>
      </c>
      <c r="BK408" s="10">
        <v>0</v>
      </c>
      <c r="BL408" s="10">
        <v>0</v>
      </c>
      <c r="BM408" s="10">
        <v>0</v>
      </c>
      <c r="BN408" s="10">
        <v>0</v>
      </c>
      <c r="BO408" s="10">
        <v>10.5</v>
      </c>
      <c r="BP408" s="10">
        <v>0</v>
      </c>
      <c r="BQ408" s="10">
        <v>486</v>
      </c>
      <c r="BR408" s="10" t="s">
        <v>358</v>
      </c>
      <c r="BS408" s="10">
        <v>0</v>
      </c>
      <c r="BT408" s="10">
        <v>0</v>
      </c>
      <c r="BU408" s="10">
        <v>0</v>
      </c>
      <c r="BV408" s="10">
        <v>10.5</v>
      </c>
      <c r="BW408" s="10">
        <v>0</v>
      </c>
      <c r="BX408" s="10">
        <v>0</v>
      </c>
      <c r="BY408" s="10">
        <v>0</v>
      </c>
      <c r="BZ408" s="10">
        <v>0</v>
      </c>
      <c r="CA408" s="10">
        <v>10.5</v>
      </c>
      <c r="CB408" s="10">
        <v>0</v>
      </c>
      <c r="CC408" s="10">
        <v>0</v>
      </c>
      <c r="CD408" s="10">
        <v>0</v>
      </c>
      <c r="CE408" s="10">
        <v>0</v>
      </c>
      <c r="CF408" s="10">
        <v>10.5</v>
      </c>
      <c r="CG408" s="10">
        <v>0</v>
      </c>
      <c r="CH408" s="10">
        <v>486</v>
      </c>
      <c r="CI408" s="10" t="s">
        <v>358</v>
      </c>
      <c r="CJ408" s="10">
        <v>0</v>
      </c>
      <c r="CK408" s="10">
        <v>0</v>
      </c>
      <c r="CL408" s="10">
        <v>0</v>
      </c>
      <c r="CM408" s="10">
        <v>10.5</v>
      </c>
      <c r="CN408" s="10">
        <v>0</v>
      </c>
      <c r="CO408" s="10">
        <v>0</v>
      </c>
      <c r="CP408" s="10">
        <v>0</v>
      </c>
      <c r="CQ408" s="10">
        <v>0</v>
      </c>
      <c r="CR408" s="10">
        <v>10.5</v>
      </c>
      <c r="CS408" s="10">
        <v>0</v>
      </c>
      <c r="CT408" s="10">
        <v>0</v>
      </c>
      <c r="CU408" s="10">
        <v>0</v>
      </c>
      <c r="CV408" s="10">
        <v>0</v>
      </c>
      <c r="CW408" s="10">
        <v>10.5</v>
      </c>
      <c r="CX408" s="10">
        <v>0</v>
      </c>
      <c r="CY408" s="10">
        <v>500</v>
      </c>
      <c r="CZ408" s="10" t="s">
        <v>375</v>
      </c>
      <c r="DA408" s="10">
        <v>8.2699999999999996E-2</v>
      </c>
      <c r="DB408" s="10">
        <v>3.7699999999999997E-2</v>
      </c>
      <c r="DC408" s="10">
        <v>5</v>
      </c>
      <c r="DD408" s="10">
        <v>10.5</v>
      </c>
      <c r="DE408" s="10">
        <v>0.91</v>
      </c>
      <c r="DF408" s="10">
        <v>8.2699999999999996E-2</v>
      </c>
      <c r="DG408" s="10">
        <v>3.7699999999999997E-2</v>
      </c>
      <c r="DH408" s="10">
        <v>5</v>
      </c>
      <c r="DI408" s="10">
        <v>10.5</v>
      </c>
      <c r="DJ408" s="10">
        <v>0.91</v>
      </c>
      <c r="DK408" s="10">
        <v>8.2699999999999996E-2</v>
      </c>
      <c r="DL408" s="10">
        <v>3.7699999999999997E-2</v>
      </c>
      <c r="DM408" s="10">
        <v>5</v>
      </c>
      <c r="DN408" s="10">
        <v>10.5</v>
      </c>
      <c r="DO408" s="10">
        <v>0.91</v>
      </c>
    </row>
    <row r="409" spans="1:119" x14ac:dyDescent="0.25">
      <c r="A409" s="10">
        <v>487</v>
      </c>
      <c r="B409" s="10" t="s">
        <v>359</v>
      </c>
      <c r="C409" s="10">
        <v>0</v>
      </c>
      <c r="D409" s="10">
        <v>0</v>
      </c>
      <c r="E409" s="10">
        <v>0</v>
      </c>
      <c r="F409" s="10">
        <v>10.6</v>
      </c>
      <c r="G409" s="10">
        <v>0</v>
      </c>
      <c r="H409" s="10">
        <v>0</v>
      </c>
      <c r="I409" s="10">
        <v>0</v>
      </c>
      <c r="J409" s="10">
        <v>0</v>
      </c>
      <c r="K409" s="10">
        <v>10.5</v>
      </c>
      <c r="L409" s="10">
        <v>0</v>
      </c>
      <c r="M409" s="10">
        <v>0</v>
      </c>
      <c r="N409" s="10">
        <v>0</v>
      </c>
      <c r="O409" s="10">
        <v>0</v>
      </c>
      <c r="P409" s="10">
        <v>10.5</v>
      </c>
      <c r="Q409" s="10">
        <v>0</v>
      </c>
      <c r="R409" s="10">
        <v>487</v>
      </c>
      <c r="S409" s="10" t="s">
        <v>359</v>
      </c>
      <c r="T409" s="10">
        <v>0</v>
      </c>
      <c r="U409" s="10">
        <v>0</v>
      </c>
      <c r="V409" s="10">
        <v>0</v>
      </c>
      <c r="W409" s="10">
        <v>10.5</v>
      </c>
      <c r="Y409" s="10">
        <v>0</v>
      </c>
      <c r="Z409" s="10">
        <v>0</v>
      </c>
      <c r="AA409" s="10">
        <v>0</v>
      </c>
      <c r="AB409" s="10">
        <v>10.5</v>
      </c>
      <c r="AD409" s="10">
        <v>0</v>
      </c>
      <c r="AE409" s="10">
        <v>0</v>
      </c>
      <c r="AF409" s="10">
        <v>0</v>
      </c>
      <c r="AG409" s="10">
        <v>10.5</v>
      </c>
      <c r="AI409" s="10">
        <v>487</v>
      </c>
      <c r="AJ409" s="10" t="s">
        <v>359</v>
      </c>
      <c r="AK409" s="10">
        <v>0</v>
      </c>
      <c r="AL409" s="10">
        <v>0</v>
      </c>
      <c r="AM409" s="10">
        <v>0</v>
      </c>
      <c r="AN409" s="10">
        <v>10.5</v>
      </c>
      <c r="AO409" s="10">
        <v>0</v>
      </c>
      <c r="AP409" s="10">
        <v>0</v>
      </c>
      <c r="AQ409" s="10">
        <v>0</v>
      </c>
      <c r="AR409" s="10">
        <v>0</v>
      </c>
      <c r="AS409" s="10">
        <v>10.5</v>
      </c>
      <c r="AT409" s="10">
        <v>0</v>
      </c>
      <c r="AU409" s="10">
        <v>0</v>
      </c>
      <c r="AV409" s="10">
        <v>0</v>
      </c>
      <c r="AW409" s="10">
        <v>0</v>
      </c>
      <c r="AX409" s="10">
        <v>10.5</v>
      </c>
      <c r="AY409" s="10">
        <v>0</v>
      </c>
      <c r="AZ409" s="10">
        <v>487</v>
      </c>
      <c r="BA409" s="10" t="s">
        <v>359</v>
      </c>
      <c r="BB409" s="10">
        <v>0</v>
      </c>
      <c r="BC409" s="10">
        <v>0</v>
      </c>
      <c r="BD409" s="10">
        <v>0</v>
      </c>
      <c r="BE409" s="10">
        <v>10.5</v>
      </c>
      <c r="BF409" s="10">
        <v>0</v>
      </c>
      <c r="BG409" s="10">
        <v>0</v>
      </c>
      <c r="BH409" s="10">
        <v>0</v>
      </c>
      <c r="BI409" s="10">
        <v>0</v>
      </c>
      <c r="BJ409" s="10">
        <v>10.5</v>
      </c>
      <c r="BK409" s="10">
        <v>0</v>
      </c>
      <c r="BL409" s="10">
        <v>0</v>
      </c>
      <c r="BM409" s="10">
        <v>0</v>
      </c>
      <c r="BN409" s="10">
        <v>0</v>
      </c>
      <c r="BO409" s="10">
        <v>10.5</v>
      </c>
      <c r="BP409" s="10">
        <v>0</v>
      </c>
      <c r="BQ409" s="10">
        <v>487</v>
      </c>
      <c r="BR409" s="10" t="s">
        <v>359</v>
      </c>
      <c r="BS409" s="10">
        <v>7.3300000000000004E-2</v>
      </c>
      <c r="BT409" s="10">
        <v>2.1600000000000001E-2</v>
      </c>
      <c r="BU409" s="10">
        <v>4.2</v>
      </c>
      <c r="BV409" s="10">
        <v>10.5</v>
      </c>
      <c r="BW409" s="10">
        <v>0.96</v>
      </c>
      <c r="BX409" s="10">
        <v>7.5300000000000006E-2</v>
      </c>
      <c r="BY409" s="10">
        <v>1.2699999999999999E-2</v>
      </c>
      <c r="BZ409" s="10">
        <v>4.2</v>
      </c>
      <c r="CA409" s="10">
        <v>10.5</v>
      </c>
      <c r="CB409" s="10">
        <v>0.99</v>
      </c>
      <c r="CC409" s="10">
        <v>7.3499999999999996E-2</v>
      </c>
      <c r="CD409" s="10">
        <v>2.07E-2</v>
      </c>
      <c r="CE409" s="10">
        <v>4.2</v>
      </c>
      <c r="CF409" s="10">
        <v>10.5</v>
      </c>
      <c r="CG409" s="10">
        <v>0.96</v>
      </c>
      <c r="CH409" s="10">
        <v>487</v>
      </c>
      <c r="CI409" s="10" t="s">
        <v>359</v>
      </c>
      <c r="CJ409" s="10">
        <v>0</v>
      </c>
      <c r="CK409" s="10">
        <v>0</v>
      </c>
      <c r="CL409" s="10">
        <v>0</v>
      </c>
      <c r="CM409" s="10">
        <v>10.5</v>
      </c>
      <c r="CN409" s="10">
        <v>0</v>
      </c>
      <c r="CO409" s="10">
        <v>0</v>
      </c>
      <c r="CP409" s="10">
        <v>0</v>
      </c>
      <c r="CQ409" s="10">
        <v>0</v>
      </c>
      <c r="CR409" s="10">
        <v>10.5</v>
      </c>
      <c r="CS409" s="10">
        <v>0</v>
      </c>
      <c r="CT409" s="10">
        <v>0</v>
      </c>
      <c r="CU409" s="10">
        <v>0</v>
      </c>
      <c r="CV409" s="10">
        <v>0</v>
      </c>
      <c r="CW409" s="10">
        <v>10.5</v>
      </c>
      <c r="CX409" s="10">
        <v>0</v>
      </c>
      <c r="CY409" s="10">
        <v>511</v>
      </c>
      <c r="CZ409" s="10" t="s">
        <v>376</v>
      </c>
      <c r="DA409" s="10">
        <v>8.9999999999999998E-4</v>
      </c>
      <c r="DB409" s="10">
        <v>0</v>
      </c>
      <c r="DC409" s="10">
        <v>5.11E-2</v>
      </c>
      <c r="DD409" s="10">
        <v>10.5</v>
      </c>
      <c r="DE409" s="10">
        <v>1</v>
      </c>
      <c r="DF409" s="10">
        <v>8.9999999999999998E-4</v>
      </c>
      <c r="DG409" s="10">
        <v>0</v>
      </c>
      <c r="DH409" s="10">
        <v>5.11E-2</v>
      </c>
      <c r="DI409" s="10">
        <v>10.5</v>
      </c>
      <c r="DJ409" s="10">
        <v>1</v>
      </c>
      <c r="DK409" s="10">
        <v>8.9999999999999998E-4</v>
      </c>
      <c r="DL409" s="10">
        <v>0</v>
      </c>
      <c r="DM409" s="10">
        <v>5.11E-2</v>
      </c>
      <c r="DN409" s="10">
        <v>10.5</v>
      </c>
      <c r="DO409" s="10">
        <v>1</v>
      </c>
    </row>
    <row r="410" spans="1:119" x14ac:dyDescent="0.25">
      <c r="A410" s="10">
        <v>488</v>
      </c>
      <c r="B410" s="10" t="s">
        <v>360</v>
      </c>
      <c r="C410" s="10">
        <v>0</v>
      </c>
      <c r="D410" s="10">
        <v>0</v>
      </c>
      <c r="E410" s="10">
        <v>0</v>
      </c>
      <c r="F410" s="10">
        <v>10.6</v>
      </c>
      <c r="G410" s="10">
        <v>0</v>
      </c>
      <c r="H410" s="10">
        <v>0</v>
      </c>
      <c r="I410" s="10">
        <v>0</v>
      </c>
      <c r="J410" s="10">
        <v>0</v>
      </c>
      <c r="K410" s="10">
        <v>10.5</v>
      </c>
      <c r="L410" s="10">
        <v>0</v>
      </c>
      <c r="M410" s="10">
        <v>0</v>
      </c>
      <c r="N410" s="10">
        <v>0</v>
      </c>
      <c r="O410" s="10">
        <v>0</v>
      </c>
      <c r="P410" s="10">
        <v>10.5</v>
      </c>
      <c r="Q410" s="10">
        <v>0</v>
      </c>
      <c r="R410" s="10">
        <v>488</v>
      </c>
      <c r="S410" s="10" t="s">
        <v>360</v>
      </c>
      <c r="T410" s="10">
        <v>0</v>
      </c>
      <c r="U410" s="10">
        <v>0</v>
      </c>
      <c r="V410" s="10">
        <v>0</v>
      </c>
      <c r="W410" s="10">
        <v>10.5</v>
      </c>
      <c r="Y410" s="10">
        <v>0</v>
      </c>
      <c r="Z410" s="10">
        <v>0</v>
      </c>
      <c r="AA410" s="10">
        <v>0</v>
      </c>
      <c r="AB410" s="10">
        <v>10.5</v>
      </c>
      <c r="AD410" s="10">
        <v>0</v>
      </c>
      <c r="AE410" s="10">
        <v>0</v>
      </c>
      <c r="AF410" s="10">
        <v>0</v>
      </c>
      <c r="AG410" s="10">
        <v>10.5</v>
      </c>
      <c r="AI410" s="10">
        <v>488</v>
      </c>
      <c r="AJ410" s="10" t="s">
        <v>360</v>
      </c>
      <c r="AK410" s="10">
        <v>0</v>
      </c>
      <c r="AL410" s="10">
        <v>0</v>
      </c>
      <c r="AM410" s="10">
        <v>0</v>
      </c>
      <c r="AN410" s="10">
        <v>10.5</v>
      </c>
      <c r="AO410" s="10">
        <v>0</v>
      </c>
      <c r="AP410" s="10">
        <v>0</v>
      </c>
      <c r="AQ410" s="10">
        <v>0</v>
      </c>
      <c r="AR410" s="10">
        <v>0</v>
      </c>
      <c r="AS410" s="10">
        <v>10.5</v>
      </c>
      <c r="AT410" s="10">
        <v>0</v>
      </c>
      <c r="AU410" s="10">
        <v>0</v>
      </c>
      <c r="AV410" s="10">
        <v>0</v>
      </c>
      <c r="AW410" s="10">
        <v>0</v>
      </c>
      <c r="AX410" s="10">
        <v>10.5</v>
      </c>
      <c r="AY410" s="10">
        <v>0</v>
      </c>
      <c r="AZ410" s="10">
        <v>488</v>
      </c>
      <c r="BA410" s="10" t="s">
        <v>360</v>
      </c>
      <c r="BB410" s="10">
        <v>0</v>
      </c>
      <c r="BC410" s="10">
        <v>0</v>
      </c>
      <c r="BD410" s="10">
        <v>0</v>
      </c>
      <c r="BE410" s="10">
        <v>10.5</v>
      </c>
      <c r="BF410" s="10">
        <v>0</v>
      </c>
      <c r="BG410" s="10">
        <v>0</v>
      </c>
      <c r="BH410" s="10">
        <v>0</v>
      </c>
      <c r="BI410" s="10">
        <v>0</v>
      </c>
      <c r="BJ410" s="10">
        <v>10.5</v>
      </c>
      <c r="BK410" s="10">
        <v>0</v>
      </c>
      <c r="BL410" s="10">
        <v>0</v>
      </c>
      <c r="BM410" s="10">
        <v>0</v>
      </c>
      <c r="BN410" s="10">
        <v>0</v>
      </c>
      <c r="BO410" s="10">
        <v>10.5</v>
      </c>
      <c r="BP410" s="10">
        <v>0</v>
      </c>
      <c r="BQ410" s="10">
        <v>488</v>
      </c>
      <c r="BR410" s="10" t="s">
        <v>360</v>
      </c>
      <c r="BS410" s="10">
        <v>0</v>
      </c>
      <c r="BT410" s="10">
        <v>0</v>
      </c>
      <c r="BU410" s="10">
        <v>0</v>
      </c>
      <c r="BV410" s="10">
        <v>10.5</v>
      </c>
      <c r="BW410" s="10">
        <v>0</v>
      </c>
      <c r="BX410" s="10">
        <v>0</v>
      </c>
      <c r="BY410" s="10">
        <v>0</v>
      </c>
      <c r="BZ410" s="10">
        <v>0</v>
      </c>
      <c r="CA410" s="10">
        <v>10.5</v>
      </c>
      <c r="CB410" s="10">
        <v>0</v>
      </c>
      <c r="CC410" s="10">
        <v>0</v>
      </c>
      <c r="CD410" s="10">
        <v>0</v>
      </c>
      <c r="CE410" s="10">
        <v>0</v>
      </c>
      <c r="CF410" s="10">
        <v>10.5</v>
      </c>
      <c r="CG410" s="10">
        <v>0</v>
      </c>
      <c r="CH410" s="10">
        <v>488</v>
      </c>
      <c r="CI410" s="10" t="s">
        <v>360</v>
      </c>
      <c r="CJ410" s="10">
        <v>0</v>
      </c>
      <c r="CK410" s="10">
        <v>0</v>
      </c>
      <c r="CL410" s="10">
        <v>0</v>
      </c>
      <c r="CM410" s="10">
        <v>10.5</v>
      </c>
      <c r="CN410" s="10">
        <v>0</v>
      </c>
      <c r="CO410" s="10">
        <v>0</v>
      </c>
      <c r="CP410" s="10">
        <v>0</v>
      </c>
      <c r="CQ410" s="10">
        <v>0</v>
      </c>
      <c r="CR410" s="10">
        <v>10.5</v>
      </c>
      <c r="CS410" s="10">
        <v>0</v>
      </c>
      <c r="CT410" s="10">
        <v>0</v>
      </c>
      <c r="CU410" s="10">
        <v>0</v>
      </c>
      <c r="CV410" s="10">
        <v>0</v>
      </c>
      <c r="CW410" s="10">
        <v>10.5</v>
      </c>
      <c r="CX410" s="10">
        <v>0</v>
      </c>
      <c r="CY410" s="10">
        <v>512</v>
      </c>
      <c r="CZ410" s="10" t="s">
        <v>377</v>
      </c>
      <c r="DA410" s="10">
        <v>0</v>
      </c>
      <c r="DB410" s="10">
        <v>0</v>
      </c>
      <c r="DC410" s="10">
        <v>0</v>
      </c>
      <c r="DD410" s="10">
        <v>10.5</v>
      </c>
      <c r="DE410" s="10">
        <v>0</v>
      </c>
      <c r="DF410" s="10">
        <v>0</v>
      </c>
      <c r="DG410" s="10">
        <v>0</v>
      </c>
      <c r="DH410" s="10">
        <v>0</v>
      </c>
      <c r="DI410" s="10">
        <v>10.5</v>
      </c>
      <c r="DJ410" s="10">
        <v>0</v>
      </c>
      <c r="DK410" s="10">
        <v>0</v>
      </c>
      <c r="DL410" s="10">
        <v>0</v>
      </c>
      <c r="DM410" s="10">
        <v>0</v>
      </c>
      <c r="DN410" s="10">
        <v>10.5</v>
      </c>
      <c r="DO410" s="10">
        <v>0</v>
      </c>
    </row>
    <row r="411" spans="1:119" x14ac:dyDescent="0.25">
      <c r="A411" s="10">
        <v>489</v>
      </c>
      <c r="B411" s="10" t="s">
        <v>361</v>
      </c>
      <c r="C411" s="10">
        <v>0</v>
      </c>
      <c r="D411" s="10">
        <v>0</v>
      </c>
      <c r="E411" s="10">
        <v>0</v>
      </c>
      <c r="F411" s="10">
        <v>10.6</v>
      </c>
      <c r="G411" s="10">
        <v>0</v>
      </c>
      <c r="H411" s="10">
        <v>0</v>
      </c>
      <c r="I411" s="10">
        <v>0</v>
      </c>
      <c r="J411" s="10">
        <v>0</v>
      </c>
      <c r="K411" s="10">
        <v>10.5</v>
      </c>
      <c r="L411" s="10">
        <v>0</v>
      </c>
      <c r="M411" s="10">
        <v>0</v>
      </c>
      <c r="N411" s="10">
        <v>0</v>
      </c>
      <c r="O411" s="10">
        <v>0</v>
      </c>
      <c r="P411" s="10">
        <v>10.5</v>
      </c>
      <c r="Q411" s="10">
        <v>0</v>
      </c>
      <c r="R411" s="10">
        <v>489</v>
      </c>
      <c r="S411" s="10" t="s">
        <v>361</v>
      </c>
      <c r="T411" s="10">
        <v>0</v>
      </c>
      <c r="U411" s="10">
        <v>0</v>
      </c>
      <c r="V411" s="10">
        <v>0</v>
      </c>
      <c r="W411" s="10">
        <v>10.5</v>
      </c>
      <c r="Y411" s="10">
        <v>0</v>
      </c>
      <c r="Z411" s="10">
        <v>0</v>
      </c>
      <c r="AA411" s="10">
        <v>0</v>
      </c>
      <c r="AB411" s="10">
        <v>10.5</v>
      </c>
      <c r="AD411" s="10">
        <v>0</v>
      </c>
      <c r="AE411" s="10">
        <v>0</v>
      </c>
      <c r="AF411" s="10">
        <v>0</v>
      </c>
      <c r="AG411" s="10">
        <v>10.5</v>
      </c>
      <c r="AI411" s="10">
        <v>489</v>
      </c>
      <c r="AJ411" s="10" t="s">
        <v>361</v>
      </c>
      <c r="AK411" s="10">
        <v>0</v>
      </c>
      <c r="AL411" s="10">
        <v>0</v>
      </c>
      <c r="AM411" s="10">
        <v>0</v>
      </c>
      <c r="AN411" s="10">
        <v>10.5</v>
      </c>
      <c r="AO411" s="10">
        <v>0</v>
      </c>
      <c r="AP411" s="10">
        <v>0</v>
      </c>
      <c r="AQ411" s="10">
        <v>0</v>
      </c>
      <c r="AR411" s="10">
        <v>0</v>
      </c>
      <c r="AS411" s="10">
        <v>10.5</v>
      </c>
      <c r="AT411" s="10">
        <v>0</v>
      </c>
      <c r="AU411" s="10">
        <v>0</v>
      </c>
      <c r="AV411" s="10">
        <v>0</v>
      </c>
      <c r="AW411" s="10">
        <v>0</v>
      </c>
      <c r="AX411" s="10">
        <v>10.5</v>
      </c>
      <c r="AY411" s="10">
        <v>0</v>
      </c>
      <c r="AZ411" s="10">
        <v>489</v>
      </c>
      <c r="BA411" s="10" t="s">
        <v>361</v>
      </c>
      <c r="BB411" s="10">
        <v>0</v>
      </c>
      <c r="BC411" s="10">
        <v>0</v>
      </c>
      <c r="BD411" s="10">
        <v>0</v>
      </c>
      <c r="BE411" s="10">
        <v>10.5</v>
      </c>
      <c r="BF411" s="10">
        <v>0</v>
      </c>
      <c r="BG411" s="10">
        <v>0</v>
      </c>
      <c r="BH411" s="10">
        <v>0</v>
      </c>
      <c r="BI411" s="10">
        <v>0</v>
      </c>
      <c r="BJ411" s="10">
        <v>10.5</v>
      </c>
      <c r="BK411" s="10">
        <v>0</v>
      </c>
      <c r="BL411" s="10">
        <v>0</v>
      </c>
      <c r="BM411" s="10">
        <v>0</v>
      </c>
      <c r="BN411" s="10">
        <v>0</v>
      </c>
      <c r="BO411" s="10">
        <v>10.5</v>
      </c>
      <c r="BP411" s="10">
        <v>0</v>
      </c>
      <c r="BQ411" s="10">
        <v>489</v>
      </c>
      <c r="BR411" s="10" t="s">
        <v>361</v>
      </c>
      <c r="BS411" s="10">
        <v>0</v>
      </c>
      <c r="BT411" s="10">
        <v>0</v>
      </c>
      <c r="BU411" s="10">
        <v>0</v>
      </c>
      <c r="BV411" s="10">
        <v>10.5</v>
      </c>
      <c r="BW411" s="10">
        <v>0</v>
      </c>
      <c r="BX411" s="10">
        <v>0</v>
      </c>
      <c r="BY411" s="10">
        <v>0</v>
      </c>
      <c r="BZ411" s="10">
        <v>0</v>
      </c>
      <c r="CA411" s="10">
        <v>10.5</v>
      </c>
      <c r="CB411" s="10">
        <v>0</v>
      </c>
      <c r="CC411" s="10">
        <v>0</v>
      </c>
      <c r="CD411" s="10">
        <v>0</v>
      </c>
      <c r="CE411" s="10">
        <v>0</v>
      </c>
      <c r="CF411" s="10">
        <v>10.5</v>
      </c>
      <c r="CG411" s="10">
        <v>0</v>
      </c>
      <c r="CH411" s="10">
        <v>489</v>
      </c>
      <c r="CI411" s="10" t="s">
        <v>361</v>
      </c>
      <c r="CJ411" s="10">
        <v>0</v>
      </c>
      <c r="CK411" s="10">
        <v>0</v>
      </c>
      <c r="CL411" s="10">
        <v>0</v>
      </c>
      <c r="CM411" s="10">
        <v>10.5</v>
      </c>
      <c r="CN411" s="10">
        <v>0</v>
      </c>
      <c r="CO411" s="10">
        <v>0</v>
      </c>
      <c r="CP411" s="10">
        <v>0</v>
      </c>
      <c r="CQ411" s="10">
        <v>0</v>
      </c>
      <c r="CR411" s="10">
        <v>10.5</v>
      </c>
      <c r="CS411" s="10">
        <v>0</v>
      </c>
      <c r="CT411" s="10">
        <v>0</v>
      </c>
      <c r="CU411" s="10">
        <v>0</v>
      </c>
      <c r="CV411" s="10">
        <v>0</v>
      </c>
      <c r="CW411" s="10">
        <v>10.5</v>
      </c>
      <c r="CX411" s="10">
        <v>0</v>
      </c>
      <c r="CY411" s="10">
        <v>513</v>
      </c>
      <c r="CZ411" s="10" t="s">
        <v>378</v>
      </c>
      <c r="DA411" s="10">
        <v>0.15379999999999999</v>
      </c>
      <c r="DB411" s="10">
        <v>2.5499999999999998E-2</v>
      </c>
      <c r="DC411" s="10">
        <v>8.5744000000000007</v>
      </c>
      <c r="DD411" s="10">
        <v>10.5</v>
      </c>
      <c r="DE411" s="10">
        <v>0.99</v>
      </c>
      <c r="DF411" s="10">
        <v>0.2702</v>
      </c>
      <c r="DG411" s="10">
        <v>3.8899999999999997E-2</v>
      </c>
      <c r="DH411" s="10">
        <v>15.009600000000001</v>
      </c>
      <c r="DI411" s="10">
        <v>10.5</v>
      </c>
      <c r="DJ411" s="10">
        <v>0.99</v>
      </c>
      <c r="DK411" s="10">
        <v>0.38779999999999998</v>
      </c>
      <c r="DL411" s="10">
        <v>4.5499999999999999E-2</v>
      </c>
      <c r="DM411" s="10">
        <v>21.472200000000001</v>
      </c>
      <c r="DN411" s="10">
        <v>10.5</v>
      </c>
      <c r="DO411" s="10">
        <v>0.99</v>
      </c>
    </row>
    <row r="412" spans="1:119" x14ac:dyDescent="0.25">
      <c r="A412" s="10">
        <v>490</v>
      </c>
      <c r="B412" s="10" t="s">
        <v>362</v>
      </c>
      <c r="C412" s="10">
        <v>0.26</v>
      </c>
      <c r="D412" s="10">
        <v>0.09</v>
      </c>
      <c r="E412" s="10">
        <v>15</v>
      </c>
      <c r="F412" s="10">
        <v>10.6</v>
      </c>
      <c r="G412" s="10">
        <v>0.94</v>
      </c>
      <c r="H412" s="10">
        <v>1.2</v>
      </c>
      <c r="I412" s="10">
        <v>0.43</v>
      </c>
      <c r="J412" s="10">
        <v>70</v>
      </c>
      <c r="K412" s="10">
        <v>10.5</v>
      </c>
      <c r="L412" s="10">
        <v>0.94</v>
      </c>
      <c r="M412" s="10">
        <v>1.2</v>
      </c>
      <c r="N412" s="10">
        <v>0.43</v>
      </c>
      <c r="O412" s="10">
        <v>70</v>
      </c>
      <c r="P412" s="10">
        <v>10.5</v>
      </c>
      <c r="Q412" s="10">
        <v>0.94</v>
      </c>
      <c r="R412" s="10">
        <v>490</v>
      </c>
      <c r="S412" s="10" t="s">
        <v>362</v>
      </c>
      <c r="T412" s="10">
        <v>0</v>
      </c>
      <c r="U412" s="10">
        <v>0</v>
      </c>
      <c r="V412" s="10">
        <v>0</v>
      </c>
      <c r="W412" s="10">
        <v>10.5</v>
      </c>
      <c r="Y412" s="10">
        <v>0</v>
      </c>
      <c r="Z412" s="10">
        <v>0</v>
      </c>
      <c r="AA412" s="10">
        <v>0</v>
      </c>
      <c r="AB412" s="10">
        <v>10.5</v>
      </c>
      <c r="AD412" s="10">
        <v>0</v>
      </c>
      <c r="AE412" s="10">
        <v>0</v>
      </c>
      <c r="AF412" s="10">
        <v>0</v>
      </c>
      <c r="AG412" s="10">
        <v>10.5</v>
      </c>
      <c r="AI412" s="10">
        <v>490</v>
      </c>
      <c r="AJ412" s="10" t="s">
        <v>362</v>
      </c>
      <c r="AK412" s="10">
        <v>0</v>
      </c>
      <c r="AL412" s="10">
        <v>0</v>
      </c>
      <c r="AM412" s="10">
        <v>0</v>
      </c>
      <c r="AN412" s="10">
        <v>10.5</v>
      </c>
      <c r="AO412" s="10">
        <v>0</v>
      </c>
      <c r="AP412" s="10">
        <v>0</v>
      </c>
      <c r="AQ412" s="10">
        <v>0</v>
      </c>
      <c r="AR412" s="10">
        <v>0</v>
      </c>
      <c r="AS412" s="10">
        <v>10.5</v>
      </c>
      <c r="AT412" s="10">
        <v>0</v>
      </c>
      <c r="AU412" s="10">
        <v>0</v>
      </c>
      <c r="AV412" s="10">
        <v>0</v>
      </c>
      <c r="AW412" s="10">
        <v>0</v>
      </c>
      <c r="AX412" s="10">
        <v>10.5</v>
      </c>
      <c r="AY412" s="10">
        <v>0</v>
      </c>
      <c r="AZ412" s="10">
        <v>490</v>
      </c>
      <c r="BA412" s="10" t="s">
        <v>362</v>
      </c>
      <c r="BB412" s="10">
        <v>1.5109999999999999</v>
      </c>
      <c r="BC412" s="10">
        <v>0.5484</v>
      </c>
      <c r="BD412" s="10">
        <v>88.384600000000006</v>
      </c>
      <c r="BE412" s="10">
        <v>10.5</v>
      </c>
      <c r="BF412" s="10">
        <v>0.94</v>
      </c>
      <c r="BG412" s="10">
        <v>3.0688</v>
      </c>
      <c r="BH412" s="10">
        <v>1.1137999999999999</v>
      </c>
      <c r="BI412" s="10">
        <v>179.51249999999999</v>
      </c>
      <c r="BJ412" s="10">
        <v>10.5</v>
      </c>
      <c r="BK412" s="10">
        <v>0.94</v>
      </c>
      <c r="BL412" s="10">
        <v>2.0760000000000001</v>
      </c>
      <c r="BM412" s="10">
        <v>0.75349999999999995</v>
      </c>
      <c r="BN412" s="10">
        <v>121.4361</v>
      </c>
      <c r="BO412" s="10">
        <v>10.5</v>
      </c>
      <c r="BP412" s="10">
        <v>0.94</v>
      </c>
      <c r="BQ412" s="10">
        <v>490</v>
      </c>
      <c r="BR412" s="10" t="s">
        <v>362</v>
      </c>
      <c r="BS412" s="10">
        <v>0.81720000000000004</v>
      </c>
      <c r="BT412" s="10">
        <v>0.3765</v>
      </c>
      <c r="BU412" s="10">
        <v>49.473999999999997</v>
      </c>
      <c r="BV412" s="10">
        <v>10.5</v>
      </c>
      <c r="BW412" s="10">
        <v>0.91</v>
      </c>
      <c r="BX412" s="10">
        <v>1.6172</v>
      </c>
      <c r="BY412" s="10">
        <v>0.59209999999999996</v>
      </c>
      <c r="BZ412" s="10">
        <v>94.698400000000007</v>
      </c>
      <c r="CA412" s="10">
        <v>10.5</v>
      </c>
      <c r="CB412" s="10">
        <v>0.94</v>
      </c>
      <c r="CC412" s="10">
        <v>1.7952999999999999</v>
      </c>
      <c r="CD412" s="10">
        <v>0.52629999999999999</v>
      </c>
      <c r="CE412" s="10">
        <v>102.8716</v>
      </c>
      <c r="CF412" s="10">
        <v>10.5</v>
      </c>
      <c r="CG412" s="10">
        <v>0.96</v>
      </c>
      <c r="CH412" s="10">
        <v>490</v>
      </c>
      <c r="CI412" s="10" t="s">
        <v>362</v>
      </c>
      <c r="CJ412" s="10">
        <v>1.3170999999999999</v>
      </c>
      <c r="CK412" s="10">
        <v>0.62649999999999995</v>
      </c>
      <c r="CL412" s="10">
        <v>80.197400000000002</v>
      </c>
      <c r="CM412" s="10">
        <v>10.5</v>
      </c>
      <c r="CN412" s="10">
        <v>0.9</v>
      </c>
      <c r="CO412" s="10">
        <v>1.9036</v>
      </c>
      <c r="CP412" s="10">
        <v>0.63649999999999995</v>
      </c>
      <c r="CQ412" s="10">
        <v>110.3646</v>
      </c>
      <c r="CR412" s="10">
        <v>10.5</v>
      </c>
      <c r="CS412" s="10">
        <v>0.95</v>
      </c>
      <c r="CT412" s="10">
        <v>2.3597000000000001</v>
      </c>
      <c r="CU412" s="10">
        <v>0.65110000000000001</v>
      </c>
      <c r="CV412" s="10">
        <v>134.5968</v>
      </c>
      <c r="CW412" s="10">
        <v>10.5</v>
      </c>
      <c r="CX412" s="10">
        <v>0.96</v>
      </c>
      <c r="CY412" s="10">
        <v>527</v>
      </c>
      <c r="CZ412" s="10" t="s">
        <v>82</v>
      </c>
      <c r="DA412" s="10">
        <v>-2.6629999999999998</v>
      </c>
      <c r="DB412" s="10">
        <v>-0.81100000000000005</v>
      </c>
      <c r="DC412" s="10">
        <v>-43.536718538724102</v>
      </c>
      <c r="DD412" s="10">
        <v>36.915999999999997</v>
      </c>
      <c r="DE412" s="10">
        <v>0.95662165904199248</v>
      </c>
      <c r="DF412" s="10">
        <v>-2.62</v>
      </c>
      <c r="DG412" s="10">
        <v>-0.79500000000000004</v>
      </c>
      <c r="DH412" s="10">
        <v>-43.008079093432414</v>
      </c>
      <c r="DI412" s="10">
        <v>36.755000000000003</v>
      </c>
      <c r="DJ412" s="10">
        <v>0.95691682613683227</v>
      </c>
      <c r="DK412" s="10">
        <v>-3.0150000000000001</v>
      </c>
      <c r="DL412" s="10">
        <v>-0.92900000000000005</v>
      </c>
      <c r="DM412" s="10">
        <v>-49.685506034950365</v>
      </c>
      <c r="DN412" s="10">
        <v>36.659999999999997</v>
      </c>
      <c r="DO412" s="10">
        <v>0.95566242608437135</v>
      </c>
    </row>
    <row r="413" spans="1:119" x14ac:dyDescent="0.25">
      <c r="A413" s="10">
        <v>491</v>
      </c>
      <c r="B413" s="10" t="s">
        <v>363</v>
      </c>
      <c r="C413" s="10">
        <v>0</v>
      </c>
      <c r="D413" s="10">
        <v>0</v>
      </c>
      <c r="E413" s="10">
        <v>0</v>
      </c>
      <c r="F413" s="10">
        <v>10.6</v>
      </c>
      <c r="G413" s="10">
        <v>0</v>
      </c>
      <c r="H413" s="10">
        <v>0</v>
      </c>
      <c r="I413" s="10">
        <v>0</v>
      </c>
      <c r="J413" s="10">
        <v>0</v>
      </c>
      <c r="K413" s="10">
        <v>10.5</v>
      </c>
      <c r="L413" s="10">
        <v>0</v>
      </c>
      <c r="M413" s="10">
        <v>0</v>
      </c>
      <c r="N413" s="10">
        <v>0</v>
      </c>
      <c r="O413" s="10">
        <v>0</v>
      </c>
      <c r="P413" s="10">
        <v>10.5</v>
      </c>
      <c r="Q413" s="10">
        <v>0</v>
      </c>
      <c r="R413" s="10">
        <v>491</v>
      </c>
      <c r="S413" s="10" t="s">
        <v>363</v>
      </c>
      <c r="T413" s="10">
        <v>0</v>
      </c>
      <c r="U413" s="10">
        <v>0</v>
      </c>
      <c r="V413" s="10">
        <v>0</v>
      </c>
      <c r="W413" s="10">
        <v>10.5</v>
      </c>
      <c r="Y413" s="10">
        <v>0</v>
      </c>
      <c r="Z413" s="10">
        <v>0</v>
      </c>
      <c r="AA413" s="10">
        <v>0</v>
      </c>
      <c r="AB413" s="10">
        <v>10.5</v>
      </c>
      <c r="AD413" s="10">
        <v>0</v>
      </c>
      <c r="AE413" s="10">
        <v>0</v>
      </c>
      <c r="AF413" s="10">
        <v>0</v>
      </c>
      <c r="AG413" s="10">
        <v>10.5</v>
      </c>
      <c r="AI413" s="10">
        <v>491</v>
      </c>
      <c r="AJ413" s="10" t="s">
        <v>363</v>
      </c>
      <c r="AK413" s="10">
        <v>1.0800000000000001E-2</v>
      </c>
      <c r="AL413" s="10">
        <v>4.8999999999999998E-3</v>
      </c>
      <c r="AM413" s="10">
        <v>0.65210000000000001</v>
      </c>
      <c r="AN413" s="10">
        <v>10.5</v>
      </c>
      <c r="AO413" s="10">
        <v>0.91</v>
      </c>
      <c r="AP413" s="10">
        <v>1.4999999999999999E-2</v>
      </c>
      <c r="AQ413" s="10">
        <v>8.6999999999999994E-3</v>
      </c>
      <c r="AR413" s="10">
        <v>0.95350000000000001</v>
      </c>
      <c r="AS413" s="10">
        <v>10.5</v>
      </c>
      <c r="AT413" s="10">
        <v>0.87</v>
      </c>
      <c r="AU413" s="10">
        <v>2.8500000000000001E-2</v>
      </c>
      <c r="AV413" s="10">
        <v>1.15E-2</v>
      </c>
      <c r="AW413" s="10">
        <v>1.6899</v>
      </c>
      <c r="AX413" s="10">
        <v>10.5</v>
      </c>
      <c r="AY413" s="10">
        <v>0.93</v>
      </c>
      <c r="AZ413" s="10">
        <v>491</v>
      </c>
      <c r="BA413" s="10" t="s">
        <v>363</v>
      </c>
      <c r="BB413" s="10">
        <v>0</v>
      </c>
      <c r="BC413" s="10">
        <v>0</v>
      </c>
      <c r="BD413" s="10">
        <v>0</v>
      </c>
      <c r="BE413" s="10">
        <v>10.5</v>
      </c>
      <c r="BF413" s="10">
        <v>0</v>
      </c>
      <c r="BG413" s="10">
        <v>0</v>
      </c>
      <c r="BH413" s="10">
        <v>0</v>
      </c>
      <c r="BI413" s="10">
        <v>0</v>
      </c>
      <c r="BJ413" s="10">
        <v>10.5</v>
      </c>
      <c r="BK413" s="10">
        <v>0</v>
      </c>
      <c r="BL413" s="10">
        <v>0</v>
      </c>
      <c r="BM413" s="10">
        <v>0</v>
      </c>
      <c r="BN413" s="10">
        <v>0</v>
      </c>
      <c r="BO413" s="10">
        <v>10.5</v>
      </c>
      <c r="BP413" s="10">
        <v>0</v>
      </c>
      <c r="BQ413" s="10">
        <v>491</v>
      </c>
      <c r="BR413" s="10" t="s">
        <v>363</v>
      </c>
      <c r="BS413" s="10">
        <v>7.4399999999999994E-2</v>
      </c>
      <c r="BT413" s="10">
        <v>2.3599999999999999E-2</v>
      </c>
      <c r="BU413" s="10">
        <v>4.2918000000000003</v>
      </c>
      <c r="BV413" s="10">
        <v>10.5</v>
      </c>
      <c r="BW413" s="10">
        <v>0.95</v>
      </c>
      <c r="BX413" s="10">
        <v>9.8599999999999993E-2</v>
      </c>
      <c r="BY413" s="10">
        <v>2.76E-2</v>
      </c>
      <c r="BZ413" s="10">
        <v>5.6321000000000003</v>
      </c>
      <c r="CA413" s="10">
        <v>10.5</v>
      </c>
      <c r="CB413" s="10">
        <v>0.96</v>
      </c>
      <c r="CC413" s="10">
        <v>0.152</v>
      </c>
      <c r="CD413" s="10">
        <v>3.8899999999999997E-2</v>
      </c>
      <c r="CE413" s="10">
        <v>8.6268999999999991</v>
      </c>
      <c r="CF413" s="10">
        <v>10.5</v>
      </c>
      <c r="CG413" s="10">
        <v>0.97</v>
      </c>
      <c r="CH413" s="10">
        <v>491</v>
      </c>
      <c r="CI413" s="10" t="s">
        <v>363</v>
      </c>
      <c r="CJ413" s="10">
        <v>5.3499999999999999E-2</v>
      </c>
      <c r="CK413" s="10">
        <v>1.09E-2</v>
      </c>
      <c r="CL413" s="10">
        <v>3</v>
      </c>
      <c r="CM413" s="10">
        <v>10.5</v>
      </c>
      <c r="CN413" s="10">
        <v>0.98</v>
      </c>
      <c r="CO413" s="10">
        <v>5.3499999999999999E-2</v>
      </c>
      <c r="CP413" s="10">
        <v>1.09E-2</v>
      </c>
      <c r="CQ413" s="10">
        <v>3</v>
      </c>
      <c r="CR413" s="10">
        <v>10.5</v>
      </c>
      <c r="CS413" s="10">
        <v>0.98</v>
      </c>
      <c r="CT413" s="10">
        <v>0.1426</v>
      </c>
      <c r="CU413" s="10">
        <v>2.9000000000000001E-2</v>
      </c>
      <c r="CV413" s="10">
        <v>8</v>
      </c>
      <c r="CW413" s="10">
        <v>10.5</v>
      </c>
      <c r="CX413" s="10">
        <v>0.98</v>
      </c>
      <c r="CY413" s="10">
        <v>528</v>
      </c>
      <c r="CZ413" s="10" t="s">
        <v>8</v>
      </c>
    </row>
    <row r="414" spans="1:119" x14ac:dyDescent="0.25">
      <c r="A414" s="10">
        <v>492</v>
      </c>
      <c r="B414" s="10" t="s">
        <v>364</v>
      </c>
      <c r="C414" s="10">
        <v>0</v>
      </c>
      <c r="D414" s="10">
        <v>0</v>
      </c>
      <c r="E414" s="10">
        <v>0</v>
      </c>
      <c r="F414" s="10">
        <v>10.6</v>
      </c>
      <c r="G414" s="10">
        <v>0</v>
      </c>
      <c r="H414" s="10">
        <v>0</v>
      </c>
      <c r="I414" s="10">
        <v>0</v>
      </c>
      <c r="J414" s="10">
        <v>0</v>
      </c>
      <c r="K414" s="10">
        <v>10.5</v>
      </c>
      <c r="L414" s="10">
        <v>0</v>
      </c>
      <c r="M414" s="10">
        <v>0</v>
      </c>
      <c r="N414" s="10">
        <v>0</v>
      </c>
      <c r="O414" s="10">
        <v>0</v>
      </c>
      <c r="P414" s="10">
        <v>10.5</v>
      </c>
      <c r="Q414" s="10">
        <v>0</v>
      </c>
      <c r="R414" s="10">
        <v>492</v>
      </c>
      <c r="S414" s="10" t="s">
        <v>364</v>
      </c>
      <c r="T414" s="10">
        <v>0</v>
      </c>
      <c r="U414" s="10">
        <v>0</v>
      </c>
      <c r="V414" s="10">
        <v>0</v>
      </c>
      <c r="W414" s="10">
        <v>10.5</v>
      </c>
      <c r="Y414" s="10">
        <v>0</v>
      </c>
      <c r="Z414" s="10">
        <v>0</v>
      </c>
      <c r="AA414" s="10">
        <v>0</v>
      </c>
      <c r="AB414" s="10">
        <v>10.5</v>
      </c>
      <c r="AD414" s="10">
        <v>0</v>
      </c>
      <c r="AE414" s="10">
        <v>0</v>
      </c>
      <c r="AF414" s="10">
        <v>0</v>
      </c>
      <c r="AG414" s="10">
        <v>10.5</v>
      </c>
      <c r="AI414" s="10">
        <v>492</v>
      </c>
      <c r="AJ414" s="10" t="s">
        <v>364</v>
      </c>
      <c r="AK414" s="10">
        <v>0</v>
      </c>
      <c r="AL414" s="10">
        <v>0</v>
      </c>
      <c r="AM414" s="10">
        <v>0</v>
      </c>
      <c r="AN414" s="10">
        <v>10.5</v>
      </c>
      <c r="AO414" s="10">
        <v>0</v>
      </c>
      <c r="AP414" s="10">
        <v>0</v>
      </c>
      <c r="AQ414" s="10">
        <v>0</v>
      </c>
      <c r="AR414" s="10">
        <v>0</v>
      </c>
      <c r="AS414" s="10">
        <v>10.5</v>
      </c>
      <c r="AT414" s="10">
        <v>0</v>
      </c>
      <c r="AU414" s="10">
        <v>0</v>
      </c>
      <c r="AV414" s="10">
        <v>0</v>
      </c>
      <c r="AW414" s="10">
        <v>0</v>
      </c>
      <c r="AX414" s="10">
        <v>10.5</v>
      </c>
      <c r="AY414" s="10">
        <v>0</v>
      </c>
      <c r="AZ414" s="10">
        <v>492</v>
      </c>
      <c r="BA414" s="10" t="s">
        <v>364</v>
      </c>
      <c r="BB414" s="10">
        <v>0</v>
      </c>
      <c r="BC414" s="10">
        <v>0</v>
      </c>
      <c r="BD414" s="10">
        <v>0</v>
      </c>
      <c r="BE414" s="10">
        <v>10.5</v>
      </c>
      <c r="BF414" s="10">
        <v>0</v>
      </c>
      <c r="BG414" s="10">
        <v>0</v>
      </c>
      <c r="BH414" s="10">
        <v>0</v>
      </c>
      <c r="BI414" s="10">
        <v>0</v>
      </c>
      <c r="BJ414" s="10">
        <v>10.5</v>
      </c>
      <c r="BK414" s="10">
        <v>0</v>
      </c>
      <c r="BL414" s="10">
        <v>0</v>
      </c>
      <c r="BM414" s="10">
        <v>0</v>
      </c>
      <c r="BN414" s="10">
        <v>0</v>
      </c>
      <c r="BO414" s="10">
        <v>10.5</v>
      </c>
      <c r="BP414" s="10">
        <v>0</v>
      </c>
      <c r="BQ414" s="10">
        <v>492</v>
      </c>
      <c r="BR414" s="10" t="s">
        <v>364</v>
      </c>
      <c r="BS414" s="10">
        <v>0</v>
      </c>
      <c r="BT414" s="10">
        <v>0</v>
      </c>
      <c r="BU414" s="10">
        <v>0</v>
      </c>
      <c r="BV414" s="10">
        <v>10.5</v>
      </c>
      <c r="BW414" s="10">
        <v>0</v>
      </c>
      <c r="BX414" s="10">
        <v>0</v>
      </c>
      <c r="BY414" s="10">
        <v>0</v>
      </c>
      <c r="BZ414" s="10">
        <v>0</v>
      </c>
      <c r="CA414" s="10">
        <v>10.5</v>
      </c>
      <c r="CB414" s="10">
        <v>0</v>
      </c>
      <c r="CC414" s="10">
        <v>0</v>
      </c>
      <c r="CD414" s="10">
        <v>0</v>
      </c>
      <c r="CE414" s="10">
        <v>0</v>
      </c>
      <c r="CF414" s="10">
        <v>10.5</v>
      </c>
      <c r="CG414" s="10">
        <v>0</v>
      </c>
      <c r="CH414" s="10">
        <v>492</v>
      </c>
      <c r="CI414" s="10" t="s">
        <v>364</v>
      </c>
      <c r="CJ414" s="10">
        <v>0</v>
      </c>
      <c r="CK414" s="10">
        <v>0</v>
      </c>
      <c r="CL414" s="10">
        <v>0</v>
      </c>
      <c r="CM414" s="10">
        <v>10.5</v>
      </c>
      <c r="CN414" s="10">
        <v>0</v>
      </c>
      <c r="CO414" s="10">
        <v>0</v>
      </c>
      <c r="CP414" s="10">
        <v>0</v>
      </c>
      <c r="CQ414" s="10">
        <v>0</v>
      </c>
      <c r="CR414" s="10">
        <v>10.5</v>
      </c>
      <c r="CS414" s="10">
        <v>0</v>
      </c>
      <c r="CT414" s="10">
        <v>0</v>
      </c>
      <c r="CU414" s="10">
        <v>0</v>
      </c>
      <c r="CV414" s="10">
        <v>0</v>
      </c>
      <c r="CW414" s="10">
        <v>10.5</v>
      </c>
      <c r="CX414" s="10">
        <v>0</v>
      </c>
      <c r="CY414" s="10">
        <v>529</v>
      </c>
      <c r="CZ414" s="10" t="s">
        <v>9</v>
      </c>
      <c r="DA414" s="10">
        <v>2.6629999999999998</v>
      </c>
      <c r="DB414" s="10">
        <v>0.81100000000000005</v>
      </c>
      <c r="DC414" s="10">
        <v>43.536718538724102</v>
      </c>
      <c r="DD414" s="10">
        <v>36.915999999999997</v>
      </c>
      <c r="DE414" s="10">
        <v>0.95662165904199248</v>
      </c>
      <c r="DF414" s="10">
        <v>2.62</v>
      </c>
      <c r="DG414" s="10">
        <v>0.79500000000000004</v>
      </c>
      <c r="DH414" s="10">
        <v>43.008079093432414</v>
      </c>
      <c r="DI414" s="10">
        <v>36.755000000000003</v>
      </c>
      <c r="DJ414" s="10">
        <v>0.95691682613683227</v>
      </c>
      <c r="DK414" s="10">
        <v>3.0150000000000001</v>
      </c>
      <c r="DL414" s="10">
        <v>0.92900000000000005</v>
      </c>
      <c r="DM414" s="10">
        <v>49.685506034950365</v>
      </c>
      <c r="DN414" s="10">
        <v>36.659999999999997</v>
      </c>
      <c r="DO414" s="10">
        <v>0.95566242608437135</v>
      </c>
    </row>
    <row r="415" spans="1:119" x14ac:dyDescent="0.25">
      <c r="A415" s="10">
        <v>493</v>
      </c>
      <c r="B415" s="10" t="s">
        <v>311</v>
      </c>
      <c r="C415" s="10">
        <v>0</v>
      </c>
      <c r="D415" s="10">
        <v>0</v>
      </c>
      <c r="E415" s="10">
        <v>0</v>
      </c>
      <c r="F415" s="10">
        <v>10.6</v>
      </c>
      <c r="G415" s="10">
        <v>0</v>
      </c>
      <c r="H415" s="10">
        <v>0</v>
      </c>
      <c r="I415" s="10">
        <v>0</v>
      </c>
      <c r="J415" s="10">
        <v>0</v>
      </c>
      <c r="K415" s="10">
        <v>10.5</v>
      </c>
      <c r="L415" s="10">
        <v>0</v>
      </c>
      <c r="M415" s="10">
        <v>0</v>
      </c>
      <c r="N415" s="10">
        <v>0</v>
      </c>
      <c r="O415" s="10">
        <v>0</v>
      </c>
      <c r="P415" s="10">
        <v>10.5</v>
      </c>
      <c r="Q415" s="10">
        <v>0</v>
      </c>
      <c r="R415" s="10">
        <v>493</v>
      </c>
      <c r="S415" s="10" t="s">
        <v>311</v>
      </c>
      <c r="T415" s="10">
        <v>0</v>
      </c>
      <c r="U415" s="10">
        <v>0</v>
      </c>
      <c r="V415" s="10">
        <v>0</v>
      </c>
      <c r="W415" s="10">
        <v>10.5</v>
      </c>
      <c r="Y415" s="10">
        <v>0</v>
      </c>
      <c r="Z415" s="10">
        <v>0</v>
      </c>
      <c r="AA415" s="10">
        <v>0</v>
      </c>
      <c r="AB415" s="10">
        <v>10.5</v>
      </c>
      <c r="AD415" s="10">
        <v>0</v>
      </c>
      <c r="AE415" s="10">
        <v>0</v>
      </c>
      <c r="AF415" s="10">
        <v>0</v>
      </c>
      <c r="AG415" s="10">
        <v>10.5</v>
      </c>
      <c r="AI415" s="10">
        <v>493</v>
      </c>
      <c r="AJ415" s="10" t="s">
        <v>311</v>
      </c>
      <c r="AK415" s="10">
        <v>0</v>
      </c>
      <c r="AL415" s="10">
        <v>0</v>
      </c>
      <c r="AM415" s="10">
        <v>0</v>
      </c>
      <c r="AN415" s="10">
        <v>10.5</v>
      </c>
      <c r="AO415" s="10">
        <v>0</v>
      </c>
      <c r="AP415" s="10">
        <v>0</v>
      </c>
      <c r="AQ415" s="10">
        <v>0</v>
      </c>
      <c r="AR415" s="10">
        <v>0</v>
      </c>
      <c r="AS415" s="10">
        <v>10.5</v>
      </c>
      <c r="AT415" s="10">
        <v>0</v>
      </c>
      <c r="AU415" s="10">
        <v>0</v>
      </c>
      <c r="AV415" s="10">
        <v>0</v>
      </c>
      <c r="AW415" s="10">
        <v>0</v>
      </c>
      <c r="AX415" s="10">
        <v>10.5</v>
      </c>
      <c r="AY415" s="10">
        <v>0</v>
      </c>
      <c r="AZ415" s="10">
        <v>493</v>
      </c>
      <c r="BA415" s="10" t="s">
        <v>311</v>
      </c>
      <c r="BB415" s="10">
        <v>0</v>
      </c>
      <c r="BC415" s="10">
        <v>0</v>
      </c>
      <c r="BD415" s="10">
        <v>0</v>
      </c>
      <c r="BE415" s="10">
        <v>10.5</v>
      </c>
      <c r="BF415" s="10">
        <v>0</v>
      </c>
      <c r="BG415" s="10">
        <v>0</v>
      </c>
      <c r="BH415" s="10">
        <v>0</v>
      </c>
      <c r="BI415" s="10">
        <v>0</v>
      </c>
      <c r="BJ415" s="10">
        <v>10.5</v>
      </c>
      <c r="BK415" s="10">
        <v>0</v>
      </c>
      <c r="BL415" s="10">
        <v>0</v>
      </c>
      <c r="BM415" s="10">
        <v>0</v>
      </c>
      <c r="BN415" s="10">
        <v>0</v>
      </c>
      <c r="BO415" s="10">
        <v>10.5</v>
      </c>
      <c r="BP415" s="10">
        <v>0</v>
      </c>
      <c r="BQ415" s="10">
        <v>493</v>
      </c>
      <c r="BR415" s="10" t="s">
        <v>311</v>
      </c>
      <c r="BS415" s="10">
        <v>0</v>
      </c>
      <c r="BT415" s="10">
        <v>0</v>
      </c>
      <c r="BU415" s="10">
        <v>0</v>
      </c>
      <c r="BV415" s="10">
        <v>10.5</v>
      </c>
      <c r="BW415" s="10">
        <v>0</v>
      </c>
      <c r="BX415" s="10">
        <v>0</v>
      </c>
      <c r="BY415" s="10">
        <v>0</v>
      </c>
      <c r="BZ415" s="10">
        <v>0</v>
      </c>
      <c r="CA415" s="10">
        <v>10.5</v>
      </c>
      <c r="CB415" s="10">
        <v>0</v>
      </c>
      <c r="CC415" s="10">
        <v>0</v>
      </c>
      <c r="CD415" s="10">
        <v>0</v>
      </c>
      <c r="CE415" s="10">
        <v>0</v>
      </c>
      <c r="CF415" s="10">
        <v>10.5</v>
      </c>
      <c r="CG415" s="10">
        <v>0</v>
      </c>
      <c r="CH415" s="10">
        <v>493</v>
      </c>
      <c r="CI415" s="10" t="s">
        <v>311</v>
      </c>
      <c r="CJ415" s="10">
        <v>0</v>
      </c>
      <c r="CK415" s="10">
        <v>0</v>
      </c>
      <c r="CL415" s="10">
        <v>0</v>
      </c>
      <c r="CM415" s="10">
        <v>10.5</v>
      </c>
      <c r="CN415" s="10">
        <v>0</v>
      </c>
      <c r="CO415" s="10">
        <v>0</v>
      </c>
      <c r="CP415" s="10">
        <v>0</v>
      </c>
      <c r="CQ415" s="10">
        <v>0</v>
      </c>
      <c r="CR415" s="10">
        <v>10.5</v>
      </c>
      <c r="CS415" s="10">
        <v>0</v>
      </c>
      <c r="CT415" s="10">
        <v>0</v>
      </c>
      <c r="CU415" s="10">
        <v>0</v>
      </c>
      <c r="CV415" s="10">
        <v>0</v>
      </c>
      <c r="CW415" s="10">
        <v>10.5</v>
      </c>
      <c r="CX415" s="10">
        <v>0</v>
      </c>
      <c r="CY415" s="10">
        <v>530</v>
      </c>
      <c r="CZ415" s="10" t="s">
        <v>10</v>
      </c>
    </row>
    <row r="416" spans="1:119" x14ac:dyDescent="0.25">
      <c r="A416" s="10">
        <v>494</v>
      </c>
      <c r="B416" s="10" t="s">
        <v>317</v>
      </c>
      <c r="C416" s="10">
        <v>0.35</v>
      </c>
      <c r="D416" s="10">
        <v>0.13</v>
      </c>
      <c r="E416" s="10">
        <v>20</v>
      </c>
      <c r="F416" s="10">
        <v>10.6</v>
      </c>
      <c r="G416" s="10">
        <v>0.94</v>
      </c>
      <c r="H416" s="10">
        <v>0.43</v>
      </c>
      <c r="I416" s="10">
        <v>0.16</v>
      </c>
      <c r="J416" s="10">
        <v>25</v>
      </c>
      <c r="K416" s="10">
        <v>10.5</v>
      </c>
      <c r="L416" s="10">
        <v>0.94</v>
      </c>
      <c r="M416" s="10">
        <v>0.68</v>
      </c>
      <c r="N416" s="10">
        <v>0.25</v>
      </c>
      <c r="O416" s="10">
        <v>40</v>
      </c>
      <c r="P416" s="10">
        <v>10.5</v>
      </c>
      <c r="Q416" s="10">
        <v>0.94</v>
      </c>
      <c r="R416" s="10">
        <v>494</v>
      </c>
      <c r="S416" s="10" t="s">
        <v>317</v>
      </c>
      <c r="T416" s="10">
        <v>0.1893</v>
      </c>
      <c r="U416" s="10">
        <v>5.8900000000000001E-2</v>
      </c>
      <c r="V416" s="10">
        <v>10.9018</v>
      </c>
      <c r="W416" s="10">
        <v>10.5</v>
      </c>
      <c r="Y416" s="10">
        <v>0.41980000000000001</v>
      </c>
      <c r="Z416" s="10">
        <v>7.85E-2</v>
      </c>
      <c r="AA416" s="10">
        <v>23.4833</v>
      </c>
      <c r="AB416" s="10">
        <v>10.5</v>
      </c>
      <c r="AD416" s="10">
        <v>0.47870000000000001</v>
      </c>
      <c r="AE416" s="10">
        <v>6.3899999999999998E-2</v>
      </c>
      <c r="AF416" s="10">
        <v>26.553699999999999</v>
      </c>
      <c r="AG416" s="10">
        <v>10.5</v>
      </c>
      <c r="AI416" s="10">
        <v>494</v>
      </c>
      <c r="AJ416" s="10" t="s">
        <v>317</v>
      </c>
      <c r="AK416" s="10">
        <v>0.65510000000000002</v>
      </c>
      <c r="AL416" s="10">
        <v>0.24410000000000001</v>
      </c>
      <c r="AM416" s="10">
        <v>38.44</v>
      </c>
      <c r="AN416" s="10">
        <v>10.5</v>
      </c>
      <c r="AO416" s="10">
        <v>0.94</v>
      </c>
      <c r="AP416" s="10">
        <v>1.337</v>
      </c>
      <c r="AQ416" s="10">
        <v>0.41499999999999998</v>
      </c>
      <c r="AR416" s="10">
        <v>76.976699999999994</v>
      </c>
      <c r="AS416" s="10">
        <v>10.5</v>
      </c>
      <c r="AT416" s="10">
        <v>0.96</v>
      </c>
      <c r="AU416" s="10">
        <v>1.4472</v>
      </c>
      <c r="AV416" s="10">
        <v>0.49120000000000003</v>
      </c>
      <c r="AW416" s="10">
        <v>84.033500000000004</v>
      </c>
      <c r="AX416" s="10">
        <v>10.5</v>
      </c>
      <c r="AY416" s="10">
        <v>0.95</v>
      </c>
      <c r="AZ416" s="10">
        <v>494</v>
      </c>
      <c r="BA416" s="10" t="s">
        <v>317</v>
      </c>
      <c r="BB416" s="10">
        <v>0.38009999999999999</v>
      </c>
      <c r="BC416" s="10">
        <v>0.16850000000000001</v>
      </c>
      <c r="BD416" s="10">
        <v>22.861899999999999</v>
      </c>
      <c r="BE416" s="10">
        <v>10.5</v>
      </c>
      <c r="BF416" s="10">
        <v>0.91</v>
      </c>
      <c r="BG416" s="10">
        <v>0.49530000000000002</v>
      </c>
      <c r="BH416" s="10">
        <v>0.1532</v>
      </c>
      <c r="BI416" s="10">
        <v>28.5076</v>
      </c>
      <c r="BJ416" s="10">
        <v>10.5</v>
      </c>
      <c r="BK416" s="10">
        <v>0.96</v>
      </c>
      <c r="BL416" s="10">
        <v>0.49630000000000002</v>
      </c>
      <c r="BM416" s="10">
        <v>0.14960000000000001</v>
      </c>
      <c r="BN416" s="10">
        <v>28.503900000000002</v>
      </c>
      <c r="BO416" s="10">
        <v>10.5</v>
      </c>
      <c r="BP416" s="10">
        <v>0.96</v>
      </c>
      <c r="BQ416" s="10">
        <v>494</v>
      </c>
      <c r="BR416" s="10" t="s">
        <v>317</v>
      </c>
      <c r="BS416" s="10">
        <v>0.67259999999999998</v>
      </c>
      <c r="BT416" s="10">
        <v>0</v>
      </c>
      <c r="BU416" s="10">
        <v>36.983400000000003</v>
      </c>
      <c r="BV416" s="10">
        <v>10.5</v>
      </c>
      <c r="BW416" s="10">
        <v>1</v>
      </c>
      <c r="BX416" s="10">
        <v>1.1457999999999999</v>
      </c>
      <c r="BY416" s="10">
        <v>0</v>
      </c>
      <c r="BZ416" s="10">
        <v>63.000500000000002</v>
      </c>
      <c r="CA416" s="10">
        <v>10.5</v>
      </c>
      <c r="CB416" s="10">
        <v>1</v>
      </c>
      <c r="CC416" s="10">
        <v>1.8529</v>
      </c>
      <c r="CD416" s="10">
        <v>0</v>
      </c>
      <c r="CE416" s="10">
        <v>101.88420000000001</v>
      </c>
      <c r="CF416" s="10">
        <v>10.5</v>
      </c>
      <c r="CG416" s="10">
        <v>1</v>
      </c>
      <c r="CH416" s="10">
        <v>494</v>
      </c>
      <c r="CI416" s="10" t="s">
        <v>317</v>
      </c>
      <c r="CJ416" s="10">
        <v>1.3367</v>
      </c>
      <c r="CK416" s="10">
        <v>0.27139999999999997</v>
      </c>
      <c r="CL416" s="10">
        <v>75</v>
      </c>
      <c r="CM416" s="10">
        <v>10.5</v>
      </c>
      <c r="CN416" s="10">
        <v>0.98</v>
      </c>
      <c r="CO416" s="10">
        <v>2.21</v>
      </c>
      <c r="CP416" s="10">
        <v>0.44879999999999998</v>
      </c>
      <c r="CQ416" s="10">
        <v>124</v>
      </c>
      <c r="CR416" s="10">
        <v>10.5</v>
      </c>
      <c r="CS416" s="10">
        <v>0.98</v>
      </c>
      <c r="CT416" s="10">
        <v>2.7269000000000001</v>
      </c>
      <c r="CU416" s="10">
        <v>0.55369999999999997</v>
      </c>
      <c r="CV416" s="10">
        <v>153</v>
      </c>
      <c r="CW416" s="10">
        <v>10.5</v>
      </c>
      <c r="CX416" s="10">
        <v>0.98</v>
      </c>
      <c r="CY416" s="10">
        <v>531</v>
      </c>
      <c r="CZ416" s="10" t="s">
        <v>11</v>
      </c>
      <c r="DA416" s="10">
        <v>2.6429999999999998</v>
      </c>
      <c r="DB416" s="10">
        <v>0.64500000000000002</v>
      </c>
      <c r="DC416" s="10">
        <v>149.59229999999999</v>
      </c>
      <c r="DD416" s="10">
        <v>10.5</v>
      </c>
      <c r="DE416" s="10">
        <v>0.97099999999999997</v>
      </c>
      <c r="DF416" s="10">
        <v>2.601</v>
      </c>
      <c r="DG416" s="10">
        <v>0.63300000000000001</v>
      </c>
      <c r="DH416" s="10">
        <v>148.60759999999999</v>
      </c>
      <c r="DI416" s="10">
        <v>10.4</v>
      </c>
      <c r="DJ416" s="10">
        <v>0.97199999999999998</v>
      </c>
      <c r="DK416" s="10">
        <v>2.9910000000000001</v>
      </c>
      <c r="DL416" s="10">
        <v>0.72699999999999998</v>
      </c>
      <c r="DM416" s="10">
        <v>172.53720000000001</v>
      </c>
      <c r="DN416" s="10">
        <v>10.3</v>
      </c>
      <c r="DO416" s="10">
        <v>0.97199999999999998</v>
      </c>
    </row>
    <row r="417" spans="1:119" x14ac:dyDescent="0.25">
      <c r="A417" s="10">
        <v>495</v>
      </c>
      <c r="B417" s="10" t="s">
        <v>318</v>
      </c>
      <c r="C417" s="10">
        <v>0</v>
      </c>
      <c r="D417" s="10">
        <v>0</v>
      </c>
      <c r="E417" s="10">
        <v>0</v>
      </c>
      <c r="F417" s="10">
        <v>10.6</v>
      </c>
      <c r="G417" s="10">
        <v>0</v>
      </c>
      <c r="H417" s="10">
        <v>0</v>
      </c>
      <c r="I417" s="10">
        <v>0</v>
      </c>
      <c r="J417" s="10">
        <v>0</v>
      </c>
      <c r="K417" s="10">
        <v>10.5</v>
      </c>
      <c r="L417" s="10">
        <v>0</v>
      </c>
      <c r="M417" s="10">
        <v>0</v>
      </c>
      <c r="N417" s="10">
        <v>0</v>
      </c>
      <c r="O417" s="10">
        <v>0</v>
      </c>
      <c r="P417" s="10">
        <v>10.5</v>
      </c>
      <c r="Q417" s="10">
        <v>0</v>
      </c>
      <c r="R417" s="10">
        <v>495</v>
      </c>
      <c r="S417" s="10" t="s">
        <v>318</v>
      </c>
      <c r="T417" s="10">
        <v>0</v>
      </c>
      <c r="U417" s="10">
        <v>0</v>
      </c>
      <c r="V417" s="10">
        <v>0</v>
      </c>
      <c r="W417" s="10">
        <v>10.5</v>
      </c>
      <c r="Y417" s="10">
        <v>0</v>
      </c>
      <c r="Z417" s="10">
        <v>0</v>
      </c>
      <c r="AA417" s="10">
        <v>0</v>
      </c>
      <c r="AB417" s="10">
        <v>10.5</v>
      </c>
      <c r="AD417" s="10">
        <v>0</v>
      </c>
      <c r="AE417" s="10">
        <v>0</v>
      </c>
      <c r="AF417" s="10">
        <v>0</v>
      </c>
      <c r="AG417" s="10">
        <v>10.5</v>
      </c>
      <c r="AI417" s="10">
        <v>495</v>
      </c>
      <c r="AJ417" s="10" t="s">
        <v>318</v>
      </c>
      <c r="AK417" s="10">
        <v>0</v>
      </c>
      <c r="AL417" s="10">
        <v>0</v>
      </c>
      <c r="AM417" s="10">
        <v>0</v>
      </c>
      <c r="AN417" s="10">
        <v>10.5</v>
      </c>
      <c r="AO417" s="10">
        <v>0</v>
      </c>
      <c r="AP417" s="10">
        <v>0</v>
      </c>
      <c r="AQ417" s="10">
        <v>0</v>
      </c>
      <c r="AR417" s="10">
        <v>0</v>
      </c>
      <c r="AS417" s="10">
        <v>10.5</v>
      </c>
      <c r="AT417" s="10">
        <v>0</v>
      </c>
      <c r="AU417" s="10">
        <v>0</v>
      </c>
      <c r="AV417" s="10">
        <v>0</v>
      </c>
      <c r="AW417" s="10">
        <v>0</v>
      </c>
      <c r="AX417" s="10">
        <v>10.5</v>
      </c>
      <c r="AY417" s="10">
        <v>0</v>
      </c>
      <c r="AZ417" s="10">
        <v>495</v>
      </c>
      <c r="BA417" s="10" t="s">
        <v>318</v>
      </c>
      <c r="BB417" s="10">
        <v>0</v>
      </c>
      <c r="BC417" s="10">
        <v>0</v>
      </c>
      <c r="BD417" s="10">
        <v>0</v>
      </c>
      <c r="BE417" s="10">
        <v>10.5</v>
      </c>
      <c r="BF417" s="10">
        <v>0</v>
      </c>
      <c r="BG417" s="10">
        <v>0</v>
      </c>
      <c r="BH417" s="10">
        <v>0</v>
      </c>
      <c r="BI417" s="10">
        <v>0</v>
      </c>
      <c r="BJ417" s="10">
        <v>10.5</v>
      </c>
      <c r="BK417" s="10">
        <v>0</v>
      </c>
      <c r="BL417" s="10">
        <v>0</v>
      </c>
      <c r="BM417" s="10">
        <v>0</v>
      </c>
      <c r="BN417" s="10">
        <v>0</v>
      </c>
      <c r="BO417" s="10">
        <v>10.5</v>
      </c>
      <c r="BP417" s="10">
        <v>0</v>
      </c>
      <c r="BQ417" s="10">
        <v>495</v>
      </c>
      <c r="BR417" s="10" t="s">
        <v>318</v>
      </c>
      <c r="BS417" s="10">
        <v>0</v>
      </c>
      <c r="BT417" s="10">
        <v>0</v>
      </c>
      <c r="BU417" s="10">
        <v>0</v>
      </c>
      <c r="BV417" s="10">
        <v>10.5</v>
      </c>
      <c r="BW417" s="10">
        <v>0</v>
      </c>
      <c r="BX417" s="10">
        <v>0</v>
      </c>
      <c r="BY417" s="10">
        <v>0</v>
      </c>
      <c r="BZ417" s="10">
        <v>0</v>
      </c>
      <c r="CA417" s="10">
        <v>10.5</v>
      </c>
      <c r="CB417" s="10">
        <v>0</v>
      </c>
      <c r="CC417" s="10">
        <v>0</v>
      </c>
      <c r="CD417" s="10">
        <v>0</v>
      </c>
      <c r="CE417" s="10">
        <v>0</v>
      </c>
      <c r="CF417" s="10">
        <v>10.5</v>
      </c>
      <c r="CG417" s="10">
        <v>0</v>
      </c>
      <c r="CH417" s="10">
        <v>495</v>
      </c>
      <c r="CI417" s="10" t="s">
        <v>318</v>
      </c>
      <c r="CJ417" s="10">
        <v>0</v>
      </c>
      <c r="CK417" s="10">
        <v>0</v>
      </c>
      <c r="CL417" s="10">
        <v>0</v>
      </c>
      <c r="CM417" s="10">
        <v>10.5</v>
      </c>
      <c r="CN417" s="10">
        <v>0</v>
      </c>
      <c r="CO417" s="10">
        <v>0</v>
      </c>
      <c r="CP417" s="10">
        <v>0</v>
      </c>
      <c r="CQ417" s="10">
        <v>0</v>
      </c>
      <c r="CR417" s="10">
        <v>10.5</v>
      </c>
      <c r="CS417" s="10">
        <v>0</v>
      </c>
      <c r="CT417" s="10">
        <v>0</v>
      </c>
      <c r="CU417" s="10">
        <v>0</v>
      </c>
      <c r="CV417" s="10">
        <v>0</v>
      </c>
      <c r="CW417" s="10">
        <v>10.5</v>
      </c>
      <c r="CX417" s="10">
        <v>0</v>
      </c>
      <c r="CY417" s="10">
        <v>532</v>
      </c>
      <c r="CZ417" s="10" t="s">
        <v>285</v>
      </c>
      <c r="DA417" s="10">
        <v>1.6041000000000001</v>
      </c>
      <c r="DB417" s="10">
        <v>0.32569999999999999</v>
      </c>
      <c r="DC417" s="10">
        <v>90</v>
      </c>
      <c r="DD417" s="10">
        <v>10.5</v>
      </c>
      <c r="DE417" s="10">
        <v>0.98</v>
      </c>
      <c r="DF417" s="10">
        <v>1.5888</v>
      </c>
      <c r="DG417" s="10">
        <v>0.3226</v>
      </c>
      <c r="DH417" s="10">
        <v>90</v>
      </c>
      <c r="DI417" s="10">
        <v>10.4</v>
      </c>
      <c r="DJ417" s="10">
        <v>0.98</v>
      </c>
      <c r="DK417" s="10">
        <v>1.9232</v>
      </c>
      <c r="DL417" s="10">
        <v>0.39050000000000001</v>
      </c>
      <c r="DM417" s="10">
        <v>110</v>
      </c>
      <c r="DN417" s="10">
        <v>10.3</v>
      </c>
      <c r="DO417" s="10">
        <v>0.98</v>
      </c>
    </row>
    <row r="418" spans="1:119" x14ac:dyDescent="0.25">
      <c r="A418" s="10">
        <v>496</v>
      </c>
      <c r="B418" s="10" t="s">
        <v>320</v>
      </c>
      <c r="C418" s="10">
        <v>0</v>
      </c>
      <c r="D418" s="10">
        <v>0</v>
      </c>
      <c r="E418" s="10">
        <v>0</v>
      </c>
      <c r="F418" s="10">
        <v>10.6</v>
      </c>
      <c r="G418" s="10">
        <v>0</v>
      </c>
      <c r="H418" s="10">
        <v>0</v>
      </c>
      <c r="I418" s="10">
        <v>0</v>
      </c>
      <c r="J418" s="10">
        <v>0</v>
      </c>
      <c r="K418" s="10">
        <v>10.5</v>
      </c>
      <c r="L418" s="10">
        <v>0</v>
      </c>
      <c r="M418" s="10">
        <v>0</v>
      </c>
      <c r="N418" s="10">
        <v>0</v>
      </c>
      <c r="O418" s="10">
        <v>0</v>
      </c>
      <c r="P418" s="10">
        <v>10.5</v>
      </c>
      <c r="Q418" s="10">
        <v>0</v>
      </c>
      <c r="R418" s="10">
        <v>496</v>
      </c>
      <c r="S418" s="10" t="s">
        <v>320</v>
      </c>
      <c r="T418" s="10">
        <v>0</v>
      </c>
      <c r="U418" s="10">
        <v>0</v>
      </c>
      <c r="V418" s="10">
        <v>0</v>
      </c>
      <c r="W418" s="10">
        <v>10.5</v>
      </c>
      <c r="Y418" s="10">
        <v>0</v>
      </c>
      <c r="Z418" s="10">
        <v>0</v>
      </c>
      <c r="AA418" s="10">
        <v>0</v>
      </c>
      <c r="AB418" s="10">
        <v>10.5</v>
      </c>
      <c r="AD418" s="10">
        <v>0</v>
      </c>
      <c r="AE418" s="10">
        <v>0</v>
      </c>
      <c r="AF418" s="10">
        <v>0</v>
      </c>
      <c r="AG418" s="10">
        <v>10.5</v>
      </c>
      <c r="AI418" s="10">
        <v>496</v>
      </c>
      <c r="AJ418" s="10" t="s">
        <v>320</v>
      </c>
      <c r="AK418" s="10">
        <v>0</v>
      </c>
      <c r="AL418" s="10">
        <v>0</v>
      </c>
      <c r="AM418" s="10">
        <v>0</v>
      </c>
      <c r="AN418" s="10">
        <v>10.5</v>
      </c>
      <c r="AO418" s="10">
        <v>0</v>
      </c>
      <c r="AP418" s="10">
        <v>0</v>
      </c>
      <c r="AQ418" s="10">
        <v>0</v>
      </c>
      <c r="AR418" s="10">
        <v>0</v>
      </c>
      <c r="AS418" s="10">
        <v>10.5</v>
      </c>
      <c r="AT418" s="10">
        <v>0</v>
      </c>
      <c r="AU418" s="10">
        <v>0</v>
      </c>
      <c r="AV418" s="10">
        <v>0</v>
      </c>
      <c r="AW418" s="10">
        <v>0</v>
      </c>
      <c r="AX418" s="10">
        <v>10.5</v>
      </c>
      <c r="AY418" s="10">
        <v>0</v>
      </c>
      <c r="AZ418" s="10">
        <v>496</v>
      </c>
      <c r="BA418" s="10" t="s">
        <v>320</v>
      </c>
      <c r="BB418" s="10">
        <v>0</v>
      </c>
      <c r="BC418" s="10">
        <v>0</v>
      </c>
      <c r="BD418" s="10">
        <v>0</v>
      </c>
      <c r="BE418" s="10">
        <v>10.5</v>
      </c>
      <c r="BF418" s="10">
        <v>0</v>
      </c>
      <c r="BG418" s="10">
        <v>0</v>
      </c>
      <c r="BH418" s="10">
        <v>0</v>
      </c>
      <c r="BI418" s="10">
        <v>0</v>
      </c>
      <c r="BJ418" s="10">
        <v>10.5</v>
      </c>
      <c r="BK418" s="10">
        <v>0</v>
      </c>
      <c r="BL418" s="10">
        <v>0</v>
      </c>
      <c r="BM418" s="10">
        <v>0</v>
      </c>
      <c r="BN418" s="10">
        <v>0</v>
      </c>
      <c r="BO418" s="10">
        <v>10.5</v>
      </c>
      <c r="BP418" s="10">
        <v>0</v>
      </c>
      <c r="BQ418" s="10">
        <v>496</v>
      </c>
      <c r="BR418" s="10" t="s">
        <v>320</v>
      </c>
      <c r="BS418" s="10">
        <v>0</v>
      </c>
      <c r="BT418" s="10">
        <v>0</v>
      </c>
      <c r="BU418" s="10">
        <v>0</v>
      </c>
      <c r="BV418" s="10">
        <v>10.5</v>
      </c>
      <c r="BW418" s="10">
        <v>0</v>
      </c>
      <c r="BX418" s="10">
        <v>0</v>
      </c>
      <c r="BY418" s="10">
        <v>0</v>
      </c>
      <c r="BZ418" s="10">
        <v>0</v>
      </c>
      <c r="CA418" s="10">
        <v>10.5</v>
      </c>
      <c r="CB418" s="10">
        <v>0</v>
      </c>
      <c r="CC418" s="10">
        <v>0</v>
      </c>
      <c r="CD418" s="10">
        <v>0</v>
      </c>
      <c r="CE418" s="10">
        <v>0</v>
      </c>
      <c r="CF418" s="10">
        <v>10.5</v>
      </c>
      <c r="CG418" s="10">
        <v>0</v>
      </c>
      <c r="CH418" s="10">
        <v>496</v>
      </c>
      <c r="CI418" s="10" t="s">
        <v>320</v>
      </c>
      <c r="CJ418" s="10">
        <v>0.14030000000000001</v>
      </c>
      <c r="CK418" s="10">
        <v>0.1128</v>
      </c>
      <c r="CL418" s="10">
        <v>9.8978000000000002</v>
      </c>
      <c r="CM418" s="10">
        <v>10.5</v>
      </c>
      <c r="CN418" s="10">
        <v>0.78</v>
      </c>
      <c r="CO418" s="10">
        <v>0.28639999999999999</v>
      </c>
      <c r="CP418" s="10">
        <v>0.1585</v>
      </c>
      <c r="CQ418" s="10">
        <v>18</v>
      </c>
      <c r="CR418" s="10">
        <v>10.5</v>
      </c>
      <c r="CS418" s="10">
        <v>0.87</v>
      </c>
      <c r="CT418" s="10">
        <v>0.65469999999999995</v>
      </c>
      <c r="CU418" s="10">
        <v>0.31709999999999999</v>
      </c>
      <c r="CV418" s="10">
        <v>40</v>
      </c>
      <c r="CW418" s="10">
        <v>10.5</v>
      </c>
      <c r="CX418" s="10">
        <v>0.9</v>
      </c>
      <c r="CY418" s="10">
        <v>533</v>
      </c>
      <c r="CZ418" s="10" t="s">
        <v>304</v>
      </c>
      <c r="DA418" s="10">
        <v>3.3500000000000002E-2</v>
      </c>
      <c r="DB418" s="10">
        <v>1.43E-2</v>
      </c>
      <c r="DC418" s="10">
        <v>2</v>
      </c>
      <c r="DD418" s="10">
        <v>10.5</v>
      </c>
      <c r="DE418" s="10">
        <v>0.92</v>
      </c>
      <c r="DF418" s="10">
        <v>3.3099999999999997E-2</v>
      </c>
      <c r="DG418" s="10">
        <v>1.41E-2</v>
      </c>
      <c r="DH418" s="10">
        <v>2</v>
      </c>
      <c r="DI418" s="10">
        <v>10.4</v>
      </c>
      <c r="DJ418" s="10">
        <v>0.92</v>
      </c>
      <c r="DK418" s="10">
        <v>4.9200000000000001E-2</v>
      </c>
      <c r="DL418" s="10">
        <v>2.1000000000000001E-2</v>
      </c>
      <c r="DM418" s="10">
        <v>3</v>
      </c>
      <c r="DN418" s="10">
        <v>10.3</v>
      </c>
      <c r="DO418" s="10">
        <v>0.92</v>
      </c>
    </row>
    <row r="419" spans="1:119" x14ac:dyDescent="0.25">
      <c r="A419" s="10">
        <v>497</v>
      </c>
      <c r="B419" s="10" t="s">
        <v>322</v>
      </c>
      <c r="C419" s="10">
        <v>0</v>
      </c>
      <c r="D419" s="10">
        <v>0</v>
      </c>
      <c r="E419" s="10">
        <v>0</v>
      </c>
      <c r="F419" s="10">
        <v>10.6</v>
      </c>
      <c r="G419" s="10">
        <v>0</v>
      </c>
      <c r="H419" s="10">
        <v>0</v>
      </c>
      <c r="I419" s="10">
        <v>0</v>
      </c>
      <c r="J419" s="10">
        <v>0</v>
      </c>
      <c r="K419" s="10">
        <v>10.5</v>
      </c>
      <c r="L419" s="10">
        <v>0</v>
      </c>
      <c r="M419" s="10">
        <v>0</v>
      </c>
      <c r="N419" s="10">
        <v>0</v>
      </c>
      <c r="O419" s="10">
        <v>0</v>
      </c>
      <c r="P419" s="10">
        <v>10.5</v>
      </c>
      <c r="Q419" s="10">
        <v>0</v>
      </c>
      <c r="R419" s="10">
        <v>497</v>
      </c>
      <c r="S419" s="10" t="s">
        <v>322</v>
      </c>
      <c r="T419" s="10">
        <v>0</v>
      </c>
      <c r="U419" s="10">
        <v>0</v>
      </c>
      <c r="V419" s="10">
        <v>0</v>
      </c>
      <c r="W419" s="10">
        <v>10.5</v>
      </c>
      <c r="Y419" s="10">
        <v>0</v>
      </c>
      <c r="Z419" s="10">
        <v>0</v>
      </c>
      <c r="AA419" s="10">
        <v>0</v>
      </c>
      <c r="AB419" s="10">
        <v>10.5</v>
      </c>
      <c r="AD419" s="10">
        <v>0</v>
      </c>
      <c r="AE419" s="10">
        <v>0</v>
      </c>
      <c r="AF419" s="10">
        <v>0</v>
      </c>
      <c r="AG419" s="10">
        <v>10.5</v>
      </c>
      <c r="AI419" s="10">
        <v>497</v>
      </c>
      <c r="AJ419" s="10" t="s">
        <v>322</v>
      </c>
      <c r="AK419" s="10">
        <v>0</v>
      </c>
      <c r="AL419" s="10">
        <v>0</v>
      </c>
      <c r="AM419" s="10">
        <v>0</v>
      </c>
      <c r="AN419" s="10">
        <v>10.5</v>
      </c>
      <c r="AO419" s="10">
        <v>0</v>
      </c>
      <c r="AP419" s="10">
        <v>0</v>
      </c>
      <c r="AQ419" s="10">
        <v>0</v>
      </c>
      <c r="AR419" s="10">
        <v>0</v>
      </c>
      <c r="AS419" s="10">
        <v>10.5</v>
      </c>
      <c r="AT419" s="10">
        <v>0</v>
      </c>
      <c r="AU419" s="10">
        <v>0</v>
      </c>
      <c r="AV419" s="10">
        <v>0</v>
      </c>
      <c r="AW419" s="10">
        <v>0</v>
      </c>
      <c r="AX419" s="10">
        <v>10.5</v>
      </c>
      <c r="AY419" s="10">
        <v>0</v>
      </c>
      <c r="AZ419" s="10">
        <v>497</v>
      </c>
      <c r="BA419" s="10" t="s">
        <v>322</v>
      </c>
      <c r="BB419" s="10">
        <v>0</v>
      </c>
      <c r="BC419" s="10">
        <v>0</v>
      </c>
      <c r="BD419" s="10">
        <v>0</v>
      </c>
      <c r="BE419" s="10">
        <v>10.5</v>
      </c>
      <c r="BF419" s="10">
        <v>0</v>
      </c>
      <c r="BG419" s="10">
        <v>0</v>
      </c>
      <c r="BH419" s="10">
        <v>0</v>
      </c>
      <c r="BI419" s="10">
        <v>0</v>
      </c>
      <c r="BJ419" s="10">
        <v>10.5</v>
      </c>
      <c r="BK419" s="10">
        <v>0</v>
      </c>
      <c r="BL419" s="10">
        <v>0</v>
      </c>
      <c r="BM419" s="10">
        <v>0</v>
      </c>
      <c r="BN419" s="10">
        <v>0</v>
      </c>
      <c r="BO419" s="10">
        <v>10.5</v>
      </c>
      <c r="BP419" s="10">
        <v>0</v>
      </c>
      <c r="BQ419" s="10">
        <v>497</v>
      </c>
      <c r="BR419" s="10" t="s">
        <v>322</v>
      </c>
      <c r="BS419" s="10">
        <v>0</v>
      </c>
      <c r="BT419" s="10">
        <v>0</v>
      </c>
      <c r="BU419" s="10">
        <v>0</v>
      </c>
      <c r="BV419" s="10">
        <v>10.5</v>
      </c>
      <c r="BW419" s="10">
        <v>0</v>
      </c>
      <c r="BX419" s="10">
        <v>0</v>
      </c>
      <c r="BY419" s="10">
        <v>0</v>
      </c>
      <c r="BZ419" s="10">
        <v>0</v>
      </c>
      <c r="CA419" s="10">
        <v>10.5</v>
      </c>
      <c r="CB419" s="10">
        <v>0</v>
      </c>
      <c r="CC419" s="10">
        <v>0</v>
      </c>
      <c r="CD419" s="10">
        <v>0</v>
      </c>
      <c r="CE419" s="10">
        <v>0</v>
      </c>
      <c r="CF419" s="10">
        <v>10.5</v>
      </c>
      <c r="CG419" s="10">
        <v>0</v>
      </c>
      <c r="CH419" s="10">
        <v>497</v>
      </c>
      <c r="CI419" s="10" t="s">
        <v>322</v>
      </c>
      <c r="CJ419" s="10">
        <v>0</v>
      </c>
      <c r="CK419" s="10">
        <v>0</v>
      </c>
      <c r="CL419" s="10">
        <v>0</v>
      </c>
      <c r="CM419" s="10">
        <v>10.5</v>
      </c>
      <c r="CN419" s="10">
        <v>0</v>
      </c>
      <c r="CO419" s="10">
        <v>0</v>
      </c>
      <c r="CP419" s="10">
        <v>0</v>
      </c>
      <c r="CQ419" s="10">
        <v>0</v>
      </c>
      <c r="CR419" s="10">
        <v>10.5</v>
      </c>
      <c r="CS419" s="10">
        <v>0</v>
      </c>
      <c r="CT419" s="10">
        <v>0</v>
      </c>
      <c r="CU419" s="10">
        <v>0</v>
      </c>
      <c r="CV419" s="10">
        <v>0</v>
      </c>
      <c r="CW419" s="10">
        <v>10.5</v>
      </c>
      <c r="CX419" s="10">
        <v>0</v>
      </c>
      <c r="CY419" s="10">
        <v>534</v>
      </c>
      <c r="CZ419" s="10" t="s">
        <v>288</v>
      </c>
      <c r="DA419" s="10">
        <v>0.48120000000000002</v>
      </c>
      <c r="DB419" s="10">
        <v>9.7699999999999995E-2</v>
      </c>
      <c r="DC419" s="10">
        <v>27</v>
      </c>
      <c r="DD419" s="10">
        <v>10.5</v>
      </c>
      <c r="DE419" s="10">
        <v>0.98</v>
      </c>
      <c r="DF419" s="10">
        <v>0.47660000000000002</v>
      </c>
      <c r="DG419" s="10">
        <v>9.6799999999999997E-2</v>
      </c>
      <c r="DH419" s="10">
        <v>27</v>
      </c>
      <c r="DI419" s="10">
        <v>10.4</v>
      </c>
      <c r="DJ419" s="10">
        <v>0.98</v>
      </c>
      <c r="DK419" s="10">
        <v>0.4546</v>
      </c>
      <c r="DL419" s="10">
        <v>9.2299999999999993E-2</v>
      </c>
      <c r="DM419" s="10">
        <v>26</v>
      </c>
      <c r="DN419" s="10">
        <v>10.3</v>
      </c>
      <c r="DO419" s="10">
        <v>0.98</v>
      </c>
    </row>
    <row r="420" spans="1:119" x14ac:dyDescent="0.25">
      <c r="A420" s="10">
        <v>498</v>
      </c>
      <c r="B420" s="10" t="s">
        <v>324</v>
      </c>
      <c r="C420" s="10">
        <v>0</v>
      </c>
      <c r="D420" s="10">
        <v>0</v>
      </c>
      <c r="E420" s="10">
        <v>0</v>
      </c>
      <c r="F420" s="10">
        <v>10.6</v>
      </c>
      <c r="G420" s="10">
        <v>0</v>
      </c>
      <c r="H420" s="10">
        <v>0</v>
      </c>
      <c r="I420" s="10">
        <v>0</v>
      </c>
      <c r="J420" s="10">
        <v>0</v>
      </c>
      <c r="K420" s="10">
        <v>10.5</v>
      </c>
      <c r="L420" s="10">
        <v>0</v>
      </c>
      <c r="M420" s="10">
        <v>0</v>
      </c>
      <c r="N420" s="10">
        <v>0</v>
      </c>
      <c r="O420" s="10">
        <v>0</v>
      </c>
      <c r="P420" s="10">
        <v>10.5</v>
      </c>
      <c r="Q420" s="10">
        <v>0</v>
      </c>
      <c r="R420" s="10">
        <v>498</v>
      </c>
      <c r="S420" s="10" t="s">
        <v>324</v>
      </c>
      <c r="T420" s="10">
        <v>0</v>
      </c>
      <c r="U420" s="10">
        <v>0</v>
      </c>
      <c r="V420" s="10">
        <v>0</v>
      </c>
      <c r="W420" s="10">
        <v>10.5</v>
      </c>
      <c r="Y420" s="10">
        <v>0</v>
      </c>
      <c r="Z420" s="10">
        <v>0</v>
      </c>
      <c r="AA420" s="10">
        <v>0</v>
      </c>
      <c r="AB420" s="10">
        <v>10.5</v>
      </c>
      <c r="AD420" s="10">
        <v>0</v>
      </c>
      <c r="AE420" s="10">
        <v>0</v>
      </c>
      <c r="AF420" s="10">
        <v>0</v>
      </c>
      <c r="AG420" s="10">
        <v>10.5</v>
      </c>
      <c r="AI420" s="10">
        <v>498</v>
      </c>
      <c r="AJ420" s="10" t="s">
        <v>324</v>
      </c>
      <c r="AK420" s="10">
        <v>0</v>
      </c>
      <c r="AL420" s="10">
        <v>0</v>
      </c>
      <c r="AM420" s="10">
        <v>0</v>
      </c>
      <c r="AN420" s="10">
        <v>10.5</v>
      </c>
      <c r="AO420" s="10">
        <v>0</v>
      </c>
      <c r="AP420" s="10">
        <v>0</v>
      </c>
      <c r="AQ420" s="10">
        <v>0</v>
      </c>
      <c r="AR420" s="10">
        <v>0</v>
      </c>
      <c r="AS420" s="10">
        <v>10.5</v>
      </c>
      <c r="AT420" s="10">
        <v>0</v>
      </c>
      <c r="AU420" s="10">
        <v>0</v>
      </c>
      <c r="AV420" s="10">
        <v>0</v>
      </c>
      <c r="AW420" s="10">
        <v>0</v>
      </c>
      <c r="AX420" s="10">
        <v>10.5</v>
      </c>
      <c r="AY420" s="10">
        <v>0</v>
      </c>
      <c r="AZ420" s="10">
        <v>498</v>
      </c>
      <c r="BA420" s="10" t="s">
        <v>324</v>
      </c>
      <c r="BB420" s="10">
        <v>0</v>
      </c>
      <c r="BC420" s="10">
        <v>0</v>
      </c>
      <c r="BD420" s="10">
        <v>0</v>
      </c>
      <c r="BE420" s="10">
        <v>10.5</v>
      </c>
      <c r="BF420" s="10">
        <v>0</v>
      </c>
      <c r="BG420" s="10">
        <v>0</v>
      </c>
      <c r="BH420" s="10">
        <v>0</v>
      </c>
      <c r="BI420" s="10">
        <v>0</v>
      </c>
      <c r="BJ420" s="10">
        <v>10.5</v>
      </c>
      <c r="BK420" s="10">
        <v>0</v>
      </c>
      <c r="BL420" s="10">
        <v>0</v>
      </c>
      <c r="BM420" s="10">
        <v>0</v>
      </c>
      <c r="BN420" s="10">
        <v>0</v>
      </c>
      <c r="BO420" s="10">
        <v>10.5</v>
      </c>
      <c r="BP420" s="10">
        <v>0</v>
      </c>
      <c r="BQ420" s="10">
        <v>498</v>
      </c>
      <c r="BR420" s="10" t="s">
        <v>324</v>
      </c>
      <c r="BS420" s="10">
        <v>0</v>
      </c>
      <c r="BT420" s="10">
        <v>0</v>
      </c>
      <c r="BU420" s="10">
        <v>0</v>
      </c>
      <c r="BV420" s="10">
        <v>10.5</v>
      </c>
      <c r="BW420" s="10">
        <v>0</v>
      </c>
      <c r="BX420" s="10">
        <v>0</v>
      </c>
      <c r="BY420" s="10">
        <v>0</v>
      </c>
      <c r="BZ420" s="10">
        <v>0</v>
      </c>
      <c r="CA420" s="10">
        <v>10.5</v>
      </c>
      <c r="CB420" s="10">
        <v>0</v>
      </c>
      <c r="CC420" s="10">
        <v>0</v>
      </c>
      <c r="CD420" s="10">
        <v>0</v>
      </c>
      <c r="CE420" s="10">
        <v>0</v>
      </c>
      <c r="CF420" s="10">
        <v>10.5</v>
      </c>
      <c r="CG420" s="10">
        <v>0</v>
      </c>
      <c r="CH420" s="10">
        <v>498</v>
      </c>
      <c r="CI420" s="10" t="s">
        <v>324</v>
      </c>
      <c r="CJ420" s="10">
        <v>0</v>
      </c>
      <c r="CK420" s="10">
        <v>0</v>
      </c>
      <c r="CL420" s="10">
        <v>0</v>
      </c>
      <c r="CM420" s="10">
        <v>10.5</v>
      </c>
      <c r="CN420" s="10">
        <v>0</v>
      </c>
      <c r="CO420" s="10">
        <v>0</v>
      </c>
      <c r="CP420" s="10">
        <v>0</v>
      </c>
      <c r="CQ420" s="10">
        <v>0</v>
      </c>
      <c r="CR420" s="10">
        <v>10.5</v>
      </c>
      <c r="CS420" s="10">
        <v>0</v>
      </c>
      <c r="CT420" s="10">
        <v>0</v>
      </c>
      <c r="CU420" s="10">
        <v>0</v>
      </c>
      <c r="CV420" s="10">
        <v>0</v>
      </c>
      <c r="CW420" s="10">
        <v>10.5</v>
      </c>
      <c r="CX420" s="10">
        <v>0</v>
      </c>
      <c r="CY420" s="10">
        <v>535</v>
      </c>
      <c r="CZ420" s="10" t="s">
        <v>289</v>
      </c>
      <c r="DA420" s="10">
        <v>0.50739999999999996</v>
      </c>
      <c r="DB420" s="10">
        <v>0.20050000000000001</v>
      </c>
      <c r="DC420" s="10">
        <v>30</v>
      </c>
      <c r="DD420" s="10">
        <v>10.5</v>
      </c>
      <c r="DE420" s="10">
        <v>0.93</v>
      </c>
      <c r="DF420" s="10">
        <v>0.48580000000000001</v>
      </c>
      <c r="DG420" s="10">
        <v>0.192</v>
      </c>
      <c r="DH420" s="10">
        <v>29</v>
      </c>
      <c r="DI420" s="10">
        <v>10.4</v>
      </c>
      <c r="DJ420" s="10">
        <v>0.93</v>
      </c>
      <c r="DK420" s="10">
        <v>0.54749999999999999</v>
      </c>
      <c r="DL420" s="10">
        <v>0.21640000000000001</v>
      </c>
      <c r="DM420" s="10">
        <v>33</v>
      </c>
      <c r="DN420" s="10">
        <v>10.3</v>
      </c>
      <c r="DO420" s="10">
        <v>0.93</v>
      </c>
    </row>
    <row r="421" spans="1:119" x14ac:dyDescent="0.25">
      <c r="A421" s="10">
        <v>499</v>
      </c>
      <c r="B421" s="10" t="s">
        <v>328</v>
      </c>
      <c r="C421" s="10">
        <v>0.17</v>
      </c>
      <c r="D421" s="10">
        <v>0.06</v>
      </c>
      <c r="E421" s="10">
        <v>10</v>
      </c>
      <c r="F421" s="10">
        <v>10.6</v>
      </c>
      <c r="G421" s="10">
        <v>0.94</v>
      </c>
      <c r="H421" s="10">
        <v>0.77</v>
      </c>
      <c r="I421" s="10">
        <v>0.28000000000000003</v>
      </c>
      <c r="J421" s="10">
        <v>45</v>
      </c>
      <c r="K421" s="10">
        <v>10.5</v>
      </c>
      <c r="L421" s="10">
        <v>0.94</v>
      </c>
      <c r="M421" s="10">
        <v>0.34</v>
      </c>
      <c r="N421" s="10">
        <v>0.12</v>
      </c>
      <c r="O421" s="10">
        <v>20</v>
      </c>
      <c r="P421" s="10">
        <v>10.5</v>
      </c>
      <c r="Q421" s="10">
        <v>0.94</v>
      </c>
      <c r="R421" s="10">
        <v>499</v>
      </c>
      <c r="S421" s="10" t="s">
        <v>328</v>
      </c>
      <c r="T421" s="10">
        <v>0</v>
      </c>
      <c r="U421" s="10">
        <v>0</v>
      </c>
      <c r="V421" s="10">
        <v>0</v>
      </c>
      <c r="W421" s="10">
        <v>10.5</v>
      </c>
      <c r="Y421" s="10">
        <v>0</v>
      </c>
      <c r="Z421" s="10">
        <v>0</v>
      </c>
      <c r="AA421" s="10">
        <v>0</v>
      </c>
      <c r="AB421" s="10">
        <v>10.5</v>
      </c>
      <c r="AD421" s="10">
        <v>0</v>
      </c>
      <c r="AE421" s="10">
        <v>0</v>
      </c>
      <c r="AF421" s="10">
        <v>0</v>
      </c>
      <c r="AG421" s="10">
        <v>10.5</v>
      </c>
      <c r="AI421" s="10">
        <v>499</v>
      </c>
      <c r="AJ421" s="10" t="s">
        <v>328</v>
      </c>
      <c r="AK421" s="10">
        <v>0.12559999999999999</v>
      </c>
      <c r="AL421" s="10">
        <v>6.4799999999999996E-2</v>
      </c>
      <c r="AM421" s="10">
        <v>7.7709999999999999</v>
      </c>
      <c r="AN421" s="10">
        <v>10.5</v>
      </c>
      <c r="AO421" s="10">
        <v>0.89</v>
      </c>
      <c r="AP421" s="10">
        <v>0.27750000000000002</v>
      </c>
      <c r="AQ421" s="10">
        <v>0.1573</v>
      </c>
      <c r="AR421" s="10">
        <v>17.4465</v>
      </c>
      <c r="AS421" s="10">
        <v>10.5</v>
      </c>
      <c r="AT421" s="10">
        <v>0.87</v>
      </c>
      <c r="AU421" s="10">
        <v>0.30209999999999998</v>
      </c>
      <c r="AV421" s="10">
        <v>0.17119999999999999</v>
      </c>
      <c r="AW421" s="10">
        <v>19.4359</v>
      </c>
      <c r="AX421" s="10">
        <v>10.5</v>
      </c>
      <c r="AY421" s="10">
        <v>0.87</v>
      </c>
      <c r="AZ421" s="10">
        <v>499</v>
      </c>
      <c r="BA421" s="10" t="s">
        <v>328</v>
      </c>
      <c r="BB421" s="10">
        <v>0</v>
      </c>
      <c r="BC421" s="10">
        <v>0</v>
      </c>
      <c r="BD421" s="10">
        <v>0</v>
      </c>
      <c r="BE421" s="10">
        <v>10.5</v>
      </c>
      <c r="BF421" s="10">
        <v>0</v>
      </c>
      <c r="BG421" s="10">
        <v>0</v>
      </c>
      <c r="BH421" s="10">
        <v>0</v>
      </c>
      <c r="BI421" s="10">
        <v>0</v>
      </c>
      <c r="BJ421" s="10">
        <v>10.5</v>
      </c>
      <c r="BK421" s="10">
        <v>0</v>
      </c>
      <c r="BL421" s="10">
        <v>0</v>
      </c>
      <c r="BM421" s="10">
        <v>0</v>
      </c>
      <c r="BN421" s="10">
        <v>0</v>
      </c>
      <c r="BO421" s="10">
        <v>10.5</v>
      </c>
      <c r="BP421" s="10">
        <v>0</v>
      </c>
      <c r="BQ421" s="10">
        <v>499</v>
      </c>
      <c r="BR421" s="10" t="s">
        <v>328</v>
      </c>
      <c r="BS421" s="10">
        <v>2.0000000000000001E-4</v>
      </c>
      <c r="BT421" s="10">
        <v>0</v>
      </c>
      <c r="BU421" s="10">
        <v>1.32E-2</v>
      </c>
      <c r="BV421" s="10">
        <v>10.5</v>
      </c>
      <c r="BW421" s="10">
        <v>1</v>
      </c>
      <c r="BX421" s="10">
        <v>2.0000000000000001E-4</v>
      </c>
      <c r="BY421" s="10">
        <v>0</v>
      </c>
      <c r="BZ421" s="10">
        <v>8.8000000000000005E-3</v>
      </c>
      <c r="CA421" s="10">
        <v>10.5</v>
      </c>
      <c r="CB421" s="10">
        <v>1</v>
      </c>
      <c r="CC421" s="10">
        <v>2.0000000000000001E-4</v>
      </c>
      <c r="CD421" s="10">
        <v>0</v>
      </c>
      <c r="CE421" s="10">
        <v>1.32E-2</v>
      </c>
      <c r="CF421" s="10">
        <v>10.5</v>
      </c>
      <c r="CG421" s="10">
        <v>1</v>
      </c>
      <c r="CH421" s="10">
        <v>499</v>
      </c>
      <c r="CI421" s="10" t="s">
        <v>328</v>
      </c>
      <c r="CJ421" s="10">
        <v>8.1799999999999998E-2</v>
      </c>
      <c r="CK421" s="10">
        <v>3.9600000000000003E-2</v>
      </c>
      <c r="CL421" s="10">
        <v>5</v>
      </c>
      <c r="CM421" s="10">
        <v>10.5</v>
      </c>
      <c r="CN421" s="10">
        <v>0.9</v>
      </c>
      <c r="CO421" s="10">
        <v>8.1799999999999998E-2</v>
      </c>
      <c r="CP421" s="10">
        <v>3.9600000000000003E-2</v>
      </c>
      <c r="CQ421" s="10">
        <v>5</v>
      </c>
      <c r="CR421" s="10">
        <v>10.5</v>
      </c>
      <c r="CS421" s="10">
        <v>0.9</v>
      </c>
      <c r="CT421" s="10">
        <v>8.1799999999999998E-2</v>
      </c>
      <c r="CU421" s="10">
        <v>3.9600000000000003E-2</v>
      </c>
      <c r="CV421" s="10">
        <v>5</v>
      </c>
      <c r="CW421" s="10">
        <v>10.5</v>
      </c>
      <c r="CX421" s="10">
        <v>0.9</v>
      </c>
      <c r="CY421" s="10">
        <v>536</v>
      </c>
      <c r="CZ421" s="10" t="s">
        <v>291</v>
      </c>
      <c r="DA421" s="10">
        <v>0</v>
      </c>
      <c r="DB421" s="10">
        <v>0</v>
      </c>
      <c r="DC421" s="10">
        <v>0</v>
      </c>
      <c r="DD421" s="10">
        <v>10.5</v>
      </c>
      <c r="DE421" s="10">
        <v>0</v>
      </c>
      <c r="DF421" s="10">
        <v>0</v>
      </c>
      <c r="DG421" s="10">
        <v>0</v>
      </c>
      <c r="DH421" s="10">
        <v>0</v>
      </c>
      <c r="DI421" s="10">
        <v>10.4</v>
      </c>
      <c r="DJ421" s="10">
        <v>0</v>
      </c>
      <c r="DK421" s="10">
        <v>0</v>
      </c>
      <c r="DL421" s="10">
        <v>0</v>
      </c>
      <c r="DM421" s="10">
        <v>0</v>
      </c>
      <c r="DN421" s="10">
        <v>10.3</v>
      </c>
      <c r="DO421" s="10">
        <v>0</v>
      </c>
    </row>
    <row r="422" spans="1:119" x14ac:dyDescent="0.25">
      <c r="A422" s="10">
        <v>500</v>
      </c>
      <c r="B422" s="10" t="s">
        <v>365</v>
      </c>
      <c r="C422" s="10">
        <v>0.05</v>
      </c>
      <c r="D422" s="10">
        <v>0.02</v>
      </c>
      <c r="E422" s="10">
        <v>3</v>
      </c>
      <c r="F422" s="10">
        <v>10.6</v>
      </c>
      <c r="G422" s="10">
        <v>0.94</v>
      </c>
      <c r="H422" s="10">
        <v>0.14000000000000001</v>
      </c>
      <c r="I422" s="10">
        <v>0.05</v>
      </c>
      <c r="J422" s="10">
        <v>8</v>
      </c>
      <c r="K422" s="10">
        <v>10.5</v>
      </c>
      <c r="L422" s="10">
        <v>0.94</v>
      </c>
      <c r="M422" s="10">
        <v>7.0000000000000007E-2</v>
      </c>
      <c r="N422" s="10">
        <v>0.02</v>
      </c>
      <c r="O422" s="10">
        <v>4</v>
      </c>
      <c r="P422" s="10">
        <v>10.5</v>
      </c>
      <c r="Q422" s="10">
        <v>0.94</v>
      </c>
      <c r="R422" s="10">
        <v>500</v>
      </c>
      <c r="S422" s="10" t="s">
        <v>365</v>
      </c>
      <c r="T422" s="10">
        <v>8.48E-2</v>
      </c>
      <c r="U422" s="10">
        <v>2.64E-2</v>
      </c>
      <c r="V422" s="10">
        <v>4.8822000000000001</v>
      </c>
      <c r="W422" s="10">
        <v>10.5</v>
      </c>
      <c r="Y422" s="10">
        <v>0.15</v>
      </c>
      <c r="Z422" s="10">
        <v>5.33E-2</v>
      </c>
      <c r="AA422" s="10">
        <v>8.7543000000000006</v>
      </c>
      <c r="AB422" s="10">
        <v>10.5</v>
      </c>
      <c r="AD422" s="10">
        <v>2.5399999999999999E-2</v>
      </c>
      <c r="AE422" s="10">
        <v>9.1000000000000004E-3</v>
      </c>
      <c r="AF422" s="10">
        <v>1.4866999999999999</v>
      </c>
      <c r="AG422" s="10">
        <v>10.5</v>
      </c>
      <c r="AI422" s="10">
        <v>500</v>
      </c>
      <c r="AJ422" s="10" t="s">
        <v>365</v>
      </c>
      <c r="AK422" s="10">
        <v>6.4799999999999996E-2</v>
      </c>
      <c r="AL422" s="10">
        <v>3.5799999999999998E-2</v>
      </c>
      <c r="AM422" s="10">
        <v>4.0705999999999998</v>
      </c>
      <c r="AN422" s="10">
        <v>10.5</v>
      </c>
      <c r="AO422" s="10">
        <v>0.88</v>
      </c>
      <c r="AP422" s="10">
        <v>0.15579999999999999</v>
      </c>
      <c r="AQ422" s="10">
        <v>0.122</v>
      </c>
      <c r="AR422" s="10">
        <v>10.879200000000001</v>
      </c>
      <c r="AS422" s="10">
        <v>10.5</v>
      </c>
      <c r="AT422" s="10">
        <v>0.79</v>
      </c>
      <c r="AU422" s="10">
        <v>0.1784</v>
      </c>
      <c r="AV422" s="10">
        <v>0.12470000000000001</v>
      </c>
      <c r="AW422" s="10">
        <v>12.3904</v>
      </c>
      <c r="AX422" s="10">
        <v>10.5</v>
      </c>
      <c r="AY422" s="10">
        <v>0.81966927237932641</v>
      </c>
      <c r="AZ422" s="10">
        <v>500</v>
      </c>
      <c r="BA422" s="10" t="s">
        <v>365</v>
      </c>
      <c r="BB422" s="10">
        <v>6.2199999999999998E-2</v>
      </c>
      <c r="BC422" s="10">
        <v>3.8199999999999998E-2</v>
      </c>
      <c r="BD422" s="10">
        <v>4.0148000000000001</v>
      </c>
      <c r="BE422" s="10">
        <v>10.5</v>
      </c>
      <c r="BF422" s="10">
        <v>0.85</v>
      </c>
      <c r="BG422" s="10">
        <v>7.1099999999999997E-2</v>
      </c>
      <c r="BH422" s="10">
        <v>4.36E-2</v>
      </c>
      <c r="BI422" s="10">
        <v>4.5883000000000003</v>
      </c>
      <c r="BJ422" s="10">
        <v>10.5</v>
      </c>
      <c r="BK422" s="10">
        <v>0.85</v>
      </c>
      <c r="BL422" s="10">
        <v>3.56E-2</v>
      </c>
      <c r="BM422" s="10">
        <v>2.18E-2</v>
      </c>
      <c r="BN422" s="10">
        <v>2.2942</v>
      </c>
      <c r="BO422" s="10">
        <v>10.5</v>
      </c>
      <c r="BP422" s="10">
        <v>0.85</v>
      </c>
      <c r="BQ422" s="10">
        <v>500</v>
      </c>
      <c r="BR422" s="10" t="s">
        <v>365</v>
      </c>
      <c r="BS422" s="10">
        <v>5.3199999999999997E-2</v>
      </c>
      <c r="BT422" s="10">
        <v>0.02</v>
      </c>
      <c r="BU422" s="10">
        <v>3.1251000000000002</v>
      </c>
      <c r="BV422" s="10">
        <v>10.5</v>
      </c>
      <c r="BW422" s="10">
        <v>0.94</v>
      </c>
      <c r="BX422" s="10">
        <v>0.19120000000000001</v>
      </c>
      <c r="BY422" s="10">
        <v>0.12139999999999999</v>
      </c>
      <c r="BZ422" s="10">
        <v>12.4534</v>
      </c>
      <c r="CA422" s="10">
        <v>10.5</v>
      </c>
      <c r="CB422" s="10">
        <v>0.84</v>
      </c>
      <c r="CC422" s="10">
        <v>0.10979999999999999</v>
      </c>
      <c r="CD422" s="10">
        <v>6.2E-2</v>
      </c>
      <c r="CE422" s="10">
        <v>6.9333999999999998</v>
      </c>
      <c r="CF422" s="10">
        <v>10.5</v>
      </c>
      <c r="CG422" s="10">
        <v>0.87</v>
      </c>
      <c r="CH422" s="10">
        <v>500</v>
      </c>
      <c r="CI422" s="10" t="s">
        <v>365</v>
      </c>
      <c r="CJ422" s="10">
        <v>4.36E-2</v>
      </c>
      <c r="CK422" s="10">
        <v>2.64E-2</v>
      </c>
      <c r="CL422" s="10">
        <v>2.8026</v>
      </c>
      <c r="CM422" s="10">
        <v>10.5</v>
      </c>
      <c r="CN422" s="10">
        <v>0.86</v>
      </c>
      <c r="CO422" s="10">
        <v>0.1482</v>
      </c>
      <c r="CP422" s="10">
        <v>0.11119999999999999</v>
      </c>
      <c r="CQ422" s="10">
        <v>10.187799999999999</v>
      </c>
      <c r="CR422" s="10">
        <v>10.5</v>
      </c>
      <c r="CS422" s="10">
        <v>0.8</v>
      </c>
      <c r="CT422" s="10">
        <v>7.5600000000000001E-2</v>
      </c>
      <c r="CU422" s="10">
        <v>5.1799999999999999E-2</v>
      </c>
      <c r="CV422" s="10">
        <v>5.0391000000000004</v>
      </c>
      <c r="CW422" s="10">
        <v>10.5</v>
      </c>
      <c r="CX422" s="10">
        <v>0.82</v>
      </c>
      <c r="CY422" s="10">
        <v>537</v>
      </c>
      <c r="CZ422" s="10" t="s">
        <v>307</v>
      </c>
      <c r="DA422" s="10">
        <v>1.67E-2</v>
      </c>
      <c r="DB422" s="10">
        <v>7.1000000000000004E-3</v>
      </c>
      <c r="DC422" s="10">
        <v>1</v>
      </c>
      <c r="DD422" s="10">
        <v>10.5</v>
      </c>
      <c r="DE422" s="10">
        <v>0.92</v>
      </c>
      <c r="DF422" s="10">
        <v>1.66E-2</v>
      </c>
      <c r="DG422" s="10">
        <v>7.1000000000000004E-3</v>
      </c>
      <c r="DH422" s="10">
        <v>1</v>
      </c>
      <c r="DI422" s="10">
        <v>10.4</v>
      </c>
      <c r="DJ422" s="10">
        <v>0.92</v>
      </c>
      <c r="DK422" s="10">
        <v>1.6400000000000001E-2</v>
      </c>
      <c r="DL422" s="10">
        <v>7.0000000000000001E-3</v>
      </c>
      <c r="DM422" s="10">
        <v>1</v>
      </c>
      <c r="DN422" s="10">
        <v>10.3</v>
      </c>
      <c r="DO422" s="10">
        <v>0.92</v>
      </c>
    </row>
    <row r="423" spans="1:119" x14ac:dyDescent="0.25">
      <c r="A423" s="10">
        <v>501</v>
      </c>
      <c r="B423" s="10" t="s">
        <v>366</v>
      </c>
      <c r="C423" s="10">
        <v>0</v>
      </c>
      <c r="D423" s="10">
        <v>0</v>
      </c>
      <c r="E423" s="10">
        <v>0</v>
      </c>
      <c r="F423" s="10">
        <v>10.6</v>
      </c>
      <c r="G423" s="10">
        <v>0</v>
      </c>
      <c r="H423" s="10">
        <v>0</v>
      </c>
      <c r="I423" s="10">
        <v>0</v>
      </c>
      <c r="J423" s="10">
        <v>0</v>
      </c>
      <c r="K423" s="10">
        <v>10.5</v>
      </c>
      <c r="L423" s="10">
        <v>0</v>
      </c>
      <c r="M423" s="10">
        <v>0</v>
      </c>
      <c r="N423" s="10">
        <v>0</v>
      </c>
      <c r="O423" s="10">
        <v>0</v>
      </c>
      <c r="P423" s="10">
        <v>10.5</v>
      </c>
      <c r="Q423" s="10">
        <v>0</v>
      </c>
      <c r="R423" s="10">
        <v>501</v>
      </c>
      <c r="S423" s="10" t="s">
        <v>366</v>
      </c>
      <c r="T423" s="10">
        <v>0</v>
      </c>
      <c r="U423" s="10">
        <v>0</v>
      </c>
      <c r="V423" s="10">
        <v>0</v>
      </c>
      <c r="W423" s="10">
        <v>10.5</v>
      </c>
      <c r="Y423" s="10">
        <v>0</v>
      </c>
      <c r="Z423" s="10">
        <v>0</v>
      </c>
      <c r="AA423" s="10">
        <v>0</v>
      </c>
      <c r="AB423" s="10">
        <v>10.5</v>
      </c>
      <c r="AD423" s="10">
        <v>0</v>
      </c>
      <c r="AE423" s="10">
        <v>0</v>
      </c>
      <c r="AF423" s="10">
        <v>0</v>
      </c>
      <c r="AG423" s="10">
        <v>10.5</v>
      </c>
      <c r="AI423" s="10">
        <v>501</v>
      </c>
      <c r="AJ423" s="10" t="s">
        <v>366</v>
      </c>
      <c r="AK423" s="10">
        <v>0</v>
      </c>
      <c r="AL423" s="10">
        <v>0</v>
      </c>
      <c r="AM423" s="10">
        <v>0</v>
      </c>
      <c r="AN423" s="10">
        <v>10.5</v>
      </c>
      <c r="AO423" s="10">
        <v>0</v>
      </c>
      <c r="AP423" s="10">
        <v>0</v>
      </c>
      <c r="AQ423" s="10">
        <v>0</v>
      </c>
      <c r="AR423" s="10">
        <v>0</v>
      </c>
      <c r="AS423" s="10">
        <v>10.5</v>
      </c>
      <c r="AT423" s="10">
        <v>0</v>
      </c>
      <c r="AU423" s="10">
        <v>0</v>
      </c>
      <c r="AV423" s="10">
        <v>0</v>
      </c>
      <c r="AW423" s="10">
        <v>0</v>
      </c>
      <c r="AX423" s="10">
        <v>10.5</v>
      </c>
      <c r="AY423" s="10">
        <v>0</v>
      </c>
      <c r="AZ423" s="10">
        <v>501</v>
      </c>
      <c r="BA423" s="10" t="s">
        <v>366</v>
      </c>
      <c r="BB423" s="10">
        <v>0</v>
      </c>
      <c r="BC423" s="10">
        <v>0</v>
      </c>
      <c r="BD423" s="10">
        <v>0</v>
      </c>
      <c r="BE423" s="10">
        <v>10.5</v>
      </c>
      <c r="BF423" s="10">
        <v>0</v>
      </c>
      <c r="BG423" s="10">
        <v>0</v>
      </c>
      <c r="BH423" s="10">
        <v>0</v>
      </c>
      <c r="BI423" s="10">
        <v>0</v>
      </c>
      <c r="BJ423" s="10">
        <v>10.5</v>
      </c>
      <c r="BK423" s="10">
        <v>0</v>
      </c>
      <c r="BL423" s="10">
        <v>0</v>
      </c>
      <c r="BM423" s="10">
        <v>0</v>
      </c>
      <c r="BN423" s="10">
        <v>0</v>
      </c>
      <c r="BO423" s="10">
        <v>10.5</v>
      </c>
      <c r="BP423" s="10">
        <v>0</v>
      </c>
      <c r="BQ423" s="10">
        <v>501</v>
      </c>
      <c r="BR423" s="10" t="s">
        <v>366</v>
      </c>
      <c r="BS423" s="10">
        <v>0</v>
      </c>
      <c r="BT423" s="10">
        <v>0</v>
      </c>
      <c r="BU423" s="10">
        <v>0</v>
      </c>
      <c r="BV423" s="10">
        <v>10.5</v>
      </c>
      <c r="BW423" s="10">
        <v>0</v>
      </c>
      <c r="BX423" s="10">
        <v>0</v>
      </c>
      <c r="BY423" s="10">
        <v>0</v>
      </c>
      <c r="BZ423" s="10">
        <v>0</v>
      </c>
      <c r="CA423" s="10">
        <v>10.5</v>
      </c>
      <c r="CB423" s="10">
        <v>0</v>
      </c>
      <c r="CC423" s="10">
        <v>0</v>
      </c>
      <c r="CD423" s="10">
        <v>0</v>
      </c>
      <c r="CE423" s="10">
        <v>0</v>
      </c>
      <c r="CF423" s="10">
        <v>10.5</v>
      </c>
      <c r="CG423" s="10">
        <v>0</v>
      </c>
      <c r="CH423" s="10">
        <v>501</v>
      </c>
      <c r="CI423" s="10" t="s">
        <v>366</v>
      </c>
      <c r="CJ423" s="10">
        <v>0</v>
      </c>
      <c r="CK423" s="10">
        <v>0</v>
      </c>
      <c r="CL423" s="10">
        <v>0</v>
      </c>
      <c r="CM423" s="10">
        <v>10.5</v>
      </c>
      <c r="CN423" s="10">
        <v>0</v>
      </c>
      <c r="CO423" s="10">
        <v>0</v>
      </c>
      <c r="CP423" s="10">
        <v>0</v>
      </c>
      <c r="CQ423" s="10">
        <v>0</v>
      </c>
      <c r="CR423" s="10">
        <v>10.5</v>
      </c>
      <c r="CS423" s="10">
        <v>0</v>
      </c>
      <c r="CT423" s="10">
        <v>0</v>
      </c>
      <c r="CU423" s="10">
        <v>0</v>
      </c>
      <c r="CV423" s="10">
        <v>0</v>
      </c>
      <c r="CW423" s="10">
        <v>10.5</v>
      </c>
      <c r="CX423" s="10">
        <v>0</v>
      </c>
      <c r="CY423" s="10">
        <v>538</v>
      </c>
      <c r="CZ423" s="10" t="s">
        <v>294</v>
      </c>
      <c r="DA423" s="10">
        <v>0</v>
      </c>
      <c r="DB423" s="10">
        <v>0</v>
      </c>
      <c r="DC423" s="10">
        <v>0</v>
      </c>
      <c r="DD423" s="10">
        <v>10.5</v>
      </c>
      <c r="DE423" s="10">
        <v>0</v>
      </c>
      <c r="DF423" s="10">
        <v>0</v>
      </c>
      <c r="DG423" s="10">
        <v>0</v>
      </c>
      <c r="DH423" s="10">
        <v>0</v>
      </c>
      <c r="DI423" s="10">
        <v>10.4</v>
      </c>
      <c r="DJ423" s="10">
        <v>0</v>
      </c>
      <c r="DK423" s="10">
        <v>0</v>
      </c>
      <c r="DL423" s="10">
        <v>0</v>
      </c>
      <c r="DM423" s="10">
        <v>0</v>
      </c>
      <c r="DN423" s="10">
        <v>10.3</v>
      </c>
      <c r="DO423" s="10">
        <v>0</v>
      </c>
    </row>
    <row r="424" spans="1:119" x14ac:dyDescent="0.25">
      <c r="A424" s="10">
        <v>502</v>
      </c>
      <c r="B424" s="10" t="s">
        <v>367</v>
      </c>
      <c r="C424" s="10">
        <v>0</v>
      </c>
      <c r="D424" s="10">
        <v>0</v>
      </c>
      <c r="E424" s="10">
        <v>0</v>
      </c>
      <c r="F424" s="10">
        <v>10.6</v>
      </c>
      <c r="G424" s="10">
        <v>0</v>
      </c>
      <c r="H424" s="10">
        <v>0</v>
      </c>
      <c r="I424" s="10">
        <v>0</v>
      </c>
      <c r="J424" s="10">
        <v>0</v>
      </c>
      <c r="K424" s="10">
        <v>10.5</v>
      </c>
      <c r="L424" s="10">
        <v>0</v>
      </c>
      <c r="M424" s="10">
        <v>0</v>
      </c>
      <c r="N424" s="10">
        <v>0</v>
      </c>
      <c r="O424" s="10">
        <v>0</v>
      </c>
      <c r="P424" s="10">
        <v>10.5</v>
      </c>
      <c r="Q424" s="10">
        <v>0</v>
      </c>
      <c r="R424" s="10">
        <v>502</v>
      </c>
      <c r="S424" s="10" t="s">
        <v>367</v>
      </c>
      <c r="T424" s="10">
        <v>0</v>
      </c>
      <c r="U424" s="10">
        <v>0</v>
      </c>
      <c r="V424" s="10">
        <v>0</v>
      </c>
      <c r="W424" s="10">
        <v>10.5</v>
      </c>
      <c r="Y424" s="10">
        <v>0</v>
      </c>
      <c r="Z424" s="10">
        <v>0</v>
      </c>
      <c r="AA424" s="10">
        <v>0</v>
      </c>
      <c r="AB424" s="10">
        <v>10.5</v>
      </c>
      <c r="AD424" s="10">
        <v>0</v>
      </c>
      <c r="AE424" s="10">
        <v>0</v>
      </c>
      <c r="AF424" s="10">
        <v>0</v>
      </c>
      <c r="AG424" s="10">
        <v>10.5</v>
      </c>
      <c r="AI424" s="10">
        <v>502</v>
      </c>
      <c r="AJ424" s="10" t="s">
        <v>367</v>
      </c>
      <c r="AK424" s="10">
        <v>0</v>
      </c>
      <c r="AL424" s="10">
        <v>0</v>
      </c>
      <c r="AM424" s="10">
        <v>0</v>
      </c>
      <c r="AN424" s="10">
        <v>10.5</v>
      </c>
      <c r="AO424" s="10">
        <v>0</v>
      </c>
      <c r="AP424" s="10">
        <v>0</v>
      </c>
      <c r="AQ424" s="10">
        <v>0</v>
      </c>
      <c r="AR424" s="10">
        <v>0</v>
      </c>
      <c r="AS424" s="10">
        <v>10.5</v>
      </c>
      <c r="AT424" s="10">
        <v>0</v>
      </c>
      <c r="AU424" s="10">
        <v>0</v>
      </c>
      <c r="AV424" s="10">
        <v>0</v>
      </c>
      <c r="AW424" s="10">
        <v>0</v>
      </c>
      <c r="AX424" s="10">
        <v>10.5</v>
      </c>
      <c r="AY424" s="10">
        <v>0</v>
      </c>
      <c r="AZ424" s="10">
        <v>502</v>
      </c>
      <c r="BA424" s="10" t="s">
        <v>367</v>
      </c>
      <c r="BB424" s="10">
        <v>0</v>
      </c>
      <c r="BC424" s="10">
        <v>0</v>
      </c>
      <c r="BD424" s="10">
        <v>0</v>
      </c>
      <c r="BE424" s="10">
        <v>10.5</v>
      </c>
      <c r="BF424" s="10">
        <v>0</v>
      </c>
      <c r="BG424" s="10">
        <v>0</v>
      </c>
      <c r="BH424" s="10">
        <v>0</v>
      </c>
      <c r="BI424" s="10">
        <v>0</v>
      </c>
      <c r="BJ424" s="10">
        <v>10.5</v>
      </c>
      <c r="BK424" s="10">
        <v>0</v>
      </c>
      <c r="BL424" s="10">
        <v>0</v>
      </c>
      <c r="BM424" s="10">
        <v>0</v>
      </c>
      <c r="BN424" s="10">
        <v>0</v>
      </c>
      <c r="BO424" s="10">
        <v>10.5</v>
      </c>
      <c r="BP424" s="10">
        <v>0</v>
      </c>
      <c r="BQ424" s="10">
        <v>502</v>
      </c>
      <c r="BR424" s="10" t="s">
        <v>367</v>
      </c>
      <c r="BS424" s="10">
        <v>0</v>
      </c>
      <c r="BT424" s="10">
        <v>0</v>
      </c>
      <c r="BU424" s="10">
        <v>0</v>
      </c>
      <c r="BV424" s="10">
        <v>10.5</v>
      </c>
      <c r="BW424" s="10">
        <v>0</v>
      </c>
      <c r="BX424" s="10">
        <v>0</v>
      </c>
      <c r="BY424" s="10">
        <v>0</v>
      </c>
      <c r="BZ424" s="10">
        <v>0</v>
      </c>
      <c r="CA424" s="10">
        <v>10.5</v>
      </c>
      <c r="CB424" s="10">
        <v>0</v>
      </c>
      <c r="CC424" s="10">
        <v>0</v>
      </c>
      <c r="CD424" s="10">
        <v>0</v>
      </c>
      <c r="CE424" s="10">
        <v>0</v>
      </c>
      <c r="CF424" s="10">
        <v>10.5</v>
      </c>
      <c r="CG424" s="10">
        <v>0</v>
      </c>
      <c r="CH424" s="10">
        <v>502</v>
      </c>
      <c r="CI424" s="10" t="s">
        <v>367</v>
      </c>
      <c r="CJ424" s="10">
        <v>0</v>
      </c>
      <c r="CK424" s="10">
        <v>0</v>
      </c>
      <c r="CL424" s="10">
        <v>0</v>
      </c>
      <c r="CM424" s="10">
        <v>10.5</v>
      </c>
      <c r="CN424" s="10">
        <v>0</v>
      </c>
      <c r="CO424" s="10">
        <v>0</v>
      </c>
      <c r="CP424" s="10">
        <v>0</v>
      </c>
      <c r="CQ424" s="10">
        <v>0</v>
      </c>
      <c r="CR424" s="10">
        <v>10.5</v>
      </c>
      <c r="CS424" s="10">
        <v>0</v>
      </c>
      <c r="CT424" s="10">
        <v>0</v>
      </c>
      <c r="CU424" s="10">
        <v>0</v>
      </c>
      <c r="CV424" s="10">
        <v>0</v>
      </c>
      <c r="CW424" s="10">
        <v>10.5</v>
      </c>
      <c r="CX424" s="10">
        <v>0</v>
      </c>
      <c r="CY424" s="10">
        <v>539</v>
      </c>
      <c r="CZ424" s="10" t="s">
        <v>296</v>
      </c>
      <c r="DA424" s="10">
        <v>0</v>
      </c>
      <c r="DB424" s="10">
        <v>0</v>
      </c>
      <c r="DC424" s="10">
        <v>0</v>
      </c>
      <c r="DD424" s="10">
        <v>10.5</v>
      </c>
      <c r="DE424" s="10">
        <v>0</v>
      </c>
      <c r="DF424" s="10">
        <v>0</v>
      </c>
      <c r="DG424" s="10">
        <v>0</v>
      </c>
      <c r="DH424" s="10">
        <v>0</v>
      </c>
      <c r="DI424" s="10">
        <v>10.4</v>
      </c>
      <c r="DJ424" s="10">
        <v>0</v>
      </c>
      <c r="DK424" s="10">
        <v>0</v>
      </c>
      <c r="DL424" s="10">
        <v>0</v>
      </c>
      <c r="DM424" s="10">
        <v>0</v>
      </c>
      <c r="DN424" s="10">
        <v>10.3</v>
      </c>
      <c r="DO424" s="10">
        <v>0</v>
      </c>
    </row>
    <row r="425" spans="1:119" x14ac:dyDescent="0.25">
      <c r="A425" s="10">
        <v>503</v>
      </c>
      <c r="B425" s="10" t="s">
        <v>368</v>
      </c>
      <c r="C425" s="10">
        <v>0</v>
      </c>
      <c r="D425" s="10">
        <v>0</v>
      </c>
      <c r="E425" s="10">
        <v>0</v>
      </c>
      <c r="F425" s="10">
        <v>10.6</v>
      </c>
      <c r="G425" s="10">
        <v>0</v>
      </c>
      <c r="H425" s="10">
        <v>0</v>
      </c>
      <c r="I425" s="10">
        <v>0</v>
      </c>
      <c r="J425" s="10">
        <v>0</v>
      </c>
      <c r="K425" s="10">
        <v>10.5</v>
      </c>
      <c r="L425" s="10">
        <v>0</v>
      </c>
      <c r="M425" s="10">
        <v>0</v>
      </c>
      <c r="N425" s="10">
        <v>0</v>
      </c>
      <c r="O425" s="10">
        <v>0</v>
      </c>
      <c r="P425" s="10">
        <v>10.5</v>
      </c>
      <c r="Q425" s="10">
        <v>0</v>
      </c>
      <c r="R425" s="10">
        <v>503</v>
      </c>
      <c r="S425" s="10" t="s">
        <v>368</v>
      </c>
      <c r="T425" s="10">
        <v>0</v>
      </c>
      <c r="U425" s="10">
        <v>0</v>
      </c>
      <c r="V425" s="10">
        <v>0</v>
      </c>
      <c r="W425" s="10">
        <v>10.5</v>
      </c>
      <c r="Y425" s="10">
        <v>0</v>
      </c>
      <c r="Z425" s="10">
        <v>0</v>
      </c>
      <c r="AA425" s="10">
        <v>0</v>
      </c>
      <c r="AB425" s="10">
        <v>10.5</v>
      </c>
      <c r="AD425" s="10">
        <v>0</v>
      </c>
      <c r="AE425" s="10">
        <v>0</v>
      </c>
      <c r="AF425" s="10">
        <v>0</v>
      </c>
      <c r="AG425" s="10">
        <v>10.5</v>
      </c>
      <c r="AI425" s="10">
        <v>503</v>
      </c>
      <c r="AJ425" s="10" t="s">
        <v>368</v>
      </c>
      <c r="AK425" s="10">
        <v>0</v>
      </c>
      <c r="AL425" s="10">
        <v>0</v>
      </c>
      <c r="AM425" s="10">
        <v>0</v>
      </c>
      <c r="AN425" s="10">
        <v>10.5</v>
      </c>
      <c r="AO425" s="10">
        <v>0</v>
      </c>
      <c r="AP425" s="10">
        <v>0</v>
      </c>
      <c r="AQ425" s="10">
        <v>0</v>
      </c>
      <c r="AR425" s="10">
        <v>0</v>
      </c>
      <c r="AS425" s="10">
        <v>10.5</v>
      </c>
      <c r="AT425" s="10">
        <v>0</v>
      </c>
      <c r="AU425" s="10">
        <v>0</v>
      </c>
      <c r="AV425" s="10">
        <v>0</v>
      </c>
      <c r="AW425" s="10">
        <v>0</v>
      </c>
      <c r="AX425" s="10">
        <v>10.5</v>
      </c>
      <c r="AY425" s="10">
        <v>0</v>
      </c>
      <c r="AZ425" s="10">
        <v>503</v>
      </c>
      <c r="BA425" s="10" t="s">
        <v>368</v>
      </c>
      <c r="BB425" s="10">
        <v>0</v>
      </c>
      <c r="BC425" s="10">
        <v>0</v>
      </c>
      <c r="BD425" s="10">
        <v>0</v>
      </c>
      <c r="BE425" s="10">
        <v>10.5</v>
      </c>
      <c r="BF425" s="10">
        <v>0</v>
      </c>
      <c r="BG425" s="10">
        <v>0</v>
      </c>
      <c r="BH425" s="10">
        <v>0</v>
      </c>
      <c r="BI425" s="10">
        <v>0</v>
      </c>
      <c r="BJ425" s="10">
        <v>10.5</v>
      </c>
      <c r="BK425" s="10">
        <v>0</v>
      </c>
      <c r="BL425" s="10">
        <v>0</v>
      </c>
      <c r="BM425" s="10">
        <v>0</v>
      </c>
      <c r="BN425" s="10">
        <v>0</v>
      </c>
      <c r="BO425" s="10">
        <v>10.5</v>
      </c>
      <c r="BP425" s="10">
        <v>0</v>
      </c>
      <c r="BQ425" s="10">
        <v>503</v>
      </c>
      <c r="BR425" s="10" t="s">
        <v>368</v>
      </c>
      <c r="BS425" s="10">
        <v>0</v>
      </c>
      <c r="BT425" s="10">
        <v>0</v>
      </c>
      <c r="BU425" s="10">
        <v>0</v>
      </c>
      <c r="BV425" s="10">
        <v>10.5</v>
      </c>
      <c r="BW425" s="10">
        <v>0</v>
      </c>
      <c r="BX425" s="10">
        <v>0</v>
      </c>
      <c r="BY425" s="10">
        <v>0</v>
      </c>
      <c r="BZ425" s="10">
        <v>0</v>
      </c>
      <c r="CA425" s="10">
        <v>10.5</v>
      </c>
      <c r="CB425" s="10">
        <v>0</v>
      </c>
      <c r="CC425" s="10">
        <v>0</v>
      </c>
      <c r="CD425" s="10">
        <v>0</v>
      </c>
      <c r="CE425" s="10">
        <v>0</v>
      </c>
      <c r="CF425" s="10">
        <v>10.5</v>
      </c>
      <c r="CG425" s="10">
        <v>0</v>
      </c>
      <c r="CH425" s="10">
        <v>503</v>
      </c>
      <c r="CI425" s="10" t="s">
        <v>368</v>
      </c>
      <c r="CJ425" s="10">
        <v>0</v>
      </c>
      <c r="CK425" s="10">
        <v>0</v>
      </c>
      <c r="CL425" s="10">
        <v>0</v>
      </c>
      <c r="CM425" s="10">
        <v>10.5</v>
      </c>
      <c r="CN425" s="10">
        <v>0</v>
      </c>
      <c r="CO425" s="10">
        <v>0</v>
      </c>
      <c r="CP425" s="10">
        <v>0</v>
      </c>
      <c r="CQ425" s="10">
        <v>0</v>
      </c>
      <c r="CR425" s="10">
        <v>10.5</v>
      </c>
      <c r="CS425" s="10">
        <v>0</v>
      </c>
      <c r="CT425" s="10">
        <v>0</v>
      </c>
      <c r="CU425" s="10">
        <v>0</v>
      </c>
      <c r="CV425" s="10">
        <v>0</v>
      </c>
      <c r="CW425" s="10">
        <v>10.5</v>
      </c>
      <c r="CX425" s="10">
        <v>0</v>
      </c>
      <c r="CY425" s="10">
        <v>540</v>
      </c>
      <c r="CZ425" s="10" t="s">
        <v>83</v>
      </c>
      <c r="DA425" s="10">
        <v>-1.7529999999999999</v>
      </c>
      <c r="DB425" s="10">
        <v>-0.438</v>
      </c>
      <c r="DC425" s="10">
        <v>-29.486663613972137</v>
      </c>
      <c r="DD425" s="10">
        <v>35.378999999999998</v>
      </c>
      <c r="DE425" s="10">
        <v>0.97017504652286446</v>
      </c>
      <c r="DF425" s="10">
        <v>-1.833</v>
      </c>
      <c r="DG425" s="10">
        <v>-0.46300000000000002</v>
      </c>
      <c r="DH425" s="10">
        <v>-31.164960254832604</v>
      </c>
      <c r="DI425" s="10">
        <v>35.024000000000001</v>
      </c>
      <c r="DJ425" s="10">
        <v>0.96954844914092342</v>
      </c>
      <c r="DK425" s="10">
        <v>-1.905</v>
      </c>
      <c r="DL425" s="10">
        <v>-0.48399999999999999</v>
      </c>
      <c r="DM425" s="10">
        <v>-32.481188498316548</v>
      </c>
      <c r="DN425" s="10">
        <v>34.936999999999998</v>
      </c>
      <c r="DO425" s="10">
        <v>0.96920764450091423</v>
      </c>
    </row>
    <row r="426" spans="1:119" x14ac:dyDescent="0.25">
      <c r="A426" s="10">
        <v>504</v>
      </c>
      <c r="B426" s="10" t="s">
        <v>369</v>
      </c>
      <c r="C426" s="10">
        <v>0</v>
      </c>
      <c r="D426" s="10">
        <v>0</v>
      </c>
      <c r="E426" s="10">
        <v>0</v>
      </c>
      <c r="F426" s="10">
        <v>10.7</v>
      </c>
      <c r="G426" s="10">
        <v>0</v>
      </c>
      <c r="H426" s="10">
        <v>0</v>
      </c>
      <c r="I426" s="10">
        <v>0</v>
      </c>
      <c r="J426" s="10">
        <v>0</v>
      </c>
      <c r="K426" s="10">
        <v>10.6</v>
      </c>
      <c r="L426" s="10">
        <v>0</v>
      </c>
      <c r="M426" s="10">
        <v>0</v>
      </c>
      <c r="N426" s="10">
        <v>0</v>
      </c>
      <c r="O426" s="10">
        <v>0</v>
      </c>
      <c r="P426" s="10">
        <v>10.6</v>
      </c>
      <c r="Q426" s="10">
        <v>0</v>
      </c>
      <c r="R426" s="10">
        <v>504</v>
      </c>
      <c r="S426" s="10" t="s">
        <v>369</v>
      </c>
      <c r="T426" s="10">
        <v>0</v>
      </c>
      <c r="U426" s="10">
        <v>0</v>
      </c>
      <c r="V426" s="10">
        <v>0</v>
      </c>
      <c r="W426" s="10">
        <v>10.5</v>
      </c>
      <c r="Y426" s="10">
        <v>0</v>
      </c>
      <c r="Z426" s="10">
        <v>0</v>
      </c>
      <c r="AA426" s="10">
        <v>0</v>
      </c>
      <c r="AB426" s="10">
        <v>10.5</v>
      </c>
      <c r="AD426" s="10">
        <v>0</v>
      </c>
      <c r="AE426" s="10">
        <v>0</v>
      </c>
      <c r="AF426" s="10">
        <v>0</v>
      </c>
      <c r="AG426" s="10">
        <v>10.5</v>
      </c>
      <c r="AI426" s="10">
        <v>504</v>
      </c>
      <c r="AJ426" s="10" t="s">
        <v>369</v>
      </c>
      <c r="AK426" s="10">
        <v>0</v>
      </c>
      <c r="AL426" s="10">
        <v>0</v>
      </c>
      <c r="AM426" s="10">
        <v>0</v>
      </c>
      <c r="AN426" s="10">
        <v>10.5</v>
      </c>
      <c r="AO426" s="10">
        <v>0</v>
      </c>
      <c r="AP426" s="10">
        <v>0</v>
      </c>
      <c r="AQ426" s="10">
        <v>0</v>
      </c>
      <c r="AR426" s="10">
        <v>0</v>
      </c>
      <c r="AS426" s="10">
        <v>10.5</v>
      </c>
      <c r="AT426" s="10">
        <v>0</v>
      </c>
      <c r="AU426" s="10">
        <v>0</v>
      </c>
      <c r="AV426" s="10">
        <v>0</v>
      </c>
      <c r="AW426" s="10">
        <v>0</v>
      </c>
      <c r="AX426" s="10">
        <v>10.5</v>
      </c>
      <c r="AY426" s="10">
        <v>0</v>
      </c>
      <c r="AZ426" s="10">
        <v>504</v>
      </c>
      <c r="BA426" s="10" t="s">
        <v>369</v>
      </c>
      <c r="BB426" s="10">
        <v>0</v>
      </c>
      <c r="BC426" s="10">
        <v>0</v>
      </c>
      <c r="BD426" s="10">
        <v>0</v>
      </c>
      <c r="BE426" s="10">
        <v>10.5</v>
      </c>
      <c r="BF426" s="10">
        <v>0</v>
      </c>
      <c r="BG426" s="10">
        <v>0</v>
      </c>
      <c r="BH426" s="10">
        <v>0</v>
      </c>
      <c r="BI426" s="10">
        <v>0</v>
      </c>
      <c r="BJ426" s="10">
        <v>10.5</v>
      </c>
      <c r="BK426" s="10">
        <v>0</v>
      </c>
      <c r="BL426" s="10">
        <v>0</v>
      </c>
      <c r="BM426" s="10">
        <v>0</v>
      </c>
      <c r="BN426" s="10">
        <v>0</v>
      </c>
      <c r="BO426" s="10">
        <v>10.5</v>
      </c>
      <c r="BP426" s="10">
        <v>0</v>
      </c>
      <c r="BQ426" s="10">
        <v>504</v>
      </c>
      <c r="BR426" s="10" t="s">
        <v>369</v>
      </c>
      <c r="BS426" s="10">
        <v>0</v>
      </c>
      <c r="BT426" s="10">
        <v>0</v>
      </c>
      <c r="BU426" s="10">
        <v>0</v>
      </c>
      <c r="BV426" s="10">
        <v>10.5</v>
      </c>
      <c r="BW426" s="10">
        <v>0</v>
      </c>
      <c r="BX426" s="10">
        <v>0</v>
      </c>
      <c r="BY426" s="10">
        <v>0</v>
      </c>
      <c r="BZ426" s="10">
        <v>0</v>
      </c>
      <c r="CA426" s="10">
        <v>10.5</v>
      </c>
      <c r="CB426" s="10">
        <v>0</v>
      </c>
      <c r="CC426" s="10">
        <v>0</v>
      </c>
      <c r="CD426" s="10">
        <v>0</v>
      </c>
      <c r="CE426" s="10">
        <v>0</v>
      </c>
      <c r="CF426" s="10">
        <v>10.5</v>
      </c>
      <c r="CG426" s="10">
        <v>0</v>
      </c>
      <c r="CH426" s="10">
        <v>504</v>
      </c>
      <c r="CI426" s="10" t="s">
        <v>369</v>
      </c>
      <c r="CJ426" s="10">
        <v>0</v>
      </c>
      <c r="CK426" s="10">
        <v>0</v>
      </c>
      <c r="CL426" s="10">
        <v>0</v>
      </c>
      <c r="CM426" s="10">
        <v>10.5</v>
      </c>
      <c r="CN426" s="10">
        <v>0</v>
      </c>
      <c r="CO426" s="10">
        <v>0</v>
      </c>
      <c r="CP426" s="10">
        <v>0</v>
      </c>
      <c r="CQ426" s="10">
        <v>0</v>
      </c>
      <c r="CR426" s="10">
        <v>10.5</v>
      </c>
      <c r="CS426" s="10">
        <v>0</v>
      </c>
      <c r="CT426" s="10">
        <v>0</v>
      </c>
      <c r="CU426" s="10">
        <v>0</v>
      </c>
      <c r="CV426" s="10">
        <v>0</v>
      </c>
      <c r="CW426" s="10">
        <v>10.5</v>
      </c>
      <c r="CX426" s="10">
        <v>0</v>
      </c>
      <c r="CY426" s="10">
        <v>541</v>
      </c>
      <c r="CZ426" s="10" t="s">
        <v>8</v>
      </c>
    </row>
    <row r="427" spans="1:119" x14ac:dyDescent="0.25">
      <c r="A427" s="10">
        <v>505</v>
      </c>
      <c r="B427" s="10" t="s">
        <v>370</v>
      </c>
      <c r="C427" s="10">
        <v>0</v>
      </c>
      <c r="D427" s="10">
        <v>0</v>
      </c>
      <c r="E427" s="10">
        <v>0</v>
      </c>
      <c r="F427" s="10">
        <v>10.7</v>
      </c>
      <c r="G427" s="10">
        <v>0</v>
      </c>
      <c r="H427" s="10">
        <v>0</v>
      </c>
      <c r="I427" s="10">
        <v>0</v>
      </c>
      <c r="J427" s="10">
        <v>0</v>
      </c>
      <c r="K427" s="10">
        <v>10.6</v>
      </c>
      <c r="L427" s="10">
        <v>0</v>
      </c>
      <c r="M427" s="10">
        <v>0</v>
      </c>
      <c r="N427" s="10">
        <v>0</v>
      </c>
      <c r="O427" s="10">
        <v>0</v>
      </c>
      <c r="P427" s="10">
        <v>10.6</v>
      </c>
      <c r="Q427" s="10">
        <v>0</v>
      </c>
      <c r="R427" s="10">
        <v>505</v>
      </c>
      <c r="S427" s="10" t="s">
        <v>370</v>
      </c>
      <c r="T427" s="10">
        <v>0</v>
      </c>
      <c r="U427" s="10">
        <v>0</v>
      </c>
      <c r="V427" s="10">
        <v>0</v>
      </c>
      <c r="W427" s="10">
        <v>10.5</v>
      </c>
      <c r="Y427" s="10">
        <v>0</v>
      </c>
      <c r="Z427" s="10">
        <v>0</v>
      </c>
      <c r="AA427" s="10">
        <v>0</v>
      </c>
      <c r="AB427" s="10">
        <v>10.5</v>
      </c>
      <c r="AD427" s="10">
        <v>0</v>
      </c>
      <c r="AE427" s="10">
        <v>0</v>
      </c>
      <c r="AF427" s="10">
        <v>0</v>
      </c>
      <c r="AG427" s="10">
        <v>10.5</v>
      </c>
      <c r="AI427" s="10">
        <v>505</v>
      </c>
      <c r="AJ427" s="10" t="s">
        <v>370</v>
      </c>
      <c r="AK427" s="10">
        <v>0</v>
      </c>
      <c r="AL427" s="10">
        <v>0</v>
      </c>
      <c r="AM427" s="10">
        <v>0</v>
      </c>
      <c r="AN427" s="10">
        <v>10.5</v>
      </c>
      <c r="AO427" s="10">
        <v>0</v>
      </c>
      <c r="AP427" s="10">
        <v>0</v>
      </c>
      <c r="AQ427" s="10">
        <v>0</v>
      </c>
      <c r="AR427" s="10">
        <v>0</v>
      </c>
      <c r="AS427" s="10">
        <v>10.5</v>
      </c>
      <c r="AT427" s="10">
        <v>0</v>
      </c>
      <c r="AU427" s="10">
        <v>0</v>
      </c>
      <c r="AV427" s="10">
        <v>0</v>
      </c>
      <c r="AW427" s="10">
        <v>0</v>
      </c>
      <c r="AX427" s="10">
        <v>10.5</v>
      </c>
      <c r="AY427" s="10">
        <v>0</v>
      </c>
      <c r="AZ427" s="10">
        <v>505</v>
      </c>
      <c r="BA427" s="10" t="s">
        <v>370</v>
      </c>
      <c r="BB427" s="10">
        <v>0</v>
      </c>
      <c r="BC427" s="10">
        <v>0</v>
      </c>
      <c r="BD427" s="10">
        <v>0</v>
      </c>
      <c r="BE427" s="10">
        <v>10.5</v>
      </c>
      <c r="BF427" s="10">
        <v>0</v>
      </c>
      <c r="BG427" s="10">
        <v>0</v>
      </c>
      <c r="BH427" s="10">
        <v>0</v>
      </c>
      <c r="BI427" s="10">
        <v>0</v>
      </c>
      <c r="BJ427" s="10">
        <v>10.5</v>
      </c>
      <c r="BK427" s="10">
        <v>0</v>
      </c>
      <c r="BL427" s="10">
        <v>0</v>
      </c>
      <c r="BM427" s="10">
        <v>0</v>
      </c>
      <c r="BN427" s="10">
        <v>0</v>
      </c>
      <c r="BO427" s="10">
        <v>10.5</v>
      </c>
      <c r="BP427" s="10">
        <v>0</v>
      </c>
      <c r="BQ427" s="10">
        <v>505</v>
      </c>
      <c r="BR427" s="10" t="s">
        <v>370</v>
      </c>
      <c r="BS427" s="10">
        <v>0</v>
      </c>
      <c r="BT427" s="10">
        <v>0</v>
      </c>
      <c r="BU427" s="10">
        <v>0</v>
      </c>
      <c r="BV427" s="10">
        <v>10.5</v>
      </c>
      <c r="BW427" s="10">
        <v>0</v>
      </c>
      <c r="BX427" s="10">
        <v>0</v>
      </c>
      <c r="BY427" s="10">
        <v>0</v>
      </c>
      <c r="BZ427" s="10">
        <v>0</v>
      </c>
      <c r="CA427" s="10">
        <v>10.5</v>
      </c>
      <c r="CB427" s="10">
        <v>0</v>
      </c>
      <c r="CC427" s="10">
        <v>0</v>
      </c>
      <c r="CD427" s="10">
        <v>0</v>
      </c>
      <c r="CE427" s="10">
        <v>0</v>
      </c>
      <c r="CF427" s="10">
        <v>10.5</v>
      </c>
      <c r="CG427" s="10">
        <v>0</v>
      </c>
      <c r="CH427" s="10">
        <v>505</v>
      </c>
      <c r="CI427" s="10" t="s">
        <v>370</v>
      </c>
      <c r="CJ427" s="10">
        <v>0</v>
      </c>
      <c r="CK427" s="10">
        <v>0</v>
      </c>
      <c r="CL427" s="10">
        <v>0</v>
      </c>
      <c r="CM427" s="10">
        <v>10.5</v>
      </c>
      <c r="CN427" s="10">
        <v>0</v>
      </c>
      <c r="CO427" s="10">
        <v>0</v>
      </c>
      <c r="CP427" s="10">
        <v>0</v>
      </c>
      <c r="CQ427" s="10">
        <v>0</v>
      </c>
      <c r="CR427" s="10">
        <v>10.5</v>
      </c>
      <c r="CS427" s="10">
        <v>0</v>
      </c>
      <c r="CT427" s="10">
        <v>0</v>
      </c>
      <c r="CU427" s="10">
        <v>0</v>
      </c>
      <c r="CV427" s="10">
        <v>0</v>
      </c>
      <c r="CW427" s="10">
        <v>10.5</v>
      </c>
      <c r="CX427" s="10">
        <v>0</v>
      </c>
      <c r="CY427" s="10">
        <v>542</v>
      </c>
      <c r="CZ427" s="10" t="s">
        <v>9</v>
      </c>
      <c r="DA427" s="10">
        <v>1.7529999999999999</v>
      </c>
      <c r="DB427" s="10">
        <v>0.438</v>
      </c>
      <c r="DC427" s="10">
        <v>29.486663613972137</v>
      </c>
      <c r="DD427" s="10">
        <v>35.378999999999998</v>
      </c>
      <c r="DE427" s="10">
        <v>0.97017504652286446</v>
      </c>
      <c r="DF427" s="10">
        <v>1.833</v>
      </c>
      <c r="DG427" s="10">
        <v>0.46300000000000002</v>
      </c>
      <c r="DH427" s="10">
        <v>31.164960254832604</v>
      </c>
      <c r="DI427" s="10">
        <v>35.024000000000001</v>
      </c>
      <c r="DJ427" s="10">
        <v>0.96954844914092342</v>
      </c>
      <c r="DK427" s="10">
        <v>1.905</v>
      </c>
      <c r="DL427" s="10">
        <v>0.48399999999999999</v>
      </c>
      <c r="DM427" s="10">
        <v>32.481188498316548</v>
      </c>
      <c r="DN427" s="10">
        <v>34.936999999999998</v>
      </c>
      <c r="DO427" s="10">
        <v>0.96920764450091423</v>
      </c>
    </row>
    <row r="428" spans="1:119" x14ac:dyDescent="0.25">
      <c r="A428" s="10">
        <v>506</v>
      </c>
      <c r="B428" s="10" t="s">
        <v>371</v>
      </c>
      <c r="C428" s="10">
        <v>0</v>
      </c>
      <c r="D428" s="10">
        <v>0</v>
      </c>
      <c r="E428" s="10">
        <v>0</v>
      </c>
      <c r="F428" s="10">
        <v>10.7</v>
      </c>
      <c r="G428" s="10">
        <v>0</v>
      </c>
      <c r="H428" s="10">
        <v>0</v>
      </c>
      <c r="I428" s="10">
        <v>0</v>
      </c>
      <c r="J428" s="10">
        <v>0</v>
      </c>
      <c r="K428" s="10">
        <v>10.6</v>
      </c>
      <c r="L428" s="10">
        <v>0</v>
      </c>
      <c r="M428" s="10">
        <v>0</v>
      </c>
      <c r="N428" s="10">
        <v>0</v>
      </c>
      <c r="O428" s="10">
        <v>0</v>
      </c>
      <c r="P428" s="10">
        <v>10.6</v>
      </c>
      <c r="Q428" s="10">
        <v>0</v>
      </c>
      <c r="R428" s="10">
        <v>506</v>
      </c>
      <c r="S428" s="10" t="s">
        <v>371</v>
      </c>
      <c r="T428" s="10">
        <v>0</v>
      </c>
      <c r="U428" s="10">
        <v>0</v>
      </c>
      <c r="V428" s="10">
        <v>0</v>
      </c>
      <c r="W428" s="10">
        <v>10.5</v>
      </c>
      <c r="Y428" s="10">
        <v>0</v>
      </c>
      <c r="Z428" s="10">
        <v>0</v>
      </c>
      <c r="AA428" s="10">
        <v>0</v>
      </c>
      <c r="AB428" s="10">
        <v>10.5</v>
      </c>
      <c r="AD428" s="10">
        <v>0</v>
      </c>
      <c r="AE428" s="10">
        <v>0</v>
      </c>
      <c r="AF428" s="10">
        <v>0</v>
      </c>
      <c r="AG428" s="10">
        <v>10.5</v>
      </c>
      <c r="AI428" s="10">
        <v>506</v>
      </c>
      <c r="AJ428" s="10" t="s">
        <v>371</v>
      </c>
      <c r="AK428" s="10">
        <v>0</v>
      </c>
      <c r="AL428" s="10">
        <v>0</v>
      </c>
      <c r="AM428" s="10">
        <v>0</v>
      </c>
      <c r="AN428" s="10">
        <v>10.5</v>
      </c>
      <c r="AO428" s="10">
        <v>0</v>
      </c>
      <c r="AP428" s="10">
        <v>0</v>
      </c>
      <c r="AQ428" s="10">
        <v>0</v>
      </c>
      <c r="AR428" s="10">
        <v>0</v>
      </c>
      <c r="AS428" s="10">
        <v>10.5</v>
      </c>
      <c r="AT428" s="10">
        <v>0</v>
      </c>
      <c r="AU428" s="10">
        <v>0</v>
      </c>
      <c r="AV428" s="10">
        <v>0</v>
      </c>
      <c r="AW428" s="10">
        <v>0</v>
      </c>
      <c r="AX428" s="10">
        <v>10.5</v>
      </c>
      <c r="AY428" s="10">
        <v>0</v>
      </c>
      <c r="AZ428" s="10">
        <v>506</v>
      </c>
      <c r="BA428" s="10" t="s">
        <v>371</v>
      </c>
      <c r="BB428" s="10">
        <v>0</v>
      </c>
      <c r="BC428" s="10">
        <v>0</v>
      </c>
      <c r="BD428" s="10">
        <v>0</v>
      </c>
      <c r="BE428" s="10">
        <v>10.5</v>
      </c>
      <c r="BF428" s="10">
        <v>0</v>
      </c>
      <c r="BG428" s="10">
        <v>0</v>
      </c>
      <c r="BH428" s="10">
        <v>0</v>
      </c>
      <c r="BI428" s="10">
        <v>0</v>
      </c>
      <c r="BJ428" s="10">
        <v>10.5</v>
      </c>
      <c r="BK428" s="10">
        <v>0</v>
      </c>
      <c r="BL428" s="10">
        <v>0</v>
      </c>
      <c r="BM428" s="10">
        <v>0</v>
      </c>
      <c r="BN428" s="10">
        <v>0</v>
      </c>
      <c r="BO428" s="10">
        <v>10.5</v>
      </c>
      <c r="BP428" s="10">
        <v>0</v>
      </c>
      <c r="BQ428" s="10">
        <v>506</v>
      </c>
      <c r="BR428" s="10" t="s">
        <v>371</v>
      </c>
      <c r="BS428" s="10">
        <v>0</v>
      </c>
      <c r="BT428" s="10">
        <v>0</v>
      </c>
      <c r="BU428" s="10">
        <v>0</v>
      </c>
      <c r="BV428" s="10">
        <v>10.5</v>
      </c>
      <c r="BW428" s="10">
        <v>0</v>
      </c>
      <c r="BX428" s="10">
        <v>0</v>
      </c>
      <c r="BY428" s="10">
        <v>0</v>
      </c>
      <c r="BZ428" s="10">
        <v>0</v>
      </c>
      <c r="CA428" s="10">
        <v>10.5</v>
      </c>
      <c r="CB428" s="10">
        <v>0</v>
      </c>
      <c r="CC428" s="10">
        <v>0</v>
      </c>
      <c r="CD428" s="10">
        <v>0</v>
      </c>
      <c r="CE428" s="10">
        <v>0</v>
      </c>
      <c r="CF428" s="10">
        <v>10.5</v>
      </c>
      <c r="CG428" s="10">
        <v>0</v>
      </c>
      <c r="CH428" s="10">
        <v>506</v>
      </c>
      <c r="CI428" s="10" t="s">
        <v>371</v>
      </c>
      <c r="CJ428" s="10">
        <v>0</v>
      </c>
      <c r="CK428" s="10">
        <v>0</v>
      </c>
      <c r="CL428" s="10">
        <v>0</v>
      </c>
      <c r="CM428" s="10">
        <v>10.5</v>
      </c>
      <c r="CN428" s="10">
        <v>0</v>
      </c>
      <c r="CO428" s="10">
        <v>0</v>
      </c>
      <c r="CP428" s="10">
        <v>0</v>
      </c>
      <c r="CQ428" s="10">
        <v>0</v>
      </c>
      <c r="CR428" s="10">
        <v>10.5</v>
      </c>
      <c r="CS428" s="10">
        <v>0</v>
      </c>
      <c r="CT428" s="10">
        <v>0</v>
      </c>
      <c r="CU428" s="10">
        <v>0</v>
      </c>
      <c r="CV428" s="10">
        <v>0</v>
      </c>
      <c r="CW428" s="10">
        <v>10.5</v>
      </c>
      <c r="CX428" s="10">
        <v>0</v>
      </c>
      <c r="CY428" s="10">
        <v>543</v>
      </c>
      <c r="CZ428" s="10" t="s">
        <v>10</v>
      </c>
    </row>
    <row r="429" spans="1:119" x14ac:dyDescent="0.25">
      <c r="A429" s="10">
        <v>507</v>
      </c>
      <c r="B429" s="10" t="s">
        <v>372</v>
      </c>
      <c r="C429" s="10">
        <v>0</v>
      </c>
      <c r="D429" s="10">
        <v>0</v>
      </c>
      <c r="E429" s="10">
        <v>0</v>
      </c>
      <c r="F429" s="10">
        <v>10.7</v>
      </c>
      <c r="G429" s="10">
        <v>0</v>
      </c>
      <c r="H429" s="10">
        <v>0</v>
      </c>
      <c r="I429" s="10">
        <v>0</v>
      </c>
      <c r="J429" s="10">
        <v>0</v>
      </c>
      <c r="K429" s="10">
        <v>10.6</v>
      </c>
      <c r="L429" s="10">
        <v>0</v>
      </c>
      <c r="M429" s="10">
        <v>0</v>
      </c>
      <c r="N429" s="10">
        <v>0</v>
      </c>
      <c r="O429" s="10">
        <v>0</v>
      </c>
      <c r="P429" s="10">
        <v>10.6</v>
      </c>
      <c r="Q429" s="10">
        <v>0</v>
      </c>
      <c r="R429" s="10">
        <v>507</v>
      </c>
      <c r="S429" s="10" t="s">
        <v>372</v>
      </c>
      <c r="T429" s="10">
        <v>0</v>
      </c>
      <c r="U429" s="10">
        <v>0</v>
      </c>
      <c r="V429" s="10">
        <v>0</v>
      </c>
      <c r="W429" s="10">
        <v>10.5</v>
      </c>
      <c r="Y429" s="10">
        <v>0</v>
      </c>
      <c r="Z429" s="10">
        <v>0</v>
      </c>
      <c r="AA429" s="10">
        <v>0</v>
      </c>
      <c r="AB429" s="10">
        <v>10.5</v>
      </c>
      <c r="AD429" s="10">
        <v>0</v>
      </c>
      <c r="AE429" s="10">
        <v>0</v>
      </c>
      <c r="AF429" s="10">
        <v>0</v>
      </c>
      <c r="AG429" s="10">
        <v>10.5</v>
      </c>
      <c r="AI429" s="10">
        <v>507</v>
      </c>
      <c r="AJ429" s="10" t="s">
        <v>372</v>
      </c>
      <c r="AK429" s="10">
        <v>0</v>
      </c>
      <c r="AL429" s="10">
        <v>0</v>
      </c>
      <c r="AM429" s="10">
        <v>0</v>
      </c>
      <c r="AN429" s="10">
        <v>10.5</v>
      </c>
      <c r="AO429" s="10">
        <v>0</v>
      </c>
      <c r="AP429" s="10">
        <v>0</v>
      </c>
      <c r="AQ429" s="10">
        <v>0</v>
      </c>
      <c r="AR429" s="10">
        <v>0</v>
      </c>
      <c r="AS429" s="10">
        <v>10.5</v>
      </c>
      <c r="AT429" s="10">
        <v>0</v>
      </c>
      <c r="AU429" s="10">
        <v>0</v>
      </c>
      <c r="AV429" s="10">
        <v>0</v>
      </c>
      <c r="AW429" s="10">
        <v>0</v>
      </c>
      <c r="AX429" s="10">
        <v>10.5</v>
      </c>
      <c r="AY429" s="10">
        <v>0</v>
      </c>
      <c r="AZ429" s="10">
        <v>507</v>
      </c>
      <c r="BA429" s="10" t="s">
        <v>372</v>
      </c>
      <c r="BB429" s="10">
        <v>0</v>
      </c>
      <c r="BC429" s="10">
        <v>0</v>
      </c>
      <c r="BD429" s="10">
        <v>0</v>
      </c>
      <c r="BE429" s="10">
        <v>10.5</v>
      </c>
      <c r="BF429" s="10">
        <v>0</v>
      </c>
      <c r="BG429" s="10">
        <v>0</v>
      </c>
      <c r="BH429" s="10">
        <v>0</v>
      </c>
      <c r="BI429" s="10">
        <v>0</v>
      </c>
      <c r="BJ429" s="10">
        <v>10.5</v>
      </c>
      <c r="BK429" s="10">
        <v>0</v>
      </c>
      <c r="BL429" s="10">
        <v>0</v>
      </c>
      <c r="BM429" s="10">
        <v>0</v>
      </c>
      <c r="BN429" s="10">
        <v>0</v>
      </c>
      <c r="BO429" s="10">
        <v>10.5</v>
      </c>
      <c r="BP429" s="10">
        <v>0</v>
      </c>
      <c r="BQ429" s="10">
        <v>507</v>
      </c>
      <c r="BR429" s="10" t="s">
        <v>372</v>
      </c>
      <c r="BS429" s="10">
        <v>0</v>
      </c>
      <c r="BT429" s="10">
        <v>0</v>
      </c>
      <c r="BU429" s="10">
        <v>0</v>
      </c>
      <c r="BV429" s="10">
        <v>10.5</v>
      </c>
      <c r="BW429" s="10">
        <v>0</v>
      </c>
      <c r="BX429" s="10">
        <v>0</v>
      </c>
      <c r="BY429" s="10">
        <v>0</v>
      </c>
      <c r="BZ429" s="10">
        <v>0</v>
      </c>
      <c r="CA429" s="10">
        <v>10.5</v>
      </c>
      <c r="CB429" s="10">
        <v>0</v>
      </c>
      <c r="CC429" s="10">
        <v>0</v>
      </c>
      <c r="CD429" s="10">
        <v>0</v>
      </c>
      <c r="CE429" s="10">
        <v>0</v>
      </c>
      <c r="CF429" s="10">
        <v>10.5</v>
      </c>
      <c r="CG429" s="10">
        <v>0</v>
      </c>
      <c r="CH429" s="10">
        <v>507</v>
      </c>
      <c r="CI429" s="10" t="s">
        <v>372</v>
      </c>
      <c r="CJ429" s="10">
        <v>0</v>
      </c>
      <c r="CK429" s="10">
        <v>0</v>
      </c>
      <c r="CL429" s="10">
        <v>0</v>
      </c>
      <c r="CM429" s="10">
        <v>10.5</v>
      </c>
      <c r="CN429" s="10">
        <v>0</v>
      </c>
      <c r="CO429" s="10">
        <v>0</v>
      </c>
      <c r="CP429" s="10">
        <v>0</v>
      </c>
      <c r="CQ429" s="10">
        <v>0</v>
      </c>
      <c r="CR429" s="10">
        <v>10.5</v>
      </c>
      <c r="CS429" s="10">
        <v>0</v>
      </c>
      <c r="CT429" s="10">
        <v>0</v>
      </c>
      <c r="CU429" s="10">
        <v>0</v>
      </c>
      <c r="CV429" s="10">
        <v>0</v>
      </c>
      <c r="CW429" s="10">
        <v>10.5</v>
      </c>
      <c r="CX429" s="10">
        <v>0</v>
      </c>
      <c r="CY429" s="10">
        <v>544</v>
      </c>
      <c r="CZ429" s="10" t="s">
        <v>11</v>
      </c>
      <c r="DA429" s="10">
        <v>1.7370000000000001</v>
      </c>
      <c r="DB429" s="10">
        <v>0.33700000000000002</v>
      </c>
      <c r="DC429" s="10">
        <v>97.944100000000006</v>
      </c>
      <c r="DD429" s="10">
        <v>10.43</v>
      </c>
      <c r="DE429" s="10">
        <v>0.98199999999999998</v>
      </c>
      <c r="DF429" s="10">
        <v>1.8149999999999999</v>
      </c>
      <c r="DG429" s="10">
        <v>0.35299999999999998</v>
      </c>
      <c r="DH429" s="10">
        <v>102.94370000000001</v>
      </c>
      <c r="DI429" s="10">
        <v>10.37</v>
      </c>
      <c r="DJ429" s="10">
        <v>0.98199999999999998</v>
      </c>
      <c r="DK429" s="10">
        <v>1.887</v>
      </c>
      <c r="DL429" s="10">
        <v>0.36599999999999999</v>
      </c>
      <c r="DM429" s="10">
        <v>107.95359999999999</v>
      </c>
      <c r="DN429" s="10">
        <v>10.28</v>
      </c>
      <c r="DO429" s="10">
        <v>0.98199999999999998</v>
      </c>
    </row>
    <row r="430" spans="1:119" x14ac:dyDescent="0.25">
      <c r="A430" s="10">
        <v>508</v>
      </c>
      <c r="B430" s="10" t="s">
        <v>373</v>
      </c>
      <c r="C430" s="10">
        <v>0</v>
      </c>
      <c r="D430" s="10">
        <v>0</v>
      </c>
      <c r="E430" s="10">
        <v>0</v>
      </c>
      <c r="F430" s="10">
        <v>10.7</v>
      </c>
      <c r="G430" s="10">
        <v>0</v>
      </c>
      <c r="H430" s="10">
        <v>0</v>
      </c>
      <c r="I430" s="10">
        <v>0</v>
      </c>
      <c r="J430" s="10">
        <v>0</v>
      </c>
      <c r="K430" s="10">
        <v>10.6</v>
      </c>
      <c r="L430" s="10">
        <v>0</v>
      </c>
      <c r="M430" s="10">
        <v>0</v>
      </c>
      <c r="N430" s="10">
        <v>0</v>
      </c>
      <c r="O430" s="10">
        <v>0</v>
      </c>
      <c r="P430" s="10">
        <v>10.6</v>
      </c>
      <c r="Q430" s="10">
        <v>0</v>
      </c>
      <c r="R430" s="10">
        <v>508</v>
      </c>
      <c r="S430" s="10" t="s">
        <v>373</v>
      </c>
      <c r="T430" s="10">
        <v>0</v>
      </c>
      <c r="U430" s="10">
        <v>0</v>
      </c>
      <c r="V430" s="10">
        <v>0</v>
      </c>
      <c r="W430" s="10">
        <v>10.5</v>
      </c>
      <c r="Y430" s="10">
        <v>0</v>
      </c>
      <c r="Z430" s="10">
        <v>0</v>
      </c>
      <c r="AA430" s="10">
        <v>0</v>
      </c>
      <c r="AB430" s="10">
        <v>10.5</v>
      </c>
      <c r="AD430" s="10">
        <v>0</v>
      </c>
      <c r="AE430" s="10">
        <v>0</v>
      </c>
      <c r="AF430" s="10">
        <v>0</v>
      </c>
      <c r="AG430" s="10">
        <v>10.5</v>
      </c>
      <c r="AI430" s="10">
        <v>508</v>
      </c>
      <c r="AJ430" s="10" t="s">
        <v>373</v>
      </c>
      <c r="AK430" s="10">
        <v>0</v>
      </c>
      <c r="AL430" s="10">
        <v>0</v>
      </c>
      <c r="AM430" s="10">
        <v>0</v>
      </c>
      <c r="AN430" s="10">
        <v>10.5</v>
      </c>
      <c r="AO430" s="10">
        <v>0</v>
      </c>
      <c r="AP430" s="10">
        <v>0</v>
      </c>
      <c r="AQ430" s="10">
        <v>0</v>
      </c>
      <c r="AR430" s="10">
        <v>0</v>
      </c>
      <c r="AS430" s="10">
        <v>10.5</v>
      </c>
      <c r="AT430" s="10">
        <v>0</v>
      </c>
      <c r="AU430" s="10">
        <v>0</v>
      </c>
      <c r="AV430" s="10">
        <v>0</v>
      </c>
      <c r="AW430" s="10">
        <v>0</v>
      </c>
      <c r="AX430" s="10">
        <v>10.5</v>
      </c>
      <c r="AY430" s="10">
        <v>0</v>
      </c>
      <c r="AZ430" s="10">
        <v>508</v>
      </c>
      <c r="BA430" s="10" t="s">
        <v>373</v>
      </c>
      <c r="BB430" s="10">
        <v>0</v>
      </c>
      <c r="BC430" s="10">
        <v>0</v>
      </c>
      <c r="BD430" s="10">
        <v>0</v>
      </c>
      <c r="BE430" s="10">
        <v>10.5</v>
      </c>
      <c r="BF430" s="10">
        <v>0</v>
      </c>
      <c r="BG430" s="10">
        <v>0</v>
      </c>
      <c r="BH430" s="10">
        <v>0</v>
      </c>
      <c r="BI430" s="10">
        <v>0</v>
      </c>
      <c r="BJ430" s="10">
        <v>10.5</v>
      </c>
      <c r="BK430" s="10">
        <v>0</v>
      </c>
      <c r="BL430" s="10">
        <v>0</v>
      </c>
      <c r="BM430" s="10">
        <v>0</v>
      </c>
      <c r="BN430" s="10">
        <v>0</v>
      </c>
      <c r="BO430" s="10">
        <v>10.5</v>
      </c>
      <c r="BP430" s="10">
        <v>0</v>
      </c>
      <c r="BQ430" s="10">
        <v>508</v>
      </c>
      <c r="BR430" s="10" t="s">
        <v>373</v>
      </c>
      <c r="BS430" s="10">
        <v>0</v>
      </c>
      <c r="BT430" s="10">
        <v>0</v>
      </c>
      <c r="BU430" s="10">
        <v>0</v>
      </c>
      <c r="BV430" s="10">
        <v>10.5</v>
      </c>
      <c r="BW430" s="10">
        <v>0</v>
      </c>
      <c r="BX430" s="10">
        <v>0</v>
      </c>
      <c r="BY430" s="10">
        <v>0</v>
      </c>
      <c r="BZ430" s="10">
        <v>0</v>
      </c>
      <c r="CA430" s="10">
        <v>10.5</v>
      </c>
      <c r="CB430" s="10">
        <v>0</v>
      </c>
      <c r="CC430" s="10">
        <v>0</v>
      </c>
      <c r="CD430" s="10">
        <v>0</v>
      </c>
      <c r="CE430" s="10">
        <v>0</v>
      </c>
      <c r="CF430" s="10">
        <v>10.5</v>
      </c>
      <c r="CG430" s="10">
        <v>0</v>
      </c>
      <c r="CH430" s="10">
        <v>508</v>
      </c>
      <c r="CI430" s="10" t="s">
        <v>373</v>
      </c>
      <c r="CJ430" s="10">
        <v>0</v>
      </c>
      <c r="CK430" s="10">
        <v>0</v>
      </c>
      <c r="CL430" s="10">
        <v>0</v>
      </c>
      <c r="CM430" s="10">
        <v>10.5</v>
      </c>
      <c r="CN430" s="10">
        <v>0</v>
      </c>
      <c r="CO430" s="10">
        <v>0</v>
      </c>
      <c r="CP430" s="10">
        <v>0</v>
      </c>
      <c r="CQ430" s="10">
        <v>0</v>
      </c>
      <c r="CR430" s="10">
        <v>10.5</v>
      </c>
      <c r="CS430" s="10">
        <v>0</v>
      </c>
      <c r="CT430" s="10">
        <v>0</v>
      </c>
      <c r="CU430" s="10">
        <v>0</v>
      </c>
      <c r="CV430" s="10">
        <v>0</v>
      </c>
      <c r="CW430" s="10">
        <v>10.5</v>
      </c>
      <c r="CX430" s="10">
        <v>0</v>
      </c>
      <c r="CY430" s="10">
        <v>545</v>
      </c>
      <c r="CZ430" s="10" t="s">
        <v>285</v>
      </c>
      <c r="DA430" s="10">
        <v>0.31540000000000001</v>
      </c>
      <c r="DB430" s="10">
        <v>7.9100000000000004E-2</v>
      </c>
      <c r="DC430" s="10">
        <v>18</v>
      </c>
      <c r="DD430" s="10">
        <v>10.43</v>
      </c>
      <c r="DE430" s="10">
        <v>0.97</v>
      </c>
      <c r="DF430" s="10">
        <v>0.33100000000000002</v>
      </c>
      <c r="DG430" s="10">
        <v>8.3000000000000004E-2</v>
      </c>
      <c r="DH430" s="10">
        <v>19</v>
      </c>
      <c r="DI430" s="10">
        <v>10.37</v>
      </c>
      <c r="DJ430" s="10">
        <v>0.97</v>
      </c>
      <c r="DK430" s="10">
        <v>0.34539999999999998</v>
      </c>
      <c r="DL430" s="10">
        <v>8.6599999999999996E-2</v>
      </c>
      <c r="DM430" s="10">
        <v>20</v>
      </c>
      <c r="DN430" s="10">
        <v>10.28</v>
      </c>
      <c r="DO430" s="10">
        <v>0.97</v>
      </c>
    </row>
    <row r="431" spans="1:119" x14ac:dyDescent="0.25">
      <c r="A431" s="10">
        <v>509</v>
      </c>
      <c r="B431" s="10" t="s">
        <v>374</v>
      </c>
      <c r="C431" s="10">
        <v>0</v>
      </c>
      <c r="D431" s="10">
        <v>0</v>
      </c>
      <c r="E431" s="10">
        <v>0</v>
      </c>
      <c r="F431" s="10">
        <v>10.7</v>
      </c>
      <c r="G431" s="10">
        <v>0</v>
      </c>
      <c r="H431" s="10">
        <v>0</v>
      </c>
      <c r="I431" s="10">
        <v>0</v>
      </c>
      <c r="J431" s="10">
        <v>0</v>
      </c>
      <c r="K431" s="10">
        <v>10.6</v>
      </c>
      <c r="L431" s="10">
        <v>0</v>
      </c>
      <c r="M431" s="10">
        <v>0</v>
      </c>
      <c r="N431" s="10">
        <v>0</v>
      </c>
      <c r="O431" s="10">
        <v>0</v>
      </c>
      <c r="P431" s="10">
        <v>10.6</v>
      </c>
      <c r="Q431" s="10">
        <v>0</v>
      </c>
      <c r="R431" s="10">
        <v>509</v>
      </c>
      <c r="S431" s="10" t="s">
        <v>374</v>
      </c>
      <c r="T431" s="10">
        <v>0</v>
      </c>
      <c r="U431" s="10">
        <v>0</v>
      </c>
      <c r="V431" s="10">
        <v>0</v>
      </c>
      <c r="W431" s="10">
        <v>10.5</v>
      </c>
      <c r="Y431" s="10">
        <v>0</v>
      </c>
      <c r="Z431" s="10">
        <v>0</v>
      </c>
      <c r="AA431" s="10">
        <v>0</v>
      </c>
      <c r="AB431" s="10">
        <v>10.5</v>
      </c>
      <c r="AD431" s="10">
        <v>0</v>
      </c>
      <c r="AE431" s="10">
        <v>0</v>
      </c>
      <c r="AF431" s="10">
        <v>0</v>
      </c>
      <c r="AG431" s="10">
        <v>10.5</v>
      </c>
      <c r="AI431" s="10">
        <v>509</v>
      </c>
      <c r="AJ431" s="10" t="s">
        <v>374</v>
      </c>
      <c r="AK431" s="10">
        <v>0</v>
      </c>
      <c r="AL431" s="10">
        <v>0</v>
      </c>
      <c r="AM431" s="10">
        <v>0</v>
      </c>
      <c r="AN431" s="10">
        <v>10.5</v>
      </c>
      <c r="AO431" s="10">
        <v>0</v>
      </c>
      <c r="AP431" s="10">
        <v>0</v>
      </c>
      <c r="AQ431" s="10">
        <v>0</v>
      </c>
      <c r="AR431" s="10">
        <v>0</v>
      </c>
      <c r="AS431" s="10">
        <v>10.5</v>
      </c>
      <c r="AT431" s="10">
        <v>0</v>
      </c>
      <c r="AU431" s="10">
        <v>0</v>
      </c>
      <c r="AV431" s="10">
        <v>0</v>
      </c>
      <c r="AW431" s="10">
        <v>0</v>
      </c>
      <c r="AX431" s="10">
        <v>10.5</v>
      </c>
      <c r="AY431" s="10">
        <v>0</v>
      </c>
      <c r="AZ431" s="10">
        <v>509</v>
      </c>
      <c r="BA431" s="10" t="s">
        <v>374</v>
      </c>
      <c r="BB431" s="10">
        <v>0</v>
      </c>
      <c r="BC431" s="10">
        <v>0</v>
      </c>
      <c r="BD431" s="10">
        <v>0</v>
      </c>
      <c r="BE431" s="10">
        <v>10.5</v>
      </c>
      <c r="BF431" s="10">
        <v>0</v>
      </c>
      <c r="BG431" s="10">
        <v>0</v>
      </c>
      <c r="BH431" s="10">
        <v>0</v>
      </c>
      <c r="BI431" s="10">
        <v>0</v>
      </c>
      <c r="BJ431" s="10">
        <v>10.5</v>
      </c>
      <c r="BK431" s="10">
        <v>0</v>
      </c>
      <c r="BL431" s="10">
        <v>0</v>
      </c>
      <c r="BM431" s="10">
        <v>0</v>
      </c>
      <c r="BN431" s="10">
        <v>0</v>
      </c>
      <c r="BO431" s="10">
        <v>10.5</v>
      </c>
      <c r="BP431" s="10">
        <v>0</v>
      </c>
      <c r="BQ431" s="10">
        <v>509</v>
      </c>
      <c r="BR431" s="10" t="s">
        <v>374</v>
      </c>
      <c r="BS431" s="10">
        <v>0</v>
      </c>
      <c r="BT431" s="10">
        <v>0</v>
      </c>
      <c r="BU431" s="10">
        <v>0</v>
      </c>
      <c r="BV431" s="10">
        <v>10.5</v>
      </c>
      <c r="BW431" s="10">
        <v>0</v>
      </c>
      <c r="BX431" s="10">
        <v>0</v>
      </c>
      <c r="BY431" s="10">
        <v>0</v>
      </c>
      <c r="BZ431" s="10">
        <v>0</v>
      </c>
      <c r="CA431" s="10">
        <v>10.5</v>
      </c>
      <c r="CB431" s="10">
        <v>0</v>
      </c>
      <c r="CC431" s="10">
        <v>0</v>
      </c>
      <c r="CD431" s="10">
        <v>0</v>
      </c>
      <c r="CE431" s="10">
        <v>0</v>
      </c>
      <c r="CF431" s="10">
        <v>10.5</v>
      </c>
      <c r="CG431" s="10">
        <v>0</v>
      </c>
      <c r="CH431" s="10">
        <v>509</v>
      </c>
      <c r="CI431" s="10" t="s">
        <v>374</v>
      </c>
      <c r="CJ431" s="10">
        <v>0</v>
      </c>
      <c r="CK431" s="10">
        <v>0</v>
      </c>
      <c r="CL431" s="10">
        <v>0</v>
      </c>
      <c r="CM431" s="10">
        <v>10.5</v>
      </c>
      <c r="CN431" s="10">
        <v>0</v>
      </c>
      <c r="CO431" s="10">
        <v>0</v>
      </c>
      <c r="CP431" s="10">
        <v>0</v>
      </c>
      <c r="CQ431" s="10">
        <v>0</v>
      </c>
      <c r="CR431" s="10">
        <v>10.5</v>
      </c>
      <c r="CS431" s="10">
        <v>0</v>
      </c>
      <c r="CT431" s="10">
        <v>0</v>
      </c>
      <c r="CU431" s="10">
        <v>0</v>
      </c>
      <c r="CV431" s="10">
        <v>0</v>
      </c>
      <c r="CW431" s="10">
        <v>10.5</v>
      </c>
      <c r="CX431" s="10">
        <v>0</v>
      </c>
      <c r="CY431" s="10">
        <v>546</v>
      </c>
      <c r="CZ431" s="10" t="s">
        <v>288</v>
      </c>
      <c r="DA431" s="10">
        <v>0.46310000000000001</v>
      </c>
      <c r="DB431" s="10">
        <v>7.8299999999999995E-2</v>
      </c>
      <c r="DC431" s="10">
        <v>26</v>
      </c>
      <c r="DD431" s="10">
        <v>10.43</v>
      </c>
      <c r="DE431" s="10">
        <v>0.99</v>
      </c>
      <c r="DF431" s="10">
        <v>0.47820000000000001</v>
      </c>
      <c r="DG431" s="10">
        <v>8.09E-2</v>
      </c>
      <c r="DH431" s="10">
        <v>27</v>
      </c>
      <c r="DI431" s="10">
        <v>10.37</v>
      </c>
      <c r="DJ431" s="10">
        <v>0.99</v>
      </c>
      <c r="DK431" s="10">
        <v>0.49159999999999998</v>
      </c>
      <c r="DL431" s="10">
        <v>8.3099999999999993E-2</v>
      </c>
      <c r="DM431" s="10">
        <v>28</v>
      </c>
      <c r="DN431" s="10">
        <v>10.28</v>
      </c>
      <c r="DO431" s="10">
        <v>0.99</v>
      </c>
    </row>
    <row r="432" spans="1:119" x14ac:dyDescent="0.25">
      <c r="A432" s="10">
        <v>510</v>
      </c>
      <c r="B432" s="10" t="s">
        <v>375</v>
      </c>
      <c r="C432" s="10">
        <v>0</v>
      </c>
      <c r="D432" s="10">
        <v>0</v>
      </c>
      <c r="E432" s="10">
        <v>0</v>
      </c>
      <c r="F432" s="10">
        <v>10.7</v>
      </c>
      <c r="G432" s="10">
        <v>0</v>
      </c>
      <c r="H432" s="10">
        <v>0</v>
      </c>
      <c r="I432" s="10">
        <v>0</v>
      </c>
      <c r="J432" s="10">
        <v>0</v>
      </c>
      <c r="K432" s="10">
        <v>10.6</v>
      </c>
      <c r="L432" s="10">
        <v>0</v>
      </c>
      <c r="M432" s="10">
        <v>0</v>
      </c>
      <c r="N432" s="10">
        <v>0</v>
      </c>
      <c r="O432" s="10">
        <v>0</v>
      </c>
      <c r="P432" s="10">
        <v>10.6</v>
      </c>
      <c r="Q432" s="10">
        <v>0</v>
      </c>
      <c r="R432" s="10">
        <v>510</v>
      </c>
      <c r="S432" s="10" t="s">
        <v>375</v>
      </c>
      <c r="T432" s="10">
        <v>0</v>
      </c>
      <c r="U432" s="10">
        <v>0</v>
      </c>
      <c r="V432" s="10">
        <v>0</v>
      </c>
      <c r="W432" s="10">
        <v>10.5</v>
      </c>
      <c r="Y432" s="10">
        <v>0</v>
      </c>
      <c r="Z432" s="10">
        <v>0</v>
      </c>
      <c r="AA432" s="10">
        <v>0</v>
      </c>
      <c r="AB432" s="10">
        <v>10.5</v>
      </c>
      <c r="AD432" s="10">
        <v>0</v>
      </c>
      <c r="AE432" s="10">
        <v>0</v>
      </c>
      <c r="AF432" s="10">
        <v>0</v>
      </c>
      <c r="AG432" s="10">
        <v>10.5</v>
      </c>
      <c r="AI432" s="10">
        <v>510</v>
      </c>
      <c r="AJ432" s="10" t="s">
        <v>375</v>
      </c>
      <c r="AK432" s="10">
        <v>0</v>
      </c>
      <c r="AL432" s="10">
        <v>0</v>
      </c>
      <c r="AM432" s="10">
        <v>0</v>
      </c>
      <c r="AN432" s="10">
        <v>10.5</v>
      </c>
      <c r="AO432" s="10">
        <v>0</v>
      </c>
      <c r="AP432" s="10">
        <v>0</v>
      </c>
      <c r="AQ432" s="10">
        <v>0</v>
      </c>
      <c r="AR432" s="10">
        <v>0</v>
      </c>
      <c r="AS432" s="10">
        <v>10.5</v>
      </c>
      <c r="AT432" s="10">
        <v>0</v>
      </c>
      <c r="AU432" s="10">
        <v>0</v>
      </c>
      <c r="AV432" s="10">
        <v>0</v>
      </c>
      <c r="AW432" s="10">
        <v>0</v>
      </c>
      <c r="AX432" s="10">
        <v>10.5</v>
      </c>
      <c r="AY432" s="10">
        <v>0</v>
      </c>
      <c r="AZ432" s="10">
        <v>510</v>
      </c>
      <c r="BA432" s="10" t="s">
        <v>375</v>
      </c>
      <c r="BB432" s="10">
        <v>0</v>
      </c>
      <c r="BC432" s="10">
        <v>0</v>
      </c>
      <c r="BD432" s="10">
        <v>0</v>
      </c>
      <c r="BE432" s="10">
        <v>10.5</v>
      </c>
      <c r="BF432" s="10">
        <v>0</v>
      </c>
      <c r="BG432" s="10">
        <v>0</v>
      </c>
      <c r="BH432" s="10">
        <v>0</v>
      </c>
      <c r="BI432" s="10">
        <v>0</v>
      </c>
      <c r="BJ432" s="10">
        <v>10.5</v>
      </c>
      <c r="BK432" s="10">
        <v>0</v>
      </c>
      <c r="BL432" s="10">
        <v>0</v>
      </c>
      <c r="BM432" s="10">
        <v>0</v>
      </c>
      <c r="BN432" s="10">
        <v>0</v>
      </c>
      <c r="BO432" s="10">
        <v>10.5</v>
      </c>
      <c r="BP432" s="10">
        <v>0</v>
      </c>
      <c r="BQ432" s="10">
        <v>510</v>
      </c>
      <c r="BR432" s="10" t="s">
        <v>375</v>
      </c>
      <c r="BS432" s="10">
        <v>0</v>
      </c>
      <c r="BT432" s="10">
        <v>0</v>
      </c>
      <c r="BU432" s="10">
        <v>0</v>
      </c>
      <c r="BV432" s="10">
        <v>10.5</v>
      </c>
      <c r="BW432" s="10">
        <v>0</v>
      </c>
      <c r="BX432" s="10">
        <v>0</v>
      </c>
      <c r="BY432" s="10">
        <v>0</v>
      </c>
      <c r="BZ432" s="10">
        <v>0</v>
      </c>
      <c r="CA432" s="10">
        <v>10.5</v>
      </c>
      <c r="CB432" s="10">
        <v>0</v>
      </c>
      <c r="CC432" s="10">
        <v>0</v>
      </c>
      <c r="CD432" s="10">
        <v>0</v>
      </c>
      <c r="CE432" s="10">
        <v>0</v>
      </c>
      <c r="CF432" s="10">
        <v>10.5</v>
      </c>
      <c r="CG432" s="10">
        <v>0</v>
      </c>
      <c r="CH432" s="10">
        <v>510</v>
      </c>
      <c r="CI432" s="10" t="s">
        <v>375</v>
      </c>
      <c r="CJ432" s="10">
        <v>0</v>
      </c>
      <c r="CK432" s="10">
        <v>0</v>
      </c>
      <c r="CL432" s="10">
        <v>0</v>
      </c>
      <c r="CM432" s="10">
        <v>10.5</v>
      </c>
      <c r="CN432" s="10">
        <v>0</v>
      </c>
      <c r="CO432" s="10">
        <v>0</v>
      </c>
      <c r="CP432" s="10">
        <v>0</v>
      </c>
      <c r="CQ432" s="10">
        <v>0</v>
      </c>
      <c r="CR432" s="10">
        <v>10.5</v>
      </c>
      <c r="CS432" s="10">
        <v>0</v>
      </c>
      <c r="CT432" s="10">
        <v>0</v>
      </c>
      <c r="CU432" s="10">
        <v>0</v>
      </c>
      <c r="CV432" s="10">
        <v>0</v>
      </c>
      <c r="CW432" s="10">
        <v>10.5</v>
      </c>
      <c r="CX432" s="10">
        <v>0</v>
      </c>
      <c r="CY432" s="10">
        <v>547</v>
      </c>
      <c r="CZ432" s="10" t="s">
        <v>290</v>
      </c>
      <c r="DA432" s="10">
        <v>0.38869999999999999</v>
      </c>
      <c r="DB432" s="10">
        <v>8.2900000000000001E-2</v>
      </c>
      <c r="DC432" s="10">
        <v>22</v>
      </c>
      <c r="DD432" s="10">
        <v>10.43</v>
      </c>
      <c r="DE432" s="10">
        <v>0.98</v>
      </c>
      <c r="DF432" s="10">
        <v>0.42159999999999997</v>
      </c>
      <c r="DG432" s="10">
        <v>8.9899999999999994E-2</v>
      </c>
      <c r="DH432" s="10">
        <v>24</v>
      </c>
      <c r="DI432" s="10">
        <v>10.37</v>
      </c>
      <c r="DJ432" s="10">
        <v>0.98</v>
      </c>
      <c r="DK432" s="10">
        <v>0.41789999999999999</v>
      </c>
      <c r="DL432" s="10">
        <v>8.9099999999999999E-2</v>
      </c>
      <c r="DM432" s="10">
        <v>24</v>
      </c>
      <c r="DN432" s="10">
        <v>10.28</v>
      </c>
      <c r="DO432" s="10">
        <v>0.98</v>
      </c>
    </row>
    <row r="433" spans="1:119" x14ac:dyDescent="0.25">
      <c r="A433" s="10">
        <v>511</v>
      </c>
      <c r="B433" s="10" t="s">
        <v>376</v>
      </c>
      <c r="C433" s="10">
        <v>0</v>
      </c>
      <c r="D433" s="10">
        <v>0</v>
      </c>
      <c r="E433" s="10">
        <v>0</v>
      </c>
      <c r="F433" s="10">
        <v>10.7</v>
      </c>
      <c r="G433" s="10">
        <v>0</v>
      </c>
      <c r="H433" s="10">
        <v>0</v>
      </c>
      <c r="I433" s="10">
        <v>0</v>
      </c>
      <c r="J433" s="10">
        <v>0</v>
      </c>
      <c r="K433" s="10">
        <v>10.6</v>
      </c>
      <c r="L433" s="10">
        <v>0</v>
      </c>
      <c r="M433" s="10">
        <v>0</v>
      </c>
      <c r="N433" s="10">
        <v>0</v>
      </c>
      <c r="O433" s="10">
        <v>0</v>
      </c>
      <c r="P433" s="10">
        <v>10.6</v>
      </c>
      <c r="Q433" s="10">
        <v>0</v>
      </c>
      <c r="R433" s="10">
        <v>511</v>
      </c>
      <c r="S433" s="10" t="s">
        <v>376</v>
      </c>
      <c r="T433" s="10">
        <v>7.1000000000000004E-3</v>
      </c>
      <c r="U433" s="10">
        <v>1.9E-3</v>
      </c>
      <c r="V433" s="10">
        <v>0.40379999999999999</v>
      </c>
      <c r="W433" s="10">
        <v>10.5</v>
      </c>
      <c r="Y433" s="10">
        <v>0.24390000000000001</v>
      </c>
      <c r="Z433" s="10">
        <v>2.5100000000000001E-2</v>
      </c>
      <c r="AA433" s="10">
        <v>13.480399999999999</v>
      </c>
      <c r="AB433" s="10">
        <v>10.5</v>
      </c>
      <c r="AD433" s="10">
        <v>8.9099999999999999E-2</v>
      </c>
      <c r="AE433" s="10">
        <v>2.93E-2</v>
      </c>
      <c r="AF433" s="10">
        <v>5.1565000000000003</v>
      </c>
      <c r="AG433" s="10">
        <v>10.5</v>
      </c>
      <c r="AI433" s="10">
        <v>511</v>
      </c>
      <c r="AJ433" s="10" t="s">
        <v>376</v>
      </c>
      <c r="AK433" s="10">
        <v>0</v>
      </c>
      <c r="AL433" s="10">
        <v>0</v>
      </c>
      <c r="AM433" s="10">
        <v>0</v>
      </c>
      <c r="AN433" s="10">
        <v>10.5</v>
      </c>
      <c r="AO433" s="10">
        <v>0</v>
      </c>
      <c r="AP433" s="10">
        <v>0</v>
      </c>
      <c r="AQ433" s="10">
        <v>0</v>
      </c>
      <c r="AR433" s="10">
        <v>0</v>
      </c>
      <c r="AS433" s="10">
        <v>10.5</v>
      </c>
      <c r="AT433" s="10">
        <v>0</v>
      </c>
      <c r="AU433" s="10">
        <v>0</v>
      </c>
      <c r="AV433" s="10">
        <v>0</v>
      </c>
      <c r="AW433" s="10">
        <v>0</v>
      </c>
      <c r="AX433" s="10">
        <v>10.5</v>
      </c>
      <c r="AY433" s="10">
        <v>0</v>
      </c>
      <c r="AZ433" s="10">
        <v>511</v>
      </c>
      <c r="BA433" s="10" t="s">
        <v>376</v>
      </c>
      <c r="BB433" s="10">
        <v>0</v>
      </c>
      <c r="BC433" s="10">
        <v>0</v>
      </c>
      <c r="BD433" s="10">
        <v>0</v>
      </c>
      <c r="BE433" s="10">
        <v>10.5</v>
      </c>
      <c r="BF433" s="10">
        <v>0</v>
      </c>
      <c r="BG433" s="10">
        <v>0</v>
      </c>
      <c r="BH433" s="10">
        <v>0</v>
      </c>
      <c r="BI433" s="10">
        <v>0</v>
      </c>
      <c r="BJ433" s="10">
        <v>10.5</v>
      </c>
      <c r="BK433" s="10">
        <v>0</v>
      </c>
      <c r="BL433" s="10">
        <v>0</v>
      </c>
      <c r="BM433" s="10">
        <v>0</v>
      </c>
      <c r="BN433" s="10">
        <v>0</v>
      </c>
      <c r="BO433" s="10">
        <v>10.5</v>
      </c>
      <c r="BP433" s="10">
        <v>0</v>
      </c>
      <c r="BQ433" s="10">
        <v>511</v>
      </c>
      <c r="BR433" s="10" t="s">
        <v>376</v>
      </c>
      <c r="BS433" s="10">
        <v>8.0000000000000004E-4</v>
      </c>
      <c r="BT433" s="10">
        <v>0</v>
      </c>
      <c r="BU433" s="10">
        <v>4.1200000000000001E-2</v>
      </c>
      <c r="BV433" s="10">
        <v>10.5</v>
      </c>
      <c r="BW433" s="10">
        <v>1</v>
      </c>
      <c r="BX433" s="10">
        <v>8.0000000000000004E-4</v>
      </c>
      <c r="BY433" s="10">
        <v>0</v>
      </c>
      <c r="BZ433" s="10">
        <v>4.1200000000000001E-2</v>
      </c>
      <c r="CA433" s="10">
        <v>10.5</v>
      </c>
      <c r="CB433" s="10">
        <v>1</v>
      </c>
      <c r="CC433" s="10">
        <v>5.9999999999999995E-4</v>
      </c>
      <c r="CD433" s="10">
        <v>0</v>
      </c>
      <c r="CE433" s="10">
        <v>3.3000000000000002E-2</v>
      </c>
      <c r="CF433" s="10">
        <v>10.5</v>
      </c>
      <c r="CG433" s="10">
        <v>1</v>
      </c>
      <c r="CH433" s="10">
        <v>511</v>
      </c>
      <c r="CI433" s="10" t="s">
        <v>376</v>
      </c>
      <c r="CJ433" s="10">
        <v>1.78E-2</v>
      </c>
      <c r="CK433" s="10">
        <v>3.5999999999999999E-3</v>
      </c>
      <c r="CL433" s="10">
        <v>1</v>
      </c>
      <c r="CM433" s="10">
        <v>10.5</v>
      </c>
      <c r="CN433" s="10">
        <v>0.98</v>
      </c>
      <c r="CO433" s="10">
        <v>1.78E-2</v>
      </c>
      <c r="CP433" s="10">
        <v>3.5999999999999999E-3</v>
      </c>
      <c r="CQ433" s="10">
        <v>1</v>
      </c>
      <c r="CR433" s="10">
        <v>10.5</v>
      </c>
      <c r="CS433" s="10">
        <v>0.98</v>
      </c>
      <c r="CT433" s="10">
        <v>1.78E-2</v>
      </c>
      <c r="CU433" s="10">
        <v>3.5999999999999999E-3</v>
      </c>
      <c r="CV433" s="10">
        <v>1</v>
      </c>
      <c r="CW433" s="10">
        <v>10.5</v>
      </c>
      <c r="CX433" s="10">
        <v>0.98</v>
      </c>
      <c r="CY433" s="10">
        <v>548</v>
      </c>
      <c r="CZ433" s="10" t="s">
        <v>307</v>
      </c>
      <c r="DA433" s="10">
        <v>0.56999999999999995</v>
      </c>
      <c r="DB433" s="10">
        <v>9.64E-2</v>
      </c>
      <c r="DC433" s="10">
        <v>32</v>
      </c>
      <c r="DD433" s="10">
        <v>10.43</v>
      </c>
      <c r="DE433" s="10">
        <v>0.99</v>
      </c>
      <c r="DF433" s="10">
        <v>0.58440000000000003</v>
      </c>
      <c r="DG433" s="10">
        <v>9.8799999999999999E-2</v>
      </c>
      <c r="DH433" s="10">
        <v>33</v>
      </c>
      <c r="DI433" s="10">
        <v>10.37</v>
      </c>
      <c r="DJ433" s="10">
        <v>0.99</v>
      </c>
      <c r="DK433" s="10">
        <v>0.63200000000000001</v>
      </c>
      <c r="DL433" s="10">
        <v>0.1069</v>
      </c>
      <c r="DM433" s="10">
        <v>36</v>
      </c>
      <c r="DN433" s="10">
        <v>10.28</v>
      </c>
      <c r="DO433" s="10">
        <v>0.99</v>
      </c>
    </row>
    <row r="434" spans="1:119" x14ac:dyDescent="0.25">
      <c r="A434" s="10">
        <v>512</v>
      </c>
      <c r="B434" s="10" t="s">
        <v>377</v>
      </c>
      <c r="C434" s="10">
        <v>0</v>
      </c>
      <c r="D434" s="10">
        <v>0</v>
      </c>
      <c r="E434" s="10">
        <v>0</v>
      </c>
      <c r="F434" s="10">
        <v>10.7</v>
      </c>
      <c r="G434" s="10">
        <v>0</v>
      </c>
      <c r="H434" s="10">
        <v>0</v>
      </c>
      <c r="I434" s="10">
        <v>0</v>
      </c>
      <c r="J434" s="10">
        <v>0</v>
      </c>
      <c r="K434" s="10">
        <v>10.6</v>
      </c>
      <c r="L434" s="10">
        <v>0</v>
      </c>
      <c r="M434" s="10">
        <v>0</v>
      </c>
      <c r="N434" s="10">
        <v>0</v>
      </c>
      <c r="O434" s="10">
        <v>0</v>
      </c>
      <c r="P434" s="10">
        <v>10.6</v>
      </c>
      <c r="Q434" s="10">
        <v>0</v>
      </c>
      <c r="R434" s="10">
        <v>512</v>
      </c>
      <c r="S434" s="10" t="s">
        <v>377</v>
      </c>
      <c r="T434" s="10">
        <v>0</v>
      </c>
      <c r="U434" s="10">
        <v>0</v>
      </c>
      <c r="V434" s="10">
        <v>0</v>
      </c>
      <c r="W434" s="10">
        <v>10.5</v>
      </c>
      <c r="Y434" s="10">
        <v>0</v>
      </c>
      <c r="Z434" s="10">
        <v>0</v>
      </c>
      <c r="AA434" s="10">
        <v>0</v>
      </c>
      <c r="AB434" s="10">
        <v>10.5</v>
      </c>
      <c r="AD434" s="10">
        <v>0</v>
      </c>
      <c r="AE434" s="10">
        <v>0</v>
      </c>
      <c r="AF434" s="10">
        <v>0</v>
      </c>
      <c r="AG434" s="10">
        <v>10.5</v>
      </c>
      <c r="AI434" s="10">
        <v>512</v>
      </c>
      <c r="AJ434" s="10" t="s">
        <v>377</v>
      </c>
      <c r="AK434" s="10">
        <v>0</v>
      </c>
      <c r="AL434" s="10">
        <v>0</v>
      </c>
      <c r="AM434" s="10">
        <v>0</v>
      </c>
      <c r="AN434" s="10">
        <v>10.5</v>
      </c>
      <c r="AO434" s="10">
        <v>0</v>
      </c>
      <c r="AP434" s="10">
        <v>0</v>
      </c>
      <c r="AQ434" s="10">
        <v>0</v>
      </c>
      <c r="AR434" s="10">
        <v>0</v>
      </c>
      <c r="AS434" s="10">
        <v>10.5</v>
      </c>
      <c r="AT434" s="10">
        <v>0</v>
      </c>
      <c r="AU434" s="10">
        <v>0</v>
      </c>
      <c r="AV434" s="10">
        <v>0</v>
      </c>
      <c r="AW434" s="10">
        <v>0</v>
      </c>
      <c r="AX434" s="10">
        <v>10.5</v>
      </c>
      <c r="AY434" s="10">
        <v>0</v>
      </c>
      <c r="AZ434" s="10">
        <v>512</v>
      </c>
      <c r="BA434" s="10" t="s">
        <v>377</v>
      </c>
      <c r="BB434" s="10">
        <v>0</v>
      </c>
      <c r="BC434" s="10">
        <v>0</v>
      </c>
      <c r="BD434" s="10">
        <v>0</v>
      </c>
      <c r="BE434" s="10">
        <v>10.5</v>
      </c>
      <c r="BF434" s="10">
        <v>0</v>
      </c>
      <c r="BG434" s="10">
        <v>0</v>
      </c>
      <c r="BH434" s="10">
        <v>0</v>
      </c>
      <c r="BI434" s="10">
        <v>0</v>
      </c>
      <c r="BJ434" s="10">
        <v>10.5</v>
      </c>
      <c r="BK434" s="10">
        <v>0</v>
      </c>
      <c r="BL434" s="10">
        <v>0</v>
      </c>
      <c r="BM434" s="10">
        <v>0</v>
      </c>
      <c r="BN434" s="10">
        <v>0</v>
      </c>
      <c r="BO434" s="10">
        <v>10.5</v>
      </c>
      <c r="BP434" s="10">
        <v>0</v>
      </c>
      <c r="BQ434" s="10">
        <v>512</v>
      </c>
      <c r="BR434" s="10" t="s">
        <v>377</v>
      </c>
      <c r="BS434" s="10">
        <v>0</v>
      </c>
      <c r="BT434" s="10">
        <v>0</v>
      </c>
      <c r="BU434" s="10">
        <v>0</v>
      </c>
      <c r="BV434" s="10">
        <v>10.5</v>
      </c>
      <c r="BW434" s="10">
        <v>0</v>
      </c>
      <c r="BX434" s="10">
        <v>0</v>
      </c>
      <c r="BY434" s="10">
        <v>0</v>
      </c>
      <c r="BZ434" s="10">
        <v>0</v>
      </c>
      <c r="CA434" s="10">
        <v>10.5</v>
      </c>
      <c r="CB434" s="10">
        <v>0</v>
      </c>
      <c r="CC434" s="10">
        <v>0</v>
      </c>
      <c r="CD434" s="10">
        <v>0</v>
      </c>
      <c r="CE434" s="10">
        <v>0</v>
      </c>
      <c r="CF434" s="10">
        <v>10.5</v>
      </c>
      <c r="CG434" s="10">
        <v>0</v>
      </c>
      <c r="CH434" s="10">
        <v>512</v>
      </c>
      <c r="CI434" s="10" t="s">
        <v>377</v>
      </c>
      <c r="CJ434" s="10">
        <v>0</v>
      </c>
      <c r="CK434" s="10">
        <v>0</v>
      </c>
      <c r="CL434" s="10">
        <v>0</v>
      </c>
      <c r="CM434" s="10">
        <v>10.5</v>
      </c>
      <c r="CN434" s="10">
        <v>0</v>
      </c>
      <c r="CO434" s="10">
        <v>0</v>
      </c>
      <c r="CP434" s="10">
        <v>0</v>
      </c>
      <c r="CQ434" s="10">
        <v>0</v>
      </c>
      <c r="CR434" s="10">
        <v>10.5</v>
      </c>
      <c r="CS434" s="10">
        <v>0</v>
      </c>
      <c r="CT434" s="10">
        <v>0</v>
      </c>
      <c r="CU434" s="10">
        <v>0</v>
      </c>
      <c r="CV434" s="10">
        <v>0</v>
      </c>
      <c r="CW434" s="10">
        <v>10.5</v>
      </c>
      <c r="CX434" s="10">
        <v>0</v>
      </c>
      <c r="CY434" s="10">
        <v>549</v>
      </c>
      <c r="CZ434" s="10" t="s">
        <v>6</v>
      </c>
      <c r="DA434" s="10">
        <v>3.0910000000000002</v>
      </c>
      <c r="DB434" s="10">
        <v>1.175</v>
      </c>
      <c r="DC434" s="10">
        <v>51.184453170388643</v>
      </c>
      <c r="DD434" s="10">
        <v>37.299999999999997</v>
      </c>
      <c r="DE434" s="10">
        <v>0.93474139973598425</v>
      </c>
      <c r="DF434" s="10">
        <v>6.657</v>
      </c>
      <c r="DG434" s="10">
        <v>2.581</v>
      </c>
      <c r="DH434" s="10">
        <v>112.63721866627301</v>
      </c>
      <c r="DI434" s="10">
        <v>36.597000000000001</v>
      </c>
      <c r="DJ434" s="10">
        <v>0.93237479699608106</v>
      </c>
      <c r="DK434" s="10">
        <v>6.2210000000000001</v>
      </c>
      <c r="DL434" s="10">
        <v>2.4119999999999999</v>
      </c>
      <c r="DM434" s="10">
        <v>105.28042735944719</v>
      </c>
      <c r="DN434" s="10">
        <v>36.590000000000003</v>
      </c>
      <c r="DO434" s="10">
        <v>0.93237264950668286</v>
      </c>
    </row>
    <row r="435" spans="1:119" x14ac:dyDescent="0.25">
      <c r="A435" s="10">
        <v>513</v>
      </c>
      <c r="B435" s="10" t="s">
        <v>378</v>
      </c>
      <c r="C435" s="10">
        <v>0</v>
      </c>
      <c r="D435" s="10">
        <v>0</v>
      </c>
      <c r="E435" s="10">
        <v>0</v>
      </c>
      <c r="F435" s="10">
        <v>10.7</v>
      </c>
      <c r="G435" s="10">
        <v>0</v>
      </c>
      <c r="H435" s="10">
        <v>0</v>
      </c>
      <c r="I435" s="10">
        <v>0</v>
      </c>
      <c r="J435" s="10">
        <v>0</v>
      </c>
      <c r="K435" s="10">
        <v>10.6</v>
      </c>
      <c r="L435" s="10">
        <v>0</v>
      </c>
      <c r="M435" s="10">
        <v>0</v>
      </c>
      <c r="N435" s="10">
        <v>0</v>
      </c>
      <c r="O435" s="10">
        <v>0</v>
      </c>
      <c r="P435" s="10">
        <v>10.6</v>
      </c>
      <c r="Q435" s="10">
        <v>0</v>
      </c>
      <c r="R435" s="10">
        <v>513</v>
      </c>
      <c r="S435" s="10" t="s">
        <v>378</v>
      </c>
      <c r="T435" s="10">
        <v>0</v>
      </c>
      <c r="U435" s="10">
        <v>0</v>
      </c>
      <c r="V435" s="10">
        <v>0</v>
      </c>
      <c r="W435" s="10">
        <v>10.5</v>
      </c>
      <c r="Y435" s="10">
        <v>0</v>
      </c>
      <c r="Z435" s="10">
        <v>0</v>
      </c>
      <c r="AA435" s="10">
        <v>0</v>
      </c>
      <c r="AB435" s="10">
        <v>10.5</v>
      </c>
      <c r="AD435" s="10">
        <v>0</v>
      </c>
      <c r="AE435" s="10">
        <v>0</v>
      </c>
      <c r="AF435" s="10">
        <v>0</v>
      </c>
      <c r="AG435" s="10">
        <v>10.5</v>
      </c>
      <c r="AI435" s="10">
        <v>513</v>
      </c>
      <c r="AJ435" s="10" t="s">
        <v>378</v>
      </c>
      <c r="AK435" s="10">
        <v>0</v>
      </c>
      <c r="AL435" s="10">
        <v>0</v>
      </c>
      <c r="AM435" s="10">
        <v>0</v>
      </c>
      <c r="AN435" s="10">
        <v>10.5</v>
      </c>
      <c r="AO435" s="10">
        <v>0</v>
      </c>
      <c r="AP435" s="10">
        <v>0</v>
      </c>
      <c r="AQ435" s="10">
        <v>0</v>
      </c>
      <c r="AR435" s="10">
        <v>0</v>
      </c>
      <c r="AS435" s="10">
        <v>10.5</v>
      </c>
      <c r="AT435" s="10">
        <v>0</v>
      </c>
      <c r="AU435" s="10">
        <v>0</v>
      </c>
      <c r="AV435" s="10">
        <v>0</v>
      </c>
      <c r="AW435" s="10">
        <v>0</v>
      </c>
      <c r="AX435" s="10">
        <v>10.5</v>
      </c>
      <c r="AY435" s="10">
        <v>0</v>
      </c>
      <c r="AZ435" s="10">
        <v>513</v>
      </c>
      <c r="BA435" s="10" t="s">
        <v>378</v>
      </c>
      <c r="BB435" s="10">
        <v>0</v>
      </c>
      <c r="BC435" s="10">
        <v>0</v>
      </c>
      <c r="BD435" s="10">
        <v>0</v>
      </c>
      <c r="BE435" s="10">
        <v>10.5</v>
      </c>
      <c r="BF435" s="10">
        <v>0</v>
      </c>
      <c r="BG435" s="10">
        <v>0</v>
      </c>
      <c r="BH435" s="10">
        <v>0</v>
      </c>
      <c r="BI435" s="10">
        <v>0</v>
      </c>
      <c r="BJ435" s="10">
        <v>10.5</v>
      </c>
      <c r="BK435" s="10">
        <v>0</v>
      </c>
      <c r="BL435" s="10">
        <v>0</v>
      </c>
      <c r="BM435" s="10">
        <v>0</v>
      </c>
      <c r="BN435" s="10">
        <v>0</v>
      </c>
      <c r="BO435" s="10">
        <v>10.5</v>
      </c>
      <c r="BP435" s="10">
        <v>0</v>
      </c>
      <c r="BQ435" s="10">
        <v>513</v>
      </c>
      <c r="BR435" s="10" t="s">
        <v>378</v>
      </c>
      <c r="BS435" s="10">
        <v>0</v>
      </c>
      <c r="BT435" s="10">
        <v>0</v>
      </c>
      <c r="BU435" s="10">
        <v>0</v>
      </c>
      <c r="BV435" s="10">
        <v>10.5</v>
      </c>
      <c r="BW435" s="10">
        <v>0</v>
      </c>
      <c r="BX435" s="10">
        <v>0</v>
      </c>
      <c r="BY435" s="10">
        <v>0</v>
      </c>
      <c r="BZ435" s="10">
        <v>0</v>
      </c>
      <c r="CA435" s="10">
        <v>10.5</v>
      </c>
      <c r="CB435" s="10">
        <v>0</v>
      </c>
      <c r="CC435" s="10">
        <v>0</v>
      </c>
      <c r="CD435" s="10">
        <v>0</v>
      </c>
      <c r="CE435" s="10">
        <v>0</v>
      </c>
      <c r="CF435" s="10">
        <v>10.5</v>
      </c>
      <c r="CG435" s="10">
        <v>0</v>
      </c>
      <c r="CH435" s="10">
        <v>513</v>
      </c>
      <c r="CI435" s="10" t="s">
        <v>378</v>
      </c>
      <c r="CJ435" s="10">
        <v>0</v>
      </c>
      <c r="CK435" s="10">
        <v>0</v>
      </c>
      <c r="CL435" s="10">
        <v>0</v>
      </c>
      <c r="CM435" s="10">
        <v>10.5</v>
      </c>
      <c r="CN435" s="10">
        <v>0</v>
      </c>
      <c r="CO435" s="10">
        <v>0</v>
      </c>
      <c r="CP435" s="10">
        <v>0</v>
      </c>
      <c r="CQ435" s="10">
        <v>0</v>
      </c>
      <c r="CR435" s="10">
        <v>10.5</v>
      </c>
      <c r="CS435" s="10">
        <v>0</v>
      </c>
      <c r="CT435" s="10">
        <v>0</v>
      </c>
      <c r="CU435" s="10">
        <v>0</v>
      </c>
      <c r="CV435" s="10">
        <v>0</v>
      </c>
      <c r="CW435" s="10">
        <v>10.5</v>
      </c>
      <c r="CX435" s="10">
        <v>0</v>
      </c>
      <c r="CY435" s="10">
        <v>550</v>
      </c>
      <c r="CZ435" s="10" t="s">
        <v>85</v>
      </c>
      <c r="DA435" s="10">
        <v>3.0939999999999999</v>
      </c>
      <c r="DB435" s="10">
        <v>1.181</v>
      </c>
      <c r="DC435" s="10">
        <v>51.190913665824603</v>
      </c>
      <c r="DD435" s="10">
        <v>37.350999999999999</v>
      </c>
      <c r="DE435" s="10">
        <v>0.93425314244997359</v>
      </c>
      <c r="DF435" s="10">
        <v>6.67</v>
      </c>
      <c r="DG435" s="10">
        <v>2.6080000000000001</v>
      </c>
      <c r="DH435" s="10">
        <v>112.6350939080657</v>
      </c>
      <c r="DI435" s="10">
        <v>36.71</v>
      </c>
      <c r="DJ435" s="10">
        <v>0.93133751404470866</v>
      </c>
      <c r="DK435" s="10">
        <v>6.2320000000000002</v>
      </c>
      <c r="DL435" s="10">
        <v>2.4359999999999999</v>
      </c>
      <c r="DM435" s="10">
        <v>105.27457699562549</v>
      </c>
      <c r="DN435" s="10">
        <v>36.695999999999998</v>
      </c>
      <c r="DO435" s="10">
        <v>0.93137501870155182</v>
      </c>
    </row>
    <row r="436" spans="1:119" x14ac:dyDescent="0.25">
      <c r="A436" s="10">
        <v>514</v>
      </c>
      <c r="B436" s="10" t="s">
        <v>309</v>
      </c>
      <c r="C436" s="10">
        <v>0.21</v>
      </c>
      <c r="D436" s="10">
        <v>7.0000000000000007E-2</v>
      </c>
      <c r="E436" s="10">
        <v>12</v>
      </c>
      <c r="F436" s="10">
        <v>10.7</v>
      </c>
      <c r="G436" s="10">
        <v>0.95</v>
      </c>
      <c r="H436" s="10">
        <v>0.43</v>
      </c>
      <c r="I436" s="10">
        <v>0.11</v>
      </c>
      <c r="J436" s="10">
        <v>24</v>
      </c>
      <c r="K436" s="10">
        <v>10.6</v>
      </c>
      <c r="L436" s="10">
        <v>0.97</v>
      </c>
      <c r="M436" s="10">
        <v>0.33</v>
      </c>
      <c r="N436" s="10">
        <v>0.11</v>
      </c>
      <c r="O436" s="10">
        <v>19</v>
      </c>
      <c r="P436" s="10">
        <v>10.6</v>
      </c>
      <c r="Q436" s="10">
        <v>0.95</v>
      </c>
      <c r="R436" s="10">
        <v>514</v>
      </c>
      <c r="S436" s="10" t="s">
        <v>309</v>
      </c>
      <c r="T436" s="10">
        <v>0.26779999999999998</v>
      </c>
      <c r="U436" s="10">
        <v>5.3600000000000002E-2</v>
      </c>
      <c r="V436" s="10">
        <v>15.0153</v>
      </c>
      <c r="W436" s="10">
        <v>10.5</v>
      </c>
      <c r="Y436" s="10">
        <v>0.1792</v>
      </c>
      <c r="Z436" s="10">
        <v>6.6799999999999998E-2</v>
      </c>
      <c r="AA436" s="10">
        <v>10.5144</v>
      </c>
      <c r="AB436" s="10">
        <v>10.5</v>
      </c>
      <c r="AD436" s="10">
        <v>0.44700000000000001</v>
      </c>
      <c r="AE436" s="10">
        <v>0.17430000000000001</v>
      </c>
      <c r="AF436" s="10">
        <v>26.380600000000001</v>
      </c>
      <c r="AG436" s="10">
        <v>10.5</v>
      </c>
      <c r="AI436" s="10">
        <v>514</v>
      </c>
      <c r="AJ436" s="10" t="s">
        <v>309</v>
      </c>
      <c r="AK436" s="10">
        <v>0.28649999999999998</v>
      </c>
      <c r="AL436" s="10">
        <v>9.6000000000000002E-2</v>
      </c>
      <c r="AM436" s="10">
        <v>16.6142</v>
      </c>
      <c r="AN436" s="10">
        <v>10.5</v>
      </c>
      <c r="AO436" s="10">
        <v>0.95</v>
      </c>
      <c r="AP436" s="10">
        <v>0.49130000000000001</v>
      </c>
      <c r="AQ436" s="10">
        <v>0.15210000000000001</v>
      </c>
      <c r="AR436" s="10">
        <v>28.28</v>
      </c>
      <c r="AS436" s="10">
        <v>10.5</v>
      </c>
      <c r="AT436" s="10">
        <v>0.96</v>
      </c>
      <c r="AU436" s="10">
        <v>0.3523</v>
      </c>
      <c r="AV436" s="10">
        <v>0.1613</v>
      </c>
      <c r="AW436" s="10">
        <v>21.3063</v>
      </c>
      <c r="AX436" s="10">
        <v>10.5</v>
      </c>
      <c r="AY436" s="10">
        <v>0.91</v>
      </c>
      <c r="AZ436" s="10">
        <v>514</v>
      </c>
      <c r="BA436" s="10" t="s">
        <v>309</v>
      </c>
      <c r="BB436" s="10">
        <v>0.91759999999999997</v>
      </c>
      <c r="BC436" s="10">
        <v>0.45910000000000001</v>
      </c>
      <c r="BD436" s="10">
        <v>56.419499999999999</v>
      </c>
      <c r="BE436" s="10">
        <v>10.5</v>
      </c>
      <c r="BF436" s="10">
        <v>0.89</v>
      </c>
      <c r="BG436" s="10">
        <v>1.1875</v>
      </c>
      <c r="BH436" s="10">
        <v>0.59419999999999995</v>
      </c>
      <c r="BI436" s="10">
        <v>73.013400000000004</v>
      </c>
      <c r="BJ436" s="10">
        <v>10.5</v>
      </c>
      <c r="BK436" s="10">
        <v>0.89</v>
      </c>
      <c r="BL436" s="10">
        <v>1.6015999999999999</v>
      </c>
      <c r="BM436" s="10">
        <v>0.8014</v>
      </c>
      <c r="BN436" s="10">
        <v>98.476600000000005</v>
      </c>
      <c r="BO436" s="10">
        <v>10.5</v>
      </c>
      <c r="BP436" s="10">
        <v>0.89</v>
      </c>
      <c r="BQ436" s="10">
        <v>514</v>
      </c>
      <c r="BR436" s="10" t="s">
        <v>309</v>
      </c>
      <c r="BS436" s="10">
        <v>0.25929999999999997</v>
      </c>
      <c r="BT436" s="10">
        <v>0.114</v>
      </c>
      <c r="BU436" s="10">
        <v>15.575900000000001</v>
      </c>
      <c r="BV436" s="10">
        <v>10.5</v>
      </c>
      <c r="BW436" s="10">
        <v>0.92</v>
      </c>
      <c r="BX436" s="10">
        <v>0.43669999999999998</v>
      </c>
      <c r="BY436" s="10">
        <v>0.16589999999999999</v>
      </c>
      <c r="BZ436" s="10">
        <v>25.6873</v>
      </c>
      <c r="CA436" s="10">
        <v>10.5</v>
      </c>
      <c r="CB436" s="10">
        <v>0.93</v>
      </c>
      <c r="CC436" s="10">
        <v>0.29239999999999999</v>
      </c>
      <c r="CD436" s="10">
        <v>0.15010000000000001</v>
      </c>
      <c r="CE436" s="10">
        <v>18.0749</v>
      </c>
      <c r="CF436" s="10">
        <v>10.5</v>
      </c>
      <c r="CG436" s="10">
        <v>0.89</v>
      </c>
      <c r="CH436" s="10">
        <v>514</v>
      </c>
      <c r="CI436" s="10" t="s">
        <v>309</v>
      </c>
      <c r="CJ436" s="10">
        <v>0.70920000000000005</v>
      </c>
      <c r="CK436" s="10">
        <v>0.44090000000000001</v>
      </c>
      <c r="CL436" s="10">
        <v>45.918700000000001</v>
      </c>
      <c r="CM436" s="10">
        <v>10.5</v>
      </c>
      <c r="CN436" s="10">
        <v>0.85</v>
      </c>
      <c r="CO436" s="10">
        <v>1.1332</v>
      </c>
      <c r="CP436" s="10">
        <v>0.41360000000000002</v>
      </c>
      <c r="CQ436" s="10">
        <v>66.331100000000006</v>
      </c>
      <c r="CR436" s="10">
        <v>10.5</v>
      </c>
      <c r="CS436" s="10">
        <v>0.94</v>
      </c>
      <c r="CT436" s="10">
        <v>1.1494</v>
      </c>
      <c r="CU436" s="10">
        <v>0.4178</v>
      </c>
      <c r="CV436" s="10">
        <v>67.247100000000003</v>
      </c>
      <c r="CW436" s="10">
        <v>10.5</v>
      </c>
      <c r="CX436" s="10">
        <v>0.94</v>
      </c>
      <c r="CY436" s="10">
        <v>551</v>
      </c>
      <c r="CZ436" s="10" t="s">
        <v>86</v>
      </c>
      <c r="DA436" s="10">
        <v>-8.0429999999999993</v>
      </c>
      <c r="DB436" s="10">
        <v>-2.742</v>
      </c>
      <c r="DC436" s="10">
        <v>-131.35029092250855</v>
      </c>
      <c r="DD436" s="10">
        <v>37.350999999999999</v>
      </c>
      <c r="DE436" s="10">
        <v>0.94650773759967155</v>
      </c>
      <c r="DF436" s="10">
        <v>-12.845000000000001</v>
      </c>
      <c r="DG436" s="10">
        <v>-4.83</v>
      </c>
      <c r="DH436" s="10">
        <v>-215.82740230747964</v>
      </c>
      <c r="DI436" s="10">
        <v>36.71</v>
      </c>
      <c r="DJ436" s="10">
        <v>0.9360143633430027</v>
      </c>
      <c r="DK436" s="10">
        <v>-13.962</v>
      </c>
      <c r="DL436" s="10">
        <v>-4.8049999999999997</v>
      </c>
      <c r="DM436" s="10">
        <v>-232.31339961234602</v>
      </c>
      <c r="DN436" s="10">
        <v>36.695999999999998</v>
      </c>
      <c r="DO436" s="10">
        <v>0.9455707272854621</v>
      </c>
    </row>
    <row r="437" spans="1:119" x14ac:dyDescent="0.25">
      <c r="A437" s="10">
        <v>515</v>
      </c>
      <c r="B437" s="10" t="s">
        <v>310</v>
      </c>
      <c r="C437" s="10">
        <v>0</v>
      </c>
      <c r="D437" s="10">
        <v>0</v>
      </c>
      <c r="E437" s="10">
        <v>0</v>
      </c>
      <c r="F437" s="10">
        <v>10.7</v>
      </c>
      <c r="G437" s="10">
        <v>0</v>
      </c>
      <c r="H437" s="10">
        <v>0</v>
      </c>
      <c r="I437" s="10">
        <v>0</v>
      </c>
      <c r="J437" s="10">
        <v>0</v>
      </c>
      <c r="K437" s="10">
        <v>10.6</v>
      </c>
      <c r="L437" s="10">
        <v>0</v>
      </c>
      <c r="M437" s="10">
        <v>0</v>
      </c>
      <c r="N437" s="10">
        <v>0</v>
      </c>
      <c r="O437" s="10">
        <v>0</v>
      </c>
      <c r="P437" s="10">
        <v>10.6</v>
      </c>
      <c r="Q437" s="10">
        <v>0</v>
      </c>
      <c r="R437" s="10">
        <v>515</v>
      </c>
      <c r="S437" s="10" t="s">
        <v>310</v>
      </c>
      <c r="T437" s="10">
        <v>0</v>
      </c>
      <c r="U437" s="10">
        <v>0</v>
      </c>
      <c r="V437" s="10">
        <v>0</v>
      </c>
      <c r="W437" s="10">
        <v>10.5</v>
      </c>
      <c r="Y437" s="10">
        <v>0</v>
      </c>
      <c r="Z437" s="10">
        <v>0</v>
      </c>
      <c r="AA437" s="10">
        <v>0</v>
      </c>
      <c r="AB437" s="10">
        <v>10.5</v>
      </c>
      <c r="AD437" s="10">
        <v>0</v>
      </c>
      <c r="AE437" s="10">
        <v>0</v>
      </c>
      <c r="AF437" s="10">
        <v>0</v>
      </c>
      <c r="AG437" s="10">
        <v>10.5</v>
      </c>
      <c r="AI437" s="10">
        <v>515</v>
      </c>
      <c r="AJ437" s="10" t="s">
        <v>310</v>
      </c>
      <c r="AK437" s="10">
        <v>0</v>
      </c>
      <c r="AL437" s="10">
        <v>0</v>
      </c>
      <c r="AM437" s="10">
        <v>0</v>
      </c>
      <c r="AN437" s="10">
        <v>10.5</v>
      </c>
      <c r="AO437" s="10">
        <v>0</v>
      </c>
      <c r="AP437" s="10">
        <v>0</v>
      </c>
      <c r="AQ437" s="10">
        <v>0</v>
      </c>
      <c r="AR437" s="10">
        <v>0</v>
      </c>
      <c r="AS437" s="10">
        <v>10.5</v>
      </c>
      <c r="AT437" s="10">
        <v>0</v>
      </c>
      <c r="AU437" s="10">
        <v>0</v>
      </c>
      <c r="AV437" s="10">
        <v>0</v>
      </c>
      <c r="AW437" s="10">
        <v>0</v>
      </c>
      <c r="AX437" s="10">
        <v>10.5</v>
      </c>
      <c r="AY437" s="10">
        <v>0</v>
      </c>
      <c r="AZ437" s="10">
        <v>515</v>
      </c>
      <c r="BA437" s="10" t="s">
        <v>310</v>
      </c>
      <c r="BB437" s="10">
        <v>0</v>
      </c>
      <c r="BC437" s="10">
        <v>0</v>
      </c>
      <c r="BD437" s="10">
        <v>0</v>
      </c>
      <c r="BE437" s="10">
        <v>10.5</v>
      </c>
      <c r="BF437" s="10">
        <v>0</v>
      </c>
      <c r="BG437" s="10">
        <v>0</v>
      </c>
      <c r="BH437" s="10">
        <v>0</v>
      </c>
      <c r="BI437" s="10">
        <v>0</v>
      </c>
      <c r="BJ437" s="10">
        <v>10.5</v>
      </c>
      <c r="BK437" s="10">
        <v>0</v>
      </c>
      <c r="BL437" s="10">
        <v>0</v>
      </c>
      <c r="BM437" s="10">
        <v>0</v>
      </c>
      <c r="BN437" s="10">
        <v>0</v>
      </c>
      <c r="BO437" s="10">
        <v>10.5</v>
      </c>
      <c r="BP437" s="10">
        <v>0</v>
      </c>
      <c r="BQ437" s="10">
        <v>515</v>
      </c>
      <c r="BR437" s="10" t="s">
        <v>310</v>
      </c>
      <c r="BS437" s="10">
        <v>0</v>
      </c>
      <c r="BT437" s="10">
        <v>0</v>
      </c>
      <c r="BU437" s="10">
        <v>0</v>
      </c>
      <c r="BV437" s="10">
        <v>10.5</v>
      </c>
      <c r="BW437" s="10">
        <v>0</v>
      </c>
      <c r="BX437" s="10">
        <v>0</v>
      </c>
      <c r="BY437" s="10">
        <v>0</v>
      </c>
      <c r="BZ437" s="10">
        <v>0</v>
      </c>
      <c r="CA437" s="10">
        <v>10.5</v>
      </c>
      <c r="CB437" s="10">
        <v>0</v>
      </c>
      <c r="CC437" s="10">
        <v>0</v>
      </c>
      <c r="CD437" s="10">
        <v>0</v>
      </c>
      <c r="CE437" s="10">
        <v>0</v>
      </c>
      <c r="CF437" s="10">
        <v>10.5</v>
      </c>
      <c r="CG437" s="10">
        <v>0</v>
      </c>
      <c r="CH437" s="10">
        <v>515</v>
      </c>
      <c r="CI437" s="10" t="s">
        <v>310</v>
      </c>
      <c r="CJ437" s="10">
        <v>0</v>
      </c>
      <c r="CK437" s="10">
        <v>0</v>
      </c>
      <c r="CL437" s="10">
        <v>0</v>
      </c>
      <c r="CM437" s="10">
        <v>10.5</v>
      </c>
      <c r="CN437" s="10">
        <v>0</v>
      </c>
      <c r="CO437" s="10">
        <v>0</v>
      </c>
      <c r="CP437" s="10">
        <v>0</v>
      </c>
      <c r="CQ437" s="10">
        <v>0</v>
      </c>
      <c r="CR437" s="10">
        <v>10.5</v>
      </c>
      <c r="CS437" s="10">
        <v>0</v>
      </c>
      <c r="CT437" s="10">
        <v>0</v>
      </c>
      <c r="CU437" s="10">
        <v>0</v>
      </c>
      <c r="CV437" s="10">
        <v>0</v>
      </c>
      <c r="CW437" s="10">
        <v>10.5</v>
      </c>
      <c r="CX437" s="10">
        <v>0</v>
      </c>
      <c r="CY437" s="10">
        <v>552</v>
      </c>
      <c r="CZ437" s="10" t="s">
        <v>8</v>
      </c>
      <c r="DA437" s="10">
        <v>2.1480000000000001</v>
      </c>
      <c r="DB437" s="10">
        <v>0.89800000000000002</v>
      </c>
      <c r="DC437" s="10">
        <v>35.987288175689542</v>
      </c>
      <c r="DD437" s="10">
        <v>37.350999999999999</v>
      </c>
      <c r="DE437" s="10">
        <v>0.92261878829670718</v>
      </c>
      <c r="DF437" s="10">
        <v>3.2130000000000001</v>
      </c>
      <c r="DG437" s="10">
        <v>1.129</v>
      </c>
      <c r="DH437" s="10">
        <v>53.560759601453817</v>
      </c>
      <c r="DI437" s="10">
        <v>36.71</v>
      </c>
      <c r="DJ437" s="10">
        <v>0.94345021137658558</v>
      </c>
      <c r="DK437" s="10">
        <v>3.875</v>
      </c>
      <c r="DL437" s="10">
        <v>1.3160000000000001</v>
      </c>
      <c r="DM437" s="10">
        <v>64.386585183264089</v>
      </c>
      <c r="DN437" s="10">
        <v>36.695999999999998</v>
      </c>
      <c r="DO437" s="10">
        <v>0.94688439649205136</v>
      </c>
    </row>
    <row r="438" spans="1:119" x14ac:dyDescent="0.25">
      <c r="A438" s="10">
        <v>516</v>
      </c>
      <c r="B438" s="10" t="s">
        <v>312</v>
      </c>
      <c r="C438" s="10">
        <v>0</v>
      </c>
      <c r="D438" s="10">
        <v>0</v>
      </c>
      <c r="E438" s="10">
        <v>0</v>
      </c>
      <c r="F438" s="10">
        <v>10.7</v>
      </c>
      <c r="G438" s="10">
        <v>0</v>
      </c>
      <c r="H438" s="10">
        <v>0</v>
      </c>
      <c r="I438" s="10">
        <v>0</v>
      </c>
      <c r="J438" s="10">
        <v>0</v>
      </c>
      <c r="K438" s="10">
        <v>10.6</v>
      </c>
      <c r="L438" s="10">
        <v>0</v>
      </c>
      <c r="M438" s="10">
        <v>0</v>
      </c>
      <c r="N438" s="10">
        <v>0</v>
      </c>
      <c r="O438" s="10">
        <v>0</v>
      </c>
      <c r="P438" s="10">
        <v>10.6</v>
      </c>
      <c r="Q438" s="10">
        <v>0</v>
      </c>
      <c r="R438" s="10">
        <v>516</v>
      </c>
      <c r="S438" s="10" t="s">
        <v>312</v>
      </c>
      <c r="T438" s="10">
        <v>0</v>
      </c>
      <c r="U438" s="10">
        <v>0</v>
      </c>
      <c r="V438" s="10">
        <v>0</v>
      </c>
      <c r="W438" s="10">
        <v>10.5</v>
      </c>
      <c r="Y438" s="10">
        <v>0</v>
      </c>
      <c r="Z438" s="10">
        <v>0</v>
      </c>
      <c r="AA438" s="10">
        <v>0</v>
      </c>
      <c r="AB438" s="10">
        <v>10.5</v>
      </c>
      <c r="AD438" s="10">
        <v>0</v>
      </c>
      <c r="AE438" s="10">
        <v>0</v>
      </c>
      <c r="AF438" s="10">
        <v>0</v>
      </c>
      <c r="AG438" s="10">
        <v>10.5</v>
      </c>
      <c r="AI438" s="10">
        <v>516</v>
      </c>
      <c r="AJ438" s="10" t="s">
        <v>312</v>
      </c>
      <c r="AK438" s="10">
        <v>0.13139999999999999</v>
      </c>
      <c r="AL438" s="10">
        <v>4.7600000000000003E-2</v>
      </c>
      <c r="AM438" s="10">
        <v>7.6844999999999999</v>
      </c>
      <c r="AN438" s="10">
        <v>10.5</v>
      </c>
      <c r="AO438" s="10">
        <v>0.94</v>
      </c>
      <c r="AP438" s="10">
        <v>0.19789999999999999</v>
      </c>
      <c r="AQ438" s="10">
        <v>7.5700000000000003E-2</v>
      </c>
      <c r="AR438" s="10">
        <v>11.649900000000001</v>
      </c>
      <c r="AS438" s="10">
        <v>10.5</v>
      </c>
      <c r="AT438" s="10">
        <v>0.93</v>
      </c>
      <c r="AU438" s="10">
        <v>0.31209999999999999</v>
      </c>
      <c r="AV438" s="10">
        <v>0.1265</v>
      </c>
      <c r="AW438" s="10">
        <v>18.5181</v>
      </c>
      <c r="AX438" s="10">
        <v>10.5</v>
      </c>
      <c r="AY438" s="10">
        <v>0.93</v>
      </c>
      <c r="AZ438" s="10">
        <v>516</v>
      </c>
      <c r="BA438" s="10" t="s">
        <v>312</v>
      </c>
      <c r="BB438" s="10">
        <v>4.0899999999999999E-2</v>
      </c>
      <c r="BC438" s="10">
        <v>2.5100000000000001E-2</v>
      </c>
      <c r="BD438" s="10">
        <v>2.6383000000000001</v>
      </c>
      <c r="BE438" s="10">
        <v>10.5</v>
      </c>
      <c r="BF438" s="10">
        <v>0.85</v>
      </c>
      <c r="BG438" s="10">
        <v>0.23830000000000001</v>
      </c>
      <c r="BH438" s="10">
        <v>0.14610000000000001</v>
      </c>
      <c r="BI438" s="10">
        <v>15.371</v>
      </c>
      <c r="BJ438" s="10">
        <v>10.5</v>
      </c>
      <c r="BK438" s="10">
        <v>0.85</v>
      </c>
      <c r="BL438" s="10">
        <v>0.1517</v>
      </c>
      <c r="BM438" s="10">
        <v>9.2999999999999999E-2</v>
      </c>
      <c r="BN438" s="10">
        <v>9.7847000000000008</v>
      </c>
      <c r="BO438" s="10">
        <v>10.5</v>
      </c>
      <c r="BP438" s="10">
        <v>0.85</v>
      </c>
      <c r="BQ438" s="10">
        <v>516</v>
      </c>
      <c r="BR438" s="10" t="s">
        <v>312</v>
      </c>
      <c r="BS438" s="10">
        <v>8.5000000000000006E-2</v>
      </c>
      <c r="BT438" s="10">
        <v>4.99E-2</v>
      </c>
      <c r="BU438" s="10">
        <v>5.4172000000000002</v>
      </c>
      <c r="BV438" s="10">
        <v>10.5</v>
      </c>
      <c r="BW438" s="10">
        <v>0.86</v>
      </c>
      <c r="BX438" s="10">
        <v>0.30459999999999998</v>
      </c>
      <c r="BY438" s="10">
        <v>0.22420000000000001</v>
      </c>
      <c r="BZ438" s="10">
        <v>20.798200000000001</v>
      </c>
      <c r="CA438" s="10">
        <v>10.5</v>
      </c>
      <c r="CB438" s="10">
        <v>0.81</v>
      </c>
      <c r="CC438" s="10">
        <v>0.20380000000000001</v>
      </c>
      <c r="CD438" s="10">
        <v>7.1099999999999997E-2</v>
      </c>
      <c r="CE438" s="10">
        <v>11.866</v>
      </c>
      <c r="CF438" s="10">
        <v>10.5</v>
      </c>
      <c r="CG438" s="10">
        <v>0.94</v>
      </c>
      <c r="CH438" s="10">
        <v>516</v>
      </c>
      <c r="CI438" s="10" t="s">
        <v>312</v>
      </c>
      <c r="CJ438" s="10">
        <v>3.15E-2</v>
      </c>
      <c r="CK438" s="10">
        <v>3.1399999999999997E-2</v>
      </c>
      <c r="CL438" s="10">
        <v>2.4479000000000002</v>
      </c>
      <c r="CM438" s="10">
        <v>10.5</v>
      </c>
      <c r="CN438" s="10">
        <v>0.71</v>
      </c>
      <c r="CO438" s="10">
        <v>9.6699999999999994E-2</v>
      </c>
      <c r="CP438" s="10">
        <v>7.3099999999999998E-2</v>
      </c>
      <c r="CQ438" s="10">
        <v>6.6656000000000004</v>
      </c>
      <c r="CR438" s="10">
        <v>10.5</v>
      </c>
      <c r="CS438" s="10">
        <v>0.8</v>
      </c>
      <c r="CT438" s="10">
        <v>3.9100000000000003E-2</v>
      </c>
      <c r="CU438" s="10">
        <v>2.8299999999999999E-2</v>
      </c>
      <c r="CV438" s="10">
        <v>2.6524999999999999</v>
      </c>
      <c r="CW438" s="10">
        <v>10.5</v>
      </c>
      <c r="CX438" s="10">
        <v>0.81</v>
      </c>
      <c r="CY438" s="10">
        <v>553</v>
      </c>
      <c r="CZ438" s="10" t="s">
        <v>9</v>
      </c>
      <c r="DA438" s="10">
        <v>2.802</v>
      </c>
      <c r="DB438" s="10">
        <v>0.66400000000000003</v>
      </c>
      <c r="DC438" s="10">
        <v>44.511210412359702</v>
      </c>
      <c r="DD438" s="10">
        <v>37.350999999999999</v>
      </c>
      <c r="DE438" s="10">
        <v>0.97305158744579356</v>
      </c>
      <c r="DF438" s="10">
        <v>2.9620000000000002</v>
      </c>
      <c r="DG438" s="10">
        <v>1.093</v>
      </c>
      <c r="DH438" s="10">
        <v>49.654776191147228</v>
      </c>
      <c r="DI438" s="10">
        <v>36.71</v>
      </c>
      <c r="DJ438" s="10">
        <v>0.93816453952928558</v>
      </c>
      <c r="DK438" s="10">
        <v>3.8540000000000001</v>
      </c>
      <c r="DL438" s="10">
        <v>1.052</v>
      </c>
      <c r="DM438" s="10">
        <v>62.85464258003568</v>
      </c>
      <c r="DN438" s="10">
        <v>36.695999999999998</v>
      </c>
      <c r="DO438" s="10">
        <v>0.96470603346581674</v>
      </c>
    </row>
    <row r="439" spans="1:119" x14ac:dyDescent="0.25">
      <c r="A439" s="10">
        <v>517</v>
      </c>
      <c r="B439" s="10" t="s">
        <v>313</v>
      </c>
      <c r="C439" s="10">
        <v>0</v>
      </c>
      <c r="D439" s="10">
        <v>0</v>
      </c>
      <c r="E439" s="10">
        <v>0</v>
      </c>
      <c r="F439" s="10">
        <v>10.7</v>
      </c>
      <c r="G439" s="10">
        <v>0</v>
      </c>
      <c r="H439" s="10">
        <v>0</v>
      </c>
      <c r="I439" s="10">
        <v>0</v>
      </c>
      <c r="J439" s="10">
        <v>0</v>
      </c>
      <c r="K439" s="10">
        <v>10.6</v>
      </c>
      <c r="L439" s="10">
        <v>0</v>
      </c>
      <c r="M439" s="10">
        <v>0</v>
      </c>
      <c r="N439" s="10">
        <v>0</v>
      </c>
      <c r="O439" s="10">
        <v>0</v>
      </c>
      <c r="P439" s="10">
        <v>10.6</v>
      </c>
      <c r="Q439" s="10">
        <v>0</v>
      </c>
      <c r="R439" s="10">
        <v>517</v>
      </c>
      <c r="S439" s="10" t="s">
        <v>313</v>
      </c>
      <c r="T439" s="10">
        <v>0</v>
      </c>
      <c r="U439" s="10">
        <v>0</v>
      </c>
      <c r="V439" s="10">
        <v>0</v>
      </c>
      <c r="W439" s="10">
        <v>10.5</v>
      </c>
      <c r="Y439" s="10">
        <v>0</v>
      </c>
      <c r="Z439" s="10">
        <v>0</v>
      </c>
      <c r="AA439" s="10">
        <v>0</v>
      </c>
      <c r="AB439" s="10">
        <v>10.5</v>
      </c>
      <c r="AD439" s="10">
        <v>0</v>
      </c>
      <c r="AE439" s="10">
        <v>0</v>
      </c>
      <c r="AF439" s="10">
        <v>0</v>
      </c>
      <c r="AG439" s="10">
        <v>10.5</v>
      </c>
      <c r="AI439" s="10">
        <v>517</v>
      </c>
      <c r="AJ439" s="10" t="s">
        <v>313</v>
      </c>
      <c r="AK439" s="10">
        <v>0</v>
      </c>
      <c r="AL439" s="10">
        <v>0</v>
      </c>
      <c r="AM439" s="10">
        <v>0</v>
      </c>
      <c r="AN439" s="10">
        <v>10.5</v>
      </c>
      <c r="AO439" s="10">
        <v>0</v>
      </c>
      <c r="AP439" s="10">
        <v>0</v>
      </c>
      <c r="AQ439" s="10">
        <v>0</v>
      </c>
      <c r="AR439" s="10">
        <v>0</v>
      </c>
      <c r="AS439" s="10">
        <v>10.5</v>
      </c>
      <c r="AT439" s="10">
        <v>0</v>
      </c>
      <c r="AU439" s="10">
        <v>0</v>
      </c>
      <c r="AV439" s="10">
        <v>0</v>
      </c>
      <c r="AW439" s="10">
        <v>0</v>
      </c>
      <c r="AX439" s="10">
        <v>10.5</v>
      </c>
      <c r="AY439" s="10">
        <v>0</v>
      </c>
      <c r="AZ439" s="10">
        <v>517</v>
      </c>
      <c r="BA439" s="10" t="s">
        <v>313</v>
      </c>
      <c r="BB439" s="10">
        <v>0</v>
      </c>
      <c r="BC439" s="10">
        <v>0</v>
      </c>
      <c r="BD439" s="10">
        <v>0</v>
      </c>
      <c r="BE439" s="10">
        <v>10.5</v>
      </c>
      <c r="BF439" s="10">
        <v>0</v>
      </c>
      <c r="BG439" s="10">
        <v>0</v>
      </c>
      <c r="BH439" s="10">
        <v>0</v>
      </c>
      <c r="BI439" s="10">
        <v>0</v>
      </c>
      <c r="BJ439" s="10">
        <v>10.5</v>
      </c>
      <c r="BK439" s="10">
        <v>0</v>
      </c>
      <c r="BL439" s="10">
        <v>0</v>
      </c>
      <c r="BM439" s="10">
        <v>0</v>
      </c>
      <c r="BN439" s="10">
        <v>0</v>
      </c>
      <c r="BO439" s="10">
        <v>10.5</v>
      </c>
      <c r="BP439" s="10">
        <v>0</v>
      </c>
      <c r="BQ439" s="10">
        <v>517</v>
      </c>
      <c r="BR439" s="10" t="s">
        <v>313</v>
      </c>
      <c r="BS439" s="10">
        <v>0</v>
      </c>
      <c r="BT439" s="10">
        <v>0</v>
      </c>
      <c r="BU439" s="10">
        <v>0</v>
      </c>
      <c r="BV439" s="10">
        <v>10.5</v>
      </c>
      <c r="BW439" s="10">
        <v>0</v>
      </c>
      <c r="BX439" s="10">
        <v>0</v>
      </c>
      <c r="BY439" s="10">
        <v>0</v>
      </c>
      <c r="BZ439" s="10">
        <v>0</v>
      </c>
      <c r="CA439" s="10">
        <v>10.5</v>
      </c>
      <c r="CB439" s="10">
        <v>0</v>
      </c>
      <c r="CC439" s="10">
        <v>0</v>
      </c>
      <c r="CD439" s="10">
        <v>0</v>
      </c>
      <c r="CE439" s="10">
        <v>0</v>
      </c>
      <c r="CF439" s="10">
        <v>10.5</v>
      </c>
      <c r="CG439" s="10">
        <v>0</v>
      </c>
      <c r="CH439" s="10">
        <v>517</v>
      </c>
      <c r="CI439" s="10" t="s">
        <v>313</v>
      </c>
      <c r="CJ439" s="10">
        <v>0</v>
      </c>
      <c r="CK439" s="10">
        <v>0</v>
      </c>
      <c r="CL439" s="10">
        <v>0</v>
      </c>
      <c r="CM439" s="10">
        <v>10.5</v>
      </c>
      <c r="CN439" s="10">
        <v>0</v>
      </c>
      <c r="CO439" s="10">
        <v>0</v>
      </c>
      <c r="CP439" s="10">
        <v>0</v>
      </c>
      <c r="CQ439" s="10">
        <v>0</v>
      </c>
      <c r="CR439" s="10">
        <v>10.5</v>
      </c>
      <c r="CS439" s="10">
        <v>0</v>
      </c>
      <c r="CT439" s="10">
        <v>0</v>
      </c>
      <c r="CU439" s="10">
        <v>0</v>
      </c>
      <c r="CV439" s="10">
        <v>0</v>
      </c>
      <c r="CW439" s="10">
        <v>10.5</v>
      </c>
      <c r="CX439" s="10">
        <v>0</v>
      </c>
      <c r="CY439" s="10">
        <v>554</v>
      </c>
      <c r="CZ439" s="10" t="s">
        <v>10</v>
      </c>
      <c r="DA439" s="10">
        <v>2.137</v>
      </c>
      <c r="DB439" s="10">
        <v>0.84499999999999997</v>
      </c>
      <c r="DC439" s="10">
        <v>127.57210000000001</v>
      </c>
      <c r="DD439" s="10">
        <v>10.4</v>
      </c>
      <c r="DE439" s="10">
        <v>0.93</v>
      </c>
      <c r="DF439" s="10">
        <v>3.1989999999999998</v>
      </c>
      <c r="DG439" s="10">
        <v>1.0269999999999999</v>
      </c>
      <c r="DH439" s="10">
        <v>188.3289</v>
      </c>
      <c r="DI439" s="10">
        <v>10.3</v>
      </c>
      <c r="DJ439" s="10">
        <v>0.95199999999999996</v>
      </c>
      <c r="DK439" s="10">
        <v>3.8580000000000001</v>
      </c>
      <c r="DL439" s="10">
        <v>1.173</v>
      </c>
      <c r="DM439" s="10">
        <v>226.02869999999999</v>
      </c>
      <c r="DN439" s="10">
        <v>10.3</v>
      </c>
      <c r="DO439" s="10">
        <v>0.95699999999999996</v>
      </c>
    </row>
    <row r="440" spans="1:119" x14ac:dyDescent="0.25">
      <c r="A440" s="10">
        <v>518</v>
      </c>
      <c r="B440" s="10" t="s">
        <v>319</v>
      </c>
      <c r="C440" s="10">
        <v>0</v>
      </c>
      <c r="D440" s="10">
        <v>0</v>
      </c>
      <c r="E440" s="10">
        <v>0</v>
      </c>
      <c r="F440" s="10">
        <v>10.7</v>
      </c>
      <c r="G440" s="10">
        <v>0</v>
      </c>
      <c r="H440" s="10">
        <v>0</v>
      </c>
      <c r="I440" s="10">
        <v>0</v>
      </c>
      <c r="J440" s="10">
        <v>0</v>
      </c>
      <c r="K440" s="10">
        <v>10.6</v>
      </c>
      <c r="L440" s="10">
        <v>0</v>
      </c>
      <c r="M440" s="10">
        <v>0</v>
      </c>
      <c r="N440" s="10">
        <v>0</v>
      </c>
      <c r="O440" s="10">
        <v>0</v>
      </c>
      <c r="P440" s="10">
        <v>10.6</v>
      </c>
      <c r="Q440" s="10">
        <v>0</v>
      </c>
      <c r="R440" s="10">
        <v>518</v>
      </c>
      <c r="S440" s="10" t="s">
        <v>319</v>
      </c>
      <c r="T440" s="10">
        <v>0</v>
      </c>
      <c r="U440" s="10">
        <v>0</v>
      </c>
      <c r="V440" s="10">
        <v>0</v>
      </c>
      <c r="W440" s="10">
        <v>10.5</v>
      </c>
      <c r="Y440" s="10">
        <v>0</v>
      </c>
      <c r="Z440" s="10">
        <v>0</v>
      </c>
      <c r="AA440" s="10">
        <v>0</v>
      </c>
      <c r="AB440" s="10">
        <v>10.5</v>
      </c>
      <c r="AD440" s="10">
        <v>0</v>
      </c>
      <c r="AE440" s="10">
        <v>0</v>
      </c>
      <c r="AF440" s="10">
        <v>0</v>
      </c>
      <c r="AG440" s="10">
        <v>10.5</v>
      </c>
      <c r="AI440" s="10">
        <v>518</v>
      </c>
      <c r="AJ440" s="10" t="s">
        <v>319</v>
      </c>
      <c r="AK440" s="10">
        <v>0</v>
      </c>
      <c r="AL440" s="10">
        <v>0</v>
      </c>
      <c r="AM440" s="10">
        <v>0</v>
      </c>
      <c r="AN440" s="10">
        <v>10.5</v>
      </c>
      <c r="AO440" s="10">
        <v>0</v>
      </c>
      <c r="AP440" s="10">
        <v>0</v>
      </c>
      <c r="AQ440" s="10">
        <v>0</v>
      </c>
      <c r="AR440" s="10">
        <v>0</v>
      </c>
      <c r="AS440" s="10">
        <v>10.5</v>
      </c>
      <c r="AT440" s="10">
        <v>0</v>
      </c>
      <c r="AU440" s="10">
        <v>0</v>
      </c>
      <c r="AV440" s="10">
        <v>0</v>
      </c>
      <c r="AW440" s="10">
        <v>0</v>
      </c>
      <c r="AX440" s="10">
        <v>10.5</v>
      </c>
      <c r="AY440" s="10">
        <v>0</v>
      </c>
      <c r="AZ440" s="10">
        <v>518</v>
      </c>
      <c r="BA440" s="10" t="s">
        <v>319</v>
      </c>
      <c r="BB440" s="10">
        <v>0</v>
      </c>
      <c r="BC440" s="10">
        <v>0</v>
      </c>
      <c r="BD440" s="10">
        <v>0</v>
      </c>
      <c r="BE440" s="10">
        <v>10.5</v>
      </c>
      <c r="BF440" s="10">
        <v>0</v>
      </c>
      <c r="BG440" s="10">
        <v>0</v>
      </c>
      <c r="BH440" s="10">
        <v>0</v>
      </c>
      <c r="BI440" s="10">
        <v>0</v>
      </c>
      <c r="BJ440" s="10">
        <v>10.5</v>
      </c>
      <c r="BK440" s="10">
        <v>0</v>
      </c>
      <c r="BL440" s="10">
        <v>0</v>
      </c>
      <c r="BM440" s="10">
        <v>0</v>
      </c>
      <c r="BN440" s="10">
        <v>0</v>
      </c>
      <c r="BO440" s="10">
        <v>10.5</v>
      </c>
      <c r="BP440" s="10">
        <v>0</v>
      </c>
      <c r="BQ440" s="10">
        <v>518</v>
      </c>
      <c r="BR440" s="10" t="s">
        <v>319</v>
      </c>
      <c r="BS440" s="10">
        <v>0</v>
      </c>
      <c r="BT440" s="10">
        <v>0</v>
      </c>
      <c r="BU440" s="10">
        <v>0</v>
      </c>
      <c r="BV440" s="10">
        <v>10.5</v>
      </c>
      <c r="BW440" s="10">
        <v>0</v>
      </c>
      <c r="BX440" s="10">
        <v>0</v>
      </c>
      <c r="BY440" s="10">
        <v>0</v>
      </c>
      <c r="BZ440" s="10">
        <v>0</v>
      </c>
      <c r="CA440" s="10">
        <v>10.5</v>
      </c>
      <c r="CB440" s="10">
        <v>0</v>
      </c>
      <c r="CC440" s="10">
        <v>0</v>
      </c>
      <c r="CD440" s="10">
        <v>0</v>
      </c>
      <c r="CE440" s="10">
        <v>0</v>
      </c>
      <c r="CF440" s="10">
        <v>10.5</v>
      </c>
      <c r="CG440" s="10">
        <v>0</v>
      </c>
      <c r="CH440" s="10">
        <v>518</v>
      </c>
      <c r="CI440" s="10" t="s">
        <v>319</v>
      </c>
      <c r="CJ440" s="10">
        <v>0</v>
      </c>
      <c r="CK440" s="10">
        <v>0</v>
      </c>
      <c r="CL440" s="10">
        <v>0</v>
      </c>
      <c r="CM440" s="10">
        <v>10.5</v>
      </c>
      <c r="CN440" s="10">
        <v>0</v>
      </c>
      <c r="CO440" s="10">
        <v>0</v>
      </c>
      <c r="CP440" s="10">
        <v>0</v>
      </c>
      <c r="CQ440" s="10">
        <v>0</v>
      </c>
      <c r="CR440" s="10">
        <v>10.5</v>
      </c>
      <c r="CS440" s="10">
        <v>0</v>
      </c>
      <c r="CT440" s="10">
        <v>0</v>
      </c>
      <c r="CU440" s="10">
        <v>0</v>
      </c>
      <c r="CV440" s="10">
        <v>0</v>
      </c>
      <c r="CW440" s="10">
        <v>10.5</v>
      </c>
      <c r="CX440" s="10">
        <v>0</v>
      </c>
      <c r="CY440" s="10">
        <v>555</v>
      </c>
      <c r="CZ440" s="10" t="s">
        <v>11</v>
      </c>
      <c r="DA440" s="10">
        <v>2.7890000000000001</v>
      </c>
      <c r="DB440" s="10">
        <v>0.59</v>
      </c>
      <c r="DC440" s="10">
        <v>158.25630000000001</v>
      </c>
      <c r="DD440" s="10">
        <v>10.4</v>
      </c>
      <c r="DE440" s="10">
        <v>0.97799999999999998</v>
      </c>
      <c r="DF440" s="10">
        <v>2.9489999999999998</v>
      </c>
      <c r="DG440" s="10">
        <v>1.0029999999999999</v>
      </c>
      <c r="DH440" s="10">
        <v>174.6009</v>
      </c>
      <c r="DI440" s="10">
        <v>10.3</v>
      </c>
      <c r="DJ440" s="10">
        <v>0.94699999999999995</v>
      </c>
      <c r="DK440" s="10">
        <v>3.8380000000000001</v>
      </c>
      <c r="DL440" s="10">
        <v>0.91500000000000004</v>
      </c>
      <c r="DM440" s="10">
        <v>221.16229999999999</v>
      </c>
      <c r="DN440" s="10">
        <v>10.3</v>
      </c>
      <c r="DO440" s="10">
        <v>0.97299999999999998</v>
      </c>
    </row>
    <row r="441" spans="1:119" x14ac:dyDescent="0.25">
      <c r="A441" s="10">
        <v>519</v>
      </c>
      <c r="B441" s="10" t="s">
        <v>321</v>
      </c>
      <c r="C441" s="10">
        <v>0</v>
      </c>
      <c r="D441" s="10">
        <v>0</v>
      </c>
      <c r="E441" s="10">
        <v>0</v>
      </c>
      <c r="F441" s="10">
        <v>10.7</v>
      </c>
      <c r="G441" s="10">
        <v>0</v>
      </c>
      <c r="H441" s="10">
        <v>0</v>
      </c>
      <c r="I441" s="10">
        <v>0</v>
      </c>
      <c r="J441" s="10">
        <v>0</v>
      </c>
      <c r="K441" s="10">
        <v>10.6</v>
      </c>
      <c r="L441" s="10">
        <v>0</v>
      </c>
      <c r="M441" s="10">
        <v>0</v>
      </c>
      <c r="N441" s="10">
        <v>0</v>
      </c>
      <c r="O441" s="10">
        <v>0</v>
      </c>
      <c r="P441" s="10">
        <v>10.6</v>
      </c>
      <c r="Q441" s="10">
        <v>0</v>
      </c>
      <c r="R441" s="10">
        <v>519</v>
      </c>
      <c r="S441" s="10" t="s">
        <v>321</v>
      </c>
      <c r="T441" s="10">
        <v>0</v>
      </c>
      <c r="U441" s="10">
        <v>0</v>
      </c>
      <c r="V441" s="10">
        <v>0</v>
      </c>
      <c r="W441" s="10">
        <v>10.5</v>
      </c>
      <c r="Y441" s="10">
        <v>0</v>
      </c>
      <c r="Z441" s="10">
        <v>0</v>
      </c>
      <c r="AA441" s="10">
        <v>0</v>
      </c>
      <c r="AB441" s="10">
        <v>10.5</v>
      </c>
      <c r="AD441" s="10">
        <v>0</v>
      </c>
      <c r="AE441" s="10">
        <v>0</v>
      </c>
      <c r="AF441" s="10">
        <v>0</v>
      </c>
      <c r="AG441" s="10">
        <v>10.5</v>
      </c>
      <c r="AI441" s="10">
        <v>519</v>
      </c>
      <c r="AJ441" s="10" t="s">
        <v>321</v>
      </c>
      <c r="AK441" s="10">
        <v>0</v>
      </c>
      <c r="AL441" s="10">
        <v>0</v>
      </c>
      <c r="AM441" s="10">
        <v>0</v>
      </c>
      <c r="AN441" s="10">
        <v>10.5</v>
      </c>
      <c r="AO441" s="10">
        <v>0</v>
      </c>
      <c r="AP441" s="10">
        <v>0</v>
      </c>
      <c r="AQ441" s="10">
        <v>0</v>
      </c>
      <c r="AR441" s="10">
        <v>0</v>
      </c>
      <c r="AS441" s="10">
        <v>10.5</v>
      </c>
      <c r="AT441" s="10">
        <v>0</v>
      </c>
      <c r="AU441" s="10">
        <v>0</v>
      </c>
      <c r="AV441" s="10">
        <v>0</v>
      </c>
      <c r="AW441" s="10">
        <v>0</v>
      </c>
      <c r="AX441" s="10">
        <v>10.5</v>
      </c>
      <c r="AY441" s="10">
        <v>0</v>
      </c>
      <c r="AZ441" s="10">
        <v>519</v>
      </c>
      <c r="BA441" s="10" t="s">
        <v>321</v>
      </c>
      <c r="BB441" s="10">
        <v>0</v>
      </c>
      <c r="BC441" s="10">
        <v>0</v>
      </c>
      <c r="BD441" s="10">
        <v>0</v>
      </c>
      <c r="BE441" s="10">
        <v>10.5</v>
      </c>
      <c r="BF441" s="10">
        <v>0</v>
      </c>
      <c r="BG441" s="10">
        <v>0</v>
      </c>
      <c r="BH441" s="10">
        <v>0</v>
      </c>
      <c r="BI441" s="10">
        <v>0</v>
      </c>
      <c r="BJ441" s="10">
        <v>10.5</v>
      </c>
      <c r="BK441" s="10">
        <v>0</v>
      </c>
      <c r="BL441" s="10">
        <v>0</v>
      </c>
      <c r="BM441" s="10">
        <v>0</v>
      </c>
      <c r="BN441" s="10">
        <v>0</v>
      </c>
      <c r="BO441" s="10">
        <v>10.5</v>
      </c>
      <c r="BP441" s="10">
        <v>0</v>
      </c>
      <c r="BQ441" s="10">
        <v>519</v>
      </c>
      <c r="BR441" s="10" t="s">
        <v>321</v>
      </c>
      <c r="BS441" s="10">
        <v>0</v>
      </c>
      <c r="BT441" s="10">
        <v>0</v>
      </c>
      <c r="BU441" s="10">
        <v>0</v>
      </c>
      <c r="BV441" s="10">
        <v>10.5</v>
      </c>
      <c r="BW441" s="10">
        <v>0</v>
      </c>
      <c r="BX441" s="10">
        <v>0</v>
      </c>
      <c r="BY441" s="10">
        <v>0</v>
      </c>
      <c r="BZ441" s="10">
        <v>0</v>
      </c>
      <c r="CA441" s="10">
        <v>10.5</v>
      </c>
      <c r="CB441" s="10">
        <v>0</v>
      </c>
      <c r="CC441" s="10">
        <v>0</v>
      </c>
      <c r="CD441" s="10">
        <v>0</v>
      </c>
      <c r="CE441" s="10">
        <v>0</v>
      </c>
      <c r="CF441" s="10">
        <v>10.5</v>
      </c>
      <c r="CG441" s="10">
        <v>0</v>
      </c>
      <c r="CH441" s="10">
        <v>519</v>
      </c>
      <c r="CI441" s="10" t="s">
        <v>321</v>
      </c>
      <c r="CJ441" s="10">
        <v>0</v>
      </c>
      <c r="CK441" s="10">
        <v>0</v>
      </c>
      <c r="CL441" s="10">
        <v>0</v>
      </c>
      <c r="CM441" s="10">
        <v>10.5</v>
      </c>
      <c r="CN441" s="10">
        <v>0</v>
      </c>
      <c r="CO441" s="10">
        <v>0</v>
      </c>
      <c r="CP441" s="10">
        <v>0</v>
      </c>
      <c r="CQ441" s="10">
        <v>0</v>
      </c>
      <c r="CR441" s="10">
        <v>10.5</v>
      </c>
      <c r="CS441" s="10">
        <v>0</v>
      </c>
      <c r="CT441" s="10">
        <v>0</v>
      </c>
      <c r="CU441" s="10">
        <v>0</v>
      </c>
      <c r="CV441" s="10">
        <v>0</v>
      </c>
      <c r="CW441" s="10">
        <v>10.5</v>
      </c>
      <c r="CX441" s="10">
        <v>0</v>
      </c>
      <c r="CY441" s="10">
        <v>556</v>
      </c>
      <c r="CZ441" s="10" t="s">
        <v>305</v>
      </c>
      <c r="DA441" s="10">
        <v>0.56110000000000004</v>
      </c>
      <c r="DB441" s="10">
        <v>0.28749999999999998</v>
      </c>
      <c r="DC441" s="10">
        <v>35</v>
      </c>
      <c r="DD441" s="10">
        <v>10.4</v>
      </c>
      <c r="DE441" s="10">
        <v>0.89</v>
      </c>
      <c r="DF441" s="10">
        <v>1.0425</v>
      </c>
      <c r="DG441" s="10">
        <v>0.50780000000000003</v>
      </c>
      <c r="DH441" s="10">
        <v>65</v>
      </c>
      <c r="DI441" s="10">
        <v>10.3</v>
      </c>
      <c r="DJ441" s="10">
        <v>0.9</v>
      </c>
      <c r="DK441" s="10">
        <v>1.0321</v>
      </c>
      <c r="DL441" s="10">
        <v>0.52869999999999995</v>
      </c>
      <c r="DM441" s="10">
        <v>65</v>
      </c>
      <c r="DN441" s="10">
        <v>10.3</v>
      </c>
      <c r="DO441" s="10">
        <v>0.89</v>
      </c>
    </row>
    <row r="442" spans="1:119" x14ac:dyDescent="0.25">
      <c r="A442" s="10">
        <v>520</v>
      </c>
      <c r="B442" s="10" t="s">
        <v>323</v>
      </c>
      <c r="C442" s="10">
        <v>0</v>
      </c>
      <c r="D442" s="10">
        <v>0</v>
      </c>
      <c r="E442" s="10">
        <v>0</v>
      </c>
      <c r="F442" s="10">
        <v>10.7</v>
      </c>
      <c r="G442" s="10">
        <v>0</v>
      </c>
      <c r="H442" s="10">
        <v>0</v>
      </c>
      <c r="I442" s="10">
        <v>0</v>
      </c>
      <c r="J442" s="10">
        <v>0</v>
      </c>
      <c r="K442" s="10">
        <v>10.6</v>
      </c>
      <c r="L442" s="10">
        <v>0</v>
      </c>
      <c r="M442" s="10">
        <v>0</v>
      </c>
      <c r="N442" s="10">
        <v>0</v>
      </c>
      <c r="O442" s="10">
        <v>0</v>
      </c>
      <c r="P442" s="10">
        <v>10.6</v>
      </c>
      <c r="Q442" s="10">
        <v>0</v>
      </c>
      <c r="R442" s="10">
        <v>520</v>
      </c>
      <c r="S442" s="10" t="s">
        <v>323</v>
      </c>
      <c r="T442" s="10">
        <v>0</v>
      </c>
      <c r="U442" s="10">
        <v>0</v>
      </c>
      <c r="V442" s="10">
        <v>0</v>
      </c>
      <c r="W442" s="10">
        <v>10.5</v>
      </c>
      <c r="Y442" s="10">
        <v>0</v>
      </c>
      <c r="Z442" s="10">
        <v>0</v>
      </c>
      <c r="AA442" s="10">
        <v>0</v>
      </c>
      <c r="AB442" s="10">
        <v>10.5</v>
      </c>
      <c r="AD442" s="10">
        <v>0</v>
      </c>
      <c r="AE442" s="10">
        <v>0</v>
      </c>
      <c r="AF442" s="10">
        <v>0</v>
      </c>
      <c r="AG442" s="10">
        <v>10.5</v>
      </c>
      <c r="AI442" s="10">
        <v>520</v>
      </c>
      <c r="AJ442" s="10" t="s">
        <v>323</v>
      </c>
      <c r="AK442" s="10">
        <v>0</v>
      </c>
      <c r="AL442" s="10">
        <v>0</v>
      </c>
      <c r="AM442" s="10">
        <v>0</v>
      </c>
      <c r="AN442" s="10">
        <v>10.5</v>
      </c>
      <c r="AO442" s="10">
        <v>0</v>
      </c>
      <c r="AP442" s="10">
        <v>0</v>
      </c>
      <c r="AQ442" s="10">
        <v>0</v>
      </c>
      <c r="AR442" s="10">
        <v>0</v>
      </c>
      <c r="AS442" s="10">
        <v>10.5</v>
      </c>
      <c r="AT442" s="10">
        <v>0</v>
      </c>
      <c r="AU442" s="10">
        <v>0</v>
      </c>
      <c r="AV442" s="10">
        <v>0</v>
      </c>
      <c r="AW442" s="10">
        <v>0</v>
      </c>
      <c r="AX442" s="10">
        <v>10.5</v>
      </c>
      <c r="AY442" s="10">
        <v>0</v>
      </c>
      <c r="AZ442" s="10">
        <v>520</v>
      </c>
      <c r="BA442" s="10" t="s">
        <v>323</v>
      </c>
      <c r="BB442" s="10">
        <v>0</v>
      </c>
      <c r="BC442" s="10">
        <v>0</v>
      </c>
      <c r="BD442" s="10">
        <v>0</v>
      </c>
      <c r="BE442" s="10">
        <v>10.5</v>
      </c>
      <c r="BF442" s="10">
        <v>0</v>
      </c>
      <c r="BG442" s="10">
        <v>0</v>
      </c>
      <c r="BH442" s="10">
        <v>0</v>
      </c>
      <c r="BI442" s="10">
        <v>0</v>
      </c>
      <c r="BJ442" s="10">
        <v>10.5</v>
      </c>
      <c r="BK442" s="10">
        <v>0</v>
      </c>
      <c r="BL442" s="10">
        <v>0</v>
      </c>
      <c r="BM442" s="10">
        <v>0</v>
      </c>
      <c r="BN442" s="10">
        <v>0</v>
      </c>
      <c r="BO442" s="10">
        <v>10.5</v>
      </c>
      <c r="BP442" s="10">
        <v>0</v>
      </c>
      <c r="BQ442" s="10">
        <v>520</v>
      </c>
      <c r="BR442" s="10" t="s">
        <v>323</v>
      </c>
      <c r="BS442" s="10">
        <v>0</v>
      </c>
      <c r="BT442" s="10">
        <v>0</v>
      </c>
      <c r="BU442" s="10">
        <v>0</v>
      </c>
      <c r="BV442" s="10">
        <v>10.5</v>
      </c>
      <c r="BW442" s="10">
        <v>0</v>
      </c>
      <c r="BX442" s="10">
        <v>0</v>
      </c>
      <c r="BY442" s="10">
        <v>0</v>
      </c>
      <c r="BZ442" s="10">
        <v>0</v>
      </c>
      <c r="CA442" s="10">
        <v>10.5</v>
      </c>
      <c r="CB442" s="10">
        <v>0</v>
      </c>
      <c r="CC442" s="10">
        <v>0</v>
      </c>
      <c r="CD442" s="10">
        <v>0</v>
      </c>
      <c r="CE442" s="10">
        <v>0</v>
      </c>
      <c r="CF442" s="10">
        <v>10.5</v>
      </c>
      <c r="CG442" s="10">
        <v>0</v>
      </c>
      <c r="CH442" s="10">
        <v>520</v>
      </c>
      <c r="CI442" s="10" t="s">
        <v>323</v>
      </c>
      <c r="CJ442" s="10">
        <v>0</v>
      </c>
      <c r="CK442" s="10">
        <v>0</v>
      </c>
      <c r="CL442" s="10">
        <v>0</v>
      </c>
      <c r="CM442" s="10">
        <v>10.5</v>
      </c>
      <c r="CN442" s="10">
        <v>0</v>
      </c>
      <c r="CO442" s="10">
        <v>0</v>
      </c>
      <c r="CP442" s="10">
        <v>0</v>
      </c>
      <c r="CQ442" s="10">
        <v>0</v>
      </c>
      <c r="CR442" s="10">
        <v>10.5</v>
      </c>
      <c r="CS442" s="10">
        <v>0</v>
      </c>
      <c r="CT442" s="10">
        <v>0</v>
      </c>
      <c r="CU442" s="10">
        <v>0</v>
      </c>
      <c r="CV442" s="10">
        <v>0</v>
      </c>
      <c r="CW442" s="10">
        <v>10.5</v>
      </c>
      <c r="CX442" s="10">
        <v>0</v>
      </c>
      <c r="CY442" s="10">
        <v>557</v>
      </c>
      <c r="CZ442" s="10" t="s">
        <v>288</v>
      </c>
      <c r="DA442" s="10">
        <v>0</v>
      </c>
      <c r="DB442" s="10">
        <v>0</v>
      </c>
      <c r="DC442" s="10">
        <v>0</v>
      </c>
      <c r="DD442" s="10">
        <v>10.4</v>
      </c>
      <c r="DE442" s="10">
        <v>0</v>
      </c>
      <c r="DF442" s="10">
        <v>0</v>
      </c>
      <c r="DG442" s="10">
        <v>0</v>
      </c>
      <c r="DH442" s="10">
        <v>0</v>
      </c>
      <c r="DI442" s="10">
        <v>10.3</v>
      </c>
      <c r="DJ442" s="10">
        <v>0</v>
      </c>
      <c r="DK442" s="10">
        <v>0</v>
      </c>
      <c r="DL442" s="10">
        <v>0</v>
      </c>
      <c r="DM442" s="10">
        <v>0</v>
      </c>
      <c r="DN442" s="10">
        <v>10.3</v>
      </c>
      <c r="DO442" s="10">
        <v>0</v>
      </c>
    </row>
    <row r="443" spans="1:119" x14ac:dyDescent="0.25">
      <c r="A443" s="10">
        <v>521</v>
      </c>
      <c r="B443" s="10" t="s">
        <v>325</v>
      </c>
      <c r="C443" s="10">
        <v>0</v>
      </c>
      <c r="D443" s="10">
        <v>0</v>
      </c>
      <c r="E443" s="10">
        <v>0</v>
      </c>
      <c r="F443" s="10">
        <v>10.7</v>
      </c>
      <c r="G443" s="10">
        <v>0</v>
      </c>
      <c r="H443" s="10">
        <v>0</v>
      </c>
      <c r="I443" s="10">
        <v>0</v>
      </c>
      <c r="J443" s="10">
        <v>0</v>
      </c>
      <c r="K443" s="10">
        <v>10.6</v>
      </c>
      <c r="L443" s="10">
        <v>0</v>
      </c>
      <c r="M443" s="10">
        <v>0</v>
      </c>
      <c r="N443" s="10">
        <v>0</v>
      </c>
      <c r="O443" s="10">
        <v>0</v>
      </c>
      <c r="P443" s="10">
        <v>10.6</v>
      </c>
      <c r="Q443" s="10">
        <v>0</v>
      </c>
      <c r="R443" s="10">
        <v>521</v>
      </c>
      <c r="S443" s="10" t="s">
        <v>325</v>
      </c>
      <c r="T443" s="10">
        <v>0</v>
      </c>
      <c r="U443" s="10">
        <v>0</v>
      </c>
      <c r="V443" s="10">
        <v>0</v>
      </c>
      <c r="W443" s="10">
        <v>10.5</v>
      </c>
      <c r="Y443" s="10">
        <v>0</v>
      </c>
      <c r="Z443" s="10">
        <v>0</v>
      </c>
      <c r="AA443" s="10">
        <v>0</v>
      </c>
      <c r="AB443" s="10">
        <v>10.5</v>
      </c>
      <c r="AD443" s="10">
        <v>0</v>
      </c>
      <c r="AE443" s="10">
        <v>0</v>
      </c>
      <c r="AF443" s="10">
        <v>0</v>
      </c>
      <c r="AG443" s="10">
        <v>10.5</v>
      </c>
      <c r="AI443" s="10">
        <v>521</v>
      </c>
      <c r="AJ443" s="10" t="s">
        <v>325</v>
      </c>
      <c r="AK443" s="10">
        <v>0</v>
      </c>
      <c r="AL443" s="10">
        <v>0</v>
      </c>
      <c r="AM443" s="10">
        <v>0</v>
      </c>
      <c r="AN443" s="10">
        <v>10.5</v>
      </c>
      <c r="AO443" s="10">
        <v>0</v>
      </c>
      <c r="AP443" s="10">
        <v>0</v>
      </c>
      <c r="AQ443" s="10">
        <v>0</v>
      </c>
      <c r="AR443" s="10">
        <v>0</v>
      </c>
      <c r="AS443" s="10">
        <v>10.5</v>
      </c>
      <c r="AT443" s="10">
        <v>0</v>
      </c>
      <c r="AU443" s="10">
        <v>0</v>
      </c>
      <c r="AV443" s="10">
        <v>0</v>
      </c>
      <c r="AW443" s="10">
        <v>0</v>
      </c>
      <c r="AX443" s="10">
        <v>10.5</v>
      </c>
      <c r="AY443" s="10">
        <v>0</v>
      </c>
      <c r="AZ443" s="10">
        <v>521</v>
      </c>
      <c r="BA443" s="10" t="s">
        <v>325</v>
      </c>
      <c r="BB443" s="10">
        <v>0</v>
      </c>
      <c r="BC443" s="10">
        <v>0</v>
      </c>
      <c r="BD443" s="10">
        <v>0</v>
      </c>
      <c r="BE443" s="10">
        <v>10.5</v>
      </c>
      <c r="BF443" s="10">
        <v>0</v>
      </c>
      <c r="BG443" s="10">
        <v>0</v>
      </c>
      <c r="BH443" s="10">
        <v>0</v>
      </c>
      <c r="BI443" s="10">
        <v>0</v>
      </c>
      <c r="BJ443" s="10">
        <v>10.5</v>
      </c>
      <c r="BK443" s="10">
        <v>0</v>
      </c>
      <c r="BL443" s="10">
        <v>0</v>
      </c>
      <c r="BM443" s="10">
        <v>0</v>
      </c>
      <c r="BN443" s="10">
        <v>0</v>
      </c>
      <c r="BO443" s="10">
        <v>10.5</v>
      </c>
      <c r="BP443" s="10">
        <v>0</v>
      </c>
      <c r="BQ443" s="10">
        <v>521</v>
      </c>
      <c r="BR443" s="10" t="s">
        <v>325</v>
      </c>
      <c r="BS443" s="10">
        <v>0</v>
      </c>
      <c r="BT443" s="10">
        <v>0</v>
      </c>
      <c r="BU443" s="10">
        <v>0</v>
      </c>
      <c r="BV443" s="10">
        <v>10.5</v>
      </c>
      <c r="BW443" s="10">
        <v>0</v>
      </c>
      <c r="BX443" s="10">
        <v>0</v>
      </c>
      <c r="BY443" s="10">
        <v>0</v>
      </c>
      <c r="BZ443" s="10">
        <v>0</v>
      </c>
      <c r="CA443" s="10">
        <v>10.5</v>
      </c>
      <c r="CB443" s="10">
        <v>0</v>
      </c>
      <c r="CC443" s="10">
        <v>0</v>
      </c>
      <c r="CD443" s="10">
        <v>0</v>
      </c>
      <c r="CE443" s="10">
        <v>0</v>
      </c>
      <c r="CF443" s="10">
        <v>10.5</v>
      </c>
      <c r="CG443" s="10">
        <v>0</v>
      </c>
      <c r="CH443" s="10">
        <v>521</v>
      </c>
      <c r="CI443" s="10" t="s">
        <v>325</v>
      </c>
      <c r="CJ443" s="10">
        <v>0</v>
      </c>
      <c r="CK443" s="10">
        <v>0</v>
      </c>
      <c r="CL443" s="10">
        <v>0</v>
      </c>
      <c r="CM443" s="10">
        <v>10.5</v>
      </c>
      <c r="CN443" s="10">
        <v>0</v>
      </c>
      <c r="CO443" s="10">
        <v>0</v>
      </c>
      <c r="CP443" s="10">
        <v>0</v>
      </c>
      <c r="CQ443" s="10">
        <v>0</v>
      </c>
      <c r="CR443" s="10">
        <v>10.5</v>
      </c>
      <c r="CS443" s="10">
        <v>0</v>
      </c>
      <c r="CT443" s="10">
        <v>0</v>
      </c>
      <c r="CU443" s="10">
        <v>0</v>
      </c>
      <c r="CV443" s="10">
        <v>0</v>
      </c>
      <c r="CW443" s="10">
        <v>10.5</v>
      </c>
      <c r="CX443" s="10">
        <v>0</v>
      </c>
      <c r="CY443" s="10">
        <v>558</v>
      </c>
      <c r="CZ443" s="10" t="s">
        <v>315</v>
      </c>
      <c r="DA443" s="10">
        <v>0</v>
      </c>
      <c r="DB443" s="10">
        <v>0</v>
      </c>
      <c r="DC443" s="10">
        <v>0</v>
      </c>
      <c r="DD443" s="10">
        <v>10.4</v>
      </c>
      <c r="DE443" s="10">
        <v>0</v>
      </c>
      <c r="DF443" s="10">
        <v>0</v>
      </c>
      <c r="DG443" s="10">
        <v>0</v>
      </c>
      <c r="DH443" s="10">
        <v>0</v>
      </c>
      <c r="DI443" s="10">
        <v>10.3</v>
      </c>
      <c r="DJ443" s="10">
        <v>0</v>
      </c>
      <c r="DK443" s="10">
        <v>0</v>
      </c>
      <c r="DL443" s="10">
        <v>0</v>
      </c>
      <c r="DM443" s="10">
        <v>0</v>
      </c>
      <c r="DN443" s="10">
        <v>10.3</v>
      </c>
      <c r="DO443" s="10">
        <v>0</v>
      </c>
    </row>
    <row r="444" spans="1:119" x14ac:dyDescent="0.25">
      <c r="A444" s="10">
        <v>522</v>
      </c>
      <c r="B444" s="10" t="s">
        <v>327</v>
      </c>
      <c r="C444" s="10">
        <v>0.62</v>
      </c>
      <c r="D444" s="10">
        <v>0.2</v>
      </c>
      <c r="E444" s="10">
        <v>35</v>
      </c>
      <c r="F444" s="10">
        <v>10.7</v>
      </c>
      <c r="G444" s="10">
        <v>0.95</v>
      </c>
      <c r="H444" s="10">
        <v>1.07</v>
      </c>
      <c r="I444" s="10">
        <v>0.27</v>
      </c>
      <c r="J444" s="10">
        <v>60</v>
      </c>
      <c r="K444" s="10">
        <v>10.6</v>
      </c>
      <c r="L444" s="10">
        <v>0.97</v>
      </c>
      <c r="M444" s="10">
        <v>1.4</v>
      </c>
      <c r="N444" s="10">
        <v>0.46</v>
      </c>
      <c r="O444" s="10">
        <v>80</v>
      </c>
      <c r="P444" s="10">
        <v>10.6</v>
      </c>
      <c r="Q444" s="10">
        <v>0.95</v>
      </c>
      <c r="R444" s="10">
        <v>522</v>
      </c>
      <c r="S444" s="10" t="s">
        <v>327</v>
      </c>
      <c r="T444" s="10">
        <v>0.50509999999999999</v>
      </c>
      <c r="U444" s="10">
        <v>0.13489999999999999</v>
      </c>
      <c r="V444" s="10">
        <v>28.745699999999999</v>
      </c>
      <c r="W444" s="10">
        <v>10.5</v>
      </c>
      <c r="Y444" s="10">
        <v>0.68959999999999999</v>
      </c>
      <c r="Z444" s="10">
        <v>0.2167</v>
      </c>
      <c r="AA444" s="10">
        <v>39.7483</v>
      </c>
      <c r="AB444" s="10">
        <v>10.5</v>
      </c>
      <c r="AD444" s="10">
        <v>0.49880000000000002</v>
      </c>
      <c r="AE444" s="10">
        <v>0.15939999999999999</v>
      </c>
      <c r="AF444" s="10">
        <v>28.7913</v>
      </c>
      <c r="AG444" s="10">
        <v>10.5</v>
      </c>
      <c r="AI444" s="10">
        <v>522</v>
      </c>
      <c r="AJ444" s="10" t="s">
        <v>327</v>
      </c>
      <c r="AK444" s="10">
        <v>0.76690000000000003</v>
      </c>
      <c r="AL444" s="10">
        <v>0.35589999999999999</v>
      </c>
      <c r="AM444" s="10">
        <v>46.487699999999997</v>
      </c>
      <c r="AN444" s="10">
        <v>10.5</v>
      </c>
      <c r="AO444" s="10">
        <v>0.91</v>
      </c>
      <c r="AP444" s="10">
        <v>1.6392</v>
      </c>
      <c r="AQ444" s="10">
        <v>0.57489999999999997</v>
      </c>
      <c r="AR444" s="10">
        <v>95.515199999999993</v>
      </c>
      <c r="AS444" s="10">
        <v>10.5</v>
      </c>
      <c r="AT444" s="10">
        <v>0.94</v>
      </c>
      <c r="AU444" s="10">
        <v>1.5172000000000001</v>
      </c>
      <c r="AV444" s="10">
        <v>0.51529999999999998</v>
      </c>
      <c r="AW444" s="10">
        <v>88.105099999999993</v>
      </c>
      <c r="AX444" s="10">
        <v>10.5</v>
      </c>
      <c r="AY444" s="10">
        <v>0.95</v>
      </c>
      <c r="AZ444" s="10">
        <v>522</v>
      </c>
      <c r="BA444" s="10" t="s">
        <v>327</v>
      </c>
      <c r="BB444" s="10">
        <v>8.9200000000000002E-2</v>
      </c>
      <c r="BC444" s="10">
        <v>1.8700000000000001E-2</v>
      </c>
      <c r="BD444" s="10">
        <v>5.0102000000000002</v>
      </c>
      <c r="BE444" s="10">
        <v>10.5</v>
      </c>
      <c r="BF444" s="10">
        <v>0.98</v>
      </c>
      <c r="BG444" s="10">
        <v>0.1338</v>
      </c>
      <c r="BH444" s="10">
        <v>2.81E-2</v>
      </c>
      <c r="BI444" s="10">
        <v>7.5152000000000001</v>
      </c>
      <c r="BJ444" s="10">
        <v>10.5</v>
      </c>
      <c r="BK444" s="10">
        <v>0.98</v>
      </c>
      <c r="BL444" s="10">
        <v>0.13780000000000001</v>
      </c>
      <c r="BM444" s="10">
        <v>2.8899999999999999E-2</v>
      </c>
      <c r="BN444" s="10">
        <v>7.7430000000000003</v>
      </c>
      <c r="BO444" s="10">
        <v>10.5</v>
      </c>
      <c r="BP444" s="10">
        <v>0.98</v>
      </c>
      <c r="BQ444" s="10">
        <v>522</v>
      </c>
      <c r="BR444" s="10" t="s">
        <v>327</v>
      </c>
      <c r="BS444" s="10">
        <v>0.60780000000000001</v>
      </c>
      <c r="BT444" s="10">
        <v>0.27060000000000001</v>
      </c>
      <c r="BU444" s="10">
        <v>36.58</v>
      </c>
      <c r="BV444" s="10">
        <v>10.5</v>
      </c>
      <c r="BW444" s="10">
        <v>0.91</v>
      </c>
      <c r="BX444" s="10">
        <v>1.3271999999999999</v>
      </c>
      <c r="BY444" s="10">
        <v>0.41360000000000002</v>
      </c>
      <c r="BZ444" s="10">
        <v>76.438599999999994</v>
      </c>
      <c r="CA444" s="10">
        <v>10.5</v>
      </c>
      <c r="CB444" s="10">
        <v>0.95</v>
      </c>
      <c r="CC444" s="10">
        <v>1.5274000000000001</v>
      </c>
      <c r="CD444" s="10">
        <v>0.40289999999999998</v>
      </c>
      <c r="CE444" s="10">
        <v>86.855599999999995</v>
      </c>
      <c r="CF444" s="10">
        <v>10.5</v>
      </c>
      <c r="CG444" s="10">
        <v>0.97</v>
      </c>
      <c r="CH444" s="10">
        <v>522</v>
      </c>
      <c r="CI444" s="10" t="s">
        <v>327</v>
      </c>
      <c r="CJ444" s="10">
        <v>7.4000000000000003E-3</v>
      </c>
      <c r="CK444" s="10">
        <v>0</v>
      </c>
      <c r="CL444" s="10">
        <v>0.40910000000000002</v>
      </c>
      <c r="CM444" s="10">
        <v>10.5</v>
      </c>
      <c r="CN444" s="10">
        <v>1</v>
      </c>
      <c r="CO444" s="10">
        <v>6.1000000000000004E-3</v>
      </c>
      <c r="CP444" s="10">
        <v>0</v>
      </c>
      <c r="CQ444" s="10">
        <v>0.33429999999999999</v>
      </c>
      <c r="CR444" s="10">
        <v>10.5</v>
      </c>
      <c r="CS444" s="10">
        <v>1</v>
      </c>
      <c r="CT444" s="10">
        <v>6.0000000000000001E-3</v>
      </c>
      <c r="CU444" s="10">
        <v>0</v>
      </c>
      <c r="CV444" s="10">
        <v>0.32990000000000003</v>
      </c>
      <c r="CW444" s="10">
        <v>10.5</v>
      </c>
      <c r="CX444" s="10">
        <v>1</v>
      </c>
      <c r="CY444" s="10">
        <v>559</v>
      </c>
      <c r="CZ444" s="10" t="s">
        <v>306</v>
      </c>
      <c r="DA444" s="10">
        <v>8.2900000000000001E-2</v>
      </c>
      <c r="DB444" s="10">
        <v>3.5299999999999998E-2</v>
      </c>
      <c r="DC444" s="10">
        <v>5</v>
      </c>
      <c r="DD444" s="10">
        <v>10.4</v>
      </c>
      <c r="DE444" s="10">
        <v>0.92</v>
      </c>
      <c r="DF444" s="10">
        <v>0.16769999999999999</v>
      </c>
      <c r="DG444" s="10">
        <v>6.0900000000000003E-2</v>
      </c>
      <c r="DH444" s="10">
        <v>10</v>
      </c>
      <c r="DI444" s="10">
        <v>10.3</v>
      </c>
      <c r="DJ444" s="10">
        <v>0.94</v>
      </c>
      <c r="DK444" s="10">
        <v>0.17130000000000001</v>
      </c>
      <c r="DL444" s="10">
        <v>0.05</v>
      </c>
      <c r="DM444" s="10">
        <v>10</v>
      </c>
      <c r="DN444" s="10">
        <v>10.3</v>
      </c>
      <c r="DO444" s="10">
        <v>0.96</v>
      </c>
    </row>
    <row r="445" spans="1:119" x14ac:dyDescent="0.25">
      <c r="A445" s="10">
        <v>523</v>
      </c>
      <c r="B445" s="10" t="s">
        <v>379</v>
      </c>
      <c r="C445" s="10">
        <v>0</v>
      </c>
      <c r="D445" s="10">
        <v>0</v>
      </c>
      <c r="E445" s="10">
        <v>0</v>
      </c>
      <c r="F445" s="10">
        <v>10.7</v>
      </c>
      <c r="G445" s="10">
        <v>0</v>
      </c>
      <c r="H445" s="10">
        <v>0</v>
      </c>
      <c r="I445" s="10">
        <v>0</v>
      </c>
      <c r="J445" s="10">
        <v>0</v>
      </c>
      <c r="K445" s="10">
        <v>10.6</v>
      </c>
      <c r="L445" s="10">
        <v>0</v>
      </c>
      <c r="M445" s="10">
        <v>0</v>
      </c>
      <c r="N445" s="10">
        <v>0</v>
      </c>
      <c r="O445" s="10">
        <v>0</v>
      </c>
      <c r="P445" s="10">
        <v>10.6</v>
      </c>
      <c r="Q445" s="10">
        <v>0</v>
      </c>
      <c r="R445" s="10">
        <v>523</v>
      </c>
      <c r="S445" s="10" t="s">
        <v>379</v>
      </c>
      <c r="T445" s="10">
        <v>0</v>
      </c>
      <c r="U445" s="10">
        <v>0</v>
      </c>
      <c r="V445" s="10">
        <v>0</v>
      </c>
      <c r="W445" s="10">
        <v>10.5</v>
      </c>
      <c r="Y445" s="10">
        <v>0</v>
      </c>
      <c r="Z445" s="10">
        <v>0</v>
      </c>
      <c r="AA445" s="10">
        <v>0</v>
      </c>
      <c r="AB445" s="10">
        <v>10.5</v>
      </c>
      <c r="AD445" s="10">
        <v>0</v>
      </c>
      <c r="AE445" s="10">
        <v>0</v>
      </c>
      <c r="AF445" s="10">
        <v>0</v>
      </c>
      <c r="AG445" s="10">
        <v>10.5</v>
      </c>
      <c r="AI445" s="10">
        <v>523</v>
      </c>
      <c r="AJ445" s="10" t="s">
        <v>379</v>
      </c>
      <c r="AK445" s="10">
        <v>0</v>
      </c>
      <c r="AL445" s="10">
        <v>0</v>
      </c>
      <c r="AM445" s="10">
        <v>0</v>
      </c>
      <c r="AN445" s="10">
        <v>10.5</v>
      </c>
      <c r="AO445" s="10">
        <v>0</v>
      </c>
      <c r="AP445" s="10">
        <v>0</v>
      </c>
      <c r="AQ445" s="10">
        <v>0</v>
      </c>
      <c r="AR445" s="10">
        <v>0</v>
      </c>
      <c r="AS445" s="10">
        <v>10.5</v>
      </c>
      <c r="AT445" s="10">
        <v>0</v>
      </c>
      <c r="AU445" s="10">
        <v>0</v>
      </c>
      <c r="AV445" s="10">
        <v>0</v>
      </c>
      <c r="AW445" s="10">
        <v>0</v>
      </c>
      <c r="AX445" s="10">
        <v>10.5</v>
      </c>
      <c r="AY445" s="10">
        <v>0</v>
      </c>
      <c r="AZ445" s="10">
        <v>523</v>
      </c>
      <c r="BA445" s="10" t="s">
        <v>379</v>
      </c>
      <c r="BB445" s="10">
        <v>0</v>
      </c>
      <c r="BC445" s="10">
        <v>0</v>
      </c>
      <c r="BD445" s="10">
        <v>0</v>
      </c>
      <c r="BE445" s="10">
        <v>10.5</v>
      </c>
      <c r="BF445" s="10">
        <v>0</v>
      </c>
      <c r="BG445" s="10">
        <v>0</v>
      </c>
      <c r="BH445" s="10">
        <v>0</v>
      </c>
      <c r="BI445" s="10">
        <v>0</v>
      </c>
      <c r="BJ445" s="10">
        <v>10.5</v>
      </c>
      <c r="BK445" s="10">
        <v>0</v>
      </c>
      <c r="BL445" s="10">
        <v>0</v>
      </c>
      <c r="BM445" s="10">
        <v>0</v>
      </c>
      <c r="BN445" s="10">
        <v>0</v>
      </c>
      <c r="BO445" s="10">
        <v>10.5</v>
      </c>
      <c r="BP445" s="10">
        <v>0</v>
      </c>
      <c r="BQ445" s="10">
        <v>523</v>
      </c>
      <c r="BR445" s="10" t="s">
        <v>379</v>
      </c>
      <c r="BS445" s="10">
        <v>0</v>
      </c>
      <c r="BT445" s="10">
        <v>0</v>
      </c>
      <c r="BU445" s="10">
        <v>0</v>
      </c>
      <c r="BV445" s="10">
        <v>10.5</v>
      </c>
      <c r="BW445" s="10">
        <v>0</v>
      </c>
      <c r="BX445" s="10">
        <v>0</v>
      </c>
      <c r="BY445" s="10">
        <v>0</v>
      </c>
      <c r="BZ445" s="10">
        <v>0</v>
      </c>
      <c r="CA445" s="10">
        <v>10.5</v>
      </c>
      <c r="CB445" s="10">
        <v>0</v>
      </c>
      <c r="CC445" s="10">
        <v>0</v>
      </c>
      <c r="CD445" s="10">
        <v>0</v>
      </c>
      <c r="CE445" s="10">
        <v>0</v>
      </c>
      <c r="CF445" s="10">
        <v>10.5</v>
      </c>
      <c r="CG445" s="10">
        <v>0</v>
      </c>
      <c r="CH445" s="10">
        <v>523</v>
      </c>
      <c r="CI445" s="10" t="s">
        <v>379</v>
      </c>
      <c r="CJ445" s="10">
        <v>0</v>
      </c>
      <c r="CK445" s="10">
        <v>0</v>
      </c>
      <c r="CL445" s="10">
        <v>0</v>
      </c>
      <c r="CM445" s="10">
        <v>10.5</v>
      </c>
      <c r="CN445" s="10">
        <v>0</v>
      </c>
      <c r="CO445" s="10">
        <v>0</v>
      </c>
      <c r="CP445" s="10">
        <v>0</v>
      </c>
      <c r="CQ445" s="10">
        <v>0</v>
      </c>
      <c r="CR445" s="10">
        <v>10.5</v>
      </c>
      <c r="CS445" s="10">
        <v>0</v>
      </c>
      <c r="CT445" s="10">
        <v>0</v>
      </c>
      <c r="CU445" s="10">
        <v>0</v>
      </c>
      <c r="CV445" s="10">
        <v>0</v>
      </c>
      <c r="CW445" s="10">
        <v>10.5</v>
      </c>
      <c r="CX445" s="10">
        <v>0</v>
      </c>
      <c r="CY445" s="10">
        <v>560</v>
      </c>
      <c r="CZ445" s="10" t="s">
        <v>291</v>
      </c>
      <c r="DA445" s="10">
        <v>1.4931000000000001</v>
      </c>
      <c r="DB445" s="10">
        <v>0.5222</v>
      </c>
      <c r="DC445" s="10">
        <v>87.813599999999994</v>
      </c>
      <c r="DD445" s="10">
        <v>10.4</v>
      </c>
      <c r="DE445" s="10">
        <v>0.94</v>
      </c>
      <c r="DF445" s="10">
        <v>1.9884999999999999</v>
      </c>
      <c r="DG445" s="10">
        <v>0.45789999999999997</v>
      </c>
      <c r="DH445" s="10">
        <v>114.3784</v>
      </c>
      <c r="DI445" s="10">
        <v>10.3</v>
      </c>
      <c r="DJ445" s="10">
        <v>0.97</v>
      </c>
      <c r="DK445" s="10">
        <v>2.6549</v>
      </c>
      <c r="DL445" s="10">
        <v>0.59450000000000003</v>
      </c>
      <c r="DM445" s="10">
        <v>152.50030000000001</v>
      </c>
      <c r="DN445" s="10">
        <v>10.3</v>
      </c>
      <c r="DO445" s="10">
        <v>0.98</v>
      </c>
    </row>
    <row r="446" spans="1:119" x14ac:dyDescent="0.25">
      <c r="A446" s="10">
        <v>524</v>
      </c>
      <c r="B446" s="10" t="s">
        <v>380</v>
      </c>
      <c r="C446" s="10">
        <v>0</v>
      </c>
      <c r="D446" s="10">
        <v>0</v>
      </c>
      <c r="E446" s="10">
        <v>0</v>
      </c>
      <c r="F446" s="10">
        <v>10.7</v>
      </c>
      <c r="G446" s="10">
        <v>0</v>
      </c>
      <c r="H446" s="10">
        <v>0</v>
      </c>
      <c r="I446" s="10">
        <v>0</v>
      </c>
      <c r="J446" s="10">
        <v>0</v>
      </c>
      <c r="K446" s="10">
        <v>10.6</v>
      </c>
      <c r="L446" s="10">
        <v>0</v>
      </c>
      <c r="M446" s="10">
        <v>0</v>
      </c>
      <c r="N446" s="10">
        <v>0</v>
      </c>
      <c r="O446" s="10">
        <v>0</v>
      </c>
      <c r="P446" s="10">
        <v>10.6</v>
      </c>
      <c r="Q446" s="10">
        <v>0</v>
      </c>
      <c r="R446" s="10">
        <v>524</v>
      </c>
      <c r="S446" s="10" t="s">
        <v>380</v>
      </c>
      <c r="T446" s="10">
        <v>0</v>
      </c>
      <c r="U446" s="10">
        <v>0</v>
      </c>
      <c r="V446" s="10">
        <v>0</v>
      </c>
      <c r="W446" s="10">
        <v>10.5</v>
      </c>
      <c r="Y446" s="10">
        <v>0</v>
      </c>
      <c r="Z446" s="10">
        <v>1.2E-2</v>
      </c>
      <c r="AA446" s="10">
        <v>0</v>
      </c>
      <c r="AB446" s="10">
        <v>10.5</v>
      </c>
      <c r="AD446" s="10">
        <v>0</v>
      </c>
      <c r="AE446" s="10">
        <v>0</v>
      </c>
      <c r="AF446" s="10">
        <v>0</v>
      </c>
      <c r="AG446" s="10">
        <v>10.5</v>
      </c>
      <c r="AI446" s="10">
        <v>524</v>
      </c>
      <c r="AJ446" s="10" t="s">
        <v>380</v>
      </c>
      <c r="AK446" s="10">
        <v>0</v>
      </c>
      <c r="AL446" s="10">
        <v>0</v>
      </c>
      <c r="AM446" s="10">
        <v>0</v>
      </c>
      <c r="AN446" s="10">
        <v>10.5</v>
      </c>
      <c r="AO446" s="10">
        <v>0</v>
      </c>
      <c r="AP446" s="10">
        <v>0</v>
      </c>
      <c r="AQ446" s="10">
        <v>0</v>
      </c>
      <c r="AR446" s="10">
        <v>0</v>
      </c>
      <c r="AS446" s="10">
        <v>10.5</v>
      </c>
      <c r="AT446" s="10">
        <v>0</v>
      </c>
      <c r="AU446" s="10">
        <v>0</v>
      </c>
      <c r="AV446" s="10">
        <v>0</v>
      </c>
      <c r="AW446" s="10">
        <v>0</v>
      </c>
      <c r="AX446" s="10">
        <v>10.5</v>
      </c>
      <c r="AY446" s="10">
        <v>0</v>
      </c>
      <c r="AZ446" s="10">
        <v>524</v>
      </c>
      <c r="BA446" s="10" t="s">
        <v>380</v>
      </c>
      <c r="BB446" s="10">
        <v>0</v>
      </c>
      <c r="BC446" s="10">
        <v>0</v>
      </c>
      <c r="BD446" s="10">
        <v>0</v>
      </c>
      <c r="BE446" s="10">
        <v>10.5</v>
      </c>
      <c r="BF446" s="10">
        <v>0</v>
      </c>
      <c r="BG446" s="10">
        <v>0</v>
      </c>
      <c r="BH446" s="10">
        <v>0</v>
      </c>
      <c r="BI446" s="10">
        <v>0</v>
      </c>
      <c r="BJ446" s="10">
        <v>10.5</v>
      </c>
      <c r="BK446" s="10">
        <v>0</v>
      </c>
      <c r="BL446" s="10">
        <v>0</v>
      </c>
      <c r="BM446" s="10">
        <v>0</v>
      </c>
      <c r="BN446" s="10">
        <v>0</v>
      </c>
      <c r="BO446" s="10">
        <v>10.5</v>
      </c>
      <c r="BP446" s="10">
        <v>0</v>
      </c>
      <c r="BQ446" s="10">
        <v>524</v>
      </c>
      <c r="BR446" s="10" t="s">
        <v>380</v>
      </c>
      <c r="BS446" s="10">
        <v>0</v>
      </c>
      <c r="BT446" s="10">
        <v>0</v>
      </c>
      <c r="BU446" s="10">
        <v>0</v>
      </c>
      <c r="BV446" s="10">
        <v>10.5</v>
      </c>
      <c r="BW446" s="10">
        <v>0</v>
      </c>
      <c r="BX446" s="10">
        <v>0</v>
      </c>
      <c r="BY446" s="10">
        <v>0</v>
      </c>
      <c r="BZ446" s="10">
        <v>0</v>
      </c>
      <c r="CA446" s="10">
        <v>10.5</v>
      </c>
      <c r="CB446" s="10">
        <v>0</v>
      </c>
      <c r="CC446" s="10">
        <v>0</v>
      </c>
      <c r="CD446" s="10">
        <v>0</v>
      </c>
      <c r="CE446" s="10">
        <v>0</v>
      </c>
      <c r="CF446" s="10">
        <v>10.5</v>
      </c>
      <c r="CG446" s="10">
        <v>0</v>
      </c>
      <c r="CH446" s="10">
        <v>524</v>
      </c>
      <c r="CI446" s="10" t="s">
        <v>380</v>
      </c>
      <c r="CJ446" s="10">
        <v>0</v>
      </c>
      <c r="CK446" s="10">
        <v>0</v>
      </c>
      <c r="CL446" s="10">
        <v>0</v>
      </c>
      <c r="CM446" s="10">
        <v>10.5</v>
      </c>
      <c r="CN446" s="10">
        <v>0</v>
      </c>
      <c r="CO446" s="10">
        <v>0</v>
      </c>
      <c r="CP446" s="10">
        <v>0</v>
      </c>
      <c r="CQ446" s="10">
        <v>0</v>
      </c>
      <c r="CR446" s="10">
        <v>10.5</v>
      </c>
      <c r="CS446" s="10">
        <v>0</v>
      </c>
      <c r="CT446" s="10">
        <v>0</v>
      </c>
      <c r="CU446" s="10">
        <v>0</v>
      </c>
      <c r="CV446" s="10">
        <v>0</v>
      </c>
      <c r="CW446" s="10">
        <v>10.5</v>
      </c>
      <c r="CX446" s="10">
        <v>0</v>
      </c>
      <c r="CY446" s="10">
        <v>561</v>
      </c>
      <c r="CZ446" s="10" t="s">
        <v>293</v>
      </c>
      <c r="DA446" s="10">
        <v>1.7524999999999999</v>
      </c>
      <c r="DB446" s="10">
        <v>0.35639999999999999</v>
      </c>
      <c r="DC446" s="10">
        <v>99.279399999999995</v>
      </c>
      <c r="DD446" s="10">
        <v>10.4</v>
      </c>
      <c r="DE446" s="10">
        <v>0.98</v>
      </c>
      <c r="DF446" s="10">
        <v>1.2423999999999999</v>
      </c>
      <c r="DG446" s="10">
        <v>0.63880000000000003</v>
      </c>
      <c r="DH446" s="10">
        <v>78.306899999999999</v>
      </c>
      <c r="DI446" s="10">
        <v>10.3</v>
      </c>
      <c r="DJ446" s="10">
        <v>0.89</v>
      </c>
      <c r="DK446" s="10">
        <v>2.1873999999999998</v>
      </c>
      <c r="DL446" s="10">
        <v>0.57140000000000002</v>
      </c>
      <c r="DM446" s="10">
        <v>126.7283</v>
      </c>
      <c r="DN446" s="10">
        <v>10.3</v>
      </c>
      <c r="DO446" s="10">
        <v>0.97</v>
      </c>
    </row>
    <row r="447" spans="1:119" x14ac:dyDescent="0.25">
      <c r="A447" s="10">
        <v>525</v>
      </c>
      <c r="B447" s="10" t="s">
        <v>381</v>
      </c>
      <c r="C447" s="10">
        <v>0.18</v>
      </c>
      <c r="D447" s="10">
        <v>0.06</v>
      </c>
      <c r="E447" s="10">
        <v>10</v>
      </c>
      <c r="F447" s="10">
        <v>10.7</v>
      </c>
      <c r="G447" s="10">
        <v>0.95</v>
      </c>
      <c r="H447" s="10">
        <v>0.28000000000000003</v>
      </c>
      <c r="I447" s="10">
        <v>7.0000000000000007E-2</v>
      </c>
      <c r="J447" s="10">
        <v>16</v>
      </c>
      <c r="K447" s="10">
        <v>10.6</v>
      </c>
      <c r="L447" s="10">
        <v>0.97</v>
      </c>
      <c r="M447" s="10">
        <v>0.17</v>
      </c>
      <c r="N447" s="10">
        <v>0.06</v>
      </c>
      <c r="O447" s="10">
        <v>10</v>
      </c>
      <c r="P447" s="10">
        <v>10.6</v>
      </c>
      <c r="Q447" s="10">
        <v>0.95</v>
      </c>
      <c r="R447" s="10">
        <v>525</v>
      </c>
      <c r="S447" s="10" t="s">
        <v>381</v>
      </c>
      <c r="T447" s="10">
        <v>0.28260000000000002</v>
      </c>
      <c r="U447" s="10">
        <v>7.5499999999999998E-2</v>
      </c>
      <c r="V447" s="10">
        <v>16.083300000000001</v>
      </c>
      <c r="W447" s="10">
        <v>10.5</v>
      </c>
      <c r="Y447" s="10">
        <v>0.30009999999999998</v>
      </c>
      <c r="Z447" s="10">
        <v>9.4E-2</v>
      </c>
      <c r="AA447" s="10">
        <v>17.289899999999999</v>
      </c>
      <c r="AB447" s="10">
        <v>10.5</v>
      </c>
      <c r="AD447" s="10">
        <v>0.21199999999999999</v>
      </c>
      <c r="AE447" s="10">
        <v>6.7900000000000002E-2</v>
      </c>
      <c r="AF447" s="10">
        <v>12.239800000000001</v>
      </c>
      <c r="AG447" s="10">
        <v>10.5</v>
      </c>
      <c r="AI447" s="10">
        <v>525</v>
      </c>
      <c r="AJ447" s="10" t="s">
        <v>381</v>
      </c>
      <c r="AK447" s="10">
        <v>0.41599999999999998</v>
      </c>
      <c r="AL447" s="10">
        <v>7.6700000000000004E-2</v>
      </c>
      <c r="AM447" s="10">
        <v>23.259599999999999</v>
      </c>
      <c r="AN447" s="10">
        <v>10.5</v>
      </c>
      <c r="AO447" s="10">
        <v>0.98</v>
      </c>
      <c r="AP447" s="10">
        <v>0.50260000000000005</v>
      </c>
      <c r="AQ447" s="10">
        <v>0.10349999999999999</v>
      </c>
      <c r="AR447" s="10">
        <v>28.215599999999998</v>
      </c>
      <c r="AS447" s="10">
        <v>10.5</v>
      </c>
      <c r="AT447" s="10">
        <v>0.98</v>
      </c>
      <c r="AU447" s="10">
        <v>0.43390000000000001</v>
      </c>
      <c r="AV447" s="10">
        <v>0.23330000000000001</v>
      </c>
      <c r="AW447" s="10">
        <v>27.089500000000001</v>
      </c>
      <c r="AX447" s="10">
        <v>10.5</v>
      </c>
      <c r="AY447" s="10">
        <v>0.88</v>
      </c>
      <c r="AZ447" s="10">
        <v>525</v>
      </c>
      <c r="BA447" s="10" t="s">
        <v>381</v>
      </c>
      <c r="BB447" s="10">
        <v>0.24199999999999999</v>
      </c>
      <c r="BC447" s="10">
        <v>0.1211</v>
      </c>
      <c r="BD447" s="10">
        <v>14.8773</v>
      </c>
      <c r="BE447" s="10">
        <v>10.5</v>
      </c>
      <c r="BF447" s="10">
        <v>0.89</v>
      </c>
      <c r="BG447" s="10">
        <v>0.55840000000000001</v>
      </c>
      <c r="BH447" s="10">
        <v>0.27939999999999998</v>
      </c>
      <c r="BI447" s="10">
        <v>34.332299999999996</v>
      </c>
      <c r="BJ447" s="10">
        <v>10.5</v>
      </c>
      <c r="BK447" s="10">
        <v>0.89</v>
      </c>
      <c r="BL447" s="10">
        <v>0.1545</v>
      </c>
      <c r="BM447" s="10">
        <v>7.7299999999999994E-2</v>
      </c>
      <c r="BN447" s="10">
        <v>9.4985999999999997</v>
      </c>
      <c r="BO447" s="10">
        <v>10.5</v>
      </c>
      <c r="BP447" s="10">
        <v>0.89</v>
      </c>
      <c r="BQ447" s="10">
        <v>525</v>
      </c>
      <c r="BR447" s="10" t="s">
        <v>381</v>
      </c>
      <c r="BS447" s="10">
        <v>0.3054</v>
      </c>
      <c r="BT447" s="10">
        <v>6.2700000000000006E-2</v>
      </c>
      <c r="BU447" s="10">
        <v>17.142900000000001</v>
      </c>
      <c r="BV447" s="10">
        <v>10.5</v>
      </c>
      <c r="BW447" s="10">
        <v>0.98</v>
      </c>
      <c r="BX447" s="10">
        <v>0.38700000000000001</v>
      </c>
      <c r="BY447" s="10">
        <v>0.12690000000000001</v>
      </c>
      <c r="BZ447" s="10">
        <v>22.394300000000001</v>
      </c>
      <c r="CA447" s="10">
        <v>10.5</v>
      </c>
      <c r="CB447" s="10">
        <v>0.95</v>
      </c>
      <c r="CC447" s="10">
        <v>0.2442</v>
      </c>
      <c r="CD447" s="10">
        <v>6.2399999999999997E-2</v>
      </c>
      <c r="CE447" s="10">
        <v>13.859</v>
      </c>
      <c r="CF447" s="10">
        <v>10.5</v>
      </c>
      <c r="CG447" s="10">
        <v>0.97</v>
      </c>
      <c r="CH447" s="10">
        <v>525</v>
      </c>
      <c r="CI447" s="10" t="s">
        <v>381</v>
      </c>
      <c r="CJ447" s="10">
        <v>0.28349999999999997</v>
      </c>
      <c r="CK447" s="10">
        <v>5.7299999999999997E-2</v>
      </c>
      <c r="CL447" s="10">
        <v>15.903700000000001</v>
      </c>
      <c r="CM447" s="10">
        <v>10.5</v>
      </c>
      <c r="CN447" s="10">
        <v>0.98</v>
      </c>
      <c r="CO447" s="10">
        <v>0.31259999999999999</v>
      </c>
      <c r="CP447" s="10">
        <v>0.15</v>
      </c>
      <c r="CQ447" s="10">
        <v>19.065000000000001</v>
      </c>
      <c r="CR447" s="10">
        <v>10.5</v>
      </c>
      <c r="CS447" s="10">
        <v>0.9</v>
      </c>
      <c r="CT447" s="10">
        <v>0.29010000000000002</v>
      </c>
      <c r="CU447" s="10">
        <v>5.0999999999999997E-2</v>
      </c>
      <c r="CV447" s="10">
        <v>16.196000000000002</v>
      </c>
      <c r="CW447" s="10">
        <v>10.5</v>
      </c>
      <c r="CX447" s="10">
        <v>0.98</v>
      </c>
      <c r="CY447" s="10">
        <v>562</v>
      </c>
      <c r="CZ447" s="10" t="s">
        <v>294</v>
      </c>
      <c r="DA447" s="10">
        <v>1.0368999999999999</v>
      </c>
      <c r="DB447" s="10">
        <v>0.23319999999999999</v>
      </c>
      <c r="DC447" s="10">
        <v>58.998800000000003</v>
      </c>
      <c r="DD447" s="10">
        <v>10.4</v>
      </c>
      <c r="DE447" s="10">
        <v>0.98</v>
      </c>
      <c r="DF447" s="10">
        <v>1.7063999999999999</v>
      </c>
      <c r="DG447" s="10">
        <v>0.3644</v>
      </c>
      <c r="DH447" s="10">
        <v>97.805999999999997</v>
      </c>
      <c r="DI447" s="10">
        <v>10.3</v>
      </c>
      <c r="DJ447" s="10">
        <v>0.98</v>
      </c>
      <c r="DK447" s="10">
        <v>1.6501999999999999</v>
      </c>
      <c r="DL447" s="10">
        <v>0.34389999999999998</v>
      </c>
      <c r="DM447" s="10">
        <v>94.489099999999993</v>
      </c>
      <c r="DN447" s="10">
        <v>10.3</v>
      </c>
      <c r="DO447" s="10">
        <v>0.98</v>
      </c>
    </row>
    <row r="448" spans="1:119" x14ac:dyDescent="0.25">
      <c r="A448" s="10">
        <v>526</v>
      </c>
      <c r="B448" s="10" t="s">
        <v>382</v>
      </c>
      <c r="C448" s="10">
        <v>0</v>
      </c>
      <c r="D448" s="10">
        <v>0</v>
      </c>
      <c r="E448" s="10">
        <v>0</v>
      </c>
      <c r="F448" s="10">
        <v>10.7</v>
      </c>
      <c r="G448" s="10">
        <v>0</v>
      </c>
      <c r="H448" s="10">
        <v>0</v>
      </c>
      <c r="I448" s="10">
        <v>0</v>
      </c>
      <c r="J448" s="10">
        <v>0</v>
      </c>
      <c r="K448" s="10">
        <v>10.6</v>
      </c>
      <c r="L448" s="10">
        <v>0</v>
      </c>
      <c r="M448" s="10">
        <v>0</v>
      </c>
      <c r="N448" s="10">
        <v>0</v>
      </c>
      <c r="O448" s="10">
        <v>0</v>
      </c>
      <c r="P448" s="10">
        <v>10.6</v>
      </c>
      <c r="Q448" s="10">
        <v>0</v>
      </c>
      <c r="R448" s="10">
        <v>526</v>
      </c>
      <c r="S448" s="10" t="s">
        <v>382</v>
      </c>
      <c r="T448" s="10">
        <v>3.8600000000000002E-2</v>
      </c>
      <c r="U448" s="10">
        <v>1.03E-2</v>
      </c>
      <c r="V448" s="10">
        <v>2.1943000000000001</v>
      </c>
      <c r="W448" s="10">
        <v>10.5</v>
      </c>
      <c r="Y448" s="10">
        <v>0.2046</v>
      </c>
      <c r="Z448" s="10">
        <v>6.5199999999999994E-2</v>
      </c>
      <c r="AA448" s="10">
        <v>11.8066</v>
      </c>
      <c r="AB448" s="10">
        <v>10.5</v>
      </c>
      <c r="AD448" s="10">
        <v>6.9400000000000003E-2</v>
      </c>
      <c r="AE448" s="10">
        <v>2.2100000000000002E-2</v>
      </c>
      <c r="AF448" s="10">
        <v>4.0050999999999997</v>
      </c>
      <c r="AG448" s="10">
        <v>10.5</v>
      </c>
      <c r="AI448" s="10">
        <v>526</v>
      </c>
      <c r="AJ448" s="10" t="s">
        <v>382</v>
      </c>
      <c r="AK448" s="10">
        <v>2.8500000000000001E-2</v>
      </c>
      <c r="AL448" s="10">
        <v>1.3599999999999999E-2</v>
      </c>
      <c r="AM448" s="10">
        <v>1.7363999999999999</v>
      </c>
      <c r="AN448" s="10">
        <v>10.5</v>
      </c>
      <c r="AO448" s="10">
        <v>0.9</v>
      </c>
      <c r="AP448" s="10">
        <v>4.3200000000000002E-2</v>
      </c>
      <c r="AQ448" s="10">
        <v>2.5000000000000001E-2</v>
      </c>
      <c r="AR448" s="10">
        <v>2.7686000000000002</v>
      </c>
      <c r="AS448" s="10">
        <v>10.5</v>
      </c>
      <c r="AT448" s="10">
        <v>0.86542628548112621</v>
      </c>
      <c r="AU448" s="10">
        <v>4.0599999999999997E-2</v>
      </c>
      <c r="AV448" s="10">
        <v>2.7400000000000001E-2</v>
      </c>
      <c r="AW448" s="10">
        <v>2.7805</v>
      </c>
      <c r="AX448" s="10">
        <v>10.5</v>
      </c>
      <c r="AY448" s="10">
        <v>0.82884867407564822</v>
      </c>
      <c r="AZ448" s="10">
        <v>526</v>
      </c>
      <c r="BA448" s="10" t="s">
        <v>382</v>
      </c>
      <c r="BB448" s="10">
        <v>9.1999999999999998E-2</v>
      </c>
      <c r="BC448" s="10">
        <v>4.87E-2</v>
      </c>
      <c r="BD448" s="10">
        <v>5.7255000000000003</v>
      </c>
      <c r="BE448" s="10">
        <v>10.5</v>
      </c>
      <c r="BF448" s="10">
        <v>0.88</v>
      </c>
      <c r="BG448" s="10">
        <v>9.1999999999999998E-2</v>
      </c>
      <c r="BH448" s="10">
        <v>4.87E-2</v>
      </c>
      <c r="BI448" s="10">
        <v>5.7255000000000003</v>
      </c>
      <c r="BJ448" s="10">
        <v>10.5</v>
      </c>
      <c r="BK448" s="10">
        <v>0.88</v>
      </c>
      <c r="BL448" s="10">
        <v>9.1999999999999998E-2</v>
      </c>
      <c r="BM448" s="10">
        <v>4.87E-2</v>
      </c>
      <c r="BN448" s="10">
        <v>5.7255000000000003</v>
      </c>
      <c r="BO448" s="10">
        <v>10.5</v>
      </c>
      <c r="BP448" s="10">
        <v>0.88</v>
      </c>
      <c r="BQ448" s="10">
        <v>526</v>
      </c>
      <c r="BR448" s="10" t="s">
        <v>382</v>
      </c>
      <c r="BS448" s="10">
        <v>2.5999999999999999E-2</v>
      </c>
      <c r="BT448" s="10">
        <v>6.7999999999999996E-3</v>
      </c>
      <c r="BU448" s="10">
        <v>1.4777</v>
      </c>
      <c r="BV448" s="10">
        <v>10.5</v>
      </c>
      <c r="BW448" s="10">
        <v>0.97</v>
      </c>
      <c r="BX448" s="10">
        <v>3.4799999999999998E-2</v>
      </c>
      <c r="BY448" s="10">
        <v>6.1999999999999998E-3</v>
      </c>
      <c r="BZ448" s="10">
        <v>1.9436</v>
      </c>
      <c r="CA448" s="10">
        <v>10.5</v>
      </c>
      <c r="CB448" s="10">
        <v>0.98</v>
      </c>
      <c r="CC448" s="10">
        <v>4.0800000000000003E-2</v>
      </c>
      <c r="CD448" s="10">
        <v>2.0199999999999999E-2</v>
      </c>
      <c r="CE448" s="10">
        <v>2.5032999999999999</v>
      </c>
      <c r="CF448" s="10">
        <v>10.5</v>
      </c>
      <c r="CG448" s="10">
        <v>0.9</v>
      </c>
      <c r="CH448" s="10">
        <v>526</v>
      </c>
      <c r="CI448" s="10" t="s">
        <v>382</v>
      </c>
      <c r="CJ448" s="10">
        <v>4.9599999999999998E-2</v>
      </c>
      <c r="CK448" s="10">
        <v>2.2599999999999999E-2</v>
      </c>
      <c r="CL448" s="10">
        <v>3</v>
      </c>
      <c r="CM448" s="10">
        <v>10.5</v>
      </c>
      <c r="CN448" s="10">
        <v>0.91</v>
      </c>
      <c r="CO448" s="10">
        <v>4.9599999999999998E-2</v>
      </c>
      <c r="CP448" s="10">
        <v>2.2599999999999999E-2</v>
      </c>
      <c r="CQ448" s="10">
        <v>3</v>
      </c>
      <c r="CR448" s="10">
        <v>10.5</v>
      </c>
      <c r="CS448" s="10">
        <v>0.91</v>
      </c>
      <c r="CT448" s="10">
        <v>4.9599999999999998E-2</v>
      </c>
      <c r="CU448" s="10">
        <v>2.2599999999999999E-2</v>
      </c>
      <c r="CV448" s="10">
        <v>3</v>
      </c>
      <c r="CW448" s="10">
        <v>10.5</v>
      </c>
      <c r="CX448" s="10">
        <v>0.91</v>
      </c>
      <c r="CY448" s="10">
        <v>563</v>
      </c>
      <c r="CZ448" s="10" t="s">
        <v>297</v>
      </c>
      <c r="DA448" s="10">
        <v>0</v>
      </c>
      <c r="DB448" s="10">
        <v>0</v>
      </c>
      <c r="DC448" s="10">
        <v>0</v>
      </c>
      <c r="DD448" s="10">
        <v>10.4</v>
      </c>
      <c r="DE448" s="10">
        <v>0</v>
      </c>
      <c r="DF448" s="10">
        <v>0</v>
      </c>
      <c r="DG448" s="10">
        <v>0</v>
      </c>
      <c r="DH448" s="10">
        <v>0</v>
      </c>
      <c r="DI448" s="10">
        <v>10.3</v>
      </c>
      <c r="DJ448" s="10">
        <v>0</v>
      </c>
      <c r="DK448" s="10">
        <v>0</v>
      </c>
      <c r="DL448" s="10">
        <v>0</v>
      </c>
      <c r="DM448" s="10">
        <v>0</v>
      </c>
      <c r="DN448" s="10">
        <v>10.3</v>
      </c>
      <c r="DO448" s="10">
        <v>0</v>
      </c>
    </row>
    <row r="449" spans="1:119" x14ac:dyDescent="0.25">
      <c r="A449" s="10">
        <v>527</v>
      </c>
      <c r="B449" s="10" t="s">
        <v>82</v>
      </c>
      <c r="C449" s="10">
        <v>2.46</v>
      </c>
      <c r="D449" s="10">
        <v>0.79</v>
      </c>
      <c r="E449" s="10">
        <v>44.17</v>
      </c>
      <c r="F449" s="10">
        <v>33.840000000000003</v>
      </c>
      <c r="G449" s="10">
        <v>0.95199999999999996</v>
      </c>
      <c r="H449" s="10">
        <v>1.99</v>
      </c>
      <c r="I449" s="10">
        <v>0.53</v>
      </c>
      <c r="J449" s="10">
        <v>34.700000000000003</v>
      </c>
      <c r="K449" s="10">
        <v>34.299999999999997</v>
      </c>
      <c r="L449" s="10">
        <v>0.96699999999999997</v>
      </c>
      <c r="M449" s="10">
        <v>1.9</v>
      </c>
      <c r="N449" s="10">
        <v>0.59</v>
      </c>
      <c r="O449" s="10">
        <v>33.57</v>
      </c>
      <c r="P449" s="10">
        <v>34.25</v>
      </c>
      <c r="Q449" s="10">
        <v>0.95499999999999996</v>
      </c>
      <c r="R449" s="10">
        <v>527</v>
      </c>
      <c r="S449" s="10" t="s">
        <v>82</v>
      </c>
      <c r="T449" s="10">
        <v>0.32</v>
      </c>
      <c r="U449" s="10">
        <v>0.19</v>
      </c>
      <c r="V449" s="10">
        <v>5.9044874487435459</v>
      </c>
      <c r="W449" s="10">
        <v>36.39</v>
      </c>
      <c r="Y449" s="10">
        <v>0.42</v>
      </c>
      <c r="Z449" s="10">
        <v>0.24</v>
      </c>
      <c r="AA449" s="10">
        <v>7.6874429087635248</v>
      </c>
      <c r="AB449" s="10">
        <v>36.33</v>
      </c>
      <c r="AD449" s="10">
        <v>0.24</v>
      </c>
      <c r="AE449" s="10">
        <v>0.15</v>
      </c>
      <c r="AF449" s="10">
        <v>4.5528377370766764</v>
      </c>
      <c r="AG449" s="10">
        <v>35.89</v>
      </c>
      <c r="AI449" s="10">
        <v>527</v>
      </c>
      <c r="AJ449" s="10" t="s">
        <v>82</v>
      </c>
      <c r="AK449" s="10">
        <v>-2.1432666953087076</v>
      </c>
      <c r="AL449" s="10">
        <v>-1.0817627721358816</v>
      </c>
      <c r="AM449" s="10">
        <v>-37.971792408082756</v>
      </c>
      <c r="AN449" s="10">
        <v>36.503359233924513</v>
      </c>
      <c r="AO449" s="10">
        <v>0.89273314167094697</v>
      </c>
      <c r="AP449" s="10">
        <v>-2.164541832430011</v>
      </c>
      <c r="AQ449" s="10">
        <v>-1.0791750815999923</v>
      </c>
      <c r="AR449" s="10">
        <v>-38.629550093529581</v>
      </c>
      <c r="AS449" s="10">
        <v>36.148681917062675</v>
      </c>
      <c r="AT449" s="10">
        <v>0.89493859899204953</v>
      </c>
      <c r="AU449" s="10">
        <v>-2.3778900053758769</v>
      </c>
      <c r="AV449" s="10">
        <v>-1.1951513394514586</v>
      </c>
      <c r="AW449" s="10">
        <v>-42.46661919152158</v>
      </c>
      <c r="AX449" s="10">
        <v>36.181999870077945</v>
      </c>
      <c r="AY449" s="10">
        <v>0.89349243261646227</v>
      </c>
      <c r="AZ449" s="10">
        <v>527</v>
      </c>
      <c r="BA449" s="10" t="s">
        <v>82</v>
      </c>
      <c r="BB449" s="10">
        <v>-0.30733204696696853</v>
      </c>
      <c r="BC449" s="10">
        <v>-0.20108186997754171</v>
      </c>
      <c r="BD449" s="10">
        <v>-5.8644919383174337</v>
      </c>
      <c r="BE449" s="10">
        <v>36.157123679081288</v>
      </c>
      <c r="BF449" s="10">
        <v>0.83680246876110254</v>
      </c>
      <c r="BG449" s="10">
        <v>-0.40080399923398158</v>
      </c>
      <c r="BH449" s="10">
        <v>-0.20441631919925365</v>
      </c>
      <c r="BI449" s="10">
        <v>-7.2472085599831191</v>
      </c>
      <c r="BJ449" s="10">
        <v>35.843129308874865</v>
      </c>
      <c r="BK449" s="10">
        <v>0.8908298075556208</v>
      </c>
      <c r="BL449" s="10">
        <v>-0.3391792597770511</v>
      </c>
      <c r="BM449" s="10">
        <v>-0.20473165317890796</v>
      </c>
      <c r="BN449" s="10">
        <v>-6.3706922607787906</v>
      </c>
      <c r="BO449" s="10">
        <v>35.904092020652264</v>
      </c>
      <c r="BP449" s="10">
        <v>0.85612678669325915</v>
      </c>
      <c r="BQ449" s="10">
        <v>527</v>
      </c>
      <c r="BR449" s="10" t="s">
        <v>82</v>
      </c>
      <c r="BS449" s="10">
        <v>-2.4</v>
      </c>
      <c r="BT449" s="10">
        <v>-0.69</v>
      </c>
      <c r="BU449" s="10">
        <v>-39.298128702388368</v>
      </c>
      <c r="BV449" s="10">
        <v>36.688000000000002</v>
      </c>
      <c r="BW449" s="10">
        <v>0.96106930392988343</v>
      </c>
      <c r="BX449" s="10">
        <v>-2.2759999999999998</v>
      </c>
      <c r="BY449" s="10">
        <v>-0.66500000000000004</v>
      </c>
      <c r="BZ449" s="10">
        <v>-37.999001221519201</v>
      </c>
      <c r="CA449" s="10">
        <v>36.027000000000001</v>
      </c>
      <c r="CB449" s="10">
        <v>0.95986763698089406</v>
      </c>
      <c r="CC449" s="10">
        <v>-2.3730000000000002</v>
      </c>
      <c r="CD449" s="10">
        <v>-0.69599999999999995</v>
      </c>
      <c r="CE449" s="10">
        <v>-38.86345846499934</v>
      </c>
      <c r="CF449" s="10">
        <v>36.738</v>
      </c>
      <c r="CG449" s="10">
        <v>0.95957771866839459</v>
      </c>
      <c r="CH449" s="10">
        <v>527</v>
      </c>
      <c r="CI449" s="10" t="s">
        <v>82</v>
      </c>
      <c r="CJ449" s="10">
        <v>-0.38100000000000001</v>
      </c>
      <c r="CK449" s="10">
        <v>-0.13500000000000001</v>
      </c>
      <c r="CL449" s="10">
        <v>-6.1959630784252058</v>
      </c>
      <c r="CM449" s="10">
        <v>37.664999999999999</v>
      </c>
      <c r="CN449" s="10">
        <v>0.94257855647831978</v>
      </c>
      <c r="CO449" s="10">
        <v>-0.73299999999999998</v>
      </c>
      <c r="CP449" s="10">
        <v>-0.215</v>
      </c>
      <c r="CQ449" s="10">
        <v>-11.948061122104439</v>
      </c>
      <c r="CR449" s="10">
        <v>36.911999999999999</v>
      </c>
      <c r="CS449" s="10">
        <v>0.95957369592084307</v>
      </c>
      <c r="CT449" s="10">
        <v>-0.41599999999999998</v>
      </c>
      <c r="CU449" s="10">
        <v>-0.14599999999999999</v>
      </c>
      <c r="CV449" s="10">
        <v>-6.7758107908470846</v>
      </c>
      <c r="CW449" s="10">
        <v>37.566000000000003</v>
      </c>
      <c r="CX449" s="10">
        <v>0.94357511557061324</v>
      </c>
      <c r="CY449" s="10">
        <v>564</v>
      </c>
      <c r="CZ449" s="10" t="s">
        <v>308</v>
      </c>
      <c r="DA449" s="10">
        <v>0</v>
      </c>
      <c r="DB449" s="10">
        <v>0</v>
      </c>
      <c r="DC449" s="10">
        <v>0</v>
      </c>
      <c r="DD449" s="10">
        <v>10.4</v>
      </c>
      <c r="DE449" s="10">
        <v>0</v>
      </c>
      <c r="DF449" s="10">
        <v>0</v>
      </c>
      <c r="DG449" s="10">
        <v>0</v>
      </c>
      <c r="DH449" s="10">
        <v>0</v>
      </c>
      <c r="DI449" s="10">
        <v>10.3</v>
      </c>
      <c r="DJ449" s="10">
        <v>0</v>
      </c>
      <c r="DK449" s="10">
        <v>0</v>
      </c>
      <c r="DL449" s="10">
        <v>0</v>
      </c>
      <c r="DM449" s="10">
        <v>0</v>
      </c>
      <c r="DN449" s="10">
        <v>10.3</v>
      </c>
      <c r="DO449" s="10">
        <v>0</v>
      </c>
    </row>
    <row r="450" spans="1:119" x14ac:dyDescent="0.25">
      <c r="A450" s="10">
        <v>528</v>
      </c>
      <c r="B450" s="10" t="s">
        <v>8</v>
      </c>
      <c r="R450" s="10">
        <v>528</v>
      </c>
      <c r="S450" s="10" t="s">
        <v>8</v>
      </c>
      <c r="T450" s="10">
        <v>0.32</v>
      </c>
      <c r="U450" s="10">
        <v>0.19</v>
      </c>
      <c r="V450" s="10">
        <v>5.9044874487435459</v>
      </c>
      <c r="W450" s="10">
        <v>36.39</v>
      </c>
      <c r="Y450" s="10">
        <v>0.42</v>
      </c>
      <c r="Z450" s="10">
        <v>0.24</v>
      </c>
      <c r="AA450" s="10">
        <v>7.6874429087635248</v>
      </c>
      <c r="AB450" s="10">
        <v>36.33</v>
      </c>
      <c r="AD450" s="10">
        <v>0.24</v>
      </c>
      <c r="AE450" s="10">
        <v>0.15</v>
      </c>
      <c r="AF450" s="10">
        <v>4.5528377370766764</v>
      </c>
      <c r="AG450" s="10">
        <v>35.89</v>
      </c>
      <c r="AI450" s="10">
        <v>528</v>
      </c>
      <c r="AJ450" s="10" t="s">
        <v>8</v>
      </c>
      <c r="AZ450" s="10">
        <v>528</v>
      </c>
      <c r="BA450" s="10" t="s">
        <v>8</v>
      </c>
      <c r="BQ450" s="10">
        <v>528</v>
      </c>
      <c r="BR450" s="10" t="s">
        <v>8</v>
      </c>
      <c r="BS450" s="10">
        <v>2.4</v>
      </c>
      <c r="BT450" s="10">
        <v>0.69</v>
      </c>
      <c r="BU450" s="10">
        <v>39.298128702388368</v>
      </c>
      <c r="BV450" s="10">
        <v>36.688000000000002</v>
      </c>
      <c r="BW450" s="10">
        <v>0.96106930392988343</v>
      </c>
      <c r="BX450" s="10">
        <v>2.2759999999999998</v>
      </c>
      <c r="BY450" s="10">
        <v>0.66500000000000004</v>
      </c>
      <c r="BZ450" s="10">
        <v>37.999001221519201</v>
      </c>
      <c r="CA450" s="10">
        <v>36.027000000000001</v>
      </c>
      <c r="CB450" s="10">
        <v>0.95986763698089406</v>
      </c>
      <c r="CC450" s="10">
        <v>2.3730000000000002</v>
      </c>
      <c r="CD450" s="10">
        <v>0.69599999999999995</v>
      </c>
      <c r="CE450" s="10">
        <v>38.86345846499934</v>
      </c>
      <c r="CF450" s="10">
        <v>36.738</v>
      </c>
      <c r="CG450" s="10">
        <v>0.95957771866839459</v>
      </c>
      <c r="CH450" s="10">
        <v>528</v>
      </c>
      <c r="CI450" s="10" t="s">
        <v>8</v>
      </c>
      <c r="CY450" s="10">
        <v>2953</v>
      </c>
      <c r="CZ450" s="10" t="s">
        <v>299</v>
      </c>
      <c r="DA450" s="10">
        <v>0</v>
      </c>
      <c r="DB450" s="10">
        <v>0</v>
      </c>
      <c r="DC450" s="10">
        <v>0</v>
      </c>
      <c r="DD450" s="10">
        <v>10.4</v>
      </c>
      <c r="DE450" s="10">
        <v>0</v>
      </c>
      <c r="DF450" s="10">
        <v>0</v>
      </c>
      <c r="DG450" s="10">
        <v>0</v>
      </c>
      <c r="DH450" s="10">
        <v>0</v>
      </c>
      <c r="DI450" s="10">
        <v>10.3</v>
      </c>
      <c r="DJ450" s="10">
        <v>0</v>
      </c>
      <c r="DK450" s="10">
        <v>0</v>
      </c>
      <c r="DL450" s="10">
        <v>0</v>
      </c>
      <c r="DM450" s="10">
        <v>0</v>
      </c>
      <c r="DN450" s="10">
        <v>10.3</v>
      </c>
      <c r="DO450" s="10">
        <v>0</v>
      </c>
    </row>
    <row r="451" spans="1:119" x14ac:dyDescent="0.25">
      <c r="A451" s="10">
        <v>529</v>
      </c>
      <c r="B451" s="10" t="s">
        <v>9</v>
      </c>
      <c r="C451" s="10">
        <v>2.4500000000000002</v>
      </c>
      <c r="D451" s="10">
        <v>0.77</v>
      </c>
      <c r="E451" s="10">
        <v>44.17</v>
      </c>
      <c r="F451" s="10">
        <v>33.590000000000003</v>
      </c>
      <c r="G451" s="10">
        <v>0.95399999999999996</v>
      </c>
      <c r="H451" s="10">
        <v>1.98</v>
      </c>
      <c r="I451" s="10">
        <v>0.52</v>
      </c>
      <c r="J451" s="10">
        <v>34.700000000000003</v>
      </c>
      <c r="K451" s="10">
        <v>34.11</v>
      </c>
      <c r="L451" s="10">
        <v>0.96799999999999997</v>
      </c>
      <c r="M451" s="10">
        <v>1.89</v>
      </c>
      <c r="N451" s="10">
        <v>0.57999999999999996</v>
      </c>
      <c r="O451" s="10">
        <v>33.57</v>
      </c>
      <c r="P451" s="10">
        <v>34.06</v>
      </c>
      <c r="Q451" s="10">
        <v>0.95599999999999996</v>
      </c>
      <c r="R451" s="10">
        <v>529</v>
      </c>
      <c r="S451" s="10" t="s">
        <v>9</v>
      </c>
      <c r="AI451" s="10">
        <v>529</v>
      </c>
      <c r="AJ451" s="10" t="s">
        <v>9</v>
      </c>
      <c r="AK451" s="10">
        <v>2.1432666953087041</v>
      </c>
      <c r="AL451" s="10">
        <v>1.0817627721359515</v>
      </c>
      <c r="AM451" s="10">
        <v>37.971792408083203</v>
      </c>
      <c r="AN451" s="10">
        <v>36.503359233924513</v>
      </c>
      <c r="AO451" s="10">
        <v>0.89273314167093487</v>
      </c>
      <c r="AP451" s="10">
        <v>2.1645418324299985</v>
      </c>
      <c r="AQ451" s="10">
        <v>1.079175081599971</v>
      </c>
      <c r="AR451" s="10">
        <v>38.629550093529254</v>
      </c>
      <c r="AS451" s="10">
        <v>36.148681917062675</v>
      </c>
      <c r="AT451" s="10">
        <v>0.89493859899205197</v>
      </c>
      <c r="AU451" s="10">
        <v>2.3778900053759258</v>
      </c>
      <c r="AV451" s="10">
        <v>1.1951513394514999</v>
      </c>
      <c r="AW451" s="10">
        <v>42.466619191522568</v>
      </c>
      <c r="AX451" s="10">
        <v>36.181999870077945</v>
      </c>
      <c r="AY451" s="10">
        <v>0.89349243261645972</v>
      </c>
      <c r="AZ451" s="10">
        <v>529</v>
      </c>
      <c r="BA451" s="10" t="s">
        <v>9</v>
      </c>
      <c r="BB451" s="10">
        <v>0.30733204696697791</v>
      </c>
      <c r="BC451" s="10">
        <v>0.20108186997751551</v>
      </c>
      <c r="BD451" s="10">
        <v>5.8644919383173297</v>
      </c>
      <c r="BE451" s="10">
        <v>36.157123679081288</v>
      </c>
      <c r="BF451" s="10">
        <v>0.83680246876114295</v>
      </c>
      <c r="BG451" s="10">
        <v>0.40080399923394089</v>
      </c>
      <c r="BH451" s="10">
        <v>0.20441631919922815</v>
      </c>
      <c r="BI451" s="10">
        <v>7.247208559982349</v>
      </c>
      <c r="BJ451" s="10">
        <v>35.843129308874865</v>
      </c>
      <c r="BK451" s="10">
        <v>0.89082980755562513</v>
      </c>
      <c r="BL451" s="10">
        <v>0.33917925977699309</v>
      </c>
      <c r="BM451" s="10">
        <v>0.20473165317881634</v>
      </c>
      <c r="BN451" s="10">
        <v>6.3706922607772301</v>
      </c>
      <c r="BO451" s="10">
        <v>35.904092020652264</v>
      </c>
      <c r="BP451" s="10">
        <v>0.85612678669332232</v>
      </c>
      <c r="BQ451" s="10">
        <v>529</v>
      </c>
      <c r="BR451" s="10" t="s">
        <v>9</v>
      </c>
      <c r="CH451" s="10">
        <v>529</v>
      </c>
      <c r="CI451" s="10" t="s">
        <v>9</v>
      </c>
      <c r="CJ451" s="10">
        <v>0.38100000000000001</v>
      </c>
      <c r="CK451" s="10">
        <v>0.13500000000000001</v>
      </c>
      <c r="CL451" s="10">
        <v>6.1959630784252058</v>
      </c>
      <c r="CM451" s="10">
        <v>37.664999999999999</v>
      </c>
      <c r="CN451" s="10">
        <v>0.94257855647831978</v>
      </c>
      <c r="CO451" s="10">
        <v>0.73299999999999998</v>
      </c>
      <c r="CP451" s="10">
        <v>0.215</v>
      </c>
      <c r="CQ451" s="10">
        <v>11.948061122104439</v>
      </c>
      <c r="CR451" s="10">
        <v>36.911999999999999</v>
      </c>
      <c r="CS451" s="10">
        <v>0.95957369592084307</v>
      </c>
      <c r="CT451" s="10">
        <v>0.41599999999999998</v>
      </c>
      <c r="CU451" s="10">
        <v>0.14599999999999999</v>
      </c>
      <c r="CV451" s="10">
        <v>6.7758107908470846</v>
      </c>
      <c r="CW451" s="10">
        <v>37.566000000000003</v>
      </c>
      <c r="CX451" s="10">
        <v>0.94357511557061324</v>
      </c>
      <c r="CY451" s="10">
        <v>565</v>
      </c>
      <c r="CZ451" s="10" t="s">
        <v>88</v>
      </c>
      <c r="DA451" s="10">
        <v>-3.3140000000000001</v>
      </c>
      <c r="DB451" s="10">
        <v>-2.113</v>
      </c>
      <c r="DC451" s="10">
        <v>-19.249156928633241</v>
      </c>
      <c r="DD451" s="10">
        <v>117.884</v>
      </c>
      <c r="DE451" s="10">
        <v>0.84318971376568974</v>
      </c>
      <c r="DF451" s="10">
        <v>-4.4459999999999997</v>
      </c>
      <c r="DG451" s="10">
        <v>-2.68</v>
      </c>
      <c r="DH451" s="10">
        <v>-25.543374208871839</v>
      </c>
      <c r="DI451" s="10">
        <v>117.337</v>
      </c>
      <c r="DJ451" s="10">
        <v>0.85643732226203495</v>
      </c>
      <c r="DK451" s="10">
        <v>-4.7949999999999999</v>
      </c>
      <c r="DL451" s="10">
        <v>-2.5760000000000001</v>
      </c>
      <c r="DM451" s="10">
        <v>-26.767855965369996</v>
      </c>
      <c r="DN451" s="10">
        <v>117.402</v>
      </c>
      <c r="DO451" s="10">
        <v>0.88092493285952611</v>
      </c>
    </row>
    <row r="452" spans="1:119" x14ac:dyDescent="0.25">
      <c r="A452" s="10">
        <v>530</v>
      </c>
      <c r="B452" s="10" t="s">
        <v>10</v>
      </c>
      <c r="C452" s="10">
        <v>2.4300000000000002</v>
      </c>
      <c r="D452" s="10">
        <v>0.61</v>
      </c>
      <c r="E452" s="10">
        <v>141.69999999999999</v>
      </c>
      <c r="F452" s="10">
        <v>10.199999999999999</v>
      </c>
      <c r="G452" s="10">
        <v>0.97</v>
      </c>
      <c r="H452" s="10">
        <v>1.97</v>
      </c>
      <c r="I452" s="10">
        <v>0.4</v>
      </c>
      <c r="J452" s="10">
        <v>115</v>
      </c>
      <c r="K452" s="10">
        <v>10.1</v>
      </c>
      <c r="L452" s="10">
        <v>0.98</v>
      </c>
      <c r="M452" s="10">
        <v>1.88</v>
      </c>
      <c r="N452" s="10">
        <v>0.47</v>
      </c>
      <c r="O452" s="10">
        <v>111</v>
      </c>
      <c r="P452" s="10">
        <v>10.1</v>
      </c>
      <c r="Q452" s="10">
        <v>0.97</v>
      </c>
      <c r="R452" s="10">
        <v>530</v>
      </c>
      <c r="S452" s="10" t="s">
        <v>10</v>
      </c>
      <c r="T452" s="10">
        <v>0.31</v>
      </c>
      <c r="U452" s="10">
        <v>0.14000000000000001</v>
      </c>
      <c r="V452" s="10">
        <v>18.353999999999999</v>
      </c>
      <c r="W452" s="10">
        <v>10.7</v>
      </c>
      <c r="Y452" s="10">
        <v>0.41</v>
      </c>
      <c r="Z452" s="10">
        <v>0.19</v>
      </c>
      <c r="AA452" s="10">
        <v>24.847000000000001</v>
      </c>
      <c r="AB452" s="10">
        <v>10.5</v>
      </c>
      <c r="AD452" s="10">
        <v>0.23</v>
      </c>
      <c r="AE452" s="10">
        <v>0.11</v>
      </c>
      <c r="AF452" s="10">
        <v>14.019</v>
      </c>
      <c r="AG452" s="10">
        <v>10.5</v>
      </c>
      <c r="AI452" s="10">
        <v>530</v>
      </c>
      <c r="AJ452" s="10" t="s">
        <v>10</v>
      </c>
      <c r="AZ452" s="10">
        <v>530</v>
      </c>
      <c r="BA452" s="10" t="s">
        <v>10</v>
      </c>
      <c r="BQ452" s="10">
        <v>530</v>
      </c>
      <c r="BR452" s="10" t="s">
        <v>10</v>
      </c>
      <c r="BS452" s="10">
        <v>2.383</v>
      </c>
      <c r="BT452" s="10">
        <v>0.54700000000000004</v>
      </c>
      <c r="BU452" s="10">
        <v>135.73140000000001</v>
      </c>
      <c r="BV452" s="10">
        <v>10.4</v>
      </c>
      <c r="BW452" s="10">
        <v>0.97499999999999998</v>
      </c>
      <c r="BX452" s="10">
        <v>2.2599999999999998</v>
      </c>
      <c r="BY452" s="10">
        <v>0.53</v>
      </c>
      <c r="BZ452" s="10">
        <v>132.6942</v>
      </c>
      <c r="CA452" s="10">
        <v>10.1</v>
      </c>
      <c r="CB452" s="10">
        <v>0.97399999999999998</v>
      </c>
      <c r="CC452" s="10">
        <v>2.3559999999999999</v>
      </c>
      <c r="CD452" s="10">
        <v>0.55500000000000005</v>
      </c>
      <c r="CE452" s="10">
        <v>135.67660000000001</v>
      </c>
      <c r="CF452" s="10">
        <v>10.3</v>
      </c>
      <c r="CG452" s="10">
        <v>0.97299999999999998</v>
      </c>
      <c r="CH452" s="10">
        <v>530</v>
      </c>
      <c r="CI452" s="10" t="s">
        <v>10</v>
      </c>
      <c r="CY452" s="10">
        <v>566</v>
      </c>
      <c r="CZ452" s="10" t="s">
        <v>89</v>
      </c>
      <c r="DA452" s="10">
        <v>-2.6589999999999998</v>
      </c>
      <c r="DB452" s="10">
        <v>-1.3009999999999999</v>
      </c>
      <c r="DC452" s="10">
        <v>-14.495537214763809</v>
      </c>
      <c r="DD452" s="10">
        <v>117.904</v>
      </c>
      <c r="DE452" s="10">
        <v>0.89824509746540371</v>
      </c>
      <c r="DF452" s="10">
        <v>-5.32</v>
      </c>
      <c r="DG452" s="10">
        <v>-2.8119999999999998</v>
      </c>
      <c r="DH452" s="10">
        <v>-29.611072235275785</v>
      </c>
      <c r="DI452" s="10">
        <v>117.327</v>
      </c>
      <c r="DJ452" s="10">
        <v>0.88409494029493041</v>
      </c>
      <c r="DK452" s="10">
        <v>-4.8499999999999996</v>
      </c>
      <c r="DL452" s="10">
        <v>-2.4689999999999999</v>
      </c>
      <c r="DM452" s="10">
        <v>-26.763180499947218</v>
      </c>
      <c r="DN452" s="10">
        <v>117.404</v>
      </c>
      <c r="DO452" s="10">
        <v>0.89116986911027829</v>
      </c>
    </row>
    <row r="453" spans="1:119" x14ac:dyDescent="0.25">
      <c r="A453" s="10">
        <v>531</v>
      </c>
      <c r="B453" s="10" t="s">
        <v>11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531</v>
      </c>
      <c r="S453" s="10" t="s">
        <v>11</v>
      </c>
      <c r="AI453" s="10">
        <v>531</v>
      </c>
      <c r="AJ453" s="10" t="s">
        <v>11</v>
      </c>
      <c r="AK453" s="10">
        <v>2.1270000000805385</v>
      </c>
      <c r="AL453" s="10">
        <v>0.94700096119692967</v>
      </c>
      <c r="AM453" s="10">
        <v>126.815</v>
      </c>
      <c r="AN453" s="10">
        <v>10.6</v>
      </c>
      <c r="AO453" s="10">
        <v>0.91400000000000003</v>
      </c>
      <c r="AP453" s="10">
        <v>2.1480000000857222</v>
      </c>
      <c r="AQ453" s="10">
        <v>0.9420009958245178</v>
      </c>
      <c r="AR453" s="10">
        <v>127.751</v>
      </c>
      <c r="AS453" s="10">
        <v>10.6</v>
      </c>
      <c r="AT453" s="10">
        <v>0.91600000000000004</v>
      </c>
      <c r="AU453" s="10">
        <v>2.3589999999322018</v>
      </c>
      <c r="AV453" s="10">
        <v>1.0380012089595456</v>
      </c>
      <c r="AW453" s="10">
        <v>141.71299999999999</v>
      </c>
      <c r="AX453" s="10">
        <v>10.5</v>
      </c>
      <c r="AY453" s="10">
        <v>0.91500000000000004</v>
      </c>
      <c r="AZ453" s="10">
        <v>531</v>
      </c>
      <c r="BA453" s="10" t="s">
        <v>11</v>
      </c>
      <c r="BB453" s="10">
        <v>0.30166859185870981</v>
      </c>
      <c r="BC453" s="10">
        <v>0.15648316379797633</v>
      </c>
      <c r="BD453" s="10">
        <v>18.686299999999999</v>
      </c>
      <c r="BE453" s="10">
        <v>10.5</v>
      </c>
      <c r="BF453" s="10">
        <v>0.88800000000000001</v>
      </c>
      <c r="BG453" s="10">
        <v>0.39509956751610015</v>
      </c>
      <c r="BH453" s="10">
        <v>0.15940671080700944</v>
      </c>
      <c r="BI453" s="10">
        <v>23.997800000000002</v>
      </c>
      <c r="BJ453" s="10">
        <v>10.25</v>
      </c>
      <c r="BK453" s="10">
        <v>0.92700000000000005</v>
      </c>
      <c r="BL453" s="10">
        <v>0.33354597215374437</v>
      </c>
      <c r="BM453" s="10">
        <v>0.16033950567543337</v>
      </c>
      <c r="BN453" s="10">
        <v>20.744399999999999</v>
      </c>
      <c r="BO453" s="10">
        <v>10.3</v>
      </c>
      <c r="BP453" s="10">
        <v>0.90100000000000002</v>
      </c>
      <c r="BQ453" s="10">
        <v>531</v>
      </c>
      <c r="BR453" s="10" t="s">
        <v>11</v>
      </c>
      <c r="CH453" s="10">
        <v>531</v>
      </c>
      <c r="CI453" s="10" t="s">
        <v>11</v>
      </c>
      <c r="CJ453" s="10">
        <v>0.375</v>
      </c>
      <c r="CK453" s="10">
        <v>8.6999999999999994E-2</v>
      </c>
      <c r="CL453" s="10">
        <v>20.967600000000001</v>
      </c>
      <c r="CM453" s="10">
        <v>10.6</v>
      </c>
      <c r="CN453" s="10">
        <v>0.97399999999999998</v>
      </c>
      <c r="CO453" s="10">
        <v>0.72699999999999998</v>
      </c>
      <c r="CP453" s="10">
        <v>0.16200000000000001</v>
      </c>
      <c r="CQ453" s="10">
        <v>40.955100000000002</v>
      </c>
      <c r="CR453" s="10">
        <v>10.5</v>
      </c>
      <c r="CS453" s="10">
        <v>0.97599999999999998</v>
      </c>
      <c r="CT453" s="10">
        <v>0.41</v>
      </c>
      <c r="CU453" s="10">
        <v>9.7000000000000003E-2</v>
      </c>
      <c r="CV453" s="10">
        <v>22.947900000000001</v>
      </c>
      <c r="CW453" s="10">
        <v>10.6</v>
      </c>
      <c r="CX453" s="10">
        <v>0.97299999999999998</v>
      </c>
      <c r="CY453" s="10">
        <v>567</v>
      </c>
      <c r="CZ453" s="10" t="s">
        <v>39</v>
      </c>
      <c r="DA453" s="10">
        <v>3.3140000000000001</v>
      </c>
      <c r="DB453" s="10">
        <v>2.113</v>
      </c>
      <c r="DC453" s="10">
        <v>19.249156928633241</v>
      </c>
      <c r="DD453" s="10">
        <v>117.884</v>
      </c>
      <c r="DE453" s="10">
        <v>0.84318971376568974</v>
      </c>
      <c r="DF453" s="10">
        <v>4.4459999999999997</v>
      </c>
      <c r="DG453" s="10">
        <v>2.68</v>
      </c>
      <c r="DH453" s="10">
        <v>25.543374208871839</v>
      </c>
      <c r="DI453" s="10">
        <v>117.337</v>
      </c>
      <c r="DJ453" s="10">
        <v>0.85643732226203495</v>
      </c>
      <c r="DK453" s="10">
        <v>4.7949999999999999</v>
      </c>
      <c r="DL453" s="10">
        <v>2.5760000000000001</v>
      </c>
      <c r="DM453" s="10">
        <v>26.767855965369996</v>
      </c>
      <c r="DN453" s="10">
        <v>117.402</v>
      </c>
      <c r="DO453" s="10">
        <v>0.88092493285952611</v>
      </c>
    </row>
    <row r="454" spans="1:119" x14ac:dyDescent="0.25">
      <c r="A454" s="10">
        <v>532</v>
      </c>
      <c r="B454" s="10" t="s">
        <v>285</v>
      </c>
      <c r="C454" s="10">
        <v>1.55</v>
      </c>
      <c r="D454" s="10">
        <v>0.75</v>
      </c>
      <c r="E454" s="10">
        <v>97.5</v>
      </c>
      <c r="F454" s="10">
        <v>10.199999999999999</v>
      </c>
      <c r="G454" s="10">
        <v>0.9</v>
      </c>
      <c r="H454" s="10">
        <v>1.26</v>
      </c>
      <c r="I454" s="10">
        <v>0.61</v>
      </c>
      <c r="J454" s="10">
        <v>80</v>
      </c>
      <c r="K454" s="10">
        <v>10.1</v>
      </c>
      <c r="L454" s="10">
        <v>0.9</v>
      </c>
      <c r="M454" s="10">
        <v>1.18</v>
      </c>
      <c r="N454" s="10">
        <v>0.56999999999999995</v>
      </c>
      <c r="O454" s="10">
        <v>75</v>
      </c>
      <c r="P454" s="10">
        <v>10.1</v>
      </c>
      <c r="Q454" s="10">
        <v>0.9</v>
      </c>
      <c r="R454" s="10">
        <v>532</v>
      </c>
      <c r="S454" s="10" t="s">
        <v>285</v>
      </c>
      <c r="T454" s="10">
        <v>0.23350000000000001</v>
      </c>
      <c r="U454" s="10">
        <v>0.11310000000000001</v>
      </c>
      <c r="V454" s="10">
        <v>14</v>
      </c>
      <c r="W454" s="10">
        <v>10.7</v>
      </c>
      <c r="Y454" s="10">
        <v>0.16370000000000001</v>
      </c>
      <c r="Z454" s="10">
        <v>7.9299999999999995E-2</v>
      </c>
      <c r="AA454" s="10">
        <v>10</v>
      </c>
      <c r="AB454" s="10">
        <v>10.5</v>
      </c>
      <c r="AD454" s="10">
        <v>0.16370000000000001</v>
      </c>
      <c r="AE454" s="10">
        <v>7.9299999999999995E-2</v>
      </c>
      <c r="AF454" s="10">
        <v>10</v>
      </c>
      <c r="AG454" s="10">
        <v>10.5</v>
      </c>
      <c r="AI454" s="10">
        <v>532</v>
      </c>
      <c r="AJ454" s="10" t="s">
        <v>285</v>
      </c>
      <c r="AK454" s="10">
        <v>1.4871000000000001</v>
      </c>
      <c r="AL454" s="10">
        <v>0.72019999999999995</v>
      </c>
      <c r="AM454" s="10">
        <v>89.997600000000006</v>
      </c>
      <c r="AN454" s="10">
        <v>10.6</v>
      </c>
      <c r="AO454" s="10">
        <v>0.9</v>
      </c>
      <c r="AP454" s="10">
        <v>1.4045000000000001</v>
      </c>
      <c r="AQ454" s="10">
        <v>0.68020000000000003</v>
      </c>
      <c r="AR454" s="10">
        <v>84.997500000000002</v>
      </c>
      <c r="AS454" s="10">
        <v>10.6</v>
      </c>
      <c r="AT454" s="10">
        <v>0.9</v>
      </c>
      <c r="AU454" s="10">
        <v>1.5548999999999999</v>
      </c>
      <c r="AV454" s="10">
        <v>0.75319999999999998</v>
      </c>
      <c r="AW454" s="10">
        <v>94.998900000000006</v>
      </c>
      <c r="AX454" s="10">
        <v>10.5</v>
      </c>
      <c r="AY454" s="10">
        <v>0.9</v>
      </c>
      <c r="AZ454" s="10">
        <v>532</v>
      </c>
      <c r="BA454" s="10" t="s">
        <v>285</v>
      </c>
      <c r="BB454" s="10">
        <v>0.23280000000000001</v>
      </c>
      <c r="BC454" s="10">
        <v>0.1268</v>
      </c>
      <c r="BD454" s="10">
        <v>14.574</v>
      </c>
      <c r="BE454" s="10">
        <v>10.5</v>
      </c>
      <c r="BF454" s="10">
        <v>0.88</v>
      </c>
      <c r="BG454" s="10">
        <v>0.32790000000000002</v>
      </c>
      <c r="BH454" s="10">
        <v>0.1371</v>
      </c>
      <c r="BI454" s="10">
        <v>20.021599999999999</v>
      </c>
      <c r="BJ454" s="10">
        <v>10.25</v>
      </c>
      <c r="BK454" s="10">
        <v>0.92</v>
      </c>
      <c r="BL454" s="10">
        <v>0.27150000000000002</v>
      </c>
      <c r="BM454" s="10">
        <v>0.13519999999999999</v>
      </c>
      <c r="BN454" s="10">
        <v>17.003599999999999</v>
      </c>
      <c r="BO454" s="10">
        <v>10.3</v>
      </c>
      <c r="BP454" s="10">
        <v>0.9</v>
      </c>
      <c r="BQ454" s="10">
        <v>532</v>
      </c>
      <c r="BR454" s="10" t="s">
        <v>285</v>
      </c>
      <c r="BS454" s="10">
        <v>1.5358000000000001</v>
      </c>
      <c r="BT454" s="10">
        <v>0.31190000000000001</v>
      </c>
      <c r="BU454" s="10">
        <v>87</v>
      </c>
      <c r="BV454" s="10">
        <v>10.4</v>
      </c>
      <c r="BW454" s="10">
        <v>0.98</v>
      </c>
      <c r="BX454" s="10">
        <v>1.4572000000000001</v>
      </c>
      <c r="BY454" s="10">
        <v>0.2959</v>
      </c>
      <c r="BZ454" s="10">
        <v>85</v>
      </c>
      <c r="CA454" s="10">
        <v>10.1</v>
      </c>
      <c r="CB454" s="10">
        <v>0.98</v>
      </c>
      <c r="CC454" s="10">
        <v>1.5209999999999999</v>
      </c>
      <c r="CD454" s="10">
        <v>0.30890000000000001</v>
      </c>
      <c r="CE454" s="10">
        <v>87</v>
      </c>
      <c r="CF454" s="10">
        <v>10.3</v>
      </c>
      <c r="CG454" s="10">
        <v>0.98</v>
      </c>
      <c r="CH454" s="10">
        <v>532</v>
      </c>
      <c r="CI454" s="10" t="s">
        <v>285</v>
      </c>
      <c r="CJ454" s="10">
        <v>0.30590000000000001</v>
      </c>
      <c r="CK454" s="10">
        <v>6.2100000000000002E-2</v>
      </c>
      <c r="CL454" s="10">
        <v>17</v>
      </c>
      <c r="CM454" s="10">
        <v>10.6</v>
      </c>
      <c r="CN454" s="10">
        <v>0.98</v>
      </c>
      <c r="CO454" s="10">
        <v>0.62380000000000002</v>
      </c>
      <c r="CP454" s="10">
        <v>0.12670000000000001</v>
      </c>
      <c r="CQ454" s="10">
        <v>35</v>
      </c>
      <c r="CR454" s="10">
        <v>10.5</v>
      </c>
      <c r="CS454" s="10">
        <v>0.98</v>
      </c>
      <c r="CT454" s="10">
        <v>0.30590000000000001</v>
      </c>
      <c r="CU454" s="10">
        <v>6.2100000000000002E-2</v>
      </c>
      <c r="CV454" s="10">
        <v>17</v>
      </c>
      <c r="CW454" s="10">
        <v>10.6</v>
      </c>
      <c r="CX454" s="10">
        <v>0.98</v>
      </c>
      <c r="CY454" s="10">
        <v>568</v>
      </c>
      <c r="CZ454" s="10" t="s">
        <v>40</v>
      </c>
      <c r="DA454" s="10">
        <v>2.6589999999999998</v>
      </c>
      <c r="DB454" s="10">
        <v>1.3009999999999999</v>
      </c>
      <c r="DC454" s="10">
        <v>14.495537214763809</v>
      </c>
      <c r="DD454" s="10">
        <v>117.904</v>
      </c>
      <c r="DE454" s="10">
        <v>0.89824509746540371</v>
      </c>
      <c r="DF454" s="10">
        <v>5.32</v>
      </c>
      <c r="DG454" s="10">
        <v>2.8119999999999998</v>
      </c>
      <c r="DH454" s="10">
        <v>29.611072235275785</v>
      </c>
      <c r="DI454" s="10">
        <v>117.327</v>
      </c>
      <c r="DJ454" s="10">
        <v>0.88409494029493041</v>
      </c>
      <c r="DK454" s="10">
        <v>4.8499999999999996</v>
      </c>
      <c r="DL454" s="10">
        <v>2.4689999999999999</v>
      </c>
      <c r="DM454" s="10">
        <v>26.763180499947218</v>
      </c>
      <c r="DN454" s="10">
        <v>117.404</v>
      </c>
      <c r="DO454" s="10">
        <v>0.89116986911027829</v>
      </c>
    </row>
    <row r="455" spans="1:119" x14ac:dyDescent="0.25">
      <c r="A455" s="10">
        <v>533</v>
      </c>
      <c r="B455" s="10" t="s">
        <v>304</v>
      </c>
      <c r="C455" s="10">
        <v>0.04</v>
      </c>
      <c r="D455" s="10">
        <v>0.02</v>
      </c>
      <c r="E455" s="10">
        <v>2.6</v>
      </c>
      <c r="F455" s="10">
        <v>10.199999999999999</v>
      </c>
      <c r="G455" s="10">
        <v>0.92</v>
      </c>
      <c r="H455" s="10">
        <v>0.03</v>
      </c>
      <c r="I455" s="10">
        <v>0.01</v>
      </c>
      <c r="J455" s="10">
        <v>2</v>
      </c>
      <c r="K455" s="10">
        <v>10.1</v>
      </c>
      <c r="L455" s="10">
        <v>0.92</v>
      </c>
      <c r="M455" s="10">
        <v>0.03</v>
      </c>
      <c r="N455" s="10">
        <v>0.01</v>
      </c>
      <c r="O455" s="10">
        <v>2</v>
      </c>
      <c r="P455" s="10">
        <v>10.1</v>
      </c>
      <c r="Q455" s="10">
        <v>0.92</v>
      </c>
      <c r="R455" s="10">
        <v>533</v>
      </c>
      <c r="S455" s="10" t="s">
        <v>304</v>
      </c>
      <c r="T455" s="10">
        <v>1.7100000000000001E-2</v>
      </c>
      <c r="U455" s="10">
        <v>7.3000000000000001E-3</v>
      </c>
      <c r="V455" s="10">
        <v>1</v>
      </c>
      <c r="W455" s="10">
        <v>10.7</v>
      </c>
      <c r="Y455" s="10">
        <v>1.67E-2</v>
      </c>
      <c r="Z455" s="10">
        <v>7.1000000000000004E-3</v>
      </c>
      <c r="AA455" s="10">
        <v>1</v>
      </c>
      <c r="AB455" s="10">
        <v>10.5</v>
      </c>
      <c r="AD455" s="10">
        <v>1.67E-2</v>
      </c>
      <c r="AE455" s="10">
        <v>7.1000000000000004E-3</v>
      </c>
      <c r="AF455" s="10">
        <v>1</v>
      </c>
      <c r="AG455" s="10">
        <v>10.5</v>
      </c>
      <c r="AI455" s="10">
        <v>533</v>
      </c>
      <c r="AJ455" s="10" t="s">
        <v>304</v>
      </c>
      <c r="AK455" s="10">
        <v>6.7599999999999993E-2</v>
      </c>
      <c r="AL455" s="10">
        <v>2.8799999999999999E-2</v>
      </c>
      <c r="AM455" s="10">
        <v>4.0021000000000004</v>
      </c>
      <c r="AN455" s="10">
        <v>10.6</v>
      </c>
      <c r="AO455" s="10">
        <v>0.92</v>
      </c>
      <c r="AP455" s="10">
        <v>6.7599999999999993E-2</v>
      </c>
      <c r="AQ455" s="10">
        <v>2.8799999999999999E-2</v>
      </c>
      <c r="AR455" s="10">
        <v>4.0022000000000002</v>
      </c>
      <c r="AS455" s="10">
        <v>10.6</v>
      </c>
      <c r="AT455" s="10">
        <v>0.92</v>
      </c>
      <c r="AU455" s="10">
        <v>8.3699999999999997E-2</v>
      </c>
      <c r="AV455" s="10">
        <v>3.56E-2</v>
      </c>
      <c r="AW455" s="10">
        <v>5.0014000000000003</v>
      </c>
      <c r="AX455" s="10">
        <v>10.5</v>
      </c>
      <c r="AY455" s="10">
        <v>0.92</v>
      </c>
      <c r="AZ455" s="10">
        <v>533</v>
      </c>
      <c r="BA455" s="10" t="s">
        <v>304</v>
      </c>
      <c r="BB455" s="10">
        <v>1.7000000000000001E-2</v>
      </c>
      <c r="BC455" s="10">
        <v>8.0999999999999996E-3</v>
      </c>
      <c r="BD455" s="10">
        <v>1.0362</v>
      </c>
      <c r="BE455" s="10">
        <v>10.5</v>
      </c>
      <c r="BF455" s="10">
        <v>0.9</v>
      </c>
      <c r="BG455" s="10">
        <v>1.6799999999999999E-2</v>
      </c>
      <c r="BH455" s="10">
        <v>6.1999999999999998E-3</v>
      </c>
      <c r="BI455" s="10">
        <v>1.0059</v>
      </c>
      <c r="BJ455" s="10">
        <v>10.25</v>
      </c>
      <c r="BK455" s="10">
        <v>0.94</v>
      </c>
      <c r="BL455" s="10">
        <v>1.54E-2</v>
      </c>
      <c r="BM455" s="10">
        <v>6.7999999999999996E-3</v>
      </c>
      <c r="BN455" s="10">
        <v>0.94369999999999998</v>
      </c>
      <c r="BO455" s="10">
        <v>10.3</v>
      </c>
      <c r="BP455" s="10">
        <v>0.92</v>
      </c>
      <c r="BQ455" s="10">
        <v>533</v>
      </c>
      <c r="BR455" s="10" t="s">
        <v>304</v>
      </c>
      <c r="BS455" s="10">
        <v>4.9700000000000001E-2</v>
      </c>
      <c r="BT455" s="10">
        <v>2.12E-2</v>
      </c>
      <c r="BU455" s="10">
        <v>3</v>
      </c>
      <c r="BV455" s="10">
        <v>10.4</v>
      </c>
      <c r="BW455" s="10">
        <v>0.92</v>
      </c>
      <c r="BX455" s="10">
        <v>6.4399999999999999E-2</v>
      </c>
      <c r="BY455" s="10">
        <v>2.7400000000000001E-2</v>
      </c>
      <c r="BZ455" s="10">
        <v>4</v>
      </c>
      <c r="CA455" s="10">
        <v>10.1</v>
      </c>
      <c r="CB455" s="10">
        <v>0.92</v>
      </c>
      <c r="CC455" s="10">
        <v>8.2100000000000006E-2</v>
      </c>
      <c r="CD455" s="10">
        <v>3.5000000000000003E-2</v>
      </c>
      <c r="CE455" s="10">
        <v>5</v>
      </c>
      <c r="CF455" s="10">
        <v>10.3</v>
      </c>
      <c r="CG455" s="10">
        <v>0.92</v>
      </c>
      <c r="CH455" s="10">
        <v>533</v>
      </c>
      <c r="CI455" s="10" t="s">
        <v>304</v>
      </c>
      <c r="CJ455" s="10">
        <v>1.6899999999999998E-2</v>
      </c>
      <c r="CK455" s="10">
        <v>7.1999999999999998E-3</v>
      </c>
      <c r="CL455" s="10">
        <v>1</v>
      </c>
      <c r="CM455" s="10">
        <v>10.6</v>
      </c>
      <c r="CN455" s="10">
        <v>0.92</v>
      </c>
      <c r="CO455" s="10">
        <v>1.67E-2</v>
      </c>
      <c r="CP455" s="10">
        <v>7.1000000000000004E-3</v>
      </c>
      <c r="CQ455" s="10">
        <v>1</v>
      </c>
      <c r="CR455" s="10">
        <v>10.5</v>
      </c>
      <c r="CS455" s="10">
        <v>0.92</v>
      </c>
      <c r="CT455" s="10">
        <v>1.6899999999999998E-2</v>
      </c>
      <c r="CU455" s="10">
        <v>7.1999999999999998E-3</v>
      </c>
      <c r="CV455" s="10">
        <v>1</v>
      </c>
      <c r="CW455" s="10">
        <v>10.6</v>
      </c>
      <c r="CX455" s="10">
        <v>0.92</v>
      </c>
      <c r="CY455" s="10">
        <v>569</v>
      </c>
      <c r="CZ455" s="10" t="s">
        <v>10</v>
      </c>
      <c r="DA455" s="10">
        <v>3.2909999999999999</v>
      </c>
      <c r="DB455" s="10">
        <v>1.853</v>
      </c>
      <c r="DC455" s="10">
        <v>205.7115</v>
      </c>
      <c r="DD455" s="10">
        <v>10.6</v>
      </c>
      <c r="DE455" s="10">
        <v>0.871</v>
      </c>
      <c r="DF455" s="10">
        <v>4.4169999999999998</v>
      </c>
      <c r="DG455" s="10">
        <v>2.3010000000000002</v>
      </c>
      <c r="DH455" s="10">
        <v>273.85160000000002</v>
      </c>
      <c r="DI455" s="10">
        <v>10.5</v>
      </c>
      <c r="DJ455" s="10">
        <v>0.88700000000000001</v>
      </c>
      <c r="DK455" s="10">
        <v>4.7649999999999997</v>
      </c>
      <c r="DL455" s="10">
        <v>2.169</v>
      </c>
      <c r="DM455" s="10">
        <v>287.87430000000001</v>
      </c>
      <c r="DN455" s="10">
        <v>10.5</v>
      </c>
      <c r="DO455" s="10">
        <v>0.91</v>
      </c>
    </row>
    <row r="456" spans="1:119" x14ac:dyDescent="0.25">
      <c r="A456" s="10">
        <v>534</v>
      </c>
      <c r="B456" s="10" t="s">
        <v>288</v>
      </c>
      <c r="C456" s="10">
        <v>0.33</v>
      </c>
      <c r="D456" s="10">
        <v>0.1</v>
      </c>
      <c r="E456" s="10">
        <v>19.5</v>
      </c>
      <c r="F456" s="10">
        <v>10.199999999999999</v>
      </c>
      <c r="G456" s="10">
        <v>0.96</v>
      </c>
      <c r="H456" s="10">
        <v>0.27</v>
      </c>
      <c r="I456" s="10">
        <v>0.08</v>
      </c>
      <c r="J456" s="10">
        <v>16</v>
      </c>
      <c r="K456" s="10">
        <v>10.1</v>
      </c>
      <c r="L456" s="10">
        <v>0.96</v>
      </c>
      <c r="M456" s="10">
        <v>0.27</v>
      </c>
      <c r="N456" s="10">
        <v>0.08</v>
      </c>
      <c r="O456" s="10">
        <v>16</v>
      </c>
      <c r="P456" s="10">
        <v>10.1</v>
      </c>
      <c r="Q456" s="10">
        <v>0.96</v>
      </c>
      <c r="R456" s="10">
        <v>534</v>
      </c>
      <c r="S456" s="10" t="s">
        <v>288</v>
      </c>
      <c r="T456" s="10">
        <v>1.78E-2</v>
      </c>
      <c r="U456" s="10">
        <v>5.1999999999999998E-3</v>
      </c>
      <c r="V456" s="10">
        <v>1</v>
      </c>
      <c r="W456" s="10">
        <v>10.7</v>
      </c>
      <c r="Y456" s="10">
        <v>1.7500000000000002E-2</v>
      </c>
      <c r="Z456" s="10">
        <v>5.1000000000000004E-3</v>
      </c>
      <c r="AA456" s="10">
        <v>1</v>
      </c>
      <c r="AB456" s="10">
        <v>10.5</v>
      </c>
      <c r="AD456" s="10">
        <v>1.7500000000000002E-2</v>
      </c>
      <c r="AE456" s="10">
        <v>5.1000000000000004E-3</v>
      </c>
      <c r="AF456" s="10">
        <v>1</v>
      </c>
      <c r="AG456" s="10">
        <v>10.5</v>
      </c>
      <c r="AI456" s="10">
        <v>534</v>
      </c>
      <c r="AJ456" s="10" t="s">
        <v>288</v>
      </c>
      <c r="AK456" s="10">
        <v>0.28199999999999997</v>
      </c>
      <c r="AL456" s="10">
        <v>8.2299999999999998E-2</v>
      </c>
      <c r="AM456" s="10">
        <v>16.000299999999999</v>
      </c>
      <c r="AN456" s="10">
        <v>10.6</v>
      </c>
      <c r="AO456" s="10">
        <v>0.96</v>
      </c>
      <c r="AP456" s="10">
        <v>0.33489999999999998</v>
      </c>
      <c r="AQ456" s="10">
        <v>9.7699999999999995E-2</v>
      </c>
      <c r="AR456" s="10">
        <v>19.001300000000001</v>
      </c>
      <c r="AS456" s="10">
        <v>10.6</v>
      </c>
      <c r="AT456" s="10">
        <v>0.96</v>
      </c>
      <c r="AU456" s="10">
        <v>0.34920000000000001</v>
      </c>
      <c r="AV456" s="10">
        <v>0.1018</v>
      </c>
      <c r="AW456" s="10">
        <v>20.000399999999999</v>
      </c>
      <c r="AX456" s="10">
        <v>10.5</v>
      </c>
      <c r="AY456" s="10">
        <v>0.96</v>
      </c>
      <c r="AZ456" s="10">
        <v>534</v>
      </c>
      <c r="BA456" s="10" t="s">
        <v>288</v>
      </c>
      <c r="BB456" s="10">
        <v>1.77E-2</v>
      </c>
      <c r="BC456" s="10">
        <v>5.7999999999999996E-3</v>
      </c>
      <c r="BD456" s="10">
        <v>1.0262</v>
      </c>
      <c r="BE456" s="10">
        <v>10.5</v>
      </c>
      <c r="BF456" s="10">
        <v>0.95</v>
      </c>
      <c r="BG456" s="10">
        <v>1.7500000000000002E-2</v>
      </c>
      <c r="BH456" s="10">
        <v>4.4000000000000003E-3</v>
      </c>
      <c r="BI456" s="10">
        <v>1.0159</v>
      </c>
      <c r="BJ456" s="10">
        <v>10.25</v>
      </c>
      <c r="BK456" s="10">
        <v>0.97</v>
      </c>
      <c r="BL456" s="10">
        <v>1.61E-2</v>
      </c>
      <c r="BM456" s="10">
        <v>4.7999999999999996E-3</v>
      </c>
      <c r="BN456" s="10">
        <v>0.94169999999999998</v>
      </c>
      <c r="BO456" s="10">
        <v>10.3</v>
      </c>
      <c r="BP456" s="10">
        <v>0.96</v>
      </c>
      <c r="BQ456" s="10">
        <v>534</v>
      </c>
      <c r="BR456" s="10" t="s">
        <v>288</v>
      </c>
      <c r="BS456" s="10">
        <v>0.52959999999999996</v>
      </c>
      <c r="BT456" s="10">
        <v>0.1075</v>
      </c>
      <c r="BU456" s="10">
        <v>30</v>
      </c>
      <c r="BV456" s="10">
        <v>10.4</v>
      </c>
      <c r="BW456" s="10">
        <v>0.98</v>
      </c>
      <c r="BX456" s="10">
        <v>0.44569999999999999</v>
      </c>
      <c r="BY456" s="10">
        <v>9.0499999999999997E-2</v>
      </c>
      <c r="BZ456" s="10">
        <v>26</v>
      </c>
      <c r="CA456" s="10">
        <v>10.1</v>
      </c>
      <c r="CB456" s="10">
        <v>0.98</v>
      </c>
      <c r="CC456" s="10">
        <v>0.4546</v>
      </c>
      <c r="CD456" s="10">
        <v>9.2299999999999993E-2</v>
      </c>
      <c r="CE456" s="10">
        <v>26</v>
      </c>
      <c r="CF456" s="10">
        <v>10.3</v>
      </c>
      <c r="CG456" s="10">
        <v>0.98</v>
      </c>
      <c r="CH456" s="10">
        <v>534</v>
      </c>
      <c r="CI456" s="10" t="s">
        <v>288</v>
      </c>
      <c r="CJ456" s="10">
        <v>1.7999999999999999E-2</v>
      </c>
      <c r="CK456" s="10">
        <v>3.7000000000000002E-3</v>
      </c>
      <c r="CL456" s="10">
        <v>1</v>
      </c>
      <c r="CM456" s="10">
        <v>10.6</v>
      </c>
      <c r="CN456" s="10">
        <v>0.98</v>
      </c>
      <c r="CO456" s="10">
        <v>3.56E-2</v>
      </c>
      <c r="CP456" s="10">
        <v>7.1999999999999998E-3</v>
      </c>
      <c r="CQ456" s="10">
        <v>2</v>
      </c>
      <c r="CR456" s="10">
        <v>10.5</v>
      </c>
      <c r="CS456" s="10">
        <v>0.98</v>
      </c>
      <c r="CT456" s="10">
        <v>3.5999999999999997E-2</v>
      </c>
      <c r="CU456" s="10">
        <v>7.3000000000000001E-3</v>
      </c>
      <c r="CV456" s="10">
        <v>2</v>
      </c>
      <c r="CW456" s="10">
        <v>10.6</v>
      </c>
      <c r="CX456" s="10">
        <v>0.98</v>
      </c>
      <c r="CY456" s="10">
        <v>570</v>
      </c>
      <c r="CZ456" s="10" t="s">
        <v>11</v>
      </c>
      <c r="DA456" s="10">
        <v>2.6379999999999999</v>
      </c>
      <c r="DB456" s="10">
        <v>1.129</v>
      </c>
      <c r="DC456" s="10">
        <v>157.7783</v>
      </c>
      <c r="DD456" s="10">
        <v>10.5</v>
      </c>
      <c r="DE456" s="10">
        <v>0.91900000000000004</v>
      </c>
      <c r="DF456" s="10">
        <v>5.2839999999999998</v>
      </c>
      <c r="DG456" s="10">
        <v>2.3559999999999999</v>
      </c>
      <c r="DH456" s="10">
        <v>318.11709999999999</v>
      </c>
      <c r="DI456" s="10">
        <v>10.5</v>
      </c>
      <c r="DJ456" s="10">
        <v>0.91300000000000003</v>
      </c>
      <c r="DK456" s="10">
        <v>4.819</v>
      </c>
      <c r="DL456" s="10">
        <v>2.081</v>
      </c>
      <c r="DM456" s="10">
        <v>288.62709999999998</v>
      </c>
      <c r="DN456" s="10">
        <v>10.5</v>
      </c>
      <c r="DO456" s="10">
        <v>0.91800000000000004</v>
      </c>
    </row>
    <row r="457" spans="1:119" x14ac:dyDescent="0.25">
      <c r="A457" s="10">
        <v>535</v>
      </c>
      <c r="B457" s="10" t="s">
        <v>289</v>
      </c>
      <c r="C457" s="10">
        <v>0.34</v>
      </c>
      <c r="D457" s="10">
        <v>0.14000000000000001</v>
      </c>
      <c r="E457" s="10">
        <v>20.8</v>
      </c>
      <c r="F457" s="10">
        <v>10.199999999999999</v>
      </c>
      <c r="G457" s="10">
        <v>0.93</v>
      </c>
      <c r="H457" s="10">
        <v>0.26</v>
      </c>
      <c r="I457" s="10">
        <v>0.1</v>
      </c>
      <c r="J457" s="10">
        <v>16</v>
      </c>
      <c r="K457" s="10">
        <v>10.1</v>
      </c>
      <c r="L457" s="10">
        <v>0.93</v>
      </c>
      <c r="M457" s="10">
        <v>0.28000000000000003</v>
      </c>
      <c r="N457" s="10">
        <v>0.11</v>
      </c>
      <c r="O457" s="10">
        <v>17</v>
      </c>
      <c r="P457" s="10">
        <v>10.1</v>
      </c>
      <c r="Q457" s="10">
        <v>0.93</v>
      </c>
      <c r="R457" s="10">
        <v>535</v>
      </c>
      <c r="S457" s="10" t="s">
        <v>289</v>
      </c>
      <c r="T457" s="10">
        <v>1.72E-2</v>
      </c>
      <c r="U457" s="10">
        <v>6.7999999999999996E-3</v>
      </c>
      <c r="V457" s="10">
        <v>1</v>
      </c>
      <c r="W457" s="10">
        <v>10.7</v>
      </c>
      <c r="Y457" s="10">
        <v>1.6899999999999998E-2</v>
      </c>
      <c r="Z457" s="10">
        <v>6.7000000000000002E-3</v>
      </c>
      <c r="AA457" s="10">
        <v>1</v>
      </c>
      <c r="AB457" s="10">
        <v>10.5</v>
      </c>
      <c r="AD457" s="10">
        <v>1.6899999999999998E-2</v>
      </c>
      <c r="AE457" s="10">
        <v>6.7000000000000002E-3</v>
      </c>
      <c r="AF457" s="10">
        <v>1</v>
      </c>
      <c r="AG457" s="10">
        <v>10.5</v>
      </c>
      <c r="AI457" s="10">
        <v>535</v>
      </c>
      <c r="AJ457" s="10" t="s">
        <v>289</v>
      </c>
      <c r="AK457" s="10">
        <v>0.25609999999999999</v>
      </c>
      <c r="AL457" s="10">
        <v>0.1012</v>
      </c>
      <c r="AM457" s="10">
        <v>14.9984</v>
      </c>
      <c r="AN457" s="10">
        <v>10.6</v>
      </c>
      <c r="AO457" s="10">
        <v>0.93</v>
      </c>
      <c r="AP457" s="10">
        <v>0.30730000000000002</v>
      </c>
      <c r="AQ457" s="10">
        <v>0.1215</v>
      </c>
      <c r="AR457" s="10">
        <v>17.9984</v>
      </c>
      <c r="AS457" s="10">
        <v>10.6</v>
      </c>
      <c r="AT457" s="10">
        <v>0.93</v>
      </c>
      <c r="AU457" s="10">
        <v>0.33829999999999999</v>
      </c>
      <c r="AV457" s="10">
        <v>0.13370000000000001</v>
      </c>
      <c r="AW457" s="10">
        <v>20.001899999999999</v>
      </c>
      <c r="AX457" s="10">
        <v>10.5</v>
      </c>
      <c r="AY457" s="10">
        <v>0.93</v>
      </c>
      <c r="AZ457" s="10">
        <v>535</v>
      </c>
      <c r="BA457" s="10" t="s">
        <v>289</v>
      </c>
      <c r="BB457" s="10">
        <v>1.72E-2</v>
      </c>
      <c r="BC457" s="10">
        <v>7.6E-3</v>
      </c>
      <c r="BD457" s="10">
        <v>1.0338000000000001</v>
      </c>
      <c r="BE457" s="10">
        <v>10.5</v>
      </c>
      <c r="BF457" s="10">
        <v>0.91</v>
      </c>
      <c r="BG457" s="10">
        <v>1.6899999999999998E-2</v>
      </c>
      <c r="BH457" s="10">
        <v>5.7999999999999996E-3</v>
      </c>
      <c r="BI457" s="10">
        <v>1.0084</v>
      </c>
      <c r="BJ457" s="10">
        <v>10.25</v>
      </c>
      <c r="BK457" s="10">
        <v>0.95</v>
      </c>
      <c r="BL457" s="10">
        <v>1.5599999999999999E-2</v>
      </c>
      <c r="BM457" s="10">
        <v>6.3E-3</v>
      </c>
      <c r="BN457" s="10">
        <v>0.94320000000000004</v>
      </c>
      <c r="BO457" s="10">
        <v>10.3</v>
      </c>
      <c r="BP457" s="10">
        <v>0.93</v>
      </c>
      <c r="BQ457" s="10">
        <v>535</v>
      </c>
      <c r="BR457" s="10" t="s">
        <v>289</v>
      </c>
      <c r="BS457" s="10">
        <v>0.25130000000000002</v>
      </c>
      <c r="BT457" s="10">
        <v>9.9299999999999999E-2</v>
      </c>
      <c r="BU457" s="10">
        <v>15</v>
      </c>
      <c r="BV457" s="10">
        <v>10.4</v>
      </c>
      <c r="BW457" s="10">
        <v>0.93</v>
      </c>
      <c r="BX457" s="10">
        <v>0.27660000000000001</v>
      </c>
      <c r="BY457" s="10">
        <v>0.10929999999999999</v>
      </c>
      <c r="BZ457" s="10">
        <v>17</v>
      </c>
      <c r="CA457" s="10">
        <v>10.1</v>
      </c>
      <c r="CB457" s="10">
        <v>0.93</v>
      </c>
      <c r="CC457" s="10">
        <v>0.28210000000000002</v>
      </c>
      <c r="CD457" s="10">
        <v>0.1115</v>
      </c>
      <c r="CE457" s="10">
        <v>17</v>
      </c>
      <c r="CF457" s="10">
        <v>10.3</v>
      </c>
      <c r="CG457" s="10">
        <v>0.93</v>
      </c>
      <c r="CH457" s="10">
        <v>535</v>
      </c>
      <c r="CI457" s="10" t="s">
        <v>289</v>
      </c>
      <c r="CJ457" s="10">
        <v>1.7100000000000001E-2</v>
      </c>
      <c r="CK457" s="10">
        <v>6.7000000000000002E-3</v>
      </c>
      <c r="CL457" s="10">
        <v>1</v>
      </c>
      <c r="CM457" s="10">
        <v>10.6</v>
      </c>
      <c r="CN457" s="10">
        <v>0.93</v>
      </c>
      <c r="CO457" s="10">
        <v>3.3799999999999997E-2</v>
      </c>
      <c r="CP457" s="10">
        <v>1.34E-2</v>
      </c>
      <c r="CQ457" s="10">
        <v>2</v>
      </c>
      <c r="CR457" s="10">
        <v>10.5</v>
      </c>
      <c r="CS457" s="10">
        <v>0.93</v>
      </c>
      <c r="CT457" s="10">
        <v>3.4099999999999998E-2</v>
      </c>
      <c r="CU457" s="10">
        <v>1.35E-2</v>
      </c>
      <c r="CV457" s="10">
        <v>2</v>
      </c>
      <c r="CW457" s="10">
        <v>10.6</v>
      </c>
      <c r="CX457" s="10">
        <v>0.93</v>
      </c>
      <c r="CY457" s="10">
        <v>571</v>
      </c>
      <c r="CZ457" s="10" t="s">
        <v>293</v>
      </c>
      <c r="DA457" s="10">
        <v>0</v>
      </c>
      <c r="DB457" s="10">
        <v>0</v>
      </c>
      <c r="DC457" s="10">
        <v>0</v>
      </c>
      <c r="DD457" s="10">
        <v>10.6</v>
      </c>
      <c r="DE457" s="10">
        <v>0</v>
      </c>
      <c r="DF457" s="10">
        <v>0</v>
      </c>
      <c r="DG457" s="10">
        <v>0</v>
      </c>
      <c r="DH457" s="10">
        <v>0</v>
      </c>
      <c r="DI457" s="10">
        <v>10.5</v>
      </c>
      <c r="DJ457" s="10">
        <v>0</v>
      </c>
      <c r="DK457" s="10">
        <v>0</v>
      </c>
      <c r="DL457" s="10">
        <v>0</v>
      </c>
      <c r="DM457" s="10">
        <v>0</v>
      </c>
      <c r="DN457" s="10">
        <v>10.5</v>
      </c>
      <c r="DO457" s="10">
        <v>0</v>
      </c>
    </row>
    <row r="458" spans="1:119" x14ac:dyDescent="0.25">
      <c r="A458" s="10">
        <v>536</v>
      </c>
      <c r="B458" s="10" t="s">
        <v>291</v>
      </c>
      <c r="C458" s="10">
        <v>0</v>
      </c>
      <c r="D458" s="10">
        <v>0</v>
      </c>
      <c r="E458" s="10">
        <v>0</v>
      </c>
      <c r="F458" s="10">
        <v>10.199999999999999</v>
      </c>
      <c r="G458" s="10">
        <v>0</v>
      </c>
      <c r="H458" s="10">
        <v>0</v>
      </c>
      <c r="I458" s="10">
        <v>0</v>
      </c>
      <c r="J458" s="10">
        <v>0</v>
      </c>
      <c r="K458" s="10">
        <v>10.1</v>
      </c>
      <c r="L458" s="10">
        <v>0</v>
      </c>
      <c r="M458" s="10">
        <v>0</v>
      </c>
      <c r="N458" s="10">
        <v>0</v>
      </c>
      <c r="O458" s="10">
        <v>0</v>
      </c>
      <c r="P458" s="10">
        <v>10.1</v>
      </c>
      <c r="Q458" s="10">
        <v>0</v>
      </c>
      <c r="R458" s="10">
        <v>536</v>
      </c>
      <c r="S458" s="10" t="s">
        <v>291</v>
      </c>
      <c r="T458" s="10">
        <v>0</v>
      </c>
      <c r="U458" s="10">
        <v>0</v>
      </c>
      <c r="V458" s="10">
        <v>0</v>
      </c>
      <c r="W458" s="10">
        <v>10.7</v>
      </c>
      <c r="Y458" s="10">
        <v>0</v>
      </c>
      <c r="Z458" s="10">
        <v>0</v>
      </c>
      <c r="AA458" s="10">
        <v>0</v>
      </c>
      <c r="AB458" s="10">
        <v>10.5</v>
      </c>
      <c r="AD458" s="10">
        <v>0</v>
      </c>
      <c r="AE458" s="10">
        <v>0</v>
      </c>
      <c r="AF458" s="10">
        <v>0</v>
      </c>
      <c r="AG458" s="10">
        <v>10.5</v>
      </c>
      <c r="AI458" s="10">
        <v>536</v>
      </c>
      <c r="AJ458" s="10" t="s">
        <v>291</v>
      </c>
      <c r="AK458" s="10">
        <v>0</v>
      </c>
      <c r="AL458" s="10">
        <v>0</v>
      </c>
      <c r="AM458" s="10">
        <v>0</v>
      </c>
      <c r="AN458" s="10">
        <v>10.6</v>
      </c>
      <c r="AO458" s="10">
        <v>0</v>
      </c>
      <c r="AP458" s="10">
        <v>0</v>
      </c>
      <c r="AQ458" s="10">
        <v>0</v>
      </c>
      <c r="AR458" s="10">
        <v>0</v>
      </c>
      <c r="AS458" s="10">
        <v>10.6</v>
      </c>
      <c r="AT458" s="10">
        <v>0</v>
      </c>
      <c r="AU458" s="10">
        <v>0</v>
      </c>
      <c r="AV458" s="10">
        <v>0</v>
      </c>
      <c r="AW458" s="10">
        <v>0</v>
      </c>
      <c r="AX458" s="10">
        <v>10.5</v>
      </c>
      <c r="AY458" s="10">
        <v>0</v>
      </c>
      <c r="AZ458" s="10">
        <v>536</v>
      </c>
      <c r="BA458" s="10" t="s">
        <v>291</v>
      </c>
      <c r="BB458" s="10">
        <v>0</v>
      </c>
      <c r="BC458" s="10">
        <v>0</v>
      </c>
      <c r="BD458" s="10">
        <v>0</v>
      </c>
      <c r="BE458" s="10">
        <v>10.5</v>
      </c>
      <c r="BF458" s="10">
        <v>0</v>
      </c>
      <c r="BG458" s="10">
        <v>0</v>
      </c>
      <c r="BH458" s="10">
        <v>0</v>
      </c>
      <c r="BI458" s="10">
        <v>0</v>
      </c>
      <c r="BJ458" s="10">
        <v>10.25</v>
      </c>
      <c r="BK458" s="10">
        <v>0</v>
      </c>
      <c r="BL458" s="10">
        <v>0</v>
      </c>
      <c r="BM458" s="10">
        <v>0</v>
      </c>
      <c r="BN458" s="10">
        <v>0</v>
      </c>
      <c r="BO458" s="10">
        <v>10.3</v>
      </c>
      <c r="BP458" s="10">
        <v>0</v>
      </c>
      <c r="BQ458" s="10">
        <v>536</v>
      </c>
      <c r="BR458" s="10" t="s">
        <v>291</v>
      </c>
      <c r="BS458" s="10">
        <v>0</v>
      </c>
      <c r="BT458" s="10">
        <v>0</v>
      </c>
      <c r="BU458" s="10">
        <v>0</v>
      </c>
      <c r="BV458" s="10">
        <v>10.4</v>
      </c>
      <c r="BW458" s="10">
        <v>0</v>
      </c>
      <c r="BX458" s="10">
        <v>0</v>
      </c>
      <c r="BY458" s="10">
        <v>0</v>
      </c>
      <c r="BZ458" s="10">
        <v>0</v>
      </c>
      <c r="CA458" s="10">
        <v>10.1</v>
      </c>
      <c r="CB458" s="10">
        <v>0</v>
      </c>
      <c r="CC458" s="10">
        <v>0</v>
      </c>
      <c r="CD458" s="10">
        <v>0</v>
      </c>
      <c r="CE458" s="10">
        <v>0</v>
      </c>
      <c r="CF458" s="10">
        <v>10.3</v>
      </c>
      <c r="CG458" s="10">
        <v>0</v>
      </c>
      <c r="CH458" s="10">
        <v>536</v>
      </c>
      <c r="CI458" s="10" t="s">
        <v>291</v>
      </c>
      <c r="CJ458" s="10">
        <v>0</v>
      </c>
      <c r="CK458" s="10">
        <v>0</v>
      </c>
      <c r="CL458" s="10">
        <v>0</v>
      </c>
      <c r="CM458" s="10">
        <v>10.6</v>
      </c>
      <c r="CN458" s="10">
        <v>0</v>
      </c>
      <c r="CO458" s="10">
        <v>0</v>
      </c>
      <c r="CP458" s="10">
        <v>0</v>
      </c>
      <c r="CQ458" s="10">
        <v>0</v>
      </c>
      <c r="CR458" s="10">
        <v>10.5</v>
      </c>
      <c r="CS458" s="10">
        <v>0</v>
      </c>
      <c r="CT458" s="10">
        <v>0</v>
      </c>
      <c r="CU458" s="10">
        <v>0</v>
      </c>
      <c r="CV458" s="10">
        <v>0</v>
      </c>
      <c r="CW458" s="10">
        <v>10.6</v>
      </c>
      <c r="CX458" s="10">
        <v>0</v>
      </c>
      <c r="CY458" s="10">
        <v>572</v>
      </c>
      <c r="CZ458" s="10" t="s">
        <v>294</v>
      </c>
      <c r="DA458" s="10">
        <v>1.1458999999999999</v>
      </c>
      <c r="DB458" s="10">
        <v>0.39279999999999998</v>
      </c>
      <c r="DC458" s="10">
        <v>65.979900000000001</v>
      </c>
      <c r="DD458" s="10">
        <v>10.6</v>
      </c>
      <c r="DE458" s="10">
        <v>0.95</v>
      </c>
      <c r="DF458" s="10">
        <v>1.7418</v>
      </c>
      <c r="DG458" s="10">
        <v>0.47620000000000001</v>
      </c>
      <c r="DH458" s="10">
        <v>99.291700000000006</v>
      </c>
      <c r="DI458" s="10">
        <v>10.5</v>
      </c>
      <c r="DJ458" s="10">
        <v>0.96</v>
      </c>
      <c r="DK458" s="10">
        <v>2.3111000000000002</v>
      </c>
      <c r="DL458" s="10">
        <v>0.58960000000000001</v>
      </c>
      <c r="DM458" s="10">
        <v>131.14879999999999</v>
      </c>
      <c r="DN458" s="10">
        <v>10.5</v>
      </c>
      <c r="DO458" s="10">
        <v>0.97</v>
      </c>
    </row>
    <row r="459" spans="1:119" x14ac:dyDescent="0.25">
      <c r="A459" s="10">
        <v>537</v>
      </c>
      <c r="B459" s="10" t="s">
        <v>307</v>
      </c>
      <c r="C459" s="10">
        <v>0.02</v>
      </c>
      <c r="D459" s="10">
        <v>0.01</v>
      </c>
      <c r="E459" s="10">
        <v>1.3</v>
      </c>
      <c r="F459" s="10">
        <v>10.199999999999999</v>
      </c>
      <c r="G459" s="10">
        <v>0.92</v>
      </c>
      <c r="H459" s="10">
        <v>0.02</v>
      </c>
      <c r="I459" s="10">
        <v>0.01</v>
      </c>
      <c r="J459" s="10">
        <v>1</v>
      </c>
      <c r="K459" s="10">
        <v>10.1</v>
      </c>
      <c r="L459" s="10">
        <v>0.92</v>
      </c>
      <c r="M459" s="10">
        <v>0.02</v>
      </c>
      <c r="N459" s="10">
        <v>0.01</v>
      </c>
      <c r="O459" s="10">
        <v>1</v>
      </c>
      <c r="P459" s="10">
        <v>10.1</v>
      </c>
      <c r="Q459" s="10">
        <v>0.92</v>
      </c>
      <c r="R459" s="10">
        <v>537</v>
      </c>
      <c r="S459" s="10" t="s">
        <v>307</v>
      </c>
      <c r="T459" s="10">
        <v>1.7100000000000001E-2</v>
      </c>
      <c r="U459" s="10">
        <v>7.3000000000000001E-3</v>
      </c>
      <c r="V459" s="10">
        <v>1</v>
      </c>
      <c r="W459" s="10">
        <v>10.7</v>
      </c>
      <c r="Y459" s="10">
        <v>0.20080000000000001</v>
      </c>
      <c r="Z459" s="10">
        <v>8.5500000000000007E-2</v>
      </c>
      <c r="AA459" s="10">
        <v>12</v>
      </c>
      <c r="AB459" s="10">
        <v>10.5</v>
      </c>
      <c r="AD459" s="10">
        <v>1.67E-2</v>
      </c>
      <c r="AE459" s="10">
        <v>7.1000000000000004E-3</v>
      </c>
      <c r="AF459" s="10">
        <v>1</v>
      </c>
      <c r="AG459" s="10">
        <v>10.5</v>
      </c>
      <c r="AI459" s="10">
        <v>537</v>
      </c>
      <c r="AJ459" s="10" t="s">
        <v>307</v>
      </c>
      <c r="AK459" s="10">
        <v>3.3799999999999997E-2</v>
      </c>
      <c r="AL459" s="10">
        <v>1.44E-2</v>
      </c>
      <c r="AM459" s="10">
        <v>2.0009000000000001</v>
      </c>
      <c r="AN459" s="10">
        <v>10.6</v>
      </c>
      <c r="AO459" s="10">
        <v>0.92</v>
      </c>
      <c r="AP459" s="10">
        <v>3.3799999999999997E-2</v>
      </c>
      <c r="AQ459" s="10">
        <v>1.44E-2</v>
      </c>
      <c r="AR459" s="10">
        <v>2.0009000000000001</v>
      </c>
      <c r="AS459" s="10">
        <v>10.6</v>
      </c>
      <c r="AT459" s="10">
        <v>0.92</v>
      </c>
      <c r="AU459" s="10">
        <v>3.3500000000000002E-2</v>
      </c>
      <c r="AV459" s="10">
        <v>1.43E-2</v>
      </c>
      <c r="AW459" s="10">
        <v>2.0019</v>
      </c>
      <c r="AX459" s="10">
        <v>10.5</v>
      </c>
      <c r="AY459" s="10">
        <v>0.92</v>
      </c>
      <c r="AZ459" s="10">
        <v>537</v>
      </c>
      <c r="BA459" s="10" t="s">
        <v>307</v>
      </c>
      <c r="BB459" s="10">
        <v>1.7000000000000001E-2</v>
      </c>
      <c r="BC459" s="10">
        <v>8.0999999999999996E-3</v>
      </c>
      <c r="BD459" s="10">
        <v>1.0362</v>
      </c>
      <c r="BE459" s="10">
        <v>10.5</v>
      </c>
      <c r="BF459" s="10">
        <v>0.9</v>
      </c>
      <c r="BG459" s="10">
        <v>1.6799999999999999E-2</v>
      </c>
      <c r="BH459" s="10">
        <v>6.1999999999999998E-3</v>
      </c>
      <c r="BI459" s="10">
        <v>1.0059</v>
      </c>
      <c r="BJ459" s="10">
        <v>10.25</v>
      </c>
      <c r="BK459" s="10">
        <v>0.94</v>
      </c>
      <c r="BL459" s="10">
        <v>1.54E-2</v>
      </c>
      <c r="BM459" s="10">
        <v>6.7999999999999996E-3</v>
      </c>
      <c r="BN459" s="10">
        <v>0.94369999999999998</v>
      </c>
      <c r="BO459" s="10">
        <v>10.3</v>
      </c>
      <c r="BP459" s="10">
        <v>0.92</v>
      </c>
      <c r="BQ459" s="10">
        <v>537</v>
      </c>
      <c r="BR459" s="10" t="s">
        <v>307</v>
      </c>
      <c r="BS459" s="10">
        <v>1.66E-2</v>
      </c>
      <c r="BT459" s="10">
        <v>7.1000000000000004E-3</v>
      </c>
      <c r="BU459" s="10">
        <v>1</v>
      </c>
      <c r="BV459" s="10">
        <v>10.4</v>
      </c>
      <c r="BW459" s="10">
        <v>0.92</v>
      </c>
      <c r="BX459" s="10">
        <v>1.61E-2</v>
      </c>
      <c r="BY459" s="10">
        <v>6.8999999999999999E-3</v>
      </c>
      <c r="BZ459" s="10">
        <v>1</v>
      </c>
      <c r="CA459" s="10">
        <v>10.1</v>
      </c>
      <c r="CB459" s="10">
        <v>0.92</v>
      </c>
      <c r="CC459" s="10">
        <v>1.6400000000000001E-2</v>
      </c>
      <c r="CD459" s="10">
        <v>7.0000000000000001E-3</v>
      </c>
      <c r="CE459" s="10">
        <v>1</v>
      </c>
      <c r="CF459" s="10">
        <v>10.3</v>
      </c>
      <c r="CG459" s="10">
        <v>0.92</v>
      </c>
      <c r="CH459" s="10">
        <v>537</v>
      </c>
      <c r="CI459" s="10" t="s">
        <v>307</v>
      </c>
      <c r="CJ459" s="10">
        <v>1.6899999999999998E-2</v>
      </c>
      <c r="CK459" s="10">
        <v>7.1999999999999998E-3</v>
      </c>
      <c r="CL459" s="10">
        <v>1</v>
      </c>
      <c r="CM459" s="10">
        <v>10.6</v>
      </c>
      <c r="CN459" s="10">
        <v>0.92</v>
      </c>
      <c r="CO459" s="10">
        <v>1.67E-2</v>
      </c>
      <c r="CP459" s="10">
        <v>7.1000000000000004E-3</v>
      </c>
      <c r="CQ459" s="10">
        <v>1</v>
      </c>
      <c r="CR459" s="10">
        <v>10.5</v>
      </c>
      <c r="CS459" s="10">
        <v>0.92</v>
      </c>
      <c r="CT459" s="10">
        <v>1.6899999999999998E-2</v>
      </c>
      <c r="CU459" s="10">
        <v>7.1999999999999998E-3</v>
      </c>
      <c r="CV459" s="10">
        <v>1</v>
      </c>
      <c r="CW459" s="10">
        <v>10.6</v>
      </c>
      <c r="CX459" s="10">
        <v>0.92</v>
      </c>
      <c r="CY459" s="10">
        <v>573</v>
      </c>
      <c r="CZ459" s="10" t="s">
        <v>296</v>
      </c>
      <c r="DA459" s="10">
        <v>0.2316</v>
      </c>
      <c r="DB459" s="10">
        <v>3.3000000000000002E-2</v>
      </c>
      <c r="DC459" s="10">
        <v>12.742000000000001</v>
      </c>
      <c r="DD459" s="10">
        <v>10.6</v>
      </c>
      <c r="DE459" s="10">
        <v>0.99</v>
      </c>
      <c r="DF459" s="10">
        <v>0.27539999999999998</v>
      </c>
      <c r="DG459" s="10">
        <v>4.4699999999999997E-2</v>
      </c>
      <c r="DH459" s="10">
        <v>15.341200000000001</v>
      </c>
      <c r="DI459" s="10">
        <v>10.5</v>
      </c>
      <c r="DJ459" s="10">
        <v>0.99</v>
      </c>
      <c r="DK459" s="10">
        <v>0.34300000000000003</v>
      </c>
      <c r="DL459" s="10">
        <v>5.3199999999999997E-2</v>
      </c>
      <c r="DM459" s="10">
        <v>19.088799999999999</v>
      </c>
      <c r="DN459" s="10">
        <v>10.5</v>
      </c>
      <c r="DO459" s="10">
        <v>0.99</v>
      </c>
    </row>
    <row r="460" spans="1:119" x14ac:dyDescent="0.25">
      <c r="A460" s="10">
        <v>538</v>
      </c>
      <c r="B460" s="10" t="s">
        <v>294</v>
      </c>
      <c r="C460" s="10">
        <v>0</v>
      </c>
      <c r="D460" s="10">
        <v>0</v>
      </c>
      <c r="E460" s="10">
        <v>0</v>
      </c>
      <c r="F460" s="10">
        <v>10.199999999999999</v>
      </c>
      <c r="G460" s="10">
        <v>0</v>
      </c>
      <c r="H460" s="10">
        <v>0</v>
      </c>
      <c r="I460" s="10">
        <v>0</v>
      </c>
      <c r="J460" s="10">
        <v>0</v>
      </c>
      <c r="K460" s="10">
        <v>10.1</v>
      </c>
      <c r="L460" s="10">
        <v>0</v>
      </c>
      <c r="M460" s="10">
        <v>0</v>
      </c>
      <c r="N460" s="10">
        <v>0</v>
      </c>
      <c r="O460" s="10">
        <v>0</v>
      </c>
      <c r="P460" s="10">
        <v>10.1</v>
      </c>
      <c r="Q460" s="10">
        <v>0</v>
      </c>
      <c r="R460" s="10">
        <v>538</v>
      </c>
      <c r="S460" s="10" t="s">
        <v>294</v>
      </c>
      <c r="T460" s="10">
        <v>0</v>
      </c>
      <c r="U460" s="10">
        <v>0</v>
      </c>
      <c r="V460" s="10">
        <v>0</v>
      </c>
      <c r="W460" s="10">
        <v>10.7</v>
      </c>
      <c r="Y460" s="10">
        <v>0</v>
      </c>
      <c r="Z460" s="10">
        <v>0</v>
      </c>
      <c r="AA460" s="10">
        <v>0</v>
      </c>
      <c r="AB460" s="10">
        <v>10.5</v>
      </c>
      <c r="AD460" s="10">
        <v>0</v>
      </c>
      <c r="AE460" s="10">
        <v>0</v>
      </c>
      <c r="AF460" s="10">
        <v>0</v>
      </c>
      <c r="AG460" s="10">
        <v>10.5</v>
      </c>
      <c r="AI460" s="10">
        <v>538</v>
      </c>
      <c r="AJ460" s="10" t="s">
        <v>294</v>
      </c>
      <c r="AK460" s="10">
        <v>0</v>
      </c>
      <c r="AL460" s="10">
        <v>0</v>
      </c>
      <c r="AM460" s="10">
        <v>0</v>
      </c>
      <c r="AN460" s="10">
        <v>10.6</v>
      </c>
      <c r="AO460" s="10">
        <v>0</v>
      </c>
      <c r="AP460" s="10">
        <v>0</v>
      </c>
      <c r="AQ460" s="10">
        <v>0</v>
      </c>
      <c r="AR460" s="10">
        <v>0</v>
      </c>
      <c r="AS460" s="10">
        <v>10.6</v>
      </c>
      <c r="AT460" s="10">
        <v>0</v>
      </c>
      <c r="AU460" s="10">
        <v>0</v>
      </c>
      <c r="AV460" s="10">
        <v>0</v>
      </c>
      <c r="AW460" s="10">
        <v>0</v>
      </c>
      <c r="AX460" s="10">
        <v>10.5</v>
      </c>
      <c r="AY460" s="10">
        <v>0</v>
      </c>
      <c r="AZ460" s="10">
        <v>538</v>
      </c>
      <c r="BA460" s="10" t="s">
        <v>294</v>
      </c>
      <c r="BB460" s="10">
        <v>0</v>
      </c>
      <c r="BC460" s="10">
        <v>0</v>
      </c>
      <c r="BD460" s="10">
        <v>0</v>
      </c>
      <c r="BE460" s="10">
        <v>10.5</v>
      </c>
      <c r="BF460" s="10">
        <v>0</v>
      </c>
      <c r="BG460" s="10">
        <v>0</v>
      </c>
      <c r="BH460" s="10">
        <v>0</v>
      </c>
      <c r="BI460" s="10">
        <v>0</v>
      </c>
      <c r="BJ460" s="10">
        <v>10.25</v>
      </c>
      <c r="BK460" s="10">
        <v>0</v>
      </c>
      <c r="BL460" s="10">
        <v>0</v>
      </c>
      <c r="BM460" s="10">
        <v>0</v>
      </c>
      <c r="BN460" s="10">
        <v>0</v>
      </c>
      <c r="BO460" s="10">
        <v>10.3</v>
      </c>
      <c r="BP460" s="10">
        <v>0</v>
      </c>
      <c r="BQ460" s="10">
        <v>538</v>
      </c>
      <c r="BR460" s="10" t="s">
        <v>294</v>
      </c>
      <c r="BS460" s="10">
        <v>0</v>
      </c>
      <c r="BT460" s="10">
        <v>0</v>
      </c>
      <c r="BU460" s="10">
        <v>0</v>
      </c>
      <c r="BV460" s="10">
        <v>10.4</v>
      </c>
      <c r="BW460" s="10">
        <v>0</v>
      </c>
      <c r="BX460" s="10">
        <v>0</v>
      </c>
      <c r="BY460" s="10">
        <v>0</v>
      </c>
      <c r="BZ460" s="10">
        <v>0</v>
      </c>
      <c r="CA460" s="10">
        <v>10.1</v>
      </c>
      <c r="CB460" s="10">
        <v>0</v>
      </c>
      <c r="CC460" s="10">
        <v>0</v>
      </c>
      <c r="CD460" s="10">
        <v>0</v>
      </c>
      <c r="CE460" s="10">
        <v>0</v>
      </c>
      <c r="CF460" s="10">
        <v>10.3</v>
      </c>
      <c r="CG460" s="10">
        <v>0</v>
      </c>
      <c r="CH460" s="10">
        <v>538</v>
      </c>
      <c r="CI460" s="10" t="s">
        <v>294</v>
      </c>
      <c r="CJ460" s="10">
        <v>0</v>
      </c>
      <c r="CK460" s="10">
        <v>0</v>
      </c>
      <c r="CL460" s="10">
        <v>0</v>
      </c>
      <c r="CM460" s="10">
        <v>10.6</v>
      </c>
      <c r="CN460" s="10">
        <v>0</v>
      </c>
      <c r="CO460" s="10">
        <v>0</v>
      </c>
      <c r="CP460" s="10">
        <v>0</v>
      </c>
      <c r="CQ460" s="10">
        <v>0</v>
      </c>
      <c r="CR460" s="10">
        <v>10.5</v>
      </c>
      <c r="CS460" s="10">
        <v>0</v>
      </c>
      <c r="CT460" s="10">
        <v>0</v>
      </c>
      <c r="CU460" s="10">
        <v>0</v>
      </c>
      <c r="CV460" s="10">
        <v>0</v>
      </c>
      <c r="CW460" s="10">
        <v>10.6</v>
      </c>
      <c r="CX460" s="10">
        <v>0</v>
      </c>
      <c r="CY460" s="10">
        <v>574</v>
      </c>
      <c r="CZ460" s="10" t="s">
        <v>308</v>
      </c>
      <c r="DA460" s="10">
        <v>4.4600000000000001E-2</v>
      </c>
      <c r="DB460" s="10">
        <v>2.5999999999999999E-3</v>
      </c>
      <c r="DC460" s="10">
        <v>2.4312999999999998</v>
      </c>
      <c r="DD460" s="10">
        <v>10.6</v>
      </c>
      <c r="DE460" s="10">
        <v>1</v>
      </c>
      <c r="DF460" s="10">
        <v>6.9000000000000006E-2</v>
      </c>
      <c r="DG460" s="10">
        <v>5.7999999999999996E-3</v>
      </c>
      <c r="DH460" s="10">
        <v>3.8098000000000001</v>
      </c>
      <c r="DI460" s="10">
        <v>10.5</v>
      </c>
      <c r="DJ460" s="10">
        <v>1</v>
      </c>
      <c r="DK460" s="10">
        <v>6.5199999999999994E-2</v>
      </c>
      <c r="DL460" s="10">
        <v>5.9999999999999995E-4</v>
      </c>
      <c r="DM460" s="10">
        <v>3.5851999999999999</v>
      </c>
      <c r="DN460" s="10">
        <v>10.5</v>
      </c>
      <c r="DO460" s="10">
        <v>1</v>
      </c>
    </row>
    <row r="461" spans="1:119" x14ac:dyDescent="0.25">
      <c r="A461" s="10">
        <v>539</v>
      </c>
      <c r="B461" s="10" t="s">
        <v>296</v>
      </c>
      <c r="C461" s="10">
        <v>0</v>
      </c>
      <c r="D461" s="10">
        <v>0</v>
      </c>
      <c r="E461" s="10">
        <v>0</v>
      </c>
      <c r="F461" s="10">
        <v>10.199999999999999</v>
      </c>
      <c r="G461" s="10">
        <v>0</v>
      </c>
      <c r="H461" s="10">
        <v>0</v>
      </c>
      <c r="I461" s="10">
        <v>0</v>
      </c>
      <c r="J461" s="10">
        <v>0</v>
      </c>
      <c r="K461" s="10">
        <v>10.1</v>
      </c>
      <c r="L461" s="10">
        <v>0</v>
      </c>
      <c r="M461" s="10">
        <v>0</v>
      </c>
      <c r="N461" s="10">
        <v>0</v>
      </c>
      <c r="O461" s="10">
        <v>0</v>
      </c>
      <c r="P461" s="10">
        <v>10.1</v>
      </c>
      <c r="Q461" s="10">
        <v>0</v>
      </c>
      <c r="R461" s="10">
        <v>539</v>
      </c>
      <c r="S461" s="10" t="s">
        <v>296</v>
      </c>
      <c r="T461" s="10">
        <v>0</v>
      </c>
      <c r="U461" s="10">
        <v>0</v>
      </c>
      <c r="V461" s="10">
        <v>0</v>
      </c>
      <c r="W461" s="10">
        <v>10.7</v>
      </c>
      <c r="Y461" s="10">
        <v>0</v>
      </c>
      <c r="Z461" s="10">
        <v>0</v>
      </c>
      <c r="AA461" s="10">
        <v>0</v>
      </c>
      <c r="AB461" s="10">
        <v>10.5</v>
      </c>
      <c r="AD461" s="10">
        <v>0</v>
      </c>
      <c r="AE461" s="10">
        <v>0</v>
      </c>
      <c r="AF461" s="10">
        <v>0</v>
      </c>
      <c r="AG461" s="10">
        <v>10.5</v>
      </c>
      <c r="AI461" s="10">
        <v>539</v>
      </c>
      <c r="AJ461" s="10" t="s">
        <v>296</v>
      </c>
      <c r="AK461" s="10">
        <v>0</v>
      </c>
      <c r="AL461" s="10">
        <v>0</v>
      </c>
      <c r="AM461" s="10">
        <v>0</v>
      </c>
      <c r="AN461" s="10">
        <v>10.6</v>
      </c>
      <c r="AO461" s="10">
        <v>0</v>
      </c>
      <c r="AP461" s="10">
        <v>0</v>
      </c>
      <c r="AQ461" s="10">
        <v>0</v>
      </c>
      <c r="AR461" s="10">
        <v>0</v>
      </c>
      <c r="AS461" s="10">
        <v>10.6</v>
      </c>
      <c r="AT461" s="10">
        <v>0</v>
      </c>
      <c r="AU461" s="10">
        <v>0</v>
      </c>
      <c r="AV461" s="10">
        <v>0</v>
      </c>
      <c r="AW461" s="10">
        <v>0</v>
      </c>
      <c r="AX461" s="10">
        <v>10.5</v>
      </c>
      <c r="AY461" s="10">
        <v>0</v>
      </c>
      <c r="AZ461" s="10">
        <v>539</v>
      </c>
      <c r="BA461" s="10" t="s">
        <v>296</v>
      </c>
      <c r="BB461" s="10">
        <v>0</v>
      </c>
      <c r="BC461" s="10">
        <v>0</v>
      </c>
      <c r="BD461" s="10">
        <v>0</v>
      </c>
      <c r="BE461" s="10">
        <v>10.5</v>
      </c>
      <c r="BF461" s="10">
        <v>0</v>
      </c>
      <c r="BG461" s="10">
        <v>0</v>
      </c>
      <c r="BH461" s="10">
        <v>0</v>
      </c>
      <c r="BI461" s="10">
        <v>0</v>
      </c>
      <c r="BJ461" s="10">
        <v>10.25</v>
      </c>
      <c r="BK461" s="10">
        <v>0</v>
      </c>
      <c r="BL461" s="10">
        <v>0</v>
      </c>
      <c r="BM461" s="10">
        <v>0</v>
      </c>
      <c r="BN461" s="10">
        <v>0</v>
      </c>
      <c r="BO461" s="10">
        <v>10.3</v>
      </c>
      <c r="BP461" s="10">
        <v>0</v>
      </c>
      <c r="BQ461" s="10">
        <v>539</v>
      </c>
      <c r="BR461" s="10" t="s">
        <v>296</v>
      </c>
      <c r="BS461" s="10">
        <v>0</v>
      </c>
      <c r="BT461" s="10">
        <v>0</v>
      </c>
      <c r="BU461" s="10">
        <v>0</v>
      </c>
      <c r="BV461" s="10">
        <v>10.4</v>
      </c>
      <c r="BW461" s="10">
        <v>0</v>
      </c>
      <c r="BX461" s="10">
        <v>0</v>
      </c>
      <c r="BY461" s="10">
        <v>0</v>
      </c>
      <c r="BZ461" s="10">
        <v>0</v>
      </c>
      <c r="CA461" s="10">
        <v>10.1</v>
      </c>
      <c r="CB461" s="10">
        <v>0</v>
      </c>
      <c r="CC461" s="10">
        <v>0</v>
      </c>
      <c r="CD461" s="10">
        <v>0</v>
      </c>
      <c r="CE461" s="10">
        <v>0</v>
      </c>
      <c r="CF461" s="10">
        <v>10.3</v>
      </c>
      <c r="CG461" s="10">
        <v>0</v>
      </c>
      <c r="CH461" s="10">
        <v>539</v>
      </c>
      <c r="CI461" s="10" t="s">
        <v>296</v>
      </c>
      <c r="CJ461" s="10">
        <v>0</v>
      </c>
      <c r="CK461" s="10">
        <v>0</v>
      </c>
      <c r="CL461" s="10">
        <v>0</v>
      </c>
      <c r="CM461" s="10">
        <v>10.6</v>
      </c>
      <c r="CN461" s="10">
        <v>0</v>
      </c>
      <c r="CO461" s="10">
        <v>0</v>
      </c>
      <c r="CP461" s="10">
        <v>0</v>
      </c>
      <c r="CQ461" s="10">
        <v>0</v>
      </c>
      <c r="CR461" s="10">
        <v>10.5</v>
      </c>
      <c r="CS461" s="10">
        <v>0</v>
      </c>
      <c r="CT461" s="10">
        <v>0</v>
      </c>
      <c r="CU461" s="10">
        <v>0</v>
      </c>
      <c r="CV461" s="10">
        <v>0</v>
      </c>
      <c r="CW461" s="10">
        <v>10.6</v>
      </c>
      <c r="CX461" s="10">
        <v>0</v>
      </c>
      <c r="CY461" s="10">
        <v>575</v>
      </c>
      <c r="CZ461" s="10" t="s">
        <v>299</v>
      </c>
      <c r="DA461" s="10">
        <v>1.5315000000000001</v>
      </c>
      <c r="DB461" s="10">
        <v>1.1561999999999999</v>
      </c>
      <c r="DC461" s="10">
        <v>104.5205</v>
      </c>
      <c r="DD461" s="10">
        <v>10.6</v>
      </c>
      <c r="DE461" s="10">
        <v>0.8</v>
      </c>
      <c r="DF461" s="10">
        <v>1.9165000000000001</v>
      </c>
      <c r="DG461" s="10">
        <v>1.4570000000000001</v>
      </c>
      <c r="DH461" s="10">
        <v>132.3759</v>
      </c>
      <c r="DI461" s="10">
        <v>10.5</v>
      </c>
      <c r="DJ461" s="10">
        <v>0.8</v>
      </c>
      <c r="DK461" s="10">
        <v>1.6129</v>
      </c>
      <c r="DL461" s="10">
        <v>1.2158</v>
      </c>
      <c r="DM461" s="10">
        <v>111.06100000000001</v>
      </c>
      <c r="DN461" s="10">
        <v>10.5</v>
      </c>
      <c r="DO461" s="10">
        <v>0.8</v>
      </c>
    </row>
    <row r="462" spans="1:119" x14ac:dyDescent="0.25">
      <c r="A462" s="10">
        <v>540</v>
      </c>
      <c r="B462" s="10" t="s">
        <v>83</v>
      </c>
      <c r="C462" s="10">
        <v>1.28</v>
      </c>
      <c r="D462" s="10">
        <v>0.28999999999999998</v>
      </c>
      <c r="E462" s="10">
        <v>20.5</v>
      </c>
      <c r="F462" s="10">
        <v>36.97</v>
      </c>
      <c r="G462" s="10">
        <v>0.97499999999999998</v>
      </c>
      <c r="H462" s="10">
        <v>1.44</v>
      </c>
      <c r="I462" s="10">
        <v>0.34</v>
      </c>
      <c r="J462" s="10">
        <v>23.46</v>
      </c>
      <c r="K462" s="10">
        <v>36.49</v>
      </c>
      <c r="L462" s="10">
        <v>0.97299999999999998</v>
      </c>
      <c r="M462" s="10">
        <v>1.57</v>
      </c>
      <c r="N462" s="10">
        <v>0.37</v>
      </c>
      <c r="O462" s="10">
        <v>25.75</v>
      </c>
      <c r="P462" s="10">
        <v>36.17</v>
      </c>
      <c r="Q462" s="10">
        <v>0.97299999999999998</v>
      </c>
      <c r="R462" s="10">
        <v>540</v>
      </c>
      <c r="S462" s="10" t="s">
        <v>83</v>
      </c>
      <c r="T462" s="10">
        <v>0.36</v>
      </c>
      <c r="U462" s="10">
        <v>0.2</v>
      </c>
      <c r="V462" s="10">
        <v>6.6101582800952681</v>
      </c>
      <c r="W462" s="10">
        <v>35.97</v>
      </c>
      <c r="Y462" s="10">
        <v>0.52</v>
      </c>
      <c r="Z462" s="10">
        <v>0.27</v>
      </c>
      <c r="AA462" s="10">
        <v>9.4570859085776497</v>
      </c>
      <c r="AB462" s="10">
        <v>35.770000000000003</v>
      </c>
      <c r="AD462" s="10">
        <v>0.52</v>
      </c>
      <c r="AE462" s="10">
        <v>0.28000000000000003</v>
      </c>
      <c r="AF462" s="10">
        <v>9.6512590640961768</v>
      </c>
      <c r="AG462" s="10">
        <v>35.33</v>
      </c>
      <c r="AI462" s="10">
        <v>540</v>
      </c>
      <c r="AJ462" s="10" t="s">
        <v>83</v>
      </c>
      <c r="AK462" s="10">
        <v>-1.159699901415864</v>
      </c>
      <c r="AL462" s="10">
        <v>-0.5901339404455751</v>
      </c>
      <c r="AM462" s="10">
        <v>-21.519518574101355</v>
      </c>
      <c r="AN462" s="10">
        <v>34.91049998342455</v>
      </c>
      <c r="AO462" s="10">
        <v>0.89124349464672814</v>
      </c>
      <c r="AP462" s="10">
        <v>-1.2973061216251704</v>
      </c>
      <c r="AQ462" s="10">
        <v>-0.65781106610781792</v>
      </c>
      <c r="AR462" s="10">
        <v>-24.444478511872873</v>
      </c>
      <c r="AS462" s="10">
        <v>34.354809537579726</v>
      </c>
      <c r="AT462" s="10">
        <v>0.89189456663739564</v>
      </c>
      <c r="AU462" s="10">
        <v>-1.304393964369597</v>
      </c>
      <c r="AV462" s="10">
        <v>-0.66537090584178082</v>
      </c>
      <c r="AW462" s="10">
        <v>-24.54773470697295</v>
      </c>
      <c r="AX462" s="10">
        <v>34.439493424592207</v>
      </c>
      <c r="AY462" s="10">
        <v>0.89079952623487801</v>
      </c>
      <c r="AZ462" s="10">
        <v>540</v>
      </c>
      <c r="BA462" s="10" t="s">
        <v>83</v>
      </c>
      <c r="BB462" s="10">
        <v>-0.3736268159741406</v>
      </c>
      <c r="BC462" s="10">
        <v>-0.20562162154841782</v>
      </c>
      <c r="BD462" s="10">
        <v>-6.820633499763777</v>
      </c>
      <c r="BE462" s="10">
        <v>36.099721132715665</v>
      </c>
      <c r="BF462" s="10">
        <v>0.87609025735250468</v>
      </c>
      <c r="BG462" s="10">
        <v>-0.51704552098388068</v>
      </c>
      <c r="BH462" s="10">
        <v>-0.26889324769249856</v>
      </c>
      <c r="BI462" s="10">
        <v>-9.4407392797875627</v>
      </c>
      <c r="BJ462" s="10">
        <v>35.640399255508683</v>
      </c>
      <c r="BK462" s="10">
        <v>0.88719602707934631</v>
      </c>
      <c r="BL462" s="10">
        <v>-0.56929709286732577</v>
      </c>
      <c r="BM462" s="10">
        <v>-0.29260934491830415</v>
      </c>
      <c r="BN462" s="10">
        <v>-10.347397494630426</v>
      </c>
      <c r="BO462" s="10">
        <v>35.715070230809708</v>
      </c>
      <c r="BP462" s="10">
        <v>0.88939707626668008</v>
      </c>
      <c r="BQ462" s="10">
        <v>540</v>
      </c>
      <c r="BR462" s="10" t="s">
        <v>83</v>
      </c>
      <c r="BS462" s="10">
        <v>-1.155</v>
      </c>
      <c r="BT462" s="10">
        <v>-0.28599999999999998</v>
      </c>
      <c r="BU462" s="10">
        <v>-19.495406550450241</v>
      </c>
      <c r="BV462" s="10">
        <v>35.238</v>
      </c>
      <c r="BW462" s="10">
        <v>0.97068386206415769</v>
      </c>
      <c r="BX462" s="10">
        <v>-1.3069999999999999</v>
      </c>
      <c r="BY462" s="10">
        <v>-0.32800000000000001</v>
      </c>
      <c r="BZ462" s="10">
        <v>-22.57547239637033</v>
      </c>
      <c r="CA462" s="10">
        <v>34.462000000000003</v>
      </c>
      <c r="CB462" s="10">
        <v>0.96992384278773403</v>
      </c>
      <c r="CC462" s="10">
        <v>-1.3260000000000001</v>
      </c>
      <c r="CD462" s="10">
        <v>-0.33200000000000002</v>
      </c>
      <c r="CE462" s="10">
        <v>-22.49196035820647</v>
      </c>
      <c r="CF462" s="10">
        <v>35.088000000000001</v>
      </c>
      <c r="CG462" s="10">
        <v>0.97005637248638532</v>
      </c>
      <c r="CH462" s="10">
        <v>540</v>
      </c>
      <c r="CI462" s="10" t="s">
        <v>83</v>
      </c>
      <c r="CJ462" s="10">
        <v>-0.34499999999999997</v>
      </c>
      <c r="CK462" s="10">
        <v>-9.7000000000000003E-2</v>
      </c>
      <c r="CL462" s="10">
        <v>-5.6623791825605032</v>
      </c>
      <c r="CM462" s="10">
        <v>36.540999999999997</v>
      </c>
      <c r="CN462" s="10">
        <v>0.9626736636637272</v>
      </c>
      <c r="CO462" s="10">
        <v>-0.51300000000000001</v>
      </c>
      <c r="CP462" s="10">
        <v>-0.13300000000000001</v>
      </c>
      <c r="CQ462" s="10">
        <v>-8.5409994884041271</v>
      </c>
      <c r="CR462" s="10">
        <v>35.823999999999998</v>
      </c>
      <c r="CS462" s="10">
        <v>0.96799689816580092</v>
      </c>
      <c r="CT462" s="10">
        <v>-0.53900000000000003</v>
      </c>
      <c r="CU462" s="10">
        <v>-0.14000000000000001</v>
      </c>
      <c r="CV462" s="10">
        <v>-8.8435954126795959</v>
      </c>
      <c r="CW462" s="10">
        <v>36.356000000000002</v>
      </c>
      <c r="CX462" s="10">
        <v>0.96788370292071912</v>
      </c>
      <c r="CY462" s="10">
        <v>576</v>
      </c>
      <c r="CZ462" s="10" t="s">
        <v>309</v>
      </c>
      <c r="DA462" s="10">
        <v>0.33760000000000001</v>
      </c>
      <c r="DB462" s="10">
        <v>0.26869999999999999</v>
      </c>
      <c r="DC462" s="10">
        <v>23.501999999999999</v>
      </c>
      <c r="DD462" s="10">
        <v>10.6</v>
      </c>
      <c r="DE462" s="10">
        <v>0.78</v>
      </c>
      <c r="DF462" s="10">
        <v>0.41389999999999999</v>
      </c>
      <c r="DG462" s="10">
        <v>0.31680000000000003</v>
      </c>
      <c r="DH462" s="10">
        <v>28.660799999999998</v>
      </c>
      <c r="DI462" s="10">
        <v>10.5</v>
      </c>
      <c r="DJ462" s="10">
        <v>0.79</v>
      </c>
      <c r="DK462" s="10">
        <v>0.43280000000000002</v>
      </c>
      <c r="DL462" s="10">
        <v>0.31</v>
      </c>
      <c r="DM462" s="10">
        <v>29.2727</v>
      </c>
      <c r="DN462" s="10">
        <v>10.5</v>
      </c>
      <c r="DO462" s="10">
        <v>0.81</v>
      </c>
    </row>
    <row r="463" spans="1:119" x14ac:dyDescent="0.25">
      <c r="A463" s="10">
        <v>541</v>
      </c>
      <c r="B463" s="10" t="s">
        <v>8</v>
      </c>
      <c r="R463" s="10">
        <v>541</v>
      </c>
      <c r="S463" s="10" t="s">
        <v>8</v>
      </c>
      <c r="AI463" s="10">
        <v>541</v>
      </c>
      <c r="AJ463" s="10" t="s">
        <v>8</v>
      </c>
      <c r="AZ463" s="10">
        <v>541</v>
      </c>
      <c r="BA463" s="10" t="s">
        <v>8</v>
      </c>
      <c r="BQ463" s="10">
        <v>541</v>
      </c>
      <c r="BR463" s="10" t="s">
        <v>8</v>
      </c>
      <c r="CH463" s="10">
        <v>541</v>
      </c>
      <c r="CI463" s="10" t="s">
        <v>8</v>
      </c>
      <c r="CY463" s="10">
        <v>577</v>
      </c>
      <c r="CZ463" s="10" t="s">
        <v>301</v>
      </c>
      <c r="DA463" s="10">
        <v>1.1051</v>
      </c>
      <c r="DB463" s="10">
        <v>0.59950000000000003</v>
      </c>
      <c r="DC463" s="10">
        <v>69.131600000000006</v>
      </c>
      <c r="DD463" s="10">
        <v>10.5</v>
      </c>
      <c r="DE463" s="10">
        <v>0.88</v>
      </c>
      <c r="DF463" s="10">
        <v>1.3122</v>
      </c>
      <c r="DG463" s="10">
        <v>0.54620000000000002</v>
      </c>
      <c r="DH463" s="10">
        <v>78.154499999999999</v>
      </c>
      <c r="DI463" s="10">
        <v>10.5</v>
      </c>
      <c r="DJ463" s="10">
        <v>0.92</v>
      </c>
      <c r="DK463" s="10">
        <v>1.6886000000000001</v>
      </c>
      <c r="DL463" s="10">
        <v>0.61770000000000003</v>
      </c>
      <c r="DM463" s="10">
        <v>98.867900000000006</v>
      </c>
      <c r="DN463" s="10">
        <v>10.5</v>
      </c>
      <c r="DO463" s="10">
        <v>0.94</v>
      </c>
    </row>
    <row r="464" spans="1:119" x14ac:dyDescent="0.25">
      <c r="A464" s="10">
        <v>542</v>
      </c>
      <c r="B464" s="10" t="s">
        <v>9</v>
      </c>
      <c r="C464" s="10">
        <v>1.24</v>
      </c>
      <c r="D464" s="10">
        <v>0.27</v>
      </c>
      <c r="E464" s="10">
        <v>20.5</v>
      </c>
      <c r="F464" s="10">
        <v>35.770000000000003</v>
      </c>
      <c r="G464" s="10">
        <v>0.97699999999999998</v>
      </c>
      <c r="H464" s="10">
        <v>1.39</v>
      </c>
      <c r="I464" s="10">
        <v>0.31</v>
      </c>
      <c r="J464" s="10">
        <v>23.46</v>
      </c>
      <c r="K464" s="10">
        <v>35.119999999999997</v>
      </c>
      <c r="L464" s="10">
        <v>0.97499999999999998</v>
      </c>
      <c r="M464" s="10">
        <v>1.51</v>
      </c>
      <c r="N464" s="10">
        <v>0.34</v>
      </c>
      <c r="O464" s="10">
        <v>25.75</v>
      </c>
      <c r="P464" s="10">
        <v>34.659999999999997</v>
      </c>
      <c r="Q464" s="10">
        <v>0.97599999999999998</v>
      </c>
      <c r="R464" s="10">
        <v>542</v>
      </c>
      <c r="S464" s="10" t="s">
        <v>9</v>
      </c>
      <c r="T464" s="10">
        <v>0.36</v>
      </c>
      <c r="U464" s="10">
        <v>0.2</v>
      </c>
      <c r="V464" s="10">
        <v>6.6101582800952681</v>
      </c>
      <c r="W464" s="10">
        <v>35.97</v>
      </c>
      <c r="Y464" s="10">
        <v>0.52</v>
      </c>
      <c r="Z464" s="10">
        <v>0.27</v>
      </c>
      <c r="AA464" s="10">
        <v>9.4570859085776497</v>
      </c>
      <c r="AB464" s="10">
        <v>35.770000000000003</v>
      </c>
      <c r="AD464" s="10">
        <v>0.52</v>
      </c>
      <c r="AE464" s="10">
        <v>0.28000000000000003</v>
      </c>
      <c r="AF464" s="10">
        <v>9.6512590640961768</v>
      </c>
      <c r="AG464" s="10">
        <v>35.33</v>
      </c>
      <c r="AI464" s="10">
        <v>542</v>
      </c>
      <c r="AJ464" s="10" t="s">
        <v>9</v>
      </c>
      <c r="AK464" s="10">
        <v>1.1596999014158647</v>
      </c>
      <c r="AL464" s="10">
        <v>0.5901339404455761</v>
      </c>
      <c r="AM464" s="10">
        <v>21.519518574101372</v>
      </c>
      <c r="AN464" s="10">
        <v>34.91049998342455</v>
      </c>
      <c r="AO464" s="10">
        <v>0.89124349464672803</v>
      </c>
      <c r="AP464" s="10">
        <v>1.2973061216251711</v>
      </c>
      <c r="AQ464" s="10">
        <v>0.6578110661078187</v>
      </c>
      <c r="AR464" s="10">
        <v>24.444478511872894</v>
      </c>
      <c r="AS464" s="10">
        <v>34.354809537579726</v>
      </c>
      <c r="AT464" s="10">
        <v>0.89189456663739541</v>
      </c>
      <c r="AU464" s="10">
        <v>1.3043939643695914</v>
      </c>
      <c r="AV464" s="10">
        <v>0.66537090584177561</v>
      </c>
      <c r="AW464" s="10">
        <v>24.547734706972825</v>
      </c>
      <c r="AX464" s="10">
        <v>34.439493424592207</v>
      </c>
      <c r="AY464" s="10">
        <v>0.89079952623487868</v>
      </c>
      <c r="AZ464" s="10">
        <v>542</v>
      </c>
      <c r="BA464" s="10" t="s">
        <v>9</v>
      </c>
      <c r="BB464" s="10">
        <v>0.37362681597414649</v>
      </c>
      <c r="BC464" s="10">
        <v>0.20562162154842428</v>
      </c>
      <c r="BD464" s="10">
        <v>6.8206334997639111</v>
      </c>
      <c r="BE464" s="10">
        <v>36.099721132715665</v>
      </c>
      <c r="BF464" s="10">
        <v>0.87609025735250134</v>
      </c>
      <c r="BG464" s="10">
        <v>0.51704552098386625</v>
      </c>
      <c r="BH464" s="10">
        <v>0.26889324769250683</v>
      </c>
      <c r="BI464" s="10">
        <v>9.440739279787417</v>
      </c>
      <c r="BJ464" s="10">
        <v>35.640399255508683</v>
      </c>
      <c r="BK464" s="10">
        <v>0.8871960270793352</v>
      </c>
      <c r="BL464" s="10">
        <v>0.5692970928673089</v>
      </c>
      <c r="BM464" s="10">
        <v>0.29260934491829921</v>
      </c>
      <c r="BN464" s="10">
        <v>10.347397494630147</v>
      </c>
      <c r="BO464" s="10">
        <v>35.715070230809708</v>
      </c>
      <c r="BP464" s="10">
        <v>0.88939707626667774</v>
      </c>
      <c r="BQ464" s="10">
        <v>542</v>
      </c>
      <c r="BR464" s="10" t="s">
        <v>9</v>
      </c>
      <c r="BS464" s="10">
        <v>1.155</v>
      </c>
      <c r="BT464" s="10">
        <v>0.28599999999999998</v>
      </c>
      <c r="BU464" s="10">
        <v>19.495406550450241</v>
      </c>
      <c r="BV464" s="10">
        <v>35.238</v>
      </c>
      <c r="BW464" s="10">
        <v>0.97068386206415769</v>
      </c>
      <c r="BX464" s="10">
        <v>1.3069999999999999</v>
      </c>
      <c r="BY464" s="10">
        <v>0.32800000000000001</v>
      </c>
      <c r="BZ464" s="10">
        <v>22.57547239637033</v>
      </c>
      <c r="CA464" s="10">
        <v>34.462000000000003</v>
      </c>
      <c r="CB464" s="10">
        <v>0.96992384278773403</v>
      </c>
      <c r="CC464" s="10">
        <v>1.3260000000000001</v>
      </c>
      <c r="CD464" s="10">
        <v>0.33200000000000002</v>
      </c>
      <c r="CE464" s="10">
        <v>22.49196035820647</v>
      </c>
      <c r="CF464" s="10">
        <v>35.088000000000001</v>
      </c>
      <c r="CG464" s="10">
        <v>0.97005637248638532</v>
      </c>
      <c r="CH464" s="10">
        <v>542</v>
      </c>
      <c r="CI464" s="10" t="s">
        <v>9</v>
      </c>
      <c r="CJ464" s="10">
        <v>0.34499999999999997</v>
      </c>
      <c r="CK464" s="10">
        <v>9.7000000000000003E-2</v>
      </c>
      <c r="CL464" s="10">
        <v>5.6623791825605032</v>
      </c>
      <c r="CM464" s="10">
        <v>36.540999999999997</v>
      </c>
      <c r="CN464" s="10">
        <v>0.9626736636637272</v>
      </c>
      <c r="CO464" s="10">
        <v>0.51300000000000001</v>
      </c>
      <c r="CP464" s="10">
        <v>0.13300000000000001</v>
      </c>
      <c r="CQ464" s="10">
        <v>8.5409994884041271</v>
      </c>
      <c r="CR464" s="10">
        <v>35.823999999999998</v>
      </c>
      <c r="CS464" s="10">
        <v>0.96799689816580092</v>
      </c>
      <c r="CT464" s="10">
        <v>0.53900000000000003</v>
      </c>
      <c r="CU464" s="10">
        <v>0.14000000000000001</v>
      </c>
      <c r="CV464" s="10">
        <v>8.8435954126795959</v>
      </c>
      <c r="CW464" s="10">
        <v>36.356000000000002</v>
      </c>
      <c r="CX464" s="10">
        <v>0.96788370292071912</v>
      </c>
      <c r="CY464" s="10">
        <v>578</v>
      </c>
      <c r="CZ464" s="10" t="s">
        <v>316</v>
      </c>
      <c r="DA464" s="10">
        <v>0.99299999999999999</v>
      </c>
      <c r="DB464" s="10">
        <v>0.45240000000000002</v>
      </c>
      <c r="DC464" s="10">
        <v>60</v>
      </c>
      <c r="DD464" s="10">
        <v>10.5</v>
      </c>
      <c r="DE464" s="10">
        <v>0.91</v>
      </c>
      <c r="DF464" s="10">
        <v>1.8205</v>
      </c>
      <c r="DG464" s="10">
        <v>0.82940000000000003</v>
      </c>
      <c r="DH464" s="10">
        <v>110</v>
      </c>
      <c r="DI464" s="10">
        <v>10.5</v>
      </c>
      <c r="DJ464" s="10">
        <v>0.91</v>
      </c>
      <c r="DK464" s="10">
        <v>1.8205</v>
      </c>
      <c r="DL464" s="10">
        <v>0.82940000000000003</v>
      </c>
      <c r="DM464" s="10">
        <v>110</v>
      </c>
      <c r="DN464" s="10">
        <v>10.5</v>
      </c>
      <c r="DO464" s="10">
        <v>0.91</v>
      </c>
    </row>
    <row r="465" spans="1:119" x14ac:dyDescent="0.25">
      <c r="A465" s="10">
        <v>543</v>
      </c>
      <c r="B465" s="10" t="s">
        <v>10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543</v>
      </c>
      <c r="S465" s="10" t="s">
        <v>10</v>
      </c>
      <c r="AI465" s="10">
        <v>543</v>
      </c>
      <c r="AJ465" s="10" t="s">
        <v>10</v>
      </c>
      <c r="AZ465" s="10">
        <v>543</v>
      </c>
      <c r="BA465" s="10" t="s">
        <v>10</v>
      </c>
      <c r="BQ465" s="10">
        <v>543</v>
      </c>
      <c r="BR465" s="10" t="s">
        <v>10</v>
      </c>
      <c r="CH465" s="10">
        <v>543</v>
      </c>
      <c r="CI465" s="10" t="s">
        <v>10</v>
      </c>
      <c r="CY465" s="10">
        <v>579</v>
      </c>
      <c r="CZ465" s="10" t="s">
        <v>311</v>
      </c>
      <c r="DA465" s="10">
        <v>0</v>
      </c>
      <c r="DB465" s="10">
        <v>0</v>
      </c>
      <c r="DC465" s="10">
        <v>0</v>
      </c>
      <c r="DD465" s="10">
        <v>10.5</v>
      </c>
      <c r="DE465" s="10">
        <v>0</v>
      </c>
      <c r="DF465" s="10">
        <v>0</v>
      </c>
      <c r="DG465" s="10">
        <v>0</v>
      </c>
      <c r="DH465" s="10">
        <v>0</v>
      </c>
      <c r="DI465" s="10">
        <v>10.5</v>
      </c>
      <c r="DJ465" s="10">
        <v>0</v>
      </c>
      <c r="DK465" s="10">
        <v>0</v>
      </c>
      <c r="DL465" s="10">
        <v>0</v>
      </c>
      <c r="DM465" s="10">
        <v>0</v>
      </c>
      <c r="DN465" s="10">
        <v>10.5</v>
      </c>
      <c r="DO465" s="10">
        <v>0</v>
      </c>
    </row>
    <row r="466" spans="1:119" x14ac:dyDescent="0.25">
      <c r="A466" s="10">
        <v>544</v>
      </c>
      <c r="B466" s="10" t="s">
        <v>11</v>
      </c>
      <c r="C466" s="10">
        <v>1.23</v>
      </c>
      <c r="D466" s="10">
        <v>0.2</v>
      </c>
      <c r="E466" s="10">
        <v>68</v>
      </c>
      <c r="F466" s="10">
        <v>10.6</v>
      </c>
      <c r="G466" s="10">
        <v>0.99</v>
      </c>
      <c r="H466" s="10">
        <v>1.38</v>
      </c>
      <c r="I466" s="10">
        <v>0.23</v>
      </c>
      <c r="J466" s="10">
        <v>77</v>
      </c>
      <c r="K466" s="10">
        <v>10.5</v>
      </c>
      <c r="L466" s="10">
        <v>0.99</v>
      </c>
      <c r="M466" s="10">
        <v>1.49</v>
      </c>
      <c r="N466" s="10">
        <v>0.24</v>
      </c>
      <c r="O466" s="10">
        <v>83.95</v>
      </c>
      <c r="P466" s="10">
        <v>10.4</v>
      </c>
      <c r="Q466" s="10">
        <v>0.99</v>
      </c>
      <c r="R466" s="10">
        <v>544</v>
      </c>
      <c r="S466" s="10" t="s">
        <v>11</v>
      </c>
      <c r="T466" s="10">
        <v>0.35</v>
      </c>
      <c r="U466" s="10">
        <v>0.17</v>
      </c>
      <c r="V466" s="10">
        <v>21.033999999999999</v>
      </c>
      <c r="W466" s="10">
        <v>10.68</v>
      </c>
      <c r="Y466" s="10">
        <v>0.51</v>
      </c>
      <c r="Z466" s="10">
        <v>0.24</v>
      </c>
      <c r="AA466" s="10">
        <v>30.846</v>
      </c>
      <c r="AB466" s="10">
        <v>10.55</v>
      </c>
      <c r="AD466" s="10">
        <v>0.51</v>
      </c>
      <c r="AE466" s="10">
        <v>0.25</v>
      </c>
      <c r="AF466" s="10">
        <v>30.995000000000001</v>
      </c>
      <c r="AG466" s="10">
        <v>10.58</v>
      </c>
      <c r="AI466" s="10">
        <v>544</v>
      </c>
      <c r="AJ466" s="10" t="s">
        <v>11</v>
      </c>
      <c r="AK466" s="10">
        <v>1.1490000000332312</v>
      </c>
      <c r="AL466" s="10">
        <v>0.52700007485922817</v>
      </c>
      <c r="AM466" s="10">
        <v>70.856999999999999</v>
      </c>
      <c r="AN466" s="10">
        <v>10.3</v>
      </c>
      <c r="AO466" s="10">
        <v>0.90900000000000003</v>
      </c>
      <c r="AP466" s="10">
        <v>1.284999999997809</v>
      </c>
      <c r="AQ466" s="10">
        <v>0.58300008519158031</v>
      </c>
      <c r="AR466" s="10">
        <v>79.870999999999995</v>
      </c>
      <c r="AS466" s="10">
        <v>10.199999999999999</v>
      </c>
      <c r="AT466" s="10">
        <v>0.91100000000000003</v>
      </c>
      <c r="AU466" s="10">
        <v>1.292000000013972</v>
      </c>
      <c r="AV466" s="10">
        <v>0.59000009611475912</v>
      </c>
      <c r="AW466" s="10">
        <v>79.846999999999994</v>
      </c>
      <c r="AX466" s="10">
        <v>10.27</v>
      </c>
      <c r="AY466" s="10">
        <v>0.91</v>
      </c>
      <c r="AZ466" s="10">
        <v>544</v>
      </c>
      <c r="BA466" s="10" t="s">
        <v>11</v>
      </c>
      <c r="BB466" s="10">
        <v>0.36799999998217192</v>
      </c>
      <c r="BC466" s="10">
        <v>0.17900001050218547</v>
      </c>
      <c r="BD466" s="10">
        <v>22.938500000000001</v>
      </c>
      <c r="BE466" s="10">
        <v>10.3</v>
      </c>
      <c r="BF466" s="10">
        <v>0.89900000000000002</v>
      </c>
      <c r="BG466" s="10">
        <v>0.5110000000145386</v>
      </c>
      <c r="BH466" s="10">
        <v>0.23900001448512748</v>
      </c>
      <c r="BI466" s="10">
        <v>31.9314</v>
      </c>
      <c r="BJ466" s="10">
        <v>10.199999999999999</v>
      </c>
      <c r="BK466" s="10">
        <v>0.90600000000000003</v>
      </c>
      <c r="BL466" s="10">
        <v>0.56299999994283512</v>
      </c>
      <c r="BM466" s="10">
        <v>0.26100001398610928</v>
      </c>
      <c r="BN466" s="10">
        <v>34.885899999999999</v>
      </c>
      <c r="BO466" s="10">
        <v>10.27</v>
      </c>
      <c r="BP466" s="10">
        <v>0.90700000000000003</v>
      </c>
      <c r="BQ466" s="10">
        <v>544</v>
      </c>
      <c r="BR466" s="10" t="s">
        <v>11</v>
      </c>
      <c r="BS466" s="10">
        <v>1.145</v>
      </c>
      <c r="BT466" s="10">
        <v>0.23</v>
      </c>
      <c r="BU466" s="10">
        <v>63.9726</v>
      </c>
      <c r="BV466" s="10">
        <v>10.54</v>
      </c>
      <c r="BW466" s="10">
        <v>0.98</v>
      </c>
      <c r="BX466" s="10">
        <v>1.296</v>
      </c>
      <c r="BY466" s="10">
        <v>0.26100000000000001</v>
      </c>
      <c r="BZ466" s="10">
        <v>73.960099999999997</v>
      </c>
      <c r="CA466" s="10">
        <v>10.32</v>
      </c>
      <c r="CB466" s="10">
        <v>0.98</v>
      </c>
      <c r="CC466" s="10">
        <v>1.3149999999999999</v>
      </c>
      <c r="CD466" s="10">
        <v>0.26400000000000001</v>
      </c>
      <c r="CE466" s="10">
        <v>73.960300000000004</v>
      </c>
      <c r="CF466" s="10">
        <v>10.47</v>
      </c>
      <c r="CG466" s="10">
        <v>0.98</v>
      </c>
      <c r="CH466" s="10">
        <v>544</v>
      </c>
      <c r="CI466" s="10" t="s">
        <v>11</v>
      </c>
      <c r="CJ466" s="10">
        <v>0.33900000000000002</v>
      </c>
      <c r="CK466" s="10">
        <v>7.0999999999999994E-2</v>
      </c>
      <c r="CL466" s="10">
        <v>18.972300000000001</v>
      </c>
      <c r="CM466" s="10">
        <v>10.54</v>
      </c>
      <c r="CN466" s="10">
        <v>0.97899999999999998</v>
      </c>
      <c r="CO466" s="10">
        <v>0.50800000000000001</v>
      </c>
      <c r="CP466" s="10">
        <v>0.104</v>
      </c>
      <c r="CQ466" s="10">
        <v>29.009399999999999</v>
      </c>
      <c r="CR466" s="10">
        <v>10.32</v>
      </c>
      <c r="CS466" s="10">
        <v>0.98</v>
      </c>
      <c r="CT466" s="10">
        <v>0.53300000000000003</v>
      </c>
      <c r="CU466" s="10">
        <v>0.11</v>
      </c>
      <c r="CV466" s="10">
        <v>30.0108</v>
      </c>
      <c r="CW466" s="10">
        <v>10.47</v>
      </c>
      <c r="CX466" s="10">
        <v>0.97899999999999998</v>
      </c>
      <c r="CY466" s="10">
        <v>580</v>
      </c>
      <c r="CZ466" s="10" t="s">
        <v>313</v>
      </c>
      <c r="DA466" s="10">
        <v>0.54010000000000002</v>
      </c>
      <c r="DB466" s="10">
        <v>7.6999999999999999E-2</v>
      </c>
      <c r="DC466" s="10">
        <v>30</v>
      </c>
      <c r="DD466" s="10">
        <v>10.5</v>
      </c>
      <c r="DE466" s="10">
        <v>0.99</v>
      </c>
      <c r="DF466" s="10">
        <v>2.1515</v>
      </c>
      <c r="DG466" s="10">
        <v>0.98019999999999996</v>
      </c>
      <c r="DH466" s="10">
        <v>130</v>
      </c>
      <c r="DI466" s="10">
        <v>10.5</v>
      </c>
      <c r="DJ466" s="10">
        <v>0.91</v>
      </c>
      <c r="DK466" s="10">
        <v>1.3093999999999999</v>
      </c>
      <c r="DL466" s="10">
        <v>0.63419999999999999</v>
      </c>
      <c r="DM466" s="10">
        <v>80</v>
      </c>
      <c r="DN466" s="10">
        <v>10.5</v>
      </c>
      <c r="DO466" s="10">
        <v>0.9</v>
      </c>
    </row>
    <row r="467" spans="1:119" x14ac:dyDescent="0.25">
      <c r="A467" s="10">
        <v>545</v>
      </c>
      <c r="B467" s="10" t="s">
        <v>285</v>
      </c>
      <c r="C467" s="10">
        <v>0.3</v>
      </c>
      <c r="D467" s="10">
        <v>0.14000000000000001</v>
      </c>
      <c r="E467" s="10">
        <v>18</v>
      </c>
      <c r="F467" s="10">
        <v>10.6</v>
      </c>
      <c r="G467" s="10">
        <v>0.91</v>
      </c>
      <c r="H467" s="10">
        <v>0.3</v>
      </c>
      <c r="I467" s="10">
        <v>0.14000000000000001</v>
      </c>
      <c r="J467" s="10">
        <v>18</v>
      </c>
      <c r="K467" s="10">
        <v>10.5</v>
      </c>
      <c r="L467" s="10">
        <v>0.91</v>
      </c>
      <c r="M467" s="10">
        <v>0.34</v>
      </c>
      <c r="N467" s="10">
        <v>0.15</v>
      </c>
      <c r="O467" s="10">
        <v>20.7</v>
      </c>
      <c r="P467" s="10">
        <v>10.4</v>
      </c>
      <c r="Q467" s="10">
        <v>0.91</v>
      </c>
      <c r="R467" s="10">
        <v>545</v>
      </c>
      <c r="S467" s="10" t="s">
        <v>285</v>
      </c>
      <c r="T467" s="10">
        <v>0.12870000000000001</v>
      </c>
      <c r="U467" s="10">
        <v>7.2999999999999995E-2</v>
      </c>
      <c r="V467" s="10">
        <v>8</v>
      </c>
      <c r="W467" s="10">
        <v>10.68</v>
      </c>
      <c r="Y467" s="10">
        <v>0.1749</v>
      </c>
      <c r="Z467" s="10">
        <v>9.9099999999999994E-2</v>
      </c>
      <c r="AA467" s="10">
        <v>11</v>
      </c>
      <c r="AB467" s="10">
        <v>10.55</v>
      </c>
      <c r="AD467" s="10">
        <v>0.20730000000000001</v>
      </c>
      <c r="AE467" s="10">
        <v>0.11749999999999999</v>
      </c>
      <c r="AF467" s="10">
        <v>13</v>
      </c>
      <c r="AG467" s="10">
        <v>10.58</v>
      </c>
      <c r="AI467" s="10">
        <v>545</v>
      </c>
      <c r="AJ467" s="10" t="s">
        <v>285</v>
      </c>
      <c r="AK467" s="10">
        <v>0.27939999999999998</v>
      </c>
      <c r="AL467" s="10">
        <v>0.1583</v>
      </c>
      <c r="AM467" s="10">
        <v>18</v>
      </c>
      <c r="AN467" s="10">
        <v>10.3</v>
      </c>
      <c r="AO467" s="10">
        <v>0.87</v>
      </c>
      <c r="AP467" s="10">
        <v>0.29199999999999998</v>
      </c>
      <c r="AQ467" s="10">
        <v>0.16550000000000001</v>
      </c>
      <c r="AR467" s="10">
        <v>19</v>
      </c>
      <c r="AS467" s="10">
        <v>10.199999999999999</v>
      </c>
      <c r="AT467" s="10">
        <v>0.87</v>
      </c>
      <c r="AU467" s="10">
        <v>0.29399999999999998</v>
      </c>
      <c r="AV467" s="10">
        <v>0.1666</v>
      </c>
      <c r="AW467" s="10">
        <v>19</v>
      </c>
      <c r="AX467" s="10">
        <v>10.27</v>
      </c>
      <c r="AY467" s="10">
        <v>0.87</v>
      </c>
      <c r="AZ467" s="10">
        <v>545</v>
      </c>
      <c r="BA467" s="10" t="s">
        <v>285</v>
      </c>
      <c r="BB467" s="10">
        <v>0.1588</v>
      </c>
      <c r="BC467" s="10">
        <v>8.1299999999999997E-2</v>
      </c>
      <c r="BD467" s="10">
        <v>10</v>
      </c>
      <c r="BE467" s="10">
        <v>10.3</v>
      </c>
      <c r="BF467" s="10">
        <v>0.89</v>
      </c>
      <c r="BG467" s="10">
        <v>0.18870000000000001</v>
      </c>
      <c r="BH467" s="10">
        <v>9.6699999999999994E-2</v>
      </c>
      <c r="BI467" s="10">
        <v>12</v>
      </c>
      <c r="BJ467" s="10">
        <v>10.199999999999999</v>
      </c>
      <c r="BK467" s="10">
        <v>0.89</v>
      </c>
      <c r="BL467" s="10">
        <v>0.1741</v>
      </c>
      <c r="BM467" s="10">
        <v>8.9200000000000002E-2</v>
      </c>
      <c r="BN467" s="10">
        <v>11</v>
      </c>
      <c r="BO467" s="10">
        <v>10.27</v>
      </c>
      <c r="BP467" s="10">
        <v>0.89</v>
      </c>
      <c r="BQ467" s="10">
        <v>545</v>
      </c>
      <c r="BR467" s="10" t="s">
        <v>285</v>
      </c>
      <c r="BS467" s="10">
        <v>0.2833</v>
      </c>
      <c r="BT467" s="10">
        <v>7.0999999999999994E-2</v>
      </c>
      <c r="BU467" s="10">
        <v>16</v>
      </c>
      <c r="BV467" s="10">
        <v>10.54</v>
      </c>
      <c r="BW467" s="10">
        <v>0.97</v>
      </c>
      <c r="BX467" s="10">
        <v>0.31209999999999999</v>
      </c>
      <c r="BY467" s="10">
        <v>7.8200000000000006E-2</v>
      </c>
      <c r="BZ467" s="10">
        <v>18</v>
      </c>
      <c r="CA467" s="10">
        <v>10.32</v>
      </c>
      <c r="CB467" s="10">
        <v>0.97</v>
      </c>
      <c r="CC467" s="10">
        <v>0.3342</v>
      </c>
      <c r="CD467" s="10">
        <v>8.3799999999999999E-2</v>
      </c>
      <c r="CE467" s="10">
        <v>19</v>
      </c>
      <c r="CF467" s="10">
        <v>10.47</v>
      </c>
      <c r="CG467" s="10">
        <v>0.97</v>
      </c>
      <c r="CH467" s="10">
        <v>545</v>
      </c>
      <c r="CI467" s="10" t="s">
        <v>285</v>
      </c>
      <c r="CJ467" s="10">
        <v>0.14169999999999999</v>
      </c>
      <c r="CK467" s="10">
        <v>3.5499999999999997E-2</v>
      </c>
      <c r="CL467" s="10">
        <v>8</v>
      </c>
      <c r="CM467" s="10">
        <v>10.54</v>
      </c>
      <c r="CN467" s="10">
        <v>0.97</v>
      </c>
      <c r="CO467" s="10">
        <v>0.156</v>
      </c>
      <c r="CP467" s="10">
        <v>3.9100000000000003E-2</v>
      </c>
      <c r="CQ467" s="10">
        <v>9</v>
      </c>
      <c r="CR467" s="10">
        <v>10.32</v>
      </c>
      <c r="CS467" s="10">
        <v>0.97</v>
      </c>
      <c r="CT467" s="10">
        <v>0.1759</v>
      </c>
      <c r="CU467" s="10">
        <v>4.41E-2</v>
      </c>
      <c r="CV467" s="10">
        <v>10</v>
      </c>
      <c r="CW467" s="10">
        <v>10.47</v>
      </c>
      <c r="CX467" s="10">
        <v>0.97</v>
      </c>
      <c r="CY467" s="10">
        <v>581</v>
      </c>
      <c r="CZ467" s="10" t="s">
        <v>91</v>
      </c>
      <c r="DA467" s="10">
        <v>-1.498</v>
      </c>
      <c r="DB467" s="10">
        <v>-0.82099999999999995</v>
      </c>
      <c r="DC467" s="10">
        <v>-8.3440180927001073</v>
      </c>
      <c r="DD467" s="10">
        <v>118.19799999999999</v>
      </c>
      <c r="DE467" s="10">
        <v>0.87693180358273271</v>
      </c>
      <c r="DF467" s="10">
        <v>-2.1459999999999999</v>
      </c>
      <c r="DG467" s="10">
        <v>-1.169</v>
      </c>
      <c r="DH467" s="10">
        <v>-11.992004812532308</v>
      </c>
      <c r="DI467" s="10">
        <v>117.65300000000001</v>
      </c>
      <c r="DJ467" s="10">
        <v>0.8781612927725726</v>
      </c>
      <c r="DK467" s="10">
        <v>-2.246</v>
      </c>
      <c r="DL467" s="10">
        <v>-1.165</v>
      </c>
      <c r="DM467" s="10">
        <v>-12.409988333355164</v>
      </c>
      <c r="DN467" s="10">
        <v>117.711</v>
      </c>
      <c r="DO467" s="10">
        <v>0.88768872176609115</v>
      </c>
    </row>
    <row r="468" spans="1:119" x14ac:dyDescent="0.25">
      <c r="A468" s="10">
        <v>546</v>
      </c>
      <c r="B468" s="10" t="s">
        <v>288</v>
      </c>
      <c r="C468" s="10">
        <v>0.3</v>
      </c>
      <c r="D468" s="10">
        <v>0.14000000000000001</v>
      </c>
      <c r="E468" s="10">
        <v>18</v>
      </c>
      <c r="F468" s="10">
        <v>10.6</v>
      </c>
      <c r="G468" s="10">
        <v>0.9</v>
      </c>
      <c r="H468" s="10">
        <v>0.28999999999999998</v>
      </c>
      <c r="I468" s="10">
        <v>0.14000000000000001</v>
      </c>
      <c r="J468" s="10">
        <v>18</v>
      </c>
      <c r="K468" s="10">
        <v>10.5</v>
      </c>
      <c r="L468" s="10">
        <v>0.9</v>
      </c>
      <c r="M468" s="10">
        <v>0.34</v>
      </c>
      <c r="N468" s="10">
        <v>0.16</v>
      </c>
      <c r="O468" s="10">
        <v>20.7</v>
      </c>
      <c r="P468" s="10">
        <v>10.4</v>
      </c>
      <c r="Q468" s="10">
        <v>0.9</v>
      </c>
      <c r="R468" s="10">
        <v>546</v>
      </c>
      <c r="S468" s="10" t="s">
        <v>288</v>
      </c>
      <c r="T468" s="10">
        <v>4.99E-2</v>
      </c>
      <c r="U468" s="10">
        <v>2.4199999999999999E-2</v>
      </c>
      <c r="V468" s="10">
        <v>3</v>
      </c>
      <c r="W468" s="10">
        <v>10.68</v>
      </c>
      <c r="Y468" s="10">
        <v>6.5799999999999997E-2</v>
      </c>
      <c r="Z468" s="10">
        <v>3.1899999999999998E-2</v>
      </c>
      <c r="AA468" s="10">
        <v>4</v>
      </c>
      <c r="AB468" s="10">
        <v>10.55</v>
      </c>
      <c r="AD468" s="10">
        <v>8.2500000000000004E-2</v>
      </c>
      <c r="AE468" s="10">
        <v>3.9899999999999998E-2</v>
      </c>
      <c r="AF468" s="10">
        <v>5</v>
      </c>
      <c r="AG468" s="10">
        <v>10.58</v>
      </c>
      <c r="AI468" s="10">
        <v>546</v>
      </c>
      <c r="AJ468" s="10" t="s">
        <v>288</v>
      </c>
      <c r="AK468" s="10">
        <v>0.27300000000000002</v>
      </c>
      <c r="AL468" s="10">
        <v>0.13220000000000001</v>
      </c>
      <c r="AM468" s="10">
        <v>17.001999999999999</v>
      </c>
      <c r="AN468" s="10">
        <v>10.3</v>
      </c>
      <c r="AO468" s="10">
        <v>0.9</v>
      </c>
      <c r="AP468" s="10">
        <v>0.28620000000000001</v>
      </c>
      <c r="AQ468" s="10">
        <v>0.1386</v>
      </c>
      <c r="AR468" s="10">
        <v>18.000299999999999</v>
      </c>
      <c r="AS468" s="10">
        <v>10.199999999999999</v>
      </c>
      <c r="AT468" s="10">
        <v>0.9</v>
      </c>
      <c r="AU468" s="10">
        <v>0.32019999999999998</v>
      </c>
      <c r="AV468" s="10">
        <v>0.15509999999999999</v>
      </c>
      <c r="AW468" s="10">
        <v>20.001200000000001</v>
      </c>
      <c r="AX468" s="10">
        <v>10.27</v>
      </c>
      <c r="AY468" s="10">
        <v>0.9</v>
      </c>
      <c r="AZ468" s="10">
        <v>546</v>
      </c>
      <c r="BA468" s="10" t="s">
        <v>288</v>
      </c>
      <c r="BB468" s="10">
        <v>5.9900000000000002E-2</v>
      </c>
      <c r="BC468" s="10">
        <v>3.8699999999999998E-2</v>
      </c>
      <c r="BD468" s="10">
        <v>4</v>
      </c>
      <c r="BE468" s="10">
        <v>10.3</v>
      </c>
      <c r="BF468" s="10">
        <v>0.84</v>
      </c>
      <c r="BG468" s="10">
        <v>5.9400000000000001E-2</v>
      </c>
      <c r="BH468" s="10">
        <v>3.8300000000000001E-2</v>
      </c>
      <c r="BI468" s="10">
        <v>4</v>
      </c>
      <c r="BJ468" s="10">
        <v>10.199999999999999</v>
      </c>
      <c r="BK468" s="10">
        <v>0.84</v>
      </c>
      <c r="BL468" s="10">
        <v>7.4700000000000003E-2</v>
      </c>
      <c r="BM468" s="10">
        <v>4.8300000000000003E-2</v>
      </c>
      <c r="BN468" s="10">
        <v>5</v>
      </c>
      <c r="BO468" s="10">
        <v>10.27</v>
      </c>
      <c r="BP468" s="10">
        <v>0.84</v>
      </c>
      <c r="BQ468" s="10">
        <v>546</v>
      </c>
      <c r="BR468" s="10" t="s">
        <v>288</v>
      </c>
      <c r="BS468" s="10">
        <v>0.34200000000000003</v>
      </c>
      <c r="BT468" s="10">
        <v>5.7799999999999997E-2</v>
      </c>
      <c r="BU468" s="10">
        <v>19</v>
      </c>
      <c r="BV468" s="10">
        <v>10.54</v>
      </c>
      <c r="BW468" s="10">
        <v>0.99</v>
      </c>
      <c r="BX468" s="10">
        <v>0.35249999999999998</v>
      </c>
      <c r="BY468" s="10">
        <v>5.96E-2</v>
      </c>
      <c r="BZ468" s="10">
        <v>20</v>
      </c>
      <c r="CA468" s="10">
        <v>10.32</v>
      </c>
      <c r="CB468" s="10">
        <v>0.99</v>
      </c>
      <c r="CC468" s="10">
        <v>0.39340000000000003</v>
      </c>
      <c r="CD468" s="10">
        <v>6.6500000000000004E-2</v>
      </c>
      <c r="CE468" s="10">
        <v>22</v>
      </c>
      <c r="CF468" s="10">
        <v>10.47</v>
      </c>
      <c r="CG468" s="10">
        <v>0.99</v>
      </c>
      <c r="CH468" s="10">
        <v>546</v>
      </c>
      <c r="CI468" s="10" t="s">
        <v>288</v>
      </c>
      <c r="CJ468" s="10">
        <v>7.1999999999999995E-2</v>
      </c>
      <c r="CK468" s="10">
        <v>1.2200000000000001E-2</v>
      </c>
      <c r="CL468" s="10">
        <v>4</v>
      </c>
      <c r="CM468" s="10">
        <v>10.54</v>
      </c>
      <c r="CN468" s="10">
        <v>0.99</v>
      </c>
      <c r="CO468" s="10">
        <v>8.8099999999999998E-2</v>
      </c>
      <c r="CP468" s="10">
        <v>1.49E-2</v>
      </c>
      <c r="CQ468" s="10">
        <v>5</v>
      </c>
      <c r="CR468" s="10">
        <v>10.32</v>
      </c>
      <c r="CS468" s="10">
        <v>0.99</v>
      </c>
      <c r="CT468" s="10">
        <v>0.10730000000000001</v>
      </c>
      <c r="CU468" s="10">
        <v>1.8100000000000002E-2</v>
      </c>
      <c r="CV468" s="10">
        <v>6</v>
      </c>
      <c r="CW468" s="10">
        <v>10.47</v>
      </c>
      <c r="CX468" s="10">
        <v>0.99</v>
      </c>
      <c r="CY468" s="10">
        <v>582</v>
      </c>
      <c r="CZ468" s="10" t="s">
        <v>92</v>
      </c>
      <c r="DA468" s="10">
        <v>-2.44</v>
      </c>
      <c r="DB468" s="10">
        <v>-1.5149999999999999</v>
      </c>
      <c r="DC468" s="10">
        <v>-14.03097197543868</v>
      </c>
      <c r="DD468" s="10">
        <v>118.181</v>
      </c>
      <c r="DE468" s="10">
        <v>0.84955946214948297</v>
      </c>
      <c r="DF468" s="10">
        <v>-2.5299999999999998</v>
      </c>
      <c r="DG468" s="10">
        <v>-1.569</v>
      </c>
      <c r="DH468" s="10">
        <v>-14.609800173128445</v>
      </c>
      <c r="DI468" s="10">
        <v>117.646</v>
      </c>
      <c r="DJ468" s="10">
        <v>0.84984251229000651</v>
      </c>
      <c r="DK468" s="10">
        <v>-2.27</v>
      </c>
      <c r="DL468" s="10">
        <v>-1.3380000000000001</v>
      </c>
      <c r="DM468" s="10">
        <v>-12.923883389295918</v>
      </c>
      <c r="DN468" s="10">
        <v>117.71299999999999</v>
      </c>
      <c r="DO468" s="10">
        <v>0.86148510097949405</v>
      </c>
    </row>
    <row r="469" spans="1:119" x14ac:dyDescent="0.25">
      <c r="A469" s="10">
        <v>547</v>
      </c>
      <c r="B469" s="10" t="s">
        <v>290</v>
      </c>
      <c r="C469" s="10">
        <v>0.24</v>
      </c>
      <c r="D469" s="10">
        <v>0.09</v>
      </c>
      <c r="E469" s="10">
        <v>14</v>
      </c>
      <c r="F469" s="10">
        <v>10.6</v>
      </c>
      <c r="G469" s="10">
        <v>0.93</v>
      </c>
      <c r="H469" s="10">
        <v>0.34</v>
      </c>
      <c r="I469" s="10">
        <v>0.13</v>
      </c>
      <c r="J469" s="10">
        <v>20</v>
      </c>
      <c r="K469" s="10">
        <v>10.5</v>
      </c>
      <c r="L469" s="10">
        <v>0.93</v>
      </c>
      <c r="M469" s="10">
        <v>0.33</v>
      </c>
      <c r="N469" s="10">
        <v>0.13</v>
      </c>
      <c r="O469" s="10">
        <v>19.55</v>
      </c>
      <c r="P469" s="10">
        <v>10.4</v>
      </c>
      <c r="Q469" s="10">
        <v>0.93</v>
      </c>
      <c r="R469" s="10">
        <v>547</v>
      </c>
      <c r="S469" s="10" t="s">
        <v>290</v>
      </c>
      <c r="T469" s="10">
        <v>6.88E-2</v>
      </c>
      <c r="U469" s="10">
        <v>2.7199999999999998E-2</v>
      </c>
      <c r="V469" s="10">
        <v>4</v>
      </c>
      <c r="W469" s="10">
        <v>10.68</v>
      </c>
      <c r="Y469" s="10">
        <v>0.11899999999999999</v>
      </c>
      <c r="Z469" s="10">
        <v>4.7E-2</v>
      </c>
      <c r="AA469" s="10">
        <v>7</v>
      </c>
      <c r="AB469" s="10">
        <v>10.55</v>
      </c>
      <c r="AD469" s="10">
        <v>8.5199999999999998E-2</v>
      </c>
      <c r="AE469" s="10">
        <v>3.3700000000000001E-2</v>
      </c>
      <c r="AF469" s="10">
        <v>5</v>
      </c>
      <c r="AG469" s="10">
        <v>10.58</v>
      </c>
      <c r="AI469" s="10">
        <v>547</v>
      </c>
      <c r="AJ469" s="10" t="s">
        <v>290</v>
      </c>
      <c r="AK469" s="10">
        <v>0.33179999999999998</v>
      </c>
      <c r="AL469" s="10">
        <v>0.13109999999999999</v>
      </c>
      <c r="AM469" s="10">
        <v>19.9984</v>
      </c>
      <c r="AN469" s="10">
        <v>10.3</v>
      </c>
      <c r="AO469" s="10">
        <v>0.93</v>
      </c>
      <c r="AP469" s="10">
        <v>0.37790000000000001</v>
      </c>
      <c r="AQ469" s="10">
        <v>0.14940000000000001</v>
      </c>
      <c r="AR469" s="10">
        <v>23.000399999999999</v>
      </c>
      <c r="AS469" s="10">
        <v>10.199999999999999</v>
      </c>
      <c r="AT469" s="10">
        <v>0.93</v>
      </c>
      <c r="AU469" s="10">
        <v>0.3639</v>
      </c>
      <c r="AV469" s="10">
        <v>0.14380000000000001</v>
      </c>
      <c r="AW469" s="10">
        <v>21.997499999999999</v>
      </c>
      <c r="AX469" s="10">
        <v>10.27</v>
      </c>
      <c r="AY469" s="10">
        <v>0.93</v>
      </c>
      <c r="AZ469" s="10">
        <v>547</v>
      </c>
      <c r="BA469" s="10" t="s">
        <v>290</v>
      </c>
      <c r="BB469" s="10">
        <v>6.6400000000000001E-2</v>
      </c>
      <c r="BC469" s="10">
        <v>2.6200000000000001E-2</v>
      </c>
      <c r="BD469" s="10">
        <v>4</v>
      </c>
      <c r="BE469" s="10">
        <v>10.3</v>
      </c>
      <c r="BF469" s="10">
        <v>0.93</v>
      </c>
      <c r="BG469" s="10">
        <v>9.8599999999999993E-2</v>
      </c>
      <c r="BH469" s="10">
        <v>3.9E-2</v>
      </c>
      <c r="BI469" s="10">
        <v>6</v>
      </c>
      <c r="BJ469" s="10">
        <v>10.199999999999999</v>
      </c>
      <c r="BK469" s="10">
        <v>0.93</v>
      </c>
      <c r="BL469" s="10">
        <v>0.1323</v>
      </c>
      <c r="BM469" s="10">
        <v>5.2299999999999999E-2</v>
      </c>
      <c r="BN469" s="10">
        <v>8</v>
      </c>
      <c r="BO469" s="10">
        <v>10.27</v>
      </c>
      <c r="BP469" s="10">
        <v>0.93</v>
      </c>
      <c r="BQ469" s="10">
        <v>547</v>
      </c>
      <c r="BR469" s="10" t="s">
        <v>290</v>
      </c>
      <c r="BS469" s="10">
        <v>0.30349999999999999</v>
      </c>
      <c r="BT469" s="10">
        <v>6.4699999999999994E-2</v>
      </c>
      <c r="BU469" s="10">
        <v>17</v>
      </c>
      <c r="BV469" s="10">
        <v>10.54</v>
      </c>
      <c r="BW469" s="10">
        <v>0.98</v>
      </c>
      <c r="BX469" s="10">
        <v>0.36709999999999998</v>
      </c>
      <c r="BY469" s="10">
        <v>7.8299999999999995E-2</v>
      </c>
      <c r="BZ469" s="10">
        <v>21</v>
      </c>
      <c r="CA469" s="10">
        <v>10.32</v>
      </c>
      <c r="CB469" s="10">
        <v>0.98</v>
      </c>
      <c r="CC469" s="10">
        <v>0.33700000000000002</v>
      </c>
      <c r="CD469" s="10">
        <v>7.1900000000000006E-2</v>
      </c>
      <c r="CE469" s="10">
        <v>19</v>
      </c>
      <c r="CF469" s="10">
        <v>10.47</v>
      </c>
      <c r="CG469" s="10">
        <v>0.98</v>
      </c>
      <c r="CH469" s="10">
        <v>547</v>
      </c>
      <c r="CI469" s="10" t="s">
        <v>290</v>
      </c>
      <c r="CJ469" s="10">
        <v>5.3600000000000002E-2</v>
      </c>
      <c r="CK469" s="10">
        <v>1.14E-2</v>
      </c>
      <c r="CL469" s="10">
        <v>3</v>
      </c>
      <c r="CM469" s="10">
        <v>10.54</v>
      </c>
      <c r="CN469" s="10">
        <v>0.98</v>
      </c>
      <c r="CO469" s="10">
        <v>0.12239999999999999</v>
      </c>
      <c r="CP469" s="10">
        <v>2.6100000000000002E-2</v>
      </c>
      <c r="CQ469" s="10">
        <v>7</v>
      </c>
      <c r="CR469" s="10">
        <v>10.32</v>
      </c>
      <c r="CS469" s="10">
        <v>0.98</v>
      </c>
      <c r="CT469" s="10">
        <v>0.1241</v>
      </c>
      <c r="CU469" s="10">
        <v>2.6499999999999999E-2</v>
      </c>
      <c r="CV469" s="10">
        <v>7</v>
      </c>
      <c r="CW469" s="10">
        <v>10.47</v>
      </c>
      <c r="CX469" s="10">
        <v>0.98</v>
      </c>
      <c r="CY469" s="10">
        <v>583</v>
      </c>
      <c r="CZ469" s="10" t="s">
        <v>39</v>
      </c>
      <c r="DA469" s="10">
        <v>1.498</v>
      </c>
      <c r="DB469" s="10">
        <v>0.82099999999999995</v>
      </c>
      <c r="DC469" s="10">
        <v>8.3440180927001073</v>
      </c>
      <c r="DD469" s="10">
        <v>118.19799999999999</v>
      </c>
      <c r="DE469" s="10">
        <v>0.87693180358273271</v>
      </c>
      <c r="DF469" s="10">
        <v>2.1459999999999999</v>
      </c>
      <c r="DG469" s="10">
        <v>1.169</v>
      </c>
      <c r="DH469" s="10">
        <v>11.992004812532308</v>
      </c>
      <c r="DI469" s="10">
        <v>117.65300000000001</v>
      </c>
      <c r="DJ469" s="10">
        <v>0.8781612927725726</v>
      </c>
      <c r="DK469" s="10">
        <v>2.246</v>
      </c>
      <c r="DL469" s="10">
        <v>1.165</v>
      </c>
      <c r="DM469" s="10">
        <v>12.409988333355164</v>
      </c>
      <c r="DN469" s="10">
        <v>117.711</v>
      </c>
      <c r="DO469" s="10">
        <v>0.88768872176609115</v>
      </c>
    </row>
    <row r="470" spans="1:119" x14ac:dyDescent="0.25">
      <c r="A470" s="10">
        <v>548</v>
      </c>
      <c r="B470" s="10" t="s">
        <v>307</v>
      </c>
      <c r="C470" s="10">
        <v>0.31</v>
      </c>
      <c r="D470" s="10">
        <v>0.12</v>
      </c>
      <c r="E470" s="10">
        <v>18</v>
      </c>
      <c r="F470" s="10">
        <v>10.6</v>
      </c>
      <c r="G470" s="10">
        <v>0.93</v>
      </c>
      <c r="H470" s="10">
        <v>0.36</v>
      </c>
      <c r="I470" s="10">
        <v>0.14000000000000001</v>
      </c>
      <c r="J470" s="10">
        <v>21</v>
      </c>
      <c r="K470" s="10">
        <v>10.5</v>
      </c>
      <c r="L470" s="10">
        <v>0.93</v>
      </c>
      <c r="M470" s="10">
        <v>0.39</v>
      </c>
      <c r="N470" s="10">
        <v>0.15</v>
      </c>
      <c r="O470" s="10">
        <v>23</v>
      </c>
      <c r="P470" s="10">
        <v>10.4</v>
      </c>
      <c r="Q470" s="10">
        <v>0.93</v>
      </c>
      <c r="R470" s="10">
        <v>548</v>
      </c>
      <c r="S470" s="10" t="s">
        <v>307</v>
      </c>
      <c r="T470" s="10">
        <v>0.1032</v>
      </c>
      <c r="U470" s="10">
        <v>4.0800000000000003E-2</v>
      </c>
      <c r="V470" s="10">
        <v>6</v>
      </c>
      <c r="W470" s="10">
        <v>10.68</v>
      </c>
      <c r="Y470" s="10">
        <v>0.15290000000000001</v>
      </c>
      <c r="Z470" s="10">
        <v>6.0400000000000002E-2</v>
      </c>
      <c r="AA470" s="10">
        <v>9</v>
      </c>
      <c r="AB470" s="10">
        <v>10.55</v>
      </c>
      <c r="AD470" s="10">
        <v>0.1363</v>
      </c>
      <c r="AE470" s="10">
        <v>5.3900000000000003E-2</v>
      </c>
      <c r="AF470" s="10">
        <v>8</v>
      </c>
      <c r="AG470" s="10">
        <v>10.58</v>
      </c>
      <c r="AI470" s="10">
        <v>548</v>
      </c>
      <c r="AJ470" s="10" t="s">
        <v>307</v>
      </c>
      <c r="AK470" s="10">
        <v>0.26550000000000001</v>
      </c>
      <c r="AL470" s="10">
        <v>0.10489999999999999</v>
      </c>
      <c r="AM470" s="10">
        <v>16.002300000000002</v>
      </c>
      <c r="AN470" s="10">
        <v>10.3</v>
      </c>
      <c r="AO470" s="10">
        <v>0.93</v>
      </c>
      <c r="AP470" s="10">
        <v>0.3286</v>
      </c>
      <c r="AQ470" s="10">
        <v>0.12989999999999999</v>
      </c>
      <c r="AR470" s="10">
        <v>19.999600000000001</v>
      </c>
      <c r="AS470" s="10">
        <v>10.199999999999999</v>
      </c>
      <c r="AT470" s="10">
        <v>0.93</v>
      </c>
      <c r="AU470" s="10">
        <v>0.31430000000000002</v>
      </c>
      <c r="AV470" s="10">
        <v>0.1242</v>
      </c>
      <c r="AW470" s="10">
        <v>18.999199999999998</v>
      </c>
      <c r="AX470" s="10">
        <v>10.27</v>
      </c>
      <c r="AY470" s="10">
        <v>0.93</v>
      </c>
      <c r="AZ470" s="10">
        <v>548</v>
      </c>
      <c r="BA470" s="10" t="s">
        <v>307</v>
      </c>
      <c r="BB470" s="10">
        <v>8.3000000000000004E-2</v>
      </c>
      <c r="BC470" s="10">
        <v>3.2800000000000003E-2</v>
      </c>
      <c r="BD470" s="10">
        <v>5</v>
      </c>
      <c r="BE470" s="10">
        <v>10.3</v>
      </c>
      <c r="BF470" s="10">
        <v>0.93</v>
      </c>
      <c r="BG470" s="10">
        <v>0.1643</v>
      </c>
      <c r="BH470" s="10">
        <v>6.4899999999999999E-2</v>
      </c>
      <c r="BI470" s="10">
        <v>10</v>
      </c>
      <c r="BJ470" s="10">
        <v>10.199999999999999</v>
      </c>
      <c r="BK470" s="10">
        <v>0.93</v>
      </c>
      <c r="BL470" s="10">
        <v>0.182</v>
      </c>
      <c r="BM470" s="10">
        <v>7.1900000000000006E-2</v>
      </c>
      <c r="BN470" s="10">
        <v>11</v>
      </c>
      <c r="BO470" s="10">
        <v>10.27</v>
      </c>
      <c r="BP470" s="10">
        <v>0.93</v>
      </c>
      <c r="BQ470" s="10">
        <v>548</v>
      </c>
      <c r="BR470" s="10" t="s">
        <v>307</v>
      </c>
      <c r="BS470" s="10">
        <v>0.216</v>
      </c>
      <c r="BT470" s="10">
        <v>3.6499999999999998E-2</v>
      </c>
      <c r="BU470" s="10">
        <v>12</v>
      </c>
      <c r="BV470" s="10">
        <v>10.54</v>
      </c>
      <c r="BW470" s="10">
        <v>0.99</v>
      </c>
      <c r="BX470" s="10">
        <v>0.26440000000000002</v>
      </c>
      <c r="BY470" s="10">
        <v>4.4699999999999997E-2</v>
      </c>
      <c r="BZ470" s="10">
        <v>15</v>
      </c>
      <c r="CA470" s="10">
        <v>10.32</v>
      </c>
      <c r="CB470" s="10">
        <v>0.99</v>
      </c>
      <c r="CC470" s="10">
        <v>0.25030000000000002</v>
      </c>
      <c r="CD470" s="10">
        <v>4.2299999999999997E-2</v>
      </c>
      <c r="CE470" s="10">
        <v>14</v>
      </c>
      <c r="CF470" s="10">
        <v>10.47</v>
      </c>
      <c r="CG470" s="10">
        <v>0.99</v>
      </c>
      <c r="CH470" s="10">
        <v>548</v>
      </c>
      <c r="CI470" s="10" t="s">
        <v>307</v>
      </c>
      <c r="CJ470" s="10">
        <v>7.1999999999999995E-2</v>
      </c>
      <c r="CK470" s="10">
        <v>1.2200000000000001E-2</v>
      </c>
      <c r="CL470" s="10">
        <v>4</v>
      </c>
      <c r="CM470" s="10">
        <v>10.54</v>
      </c>
      <c r="CN470" s="10">
        <v>0.99</v>
      </c>
      <c r="CO470" s="10">
        <v>0.14099999999999999</v>
      </c>
      <c r="CP470" s="10">
        <v>2.3800000000000002E-2</v>
      </c>
      <c r="CQ470" s="10">
        <v>8</v>
      </c>
      <c r="CR470" s="10">
        <v>10.32</v>
      </c>
      <c r="CS470" s="10">
        <v>0.99</v>
      </c>
      <c r="CT470" s="10">
        <v>0.12520000000000001</v>
      </c>
      <c r="CU470" s="10">
        <v>2.12E-2</v>
      </c>
      <c r="CV470" s="10">
        <v>7</v>
      </c>
      <c r="CW470" s="10">
        <v>10.47</v>
      </c>
      <c r="CX470" s="10">
        <v>0.99</v>
      </c>
      <c r="CY470" s="10">
        <v>584</v>
      </c>
      <c r="CZ470" s="10" t="s">
        <v>40</v>
      </c>
      <c r="DA470" s="10">
        <v>2.44</v>
      </c>
      <c r="DB470" s="10">
        <v>1.5149999999999999</v>
      </c>
      <c r="DC470" s="10">
        <v>14.03097197543868</v>
      </c>
      <c r="DD470" s="10">
        <v>118.181</v>
      </c>
      <c r="DE470" s="10">
        <v>0.84955946214948297</v>
      </c>
      <c r="DF470" s="10">
        <v>2.5299999999999998</v>
      </c>
      <c r="DG470" s="10">
        <v>1.569</v>
      </c>
      <c r="DH470" s="10">
        <v>14.609800173128445</v>
      </c>
      <c r="DI470" s="10">
        <v>117.646</v>
      </c>
      <c r="DJ470" s="10">
        <v>0.84984251229000651</v>
      </c>
      <c r="DK470" s="10">
        <v>2.27</v>
      </c>
      <c r="DL470" s="10">
        <v>1.3380000000000001</v>
      </c>
      <c r="DM470" s="10">
        <v>12.923883389295918</v>
      </c>
      <c r="DN470" s="10">
        <v>117.71299999999999</v>
      </c>
      <c r="DO470" s="10">
        <v>0.86148510097949405</v>
      </c>
    </row>
    <row r="471" spans="1:119" x14ac:dyDescent="0.25">
      <c r="A471" s="10">
        <v>549</v>
      </c>
      <c r="B471" s="10" t="s">
        <v>6</v>
      </c>
      <c r="C471" s="10">
        <v>8.84</v>
      </c>
      <c r="D471" s="10">
        <v>4.33</v>
      </c>
      <c r="E471" s="10">
        <v>154.69</v>
      </c>
      <c r="F471" s="10">
        <v>36.729999999999997</v>
      </c>
      <c r="G471" s="10">
        <v>0.89800000000000002</v>
      </c>
      <c r="H471" s="10">
        <v>15.37</v>
      </c>
      <c r="I471" s="10">
        <v>6.72</v>
      </c>
      <c r="J471" s="10">
        <v>273.36</v>
      </c>
      <c r="K471" s="10">
        <v>35.43</v>
      </c>
      <c r="L471" s="10">
        <v>0.91600000000000004</v>
      </c>
      <c r="M471" s="10">
        <v>15.87</v>
      </c>
      <c r="N471" s="10">
        <v>5.75</v>
      </c>
      <c r="O471" s="10">
        <v>275.3</v>
      </c>
      <c r="P471" s="10">
        <v>35.409999999999997</v>
      </c>
      <c r="Q471" s="10">
        <v>0.94</v>
      </c>
      <c r="R471" s="10">
        <v>549</v>
      </c>
      <c r="S471" s="10" t="s">
        <v>6</v>
      </c>
      <c r="T471" s="10">
        <v>-4.68</v>
      </c>
      <c r="U471" s="10">
        <v>-2.75</v>
      </c>
      <c r="V471" s="10">
        <v>-87.540461485149649</v>
      </c>
      <c r="W471" s="10">
        <v>35.799999999999997</v>
      </c>
      <c r="Y471" s="10">
        <v>-8.98</v>
      </c>
      <c r="Z471" s="10">
        <v>-6.09</v>
      </c>
      <c r="AA471" s="10">
        <v>-177.81464816044758</v>
      </c>
      <c r="AB471" s="10">
        <v>35.229999999999997</v>
      </c>
      <c r="AD471" s="10">
        <v>-8.36</v>
      </c>
      <c r="AE471" s="10">
        <v>-4.33</v>
      </c>
      <c r="AF471" s="10">
        <v>-154.64121110314366</v>
      </c>
      <c r="AG471" s="10">
        <v>35.15</v>
      </c>
      <c r="AI471" s="10">
        <v>549</v>
      </c>
      <c r="AJ471" s="10" t="s">
        <v>6</v>
      </c>
      <c r="AK471" s="10">
        <v>3.9795309449281424</v>
      </c>
      <c r="AL471" s="10">
        <v>2.321937102597277</v>
      </c>
      <c r="AM471" s="10">
        <v>71.903649218628146</v>
      </c>
      <c r="AN471" s="10">
        <v>36.995046537867537</v>
      </c>
      <c r="AO471" s="10">
        <v>0.86372750307475199</v>
      </c>
      <c r="AP471" s="10">
        <v>6.9139812076636815</v>
      </c>
      <c r="AQ471" s="10">
        <v>4.6323931997476766</v>
      </c>
      <c r="AR471" s="10">
        <v>133.75230286102874</v>
      </c>
      <c r="AS471" s="10">
        <v>35.924129610079866</v>
      </c>
      <c r="AT471" s="10">
        <v>0.83076854495595709</v>
      </c>
      <c r="AU471" s="10">
        <v>7.5390337666436933</v>
      </c>
      <c r="AV471" s="10">
        <v>4.6269260618170218</v>
      </c>
      <c r="AW471" s="10">
        <v>141.65089932447898</v>
      </c>
      <c r="AX471" s="10">
        <v>36.053684330303028</v>
      </c>
      <c r="AY471" s="10">
        <v>0.85228740991918772</v>
      </c>
      <c r="AZ471" s="10">
        <v>549</v>
      </c>
      <c r="BA471" s="10" t="s">
        <v>6</v>
      </c>
      <c r="BB471" s="10">
        <v>2.6213621664157207</v>
      </c>
      <c r="BC471" s="10">
        <v>1.839612402778283</v>
      </c>
      <c r="BD471" s="10">
        <v>51.189033537067999</v>
      </c>
      <c r="BE471" s="10">
        <v>36.119803627229601</v>
      </c>
      <c r="BF471" s="10">
        <v>0.81854788209467855</v>
      </c>
      <c r="BG471" s="10">
        <v>5.4438341067041014</v>
      </c>
      <c r="BH471" s="10">
        <v>2.364561122409206</v>
      </c>
      <c r="BI471" s="10">
        <v>96.276430516726805</v>
      </c>
      <c r="BJ471" s="10">
        <v>35.592132621123589</v>
      </c>
      <c r="BK471" s="10">
        <v>0.91721313109367053</v>
      </c>
      <c r="BL471" s="10">
        <v>4.5339006305077216</v>
      </c>
      <c r="BM471" s="10">
        <v>1.9651699100681865</v>
      </c>
      <c r="BN471" s="10">
        <v>79.537400900389741</v>
      </c>
      <c r="BO471" s="10">
        <v>35.869418464952524</v>
      </c>
      <c r="BP471" s="10">
        <v>0.91752021027200437</v>
      </c>
      <c r="BQ471" s="10">
        <v>549</v>
      </c>
      <c r="BR471" s="10" t="s">
        <v>6</v>
      </c>
      <c r="BS471" s="10">
        <v>3.9889999999999999</v>
      </c>
      <c r="BT471" s="10">
        <v>1.357</v>
      </c>
      <c r="BU471" s="10">
        <v>66.079875046418735</v>
      </c>
      <c r="BV471" s="10">
        <v>36.814</v>
      </c>
      <c r="BW471" s="10">
        <v>0.94671920641008322</v>
      </c>
      <c r="BX471" s="10">
        <v>8.077</v>
      </c>
      <c r="BY471" s="10">
        <v>3.2440000000000002</v>
      </c>
      <c r="BZ471" s="10">
        <v>140.54868035852215</v>
      </c>
      <c r="CA471" s="10">
        <v>35.755000000000003</v>
      </c>
      <c r="CB471" s="10">
        <v>0.92795283060624945</v>
      </c>
      <c r="CC471" s="10">
        <v>8.9239999999999995</v>
      </c>
      <c r="CD471" s="10">
        <v>3.3330000000000002</v>
      </c>
      <c r="CE471" s="10">
        <v>151.54576596675426</v>
      </c>
      <c r="CF471" s="10">
        <v>36.292000000000002</v>
      </c>
      <c r="CG471" s="10">
        <v>0.93679426838446278</v>
      </c>
      <c r="CH471" s="10">
        <v>549</v>
      </c>
      <c r="CI471" s="10" t="s">
        <v>6</v>
      </c>
      <c r="CJ471" s="10">
        <v>4.5919999999999996</v>
      </c>
      <c r="CK471" s="10">
        <v>1.9</v>
      </c>
      <c r="CL471" s="10">
        <v>77.13038435905996</v>
      </c>
      <c r="CM471" s="10">
        <v>37.198999999999998</v>
      </c>
      <c r="CN471" s="10">
        <v>0.92402663802159857</v>
      </c>
      <c r="CO471" s="10">
        <v>10.814</v>
      </c>
      <c r="CP471" s="10">
        <v>4.9240000000000004</v>
      </c>
      <c r="CQ471" s="10">
        <v>191.57844541701178</v>
      </c>
      <c r="CR471" s="10">
        <v>35.808999999999997</v>
      </c>
      <c r="CS471" s="10">
        <v>0.91009535955935694</v>
      </c>
      <c r="CT471" s="10">
        <v>7.9770000000000003</v>
      </c>
      <c r="CU471" s="10">
        <v>2.8330000000000002</v>
      </c>
      <c r="CV471" s="10">
        <v>132.45195843371357</v>
      </c>
      <c r="CW471" s="10">
        <v>36.899000000000001</v>
      </c>
      <c r="CX471" s="10">
        <v>0.94233643672971446</v>
      </c>
      <c r="CY471" s="10">
        <v>585</v>
      </c>
      <c r="CZ471" s="10" t="s">
        <v>902</v>
      </c>
      <c r="DA471" s="10">
        <v>0.43099999999999999</v>
      </c>
      <c r="DB471" s="10">
        <v>0.223</v>
      </c>
      <c r="DC471" s="10">
        <v>7.8352415087775995</v>
      </c>
      <c r="DD471" s="10">
        <v>35.758000000000003</v>
      </c>
      <c r="DE471" s="10">
        <v>0.88815964278036152</v>
      </c>
      <c r="DF471" s="10">
        <v>0.53</v>
      </c>
      <c r="DG471" s="10">
        <v>0.26600000000000001</v>
      </c>
      <c r="DH471" s="10">
        <v>9.6255761265363162</v>
      </c>
      <c r="DI471" s="10">
        <v>35.569000000000003</v>
      </c>
      <c r="DJ471" s="10">
        <v>0.89375164406784291</v>
      </c>
      <c r="DK471" s="10">
        <v>0.57299999999999995</v>
      </c>
      <c r="DL471" s="10">
        <v>0.28299999999999997</v>
      </c>
      <c r="DM471" s="10">
        <v>10.341105386913174</v>
      </c>
      <c r="DN471" s="10">
        <v>35.68</v>
      </c>
      <c r="DO471" s="10">
        <v>0.89660712316241609</v>
      </c>
    </row>
    <row r="472" spans="1:119" x14ac:dyDescent="0.25">
      <c r="A472" s="10">
        <v>550</v>
      </c>
      <c r="B472" s="10" t="s">
        <v>85</v>
      </c>
      <c r="R472" s="10">
        <v>550</v>
      </c>
      <c r="S472" s="10" t="s">
        <v>85</v>
      </c>
      <c r="T472" s="10">
        <v>-4.6900000000000004</v>
      </c>
      <c r="U472" s="10">
        <v>-2.77</v>
      </c>
      <c r="V472" s="10">
        <v>-87.574047377888846</v>
      </c>
      <c r="W472" s="10">
        <v>35.909999999999997</v>
      </c>
      <c r="Y472" s="10">
        <v>-9.02</v>
      </c>
      <c r="Z472" s="10">
        <v>-6.15</v>
      </c>
      <c r="AA472" s="10">
        <v>-177.74918400511692</v>
      </c>
      <c r="AB472" s="10">
        <v>35.46</v>
      </c>
      <c r="AD472" s="10">
        <v>-8.39</v>
      </c>
      <c r="AE472" s="10">
        <v>-4.38</v>
      </c>
      <c r="AF472" s="10">
        <v>-154.6214964600351</v>
      </c>
      <c r="AG472" s="10">
        <v>35.340000000000003</v>
      </c>
      <c r="AI472" s="10">
        <v>550</v>
      </c>
      <c r="AJ472" s="10" t="s">
        <v>85</v>
      </c>
      <c r="AK472" s="10">
        <v>3.9848044823946913</v>
      </c>
      <c r="AL472" s="10">
        <v>2.3331045937024202</v>
      </c>
      <c r="AM472" s="10">
        <v>71.903649218629525</v>
      </c>
      <c r="AN472" s="10">
        <v>37.07685224510854</v>
      </c>
      <c r="AO472" s="10">
        <v>0.8629638466562447</v>
      </c>
      <c r="AP472" s="10">
        <v>6.93222867975462</v>
      </c>
      <c r="AQ472" s="10">
        <v>4.6710349053524931</v>
      </c>
      <c r="AR472" s="10">
        <v>133.75230286102968</v>
      </c>
      <c r="AS472" s="10">
        <v>36.082534110552871</v>
      </c>
      <c r="AT472" s="10">
        <v>0.82930437091572917</v>
      </c>
      <c r="AU472" s="10">
        <v>7.5595000434687885</v>
      </c>
      <c r="AV472" s="10">
        <v>4.6702664127410145</v>
      </c>
      <c r="AW472" s="10">
        <v>141.65089932448339</v>
      </c>
      <c r="AX472" s="10">
        <v>36.217338856772159</v>
      </c>
      <c r="AY472" s="10">
        <v>0.85073945345128588</v>
      </c>
      <c r="AZ472" s="10">
        <v>550</v>
      </c>
      <c r="BA472" s="10" t="s">
        <v>85</v>
      </c>
      <c r="BB472" s="10">
        <v>2.6240348899131987</v>
      </c>
      <c r="BC472" s="10">
        <v>1.8452722878315155</v>
      </c>
      <c r="BD472" s="10">
        <v>51.189033537063423</v>
      </c>
      <c r="BE472" s="10">
        <v>36.181165902248352</v>
      </c>
      <c r="BF472" s="10">
        <v>0.81799281767327503</v>
      </c>
      <c r="BG472" s="10">
        <v>5.4532886407985819</v>
      </c>
      <c r="BH472" s="10">
        <v>2.3845824887271796</v>
      </c>
      <c r="BI472" s="10">
        <v>96.276430516727785</v>
      </c>
      <c r="BJ472" s="10">
        <v>35.692076286674876</v>
      </c>
      <c r="BK472" s="10">
        <v>0.91623328574660012</v>
      </c>
      <c r="BL472" s="10">
        <v>4.54035335261218</v>
      </c>
      <c r="BM472" s="10">
        <v>1.9788344980544841</v>
      </c>
      <c r="BN472" s="10">
        <v>79.537400900381741</v>
      </c>
      <c r="BO472" s="10">
        <v>35.951913864799828</v>
      </c>
      <c r="BP472" s="10">
        <v>0.91671769839168138</v>
      </c>
      <c r="BQ472" s="10">
        <v>550</v>
      </c>
      <c r="BR472" s="10" t="s">
        <v>85</v>
      </c>
      <c r="BS472" s="10">
        <v>3.9929999999999999</v>
      </c>
      <c r="BT472" s="10">
        <v>1.367</v>
      </c>
      <c r="BU472" s="10">
        <v>66.075027523303447</v>
      </c>
      <c r="BV472" s="10">
        <v>36.878</v>
      </c>
      <c r="BW472" s="10">
        <v>0.94609330701071903</v>
      </c>
      <c r="BX472" s="10">
        <v>8.0969999999999995</v>
      </c>
      <c r="BY472" s="10">
        <v>3.2869999999999999</v>
      </c>
      <c r="BZ472" s="10">
        <v>140.54600641302923</v>
      </c>
      <c r="CA472" s="10">
        <v>35.898000000000003</v>
      </c>
      <c r="CB472" s="10">
        <v>0.92656256311563978</v>
      </c>
      <c r="CC472" s="10">
        <v>8.9469999999999992</v>
      </c>
      <c r="CD472" s="10">
        <v>3.383</v>
      </c>
      <c r="CE472" s="10">
        <v>151.54174534787819</v>
      </c>
      <c r="CF472" s="10">
        <v>36.442</v>
      </c>
      <c r="CG472" s="10">
        <v>0.93536759777406309</v>
      </c>
      <c r="CH472" s="10">
        <v>550</v>
      </c>
      <c r="CI472" s="10" t="s">
        <v>85</v>
      </c>
      <c r="CJ472" s="10">
        <v>4.5979999999999999</v>
      </c>
      <c r="CK472" s="10">
        <v>1.913</v>
      </c>
      <c r="CL472" s="10">
        <v>77.129919754939408</v>
      </c>
      <c r="CM472" s="10">
        <v>37.277999999999999</v>
      </c>
      <c r="CN472" s="10">
        <v>0.92327878403294128</v>
      </c>
      <c r="CO472" s="10">
        <v>10.851000000000001</v>
      </c>
      <c r="CP472" s="10">
        <v>5.0030000000000001</v>
      </c>
      <c r="CQ472" s="10">
        <v>191.57069461664989</v>
      </c>
      <c r="CR472" s="10">
        <v>36.011000000000003</v>
      </c>
      <c r="CS472" s="10">
        <v>0.90812342950691116</v>
      </c>
      <c r="CT472" s="10">
        <v>7.9939999999999998</v>
      </c>
      <c r="CU472" s="10">
        <v>2.87</v>
      </c>
      <c r="CV472" s="10">
        <v>132.43415473666906</v>
      </c>
      <c r="CW472" s="10">
        <v>37.027999999999999</v>
      </c>
      <c r="CX472" s="10">
        <v>0.94118123015256827</v>
      </c>
      <c r="CY472" s="10">
        <v>586</v>
      </c>
      <c r="CZ472" s="10" t="s">
        <v>8</v>
      </c>
    </row>
    <row r="473" spans="1:119" x14ac:dyDescent="0.25">
      <c r="A473" s="10">
        <v>551</v>
      </c>
      <c r="B473" s="10" t="s">
        <v>86</v>
      </c>
      <c r="C473" s="10">
        <v>-12.86</v>
      </c>
      <c r="D473" s="10">
        <v>-6.07</v>
      </c>
      <c r="E473" s="10">
        <v>223.56</v>
      </c>
      <c r="F473" s="10">
        <v>36.729999999999997</v>
      </c>
      <c r="G473" s="10">
        <v>0.90400000000000003</v>
      </c>
      <c r="H473" s="10">
        <v>-21.12</v>
      </c>
      <c r="I473" s="10">
        <v>-9.23</v>
      </c>
      <c r="J473" s="10">
        <v>375.65</v>
      </c>
      <c r="K473" s="10">
        <v>35.43</v>
      </c>
      <c r="L473" s="10">
        <v>0.91600000000000004</v>
      </c>
      <c r="M473" s="10">
        <v>-22.09</v>
      </c>
      <c r="N473" s="10">
        <v>-8.25</v>
      </c>
      <c r="O473" s="10">
        <v>384.47</v>
      </c>
      <c r="P473" s="10">
        <v>35.409999999999997</v>
      </c>
      <c r="Q473" s="10">
        <v>0.93700000000000006</v>
      </c>
      <c r="R473" s="10">
        <v>551</v>
      </c>
      <c r="S473" s="10" t="s">
        <v>86</v>
      </c>
      <c r="T473" s="10">
        <v>7.91</v>
      </c>
      <c r="U473" s="10">
        <v>5.57</v>
      </c>
      <c r="V473" s="10">
        <v>155.5412739282672</v>
      </c>
      <c r="W473" s="10">
        <v>35.909999999999997</v>
      </c>
      <c r="Y473" s="10">
        <v>14.81</v>
      </c>
      <c r="Z473" s="10">
        <v>7.31</v>
      </c>
      <c r="AA473" s="10">
        <v>268.90612508371504</v>
      </c>
      <c r="AB473" s="10">
        <v>35.46</v>
      </c>
      <c r="AD473" s="10">
        <v>13.36</v>
      </c>
      <c r="AE473" s="10">
        <v>6.1</v>
      </c>
      <c r="AF473" s="10">
        <v>239.93715076606142</v>
      </c>
      <c r="AG473" s="10">
        <v>35.340000000000003</v>
      </c>
      <c r="AI473" s="10">
        <v>551</v>
      </c>
      <c r="AJ473" s="10" t="s">
        <v>86</v>
      </c>
      <c r="AK473" s="10">
        <v>-8.3260627048041371</v>
      </c>
      <c r="AL473" s="10">
        <v>-3.6673133933782034</v>
      </c>
      <c r="AM473" s="10">
        <v>-141.67046889955577</v>
      </c>
      <c r="AN473" s="10">
        <v>37.076872861185109</v>
      </c>
      <c r="AO473" s="10">
        <v>0.91515913864543363</v>
      </c>
      <c r="AP473" s="10">
        <v>-13.992172353422541</v>
      </c>
      <c r="AQ473" s="10">
        <v>-6.5805549276569053</v>
      </c>
      <c r="AR473" s="10">
        <v>-247.41023152301511</v>
      </c>
      <c r="AS473" s="10">
        <v>36.082573895198692</v>
      </c>
      <c r="AT473" s="10">
        <v>0.90491826324055202</v>
      </c>
      <c r="AU473" s="10">
        <v>-14.69447539006647</v>
      </c>
      <c r="AV473" s="10">
        <v>-6.4607382061942671</v>
      </c>
      <c r="AW473" s="10">
        <v>-255.88995602014245</v>
      </c>
      <c r="AX473" s="10">
        <v>36.217377863423089</v>
      </c>
      <c r="AY473" s="10">
        <v>0.91542593993282739</v>
      </c>
      <c r="AZ473" s="10">
        <v>551</v>
      </c>
      <c r="BA473" s="10" t="s">
        <v>86</v>
      </c>
      <c r="BB473" s="10">
        <v>-6.5727857612648579</v>
      </c>
      <c r="BC473" s="10">
        <v>-4.3380792524620349</v>
      </c>
      <c r="BD473" s="10">
        <v>-125.66778578156173</v>
      </c>
      <c r="BE473" s="10">
        <v>36.181189942151597</v>
      </c>
      <c r="BF473" s="10">
        <v>0.83460703352036514</v>
      </c>
      <c r="BG473" s="10">
        <v>-10.829090990901596</v>
      </c>
      <c r="BH473" s="10">
        <v>-4.6564428011580503</v>
      </c>
      <c r="BI473" s="10">
        <v>-190.67736274415233</v>
      </c>
      <c r="BJ473" s="10">
        <v>35.692101832073249</v>
      </c>
      <c r="BK473" s="10">
        <v>0.91867122945458701</v>
      </c>
      <c r="BL473" s="10">
        <v>-9.4495688908977922</v>
      </c>
      <c r="BM473" s="10">
        <v>-4.0912553492258663</v>
      </c>
      <c r="BN473" s="10">
        <v>-165.3625081333112</v>
      </c>
      <c r="BO473" s="10">
        <v>35.951935687303092</v>
      </c>
      <c r="BP473" s="10">
        <v>0.91768163213731069</v>
      </c>
      <c r="BQ473" s="10">
        <v>551</v>
      </c>
      <c r="BR473" s="10" t="s">
        <v>86</v>
      </c>
      <c r="BS473" s="10">
        <v>-8.4179999999999993</v>
      </c>
      <c r="BT473" s="10">
        <v>-3.6669999999999998</v>
      </c>
      <c r="BU473" s="10">
        <v>-143.75089607535563</v>
      </c>
      <c r="BV473" s="10">
        <v>36.878</v>
      </c>
      <c r="BW473" s="10">
        <v>0.9167910681281527</v>
      </c>
      <c r="BX473" s="10">
        <v>-12.680999999999999</v>
      </c>
      <c r="BY473" s="10">
        <v>-4.9950000000000001</v>
      </c>
      <c r="BZ473" s="10">
        <v>-219.20105119260953</v>
      </c>
      <c r="CA473" s="10">
        <v>35.898000000000003</v>
      </c>
      <c r="CB473" s="10">
        <v>0.93042203994235062</v>
      </c>
      <c r="CC473" s="10">
        <v>-15.266999999999999</v>
      </c>
      <c r="CD473" s="10">
        <v>-5.9039999999999999</v>
      </c>
      <c r="CE473" s="10">
        <v>-259.33117857353278</v>
      </c>
      <c r="CF473" s="10">
        <v>36.442</v>
      </c>
      <c r="CG473" s="10">
        <v>0.9326874663787672</v>
      </c>
      <c r="CH473" s="10">
        <v>551</v>
      </c>
      <c r="CI473" s="10" t="s">
        <v>86</v>
      </c>
      <c r="CJ473" s="10">
        <v>-6.5090000000000003</v>
      </c>
      <c r="CK473" s="10">
        <v>-3.266</v>
      </c>
      <c r="CL473" s="10">
        <v>-112.78507777969365</v>
      </c>
      <c r="CM473" s="10">
        <v>37.279000000000003</v>
      </c>
      <c r="CN473" s="10">
        <v>0.89379464183877122</v>
      </c>
      <c r="CO473" s="10">
        <v>-13.952999999999999</v>
      </c>
      <c r="CP473" s="10">
        <v>-6.4429999999999996</v>
      </c>
      <c r="CQ473" s="10">
        <v>-246.39430192557768</v>
      </c>
      <c r="CR473" s="10">
        <v>36.012</v>
      </c>
      <c r="CS473" s="10">
        <v>0.90788128821622938</v>
      </c>
      <c r="CT473" s="10">
        <v>-11.064</v>
      </c>
      <c r="CU473" s="10">
        <v>-4.2969999999999997</v>
      </c>
      <c r="CV473" s="10">
        <v>-185.06662018586508</v>
      </c>
      <c r="CW473" s="10">
        <v>37.027999999999999</v>
      </c>
      <c r="CX473" s="10">
        <v>0.93216585552056297</v>
      </c>
      <c r="CY473" s="10">
        <v>587</v>
      </c>
      <c r="CZ473" s="10" t="s">
        <v>9</v>
      </c>
      <c r="DA473" s="10">
        <v>0.43099999999999999</v>
      </c>
      <c r="DB473" s="10">
        <v>0.223</v>
      </c>
      <c r="DC473" s="10">
        <v>7.8352415087775995</v>
      </c>
      <c r="DD473" s="10">
        <v>35.758000000000003</v>
      </c>
      <c r="DE473" s="10">
        <v>0.88815964278036152</v>
      </c>
      <c r="DF473" s="10">
        <v>0.53</v>
      </c>
      <c r="DG473" s="10">
        <v>0.26600000000000001</v>
      </c>
      <c r="DH473" s="10">
        <v>9.6255761265363162</v>
      </c>
      <c r="DI473" s="10">
        <v>35.569000000000003</v>
      </c>
      <c r="DJ473" s="10">
        <v>0.89375164406784291</v>
      </c>
      <c r="DK473" s="10">
        <v>0.57299999999999995</v>
      </c>
      <c r="DL473" s="10">
        <v>0.28299999999999997</v>
      </c>
      <c r="DM473" s="10">
        <v>10.341105386913174</v>
      </c>
      <c r="DN473" s="10">
        <v>35.68</v>
      </c>
      <c r="DO473" s="10">
        <v>0.89660712316241609</v>
      </c>
    </row>
    <row r="474" spans="1:119" x14ac:dyDescent="0.25">
      <c r="A474" s="10">
        <v>552</v>
      </c>
      <c r="B474" s="10" t="s">
        <v>8</v>
      </c>
      <c r="C474" s="10">
        <v>1.63</v>
      </c>
      <c r="D474" s="10">
        <v>0.68</v>
      </c>
      <c r="E474" s="10">
        <v>27.82</v>
      </c>
      <c r="F474" s="10">
        <v>36.729999999999997</v>
      </c>
      <c r="G474" s="10">
        <v>0.92300000000000004</v>
      </c>
      <c r="H474" s="10">
        <v>2.56</v>
      </c>
      <c r="I474" s="10">
        <v>1.07</v>
      </c>
      <c r="J474" s="10">
        <v>45.2</v>
      </c>
      <c r="K474" s="10">
        <v>35.43</v>
      </c>
      <c r="L474" s="10">
        <v>0.92300000000000004</v>
      </c>
      <c r="M474" s="10">
        <v>2.72</v>
      </c>
      <c r="N474" s="10">
        <v>1.04</v>
      </c>
      <c r="O474" s="10">
        <v>47.43</v>
      </c>
      <c r="P474" s="10">
        <v>35.409999999999997</v>
      </c>
      <c r="Q474" s="10">
        <v>0.93400000000000005</v>
      </c>
      <c r="R474" s="10">
        <v>552</v>
      </c>
      <c r="S474" s="10" t="s">
        <v>8</v>
      </c>
      <c r="T474" s="10">
        <v>3.22</v>
      </c>
      <c r="U474" s="10">
        <v>2.81</v>
      </c>
      <c r="V474" s="10">
        <v>68.711251902324108</v>
      </c>
      <c r="W474" s="10">
        <v>35.909999999999997</v>
      </c>
      <c r="Y474" s="10">
        <v>5.78</v>
      </c>
      <c r="Z474" s="10">
        <v>1.1599999999999999</v>
      </c>
      <c r="AA474" s="10">
        <v>95.984927185088509</v>
      </c>
      <c r="AB474" s="10">
        <v>35.46</v>
      </c>
      <c r="AD474" s="10">
        <v>4.97</v>
      </c>
      <c r="AE474" s="10">
        <v>1.72</v>
      </c>
      <c r="AF474" s="10">
        <v>85.919832138490534</v>
      </c>
      <c r="AG474" s="10">
        <v>35.340000000000003</v>
      </c>
      <c r="AI474" s="10">
        <v>552</v>
      </c>
      <c r="AJ474" s="10" t="s">
        <v>8</v>
      </c>
      <c r="AK474" s="10">
        <v>1.3792090945473303</v>
      </c>
      <c r="AL474" s="10">
        <v>0.54739215378021111</v>
      </c>
      <c r="AM474" s="10">
        <v>23.106316679060949</v>
      </c>
      <c r="AN474" s="10">
        <v>37.076872861185109</v>
      </c>
      <c r="AO474" s="10">
        <v>0.92947061875516834</v>
      </c>
      <c r="AP474" s="10">
        <v>2.4000116524202646</v>
      </c>
      <c r="AQ474" s="10">
        <v>0.72122627128638817</v>
      </c>
      <c r="AR474" s="10">
        <v>40.098617978039989</v>
      </c>
      <c r="AS474" s="10">
        <v>36.082573895198692</v>
      </c>
      <c r="AT474" s="10">
        <v>0.95769188743486633</v>
      </c>
      <c r="AU474" s="10">
        <v>2.5579388695100382</v>
      </c>
      <c r="AV474" s="10">
        <v>0.69452601757238219</v>
      </c>
      <c r="AW474" s="10">
        <v>42.253086829134318</v>
      </c>
      <c r="AX474" s="10">
        <v>36.217377863423089</v>
      </c>
      <c r="AY474" s="10">
        <v>0.9650594941764814</v>
      </c>
      <c r="AZ474" s="10">
        <v>552</v>
      </c>
      <c r="BA474" s="10" t="s">
        <v>8</v>
      </c>
      <c r="BB474" s="10">
        <v>1.1797049972973486</v>
      </c>
      <c r="BC474" s="10">
        <v>0.78790385482544079</v>
      </c>
      <c r="BD474" s="10">
        <v>22.637271466176482</v>
      </c>
      <c r="BE474" s="10">
        <v>36.181189942151597</v>
      </c>
      <c r="BF474" s="10">
        <v>0.83158350608998044</v>
      </c>
      <c r="BG474" s="10">
        <v>2.3307390637688683</v>
      </c>
      <c r="BH474" s="10">
        <v>0.93492989628423495</v>
      </c>
      <c r="BI474" s="10">
        <v>40.621815704305689</v>
      </c>
      <c r="BJ474" s="10">
        <v>35.692101832073249</v>
      </c>
      <c r="BK474" s="10">
        <v>0.9281145323357477</v>
      </c>
      <c r="BL474" s="10">
        <v>2.2472819041038221</v>
      </c>
      <c r="BM474" s="10">
        <v>0.8889596832845077</v>
      </c>
      <c r="BN474" s="10">
        <v>38.809946878798485</v>
      </c>
      <c r="BO474" s="10">
        <v>35.951935687303092</v>
      </c>
      <c r="BP474" s="10">
        <v>0.92989005035406669</v>
      </c>
      <c r="BQ474" s="10">
        <v>552</v>
      </c>
      <c r="BR474" s="10" t="s">
        <v>8</v>
      </c>
      <c r="BS474" s="10">
        <v>2.177</v>
      </c>
      <c r="BT474" s="10">
        <v>1.0409999999999999</v>
      </c>
      <c r="BU474" s="10">
        <v>37.778593113443904</v>
      </c>
      <c r="BV474" s="10">
        <v>36.878</v>
      </c>
      <c r="BW474" s="10">
        <v>0.90216227184007336</v>
      </c>
      <c r="BX474" s="10">
        <v>2.4129999999999998</v>
      </c>
      <c r="BY474" s="10">
        <v>0.85</v>
      </c>
      <c r="BZ474" s="10">
        <v>41.145868531030452</v>
      </c>
      <c r="CA474" s="10">
        <v>35.898000000000003</v>
      </c>
      <c r="CB474" s="10">
        <v>0.94319221443426593</v>
      </c>
      <c r="CC474" s="10">
        <v>3.7050000000000001</v>
      </c>
      <c r="CD474" s="10">
        <v>1.282</v>
      </c>
      <c r="CE474" s="10">
        <v>62.112907460252565</v>
      </c>
      <c r="CF474" s="10">
        <v>36.442</v>
      </c>
      <c r="CG474" s="10">
        <v>0.94502548918015072</v>
      </c>
      <c r="CH474" s="10">
        <v>552</v>
      </c>
      <c r="CI474" s="10" t="s">
        <v>8</v>
      </c>
      <c r="CJ474" s="10">
        <v>0.879</v>
      </c>
      <c r="CK474" s="10">
        <v>0.61599999999999999</v>
      </c>
      <c r="CL474" s="10">
        <v>16.623391820869173</v>
      </c>
      <c r="CM474" s="10">
        <v>37.279000000000003</v>
      </c>
      <c r="CN474" s="10">
        <v>0.81892542015614045</v>
      </c>
      <c r="CO474" s="10">
        <v>1.284</v>
      </c>
      <c r="CP474" s="10">
        <v>0.55800000000000005</v>
      </c>
      <c r="CQ474" s="10">
        <v>22.445143307382267</v>
      </c>
      <c r="CR474" s="10">
        <v>36.012</v>
      </c>
      <c r="CS474" s="10">
        <v>0.91713817787837626</v>
      </c>
      <c r="CT474" s="10">
        <v>1.552</v>
      </c>
      <c r="CU474" s="10">
        <v>0.61199999999999999</v>
      </c>
      <c r="CV474" s="10">
        <v>26.012678322655681</v>
      </c>
      <c r="CW474" s="10">
        <v>37.027999999999999</v>
      </c>
      <c r="CX474" s="10">
        <v>0.93028445523330805</v>
      </c>
      <c r="CY474" s="10">
        <v>588</v>
      </c>
      <c r="CZ474" s="10" t="s">
        <v>10</v>
      </c>
      <c r="DA474" s="10">
        <v>1.4770000000000001</v>
      </c>
      <c r="DB474" s="10">
        <v>0.68600000000000005</v>
      </c>
      <c r="DC474" s="10">
        <v>91.284899999999993</v>
      </c>
      <c r="DD474" s="10">
        <v>10.3</v>
      </c>
      <c r="DE474" s="10">
        <v>0.90700000000000003</v>
      </c>
      <c r="DF474" s="10">
        <v>2.1230000000000002</v>
      </c>
      <c r="DG474" s="10">
        <v>0.98299999999999998</v>
      </c>
      <c r="DH474" s="10">
        <v>131.13890000000001</v>
      </c>
      <c r="DI474" s="10">
        <v>10.3</v>
      </c>
      <c r="DJ474" s="10">
        <v>0.90700000000000003</v>
      </c>
      <c r="DK474" s="10">
        <v>2.2229999999999999</v>
      </c>
      <c r="DL474" s="10">
        <v>0.97099999999999997</v>
      </c>
      <c r="DM474" s="10">
        <v>135.9751</v>
      </c>
      <c r="DN474" s="10">
        <v>10.3</v>
      </c>
      <c r="DO474" s="10">
        <v>0.91600000000000004</v>
      </c>
    </row>
    <row r="475" spans="1:119" x14ac:dyDescent="0.25">
      <c r="A475" s="10">
        <v>553</v>
      </c>
      <c r="B475" s="10" t="s">
        <v>9</v>
      </c>
      <c r="C475" s="10">
        <v>2.39</v>
      </c>
      <c r="D475" s="10">
        <v>1.07</v>
      </c>
      <c r="E475" s="10">
        <v>41.11</v>
      </c>
      <c r="F475" s="10">
        <v>36.729999999999997</v>
      </c>
      <c r="G475" s="10">
        <v>0.91300000000000003</v>
      </c>
      <c r="H475" s="10">
        <v>3.19</v>
      </c>
      <c r="I475" s="10">
        <v>1.44</v>
      </c>
      <c r="J475" s="10">
        <v>57.1</v>
      </c>
      <c r="K475" s="10">
        <v>35.43</v>
      </c>
      <c r="L475" s="10">
        <v>0.91100000000000003</v>
      </c>
      <c r="M475" s="10">
        <v>3.5</v>
      </c>
      <c r="N475" s="10">
        <v>1.46</v>
      </c>
      <c r="O475" s="10">
        <v>61.79</v>
      </c>
      <c r="P475" s="10">
        <v>35.409999999999997</v>
      </c>
      <c r="Q475" s="10">
        <v>0.92300000000000004</v>
      </c>
      <c r="R475" s="10">
        <v>553</v>
      </c>
      <c r="S475" s="10" t="s">
        <v>9</v>
      </c>
      <c r="AI475" s="10">
        <v>553</v>
      </c>
      <c r="AJ475" s="10" t="s">
        <v>9</v>
      </c>
      <c r="AK475" s="10">
        <v>2.9620491278039811</v>
      </c>
      <c r="AL475" s="10">
        <v>0.78680630830975207</v>
      </c>
      <c r="AM475" s="10">
        <v>47.723692140797681</v>
      </c>
      <c r="AN475" s="10">
        <v>37.07685224510854</v>
      </c>
      <c r="AO475" s="10">
        <v>0.96648415471175564</v>
      </c>
      <c r="AP475" s="10">
        <v>4.6599320211321293</v>
      </c>
      <c r="AQ475" s="10">
        <v>1.1882620019466965</v>
      </c>
      <c r="AR475" s="10">
        <v>76.948713474671976</v>
      </c>
      <c r="AS475" s="10">
        <v>36.082534110552871</v>
      </c>
      <c r="AT475" s="10">
        <v>0.96899282192182623</v>
      </c>
      <c r="AU475" s="10">
        <v>4.5770364772874732</v>
      </c>
      <c r="AV475" s="10">
        <v>1.0959120526070367</v>
      </c>
      <c r="AW475" s="10">
        <v>75.026123327468241</v>
      </c>
      <c r="AX475" s="10">
        <v>36.217338856772159</v>
      </c>
      <c r="AY475" s="10">
        <v>0.97251140500579447</v>
      </c>
      <c r="AZ475" s="10">
        <v>553</v>
      </c>
      <c r="BA475" s="10" t="s">
        <v>9</v>
      </c>
      <c r="BB475" s="10">
        <v>2.769045874048341</v>
      </c>
      <c r="BC475" s="10">
        <v>1.7048953056196789</v>
      </c>
      <c r="BD475" s="10">
        <v>51.88983395298964</v>
      </c>
      <c r="BE475" s="10">
        <v>36.181165902248352</v>
      </c>
      <c r="BF475" s="10">
        <v>0.85153927778952743</v>
      </c>
      <c r="BG475" s="10">
        <v>3.0450632864192295</v>
      </c>
      <c r="BH475" s="10">
        <v>1.3369138622310297</v>
      </c>
      <c r="BI475" s="10">
        <v>53.794787625628274</v>
      </c>
      <c r="BJ475" s="10">
        <v>35.692076286674876</v>
      </c>
      <c r="BK475" s="10">
        <v>0.91563774238361462</v>
      </c>
      <c r="BL475" s="10">
        <v>2.6619336341906767</v>
      </c>
      <c r="BM475" s="10">
        <v>1.2234493906847905</v>
      </c>
      <c r="BN475" s="10">
        <v>47.046769444533368</v>
      </c>
      <c r="BO475" s="10">
        <v>35.951913864799828</v>
      </c>
      <c r="BP475" s="10">
        <v>0.90862519406663922</v>
      </c>
      <c r="BQ475" s="10">
        <v>553</v>
      </c>
      <c r="BR475" s="10" t="s">
        <v>9</v>
      </c>
      <c r="BS475" s="10">
        <v>2.2480000000000002</v>
      </c>
      <c r="BT475" s="10">
        <v>1.26</v>
      </c>
      <c r="BU475" s="10">
        <v>40.34522607096347</v>
      </c>
      <c r="BV475" s="10">
        <v>36.878</v>
      </c>
      <c r="BW475" s="10">
        <v>0.87232067568313332</v>
      </c>
      <c r="BX475" s="10">
        <v>2.1709999999999998</v>
      </c>
      <c r="BY475" s="10">
        <v>0.85799999999999998</v>
      </c>
      <c r="BZ475" s="10">
        <v>37.544269819247354</v>
      </c>
      <c r="CA475" s="10">
        <v>35.898000000000003</v>
      </c>
      <c r="CB475" s="10">
        <v>0.93000499367570388</v>
      </c>
      <c r="CC475" s="10">
        <v>2.6160000000000001</v>
      </c>
      <c r="CD475" s="10">
        <v>1.2390000000000001</v>
      </c>
      <c r="CE475" s="10">
        <v>45.858759370486112</v>
      </c>
      <c r="CF475" s="10">
        <v>36.442</v>
      </c>
      <c r="CG475" s="10">
        <v>0.90375894138642543</v>
      </c>
      <c r="CH475" s="10">
        <v>553</v>
      </c>
      <c r="CI475" s="10" t="s">
        <v>9</v>
      </c>
      <c r="CJ475" s="10">
        <v>1.032</v>
      </c>
      <c r="CK475" s="10">
        <v>0.73699999999999999</v>
      </c>
      <c r="CL475" s="10">
        <v>19.64064981246678</v>
      </c>
      <c r="CM475" s="10">
        <v>37.277999999999999</v>
      </c>
      <c r="CN475" s="10">
        <v>0.81378674839940612</v>
      </c>
      <c r="CO475" s="10">
        <v>1.8180000000000001</v>
      </c>
      <c r="CP475" s="10">
        <v>0.88100000000000001</v>
      </c>
      <c r="CQ475" s="10">
        <v>32.389381325512296</v>
      </c>
      <c r="CR475" s="10">
        <v>36.011000000000003</v>
      </c>
      <c r="CS475" s="10">
        <v>0.89990241514821456</v>
      </c>
      <c r="CT475" s="10">
        <v>1.5169999999999999</v>
      </c>
      <c r="CU475" s="10">
        <v>0.81499999999999995</v>
      </c>
      <c r="CV475" s="10">
        <v>26.850916060025614</v>
      </c>
      <c r="CW475" s="10">
        <v>37.027999999999999</v>
      </c>
      <c r="CX475" s="10">
        <v>0.88091821773877532</v>
      </c>
      <c r="CY475" s="10">
        <v>589</v>
      </c>
      <c r="CZ475" s="10" t="s">
        <v>11</v>
      </c>
      <c r="DA475" s="10">
        <v>1.9850000000000001</v>
      </c>
      <c r="DB475" s="10">
        <v>1.1040000000000001</v>
      </c>
      <c r="DC475" s="10">
        <v>127.3171</v>
      </c>
      <c r="DD475" s="10">
        <v>10.3</v>
      </c>
      <c r="DE475" s="10">
        <v>0.874</v>
      </c>
      <c r="DF475" s="10">
        <v>1.976</v>
      </c>
      <c r="DG475" s="10">
        <v>1.1080000000000001</v>
      </c>
      <c r="DH475" s="10">
        <v>126.9859</v>
      </c>
      <c r="DI475" s="10">
        <v>10.3</v>
      </c>
      <c r="DJ475" s="10">
        <v>0.872</v>
      </c>
      <c r="DK475" s="10">
        <v>1.6739999999999999</v>
      </c>
      <c r="DL475" s="10">
        <v>0.89300000000000002</v>
      </c>
      <c r="DM475" s="10">
        <v>106.3498</v>
      </c>
      <c r="DN475" s="10">
        <v>10.3</v>
      </c>
      <c r="DO475" s="10">
        <v>0.88200000000000001</v>
      </c>
    </row>
    <row r="476" spans="1:119" x14ac:dyDescent="0.25">
      <c r="A476" s="10">
        <v>554</v>
      </c>
      <c r="B476" s="10" t="s">
        <v>10</v>
      </c>
      <c r="C476" s="10">
        <v>1.62</v>
      </c>
      <c r="D476" s="10">
        <v>0.59</v>
      </c>
      <c r="E476" s="10">
        <v>95</v>
      </c>
      <c r="F476" s="10">
        <v>10.5</v>
      </c>
      <c r="G476" s="10">
        <v>0.94</v>
      </c>
      <c r="H476" s="10">
        <v>2.54</v>
      </c>
      <c r="I476" s="10">
        <v>0.92</v>
      </c>
      <c r="J476" s="10">
        <v>148.62</v>
      </c>
      <c r="K476" s="10">
        <v>10.5</v>
      </c>
      <c r="L476" s="10">
        <v>0.94</v>
      </c>
      <c r="M476" s="10">
        <v>2.7</v>
      </c>
      <c r="N476" s="10">
        <v>0.91</v>
      </c>
      <c r="O476" s="10">
        <v>158.38999999999999</v>
      </c>
      <c r="P476" s="10">
        <v>10.4</v>
      </c>
      <c r="Q476" s="10">
        <v>0.95</v>
      </c>
      <c r="R476" s="10">
        <v>554</v>
      </c>
      <c r="S476" s="10" t="s">
        <v>10</v>
      </c>
      <c r="T476" s="10">
        <v>3.2</v>
      </c>
      <c r="U476" s="10">
        <v>2.65</v>
      </c>
      <c r="V476" s="10">
        <v>228.45599999999999</v>
      </c>
      <c r="W476" s="10">
        <v>10.5</v>
      </c>
      <c r="Y476" s="10">
        <v>5.76</v>
      </c>
      <c r="Z476" s="10">
        <v>0.85</v>
      </c>
      <c r="AA476" s="10">
        <v>320.14800000000002</v>
      </c>
      <c r="AB476" s="10">
        <v>10.5</v>
      </c>
      <c r="AD476" s="10">
        <v>4.9400000000000004</v>
      </c>
      <c r="AE476" s="10">
        <v>1.47</v>
      </c>
      <c r="AF476" s="10">
        <v>283.40100000000001</v>
      </c>
      <c r="AG476" s="10">
        <v>10.5</v>
      </c>
      <c r="AI476" s="10">
        <v>554</v>
      </c>
      <c r="AJ476" s="10" t="s">
        <v>10</v>
      </c>
      <c r="AK476" s="10">
        <v>1.3703745922466788</v>
      </c>
      <c r="AL476" s="10">
        <v>0.5191018503232685</v>
      </c>
      <c r="AM476" s="10">
        <v>79.816000000000003</v>
      </c>
      <c r="AN476" s="10">
        <v>10.6</v>
      </c>
      <c r="AO476" s="10">
        <v>0.93500000000000005</v>
      </c>
      <c r="AP476" s="10">
        <v>2.3890445220694443</v>
      </c>
      <c r="AQ476" s="10">
        <v>0.65941377701162318</v>
      </c>
      <c r="AR476" s="10">
        <v>140.28399999999999</v>
      </c>
      <c r="AS476" s="10">
        <v>10.199999999999999</v>
      </c>
      <c r="AT476" s="10">
        <v>0.96399999999999997</v>
      </c>
      <c r="AU476" s="10">
        <v>2.5464984676610998</v>
      </c>
      <c r="AV476" s="10">
        <v>0.62698235159180593</v>
      </c>
      <c r="AW476" s="10">
        <v>145.589</v>
      </c>
      <c r="AX476" s="10">
        <v>10.4</v>
      </c>
      <c r="AY476" s="10">
        <v>0.97099999999999997</v>
      </c>
      <c r="AZ476" s="10">
        <v>554</v>
      </c>
      <c r="BA476" s="10" t="s">
        <v>10</v>
      </c>
      <c r="BB476" s="10">
        <v>1.1712849914513155</v>
      </c>
      <c r="BC476" s="10">
        <v>0.76086710045949335</v>
      </c>
      <c r="BD476" s="10">
        <v>78.290899999999993</v>
      </c>
      <c r="BE476" s="10">
        <v>10.3</v>
      </c>
      <c r="BF476" s="10">
        <v>0.83899999999999997</v>
      </c>
      <c r="BG476" s="10">
        <v>2.3198287695611972</v>
      </c>
      <c r="BH476" s="10">
        <v>0.87203386673405947</v>
      </c>
      <c r="BI476" s="10">
        <v>140.28</v>
      </c>
      <c r="BJ476" s="10">
        <v>10.199999999999999</v>
      </c>
      <c r="BK476" s="10">
        <v>0.93600000000000005</v>
      </c>
      <c r="BL476" s="10">
        <v>2.2366086050280742</v>
      </c>
      <c r="BM476" s="10">
        <v>0.83048375473889724</v>
      </c>
      <c r="BN476" s="10">
        <v>133.73320000000001</v>
      </c>
      <c r="BO476" s="10">
        <v>10.3</v>
      </c>
      <c r="BP476" s="10">
        <v>0.93700000000000006</v>
      </c>
      <c r="BQ476" s="10">
        <v>554</v>
      </c>
      <c r="BR476" s="10" t="s">
        <v>10</v>
      </c>
      <c r="BS476" s="10">
        <v>2.1659999999999999</v>
      </c>
      <c r="BT476" s="10">
        <v>0.98399999999999999</v>
      </c>
      <c r="BU476" s="10">
        <v>128.36789999999999</v>
      </c>
      <c r="BV476" s="10">
        <v>10.7</v>
      </c>
      <c r="BW476" s="10">
        <v>0.91</v>
      </c>
      <c r="BX476" s="10">
        <v>2.4020000000000001</v>
      </c>
      <c r="BY476" s="10">
        <v>0.78600000000000003</v>
      </c>
      <c r="BZ476" s="10">
        <v>136.36959999999999</v>
      </c>
      <c r="CA476" s="10">
        <v>10.7</v>
      </c>
      <c r="CB476" s="10">
        <v>0.95</v>
      </c>
      <c r="CC476" s="10">
        <v>3.6880000000000002</v>
      </c>
      <c r="CD476" s="10">
        <v>1.1479999999999999</v>
      </c>
      <c r="CE476" s="10">
        <v>210.38120000000001</v>
      </c>
      <c r="CF476" s="10">
        <v>10.6</v>
      </c>
      <c r="CG476" s="10">
        <v>0.95499999999999996</v>
      </c>
      <c r="CH476" s="10">
        <v>554</v>
      </c>
      <c r="CI476" s="10" t="s">
        <v>10</v>
      </c>
      <c r="CJ476" s="10">
        <v>0.871</v>
      </c>
      <c r="CK476" s="10">
        <v>0.59599999999999997</v>
      </c>
      <c r="CL476" s="10">
        <v>58.589599999999997</v>
      </c>
      <c r="CM476" s="10">
        <v>10.4</v>
      </c>
      <c r="CN476" s="10">
        <v>0.82499999999999996</v>
      </c>
      <c r="CO476" s="10">
        <v>1.2749999999999999</v>
      </c>
      <c r="CP476" s="10">
        <v>0.53100000000000003</v>
      </c>
      <c r="CQ476" s="10">
        <v>76.674000000000007</v>
      </c>
      <c r="CR476" s="10">
        <v>10.4</v>
      </c>
      <c r="CS476" s="10">
        <v>0.92300000000000004</v>
      </c>
      <c r="CT476" s="10">
        <v>1.5429999999999999</v>
      </c>
      <c r="CU476" s="10">
        <v>0.57899999999999996</v>
      </c>
      <c r="CV476" s="10">
        <v>90.619600000000005</v>
      </c>
      <c r="CW476" s="10">
        <v>10.5</v>
      </c>
      <c r="CX476" s="10">
        <v>0.93600000000000005</v>
      </c>
      <c r="CY476" s="10">
        <v>590</v>
      </c>
      <c r="CZ476" s="10" t="s">
        <v>285</v>
      </c>
      <c r="DA476" s="10">
        <v>7.9399999999999998E-2</v>
      </c>
      <c r="DB476" s="10">
        <v>4.07E-2</v>
      </c>
      <c r="DC476" s="10">
        <v>5</v>
      </c>
      <c r="DD476" s="10">
        <v>10.3</v>
      </c>
      <c r="DE476" s="10">
        <v>0.89</v>
      </c>
      <c r="DF476" s="10">
        <v>0.43459999999999999</v>
      </c>
      <c r="DG476" s="10">
        <v>0.24629999999999999</v>
      </c>
      <c r="DH476" s="10">
        <v>28</v>
      </c>
      <c r="DI476" s="10">
        <v>10.3</v>
      </c>
      <c r="DJ476" s="10">
        <v>0.87</v>
      </c>
      <c r="DK476" s="10">
        <v>0.31759999999999999</v>
      </c>
      <c r="DL476" s="10">
        <v>0.16270000000000001</v>
      </c>
      <c r="DM476" s="10">
        <v>20</v>
      </c>
      <c r="DN476" s="10">
        <v>10.3</v>
      </c>
      <c r="DO476" s="10">
        <v>0.89</v>
      </c>
    </row>
    <row r="477" spans="1:119" x14ac:dyDescent="0.25">
      <c r="A477" s="10">
        <v>555</v>
      </c>
      <c r="B477" s="10" t="s">
        <v>11</v>
      </c>
      <c r="C477" s="10">
        <v>2.37</v>
      </c>
      <c r="D477" s="10">
        <v>0.94</v>
      </c>
      <c r="E477" s="10">
        <v>140</v>
      </c>
      <c r="F477" s="10">
        <v>10.5</v>
      </c>
      <c r="G477" s="10">
        <v>0.93</v>
      </c>
      <c r="H477" s="10">
        <v>3.17</v>
      </c>
      <c r="I477" s="10">
        <v>1.25</v>
      </c>
      <c r="J477" s="10">
        <v>194.75</v>
      </c>
      <c r="K477" s="10">
        <v>10.1</v>
      </c>
      <c r="L477" s="10">
        <v>0.93</v>
      </c>
      <c r="M477" s="10">
        <v>3.47</v>
      </c>
      <c r="N477" s="10">
        <v>1.27</v>
      </c>
      <c r="O477" s="10">
        <v>211.26</v>
      </c>
      <c r="P477" s="10">
        <v>10.1</v>
      </c>
      <c r="Q477" s="10">
        <v>0.94</v>
      </c>
      <c r="R477" s="10">
        <v>555</v>
      </c>
      <c r="S477" s="10" t="s">
        <v>11</v>
      </c>
      <c r="AI477" s="10">
        <v>555</v>
      </c>
      <c r="AJ477" s="10" t="s">
        <v>11</v>
      </c>
      <c r="AK477" s="10">
        <v>2.9490991570533112</v>
      </c>
      <c r="AL477" s="10">
        <v>0.70308731626055654</v>
      </c>
      <c r="AM477" s="10">
        <v>166.703</v>
      </c>
      <c r="AN477" s="10">
        <v>10.5</v>
      </c>
      <c r="AO477" s="10">
        <v>0.97299999999999998</v>
      </c>
      <c r="AP477" s="10">
        <v>4.6387684964522862</v>
      </c>
      <c r="AQ477" s="10">
        <v>0.98912066551744615</v>
      </c>
      <c r="AR477" s="10">
        <v>269.52800000000002</v>
      </c>
      <c r="AS477" s="10">
        <v>10.16</v>
      </c>
      <c r="AT477" s="10">
        <v>0.97799999999999998</v>
      </c>
      <c r="AU477" s="10">
        <v>4.556509686837769</v>
      </c>
      <c r="AV477" s="10">
        <v>0.90598949805016282</v>
      </c>
      <c r="AW477" s="10">
        <v>260.40800000000002</v>
      </c>
      <c r="AX477" s="10">
        <v>10.3</v>
      </c>
      <c r="AY477" s="10">
        <v>0.98099999999999998</v>
      </c>
      <c r="AZ477" s="10">
        <v>555</v>
      </c>
      <c r="BA477" s="10" t="s">
        <v>11</v>
      </c>
      <c r="BB477" s="10">
        <v>2.7554850083699627</v>
      </c>
      <c r="BC477" s="10">
        <v>1.6086195141851964</v>
      </c>
      <c r="BD477" s="10">
        <v>178.84780000000001</v>
      </c>
      <c r="BE477" s="10">
        <v>10.3</v>
      </c>
      <c r="BF477" s="10">
        <v>0.86399999999999999</v>
      </c>
      <c r="BG477" s="10">
        <v>3.0312168673878896</v>
      </c>
      <c r="BH477" s="10">
        <v>1.2344729425954029</v>
      </c>
      <c r="BI477" s="10">
        <v>187.09289999999999</v>
      </c>
      <c r="BJ477" s="10">
        <v>10.1</v>
      </c>
      <c r="BK477" s="10">
        <v>0.92600000000000005</v>
      </c>
      <c r="BL477" s="10">
        <v>2.6495923515996362</v>
      </c>
      <c r="BM477" s="10">
        <v>1.1425083654478763</v>
      </c>
      <c r="BN477" s="10">
        <v>161.73779999999999</v>
      </c>
      <c r="BO477" s="10">
        <v>10.3</v>
      </c>
      <c r="BP477" s="10">
        <v>0.91800000000000004</v>
      </c>
      <c r="BQ477" s="10">
        <v>555</v>
      </c>
      <c r="BR477" s="10" t="s">
        <v>11</v>
      </c>
      <c r="BS477" s="10">
        <v>2.2360000000000002</v>
      </c>
      <c r="BT477" s="10">
        <v>1.1970000000000001</v>
      </c>
      <c r="BU477" s="10">
        <v>136.8503</v>
      </c>
      <c r="BV477" s="10">
        <v>10.7</v>
      </c>
      <c r="BW477" s="10">
        <v>0.88200000000000001</v>
      </c>
      <c r="BX477" s="10">
        <v>2.161</v>
      </c>
      <c r="BY477" s="10">
        <v>0.80300000000000005</v>
      </c>
      <c r="BZ477" s="10">
        <v>124.3931</v>
      </c>
      <c r="CA477" s="10">
        <v>10.7</v>
      </c>
      <c r="CB477" s="10">
        <v>0.93700000000000006</v>
      </c>
      <c r="CC477" s="10">
        <v>2.6030000000000002</v>
      </c>
      <c r="CD477" s="10">
        <v>1.161</v>
      </c>
      <c r="CE477" s="10">
        <v>155.24080000000001</v>
      </c>
      <c r="CF477" s="10">
        <v>10.6</v>
      </c>
      <c r="CG477" s="10">
        <v>0.91300000000000003</v>
      </c>
      <c r="CH477" s="10">
        <v>555</v>
      </c>
      <c r="CI477" s="10" t="s">
        <v>11</v>
      </c>
      <c r="CJ477" s="10">
        <v>1.0229999999999999</v>
      </c>
      <c r="CK477" s="10">
        <v>0.71299999999999997</v>
      </c>
      <c r="CL477" s="10">
        <v>69.224000000000004</v>
      </c>
      <c r="CM477" s="10">
        <v>10.4</v>
      </c>
      <c r="CN477" s="10">
        <v>0.82</v>
      </c>
      <c r="CO477" s="10">
        <v>1.8080000000000001</v>
      </c>
      <c r="CP477" s="10">
        <v>0.83699999999999997</v>
      </c>
      <c r="CQ477" s="10">
        <v>110.6039</v>
      </c>
      <c r="CR477" s="10">
        <v>10.4</v>
      </c>
      <c r="CS477" s="10">
        <v>0.90700000000000003</v>
      </c>
      <c r="CT477" s="10">
        <v>1.508</v>
      </c>
      <c r="CU477" s="10">
        <v>0.78100000000000003</v>
      </c>
      <c r="CV477" s="10">
        <v>94.277000000000001</v>
      </c>
      <c r="CW477" s="10">
        <v>10.4</v>
      </c>
      <c r="CX477" s="10">
        <v>0.88800000000000001</v>
      </c>
      <c r="CY477" s="10">
        <v>591</v>
      </c>
      <c r="CZ477" s="10" t="s">
        <v>304</v>
      </c>
      <c r="DA477" s="10">
        <v>0</v>
      </c>
      <c r="DB477" s="10">
        <v>0</v>
      </c>
      <c r="DC477" s="10">
        <v>0</v>
      </c>
      <c r="DD477" s="10">
        <v>10.3</v>
      </c>
      <c r="DE477" s="10">
        <v>0</v>
      </c>
      <c r="DF477" s="10">
        <v>0</v>
      </c>
      <c r="DG477" s="10">
        <v>0</v>
      </c>
      <c r="DH477" s="10">
        <v>0</v>
      </c>
      <c r="DI477" s="10">
        <v>10.3</v>
      </c>
      <c r="DJ477" s="10">
        <v>0</v>
      </c>
      <c r="DK477" s="10">
        <v>0</v>
      </c>
      <c r="DL477" s="10">
        <v>0</v>
      </c>
      <c r="DM477" s="10">
        <v>0</v>
      </c>
      <c r="DN477" s="10">
        <v>10.3</v>
      </c>
      <c r="DO477" s="10">
        <v>0</v>
      </c>
    </row>
    <row r="478" spans="1:119" x14ac:dyDescent="0.25">
      <c r="A478" s="10">
        <v>556</v>
      </c>
      <c r="B478" s="10" t="s">
        <v>305</v>
      </c>
      <c r="R478" s="10">
        <v>556</v>
      </c>
      <c r="S478" s="10" t="s">
        <v>305</v>
      </c>
      <c r="T478" s="10">
        <v>3.78E-2</v>
      </c>
      <c r="U478" s="10">
        <v>2.9499999999999998E-2</v>
      </c>
      <c r="V478" s="10">
        <v>2.6345999999999998</v>
      </c>
      <c r="W478" s="10">
        <v>10.5</v>
      </c>
      <c r="Y478" s="10">
        <v>0.1159</v>
      </c>
      <c r="Z478" s="10">
        <v>3.0800000000000001E-2</v>
      </c>
      <c r="AA478" s="10">
        <v>6.5926</v>
      </c>
      <c r="AB478" s="10">
        <v>10.5</v>
      </c>
      <c r="AD478" s="10">
        <v>9.7299999999999998E-2</v>
      </c>
      <c r="AE478" s="10">
        <v>5.1200000000000002E-2</v>
      </c>
      <c r="AF478" s="10">
        <v>6.0456000000000003</v>
      </c>
      <c r="AG478" s="10">
        <v>10.5</v>
      </c>
      <c r="AI478" s="10">
        <v>556</v>
      </c>
      <c r="AJ478" s="10" t="s">
        <v>305</v>
      </c>
      <c r="AK478" s="10">
        <v>7.5800000000000006E-2</v>
      </c>
      <c r="AL478" s="10">
        <v>2.9100000000000001E-2</v>
      </c>
      <c r="AM478" s="10">
        <v>4.4223999999999997</v>
      </c>
      <c r="AN478" s="10">
        <v>10.6</v>
      </c>
      <c r="AO478" s="10">
        <v>0.93</v>
      </c>
      <c r="AP478" s="10">
        <v>0.2205</v>
      </c>
      <c r="AQ478" s="10">
        <v>5.3699999999999998E-2</v>
      </c>
      <c r="AR478" s="10">
        <v>12.845800000000001</v>
      </c>
      <c r="AS478" s="10">
        <v>10.199999999999999</v>
      </c>
      <c r="AT478" s="10">
        <v>0.97</v>
      </c>
      <c r="AU478" s="10">
        <v>9.0300000000000005E-2</v>
      </c>
      <c r="AV478" s="10">
        <v>4.1799999999999997E-2</v>
      </c>
      <c r="AW478" s="10">
        <v>5.524</v>
      </c>
      <c r="AX478" s="10">
        <v>10.4</v>
      </c>
      <c r="AY478" s="10">
        <v>0.91</v>
      </c>
      <c r="AZ478" s="10">
        <v>556</v>
      </c>
      <c r="BA478" s="10" t="s">
        <v>305</v>
      </c>
      <c r="BB478" s="10">
        <v>0.36909999999999998</v>
      </c>
      <c r="BC478" s="10">
        <v>0.2442</v>
      </c>
      <c r="BD478" s="10">
        <v>24.810099999999998</v>
      </c>
      <c r="BE478" s="10">
        <v>10.3</v>
      </c>
      <c r="BF478" s="10">
        <v>0.83</v>
      </c>
      <c r="BG478" s="10">
        <v>0.62839999999999996</v>
      </c>
      <c r="BH478" s="10">
        <v>0.26619999999999999</v>
      </c>
      <c r="BI478" s="10">
        <v>38.628999999999998</v>
      </c>
      <c r="BJ478" s="10">
        <v>10.199999999999999</v>
      </c>
      <c r="BK478" s="10">
        <v>0.92</v>
      </c>
      <c r="BL478" s="10">
        <v>0.67369999999999997</v>
      </c>
      <c r="BM478" s="10">
        <v>0.27239999999999998</v>
      </c>
      <c r="BN478" s="10">
        <v>40.7331</v>
      </c>
      <c r="BO478" s="10">
        <v>10.3</v>
      </c>
      <c r="BP478" s="10">
        <v>0.93</v>
      </c>
      <c r="BQ478" s="10">
        <v>556</v>
      </c>
      <c r="BR478" s="10" t="s">
        <v>305</v>
      </c>
      <c r="BS478" s="10">
        <v>0.84799999999999998</v>
      </c>
      <c r="BT478" s="10">
        <v>0.43780000000000002</v>
      </c>
      <c r="BU478" s="10">
        <v>51.493499999999997</v>
      </c>
      <c r="BV478" s="10">
        <v>10.7</v>
      </c>
      <c r="BW478" s="10">
        <v>0.89</v>
      </c>
      <c r="BX478" s="10">
        <v>0.17299999999999999</v>
      </c>
      <c r="BY478" s="10">
        <v>0.12720000000000001</v>
      </c>
      <c r="BZ478" s="10">
        <v>11.5846</v>
      </c>
      <c r="CA478" s="10">
        <v>10.7</v>
      </c>
      <c r="CB478" s="10">
        <v>0.81</v>
      </c>
      <c r="CC478" s="10">
        <v>0.88529999999999998</v>
      </c>
      <c r="CD478" s="10">
        <v>0.44429999999999997</v>
      </c>
      <c r="CE478" s="10">
        <v>53.951000000000001</v>
      </c>
      <c r="CF478" s="10">
        <v>10.6</v>
      </c>
      <c r="CG478" s="10">
        <v>0.89</v>
      </c>
      <c r="CH478" s="10">
        <v>556</v>
      </c>
      <c r="CI478" s="10" t="s">
        <v>305</v>
      </c>
      <c r="CJ478" s="10">
        <v>1.6E-2</v>
      </c>
      <c r="CK478" s="10">
        <v>8.2000000000000007E-3</v>
      </c>
      <c r="CL478" s="10">
        <v>1</v>
      </c>
      <c r="CM478" s="10">
        <v>10.4</v>
      </c>
      <c r="CN478" s="10">
        <v>0.89</v>
      </c>
      <c r="CO478" s="10">
        <v>1.6199999999999999E-2</v>
      </c>
      <c r="CP478" s="10">
        <v>7.9000000000000008E-3</v>
      </c>
      <c r="CQ478" s="10">
        <v>1</v>
      </c>
      <c r="CR478" s="10">
        <v>10.4</v>
      </c>
      <c r="CS478" s="10">
        <v>0.9</v>
      </c>
      <c r="CT478" s="10">
        <v>1.6199999999999999E-2</v>
      </c>
      <c r="CU478" s="10">
        <v>8.3000000000000001E-3</v>
      </c>
      <c r="CV478" s="10">
        <v>1</v>
      </c>
      <c r="CW478" s="10">
        <v>10.5</v>
      </c>
      <c r="CX478" s="10">
        <v>0.89</v>
      </c>
      <c r="CY478" s="10">
        <v>592</v>
      </c>
      <c r="CZ478" s="10" t="s">
        <v>287</v>
      </c>
      <c r="DA478" s="10">
        <v>0.77600000000000002</v>
      </c>
      <c r="DB478" s="10">
        <v>0.43980000000000002</v>
      </c>
      <c r="DC478" s="10">
        <v>50</v>
      </c>
      <c r="DD478" s="10">
        <v>10.3</v>
      </c>
      <c r="DE478" s="10">
        <v>0.87</v>
      </c>
      <c r="DF478" s="10">
        <v>0.93130000000000002</v>
      </c>
      <c r="DG478" s="10">
        <v>0.52780000000000005</v>
      </c>
      <c r="DH478" s="10">
        <v>60</v>
      </c>
      <c r="DI478" s="10">
        <v>10.3</v>
      </c>
      <c r="DJ478" s="10">
        <v>0.87</v>
      </c>
      <c r="DK478" s="10">
        <v>1.0088999999999999</v>
      </c>
      <c r="DL478" s="10">
        <v>0.57169999999999999</v>
      </c>
      <c r="DM478" s="10">
        <v>65</v>
      </c>
      <c r="DN478" s="10">
        <v>10.3</v>
      </c>
      <c r="DO478" s="10">
        <v>0.87</v>
      </c>
    </row>
    <row r="479" spans="1:119" x14ac:dyDescent="0.25">
      <c r="A479" s="10">
        <v>557</v>
      </c>
      <c r="B479" s="10" t="s">
        <v>288</v>
      </c>
      <c r="C479" s="10">
        <v>0</v>
      </c>
      <c r="D479" s="10">
        <v>0</v>
      </c>
      <c r="E479" s="10">
        <v>0</v>
      </c>
      <c r="F479" s="10">
        <v>10.9</v>
      </c>
      <c r="G479" s="10">
        <v>0</v>
      </c>
      <c r="H479" s="10">
        <v>0</v>
      </c>
      <c r="I479" s="10">
        <v>0</v>
      </c>
      <c r="J479" s="10">
        <v>0</v>
      </c>
      <c r="K479" s="10">
        <v>10.5</v>
      </c>
      <c r="L479" s="10">
        <v>0</v>
      </c>
      <c r="M479" s="10">
        <v>0</v>
      </c>
      <c r="N479" s="10">
        <v>0</v>
      </c>
      <c r="O479" s="10">
        <v>0</v>
      </c>
      <c r="P479" s="10">
        <v>10.7</v>
      </c>
      <c r="Q479" s="10">
        <v>0</v>
      </c>
      <c r="R479" s="10">
        <v>557</v>
      </c>
      <c r="S479" s="10" t="s">
        <v>288</v>
      </c>
      <c r="T479" s="10">
        <v>0</v>
      </c>
      <c r="U479" s="10">
        <v>0</v>
      </c>
      <c r="V479" s="10">
        <v>0</v>
      </c>
      <c r="W479" s="10">
        <v>10.5</v>
      </c>
      <c r="Y479" s="10">
        <v>0</v>
      </c>
      <c r="Z479" s="10">
        <v>0</v>
      </c>
      <c r="AA479" s="10">
        <v>0</v>
      </c>
      <c r="AB479" s="10">
        <v>10.5</v>
      </c>
      <c r="AD479" s="10">
        <v>0</v>
      </c>
      <c r="AE479" s="10">
        <v>0</v>
      </c>
      <c r="AF479" s="10">
        <v>0</v>
      </c>
      <c r="AG479" s="10">
        <v>10.5</v>
      </c>
      <c r="AI479" s="10">
        <v>557</v>
      </c>
      <c r="AJ479" s="10" t="s">
        <v>288</v>
      </c>
      <c r="AK479" s="10">
        <v>0</v>
      </c>
      <c r="AL479" s="10">
        <v>0</v>
      </c>
      <c r="AM479" s="10">
        <v>0</v>
      </c>
      <c r="AN479" s="10">
        <v>10.6</v>
      </c>
      <c r="AO479" s="10">
        <v>0</v>
      </c>
      <c r="AP479" s="10">
        <v>0</v>
      </c>
      <c r="AQ479" s="10">
        <v>0</v>
      </c>
      <c r="AR479" s="10">
        <v>0</v>
      </c>
      <c r="AS479" s="10">
        <v>10.199999999999999</v>
      </c>
      <c r="AT479" s="10">
        <v>0</v>
      </c>
      <c r="AU479" s="10">
        <v>0</v>
      </c>
      <c r="AV479" s="10">
        <v>0</v>
      </c>
      <c r="AW479" s="10">
        <v>0</v>
      </c>
      <c r="AX479" s="10">
        <v>10.4</v>
      </c>
      <c r="AY479" s="10">
        <v>0</v>
      </c>
      <c r="AZ479" s="10">
        <v>557</v>
      </c>
      <c r="BA479" s="10" t="s">
        <v>288</v>
      </c>
      <c r="BB479" s="10">
        <v>0</v>
      </c>
      <c r="BC479" s="10">
        <v>0</v>
      </c>
      <c r="BD479" s="10">
        <v>0</v>
      </c>
      <c r="BE479" s="10">
        <v>10.3</v>
      </c>
      <c r="BF479" s="10">
        <v>0</v>
      </c>
      <c r="BG479" s="10">
        <v>0</v>
      </c>
      <c r="BH479" s="10">
        <v>0</v>
      </c>
      <c r="BI479" s="10">
        <v>0</v>
      </c>
      <c r="BJ479" s="10">
        <v>10.199999999999999</v>
      </c>
      <c r="BK479" s="10">
        <v>0</v>
      </c>
      <c r="BL479" s="10">
        <v>0</v>
      </c>
      <c r="BM479" s="10">
        <v>0</v>
      </c>
      <c r="BN479" s="10">
        <v>0</v>
      </c>
      <c r="BO479" s="10">
        <v>10.3</v>
      </c>
      <c r="BP479" s="10">
        <v>0</v>
      </c>
      <c r="BQ479" s="10">
        <v>557</v>
      </c>
      <c r="BR479" s="10" t="s">
        <v>288</v>
      </c>
      <c r="BS479" s="10">
        <v>0</v>
      </c>
      <c r="BT479" s="10">
        <v>0</v>
      </c>
      <c r="BU479" s="10">
        <v>0</v>
      </c>
      <c r="BV479" s="10">
        <v>10.7</v>
      </c>
      <c r="BW479" s="10">
        <v>0</v>
      </c>
      <c r="BX479" s="10">
        <v>0</v>
      </c>
      <c r="BY479" s="10">
        <v>0</v>
      </c>
      <c r="BZ479" s="10">
        <v>0</v>
      </c>
      <c r="CA479" s="10">
        <v>10.7</v>
      </c>
      <c r="CB479" s="10">
        <v>0</v>
      </c>
      <c r="CC479" s="10">
        <v>0</v>
      </c>
      <c r="CD479" s="10">
        <v>0</v>
      </c>
      <c r="CE479" s="10">
        <v>0</v>
      </c>
      <c r="CF479" s="10">
        <v>10.6</v>
      </c>
      <c r="CG479" s="10">
        <v>0</v>
      </c>
      <c r="CH479" s="10">
        <v>557</v>
      </c>
      <c r="CI479" s="10" t="s">
        <v>288</v>
      </c>
      <c r="CJ479" s="10">
        <v>0</v>
      </c>
      <c r="CK479" s="10">
        <v>0</v>
      </c>
      <c r="CL479" s="10">
        <v>0</v>
      </c>
      <c r="CM479" s="10">
        <v>10.4</v>
      </c>
      <c r="CN479" s="10">
        <v>0</v>
      </c>
      <c r="CO479" s="10">
        <v>0</v>
      </c>
      <c r="CP479" s="10">
        <v>0</v>
      </c>
      <c r="CQ479" s="10">
        <v>0</v>
      </c>
      <c r="CR479" s="10">
        <v>10.4</v>
      </c>
      <c r="CS479" s="10">
        <v>0</v>
      </c>
      <c r="CT479" s="10">
        <v>0</v>
      </c>
      <c r="CU479" s="10">
        <v>0</v>
      </c>
      <c r="CV479" s="10">
        <v>0</v>
      </c>
      <c r="CW479" s="10">
        <v>10.5</v>
      </c>
      <c r="CX479" s="10">
        <v>0</v>
      </c>
      <c r="CY479" s="10">
        <v>593</v>
      </c>
      <c r="CZ479" s="10" t="s">
        <v>315</v>
      </c>
      <c r="DA479" s="10">
        <v>0.46820000000000001</v>
      </c>
      <c r="DB479" s="10">
        <v>0.13819999999999999</v>
      </c>
      <c r="DC479" s="10">
        <v>27.363</v>
      </c>
      <c r="DD479" s="10">
        <v>10.3</v>
      </c>
      <c r="DE479" s="10">
        <v>0.96</v>
      </c>
      <c r="DF479" s="10">
        <v>0.60350000000000004</v>
      </c>
      <c r="DG479" s="10">
        <v>0.14299999999999999</v>
      </c>
      <c r="DH479" s="10">
        <v>34.765999999999998</v>
      </c>
      <c r="DI479" s="10">
        <v>10.3</v>
      </c>
      <c r="DJ479" s="10">
        <v>0.97</v>
      </c>
      <c r="DK479" s="10">
        <v>0.74839999999999995</v>
      </c>
      <c r="DL479" s="10">
        <v>0.16450000000000001</v>
      </c>
      <c r="DM479" s="10">
        <v>42.9542</v>
      </c>
      <c r="DN479" s="10">
        <v>10.3</v>
      </c>
      <c r="DO479" s="10">
        <v>0.98</v>
      </c>
    </row>
    <row r="480" spans="1:119" x14ac:dyDescent="0.25">
      <c r="A480" s="10">
        <v>558</v>
      </c>
      <c r="B480" s="10" t="s">
        <v>315</v>
      </c>
      <c r="C480" s="10">
        <v>0</v>
      </c>
      <c r="D480" s="10">
        <v>0</v>
      </c>
      <c r="E480" s="10">
        <v>0</v>
      </c>
      <c r="F480" s="10">
        <v>10.9</v>
      </c>
      <c r="G480" s="10">
        <v>0</v>
      </c>
      <c r="H480" s="10">
        <v>0</v>
      </c>
      <c r="I480" s="10">
        <v>0</v>
      </c>
      <c r="J480" s="10">
        <v>0</v>
      </c>
      <c r="K480" s="10">
        <v>10.5</v>
      </c>
      <c r="L480" s="10">
        <v>0</v>
      </c>
      <c r="M480" s="10">
        <v>0</v>
      </c>
      <c r="N480" s="10">
        <v>0</v>
      </c>
      <c r="O480" s="10">
        <v>0</v>
      </c>
      <c r="P480" s="10">
        <v>10.7</v>
      </c>
      <c r="Q480" s="10">
        <v>0</v>
      </c>
      <c r="R480" s="10">
        <v>558</v>
      </c>
      <c r="S480" s="10" t="s">
        <v>315</v>
      </c>
      <c r="T480" s="10">
        <v>0</v>
      </c>
      <c r="U480" s="10">
        <v>0</v>
      </c>
      <c r="V480" s="10">
        <v>0</v>
      </c>
      <c r="W480" s="10">
        <v>10.5</v>
      </c>
      <c r="Y480" s="10">
        <v>0</v>
      </c>
      <c r="Z480" s="10">
        <v>0</v>
      </c>
      <c r="AA480" s="10">
        <v>0</v>
      </c>
      <c r="AB480" s="10">
        <v>10.5</v>
      </c>
      <c r="AD480" s="10">
        <v>0</v>
      </c>
      <c r="AE480" s="10">
        <v>0</v>
      </c>
      <c r="AF480" s="10">
        <v>0</v>
      </c>
      <c r="AG480" s="10">
        <v>10.5</v>
      </c>
      <c r="AI480" s="10">
        <v>558</v>
      </c>
      <c r="AJ480" s="10" t="s">
        <v>315</v>
      </c>
      <c r="AK480" s="10">
        <v>0</v>
      </c>
      <c r="AL480" s="10">
        <v>0</v>
      </c>
      <c r="AM480" s="10">
        <v>0</v>
      </c>
      <c r="AN480" s="10">
        <v>10.6</v>
      </c>
      <c r="AO480" s="10">
        <v>0</v>
      </c>
      <c r="AP480" s="10">
        <v>0</v>
      </c>
      <c r="AQ480" s="10">
        <v>0</v>
      </c>
      <c r="AR480" s="10">
        <v>0</v>
      </c>
      <c r="AS480" s="10">
        <v>10.199999999999999</v>
      </c>
      <c r="AT480" s="10">
        <v>0</v>
      </c>
      <c r="AU480" s="10">
        <v>0</v>
      </c>
      <c r="AV480" s="10">
        <v>0</v>
      </c>
      <c r="AW480" s="10">
        <v>0</v>
      </c>
      <c r="AX480" s="10">
        <v>10.4</v>
      </c>
      <c r="AY480" s="10">
        <v>0</v>
      </c>
      <c r="AZ480" s="10">
        <v>558</v>
      </c>
      <c r="BA480" s="10" t="s">
        <v>315</v>
      </c>
      <c r="BB480" s="10">
        <v>0</v>
      </c>
      <c r="BC480" s="10">
        <v>0</v>
      </c>
      <c r="BD480" s="10">
        <v>0</v>
      </c>
      <c r="BE480" s="10">
        <v>10.3</v>
      </c>
      <c r="BF480" s="10">
        <v>0</v>
      </c>
      <c r="BG480" s="10">
        <v>0</v>
      </c>
      <c r="BH480" s="10">
        <v>0</v>
      </c>
      <c r="BI480" s="10">
        <v>0</v>
      </c>
      <c r="BJ480" s="10">
        <v>10.199999999999999</v>
      </c>
      <c r="BK480" s="10">
        <v>0</v>
      </c>
      <c r="BL480" s="10">
        <v>0</v>
      </c>
      <c r="BM480" s="10">
        <v>0</v>
      </c>
      <c r="BN480" s="10">
        <v>0</v>
      </c>
      <c r="BO480" s="10">
        <v>10.3</v>
      </c>
      <c r="BP480" s="10">
        <v>0</v>
      </c>
      <c r="BQ480" s="10">
        <v>558</v>
      </c>
      <c r="BR480" s="10" t="s">
        <v>315</v>
      </c>
      <c r="BS480" s="10">
        <v>0</v>
      </c>
      <c r="BT480" s="10">
        <v>0</v>
      </c>
      <c r="BU480" s="10">
        <v>0</v>
      </c>
      <c r="BV480" s="10">
        <v>10.7</v>
      </c>
      <c r="BW480" s="10">
        <v>0</v>
      </c>
      <c r="BX480" s="10">
        <v>0</v>
      </c>
      <c r="BY480" s="10">
        <v>0</v>
      </c>
      <c r="BZ480" s="10">
        <v>0</v>
      </c>
      <c r="CA480" s="10">
        <v>10.7</v>
      </c>
      <c r="CB480" s="10">
        <v>0</v>
      </c>
      <c r="CC480" s="10">
        <v>0</v>
      </c>
      <c r="CD480" s="10">
        <v>0</v>
      </c>
      <c r="CE480" s="10">
        <v>0</v>
      </c>
      <c r="CF480" s="10">
        <v>10.6</v>
      </c>
      <c r="CG480" s="10">
        <v>0</v>
      </c>
      <c r="CH480" s="10">
        <v>558</v>
      </c>
      <c r="CI480" s="10" t="s">
        <v>315</v>
      </c>
      <c r="CJ480" s="10">
        <v>0</v>
      </c>
      <c r="CK480" s="10">
        <v>0</v>
      </c>
      <c r="CL480" s="10">
        <v>0</v>
      </c>
      <c r="CM480" s="10">
        <v>10.4</v>
      </c>
      <c r="CN480" s="10">
        <v>0</v>
      </c>
      <c r="CO480" s="10">
        <v>0</v>
      </c>
      <c r="CP480" s="10">
        <v>0</v>
      </c>
      <c r="CQ480" s="10">
        <v>0</v>
      </c>
      <c r="CR480" s="10">
        <v>10.4</v>
      </c>
      <c r="CS480" s="10">
        <v>0</v>
      </c>
      <c r="CT480" s="10">
        <v>0</v>
      </c>
      <c r="CU480" s="10">
        <v>0</v>
      </c>
      <c r="CV480" s="10">
        <v>0</v>
      </c>
      <c r="CW480" s="10">
        <v>10.5</v>
      </c>
      <c r="CX480" s="10">
        <v>0</v>
      </c>
      <c r="CY480" s="10">
        <v>594</v>
      </c>
      <c r="CZ480" s="10" t="s">
        <v>289</v>
      </c>
      <c r="DA480" s="10">
        <v>7.3599999999999999E-2</v>
      </c>
      <c r="DB480" s="10">
        <v>2.64E-2</v>
      </c>
      <c r="DC480" s="10">
        <v>4.3829000000000002</v>
      </c>
      <c r="DD480" s="10">
        <v>10.3</v>
      </c>
      <c r="DE480" s="10">
        <v>0.94</v>
      </c>
      <c r="DF480" s="10">
        <v>7.3999999999999996E-2</v>
      </c>
      <c r="DG480" s="10">
        <v>2.4799999999999999E-2</v>
      </c>
      <c r="DH480" s="10">
        <v>4.3746999999999998</v>
      </c>
      <c r="DI480" s="10">
        <v>10.3</v>
      </c>
      <c r="DJ480" s="10">
        <v>0.95</v>
      </c>
      <c r="DK480" s="10">
        <v>6.8400000000000002E-2</v>
      </c>
      <c r="DL480" s="10">
        <v>3.1199999999999999E-2</v>
      </c>
      <c r="DM480" s="10">
        <v>4.2141000000000002</v>
      </c>
      <c r="DN480" s="10">
        <v>10.3</v>
      </c>
      <c r="DO480" s="10">
        <v>0.91</v>
      </c>
    </row>
    <row r="481" spans="1:119" x14ac:dyDescent="0.25">
      <c r="A481" s="10">
        <v>559</v>
      </c>
      <c r="B481" s="10" t="s">
        <v>306</v>
      </c>
      <c r="C481" s="10">
        <v>0.61</v>
      </c>
      <c r="D481" s="10">
        <v>0.24</v>
      </c>
      <c r="E481" s="10">
        <v>35</v>
      </c>
      <c r="F481" s="10">
        <v>10.9</v>
      </c>
      <c r="G481" s="10">
        <v>0.93</v>
      </c>
      <c r="H481" s="10">
        <v>0.76</v>
      </c>
      <c r="I481" s="10">
        <v>0.35</v>
      </c>
      <c r="J481" s="10">
        <v>46.12</v>
      </c>
      <c r="K481" s="10">
        <v>10.5</v>
      </c>
      <c r="L481" s="10">
        <v>0.91</v>
      </c>
      <c r="M481" s="10">
        <v>0.43</v>
      </c>
      <c r="N481" s="10">
        <v>0.18</v>
      </c>
      <c r="O481" s="10">
        <v>25.45</v>
      </c>
      <c r="P481" s="10">
        <v>10.7</v>
      </c>
      <c r="Q481" s="10">
        <v>0.92</v>
      </c>
      <c r="R481" s="10">
        <v>559</v>
      </c>
      <c r="S481" s="10" t="s">
        <v>306</v>
      </c>
      <c r="T481" s="10">
        <v>6.4199999999999993E-2</v>
      </c>
      <c r="U481" s="10">
        <v>5.0099999999999999E-2</v>
      </c>
      <c r="V481" s="10">
        <v>4.4767999999999999</v>
      </c>
      <c r="W481" s="10">
        <v>10.5</v>
      </c>
      <c r="Y481" s="10">
        <v>0.23630000000000001</v>
      </c>
      <c r="Z481" s="10">
        <v>5.7799999999999997E-2</v>
      </c>
      <c r="AA481" s="10">
        <v>13.3733</v>
      </c>
      <c r="AB481" s="10">
        <v>10.5</v>
      </c>
      <c r="AD481" s="10">
        <v>0.19839999999999999</v>
      </c>
      <c r="AE481" s="10">
        <v>9.5899999999999999E-2</v>
      </c>
      <c r="AF481" s="10">
        <v>12.1168</v>
      </c>
      <c r="AG481" s="10">
        <v>10.5</v>
      </c>
      <c r="AI481" s="10">
        <v>559</v>
      </c>
      <c r="AJ481" s="10" t="s">
        <v>306</v>
      </c>
      <c r="AK481" s="10">
        <v>0.34279999999999999</v>
      </c>
      <c r="AL481" s="10">
        <v>0.1173</v>
      </c>
      <c r="AM481" s="10">
        <v>19.734100000000002</v>
      </c>
      <c r="AN481" s="10">
        <v>10.6</v>
      </c>
      <c r="AO481" s="10">
        <v>0.95</v>
      </c>
      <c r="AP481" s="10">
        <v>0.32229999999999998</v>
      </c>
      <c r="AQ481" s="10">
        <v>0.1111</v>
      </c>
      <c r="AR481" s="10">
        <v>19.296600000000002</v>
      </c>
      <c r="AS481" s="10">
        <v>10.199999999999999</v>
      </c>
      <c r="AT481" s="10">
        <v>0.95</v>
      </c>
      <c r="AU481" s="10">
        <v>0.41299999999999998</v>
      </c>
      <c r="AV481" s="10">
        <v>0.12330000000000001</v>
      </c>
      <c r="AW481" s="10">
        <v>23.927399999999999</v>
      </c>
      <c r="AX481" s="10">
        <v>10.4</v>
      </c>
      <c r="AY481" s="10">
        <v>0.96</v>
      </c>
      <c r="AZ481" s="10">
        <v>559</v>
      </c>
      <c r="BA481" s="10" t="s">
        <v>306</v>
      </c>
      <c r="BB481" s="10">
        <v>0.12570000000000001</v>
      </c>
      <c r="BC481" s="10">
        <v>6.9199999999999998E-2</v>
      </c>
      <c r="BD481" s="10">
        <v>8.0416000000000007</v>
      </c>
      <c r="BE481" s="10">
        <v>10.3</v>
      </c>
      <c r="BF481" s="10">
        <v>0.88</v>
      </c>
      <c r="BG481" s="10">
        <v>0.246</v>
      </c>
      <c r="BH481" s="10">
        <v>7.5200000000000003E-2</v>
      </c>
      <c r="BI481" s="10">
        <v>14.560499999999999</v>
      </c>
      <c r="BJ481" s="10">
        <v>10.199999999999999</v>
      </c>
      <c r="BK481" s="10">
        <v>0.96</v>
      </c>
      <c r="BL481" s="10">
        <v>0.29799999999999999</v>
      </c>
      <c r="BM481" s="10">
        <v>8.8900000000000007E-2</v>
      </c>
      <c r="BN481" s="10">
        <v>17.434100000000001</v>
      </c>
      <c r="BO481" s="10">
        <v>10.3</v>
      </c>
      <c r="BP481" s="10">
        <v>0.96</v>
      </c>
      <c r="BQ481" s="10">
        <v>559</v>
      </c>
      <c r="BR481" s="10" t="s">
        <v>306</v>
      </c>
      <c r="BS481" s="10">
        <v>0.12280000000000001</v>
      </c>
      <c r="BT481" s="10">
        <v>5.4199999999999998E-2</v>
      </c>
      <c r="BU481" s="10">
        <v>7.2419000000000002</v>
      </c>
      <c r="BV481" s="10">
        <v>10.7</v>
      </c>
      <c r="BW481" s="10">
        <v>0.91</v>
      </c>
      <c r="BX481" s="10">
        <v>0.34110000000000001</v>
      </c>
      <c r="BY481" s="10">
        <v>0.12920000000000001</v>
      </c>
      <c r="BZ481" s="10">
        <v>19.682099999999998</v>
      </c>
      <c r="CA481" s="10">
        <v>10.7</v>
      </c>
      <c r="CB481" s="10">
        <v>0.94</v>
      </c>
      <c r="CC481" s="10">
        <v>0.2334</v>
      </c>
      <c r="CD481" s="10">
        <v>6.9900000000000004E-2</v>
      </c>
      <c r="CE481" s="10">
        <v>13.2729</v>
      </c>
      <c r="CF481" s="10">
        <v>10.6</v>
      </c>
      <c r="CG481" s="10">
        <v>0.96</v>
      </c>
      <c r="CH481" s="10">
        <v>559</v>
      </c>
      <c r="CI481" s="10" t="s">
        <v>306</v>
      </c>
      <c r="CJ481" s="10">
        <v>8.2900000000000001E-2</v>
      </c>
      <c r="CK481" s="10">
        <v>3.5299999999999998E-2</v>
      </c>
      <c r="CL481" s="10">
        <v>5</v>
      </c>
      <c r="CM481" s="10">
        <v>10.4</v>
      </c>
      <c r="CN481" s="10">
        <v>0.92</v>
      </c>
      <c r="CO481" s="10">
        <v>8.4699999999999998E-2</v>
      </c>
      <c r="CP481" s="10">
        <v>3.0700000000000002E-2</v>
      </c>
      <c r="CQ481" s="10">
        <v>5</v>
      </c>
      <c r="CR481" s="10">
        <v>10.4</v>
      </c>
      <c r="CS481" s="10">
        <v>0.94</v>
      </c>
      <c r="CT481" s="10">
        <v>8.7300000000000003E-2</v>
      </c>
      <c r="CU481" s="10">
        <v>2.5499999999999998E-2</v>
      </c>
      <c r="CV481" s="10">
        <v>5</v>
      </c>
      <c r="CW481" s="10">
        <v>10.5</v>
      </c>
      <c r="CX481" s="10">
        <v>0.96</v>
      </c>
      <c r="CY481" s="10">
        <v>595</v>
      </c>
      <c r="CZ481" s="10" t="s">
        <v>290</v>
      </c>
      <c r="DA481" s="10">
        <v>7.9399999999999998E-2</v>
      </c>
      <c r="DB481" s="10">
        <v>4.07E-2</v>
      </c>
      <c r="DC481" s="10">
        <v>5</v>
      </c>
      <c r="DD481" s="10">
        <v>10.3</v>
      </c>
      <c r="DE481" s="10">
        <v>0.89</v>
      </c>
      <c r="DF481" s="10">
        <v>7.9399999999999998E-2</v>
      </c>
      <c r="DG481" s="10">
        <v>4.07E-2</v>
      </c>
      <c r="DH481" s="10">
        <v>5</v>
      </c>
      <c r="DI481" s="10">
        <v>10.3</v>
      </c>
      <c r="DJ481" s="10">
        <v>0.89</v>
      </c>
      <c r="DK481" s="10">
        <v>7.9399999999999998E-2</v>
      </c>
      <c r="DL481" s="10">
        <v>4.07E-2</v>
      </c>
      <c r="DM481" s="10">
        <v>5</v>
      </c>
      <c r="DN481" s="10">
        <v>10.3</v>
      </c>
      <c r="DO481" s="10">
        <v>0.89</v>
      </c>
    </row>
    <row r="482" spans="1:119" x14ac:dyDescent="0.25">
      <c r="A482" s="10">
        <v>560</v>
      </c>
      <c r="B482" s="10" t="s">
        <v>291</v>
      </c>
      <c r="C482" s="10">
        <v>1.06</v>
      </c>
      <c r="D482" s="10">
        <v>0.39</v>
      </c>
      <c r="E482" s="10">
        <v>60</v>
      </c>
      <c r="F482" s="10">
        <v>10.9</v>
      </c>
      <c r="G482" s="10">
        <v>0.94</v>
      </c>
      <c r="H482" s="10">
        <v>0</v>
      </c>
      <c r="I482" s="10">
        <v>1.86</v>
      </c>
      <c r="J482" s="10">
        <v>0</v>
      </c>
      <c r="K482" s="10">
        <v>10.5</v>
      </c>
      <c r="L482" s="10">
        <v>0</v>
      </c>
      <c r="M482" s="10">
        <v>0</v>
      </c>
      <c r="N482" s="10">
        <v>2.31</v>
      </c>
      <c r="O482" s="10">
        <v>0</v>
      </c>
      <c r="P482" s="10">
        <v>10.7</v>
      </c>
      <c r="Q482" s="10">
        <v>0</v>
      </c>
      <c r="R482" s="10">
        <v>560</v>
      </c>
      <c r="S482" s="10" t="s">
        <v>291</v>
      </c>
      <c r="T482" s="10">
        <v>1.4331</v>
      </c>
      <c r="U482" s="10">
        <v>1.1177999999999999</v>
      </c>
      <c r="V482" s="10">
        <v>99.932900000000004</v>
      </c>
      <c r="W482" s="10">
        <v>10.5</v>
      </c>
      <c r="Y482" s="10">
        <v>2.1575000000000002</v>
      </c>
      <c r="Z482" s="10">
        <v>0.49070000000000003</v>
      </c>
      <c r="AA482" s="10">
        <v>121.6598</v>
      </c>
      <c r="AB482" s="10">
        <v>10.5</v>
      </c>
      <c r="AD482" s="10">
        <v>2.0129999999999999</v>
      </c>
      <c r="AE482" s="10">
        <v>0.90539999999999998</v>
      </c>
      <c r="AF482" s="10">
        <v>121.3677</v>
      </c>
      <c r="AG482" s="10">
        <v>10.5</v>
      </c>
      <c r="AI482" s="10">
        <v>560</v>
      </c>
      <c r="AJ482" s="10" t="s">
        <v>291</v>
      </c>
      <c r="AK482" s="10">
        <v>0.95179999999999998</v>
      </c>
      <c r="AL482" s="10">
        <v>0.37269999999999998</v>
      </c>
      <c r="AM482" s="10">
        <v>55.674500000000002</v>
      </c>
      <c r="AN482" s="10">
        <v>10.6</v>
      </c>
      <c r="AO482" s="10">
        <v>0.93</v>
      </c>
      <c r="AP482" s="10">
        <v>1.8463000000000001</v>
      </c>
      <c r="AQ482" s="10">
        <v>0.49459999999999998</v>
      </c>
      <c r="AR482" s="10">
        <v>108.19110000000001</v>
      </c>
      <c r="AS482" s="10">
        <v>10.199999999999999</v>
      </c>
      <c r="AT482" s="10">
        <v>0.97</v>
      </c>
      <c r="AU482" s="10">
        <v>2.0432000000000001</v>
      </c>
      <c r="AV482" s="10">
        <v>0.46189999999999998</v>
      </c>
      <c r="AW482" s="10">
        <v>116.2893</v>
      </c>
      <c r="AX482" s="10">
        <v>10.4</v>
      </c>
      <c r="AY482" s="10">
        <v>0.98</v>
      </c>
      <c r="AZ482" s="10">
        <v>560</v>
      </c>
      <c r="BA482" s="10" t="s">
        <v>291</v>
      </c>
      <c r="BB482" s="10">
        <v>0.67679999999999996</v>
      </c>
      <c r="BC482" s="10">
        <v>0.44769999999999999</v>
      </c>
      <c r="BD482" s="10">
        <v>45.485199999999999</v>
      </c>
      <c r="BE482" s="10">
        <v>10.3</v>
      </c>
      <c r="BF482" s="10">
        <v>0.83</v>
      </c>
      <c r="BG482" s="10">
        <v>1.4450000000000001</v>
      </c>
      <c r="BH482" s="10">
        <v>0.53100000000000003</v>
      </c>
      <c r="BI482" s="10">
        <v>87.137100000000004</v>
      </c>
      <c r="BJ482" s="10">
        <v>10.199999999999999</v>
      </c>
      <c r="BK482" s="10">
        <v>0.94</v>
      </c>
      <c r="BL482" s="10">
        <v>1.2645999999999999</v>
      </c>
      <c r="BM482" s="10">
        <v>0.46960000000000002</v>
      </c>
      <c r="BN482" s="10">
        <v>75.614400000000003</v>
      </c>
      <c r="BO482" s="10">
        <v>10.3</v>
      </c>
      <c r="BP482" s="10">
        <v>0.94</v>
      </c>
      <c r="BQ482" s="10">
        <v>560</v>
      </c>
      <c r="BR482" s="10" t="s">
        <v>291</v>
      </c>
      <c r="BS482" s="10">
        <v>1.1950000000000001</v>
      </c>
      <c r="BT482" s="10">
        <v>0.49220000000000003</v>
      </c>
      <c r="BU482" s="10">
        <v>69.732200000000006</v>
      </c>
      <c r="BV482" s="10">
        <v>10.7</v>
      </c>
      <c r="BW482" s="10">
        <v>0.92</v>
      </c>
      <c r="BX482" s="10">
        <v>1.8874</v>
      </c>
      <c r="BY482" s="10">
        <v>0.52910000000000001</v>
      </c>
      <c r="BZ482" s="10">
        <v>105.76860000000001</v>
      </c>
      <c r="CA482" s="10">
        <v>10.7</v>
      </c>
      <c r="CB482" s="10">
        <v>0.96</v>
      </c>
      <c r="CC482" s="10">
        <v>2.5693999999999999</v>
      </c>
      <c r="CD482" s="10">
        <v>0.63419999999999999</v>
      </c>
      <c r="CE482" s="10">
        <v>144.15020000000001</v>
      </c>
      <c r="CF482" s="10">
        <v>10.6</v>
      </c>
      <c r="CG482" s="10">
        <v>0.97</v>
      </c>
      <c r="CH482" s="10">
        <v>560</v>
      </c>
      <c r="CI482" s="10" t="s">
        <v>291</v>
      </c>
      <c r="CJ482" s="10">
        <v>0.77180000000000004</v>
      </c>
      <c r="CK482" s="10">
        <v>0.5524</v>
      </c>
      <c r="CL482" s="10">
        <v>52.691499999999998</v>
      </c>
      <c r="CM482" s="10">
        <v>10.4</v>
      </c>
      <c r="CN482" s="10">
        <v>0.81</v>
      </c>
      <c r="CO482" s="10">
        <v>1.1746000000000001</v>
      </c>
      <c r="CP482" s="10">
        <v>0.49280000000000002</v>
      </c>
      <c r="CQ482" s="10">
        <v>70.715699999999998</v>
      </c>
      <c r="CR482" s="10">
        <v>10.4</v>
      </c>
      <c r="CS482" s="10">
        <v>0.92</v>
      </c>
      <c r="CT482" s="10">
        <v>1.4390000000000001</v>
      </c>
      <c r="CU482" s="10">
        <v>0.54500000000000004</v>
      </c>
      <c r="CV482" s="10">
        <v>84.611999999999995</v>
      </c>
      <c r="CW482" s="10">
        <v>10.5</v>
      </c>
      <c r="CX482" s="10">
        <v>0.94</v>
      </c>
      <c r="CY482" s="10">
        <v>596</v>
      </c>
      <c r="CZ482" s="10" t="s">
        <v>292</v>
      </c>
      <c r="DA482" s="10">
        <v>0.75819999999999999</v>
      </c>
      <c r="DB482" s="10">
        <v>0.46989999999999998</v>
      </c>
      <c r="DC482" s="10">
        <v>50</v>
      </c>
      <c r="DD482" s="10">
        <v>10.3</v>
      </c>
      <c r="DE482" s="10">
        <v>0.85</v>
      </c>
      <c r="DF482" s="10">
        <v>0.81889999999999996</v>
      </c>
      <c r="DG482" s="10">
        <v>0.50749999999999995</v>
      </c>
      <c r="DH482" s="10">
        <v>54</v>
      </c>
      <c r="DI482" s="10">
        <v>10.3</v>
      </c>
      <c r="DJ482" s="10">
        <v>0.85</v>
      </c>
      <c r="DK482" s="10">
        <v>0.77600000000000002</v>
      </c>
      <c r="DL482" s="10">
        <v>0.43980000000000002</v>
      </c>
      <c r="DM482" s="10">
        <v>50</v>
      </c>
      <c r="DN482" s="10">
        <v>10.3</v>
      </c>
      <c r="DO482" s="10">
        <v>0.87</v>
      </c>
    </row>
    <row r="483" spans="1:119" x14ac:dyDescent="0.25">
      <c r="A483" s="10">
        <v>561</v>
      </c>
      <c r="B483" s="10" t="s">
        <v>293</v>
      </c>
      <c r="C483" s="10">
        <v>0.56999999999999995</v>
      </c>
      <c r="D483" s="10">
        <v>0.03</v>
      </c>
      <c r="E483" s="10">
        <v>30</v>
      </c>
      <c r="F483" s="10">
        <v>10.9</v>
      </c>
      <c r="G483" s="10">
        <v>1</v>
      </c>
      <c r="H483" s="10">
        <v>0.92</v>
      </c>
      <c r="I483" s="10">
        <v>0.13</v>
      </c>
      <c r="J483" s="10">
        <v>51.25</v>
      </c>
      <c r="K483" s="10">
        <v>10.5</v>
      </c>
      <c r="L483" s="10">
        <v>0.99</v>
      </c>
      <c r="M483" s="10">
        <v>1.23</v>
      </c>
      <c r="N483" s="10">
        <v>0.16</v>
      </c>
      <c r="O483" s="10">
        <v>66.86</v>
      </c>
      <c r="P483" s="10">
        <v>10.7</v>
      </c>
      <c r="Q483" s="10">
        <v>0.99</v>
      </c>
      <c r="R483" s="10">
        <v>561</v>
      </c>
      <c r="S483" s="10" t="s">
        <v>293</v>
      </c>
      <c r="T483" s="10">
        <v>0.72299999999999998</v>
      </c>
      <c r="U483" s="10">
        <v>0.10440000000000001</v>
      </c>
      <c r="V483" s="10">
        <v>40.169199999999996</v>
      </c>
      <c r="W483" s="10">
        <v>10.5</v>
      </c>
      <c r="Y483" s="10">
        <v>1.3185</v>
      </c>
      <c r="Z483" s="10">
        <v>8.8200000000000001E-2</v>
      </c>
      <c r="AA483" s="10">
        <v>72.658299999999997</v>
      </c>
      <c r="AB483" s="10">
        <v>10.5</v>
      </c>
      <c r="AD483" s="10">
        <v>1.1072</v>
      </c>
      <c r="AE483" s="10">
        <v>0.14649999999999999</v>
      </c>
      <c r="AF483" s="10">
        <v>61.409199999999998</v>
      </c>
      <c r="AG483" s="10">
        <v>10.5</v>
      </c>
      <c r="AI483" s="10">
        <v>561</v>
      </c>
      <c r="AJ483" s="10" t="s">
        <v>293</v>
      </c>
      <c r="AK483" s="10">
        <v>0.91859999999999997</v>
      </c>
      <c r="AL483" s="10">
        <v>0.29099999999999998</v>
      </c>
      <c r="AM483" s="10">
        <v>52.983699999999999</v>
      </c>
      <c r="AN483" s="10">
        <v>10.5</v>
      </c>
      <c r="AO483" s="10">
        <v>0.95</v>
      </c>
      <c r="AP483" s="10">
        <v>1.5651999999999999</v>
      </c>
      <c r="AQ483" s="10">
        <v>0.3871</v>
      </c>
      <c r="AR483" s="10">
        <v>91.623699999999999</v>
      </c>
      <c r="AS483" s="10">
        <v>10.16</v>
      </c>
      <c r="AT483" s="10">
        <v>0.97</v>
      </c>
      <c r="AU483" s="10">
        <v>1.6977</v>
      </c>
      <c r="AV483" s="10">
        <v>0.36780000000000002</v>
      </c>
      <c r="AW483" s="10">
        <v>97.369500000000002</v>
      </c>
      <c r="AX483" s="10">
        <v>10.3</v>
      </c>
      <c r="AY483" s="10">
        <v>0.98</v>
      </c>
      <c r="AZ483" s="10">
        <v>561</v>
      </c>
      <c r="BA483" s="10" t="s">
        <v>293</v>
      </c>
      <c r="BB483" s="10">
        <v>0.55969999999999998</v>
      </c>
      <c r="BC483" s="10">
        <v>0.34</v>
      </c>
      <c r="BD483" s="10">
        <v>36.7074</v>
      </c>
      <c r="BE483" s="10">
        <v>10.3</v>
      </c>
      <c r="BF483" s="10">
        <v>0.85</v>
      </c>
      <c r="BG483" s="10">
        <v>0.88380000000000003</v>
      </c>
      <c r="BH483" s="10">
        <v>0.29820000000000002</v>
      </c>
      <c r="BI483" s="10">
        <v>53.319200000000002</v>
      </c>
      <c r="BJ483" s="10">
        <v>10.1</v>
      </c>
      <c r="BK483" s="10">
        <v>0.95</v>
      </c>
      <c r="BL483" s="10">
        <v>0.7782</v>
      </c>
      <c r="BM483" s="10">
        <v>0.28899999999999998</v>
      </c>
      <c r="BN483" s="10">
        <v>46.5319</v>
      </c>
      <c r="BO483" s="10">
        <v>10.3</v>
      </c>
      <c r="BP483" s="10">
        <v>0.94</v>
      </c>
      <c r="BQ483" s="10">
        <v>561</v>
      </c>
      <c r="BR483" s="10" t="s">
        <v>293</v>
      </c>
      <c r="BS483" s="10">
        <v>0</v>
      </c>
      <c r="BT483" s="10">
        <v>0</v>
      </c>
      <c r="BU483" s="10">
        <v>0</v>
      </c>
      <c r="BV483" s="10">
        <v>10.7</v>
      </c>
      <c r="BW483" s="10">
        <v>0</v>
      </c>
      <c r="BX483" s="10">
        <v>0</v>
      </c>
      <c r="BY483" s="10">
        <v>0</v>
      </c>
      <c r="BZ483" s="10">
        <v>0</v>
      </c>
      <c r="CA483" s="10">
        <v>10.7</v>
      </c>
      <c r="CB483" s="10">
        <v>0</v>
      </c>
      <c r="CC483" s="10">
        <v>0</v>
      </c>
      <c r="CD483" s="10">
        <v>0</v>
      </c>
      <c r="CE483" s="10">
        <v>0</v>
      </c>
      <c r="CF483" s="10">
        <v>10.6</v>
      </c>
      <c r="CG483" s="10">
        <v>0</v>
      </c>
      <c r="CH483" s="10">
        <v>561</v>
      </c>
      <c r="CI483" s="10" t="s">
        <v>293</v>
      </c>
      <c r="CJ483" s="10">
        <v>0.38590000000000002</v>
      </c>
      <c r="CK483" s="10">
        <v>0.17460000000000001</v>
      </c>
      <c r="CL483" s="10">
        <v>23.515699999999999</v>
      </c>
      <c r="CM483" s="10">
        <v>10.4</v>
      </c>
      <c r="CN483" s="10">
        <v>0.91</v>
      </c>
      <c r="CO483" s="10">
        <v>0.82679999999999998</v>
      </c>
      <c r="CP483" s="10">
        <v>0.31759999999999999</v>
      </c>
      <c r="CQ483" s="10">
        <v>49.1693</v>
      </c>
      <c r="CR483" s="10">
        <v>10.4</v>
      </c>
      <c r="CS483" s="10">
        <v>0.93</v>
      </c>
      <c r="CT483" s="10">
        <v>0.60560000000000003</v>
      </c>
      <c r="CU483" s="10">
        <v>0.22639999999999999</v>
      </c>
      <c r="CV483" s="10">
        <v>35.892099999999999</v>
      </c>
      <c r="CW483" s="10">
        <v>10.4</v>
      </c>
      <c r="CX483" s="10">
        <v>0.94</v>
      </c>
      <c r="CY483" s="10">
        <v>597</v>
      </c>
      <c r="CZ483" s="10" t="s">
        <v>293</v>
      </c>
      <c r="DA483" s="10">
        <v>0.81169999999999998</v>
      </c>
      <c r="DB483" s="10">
        <v>0.36980000000000002</v>
      </c>
      <c r="DC483" s="10">
        <v>50</v>
      </c>
      <c r="DD483" s="10">
        <v>10.3</v>
      </c>
      <c r="DE483" s="10">
        <v>0.91</v>
      </c>
      <c r="DF483" s="10">
        <v>0.73060000000000003</v>
      </c>
      <c r="DG483" s="10">
        <v>0.33279999999999998</v>
      </c>
      <c r="DH483" s="10">
        <v>45</v>
      </c>
      <c r="DI483" s="10">
        <v>10.3</v>
      </c>
      <c r="DJ483" s="10">
        <v>0.91</v>
      </c>
      <c r="DK483" s="10">
        <v>0.48170000000000002</v>
      </c>
      <c r="DL483" s="10">
        <v>0.23330000000000001</v>
      </c>
      <c r="DM483" s="10">
        <v>30</v>
      </c>
      <c r="DN483" s="10">
        <v>10.3</v>
      </c>
      <c r="DO483" s="10">
        <v>0.9</v>
      </c>
    </row>
    <row r="484" spans="1:119" x14ac:dyDescent="0.25">
      <c r="A484" s="10">
        <v>562</v>
      </c>
      <c r="B484" s="10" t="s">
        <v>294</v>
      </c>
      <c r="C484" s="10">
        <v>0.94</v>
      </c>
      <c r="D484" s="10">
        <v>0.04</v>
      </c>
      <c r="E484" s="10">
        <v>50</v>
      </c>
      <c r="F484" s="10">
        <v>10.9</v>
      </c>
      <c r="G484" s="10">
        <v>1</v>
      </c>
      <c r="H484" s="10">
        <v>1.48</v>
      </c>
      <c r="I484" s="10">
        <v>0.21</v>
      </c>
      <c r="J484" s="10">
        <v>82</v>
      </c>
      <c r="K484" s="10">
        <v>10.5</v>
      </c>
      <c r="L484" s="10">
        <v>0.99</v>
      </c>
      <c r="M484" s="10">
        <v>1.51</v>
      </c>
      <c r="N484" s="10">
        <v>0.2</v>
      </c>
      <c r="O484" s="10">
        <v>82.29</v>
      </c>
      <c r="P484" s="10">
        <v>10.7</v>
      </c>
      <c r="Q484" s="10">
        <v>0.99</v>
      </c>
      <c r="R484" s="10">
        <v>562</v>
      </c>
      <c r="S484" s="10" t="s">
        <v>294</v>
      </c>
      <c r="T484" s="10">
        <v>0.94</v>
      </c>
      <c r="U484" s="10">
        <v>0.13569999999999999</v>
      </c>
      <c r="V484" s="10">
        <v>52.219900000000003</v>
      </c>
      <c r="W484" s="10">
        <v>10.5</v>
      </c>
      <c r="Y484" s="10">
        <v>1.714</v>
      </c>
      <c r="Z484" s="10">
        <v>0.1147</v>
      </c>
      <c r="AA484" s="10">
        <v>94.455799999999996</v>
      </c>
      <c r="AB484" s="10">
        <v>10.5</v>
      </c>
      <c r="AD484" s="10">
        <v>1.3286</v>
      </c>
      <c r="AE484" s="10">
        <v>0.17580000000000001</v>
      </c>
      <c r="AF484" s="10">
        <v>73.691000000000003</v>
      </c>
      <c r="AG484" s="10">
        <v>10.5</v>
      </c>
      <c r="AI484" s="10">
        <v>562</v>
      </c>
      <c r="AJ484" s="10" t="s">
        <v>294</v>
      </c>
      <c r="AK484" s="10">
        <v>2.0305</v>
      </c>
      <c r="AL484" s="10">
        <v>0.41210000000000002</v>
      </c>
      <c r="AM484" s="10">
        <v>113.9247</v>
      </c>
      <c r="AN484" s="10">
        <v>10.5</v>
      </c>
      <c r="AO484" s="10">
        <v>0.98</v>
      </c>
      <c r="AP484" s="10">
        <v>3.0735000000000001</v>
      </c>
      <c r="AQ484" s="10">
        <v>0.60199999999999998</v>
      </c>
      <c r="AR484" s="10">
        <v>177.97300000000001</v>
      </c>
      <c r="AS484" s="10">
        <v>10.16</v>
      </c>
      <c r="AT484" s="10">
        <v>0.98</v>
      </c>
      <c r="AU484" s="10">
        <v>2.8588</v>
      </c>
      <c r="AV484" s="10">
        <v>0.53820000000000001</v>
      </c>
      <c r="AW484" s="10">
        <v>163.06049999999999</v>
      </c>
      <c r="AX484" s="10">
        <v>10.3</v>
      </c>
      <c r="AY484" s="10">
        <v>0.98</v>
      </c>
      <c r="AZ484" s="10">
        <v>562</v>
      </c>
      <c r="BA484" s="10" t="s">
        <v>294</v>
      </c>
      <c r="BB484" s="10">
        <v>1.635</v>
      </c>
      <c r="BC484" s="10">
        <v>0.68600000000000005</v>
      </c>
      <c r="BD484" s="10">
        <v>99.3887</v>
      </c>
      <c r="BE484" s="10">
        <v>10.3</v>
      </c>
      <c r="BF484" s="10">
        <v>0.92</v>
      </c>
      <c r="BG484" s="10">
        <v>0.98460000000000003</v>
      </c>
      <c r="BH484" s="10">
        <v>0.26700000000000002</v>
      </c>
      <c r="BI484" s="10">
        <v>58.3185</v>
      </c>
      <c r="BJ484" s="10">
        <v>10.1</v>
      </c>
      <c r="BK484" s="10">
        <v>0.97</v>
      </c>
      <c r="BL484" s="10">
        <v>0.80310000000000004</v>
      </c>
      <c r="BM484" s="10">
        <v>0.2059</v>
      </c>
      <c r="BN484" s="10">
        <v>46.470199999999998</v>
      </c>
      <c r="BO484" s="10">
        <v>10.3</v>
      </c>
      <c r="BP484" s="10">
        <v>0.97</v>
      </c>
      <c r="BQ484" s="10">
        <v>562</v>
      </c>
      <c r="BR484" s="10" t="s">
        <v>294</v>
      </c>
      <c r="BS484" s="10">
        <v>0.90890000000000004</v>
      </c>
      <c r="BT484" s="10">
        <v>0.26279999999999998</v>
      </c>
      <c r="BU484" s="10">
        <v>51.053400000000003</v>
      </c>
      <c r="BV484" s="10">
        <v>10.7</v>
      </c>
      <c r="BW484" s="10">
        <v>0.96</v>
      </c>
      <c r="BX484" s="10">
        <v>1.5145999999999999</v>
      </c>
      <c r="BY484" s="10">
        <v>0.39800000000000002</v>
      </c>
      <c r="BZ484" s="10">
        <v>84.497900000000001</v>
      </c>
      <c r="CA484" s="10">
        <v>10.7</v>
      </c>
      <c r="CB484" s="10">
        <v>0.97</v>
      </c>
      <c r="CC484" s="10">
        <v>1.4065000000000001</v>
      </c>
      <c r="CD484" s="10">
        <v>0.3528</v>
      </c>
      <c r="CE484" s="10">
        <v>78.978999999999999</v>
      </c>
      <c r="CF484" s="10">
        <v>10.6</v>
      </c>
      <c r="CG484" s="10">
        <v>0.97</v>
      </c>
      <c r="CH484" s="10">
        <v>562</v>
      </c>
      <c r="CI484" s="10" t="s">
        <v>294</v>
      </c>
      <c r="CJ484" s="10">
        <v>0.6371</v>
      </c>
      <c r="CK484" s="10">
        <v>0.53859999999999997</v>
      </c>
      <c r="CL484" s="10">
        <v>46.313200000000002</v>
      </c>
      <c r="CM484" s="10">
        <v>10.4</v>
      </c>
      <c r="CN484" s="10">
        <v>0.76</v>
      </c>
      <c r="CO484" s="10">
        <v>0.98160000000000003</v>
      </c>
      <c r="CP484" s="10">
        <v>0.51959999999999995</v>
      </c>
      <c r="CQ484" s="10">
        <v>61.656599999999997</v>
      </c>
      <c r="CR484" s="10">
        <v>10.4</v>
      </c>
      <c r="CS484" s="10">
        <v>0.88</v>
      </c>
      <c r="CT484" s="10">
        <v>0.90259999999999996</v>
      </c>
      <c r="CU484" s="10">
        <v>0.55420000000000003</v>
      </c>
      <c r="CV484" s="10">
        <v>58.796700000000001</v>
      </c>
      <c r="CW484" s="10">
        <v>10.4</v>
      </c>
      <c r="CX484" s="10">
        <v>0.85</v>
      </c>
      <c r="CY484" s="10">
        <v>598</v>
      </c>
      <c r="CZ484" s="10" t="s">
        <v>297</v>
      </c>
      <c r="DA484" s="10">
        <v>0.40670000000000001</v>
      </c>
      <c r="DB484" s="10">
        <v>0.25969999999999999</v>
      </c>
      <c r="DC484" s="10">
        <v>27.048500000000001</v>
      </c>
      <c r="DD484" s="10">
        <v>10.3</v>
      </c>
      <c r="DE484" s="10">
        <v>0.84</v>
      </c>
      <c r="DF484" s="10">
        <v>0.40620000000000001</v>
      </c>
      <c r="DG484" s="10">
        <v>0.2621</v>
      </c>
      <c r="DH484" s="10">
        <v>27.096699999999998</v>
      </c>
      <c r="DI484" s="10">
        <v>10.3</v>
      </c>
      <c r="DJ484" s="10">
        <v>0.84</v>
      </c>
      <c r="DK484" s="10">
        <v>0.38229999999999997</v>
      </c>
      <c r="DL484" s="10">
        <v>0.21310000000000001</v>
      </c>
      <c r="DM484" s="10">
        <v>24.5305</v>
      </c>
      <c r="DN484" s="10">
        <v>10.3</v>
      </c>
      <c r="DO484" s="10">
        <v>0.87</v>
      </c>
    </row>
    <row r="485" spans="1:119" x14ac:dyDescent="0.25">
      <c r="A485" s="10">
        <v>563</v>
      </c>
      <c r="B485" s="10" t="s">
        <v>297</v>
      </c>
      <c r="C485" s="10">
        <v>0</v>
      </c>
      <c r="D485" s="10">
        <v>0</v>
      </c>
      <c r="E485" s="10">
        <v>0</v>
      </c>
      <c r="F485" s="10">
        <v>10.9</v>
      </c>
      <c r="G485" s="10">
        <v>0</v>
      </c>
      <c r="H485" s="10">
        <v>0</v>
      </c>
      <c r="I485" s="10">
        <v>0</v>
      </c>
      <c r="J485" s="10">
        <v>0</v>
      </c>
      <c r="K485" s="10">
        <v>10.5</v>
      </c>
      <c r="L485" s="10">
        <v>0</v>
      </c>
      <c r="M485" s="10">
        <v>0</v>
      </c>
      <c r="N485" s="10">
        <v>0</v>
      </c>
      <c r="O485" s="10">
        <v>0</v>
      </c>
      <c r="P485" s="10">
        <v>10.7</v>
      </c>
      <c r="Q485" s="10">
        <v>0</v>
      </c>
      <c r="R485" s="10">
        <v>563</v>
      </c>
      <c r="S485" s="10" t="s">
        <v>297</v>
      </c>
      <c r="T485" s="10">
        <v>0</v>
      </c>
      <c r="U485" s="10">
        <v>0</v>
      </c>
      <c r="V485" s="10">
        <v>0</v>
      </c>
      <c r="W485" s="10">
        <v>10.5</v>
      </c>
      <c r="Y485" s="10">
        <v>0</v>
      </c>
      <c r="Z485" s="10">
        <v>0</v>
      </c>
      <c r="AA485" s="10">
        <v>0</v>
      </c>
      <c r="AB485" s="10">
        <v>10.5</v>
      </c>
      <c r="AD485" s="10">
        <v>0</v>
      </c>
      <c r="AE485" s="10">
        <v>0</v>
      </c>
      <c r="AF485" s="10">
        <v>0</v>
      </c>
      <c r="AG485" s="10">
        <v>10.5</v>
      </c>
      <c r="AI485" s="10">
        <v>563</v>
      </c>
      <c r="AJ485" s="10" t="s">
        <v>297</v>
      </c>
      <c r="AK485" s="10">
        <v>0</v>
      </c>
      <c r="AL485" s="10">
        <v>0</v>
      </c>
      <c r="AM485" s="10">
        <v>0</v>
      </c>
      <c r="AN485" s="10">
        <v>10.5</v>
      </c>
      <c r="AO485" s="10">
        <v>0</v>
      </c>
      <c r="AP485" s="10">
        <v>0</v>
      </c>
      <c r="AQ485" s="10">
        <v>0</v>
      </c>
      <c r="AR485" s="10">
        <v>0</v>
      </c>
      <c r="AS485" s="10">
        <v>10.16</v>
      </c>
      <c r="AT485" s="10">
        <v>0</v>
      </c>
      <c r="AU485" s="10">
        <v>0</v>
      </c>
      <c r="AV485" s="10">
        <v>0</v>
      </c>
      <c r="AW485" s="10">
        <v>0</v>
      </c>
      <c r="AX485" s="10">
        <v>10.3</v>
      </c>
      <c r="AY485" s="10">
        <v>0</v>
      </c>
      <c r="AZ485" s="10">
        <v>563</v>
      </c>
      <c r="BA485" s="10" t="s">
        <v>297</v>
      </c>
      <c r="BB485" s="10">
        <v>0</v>
      </c>
      <c r="BC485" s="10">
        <v>0</v>
      </c>
      <c r="BD485" s="10">
        <v>0</v>
      </c>
      <c r="BE485" s="10">
        <v>10.3</v>
      </c>
      <c r="BF485" s="10">
        <v>0</v>
      </c>
      <c r="BG485" s="10">
        <v>0</v>
      </c>
      <c r="BH485" s="10">
        <v>0</v>
      </c>
      <c r="BI485" s="10">
        <v>0</v>
      </c>
      <c r="BJ485" s="10">
        <v>10.1</v>
      </c>
      <c r="BK485" s="10">
        <v>0</v>
      </c>
      <c r="BL485" s="10">
        <v>0</v>
      </c>
      <c r="BM485" s="10">
        <v>0</v>
      </c>
      <c r="BN485" s="10">
        <v>0</v>
      </c>
      <c r="BO485" s="10">
        <v>10.3</v>
      </c>
      <c r="BP485" s="10">
        <v>0</v>
      </c>
      <c r="BQ485" s="10">
        <v>563</v>
      </c>
      <c r="BR485" s="10" t="s">
        <v>297</v>
      </c>
      <c r="BS485" s="10">
        <v>0</v>
      </c>
      <c r="BT485" s="10">
        <v>0</v>
      </c>
      <c r="BU485" s="10">
        <v>0</v>
      </c>
      <c r="BV485" s="10">
        <v>10.7</v>
      </c>
      <c r="BW485" s="10">
        <v>0</v>
      </c>
      <c r="BX485" s="10">
        <v>0</v>
      </c>
      <c r="BY485" s="10">
        <v>0</v>
      </c>
      <c r="BZ485" s="10">
        <v>0</v>
      </c>
      <c r="CA485" s="10">
        <v>10.7</v>
      </c>
      <c r="CB485" s="10">
        <v>0</v>
      </c>
      <c r="CC485" s="10">
        <v>0</v>
      </c>
      <c r="CD485" s="10">
        <v>0</v>
      </c>
      <c r="CE485" s="10">
        <v>0</v>
      </c>
      <c r="CF485" s="10">
        <v>10.6</v>
      </c>
      <c r="CG485" s="10">
        <v>0</v>
      </c>
      <c r="CH485" s="10">
        <v>563</v>
      </c>
      <c r="CI485" s="10" t="s">
        <v>297</v>
      </c>
      <c r="CJ485" s="10">
        <v>0</v>
      </c>
      <c r="CK485" s="10">
        <v>0</v>
      </c>
      <c r="CL485" s="10">
        <v>0</v>
      </c>
      <c r="CM485" s="10">
        <v>10.4</v>
      </c>
      <c r="CN485" s="10">
        <v>0</v>
      </c>
      <c r="CO485" s="10">
        <v>0</v>
      </c>
      <c r="CP485" s="10">
        <v>0</v>
      </c>
      <c r="CQ485" s="10">
        <v>0</v>
      </c>
      <c r="CR485" s="10">
        <v>10.4</v>
      </c>
      <c r="CS485" s="10">
        <v>0</v>
      </c>
      <c r="CT485" s="10">
        <v>0</v>
      </c>
      <c r="CU485" s="10">
        <v>0</v>
      </c>
      <c r="CV485" s="10">
        <v>0</v>
      </c>
      <c r="CW485" s="10">
        <v>10.4</v>
      </c>
      <c r="CX485" s="10">
        <v>0</v>
      </c>
      <c r="CY485" s="10">
        <v>599</v>
      </c>
      <c r="CZ485" s="10" t="s">
        <v>298</v>
      </c>
      <c r="DA485" s="10">
        <v>0</v>
      </c>
      <c r="DB485" s="10">
        <v>0</v>
      </c>
      <c r="DC485" s="10">
        <v>0</v>
      </c>
      <c r="DD485" s="10">
        <v>10.3</v>
      </c>
      <c r="DE485" s="10">
        <v>0</v>
      </c>
      <c r="DF485" s="10">
        <v>0</v>
      </c>
      <c r="DG485" s="10">
        <v>0</v>
      </c>
      <c r="DH485" s="10">
        <v>0</v>
      </c>
      <c r="DI485" s="10">
        <v>10.3</v>
      </c>
      <c r="DJ485" s="10">
        <v>0</v>
      </c>
      <c r="DK485" s="10">
        <v>0</v>
      </c>
      <c r="DL485" s="10">
        <v>0</v>
      </c>
      <c r="DM485" s="10">
        <v>0</v>
      </c>
      <c r="DN485" s="10">
        <v>10.3</v>
      </c>
      <c r="DO485" s="10">
        <v>0</v>
      </c>
    </row>
    <row r="486" spans="1:119" x14ac:dyDescent="0.25">
      <c r="A486" s="10">
        <v>564</v>
      </c>
      <c r="B486" s="10" t="s">
        <v>308</v>
      </c>
      <c r="C486" s="10">
        <v>0.93</v>
      </c>
      <c r="D486" s="10">
        <v>0.65</v>
      </c>
      <c r="E486" s="10">
        <v>60</v>
      </c>
      <c r="F486" s="10">
        <v>10.9</v>
      </c>
      <c r="G486" s="10">
        <v>0.82</v>
      </c>
      <c r="H486" s="10">
        <v>0.92</v>
      </c>
      <c r="I486" s="10">
        <v>0.64</v>
      </c>
      <c r="J486" s="10">
        <v>61.5</v>
      </c>
      <c r="K486" s="10">
        <v>10.5</v>
      </c>
      <c r="L486" s="10">
        <v>0.82</v>
      </c>
      <c r="M486" s="10">
        <v>1.03</v>
      </c>
      <c r="N486" s="10">
        <v>0.54</v>
      </c>
      <c r="O486" s="10">
        <v>62.8</v>
      </c>
      <c r="P486" s="10">
        <v>10.7</v>
      </c>
      <c r="Q486" s="10">
        <v>0.88</v>
      </c>
      <c r="R486" s="10">
        <v>564</v>
      </c>
      <c r="S486" s="10" t="s">
        <v>308</v>
      </c>
      <c r="T486" s="10">
        <v>0</v>
      </c>
      <c r="U486" s="10">
        <v>0</v>
      </c>
      <c r="V486" s="10">
        <v>0</v>
      </c>
      <c r="W486" s="10">
        <v>10.5</v>
      </c>
      <c r="Y486" s="10">
        <v>0.21840000000000001</v>
      </c>
      <c r="Z486" s="10">
        <v>7.1599999999999997E-2</v>
      </c>
      <c r="AA486" s="10">
        <v>12.638199999999999</v>
      </c>
      <c r="AB486" s="10">
        <v>10.5</v>
      </c>
      <c r="AD486" s="10">
        <v>0.1946</v>
      </c>
      <c r="AE486" s="10">
        <v>0.1024</v>
      </c>
      <c r="AF486" s="10">
        <v>12.091100000000001</v>
      </c>
      <c r="AG486" s="10">
        <v>10.5</v>
      </c>
      <c r="AI486" s="10">
        <v>564</v>
      </c>
      <c r="AJ486" s="10" t="s">
        <v>308</v>
      </c>
      <c r="AK486" s="10">
        <v>0</v>
      </c>
      <c r="AL486" s="10">
        <v>0</v>
      </c>
      <c r="AM486" s="10">
        <v>0</v>
      </c>
      <c r="AN486" s="10">
        <v>10.5</v>
      </c>
      <c r="AO486" s="10">
        <v>0</v>
      </c>
      <c r="AP486" s="10">
        <v>0</v>
      </c>
      <c r="AQ486" s="10">
        <v>0</v>
      </c>
      <c r="AR486" s="10">
        <v>0</v>
      </c>
      <c r="AS486" s="10">
        <v>10.16</v>
      </c>
      <c r="AT486" s="10">
        <v>0</v>
      </c>
      <c r="AU486" s="10">
        <v>0</v>
      </c>
      <c r="AV486" s="10">
        <v>0</v>
      </c>
      <c r="AW486" s="10">
        <v>0</v>
      </c>
      <c r="AX486" s="10">
        <v>10.3</v>
      </c>
      <c r="AY486" s="10">
        <v>0</v>
      </c>
      <c r="AZ486" s="10">
        <v>564</v>
      </c>
      <c r="BA486" s="10" t="s">
        <v>308</v>
      </c>
      <c r="BB486" s="10">
        <v>0</v>
      </c>
      <c r="BC486" s="10">
        <v>0</v>
      </c>
      <c r="BD486" s="10">
        <v>0</v>
      </c>
      <c r="BE486" s="10">
        <v>10.3</v>
      </c>
      <c r="BF486" s="10">
        <v>0</v>
      </c>
      <c r="BG486" s="10">
        <v>0</v>
      </c>
      <c r="BH486" s="10">
        <v>0</v>
      </c>
      <c r="BI486" s="10">
        <v>0</v>
      </c>
      <c r="BJ486" s="10">
        <v>10.1</v>
      </c>
      <c r="BK486" s="10">
        <v>0</v>
      </c>
      <c r="BL486" s="10">
        <v>0</v>
      </c>
      <c r="BM486" s="10">
        <v>0</v>
      </c>
      <c r="BN486" s="10">
        <v>0</v>
      </c>
      <c r="BO486" s="10">
        <v>10.3</v>
      </c>
      <c r="BP486" s="10">
        <v>0</v>
      </c>
      <c r="BQ486" s="10">
        <v>564</v>
      </c>
      <c r="BR486" s="10" t="s">
        <v>308</v>
      </c>
      <c r="BS486" s="10">
        <v>0</v>
      </c>
      <c r="BT486" s="10">
        <v>0</v>
      </c>
      <c r="BU486" s="10">
        <v>0</v>
      </c>
      <c r="BV486" s="10">
        <v>10.7</v>
      </c>
      <c r="BW486" s="10">
        <v>0</v>
      </c>
      <c r="BX486" s="10">
        <v>0</v>
      </c>
      <c r="BY486" s="10">
        <v>0</v>
      </c>
      <c r="BZ486" s="10">
        <v>0</v>
      </c>
      <c r="CA486" s="10">
        <v>10.7</v>
      </c>
      <c r="CB486" s="10">
        <v>0</v>
      </c>
      <c r="CC486" s="10">
        <v>0</v>
      </c>
      <c r="CD486" s="10">
        <v>0</v>
      </c>
      <c r="CE486" s="10">
        <v>0</v>
      </c>
      <c r="CF486" s="10">
        <v>10.6</v>
      </c>
      <c r="CG486" s="10">
        <v>0</v>
      </c>
      <c r="CH486" s="10">
        <v>564</v>
      </c>
      <c r="CI486" s="10" t="s">
        <v>308</v>
      </c>
      <c r="CJ486" s="10">
        <v>0</v>
      </c>
      <c r="CK486" s="10">
        <v>0</v>
      </c>
      <c r="CL486" s="10">
        <v>0</v>
      </c>
      <c r="CM486" s="10">
        <v>10.4</v>
      </c>
      <c r="CN486" s="10">
        <v>0</v>
      </c>
      <c r="CO486" s="10">
        <v>0</v>
      </c>
      <c r="CP486" s="10">
        <v>0</v>
      </c>
      <c r="CQ486" s="10">
        <v>0</v>
      </c>
      <c r="CR486" s="10">
        <v>10.4</v>
      </c>
      <c r="CS486" s="10">
        <v>0</v>
      </c>
      <c r="CT486" s="10">
        <v>0</v>
      </c>
      <c r="CU486" s="10">
        <v>0</v>
      </c>
      <c r="CV486" s="10">
        <v>0</v>
      </c>
      <c r="CW486" s="10">
        <v>10.4</v>
      </c>
      <c r="CX486" s="10">
        <v>0</v>
      </c>
      <c r="CY486" s="10">
        <v>600</v>
      </c>
      <c r="CZ486" s="10" t="s">
        <v>308</v>
      </c>
      <c r="DA486" s="10">
        <v>8.0999999999999996E-3</v>
      </c>
      <c r="DB486" s="10">
        <v>4.5999999999999999E-3</v>
      </c>
      <c r="DC486" s="10">
        <v>0.52210000000000001</v>
      </c>
      <c r="DD486" s="10">
        <v>10.3</v>
      </c>
      <c r="DE486" s="10">
        <v>0.87</v>
      </c>
      <c r="DF486" s="10">
        <v>0.02</v>
      </c>
      <c r="DG486" s="10">
        <v>5.4000000000000003E-3</v>
      </c>
      <c r="DH486" s="10">
        <v>1.1612</v>
      </c>
      <c r="DI486" s="10">
        <v>10.3</v>
      </c>
      <c r="DJ486" s="10">
        <v>0.97</v>
      </c>
      <c r="DK486" s="10">
        <v>3.4299999999999997E-2</v>
      </c>
      <c r="DL486" s="10">
        <v>6.4999999999999997E-3</v>
      </c>
      <c r="DM486" s="10">
        <v>1.9569000000000001</v>
      </c>
      <c r="DN486" s="10">
        <v>10.3</v>
      </c>
      <c r="DO486" s="10">
        <v>0.98</v>
      </c>
    </row>
    <row r="487" spans="1:119" x14ac:dyDescent="0.25">
      <c r="A487" s="10">
        <v>2953</v>
      </c>
      <c r="B487" s="10" t="s">
        <v>299</v>
      </c>
      <c r="R487" s="10">
        <v>2953</v>
      </c>
      <c r="S487" s="10" t="s">
        <v>299</v>
      </c>
      <c r="AI487" s="10">
        <v>2953</v>
      </c>
      <c r="AJ487" s="10" t="s">
        <v>299</v>
      </c>
      <c r="AZ487" s="10">
        <v>2953</v>
      </c>
      <c r="BA487" s="10" t="s">
        <v>299</v>
      </c>
      <c r="BB487" s="10">
        <v>0.56230000000000002</v>
      </c>
      <c r="BC487" s="10">
        <v>0.58340000000000003</v>
      </c>
      <c r="BD487" s="10">
        <v>45.417099999999998</v>
      </c>
      <c r="BE487" s="10">
        <v>10.3</v>
      </c>
      <c r="BF487" s="10">
        <v>0.69</v>
      </c>
      <c r="BG487" s="10">
        <v>1.1624000000000001</v>
      </c>
      <c r="BH487" s="10">
        <v>0.66979999999999995</v>
      </c>
      <c r="BI487" s="10">
        <v>76.689400000000006</v>
      </c>
      <c r="BJ487" s="10">
        <v>10.1</v>
      </c>
      <c r="BK487" s="10">
        <v>0.87</v>
      </c>
      <c r="BL487" s="10">
        <v>1.0680000000000001</v>
      </c>
      <c r="BM487" s="10">
        <v>0.64829999999999999</v>
      </c>
      <c r="BN487" s="10">
        <v>70.030199999999994</v>
      </c>
      <c r="BO487" s="10">
        <v>10.3</v>
      </c>
      <c r="BP487" s="10">
        <v>0.85</v>
      </c>
      <c r="BQ487" s="10">
        <v>2953</v>
      </c>
      <c r="BR487" s="10" t="s">
        <v>299</v>
      </c>
      <c r="BS487" s="10">
        <v>1.3273999999999999</v>
      </c>
      <c r="BT487" s="10">
        <v>0.93440000000000001</v>
      </c>
      <c r="BU487" s="10">
        <v>87.588099999999997</v>
      </c>
      <c r="BV487" s="10">
        <v>10.7</v>
      </c>
      <c r="BW487" s="10">
        <v>0.82</v>
      </c>
      <c r="BX487" s="10">
        <v>0.64610000000000001</v>
      </c>
      <c r="BY487" s="10">
        <v>0.40460000000000002</v>
      </c>
      <c r="BZ487" s="10">
        <v>41.134</v>
      </c>
      <c r="CA487" s="10">
        <v>10.7</v>
      </c>
      <c r="CB487" s="10">
        <v>0.85</v>
      </c>
      <c r="CC487" s="10">
        <v>1.1970000000000001</v>
      </c>
      <c r="CD487" s="10">
        <v>0.80830000000000002</v>
      </c>
      <c r="CE487" s="10">
        <v>78.668400000000005</v>
      </c>
      <c r="CF487" s="10">
        <v>10.6</v>
      </c>
      <c r="CG487" s="10">
        <v>0.83</v>
      </c>
      <c r="CH487" s="10">
        <v>2953</v>
      </c>
      <c r="CI487" s="10" t="s">
        <v>299</v>
      </c>
      <c r="CJ487" s="10">
        <v>0</v>
      </c>
      <c r="CK487" s="10">
        <v>0</v>
      </c>
      <c r="CL487" s="10">
        <v>0</v>
      </c>
      <c r="CM487" s="10">
        <v>10.4</v>
      </c>
      <c r="CN487" s="10">
        <v>0</v>
      </c>
      <c r="CO487" s="10">
        <v>0</v>
      </c>
      <c r="CP487" s="10">
        <v>0</v>
      </c>
      <c r="CQ487" s="10">
        <v>0</v>
      </c>
      <c r="CR487" s="10">
        <v>10.4</v>
      </c>
      <c r="CS487" s="10">
        <v>0</v>
      </c>
      <c r="CT487" s="10">
        <v>0</v>
      </c>
      <c r="CU487" s="10">
        <v>0</v>
      </c>
      <c r="CV487" s="10">
        <v>0</v>
      </c>
      <c r="CW487" s="10">
        <v>10.4</v>
      </c>
      <c r="CX487" s="10">
        <v>0</v>
      </c>
      <c r="CY487" s="10">
        <v>601</v>
      </c>
      <c r="CZ487" s="10" t="s">
        <v>95</v>
      </c>
      <c r="DA487" s="10">
        <v>-3.1949999999999998</v>
      </c>
      <c r="DB487" s="10">
        <v>-1.0900000000000001</v>
      </c>
      <c r="DC487" s="10">
        <v>-16.62368680097725</v>
      </c>
      <c r="DD487" s="10">
        <v>117.244</v>
      </c>
      <c r="DE487" s="10">
        <v>0.94643819887481107</v>
      </c>
      <c r="DF487" s="10">
        <v>-3.548</v>
      </c>
      <c r="DG487" s="10">
        <v>-1.234</v>
      </c>
      <c r="DH487" s="10">
        <v>-18.602403685316805</v>
      </c>
      <c r="DI487" s="10">
        <v>116.587</v>
      </c>
      <c r="DJ487" s="10">
        <v>0.94450397914307782</v>
      </c>
      <c r="DK487" s="10">
        <v>-3.6960000000000002</v>
      </c>
      <c r="DL487" s="10">
        <v>-1.2929999999999999</v>
      </c>
      <c r="DM487" s="10">
        <v>-19.389154868877213</v>
      </c>
      <c r="DN487" s="10">
        <v>116.596</v>
      </c>
      <c r="DO487" s="10">
        <v>0.94390612469471569</v>
      </c>
    </row>
    <row r="488" spans="1:119" x14ac:dyDescent="0.25">
      <c r="A488" s="10">
        <v>565</v>
      </c>
      <c r="B488" s="10" t="s">
        <v>88</v>
      </c>
      <c r="C488" s="10">
        <v>-6.42</v>
      </c>
      <c r="D488" s="10">
        <v>-3.28</v>
      </c>
      <c r="E488" s="10">
        <v>34.78</v>
      </c>
      <c r="F488" s="10">
        <v>119.62</v>
      </c>
      <c r="G488" s="10">
        <v>0.89</v>
      </c>
      <c r="H488" s="10">
        <v>-8.24</v>
      </c>
      <c r="I488" s="10">
        <v>-3.56</v>
      </c>
      <c r="J488" s="10">
        <v>43.8</v>
      </c>
      <c r="K488" s="10">
        <v>118.34</v>
      </c>
      <c r="L488" s="10">
        <v>0.91800000000000004</v>
      </c>
      <c r="M488" s="10">
        <v>-8.33</v>
      </c>
      <c r="N488" s="10">
        <v>-3.38</v>
      </c>
      <c r="O488" s="10">
        <v>44.07</v>
      </c>
      <c r="P488" s="10">
        <v>117.77</v>
      </c>
      <c r="Q488" s="10">
        <v>0.92700000000000005</v>
      </c>
      <c r="R488" s="10">
        <v>565</v>
      </c>
      <c r="S488" s="10" t="s">
        <v>88</v>
      </c>
      <c r="T488" s="10">
        <v>1.7</v>
      </c>
      <c r="U488" s="10">
        <v>1.1000000000000001</v>
      </c>
      <c r="V488" s="10">
        <v>9.8462494268509388</v>
      </c>
      <c r="W488" s="10">
        <v>118.73</v>
      </c>
      <c r="Y488" s="10">
        <v>3.4</v>
      </c>
      <c r="Z488" s="10">
        <v>2.1</v>
      </c>
      <c r="AA488" s="10">
        <v>19.427711328923557</v>
      </c>
      <c r="AB488" s="10">
        <v>118.76</v>
      </c>
      <c r="AD488" s="10">
        <v>2.8</v>
      </c>
      <c r="AE488" s="10">
        <v>1</v>
      </c>
      <c r="AF488" s="10">
        <v>14.596817675265006</v>
      </c>
      <c r="AG488" s="10">
        <v>117.6</v>
      </c>
      <c r="AI488" s="10">
        <v>565</v>
      </c>
      <c r="AJ488" s="10" t="s">
        <v>88</v>
      </c>
      <c r="AK488" s="10">
        <v>-2.5989445719113422</v>
      </c>
      <c r="AL488" s="10">
        <v>-0.89003135818547552</v>
      </c>
      <c r="AM488" s="10">
        <v>-13.281333852285885</v>
      </c>
      <c r="AN488" s="10">
        <v>119.41952008980988</v>
      </c>
      <c r="AO488" s="10">
        <v>0.946061512043463</v>
      </c>
      <c r="AP488" s="10">
        <v>-4.1974751988520813</v>
      </c>
      <c r="AQ488" s="10">
        <v>-1.4973287232880943</v>
      </c>
      <c r="AR488" s="10">
        <v>-21.723449156321649</v>
      </c>
      <c r="AS488" s="10">
        <v>118.44285445723936</v>
      </c>
      <c r="AT488" s="10">
        <v>0.94186761465808455</v>
      </c>
      <c r="AU488" s="10">
        <v>-4.2975704038740572</v>
      </c>
      <c r="AV488" s="10">
        <v>-1.3966796338307532</v>
      </c>
      <c r="AW488" s="10">
        <v>-21.971886742930096</v>
      </c>
      <c r="AX488" s="10">
        <v>118.740270191378</v>
      </c>
      <c r="AY488" s="10">
        <v>0.95103606884137015</v>
      </c>
      <c r="AZ488" s="10">
        <v>565</v>
      </c>
      <c r="BA488" s="10" t="s">
        <v>88</v>
      </c>
      <c r="BB488" s="10">
        <v>-1.0999543240976064</v>
      </c>
      <c r="BC488" s="10">
        <v>-0.60024975286321181</v>
      </c>
      <c r="BD488" s="10">
        <v>-6.0817796483939404</v>
      </c>
      <c r="BE488" s="10">
        <v>118.95592508686244</v>
      </c>
      <c r="BF488" s="10">
        <v>0.87780341132258</v>
      </c>
      <c r="BG488" s="10">
        <v>-1.5997803141921396</v>
      </c>
      <c r="BH488" s="10">
        <v>-0.79567427435834037</v>
      </c>
      <c r="BI488" s="10">
        <v>-8.7419348893316684</v>
      </c>
      <c r="BJ488" s="10">
        <v>118.00219591327313</v>
      </c>
      <c r="BK488" s="10">
        <v>0.89536902139771812</v>
      </c>
      <c r="BL488" s="10">
        <v>-1.5997660253649373</v>
      </c>
      <c r="BM488" s="10">
        <v>-0.89705702504887685</v>
      </c>
      <c r="BN488" s="10">
        <v>-8.9460895617974607</v>
      </c>
      <c r="BO488" s="10">
        <v>118.36729228955694</v>
      </c>
      <c r="BP488" s="10">
        <v>0.87222973341698973</v>
      </c>
      <c r="BQ488" s="10">
        <v>565</v>
      </c>
      <c r="BR488" s="10" t="s">
        <v>88</v>
      </c>
      <c r="BS488" s="10">
        <v>-1.79</v>
      </c>
      <c r="BT488" s="10">
        <v>-0.67600000000000005</v>
      </c>
      <c r="BU488" s="10">
        <v>-9.2695485677251366</v>
      </c>
      <c r="BV488" s="10">
        <v>119.175</v>
      </c>
      <c r="BW488" s="10">
        <v>0.93551048372233503</v>
      </c>
      <c r="BX488" s="10">
        <v>-2.9340000000000002</v>
      </c>
      <c r="BY488" s="10">
        <v>-1.129</v>
      </c>
      <c r="BZ488" s="10">
        <v>-15.462588541433432</v>
      </c>
      <c r="CA488" s="10">
        <v>117.38200000000001</v>
      </c>
      <c r="CB488" s="10">
        <v>0.93328820615841335</v>
      </c>
      <c r="CC488" s="10">
        <v>-2.677</v>
      </c>
      <c r="CD488" s="10">
        <v>-0.91400000000000003</v>
      </c>
      <c r="CE488" s="10">
        <v>-13.665887432879757</v>
      </c>
      <c r="CF488" s="10">
        <v>119.50700000000001</v>
      </c>
      <c r="CG488" s="10">
        <v>0.94636040263671839</v>
      </c>
      <c r="CH488" s="10">
        <v>565</v>
      </c>
      <c r="CI488" s="10" t="s">
        <v>88</v>
      </c>
      <c r="CJ488" s="10">
        <v>-2.7170000000000001</v>
      </c>
      <c r="CK488" s="10">
        <v>-2.1320000000000001</v>
      </c>
      <c r="CL488" s="10">
        <v>-16.646215411481222</v>
      </c>
      <c r="CM488" s="10">
        <v>119.78400000000001</v>
      </c>
      <c r="CN488" s="10">
        <v>0.78671003357934366</v>
      </c>
      <c r="CO488" s="10">
        <v>-3.8940000000000001</v>
      </c>
      <c r="CP488" s="10">
        <v>-2.6760000000000002</v>
      </c>
      <c r="CQ488" s="10">
        <v>-23.118526839412613</v>
      </c>
      <c r="CR488" s="10">
        <v>117.996</v>
      </c>
      <c r="CS488" s="10">
        <v>0.82415306507001307</v>
      </c>
      <c r="CT488" s="10">
        <v>-3.298</v>
      </c>
      <c r="CU488" s="10">
        <v>-2.1640000000000001</v>
      </c>
      <c r="CV488" s="10">
        <v>-19.004810797391769</v>
      </c>
      <c r="CW488" s="10">
        <v>119.833</v>
      </c>
      <c r="CX488" s="10">
        <v>0.83608424868001607</v>
      </c>
      <c r="CY488" s="10">
        <v>602</v>
      </c>
      <c r="CZ488" s="10" t="s">
        <v>39</v>
      </c>
    </row>
    <row r="489" spans="1:119" x14ac:dyDescent="0.25">
      <c r="A489" s="10">
        <v>566</v>
      </c>
      <c r="B489" s="10" t="s">
        <v>89</v>
      </c>
      <c r="R489" s="10">
        <v>566</v>
      </c>
      <c r="S489" s="10" t="s">
        <v>89</v>
      </c>
      <c r="T489" s="10">
        <v>0.7</v>
      </c>
      <c r="U489" s="10">
        <v>0.48</v>
      </c>
      <c r="V489" s="10">
        <v>4.126602209894636</v>
      </c>
      <c r="W489" s="10">
        <v>118.75</v>
      </c>
      <c r="Y489" s="10">
        <v>3.4</v>
      </c>
      <c r="Z489" s="10">
        <v>1.6</v>
      </c>
      <c r="AA489" s="10">
        <v>18.266273857341055</v>
      </c>
      <c r="AB489" s="10">
        <v>118.77</v>
      </c>
      <c r="AD489" s="10">
        <v>1.5</v>
      </c>
      <c r="AE489" s="10">
        <v>0.7</v>
      </c>
      <c r="AF489" s="10">
        <v>8.1258799914017814</v>
      </c>
      <c r="AG489" s="10">
        <v>117.61</v>
      </c>
      <c r="AI489" s="10">
        <v>566</v>
      </c>
      <c r="AJ489" s="10" t="s">
        <v>89</v>
      </c>
      <c r="AK489" s="10">
        <v>-3.2994658288319174</v>
      </c>
      <c r="AL489" s="10">
        <v>-1.796964979065123</v>
      </c>
      <c r="AM489" s="10">
        <v>-18.167335579634173</v>
      </c>
      <c r="AN489" s="10">
        <v>119.39802911605959</v>
      </c>
      <c r="AO489" s="10">
        <v>0.87820238286247831</v>
      </c>
      <c r="AP489" s="10">
        <v>-6.3987568858526602</v>
      </c>
      <c r="AQ489" s="10">
        <v>-3.3921240202424134</v>
      </c>
      <c r="AR489" s="10">
        <v>-35.317620307461695</v>
      </c>
      <c r="AS489" s="10">
        <v>118.39221591860351</v>
      </c>
      <c r="AT489" s="10">
        <v>0.88352816834951364</v>
      </c>
      <c r="AU489" s="10">
        <v>-6.3970003840147482</v>
      </c>
      <c r="AV489" s="10">
        <v>-2.993189864632507</v>
      </c>
      <c r="AW489" s="10">
        <v>-34.353424988861519</v>
      </c>
      <c r="AX489" s="10">
        <v>118.69598624437609</v>
      </c>
      <c r="AY489" s="10">
        <v>0.9057527764376001</v>
      </c>
      <c r="AZ489" s="10">
        <v>566</v>
      </c>
      <c r="BA489" s="10" t="s">
        <v>89</v>
      </c>
      <c r="BB489" s="10">
        <v>-1.6997442478720786</v>
      </c>
      <c r="BC489" s="10">
        <v>-1.0023239113509237</v>
      </c>
      <c r="BD489" s="10">
        <v>-9.5781576019602337</v>
      </c>
      <c r="BE489" s="10">
        <v>118.94421022324553</v>
      </c>
      <c r="BF489" s="10">
        <v>0.86138571848143008</v>
      </c>
      <c r="BG489" s="10">
        <v>-4.0987033827105614</v>
      </c>
      <c r="BH489" s="10">
        <v>-2.1957966930378885</v>
      </c>
      <c r="BI489" s="10">
        <v>-22.758720289603822</v>
      </c>
      <c r="BJ489" s="10">
        <v>117.95825614552604</v>
      </c>
      <c r="BK489" s="10">
        <v>0.88147435364333537</v>
      </c>
      <c r="BL489" s="10">
        <v>-3.3991285861043559</v>
      </c>
      <c r="BM489" s="10">
        <v>-1.6978947096123569</v>
      </c>
      <c r="BN489" s="10">
        <v>-18.537302794285822</v>
      </c>
      <c r="BO489" s="10">
        <v>118.33960834426229</v>
      </c>
      <c r="BP489" s="10">
        <v>0.89460288628233753</v>
      </c>
      <c r="BQ489" s="10">
        <v>566</v>
      </c>
      <c r="BR489" s="10" t="s">
        <v>89</v>
      </c>
      <c r="BS489" s="10">
        <v>-3.5790000000000002</v>
      </c>
      <c r="BT489" s="10">
        <v>-2.2999999999999998</v>
      </c>
      <c r="BU489" s="10">
        <v>-20.617742972800677</v>
      </c>
      <c r="BV489" s="10">
        <v>119.13200000000001</v>
      </c>
      <c r="BW489" s="10">
        <v>0.84126247411521915</v>
      </c>
      <c r="BX489" s="10">
        <v>-4.8689999999999998</v>
      </c>
      <c r="BY489" s="10">
        <v>-2.4790000000000001</v>
      </c>
      <c r="BZ489" s="10">
        <v>-26.882724471825636</v>
      </c>
      <c r="CA489" s="10">
        <v>117.343</v>
      </c>
      <c r="CB489" s="10">
        <v>0.89114562455641</v>
      </c>
      <c r="CC489" s="10">
        <v>-5.0640000000000001</v>
      </c>
      <c r="CD489" s="10">
        <v>-2.476</v>
      </c>
      <c r="CE489" s="10">
        <v>-27.242926885909785</v>
      </c>
      <c r="CF489" s="10">
        <v>119.461</v>
      </c>
      <c r="CG489" s="10">
        <v>0.89836569361502705</v>
      </c>
      <c r="CH489" s="10">
        <v>566</v>
      </c>
      <c r="CI489" s="10" t="s">
        <v>89</v>
      </c>
      <c r="CJ489" s="10">
        <v>-1.577</v>
      </c>
      <c r="CK489" s="10">
        <v>-0.55200000000000005</v>
      </c>
      <c r="CL489" s="10">
        <v>-8.0507361689596664</v>
      </c>
      <c r="CM489" s="10">
        <v>119.821</v>
      </c>
      <c r="CN489" s="10">
        <v>0.94384902511094948</v>
      </c>
      <c r="CO489" s="10">
        <v>-2.4359999999999999</v>
      </c>
      <c r="CP489" s="10">
        <v>-1.208</v>
      </c>
      <c r="CQ489" s="10">
        <v>-13.299821605478796</v>
      </c>
      <c r="CR489" s="10">
        <v>118.036</v>
      </c>
      <c r="CS489" s="10">
        <v>0.8958934412977333</v>
      </c>
      <c r="CT489" s="10">
        <v>-1.97</v>
      </c>
      <c r="CU489" s="10">
        <v>-0.94799999999999995</v>
      </c>
      <c r="CV489" s="10">
        <v>-10.530177565208897</v>
      </c>
      <c r="CW489" s="10">
        <v>119.867</v>
      </c>
      <c r="CX489" s="10">
        <v>0.9010943533190825</v>
      </c>
      <c r="CY489" s="10">
        <v>603</v>
      </c>
      <c r="CZ489" s="10" t="s">
        <v>40</v>
      </c>
      <c r="DA489" s="10">
        <v>3.1949999999999998</v>
      </c>
      <c r="DB489" s="10">
        <v>1.0900000000000001</v>
      </c>
      <c r="DC489" s="10">
        <v>16.62368680097725</v>
      </c>
      <c r="DD489" s="10">
        <v>117.244</v>
      </c>
      <c r="DE489" s="10">
        <v>0.94643819887481107</v>
      </c>
      <c r="DF489" s="10">
        <v>3.548</v>
      </c>
      <c r="DG489" s="10">
        <v>1.234</v>
      </c>
      <c r="DH489" s="10">
        <v>18.602403685316805</v>
      </c>
      <c r="DI489" s="10">
        <v>116.587</v>
      </c>
      <c r="DJ489" s="10">
        <v>0.94450397914307782</v>
      </c>
      <c r="DK489" s="10">
        <v>3.6960000000000002</v>
      </c>
      <c r="DL489" s="10">
        <v>1.2929999999999999</v>
      </c>
      <c r="DM489" s="10">
        <v>19.389154868877213</v>
      </c>
      <c r="DN489" s="10">
        <v>116.596</v>
      </c>
      <c r="DO489" s="10">
        <v>0.94390612469471569</v>
      </c>
    </row>
    <row r="490" spans="1:119" x14ac:dyDescent="0.25">
      <c r="A490" s="10">
        <v>567</v>
      </c>
      <c r="B490" s="10" t="s">
        <v>39</v>
      </c>
      <c r="C490" s="10">
        <v>4.1100000000000003</v>
      </c>
      <c r="D490" s="10">
        <v>2.31</v>
      </c>
      <c r="E490" s="10">
        <v>22.73</v>
      </c>
      <c r="F490" s="10">
        <v>119.62</v>
      </c>
      <c r="G490" s="10">
        <v>0.872</v>
      </c>
      <c r="H490" s="10">
        <v>4.29</v>
      </c>
      <c r="I490" s="10">
        <v>2.16</v>
      </c>
      <c r="J490" s="10">
        <v>23.41</v>
      </c>
      <c r="K490" s="10">
        <v>118.34</v>
      </c>
      <c r="L490" s="10">
        <v>0.89300000000000002</v>
      </c>
      <c r="M490" s="10">
        <v>4.9400000000000004</v>
      </c>
      <c r="N490" s="10">
        <v>2.1800000000000002</v>
      </c>
      <c r="O490" s="10">
        <v>26.47</v>
      </c>
      <c r="P490" s="10">
        <v>117.77</v>
      </c>
      <c r="Q490" s="10">
        <v>0.91500000000000004</v>
      </c>
      <c r="R490" s="10">
        <v>567</v>
      </c>
      <c r="S490" s="10" t="s">
        <v>39</v>
      </c>
      <c r="T490" s="10">
        <v>1.7</v>
      </c>
      <c r="U490" s="10">
        <v>1.1000000000000001</v>
      </c>
      <c r="V490" s="10">
        <v>9.8462494268509388</v>
      </c>
      <c r="W490" s="10">
        <v>118.73</v>
      </c>
      <c r="Y490" s="10">
        <v>3.4</v>
      </c>
      <c r="Z490" s="10">
        <v>2.1</v>
      </c>
      <c r="AA490" s="10">
        <v>19.427711328923557</v>
      </c>
      <c r="AB490" s="10">
        <v>118.76</v>
      </c>
      <c r="AD490" s="10">
        <v>2.8</v>
      </c>
      <c r="AE490" s="10">
        <v>1</v>
      </c>
      <c r="AF490" s="10">
        <v>14.596817675265006</v>
      </c>
      <c r="AG490" s="10">
        <v>117.6</v>
      </c>
      <c r="AI490" s="10">
        <v>567</v>
      </c>
      <c r="AJ490" s="10" t="s">
        <v>39</v>
      </c>
      <c r="AK490" s="10">
        <v>2.5989445719114581</v>
      </c>
      <c r="AL490" s="10">
        <v>0.89003135818638535</v>
      </c>
      <c r="AM490" s="10">
        <v>13.28133385228784</v>
      </c>
      <c r="AN490" s="10">
        <v>119.41952008980988</v>
      </c>
      <c r="AO490" s="10">
        <v>0.94606151204336586</v>
      </c>
      <c r="AP490" s="10">
        <v>4.1974751988523993</v>
      </c>
      <c r="AQ490" s="10">
        <v>1.4973287232884731</v>
      </c>
      <c r="AR490" s="10">
        <v>21.723449156323728</v>
      </c>
      <c r="AS490" s="10">
        <v>118.44285445723936</v>
      </c>
      <c r="AT490" s="10">
        <v>0.94186761465806579</v>
      </c>
      <c r="AU490" s="10">
        <v>4.2975704038749596</v>
      </c>
      <c r="AV490" s="10">
        <v>1.3966796338310101</v>
      </c>
      <c r="AW490" s="10">
        <v>21.971886742934657</v>
      </c>
      <c r="AX490" s="10">
        <v>118.740270191378</v>
      </c>
      <c r="AY490" s="10">
        <v>0.95103606884137248</v>
      </c>
      <c r="AZ490" s="10">
        <v>567</v>
      </c>
      <c r="BA490" s="10" t="s">
        <v>39</v>
      </c>
      <c r="BB490" s="10">
        <v>1.0999543240974632</v>
      </c>
      <c r="BC490" s="10">
        <v>0.60024975286318505</v>
      </c>
      <c r="BD490" s="10">
        <v>6.0817796483932689</v>
      </c>
      <c r="BE490" s="10">
        <v>118.95592508686244</v>
      </c>
      <c r="BF490" s="10">
        <v>0.87780341132256268</v>
      </c>
      <c r="BG490" s="10">
        <v>1.5997803141921445</v>
      </c>
      <c r="BH490" s="10">
        <v>0.79567427435746696</v>
      </c>
      <c r="BI490" s="10">
        <v>8.7419348893297872</v>
      </c>
      <c r="BJ490" s="10">
        <v>118.00219591327313</v>
      </c>
      <c r="BK490" s="10">
        <v>0.89536902139791352</v>
      </c>
      <c r="BL490" s="10">
        <v>1.599766025365331</v>
      </c>
      <c r="BM490" s="10">
        <v>0.8970570250489267</v>
      </c>
      <c r="BN490" s="10">
        <v>8.9460895617992549</v>
      </c>
      <c r="BO490" s="10">
        <v>118.36729228955694</v>
      </c>
      <c r="BP490" s="10">
        <v>0.87222973341702947</v>
      </c>
      <c r="BQ490" s="10">
        <v>567</v>
      </c>
      <c r="BR490" s="10" t="s">
        <v>39</v>
      </c>
      <c r="BS490" s="10">
        <v>1.79</v>
      </c>
      <c r="BT490" s="10">
        <v>0.67600000000000005</v>
      </c>
      <c r="BU490" s="10">
        <v>9.2695485677251366</v>
      </c>
      <c r="BV490" s="10">
        <v>119.175</v>
      </c>
      <c r="BW490" s="10">
        <v>0.93551048372233503</v>
      </c>
      <c r="BX490" s="10">
        <v>2.9340000000000002</v>
      </c>
      <c r="BY490" s="10">
        <v>1.129</v>
      </c>
      <c r="BZ490" s="10">
        <v>15.462588541433432</v>
      </c>
      <c r="CA490" s="10">
        <v>117.38200000000001</v>
      </c>
      <c r="CB490" s="10">
        <v>0.93328820615841335</v>
      </c>
      <c r="CC490" s="10">
        <v>2.677</v>
      </c>
      <c r="CD490" s="10">
        <v>0.91400000000000003</v>
      </c>
      <c r="CE490" s="10">
        <v>13.665887432879757</v>
      </c>
      <c r="CF490" s="10">
        <v>119.50700000000001</v>
      </c>
      <c r="CG490" s="10">
        <v>0.94636040263671839</v>
      </c>
      <c r="CH490" s="10">
        <v>567</v>
      </c>
      <c r="CI490" s="10" t="s">
        <v>39</v>
      </c>
      <c r="CJ490" s="10">
        <v>2.7170000000000001</v>
      </c>
      <c r="CK490" s="10">
        <v>2.1320000000000001</v>
      </c>
      <c r="CL490" s="10">
        <v>16.646215411481222</v>
      </c>
      <c r="CM490" s="10">
        <v>119.78400000000001</v>
      </c>
      <c r="CN490" s="10">
        <v>0.78671003357934366</v>
      </c>
      <c r="CO490" s="10">
        <v>3.8940000000000001</v>
      </c>
      <c r="CP490" s="10">
        <v>2.6760000000000002</v>
      </c>
      <c r="CQ490" s="10">
        <v>23.118526839412613</v>
      </c>
      <c r="CR490" s="10">
        <v>117.996</v>
      </c>
      <c r="CS490" s="10">
        <v>0.82415306507001307</v>
      </c>
      <c r="CT490" s="10">
        <v>3.298</v>
      </c>
      <c r="CU490" s="10">
        <v>2.1640000000000001</v>
      </c>
      <c r="CV490" s="10">
        <v>19.004810797391769</v>
      </c>
      <c r="CW490" s="10">
        <v>119.833</v>
      </c>
      <c r="CX490" s="10">
        <v>0.83608424868001607</v>
      </c>
      <c r="CY490" s="10">
        <v>604</v>
      </c>
      <c r="CZ490" s="10" t="s">
        <v>96</v>
      </c>
      <c r="DA490" s="10">
        <v>1.82</v>
      </c>
      <c r="DB490" s="10">
        <v>0.47699999999999998</v>
      </c>
      <c r="DC490" s="10">
        <v>29.498089765080461</v>
      </c>
      <c r="DD490" s="10">
        <v>36.825000000000003</v>
      </c>
      <c r="DE490" s="10">
        <v>0.96732878694615765</v>
      </c>
      <c r="DF490" s="10">
        <v>1.907</v>
      </c>
      <c r="DG490" s="10">
        <v>0.50600000000000001</v>
      </c>
      <c r="DH490" s="10">
        <v>31.16312322737345</v>
      </c>
      <c r="DI490" s="10">
        <v>36.552999999999997</v>
      </c>
      <c r="DJ490" s="10">
        <v>0.96655386600123983</v>
      </c>
      <c r="DK490" s="10">
        <v>1.986</v>
      </c>
      <c r="DL490" s="10">
        <v>0.53</v>
      </c>
      <c r="DM490" s="10">
        <v>32.485989714288962</v>
      </c>
      <c r="DN490" s="10">
        <v>36.530999999999999</v>
      </c>
      <c r="DO490" s="10">
        <v>0.96618647451456185</v>
      </c>
    </row>
    <row r="491" spans="1:119" x14ac:dyDescent="0.25">
      <c r="A491" s="10">
        <v>568</v>
      </c>
      <c r="B491" s="10" t="s">
        <v>40</v>
      </c>
      <c r="C491" s="10">
        <v>2.31</v>
      </c>
      <c r="D491" s="10">
        <v>0.97</v>
      </c>
      <c r="E491" s="10">
        <v>12.11</v>
      </c>
      <c r="F491" s="10">
        <v>119.62</v>
      </c>
      <c r="G491" s="10">
        <v>0.92100000000000004</v>
      </c>
      <c r="H491" s="10">
        <v>3.95</v>
      </c>
      <c r="I491" s="10">
        <v>1.4</v>
      </c>
      <c r="J491" s="10">
        <v>20.47</v>
      </c>
      <c r="K491" s="10">
        <v>118.34</v>
      </c>
      <c r="L491" s="10">
        <v>0.94299999999999995</v>
      </c>
      <c r="M491" s="10">
        <v>3.39</v>
      </c>
      <c r="N491" s="10">
        <v>1.19</v>
      </c>
      <c r="O491" s="10">
        <v>17.63</v>
      </c>
      <c r="P491" s="10">
        <v>117.77</v>
      </c>
      <c r="Q491" s="10">
        <v>0.94299999999999995</v>
      </c>
      <c r="R491" s="10">
        <v>568</v>
      </c>
      <c r="S491" s="10" t="s">
        <v>40</v>
      </c>
      <c r="T491" s="10">
        <v>0.7</v>
      </c>
      <c r="U491" s="10">
        <v>0.48</v>
      </c>
      <c r="V491" s="10">
        <v>4.126602209894636</v>
      </c>
      <c r="W491" s="10">
        <v>118.75</v>
      </c>
      <c r="Y491" s="10">
        <v>3.4</v>
      </c>
      <c r="Z491" s="10">
        <v>1.6</v>
      </c>
      <c r="AA491" s="10">
        <v>18.266273857341055</v>
      </c>
      <c r="AB491" s="10">
        <v>118.77</v>
      </c>
      <c r="AD491" s="10">
        <v>1.5</v>
      </c>
      <c r="AE491" s="10">
        <v>0.7</v>
      </c>
      <c r="AF491" s="10">
        <v>8.1258799914017814</v>
      </c>
      <c r="AG491" s="10">
        <v>117.61</v>
      </c>
      <c r="AI491" s="10">
        <v>568</v>
      </c>
      <c r="AJ491" s="10" t="s">
        <v>40</v>
      </c>
      <c r="AK491" s="10">
        <v>3.2994658288322509</v>
      </c>
      <c r="AL491" s="10">
        <v>1.7969649790659477</v>
      </c>
      <c r="AM491" s="10">
        <v>18.167335579637495</v>
      </c>
      <c r="AN491" s="10">
        <v>119.39802911605959</v>
      </c>
      <c r="AO491" s="10">
        <v>0.87820238286240637</v>
      </c>
      <c r="AP491" s="10">
        <v>6.3987568858526007</v>
      </c>
      <c r="AQ491" s="10">
        <v>3.3921240202416425</v>
      </c>
      <c r="AR491" s="10">
        <v>35.317620307459677</v>
      </c>
      <c r="AS491" s="10">
        <v>118.39221591860351</v>
      </c>
      <c r="AT491" s="10">
        <v>0.88352816834955594</v>
      </c>
      <c r="AU491" s="10">
        <v>6.3970003840149188</v>
      </c>
      <c r="AV491" s="10">
        <v>2.9931898646318311</v>
      </c>
      <c r="AW491" s="10">
        <v>34.353424988860873</v>
      </c>
      <c r="AX491" s="10">
        <v>118.69598624437609</v>
      </c>
      <c r="AY491" s="10">
        <v>0.90575277643764107</v>
      </c>
      <c r="AZ491" s="10">
        <v>568</v>
      </c>
      <c r="BA491" s="10" t="s">
        <v>40</v>
      </c>
      <c r="BB491" s="10">
        <v>1.6997442478720286</v>
      </c>
      <c r="BC491" s="10">
        <v>1.0023239113508107</v>
      </c>
      <c r="BD491" s="10">
        <v>9.578157601959747</v>
      </c>
      <c r="BE491" s="10">
        <v>118.94421022324553</v>
      </c>
      <c r="BF491" s="10">
        <v>0.86138571848144863</v>
      </c>
      <c r="BG491" s="10">
        <v>4.098703382710851</v>
      </c>
      <c r="BH491" s="10">
        <v>2.1957966930394912</v>
      </c>
      <c r="BI491" s="10">
        <v>22.758720289608767</v>
      </c>
      <c r="BJ491" s="10">
        <v>117.95825614552604</v>
      </c>
      <c r="BK491" s="10">
        <v>0.88147435364320592</v>
      </c>
      <c r="BL491" s="10">
        <v>3.3991285861045695</v>
      </c>
      <c r="BM491" s="10">
        <v>1.6978947096112591</v>
      </c>
      <c r="BN491" s="10">
        <v>18.537302794284365</v>
      </c>
      <c r="BO491" s="10">
        <v>118.33960834426229</v>
      </c>
      <c r="BP491" s="10">
        <v>0.8946028862824642</v>
      </c>
      <c r="BQ491" s="10">
        <v>568</v>
      </c>
      <c r="BR491" s="10" t="s">
        <v>40</v>
      </c>
      <c r="BS491" s="10">
        <v>3.5790000000000002</v>
      </c>
      <c r="BT491" s="10">
        <v>2.2999999999999998</v>
      </c>
      <c r="BU491" s="10">
        <v>20.617742972800677</v>
      </c>
      <c r="BV491" s="10">
        <v>119.13200000000001</v>
      </c>
      <c r="BW491" s="10">
        <v>0.84126247411521915</v>
      </c>
      <c r="BX491" s="10">
        <v>4.8689999999999998</v>
      </c>
      <c r="BY491" s="10">
        <v>2.4790000000000001</v>
      </c>
      <c r="BZ491" s="10">
        <v>26.882724471825636</v>
      </c>
      <c r="CA491" s="10">
        <v>117.343</v>
      </c>
      <c r="CB491" s="10">
        <v>0.89114562455641</v>
      </c>
      <c r="CC491" s="10">
        <v>5.0640000000000001</v>
      </c>
      <c r="CD491" s="10">
        <v>2.476</v>
      </c>
      <c r="CE491" s="10">
        <v>27.242926885909785</v>
      </c>
      <c r="CF491" s="10">
        <v>119.461</v>
      </c>
      <c r="CG491" s="10">
        <v>0.89836569361502705</v>
      </c>
      <c r="CH491" s="10">
        <v>568</v>
      </c>
      <c r="CI491" s="10" t="s">
        <v>40</v>
      </c>
      <c r="CJ491" s="10">
        <v>1.577</v>
      </c>
      <c r="CK491" s="10">
        <v>0.55200000000000005</v>
      </c>
      <c r="CL491" s="10">
        <v>8.0507361689596664</v>
      </c>
      <c r="CM491" s="10">
        <v>119.821</v>
      </c>
      <c r="CN491" s="10">
        <v>0.94384902511094948</v>
      </c>
      <c r="CO491" s="10">
        <v>2.4359999999999999</v>
      </c>
      <c r="CP491" s="10">
        <v>1.208</v>
      </c>
      <c r="CQ491" s="10">
        <v>13.299821605478796</v>
      </c>
      <c r="CR491" s="10">
        <v>118.036</v>
      </c>
      <c r="CS491" s="10">
        <v>0.8958934412977333</v>
      </c>
      <c r="CT491" s="10">
        <v>1.97</v>
      </c>
      <c r="CU491" s="10">
        <v>0.94799999999999995</v>
      </c>
      <c r="CV491" s="10">
        <v>10.530177565208897</v>
      </c>
      <c r="CW491" s="10">
        <v>119.867</v>
      </c>
      <c r="CX491" s="10">
        <v>0.9010943533190825</v>
      </c>
      <c r="CY491" s="10">
        <v>605</v>
      </c>
      <c r="CZ491" s="10" t="s">
        <v>97</v>
      </c>
      <c r="DA491" s="10">
        <v>0.53700000000000003</v>
      </c>
      <c r="DB491" s="10">
        <v>0.17</v>
      </c>
      <c r="DC491" s="10">
        <v>8.8310112291596887</v>
      </c>
      <c r="DD491" s="10">
        <v>36.825000000000003</v>
      </c>
      <c r="DE491" s="10">
        <v>0.9533677698950086</v>
      </c>
      <c r="DF491" s="10">
        <v>0.71399999999999997</v>
      </c>
      <c r="DG491" s="10">
        <v>0.22700000000000001</v>
      </c>
      <c r="DH491" s="10">
        <v>11.833781297166553</v>
      </c>
      <c r="DI491" s="10">
        <v>36.552999999999997</v>
      </c>
      <c r="DJ491" s="10">
        <v>0.95299587158179677</v>
      </c>
      <c r="DK491" s="10">
        <v>0.67900000000000005</v>
      </c>
      <c r="DL491" s="10">
        <v>0.216</v>
      </c>
      <c r="DM491" s="10">
        <v>11.261081729440976</v>
      </c>
      <c r="DN491" s="10">
        <v>36.530999999999999</v>
      </c>
      <c r="DO491" s="10">
        <v>0.9529442100857487</v>
      </c>
    </row>
    <row r="492" spans="1:119" x14ac:dyDescent="0.25">
      <c r="A492" s="10">
        <v>569</v>
      </c>
      <c r="B492" s="10" t="s">
        <v>10</v>
      </c>
      <c r="C492" s="10">
        <v>4.09</v>
      </c>
      <c r="D492" s="10">
        <v>1.98</v>
      </c>
      <c r="E492" s="10">
        <v>249.6</v>
      </c>
      <c r="F492" s="10">
        <v>10.5</v>
      </c>
      <c r="G492" s="10">
        <v>0.9</v>
      </c>
      <c r="H492" s="10">
        <v>4.26</v>
      </c>
      <c r="I492" s="10">
        <v>1.82</v>
      </c>
      <c r="J492" s="10">
        <v>265</v>
      </c>
      <c r="K492" s="10">
        <v>10.1</v>
      </c>
      <c r="L492" s="10">
        <v>0.92</v>
      </c>
      <c r="M492" s="10">
        <v>4.91</v>
      </c>
      <c r="N492" s="10">
        <v>1.78</v>
      </c>
      <c r="O492" s="10">
        <v>290</v>
      </c>
      <c r="P492" s="10">
        <v>10.4</v>
      </c>
      <c r="Q492" s="10">
        <v>0.94</v>
      </c>
      <c r="R492" s="10">
        <v>569</v>
      </c>
      <c r="S492" s="10" t="s">
        <v>10</v>
      </c>
      <c r="T492" s="10">
        <v>1.68</v>
      </c>
      <c r="U492" s="10">
        <v>0.96</v>
      </c>
      <c r="V492" s="10">
        <v>106.39400000000001</v>
      </c>
      <c r="W492" s="10">
        <v>10.5</v>
      </c>
      <c r="Y492" s="10">
        <v>3.38</v>
      </c>
      <c r="Z492" s="10">
        <v>1.83</v>
      </c>
      <c r="AA492" s="10">
        <v>213.376</v>
      </c>
      <c r="AB492" s="10">
        <v>10.4</v>
      </c>
      <c r="AD492" s="10">
        <v>2.78</v>
      </c>
      <c r="AE492" s="10">
        <v>0.81</v>
      </c>
      <c r="AF492" s="10">
        <v>160.74799999999999</v>
      </c>
      <c r="AG492" s="10">
        <v>10.4</v>
      </c>
      <c r="AI492" s="10">
        <v>569</v>
      </c>
      <c r="AJ492" s="10" t="s">
        <v>10</v>
      </c>
      <c r="AK492" s="10">
        <v>2.580096382112953</v>
      </c>
      <c r="AL492" s="10">
        <v>0.70854336921150152</v>
      </c>
      <c r="AM492" s="10">
        <v>145.733</v>
      </c>
      <c r="AN492" s="10">
        <v>10.6</v>
      </c>
      <c r="AO492" s="10">
        <v>0.96399999999999997</v>
      </c>
      <c r="AP492" s="10">
        <v>4.1722460889816073</v>
      </c>
      <c r="AQ492" s="10">
        <v>1.1916112884199159</v>
      </c>
      <c r="AR492" s="10">
        <v>238.58699999999999</v>
      </c>
      <c r="AS492" s="10">
        <v>10.5</v>
      </c>
      <c r="AT492" s="10">
        <v>0.96199999999999997</v>
      </c>
      <c r="AU492" s="10">
        <v>4.2720103962041938</v>
      </c>
      <c r="AV492" s="10">
        <v>1.0855447513440284</v>
      </c>
      <c r="AW492" s="10">
        <v>240.078</v>
      </c>
      <c r="AX492" s="10">
        <v>10.6</v>
      </c>
      <c r="AY492" s="10">
        <v>0.96899999999999997</v>
      </c>
      <c r="AZ492" s="10">
        <v>569</v>
      </c>
      <c r="BA492" s="10" t="s">
        <v>10</v>
      </c>
      <c r="BB492" s="10">
        <v>1.0843352331213305</v>
      </c>
      <c r="BC492" s="10">
        <v>0.4787988170355269</v>
      </c>
      <c r="BD492" s="10">
        <v>65.1768</v>
      </c>
      <c r="BE492" s="10">
        <v>10.5</v>
      </c>
      <c r="BF492" s="10">
        <v>0.91500000000000004</v>
      </c>
      <c r="BG492" s="10">
        <v>1.5835322552287696</v>
      </c>
      <c r="BH492" s="10">
        <v>0.65945802595827518</v>
      </c>
      <c r="BI492" s="10">
        <v>94.320300000000003</v>
      </c>
      <c r="BJ492" s="10">
        <v>10.5</v>
      </c>
      <c r="BK492" s="10">
        <v>0.92300000000000004</v>
      </c>
      <c r="BL492" s="10">
        <v>1.5833568187266565</v>
      </c>
      <c r="BM492" s="10">
        <v>0.75884698891759683</v>
      </c>
      <c r="BN492" s="10">
        <v>97.472800000000007</v>
      </c>
      <c r="BO492" s="10">
        <v>10.4</v>
      </c>
      <c r="BP492" s="10">
        <v>0.90200000000000002</v>
      </c>
      <c r="BQ492" s="10">
        <v>569</v>
      </c>
      <c r="BR492" s="10" t="s">
        <v>10</v>
      </c>
      <c r="BS492" s="10">
        <v>1.7729999999999999</v>
      </c>
      <c r="BT492" s="10">
        <v>0.53400000000000003</v>
      </c>
      <c r="BU492" s="10">
        <v>100.855</v>
      </c>
      <c r="BV492" s="10">
        <v>10.6</v>
      </c>
      <c r="BW492" s="10">
        <v>0.95799999999999996</v>
      </c>
      <c r="BX492" s="10">
        <v>2.915</v>
      </c>
      <c r="BY492" s="10">
        <v>0.92400000000000004</v>
      </c>
      <c r="BZ492" s="10">
        <v>166.55690000000001</v>
      </c>
      <c r="CA492" s="10">
        <v>10.6</v>
      </c>
      <c r="CB492" s="10">
        <v>0.95299999999999996</v>
      </c>
      <c r="CC492" s="10">
        <v>2.6579999999999999</v>
      </c>
      <c r="CD492" s="10">
        <v>0.72799999999999998</v>
      </c>
      <c r="CE492" s="10">
        <v>150.1053</v>
      </c>
      <c r="CF492" s="10">
        <v>10.6</v>
      </c>
      <c r="CG492" s="10">
        <v>0.96399999999999997</v>
      </c>
      <c r="CH492" s="10">
        <v>569</v>
      </c>
      <c r="CI492" s="10" t="s">
        <v>10</v>
      </c>
      <c r="CJ492" s="10">
        <v>2.6960000000000002</v>
      </c>
      <c r="CK492" s="10">
        <v>1.909</v>
      </c>
      <c r="CL492" s="10">
        <v>179.92830000000001</v>
      </c>
      <c r="CM492" s="10">
        <v>10.6</v>
      </c>
      <c r="CN492" s="10">
        <v>0.81599999999999995</v>
      </c>
      <c r="CO492" s="10">
        <v>3.8679999999999999</v>
      </c>
      <c r="CP492" s="10">
        <v>2.3460000000000001</v>
      </c>
      <c r="CQ492" s="10">
        <v>246.40010000000001</v>
      </c>
      <c r="CR492" s="10">
        <v>10.6</v>
      </c>
      <c r="CS492" s="10">
        <v>0.85499999999999998</v>
      </c>
      <c r="CT492" s="10">
        <v>3.2749999999999999</v>
      </c>
      <c r="CU492" s="10">
        <v>1.905</v>
      </c>
      <c r="CV492" s="10">
        <v>206.36199999999999</v>
      </c>
      <c r="CW492" s="10">
        <v>10.6</v>
      </c>
      <c r="CX492" s="10">
        <v>0.86399999999999999</v>
      </c>
      <c r="CY492" s="10">
        <v>606</v>
      </c>
      <c r="CZ492" s="10" t="s">
        <v>8</v>
      </c>
    </row>
    <row r="493" spans="1:119" x14ac:dyDescent="0.25">
      <c r="A493" s="10">
        <v>570</v>
      </c>
      <c r="B493" s="10" t="s">
        <v>11</v>
      </c>
      <c r="C493" s="10">
        <v>2.2999999999999998</v>
      </c>
      <c r="D493" s="10">
        <v>0.83</v>
      </c>
      <c r="E493" s="10">
        <v>134.4</v>
      </c>
      <c r="F493" s="10">
        <v>10.5</v>
      </c>
      <c r="G493" s="10">
        <v>0.94</v>
      </c>
      <c r="H493" s="10">
        <v>3.93</v>
      </c>
      <c r="I493" s="10">
        <v>1.1399999999999999</v>
      </c>
      <c r="J493" s="10">
        <v>227</v>
      </c>
      <c r="K493" s="10">
        <v>10.4</v>
      </c>
      <c r="L493" s="10">
        <v>0.96</v>
      </c>
      <c r="M493" s="10">
        <v>3.37</v>
      </c>
      <c r="N493" s="10">
        <v>0.98</v>
      </c>
      <c r="O493" s="10">
        <v>195</v>
      </c>
      <c r="P493" s="10">
        <v>10.4</v>
      </c>
      <c r="Q493" s="10">
        <v>0.96</v>
      </c>
      <c r="R493" s="10">
        <v>570</v>
      </c>
      <c r="S493" s="10" t="s">
        <v>11</v>
      </c>
      <c r="T493" s="10">
        <v>0.68</v>
      </c>
      <c r="U493" s="10">
        <v>0.39</v>
      </c>
      <c r="V493" s="10">
        <v>43.103000000000002</v>
      </c>
      <c r="W493" s="10">
        <v>10.5</v>
      </c>
      <c r="Y493" s="10">
        <v>3.38</v>
      </c>
      <c r="Z493" s="10">
        <v>1.37</v>
      </c>
      <c r="AA493" s="10">
        <v>202.46600000000001</v>
      </c>
      <c r="AB493" s="10">
        <v>10.4</v>
      </c>
      <c r="AD493" s="10">
        <v>1.48</v>
      </c>
      <c r="AE493" s="10">
        <v>0.59</v>
      </c>
      <c r="AF493" s="10">
        <v>88.448999999999998</v>
      </c>
      <c r="AG493" s="10">
        <v>10.4</v>
      </c>
      <c r="AI493" s="10">
        <v>570</v>
      </c>
      <c r="AJ493" s="10" t="s">
        <v>11</v>
      </c>
      <c r="AK493" s="10">
        <v>3.2759531532599393</v>
      </c>
      <c r="AL493" s="10">
        <v>1.5721171738645456</v>
      </c>
      <c r="AM493" s="10">
        <v>196.06399999999999</v>
      </c>
      <c r="AN493" s="10">
        <v>10.7</v>
      </c>
      <c r="AO493" s="10">
        <v>0.90200000000000002</v>
      </c>
      <c r="AP493" s="10">
        <v>6.3545278805403314</v>
      </c>
      <c r="AQ493" s="10">
        <v>2.7758378023393688</v>
      </c>
      <c r="AR493" s="10">
        <v>384.95699999999999</v>
      </c>
      <c r="AS493" s="10">
        <v>10.4</v>
      </c>
      <c r="AT493" s="10">
        <v>0.91600000000000004</v>
      </c>
      <c r="AU493" s="10">
        <v>6.3542045524782411</v>
      </c>
      <c r="AV493" s="10">
        <v>2.4048216066982029</v>
      </c>
      <c r="AW493" s="10">
        <v>370.05099999999999</v>
      </c>
      <c r="AX493" s="10">
        <v>10.6</v>
      </c>
      <c r="AY493" s="10">
        <v>0.93500000000000005</v>
      </c>
      <c r="AZ493" s="10">
        <v>570</v>
      </c>
      <c r="BA493" s="10" t="s">
        <v>11</v>
      </c>
      <c r="BB493" s="10">
        <v>1.6817569379587616</v>
      </c>
      <c r="BC493" s="10">
        <v>0.879281492545961</v>
      </c>
      <c r="BD493" s="10">
        <v>103.3646</v>
      </c>
      <c r="BE493" s="10">
        <v>10.6</v>
      </c>
      <c r="BF493" s="10">
        <v>0.88600000000000001</v>
      </c>
      <c r="BG493" s="10">
        <v>4.0712873816806523</v>
      </c>
      <c r="BH493" s="10">
        <v>1.8927138011701747</v>
      </c>
      <c r="BI493" s="10">
        <v>244.54259999999999</v>
      </c>
      <c r="BJ493" s="10">
        <v>10.6</v>
      </c>
      <c r="BK493" s="10">
        <v>0.90700000000000003</v>
      </c>
      <c r="BL493" s="10">
        <v>3.3755791390252705</v>
      </c>
      <c r="BM493" s="10">
        <v>1.468557826277431</v>
      </c>
      <c r="BN493" s="10">
        <v>202.41319999999999</v>
      </c>
      <c r="BO493" s="10">
        <v>10.5</v>
      </c>
      <c r="BP493" s="10">
        <v>0.91700000000000004</v>
      </c>
      <c r="BQ493" s="10">
        <v>570</v>
      </c>
      <c r="BR493" s="10" t="s">
        <v>11</v>
      </c>
      <c r="BS493" s="10">
        <v>3.5539999999999998</v>
      </c>
      <c r="BT493" s="10">
        <v>2.0350000000000001</v>
      </c>
      <c r="BU493" s="10">
        <v>225.1875</v>
      </c>
      <c r="BV493" s="10">
        <v>10.5</v>
      </c>
      <c r="BW493" s="10">
        <v>0.86799999999999999</v>
      </c>
      <c r="BX493" s="10">
        <v>4.8369999999999997</v>
      </c>
      <c r="BY493" s="10">
        <v>2.089</v>
      </c>
      <c r="BZ493" s="10">
        <v>289.71010000000001</v>
      </c>
      <c r="CA493" s="10">
        <v>10.5</v>
      </c>
      <c r="CB493" s="10">
        <v>0.91800000000000004</v>
      </c>
      <c r="CC493" s="10">
        <v>5.0309999999999997</v>
      </c>
      <c r="CD493" s="10">
        <v>2.0750000000000002</v>
      </c>
      <c r="CE493" s="10">
        <v>299.23860000000002</v>
      </c>
      <c r="CF493" s="10">
        <v>10.5</v>
      </c>
      <c r="CG493" s="10">
        <v>0.92400000000000004</v>
      </c>
      <c r="CH493" s="10">
        <v>570</v>
      </c>
      <c r="CI493" s="10" t="s">
        <v>11</v>
      </c>
      <c r="CJ493" s="10">
        <v>1.5589999999999999</v>
      </c>
      <c r="CK493" s="10">
        <v>0.439</v>
      </c>
      <c r="CL493" s="10">
        <v>89.056600000000003</v>
      </c>
      <c r="CM493" s="10">
        <v>10.5</v>
      </c>
      <c r="CN493" s="10">
        <v>0.96299999999999997</v>
      </c>
      <c r="CO493" s="10">
        <v>2.4169999999999998</v>
      </c>
      <c r="CP493" s="10">
        <v>1.05</v>
      </c>
      <c r="CQ493" s="10">
        <v>144.89959999999999</v>
      </c>
      <c r="CR493" s="10">
        <v>10.5</v>
      </c>
      <c r="CS493" s="10">
        <v>0.91700000000000004</v>
      </c>
      <c r="CT493" s="10">
        <v>1.9510000000000001</v>
      </c>
      <c r="CU493" s="10">
        <v>0.81499999999999995</v>
      </c>
      <c r="CV493" s="10">
        <v>116.2611</v>
      </c>
      <c r="CW493" s="10">
        <v>10.5</v>
      </c>
      <c r="CX493" s="10">
        <v>0.92300000000000004</v>
      </c>
      <c r="CY493" s="10">
        <v>607</v>
      </c>
      <c r="CZ493" s="10" t="s">
        <v>9</v>
      </c>
      <c r="DA493" s="10">
        <v>2.3570000000000002</v>
      </c>
      <c r="DB493" s="10">
        <v>0.64700000000000002</v>
      </c>
      <c r="DC493" s="10">
        <v>38.320514772842152</v>
      </c>
      <c r="DD493" s="10">
        <v>36.825000000000003</v>
      </c>
      <c r="DE493" s="10">
        <v>0.96432819575103879</v>
      </c>
      <c r="DF493" s="10">
        <v>2.621</v>
      </c>
      <c r="DG493" s="10">
        <v>0.73199999999999998</v>
      </c>
      <c r="DH493" s="10">
        <v>42.982583254765352</v>
      </c>
      <c r="DI493" s="10">
        <v>36.552999999999997</v>
      </c>
      <c r="DJ493" s="10">
        <v>0.96314318076503069</v>
      </c>
      <c r="DK493" s="10">
        <v>2.665</v>
      </c>
      <c r="DL493" s="10">
        <v>0.746</v>
      </c>
      <c r="DM493" s="10">
        <v>43.737756596706021</v>
      </c>
      <c r="DN493" s="10">
        <v>36.530999999999999</v>
      </c>
      <c r="DO493" s="10">
        <v>0.96298278155652817</v>
      </c>
    </row>
    <row r="494" spans="1:119" x14ac:dyDescent="0.25">
      <c r="A494" s="10">
        <v>571</v>
      </c>
      <c r="B494" s="10" t="s">
        <v>293</v>
      </c>
      <c r="C494" s="10">
        <v>0</v>
      </c>
      <c r="D494" s="10">
        <v>0</v>
      </c>
      <c r="E494" s="10">
        <v>0</v>
      </c>
      <c r="F494" s="10">
        <v>10.5</v>
      </c>
      <c r="G494" s="10">
        <v>0</v>
      </c>
      <c r="H494" s="10">
        <v>0</v>
      </c>
      <c r="I494" s="10">
        <v>0</v>
      </c>
      <c r="J494" s="10">
        <v>0</v>
      </c>
      <c r="K494" s="10">
        <v>10.1</v>
      </c>
      <c r="L494" s="10">
        <v>0</v>
      </c>
      <c r="M494" s="10">
        <v>0</v>
      </c>
      <c r="N494" s="10">
        <v>0</v>
      </c>
      <c r="O494" s="10">
        <v>0</v>
      </c>
      <c r="P494" s="10">
        <v>10.4</v>
      </c>
      <c r="Q494" s="10">
        <v>0</v>
      </c>
      <c r="R494" s="10">
        <v>571</v>
      </c>
      <c r="S494" s="10" t="s">
        <v>293</v>
      </c>
      <c r="T494" s="10">
        <v>0</v>
      </c>
      <c r="U494" s="10">
        <v>0</v>
      </c>
      <c r="V494" s="10">
        <v>0</v>
      </c>
      <c r="W494" s="10">
        <v>10.5</v>
      </c>
      <c r="Y494" s="10">
        <v>0</v>
      </c>
      <c r="Z494" s="10">
        <v>0</v>
      </c>
      <c r="AA494" s="10">
        <v>0</v>
      </c>
      <c r="AB494" s="10">
        <v>10.4</v>
      </c>
      <c r="AD494" s="10">
        <v>0</v>
      </c>
      <c r="AE494" s="10">
        <v>0</v>
      </c>
      <c r="AF494" s="10">
        <v>0</v>
      </c>
      <c r="AG494" s="10">
        <v>10.4</v>
      </c>
      <c r="AI494" s="10">
        <v>571</v>
      </c>
      <c r="AJ494" s="10" t="s">
        <v>293</v>
      </c>
      <c r="AK494" s="10">
        <v>0</v>
      </c>
      <c r="AL494" s="10">
        <v>0</v>
      </c>
      <c r="AM494" s="10">
        <v>0</v>
      </c>
      <c r="AN494" s="10">
        <v>10.6</v>
      </c>
      <c r="AO494" s="10">
        <v>0</v>
      </c>
      <c r="AP494" s="10">
        <v>0</v>
      </c>
      <c r="AQ494" s="10">
        <v>0</v>
      </c>
      <c r="AR494" s="10">
        <v>0</v>
      </c>
      <c r="AS494" s="10">
        <v>10.5</v>
      </c>
      <c r="AT494" s="10">
        <v>0</v>
      </c>
      <c r="AU494" s="10">
        <v>0</v>
      </c>
      <c r="AV494" s="10">
        <v>0</v>
      </c>
      <c r="AW494" s="10">
        <v>0</v>
      </c>
      <c r="AX494" s="10">
        <v>10.6</v>
      </c>
      <c r="AY494" s="10">
        <v>0</v>
      </c>
      <c r="AZ494" s="10">
        <v>571</v>
      </c>
      <c r="BA494" s="10" t="s">
        <v>293</v>
      </c>
      <c r="BB494" s="10">
        <v>0</v>
      </c>
      <c r="BC494" s="10">
        <v>0</v>
      </c>
      <c r="BD494" s="10">
        <v>0</v>
      </c>
      <c r="BE494" s="10">
        <v>10.5</v>
      </c>
      <c r="BF494" s="10">
        <v>0</v>
      </c>
      <c r="BG494" s="10">
        <v>0</v>
      </c>
      <c r="BH494" s="10">
        <v>0</v>
      </c>
      <c r="BI494" s="10">
        <v>0</v>
      </c>
      <c r="BJ494" s="10">
        <v>10.5</v>
      </c>
      <c r="BK494" s="10">
        <v>0</v>
      </c>
      <c r="BL494" s="10">
        <v>0</v>
      </c>
      <c r="BM494" s="10">
        <v>0</v>
      </c>
      <c r="BN494" s="10">
        <v>0</v>
      </c>
      <c r="BO494" s="10">
        <v>10.4</v>
      </c>
      <c r="BP494" s="10">
        <v>0</v>
      </c>
      <c r="BQ494" s="10">
        <v>571</v>
      </c>
      <c r="BR494" s="10" t="s">
        <v>293</v>
      </c>
      <c r="BS494" s="10">
        <v>0</v>
      </c>
      <c r="BT494" s="10">
        <v>0</v>
      </c>
      <c r="BU494" s="10">
        <v>0</v>
      </c>
      <c r="BV494" s="10">
        <v>10.6</v>
      </c>
      <c r="BW494" s="10">
        <v>0</v>
      </c>
      <c r="BX494" s="10">
        <v>0</v>
      </c>
      <c r="BY494" s="10">
        <v>0</v>
      </c>
      <c r="BZ494" s="10">
        <v>0</v>
      </c>
      <c r="CA494" s="10">
        <v>10.6</v>
      </c>
      <c r="CB494" s="10">
        <v>0</v>
      </c>
      <c r="CC494" s="10">
        <v>0</v>
      </c>
      <c r="CD494" s="10">
        <v>0</v>
      </c>
      <c r="CE494" s="10">
        <v>0</v>
      </c>
      <c r="CF494" s="10">
        <v>10.6</v>
      </c>
      <c r="CG494" s="10">
        <v>0</v>
      </c>
      <c r="CH494" s="10">
        <v>571</v>
      </c>
      <c r="CI494" s="10" t="s">
        <v>293</v>
      </c>
      <c r="CJ494" s="10">
        <v>0</v>
      </c>
      <c r="CK494" s="10">
        <v>0</v>
      </c>
      <c r="CL494" s="10">
        <v>0</v>
      </c>
      <c r="CM494" s="10">
        <v>10.6</v>
      </c>
      <c r="CN494" s="10">
        <v>0</v>
      </c>
      <c r="CO494" s="10">
        <v>0</v>
      </c>
      <c r="CP494" s="10">
        <v>0</v>
      </c>
      <c r="CQ494" s="10">
        <v>0</v>
      </c>
      <c r="CR494" s="10">
        <v>10.6</v>
      </c>
      <c r="CS494" s="10">
        <v>0</v>
      </c>
      <c r="CT494" s="10">
        <v>0</v>
      </c>
      <c r="CU494" s="10">
        <v>0</v>
      </c>
      <c r="CV494" s="10">
        <v>0</v>
      </c>
      <c r="CW494" s="10">
        <v>10.6</v>
      </c>
      <c r="CX494" s="10">
        <v>0</v>
      </c>
      <c r="CY494" s="10">
        <v>608</v>
      </c>
      <c r="CZ494" s="10" t="s">
        <v>10</v>
      </c>
    </row>
    <row r="495" spans="1:119" x14ac:dyDescent="0.25">
      <c r="A495" s="10">
        <v>572</v>
      </c>
      <c r="B495" s="10" t="s">
        <v>294</v>
      </c>
      <c r="C495" s="10">
        <v>1.19</v>
      </c>
      <c r="D495" s="10">
        <v>0.17</v>
      </c>
      <c r="E495" s="10">
        <v>66</v>
      </c>
      <c r="F495" s="10">
        <v>10.5</v>
      </c>
      <c r="G495" s="10">
        <v>0.99</v>
      </c>
      <c r="H495" s="10">
        <v>1.47</v>
      </c>
      <c r="I495" s="10">
        <v>0.21</v>
      </c>
      <c r="J495" s="10">
        <v>85</v>
      </c>
      <c r="K495" s="10">
        <v>10.1</v>
      </c>
      <c r="L495" s="10">
        <v>0.99</v>
      </c>
      <c r="M495" s="10">
        <v>2.14</v>
      </c>
      <c r="N495" s="10">
        <v>0.3</v>
      </c>
      <c r="O495" s="10">
        <v>120</v>
      </c>
      <c r="P495" s="10">
        <v>10.4</v>
      </c>
      <c r="Q495" s="10">
        <v>0.99</v>
      </c>
      <c r="R495" s="10">
        <v>572</v>
      </c>
      <c r="S495" s="10" t="s">
        <v>294</v>
      </c>
      <c r="T495" s="10">
        <v>0.9395</v>
      </c>
      <c r="U495" s="10">
        <v>0.39290000000000003</v>
      </c>
      <c r="V495" s="10">
        <v>55.993699999999997</v>
      </c>
      <c r="W495" s="10">
        <v>10.5</v>
      </c>
      <c r="Y495" s="10">
        <v>1.1946000000000001</v>
      </c>
      <c r="Z495" s="10">
        <v>0.48680000000000001</v>
      </c>
      <c r="AA495" s="10">
        <v>71.611800000000002</v>
      </c>
      <c r="AB495" s="10">
        <v>10.4</v>
      </c>
      <c r="AD495" s="10">
        <v>0.96250000000000002</v>
      </c>
      <c r="AE495" s="10">
        <v>0.2046</v>
      </c>
      <c r="AF495" s="10">
        <v>54.628700000000002</v>
      </c>
      <c r="AG495" s="10">
        <v>10.4</v>
      </c>
      <c r="AI495" s="10">
        <v>572</v>
      </c>
      <c r="AJ495" s="10" t="s">
        <v>294</v>
      </c>
      <c r="AK495" s="10">
        <v>1.0416000000000001</v>
      </c>
      <c r="AL495" s="10">
        <v>0.31180000000000002</v>
      </c>
      <c r="AM495" s="10">
        <v>59.219700000000003</v>
      </c>
      <c r="AN495" s="10">
        <v>10.6</v>
      </c>
      <c r="AO495" s="10">
        <v>0.96</v>
      </c>
      <c r="AP495" s="10">
        <v>1.7766999999999999</v>
      </c>
      <c r="AQ495" s="10">
        <v>0.55830000000000002</v>
      </c>
      <c r="AR495" s="10">
        <v>102.4028</v>
      </c>
      <c r="AS495" s="10">
        <v>10.5</v>
      </c>
      <c r="AT495" s="10">
        <v>0.95</v>
      </c>
      <c r="AU495" s="10">
        <v>1.901</v>
      </c>
      <c r="AV495" s="10">
        <v>0.4803</v>
      </c>
      <c r="AW495" s="10">
        <v>106.7957</v>
      </c>
      <c r="AX495" s="10">
        <v>10.6</v>
      </c>
      <c r="AY495" s="10">
        <v>0.97</v>
      </c>
      <c r="AZ495" s="10">
        <v>572</v>
      </c>
      <c r="BA495" s="10" t="s">
        <v>294</v>
      </c>
      <c r="BB495" s="10">
        <v>0</v>
      </c>
      <c r="BC495" s="10">
        <v>0</v>
      </c>
      <c r="BD495" s="10">
        <v>0</v>
      </c>
      <c r="BE495" s="10">
        <v>10.5</v>
      </c>
      <c r="BF495" s="10">
        <v>0</v>
      </c>
      <c r="BG495" s="10">
        <v>0</v>
      </c>
      <c r="BH495" s="10">
        <v>0</v>
      </c>
      <c r="BI495" s="10">
        <v>0</v>
      </c>
      <c r="BJ495" s="10">
        <v>10.5</v>
      </c>
      <c r="BK495" s="10">
        <v>0</v>
      </c>
      <c r="BL495" s="10">
        <v>0</v>
      </c>
      <c r="BM495" s="10">
        <v>0</v>
      </c>
      <c r="BN495" s="10">
        <v>0</v>
      </c>
      <c r="BO495" s="10">
        <v>10.4</v>
      </c>
      <c r="BP495" s="10">
        <v>0</v>
      </c>
      <c r="BQ495" s="10">
        <v>572</v>
      </c>
      <c r="BR495" s="10" t="s">
        <v>294</v>
      </c>
      <c r="BS495" s="10">
        <v>0</v>
      </c>
      <c r="BT495" s="10">
        <v>0</v>
      </c>
      <c r="BU495" s="10">
        <v>0</v>
      </c>
      <c r="BV495" s="10">
        <v>10.6</v>
      </c>
      <c r="BW495" s="10">
        <v>0</v>
      </c>
      <c r="BX495" s="10">
        <v>0</v>
      </c>
      <c r="BY495" s="10">
        <v>0</v>
      </c>
      <c r="BZ495" s="10">
        <v>0</v>
      </c>
      <c r="CA495" s="10">
        <v>10.6</v>
      </c>
      <c r="CB495" s="10">
        <v>0</v>
      </c>
      <c r="CC495" s="10">
        <v>0</v>
      </c>
      <c r="CD495" s="10">
        <v>0</v>
      </c>
      <c r="CE495" s="10">
        <v>0</v>
      </c>
      <c r="CF495" s="10">
        <v>10.6</v>
      </c>
      <c r="CG495" s="10">
        <v>0</v>
      </c>
      <c r="CH495" s="10">
        <v>572</v>
      </c>
      <c r="CI495" s="10" t="s">
        <v>294</v>
      </c>
      <c r="CJ495" s="10">
        <v>0.36220000000000002</v>
      </c>
      <c r="CK495" s="10">
        <v>0.2165</v>
      </c>
      <c r="CL495" s="10">
        <v>22.9849</v>
      </c>
      <c r="CM495" s="10">
        <v>10.6</v>
      </c>
      <c r="CN495" s="10">
        <v>0.86</v>
      </c>
      <c r="CO495" s="10">
        <v>0.57709999999999995</v>
      </c>
      <c r="CP495" s="10">
        <v>0.25519999999999998</v>
      </c>
      <c r="CQ495" s="10">
        <v>34.370100000000001</v>
      </c>
      <c r="CR495" s="10">
        <v>10.6</v>
      </c>
      <c r="CS495" s="10">
        <v>0.91</v>
      </c>
      <c r="CT495" s="10">
        <v>0.79700000000000004</v>
      </c>
      <c r="CU495" s="10">
        <v>0.32229999999999998</v>
      </c>
      <c r="CV495" s="10">
        <v>46.827800000000003</v>
      </c>
      <c r="CW495" s="10">
        <v>10.6</v>
      </c>
      <c r="CX495" s="10">
        <v>0.93</v>
      </c>
      <c r="CY495" s="10">
        <v>609</v>
      </c>
      <c r="CZ495" s="10" t="s">
        <v>11</v>
      </c>
      <c r="DA495" s="10">
        <v>0.81200000000000006</v>
      </c>
      <c r="DB495" s="10">
        <v>0.254</v>
      </c>
      <c r="DC495" s="10">
        <v>47.231699999999996</v>
      </c>
      <c r="DD495" s="10">
        <v>10.4</v>
      </c>
      <c r="DE495" s="10">
        <v>0.95399999999999996</v>
      </c>
      <c r="DF495" s="10">
        <v>0.89800000000000002</v>
      </c>
      <c r="DG495" s="10">
        <v>0.28100000000000003</v>
      </c>
      <c r="DH495" s="10">
        <v>52.235700000000001</v>
      </c>
      <c r="DI495" s="10">
        <v>10.4</v>
      </c>
      <c r="DJ495" s="10">
        <v>0.95399999999999996</v>
      </c>
      <c r="DK495" s="10">
        <v>1.002</v>
      </c>
      <c r="DL495" s="10">
        <v>0.313</v>
      </c>
      <c r="DM495" s="10">
        <v>58.276200000000003</v>
      </c>
      <c r="DN495" s="10">
        <v>10.4</v>
      </c>
      <c r="DO495" s="10">
        <v>0.95499999999999996</v>
      </c>
    </row>
    <row r="496" spans="1:119" x14ac:dyDescent="0.25">
      <c r="A496" s="10">
        <v>573</v>
      </c>
      <c r="B496" s="10" t="s">
        <v>296</v>
      </c>
      <c r="C496" s="10">
        <v>0.09</v>
      </c>
      <c r="D496" s="10">
        <v>0.06</v>
      </c>
      <c r="E496" s="10">
        <v>6</v>
      </c>
      <c r="F496" s="10">
        <v>10.5</v>
      </c>
      <c r="G496" s="10">
        <v>0.85</v>
      </c>
      <c r="H496" s="10">
        <v>7.0000000000000007E-2</v>
      </c>
      <c r="I496" s="10">
        <v>0.05</v>
      </c>
      <c r="J496" s="10">
        <v>5</v>
      </c>
      <c r="K496" s="10">
        <v>10.1</v>
      </c>
      <c r="L496" s="10">
        <v>0.85</v>
      </c>
      <c r="M496" s="10">
        <v>0.08</v>
      </c>
      <c r="N496" s="10">
        <v>0.05</v>
      </c>
      <c r="O496" s="10">
        <v>5</v>
      </c>
      <c r="P496" s="10">
        <v>10.4</v>
      </c>
      <c r="Q496" s="10">
        <v>0.85</v>
      </c>
      <c r="R496" s="10">
        <v>573</v>
      </c>
      <c r="S496" s="10" t="s">
        <v>296</v>
      </c>
      <c r="T496" s="10">
        <v>5.16E-2</v>
      </c>
      <c r="U496" s="10">
        <v>4.02E-2</v>
      </c>
      <c r="V496" s="10">
        <v>3.5983000000000001</v>
      </c>
      <c r="W496" s="10">
        <v>10.5</v>
      </c>
      <c r="Y496" s="10">
        <v>7.6700000000000004E-2</v>
      </c>
      <c r="Z496" s="10">
        <v>5.9799999999999999E-2</v>
      </c>
      <c r="AA496" s="10">
        <v>5.4006999999999996</v>
      </c>
      <c r="AB496" s="10">
        <v>10.4</v>
      </c>
      <c r="AD496" s="10">
        <v>6.6600000000000006E-2</v>
      </c>
      <c r="AE496" s="10">
        <v>5.0900000000000001E-2</v>
      </c>
      <c r="AF496" s="10">
        <v>4.6505999999999998</v>
      </c>
      <c r="AG496" s="10">
        <v>10.4</v>
      </c>
      <c r="AI496" s="10">
        <v>573</v>
      </c>
      <c r="AJ496" s="10" t="s">
        <v>296</v>
      </c>
      <c r="AK496" s="10">
        <v>0.28210000000000002</v>
      </c>
      <c r="AL496" s="10">
        <v>2.8299999999999999E-2</v>
      </c>
      <c r="AM496" s="10">
        <v>15.433999999999999</v>
      </c>
      <c r="AN496" s="10">
        <v>10.6</v>
      </c>
      <c r="AO496" s="10">
        <v>0.995</v>
      </c>
      <c r="AP496" s="10">
        <v>0.37830000000000003</v>
      </c>
      <c r="AQ496" s="10">
        <v>5.2499999999999998E-2</v>
      </c>
      <c r="AR496" s="10">
        <v>21.000299999999999</v>
      </c>
      <c r="AS496" s="10">
        <v>10.5</v>
      </c>
      <c r="AT496" s="10">
        <v>0.99</v>
      </c>
      <c r="AU496" s="10">
        <v>0.36499999999999999</v>
      </c>
      <c r="AV496" s="10">
        <v>5.9700000000000003E-2</v>
      </c>
      <c r="AW496" s="10">
        <v>20.144600000000001</v>
      </c>
      <c r="AX496" s="10">
        <v>10.6</v>
      </c>
      <c r="AY496" s="10">
        <v>0.99</v>
      </c>
      <c r="AZ496" s="10">
        <v>573</v>
      </c>
      <c r="BA496" s="10" t="s">
        <v>296</v>
      </c>
      <c r="BB496" s="10">
        <v>0</v>
      </c>
      <c r="BC496" s="10">
        <v>0</v>
      </c>
      <c r="BD496" s="10">
        <v>0</v>
      </c>
      <c r="BE496" s="10">
        <v>10.5</v>
      </c>
      <c r="BF496" s="10">
        <v>0</v>
      </c>
      <c r="BG496" s="10">
        <v>0</v>
      </c>
      <c r="BH496" s="10">
        <v>0</v>
      </c>
      <c r="BI496" s="10">
        <v>0</v>
      </c>
      <c r="BJ496" s="10">
        <v>10.5</v>
      </c>
      <c r="BK496" s="10">
        <v>0</v>
      </c>
      <c r="BL496" s="10">
        <v>0</v>
      </c>
      <c r="BM496" s="10">
        <v>0</v>
      </c>
      <c r="BN496" s="10">
        <v>0</v>
      </c>
      <c r="BO496" s="10">
        <v>10.4</v>
      </c>
      <c r="BP496" s="10">
        <v>0</v>
      </c>
      <c r="BQ496" s="10">
        <v>573</v>
      </c>
      <c r="BR496" s="10" t="s">
        <v>296</v>
      </c>
      <c r="BS496" s="10">
        <v>0.20480000000000001</v>
      </c>
      <c r="BT496" s="10">
        <v>0.03</v>
      </c>
      <c r="BU496" s="10">
        <v>11.2712</v>
      </c>
      <c r="BV496" s="10">
        <v>10.6</v>
      </c>
      <c r="BW496" s="10">
        <v>0.99</v>
      </c>
      <c r="BX496" s="10">
        <v>0.25619999999999998</v>
      </c>
      <c r="BY496" s="10">
        <v>4.6399999999999997E-2</v>
      </c>
      <c r="BZ496" s="10">
        <v>14.180999999999999</v>
      </c>
      <c r="CA496" s="10">
        <v>10.6</v>
      </c>
      <c r="CB496" s="10">
        <v>0.98</v>
      </c>
      <c r="CC496" s="10">
        <v>0.1774</v>
      </c>
      <c r="CD496" s="10">
        <v>3.9300000000000002E-2</v>
      </c>
      <c r="CE496" s="10">
        <v>9.8994</v>
      </c>
      <c r="CF496" s="10">
        <v>10.6</v>
      </c>
      <c r="CG496" s="10">
        <v>0.98</v>
      </c>
      <c r="CH496" s="10">
        <v>573</v>
      </c>
      <c r="CI496" s="10" t="s">
        <v>296</v>
      </c>
      <c r="CJ496" s="10">
        <v>9.0800000000000006E-2</v>
      </c>
      <c r="CK496" s="10">
        <v>3.09E-2</v>
      </c>
      <c r="CL496" s="10">
        <v>5.2215999999999996</v>
      </c>
      <c r="CM496" s="10">
        <v>10.6</v>
      </c>
      <c r="CN496" s="10">
        <v>0.95</v>
      </c>
      <c r="CO496" s="10">
        <v>0.18629999999999999</v>
      </c>
      <c r="CP496" s="10">
        <v>6.7299999999999999E-2</v>
      </c>
      <c r="CQ496" s="10">
        <v>10.789899999999999</v>
      </c>
      <c r="CR496" s="10">
        <v>10.6</v>
      </c>
      <c r="CS496" s="10">
        <v>0.94</v>
      </c>
      <c r="CT496" s="10">
        <v>9.64E-2</v>
      </c>
      <c r="CU496" s="10">
        <v>3.44E-2</v>
      </c>
      <c r="CV496" s="10">
        <v>5.5766</v>
      </c>
      <c r="CW496" s="10">
        <v>10.6</v>
      </c>
      <c r="CX496" s="10">
        <v>0.94</v>
      </c>
      <c r="CY496" s="10">
        <v>610</v>
      </c>
      <c r="CZ496" s="10" t="s">
        <v>288</v>
      </c>
      <c r="DA496" s="10">
        <v>0</v>
      </c>
      <c r="DB496" s="10">
        <v>0</v>
      </c>
      <c r="DC496" s="10">
        <v>0</v>
      </c>
      <c r="DD496" s="10">
        <v>10.5</v>
      </c>
      <c r="DE496" s="10">
        <v>0</v>
      </c>
      <c r="DF496" s="10">
        <v>0</v>
      </c>
      <c r="DG496" s="10">
        <v>0</v>
      </c>
      <c r="DH496" s="10">
        <v>0</v>
      </c>
      <c r="DI496" s="10">
        <v>10.5</v>
      </c>
      <c r="DJ496" s="10">
        <v>0</v>
      </c>
      <c r="DK496" s="10">
        <v>0</v>
      </c>
      <c r="DL496" s="10">
        <v>0</v>
      </c>
      <c r="DM496" s="10">
        <v>0</v>
      </c>
      <c r="DN496" s="10">
        <v>10.5</v>
      </c>
      <c r="DO496" s="10">
        <v>0</v>
      </c>
    </row>
    <row r="497" spans="1:119" x14ac:dyDescent="0.25">
      <c r="A497" s="10">
        <v>574</v>
      </c>
      <c r="B497" s="10" t="s">
        <v>308</v>
      </c>
      <c r="C497" s="10">
        <v>0.85</v>
      </c>
      <c r="D497" s="10">
        <v>0.21</v>
      </c>
      <c r="E497" s="10">
        <v>48</v>
      </c>
      <c r="F497" s="10">
        <v>10.5</v>
      </c>
      <c r="G497" s="10">
        <v>0.97</v>
      </c>
      <c r="H497" s="10">
        <v>1.02</v>
      </c>
      <c r="I497" s="10">
        <v>0.26</v>
      </c>
      <c r="J497" s="10">
        <v>60</v>
      </c>
      <c r="K497" s="10">
        <v>10.1</v>
      </c>
      <c r="L497" s="10">
        <v>0.97</v>
      </c>
      <c r="M497" s="10">
        <v>0.96</v>
      </c>
      <c r="N497" s="10">
        <v>0.24</v>
      </c>
      <c r="O497" s="10">
        <v>55</v>
      </c>
      <c r="P497" s="10">
        <v>10.4</v>
      </c>
      <c r="Q497" s="10">
        <v>0.97</v>
      </c>
      <c r="R497" s="10">
        <v>574</v>
      </c>
      <c r="S497" s="10" t="s">
        <v>308</v>
      </c>
      <c r="T497" s="10">
        <v>0.57530000000000003</v>
      </c>
      <c r="U497" s="10">
        <v>0.42320000000000002</v>
      </c>
      <c r="V497" s="10">
        <v>39.271099999999997</v>
      </c>
      <c r="W497" s="10">
        <v>10.5</v>
      </c>
      <c r="Y497" s="10">
        <v>1.1705000000000001</v>
      </c>
      <c r="Z497" s="10">
        <v>0.83889999999999998</v>
      </c>
      <c r="AA497" s="10">
        <v>79.943600000000004</v>
      </c>
      <c r="AB497" s="10">
        <v>10.4</v>
      </c>
      <c r="AD497" s="10">
        <v>1.0156000000000001</v>
      </c>
      <c r="AE497" s="10">
        <v>0.37969999999999998</v>
      </c>
      <c r="AF497" s="10">
        <v>60.194000000000003</v>
      </c>
      <c r="AG497" s="10">
        <v>10.4</v>
      </c>
      <c r="AI497" s="10">
        <v>574</v>
      </c>
      <c r="AJ497" s="10" t="s">
        <v>308</v>
      </c>
      <c r="AK497" s="10">
        <v>0.92720000000000002</v>
      </c>
      <c r="AL497" s="10">
        <v>0.2253</v>
      </c>
      <c r="AM497" s="10">
        <v>51.971299999999999</v>
      </c>
      <c r="AN497" s="10">
        <v>10.6</v>
      </c>
      <c r="AO497" s="10">
        <v>0.97</v>
      </c>
      <c r="AP497" s="10">
        <v>1.7259</v>
      </c>
      <c r="AQ497" s="10">
        <v>0.46379999999999999</v>
      </c>
      <c r="AR497" s="10">
        <v>98.266800000000003</v>
      </c>
      <c r="AS497" s="10">
        <v>10.5</v>
      </c>
      <c r="AT497" s="10">
        <v>0.97</v>
      </c>
      <c r="AU497" s="10">
        <v>1.6515</v>
      </c>
      <c r="AV497" s="10">
        <v>0.39290000000000003</v>
      </c>
      <c r="AW497" s="10">
        <v>92.462699999999998</v>
      </c>
      <c r="AX497" s="10">
        <v>10.6</v>
      </c>
      <c r="AY497" s="10">
        <v>0.97</v>
      </c>
      <c r="AZ497" s="10">
        <v>574</v>
      </c>
      <c r="BA497" s="10" t="s">
        <v>308</v>
      </c>
      <c r="BB497" s="10">
        <v>0.97230000000000005</v>
      </c>
      <c r="BC497" s="10">
        <v>0.45050000000000001</v>
      </c>
      <c r="BD497" s="10">
        <v>58.919400000000003</v>
      </c>
      <c r="BE497" s="10">
        <v>10.5</v>
      </c>
      <c r="BF497" s="10">
        <v>0.91</v>
      </c>
      <c r="BG497" s="10">
        <v>0.9607</v>
      </c>
      <c r="BH497" s="10">
        <v>0.44940000000000002</v>
      </c>
      <c r="BI497" s="10">
        <v>58.316899999999997</v>
      </c>
      <c r="BJ497" s="10">
        <v>10.5</v>
      </c>
      <c r="BK497" s="10">
        <v>0.91</v>
      </c>
      <c r="BL497" s="10">
        <v>1.1251</v>
      </c>
      <c r="BM497" s="10">
        <v>0.58340000000000003</v>
      </c>
      <c r="BN497" s="10">
        <v>70.3596</v>
      </c>
      <c r="BO497" s="10">
        <v>10.4</v>
      </c>
      <c r="BP497" s="10">
        <v>0.89</v>
      </c>
      <c r="BQ497" s="10">
        <v>574</v>
      </c>
      <c r="BR497" s="10" t="s">
        <v>308</v>
      </c>
      <c r="BS497" s="10">
        <v>1.0993999999999999</v>
      </c>
      <c r="BT497" s="10">
        <v>0.34520000000000001</v>
      </c>
      <c r="BU497" s="10">
        <v>62.765500000000003</v>
      </c>
      <c r="BV497" s="10">
        <v>10.6</v>
      </c>
      <c r="BW497" s="10">
        <v>0.95</v>
      </c>
      <c r="BX497" s="10">
        <v>1.7278</v>
      </c>
      <c r="BY497" s="10">
        <v>0.47449999999999998</v>
      </c>
      <c r="BZ497" s="10">
        <v>97.59</v>
      </c>
      <c r="CA497" s="10">
        <v>10.6</v>
      </c>
      <c r="CB497" s="10">
        <v>0.96</v>
      </c>
      <c r="CC497" s="10">
        <v>1.7484</v>
      </c>
      <c r="CD497" s="10">
        <v>0.47560000000000002</v>
      </c>
      <c r="CE497" s="10">
        <v>98.6905</v>
      </c>
      <c r="CF497" s="10">
        <v>10.6</v>
      </c>
      <c r="CG497" s="10">
        <v>0.96</v>
      </c>
      <c r="CH497" s="10">
        <v>574</v>
      </c>
      <c r="CI497" s="10" t="s">
        <v>308</v>
      </c>
      <c r="CJ497" s="10">
        <v>0.47820000000000001</v>
      </c>
      <c r="CK497" s="10">
        <v>0.27660000000000001</v>
      </c>
      <c r="CL497" s="10">
        <v>30.086400000000001</v>
      </c>
      <c r="CM497" s="10">
        <v>10.6</v>
      </c>
      <c r="CN497" s="10">
        <v>0.87</v>
      </c>
      <c r="CO497" s="10">
        <v>0.89529999999999998</v>
      </c>
      <c r="CP497" s="10">
        <v>0.29959999999999998</v>
      </c>
      <c r="CQ497" s="10">
        <v>51.421199999999999</v>
      </c>
      <c r="CR497" s="10">
        <v>10.6</v>
      </c>
      <c r="CS497" s="10">
        <v>0.95</v>
      </c>
      <c r="CT497" s="10">
        <v>0.74460000000000004</v>
      </c>
      <c r="CU497" s="10">
        <v>0.27850000000000003</v>
      </c>
      <c r="CV497" s="10">
        <v>43.3018</v>
      </c>
      <c r="CW497" s="10">
        <v>10.6</v>
      </c>
      <c r="CX497" s="10">
        <v>0.94</v>
      </c>
      <c r="CY497" s="10">
        <v>611</v>
      </c>
      <c r="CZ497" s="10" t="s">
        <v>315</v>
      </c>
      <c r="DA497" s="10">
        <v>0.4889</v>
      </c>
      <c r="DB497" s="10">
        <v>0.1426</v>
      </c>
      <c r="DC497" s="10">
        <v>28</v>
      </c>
      <c r="DD497" s="10">
        <v>10.5</v>
      </c>
      <c r="DE497" s="10">
        <v>0.96</v>
      </c>
      <c r="DF497" s="10">
        <v>0.54120000000000001</v>
      </c>
      <c r="DG497" s="10">
        <v>0.15790000000000001</v>
      </c>
      <c r="DH497" s="10">
        <v>31</v>
      </c>
      <c r="DI497" s="10">
        <v>10.5</v>
      </c>
      <c r="DJ497" s="10">
        <v>0.96</v>
      </c>
      <c r="DK497" s="10">
        <v>0.61109999999999998</v>
      </c>
      <c r="DL497" s="10">
        <v>0.1782</v>
      </c>
      <c r="DM497" s="10">
        <v>35</v>
      </c>
      <c r="DN497" s="10">
        <v>10.5</v>
      </c>
      <c r="DO497" s="10">
        <v>0.96</v>
      </c>
    </row>
    <row r="498" spans="1:119" x14ac:dyDescent="0.25">
      <c r="A498" s="10">
        <v>575</v>
      </c>
      <c r="B498" s="10" t="s">
        <v>299</v>
      </c>
      <c r="C498" s="10">
        <v>1.51</v>
      </c>
      <c r="D498" s="10">
        <v>0.22</v>
      </c>
      <c r="E498" s="10">
        <v>84</v>
      </c>
      <c r="F498" s="10">
        <v>10.5</v>
      </c>
      <c r="G498" s="10">
        <v>0.99</v>
      </c>
      <c r="H498" s="10">
        <v>1.3</v>
      </c>
      <c r="I498" s="10">
        <v>0.19</v>
      </c>
      <c r="J498" s="10">
        <v>75</v>
      </c>
      <c r="K498" s="10">
        <v>10.1</v>
      </c>
      <c r="L498" s="10">
        <v>0.99</v>
      </c>
      <c r="M498" s="10">
        <v>1.6</v>
      </c>
      <c r="N498" s="10">
        <v>0.23</v>
      </c>
      <c r="O498" s="10">
        <v>90</v>
      </c>
      <c r="P498" s="10">
        <v>10.4</v>
      </c>
      <c r="Q498" s="10">
        <v>0.99</v>
      </c>
      <c r="R498" s="10">
        <v>575</v>
      </c>
      <c r="S498" s="10" t="s">
        <v>299</v>
      </c>
      <c r="T498" s="10">
        <v>5.8700000000000002E-2</v>
      </c>
      <c r="U498" s="10">
        <v>2.46E-2</v>
      </c>
      <c r="V498" s="10">
        <v>3.4996</v>
      </c>
      <c r="W498" s="10">
        <v>10.5</v>
      </c>
      <c r="Y498" s="10">
        <v>0.85329999999999995</v>
      </c>
      <c r="Z498" s="10">
        <v>0.34770000000000001</v>
      </c>
      <c r="AA498" s="10">
        <v>51.151299999999999</v>
      </c>
      <c r="AB498" s="10">
        <v>10.4</v>
      </c>
      <c r="AD498" s="10">
        <v>0.66639999999999999</v>
      </c>
      <c r="AE498" s="10">
        <v>0.1416</v>
      </c>
      <c r="AF498" s="10">
        <v>37.819800000000001</v>
      </c>
      <c r="AG498" s="10">
        <v>10.4</v>
      </c>
      <c r="AI498" s="10">
        <v>575</v>
      </c>
      <c r="AJ498" s="10" t="s">
        <v>299</v>
      </c>
      <c r="AK498" s="10">
        <v>9.2899999999999996E-2</v>
      </c>
      <c r="AL498" s="10">
        <v>9.2999999999999992E-3</v>
      </c>
      <c r="AM498" s="10">
        <v>5.0823999999999998</v>
      </c>
      <c r="AN498" s="10">
        <v>10.6</v>
      </c>
      <c r="AO498" s="10">
        <v>0.995</v>
      </c>
      <c r="AP498" s="10">
        <v>0.10879999999999999</v>
      </c>
      <c r="AQ498" s="10">
        <v>1.34E-2</v>
      </c>
      <c r="AR498" s="10">
        <v>6.0278</v>
      </c>
      <c r="AS498" s="10">
        <v>10.5</v>
      </c>
      <c r="AT498" s="10">
        <v>0.99</v>
      </c>
      <c r="AU498" s="10">
        <v>0.105</v>
      </c>
      <c r="AV498" s="10">
        <v>1.12E-2</v>
      </c>
      <c r="AW498" s="10">
        <v>5.7514000000000003</v>
      </c>
      <c r="AX498" s="10">
        <v>10.6</v>
      </c>
      <c r="AY498" s="10">
        <v>0.99</v>
      </c>
      <c r="AZ498" s="10">
        <v>575</v>
      </c>
      <c r="BA498" s="10" t="s">
        <v>299</v>
      </c>
      <c r="BB498" s="10">
        <v>0.11260000000000001</v>
      </c>
      <c r="BC498" s="10">
        <v>2.92E-2</v>
      </c>
      <c r="BD498" s="10">
        <v>6.3974000000000002</v>
      </c>
      <c r="BE498" s="10">
        <v>10.5</v>
      </c>
      <c r="BF498" s="10">
        <v>0.97</v>
      </c>
      <c r="BG498" s="10">
        <v>0.53490000000000004</v>
      </c>
      <c r="BH498" s="10">
        <v>0.17419999999999999</v>
      </c>
      <c r="BI498" s="10">
        <v>30.933399999999999</v>
      </c>
      <c r="BJ498" s="10">
        <v>10.5</v>
      </c>
      <c r="BK498" s="10">
        <v>0.95</v>
      </c>
      <c r="BL498" s="10">
        <v>0.34460000000000002</v>
      </c>
      <c r="BM498" s="10">
        <v>0.1244</v>
      </c>
      <c r="BN498" s="10">
        <v>20.3371</v>
      </c>
      <c r="BO498" s="10">
        <v>10.4</v>
      </c>
      <c r="BP498" s="10">
        <v>0.94</v>
      </c>
      <c r="BQ498" s="10">
        <v>575</v>
      </c>
      <c r="BR498" s="10" t="s">
        <v>299</v>
      </c>
      <c r="BS498" s="10">
        <v>0.314</v>
      </c>
      <c r="BT498" s="10">
        <v>1.26E-2</v>
      </c>
      <c r="BU498" s="10">
        <v>17.116299999999999</v>
      </c>
      <c r="BV498" s="10">
        <v>10.6</v>
      </c>
      <c r="BW498" s="10">
        <v>1</v>
      </c>
      <c r="BX498" s="10">
        <v>0.77690000000000003</v>
      </c>
      <c r="BY498" s="10">
        <v>0.27410000000000001</v>
      </c>
      <c r="BZ498" s="10">
        <v>44.870399999999997</v>
      </c>
      <c r="CA498" s="10">
        <v>10.6</v>
      </c>
      <c r="CB498" s="10">
        <v>0.94</v>
      </c>
      <c r="CC498" s="10">
        <v>0.57699999999999996</v>
      </c>
      <c r="CD498" s="10">
        <v>7.3599999999999999E-2</v>
      </c>
      <c r="CE498" s="10">
        <v>31.6843</v>
      </c>
      <c r="CF498" s="10">
        <v>10.6</v>
      </c>
      <c r="CG498" s="10">
        <v>0.99</v>
      </c>
      <c r="CH498" s="10">
        <v>575</v>
      </c>
      <c r="CI498" s="10" t="s">
        <v>299</v>
      </c>
      <c r="CJ498" s="10">
        <v>1.5315000000000001</v>
      </c>
      <c r="CK498" s="10">
        <v>1.1561999999999999</v>
      </c>
      <c r="CL498" s="10">
        <v>104.5205</v>
      </c>
      <c r="CM498" s="10">
        <v>10.6</v>
      </c>
      <c r="CN498" s="10">
        <v>0.8</v>
      </c>
      <c r="CO498" s="10">
        <v>1.9165000000000001</v>
      </c>
      <c r="CP498" s="10">
        <v>1.4570000000000001</v>
      </c>
      <c r="CQ498" s="10">
        <v>131.12710000000001</v>
      </c>
      <c r="CR498" s="10">
        <v>10.6</v>
      </c>
      <c r="CS498" s="10">
        <v>0.8</v>
      </c>
      <c r="CT498" s="10">
        <v>1.6129</v>
      </c>
      <c r="CU498" s="10">
        <v>1.2158</v>
      </c>
      <c r="CV498" s="10">
        <v>110.0132</v>
      </c>
      <c r="CW498" s="10">
        <v>10.6</v>
      </c>
      <c r="CX498" s="10">
        <v>0.8</v>
      </c>
      <c r="CY498" s="10">
        <v>612</v>
      </c>
      <c r="CZ498" s="10" t="s">
        <v>289</v>
      </c>
      <c r="DA498" s="10">
        <v>0</v>
      </c>
      <c r="DB498" s="10">
        <v>0</v>
      </c>
      <c r="DC498" s="10">
        <v>0</v>
      </c>
      <c r="DD498" s="10">
        <v>10.5</v>
      </c>
      <c r="DE498" s="10">
        <v>0</v>
      </c>
      <c r="DF498" s="10">
        <v>0</v>
      </c>
      <c r="DG498" s="10">
        <v>0</v>
      </c>
      <c r="DH498" s="10">
        <v>0</v>
      </c>
      <c r="DI498" s="10">
        <v>10.5</v>
      </c>
      <c r="DJ498" s="10">
        <v>0</v>
      </c>
      <c r="DK498" s="10">
        <v>0</v>
      </c>
      <c r="DL498" s="10">
        <v>0</v>
      </c>
      <c r="DM498" s="10">
        <v>0</v>
      </c>
      <c r="DN498" s="10">
        <v>10.5</v>
      </c>
      <c r="DO498" s="10">
        <v>0</v>
      </c>
    </row>
    <row r="499" spans="1:119" x14ac:dyDescent="0.25">
      <c r="A499" s="10">
        <v>576</v>
      </c>
      <c r="B499" s="10" t="s">
        <v>309</v>
      </c>
      <c r="C499" s="10">
        <v>0.81</v>
      </c>
      <c r="D499" s="10">
        <v>0.17</v>
      </c>
      <c r="E499" s="10">
        <v>45.6</v>
      </c>
      <c r="F499" s="10">
        <v>10.5</v>
      </c>
      <c r="G499" s="10">
        <v>0.98</v>
      </c>
      <c r="H499" s="10">
        <v>0.69</v>
      </c>
      <c r="I499" s="10">
        <v>0.14000000000000001</v>
      </c>
      <c r="J499" s="10">
        <v>40</v>
      </c>
      <c r="K499" s="10">
        <v>10.1</v>
      </c>
      <c r="L499" s="10">
        <v>0.98</v>
      </c>
      <c r="M499" s="10">
        <v>0.35</v>
      </c>
      <c r="N499" s="10">
        <v>7.0000000000000007E-2</v>
      </c>
      <c r="O499" s="10">
        <v>20</v>
      </c>
      <c r="P499" s="10">
        <v>10.4</v>
      </c>
      <c r="Q499" s="10">
        <v>0.98</v>
      </c>
      <c r="R499" s="10">
        <v>576</v>
      </c>
      <c r="S499" s="10" t="s">
        <v>309</v>
      </c>
      <c r="T499" s="10">
        <v>5.8099999999999999E-2</v>
      </c>
      <c r="U499" s="10">
        <v>3.4599999999999999E-2</v>
      </c>
      <c r="V499" s="10">
        <v>3.7206000000000001</v>
      </c>
      <c r="W499" s="10">
        <v>10.5</v>
      </c>
      <c r="Y499" s="10">
        <v>8.4500000000000006E-2</v>
      </c>
      <c r="Z499" s="10">
        <v>4.9099999999999998E-2</v>
      </c>
      <c r="AA499" s="10">
        <v>5.4223999999999997</v>
      </c>
      <c r="AB499" s="10">
        <v>10.4</v>
      </c>
      <c r="AD499" s="10">
        <v>7.3300000000000004E-2</v>
      </c>
      <c r="AE499" s="10">
        <v>2.2200000000000001E-2</v>
      </c>
      <c r="AF499" s="10">
        <v>4.2514000000000003</v>
      </c>
      <c r="AG499" s="10">
        <v>10.4</v>
      </c>
      <c r="AI499" s="10">
        <v>576</v>
      </c>
      <c r="AJ499" s="10" t="s">
        <v>309</v>
      </c>
      <c r="AK499" s="10">
        <v>0.2361</v>
      </c>
      <c r="AL499" s="10">
        <v>0.1338</v>
      </c>
      <c r="AM499" s="10">
        <v>14.7303</v>
      </c>
      <c r="AN499" s="10">
        <v>10.6</v>
      </c>
      <c r="AO499" s="10">
        <v>0.87</v>
      </c>
      <c r="AP499" s="10">
        <v>0.1825</v>
      </c>
      <c r="AQ499" s="10">
        <v>0.10340000000000001</v>
      </c>
      <c r="AR499" s="10">
        <v>12.062900000000001</v>
      </c>
      <c r="AS499" s="10">
        <v>10.5</v>
      </c>
      <c r="AT499" s="10">
        <v>0.87</v>
      </c>
      <c r="AU499" s="10">
        <v>0.2495</v>
      </c>
      <c r="AV499" s="10">
        <v>0.1414</v>
      </c>
      <c r="AW499" s="10">
        <v>15.8354</v>
      </c>
      <c r="AX499" s="10">
        <v>10.6</v>
      </c>
      <c r="AY499" s="10">
        <v>0.87</v>
      </c>
      <c r="AZ499" s="10">
        <v>576</v>
      </c>
      <c r="BA499" s="10" t="s">
        <v>309</v>
      </c>
      <c r="BB499" s="10">
        <v>0</v>
      </c>
      <c r="BC499" s="10">
        <v>0</v>
      </c>
      <c r="BD499" s="10">
        <v>0</v>
      </c>
      <c r="BE499" s="10">
        <v>10.5</v>
      </c>
      <c r="BF499" s="10">
        <v>0</v>
      </c>
      <c r="BG499" s="10">
        <v>8.8200000000000001E-2</v>
      </c>
      <c r="BH499" s="10">
        <v>3.5499999999999997E-2</v>
      </c>
      <c r="BI499" s="10">
        <v>5.2294</v>
      </c>
      <c r="BJ499" s="10">
        <v>10.5</v>
      </c>
      <c r="BK499" s="10">
        <v>0.93</v>
      </c>
      <c r="BL499" s="10">
        <v>0.1137</v>
      </c>
      <c r="BM499" s="10">
        <v>5.0700000000000002E-2</v>
      </c>
      <c r="BN499" s="10">
        <v>6.9093999999999998</v>
      </c>
      <c r="BO499" s="10">
        <v>10.4</v>
      </c>
      <c r="BP499" s="10">
        <v>0.91</v>
      </c>
      <c r="BQ499" s="10">
        <v>576</v>
      </c>
      <c r="BR499" s="10" t="s">
        <v>309</v>
      </c>
      <c r="BS499" s="10">
        <v>0.15529999999999999</v>
      </c>
      <c r="BT499" s="10">
        <v>0.1459</v>
      </c>
      <c r="BU499" s="10">
        <v>11.606</v>
      </c>
      <c r="BV499" s="10">
        <v>10.6</v>
      </c>
      <c r="BW499" s="10">
        <v>0.73</v>
      </c>
      <c r="BX499" s="10">
        <v>0.15379999999999999</v>
      </c>
      <c r="BY499" s="10">
        <v>0.1295</v>
      </c>
      <c r="BZ499" s="10">
        <v>10.950100000000001</v>
      </c>
      <c r="CA499" s="10">
        <v>10.6</v>
      </c>
      <c r="CB499" s="10">
        <v>0.76</v>
      </c>
      <c r="CC499" s="10">
        <v>0.15529999999999999</v>
      </c>
      <c r="CD499" s="10">
        <v>0.13900000000000001</v>
      </c>
      <c r="CE499" s="10">
        <v>11.3527</v>
      </c>
      <c r="CF499" s="10">
        <v>10.6</v>
      </c>
      <c r="CG499" s="10">
        <v>0.74</v>
      </c>
      <c r="CH499" s="10">
        <v>576</v>
      </c>
      <c r="CI499" s="10" t="s">
        <v>309</v>
      </c>
      <c r="CJ499" s="10">
        <v>0.2336</v>
      </c>
      <c r="CK499" s="10">
        <v>0.2288</v>
      </c>
      <c r="CL499" s="10">
        <v>17.809799999999999</v>
      </c>
      <c r="CM499" s="10">
        <v>10.6</v>
      </c>
      <c r="CN499" s="10">
        <v>0.71</v>
      </c>
      <c r="CO499" s="10">
        <v>0.29249999999999998</v>
      </c>
      <c r="CP499" s="10">
        <v>0.26690000000000003</v>
      </c>
      <c r="CQ499" s="10">
        <v>21.5657</v>
      </c>
      <c r="CR499" s="10">
        <v>10.6</v>
      </c>
      <c r="CS499" s="10">
        <v>0.74</v>
      </c>
      <c r="CT499" s="10">
        <v>2.3800000000000002E-2</v>
      </c>
      <c r="CU499" s="10">
        <v>5.3600000000000002E-2</v>
      </c>
      <c r="CV499" s="10">
        <v>3.1951999999999998</v>
      </c>
      <c r="CW499" s="10">
        <v>10.6</v>
      </c>
      <c r="CX499" s="10">
        <v>0.41</v>
      </c>
      <c r="CY499" s="10">
        <v>613</v>
      </c>
      <c r="CZ499" s="10" t="s">
        <v>290</v>
      </c>
      <c r="DA499" s="10">
        <v>0</v>
      </c>
      <c r="DB499" s="10">
        <v>0</v>
      </c>
      <c r="DC499" s="10">
        <v>0</v>
      </c>
      <c r="DD499" s="10">
        <v>10.5</v>
      </c>
      <c r="DE499" s="10">
        <v>0</v>
      </c>
      <c r="DF499" s="10">
        <v>0</v>
      </c>
      <c r="DG499" s="10">
        <v>0</v>
      </c>
      <c r="DH499" s="10">
        <v>0</v>
      </c>
      <c r="DI499" s="10">
        <v>10.5</v>
      </c>
      <c r="DJ499" s="10">
        <v>0</v>
      </c>
      <c r="DK499" s="10">
        <v>0</v>
      </c>
      <c r="DL499" s="10">
        <v>0</v>
      </c>
      <c r="DM499" s="10">
        <v>0</v>
      </c>
      <c r="DN499" s="10">
        <v>10.5</v>
      </c>
      <c r="DO499" s="10">
        <v>0</v>
      </c>
    </row>
    <row r="500" spans="1:119" x14ac:dyDescent="0.25">
      <c r="A500" s="10">
        <v>577</v>
      </c>
      <c r="B500" s="10" t="s">
        <v>301</v>
      </c>
      <c r="C500" s="10">
        <v>0</v>
      </c>
      <c r="D500" s="10">
        <v>0</v>
      </c>
      <c r="E500" s="10">
        <v>0</v>
      </c>
      <c r="F500" s="10">
        <v>10.5</v>
      </c>
      <c r="G500" s="10">
        <v>0</v>
      </c>
      <c r="H500" s="10">
        <v>0</v>
      </c>
      <c r="I500" s="10">
        <v>0</v>
      </c>
      <c r="J500" s="10">
        <v>0</v>
      </c>
      <c r="K500" s="10">
        <v>10.4</v>
      </c>
      <c r="L500" s="10">
        <v>0</v>
      </c>
      <c r="M500" s="10">
        <v>0</v>
      </c>
      <c r="N500" s="10">
        <v>0</v>
      </c>
      <c r="O500" s="10">
        <v>0</v>
      </c>
      <c r="P500" s="10">
        <v>10.4</v>
      </c>
      <c r="Q500" s="10">
        <v>0</v>
      </c>
      <c r="R500" s="10">
        <v>577</v>
      </c>
      <c r="S500" s="10" t="s">
        <v>301</v>
      </c>
      <c r="T500" s="10">
        <v>0</v>
      </c>
      <c r="U500" s="10">
        <v>0</v>
      </c>
      <c r="V500" s="10">
        <v>0</v>
      </c>
      <c r="W500" s="10">
        <v>10.5</v>
      </c>
      <c r="Y500" s="10">
        <v>0</v>
      </c>
      <c r="Z500" s="10">
        <v>0</v>
      </c>
      <c r="AA500" s="10">
        <v>0</v>
      </c>
      <c r="AB500" s="10">
        <v>10.4</v>
      </c>
      <c r="AD500" s="10">
        <v>0</v>
      </c>
      <c r="AE500" s="10">
        <v>0</v>
      </c>
      <c r="AF500" s="10">
        <v>0</v>
      </c>
      <c r="AG500" s="10">
        <v>10.4</v>
      </c>
      <c r="AI500" s="10">
        <v>577</v>
      </c>
      <c r="AJ500" s="10" t="s">
        <v>301</v>
      </c>
      <c r="AK500" s="10">
        <v>1.3839999999999999</v>
      </c>
      <c r="AL500" s="10">
        <v>0.73929999999999996</v>
      </c>
      <c r="AM500" s="10">
        <v>84.663399999999996</v>
      </c>
      <c r="AN500" s="10">
        <v>10.7</v>
      </c>
      <c r="AO500" s="10">
        <v>0.88</v>
      </c>
      <c r="AP500" s="10">
        <v>2.0289000000000001</v>
      </c>
      <c r="AQ500" s="10">
        <v>0.89419999999999999</v>
      </c>
      <c r="AR500" s="10">
        <v>123.0869</v>
      </c>
      <c r="AS500" s="10">
        <v>10.4</v>
      </c>
      <c r="AT500" s="10">
        <v>0.92</v>
      </c>
      <c r="AU500" s="10">
        <v>2.3849999999999998</v>
      </c>
      <c r="AV500" s="10">
        <v>0.79900000000000004</v>
      </c>
      <c r="AW500" s="10">
        <v>136.9992</v>
      </c>
      <c r="AX500" s="10">
        <v>10.6</v>
      </c>
      <c r="AY500" s="10">
        <v>0.95</v>
      </c>
      <c r="AZ500" s="10">
        <v>577</v>
      </c>
      <c r="BA500" s="10" t="s">
        <v>301</v>
      </c>
      <c r="BB500" s="10">
        <v>0.10249999999999999</v>
      </c>
      <c r="BC500" s="10">
        <v>6.88E-2</v>
      </c>
      <c r="BD500" s="10">
        <v>6.7229000000000001</v>
      </c>
      <c r="BE500" s="10">
        <v>10.6</v>
      </c>
      <c r="BF500" s="10">
        <v>0.83</v>
      </c>
      <c r="BG500" s="10">
        <v>9.9099999999999994E-2</v>
      </c>
      <c r="BH500" s="10">
        <v>4.7199999999999999E-2</v>
      </c>
      <c r="BI500" s="10">
        <v>5.9794</v>
      </c>
      <c r="BJ500" s="10">
        <v>10.6</v>
      </c>
      <c r="BK500" s="10">
        <v>0.9</v>
      </c>
      <c r="BL500" s="10">
        <v>0.13120000000000001</v>
      </c>
      <c r="BM500" s="10">
        <v>5.3400000000000003E-2</v>
      </c>
      <c r="BN500" s="10">
        <v>7.7885</v>
      </c>
      <c r="BO500" s="10">
        <v>10.5</v>
      </c>
      <c r="BP500" s="10">
        <v>0.93</v>
      </c>
      <c r="BQ500" s="10">
        <v>577</v>
      </c>
      <c r="BR500" s="10" t="s">
        <v>301</v>
      </c>
      <c r="BS500" s="10">
        <v>1.1512</v>
      </c>
      <c r="BT500" s="10">
        <v>0.67910000000000004</v>
      </c>
      <c r="BU500" s="10">
        <v>73.493200000000002</v>
      </c>
      <c r="BV500" s="10">
        <v>10.5</v>
      </c>
      <c r="BW500" s="10">
        <v>0.86</v>
      </c>
      <c r="BX500" s="10">
        <v>1.5087999999999999</v>
      </c>
      <c r="BY500" s="10">
        <v>0.67100000000000004</v>
      </c>
      <c r="BZ500" s="10">
        <v>90.797600000000003</v>
      </c>
      <c r="CA500" s="10">
        <v>10.5</v>
      </c>
      <c r="CB500" s="10">
        <v>0.91</v>
      </c>
      <c r="CC500" s="10">
        <v>2.0777999999999999</v>
      </c>
      <c r="CD500" s="10">
        <v>0.76670000000000005</v>
      </c>
      <c r="CE500" s="10">
        <v>121.7817</v>
      </c>
      <c r="CF500" s="10">
        <v>10.5</v>
      </c>
      <c r="CG500" s="10">
        <v>0.94</v>
      </c>
      <c r="CH500" s="10">
        <v>577</v>
      </c>
      <c r="CI500" s="10" t="s">
        <v>301</v>
      </c>
      <c r="CJ500" s="10">
        <v>0.3916</v>
      </c>
      <c r="CK500" s="10">
        <v>0.25940000000000002</v>
      </c>
      <c r="CL500" s="10">
        <v>25.8292</v>
      </c>
      <c r="CM500" s="10">
        <v>10.5</v>
      </c>
      <c r="CN500" s="10">
        <v>0.83</v>
      </c>
      <c r="CO500" s="10">
        <v>0.57720000000000005</v>
      </c>
      <c r="CP500" s="10">
        <v>0.22900000000000001</v>
      </c>
      <c r="CQ500" s="10">
        <v>34.145200000000003</v>
      </c>
      <c r="CR500" s="10">
        <v>10.5</v>
      </c>
      <c r="CS500" s="10">
        <v>0.93</v>
      </c>
      <c r="CT500" s="10">
        <v>0.79049999999999998</v>
      </c>
      <c r="CU500" s="10">
        <v>0.2762</v>
      </c>
      <c r="CV500" s="10">
        <v>46.0413</v>
      </c>
      <c r="CW500" s="10">
        <v>10.5</v>
      </c>
      <c r="CX500" s="10">
        <v>0.94</v>
      </c>
      <c r="CY500" s="10">
        <v>614</v>
      </c>
      <c r="CZ500" s="10" t="s">
        <v>292</v>
      </c>
      <c r="DA500" s="10">
        <v>0.29089999999999999</v>
      </c>
      <c r="DB500" s="10">
        <v>9.5600000000000004E-2</v>
      </c>
      <c r="DC500" s="10">
        <v>17</v>
      </c>
      <c r="DD500" s="10">
        <v>10.4</v>
      </c>
      <c r="DE500" s="10">
        <v>0.95</v>
      </c>
      <c r="DF500" s="10">
        <v>0.3251</v>
      </c>
      <c r="DG500" s="10">
        <v>0.1069</v>
      </c>
      <c r="DH500" s="10">
        <v>19</v>
      </c>
      <c r="DI500" s="10">
        <v>10.4</v>
      </c>
      <c r="DJ500" s="10">
        <v>0.95</v>
      </c>
      <c r="DK500" s="10">
        <v>0.3594</v>
      </c>
      <c r="DL500" s="10">
        <v>0.1181</v>
      </c>
      <c r="DM500" s="10">
        <v>21</v>
      </c>
      <c r="DN500" s="10">
        <v>10.4</v>
      </c>
      <c r="DO500" s="10">
        <v>0.95</v>
      </c>
    </row>
    <row r="501" spans="1:119" x14ac:dyDescent="0.25">
      <c r="A501" s="10">
        <v>578</v>
      </c>
      <c r="B501" s="10" t="s">
        <v>316</v>
      </c>
      <c r="C501" s="10">
        <v>0.26</v>
      </c>
      <c r="D501" s="10">
        <v>0.05</v>
      </c>
      <c r="E501" s="10">
        <v>14.4</v>
      </c>
      <c r="F501" s="10">
        <v>10.5</v>
      </c>
      <c r="G501" s="10">
        <v>0.98</v>
      </c>
      <c r="H501" s="10">
        <v>0.26</v>
      </c>
      <c r="I501" s="10">
        <v>0.05</v>
      </c>
      <c r="J501" s="10">
        <v>15</v>
      </c>
      <c r="K501" s="10">
        <v>10.4</v>
      </c>
      <c r="L501" s="10">
        <v>0.98</v>
      </c>
      <c r="M501" s="10">
        <v>0.18</v>
      </c>
      <c r="N501" s="10">
        <v>0.04</v>
      </c>
      <c r="O501" s="10">
        <v>10</v>
      </c>
      <c r="P501" s="10">
        <v>10.4</v>
      </c>
      <c r="Q501" s="10">
        <v>0.98</v>
      </c>
      <c r="R501" s="10">
        <v>578</v>
      </c>
      <c r="S501" s="10" t="s">
        <v>316</v>
      </c>
      <c r="T501" s="10">
        <v>0.1171</v>
      </c>
      <c r="U501" s="10">
        <v>4.36E-2</v>
      </c>
      <c r="V501" s="10">
        <v>6.8708999999999998</v>
      </c>
      <c r="W501" s="10">
        <v>10.5</v>
      </c>
      <c r="Y501" s="10">
        <v>0.37959999999999999</v>
      </c>
      <c r="Z501" s="10">
        <v>0.12130000000000001</v>
      </c>
      <c r="AA501" s="10">
        <v>22.119900000000001</v>
      </c>
      <c r="AB501" s="10">
        <v>10.4</v>
      </c>
      <c r="AD501" s="10">
        <v>0.1326</v>
      </c>
      <c r="AE501" s="10">
        <v>4.1000000000000002E-2</v>
      </c>
      <c r="AF501" s="10">
        <v>7.7069000000000001</v>
      </c>
      <c r="AG501" s="10">
        <v>10.4</v>
      </c>
      <c r="AI501" s="10">
        <v>578</v>
      </c>
      <c r="AJ501" s="10" t="s">
        <v>316</v>
      </c>
      <c r="AK501" s="10">
        <v>1.1999</v>
      </c>
      <c r="AL501" s="10">
        <v>0.60470000000000002</v>
      </c>
      <c r="AM501" s="10">
        <v>72.502300000000005</v>
      </c>
      <c r="AN501" s="10">
        <v>10.7</v>
      </c>
      <c r="AO501" s="10">
        <v>0.89</v>
      </c>
      <c r="AP501" s="10">
        <v>1.4864999999999999</v>
      </c>
      <c r="AQ501" s="10">
        <v>0.77110000000000001</v>
      </c>
      <c r="AR501" s="10">
        <v>92.963899999999995</v>
      </c>
      <c r="AS501" s="10">
        <v>10.4</v>
      </c>
      <c r="AT501" s="10">
        <v>0.89</v>
      </c>
      <c r="AU501" s="10">
        <v>1.8861000000000001</v>
      </c>
      <c r="AV501" s="10">
        <v>0.98509999999999998</v>
      </c>
      <c r="AW501" s="10">
        <v>115.8974</v>
      </c>
      <c r="AX501" s="10">
        <v>10.6</v>
      </c>
      <c r="AY501" s="10">
        <v>0.89</v>
      </c>
      <c r="AZ501" s="10">
        <v>578</v>
      </c>
      <c r="BA501" s="10" t="s">
        <v>316</v>
      </c>
      <c r="BB501" s="10">
        <v>0.20050000000000001</v>
      </c>
      <c r="BC501" s="10">
        <v>0.153</v>
      </c>
      <c r="BD501" s="10">
        <v>13.7378</v>
      </c>
      <c r="BE501" s="10">
        <v>10.6</v>
      </c>
      <c r="BF501" s="10">
        <v>0.8</v>
      </c>
      <c r="BG501" s="10">
        <v>0.1898</v>
      </c>
      <c r="BH501" s="10">
        <v>0.1205</v>
      </c>
      <c r="BI501" s="10">
        <v>12.2468</v>
      </c>
      <c r="BJ501" s="10">
        <v>10.6</v>
      </c>
      <c r="BK501" s="10">
        <v>0.84</v>
      </c>
      <c r="BL501" s="10">
        <v>1.2561</v>
      </c>
      <c r="BM501" s="10">
        <v>0.68240000000000001</v>
      </c>
      <c r="BN501" s="10">
        <v>78.599999999999994</v>
      </c>
      <c r="BO501" s="10">
        <v>10.5</v>
      </c>
      <c r="BP501" s="10">
        <v>0.88</v>
      </c>
      <c r="BQ501" s="10">
        <v>578</v>
      </c>
      <c r="BR501" s="10" t="s">
        <v>316</v>
      </c>
      <c r="BS501" s="10">
        <v>1.6036999999999999</v>
      </c>
      <c r="BT501" s="10">
        <v>0.98180000000000001</v>
      </c>
      <c r="BU501" s="10">
        <v>103.3937</v>
      </c>
      <c r="BV501" s="10">
        <v>10.5</v>
      </c>
      <c r="BW501" s="10">
        <v>0.85</v>
      </c>
      <c r="BX501" s="10">
        <v>1.8153999999999999</v>
      </c>
      <c r="BY501" s="10">
        <v>0.95069999999999999</v>
      </c>
      <c r="BZ501" s="10">
        <v>112.6831</v>
      </c>
      <c r="CA501" s="10">
        <v>10.5</v>
      </c>
      <c r="CB501" s="10">
        <v>0.89</v>
      </c>
      <c r="CC501" s="10">
        <v>1.2918000000000001</v>
      </c>
      <c r="CD501" s="10">
        <v>0.79459999999999997</v>
      </c>
      <c r="CE501" s="10">
        <v>83.393199999999993</v>
      </c>
      <c r="CF501" s="10">
        <v>10.5</v>
      </c>
      <c r="CG501" s="10">
        <v>0.85</v>
      </c>
      <c r="CH501" s="10">
        <v>578</v>
      </c>
      <c r="CI501" s="10" t="s">
        <v>316</v>
      </c>
      <c r="CJ501" s="10">
        <v>0</v>
      </c>
      <c r="CK501" s="10">
        <v>0</v>
      </c>
      <c r="CL501" s="10">
        <v>0</v>
      </c>
      <c r="CM501" s="10">
        <v>10.5</v>
      </c>
      <c r="CN501" s="10">
        <v>0</v>
      </c>
      <c r="CO501" s="10">
        <v>0</v>
      </c>
      <c r="CP501" s="10">
        <v>0</v>
      </c>
      <c r="CQ501" s="10">
        <v>0</v>
      </c>
      <c r="CR501" s="10">
        <v>10.5</v>
      </c>
      <c r="CS501" s="10">
        <v>0</v>
      </c>
      <c r="CT501" s="10">
        <v>0</v>
      </c>
      <c r="CU501" s="10">
        <v>0</v>
      </c>
      <c r="CV501" s="10">
        <v>0</v>
      </c>
      <c r="CW501" s="10">
        <v>10.5</v>
      </c>
      <c r="CX501" s="10">
        <v>0</v>
      </c>
      <c r="CY501" s="10">
        <v>615</v>
      </c>
      <c r="CZ501" s="10" t="s">
        <v>293</v>
      </c>
      <c r="DA501" s="10">
        <v>0</v>
      </c>
      <c r="DB501" s="10">
        <v>0</v>
      </c>
      <c r="DC501" s="10">
        <v>0</v>
      </c>
      <c r="DD501" s="10">
        <v>10.4</v>
      </c>
      <c r="DE501" s="10">
        <v>0</v>
      </c>
      <c r="DF501" s="10">
        <v>0</v>
      </c>
      <c r="DG501" s="10">
        <v>0</v>
      </c>
      <c r="DH501" s="10">
        <v>0</v>
      </c>
      <c r="DI501" s="10">
        <v>10.4</v>
      </c>
      <c r="DJ501" s="10">
        <v>0</v>
      </c>
      <c r="DK501" s="10">
        <v>0</v>
      </c>
      <c r="DL501" s="10">
        <v>0</v>
      </c>
      <c r="DM501" s="10">
        <v>0</v>
      </c>
      <c r="DN501" s="10">
        <v>10.4</v>
      </c>
      <c r="DO501" s="10">
        <v>0</v>
      </c>
    </row>
    <row r="502" spans="1:119" x14ac:dyDescent="0.25">
      <c r="A502" s="10">
        <v>579</v>
      </c>
      <c r="B502" s="10" t="s">
        <v>311</v>
      </c>
      <c r="C502" s="10">
        <v>1.03</v>
      </c>
      <c r="D502" s="10">
        <v>0.37</v>
      </c>
      <c r="E502" s="10">
        <v>60</v>
      </c>
      <c r="F502" s="10">
        <v>10.5</v>
      </c>
      <c r="G502" s="10">
        <v>0.94</v>
      </c>
      <c r="H502" s="10">
        <v>1.05</v>
      </c>
      <c r="I502" s="10">
        <v>0.38</v>
      </c>
      <c r="J502" s="10">
        <v>62</v>
      </c>
      <c r="K502" s="10">
        <v>10.4</v>
      </c>
      <c r="L502" s="10">
        <v>0.94</v>
      </c>
      <c r="M502" s="10">
        <v>1.44</v>
      </c>
      <c r="N502" s="10">
        <v>0.52</v>
      </c>
      <c r="O502" s="10">
        <v>85</v>
      </c>
      <c r="P502" s="10">
        <v>10.4</v>
      </c>
      <c r="Q502" s="10">
        <v>0.94</v>
      </c>
      <c r="R502" s="10">
        <v>579</v>
      </c>
      <c r="S502" s="10" t="s">
        <v>311</v>
      </c>
      <c r="T502" s="10">
        <v>0.44940000000000002</v>
      </c>
      <c r="U502" s="10">
        <v>0.29870000000000002</v>
      </c>
      <c r="V502" s="10">
        <v>29.668800000000001</v>
      </c>
      <c r="W502" s="10">
        <v>10.5</v>
      </c>
      <c r="Y502" s="10">
        <v>0.36409999999999998</v>
      </c>
      <c r="Z502" s="10">
        <v>0.2079</v>
      </c>
      <c r="AA502" s="10">
        <v>23.274000000000001</v>
      </c>
      <c r="AB502" s="10">
        <v>10.4</v>
      </c>
      <c r="AD502" s="10">
        <v>0.1696</v>
      </c>
      <c r="AE502" s="10">
        <v>9.3600000000000003E-2</v>
      </c>
      <c r="AF502" s="10">
        <v>10.7569</v>
      </c>
      <c r="AG502" s="10">
        <v>10.4</v>
      </c>
      <c r="AI502" s="10">
        <v>579</v>
      </c>
      <c r="AJ502" s="10" t="s">
        <v>311</v>
      </c>
      <c r="AK502" s="10">
        <v>0.42720000000000002</v>
      </c>
      <c r="AL502" s="10">
        <v>0.1799</v>
      </c>
      <c r="AM502" s="10">
        <v>25.011600000000001</v>
      </c>
      <c r="AN502" s="10">
        <v>10.7</v>
      </c>
      <c r="AO502" s="10">
        <v>0.92</v>
      </c>
      <c r="AP502" s="10">
        <v>0.65039999999999998</v>
      </c>
      <c r="AQ502" s="10">
        <v>0.22789999999999999</v>
      </c>
      <c r="AR502" s="10">
        <v>38.258899999999997</v>
      </c>
      <c r="AS502" s="10">
        <v>10.4</v>
      </c>
      <c r="AT502" s="10">
        <v>0.94</v>
      </c>
      <c r="AU502" s="10">
        <v>0.90920000000000001</v>
      </c>
      <c r="AV502" s="10">
        <v>0.27279999999999999</v>
      </c>
      <c r="AW502" s="10">
        <v>51.702300000000001</v>
      </c>
      <c r="AX502" s="10">
        <v>10.6</v>
      </c>
      <c r="AY502" s="10">
        <v>0.96</v>
      </c>
      <c r="AZ502" s="10">
        <v>579</v>
      </c>
      <c r="BA502" s="10" t="s">
        <v>311</v>
      </c>
      <c r="BB502" s="10">
        <v>0.61499999999999999</v>
      </c>
      <c r="BC502" s="10">
        <v>0.41260000000000002</v>
      </c>
      <c r="BD502" s="10">
        <v>40.337400000000002</v>
      </c>
      <c r="BE502" s="10">
        <v>10.6</v>
      </c>
      <c r="BF502" s="10">
        <v>0.83</v>
      </c>
      <c r="BG502" s="10">
        <v>0.81</v>
      </c>
      <c r="BH502" s="10">
        <v>0.30959999999999999</v>
      </c>
      <c r="BI502" s="10">
        <v>47.229599999999998</v>
      </c>
      <c r="BJ502" s="10">
        <v>10.6</v>
      </c>
      <c r="BK502" s="10">
        <v>0.93</v>
      </c>
      <c r="BL502" s="10">
        <v>0.66290000000000004</v>
      </c>
      <c r="BM502" s="10">
        <v>0.24440000000000001</v>
      </c>
      <c r="BN502" s="10">
        <v>38.850099999999998</v>
      </c>
      <c r="BO502" s="10">
        <v>10.5</v>
      </c>
      <c r="BP502" s="10">
        <v>0.94</v>
      </c>
      <c r="BQ502" s="10">
        <v>579</v>
      </c>
      <c r="BR502" s="10" t="s">
        <v>311</v>
      </c>
      <c r="BS502" s="10">
        <v>0.79900000000000004</v>
      </c>
      <c r="BT502" s="10">
        <v>0.37419999999999998</v>
      </c>
      <c r="BU502" s="10">
        <v>48.512</v>
      </c>
      <c r="BV502" s="10">
        <v>10.5</v>
      </c>
      <c r="BW502" s="10">
        <v>0.91</v>
      </c>
      <c r="BX502" s="10">
        <v>1.5125</v>
      </c>
      <c r="BY502" s="10">
        <v>0.46750000000000003</v>
      </c>
      <c r="BZ502" s="10">
        <v>87.047300000000007</v>
      </c>
      <c r="CA502" s="10">
        <v>10.5</v>
      </c>
      <c r="CB502" s="10">
        <v>0.96</v>
      </c>
      <c r="CC502" s="10">
        <v>1.6616</v>
      </c>
      <c r="CD502" s="10">
        <v>0.51339999999999997</v>
      </c>
      <c r="CE502" s="10">
        <v>95.626800000000003</v>
      </c>
      <c r="CF502" s="10">
        <v>10.5</v>
      </c>
      <c r="CG502" s="10">
        <v>0.96</v>
      </c>
      <c r="CH502" s="10">
        <v>579</v>
      </c>
      <c r="CI502" s="10" t="s">
        <v>311</v>
      </c>
      <c r="CJ502" s="10">
        <v>8.7300000000000003E-2</v>
      </c>
      <c r="CK502" s="10">
        <v>2.5499999999999998E-2</v>
      </c>
      <c r="CL502" s="10">
        <v>5</v>
      </c>
      <c r="CM502" s="10">
        <v>10.5</v>
      </c>
      <c r="CN502" s="10">
        <v>0.96</v>
      </c>
      <c r="CO502" s="10">
        <v>8.7300000000000003E-2</v>
      </c>
      <c r="CP502" s="10">
        <v>2.5499999999999998E-2</v>
      </c>
      <c r="CQ502" s="10">
        <v>5</v>
      </c>
      <c r="CR502" s="10">
        <v>10.5</v>
      </c>
      <c r="CS502" s="10">
        <v>0.96</v>
      </c>
      <c r="CT502" s="10">
        <v>8.7300000000000003E-2</v>
      </c>
      <c r="CU502" s="10">
        <v>2.5499999999999998E-2</v>
      </c>
      <c r="CV502" s="10">
        <v>5</v>
      </c>
      <c r="CW502" s="10">
        <v>10.5</v>
      </c>
      <c r="CX502" s="10">
        <v>0.96</v>
      </c>
      <c r="CY502" s="10">
        <v>616</v>
      </c>
      <c r="CZ502" s="10" t="s">
        <v>294</v>
      </c>
      <c r="DA502" s="10">
        <v>3.2399999999999998E-2</v>
      </c>
      <c r="DB502" s="10">
        <v>1.5699999999999999E-2</v>
      </c>
      <c r="DC502" s="10">
        <v>2</v>
      </c>
      <c r="DD502" s="10">
        <v>10.4</v>
      </c>
      <c r="DE502" s="10">
        <v>0.9</v>
      </c>
      <c r="DF502" s="10">
        <v>3.2099999999999997E-2</v>
      </c>
      <c r="DG502" s="10">
        <v>1.6400000000000001E-2</v>
      </c>
      <c r="DH502" s="10">
        <v>2</v>
      </c>
      <c r="DI502" s="10">
        <v>10.4</v>
      </c>
      <c r="DJ502" s="10">
        <v>0.89</v>
      </c>
      <c r="DK502" s="10">
        <v>3.2099999999999997E-2</v>
      </c>
      <c r="DL502" s="10">
        <v>1.6400000000000001E-2</v>
      </c>
      <c r="DM502" s="10">
        <v>2</v>
      </c>
      <c r="DN502" s="10">
        <v>10.4</v>
      </c>
      <c r="DO502" s="10">
        <v>0.89</v>
      </c>
    </row>
    <row r="503" spans="1:119" x14ac:dyDescent="0.25">
      <c r="A503" s="10">
        <v>580</v>
      </c>
      <c r="B503" s="10" t="s">
        <v>313</v>
      </c>
      <c r="C503" s="10">
        <v>1.06</v>
      </c>
      <c r="D503" s="10">
        <v>0.27</v>
      </c>
      <c r="E503" s="10">
        <v>60</v>
      </c>
      <c r="F503" s="10">
        <v>10.5</v>
      </c>
      <c r="G503" s="10">
        <v>0.97</v>
      </c>
      <c r="H503" s="10">
        <v>2.62</v>
      </c>
      <c r="I503" s="10">
        <v>0.66</v>
      </c>
      <c r="J503" s="10">
        <v>150</v>
      </c>
      <c r="K503" s="10">
        <v>10.4</v>
      </c>
      <c r="L503" s="10">
        <v>0.97</v>
      </c>
      <c r="M503" s="10">
        <v>1.75</v>
      </c>
      <c r="N503" s="10">
        <v>0.44</v>
      </c>
      <c r="O503" s="10">
        <v>100</v>
      </c>
      <c r="P503" s="10">
        <v>10.4</v>
      </c>
      <c r="Q503" s="10">
        <v>0.97</v>
      </c>
      <c r="R503" s="10">
        <v>580</v>
      </c>
      <c r="S503" s="10" t="s">
        <v>313</v>
      </c>
      <c r="T503" s="10">
        <v>0.1159</v>
      </c>
      <c r="U503" s="10">
        <v>5.3199999999999997E-2</v>
      </c>
      <c r="V503" s="10">
        <v>7.0136000000000003</v>
      </c>
      <c r="W503" s="10">
        <v>10.5</v>
      </c>
      <c r="Y503" s="10">
        <v>2.6297000000000001</v>
      </c>
      <c r="Z503" s="10">
        <v>1.0369999999999999</v>
      </c>
      <c r="AA503" s="10">
        <v>156.92959999999999</v>
      </c>
      <c r="AB503" s="10">
        <v>10.4</v>
      </c>
      <c r="AD503" s="10">
        <v>1.1816</v>
      </c>
      <c r="AE503" s="10">
        <v>0.45040000000000002</v>
      </c>
      <c r="AF503" s="10">
        <v>70.200599999999994</v>
      </c>
      <c r="AG503" s="10">
        <v>10.4</v>
      </c>
      <c r="AI503" s="10">
        <v>580</v>
      </c>
      <c r="AJ503" s="10" t="s">
        <v>313</v>
      </c>
      <c r="AK503" s="10">
        <v>0.26479999999999998</v>
      </c>
      <c r="AL503" s="10">
        <v>4.82E-2</v>
      </c>
      <c r="AM503" s="10">
        <v>14.5229</v>
      </c>
      <c r="AN503" s="10">
        <v>10.7</v>
      </c>
      <c r="AO503" s="10">
        <v>0.98</v>
      </c>
      <c r="AP503" s="10">
        <v>2.1888000000000001</v>
      </c>
      <c r="AQ503" s="10">
        <v>0.88270000000000004</v>
      </c>
      <c r="AR503" s="10">
        <v>131.01840000000001</v>
      </c>
      <c r="AS503" s="10">
        <v>10.4</v>
      </c>
      <c r="AT503" s="10">
        <v>0.93</v>
      </c>
      <c r="AU503" s="10">
        <v>1.1738999999999999</v>
      </c>
      <c r="AV503" s="10">
        <v>0.34799999999999998</v>
      </c>
      <c r="AW503" s="10">
        <v>66.688999999999993</v>
      </c>
      <c r="AX503" s="10">
        <v>10.6</v>
      </c>
      <c r="AY503" s="10">
        <v>0.96</v>
      </c>
      <c r="AZ503" s="10">
        <v>580</v>
      </c>
      <c r="BA503" s="10" t="s">
        <v>313</v>
      </c>
      <c r="BB503" s="10">
        <v>0.76429999999999998</v>
      </c>
      <c r="BC503" s="10">
        <v>0.24440000000000001</v>
      </c>
      <c r="BD503" s="10">
        <v>43.704999999999998</v>
      </c>
      <c r="BE503" s="10">
        <v>10.6</v>
      </c>
      <c r="BF503" s="10">
        <v>0.95</v>
      </c>
      <c r="BG503" s="10">
        <v>2.9741</v>
      </c>
      <c r="BH503" s="10">
        <v>1.4147000000000001</v>
      </c>
      <c r="BI503" s="10">
        <v>179.38249999999999</v>
      </c>
      <c r="BJ503" s="10">
        <v>10.6</v>
      </c>
      <c r="BK503" s="10">
        <v>0.9</v>
      </c>
      <c r="BL503" s="10">
        <v>1.3259000000000001</v>
      </c>
      <c r="BM503" s="10">
        <v>0.48880000000000001</v>
      </c>
      <c r="BN503" s="10">
        <v>77.700199999999995</v>
      </c>
      <c r="BO503" s="10">
        <v>10.5</v>
      </c>
      <c r="BP503" s="10">
        <v>0.94</v>
      </c>
      <c r="BQ503" s="10">
        <v>580</v>
      </c>
      <c r="BR503" s="10" t="s">
        <v>313</v>
      </c>
      <c r="BS503" s="10">
        <v>0</v>
      </c>
      <c r="BT503" s="10">
        <v>0</v>
      </c>
      <c r="BU503" s="10">
        <v>0</v>
      </c>
      <c r="BV503" s="10">
        <v>10.5</v>
      </c>
      <c r="BW503" s="10">
        <v>0</v>
      </c>
      <c r="BX503" s="10">
        <v>0</v>
      </c>
      <c r="BY503" s="10">
        <v>0</v>
      </c>
      <c r="BZ503" s="10">
        <v>0</v>
      </c>
      <c r="CA503" s="10">
        <v>10.5</v>
      </c>
      <c r="CB503" s="10">
        <v>0</v>
      </c>
      <c r="CC503" s="10">
        <v>0</v>
      </c>
      <c r="CD503" s="10">
        <v>0</v>
      </c>
      <c r="CE503" s="10">
        <v>0</v>
      </c>
      <c r="CF503" s="10">
        <v>10.5</v>
      </c>
      <c r="CG503" s="10">
        <v>0</v>
      </c>
      <c r="CH503" s="10">
        <v>580</v>
      </c>
      <c r="CI503" s="10" t="s">
        <v>313</v>
      </c>
      <c r="CJ503" s="10">
        <v>1.0803</v>
      </c>
      <c r="CK503" s="10">
        <v>0.15390000000000001</v>
      </c>
      <c r="CL503" s="10">
        <v>60</v>
      </c>
      <c r="CM503" s="10">
        <v>10.5</v>
      </c>
      <c r="CN503" s="10">
        <v>0.99</v>
      </c>
      <c r="CO503" s="10">
        <v>1.7521</v>
      </c>
      <c r="CP503" s="10">
        <v>0.79579999999999995</v>
      </c>
      <c r="CQ503" s="10">
        <v>105.8121</v>
      </c>
      <c r="CR503" s="10">
        <v>10.5</v>
      </c>
      <c r="CS503" s="10">
        <v>0.91</v>
      </c>
      <c r="CT503" s="10">
        <v>1.0731999999999999</v>
      </c>
      <c r="CU503" s="10">
        <v>0.51380000000000003</v>
      </c>
      <c r="CV503" s="10">
        <v>65.425899999999999</v>
      </c>
      <c r="CW503" s="10">
        <v>10.5</v>
      </c>
      <c r="CX503" s="10">
        <v>0.9</v>
      </c>
      <c r="CY503" s="10">
        <v>617</v>
      </c>
      <c r="CZ503" s="10" t="s">
        <v>99</v>
      </c>
      <c r="DA503" s="10">
        <v>-14.029</v>
      </c>
      <c r="DB503" s="10">
        <v>-6.3369999999999997</v>
      </c>
      <c r="DC503" s="10">
        <v>-75.398850851715295</v>
      </c>
      <c r="DD503" s="10">
        <v>117.875</v>
      </c>
      <c r="DE503" s="10">
        <v>0.91133836900443255</v>
      </c>
      <c r="DF503" s="10">
        <v>-20.375</v>
      </c>
      <c r="DG503" s="10">
        <v>-8.0820000000000007</v>
      </c>
      <c r="DH503" s="10">
        <v>-107.8503634553838</v>
      </c>
      <c r="DI503" s="10">
        <v>117.34</v>
      </c>
      <c r="DJ503" s="10">
        <v>0.92954258997811701</v>
      </c>
      <c r="DK503" s="10">
        <v>-21.623999999999999</v>
      </c>
      <c r="DL503" s="10">
        <v>-8.1129999999999995</v>
      </c>
      <c r="DM503" s="10">
        <v>-113.57699428489171</v>
      </c>
      <c r="DN503" s="10">
        <v>117.404</v>
      </c>
      <c r="DO503" s="10">
        <v>0.93627222564863466</v>
      </c>
    </row>
    <row r="504" spans="1:119" x14ac:dyDescent="0.25">
      <c r="A504" s="10">
        <v>581</v>
      </c>
      <c r="B504" s="10" t="s">
        <v>91</v>
      </c>
      <c r="C504" s="10">
        <v>2.4300000000000002</v>
      </c>
      <c r="D504" s="10">
        <v>-0.63</v>
      </c>
      <c r="E504" s="10">
        <v>12.06</v>
      </c>
      <c r="F504" s="10">
        <v>120.09</v>
      </c>
      <c r="G504" s="10">
        <v>0.96699999999999997</v>
      </c>
      <c r="H504" s="10">
        <v>2.65</v>
      </c>
      <c r="I504" s="10">
        <v>-0.55000000000000004</v>
      </c>
      <c r="J504" s="10">
        <v>13.12</v>
      </c>
      <c r="K504" s="10">
        <v>118.95</v>
      </c>
      <c r="L504" s="10">
        <v>0.97899999999999998</v>
      </c>
      <c r="M504" s="10">
        <v>3.01</v>
      </c>
      <c r="N504" s="10">
        <v>-0.44</v>
      </c>
      <c r="O504" s="10">
        <v>14.85</v>
      </c>
      <c r="P504" s="10">
        <v>118.23</v>
      </c>
      <c r="Q504" s="10">
        <v>0.99</v>
      </c>
      <c r="R504" s="10">
        <v>581</v>
      </c>
      <c r="S504" s="10" t="s">
        <v>91</v>
      </c>
      <c r="T504" s="10">
        <v>0.5</v>
      </c>
      <c r="U504" s="10">
        <v>0.09</v>
      </c>
      <c r="V504" s="10">
        <v>2.4633777889303179</v>
      </c>
      <c r="W504" s="10">
        <v>119.07</v>
      </c>
      <c r="Y504" s="10">
        <v>0.82</v>
      </c>
      <c r="Z504" s="10">
        <v>0.11</v>
      </c>
      <c r="AA504" s="10">
        <v>4.0069452733180784</v>
      </c>
      <c r="AB504" s="10">
        <v>119.21</v>
      </c>
      <c r="AD504" s="10">
        <v>1.03</v>
      </c>
      <c r="AE504" s="10">
        <v>0.12</v>
      </c>
      <c r="AF504" s="10">
        <v>5.0805585620268605</v>
      </c>
      <c r="AG504" s="10">
        <v>117.84</v>
      </c>
      <c r="AI504" s="10">
        <v>581</v>
      </c>
      <c r="AJ504" s="10" t="s">
        <v>91</v>
      </c>
      <c r="AK504" s="10">
        <v>-1.9307347021607459</v>
      </c>
      <c r="AL504" s="10">
        <v>-0.7696766601290822</v>
      </c>
      <c r="AM504" s="10">
        <v>-10.039156384495262</v>
      </c>
      <c r="AN504" s="10">
        <v>119.53387426262078</v>
      </c>
      <c r="AO504" s="10">
        <v>0.92891026002666266</v>
      </c>
      <c r="AP504" s="10">
        <v>-2.2614122259243183</v>
      </c>
      <c r="AQ504" s="10">
        <v>-0.66283436705148691</v>
      </c>
      <c r="AR504" s="10">
        <v>-11.467522073947531</v>
      </c>
      <c r="AS504" s="10">
        <v>118.644254190334</v>
      </c>
      <c r="AT504" s="10">
        <v>0.95962778269983906</v>
      </c>
      <c r="AU504" s="10">
        <v>-2.4040521550865486</v>
      </c>
      <c r="AV504" s="10">
        <v>-0.74998663042835212</v>
      </c>
      <c r="AW504" s="10">
        <v>-12.226315735608665</v>
      </c>
      <c r="AX504" s="10">
        <v>118.92004364529946</v>
      </c>
      <c r="AY504" s="10">
        <v>0.95462453284364812</v>
      </c>
      <c r="AZ504" s="10">
        <v>581</v>
      </c>
      <c r="BA504" s="10" t="s">
        <v>91</v>
      </c>
      <c r="BB504" s="10">
        <v>-1.7545561627292565</v>
      </c>
      <c r="BC504" s="10">
        <v>-1.1729306409220335</v>
      </c>
      <c r="BD504" s="10">
        <v>-10.214982271079283</v>
      </c>
      <c r="BE504" s="10">
        <v>119.28566363372877</v>
      </c>
      <c r="BF504" s="10">
        <v>0.83134402302124177</v>
      </c>
      <c r="BG504" s="10">
        <v>-2.3232029846171067</v>
      </c>
      <c r="BH504" s="10">
        <v>-1.4219377322001052</v>
      </c>
      <c r="BI504" s="10">
        <v>-13.282314068381412</v>
      </c>
      <c r="BJ504" s="10">
        <v>118.39777821563979</v>
      </c>
      <c r="BK504" s="10">
        <v>0.85292183319321146</v>
      </c>
      <c r="BL504" s="10">
        <v>-2.5616505568717542</v>
      </c>
      <c r="BM504" s="10">
        <v>-1.4441675210134457</v>
      </c>
      <c r="BN504" s="10">
        <v>-14.290289115116186</v>
      </c>
      <c r="BO504" s="10">
        <v>118.80863244921092</v>
      </c>
      <c r="BP504" s="10">
        <v>0.87110447797551038</v>
      </c>
      <c r="BQ504" s="10">
        <v>581</v>
      </c>
      <c r="BR504" s="10" t="s">
        <v>91</v>
      </c>
      <c r="BS504" s="10">
        <v>-1.544</v>
      </c>
      <c r="BT504" s="10">
        <v>-1.1819999999999999</v>
      </c>
      <c r="BU504" s="10">
        <v>-9.3859593025312691</v>
      </c>
      <c r="BV504" s="10">
        <v>119.61</v>
      </c>
      <c r="BW504" s="10">
        <v>0.79403658243729724</v>
      </c>
      <c r="BX504" s="10">
        <v>-2.113</v>
      </c>
      <c r="BY504" s="10">
        <v>-1.4590000000000001</v>
      </c>
      <c r="BZ504" s="10">
        <v>-12.5710464954253</v>
      </c>
      <c r="CA504" s="10">
        <v>117.93</v>
      </c>
      <c r="CB504" s="10">
        <v>0.8228925651311898</v>
      </c>
      <c r="CC504" s="10">
        <v>-2.024</v>
      </c>
      <c r="CD504" s="10">
        <v>-1.34</v>
      </c>
      <c r="CE504" s="10">
        <v>-11.681562829231424</v>
      </c>
      <c r="CF504" s="10">
        <v>119.971</v>
      </c>
      <c r="CG504" s="10">
        <v>0.83382066213498474</v>
      </c>
      <c r="CH504" s="10">
        <v>581</v>
      </c>
      <c r="CI504" s="10" t="s">
        <v>91</v>
      </c>
      <c r="CJ504" s="10">
        <v>-1.4950000000000001</v>
      </c>
      <c r="CK504" s="10">
        <v>-0.66800000000000004</v>
      </c>
      <c r="CL504" s="10">
        <v>-7.8703897282206841</v>
      </c>
      <c r="CM504" s="10">
        <v>120.119</v>
      </c>
      <c r="CN504" s="10">
        <v>0.91300387100307467</v>
      </c>
      <c r="CO504" s="10">
        <v>-1.9219999999999999</v>
      </c>
      <c r="CP504" s="10">
        <v>-0.89700000000000002</v>
      </c>
      <c r="CQ504" s="10">
        <v>-10.340094050470828</v>
      </c>
      <c r="CR504" s="10">
        <v>118.429</v>
      </c>
      <c r="CS504" s="10">
        <v>0.90617109469718116</v>
      </c>
      <c r="CT504" s="10">
        <v>-1.897</v>
      </c>
      <c r="CU504" s="10">
        <v>-0.80800000000000005</v>
      </c>
      <c r="CV504" s="10">
        <v>-9.9013092697503247</v>
      </c>
      <c r="CW504" s="10">
        <v>120.23099999999999</v>
      </c>
      <c r="CX504" s="10">
        <v>0.92002074101742515</v>
      </c>
      <c r="CY504" s="10">
        <v>618</v>
      </c>
      <c r="CZ504" s="10" t="s">
        <v>100</v>
      </c>
      <c r="DA504" s="10">
        <v>-18.491</v>
      </c>
      <c r="DB504" s="10">
        <v>-7.2789999999999999</v>
      </c>
      <c r="DC504" s="10">
        <v>-97.354013334217697</v>
      </c>
      <c r="DD504" s="10">
        <v>117.85</v>
      </c>
      <c r="DE504" s="10">
        <v>0.93049988703320696</v>
      </c>
      <c r="DF504" s="10">
        <v>-30.023</v>
      </c>
      <c r="DG504" s="10">
        <v>-13.62</v>
      </c>
      <c r="DH504" s="10">
        <v>-162.34006394889263</v>
      </c>
      <c r="DI504" s="10">
        <v>117.248</v>
      </c>
      <c r="DJ504" s="10">
        <v>0.91067266919428047</v>
      </c>
      <c r="DK504" s="10">
        <v>-28.206</v>
      </c>
      <c r="DL504" s="10">
        <v>-12.744999999999999</v>
      </c>
      <c r="DM504" s="10">
        <v>-152.29659656181946</v>
      </c>
      <c r="DN504" s="10">
        <v>117.337</v>
      </c>
      <c r="DO504" s="10">
        <v>0.91128809325062421</v>
      </c>
    </row>
    <row r="505" spans="1:119" x14ac:dyDescent="0.25">
      <c r="A505" s="10">
        <v>582</v>
      </c>
      <c r="B505" s="10" t="s">
        <v>92</v>
      </c>
      <c r="C505" s="10">
        <v>2.39</v>
      </c>
      <c r="D505" s="10">
        <v>0.96</v>
      </c>
      <c r="E505" s="10">
        <v>12.37</v>
      </c>
      <c r="F505" s="10">
        <v>120.09</v>
      </c>
      <c r="G505" s="10">
        <v>0.92700000000000005</v>
      </c>
      <c r="H505" s="10">
        <v>2.0499999999999998</v>
      </c>
      <c r="I505" s="10">
        <v>0.82</v>
      </c>
      <c r="J505" s="10">
        <v>10.74</v>
      </c>
      <c r="K505" s="10">
        <v>118.95</v>
      </c>
      <c r="L505" s="10">
        <v>0.92800000000000005</v>
      </c>
      <c r="M505" s="10">
        <v>2.33</v>
      </c>
      <c r="N505" s="10">
        <v>0.94</v>
      </c>
      <c r="O505" s="10">
        <v>12.26</v>
      </c>
      <c r="P505" s="10">
        <v>118.23</v>
      </c>
      <c r="Q505" s="10">
        <v>0.92700000000000005</v>
      </c>
      <c r="R505" s="10">
        <v>582</v>
      </c>
      <c r="S505" s="10" t="s">
        <v>92</v>
      </c>
      <c r="T505" s="10">
        <v>1.2</v>
      </c>
      <c r="U505" s="10">
        <v>0.39</v>
      </c>
      <c r="V505" s="10">
        <v>6.1181791573398376</v>
      </c>
      <c r="W505" s="10">
        <v>119.07</v>
      </c>
      <c r="Y505" s="10">
        <v>1.08</v>
      </c>
      <c r="Z505" s="10">
        <v>0.37</v>
      </c>
      <c r="AA505" s="10">
        <v>5.5285654170999567</v>
      </c>
      <c r="AB505" s="10">
        <v>119.22</v>
      </c>
      <c r="AD505" s="10">
        <v>1.1599999999999999</v>
      </c>
      <c r="AE505" s="10">
        <v>0.36</v>
      </c>
      <c r="AF505" s="10">
        <v>5.9502503373462119</v>
      </c>
      <c r="AG505" s="10">
        <v>117.85</v>
      </c>
      <c r="AI505" s="10">
        <v>582</v>
      </c>
      <c r="AJ505" s="10" t="s">
        <v>92</v>
      </c>
      <c r="AK505" s="10">
        <v>-2.1056285509356281</v>
      </c>
      <c r="AL505" s="10">
        <v>-0.6026279423076939</v>
      </c>
      <c r="AM505" s="10">
        <v>-10.57543198525474</v>
      </c>
      <c r="AN505" s="10">
        <v>119.56897651237723</v>
      </c>
      <c r="AO505" s="10">
        <v>0.9614008574016587</v>
      </c>
      <c r="AP505" s="10">
        <v>-2.392065473346852</v>
      </c>
      <c r="AQ505" s="10">
        <v>-0.70354982055280058</v>
      </c>
      <c r="AR505" s="10">
        <v>-12.129331981340448</v>
      </c>
      <c r="AS505" s="10">
        <v>118.68381872919761</v>
      </c>
      <c r="AT505" s="10">
        <v>0.95936537650983211</v>
      </c>
      <c r="AU505" s="10">
        <v>-2.3114231805403902</v>
      </c>
      <c r="AV505" s="10">
        <v>-0.70179078176551246</v>
      </c>
      <c r="AW505" s="10">
        <v>-11.72374050454671</v>
      </c>
      <c r="AX505" s="10">
        <v>118.95989724963285</v>
      </c>
      <c r="AY505" s="10">
        <v>0.95686806286779469</v>
      </c>
      <c r="AZ505" s="10">
        <v>582</v>
      </c>
      <c r="BA505" s="10" t="s">
        <v>92</v>
      </c>
      <c r="BB505" s="10">
        <v>-1.024755012055224</v>
      </c>
      <c r="BC505" s="10">
        <v>-0.99945349380174209</v>
      </c>
      <c r="BD505" s="10">
        <v>-6.9273062722354206</v>
      </c>
      <c r="BE505" s="10">
        <v>119.30239293855144</v>
      </c>
      <c r="BF505" s="10">
        <v>0.7158893140028938</v>
      </c>
      <c r="BG505" s="10">
        <v>-1.2237537743262852</v>
      </c>
      <c r="BH505" s="10">
        <v>-0.98452195624615835</v>
      </c>
      <c r="BI505" s="10">
        <v>-7.6570477936784567</v>
      </c>
      <c r="BJ505" s="10">
        <v>118.42679689741907</v>
      </c>
      <c r="BK505" s="10">
        <v>0.7791517958627443</v>
      </c>
      <c r="BL505" s="10">
        <v>-1.0959850838473042</v>
      </c>
      <c r="BM505" s="10">
        <v>-0.88686304803122418</v>
      </c>
      <c r="BN505" s="10">
        <v>-6.8491408946687002</v>
      </c>
      <c r="BO505" s="10">
        <v>118.84467159399323</v>
      </c>
      <c r="BP505" s="10">
        <v>0.77737075995257776</v>
      </c>
      <c r="BQ505" s="10">
        <v>582</v>
      </c>
      <c r="BR505" s="10" t="s">
        <v>92</v>
      </c>
      <c r="BS505" s="10">
        <v>-2.141</v>
      </c>
      <c r="BT505" s="10">
        <v>-1.6950000000000001</v>
      </c>
      <c r="BU505" s="10">
        <v>-13.179764421775051</v>
      </c>
      <c r="BV505" s="10">
        <v>119.622</v>
      </c>
      <c r="BW505" s="10">
        <v>0.78403839875222769</v>
      </c>
      <c r="BX505" s="10">
        <v>-2.2170000000000001</v>
      </c>
      <c r="BY505" s="10">
        <v>-1.55</v>
      </c>
      <c r="BZ505" s="10">
        <v>-13.240019214683606</v>
      </c>
      <c r="CA505" s="10">
        <v>117.96</v>
      </c>
      <c r="CB505" s="10">
        <v>0.81956176014665927</v>
      </c>
      <c r="CC505" s="10">
        <v>-2.34</v>
      </c>
      <c r="CD505" s="10">
        <v>-1.831</v>
      </c>
      <c r="CE505" s="10">
        <v>-14.296490556241485</v>
      </c>
      <c r="CF505" s="10">
        <v>119.99</v>
      </c>
      <c r="CG505" s="10">
        <v>0.78755471332501181</v>
      </c>
      <c r="CH505" s="10">
        <v>582</v>
      </c>
      <c r="CI505" s="10" t="s">
        <v>92</v>
      </c>
      <c r="CJ505" s="10">
        <v>-1.3049999999999999</v>
      </c>
      <c r="CK505" s="10">
        <v>-0.745</v>
      </c>
      <c r="CL505" s="10">
        <v>-7.2223139737769593</v>
      </c>
      <c r="CM505" s="10">
        <v>120.124</v>
      </c>
      <c r="CN505" s="10">
        <v>0.86844783041548468</v>
      </c>
      <c r="CO505" s="10">
        <v>-1.44</v>
      </c>
      <c r="CP505" s="10">
        <v>-0.75900000000000001</v>
      </c>
      <c r="CQ505" s="10">
        <v>-7.9343636799735773</v>
      </c>
      <c r="CR505" s="10">
        <v>118.447</v>
      </c>
      <c r="CS505" s="10">
        <v>0.88463821504913909</v>
      </c>
      <c r="CT505" s="10">
        <v>-1.3819999999999999</v>
      </c>
      <c r="CU505" s="10">
        <v>-0.77700000000000002</v>
      </c>
      <c r="CV505" s="10">
        <v>-7.6123964250994991</v>
      </c>
      <c r="CW505" s="10">
        <v>120.246</v>
      </c>
      <c r="CX505" s="10">
        <v>0.87167658602848452</v>
      </c>
      <c r="CY505" s="10">
        <v>619</v>
      </c>
      <c r="CZ505" s="10" t="s">
        <v>39</v>
      </c>
      <c r="DA505" s="10">
        <v>14.029</v>
      </c>
      <c r="DB505" s="10">
        <v>6.3369999999999997</v>
      </c>
      <c r="DC505" s="10">
        <v>75.398850851715295</v>
      </c>
      <c r="DD505" s="10">
        <v>117.875</v>
      </c>
      <c r="DE505" s="10">
        <v>0.91133836900443255</v>
      </c>
      <c r="DF505" s="10">
        <v>20.375</v>
      </c>
      <c r="DG505" s="10">
        <v>8.0820000000000007</v>
      </c>
      <c r="DH505" s="10">
        <v>107.8503634553838</v>
      </c>
      <c r="DI505" s="10">
        <v>117.34</v>
      </c>
      <c r="DJ505" s="10">
        <v>0.92954258997811701</v>
      </c>
      <c r="DK505" s="10">
        <v>21.623999999999999</v>
      </c>
      <c r="DL505" s="10">
        <v>8.1129999999999995</v>
      </c>
      <c r="DM505" s="10">
        <v>113.57699428489171</v>
      </c>
      <c r="DN505" s="10">
        <v>117.404</v>
      </c>
      <c r="DO505" s="10">
        <v>0.93627222564863466</v>
      </c>
    </row>
    <row r="506" spans="1:119" x14ac:dyDescent="0.25">
      <c r="A506" s="10">
        <v>583</v>
      </c>
      <c r="B506" s="10" t="s">
        <v>39</v>
      </c>
      <c r="C506" s="10">
        <v>2.4300000000000002</v>
      </c>
      <c r="D506" s="10">
        <v>0.64</v>
      </c>
      <c r="E506" s="10">
        <v>12.06</v>
      </c>
      <c r="F506" s="10">
        <v>120.05</v>
      </c>
      <c r="G506" s="10">
        <v>0.96699999999999997</v>
      </c>
      <c r="H506" s="10">
        <v>2.65</v>
      </c>
      <c r="I506" s="10">
        <v>0.7</v>
      </c>
      <c r="J506" s="10">
        <v>13.29</v>
      </c>
      <c r="K506" s="10">
        <v>118.91</v>
      </c>
      <c r="L506" s="10">
        <v>0.96699999999999997</v>
      </c>
      <c r="M506" s="10">
        <v>3.01</v>
      </c>
      <c r="N506" s="10">
        <v>0.8</v>
      </c>
      <c r="O506" s="10">
        <v>15.2</v>
      </c>
      <c r="P506" s="10">
        <v>118.17</v>
      </c>
      <c r="Q506" s="10">
        <v>0.96699999999999997</v>
      </c>
      <c r="R506" s="10">
        <v>583</v>
      </c>
      <c r="S506" s="10" t="s">
        <v>39</v>
      </c>
      <c r="T506" s="10">
        <v>-0.5</v>
      </c>
      <c r="U506" s="10">
        <v>-0.09</v>
      </c>
      <c r="V506" s="10">
        <v>-2.4633777889303179</v>
      </c>
      <c r="W506" s="10">
        <v>119.07</v>
      </c>
      <c r="Y506" s="10">
        <v>-0.82</v>
      </c>
      <c r="Z506" s="10">
        <v>-0.11</v>
      </c>
      <c r="AA506" s="10">
        <v>-4.0069452733180784</v>
      </c>
      <c r="AB506" s="10">
        <v>119.21</v>
      </c>
      <c r="AD506" s="10">
        <v>-1.03</v>
      </c>
      <c r="AE506" s="10">
        <v>-0.12</v>
      </c>
      <c r="AF506" s="10">
        <v>-5.0805585620268605</v>
      </c>
      <c r="AG506" s="10">
        <v>117.84</v>
      </c>
      <c r="AI506" s="10">
        <v>583</v>
      </c>
      <c r="AJ506" s="10" t="s">
        <v>39</v>
      </c>
      <c r="AK506" s="10">
        <v>1.930734702159896</v>
      </c>
      <c r="AL506" s="10">
        <v>0.76967666012778968</v>
      </c>
      <c r="AM506" s="10">
        <v>10.039156384489136</v>
      </c>
      <c r="AN506" s="10">
        <v>119.53387426262078</v>
      </c>
      <c r="AO506" s="10">
        <v>0.92891026002682042</v>
      </c>
      <c r="AP506" s="10">
        <v>2.2614122259236753</v>
      </c>
      <c r="AQ506" s="10">
        <v>0.66283436705118548</v>
      </c>
      <c r="AR506" s="10">
        <v>11.467522073944119</v>
      </c>
      <c r="AS506" s="10">
        <v>118.644254190334</v>
      </c>
      <c r="AT506" s="10">
        <v>0.95962778269985172</v>
      </c>
      <c r="AU506" s="10">
        <v>2.4040521550861009</v>
      </c>
      <c r="AV506" s="10">
        <v>0.74998663042766245</v>
      </c>
      <c r="AW506" s="10">
        <v>12.22631573560559</v>
      </c>
      <c r="AX506" s="10">
        <v>118.92004364529946</v>
      </c>
      <c r="AY506" s="10">
        <v>0.95462453284371029</v>
      </c>
      <c r="AZ506" s="10">
        <v>583</v>
      </c>
      <c r="BA506" s="10" t="s">
        <v>39</v>
      </c>
      <c r="BB506" s="10">
        <v>1.7545561627292681</v>
      </c>
      <c r="BC506" s="10">
        <v>1.1729306409220117</v>
      </c>
      <c r="BD506" s="10">
        <v>10.214982271079268</v>
      </c>
      <c r="BE506" s="10">
        <v>119.28566363372877</v>
      </c>
      <c r="BF506" s="10">
        <v>0.83134402302124821</v>
      </c>
      <c r="BG506" s="10">
        <v>2.3232029846172826</v>
      </c>
      <c r="BH506" s="10">
        <v>1.4219377322010565</v>
      </c>
      <c r="BI506" s="10">
        <v>13.282314068384565</v>
      </c>
      <c r="BJ506" s="10">
        <v>118.39777821563979</v>
      </c>
      <c r="BK506" s="10">
        <v>0.85292183319307358</v>
      </c>
      <c r="BL506" s="10">
        <v>2.5616505568717565</v>
      </c>
      <c r="BM506" s="10">
        <v>1.4441675210128011</v>
      </c>
      <c r="BN506" s="10">
        <v>14.290289115114657</v>
      </c>
      <c r="BO506" s="10">
        <v>118.80863244921092</v>
      </c>
      <c r="BP506" s="10">
        <v>0.87110447797560442</v>
      </c>
      <c r="BQ506" s="10">
        <v>583</v>
      </c>
      <c r="BR506" s="10" t="s">
        <v>39</v>
      </c>
      <c r="BS506" s="10">
        <v>1.544</v>
      </c>
      <c r="BT506" s="10">
        <v>1.1819999999999999</v>
      </c>
      <c r="BU506" s="10">
        <v>9.3859593025312691</v>
      </c>
      <c r="BV506" s="10">
        <v>119.61</v>
      </c>
      <c r="BW506" s="10">
        <v>0.79403658243729724</v>
      </c>
      <c r="BX506" s="10">
        <v>2.113</v>
      </c>
      <c r="BY506" s="10">
        <v>1.4590000000000001</v>
      </c>
      <c r="BZ506" s="10">
        <v>12.5710464954253</v>
      </c>
      <c r="CA506" s="10">
        <v>117.93</v>
      </c>
      <c r="CB506" s="10">
        <v>0.8228925651311898</v>
      </c>
      <c r="CC506" s="10">
        <v>2.024</v>
      </c>
      <c r="CD506" s="10">
        <v>1.34</v>
      </c>
      <c r="CE506" s="10">
        <v>11.681562829231424</v>
      </c>
      <c r="CF506" s="10">
        <v>119.971</v>
      </c>
      <c r="CG506" s="10">
        <v>0.83382066213498474</v>
      </c>
      <c r="CH506" s="10">
        <v>583</v>
      </c>
      <c r="CI506" s="10" t="s">
        <v>39</v>
      </c>
      <c r="CJ506" s="10">
        <v>1.4950000000000001</v>
      </c>
      <c r="CK506" s="10">
        <v>0.66800000000000004</v>
      </c>
      <c r="CL506" s="10">
        <v>7.8703897282206841</v>
      </c>
      <c r="CM506" s="10">
        <v>120.119</v>
      </c>
      <c r="CN506" s="10">
        <v>0.91300387100307467</v>
      </c>
      <c r="CO506" s="10">
        <v>1.9219999999999999</v>
      </c>
      <c r="CP506" s="10">
        <v>0.89700000000000002</v>
      </c>
      <c r="CQ506" s="10">
        <v>10.340094050470828</v>
      </c>
      <c r="CR506" s="10">
        <v>118.429</v>
      </c>
      <c r="CS506" s="10">
        <v>0.90617109469718116</v>
      </c>
      <c r="CT506" s="10">
        <v>1.897</v>
      </c>
      <c r="CU506" s="10">
        <v>0.80800000000000005</v>
      </c>
      <c r="CV506" s="10">
        <v>9.9013092697503247</v>
      </c>
      <c r="CW506" s="10">
        <v>120.23099999999999</v>
      </c>
      <c r="CX506" s="10">
        <v>0.92002074101742515</v>
      </c>
      <c r="CY506" s="10">
        <v>620</v>
      </c>
      <c r="CZ506" s="10" t="s">
        <v>40</v>
      </c>
      <c r="DA506" s="10">
        <v>18.491</v>
      </c>
      <c r="DB506" s="10">
        <v>7.2789999999999999</v>
      </c>
      <c r="DC506" s="10">
        <v>97.354013334217697</v>
      </c>
      <c r="DD506" s="10">
        <v>117.85</v>
      </c>
      <c r="DE506" s="10">
        <v>0.93049988703320696</v>
      </c>
      <c r="DF506" s="10">
        <v>30.023</v>
      </c>
      <c r="DG506" s="10">
        <v>13.62</v>
      </c>
      <c r="DH506" s="10">
        <v>162.34006394889263</v>
      </c>
      <c r="DI506" s="10">
        <v>117.248</v>
      </c>
      <c r="DJ506" s="10">
        <v>0.91067266919428047</v>
      </c>
      <c r="DK506" s="10">
        <v>28.206</v>
      </c>
      <c r="DL506" s="10">
        <v>12.744999999999999</v>
      </c>
      <c r="DM506" s="10">
        <v>152.29659656181946</v>
      </c>
      <c r="DN506" s="10">
        <v>117.337</v>
      </c>
      <c r="DO506" s="10">
        <v>0.91128809325062421</v>
      </c>
    </row>
    <row r="507" spans="1:119" x14ac:dyDescent="0.25">
      <c r="A507" s="10">
        <v>584</v>
      </c>
      <c r="B507" s="10" t="s">
        <v>40</v>
      </c>
      <c r="C507" s="10">
        <v>2.39</v>
      </c>
      <c r="D507" s="10">
        <v>1.17</v>
      </c>
      <c r="E507" s="10">
        <v>12.78</v>
      </c>
      <c r="F507" s="10">
        <v>120.04</v>
      </c>
      <c r="G507" s="10">
        <v>0.89800000000000002</v>
      </c>
      <c r="H507" s="10">
        <v>2.0499999999999998</v>
      </c>
      <c r="I507" s="10">
        <v>1.03</v>
      </c>
      <c r="J507" s="10">
        <v>11.15</v>
      </c>
      <c r="K507" s="10">
        <v>118.91</v>
      </c>
      <c r="L507" s="10">
        <v>0.89400000000000002</v>
      </c>
      <c r="M507" s="10">
        <v>2.33</v>
      </c>
      <c r="N507" s="10">
        <v>1.1499999999999999</v>
      </c>
      <c r="O507" s="10">
        <v>12.66</v>
      </c>
      <c r="P507" s="10">
        <v>118.17</v>
      </c>
      <c r="Q507" s="10">
        <v>0.89700000000000002</v>
      </c>
      <c r="R507" s="10">
        <v>584</v>
      </c>
      <c r="S507" s="10" t="s">
        <v>40</v>
      </c>
      <c r="T507" s="10">
        <v>-1.2</v>
      </c>
      <c r="U507" s="10">
        <v>-0.39</v>
      </c>
      <c r="V507" s="10">
        <v>-6.1181791573398376</v>
      </c>
      <c r="W507" s="10">
        <v>119.07</v>
      </c>
      <c r="Y507" s="10">
        <v>-1.08</v>
      </c>
      <c r="Z507" s="10">
        <v>-0.37</v>
      </c>
      <c r="AA507" s="10">
        <v>-5.5285654170999567</v>
      </c>
      <c r="AB507" s="10">
        <v>119.22</v>
      </c>
      <c r="AD507" s="10">
        <v>-1.1599999999999999</v>
      </c>
      <c r="AE507" s="10">
        <v>-0.36</v>
      </c>
      <c r="AF507" s="10">
        <v>-5.9502503373462119</v>
      </c>
      <c r="AG507" s="10">
        <v>117.85</v>
      </c>
      <c r="AI507" s="10">
        <v>584</v>
      </c>
      <c r="AJ507" s="10" t="s">
        <v>40</v>
      </c>
      <c r="AK507" s="10">
        <v>2.105628550935692</v>
      </c>
      <c r="AL507" s="10">
        <v>0.60262794230901517</v>
      </c>
      <c r="AM507" s="10">
        <v>10.575431985256794</v>
      </c>
      <c r="AN507" s="10">
        <v>119.56897651237723</v>
      </c>
      <c r="AO507" s="10">
        <v>0.96140085740150139</v>
      </c>
      <c r="AP507" s="10">
        <v>2.3920654733462898</v>
      </c>
      <c r="AQ507" s="10">
        <v>0.70354982055252713</v>
      </c>
      <c r="AR507" s="10">
        <v>12.129331981337449</v>
      </c>
      <c r="AS507" s="10">
        <v>118.68381872919761</v>
      </c>
      <c r="AT507" s="10">
        <v>0.95936537650984388</v>
      </c>
      <c r="AU507" s="10">
        <v>2.3114231805404875</v>
      </c>
      <c r="AV507" s="10">
        <v>0.70179078176617904</v>
      </c>
      <c r="AW507" s="10">
        <v>11.723740504548102</v>
      </c>
      <c r="AX507" s="10">
        <v>118.95989724963285</v>
      </c>
      <c r="AY507" s="10">
        <v>0.9568680628677213</v>
      </c>
      <c r="AZ507" s="10">
        <v>584</v>
      </c>
      <c r="BA507" s="10" t="s">
        <v>40</v>
      </c>
      <c r="BB507" s="10">
        <v>1.0247550120551883</v>
      </c>
      <c r="BC507" s="10">
        <v>0.99945349380092841</v>
      </c>
      <c r="BD507" s="10">
        <v>6.9273062722325482</v>
      </c>
      <c r="BE507" s="10">
        <v>119.30239293855144</v>
      </c>
      <c r="BF507" s="10">
        <v>0.71588931400316569</v>
      </c>
      <c r="BG507" s="10">
        <v>1.2237537743263946</v>
      </c>
      <c r="BH507" s="10">
        <v>0.98452195624504535</v>
      </c>
      <c r="BI507" s="10">
        <v>7.6570477936754706</v>
      </c>
      <c r="BJ507" s="10">
        <v>118.42679689741907</v>
      </c>
      <c r="BK507" s="10">
        <v>0.77915179586311789</v>
      </c>
      <c r="BL507" s="10">
        <v>1.0959850838473255</v>
      </c>
      <c r="BM507" s="10">
        <v>0.88686304803046989</v>
      </c>
      <c r="BN507" s="10">
        <v>6.8491408946664754</v>
      </c>
      <c r="BO507" s="10">
        <v>118.84467159399323</v>
      </c>
      <c r="BP507" s="10">
        <v>0.77737075995284544</v>
      </c>
      <c r="BQ507" s="10">
        <v>584</v>
      </c>
      <c r="BR507" s="10" t="s">
        <v>40</v>
      </c>
      <c r="BS507" s="10">
        <v>2.141</v>
      </c>
      <c r="BT507" s="10">
        <v>1.6950000000000001</v>
      </c>
      <c r="BU507" s="10">
        <v>13.179764421775051</v>
      </c>
      <c r="BV507" s="10">
        <v>119.622</v>
      </c>
      <c r="BW507" s="10">
        <v>0.78403839875222769</v>
      </c>
      <c r="BX507" s="10">
        <v>2.2170000000000001</v>
      </c>
      <c r="BY507" s="10">
        <v>1.55</v>
      </c>
      <c r="BZ507" s="10">
        <v>13.240019214683606</v>
      </c>
      <c r="CA507" s="10">
        <v>117.96</v>
      </c>
      <c r="CB507" s="10">
        <v>0.81956176014665927</v>
      </c>
      <c r="CC507" s="10">
        <v>2.34</v>
      </c>
      <c r="CD507" s="10">
        <v>1.831</v>
      </c>
      <c r="CE507" s="10">
        <v>14.296490556241485</v>
      </c>
      <c r="CF507" s="10">
        <v>119.99</v>
      </c>
      <c r="CG507" s="10">
        <v>0.78755471332501181</v>
      </c>
      <c r="CH507" s="10">
        <v>584</v>
      </c>
      <c r="CI507" s="10" t="s">
        <v>40</v>
      </c>
      <c r="CJ507" s="10">
        <v>1.3049999999999999</v>
      </c>
      <c r="CK507" s="10">
        <v>0.745</v>
      </c>
      <c r="CL507" s="10">
        <v>7.2223139737769593</v>
      </c>
      <c r="CM507" s="10">
        <v>120.124</v>
      </c>
      <c r="CN507" s="10">
        <v>0.86844783041548468</v>
      </c>
      <c r="CO507" s="10">
        <v>1.44</v>
      </c>
      <c r="CP507" s="10">
        <v>0.75900000000000001</v>
      </c>
      <c r="CQ507" s="10">
        <v>7.9343636799735773</v>
      </c>
      <c r="CR507" s="10">
        <v>118.447</v>
      </c>
      <c r="CS507" s="10">
        <v>0.88463821504913909</v>
      </c>
      <c r="CT507" s="10">
        <v>1.3819999999999999</v>
      </c>
      <c r="CU507" s="10">
        <v>0.77700000000000002</v>
      </c>
      <c r="CV507" s="10">
        <v>7.6123964250994991</v>
      </c>
      <c r="CW507" s="10">
        <v>120.246</v>
      </c>
      <c r="CX507" s="10">
        <v>0.87167658602848452</v>
      </c>
      <c r="CY507" s="10">
        <v>621</v>
      </c>
      <c r="CZ507" s="10" t="s">
        <v>101</v>
      </c>
    </row>
    <row r="508" spans="1:119" x14ac:dyDescent="0.25">
      <c r="A508" s="10">
        <v>585</v>
      </c>
      <c r="B508" s="10" t="s">
        <v>902</v>
      </c>
      <c r="C508" s="10">
        <v>1.1499999999999999</v>
      </c>
      <c r="D508" s="10">
        <v>0.63</v>
      </c>
      <c r="E508" s="10">
        <v>20.45</v>
      </c>
      <c r="F508" s="10">
        <v>37.090000000000003</v>
      </c>
      <c r="G508" s="10">
        <v>0.878</v>
      </c>
      <c r="H508" s="10">
        <v>1.08</v>
      </c>
      <c r="I508" s="10">
        <v>0.6</v>
      </c>
      <c r="J508" s="10">
        <v>19.399999999999999</v>
      </c>
      <c r="K508" s="10">
        <v>36.79</v>
      </c>
      <c r="L508" s="10">
        <v>0.876</v>
      </c>
      <c r="M508" s="10">
        <v>1.17</v>
      </c>
      <c r="N508" s="10">
        <v>0.64</v>
      </c>
      <c r="O508" s="10">
        <v>21.12</v>
      </c>
      <c r="P508" s="10">
        <v>36.51</v>
      </c>
      <c r="Q508" s="10">
        <v>0.878</v>
      </c>
      <c r="R508" s="10">
        <v>585</v>
      </c>
      <c r="S508" s="10" t="s">
        <v>93</v>
      </c>
      <c r="T508" s="10">
        <v>-0.36</v>
      </c>
      <c r="U508" s="10">
        <v>-0.13</v>
      </c>
      <c r="V508" s="10">
        <v>-6.1589368427971829</v>
      </c>
      <c r="W508" s="10">
        <v>35.880000000000003</v>
      </c>
      <c r="Y508" s="10">
        <v>-0.36</v>
      </c>
      <c r="Z508" s="10">
        <v>-0.13</v>
      </c>
      <c r="AA508" s="10">
        <v>-6.1503660985127464</v>
      </c>
      <c r="AB508" s="10">
        <v>35.93</v>
      </c>
      <c r="AD508" s="10">
        <v>-0.36</v>
      </c>
      <c r="AE508" s="10">
        <v>-0.13</v>
      </c>
      <c r="AF508" s="10">
        <v>-6.2213584999876952</v>
      </c>
      <c r="AG508" s="10">
        <v>35.520000000000003</v>
      </c>
      <c r="AI508" s="10">
        <v>585</v>
      </c>
      <c r="AJ508" s="10" t="s">
        <v>93</v>
      </c>
      <c r="AK508" s="10">
        <v>0.45352534495856789</v>
      </c>
      <c r="AL508" s="10">
        <v>0.14881674294992564</v>
      </c>
      <c r="AM508" s="10">
        <v>7.5447895532813449</v>
      </c>
      <c r="AN508" s="10">
        <v>36.525761651142872</v>
      </c>
      <c r="AO508" s="10">
        <v>0.95015514347184815</v>
      </c>
      <c r="AP508" s="10">
        <v>0.41330345737354557</v>
      </c>
      <c r="AQ508" s="10">
        <v>0.13842819983219107</v>
      </c>
      <c r="AR508" s="10">
        <v>6.9494977476331936</v>
      </c>
      <c r="AS508" s="10">
        <v>36.211149591618188</v>
      </c>
      <c r="AT508" s="10">
        <v>0.94822779151877301</v>
      </c>
      <c r="AU508" s="10">
        <v>0.44839502302668216</v>
      </c>
      <c r="AV508" s="10">
        <v>0.14702728950589131</v>
      </c>
      <c r="AW508" s="10">
        <v>7.5057698197537634</v>
      </c>
      <c r="AX508" s="10">
        <v>36.297772886191026</v>
      </c>
      <c r="AY508" s="10">
        <v>0.95022168111204142</v>
      </c>
      <c r="AZ508" s="10">
        <v>585</v>
      </c>
      <c r="BA508" s="10" t="s">
        <v>93</v>
      </c>
      <c r="BB508" s="10">
        <v>0.62110519728766278</v>
      </c>
      <c r="BC508" s="10">
        <v>0.23169050335976649</v>
      </c>
      <c r="BD508" s="10">
        <v>10.561537149701085</v>
      </c>
      <c r="BE508" s="10">
        <v>36.23831878613322</v>
      </c>
      <c r="BF508" s="10">
        <v>0.936934786811495</v>
      </c>
      <c r="BG508" s="10">
        <v>0.80309121873802725</v>
      </c>
      <c r="BH508" s="10">
        <v>0.2338387274311059</v>
      </c>
      <c r="BI508" s="10">
        <v>13.466567519601195</v>
      </c>
      <c r="BJ508" s="10">
        <v>35.860682532616998</v>
      </c>
      <c r="BK508" s="10">
        <v>0.96012722762410185</v>
      </c>
      <c r="BL508" s="10">
        <v>0.98763971322731336</v>
      </c>
      <c r="BM508" s="10">
        <v>0.31787368846385733</v>
      </c>
      <c r="BN508" s="10">
        <v>16.649906400765062</v>
      </c>
      <c r="BO508" s="10">
        <v>35.977396200327092</v>
      </c>
      <c r="BP508" s="10">
        <v>0.95191110220972885</v>
      </c>
      <c r="BQ508" s="10">
        <v>585</v>
      </c>
      <c r="BR508" s="10" t="s">
        <v>902</v>
      </c>
      <c r="BS508" s="10">
        <v>0.312</v>
      </c>
      <c r="BT508" s="10">
        <v>0.23300000000000001</v>
      </c>
      <c r="BU508" s="10">
        <v>6.2222038435504681</v>
      </c>
      <c r="BV508" s="10">
        <v>36.131999999999998</v>
      </c>
      <c r="BW508" s="10">
        <v>0.80123097474944405</v>
      </c>
      <c r="BX508" s="10">
        <v>0.38900000000000001</v>
      </c>
      <c r="BY508" s="10">
        <v>0.219</v>
      </c>
      <c r="BZ508" s="10">
        <v>7.2265528117228506</v>
      </c>
      <c r="CA508" s="10">
        <v>35.664999999999999</v>
      </c>
      <c r="CB508" s="10">
        <v>0.87139600543256968</v>
      </c>
      <c r="CC508" s="10">
        <v>0.44500000000000001</v>
      </c>
      <c r="CD508" s="10">
        <v>0.248</v>
      </c>
      <c r="CE508" s="10">
        <v>8.1265785307739673</v>
      </c>
      <c r="CF508" s="10">
        <v>36.192999999999998</v>
      </c>
      <c r="CG508" s="10">
        <v>0.87350835700338203</v>
      </c>
      <c r="CH508" s="10">
        <v>585</v>
      </c>
      <c r="CI508" s="10" t="s">
        <v>902</v>
      </c>
      <c r="CJ508" s="10">
        <v>0.58199999999999996</v>
      </c>
      <c r="CK508" s="10">
        <v>0.45800000000000002</v>
      </c>
      <c r="CL508" s="10">
        <v>11.665133516274372</v>
      </c>
      <c r="CM508" s="10">
        <v>36.655000000000001</v>
      </c>
      <c r="CN508" s="10">
        <v>0.78584956926514482</v>
      </c>
      <c r="CO508" s="10">
        <v>0.62</v>
      </c>
      <c r="CP508" s="10">
        <v>0.45900000000000002</v>
      </c>
      <c r="CQ508" s="10">
        <v>12.327740800840784</v>
      </c>
      <c r="CR508" s="10">
        <v>36.128</v>
      </c>
      <c r="CS508" s="10">
        <v>0.80371791221694178</v>
      </c>
      <c r="CT508" s="10">
        <v>0.59199999999999997</v>
      </c>
      <c r="CU508" s="10">
        <v>0.46</v>
      </c>
      <c r="CV508" s="10">
        <v>11.800568508240501</v>
      </c>
      <c r="CW508" s="10">
        <v>36.68</v>
      </c>
      <c r="CX508" s="10">
        <v>0.78963942180278024</v>
      </c>
      <c r="CY508" s="10">
        <v>622</v>
      </c>
      <c r="CZ508" s="10" t="s">
        <v>102</v>
      </c>
      <c r="DA508" s="10">
        <v>8.6379999999999999</v>
      </c>
      <c r="DB508" s="10">
        <v>3.8260000000000001</v>
      </c>
      <c r="DC508" s="10">
        <v>148.06204034695412</v>
      </c>
      <c r="DD508" s="10">
        <v>36.838999999999999</v>
      </c>
      <c r="DE508" s="10">
        <v>0.9143258740746435</v>
      </c>
      <c r="DF508" s="10">
        <v>11.333</v>
      </c>
      <c r="DG508" s="10">
        <v>4.2930000000000001</v>
      </c>
      <c r="DH508" s="10">
        <v>191.69912534089562</v>
      </c>
      <c r="DI508" s="10">
        <v>36.499000000000002</v>
      </c>
      <c r="DJ508" s="10">
        <v>0.93515406118129973</v>
      </c>
      <c r="DK508" s="10">
        <v>12.728</v>
      </c>
      <c r="DL508" s="10">
        <v>4.4359999999999999</v>
      </c>
      <c r="DM508" s="10">
        <v>213.10710892697023</v>
      </c>
      <c r="DN508" s="10">
        <v>36.517000000000003</v>
      </c>
      <c r="DO508" s="10">
        <v>0.94429243494334747</v>
      </c>
    </row>
    <row r="509" spans="1:119" x14ac:dyDescent="0.25">
      <c r="A509" s="10">
        <v>586</v>
      </c>
      <c r="B509" s="10" t="s">
        <v>8</v>
      </c>
      <c r="R509" s="10">
        <v>586</v>
      </c>
      <c r="S509" s="10" t="s">
        <v>8</v>
      </c>
      <c r="AI509" s="10">
        <v>586</v>
      </c>
      <c r="AJ509" s="10" t="s">
        <v>8</v>
      </c>
      <c r="AZ509" s="10">
        <v>586</v>
      </c>
      <c r="BA509" s="10" t="s">
        <v>8</v>
      </c>
      <c r="BB509" s="10">
        <v>0.6211051972879158</v>
      </c>
      <c r="BC509" s="10">
        <v>0.23169050335971703</v>
      </c>
      <c r="BD509" s="10">
        <v>10.561537149704586</v>
      </c>
      <c r="BE509" s="10">
        <v>36.23831878613322</v>
      </c>
      <c r="BF509" s="10">
        <v>0.93693478681156606</v>
      </c>
      <c r="BG509" s="10">
        <v>0.80309121873784661</v>
      </c>
      <c r="BH509" s="10">
        <v>0.23383872743123943</v>
      </c>
      <c r="BI509" s="10">
        <v>13.466567519599003</v>
      </c>
      <c r="BJ509" s="10">
        <v>35.860682532616998</v>
      </c>
      <c r="BK509" s="10">
        <v>0.96012722762404212</v>
      </c>
      <c r="BL509" s="10">
        <v>0.98763971322657895</v>
      </c>
      <c r="BM509" s="10">
        <v>0.317873688463923</v>
      </c>
      <c r="BN509" s="10">
        <v>16.649906400754166</v>
      </c>
      <c r="BO509" s="10">
        <v>35.977396200327092</v>
      </c>
      <c r="BP509" s="10">
        <v>0.95191110220964392</v>
      </c>
      <c r="BQ509" s="10">
        <v>586</v>
      </c>
      <c r="BR509" s="10" t="s">
        <v>8</v>
      </c>
      <c r="CH509" s="10">
        <v>586</v>
      </c>
      <c r="CI509" s="10" t="s">
        <v>8</v>
      </c>
      <c r="CY509" s="10">
        <v>623</v>
      </c>
      <c r="CZ509" s="10" t="s">
        <v>103</v>
      </c>
      <c r="DA509" s="10">
        <v>4.7809999999999997</v>
      </c>
      <c r="DB509" s="10">
        <v>2.2650000000000001</v>
      </c>
      <c r="DC509" s="10">
        <v>83.067878399967498</v>
      </c>
      <c r="DD509" s="10">
        <v>36.770000000000003</v>
      </c>
      <c r="DE509" s="10">
        <v>0.90371474437867116</v>
      </c>
      <c r="DF509" s="10">
        <v>8.423</v>
      </c>
      <c r="DG509" s="10">
        <v>4.5839999999999996</v>
      </c>
      <c r="DH509" s="10">
        <v>153.7971832825007</v>
      </c>
      <c r="DI509" s="10">
        <v>35.999000000000002</v>
      </c>
      <c r="DJ509" s="10">
        <v>0.87834949272288254</v>
      </c>
      <c r="DK509" s="10">
        <v>8.7029999999999994</v>
      </c>
      <c r="DL509" s="10">
        <v>4.7919999999999998</v>
      </c>
      <c r="DM509" s="10">
        <v>158.88347422986152</v>
      </c>
      <c r="DN509" s="10">
        <v>36.101999999999997</v>
      </c>
      <c r="DO509" s="10">
        <v>0.8759884228355167</v>
      </c>
    </row>
    <row r="510" spans="1:119" x14ac:dyDescent="0.25">
      <c r="A510" s="10">
        <v>587</v>
      </c>
      <c r="B510" s="10" t="s">
        <v>9</v>
      </c>
      <c r="C510" s="10">
        <v>1.1499999999999999</v>
      </c>
      <c r="D510" s="10">
        <v>0.63</v>
      </c>
      <c r="E510" s="10">
        <v>20.45</v>
      </c>
      <c r="F510" s="10">
        <v>37.090000000000003</v>
      </c>
      <c r="G510" s="10">
        <v>0.878</v>
      </c>
      <c r="H510" s="10">
        <v>1.08</v>
      </c>
      <c r="I510" s="10">
        <v>0.6</v>
      </c>
      <c r="J510" s="10">
        <v>19.399999999999999</v>
      </c>
      <c r="K510" s="10">
        <v>36.79</v>
      </c>
      <c r="L510" s="10">
        <v>0.876</v>
      </c>
      <c r="M510" s="10">
        <v>1.17</v>
      </c>
      <c r="N510" s="10">
        <v>0.64</v>
      </c>
      <c r="O510" s="10">
        <v>21.12</v>
      </c>
      <c r="P510" s="10">
        <v>36.51</v>
      </c>
      <c r="Q510" s="10">
        <v>0.878</v>
      </c>
      <c r="R510" s="10">
        <v>587</v>
      </c>
      <c r="S510" s="10" t="s">
        <v>9</v>
      </c>
      <c r="T510" s="10">
        <v>0.36</v>
      </c>
      <c r="U510" s="10">
        <v>0.13</v>
      </c>
      <c r="V510" s="10">
        <v>6.1589368427971829</v>
      </c>
      <c r="W510" s="10">
        <v>35.880000000000003</v>
      </c>
      <c r="Y510" s="10">
        <v>0.36</v>
      </c>
      <c r="Z510" s="10">
        <v>0.13</v>
      </c>
      <c r="AA510" s="10">
        <v>6.1503660985127464</v>
      </c>
      <c r="AB510" s="10">
        <v>35.93</v>
      </c>
      <c r="AD510" s="10">
        <v>0.36</v>
      </c>
      <c r="AE510" s="10">
        <v>0.13</v>
      </c>
      <c r="AF510" s="10">
        <v>6.2213584999876952</v>
      </c>
      <c r="AG510" s="10">
        <v>35.520000000000003</v>
      </c>
      <c r="AI510" s="10">
        <v>587</v>
      </c>
      <c r="AJ510" s="10" t="s">
        <v>9</v>
      </c>
      <c r="AK510" s="10">
        <v>0.45352534495845087</v>
      </c>
      <c r="AL510" s="10">
        <v>0.14881674295003358</v>
      </c>
      <c r="AM510" s="10">
        <v>7.5447895532801184</v>
      </c>
      <c r="AN510" s="10">
        <v>36.525761651142872</v>
      </c>
      <c r="AO510" s="10">
        <v>0.95015514347175745</v>
      </c>
      <c r="AP510" s="10">
        <v>0.41330345737338769</v>
      </c>
      <c r="AQ510" s="10">
        <v>0.13842819983199825</v>
      </c>
      <c r="AR510" s="10">
        <v>6.949497747629831</v>
      </c>
      <c r="AS510" s="10">
        <v>36.211149591618188</v>
      </c>
      <c r="AT510" s="10">
        <v>0.94822779151886971</v>
      </c>
      <c r="AU510" s="10">
        <v>0.4483950230264736</v>
      </c>
      <c r="AV510" s="10">
        <v>0.14702728950606536</v>
      </c>
      <c r="AW510" s="10">
        <v>7.5057698197514728</v>
      </c>
      <c r="AX510" s="10">
        <v>36.297772886191026</v>
      </c>
      <c r="AY510" s="10">
        <v>0.95022168111188943</v>
      </c>
      <c r="AZ510" s="10">
        <v>587</v>
      </c>
      <c r="BA510" s="10" t="s">
        <v>9</v>
      </c>
      <c r="BQ510" s="10">
        <v>587</v>
      </c>
      <c r="BR510" s="10" t="s">
        <v>9</v>
      </c>
      <c r="BS510" s="10">
        <v>0.312</v>
      </c>
      <c r="BT510" s="10">
        <v>0.23300000000000001</v>
      </c>
      <c r="BU510" s="10">
        <v>6.2222038435504681</v>
      </c>
      <c r="BV510" s="10">
        <v>36.131999999999998</v>
      </c>
      <c r="BW510" s="10">
        <v>0.80123097474944405</v>
      </c>
      <c r="BX510" s="10">
        <v>0.38900000000000001</v>
      </c>
      <c r="BY510" s="10">
        <v>0.219</v>
      </c>
      <c r="BZ510" s="10">
        <v>7.2265528117228506</v>
      </c>
      <c r="CA510" s="10">
        <v>35.664999999999999</v>
      </c>
      <c r="CB510" s="10">
        <v>0.87139600543256968</v>
      </c>
      <c r="CC510" s="10">
        <v>0.44500000000000001</v>
      </c>
      <c r="CD510" s="10">
        <v>0.248</v>
      </c>
      <c r="CE510" s="10">
        <v>8.1265785307739673</v>
      </c>
      <c r="CF510" s="10">
        <v>36.192999999999998</v>
      </c>
      <c r="CG510" s="10">
        <v>0.87350835700338203</v>
      </c>
      <c r="CH510" s="10">
        <v>587</v>
      </c>
      <c r="CI510" s="10" t="s">
        <v>9</v>
      </c>
      <c r="CJ510" s="10">
        <v>0.58199999999999996</v>
      </c>
      <c r="CK510" s="10">
        <v>0.45800000000000002</v>
      </c>
      <c r="CL510" s="10">
        <v>11.665133516274372</v>
      </c>
      <c r="CM510" s="10">
        <v>36.655000000000001</v>
      </c>
      <c r="CN510" s="10">
        <v>0.78584956926514482</v>
      </c>
      <c r="CO510" s="10">
        <v>0.62</v>
      </c>
      <c r="CP510" s="10">
        <v>0.45900000000000002</v>
      </c>
      <c r="CQ510" s="10">
        <v>12.327740800840784</v>
      </c>
      <c r="CR510" s="10">
        <v>36.128</v>
      </c>
      <c r="CS510" s="10">
        <v>0.80371791221694178</v>
      </c>
      <c r="CT510" s="10">
        <v>0.59199999999999997</v>
      </c>
      <c r="CU510" s="10">
        <v>0.46</v>
      </c>
      <c r="CV510" s="10">
        <v>11.800568508240501</v>
      </c>
      <c r="CW510" s="10">
        <v>36.68</v>
      </c>
      <c r="CX510" s="10">
        <v>0.78963942180278024</v>
      </c>
      <c r="CY510" s="10">
        <v>624</v>
      </c>
      <c r="CZ510" s="10" t="s">
        <v>63</v>
      </c>
    </row>
    <row r="511" spans="1:119" x14ac:dyDescent="0.25">
      <c r="A511" s="10">
        <v>588</v>
      </c>
      <c r="B511" s="10" t="s">
        <v>10</v>
      </c>
      <c r="C511" s="10">
        <v>2.4</v>
      </c>
      <c r="D511" s="10">
        <v>0.42</v>
      </c>
      <c r="E511" s="10">
        <v>130</v>
      </c>
      <c r="F511" s="10">
        <v>10.8</v>
      </c>
      <c r="G511" s="10">
        <v>0.98</v>
      </c>
      <c r="H511" s="10">
        <v>2.62</v>
      </c>
      <c r="I511" s="10">
        <v>0.46</v>
      </c>
      <c r="J511" s="10">
        <v>145</v>
      </c>
      <c r="K511" s="10">
        <v>10.6</v>
      </c>
      <c r="L511" s="10">
        <v>0.99</v>
      </c>
      <c r="M511" s="10">
        <v>2.98</v>
      </c>
      <c r="N511" s="10">
        <v>0.52</v>
      </c>
      <c r="O511" s="10">
        <v>165</v>
      </c>
      <c r="P511" s="10">
        <v>10.6</v>
      </c>
      <c r="Q511" s="10">
        <v>0.98</v>
      </c>
      <c r="R511" s="10">
        <v>588</v>
      </c>
      <c r="S511" s="10" t="s">
        <v>10</v>
      </c>
      <c r="T511" s="10">
        <v>0.48</v>
      </c>
      <c r="U511" s="10">
        <v>0.01</v>
      </c>
      <c r="V511" s="10">
        <v>26.399000000000001</v>
      </c>
      <c r="W511" s="10">
        <v>10.5</v>
      </c>
      <c r="Y511" s="10">
        <v>0.8</v>
      </c>
      <c r="Z511" s="10">
        <v>0.01</v>
      </c>
      <c r="AA511" s="10">
        <v>44.845999999999997</v>
      </c>
      <c r="AB511" s="10">
        <v>10.3</v>
      </c>
      <c r="AD511" s="10">
        <v>1.01</v>
      </c>
      <c r="AE511" s="10">
        <v>0.01</v>
      </c>
      <c r="AF511" s="10">
        <v>57.171999999999997</v>
      </c>
      <c r="AG511" s="10">
        <v>10.199999999999999</v>
      </c>
      <c r="AI511" s="10">
        <v>588</v>
      </c>
      <c r="AJ511" s="10" t="s">
        <v>10</v>
      </c>
      <c r="AK511" s="10">
        <v>1.9079999999999999</v>
      </c>
      <c r="AL511" s="10">
        <v>0.60999999999999266</v>
      </c>
      <c r="AM511" s="10">
        <v>110.14400000000001</v>
      </c>
      <c r="AN511" s="10">
        <v>10.5</v>
      </c>
      <c r="AO511" s="10">
        <v>0.95299999999999996</v>
      </c>
      <c r="AP511" s="10">
        <v>2.2379999999999987</v>
      </c>
      <c r="AQ511" s="10">
        <v>0.48200000000000154</v>
      </c>
      <c r="AR511" s="10">
        <v>125.88</v>
      </c>
      <c r="AS511" s="10">
        <v>10.5</v>
      </c>
      <c r="AT511" s="10">
        <v>0.97799999999999998</v>
      </c>
      <c r="AU511" s="10">
        <v>2.3799999999999928</v>
      </c>
      <c r="AV511" s="10">
        <v>0.55599999999997174</v>
      </c>
      <c r="AW511" s="10">
        <v>134.38999999999999</v>
      </c>
      <c r="AX511" s="10">
        <v>10.5</v>
      </c>
      <c r="AY511" s="10">
        <v>0.97399999999999998</v>
      </c>
      <c r="AZ511" s="10">
        <v>588</v>
      </c>
      <c r="BA511" s="10" t="s">
        <v>10</v>
      </c>
      <c r="BB511" s="10">
        <v>1.1111967659648909</v>
      </c>
      <c r="BC511" s="10">
        <v>0.79612228168359822</v>
      </c>
      <c r="BD511" s="10">
        <v>75.1631</v>
      </c>
      <c r="BE511" s="10">
        <v>10.5</v>
      </c>
      <c r="BF511" s="10">
        <v>0.81299999999999994</v>
      </c>
      <c r="BG511" s="10">
        <v>1.496247193319346</v>
      </c>
      <c r="BH511" s="10">
        <v>1.0033764942028478</v>
      </c>
      <c r="BI511" s="10">
        <v>100.0111</v>
      </c>
      <c r="BJ511" s="10">
        <v>10.4</v>
      </c>
      <c r="BK511" s="10">
        <v>0.83099999999999996</v>
      </c>
      <c r="BL511" s="10">
        <v>1.5493445299887851</v>
      </c>
      <c r="BM511" s="10">
        <v>0.92919628186594716</v>
      </c>
      <c r="BN511" s="10">
        <v>102.26</v>
      </c>
      <c r="BO511" s="10">
        <v>10.199999999999999</v>
      </c>
      <c r="BP511" s="10">
        <v>0.85799999999999998</v>
      </c>
      <c r="BQ511" s="10">
        <v>588</v>
      </c>
      <c r="BR511" s="10" t="s">
        <v>10</v>
      </c>
      <c r="BS511" s="10">
        <v>1.522</v>
      </c>
      <c r="BT511" s="10">
        <v>1.032</v>
      </c>
      <c r="BU511" s="10">
        <v>103.07599999999999</v>
      </c>
      <c r="BV511" s="10">
        <v>10.3</v>
      </c>
      <c r="BW511" s="10">
        <v>0.82799999999999996</v>
      </c>
      <c r="BX511" s="10">
        <v>2.089</v>
      </c>
      <c r="BY511" s="10">
        <v>1.2629999999999999</v>
      </c>
      <c r="BZ511" s="10">
        <v>135.51769999999999</v>
      </c>
      <c r="CA511" s="10">
        <v>10.4</v>
      </c>
      <c r="CB511" s="10">
        <v>0.85599999999999998</v>
      </c>
      <c r="CC511" s="10">
        <v>2</v>
      </c>
      <c r="CD511" s="10">
        <v>1.155</v>
      </c>
      <c r="CE511" s="10">
        <v>129.45820000000001</v>
      </c>
      <c r="CF511" s="10">
        <v>10.3</v>
      </c>
      <c r="CG511" s="10">
        <v>0.86599999999999999</v>
      </c>
      <c r="CH511" s="10">
        <v>588</v>
      </c>
      <c r="CI511" s="10" t="s">
        <v>10</v>
      </c>
      <c r="CJ511" s="10">
        <v>1.4730000000000001</v>
      </c>
      <c r="CK511" s="10">
        <v>0.53500000000000003</v>
      </c>
      <c r="CL511" s="10">
        <v>87.843999999999994</v>
      </c>
      <c r="CM511" s="10">
        <v>10.3</v>
      </c>
      <c r="CN511" s="10">
        <v>0.94</v>
      </c>
      <c r="CO511" s="10">
        <v>1.899</v>
      </c>
      <c r="CP511" s="10">
        <v>0.73499999999999999</v>
      </c>
      <c r="CQ511" s="10">
        <v>114.1403</v>
      </c>
      <c r="CR511" s="10">
        <v>10.3</v>
      </c>
      <c r="CS511" s="10">
        <v>0.93300000000000005</v>
      </c>
      <c r="CT511" s="10">
        <v>1.8740000000000001</v>
      </c>
      <c r="CU511" s="10">
        <v>0.65</v>
      </c>
      <c r="CV511" s="10">
        <v>111.18340000000001</v>
      </c>
      <c r="CW511" s="10">
        <v>10.3</v>
      </c>
      <c r="CX511" s="10">
        <v>0.94499999999999995</v>
      </c>
      <c r="CY511" s="10">
        <v>625</v>
      </c>
      <c r="CZ511" s="10" t="s">
        <v>8</v>
      </c>
      <c r="DA511" s="10">
        <v>8.6379999999999999</v>
      </c>
      <c r="DB511" s="10">
        <v>3.8260000000000001</v>
      </c>
      <c r="DC511" s="10">
        <v>148.06204034695412</v>
      </c>
      <c r="DD511" s="10">
        <v>36.838999999999999</v>
      </c>
      <c r="DE511" s="10">
        <v>0.9143258740746435</v>
      </c>
      <c r="DF511" s="10">
        <v>11.333</v>
      </c>
      <c r="DG511" s="10">
        <v>4.2930000000000001</v>
      </c>
      <c r="DH511" s="10">
        <v>191.69912534089562</v>
      </c>
      <c r="DI511" s="10">
        <v>36.499000000000002</v>
      </c>
      <c r="DJ511" s="10">
        <v>0.93515406118129973</v>
      </c>
      <c r="DK511" s="10">
        <v>12.728</v>
      </c>
      <c r="DL511" s="10">
        <v>4.4359999999999999</v>
      </c>
      <c r="DM511" s="10">
        <v>213.10710892697023</v>
      </c>
      <c r="DN511" s="10">
        <v>36.517000000000003</v>
      </c>
      <c r="DO511" s="10">
        <v>0.94429243494334747</v>
      </c>
    </row>
    <row r="512" spans="1:119" x14ac:dyDescent="0.25">
      <c r="A512" s="10">
        <v>589</v>
      </c>
      <c r="B512" s="10" t="s">
        <v>11</v>
      </c>
      <c r="C512" s="10">
        <v>1.21</v>
      </c>
      <c r="D512" s="10">
        <v>0.4</v>
      </c>
      <c r="E512" s="10">
        <v>70</v>
      </c>
      <c r="F512" s="10">
        <v>10.5</v>
      </c>
      <c r="G512" s="10">
        <v>0.95</v>
      </c>
      <c r="H512" s="10">
        <v>0.95</v>
      </c>
      <c r="I512" s="10">
        <v>0.31</v>
      </c>
      <c r="J512" s="10">
        <v>55</v>
      </c>
      <c r="K512" s="10">
        <v>10.5</v>
      </c>
      <c r="L512" s="10">
        <v>0.95</v>
      </c>
      <c r="M512" s="10">
        <v>1.1299999999999999</v>
      </c>
      <c r="N512" s="10">
        <v>0.37</v>
      </c>
      <c r="O512" s="10">
        <v>65</v>
      </c>
      <c r="P512" s="10">
        <v>10.6</v>
      </c>
      <c r="Q512" s="10">
        <v>0.95</v>
      </c>
      <c r="R512" s="10">
        <v>589</v>
      </c>
      <c r="S512" s="10" t="s">
        <v>11</v>
      </c>
      <c r="T512" s="10">
        <v>0.82</v>
      </c>
      <c r="U512" s="10">
        <v>0.17</v>
      </c>
      <c r="V512" s="10">
        <v>46.046999999999997</v>
      </c>
      <c r="W512" s="10">
        <v>10.5</v>
      </c>
      <c r="Y512" s="10">
        <v>0.7</v>
      </c>
      <c r="Z512" s="10">
        <v>0.16</v>
      </c>
      <c r="AA512" s="10">
        <v>40.249000000000002</v>
      </c>
      <c r="AB512" s="10">
        <v>10.3</v>
      </c>
      <c r="AD512" s="10">
        <v>0.78</v>
      </c>
      <c r="AE512" s="10">
        <v>0.15</v>
      </c>
      <c r="AF512" s="10">
        <v>44.959000000000003</v>
      </c>
      <c r="AG512" s="10">
        <v>10.199999999999999</v>
      </c>
      <c r="AI512" s="10">
        <v>589</v>
      </c>
      <c r="AJ512" s="10" t="s">
        <v>11</v>
      </c>
      <c r="AK512" s="10">
        <v>1.6298607697548988</v>
      </c>
      <c r="AL512" s="10">
        <v>0.31947517444585039</v>
      </c>
      <c r="AM512" s="10">
        <v>91.325000000000003</v>
      </c>
      <c r="AN512" s="10">
        <v>10.5</v>
      </c>
      <c r="AO512" s="10">
        <v>0.98099999999999998</v>
      </c>
      <c r="AP512" s="10">
        <v>1.9557801937104689</v>
      </c>
      <c r="AQ512" s="10">
        <v>0.40712364853231298</v>
      </c>
      <c r="AR512" s="10">
        <v>111.97799999999999</v>
      </c>
      <c r="AS512" s="10">
        <v>10.3</v>
      </c>
      <c r="AT512" s="10">
        <v>0.97899999999999998</v>
      </c>
      <c r="AU512" s="10">
        <v>1.8402621145427223</v>
      </c>
      <c r="AV512" s="10">
        <v>0.40403559062925049</v>
      </c>
      <c r="AW512" s="10">
        <v>105.61</v>
      </c>
      <c r="AX512" s="10">
        <v>10.3</v>
      </c>
      <c r="AY512" s="10">
        <v>0.97699999999999998</v>
      </c>
      <c r="AZ512" s="10">
        <v>589</v>
      </c>
      <c r="BA512" s="10" t="s">
        <v>11</v>
      </c>
      <c r="BB512" s="10">
        <v>1.0041767243912756</v>
      </c>
      <c r="BC512" s="10">
        <v>0.90003360710622338</v>
      </c>
      <c r="BD512" s="10">
        <v>73.448300000000003</v>
      </c>
      <c r="BE512" s="10">
        <v>10.6</v>
      </c>
      <c r="BF512" s="10">
        <v>0.745</v>
      </c>
      <c r="BG512" s="10">
        <v>1.2031312011668973</v>
      </c>
      <c r="BH512" s="10">
        <v>0.87828577685189269</v>
      </c>
      <c r="BI512" s="10">
        <v>81.906800000000004</v>
      </c>
      <c r="BJ512" s="10">
        <v>10.5</v>
      </c>
      <c r="BK512" s="10">
        <v>0.80800000000000005</v>
      </c>
      <c r="BL512" s="10">
        <v>1.0755784003122772</v>
      </c>
      <c r="BM512" s="10">
        <v>0.78854004025928148</v>
      </c>
      <c r="BN512" s="10">
        <v>73.332599999999999</v>
      </c>
      <c r="BO512" s="10">
        <v>10.5</v>
      </c>
      <c r="BP512" s="10">
        <v>0.80600000000000005</v>
      </c>
      <c r="BQ512" s="10">
        <v>589</v>
      </c>
      <c r="BR512" s="10" t="s">
        <v>11</v>
      </c>
      <c r="BS512" s="10">
        <v>1.804</v>
      </c>
      <c r="BT512" s="10">
        <v>1.2849999999999999</v>
      </c>
      <c r="BU512" s="10">
        <v>124.15089999999999</v>
      </c>
      <c r="BV512" s="10">
        <v>10.3</v>
      </c>
      <c r="BW512" s="10">
        <v>0.81399999999999995</v>
      </c>
      <c r="BX512" s="10">
        <v>1.8049999999999999</v>
      </c>
      <c r="BY512" s="10">
        <v>1.1559999999999999</v>
      </c>
      <c r="BZ512" s="10">
        <v>118.9922</v>
      </c>
      <c r="CA512" s="10">
        <v>10.4</v>
      </c>
      <c r="CB512" s="10">
        <v>0.84199999999999997</v>
      </c>
      <c r="CC512" s="10">
        <v>1.87</v>
      </c>
      <c r="CD512" s="10">
        <v>1.389</v>
      </c>
      <c r="CE512" s="10">
        <v>130.57220000000001</v>
      </c>
      <c r="CF512" s="10">
        <v>10.3</v>
      </c>
      <c r="CG512" s="10">
        <v>0.80300000000000005</v>
      </c>
      <c r="CH512" s="10">
        <v>589</v>
      </c>
      <c r="CI512" s="10" t="s">
        <v>11</v>
      </c>
      <c r="CJ512" s="10">
        <v>0.70299999999999996</v>
      </c>
      <c r="CK512" s="10">
        <v>0.19400000000000001</v>
      </c>
      <c r="CL512" s="10">
        <v>40.878500000000003</v>
      </c>
      <c r="CM512" s="10">
        <v>10.3</v>
      </c>
      <c r="CN512" s="10">
        <v>0.96399999999999997</v>
      </c>
      <c r="CO512" s="10">
        <v>0.79900000000000004</v>
      </c>
      <c r="CP512" s="10">
        <v>0.20300000000000001</v>
      </c>
      <c r="CQ512" s="10">
        <v>46.209600000000002</v>
      </c>
      <c r="CR512" s="10">
        <v>10.3</v>
      </c>
      <c r="CS512" s="10">
        <v>0.96899999999999997</v>
      </c>
      <c r="CT512" s="10">
        <v>0.76900000000000002</v>
      </c>
      <c r="CU512" s="10">
        <v>0.221</v>
      </c>
      <c r="CV512" s="10">
        <v>44.849800000000002</v>
      </c>
      <c r="CW512" s="10">
        <v>10.3</v>
      </c>
      <c r="CX512" s="10">
        <v>0.96099999999999997</v>
      </c>
      <c r="CY512" s="10">
        <v>626</v>
      </c>
      <c r="CZ512" s="10" t="s">
        <v>9</v>
      </c>
      <c r="DA512" s="10">
        <v>4.7809999999999997</v>
      </c>
      <c r="DB512" s="10">
        <v>2.2650000000000001</v>
      </c>
      <c r="DC512" s="10">
        <v>83.067878399967498</v>
      </c>
      <c r="DD512" s="10">
        <v>36.770000000000003</v>
      </c>
      <c r="DE512" s="10">
        <v>0.90371474437867116</v>
      </c>
      <c r="DF512" s="10">
        <v>8.423</v>
      </c>
      <c r="DG512" s="10">
        <v>4.5839999999999996</v>
      </c>
      <c r="DH512" s="10">
        <v>153.7971832825007</v>
      </c>
      <c r="DI512" s="10">
        <v>35.999000000000002</v>
      </c>
      <c r="DJ512" s="10">
        <v>0.87834949272288254</v>
      </c>
      <c r="DK512" s="10">
        <v>8.7029999999999994</v>
      </c>
      <c r="DL512" s="10">
        <v>4.7919999999999998</v>
      </c>
      <c r="DM512" s="10">
        <v>158.88347422986152</v>
      </c>
      <c r="DN512" s="10">
        <v>36.101999999999997</v>
      </c>
      <c r="DO512" s="10">
        <v>0.8759884228355167</v>
      </c>
    </row>
    <row r="513" spans="1:119" x14ac:dyDescent="0.25">
      <c r="A513" s="10">
        <v>590</v>
      </c>
      <c r="B513" s="10" t="s">
        <v>285</v>
      </c>
      <c r="C513" s="10">
        <v>0.59</v>
      </c>
      <c r="D513" s="10">
        <v>0.08</v>
      </c>
      <c r="E513" s="10">
        <v>32</v>
      </c>
      <c r="F513" s="10">
        <v>10.8</v>
      </c>
      <c r="G513" s="10">
        <v>0.99</v>
      </c>
      <c r="H513" s="10">
        <v>0.73</v>
      </c>
      <c r="I513" s="10">
        <v>0.1</v>
      </c>
      <c r="J513" s="10">
        <v>40</v>
      </c>
      <c r="K513" s="10">
        <v>10.6</v>
      </c>
      <c r="L513" s="10">
        <v>0.99</v>
      </c>
      <c r="M513" s="10">
        <v>0.73</v>
      </c>
      <c r="N513" s="10">
        <v>0.1</v>
      </c>
      <c r="O513" s="10">
        <v>40</v>
      </c>
      <c r="P513" s="10">
        <v>10.6</v>
      </c>
      <c r="Q513" s="10">
        <v>0.99</v>
      </c>
      <c r="R513" s="10">
        <v>590</v>
      </c>
      <c r="S513" s="10" t="s">
        <v>285</v>
      </c>
      <c r="T513" s="10">
        <v>0.31280000000000002</v>
      </c>
      <c r="U513" s="10">
        <v>6.3500000000000001E-2</v>
      </c>
      <c r="V513" s="10">
        <v>17.552800000000001</v>
      </c>
      <c r="W513" s="10">
        <v>10.5</v>
      </c>
      <c r="Y513" s="10">
        <v>0.4718</v>
      </c>
      <c r="Z513" s="10">
        <v>9.5799999999999996E-2</v>
      </c>
      <c r="AA513" s="10">
        <v>26.9864</v>
      </c>
      <c r="AB513" s="10">
        <v>10.3</v>
      </c>
      <c r="AD513" s="10">
        <v>0.5968</v>
      </c>
      <c r="AE513" s="10">
        <v>0.1212</v>
      </c>
      <c r="AF513" s="10">
        <v>34.471699999999998</v>
      </c>
      <c r="AG513" s="10">
        <v>10.199999999999999</v>
      </c>
      <c r="AI513" s="10">
        <v>590</v>
      </c>
      <c r="AJ513" s="10" t="s">
        <v>285</v>
      </c>
      <c r="AK513" s="10">
        <v>0.45600000000000002</v>
      </c>
      <c r="AL513" s="10">
        <v>0.25840000000000002</v>
      </c>
      <c r="AM513" s="10">
        <v>29.54</v>
      </c>
      <c r="AN513" s="10">
        <v>10.5</v>
      </c>
      <c r="AO513" s="10">
        <v>0.87</v>
      </c>
      <c r="AP513" s="10">
        <v>0.50600000000000001</v>
      </c>
      <c r="AQ513" s="10">
        <v>0.10059999999999999</v>
      </c>
      <c r="AR513" s="10">
        <v>28.3674</v>
      </c>
      <c r="AS513" s="10">
        <v>10.5</v>
      </c>
      <c r="AT513" s="10">
        <v>0.98</v>
      </c>
      <c r="AU513" s="10">
        <v>0.433</v>
      </c>
      <c r="AV513" s="10">
        <v>9.7000000000000003E-2</v>
      </c>
      <c r="AW513" s="10">
        <v>24.398900000000001</v>
      </c>
      <c r="AX513" s="10">
        <v>10.5</v>
      </c>
      <c r="AY513" s="10">
        <v>0.98</v>
      </c>
      <c r="AZ513" s="10">
        <v>590</v>
      </c>
      <c r="BA513" s="10" t="s">
        <v>285</v>
      </c>
      <c r="BB513" s="10">
        <v>0</v>
      </c>
      <c r="BC513" s="10">
        <v>0</v>
      </c>
      <c r="BD513" s="10">
        <v>0</v>
      </c>
      <c r="BE513" s="10">
        <v>10.5</v>
      </c>
      <c r="BF513" s="10">
        <v>0</v>
      </c>
      <c r="BG513" s="10">
        <v>0</v>
      </c>
      <c r="BH513" s="10">
        <v>0</v>
      </c>
      <c r="BI513" s="10">
        <v>0</v>
      </c>
      <c r="BJ513" s="10">
        <v>10.4</v>
      </c>
      <c r="BK513" s="10">
        <v>0</v>
      </c>
      <c r="BL513" s="10">
        <v>0</v>
      </c>
      <c r="BM513" s="10">
        <v>0</v>
      </c>
      <c r="BN513" s="10">
        <v>0</v>
      </c>
      <c r="BO513" s="10">
        <v>10.199999999999999</v>
      </c>
      <c r="BP513" s="10">
        <v>0</v>
      </c>
      <c r="BQ513" s="10">
        <v>590</v>
      </c>
      <c r="BR513" s="10" t="s">
        <v>285</v>
      </c>
      <c r="BS513" s="10">
        <v>0.39910000000000001</v>
      </c>
      <c r="BT513" s="10">
        <v>0.37090000000000001</v>
      </c>
      <c r="BU513" s="10">
        <v>30.540099999999999</v>
      </c>
      <c r="BV513" s="10">
        <v>10.3</v>
      </c>
      <c r="BW513" s="10">
        <v>0.73</v>
      </c>
      <c r="BX513" s="10">
        <v>0.4798</v>
      </c>
      <c r="BY513" s="10">
        <v>0.38590000000000002</v>
      </c>
      <c r="BZ513" s="10">
        <v>34.180999999999997</v>
      </c>
      <c r="CA513" s="10">
        <v>10.4</v>
      </c>
      <c r="CB513" s="10">
        <v>0.78</v>
      </c>
      <c r="CC513" s="10">
        <v>0.44940000000000002</v>
      </c>
      <c r="CD513" s="10">
        <v>0.35780000000000001</v>
      </c>
      <c r="CE513" s="10">
        <v>32.202500000000001</v>
      </c>
      <c r="CF513" s="10">
        <v>10.3</v>
      </c>
      <c r="CG513" s="10">
        <v>0.78</v>
      </c>
      <c r="CH513" s="10">
        <v>590</v>
      </c>
      <c r="CI513" s="10" t="s">
        <v>285</v>
      </c>
      <c r="CJ513" s="10">
        <v>0.45590000000000003</v>
      </c>
      <c r="CK513" s="10">
        <v>0.32519999999999999</v>
      </c>
      <c r="CL513" s="10">
        <v>31.390799999999999</v>
      </c>
      <c r="CM513" s="10">
        <v>10.3</v>
      </c>
      <c r="CN513" s="10">
        <v>0.81</v>
      </c>
      <c r="CO513" s="10">
        <v>0.55420000000000003</v>
      </c>
      <c r="CP513" s="10">
        <v>0.39019999999999999</v>
      </c>
      <c r="CQ513" s="10">
        <v>37.991700000000002</v>
      </c>
      <c r="CR513" s="10">
        <v>10.3</v>
      </c>
      <c r="CS513" s="10">
        <v>0.82</v>
      </c>
      <c r="CT513" s="10">
        <v>0.4929</v>
      </c>
      <c r="CU513" s="10">
        <v>0.37419999999999998</v>
      </c>
      <c r="CV513" s="10">
        <v>34.6892</v>
      </c>
      <c r="CW513" s="10">
        <v>10.3</v>
      </c>
      <c r="CX513" s="10">
        <v>0.8</v>
      </c>
      <c r="CY513" s="10">
        <v>627</v>
      </c>
      <c r="CZ513" s="10" t="s">
        <v>10</v>
      </c>
      <c r="DA513" s="10">
        <v>5.335</v>
      </c>
      <c r="DB513" s="10">
        <v>1.716</v>
      </c>
      <c r="DC513" s="10">
        <v>308.15019999999998</v>
      </c>
      <c r="DD513" s="10">
        <v>10.5</v>
      </c>
      <c r="DE513" s="10">
        <v>0.95199999999999996</v>
      </c>
      <c r="DF513" s="10">
        <v>8.9610000000000003</v>
      </c>
      <c r="DG513" s="10">
        <v>2.2280000000000002</v>
      </c>
      <c r="DH513" s="10">
        <v>512.61059999999998</v>
      </c>
      <c r="DI513" s="10">
        <v>10.4</v>
      </c>
      <c r="DJ513" s="10">
        <v>0.97</v>
      </c>
      <c r="DK513" s="10">
        <v>8.81</v>
      </c>
      <c r="DL513" s="10">
        <v>1.984</v>
      </c>
      <c r="DM513" s="10">
        <v>506.19799999999998</v>
      </c>
      <c r="DN513" s="10">
        <v>10.3</v>
      </c>
      <c r="DO513" s="10">
        <v>0.97599999999999998</v>
      </c>
    </row>
    <row r="514" spans="1:119" x14ac:dyDescent="0.25">
      <c r="A514" s="10">
        <v>591</v>
      </c>
      <c r="B514" s="10" t="s">
        <v>304</v>
      </c>
      <c r="C514" s="10">
        <v>0</v>
      </c>
      <c r="D514" s="10">
        <v>0</v>
      </c>
      <c r="E514" s="10">
        <v>0</v>
      </c>
      <c r="F514" s="10">
        <v>10.8</v>
      </c>
      <c r="G514" s="10">
        <v>0</v>
      </c>
      <c r="H514" s="10">
        <v>0</v>
      </c>
      <c r="I514" s="10">
        <v>0</v>
      </c>
      <c r="J514" s="10">
        <v>0</v>
      </c>
      <c r="K514" s="10">
        <v>10.6</v>
      </c>
      <c r="L514" s="10">
        <v>0</v>
      </c>
      <c r="M514" s="10">
        <v>0</v>
      </c>
      <c r="N514" s="10">
        <v>0</v>
      </c>
      <c r="O514" s="10">
        <v>0</v>
      </c>
      <c r="P514" s="10">
        <v>10.6</v>
      </c>
      <c r="Q514" s="10">
        <v>0</v>
      </c>
      <c r="R514" s="10">
        <v>591</v>
      </c>
      <c r="S514" s="10" t="s">
        <v>304</v>
      </c>
      <c r="T514" s="10">
        <v>0</v>
      </c>
      <c r="U514" s="10">
        <v>0</v>
      </c>
      <c r="V514" s="10">
        <v>0</v>
      </c>
      <c r="W514" s="10">
        <v>10.5</v>
      </c>
      <c r="Y514" s="10">
        <v>0</v>
      </c>
      <c r="Z514" s="10">
        <v>0</v>
      </c>
      <c r="AA514" s="10">
        <v>0</v>
      </c>
      <c r="AB514" s="10">
        <v>10.3</v>
      </c>
      <c r="AD514" s="10">
        <v>0</v>
      </c>
      <c r="AE514" s="10">
        <v>0</v>
      </c>
      <c r="AF514" s="10">
        <v>0</v>
      </c>
      <c r="AG514" s="10">
        <v>10.199999999999999</v>
      </c>
      <c r="AI514" s="10">
        <v>591</v>
      </c>
      <c r="AJ514" s="10" t="s">
        <v>304</v>
      </c>
      <c r="AK514" s="10">
        <v>0</v>
      </c>
      <c r="AL514" s="10">
        <v>0</v>
      </c>
      <c r="AM514" s="10">
        <v>0</v>
      </c>
      <c r="AN514" s="10">
        <v>10.5</v>
      </c>
      <c r="AO514" s="10">
        <v>0</v>
      </c>
      <c r="AP514" s="10">
        <v>0</v>
      </c>
      <c r="AQ514" s="10">
        <v>0</v>
      </c>
      <c r="AR514" s="10">
        <v>0</v>
      </c>
      <c r="AS514" s="10">
        <v>10.5</v>
      </c>
      <c r="AT514" s="10">
        <v>0</v>
      </c>
      <c r="AU514" s="10">
        <v>0</v>
      </c>
      <c r="AV514" s="10">
        <v>0</v>
      </c>
      <c r="AW514" s="10">
        <v>0</v>
      </c>
      <c r="AX514" s="10">
        <v>10.5</v>
      </c>
      <c r="AY514" s="10">
        <v>0</v>
      </c>
      <c r="AZ514" s="10">
        <v>591</v>
      </c>
      <c r="BA514" s="10" t="s">
        <v>304</v>
      </c>
      <c r="BB514" s="10">
        <v>0</v>
      </c>
      <c r="BC514" s="10">
        <v>0</v>
      </c>
      <c r="BD514" s="10">
        <v>0</v>
      </c>
      <c r="BE514" s="10">
        <v>10.5</v>
      </c>
      <c r="BF514" s="10">
        <v>0</v>
      </c>
      <c r="BG514" s="10">
        <v>0</v>
      </c>
      <c r="BH514" s="10">
        <v>0</v>
      </c>
      <c r="BI514" s="10">
        <v>0</v>
      </c>
      <c r="BJ514" s="10">
        <v>10.4</v>
      </c>
      <c r="BK514" s="10">
        <v>0</v>
      </c>
      <c r="BL514" s="10">
        <v>0</v>
      </c>
      <c r="BM514" s="10">
        <v>0</v>
      </c>
      <c r="BN514" s="10">
        <v>0</v>
      </c>
      <c r="BO514" s="10">
        <v>10.199999999999999</v>
      </c>
      <c r="BP514" s="10">
        <v>0</v>
      </c>
      <c r="BQ514" s="10">
        <v>591</v>
      </c>
      <c r="BR514" s="10" t="s">
        <v>304</v>
      </c>
      <c r="BS514" s="10">
        <v>0</v>
      </c>
      <c r="BT514" s="10">
        <v>0</v>
      </c>
      <c r="BU514" s="10">
        <v>0</v>
      </c>
      <c r="BV514" s="10">
        <v>10.3</v>
      </c>
      <c r="BW514" s="10">
        <v>0</v>
      </c>
      <c r="BX514" s="10">
        <v>0</v>
      </c>
      <c r="BY514" s="10">
        <v>0</v>
      </c>
      <c r="BZ514" s="10">
        <v>0</v>
      </c>
      <c r="CA514" s="10">
        <v>10.4</v>
      </c>
      <c r="CB514" s="10">
        <v>0</v>
      </c>
      <c r="CC514" s="10">
        <v>0</v>
      </c>
      <c r="CD514" s="10">
        <v>0</v>
      </c>
      <c r="CE514" s="10">
        <v>0</v>
      </c>
      <c r="CF514" s="10">
        <v>10.3</v>
      </c>
      <c r="CG514" s="10">
        <v>0</v>
      </c>
      <c r="CH514" s="10">
        <v>591</v>
      </c>
      <c r="CI514" s="10" t="s">
        <v>304</v>
      </c>
      <c r="CJ514" s="10">
        <v>0</v>
      </c>
      <c r="CK514" s="10">
        <v>0</v>
      </c>
      <c r="CL514" s="10">
        <v>0</v>
      </c>
      <c r="CM514" s="10">
        <v>10.3</v>
      </c>
      <c r="CN514" s="10">
        <v>0</v>
      </c>
      <c r="CO514" s="10">
        <v>0</v>
      </c>
      <c r="CP514" s="10">
        <v>0</v>
      </c>
      <c r="CQ514" s="10">
        <v>0</v>
      </c>
      <c r="CR514" s="10">
        <v>10.3</v>
      </c>
      <c r="CS514" s="10">
        <v>0</v>
      </c>
      <c r="CT514" s="10">
        <v>0</v>
      </c>
      <c r="CU514" s="10">
        <v>0</v>
      </c>
      <c r="CV514" s="10">
        <v>0</v>
      </c>
      <c r="CW514" s="10">
        <v>10.3</v>
      </c>
      <c r="CX514" s="10">
        <v>0</v>
      </c>
      <c r="CY514" s="10">
        <v>628</v>
      </c>
      <c r="CZ514" s="10" t="s">
        <v>11</v>
      </c>
      <c r="DA514" s="10">
        <v>13.632999999999999</v>
      </c>
      <c r="DB514" s="10">
        <v>3.4430000000000001</v>
      </c>
      <c r="DC514" s="10">
        <v>780.59109999999998</v>
      </c>
      <c r="DD514" s="10">
        <v>10.4</v>
      </c>
      <c r="DE514" s="10">
        <v>0.97</v>
      </c>
      <c r="DF514" s="10">
        <v>21.457000000000001</v>
      </c>
      <c r="DG514" s="10">
        <v>5.0270000000000001</v>
      </c>
      <c r="DH514" s="10">
        <v>1235.3054999999999</v>
      </c>
      <c r="DI514" s="10">
        <v>10.3</v>
      </c>
      <c r="DJ514" s="10">
        <v>0.97399999999999998</v>
      </c>
      <c r="DK514" s="10">
        <v>19.376000000000001</v>
      </c>
      <c r="DL514" s="10">
        <v>4.4809999999999999</v>
      </c>
      <c r="DM514" s="10">
        <v>1136.8313000000001</v>
      </c>
      <c r="DN514" s="10">
        <v>10.1</v>
      </c>
      <c r="DO514" s="10">
        <v>0.97399999999999998</v>
      </c>
    </row>
    <row r="515" spans="1:119" x14ac:dyDescent="0.25">
      <c r="A515" s="10">
        <v>592</v>
      </c>
      <c r="B515" s="10" t="s">
        <v>287</v>
      </c>
      <c r="C515" s="10">
        <v>1.19</v>
      </c>
      <c r="D515" s="10">
        <v>0.17</v>
      </c>
      <c r="E515" s="10">
        <v>64</v>
      </c>
      <c r="F515" s="10">
        <v>10.8</v>
      </c>
      <c r="G515" s="10">
        <v>0.99</v>
      </c>
      <c r="H515" s="10">
        <v>1.18</v>
      </c>
      <c r="I515" s="10">
        <v>0.17</v>
      </c>
      <c r="J515" s="10">
        <v>65</v>
      </c>
      <c r="K515" s="10">
        <v>10.6</v>
      </c>
      <c r="L515" s="10">
        <v>0.99</v>
      </c>
      <c r="M515" s="10">
        <v>1.36</v>
      </c>
      <c r="N515" s="10">
        <v>0.19</v>
      </c>
      <c r="O515" s="10">
        <v>75</v>
      </c>
      <c r="P515" s="10">
        <v>10.6</v>
      </c>
      <c r="Q515" s="10">
        <v>0.99</v>
      </c>
      <c r="R515" s="10">
        <v>592</v>
      </c>
      <c r="S515" s="10" t="s">
        <v>287</v>
      </c>
      <c r="T515" s="10">
        <v>0</v>
      </c>
      <c r="U515" s="10">
        <v>0</v>
      </c>
      <c r="V515" s="10">
        <v>0</v>
      </c>
      <c r="W515" s="10">
        <v>10.5</v>
      </c>
      <c r="Y515" s="10">
        <v>0</v>
      </c>
      <c r="Z515" s="10">
        <v>0</v>
      </c>
      <c r="AA515" s="10">
        <v>0</v>
      </c>
      <c r="AB515" s="10">
        <v>10.3</v>
      </c>
      <c r="AD515" s="10">
        <v>0</v>
      </c>
      <c r="AE515" s="10">
        <v>0</v>
      </c>
      <c r="AF515" s="10">
        <v>0</v>
      </c>
      <c r="AG515" s="10">
        <v>10.199999999999999</v>
      </c>
      <c r="AI515" s="10">
        <v>592</v>
      </c>
      <c r="AJ515" s="10" t="s">
        <v>287</v>
      </c>
      <c r="AK515" s="10">
        <v>0.93799999999999994</v>
      </c>
      <c r="AL515" s="10">
        <v>0.14810000000000001</v>
      </c>
      <c r="AM515" s="10">
        <v>52.215299999999999</v>
      </c>
      <c r="AN515" s="10">
        <v>10.5</v>
      </c>
      <c r="AO515" s="10">
        <v>0.99</v>
      </c>
      <c r="AP515" s="10">
        <v>1.028</v>
      </c>
      <c r="AQ515" s="10">
        <v>0.1744</v>
      </c>
      <c r="AR515" s="10">
        <v>57.333100000000002</v>
      </c>
      <c r="AS515" s="10">
        <v>10.5</v>
      </c>
      <c r="AT515" s="10">
        <v>0.99</v>
      </c>
      <c r="AU515" s="10">
        <v>1.1879999999999999</v>
      </c>
      <c r="AV515" s="10">
        <v>0.25619999999999998</v>
      </c>
      <c r="AW515" s="10">
        <v>66.824700000000007</v>
      </c>
      <c r="AX515" s="10">
        <v>10.5</v>
      </c>
      <c r="AY515" s="10">
        <v>0.98</v>
      </c>
      <c r="AZ515" s="10">
        <v>592</v>
      </c>
      <c r="BA515" s="10" t="s">
        <v>287</v>
      </c>
      <c r="BB515" s="10">
        <v>0.7389</v>
      </c>
      <c r="BC515" s="10">
        <v>0.62339999999999995</v>
      </c>
      <c r="BD515" s="10">
        <v>53.155700000000003</v>
      </c>
      <c r="BE515" s="10">
        <v>10.5</v>
      </c>
      <c r="BF515" s="10">
        <v>0.76</v>
      </c>
      <c r="BG515" s="10">
        <v>0.97050000000000003</v>
      </c>
      <c r="BH515" s="10">
        <v>0.85470000000000002</v>
      </c>
      <c r="BI515" s="10">
        <v>71.791700000000006</v>
      </c>
      <c r="BJ515" s="10">
        <v>10.4</v>
      </c>
      <c r="BK515" s="10">
        <v>0.75</v>
      </c>
      <c r="BL515" s="10">
        <v>0.92959999999999998</v>
      </c>
      <c r="BM515" s="10">
        <v>0.7167</v>
      </c>
      <c r="BN515" s="10">
        <v>66.440600000000003</v>
      </c>
      <c r="BO515" s="10">
        <v>10.199999999999999</v>
      </c>
      <c r="BP515" s="10">
        <v>0.79</v>
      </c>
      <c r="BQ515" s="10">
        <v>592</v>
      </c>
      <c r="BR515" s="10" t="s">
        <v>287</v>
      </c>
      <c r="BS515" s="10">
        <v>0.6522</v>
      </c>
      <c r="BT515" s="10">
        <v>0.4975</v>
      </c>
      <c r="BU515" s="10">
        <v>45.982399999999998</v>
      </c>
      <c r="BV515" s="10">
        <v>10.3</v>
      </c>
      <c r="BW515" s="10">
        <v>0.8</v>
      </c>
      <c r="BX515" s="10">
        <v>0.92120000000000002</v>
      </c>
      <c r="BY515" s="10">
        <v>0.69299999999999995</v>
      </c>
      <c r="BZ515" s="10">
        <v>63.993600000000001</v>
      </c>
      <c r="CA515" s="10">
        <v>10.4</v>
      </c>
      <c r="CB515" s="10">
        <v>0.8</v>
      </c>
      <c r="CC515" s="10">
        <v>0.75700000000000001</v>
      </c>
      <c r="CD515" s="10">
        <v>0.59209999999999996</v>
      </c>
      <c r="CE515" s="10">
        <v>53.871600000000001</v>
      </c>
      <c r="CF515" s="10">
        <v>10.3</v>
      </c>
      <c r="CG515" s="10">
        <v>0.79</v>
      </c>
      <c r="CH515" s="10">
        <v>592</v>
      </c>
      <c r="CI515" s="10" t="s">
        <v>287</v>
      </c>
      <c r="CJ515" s="10">
        <v>0.70369999999999999</v>
      </c>
      <c r="CK515" s="10">
        <v>5.0000000000000001E-4</v>
      </c>
      <c r="CL515" s="10">
        <v>39.4437</v>
      </c>
      <c r="CM515" s="10">
        <v>10.3</v>
      </c>
      <c r="CN515" s="10">
        <v>1</v>
      </c>
      <c r="CO515" s="10">
        <v>0.90200000000000002</v>
      </c>
      <c r="CP515" s="10">
        <v>0.1173</v>
      </c>
      <c r="CQ515" s="10">
        <v>50.985799999999998</v>
      </c>
      <c r="CR515" s="10">
        <v>10.3</v>
      </c>
      <c r="CS515" s="10">
        <v>0.99</v>
      </c>
      <c r="CT515" s="10">
        <v>0.82989999999999997</v>
      </c>
      <c r="CU515" s="10">
        <v>3.7499999999999999E-2</v>
      </c>
      <c r="CV515" s="10">
        <v>46.567399999999999</v>
      </c>
      <c r="CW515" s="10">
        <v>10.3</v>
      </c>
      <c r="CX515" s="10">
        <v>1</v>
      </c>
      <c r="CY515" s="10">
        <v>629</v>
      </c>
      <c r="CZ515" s="10" t="s">
        <v>318</v>
      </c>
      <c r="DA515" s="10">
        <v>1.4376</v>
      </c>
      <c r="DB515" s="10">
        <v>0.56820000000000004</v>
      </c>
      <c r="DC515" s="10">
        <v>85</v>
      </c>
      <c r="DD515" s="10">
        <v>10.5</v>
      </c>
      <c r="DE515" s="10">
        <v>0.93</v>
      </c>
      <c r="DF515" s="10">
        <v>2.6208999999999998</v>
      </c>
      <c r="DG515" s="10">
        <v>0.65690000000000004</v>
      </c>
      <c r="DH515" s="10">
        <v>150</v>
      </c>
      <c r="DI515" s="10">
        <v>10.4</v>
      </c>
      <c r="DJ515" s="10">
        <v>0.97</v>
      </c>
      <c r="DK515" s="10">
        <v>2.2496</v>
      </c>
      <c r="DL515" s="10">
        <v>0.56379999999999997</v>
      </c>
      <c r="DM515" s="10">
        <v>130</v>
      </c>
      <c r="DN515" s="10">
        <v>10.3</v>
      </c>
      <c r="DO515" s="10">
        <v>0.97</v>
      </c>
    </row>
    <row r="516" spans="1:119" x14ac:dyDescent="0.25">
      <c r="A516" s="10">
        <v>593</v>
      </c>
      <c r="B516" s="10" t="s">
        <v>315</v>
      </c>
      <c r="C516" s="10">
        <v>0.5</v>
      </c>
      <c r="D516" s="10">
        <v>0.16</v>
      </c>
      <c r="E516" s="10">
        <v>28</v>
      </c>
      <c r="F516" s="10">
        <v>10.8</v>
      </c>
      <c r="G516" s="10">
        <v>0.95</v>
      </c>
      <c r="H516" s="10">
        <v>0.61</v>
      </c>
      <c r="I516" s="10">
        <v>0.2</v>
      </c>
      <c r="J516" s="10">
        <v>35</v>
      </c>
      <c r="K516" s="10">
        <v>10.6</v>
      </c>
      <c r="L516" s="10">
        <v>0.95</v>
      </c>
      <c r="M516" s="10">
        <v>0.78</v>
      </c>
      <c r="N516" s="10">
        <v>0.26</v>
      </c>
      <c r="O516" s="10">
        <v>45</v>
      </c>
      <c r="P516" s="10">
        <v>10.6</v>
      </c>
      <c r="Q516" s="10">
        <v>0.95</v>
      </c>
      <c r="R516" s="10">
        <v>593</v>
      </c>
      <c r="S516" s="10" t="s">
        <v>315</v>
      </c>
      <c r="T516" s="10">
        <v>0.16950000000000001</v>
      </c>
      <c r="U516" s="10">
        <v>5.57E-2</v>
      </c>
      <c r="V516" s="10">
        <v>9.8088999999999995</v>
      </c>
      <c r="W516" s="10">
        <v>10.5</v>
      </c>
      <c r="Y516" s="10">
        <v>0.32669999999999999</v>
      </c>
      <c r="Z516" s="10">
        <v>0.1074</v>
      </c>
      <c r="AA516" s="10">
        <v>19.276</v>
      </c>
      <c r="AB516" s="10">
        <v>10.3</v>
      </c>
      <c r="AD516" s="10">
        <v>0.4133</v>
      </c>
      <c r="AE516" s="10">
        <v>0.1358</v>
      </c>
      <c r="AF516" s="10">
        <v>24.622599999999998</v>
      </c>
      <c r="AG516" s="10">
        <v>10.199999999999999</v>
      </c>
      <c r="AI516" s="10">
        <v>593</v>
      </c>
      <c r="AJ516" s="10" t="s">
        <v>315</v>
      </c>
      <c r="AK516" s="10">
        <v>0.51400000000000001</v>
      </c>
      <c r="AL516" s="10">
        <v>0.18870000000000001</v>
      </c>
      <c r="AM516" s="10">
        <v>30.107600000000001</v>
      </c>
      <c r="AN516" s="10">
        <v>10.5</v>
      </c>
      <c r="AO516" s="10">
        <v>0.94</v>
      </c>
      <c r="AP516" s="10">
        <v>0.70399999999999996</v>
      </c>
      <c r="AQ516" s="10">
        <v>0.19400000000000001</v>
      </c>
      <c r="AR516" s="10">
        <v>40.153100000000002</v>
      </c>
      <c r="AS516" s="10">
        <v>10.5</v>
      </c>
      <c r="AT516" s="10">
        <v>0.96</v>
      </c>
      <c r="AU516" s="10">
        <v>0.75900000000000001</v>
      </c>
      <c r="AV516" s="10">
        <v>0.189</v>
      </c>
      <c r="AW516" s="10">
        <v>43.008499999999998</v>
      </c>
      <c r="AX516" s="10">
        <v>10.5</v>
      </c>
      <c r="AY516" s="10">
        <v>0.97</v>
      </c>
      <c r="AZ516" s="10">
        <v>593</v>
      </c>
      <c r="BA516" s="10" t="s">
        <v>315</v>
      </c>
      <c r="BB516" s="10">
        <v>0.26319999999999999</v>
      </c>
      <c r="BC516" s="10">
        <v>9.7299999999999998E-2</v>
      </c>
      <c r="BD516" s="10">
        <v>15.4316</v>
      </c>
      <c r="BE516" s="10">
        <v>10.5</v>
      </c>
      <c r="BF516" s="10">
        <v>0.94</v>
      </c>
      <c r="BG516" s="10">
        <v>0.35489999999999999</v>
      </c>
      <c r="BH516" s="10">
        <v>8.9399999999999993E-2</v>
      </c>
      <c r="BI516" s="10">
        <v>20.3186</v>
      </c>
      <c r="BJ516" s="10">
        <v>10.4</v>
      </c>
      <c r="BK516" s="10">
        <v>0.97</v>
      </c>
      <c r="BL516" s="10">
        <v>0.48299999999999998</v>
      </c>
      <c r="BM516" s="10">
        <v>0.1245</v>
      </c>
      <c r="BN516" s="10">
        <v>28.2347</v>
      </c>
      <c r="BO516" s="10">
        <v>10.199999999999999</v>
      </c>
      <c r="BP516" s="10">
        <v>0.97</v>
      </c>
      <c r="BQ516" s="10">
        <v>593</v>
      </c>
      <c r="BR516" s="10" t="s">
        <v>315</v>
      </c>
      <c r="BS516" s="10">
        <v>0.41320000000000001</v>
      </c>
      <c r="BT516" s="10">
        <v>0.14199999999999999</v>
      </c>
      <c r="BU516" s="10">
        <v>24.488</v>
      </c>
      <c r="BV516" s="10">
        <v>10.3</v>
      </c>
      <c r="BW516" s="10">
        <v>0.95</v>
      </c>
      <c r="BX516" s="10">
        <v>0.62649999999999995</v>
      </c>
      <c r="BY516" s="10">
        <v>0.16159999999999999</v>
      </c>
      <c r="BZ516" s="10">
        <v>35.919800000000002</v>
      </c>
      <c r="CA516" s="10">
        <v>10.4</v>
      </c>
      <c r="CB516" s="10">
        <v>0.97</v>
      </c>
      <c r="CC516" s="10">
        <v>0.72070000000000001</v>
      </c>
      <c r="CD516" s="10">
        <v>0.17699999999999999</v>
      </c>
      <c r="CE516" s="10">
        <v>41.599299999999999</v>
      </c>
      <c r="CF516" s="10">
        <v>10.3</v>
      </c>
      <c r="CG516" s="10">
        <v>0.97</v>
      </c>
      <c r="CH516" s="10">
        <v>593</v>
      </c>
      <c r="CI516" s="10" t="s">
        <v>315</v>
      </c>
      <c r="CJ516" s="10">
        <v>0.22009999999999999</v>
      </c>
      <c r="CK516" s="10">
        <v>0.16270000000000001</v>
      </c>
      <c r="CL516" s="10">
        <v>15.3438</v>
      </c>
      <c r="CM516" s="10">
        <v>10.3</v>
      </c>
      <c r="CN516" s="10">
        <v>0.8</v>
      </c>
      <c r="CO516" s="10">
        <v>0.33040000000000003</v>
      </c>
      <c r="CP516" s="10">
        <v>0.1537</v>
      </c>
      <c r="CQ516" s="10">
        <v>20.427499999999998</v>
      </c>
      <c r="CR516" s="10">
        <v>10.3</v>
      </c>
      <c r="CS516" s="10">
        <v>0.91</v>
      </c>
      <c r="CT516" s="10">
        <v>0.45029999999999998</v>
      </c>
      <c r="CU516" s="10">
        <v>0.1867</v>
      </c>
      <c r="CV516" s="10">
        <v>27.323799999999999</v>
      </c>
      <c r="CW516" s="10">
        <v>10.3</v>
      </c>
      <c r="CX516" s="10">
        <v>0.92</v>
      </c>
      <c r="CY516" s="10">
        <v>630</v>
      </c>
      <c r="CZ516" s="10" t="s">
        <v>323</v>
      </c>
      <c r="DA516" s="10">
        <v>1.1585000000000001</v>
      </c>
      <c r="DB516" s="10">
        <v>0.52780000000000005</v>
      </c>
      <c r="DC516" s="10">
        <v>70</v>
      </c>
      <c r="DD516" s="10">
        <v>10.5</v>
      </c>
      <c r="DE516" s="10">
        <v>0.91</v>
      </c>
      <c r="DF516" s="10">
        <v>1.7968</v>
      </c>
      <c r="DG516" s="10">
        <v>0.59060000000000001</v>
      </c>
      <c r="DH516" s="10">
        <v>105</v>
      </c>
      <c r="DI516" s="10">
        <v>10.4</v>
      </c>
      <c r="DJ516" s="10">
        <v>0.95</v>
      </c>
      <c r="DK516" s="10">
        <v>1.7983</v>
      </c>
      <c r="DL516" s="10">
        <v>0.52449999999999997</v>
      </c>
      <c r="DM516" s="10">
        <v>105</v>
      </c>
      <c r="DN516" s="10">
        <v>10.3</v>
      </c>
      <c r="DO516" s="10">
        <v>0.96</v>
      </c>
    </row>
    <row r="517" spans="1:119" x14ac:dyDescent="0.25">
      <c r="A517" s="10">
        <v>594</v>
      </c>
      <c r="B517" s="10" t="s">
        <v>289</v>
      </c>
      <c r="C517" s="10">
        <v>0.11</v>
      </c>
      <c r="D517" s="10">
        <v>0.04</v>
      </c>
      <c r="E517" s="10">
        <v>6</v>
      </c>
      <c r="F517" s="10">
        <v>10.8</v>
      </c>
      <c r="G517" s="10">
        <v>0.95</v>
      </c>
      <c r="H517" s="10">
        <v>0.09</v>
      </c>
      <c r="I517" s="10">
        <v>0.03</v>
      </c>
      <c r="J517" s="10">
        <v>5</v>
      </c>
      <c r="K517" s="10">
        <v>10.6</v>
      </c>
      <c r="L517" s="10">
        <v>0.95</v>
      </c>
      <c r="M517" s="10">
        <v>0.09</v>
      </c>
      <c r="N517" s="10">
        <v>0.03</v>
      </c>
      <c r="O517" s="10">
        <v>5</v>
      </c>
      <c r="P517" s="10">
        <v>10.6</v>
      </c>
      <c r="Q517" s="10">
        <v>0.95</v>
      </c>
      <c r="R517" s="10">
        <v>594</v>
      </c>
      <c r="S517" s="10" t="s">
        <v>289</v>
      </c>
      <c r="T517" s="10">
        <v>0</v>
      </c>
      <c r="U517" s="10">
        <v>0</v>
      </c>
      <c r="V517" s="10">
        <v>0</v>
      </c>
      <c r="W517" s="10">
        <v>10.5</v>
      </c>
      <c r="Y517" s="10">
        <v>0</v>
      </c>
      <c r="Z517" s="10">
        <v>0</v>
      </c>
      <c r="AA517" s="10">
        <v>0</v>
      </c>
      <c r="AB517" s="10">
        <v>10.3</v>
      </c>
      <c r="AD517" s="10">
        <v>0</v>
      </c>
      <c r="AE517" s="10">
        <v>0</v>
      </c>
      <c r="AF517" s="10">
        <v>0</v>
      </c>
      <c r="AG517" s="10">
        <v>10.199999999999999</v>
      </c>
      <c r="AI517" s="10">
        <v>594</v>
      </c>
      <c r="AJ517" s="10" t="s">
        <v>289</v>
      </c>
      <c r="AK517" s="10">
        <v>0</v>
      </c>
      <c r="AL517" s="10">
        <v>0</v>
      </c>
      <c r="AM517" s="10">
        <v>0</v>
      </c>
      <c r="AN517" s="10">
        <v>10.5</v>
      </c>
      <c r="AO517" s="10">
        <v>0</v>
      </c>
      <c r="AP517" s="10">
        <v>0</v>
      </c>
      <c r="AQ517" s="10">
        <v>0</v>
      </c>
      <c r="AR517" s="10">
        <v>0</v>
      </c>
      <c r="AS517" s="10">
        <v>10.5</v>
      </c>
      <c r="AT517" s="10">
        <v>0</v>
      </c>
      <c r="AU517" s="10">
        <v>0</v>
      </c>
      <c r="AV517" s="10">
        <v>0</v>
      </c>
      <c r="AW517" s="10">
        <v>0</v>
      </c>
      <c r="AX517" s="10">
        <v>10.5</v>
      </c>
      <c r="AY517" s="10">
        <v>0</v>
      </c>
      <c r="AZ517" s="10">
        <v>594</v>
      </c>
      <c r="BA517" s="10" t="s">
        <v>289</v>
      </c>
      <c r="BB517" s="10">
        <v>3.5099999999999999E-2</v>
      </c>
      <c r="BC517" s="10">
        <v>1.2999999999999999E-2</v>
      </c>
      <c r="BD517" s="10">
        <v>2.0575000000000001</v>
      </c>
      <c r="BE517" s="10">
        <v>10.5</v>
      </c>
      <c r="BF517" s="10">
        <v>0.94</v>
      </c>
      <c r="BG517" s="10">
        <v>8.7800000000000003E-2</v>
      </c>
      <c r="BH517" s="10">
        <v>2.4899999999999999E-2</v>
      </c>
      <c r="BI517" s="10">
        <v>5.0670000000000002</v>
      </c>
      <c r="BJ517" s="10">
        <v>10.4</v>
      </c>
      <c r="BK517" s="10">
        <v>0.96</v>
      </c>
      <c r="BL517" s="10">
        <v>7.8799999999999995E-2</v>
      </c>
      <c r="BM517" s="10">
        <v>2.6599999999999999E-2</v>
      </c>
      <c r="BN517" s="10">
        <v>4.7108999999999996</v>
      </c>
      <c r="BO517" s="10">
        <v>10.199999999999999</v>
      </c>
      <c r="BP517" s="10">
        <v>0.95</v>
      </c>
      <c r="BQ517" s="10">
        <v>594</v>
      </c>
      <c r="BR517" s="10" t="s">
        <v>289</v>
      </c>
      <c r="BS517" s="10">
        <v>5.7599999999999998E-2</v>
      </c>
      <c r="BT517" s="10">
        <v>2.1999999999999999E-2</v>
      </c>
      <c r="BU517" s="10">
        <v>3.4561999999999999</v>
      </c>
      <c r="BV517" s="10">
        <v>10.3</v>
      </c>
      <c r="BW517" s="10">
        <v>0.93</v>
      </c>
      <c r="BX517" s="10">
        <v>6.2E-2</v>
      </c>
      <c r="BY517" s="10">
        <v>2.1999999999999999E-2</v>
      </c>
      <c r="BZ517" s="10">
        <v>3.6522000000000001</v>
      </c>
      <c r="CA517" s="10">
        <v>10.4</v>
      </c>
      <c r="CB517" s="10">
        <v>0.94</v>
      </c>
      <c r="CC517" s="10">
        <v>7.2400000000000006E-2</v>
      </c>
      <c r="CD517" s="10">
        <v>2.8400000000000002E-2</v>
      </c>
      <c r="CE517" s="10">
        <v>4.3593000000000002</v>
      </c>
      <c r="CF517" s="10">
        <v>10.3</v>
      </c>
      <c r="CG517" s="10">
        <v>0.93</v>
      </c>
      <c r="CH517" s="10">
        <v>594</v>
      </c>
      <c r="CI517" s="10" t="s">
        <v>289</v>
      </c>
      <c r="CJ517" s="10">
        <v>1.4E-2</v>
      </c>
      <c r="CK517" s="10">
        <v>6.4000000000000003E-3</v>
      </c>
      <c r="CL517" s="10">
        <v>0.8629</v>
      </c>
      <c r="CM517" s="10">
        <v>10.3</v>
      </c>
      <c r="CN517" s="10">
        <v>0.91</v>
      </c>
      <c r="CO517" s="10">
        <v>3.32E-2</v>
      </c>
      <c r="CP517" s="10">
        <v>3.32E-2</v>
      </c>
      <c r="CQ517" s="10">
        <v>2.6318000000000001</v>
      </c>
      <c r="CR517" s="10">
        <v>10.3</v>
      </c>
      <c r="CS517" s="10">
        <v>0.71</v>
      </c>
      <c r="CT517" s="10">
        <v>2.12E-2</v>
      </c>
      <c r="CU517" s="10">
        <v>1.04E-2</v>
      </c>
      <c r="CV517" s="10">
        <v>1.3236000000000001</v>
      </c>
      <c r="CW517" s="10">
        <v>10.3</v>
      </c>
      <c r="CX517" s="10">
        <v>0.9</v>
      </c>
      <c r="CY517" s="10">
        <v>631</v>
      </c>
      <c r="CZ517" s="10" t="s">
        <v>325</v>
      </c>
      <c r="DA517" s="10">
        <v>0.1782</v>
      </c>
      <c r="DB517" s="10">
        <v>3.6200000000000003E-2</v>
      </c>
      <c r="DC517" s="10">
        <v>10</v>
      </c>
      <c r="DD517" s="10">
        <v>10.5</v>
      </c>
      <c r="DE517" s="10">
        <v>0.98</v>
      </c>
      <c r="DF517" s="10">
        <v>1.0484</v>
      </c>
      <c r="DG517" s="10">
        <v>0.26269999999999999</v>
      </c>
      <c r="DH517" s="10">
        <v>60</v>
      </c>
      <c r="DI517" s="10">
        <v>10.4</v>
      </c>
      <c r="DJ517" s="10">
        <v>0.97</v>
      </c>
      <c r="DK517" s="10">
        <v>1.194</v>
      </c>
      <c r="DL517" s="10">
        <v>0.29930000000000001</v>
      </c>
      <c r="DM517" s="10">
        <v>69</v>
      </c>
      <c r="DN517" s="10">
        <v>10.3</v>
      </c>
      <c r="DO517" s="10">
        <v>0.97</v>
      </c>
    </row>
    <row r="518" spans="1:119" x14ac:dyDescent="0.25">
      <c r="A518" s="10">
        <v>595</v>
      </c>
      <c r="B518" s="10" t="s">
        <v>290</v>
      </c>
      <c r="C518" s="10">
        <v>0</v>
      </c>
      <c r="D518" s="10">
        <v>0</v>
      </c>
      <c r="E518" s="10">
        <v>0</v>
      </c>
      <c r="F518" s="10">
        <v>10.8</v>
      </c>
      <c r="G518" s="10">
        <v>0</v>
      </c>
      <c r="H518" s="10">
        <v>0</v>
      </c>
      <c r="I518" s="10">
        <v>0</v>
      </c>
      <c r="J518" s="10">
        <v>0</v>
      </c>
      <c r="K518" s="10">
        <v>10.6</v>
      </c>
      <c r="L518" s="10">
        <v>0</v>
      </c>
      <c r="M518" s="10">
        <v>0</v>
      </c>
      <c r="N518" s="10">
        <v>0</v>
      </c>
      <c r="O518" s="10">
        <v>0</v>
      </c>
      <c r="P518" s="10">
        <v>10.6</v>
      </c>
      <c r="Q518" s="10">
        <v>0</v>
      </c>
      <c r="R518" s="10">
        <v>595</v>
      </c>
      <c r="S518" s="10" t="s">
        <v>290</v>
      </c>
      <c r="T518" s="10">
        <v>0</v>
      </c>
      <c r="U518" s="10">
        <v>0</v>
      </c>
      <c r="V518" s="10">
        <v>0</v>
      </c>
      <c r="W518" s="10">
        <v>10.5</v>
      </c>
      <c r="Y518" s="10">
        <v>0</v>
      </c>
      <c r="Z518" s="10">
        <v>0</v>
      </c>
      <c r="AA518" s="10">
        <v>0</v>
      </c>
      <c r="AB518" s="10">
        <v>10.3</v>
      </c>
      <c r="AD518" s="10">
        <v>0</v>
      </c>
      <c r="AE518" s="10">
        <v>0</v>
      </c>
      <c r="AF518" s="10">
        <v>0</v>
      </c>
      <c r="AG518" s="10">
        <v>10.199999999999999</v>
      </c>
      <c r="AI518" s="10">
        <v>595</v>
      </c>
      <c r="AJ518" s="10" t="s">
        <v>290</v>
      </c>
      <c r="AK518" s="10">
        <v>0</v>
      </c>
      <c r="AL518" s="10">
        <v>1.47E-2</v>
      </c>
      <c r="AM518" s="10">
        <v>0</v>
      </c>
      <c r="AN518" s="10">
        <v>10.5</v>
      </c>
      <c r="AO518" s="10">
        <v>0</v>
      </c>
      <c r="AP518" s="10">
        <v>0</v>
      </c>
      <c r="AQ518" s="10">
        <v>1.34E-2</v>
      </c>
      <c r="AR518" s="10">
        <v>0</v>
      </c>
      <c r="AS518" s="10">
        <v>10.5</v>
      </c>
      <c r="AT518" s="10">
        <v>0</v>
      </c>
      <c r="AU518" s="10">
        <v>0</v>
      </c>
      <c r="AV518" s="10">
        <v>1.3599999999999999E-2</v>
      </c>
      <c r="AW518" s="10">
        <v>0</v>
      </c>
      <c r="AX518" s="10">
        <v>10.5</v>
      </c>
      <c r="AY518" s="10">
        <v>0</v>
      </c>
      <c r="AZ518" s="10">
        <v>595</v>
      </c>
      <c r="BA518" s="10" t="s">
        <v>290</v>
      </c>
      <c r="BB518" s="10">
        <v>7.3899999999999993E-2</v>
      </c>
      <c r="BC518" s="10">
        <v>6.2300000000000001E-2</v>
      </c>
      <c r="BD518" s="10">
        <v>5.3155999999999999</v>
      </c>
      <c r="BE518" s="10">
        <v>10.5</v>
      </c>
      <c r="BF518" s="10">
        <v>0.76</v>
      </c>
      <c r="BG518" s="10">
        <v>8.3199999999999996E-2</v>
      </c>
      <c r="BH518" s="10">
        <v>3.4799999999999998E-2</v>
      </c>
      <c r="BI518" s="10">
        <v>5.0053999999999998</v>
      </c>
      <c r="BJ518" s="10">
        <v>10.4</v>
      </c>
      <c r="BK518" s="10">
        <v>0.92</v>
      </c>
      <c r="BL518" s="10">
        <v>5.8099999999999999E-2</v>
      </c>
      <c r="BM518" s="10">
        <v>6.0900000000000003E-2</v>
      </c>
      <c r="BN518" s="10">
        <v>4.7656000000000001</v>
      </c>
      <c r="BO518" s="10">
        <v>10.199999999999999</v>
      </c>
      <c r="BP518" s="10">
        <v>0.69</v>
      </c>
      <c r="BQ518" s="10">
        <v>595</v>
      </c>
      <c r="BR518" s="10" t="s">
        <v>290</v>
      </c>
      <c r="BS518" s="10">
        <v>0</v>
      </c>
      <c r="BT518" s="10">
        <v>0</v>
      </c>
      <c r="BU518" s="10">
        <v>0</v>
      </c>
      <c r="BV518" s="10">
        <v>10.3</v>
      </c>
      <c r="BW518" s="10">
        <v>0</v>
      </c>
      <c r="BX518" s="10">
        <v>0</v>
      </c>
      <c r="BY518" s="10">
        <v>0</v>
      </c>
      <c r="BZ518" s="10">
        <v>0</v>
      </c>
      <c r="CA518" s="10">
        <v>10.4</v>
      </c>
      <c r="CB518" s="10">
        <v>0</v>
      </c>
      <c r="CC518" s="10">
        <v>0</v>
      </c>
      <c r="CD518" s="10">
        <v>0</v>
      </c>
      <c r="CE518" s="10">
        <v>0</v>
      </c>
      <c r="CF518" s="10">
        <v>10.3</v>
      </c>
      <c r="CG518" s="10">
        <v>0</v>
      </c>
      <c r="CH518" s="10">
        <v>595</v>
      </c>
      <c r="CI518" s="10" t="s">
        <v>290</v>
      </c>
      <c r="CJ518" s="10">
        <v>7.9399999999999998E-2</v>
      </c>
      <c r="CK518" s="10">
        <v>4.07E-2</v>
      </c>
      <c r="CL518" s="10">
        <v>5</v>
      </c>
      <c r="CM518" s="10">
        <v>10.3</v>
      </c>
      <c r="CN518" s="10">
        <v>0.89</v>
      </c>
      <c r="CO518" s="10">
        <v>7.9399999999999998E-2</v>
      </c>
      <c r="CP518" s="10">
        <v>4.07E-2</v>
      </c>
      <c r="CQ518" s="10">
        <v>5</v>
      </c>
      <c r="CR518" s="10">
        <v>10.3</v>
      </c>
      <c r="CS518" s="10">
        <v>0.89</v>
      </c>
      <c r="CT518" s="10">
        <v>7.9399999999999998E-2</v>
      </c>
      <c r="CU518" s="10">
        <v>4.07E-2</v>
      </c>
      <c r="CV518" s="10">
        <v>5</v>
      </c>
      <c r="CW518" s="10">
        <v>10.3</v>
      </c>
      <c r="CX518" s="10">
        <v>0.89</v>
      </c>
      <c r="CY518" s="10">
        <v>632</v>
      </c>
      <c r="CZ518" s="10" t="s">
        <v>327</v>
      </c>
      <c r="DA518" s="10">
        <v>1.7823</v>
      </c>
      <c r="DB518" s="10">
        <v>0.3619</v>
      </c>
      <c r="DC518" s="10">
        <v>100</v>
      </c>
      <c r="DD518" s="10">
        <v>10.5</v>
      </c>
      <c r="DE518" s="10">
        <v>0.98</v>
      </c>
      <c r="DF518" s="10">
        <v>2.1183999999999998</v>
      </c>
      <c r="DG518" s="10">
        <v>0.43020000000000003</v>
      </c>
      <c r="DH518" s="10">
        <v>120</v>
      </c>
      <c r="DI518" s="10">
        <v>10.4</v>
      </c>
      <c r="DJ518" s="10">
        <v>0.98</v>
      </c>
      <c r="DK518" s="10">
        <v>2.0630000000000002</v>
      </c>
      <c r="DL518" s="10">
        <v>0.41889999999999999</v>
      </c>
      <c r="DM518" s="10">
        <v>118</v>
      </c>
      <c r="DN518" s="10">
        <v>10.3</v>
      </c>
      <c r="DO518" s="10">
        <v>0.98</v>
      </c>
    </row>
    <row r="519" spans="1:119" x14ac:dyDescent="0.25">
      <c r="A519" s="10">
        <v>596</v>
      </c>
      <c r="B519" s="10" t="s">
        <v>292</v>
      </c>
      <c r="C519" s="10">
        <v>0.91</v>
      </c>
      <c r="D519" s="10">
        <v>0.26</v>
      </c>
      <c r="E519" s="10">
        <v>52</v>
      </c>
      <c r="F519" s="10">
        <v>10.5</v>
      </c>
      <c r="G519" s="10">
        <v>0.96</v>
      </c>
      <c r="H519" s="10">
        <v>0.7</v>
      </c>
      <c r="I519" s="10">
        <v>0.2</v>
      </c>
      <c r="J519" s="10">
        <v>40</v>
      </c>
      <c r="K519" s="10">
        <v>10.5</v>
      </c>
      <c r="L519" s="10">
        <v>0.96</v>
      </c>
      <c r="M519" s="10">
        <v>0.88</v>
      </c>
      <c r="N519" s="10">
        <v>0.26</v>
      </c>
      <c r="O519" s="10">
        <v>50</v>
      </c>
      <c r="P519" s="10">
        <v>10.6</v>
      </c>
      <c r="Q519" s="10">
        <v>0.96</v>
      </c>
      <c r="R519" s="10">
        <v>596</v>
      </c>
      <c r="S519" s="10" t="s">
        <v>292</v>
      </c>
      <c r="T519" s="10">
        <v>0.3921</v>
      </c>
      <c r="U519" s="10">
        <v>7.9600000000000004E-2</v>
      </c>
      <c r="V519" s="10">
        <v>22</v>
      </c>
      <c r="W519" s="10">
        <v>10.5</v>
      </c>
      <c r="Y519" s="10">
        <v>0.34970000000000001</v>
      </c>
      <c r="Z519" s="10">
        <v>7.0999999999999994E-2</v>
      </c>
      <c r="AA519" s="10">
        <v>20</v>
      </c>
      <c r="AB519" s="10">
        <v>10.3</v>
      </c>
      <c r="AD519" s="10">
        <v>0.3463</v>
      </c>
      <c r="AE519" s="10">
        <v>7.0300000000000001E-2</v>
      </c>
      <c r="AF519" s="10">
        <v>20</v>
      </c>
      <c r="AG519" s="10">
        <v>10.199999999999999</v>
      </c>
      <c r="AI519" s="10">
        <v>596</v>
      </c>
      <c r="AJ519" s="10" t="s">
        <v>292</v>
      </c>
      <c r="AK519" s="10">
        <v>0.81910000000000005</v>
      </c>
      <c r="AL519" s="10">
        <v>0.16270000000000001</v>
      </c>
      <c r="AM519" s="10">
        <v>45.919199999999996</v>
      </c>
      <c r="AN519" s="10">
        <v>10.5</v>
      </c>
      <c r="AO519" s="10">
        <v>0.98</v>
      </c>
      <c r="AP519" s="10">
        <v>0.9163</v>
      </c>
      <c r="AQ519" s="10">
        <v>0.193</v>
      </c>
      <c r="AR519" s="10">
        <v>52.4893</v>
      </c>
      <c r="AS519" s="10">
        <v>10.3</v>
      </c>
      <c r="AT519" s="10">
        <v>0.98</v>
      </c>
      <c r="AU519" s="10">
        <v>0.93420000000000003</v>
      </c>
      <c r="AV519" s="10">
        <v>0.2142</v>
      </c>
      <c r="AW519" s="10">
        <v>53.723399999999998</v>
      </c>
      <c r="AX519" s="10">
        <v>10.3</v>
      </c>
      <c r="AY519" s="10">
        <v>0.97</v>
      </c>
      <c r="AZ519" s="10">
        <v>596</v>
      </c>
      <c r="BA519" s="10" t="s">
        <v>292</v>
      </c>
      <c r="BB519" s="10">
        <v>0.54449999999999998</v>
      </c>
      <c r="BC519" s="10">
        <v>0.55549999999999999</v>
      </c>
      <c r="BD519" s="10">
        <v>42.367899999999999</v>
      </c>
      <c r="BE519" s="10">
        <v>10.6</v>
      </c>
      <c r="BF519" s="10">
        <v>0.7</v>
      </c>
      <c r="BG519" s="10">
        <v>0.95450000000000002</v>
      </c>
      <c r="BH519" s="10">
        <v>0.71589999999999998</v>
      </c>
      <c r="BI519" s="10">
        <v>65.607100000000003</v>
      </c>
      <c r="BJ519" s="10">
        <v>10.5</v>
      </c>
      <c r="BK519" s="10">
        <v>0.8</v>
      </c>
      <c r="BL519" s="10">
        <v>0.59360000000000002</v>
      </c>
      <c r="BM519" s="10">
        <v>0.44519999999999998</v>
      </c>
      <c r="BN519" s="10">
        <v>40.799199999999999</v>
      </c>
      <c r="BO519" s="10">
        <v>10.5</v>
      </c>
      <c r="BP519" s="10">
        <v>0.8</v>
      </c>
      <c r="BQ519" s="10">
        <v>596</v>
      </c>
      <c r="BR519" s="10" t="s">
        <v>292</v>
      </c>
      <c r="BS519" s="10">
        <v>0.80400000000000005</v>
      </c>
      <c r="BT519" s="10">
        <v>0.70909999999999995</v>
      </c>
      <c r="BU519" s="10">
        <v>60.0914</v>
      </c>
      <c r="BV519" s="10">
        <v>10.3</v>
      </c>
      <c r="BW519" s="10">
        <v>0.75</v>
      </c>
      <c r="BX519" s="10">
        <v>0.68989999999999996</v>
      </c>
      <c r="BY519" s="10">
        <v>0.5101</v>
      </c>
      <c r="BZ519" s="10">
        <v>47.631599999999999</v>
      </c>
      <c r="CA519" s="10">
        <v>10.4</v>
      </c>
      <c r="CB519" s="10">
        <v>0.8</v>
      </c>
      <c r="CC519" s="10">
        <v>0.83130000000000004</v>
      </c>
      <c r="CD519" s="10">
        <v>0.74809999999999999</v>
      </c>
      <c r="CE519" s="10">
        <v>62.685899999999997</v>
      </c>
      <c r="CF519" s="10">
        <v>10.3</v>
      </c>
      <c r="CG519" s="10">
        <v>0.74</v>
      </c>
      <c r="CH519" s="10">
        <v>596</v>
      </c>
      <c r="CI519" s="10" t="s">
        <v>292</v>
      </c>
      <c r="CJ519" s="10">
        <v>0.4798</v>
      </c>
      <c r="CK519" s="10">
        <v>0.18629999999999999</v>
      </c>
      <c r="CL519" s="10">
        <v>28.853200000000001</v>
      </c>
      <c r="CM519" s="10">
        <v>10.3</v>
      </c>
      <c r="CN519" s="10">
        <v>0.93</v>
      </c>
      <c r="CO519" s="10">
        <v>0.47660000000000002</v>
      </c>
      <c r="CP519" s="10">
        <v>0.1168</v>
      </c>
      <c r="CQ519" s="10">
        <v>27.503399999999999</v>
      </c>
      <c r="CR519" s="10">
        <v>10.3</v>
      </c>
      <c r="CS519" s="10">
        <v>0.97</v>
      </c>
      <c r="CT519" s="10">
        <v>0.55740000000000001</v>
      </c>
      <c r="CU519" s="10">
        <v>0.2167</v>
      </c>
      <c r="CV519" s="10">
        <v>33.520600000000002</v>
      </c>
      <c r="CW519" s="10">
        <v>10.3</v>
      </c>
      <c r="CX519" s="10">
        <v>0.93</v>
      </c>
      <c r="CY519" s="10">
        <v>633</v>
      </c>
      <c r="CZ519" s="10" t="s">
        <v>330</v>
      </c>
      <c r="DA519" s="10">
        <v>0</v>
      </c>
      <c r="DB519" s="10">
        <v>0</v>
      </c>
      <c r="DC519" s="10">
        <v>0</v>
      </c>
      <c r="DD519" s="10">
        <v>10.5</v>
      </c>
      <c r="DE519" s="10">
        <v>0</v>
      </c>
      <c r="DF519" s="10">
        <v>0</v>
      </c>
      <c r="DG519" s="10">
        <v>0</v>
      </c>
      <c r="DH519" s="10">
        <v>0</v>
      </c>
      <c r="DI519" s="10">
        <v>10.4</v>
      </c>
      <c r="DJ519" s="10">
        <v>0</v>
      </c>
      <c r="DK519" s="10">
        <v>0</v>
      </c>
      <c r="DL519" s="10">
        <v>0</v>
      </c>
      <c r="DM519" s="10">
        <v>0</v>
      </c>
      <c r="DN519" s="10">
        <v>10.3</v>
      </c>
      <c r="DO519" s="10">
        <v>0</v>
      </c>
    </row>
    <row r="520" spans="1:119" x14ac:dyDescent="0.25">
      <c r="A520" s="10">
        <v>597</v>
      </c>
      <c r="B520" s="10" t="s">
        <v>293</v>
      </c>
      <c r="C520" s="10">
        <v>0.28000000000000003</v>
      </c>
      <c r="D520" s="10">
        <v>7.0000000000000007E-2</v>
      </c>
      <c r="E520" s="10">
        <v>16</v>
      </c>
      <c r="F520" s="10">
        <v>10.5</v>
      </c>
      <c r="G520" s="10">
        <v>0.97</v>
      </c>
      <c r="H520" s="10">
        <v>0.09</v>
      </c>
      <c r="I520" s="10">
        <v>0.02</v>
      </c>
      <c r="J520" s="10">
        <v>5</v>
      </c>
      <c r="K520" s="10">
        <v>10.5</v>
      </c>
      <c r="L520" s="10">
        <v>0.97</v>
      </c>
      <c r="M520" s="10">
        <v>0.09</v>
      </c>
      <c r="N520" s="10">
        <v>0.02</v>
      </c>
      <c r="O520" s="10">
        <v>5</v>
      </c>
      <c r="P520" s="10">
        <v>10.6</v>
      </c>
      <c r="Q520" s="10">
        <v>0.97</v>
      </c>
      <c r="R520" s="10">
        <v>597</v>
      </c>
      <c r="S520" s="10" t="s">
        <v>293</v>
      </c>
      <c r="T520" s="10">
        <v>0.42770000000000002</v>
      </c>
      <c r="U520" s="10">
        <v>8.6900000000000005E-2</v>
      </c>
      <c r="V520" s="10">
        <v>24</v>
      </c>
      <c r="W520" s="10">
        <v>10.5</v>
      </c>
      <c r="Y520" s="10">
        <v>0.34610000000000002</v>
      </c>
      <c r="Z520" s="10">
        <v>8.6699999999999999E-2</v>
      </c>
      <c r="AA520" s="10">
        <v>20</v>
      </c>
      <c r="AB520" s="10">
        <v>10.3</v>
      </c>
      <c r="AD520" s="10">
        <v>0.3463</v>
      </c>
      <c r="AE520" s="10">
        <v>7.0300000000000001E-2</v>
      </c>
      <c r="AF520" s="10">
        <v>20</v>
      </c>
      <c r="AG520" s="10">
        <v>10.199999999999999</v>
      </c>
      <c r="AI520" s="10">
        <v>597</v>
      </c>
      <c r="AJ520" s="10" t="s">
        <v>293</v>
      </c>
      <c r="AK520" s="10">
        <v>0.26840000000000003</v>
      </c>
      <c r="AL520" s="10">
        <v>2.69E-2</v>
      </c>
      <c r="AM520" s="10">
        <v>14.7913</v>
      </c>
      <c r="AN520" s="10">
        <v>10.5</v>
      </c>
      <c r="AO520" s="10">
        <v>0.995</v>
      </c>
      <c r="AP520" s="10">
        <v>0.35649999999999998</v>
      </c>
      <c r="AQ520" s="10">
        <v>3.5799999999999998E-2</v>
      </c>
      <c r="AR520" s="10">
        <v>20.042200000000001</v>
      </c>
      <c r="AS520" s="10">
        <v>10.3</v>
      </c>
      <c r="AT520" s="10">
        <v>0.995</v>
      </c>
      <c r="AU520" s="10">
        <v>0.29880000000000001</v>
      </c>
      <c r="AV520" s="10">
        <v>0.03</v>
      </c>
      <c r="AW520" s="10">
        <v>16.793299999999999</v>
      </c>
      <c r="AX520" s="10">
        <v>10.3</v>
      </c>
      <c r="AY520" s="10">
        <v>0.995</v>
      </c>
      <c r="AZ520" s="10">
        <v>597</v>
      </c>
      <c r="BA520" s="10" t="s">
        <v>293</v>
      </c>
      <c r="BB520" s="10">
        <v>0.1245</v>
      </c>
      <c r="BC520" s="10">
        <v>9.3299999999999994E-2</v>
      </c>
      <c r="BD520" s="10">
        <v>8.4735999999999994</v>
      </c>
      <c r="BE520" s="10">
        <v>10.6</v>
      </c>
      <c r="BF520" s="10">
        <v>0.8</v>
      </c>
      <c r="BG520" s="10">
        <v>7.9500000000000001E-2</v>
      </c>
      <c r="BH520" s="10">
        <v>5.9700000000000003E-2</v>
      </c>
      <c r="BI520" s="10">
        <v>5.4672999999999998</v>
      </c>
      <c r="BJ520" s="10">
        <v>10.5</v>
      </c>
      <c r="BK520" s="10">
        <v>0.8</v>
      </c>
      <c r="BL520" s="10">
        <v>0.1187</v>
      </c>
      <c r="BM520" s="10">
        <v>8.8999999999999996E-2</v>
      </c>
      <c r="BN520" s="10">
        <v>8.1598000000000006</v>
      </c>
      <c r="BO520" s="10">
        <v>10.5</v>
      </c>
      <c r="BP520" s="10">
        <v>0.8</v>
      </c>
      <c r="BQ520" s="10">
        <v>597</v>
      </c>
      <c r="BR520" s="10" t="s">
        <v>293</v>
      </c>
      <c r="BS520" s="10">
        <v>0.53800000000000003</v>
      </c>
      <c r="BT520" s="10">
        <v>0.30969999999999998</v>
      </c>
      <c r="BU520" s="10">
        <v>34.7958</v>
      </c>
      <c r="BV520" s="10">
        <v>10.3</v>
      </c>
      <c r="BW520" s="10">
        <v>0.87</v>
      </c>
      <c r="BX520" s="10">
        <v>0.63449999999999995</v>
      </c>
      <c r="BY520" s="10">
        <v>0.38240000000000002</v>
      </c>
      <c r="BZ520" s="10">
        <v>41.125500000000002</v>
      </c>
      <c r="CA520" s="10">
        <v>10.4</v>
      </c>
      <c r="CB520" s="10">
        <v>0.86</v>
      </c>
      <c r="CC520" s="10">
        <v>0.57640000000000002</v>
      </c>
      <c r="CD520" s="10">
        <v>0.37590000000000001</v>
      </c>
      <c r="CE520" s="10">
        <v>38.573300000000003</v>
      </c>
      <c r="CF520" s="10">
        <v>10.3</v>
      </c>
      <c r="CG520" s="10">
        <v>0.84</v>
      </c>
      <c r="CH520" s="10">
        <v>597</v>
      </c>
      <c r="CI520" s="10" t="s">
        <v>293</v>
      </c>
      <c r="CJ520" s="10">
        <v>0.20949999999999999</v>
      </c>
      <c r="CK520" s="10">
        <v>2.0000000000000001E-4</v>
      </c>
      <c r="CL520" s="10">
        <v>11.744300000000001</v>
      </c>
      <c r="CM520" s="10">
        <v>10.3</v>
      </c>
      <c r="CN520" s="10">
        <v>1</v>
      </c>
      <c r="CO520" s="10">
        <v>0.30580000000000002</v>
      </c>
      <c r="CP520" s="10">
        <v>7.6399999999999996E-2</v>
      </c>
      <c r="CQ520" s="10">
        <v>17.665800000000001</v>
      </c>
      <c r="CR520" s="10">
        <v>10.3</v>
      </c>
      <c r="CS520" s="10">
        <v>0.97</v>
      </c>
      <c r="CT520" s="10">
        <v>0.2082</v>
      </c>
      <c r="CU520" s="10">
        <v>1E-4</v>
      </c>
      <c r="CV520" s="10">
        <v>11.672599999999999</v>
      </c>
      <c r="CW520" s="10">
        <v>10.3</v>
      </c>
      <c r="CX520" s="10">
        <v>1</v>
      </c>
      <c r="CY520" s="10">
        <v>634</v>
      </c>
      <c r="CZ520" s="10" t="s">
        <v>329</v>
      </c>
      <c r="DA520" s="10">
        <v>8.8200000000000001E-2</v>
      </c>
      <c r="DB520" s="10">
        <v>2.2100000000000002E-2</v>
      </c>
      <c r="DC520" s="10">
        <v>5</v>
      </c>
      <c r="DD520" s="10">
        <v>10.5</v>
      </c>
      <c r="DE520" s="10">
        <v>0.97</v>
      </c>
      <c r="DF520" s="10">
        <v>8.7400000000000005E-2</v>
      </c>
      <c r="DG520" s="10">
        <v>2.1899999999999999E-2</v>
      </c>
      <c r="DH520" s="10">
        <v>5</v>
      </c>
      <c r="DI520" s="10">
        <v>10.4</v>
      </c>
      <c r="DJ520" s="10">
        <v>0.97</v>
      </c>
      <c r="DK520" s="10">
        <v>5.1900000000000002E-2</v>
      </c>
      <c r="DL520" s="10">
        <v>1.2999999999999999E-2</v>
      </c>
      <c r="DM520" s="10">
        <v>3</v>
      </c>
      <c r="DN520" s="10">
        <v>10.3</v>
      </c>
      <c r="DO520" s="10">
        <v>0.97</v>
      </c>
    </row>
    <row r="521" spans="1:119" x14ac:dyDescent="0.25">
      <c r="A521" s="10">
        <v>598</v>
      </c>
      <c r="B521" s="10" t="s">
        <v>297</v>
      </c>
      <c r="C521" s="10">
        <v>0</v>
      </c>
      <c r="D521" s="10">
        <v>0</v>
      </c>
      <c r="E521" s="10">
        <v>0</v>
      </c>
      <c r="F521" s="10">
        <v>10.5</v>
      </c>
      <c r="G521" s="10">
        <v>0</v>
      </c>
      <c r="H521" s="10">
        <v>0.09</v>
      </c>
      <c r="I521" s="10">
        <v>0.01</v>
      </c>
      <c r="J521" s="10">
        <v>5</v>
      </c>
      <c r="K521" s="10">
        <v>10.5</v>
      </c>
      <c r="L521" s="10">
        <v>0.99</v>
      </c>
      <c r="M521" s="10">
        <v>0.09</v>
      </c>
      <c r="N521" s="10">
        <v>0.01</v>
      </c>
      <c r="O521" s="10">
        <v>5</v>
      </c>
      <c r="P521" s="10">
        <v>10.6</v>
      </c>
      <c r="Q521" s="10">
        <v>0.99</v>
      </c>
      <c r="R521" s="10">
        <v>598</v>
      </c>
      <c r="S521" s="10" t="s">
        <v>297</v>
      </c>
      <c r="T521" s="10">
        <v>0</v>
      </c>
      <c r="U521" s="10">
        <v>0</v>
      </c>
      <c r="V521" s="10">
        <v>0</v>
      </c>
      <c r="W521" s="10">
        <v>10.5</v>
      </c>
      <c r="Y521" s="10">
        <v>0</v>
      </c>
      <c r="Z521" s="10">
        <v>0</v>
      </c>
      <c r="AA521" s="10">
        <v>0</v>
      </c>
      <c r="AB521" s="10">
        <v>10.3</v>
      </c>
      <c r="AD521" s="10">
        <v>8.7499999999999994E-2</v>
      </c>
      <c r="AE521" s="10">
        <v>1.2500000000000001E-2</v>
      </c>
      <c r="AF521" s="10">
        <v>5</v>
      </c>
      <c r="AG521" s="10">
        <v>10.199999999999999</v>
      </c>
      <c r="AI521" s="10">
        <v>598</v>
      </c>
      <c r="AJ521" s="10" t="s">
        <v>297</v>
      </c>
      <c r="AK521" s="10">
        <v>0.4551</v>
      </c>
      <c r="AL521" s="10">
        <v>0.121</v>
      </c>
      <c r="AM521" s="10">
        <v>25.894100000000002</v>
      </c>
      <c r="AN521" s="10">
        <v>10.5</v>
      </c>
      <c r="AO521" s="10">
        <v>0.97</v>
      </c>
      <c r="AP521" s="10">
        <v>0.53310000000000002</v>
      </c>
      <c r="AQ521" s="10">
        <v>0.16320000000000001</v>
      </c>
      <c r="AR521" s="10">
        <v>31.251000000000001</v>
      </c>
      <c r="AS521" s="10">
        <v>10.3</v>
      </c>
      <c r="AT521" s="10">
        <v>0.96</v>
      </c>
      <c r="AU521" s="10">
        <v>0.47689999999999999</v>
      </c>
      <c r="AV521" s="10">
        <v>0.14680000000000001</v>
      </c>
      <c r="AW521" s="10">
        <v>27.9695</v>
      </c>
      <c r="AX521" s="10">
        <v>10.3</v>
      </c>
      <c r="AY521" s="10">
        <v>0.96</v>
      </c>
      <c r="AZ521" s="10">
        <v>598</v>
      </c>
      <c r="BA521" s="10" t="s">
        <v>297</v>
      </c>
      <c r="BB521" s="10">
        <v>0.27379999999999999</v>
      </c>
      <c r="BC521" s="10">
        <v>0.2054</v>
      </c>
      <c r="BD521" s="10">
        <v>18.6419</v>
      </c>
      <c r="BE521" s="10">
        <v>10.6</v>
      </c>
      <c r="BF521" s="10">
        <v>0.8</v>
      </c>
      <c r="BG521" s="10">
        <v>7.9500000000000001E-2</v>
      </c>
      <c r="BH521" s="10">
        <v>5.9700000000000003E-2</v>
      </c>
      <c r="BI521" s="10">
        <v>5.4672999999999998</v>
      </c>
      <c r="BJ521" s="10">
        <v>10.5</v>
      </c>
      <c r="BK521" s="10">
        <v>0.8</v>
      </c>
      <c r="BL521" s="10">
        <v>0.29680000000000001</v>
      </c>
      <c r="BM521" s="10">
        <v>0.22259999999999999</v>
      </c>
      <c r="BN521" s="10">
        <v>20.3996</v>
      </c>
      <c r="BO521" s="10">
        <v>10.5</v>
      </c>
      <c r="BP521" s="10">
        <v>0.8</v>
      </c>
      <c r="BQ521" s="10">
        <v>598</v>
      </c>
      <c r="BR521" s="10" t="s">
        <v>297</v>
      </c>
      <c r="BS521" s="10">
        <v>0.39229999999999998</v>
      </c>
      <c r="BT521" s="10">
        <v>0.25819999999999999</v>
      </c>
      <c r="BU521" s="10">
        <v>26.326499999999999</v>
      </c>
      <c r="BV521" s="10">
        <v>10.3</v>
      </c>
      <c r="BW521" s="10">
        <v>0.84</v>
      </c>
      <c r="BX521" s="10">
        <v>0.39229999999999998</v>
      </c>
      <c r="BY521" s="10">
        <v>0.25140000000000001</v>
      </c>
      <c r="BZ521" s="10">
        <v>25.865500000000001</v>
      </c>
      <c r="CA521" s="10">
        <v>10.4</v>
      </c>
      <c r="CB521" s="10">
        <v>0.84</v>
      </c>
      <c r="CC521" s="10">
        <v>0.39140000000000003</v>
      </c>
      <c r="CD521" s="10">
        <v>0.25679999999999997</v>
      </c>
      <c r="CE521" s="10">
        <v>26.241800000000001</v>
      </c>
      <c r="CF521" s="10">
        <v>10.3</v>
      </c>
      <c r="CG521" s="10">
        <v>0.84</v>
      </c>
      <c r="CH521" s="10">
        <v>598</v>
      </c>
      <c r="CI521" s="10" t="s">
        <v>297</v>
      </c>
      <c r="CJ521" s="10">
        <v>0</v>
      </c>
      <c r="CK521" s="10">
        <v>0</v>
      </c>
      <c r="CL521" s="10">
        <v>0</v>
      </c>
      <c r="CM521" s="10">
        <v>10.3</v>
      </c>
      <c r="CN521" s="10">
        <v>0</v>
      </c>
      <c r="CO521" s="10">
        <v>0</v>
      </c>
      <c r="CP521" s="10">
        <v>0</v>
      </c>
      <c r="CQ521" s="10">
        <v>0</v>
      </c>
      <c r="CR521" s="10">
        <v>10.3</v>
      </c>
      <c r="CS521" s="10">
        <v>0</v>
      </c>
      <c r="CT521" s="10">
        <v>0</v>
      </c>
      <c r="CU521" s="10">
        <v>0</v>
      </c>
      <c r="CV521" s="10">
        <v>0</v>
      </c>
      <c r="CW521" s="10">
        <v>10.3</v>
      </c>
      <c r="CX521" s="10">
        <v>0</v>
      </c>
      <c r="CY521" s="10">
        <v>635</v>
      </c>
      <c r="CZ521" s="10" t="s">
        <v>379</v>
      </c>
      <c r="DA521" s="10">
        <v>0</v>
      </c>
      <c r="DB521" s="10">
        <v>0</v>
      </c>
      <c r="DC521" s="10">
        <v>0</v>
      </c>
      <c r="DD521" s="10">
        <v>10.5</v>
      </c>
      <c r="DE521" s="10">
        <v>0</v>
      </c>
      <c r="DF521" s="10">
        <v>0</v>
      </c>
      <c r="DG521" s="10">
        <v>0</v>
      </c>
      <c r="DH521" s="10">
        <v>0</v>
      </c>
      <c r="DI521" s="10">
        <v>10.4</v>
      </c>
      <c r="DJ521" s="10">
        <v>0</v>
      </c>
      <c r="DK521" s="10">
        <v>0</v>
      </c>
      <c r="DL521" s="10">
        <v>0</v>
      </c>
      <c r="DM521" s="10">
        <v>0</v>
      </c>
      <c r="DN521" s="10">
        <v>10.3</v>
      </c>
      <c r="DO521" s="10">
        <v>0</v>
      </c>
    </row>
    <row r="522" spans="1:119" x14ac:dyDescent="0.25">
      <c r="A522" s="10">
        <v>599</v>
      </c>
      <c r="B522" s="10" t="s">
        <v>298</v>
      </c>
      <c r="C522" s="10">
        <v>0</v>
      </c>
      <c r="D522" s="10">
        <v>0</v>
      </c>
      <c r="E522" s="10">
        <v>0</v>
      </c>
      <c r="F522" s="10">
        <v>10.5</v>
      </c>
      <c r="G522" s="10">
        <v>0</v>
      </c>
      <c r="H522" s="10">
        <v>0</v>
      </c>
      <c r="I522" s="10">
        <v>0</v>
      </c>
      <c r="J522" s="10">
        <v>0</v>
      </c>
      <c r="K522" s="10">
        <v>10.5</v>
      </c>
      <c r="L522" s="10">
        <v>0</v>
      </c>
      <c r="M522" s="10">
        <v>0</v>
      </c>
      <c r="N522" s="10">
        <v>0</v>
      </c>
      <c r="O522" s="10">
        <v>0</v>
      </c>
      <c r="P522" s="10">
        <v>10.6</v>
      </c>
      <c r="Q522" s="10">
        <v>0</v>
      </c>
      <c r="R522" s="10">
        <v>599</v>
      </c>
      <c r="S522" s="10" t="s">
        <v>298</v>
      </c>
      <c r="T522" s="10">
        <v>0</v>
      </c>
      <c r="U522" s="10">
        <v>0</v>
      </c>
      <c r="V522" s="10">
        <v>0</v>
      </c>
      <c r="W522" s="10">
        <v>10.5</v>
      </c>
      <c r="Y522" s="10">
        <v>0</v>
      </c>
      <c r="Z522" s="10">
        <v>0</v>
      </c>
      <c r="AA522" s="10">
        <v>0</v>
      </c>
      <c r="AB522" s="10">
        <v>10.3</v>
      </c>
      <c r="AD522" s="10">
        <v>0</v>
      </c>
      <c r="AE522" s="10">
        <v>0</v>
      </c>
      <c r="AF522" s="10">
        <v>0</v>
      </c>
      <c r="AG522" s="10">
        <v>10.199999999999999</v>
      </c>
      <c r="AI522" s="10">
        <v>599</v>
      </c>
      <c r="AJ522" s="10" t="s">
        <v>298</v>
      </c>
      <c r="AK522" s="10">
        <v>0</v>
      </c>
      <c r="AL522" s="10">
        <v>0</v>
      </c>
      <c r="AM522" s="10">
        <v>0</v>
      </c>
      <c r="AN522" s="10">
        <v>10.5</v>
      </c>
      <c r="AO522" s="10">
        <v>0</v>
      </c>
      <c r="AP522" s="10">
        <v>0</v>
      </c>
      <c r="AQ522" s="10">
        <v>0</v>
      </c>
      <c r="AR522" s="10">
        <v>0</v>
      </c>
      <c r="AS522" s="10">
        <v>10.3</v>
      </c>
      <c r="AT522" s="10">
        <v>0</v>
      </c>
      <c r="AU522" s="10">
        <v>0</v>
      </c>
      <c r="AV522" s="10">
        <v>0</v>
      </c>
      <c r="AW522" s="10">
        <v>0</v>
      </c>
      <c r="AX522" s="10">
        <v>10.3</v>
      </c>
      <c r="AY522" s="10">
        <v>0</v>
      </c>
      <c r="AZ522" s="10">
        <v>599</v>
      </c>
      <c r="BA522" s="10" t="s">
        <v>298</v>
      </c>
      <c r="BB522" s="10">
        <v>0</v>
      </c>
      <c r="BC522" s="10">
        <v>0</v>
      </c>
      <c r="BD522" s="10">
        <v>0</v>
      </c>
      <c r="BE522" s="10">
        <v>10.6</v>
      </c>
      <c r="BF522" s="10">
        <v>0</v>
      </c>
      <c r="BG522" s="10">
        <v>0</v>
      </c>
      <c r="BH522" s="10">
        <v>0</v>
      </c>
      <c r="BI522" s="10">
        <v>0</v>
      </c>
      <c r="BJ522" s="10">
        <v>10.5</v>
      </c>
      <c r="BK522" s="10">
        <v>0</v>
      </c>
      <c r="BL522" s="10">
        <v>0</v>
      </c>
      <c r="BM522" s="10">
        <v>0</v>
      </c>
      <c r="BN522" s="10">
        <v>0</v>
      </c>
      <c r="BO522" s="10">
        <v>10.5</v>
      </c>
      <c r="BP522" s="10">
        <v>0</v>
      </c>
      <c r="BQ522" s="10">
        <v>599</v>
      </c>
      <c r="BR522" s="10" t="s">
        <v>298</v>
      </c>
      <c r="BS522" s="10">
        <v>0</v>
      </c>
      <c r="BT522" s="10">
        <v>0</v>
      </c>
      <c r="BU522" s="10">
        <v>0</v>
      </c>
      <c r="BV522" s="10">
        <v>10.3</v>
      </c>
      <c r="BW522" s="10">
        <v>0</v>
      </c>
      <c r="BX522" s="10">
        <v>0</v>
      </c>
      <c r="BY522" s="10">
        <v>0</v>
      </c>
      <c r="BZ522" s="10">
        <v>0</v>
      </c>
      <c r="CA522" s="10">
        <v>10.4</v>
      </c>
      <c r="CB522" s="10">
        <v>0</v>
      </c>
      <c r="CC522" s="10">
        <v>0</v>
      </c>
      <c r="CD522" s="10">
        <v>0</v>
      </c>
      <c r="CE522" s="10">
        <v>0</v>
      </c>
      <c r="CF522" s="10">
        <v>10.3</v>
      </c>
      <c r="CG522" s="10">
        <v>0</v>
      </c>
      <c r="CH522" s="10">
        <v>599</v>
      </c>
      <c r="CI522" s="10" t="s">
        <v>298</v>
      </c>
      <c r="CJ522" s="10">
        <v>0</v>
      </c>
      <c r="CK522" s="10">
        <v>0</v>
      </c>
      <c r="CL522" s="10">
        <v>0</v>
      </c>
      <c r="CM522" s="10">
        <v>10.3</v>
      </c>
      <c r="CN522" s="10">
        <v>0</v>
      </c>
      <c r="CO522" s="10">
        <v>0</v>
      </c>
      <c r="CP522" s="10">
        <v>0</v>
      </c>
      <c r="CQ522" s="10">
        <v>0</v>
      </c>
      <c r="CR522" s="10">
        <v>10.3</v>
      </c>
      <c r="CS522" s="10">
        <v>0</v>
      </c>
      <c r="CT522" s="10">
        <v>0</v>
      </c>
      <c r="CU522" s="10">
        <v>0</v>
      </c>
      <c r="CV522" s="10">
        <v>0</v>
      </c>
      <c r="CW522" s="10">
        <v>10.3</v>
      </c>
      <c r="CX522" s="10">
        <v>0</v>
      </c>
      <c r="CY522" s="10">
        <v>636</v>
      </c>
      <c r="CZ522" s="10" t="s">
        <v>380</v>
      </c>
      <c r="DA522" s="10">
        <v>8.09E-2</v>
      </c>
      <c r="DB522" s="10">
        <v>4.1500000000000002E-2</v>
      </c>
      <c r="DC522" s="10">
        <v>5</v>
      </c>
      <c r="DD522" s="10">
        <v>10.5</v>
      </c>
      <c r="DE522" s="10">
        <v>0.89</v>
      </c>
      <c r="DF522" s="10">
        <v>8.0199999999999994E-2</v>
      </c>
      <c r="DG522" s="10">
        <v>4.1099999999999998E-2</v>
      </c>
      <c r="DH522" s="10">
        <v>5</v>
      </c>
      <c r="DI522" s="10">
        <v>10.4</v>
      </c>
      <c r="DJ522" s="10">
        <v>0.89</v>
      </c>
      <c r="DK522" s="10">
        <v>7.9399999999999998E-2</v>
      </c>
      <c r="DL522" s="10">
        <v>4.07E-2</v>
      </c>
      <c r="DM522" s="10">
        <v>5</v>
      </c>
      <c r="DN522" s="10">
        <v>10.3</v>
      </c>
      <c r="DO522" s="10">
        <v>0.89</v>
      </c>
    </row>
    <row r="523" spans="1:119" x14ac:dyDescent="0.25">
      <c r="A523" s="10">
        <v>600</v>
      </c>
      <c r="B523" s="10" t="s">
        <v>308</v>
      </c>
      <c r="C523" s="10">
        <v>0.03</v>
      </c>
      <c r="D523" s="10">
        <v>0.01</v>
      </c>
      <c r="E523" s="10">
        <v>2</v>
      </c>
      <c r="F523" s="10">
        <v>10.5</v>
      </c>
      <c r="G523" s="10">
        <v>0.93</v>
      </c>
      <c r="H523" s="10">
        <v>0.08</v>
      </c>
      <c r="I523" s="10">
        <v>0.03</v>
      </c>
      <c r="J523" s="10">
        <v>5</v>
      </c>
      <c r="K523" s="10">
        <v>10.5</v>
      </c>
      <c r="L523" s="10">
        <v>0.93</v>
      </c>
      <c r="M523" s="10">
        <v>0.09</v>
      </c>
      <c r="N523" s="10">
        <v>0.03</v>
      </c>
      <c r="O523" s="10">
        <v>5</v>
      </c>
      <c r="P523" s="10">
        <v>10.6</v>
      </c>
      <c r="Q523" s="10">
        <v>0.93</v>
      </c>
      <c r="R523" s="10">
        <v>600</v>
      </c>
      <c r="S523" s="10" t="s">
        <v>308</v>
      </c>
      <c r="T523" s="10">
        <v>0</v>
      </c>
      <c r="U523" s="10">
        <v>0</v>
      </c>
      <c r="V523" s="10">
        <v>0</v>
      </c>
      <c r="W523" s="10">
        <v>10.5</v>
      </c>
      <c r="Y523" s="10">
        <v>0</v>
      </c>
      <c r="Z523" s="10">
        <v>0</v>
      </c>
      <c r="AA523" s="10">
        <v>0</v>
      </c>
      <c r="AB523" s="10">
        <v>10.3</v>
      </c>
      <c r="AD523" s="10">
        <v>0</v>
      </c>
      <c r="AE523" s="10">
        <v>0</v>
      </c>
      <c r="AF523" s="10">
        <v>0</v>
      </c>
      <c r="AG523" s="10">
        <v>10.199999999999999</v>
      </c>
      <c r="AI523" s="10">
        <v>600</v>
      </c>
      <c r="AJ523" s="10" t="s">
        <v>308</v>
      </c>
      <c r="AK523" s="10">
        <v>8.7300000000000003E-2</v>
      </c>
      <c r="AL523" s="10">
        <v>8.8000000000000005E-3</v>
      </c>
      <c r="AM523" s="10">
        <v>4.8114999999999997</v>
      </c>
      <c r="AN523" s="10">
        <v>10.5</v>
      </c>
      <c r="AO523" s="10">
        <v>0.995</v>
      </c>
      <c r="AP523" s="10">
        <v>0.14990000000000001</v>
      </c>
      <c r="AQ523" s="10">
        <v>1.4999999999999999E-2</v>
      </c>
      <c r="AR523" s="10">
        <v>8.4314</v>
      </c>
      <c r="AS523" s="10">
        <v>10.3</v>
      </c>
      <c r="AT523" s="10">
        <v>0.995</v>
      </c>
      <c r="AU523" s="10">
        <v>0.13039999999999999</v>
      </c>
      <c r="AV523" s="10">
        <v>1.3100000000000001E-2</v>
      </c>
      <c r="AW523" s="10">
        <v>7.3330000000000002</v>
      </c>
      <c r="AX523" s="10">
        <v>10.3</v>
      </c>
      <c r="AY523" s="10">
        <v>0.995</v>
      </c>
      <c r="AZ523" s="10">
        <v>600</v>
      </c>
      <c r="BA523" s="10" t="s">
        <v>308</v>
      </c>
      <c r="BB523" s="10">
        <v>6.2199999999999998E-2</v>
      </c>
      <c r="BC523" s="10">
        <v>4.6699999999999998E-2</v>
      </c>
      <c r="BD523" s="10">
        <v>4.2367999999999997</v>
      </c>
      <c r="BE523" s="10">
        <v>10.6</v>
      </c>
      <c r="BF523" s="10">
        <v>0.8</v>
      </c>
      <c r="BG523" s="10">
        <v>8.9499999999999996E-2</v>
      </c>
      <c r="BH523" s="10">
        <v>4.3299999999999998E-2</v>
      </c>
      <c r="BI523" s="10">
        <v>5.4672999999999998</v>
      </c>
      <c r="BJ523" s="10">
        <v>10.5</v>
      </c>
      <c r="BK523" s="10">
        <v>0.9</v>
      </c>
      <c r="BL523" s="10">
        <v>6.6799999999999998E-2</v>
      </c>
      <c r="BM523" s="10">
        <v>3.2300000000000002E-2</v>
      </c>
      <c r="BN523" s="10">
        <v>4.0799000000000003</v>
      </c>
      <c r="BO523" s="10">
        <v>10.5</v>
      </c>
      <c r="BP523" s="10">
        <v>0.9</v>
      </c>
      <c r="BQ523" s="10">
        <v>600</v>
      </c>
      <c r="BR523" s="10" t="s">
        <v>308</v>
      </c>
      <c r="BS523" s="10">
        <v>7.0000000000000007E-2</v>
      </c>
      <c r="BT523" s="10">
        <v>8.5000000000000006E-3</v>
      </c>
      <c r="BU523" s="10">
        <v>3.9525999999999999</v>
      </c>
      <c r="BV523" s="10">
        <v>10.3</v>
      </c>
      <c r="BW523" s="10">
        <v>0.99</v>
      </c>
      <c r="BX523" s="10">
        <v>8.8400000000000006E-2</v>
      </c>
      <c r="BY523" s="10">
        <v>1.2200000000000001E-2</v>
      </c>
      <c r="BZ523" s="10">
        <v>4.9539999999999997</v>
      </c>
      <c r="CA523" s="10">
        <v>10.4</v>
      </c>
      <c r="CB523" s="10">
        <v>0.99</v>
      </c>
      <c r="CC523" s="10">
        <v>7.0699999999999999E-2</v>
      </c>
      <c r="CD523" s="10">
        <v>8.0000000000000002E-3</v>
      </c>
      <c r="CE523" s="10">
        <v>3.9883000000000002</v>
      </c>
      <c r="CF523" s="10">
        <v>10.3</v>
      </c>
      <c r="CG523" s="10">
        <v>0.99</v>
      </c>
      <c r="CH523" s="10">
        <v>600</v>
      </c>
      <c r="CI523" s="10" t="s">
        <v>308</v>
      </c>
      <c r="CJ523" s="10">
        <v>1.35E-2</v>
      </c>
      <c r="CK523" s="10">
        <v>7.3000000000000001E-3</v>
      </c>
      <c r="CL523" s="10">
        <v>0.86029999999999995</v>
      </c>
      <c r="CM523" s="10">
        <v>10.3</v>
      </c>
      <c r="CN523" s="10">
        <v>0.88</v>
      </c>
      <c r="CO523" s="10">
        <v>1.7000000000000001E-2</v>
      </c>
      <c r="CP523" s="10">
        <v>9.7000000000000003E-3</v>
      </c>
      <c r="CQ523" s="10">
        <v>1.0971</v>
      </c>
      <c r="CR523" s="10">
        <v>10.3</v>
      </c>
      <c r="CS523" s="10">
        <v>0.87</v>
      </c>
      <c r="CT523" s="10">
        <v>3.3E-3</v>
      </c>
      <c r="CU523" s="10">
        <v>3.8E-3</v>
      </c>
      <c r="CV523" s="10">
        <v>0.28210000000000002</v>
      </c>
      <c r="CW523" s="10">
        <v>10.3</v>
      </c>
      <c r="CX523" s="10">
        <v>0.66</v>
      </c>
      <c r="CY523" s="10">
        <v>637</v>
      </c>
      <c r="CZ523" s="10" t="s">
        <v>368</v>
      </c>
      <c r="DA523" s="10">
        <v>0</v>
      </c>
      <c r="DB523" s="10">
        <v>0</v>
      </c>
      <c r="DC523" s="10">
        <v>0</v>
      </c>
      <c r="DD523" s="10">
        <v>10.5</v>
      </c>
      <c r="DE523" s="10">
        <v>0</v>
      </c>
      <c r="DF523" s="10">
        <v>0</v>
      </c>
      <c r="DG523" s="10">
        <v>0</v>
      </c>
      <c r="DH523" s="10">
        <v>0</v>
      </c>
      <c r="DI523" s="10">
        <v>10.4</v>
      </c>
      <c r="DJ523" s="10">
        <v>0</v>
      </c>
      <c r="DK523" s="10">
        <v>0</v>
      </c>
      <c r="DL523" s="10">
        <v>0</v>
      </c>
      <c r="DM523" s="10">
        <v>0</v>
      </c>
      <c r="DN523" s="10">
        <v>10.3</v>
      </c>
      <c r="DO523" s="10">
        <v>0</v>
      </c>
    </row>
    <row r="524" spans="1:119" x14ac:dyDescent="0.25">
      <c r="A524" s="10">
        <v>601</v>
      </c>
      <c r="B524" s="10" t="s">
        <v>95</v>
      </c>
      <c r="C524" s="10">
        <v>2.64</v>
      </c>
      <c r="D524" s="10">
        <v>-0.1</v>
      </c>
      <c r="E524" s="10">
        <v>12.74</v>
      </c>
      <c r="F524" s="10">
        <v>119.64</v>
      </c>
      <c r="G524" s="10">
        <v>0.999</v>
      </c>
      <c r="H524" s="10">
        <v>3.08</v>
      </c>
      <c r="I524" s="10">
        <v>0.08</v>
      </c>
      <c r="J524" s="10">
        <v>15.01</v>
      </c>
      <c r="K524" s="10">
        <v>118.42</v>
      </c>
      <c r="L524" s="10">
        <v>1</v>
      </c>
      <c r="M524" s="10">
        <v>3.45</v>
      </c>
      <c r="N524" s="10">
        <v>0.21</v>
      </c>
      <c r="O524" s="10">
        <v>16.96</v>
      </c>
      <c r="P524" s="10">
        <v>117.59</v>
      </c>
      <c r="Q524" s="10">
        <v>0.998</v>
      </c>
      <c r="R524" s="10">
        <v>601</v>
      </c>
      <c r="S524" s="10" t="s">
        <v>95</v>
      </c>
      <c r="T524" s="10">
        <v>0.83</v>
      </c>
      <c r="U524" s="10">
        <v>0.55000000000000004</v>
      </c>
      <c r="V524" s="10">
        <v>4.8344319430919613</v>
      </c>
      <c r="W524" s="10">
        <v>118.91</v>
      </c>
      <c r="Y524" s="10">
        <v>1.0900000000000001</v>
      </c>
      <c r="Z524" s="10">
        <v>0.67</v>
      </c>
      <c r="AA524" s="10">
        <v>6.2085437775795942</v>
      </c>
      <c r="AB524" s="10">
        <v>118.98</v>
      </c>
      <c r="AD524" s="10">
        <v>1.0900000000000001</v>
      </c>
      <c r="AE524" s="10">
        <v>0.67</v>
      </c>
      <c r="AF524" s="10">
        <v>6.2808650510706592</v>
      </c>
      <c r="AG524" s="10">
        <v>117.61</v>
      </c>
      <c r="AI524" s="10">
        <v>601</v>
      </c>
      <c r="AJ524" s="10" t="s">
        <v>95</v>
      </c>
      <c r="AK524" s="10">
        <v>-2.713077467678362</v>
      </c>
      <c r="AL524" s="10">
        <v>-1.362007863094306</v>
      </c>
      <c r="AM524" s="10">
        <v>-14.74627165317753</v>
      </c>
      <c r="AN524" s="10">
        <v>118.85705177960352</v>
      </c>
      <c r="AO524" s="10">
        <v>0.8937054030717283</v>
      </c>
      <c r="AP524" s="10">
        <v>-3.1301797466791008</v>
      </c>
      <c r="AQ524" s="10">
        <v>-1.5767896659901459</v>
      </c>
      <c r="AR524" s="10">
        <v>-17.173491870867888</v>
      </c>
      <c r="AS524" s="10">
        <v>117.82998160331533</v>
      </c>
      <c r="AT524" s="10">
        <v>0.89308795270251407</v>
      </c>
      <c r="AU524" s="10">
        <v>-3.1055992517875168</v>
      </c>
      <c r="AV524" s="10">
        <v>-1.5657559263260794</v>
      </c>
      <c r="AW524" s="10">
        <v>-17.002027409272461</v>
      </c>
      <c r="AX524" s="10">
        <v>118.10427647854178</v>
      </c>
      <c r="AY524" s="10">
        <v>0.89293213077859623</v>
      </c>
      <c r="AZ524" s="10">
        <v>601</v>
      </c>
      <c r="BA524" s="10" t="s">
        <v>95</v>
      </c>
      <c r="BB524" s="10">
        <v>-0.87663989559008537</v>
      </c>
      <c r="BC524" s="10">
        <v>-0.54398149417704944</v>
      </c>
      <c r="BD524" s="10">
        <v>-4.9975180726605117</v>
      </c>
      <c r="BE524" s="10">
        <v>119.19009346630443</v>
      </c>
      <c r="BF524" s="10">
        <v>0.84970088447592829</v>
      </c>
      <c r="BG524" s="10">
        <v>-1.0703498200565331</v>
      </c>
      <c r="BH524" s="10">
        <v>-0.62677371657978864</v>
      </c>
      <c r="BI524" s="10">
        <v>-6.0559934501976906</v>
      </c>
      <c r="BJ524" s="10">
        <v>118.25019985093459</v>
      </c>
      <c r="BK524" s="10">
        <v>0.86293450094471735</v>
      </c>
      <c r="BL524" s="10">
        <v>-1.0890008696070017</v>
      </c>
      <c r="BM524" s="10">
        <v>-0.64020308211603261</v>
      </c>
      <c r="BN524" s="10">
        <v>-6.1465592850092055</v>
      </c>
      <c r="BO524" s="10">
        <v>118.65722805868229</v>
      </c>
      <c r="BP524" s="10">
        <v>0.86206760574072028</v>
      </c>
      <c r="BQ524" s="10">
        <v>601</v>
      </c>
      <c r="BR524" s="10" t="s">
        <v>95</v>
      </c>
      <c r="BS524" s="10">
        <v>-2.589</v>
      </c>
      <c r="BT524" s="10">
        <v>-0.97099999999999997</v>
      </c>
      <c r="BU524" s="10">
        <v>-13.416840141350885</v>
      </c>
      <c r="BV524" s="10">
        <v>118.98699999999999</v>
      </c>
      <c r="BW524" s="10">
        <v>0.93631431436236667</v>
      </c>
      <c r="BX524" s="10">
        <v>-2.9750000000000001</v>
      </c>
      <c r="BY524" s="10">
        <v>-1.111</v>
      </c>
      <c r="BZ524" s="10">
        <v>-15.648165756578866</v>
      </c>
      <c r="CA524" s="10">
        <v>117.169</v>
      </c>
      <c r="CB524" s="10">
        <v>0.93680711712496478</v>
      </c>
      <c r="CC524" s="10">
        <v>-3.03</v>
      </c>
      <c r="CD524" s="10">
        <v>-1.131</v>
      </c>
      <c r="CE524" s="10">
        <v>-15.666439474891495</v>
      </c>
      <c r="CF524" s="10">
        <v>119.18899999999999</v>
      </c>
      <c r="CG524" s="10">
        <v>0.93686177560306105</v>
      </c>
      <c r="CH524" s="10">
        <v>601</v>
      </c>
      <c r="CI524" s="10" t="s">
        <v>95</v>
      </c>
      <c r="CJ524" s="10">
        <v>-0.77500000000000002</v>
      </c>
      <c r="CK524" s="10">
        <v>-0.313</v>
      </c>
      <c r="CL524" s="10">
        <v>-4.017454224324009</v>
      </c>
      <c r="CM524" s="10">
        <v>120.116</v>
      </c>
      <c r="CN524" s="10">
        <v>0.92723384801100706</v>
      </c>
      <c r="CO524" s="10">
        <v>-1.03</v>
      </c>
      <c r="CP524" s="10">
        <v>-0.378</v>
      </c>
      <c r="CQ524" s="10">
        <v>-5.3526323153061588</v>
      </c>
      <c r="CR524" s="10">
        <v>118.34399999999999</v>
      </c>
      <c r="CS524" s="10">
        <v>0.93877808194900902</v>
      </c>
      <c r="CT524" s="10">
        <v>-1.06</v>
      </c>
      <c r="CU524" s="10">
        <v>-0.38900000000000001</v>
      </c>
      <c r="CV524" s="10">
        <v>-5.4267118695283152</v>
      </c>
      <c r="CW524" s="10">
        <v>120.128</v>
      </c>
      <c r="CX524" s="10">
        <v>0.93878086292231144</v>
      </c>
      <c r="CY524" s="10">
        <v>638</v>
      </c>
      <c r="CZ524" s="10" t="s">
        <v>384</v>
      </c>
      <c r="DA524" s="10">
        <v>0</v>
      </c>
      <c r="DB524" s="10">
        <v>0</v>
      </c>
      <c r="DC524" s="10">
        <v>0</v>
      </c>
      <c r="DD524" s="10">
        <v>10.5</v>
      </c>
      <c r="DE524" s="10">
        <v>0</v>
      </c>
      <c r="DF524" s="10">
        <v>0</v>
      </c>
      <c r="DG524" s="10">
        <v>0</v>
      </c>
      <c r="DH524" s="10">
        <v>0</v>
      </c>
      <c r="DI524" s="10">
        <v>10.4</v>
      </c>
      <c r="DJ524" s="10">
        <v>0</v>
      </c>
      <c r="DK524" s="10">
        <v>0</v>
      </c>
      <c r="DL524" s="10">
        <v>0</v>
      </c>
      <c r="DM524" s="10">
        <v>0</v>
      </c>
      <c r="DN524" s="10">
        <v>10.3</v>
      </c>
      <c r="DO524" s="10">
        <v>0</v>
      </c>
    </row>
    <row r="525" spans="1:119" x14ac:dyDescent="0.25">
      <c r="A525" s="10">
        <v>602</v>
      </c>
      <c r="B525" s="10" t="s">
        <v>39</v>
      </c>
      <c r="C525" s="10">
        <v>2.63</v>
      </c>
      <c r="D525" s="10">
        <v>0.83</v>
      </c>
      <c r="E525" s="10">
        <v>13.35</v>
      </c>
      <c r="F525" s="10">
        <v>119.36</v>
      </c>
      <c r="G525" s="10">
        <v>0.95399999999999996</v>
      </c>
      <c r="H525" s="10">
        <v>3.07</v>
      </c>
      <c r="I525" s="10">
        <v>1</v>
      </c>
      <c r="J525" s="10">
        <v>15.78</v>
      </c>
      <c r="K525" s="10">
        <v>118.08</v>
      </c>
      <c r="L525" s="10">
        <v>0.95099999999999996</v>
      </c>
      <c r="M525" s="10">
        <v>3.44</v>
      </c>
      <c r="N525" s="10">
        <v>1.1100000000000001</v>
      </c>
      <c r="O525" s="10">
        <v>17.79</v>
      </c>
      <c r="P525" s="10">
        <v>117.2</v>
      </c>
      <c r="Q525" s="10">
        <v>0.95199999999999996</v>
      </c>
      <c r="R525" s="10">
        <v>602</v>
      </c>
      <c r="S525" s="10" t="s">
        <v>39</v>
      </c>
      <c r="AI525" s="10">
        <v>602</v>
      </c>
      <c r="AJ525" s="10" t="s">
        <v>39</v>
      </c>
      <c r="AZ525" s="10">
        <v>602</v>
      </c>
      <c r="BA525" s="10" t="s">
        <v>39</v>
      </c>
      <c r="BQ525" s="10">
        <v>602</v>
      </c>
      <c r="BR525" s="10" t="s">
        <v>39</v>
      </c>
      <c r="CH525" s="10">
        <v>602</v>
      </c>
      <c r="CI525" s="10" t="s">
        <v>39</v>
      </c>
      <c r="CY525" s="10">
        <v>639</v>
      </c>
      <c r="CZ525" s="10" t="s">
        <v>320</v>
      </c>
      <c r="DA525" s="10">
        <v>0</v>
      </c>
      <c r="DB525" s="10">
        <v>0</v>
      </c>
      <c r="DC525" s="10">
        <v>0</v>
      </c>
      <c r="DD525" s="10">
        <v>10.5</v>
      </c>
      <c r="DE525" s="10">
        <v>0</v>
      </c>
      <c r="DF525" s="10">
        <v>0</v>
      </c>
      <c r="DG525" s="10">
        <v>0</v>
      </c>
      <c r="DH525" s="10">
        <v>0</v>
      </c>
      <c r="DI525" s="10">
        <v>10.4</v>
      </c>
      <c r="DJ525" s="10">
        <v>0</v>
      </c>
      <c r="DK525" s="10">
        <v>0</v>
      </c>
      <c r="DL525" s="10">
        <v>0</v>
      </c>
      <c r="DM525" s="10">
        <v>0</v>
      </c>
      <c r="DN525" s="10">
        <v>10.3</v>
      </c>
      <c r="DO525" s="10">
        <v>0</v>
      </c>
    </row>
    <row r="526" spans="1:119" x14ac:dyDescent="0.25">
      <c r="A526" s="10">
        <v>603</v>
      </c>
      <c r="B526" s="10" t="s">
        <v>40</v>
      </c>
      <c r="R526" s="10">
        <v>603</v>
      </c>
      <c r="S526" s="10" t="s">
        <v>40</v>
      </c>
      <c r="T526" s="10">
        <v>-0.83</v>
      </c>
      <c r="U526" s="10">
        <v>-0.55000000000000004</v>
      </c>
      <c r="V526" s="10">
        <v>-4.8344319430919613</v>
      </c>
      <c r="W526" s="10">
        <v>118.91</v>
      </c>
      <c r="Y526" s="10">
        <v>-1.0900000000000001</v>
      </c>
      <c r="Z526" s="10">
        <v>-0.67</v>
      </c>
      <c r="AA526" s="10">
        <v>-6.2085437775795942</v>
      </c>
      <c r="AB526" s="10">
        <v>118.98</v>
      </c>
      <c r="AD526" s="10">
        <v>-1.0900000000000001</v>
      </c>
      <c r="AE526" s="10">
        <v>-0.67</v>
      </c>
      <c r="AF526" s="10">
        <v>-6.2808650510706592</v>
      </c>
      <c r="AG526" s="10">
        <v>117.61</v>
      </c>
      <c r="AI526" s="10">
        <v>603</v>
      </c>
      <c r="AJ526" s="10" t="s">
        <v>40</v>
      </c>
      <c r="AK526" s="10">
        <v>2.7130774676785299</v>
      </c>
      <c r="AL526" s="10">
        <v>1.3620078630943491</v>
      </c>
      <c r="AM526" s="10">
        <v>14.746271653178351</v>
      </c>
      <c r="AN526" s="10">
        <v>118.85705177960352</v>
      </c>
      <c r="AO526" s="10">
        <v>0.89370540307173374</v>
      </c>
      <c r="AP526" s="10">
        <v>3.1301797466790404</v>
      </c>
      <c r="AQ526" s="10">
        <v>1.5767896659900589</v>
      </c>
      <c r="AR526" s="10">
        <v>17.173491870867434</v>
      </c>
      <c r="AS526" s="10">
        <v>117.82998160331533</v>
      </c>
      <c r="AT526" s="10">
        <v>0.89308795270252039</v>
      </c>
      <c r="AU526" s="10">
        <v>3.1055992517876461</v>
      </c>
      <c r="AV526" s="10">
        <v>1.5657559263260821</v>
      </c>
      <c r="AW526" s="10">
        <v>17.002027409273033</v>
      </c>
      <c r="AX526" s="10">
        <v>118.10427647854178</v>
      </c>
      <c r="AY526" s="10">
        <v>0.89293213077860345</v>
      </c>
      <c r="AZ526" s="10">
        <v>603</v>
      </c>
      <c r="BA526" s="10" t="s">
        <v>40</v>
      </c>
      <c r="BB526" s="10">
        <v>0.87663989559027455</v>
      </c>
      <c r="BC526" s="10">
        <v>0.54398149417716268</v>
      </c>
      <c r="BD526" s="10">
        <v>4.9975180726615793</v>
      </c>
      <c r="BE526" s="10">
        <v>119.19009346630443</v>
      </c>
      <c r="BF526" s="10">
        <v>0.84970088447593006</v>
      </c>
      <c r="BG526" s="10">
        <v>1.0703498200567214</v>
      </c>
      <c r="BH526" s="10">
        <v>0.62677371657984948</v>
      </c>
      <c r="BI526" s="10">
        <v>6.0559934501986348</v>
      </c>
      <c r="BJ526" s="10">
        <v>118.25019985093459</v>
      </c>
      <c r="BK526" s="10">
        <v>0.86293450094473467</v>
      </c>
      <c r="BL526" s="10">
        <v>1.0890008696070226</v>
      </c>
      <c r="BM526" s="10">
        <v>0.64020308211603483</v>
      </c>
      <c r="BN526" s="10">
        <v>6.1465592850092987</v>
      </c>
      <c r="BO526" s="10">
        <v>118.65722805868229</v>
      </c>
      <c r="BP526" s="10">
        <v>0.86206760574072372</v>
      </c>
      <c r="BQ526" s="10">
        <v>603</v>
      </c>
      <c r="BR526" s="10" t="s">
        <v>40</v>
      </c>
      <c r="BS526" s="10">
        <v>2.589</v>
      </c>
      <c r="BT526" s="10">
        <v>0.97099999999999997</v>
      </c>
      <c r="BU526" s="10">
        <v>13.416840141350885</v>
      </c>
      <c r="BV526" s="10">
        <v>118.98699999999999</v>
      </c>
      <c r="BW526" s="10">
        <v>0.93631431436236667</v>
      </c>
      <c r="BX526" s="10">
        <v>2.9750000000000001</v>
      </c>
      <c r="BY526" s="10">
        <v>1.111</v>
      </c>
      <c r="BZ526" s="10">
        <v>15.648165756578866</v>
      </c>
      <c r="CA526" s="10">
        <v>117.169</v>
      </c>
      <c r="CB526" s="10">
        <v>0.93680711712496478</v>
      </c>
      <c r="CC526" s="10">
        <v>3.03</v>
      </c>
      <c r="CD526" s="10">
        <v>1.131</v>
      </c>
      <c r="CE526" s="10">
        <v>15.666439474891495</v>
      </c>
      <c r="CF526" s="10">
        <v>119.18899999999999</v>
      </c>
      <c r="CG526" s="10">
        <v>0.93686177560306105</v>
      </c>
      <c r="CH526" s="10">
        <v>603</v>
      </c>
      <c r="CI526" s="10" t="s">
        <v>40</v>
      </c>
      <c r="CJ526" s="10">
        <v>0.77500000000000002</v>
      </c>
      <c r="CK526" s="10">
        <v>0.313</v>
      </c>
      <c r="CL526" s="10">
        <v>4.017454224324009</v>
      </c>
      <c r="CM526" s="10">
        <v>120.116</v>
      </c>
      <c r="CN526" s="10">
        <v>0.92723384801100706</v>
      </c>
      <c r="CO526" s="10">
        <v>1.03</v>
      </c>
      <c r="CP526" s="10">
        <v>0.378</v>
      </c>
      <c r="CQ526" s="10">
        <v>5.3526323153061588</v>
      </c>
      <c r="CR526" s="10">
        <v>118.34399999999999</v>
      </c>
      <c r="CS526" s="10">
        <v>0.93877808194900902</v>
      </c>
      <c r="CT526" s="10">
        <v>1.06</v>
      </c>
      <c r="CU526" s="10">
        <v>0.38900000000000001</v>
      </c>
      <c r="CV526" s="10">
        <v>5.4267118695283152</v>
      </c>
      <c r="CW526" s="10">
        <v>120.128</v>
      </c>
      <c r="CX526" s="10">
        <v>0.93878086292231144</v>
      </c>
      <c r="CY526" s="10">
        <v>640</v>
      </c>
      <c r="CZ526" s="10" t="s">
        <v>328</v>
      </c>
      <c r="DA526" s="10">
        <v>0.32740000000000002</v>
      </c>
      <c r="DB526" s="10">
        <v>0.1585</v>
      </c>
      <c r="DC526" s="10">
        <v>20</v>
      </c>
      <c r="DD526" s="10">
        <v>10.5</v>
      </c>
      <c r="DE526" s="10">
        <v>0.9</v>
      </c>
      <c r="DF526" s="10">
        <v>0.6845</v>
      </c>
      <c r="DG526" s="10">
        <v>0.22500000000000001</v>
      </c>
      <c r="DH526" s="10">
        <v>40</v>
      </c>
      <c r="DI526" s="10">
        <v>10.4</v>
      </c>
      <c r="DJ526" s="10">
        <v>0.95</v>
      </c>
      <c r="DK526" s="10">
        <v>0.6119</v>
      </c>
      <c r="DL526" s="10">
        <v>0.12429999999999999</v>
      </c>
      <c r="DM526" s="10">
        <v>35</v>
      </c>
      <c r="DN526" s="10">
        <v>10.3</v>
      </c>
      <c r="DO526" s="10">
        <v>0.98</v>
      </c>
    </row>
    <row r="527" spans="1:119" x14ac:dyDescent="0.25">
      <c r="A527" s="10">
        <v>604</v>
      </c>
      <c r="B527" s="10" t="s">
        <v>96</v>
      </c>
      <c r="C527" s="10">
        <v>1.28</v>
      </c>
      <c r="D527" s="10">
        <v>0.28999999999999998</v>
      </c>
      <c r="E527" s="10">
        <v>20.5</v>
      </c>
      <c r="F527" s="10">
        <v>36.97</v>
      </c>
      <c r="G527" s="10">
        <v>0.97499999999999998</v>
      </c>
      <c r="H527" s="10">
        <v>1.44</v>
      </c>
      <c r="I527" s="10">
        <v>0.34</v>
      </c>
      <c r="J527" s="10">
        <v>23.46</v>
      </c>
      <c r="K527" s="10">
        <v>36.49</v>
      </c>
      <c r="L527" s="10">
        <v>0.97299999999999998</v>
      </c>
      <c r="M527" s="10">
        <v>1.57</v>
      </c>
      <c r="N527" s="10">
        <v>0.37</v>
      </c>
      <c r="O527" s="10">
        <v>25.75</v>
      </c>
      <c r="P527" s="10">
        <v>36.17</v>
      </c>
      <c r="Q527" s="10">
        <v>0.97299999999999998</v>
      </c>
      <c r="R527" s="10">
        <v>604</v>
      </c>
      <c r="S527" s="10" t="s">
        <v>96</v>
      </c>
      <c r="T527" s="10">
        <v>-0.36</v>
      </c>
      <c r="U527" s="10">
        <v>-0.2</v>
      </c>
      <c r="V527" s="10">
        <v>-6.53925724243748</v>
      </c>
      <c r="W527" s="10">
        <v>36.36</v>
      </c>
      <c r="Y527" s="10">
        <v>-0.52</v>
      </c>
      <c r="Z527" s="10">
        <v>-0.27</v>
      </c>
      <c r="AA527" s="10">
        <v>-9.3113119446689403</v>
      </c>
      <c r="AB527" s="10">
        <v>36.33</v>
      </c>
      <c r="AD527" s="10">
        <v>-0.52</v>
      </c>
      <c r="AE527" s="10">
        <v>-0.28000000000000003</v>
      </c>
      <c r="AF527" s="10">
        <v>-9.4980218031899142</v>
      </c>
      <c r="AG527" s="10">
        <v>35.9</v>
      </c>
      <c r="AI527" s="10">
        <v>604</v>
      </c>
      <c r="AJ527" s="10" t="s">
        <v>96</v>
      </c>
      <c r="AK527" s="10">
        <v>1.1950278794336728</v>
      </c>
      <c r="AL527" s="10">
        <v>0.61064621995235535</v>
      </c>
      <c r="AM527" s="10">
        <v>21.519518574101358</v>
      </c>
      <c r="AN527" s="10">
        <v>36.004875975540635</v>
      </c>
      <c r="AO527" s="10">
        <v>0.8904787075811943</v>
      </c>
      <c r="AP527" s="10">
        <v>1.3428904155576793</v>
      </c>
      <c r="AQ527" s="10">
        <v>0.68427841099213293</v>
      </c>
      <c r="AR527" s="10">
        <v>24.444478511872877</v>
      </c>
      <c r="AS527" s="10">
        <v>35.597846347989226</v>
      </c>
      <c r="AT527" s="10">
        <v>0.89099536747878993</v>
      </c>
      <c r="AU527" s="10">
        <v>1.3503641779196642</v>
      </c>
      <c r="AV527" s="10">
        <v>0.69206232500112286</v>
      </c>
      <c r="AW527" s="10">
        <v>24.547734706972943</v>
      </c>
      <c r="AX527" s="10">
        <v>35.687942932943763</v>
      </c>
      <c r="AY527" s="10">
        <v>0.8899330676393058</v>
      </c>
      <c r="AZ527" s="10">
        <v>604</v>
      </c>
      <c r="BA527" s="10" t="s">
        <v>96</v>
      </c>
      <c r="BB527" s="10">
        <v>0.37717579233431509</v>
      </c>
      <c r="BC527" s="10">
        <v>0.20768224316186415</v>
      </c>
      <c r="BD527" s="10">
        <v>6.8206334997637788</v>
      </c>
      <c r="BE527" s="10">
        <v>36.447009650119007</v>
      </c>
      <c r="BF527" s="10">
        <v>0.87598479606670965</v>
      </c>
      <c r="BG527" s="10">
        <v>0.52384484421079969</v>
      </c>
      <c r="BH527" s="10">
        <v>0.27284109940417023</v>
      </c>
      <c r="BI527" s="10">
        <v>9.4407392797875627</v>
      </c>
      <c r="BJ527" s="10">
        <v>36.120709447634596</v>
      </c>
      <c r="BK527" s="10">
        <v>0.88691044731364521</v>
      </c>
      <c r="BL527" s="10">
        <v>0.57746509692073511</v>
      </c>
      <c r="BM527" s="10">
        <v>0.29735188586054512</v>
      </c>
      <c r="BN527" s="10">
        <v>10.347397494630428</v>
      </c>
      <c r="BO527" s="10">
        <v>36.241386947800947</v>
      </c>
      <c r="BP527" s="10">
        <v>0.88905610793289291</v>
      </c>
      <c r="BQ527" s="10">
        <v>604</v>
      </c>
      <c r="BR527" s="10" t="s">
        <v>96</v>
      </c>
      <c r="BS527" s="10">
        <v>1.1839999999999999</v>
      </c>
      <c r="BT527" s="10">
        <v>0.30299999999999999</v>
      </c>
      <c r="BU527" s="10">
        <v>19.495814867137419</v>
      </c>
      <c r="BV527" s="10">
        <v>36.192999999999998</v>
      </c>
      <c r="BW527" s="10">
        <v>0.96877985648251275</v>
      </c>
      <c r="BX527" s="10">
        <v>1.3460000000000001</v>
      </c>
      <c r="BY527" s="10">
        <v>0.35099999999999998</v>
      </c>
      <c r="BZ527" s="10">
        <v>22.578697616222829</v>
      </c>
      <c r="CA527" s="10">
        <v>35.569000000000003</v>
      </c>
      <c r="CB527" s="10">
        <v>0.96764017144099823</v>
      </c>
      <c r="CC527" s="10">
        <v>1.365</v>
      </c>
      <c r="CD527" s="10">
        <v>0.35399999999999998</v>
      </c>
      <c r="CE527" s="10">
        <v>22.496661019781342</v>
      </c>
      <c r="CF527" s="10">
        <v>36.19</v>
      </c>
      <c r="CG527" s="10">
        <v>0.96797775400643071</v>
      </c>
      <c r="CH527" s="10">
        <v>604</v>
      </c>
      <c r="CI527" s="10" t="s">
        <v>96</v>
      </c>
      <c r="CJ527" s="10">
        <v>0.34699999999999998</v>
      </c>
      <c r="CK527" s="10">
        <v>9.9000000000000005E-2</v>
      </c>
      <c r="CL527" s="10">
        <v>5.6581930109288443</v>
      </c>
      <c r="CM527" s="10">
        <v>36.82</v>
      </c>
      <c r="CN527" s="10">
        <v>0.96162845395982932</v>
      </c>
      <c r="CO527" s="10">
        <v>0.51900000000000002</v>
      </c>
      <c r="CP527" s="10">
        <v>0.13600000000000001</v>
      </c>
      <c r="CQ527" s="10">
        <v>8.5468017656707449</v>
      </c>
      <c r="CR527" s="10">
        <v>36.243000000000002</v>
      </c>
      <c r="CS527" s="10">
        <v>0.9673395855744209</v>
      </c>
      <c r="CT527" s="10">
        <v>0.54500000000000004</v>
      </c>
      <c r="CU527" s="10">
        <v>0.14299999999999999</v>
      </c>
      <c r="CV527" s="10">
        <v>8.8422678569222146</v>
      </c>
      <c r="CW527" s="10">
        <v>36.79</v>
      </c>
      <c r="CX527" s="10">
        <v>0.96725820034716359</v>
      </c>
      <c r="CY527" s="10">
        <v>641</v>
      </c>
      <c r="CZ527" s="10" t="s">
        <v>381</v>
      </c>
      <c r="DA527" s="10">
        <v>0</v>
      </c>
      <c r="DB527" s="10">
        <v>0</v>
      </c>
      <c r="DC527" s="10">
        <v>0</v>
      </c>
      <c r="DD527" s="10">
        <v>10.5</v>
      </c>
      <c r="DE527" s="10">
        <v>0</v>
      </c>
      <c r="DF527" s="10">
        <v>0</v>
      </c>
      <c r="DG527" s="10">
        <v>0</v>
      </c>
      <c r="DH527" s="10">
        <v>0</v>
      </c>
      <c r="DI527" s="10">
        <v>10.4</v>
      </c>
      <c r="DJ527" s="10">
        <v>0</v>
      </c>
      <c r="DK527" s="10">
        <v>0</v>
      </c>
      <c r="DL527" s="10">
        <v>0</v>
      </c>
      <c r="DM527" s="10">
        <v>0</v>
      </c>
      <c r="DN527" s="10">
        <v>10.3</v>
      </c>
      <c r="DO527" s="10">
        <v>0</v>
      </c>
    </row>
    <row r="528" spans="1:119" x14ac:dyDescent="0.25">
      <c r="A528" s="10">
        <v>605</v>
      </c>
      <c r="B528" s="10" t="s">
        <v>97</v>
      </c>
      <c r="C528" s="10">
        <v>0.65</v>
      </c>
      <c r="D528" s="10">
        <v>0.28000000000000003</v>
      </c>
      <c r="E528" s="10">
        <v>10.99</v>
      </c>
      <c r="F528" s="10">
        <v>36.97</v>
      </c>
      <c r="G528" s="10">
        <v>0.91700000000000004</v>
      </c>
      <c r="H528" s="10">
        <v>0.8</v>
      </c>
      <c r="I528" s="10">
        <v>0.36</v>
      </c>
      <c r="J528" s="10">
        <v>13.83</v>
      </c>
      <c r="K528" s="10">
        <v>36.49</v>
      </c>
      <c r="L528" s="10">
        <v>0.91300000000000003</v>
      </c>
      <c r="M528" s="10">
        <v>0.92</v>
      </c>
      <c r="N528" s="10">
        <v>0.4</v>
      </c>
      <c r="O528" s="10">
        <v>15.96</v>
      </c>
      <c r="P528" s="10">
        <v>36.17</v>
      </c>
      <c r="Q528" s="10">
        <v>0.91700000000000004</v>
      </c>
      <c r="R528" s="10">
        <v>605</v>
      </c>
      <c r="S528" s="10" t="s">
        <v>97</v>
      </c>
      <c r="T528" s="10">
        <v>-0.22</v>
      </c>
      <c r="U528" s="10">
        <v>-0.16</v>
      </c>
      <c r="V528" s="10">
        <v>-4.3194789106673079</v>
      </c>
      <c r="W528" s="10">
        <v>36.36</v>
      </c>
      <c r="Y528" s="10">
        <v>-0.3</v>
      </c>
      <c r="Z528" s="10">
        <v>-0.19</v>
      </c>
      <c r="AA528" s="10">
        <v>-5.6432789484105994</v>
      </c>
      <c r="AB528" s="10">
        <v>36.33</v>
      </c>
      <c r="AD528" s="10">
        <v>-0.3</v>
      </c>
      <c r="AE528" s="10">
        <v>-0.18</v>
      </c>
      <c r="AF528" s="10">
        <v>-5.6264651467198217</v>
      </c>
      <c r="AG528" s="10">
        <v>35.9</v>
      </c>
      <c r="AI528" s="10">
        <v>605</v>
      </c>
      <c r="AJ528" s="10" t="s">
        <v>97</v>
      </c>
      <c r="AK528" s="10">
        <v>0.83838882975481466</v>
      </c>
      <c r="AL528" s="10">
        <v>0.26936680168762872</v>
      </c>
      <c r="AM528" s="10">
        <v>14.120696169950225</v>
      </c>
      <c r="AN528" s="10">
        <v>36.004880130765528</v>
      </c>
      <c r="AO528" s="10">
        <v>0.95206670604365784</v>
      </c>
      <c r="AP528" s="10">
        <v>0.98186528091397673</v>
      </c>
      <c r="AQ528" s="10">
        <v>0.31709246639602057</v>
      </c>
      <c r="AR528" s="10">
        <v>16.734404498291326</v>
      </c>
      <c r="AS528" s="10">
        <v>35.597851057494744</v>
      </c>
      <c r="AT528" s="10">
        <v>0.95160613249034687</v>
      </c>
      <c r="AU528" s="10">
        <v>0.98184789507643133</v>
      </c>
      <c r="AV528" s="10">
        <v>0.31695434698987773</v>
      </c>
      <c r="AW528" s="10">
        <v>16.691203145308791</v>
      </c>
      <c r="AX528" s="10">
        <v>35.687947683996882</v>
      </c>
      <c r="AY528" s="10">
        <v>0.95164368401986599</v>
      </c>
      <c r="AZ528" s="10">
        <v>605</v>
      </c>
      <c r="BA528" s="10" t="s">
        <v>97</v>
      </c>
      <c r="BB528" s="10">
        <v>0.2399489235356361</v>
      </c>
      <c r="BC528" s="10">
        <v>0.17427910666962912</v>
      </c>
      <c r="BD528" s="10">
        <v>4.6977743138329</v>
      </c>
      <c r="BE528" s="10">
        <v>36.447011046177373</v>
      </c>
      <c r="BF528" s="10">
        <v>0.80910355843169623</v>
      </c>
      <c r="BG528" s="10">
        <v>0.27497298245600943</v>
      </c>
      <c r="BH528" s="10">
        <v>0.18414096830163126</v>
      </c>
      <c r="BI528" s="10">
        <v>5.2896374261941803</v>
      </c>
      <c r="BJ528" s="10">
        <v>36.120711298264787</v>
      </c>
      <c r="BK528" s="10">
        <v>0.83089701387992254</v>
      </c>
      <c r="BL528" s="10">
        <v>0.23983696656967993</v>
      </c>
      <c r="BM528" s="10">
        <v>0.17213414965173632</v>
      </c>
      <c r="BN528" s="10">
        <v>4.7029792047930652</v>
      </c>
      <c r="BO528" s="10">
        <v>36.241388957967381</v>
      </c>
      <c r="BP528" s="10">
        <v>0.81241438215247497</v>
      </c>
      <c r="BQ528" s="10">
        <v>605</v>
      </c>
      <c r="BR528" s="10" t="s">
        <v>97</v>
      </c>
      <c r="BS528" s="10">
        <v>0.753</v>
      </c>
      <c r="BT528" s="10">
        <v>0.32300000000000001</v>
      </c>
      <c r="BU528" s="10">
        <v>13.070295457443411</v>
      </c>
      <c r="BV528" s="10">
        <v>36.192999999999998</v>
      </c>
      <c r="BW528" s="10">
        <v>0.91901872662792405</v>
      </c>
      <c r="BX528" s="10">
        <v>0.86</v>
      </c>
      <c r="BY528" s="10">
        <v>0.35499999999999998</v>
      </c>
      <c r="BZ528" s="10">
        <v>15.101935552010008</v>
      </c>
      <c r="CA528" s="10">
        <v>35.569000000000003</v>
      </c>
      <c r="CB528" s="10">
        <v>0.92434384962878968</v>
      </c>
      <c r="CC528" s="10">
        <v>0.82499999999999996</v>
      </c>
      <c r="CD528" s="10">
        <v>0.34599999999999997</v>
      </c>
      <c r="CE528" s="10">
        <v>14.272114535661713</v>
      </c>
      <c r="CF528" s="10">
        <v>36.19</v>
      </c>
      <c r="CG528" s="10">
        <v>0.92218152172117096</v>
      </c>
      <c r="CH528" s="10">
        <v>605</v>
      </c>
      <c r="CI528" s="10" t="s">
        <v>97</v>
      </c>
      <c r="CJ528" s="10">
        <v>0.183</v>
      </c>
      <c r="CK528" s="10">
        <v>6.7000000000000004E-2</v>
      </c>
      <c r="CL528" s="10">
        <v>3.055776829689747</v>
      </c>
      <c r="CM528" s="10">
        <v>36.82</v>
      </c>
      <c r="CN528" s="10">
        <v>0.93904205947741581</v>
      </c>
      <c r="CO528" s="10">
        <v>0.23499999999999999</v>
      </c>
      <c r="CP528" s="10">
        <v>8.2000000000000003E-2</v>
      </c>
      <c r="CQ528" s="10">
        <v>3.964901327492691</v>
      </c>
      <c r="CR528" s="10">
        <v>36.243000000000002</v>
      </c>
      <c r="CS528" s="10">
        <v>0.94417111979559543</v>
      </c>
      <c r="CT528" s="10">
        <v>0.23599999999999999</v>
      </c>
      <c r="CU528" s="10">
        <v>8.3000000000000004E-2</v>
      </c>
      <c r="CV528" s="10">
        <v>3.9259495377818987</v>
      </c>
      <c r="CW528" s="10">
        <v>36.79</v>
      </c>
      <c r="CX528" s="10">
        <v>0.94335873401722237</v>
      </c>
      <c r="CY528" s="10">
        <v>642</v>
      </c>
      <c r="CZ528" s="10" t="s">
        <v>385</v>
      </c>
      <c r="DA528" s="10">
        <v>0.28160000000000002</v>
      </c>
      <c r="DB528" s="10">
        <v>0</v>
      </c>
      <c r="DC528" s="10">
        <v>15.484</v>
      </c>
      <c r="DD528" s="10">
        <v>10.5</v>
      </c>
      <c r="DE528" s="10">
        <v>1</v>
      </c>
      <c r="DF528" s="10">
        <v>0.52470000000000006</v>
      </c>
      <c r="DG528" s="10">
        <v>0</v>
      </c>
      <c r="DH528" s="10">
        <v>29.1295</v>
      </c>
      <c r="DI528" s="10">
        <v>10.4</v>
      </c>
      <c r="DJ528" s="10">
        <v>1</v>
      </c>
      <c r="DK528" s="10">
        <v>0.76139999999999997</v>
      </c>
      <c r="DL528" s="10">
        <v>0</v>
      </c>
      <c r="DM528" s="10">
        <v>42.6813</v>
      </c>
      <c r="DN528" s="10">
        <v>10.3</v>
      </c>
      <c r="DO528" s="10">
        <v>1</v>
      </c>
    </row>
    <row r="529" spans="1:119" x14ac:dyDescent="0.25">
      <c r="A529" s="10">
        <v>606</v>
      </c>
      <c r="B529" s="10" t="s">
        <v>8</v>
      </c>
      <c r="C529" s="10">
        <v>1.92</v>
      </c>
      <c r="D529" s="10">
        <v>0.56999999999999995</v>
      </c>
      <c r="E529" s="10">
        <v>31.36</v>
      </c>
      <c r="F529" s="10">
        <v>36.97</v>
      </c>
      <c r="G529" s="10">
        <v>0.95899999999999996</v>
      </c>
      <c r="H529" s="10">
        <v>2.2400000000000002</v>
      </c>
      <c r="I529" s="10">
        <v>0.7</v>
      </c>
      <c r="J529" s="10">
        <v>37.14</v>
      </c>
      <c r="K529" s="10">
        <v>36.49</v>
      </c>
      <c r="L529" s="10">
        <v>0.95499999999999996</v>
      </c>
      <c r="M529" s="10">
        <v>2.4900000000000002</v>
      </c>
      <c r="N529" s="10">
        <v>0.77</v>
      </c>
      <c r="O529" s="10">
        <v>41.55</v>
      </c>
      <c r="P529" s="10">
        <v>36.17</v>
      </c>
      <c r="Q529" s="10">
        <v>0.95599999999999996</v>
      </c>
      <c r="R529" s="10">
        <v>606</v>
      </c>
      <c r="S529" s="10" t="s">
        <v>8</v>
      </c>
      <c r="AI529" s="10">
        <v>606</v>
      </c>
      <c r="AJ529" s="10" t="s">
        <v>8</v>
      </c>
      <c r="AZ529" s="10">
        <v>606</v>
      </c>
      <c r="BA529" s="10" t="s">
        <v>8</v>
      </c>
      <c r="BQ529" s="10">
        <v>606</v>
      </c>
      <c r="BR529" s="10" t="s">
        <v>8</v>
      </c>
      <c r="CH529" s="10">
        <v>606</v>
      </c>
      <c r="CI529" s="10" t="s">
        <v>8</v>
      </c>
      <c r="CY529" s="10">
        <v>3356</v>
      </c>
      <c r="CZ529" s="10" t="s">
        <v>620</v>
      </c>
    </row>
    <row r="530" spans="1:119" x14ac:dyDescent="0.25">
      <c r="A530" s="10">
        <v>607</v>
      </c>
      <c r="B530" s="10" t="s">
        <v>9</v>
      </c>
      <c r="R530" s="10">
        <v>607</v>
      </c>
      <c r="S530" s="10" t="s">
        <v>9</v>
      </c>
      <c r="T530" s="10">
        <v>0.57999999999999996</v>
      </c>
      <c r="U530" s="10">
        <v>0.36</v>
      </c>
      <c r="V530" s="10">
        <v>10.839480200848884</v>
      </c>
      <c r="W530" s="10">
        <v>36.36</v>
      </c>
      <c r="Y530" s="10">
        <v>0.83</v>
      </c>
      <c r="Z530" s="10">
        <v>0.46</v>
      </c>
      <c r="AA530" s="10">
        <v>15.080503207669281</v>
      </c>
      <c r="AB530" s="10">
        <v>36.33</v>
      </c>
      <c r="AD530" s="10">
        <v>0.83</v>
      </c>
      <c r="AE530" s="10">
        <v>0.47</v>
      </c>
      <c r="AF530" s="10">
        <v>15.339736174082226</v>
      </c>
      <c r="AG530" s="10">
        <v>35.9</v>
      </c>
      <c r="AI530" s="10">
        <v>607</v>
      </c>
      <c r="AJ530" s="10" t="s">
        <v>9</v>
      </c>
      <c r="AK530" s="10">
        <v>2.033416709232065</v>
      </c>
      <c r="AL530" s="10">
        <v>0.88001336245714601</v>
      </c>
      <c r="AM530" s="10">
        <v>35.529056697510249</v>
      </c>
      <c r="AN530" s="10">
        <v>36.004880130765528</v>
      </c>
      <c r="AO530" s="10">
        <v>0.91774222558166174</v>
      </c>
      <c r="AP530" s="10">
        <v>2.3247556963785976</v>
      </c>
      <c r="AQ530" s="10">
        <v>1.0013713169485852</v>
      </c>
      <c r="AR530" s="10">
        <v>41.053564295464575</v>
      </c>
      <c r="AS530" s="10">
        <v>35.597851057494744</v>
      </c>
      <c r="AT530" s="10">
        <v>0.91842150183023019</v>
      </c>
      <c r="AU530" s="10">
        <v>2.3322120729519318</v>
      </c>
      <c r="AV530" s="10">
        <v>1.00901711573032</v>
      </c>
      <c r="AW530" s="10">
        <v>41.109694162227129</v>
      </c>
      <c r="AX530" s="10">
        <v>35.687947683996882</v>
      </c>
      <c r="AY530" s="10">
        <v>0.91778634609656418</v>
      </c>
      <c r="AZ530" s="10">
        <v>607</v>
      </c>
      <c r="BA530" s="10" t="s">
        <v>9</v>
      </c>
      <c r="BB530" s="10">
        <v>0.6171247158603026</v>
      </c>
      <c r="BC530" s="10">
        <v>0.38196138440704014</v>
      </c>
      <c r="BD530" s="10">
        <v>11.49673544814938</v>
      </c>
      <c r="BE530" s="10">
        <v>36.447011046177373</v>
      </c>
      <c r="BF530" s="10">
        <v>0.850307200200208</v>
      </c>
      <c r="BG530" s="10">
        <v>0.79881782663321155</v>
      </c>
      <c r="BH530" s="10">
        <v>0.45698213200352961</v>
      </c>
      <c r="BI530" s="10">
        <v>14.709911666737577</v>
      </c>
      <c r="BJ530" s="10">
        <v>36.120711298264787</v>
      </c>
      <c r="BK530" s="10">
        <v>0.8680020722954449</v>
      </c>
      <c r="BL530" s="10">
        <v>0.81730206355104684</v>
      </c>
      <c r="BM530" s="10">
        <v>0.46948611491403791</v>
      </c>
      <c r="BN530" s="10">
        <v>15.0154649074525</v>
      </c>
      <c r="BO530" s="10">
        <v>36.241388957967381</v>
      </c>
      <c r="BP530" s="10">
        <v>0.86711829834832754</v>
      </c>
      <c r="BQ530" s="10">
        <v>607</v>
      </c>
      <c r="BR530" s="10" t="s">
        <v>9</v>
      </c>
      <c r="BS530" s="10">
        <v>1.9370000000000001</v>
      </c>
      <c r="BT530" s="10">
        <v>0.626</v>
      </c>
      <c r="BU530" s="10">
        <v>32.472560976027921</v>
      </c>
      <c r="BV530" s="10">
        <v>36.192999999999998</v>
      </c>
      <c r="BW530" s="10">
        <v>0.951541796772846</v>
      </c>
      <c r="BX530" s="10">
        <v>2.2069999999999999</v>
      </c>
      <c r="BY530" s="10">
        <v>0.70599999999999996</v>
      </c>
      <c r="BZ530" s="10">
        <v>37.611958270189859</v>
      </c>
      <c r="CA530" s="10">
        <v>35.569000000000003</v>
      </c>
      <c r="CB530" s="10">
        <v>0.95245420774373468</v>
      </c>
      <c r="CC530" s="10">
        <v>2.19</v>
      </c>
      <c r="CD530" s="10">
        <v>0.7</v>
      </c>
      <c r="CE530" s="10">
        <v>36.679083621578989</v>
      </c>
      <c r="CF530" s="10">
        <v>36.19</v>
      </c>
      <c r="CG530" s="10">
        <v>0.95252509761974524</v>
      </c>
      <c r="CH530" s="10">
        <v>607</v>
      </c>
      <c r="CI530" s="10" t="s">
        <v>9</v>
      </c>
      <c r="CJ530" s="10">
        <v>0.53</v>
      </c>
      <c r="CK530" s="10">
        <v>0.16600000000000001</v>
      </c>
      <c r="CL530" s="10">
        <v>8.7086773325138704</v>
      </c>
      <c r="CM530" s="10">
        <v>36.82</v>
      </c>
      <c r="CN530" s="10">
        <v>0.95428755107660979</v>
      </c>
      <c r="CO530" s="10">
        <v>0.754</v>
      </c>
      <c r="CP530" s="10">
        <v>0.218</v>
      </c>
      <c r="CQ530" s="10">
        <v>12.503157147240451</v>
      </c>
      <c r="CR530" s="10">
        <v>36.243000000000002</v>
      </c>
      <c r="CS530" s="10">
        <v>0.96065376630889221</v>
      </c>
      <c r="CT530" s="10">
        <v>0.78</v>
      </c>
      <c r="CU530" s="10">
        <v>0.22600000000000001</v>
      </c>
      <c r="CV530" s="10">
        <v>12.744097410123313</v>
      </c>
      <c r="CW530" s="10">
        <v>36.79</v>
      </c>
      <c r="CX530" s="10">
        <v>0.96049499275484063</v>
      </c>
      <c r="CY530" s="10">
        <v>643</v>
      </c>
      <c r="CZ530" s="10" t="s">
        <v>287</v>
      </c>
      <c r="DA530" s="10">
        <v>5.2999999999999999E-2</v>
      </c>
      <c r="DB530" s="10">
        <v>1.0800000000000001E-2</v>
      </c>
      <c r="DC530" s="10">
        <v>3</v>
      </c>
      <c r="DD530" s="10">
        <v>10.4</v>
      </c>
      <c r="DE530" s="10">
        <v>0.98</v>
      </c>
      <c r="DF530" s="10">
        <v>5.2400000000000002E-2</v>
      </c>
      <c r="DG530" s="10">
        <v>1.0699999999999999E-2</v>
      </c>
      <c r="DH530" s="10">
        <v>3</v>
      </c>
      <c r="DI530" s="10">
        <v>10.3</v>
      </c>
      <c r="DJ530" s="10">
        <v>0.98</v>
      </c>
      <c r="DK530" s="10">
        <v>5.1400000000000001E-2</v>
      </c>
      <c r="DL530" s="10">
        <v>1.04E-2</v>
      </c>
      <c r="DM530" s="10">
        <v>3</v>
      </c>
      <c r="DN530" s="10">
        <v>10.1</v>
      </c>
      <c r="DO530" s="10">
        <v>0.98</v>
      </c>
    </row>
    <row r="531" spans="1:119" x14ac:dyDescent="0.25">
      <c r="A531" s="10">
        <v>608</v>
      </c>
      <c r="B531" s="10" t="s">
        <v>10</v>
      </c>
      <c r="C531" s="10">
        <v>0.68</v>
      </c>
      <c r="D531" s="10">
        <v>0.1</v>
      </c>
      <c r="E531" s="10">
        <v>37</v>
      </c>
      <c r="F531" s="10">
        <v>10.7</v>
      </c>
      <c r="G531" s="10">
        <v>0.99</v>
      </c>
      <c r="H531" s="10">
        <v>0.8</v>
      </c>
      <c r="I531" s="10">
        <v>0.11</v>
      </c>
      <c r="J531" s="10">
        <v>44</v>
      </c>
      <c r="K531" s="10">
        <v>10.6</v>
      </c>
      <c r="L531" s="10">
        <v>0.99</v>
      </c>
      <c r="M531" s="10">
        <v>0.92</v>
      </c>
      <c r="N531" s="10">
        <v>0.13</v>
      </c>
      <c r="O531" s="10">
        <v>50.6</v>
      </c>
      <c r="P531" s="10">
        <v>10.6</v>
      </c>
      <c r="Q531" s="10">
        <v>0.99</v>
      </c>
      <c r="R531" s="10">
        <v>608</v>
      </c>
      <c r="S531" s="10" t="s">
        <v>10</v>
      </c>
      <c r="AI531" s="10">
        <v>608</v>
      </c>
      <c r="AJ531" s="10" t="s">
        <v>10</v>
      </c>
      <c r="AZ531" s="10">
        <v>608</v>
      </c>
      <c r="BA531" s="10" t="s">
        <v>10</v>
      </c>
      <c r="BQ531" s="10">
        <v>608</v>
      </c>
      <c r="BR531" s="10" t="s">
        <v>10</v>
      </c>
      <c r="CH531" s="10">
        <v>608</v>
      </c>
      <c r="CI531" s="10" t="s">
        <v>10</v>
      </c>
      <c r="CY531" s="10">
        <v>644</v>
      </c>
      <c r="CZ531" s="10" t="s">
        <v>291</v>
      </c>
      <c r="DA531" s="10">
        <v>4.9399999999999999E-2</v>
      </c>
      <c r="DB531" s="10">
        <v>0</v>
      </c>
      <c r="DC531" s="10">
        <v>2.7423999999999999</v>
      </c>
      <c r="DD531" s="10">
        <v>10.4</v>
      </c>
      <c r="DE531" s="10">
        <v>1</v>
      </c>
      <c r="DF531" s="10">
        <v>0.2487</v>
      </c>
      <c r="DG531" s="10">
        <v>0</v>
      </c>
      <c r="DH531" s="10">
        <v>13.939399999999999</v>
      </c>
      <c r="DI531" s="10">
        <v>10.3</v>
      </c>
      <c r="DJ531" s="10">
        <v>1</v>
      </c>
      <c r="DK531" s="10">
        <v>0.16639999999999999</v>
      </c>
      <c r="DL531" s="10">
        <v>0</v>
      </c>
      <c r="DM531" s="10">
        <v>9.5143000000000004</v>
      </c>
      <c r="DN531" s="10">
        <v>10.1</v>
      </c>
      <c r="DO531" s="10">
        <v>1</v>
      </c>
    </row>
    <row r="532" spans="1:119" x14ac:dyDescent="0.25">
      <c r="A532" s="10">
        <v>609</v>
      </c>
      <c r="B532" s="10" t="s">
        <v>11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609</v>
      </c>
      <c r="S532" s="10" t="s">
        <v>11</v>
      </c>
      <c r="T532" s="10">
        <v>0.23</v>
      </c>
      <c r="U532" s="10">
        <v>0.11</v>
      </c>
      <c r="V532" s="10">
        <v>14.019</v>
      </c>
      <c r="W532" s="10">
        <v>10.5</v>
      </c>
      <c r="Y532" s="10">
        <v>0.24</v>
      </c>
      <c r="Z532" s="10">
        <v>0.12</v>
      </c>
      <c r="AA532" s="10">
        <v>14.896000000000001</v>
      </c>
      <c r="AB532" s="10">
        <v>10.4</v>
      </c>
      <c r="AD532" s="10">
        <v>0.24</v>
      </c>
      <c r="AE532" s="10">
        <v>0.12</v>
      </c>
      <c r="AF532" s="10">
        <v>14.896000000000001</v>
      </c>
      <c r="AG532" s="10">
        <v>10.4</v>
      </c>
      <c r="AI532" s="10">
        <v>609</v>
      </c>
      <c r="AJ532" s="10" t="s">
        <v>11</v>
      </c>
      <c r="AK532" s="10">
        <v>0.65400000003843783</v>
      </c>
      <c r="AL532" s="10">
        <v>0.31700004911551594</v>
      </c>
      <c r="AM532" s="10">
        <v>39.962000000000003</v>
      </c>
      <c r="AN532" s="10">
        <v>10.5</v>
      </c>
      <c r="AO532" s="10">
        <v>0.9</v>
      </c>
      <c r="AP532" s="10">
        <v>0.7780000000184949</v>
      </c>
      <c r="AQ532" s="10">
        <v>0.37700007644518035</v>
      </c>
      <c r="AR532" s="10">
        <v>47.994</v>
      </c>
      <c r="AS532" s="10">
        <v>10.4</v>
      </c>
      <c r="AT532" s="10">
        <v>0.9</v>
      </c>
      <c r="AU532" s="10">
        <v>0.74600000001033651</v>
      </c>
      <c r="AV532" s="10">
        <v>0.36100006358302877</v>
      </c>
      <c r="AW532" s="10">
        <v>46.008000000000003</v>
      </c>
      <c r="AX532" s="10">
        <v>10.4</v>
      </c>
      <c r="AY532" s="10">
        <v>0.9</v>
      </c>
      <c r="AZ532" s="10">
        <v>609</v>
      </c>
      <c r="BA532" s="10" t="s">
        <v>11</v>
      </c>
      <c r="BB532" s="10">
        <v>0.23900000000822313</v>
      </c>
      <c r="BC532" s="10">
        <v>8.1000006355460827E-2</v>
      </c>
      <c r="BD532" s="10">
        <v>14.0092</v>
      </c>
      <c r="BE532" s="10">
        <v>10.4</v>
      </c>
      <c r="BF532" s="10">
        <v>0.94699999999999995</v>
      </c>
      <c r="BG532" s="10">
        <v>0.25099999997595229</v>
      </c>
      <c r="BH532" s="10">
        <v>8.5000005792896502E-2</v>
      </c>
      <c r="BI532" s="10">
        <v>14.9999</v>
      </c>
      <c r="BJ532" s="10">
        <v>10.199999999999999</v>
      </c>
      <c r="BK532" s="10">
        <v>0.94699999999999995</v>
      </c>
      <c r="BL532" s="10">
        <v>0.25099999998732458</v>
      </c>
      <c r="BM532" s="10">
        <v>8.5000005925039271E-2</v>
      </c>
      <c r="BN532" s="10">
        <v>14.9999</v>
      </c>
      <c r="BO532" s="10">
        <v>10.199999999999999</v>
      </c>
      <c r="BP532" s="10">
        <v>0.94699999999999995</v>
      </c>
      <c r="BQ532" s="10">
        <v>609</v>
      </c>
      <c r="BR532" s="10" t="s">
        <v>11</v>
      </c>
      <c r="BS532" s="10">
        <v>0.627</v>
      </c>
      <c r="BT532" s="10">
        <v>0.19600000000000001</v>
      </c>
      <c r="BU532" s="10">
        <v>36.468600000000002</v>
      </c>
      <c r="BV532" s="10">
        <v>10.4</v>
      </c>
      <c r="BW532" s="10">
        <v>0.95399999999999996</v>
      </c>
      <c r="BX532" s="10">
        <v>0.74199999999999999</v>
      </c>
      <c r="BY532" s="10">
        <v>0.23</v>
      </c>
      <c r="BZ532" s="10">
        <v>43.9709</v>
      </c>
      <c r="CA532" s="10">
        <v>10.199999999999999</v>
      </c>
      <c r="CB532" s="10">
        <v>0.95499999999999996</v>
      </c>
      <c r="CC532" s="10">
        <v>0.81399999999999995</v>
      </c>
      <c r="CD532" s="10">
        <v>0.251</v>
      </c>
      <c r="CE532" s="10">
        <v>47.2883</v>
      </c>
      <c r="CF532" s="10">
        <v>10.4</v>
      </c>
      <c r="CG532" s="10">
        <v>0.95599999999999996</v>
      </c>
      <c r="CH532" s="10">
        <v>609</v>
      </c>
      <c r="CI532" s="10" t="s">
        <v>11</v>
      </c>
      <c r="CJ532" s="10">
        <v>0.22500000000000001</v>
      </c>
      <c r="CK532" s="10">
        <v>6.8000000000000005E-2</v>
      </c>
      <c r="CL532" s="10">
        <v>12.9245</v>
      </c>
      <c r="CM532" s="10">
        <v>10.5</v>
      </c>
      <c r="CN532" s="10">
        <v>0.95699999999999996</v>
      </c>
      <c r="CO532" s="10">
        <v>0.255</v>
      </c>
      <c r="CP532" s="10">
        <v>7.8E-2</v>
      </c>
      <c r="CQ532" s="10">
        <v>14.803599999999999</v>
      </c>
      <c r="CR532" s="10">
        <v>10.4</v>
      </c>
      <c r="CS532" s="10">
        <v>0.95599999999999996</v>
      </c>
      <c r="CT532" s="10">
        <v>0.25900000000000001</v>
      </c>
      <c r="CU532" s="10">
        <v>7.9000000000000001E-2</v>
      </c>
      <c r="CV532" s="10">
        <v>14.889099999999999</v>
      </c>
      <c r="CW532" s="10">
        <v>10.5</v>
      </c>
      <c r="CX532" s="10">
        <v>0.95599999999999996</v>
      </c>
      <c r="CY532" s="10">
        <v>645</v>
      </c>
      <c r="CZ532" s="10" t="s">
        <v>307</v>
      </c>
      <c r="DA532" s="10">
        <v>0.12470000000000001</v>
      </c>
      <c r="DB532" s="10">
        <v>3.44E-2</v>
      </c>
      <c r="DC532" s="10">
        <v>7.1806999999999999</v>
      </c>
      <c r="DD532" s="10">
        <v>10.4</v>
      </c>
      <c r="DE532" s="10">
        <v>0.96</v>
      </c>
      <c r="DF532" s="10">
        <v>0.54400000000000004</v>
      </c>
      <c r="DG532" s="10">
        <v>0.1245</v>
      </c>
      <c r="DH532" s="10">
        <v>31.279299999999999</v>
      </c>
      <c r="DI532" s="10">
        <v>10.3</v>
      </c>
      <c r="DJ532" s="10">
        <v>0.97</v>
      </c>
      <c r="DK532" s="10">
        <v>0.47810000000000002</v>
      </c>
      <c r="DL532" s="10">
        <v>9.2399999999999996E-2</v>
      </c>
      <c r="DM532" s="10">
        <v>27.834399999999999</v>
      </c>
      <c r="DN532" s="10">
        <v>10.1</v>
      </c>
      <c r="DO532" s="10">
        <v>0.98</v>
      </c>
    </row>
    <row r="533" spans="1:119" x14ac:dyDescent="0.25">
      <c r="A533" s="10">
        <v>610</v>
      </c>
      <c r="B533" s="10" t="s">
        <v>288</v>
      </c>
      <c r="C533" s="10">
        <v>0</v>
      </c>
      <c r="D533" s="10">
        <v>0</v>
      </c>
      <c r="E533" s="10">
        <v>0</v>
      </c>
      <c r="F533" s="10">
        <v>10.7</v>
      </c>
      <c r="G533" s="10">
        <v>0</v>
      </c>
      <c r="H533" s="10">
        <v>0</v>
      </c>
      <c r="I533" s="10">
        <v>0</v>
      </c>
      <c r="J533" s="10">
        <v>0</v>
      </c>
      <c r="K533" s="10">
        <v>10.6</v>
      </c>
      <c r="L533" s="10">
        <v>0</v>
      </c>
      <c r="M533" s="10">
        <v>0</v>
      </c>
      <c r="N533" s="10">
        <v>0</v>
      </c>
      <c r="O533" s="10">
        <v>0</v>
      </c>
      <c r="P533" s="10">
        <v>10.6</v>
      </c>
      <c r="Q533" s="10">
        <v>0</v>
      </c>
      <c r="R533" s="10">
        <v>610</v>
      </c>
      <c r="S533" s="10" t="s">
        <v>288</v>
      </c>
      <c r="T533" s="10">
        <v>0</v>
      </c>
      <c r="U533" s="10">
        <v>0</v>
      </c>
      <c r="V533" s="10">
        <v>0</v>
      </c>
      <c r="W533" s="10">
        <v>10.5</v>
      </c>
      <c r="Y533" s="10">
        <v>0</v>
      </c>
      <c r="Z533" s="10">
        <v>0</v>
      </c>
      <c r="AA533" s="10">
        <v>0</v>
      </c>
      <c r="AB533" s="10">
        <v>10.4</v>
      </c>
      <c r="AD533" s="10">
        <v>0</v>
      </c>
      <c r="AE533" s="10">
        <v>0</v>
      </c>
      <c r="AF533" s="10">
        <v>0</v>
      </c>
      <c r="AG533" s="10">
        <v>10.4</v>
      </c>
      <c r="AI533" s="10">
        <v>610</v>
      </c>
      <c r="AJ533" s="10" t="s">
        <v>288</v>
      </c>
      <c r="AK533" s="10">
        <v>0</v>
      </c>
      <c r="AL533" s="10">
        <v>0</v>
      </c>
      <c r="AM533" s="10">
        <v>0</v>
      </c>
      <c r="AN533" s="10">
        <v>10.5</v>
      </c>
      <c r="AO533" s="10">
        <v>0</v>
      </c>
      <c r="AP533" s="10">
        <v>0</v>
      </c>
      <c r="AQ533" s="10">
        <v>0</v>
      </c>
      <c r="AR533" s="10">
        <v>0</v>
      </c>
      <c r="AS533" s="10">
        <v>10.4</v>
      </c>
      <c r="AT533" s="10">
        <v>0</v>
      </c>
      <c r="AU533" s="10">
        <v>0</v>
      </c>
      <c r="AV533" s="10">
        <v>0</v>
      </c>
      <c r="AW533" s="10">
        <v>0</v>
      </c>
      <c r="AX533" s="10">
        <v>10.4</v>
      </c>
      <c r="AY533" s="10">
        <v>0</v>
      </c>
      <c r="AZ533" s="10">
        <v>610</v>
      </c>
      <c r="BA533" s="10" t="s">
        <v>288</v>
      </c>
      <c r="BB533" s="10">
        <v>0</v>
      </c>
      <c r="BC533" s="10">
        <v>0</v>
      </c>
      <c r="BD533" s="10">
        <v>0</v>
      </c>
      <c r="BE533" s="10">
        <v>10.4</v>
      </c>
      <c r="BF533" s="10">
        <v>0</v>
      </c>
      <c r="BG533" s="10">
        <v>0</v>
      </c>
      <c r="BH533" s="10">
        <v>0</v>
      </c>
      <c r="BI533" s="10">
        <v>0</v>
      </c>
      <c r="BJ533" s="10">
        <v>10.199999999999999</v>
      </c>
      <c r="BK533" s="10">
        <v>0</v>
      </c>
      <c r="BL533" s="10">
        <v>0</v>
      </c>
      <c r="BM533" s="10">
        <v>0</v>
      </c>
      <c r="BN533" s="10">
        <v>0</v>
      </c>
      <c r="BO533" s="10">
        <v>10.199999999999999</v>
      </c>
      <c r="BP533" s="10">
        <v>0</v>
      </c>
      <c r="BQ533" s="10">
        <v>610</v>
      </c>
      <c r="BR533" s="10" t="s">
        <v>288</v>
      </c>
      <c r="BS533" s="10">
        <v>0</v>
      </c>
      <c r="BT533" s="10">
        <v>0</v>
      </c>
      <c r="BU533" s="10">
        <v>0</v>
      </c>
      <c r="BV533" s="10">
        <v>10.199999999999999</v>
      </c>
      <c r="BW533" s="10">
        <v>0</v>
      </c>
      <c r="BX533" s="10">
        <v>0</v>
      </c>
      <c r="BY533" s="10">
        <v>0</v>
      </c>
      <c r="BZ533" s="10">
        <v>0</v>
      </c>
      <c r="CA533" s="10">
        <v>10.199999999999999</v>
      </c>
      <c r="CB533" s="10">
        <v>0</v>
      </c>
      <c r="CC533" s="10">
        <v>0</v>
      </c>
      <c r="CD533" s="10">
        <v>0</v>
      </c>
      <c r="CE533" s="10">
        <v>0</v>
      </c>
      <c r="CF533" s="10">
        <v>10.199999999999999</v>
      </c>
      <c r="CG533" s="10">
        <v>0</v>
      </c>
      <c r="CH533" s="10">
        <v>610</v>
      </c>
      <c r="CI533" s="10" t="s">
        <v>288</v>
      </c>
      <c r="CJ533" s="10">
        <v>0</v>
      </c>
      <c r="CK533" s="10">
        <v>0</v>
      </c>
      <c r="CL533" s="10">
        <v>0</v>
      </c>
      <c r="CM533" s="10">
        <v>10.4</v>
      </c>
      <c r="CN533" s="10">
        <v>0</v>
      </c>
      <c r="CO533" s="10">
        <v>0</v>
      </c>
      <c r="CP533" s="10">
        <v>0</v>
      </c>
      <c r="CQ533" s="10">
        <v>0</v>
      </c>
      <c r="CR533" s="10">
        <v>10.199999999999999</v>
      </c>
      <c r="CS533" s="10">
        <v>0</v>
      </c>
      <c r="CT533" s="10">
        <v>0</v>
      </c>
      <c r="CU533" s="10">
        <v>0</v>
      </c>
      <c r="CV533" s="10">
        <v>0</v>
      </c>
      <c r="CW533" s="10">
        <v>10.4</v>
      </c>
      <c r="CX533" s="10">
        <v>0</v>
      </c>
      <c r="CY533" s="10">
        <v>646</v>
      </c>
      <c r="CZ533" s="10" t="s">
        <v>292</v>
      </c>
      <c r="DA533" s="10">
        <v>0.16300000000000001</v>
      </c>
      <c r="DB533" s="10">
        <v>5.5E-2</v>
      </c>
      <c r="DC533" s="10">
        <v>9.5487000000000002</v>
      </c>
      <c r="DD533" s="10">
        <v>10.4</v>
      </c>
      <c r="DE533" s="10">
        <v>0.95</v>
      </c>
      <c r="DF533" s="10">
        <v>0.2717</v>
      </c>
      <c r="DG533" s="10">
        <v>5.1900000000000002E-2</v>
      </c>
      <c r="DH533" s="10">
        <v>15.504200000000001</v>
      </c>
      <c r="DI533" s="10">
        <v>10.3</v>
      </c>
      <c r="DJ533" s="10">
        <v>0.98</v>
      </c>
      <c r="DK533" s="10">
        <v>4.4900000000000002E-2</v>
      </c>
      <c r="DL533" s="10">
        <v>0</v>
      </c>
      <c r="DM533" s="10">
        <v>2.5655000000000001</v>
      </c>
      <c r="DN533" s="10">
        <v>10.1</v>
      </c>
      <c r="DO533" s="10">
        <v>1</v>
      </c>
    </row>
    <row r="534" spans="1:119" x14ac:dyDescent="0.25">
      <c r="A534" s="10">
        <v>611</v>
      </c>
      <c r="B534" s="10" t="s">
        <v>315</v>
      </c>
      <c r="C534" s="10">
        <v>0.44</v>
      </c>
      <c r="D534" s="10">
        <v>0.16</v>
      </c>
      <c r="E534" s="10">
        <v>25</v>
      </c>
      <c r="F534" s="10">
        <v>10.7</v>
      </c>
      <c r="G534" s="10">
        <v>0.94</v>
      </c>
      <c r="H534" s="10">
        <v>0.55000000000000004</v>
      </c>
      <c r="I534" s="10">
        <v>0.16</v>
      </c>
      <c r="J534" s="10">
        <v>31</v>
      </c>
      <c r="K534" s="10">
        <v>10.6</v>
      </c>
      <c r="L534" s="10">
        <v>0.96</v>
      </c>
      <c r="M534" s="10">
        <v>0.63</v>
      </c>
      <c r="N534" s="10">
        <v>0.18</v>
      </c>
      <c r="O534" s="10">
        <v>35.65</v>
      </c>
      <c r="P534" s="10">
        <v>10.6</v>
      </c>
      <c r="Q534" s="10">
        <v>0.96</v>
      </c>
      <c r="R534" s="10">
        <v>611</v>
      </c>
      <c r="S534" s="10" t="s">
        <v>315</v>
      </c>
      <c r="T534" s="10">
        <v>0.14729999999999999</v>
      </c>
      <c r="U534" s="10">
        <v>7.1300000000000002E-2</v>
      </c>
      <c r="V534" s="10">
        <v>9</v>
      </c>
      <c r="W534" s="10">
        <v>10.5</v>
      </c>
      <c r="Y534" s="10">
        <v>0.16209999999999999</v>
      </c>
      <c r="Z534" s="10">
        <v>7.85E-2</v>
      </c>
      <c r="AA534" s="10">
        <v>10</v>
      </c>
      <c r="AB534" s="10">
        <v>10.4</v>
      </c>
      <c r="AD534" s="10">
        <v>0.16209999999999999</v>
      </c>
      <c r="AE534" s="10">
        <v>7.85E-2</v>
      </c>
      <c r="AF534" s="10">
        <v>10</v>
      </c>
      <c r="AG534" s="10">
        <v>10.4</v>
      </c>
      <c r="AI534" s="10">
        <v>611</v>
      </c>
      <c r="AJ534" s="10" t="s">
        <v>315</v>
      </c>
      <c r="AK534" s="10">
        <v>0.45829999999999999</v>
      </c>
      <c r="AL534" s="10">
        <v>0.222</v>
      </c>
      <c r="AM534" s="10">
        <v>28</v>
      </c>
      <c r="AN534" s="10">
        <v>10.5</v>
      </c>
      <c r="AO534" s="10">
        <v>0.9</v>
      </c>
      <c r="AP534" s="10">
        <v>0.56740000000000002</v>
      </c>
      <c r="AQ534" s="10">
        <v>0.27479999999999999</v>
      </c>
      <c r="AR534" s="10">
        <v>34.999000000000002</v>
      </c>
      <c r="AS534" s="10">
        <v>10.4</v>
      </c>
      <c r="AT534" s="10">
        <v>0.9</v>
      </c>
      <c r="AU534" s="10">
        <v>0.51880000000000004</v>
      </c>
      <c r="AV534" s="10">
        <v>0.25130000000000002</v>
      </c>
      <c r="AW534" s="10">
        <v>32.000799999999998</v>
      </c>
      <c r="AX534" s="10">
        <v>10.4</v>
      </c>
      <c r="AY534" s="10">
        <v>0.9</v>
      </c>
      <c r="AZ534" s="10">
        <v>611</v>
      </c>
      <c r="BA534" s="10" t="s">
        <v>315</v>
      </c>
      <c r="BB534" s="10">
        <v>0.1711</v>
      </c>
      <c r="BC534" s="10">
        <v>5.62E-2</v>
      </c>
      <c r="BD534" s="10">
        <v>10</v>
      </c>
      <c r="BE534" s="10">
        <v>10.4</v>
      </c>
      <c r="BF534" s="10">
        <v>0.95</v>
      </c>
      <c r="BG534" s="10">
        <v>0.1678</v>
      </c>
      <c r="BH534" s="10">
        <v>5.5199999999999999E-2</v>
      </c>
      <c r="BI534" s="10">
        <v>10</v>
      </c>
      <c r="BJ534" s="10">
        <v>10.199999999999999</v>
      </c>
      <c r="BK534" s="10">
        <v>0.95</v>
      </c>
      <c r="BL534" s="10">
        <v>0.1678</v>
      </c>
      <c r="BM534" s="10">
        <v>5.5199999999999999E-2</v>
      </c>
      <c r="BN534" s="10">
        <v>10</v>
      </c>
      <c r="BO534" s="10">
        <v>10.199999999999999</v>
      </c>
      <c r="BP534" s="10">
        <v>0.95</v>
      </c>
      <c r="BQ534" s="10">
        <v>611</v>
      </c>
      <c r="BR534" s="10" t="s">
        <v>315</v>
      </c>
      <c r="BS534" s="10">
        <v>0.441</v>
      </c>
      <c r="BT534" s="10">
        <v>0.12859999999999999</v>
      </c>
      <c r="BU534" s="10">
        <v>26</v>
      </c>
      <c r="BV534" s="10">
        <v>10.199999999999999</v>
      </c>
      <c r="BW534" s="10">
        <v>0.96</v>
      </c>
      <c r="BX534" s="10">
        <v>0.54269999999999996</v>
      </c>
      <c r="BY534" s="10">
        <v>0.1583</v>
      </c>
      <c r="BZ534" s="10">
        <v>32</v>
      </c>
      <c r="CA534" s="10">
        <v>10.199999999999999</v>
      </c>
      <c r="CB534" s="10">
        <v>0.96</v>
      </c>
      <c r="CC534" s="10">
        <v>0.59360000000000002</v>
      </c>
      <c r="CD534" s="10">
        <v>0.1731</v>
      </c>
      <c r="CE534" s="10">
        <v>35</v>
      </c>
      <c r="CF534" s="10">
        <v>10.199999999999999</v>
      </c>
      <c r="CG534" s="10">
        <v>0.96</v>
      </c>
      <c r="CH534" s="10">
        <v>611</v>
      </c>
      <c r="CI534" s="10" t="s">
        <v>315</v>
      </c>
      <c r="CJ534" s="10">
        <v>0.15559999999999999</v>
      </c>
      <c r="CK534" s="10">
        <v>4.5400000000000003E-2</v>
      </c>
      <c r="CL534" s="10">
        <v>9</v>
      </c>
      <c r="CM534" s="10">
        <v>10.4</v>
      </c>
      <c r="CN534" s="10">
        <v>0.96</v>
      </c>
      <c r="CO534" s="10">
        <v>0.1696</v>
      </c>
      <c r="CP534" s="10">
        <v>4.9500000000000002E-2</v>
      </c>
      <c r="CQ534" s="10">
        <v>10</v>
      </c>
      <c r="CR534" s="10">
        <v>10.199999999999999</v>
      </c>
      <c r="CS534" s="10">
        <v>0.96</v>
      </c>
      <c r="CT534" s="10">
        <v>0.1729</v>
      </c>
      <c r="CU534" s="10">
        <v>5.04E-2</v>
      </c>
      <c r="CV534" s="10">
        <v>10</v>
      </c>
      <c r="CW534" s="10">
        <v>10.4</v>
      </c>
      <c r="CX534" s="10">
        <v>0.96</v>
      </c>
      <c r="CY534" s="10">
        <v>647</v>
      </c>
      <c r="CZ534" s="10" t="s">
        <v>293</v>
      </c>
      <c r="DA534" s="10">
        <v>0</v>
      </c>
      <c r="DB534" s="10">
        <v>0</v>
      </c>
      <c r="DC534" s="10">
        <v>0</v>
      </c>
      <c r="DD534" s="10">
        <v>10.4</v>
      </c>
      <c r="DE534" s="10">
        <v>0</v>
      </c>
      <c r="DF534" s="10">
        <v>0</v>
      </c>
      <c r="DG534" s="10">
        <v>0</v>
      </c>
      <c r="DH534" s="10">
        <v>0</v>
      </c>
      <c r="DI534" s="10">
        <v>10.3</v>
      </c>
      <c r="DJ534" s="10">
        <v>0</v>
      </c>
      <c r="DK534" s="10">
        <v>0</v>
      </c>
      <c r="DL534" s="10">
        <v>0</v>
      </c>
      <c r="DM534" s="10">
        <v>0</v>
      </c>
      <c r="DN534" s="10">
        <v>10.1</v>
      </c>
      <c r="DO534" s="10">
        <v>0</v>
      </c>
    </row>
    <row r="535" spans="1:119" x14ac:dyDescent="0.25">
      <c r="A535" s="10">
        <v>612</v>
      </c>
      <c r="B535" s="10" t="s">
        <v>289</v>
      </c>
      <c r="C535" s="10">
        <v>0</v>
      </c>
      <c r="D535" s="10">
        <v>0</v>
      </c>
      <c r="E535" s="10">
        <v>0</v>
      </c>
      <c r="F535" s="10">
        <v>10.7</v>
      </c>
      <c r="G535" s="10">
        <v>0</v>
      </c>
      <c r="H535" s="10">
        <v>0</v>
      </c>
      <c r="I535" s="10">
        <v>0</v>
      </c>
      <c r="J535" s="10">
        <v>0</v>
      </c>
      <c r="K535" s="10">
        <v>10.6</v>
      </c>
      <c r="L535" s="10">
        <v>0</v>
      </c>
      <c r="M535" s="10">
        <v>0</v>
      </c>
      <c r="N535" s="10">
        <v>0</v>
      </c>
      <c r="O535" s="10">
        <v>0</v>
      </c>
      <c r="P535" s="10">
        <v>10.6</v>
      </c>
      <c r="Q535" s="10">
        <v>0</v>
      </c>
      <c r="R535" s="10">
        <v>612</v>
      </c>
      <c r="S535" s="10" t="s">
        <v>289</v>
      </c>
      <c r="T535" s="10">
        <v>0</v>
      </c>
      <c r="U535" s="10">
        <v>0</v>
      </c>
      <c r="V535" s="10">
        <v>0</v>
      </c>
      <c r="W535" s="10">
        <v>10.5</v>
      </c>
      <c r="Y535" s="10">
        <v>0</v>
      </c>
      <c r="Z535" s="10">
        <v>0</v>
      </c>
      <c r="AA535" s="10">
        <v>0</v>
      </c>
      <c r="AB535" s="10">
        <v>10.4</v>
      </c>
      <c r="AD535" s="10">
        <v>0</v>
      </c>
      <c r="AE535" s="10">
        <v>0</v>
      </c>
      <c r="AF535" s="10">
        <v>0</v>
      </c>
      <c r="AG535" s="10">
        <v>10.4</v>
      </c>
      <c r="AI535" s="10">
        <v>612</v>
      </c>
      <c r="AJ535" s="10" t="s">
        <v>289</v>
      </c>
      <c r="AK535" s="10">
        <v>0</v>
      </c>
      <c r="AL535" s="10">
        <v>0</v>
      </c>
      <c r="AM535" s="10">
        <v>0</v>
      </c>
      <c r="AN535" s="10">
        <v>10.5</v>
      </c>
      <c r="AO535" s="10">
        <v>0</v>
      </c>
      <c r="AP535" s="10">
        <v>0</v>
      </c>
      <c r="AQ535" s="10">
        <v>0</v>
      </c>
      <c r="AR535" s="10">
        <v>0</v>
      </c>
      <c r="AS535" s="10">
        <v>10.4</v>
      </c>
      <c r="AT535" s="10">
        <v>0</v>
      </c>
      <c r="AU535" s="10">
        <v>0</v>
      </c>
      <c r="AV535" s="10">
        <v>0</v>
      </c>
      <c r="AW535" s="10">
        <v>0</v>
      </c>
      <c r="AX535" s="10">
        <v>10.4</v>
      </c>
      <c r="AY535" s="10">
        <v>0</v>
      </c>
      <c r="AZ535" s="10">
        <v>612</v>
      </c>
      <c r="BA535" s="10" t="s">
        <v>289</v>
      </c>
      <c r="BB535" s="10">
        <v>0</v>
      </c>
      <c r="BC535" s="10">
        <v>0</v>
      </c>
      <c r="BD535" s="10">
        <v>0</v>
      </c>
      <c r="BE535" s="10">
        <v>10.4</v>
      </c>
      <c r="BF535" s="10">
        <v>0</v>
      </c>
      <c r="BG535" s="10">
        <v>0</v>
      </c>
      <c r="BH535" s="10">
        <v>0</v>
      </c>
      <c r="BI535" s="10">
        <v>0</v>
      </c>
      <c r="BJ535" s="10">
        <v>10.199999999999999</v>
      </c>
      <c r="BK535" s="10">
        <v>0</v>
      </c>
      <c r="BL535" s="10">
        <v>0</v>
      </c>
      <c r="BM535" s="10">
        <v>0</v>
      </c>
      <c r="BN535" s="10">
        <v>0</v>
      </c>
      <c r="BO535" s="10">
        <v>10.199999999999999</v>
      </c>
      <c r="BP535" s="10">
        <v>0</v>
      </c>
      <c r="BQ535" s="10">
        <v>612</v>
      </c>
      <c r="BR535" s="10" t="s">
        <v>289</v>
      </c>
      <c r="BS535" s="10">
        <v>0</v>
      </c>
      <c r="BT535" s="10">
        <v>0</v>
      </c>
      <c r="BU535" s="10">
        <v>0</v>
      </c>
      <c r="BV535" s="10">
        <v>10.199999999999999</v>
      </c>
      <c r="BW535" s="10">
        <v>0</v>
      </c>
      <c r="BX535" s="10">
        <v>0</v>
      </c>
      <c r="BY535" s="10">
        <v>0</v>
      </c>
      <c r="BZ535" s="10">
        <v>0</v>
      </c>
      <c r="CA535" s="10">
        <v>10.199999999999999</v>
      </c>
      <c r="CB535" s="10">
        <v>0</v>
      </c>
      <c r="CC535" s="10">
        <v>0</v>
      </c>
      <c r="CD535" s="10">
        <v>0</v>
      </c>
      <c r="CE535" s="10">
        <v>0</v>
      </c>
      <c r="CF535" s="10">
        <v>10.199999999999999</v>
      </c>
      <c r="CG535" s="10">
        <v>0</v>
      </c>
      <c r="CH535" s="10">
        <v>612</v>
      </c>
      <c r="CI535" s="10" t="s">
        <v>289</v>
      </c>
      <c r="CJ535" s="10">
        <v>0</v>
      </c>
      <c r="CK535" s="10">
        <v>0</v>
      </c>
      <c r="CL535" s="10">
        <v>0</v>
      </c>
      <c r="CM535" s="10">
        <v>10.4</v>
      </c>
      <c r="CN535" s="10">
        <v>0</v>
      </c>
      <c r="CO535" s="10">
        <v>0</v>
      </c>
      <c r="CP535" s="10">
        <v>0</v>
      </c>
      <c r="CQ535" s="10">
        <v>0</v>
      </c>
      <c r="CR535" s="10">
        <v>10.199999999999999</v>
      </c>
      <c r="CS535" s="10">
        <v>0</v>
      </c>
      <c r="CT535" s="10">
        <v>0</v>
      </c>
      <c r="CU535" s="10">
        <v>0</v>
      </c>
      <c r="CV535" s="10">
        <v>0</v>
      </c>
      <c r="CW535" s="10">
        <v>10.4</v>
      </c>
      <c r="CX535" s="10">
        <v>0</v>
      </c>
      <c r="CY535" s="10">
        <v>648</v>
      </c>
      <c r="CZ535" s="10" t="s">
        <v>294</v>
      </c>
      <c r="DA535" s="10">
        <v>8.7400000000000005E-2</v>
      </c>
      <c r="DB535" s="10">
        <v>2.1899999999999999E-2</v>
      </c>
      <c r="DC535" s="10">
        <v>5</v>
      </c>
      <c r="DD535" s="10">
        <v>10.4</v>
      </c>
      <c r="DE535" s="10">
        <v>0.97</v>
      </c>
      <c r="DF535" s="10">
        <v>8.6499999999999994E-2</v>
      </c>
      <c r="DG535" s="10">
        <v>2.1700000000000001E-2</v>
      </c>
      <c r="DH535" s="10">
        <v>5</v>
      </c>
      <c r="DI535" s="10">
        <v>10.3</v>
      </c>
      <c r="DJ535" s="10">
        <v>0.97</v>
      </c>
      <c r="DK535" s="10">
        <v>8.48E-2</v>
      </c>
      <c r="DL535" s="10">
        <v>2.1299999999999999E-2</v>
      </c>
      <c r="DM535" s="10">
        <v>5</v>
      </c>
      <c r="DN535" s="10">
        <v>10.1</v>
      </c>
      <c r="DO535" s="10">
        <v>0.97</v>
      </c>
    </row>
    <row r="536" spans="1:119" x14ac:dyDescent="0.25">
      <c r="A536" s="10">
        <v>613</v>
      </c>
      <c r="B536" s="10" t="s">
        <v>290</v>
      </c>
      <c r="C536" s="10">
        <v>0</v>
      </c>
      <c r="D536" s="10">
        <v>0</v>
      </c>
      <c r="E536" s="10">
        <v>0</v>
      </c>
      <c r="F536" s="10">
        <v>10.7</v>
      </c>
      <c r="G536" s="10">
        <v>0</v>
      </c>
      <c r="H536" s="10">
        <v>0</v>
      </c>
      <c r="I536" s="10">
        <v>0</v>
      </c>
      <c r="J536" s="10">
        <v>0</v>
      </c>
      <c r="K536" s="10">
        <v>10.6</v>
      </c>
      <c r="L536" s="10">
        <v>0</v>
      </c>
      <c r="M536" s="10">
        <v>0</v>
      </c>
      <c r="N536" s="10">
        <v>0</v>
      </c>
      <c r="O536" s="10">
        <v>0</v>
      </c>
      <c r="P536" s="10">
        <v>10.6</v>
      </c>
      <c r="Q536" s="10">
        <v>0</v>
      </c>
      <c r="R536" s="10">
        <v>613</v>
      </c>
      <c r="S536" s="10" t="s">
        <v>290</v>
      </c>
      <c r="T536" s="10">
        <v>0</v>
      </c>
      <c r="U536" s="10">
        <v>0</v>
      </c>
      <c r="V536" s="10">
        <v>0</v>
      </c>
      <c r="W536" s="10">
        <v>10.5</v>
      </c>
      <c r="Y536" s="10">
        <v>0</v>
      </c>
      <c r="Z536" s="10">
        <v>0</v>
      </c>
      <c r="AA536" s="10">
        <v>0</v>
      </c>
      <c r="AB536" s="10">
        <v>10.4</v>
      </c>
      <c r="AD536" s="10">
        <v>0</v>
      </c>
      <c r="AE536" s="10">
        <v>0</v>
      </c>
      <c r="AF536" s="10">
        <v>0</v>
      </c>
      <c r="AG536" s="10">
        <v>10.4</v>
      </c>
      <c r="AI536" s="10">
        <v>613</v>
      </c>
      <c r="AJ536" s="10" t="s">
        <v>290</v>
      </c>
      <c r="AK536" s="10">
        <v>0</v>
      </c>
      <c r="AL536" s="10">
        <v>0</v>
      </c>
      <c r="AM536" s="10">
        <v>0</v>
      </c>
      <c r="AN536" s="10">
        <v>10.5</v>
      </c>
      <c r="AO536" s="10">
        <v>0</v>
      </c>
      <c r="AP536" s="10">
        <v>0</v>
      </c>
      <c r="AQ536" s="10">
        <v>0</v>
      </c>
      <c r="AR536" s="10">
        <v>0</v>
      </c>
      <c r="AS536" s="10">
        <v>10.4</v>
      </c>
      <c r="AT536" s="10">
        <v>0</v>
      </c>
      <c r="AU536" s="10">
        <v>0</v>
      </c>
      <c r="AV536" s="10">
        <v>0</v>
      </c>
      <c r="AW536" s="10">
        <v>0</v>
      </c>
      <c r="AX536" s="10">
        <v>10.4</v>
      </c>
      <c r="AY536" s="10">
        <v>0</v>
      </c>
      <c r="AZ536" s="10">
        <v>613</v>
      </c>
      <c r="BA536" s="10" t="s">
        <v>290</v>
      </c>
      <c r="BB536" s="10">
        <v>0</v>
      </c>
      <c r="BC536" s="10">
        <v>0</v>
      </c>
      <c r="BD536" s="10">
        <v>0</v>
      </c>
      <c r="BE536" s="10">
        <v>10.4</v>
      </c>
      <c r="BF536" s="10">
        <v>0</v>
      </c>
      <c r="BG536" s="10">
        <v>0</v>
      </c>
      <c r="BH536" s="10">
        <v>0</v>
      </c>
      <c r="BI536" s="10">
        <v>0</v>
      </c>
      <c r="BJ536" s="10">
        <v>10.199999999999999</v>
      </c>
      <c r="BK536" s="10">
        <v>0</v>
      </c>
      <c r="BL536" s="10">
        <v>0</v>
      </c>
      <c r="BM536" s="10">
        <v>0</v>
      </c>
      <c r="BN536" s="10">
        <v>0</v>
      </c>
      <c r="BO536" s="10">
        <v>10.199999999999999</v>
      </c>
      <c r="BP536" s="10">
        <v>0</v>
      </c>
      <c r="BQ536" s="10">
        <v>613</v>
      </c>
      <c r="BR536" s="10" t="s">
        <v>290</v>
      </c>
      <c r="BS536" s="10">
        <v>0</v>
      </c>
      <c r="BT536" s="10">
        <v>0</v>
      </c>
      <c r="BU536" s="10">
        <v>0</v>
      </c>
      <c r="BV536" s="10">
        <v>10.199999999999999</v>
      </c>
      <c r="BW536" s="10">
        <v>0</v>
      </c>
      <c r="BX536" s="10">
        <v>0</v>
      </c>
      <c r="BY536" s="10">
        <v>0</v>
      </c>
      <c r="BZ536" s="10">
        <v>0</v>
      </c>
      <c r="CA536" s="10">
        <v>10.199999999999999</v>
      </c>
      <c r="CB536" s="10">
        <v>0</v>
      </c>
      <c r="CC536" s="10">
        <v>0</v>
      </c>
      <c r="CD536" s="10">
        <v>0</v>
      </c>
      <c r="CE536" s="10">
        <v>0</v>
      </c>
      <c r="CF536" s="10">
        <v>10.199999999999999</v>
      </c>
      <c r="CG536" s="10">
        <v>0</v>
      </c>
      <c r="CH536" s="10">
        <v>613</v>
      </c>
      <c r="CI536" s="10" t="s">
        <v>290</v>
      </c>
      <c r="CJ536" s="10">
        <v>0</v>
      </c>
      <c r="CK536" s="10">
        <v>0</v>
      </c>
      <c r="CL536" s="10">
        <v>0</v>
      </c>
      <c r="CM536" s="10">
        <v>10.4</v>
      </c>
      <c r="CN536" s="10">
        <v>0</v>
      </c>
      <c r="CO536" s="10">
        <v>0</v>
      </c>
      <c r="CP536" s="10">
        <v>0</v>
      </c>
      <c r="CQ536" s="10">
        <v>0</v>
      </c>
      <c r="CR536" s="10">
        <v>10.199999999999999</v>
      </c>
      <c r="CS536" s="10">
        <v>0</v>
      </c>
      <c r="CT536" s="10">
        <v>0</v>
      </c>
      <c r="CU536" s="10">
        <v>0</v>
      </c>
      <c r="CV536" s="10">
        <v>0</v>
      </c>
      <c r="CW536" s="10">
        <v>10.4</v>
      </c>
      <c r="CX536" s="10">
        <v>0</v>
      </c>
      <c r="CY536" s="10">
        <v>649</v>
      </c>
      <c r="CZ536" s="10" t="s">
        <v>296</v>
      </c>
      <c r="DA536" s="10">
        <v>1.677</v>
      </c>
      <c r="DB536" s="10">
        <v>0.34050000000000002</v>
      </c>
      <c r="DC536" s="10">
        <v>95</v>
      </c>
      <c r="DD536" s="10">
        <v>10.4</v>
      </c>
      <c r="DE536" s="10">
        <v>0.98</v>
      </c>
      <c r="DF536" s="10">
        <v>2.0979999999999999</v>
      </c>
      <c r="DG536" s="10">
        <v>0.42599999999999999</v>
      </c>
      <c r="DH536" s="10">
        <v>120</v>
      </c>
      <c r="DI536" s="10">
        <v>10.3</v>
      </c>
      <c r="DJ536" s="10">
        <v>0.98</v>
      </c>
      <c r="DK536" s="10">
        <v>2.0573000000000001</v>
      </c>
      <c r="DL536" s="10">
        <v>0.41770000000000002</v>
      </c>
      <c r="DM536" s="10">
        <v>120</v>
      </c>
      <c r="DN536" s="10">
        <v>10.1</v>
      </c>
      <c r="DO536" s="10">
        <v>0.98</v>
      </c>
    </row>
    <row r="537" spans="1:119" x14ac:dyDescent="0.25">
      <c r="A537" s="10">
        <v>614</v>
      </c>
      <c r="B537" s="10" t="s">
        <v>292</v>
      </c>
      <c r="C537" s="10">
        <v>0.15</v>
      </c>
      <c r="D537" s="10">
        <v>7.0000000000000007E-2</v>
      </c>
      <c r="E537" s="10">
        <v>9</v>
      </c>
      <c r="F537" s="10">
        <v>10.7</v>
      </c>
      <c r="G537" s="10">
        <v>0.9</v>
      </c>
      <c r="H537" s="10">
        <v>0.17</v>
      </c>
      <c r="I537" s="10">
        <v>0.08</v>
      </c>
      <c r="J537" s="10">
        <v>10</v>
      </c>
      <c r="K537" s="10">
        <v>10.6</v>
      </c>
      <c r="L537" s="10">
        <v>0.9</v>
      </c>
      <c r="M537" s="10">
        <v>0.19</v>
      </c>
      <c r="N537" s="10">
        <v>0.09</v>
      </c>
      <c r="O537" s="10">
        <v>11.5</v>
      </c>
      <c r="P537" s="10">
        <v>10.6</v>
      </c>
      <c r="Q537" s="10">
        <v>0.9</v>
      </c>
      <c r="R537" s="10">
        <v>614</v>
      </c>
      <c r="S537" s="10" t="s">
        <v>292</v>
      </c>
      <c r="T537" s="10">
        <v>8.1799999999999998E-2</v>
      </c>
      <c r="U537" s="10">
        <v>3.9600000000000003E-2</v>
      </c>
      <c r="V537" s="10">
        <v>5</v>
      </c>
      <c r="W537" s="10">
        <v>10.5</v>
      </c>
      <c r="Y537" s="10">
        <v>8.1100000000000005E-2</v>
      </c>
      <c r="Z537" s="10">
        <v>3.9300000000000002E-2</v>
      </c>
      <c r="AA537" s="10">
        <v>5</v>
      </c>
      <c r="AB537" s="10">
        <v>10.4</v>
      </c>
      <c r="AD537" s="10">
        <v>8.1100000000000005E-2</v>
      </c>
      <c r="AE537" s="10">
        <v>3.9300000000000002E-2</v>
      </c>
      <c r="AF537" s="10">
        <v>5</v>
      </c>
      <c r="AG537" s="10">
        <v>10.4</v>
      </c>
      <c r="AI537" s="10">
        <v>614</v>
      </c>
      <c r="AJ537" s="10" t="s">
        <v>292</v>
      </c>
      <c r="AK537" s="10">
        <v>0.14729999999999999</v>
      </c>
      <c r="AL537" s="10">
        <v>7.1300000000000002E-2</v>
      </c>
      <c r="AM537" s="10">
        <v>8.9989000000000008</v>
      </c>
      <c r="AN537" s="10">
        <v>10.5</v>
      </c>
      <c r="AO537" s="10">
        <v>0.9</v>
      </c>
      <c r="AP537" s="10">
        <v>0.16209999999999999</v>
      </c>
      <c r="AQ537" s="10">
        <v>7.85E-2</v>
      </c>
      <c r="AR537" s="10">
        <v>9.9981000000000009</v>
      </c>
      <c r="AS537" s="10">
        <v>10.4</v>
      </c>
      <c r="AT537" s="10">
        <v>0.9</v>
      </c>
      <c r="AU537" s="10">
        <v>0.17829999999999999</v>
      </c>
      <c r="AV537" s="10">
        <v>8.6300000000000002E-2</v>
      </c>
      <c r="AW537" s="10">
        <v>10.9977</v>
      </c>
      <c r="AX537" s="10">
        <v>10.4</v>
      </c>
      <c r="AY537" s="10">
        <v>0.9</v>
      </c>
      <c r="AZ537" s="10">
        <v>614</v>
      </c>
      <c r="BA537" s="10" t="s">
        <v>292</v>
      </c>
      <c r="BB537" s="10">
        <v>6.7699999999999996E-2</v>
      </c>
      <c r="BC537" s="10">
        <v>2.46E-2</v>
      </c>
      <c r="BD537" s="10">
        <v>4</v>
      </c>
      <c r="BE537" s="10">
        <v>10.4</v>
      </c>
      <c r="BF537" s="10">
        <v>0.94</v>
      </c>
      <c r="BG537" s="10">
        <v>8.3000000000000004E-2</v>
      </c>
      <c r="BH537" s="10">
        <v>3.0099999999999998E-2</v>
      </c>
      <c r="BI537" s="10">
        <v>5</v>
      </c>
      <c r="BJ537" s="10">
        <v>10.199999999999999</v>
      </c>
      <c r="BK537" s="10">
        <v>0.94</v>
      </c>
      <c r="BL537" s="10">
        <v>8.3000000000000004E-2</v>
      </c>
      <c r="BM537" s="10">
        <v>3.0099999999999998E-2</v>
      </c>
      <c r="BN537" s="10">
        <v>5</v>
      </c>
      <c r="BO537" s="10">
        <v>10.199999999999999</v>
      </c>
      <c r="BP537" s="10">
        <v>0.94</v>
      </c>
      <c r="BQ537" s="10">
        <v>614</v>
      </c>
      <c r="BR537" s="10" t="s">
        <v>292</v>
      </c>
      <c r="BS537" s="10">
        <v>0.154</v>
      </c>
      <c r="BT537" s="10">
        <v>5.0599999999999999E-2</v>
      </c>
      <c r="BU537" s="10">
        <v>9</v>
      </c>
      <c r="BV537" s="10">
        <v>10.4</v>
      </c>
      <c r="BW537" s="10">
        <v>0.95</v>
      </c>
      <c r="BX537" s="10">
        <v>0.1678</v>
      </c>
      <c r="BY537" s="10">
        <v>5.5199999999999999E-2</v>
      </c>
      <c r="BZ537" s="10">
        <v>10</v>
      </c>
      <c r="CA537" s="10">
        <v>10.199999999999999</v>
      </c>
      <c r="CB537" s="10">
        <v>0.95</v>
      </c>
      <c r="CC537" s="10">
        <v>0.18820000000000001</v>
      </c>
      <c r="CD537" s="10">
        <v>6.1899999999999997E-2</v>
      </c>
      <c r="CE537" s="10">
        <v>11</v>
      </c>
      <c r="CF537" s="10">
        <v>10.4</v>
      </c>
      <c r="CG537" s="10">
        <v>0.95</v>
      </c>
      <c r="CH537" s="10">
        <v>614</v>
      </c>
      <c r="CI537" s="10" t="s">
        <v>292</v>
      </c>
      <c r="CJ537" s="10">
        <v>6.9099999999999995E-2</v>
      </c>
      <c r="CK537" s="10">
        <v>2.2700000000000001E-2</v>
      </c>
      <c r="CL537" s="10">
        <v>4</v>
      </c>
      <c r="CM537" s="10">
        <v>10.5</v>
      </c>
      <c r="CN537" s="10">
        <v>0.95</v>
      </c>
      <c r="CO537" s="10">
        <v>8.5599999999999996E-2</v>
      </c>
      <c r="CP537" s="10">
        <v>2.81E-2</v>
      </c>
      <c r="CQ537" s="10">
        <v>5</v>
      </c>
      <c r="CR537" s="10">
        <v>10.4</v>
      </c>
      <c r="CS537" s="10">
        <v>0.95</v>
      </c>
      <c r="CT537" s="10">
        <v>8.6400000000000005E-2</v>
      </c>
      <c r="CU537" s="10">
        <v>2.8400000000000002E-2</v>
      </c>
      <c r="CV537" s="10">
        <v>5</v>
      </c>
      <c r="CW537" s="10">
        <v>10.5</v>
      </c>
      <c r="CX537" s="10">
        <v>0.95</v>
      </c>
      <c r="CY537" s="10">
        <v>650</v>
      </c>
      <c r="CZ537" s="10" t="s">
        <v>297</v>
      </c>
      <c r="DA537" s="10">
        <v>1.0591999999999999</v>
      </c>
      <c r="DB537" s="10">
        <v>0.21510000000000001</v>
      </c>
      <c r="DC537" s="10">
        <v>60</v>
      </c>
      <c r="DD537" s="10">
        <v>10.4</v>
      </c>
      <c r="DE537" s="10">
        <v>0.98</v>
      </c>
      <c r="DF537" s="10">
        <v>1.9232</v>
      </c>
      <c r="DG537" s="10">
        <v>0.39050000000000001</v>
      </c>
      <c r="DH537" s="10">
        <v>110</v>
      </c>
      <c r="DI537" s="10">
        <v>10.3</v>
      </c>
      <c r="DJ537" s="10">
        <v>0.98</v>
      </c>
      <c r="DK537" s="10">
        <v>1.8001</v>
      </c>
      <c r="DL537" s="10">
        <v>0.36549999999999999</v>
      </c>
      <c r="DM537" s="10">
        <v>105</v>
      </c>
      <c r="DN537" s="10">
        <v>10.1</v>
      </c>
      <c r="DO537" s="10">
        <v>0.98</v>
      </c>
    </row>
    <row r="538" spans="1:119" x14ac:dyDescent="0.25">
      <c r="A538" s="10">
        <v>615</v>
      </c>
      <c r="B538" s="10" t="s">
        <v>293</v>
      </c>
      <c r="C538" s="10">
        <v>0</v>
      </c>
      <c r="D538" s="10">
        <v>0</v>
      </c>
      <c r="E538" s="10">
        <v>0</v>
      </c>
      <c r="F538" s="10">
        <v>10.7</v>
      </c>
      <c r="G538" s="10">
        <v>0</v>
      </c>
      <c r="H538" s="10">
        <v>0</v>
      </c>
      <c r="I538" s="10">
        <v>0</v>
      </c>
      <c r="J538" s="10">
        <v>0</v>
      </c>
      <c r="K538" s="10">
        <v>10.6</v>
      </c>
      <c r="L538" s="10">
        <v>0</v>
      </c>
      <c r="M538" s="10">
        <v>0</v>
      </c>
      <c r="N538" s="10">
        <v>0</v>
      </c>
      <c r="O538" s="10">
        <v>0</v>
      </c>
      <c r="P538" s="10">
        <v>10.6</v>
      </c>
      <c r="Q538" s="10">
        <v>0</v>
      </c>
      <c r="R538" s="10">
        <v>615</v>
      </c>
      <c r="S538" s="10" t="s">
        <v>293</v>
      </c>
      <c r="T538" s="10">
        <v>0</v>
      </c>
      <c r="U538" s="10">
        <v>0</v>
      </c>
      <c r="V538" s="10">
        <v>0</v>
      </c>
      <c r="W538" s="10">
        <v>10.5</v>
      </c>
      <c r="Y538" s="10">
        <v>0</v>
      </c>
      <c r="Z538" s="10">
        <v>0</v>
      </c>
      <c r="AA538" s="10">
        <v>0</v>
      </c>
      <c r="AB538" s="10">
        <v>10.4</v>
      </c>
      <c r="AD538" s="10">
        <v>0</v>
      </c>
      <c r="AE538" s="10">
        <v>0</v>
      </c>
      <c r="AF538" s="10">
        <v>0</v>
      </c>
      <c r="AG538" s="10">
        <v>10.4</v>
      </c>
      <c r="AI538" s="10">
        <v>615</v>
      </c>
      <c r="AJ538" s="10" t="s">
        <v>293</v>
      </c>
      <c r="AK538" s="10">
        <v>0</v>
      </c>
      <c r="AL538" s="10">
        <v>0</v>
      </c>
      <c r="AM538" s="10">
        <v>0</v>
      </c>
      <c r="AN538" s="10">
        <v>10.5</v>
      </c>
      <c r="AO538" s="10">
        <v>0</v>
      </c>
      <c r="AP538" s="10">
        <v>0</v>
      </c>
      <c r="AQ538" s="10">
        <v>0</v>
      </c>
      <c r="AR538" s="10">
        <v>0</v>
      </c>
      <c r="AS538" s="10">
        <v>10.4</v>
      </c>
      <c r="AT538" s="10">
        <v>0</v>
      </c>
      <c r="AU538" s="10">
        <v>0</v>
      </c>
      <c r="AV538" s="10">
        <v>0</v>
      </c>
      <c r="AW538" s="10">
        <v>0</v>
      </c>
      <c r="AX538" s="10">
        <v>10.4</v>
      </c>
      <c r="AY538" s="10">
        <v>0</v>
      </c>
      <c r="AZ538" s="10">
        <v>615</v>
      </c>
      <c r="BA538" s="10" t="s">
        <v>293</v>
      </c>
      <c r="BB538" s="10">
        <v>0</v>
      </c>
      <c r="BC538" s="10">
        <v>0</v>
      </c>
      <c r="BD538" s="10">
        <v>0</v>
      </c>
      <c r="BE538" s="10">
        <v>10.4</v>
      </c>
      <c r="BF538" s="10">
        <v>0</v>
      </c>
      <c r="BG538" s="10">
        <v>0</v>
      </c>
      <c r="BH538" s="10">
        <v>0</v>
      </c>
      <c r="BI538" s="10">
        <v>0</v>
      </c>
      <c r="BJ538" s="10">
        <v>10.199999999999999</v>
      </c>
      <c r="BK538" s="10">
        <v>0</v>
      </c>
      <c r="BL538" s="10">
        <v>0</v>
      </c>
      <c r="BM538" s="10">
        <v>0</v>
      </c>
      <c r="BN538" s="10">
        <v>0</v>
      </c>
      <c r="BO538" s="10">
        <v>10.199999999999999</v>
      </c>
      <c r="BP538" s="10">
        <v>0</v>
      </c>
      <c r="BQ538" s="10">
        <v>615</v>
      </c>
      <c r="BR538" s="10" t="s">
        <v>293</v>
      </c>
      <c r="BS538" s="10">
        <v>0</v>
      </c>
      <c r="BT538" s="10">
        <v>0</v>
      </c>
      <c r="BU538" s="10">
        <v>0</v>
      </c>
      <c r="BV538" s="10">
        <v>10.4</v>
      </c>
      <c r="BW538" s="10">
        <v>0</v>
      </c>
      <c r="BX538" s="10">
        <v>0</v>
      </c>
      <c r="BY538" s="10">
        <v>0</v>
      </c>
      <c r="BZ538" s="10">
        <v>0</v>
      </c>
      <c r="CA538" s="10">
        <v>10.199999999999999</v>
      </c>
      <c r="CB538" s="10">
        <v>0</v>
      </c>
      <c r="CC538" s="10">
        <v>0</v>
      </c>
      <c r="CD538" s="10">
        <v>0</v>
      </c>
      <c r="CE538" s="10">
        <v>0</v>
      </c>
      <c r="CF538" s="10">
        <v>10.4</v>
      </c>
      <c r="CG538" s="10">
        <v>0</v>
      </c>
      <c r="CH538" s="10">
        <v>615</v>
      </c>
      <c r="CI538" s="10" t="s">
        <v>293</v>
      </c>
      <c r="CJ538" s="10">
        <v>0</v>
      </c>
      <c r="CK538" s="10">
        <v>0</v>
      </c>
      <c r="CL538" s="10">
        <v>0</v>
      </c>
      <c r="CM538" s="10">
        <v>10.5</v>
      </c>
      <c r="CN538" s="10">
        <v>0</v>
      </c>
      <c r="CO538" s="10">
        <v>0</v>
      </c>
      <c r="CP538" s="10">
        <v>0</v>
      </c>
      <c r="CQ538" s="10">
        <v>0</v>
      </c>
      <c r="CR538" s="10">
        <v>10.4</v>
      </c>
      <c r="CS538" s="10">
        <v>0</v>
      </c>
      <c r="CT538" s="10">
        <v>0</v>
      </c>
      <c r="CU538" s="10">
        <v>0</v>
      </c>
      <c r="CV538" s="10">
        <v>0</v>
      </c>
      <c r="CW538" s="10">
        <v>10.5</v>
      </c>
      <c r="CX538" s="10">
        <v>0</v>
      </c>
      <c r="CY538" s="10">
        <v>651</v>
      </c>
      <c r="CZ538" s="10" t="s">
        <v>298</v>
      </c>
      <c r="DA538" s="10">
        <v>0.76929999999999998</v>
      </c>
      <c r="DB538" s="10">
        <v>0.25559999999999999</v>
      </c>
      <c r="DC538" s="10">
        <v>45</v>
      </c>
      <c r="DD538" s="10">
        <v>10.4</v>
      </c>
      <c r="DE538" s="10">
        <v>0.95</v>
      </c>
      <c r="DF538" s="10">
        <v>1.9232</v>
      </c>
      <c r="DG538" s="10">
        <v>0.39050000000000001</v>
      </c>
      <c r="DH538" s="10">
        <v>110</v>
      </c>
      <c r="DI538" s="10">
        <v>10.3</v>
      </c>
      <c r="DJ538" s="10">
        <v>0.98</v>
      </c>
      <c r="DK538" s="10">
        <v>1.7143999999999999</v>
      </c>
      <c r="DL538" s="10">
        <v>0.34810000000000002</v>
      </c>
      <c r="DM538" s="10">
        <v>100</v>
      </c>
      <c r="DN538" s="10">
        <v>10.1</v>
      </c>
      <c r="DO538" s="10">
        <v>0.98</v>
      </c>
    </row>
    <row r="539" spans="1:119" x14ac:dyDescent="0.25">
      <c r="A539" s="10">
        <v>616</v>
      </c>
      <c r="B539" s="10" t="s">
        <v>294</v>
      </c>
      <c r="C539" s="10">
        <v>0.05</v>
      </c>
      <c r="D539" s="10">
        <v>0.02</v>
      </c>
      <c r="E539" s="10">
        <v>3</v>
      </c>
      <c r="F539" s="10">
        <v>10.7</v>
      </c>
      <c r="G539" s="10">
        <v>0.9</v>
      </c>
      <c r="H539" s="10">
        <v>0.05</v>
      </c>
      <c r="I539" s="10">
        <v>0.02</v>
      </c>
      <c r="J539" s="10">
        <v>3</v>
      </c>
      <c r="K539" s="10">
        <v>10.6</v>
      </c>
      <c r="L539" s="10">
        <v>0.9</v>
      </c>
      <c r="M539" s="10">
        <v>0.06</v>
      </c>
      <c r="N539" s="10">
        <v>0.03</v>
      </c>
      <c r="O539" s="10">
        <v>3.45</v>
      </c>
      <c r="P539" s="10">
        <v>10.6</v>
      </c>
      <c r="Q539" s="10">
        <v>0.9</v>
      </c>
      <c r="R539" s="10">
        <v>616</v>
      </c>
      <c r="S539" s="10" t="s">
        <v>294</v>
      </c>
      <c r="T539" s="10">
        <v>0</v>
      </c>
      <c r="U539" s="10">
        <v>0</v>
      </c>
      <c r="V539" s="10">
        <v>0</v>
      </c>
      <c r="W539" s="10">
        <v>10.5</v>
      </c>
      <c r="Y539" s="10">
        <v>0</v>
      </c>
      <c r="Z539" s="10">
        <v>0</v>
      </c>
      <c r="AA539" s="10">
        <v>0</v>
      </c>
      <c r="AB539" s="10">
        <v>10.4</v>
      </c>
      <c r="AD539" s="10">
        <v>0</v>
      </c>
      <c r="AE539" s="10">
        <v>0</v>
      </c>
      <c r="AF539" s="10">
        <v>0</v>
      </c>
      <c r="AG539" s="10">
        <v>10.4</v>
      </c>
      <c r="AI539" s="10">
        <v>616</v>
      </c>
      <c r="AJ539" s="10" t="s">
        <v>294</v>
      </c>
      <c r="AK539" s="10">
        <v>4.9099999999999998E-2</v>
      </c>
      <c r="AL539" s="10">
        <v>2.3800000000000002E-2</v>
      </c>
      <c r="AM539" s="10">
        <v>3.0004</v>
      </c>
      <c r="AN539" s="10">
        <v>10.5</v>
      </c>
      <c r="AO539" s="10">
        <v>0.9</v>
      </c>
      <c r="AP539" s="10">
        <v>4.8599999999999997E-2</v>
      </c>
      <c r="AQ539" s="10">
        <v>2.3599999999999999E-2</v>
      </c>
      <c r="AR539" s="10">
        <v>2.9990999999999999</v>
      </c>
      <c r="AS539" s="10">
        <v>10.4</v>
      </c>
      <c r="AT539" s="10">
        <v>0.9</v>
      </c>
      <c r="AU539" s="10">
        <v>4.8599999999999997E-2</v>
      </c>
      <c r="AV539" s="10">
        <v>2.3599999999999999E-2</v>
      </c>
      <c r="AW539" s="10">
        <v>2.9988999999999999</v>
      </c>
      <c r="AX539" s="10">
        <v>10.4</v>
      </c>
      <c r="AY539" s="10">
        <v>0.9</v>
      </c>
      <c r="AZ539" s="10">
        <v>616</v>
      </c>
      <c r="BA539" s="10" t="s">
        <v>294</v>
      </c>
      <c r="BB539" s="10">
        <v>0</v>
      </c>
      <c r="BC539" s="10">
        <v>0</v>
      </c>
      <c r="BD539" s="10">
        <v>0</v>
      </c>
      <c r="BE539" s="10">
        <v>10.4</v>
      </c>
      <c r="BF539" s="10">
        <v>0</v>
      </c>
      <c r="BG539" s="10">
        <v>0</v>
      </c>
      <c r="BH539" s="10">
        <v>0</v>
      </c>
      <c r="BI539" s="10">
        <v>0</v>
      </c>
      <c r="BJ539" s="10">
        <v>10.199999999999999</v>
      </c>
      <c r="BK539" s="10">
        <v>0</v>
      </c>
      <c r="BL539" s="10">
        <v>0</v>
      </c>
      <c r="BM539" s="10">
        <v>0</v>
      </c>
      <c r="BN539" s="10">
        <v>0</v>
      </c>
      <c r="BO539" s="10">
        <v>10.199999999999999</v>
      </c>
      <c r="BP539" s="10">
        <v>0</v>
      </c>
      <c r="BQ539" s="10">
        <v>616</v>
      </c>
      <c r="BR539" s="10" t="s">
        <v>294</v>
      </c>
      <c r="BS539" s="10">
        <v>3.2099999999999997E-2</v>
      </c>
      <c r="BT539" s="10">
        <v>1.6400000000000001E-2</v>
      </c>
      <c r="BU539" s="10">
        <v>2</v>
      </c>
      <c r="BV539" s="10">
        <v>10.4</v>
      </c>
      <c r="BW539" s="10">
        <v>0.89</v>
      </c>
      <c r="BX539" s="10">
        <v>3.1399999999999997E-2</v>
      </c>
      <c r="BY539" s="10">
        <v>1.61E-2</v>
      </c>
      <c r="BZ539" s="10">
        <v>2</v>
      </c>
      <c r="CA539" s="10">
        <v>10.199999999999999</v>
      </c>
      <c r="CB539" s="10">
        <v>0.89</v>
      </c>
      <c r="CC539" s="10">
        <v>3.2099999999999997E-2</v>
      </c>
      <c r="CD539" s="10">
        <v>1.6400000000000001E-2</v>
      </c>
      <c r="CE539" s="10">
        <v>2</v>
      </c>
      <c r="CF539" s="10">
        <v>10.4</v>
      </c>
      <c r="CG539" s="10">
        <v>0.89</v>
      </c>
      <c r="CH539" s="10">
        <v>616</v>
      </c>
      <c r="CI539" s="10" t="s">
        <v>294</v>
      </c>
      <c r="CJ539" s="10">
        <v>0</v>
      </c>
      <c r="CK539" s="10">
        <v>0</v>
      </c>
      <c r="CL539" s="10">
        <v>0</v>
      </c>
      <c r="CM539" s="10">
        <v>10.5</v>
      </c>
      <c r="CN539" s="10">
        <v>0</v>
      </c>
      <c r="CO539" s="10">
        <v>0</v>
      </c>
      <c r="CP539" s="10">
        <v>0</v>
      </c>
      <c r="CQ539" s="10">
        <v>0</v>
      </c>
      <c r="CR539" s="10">
        <v>10.4</v>
      </c>
      <c r="CS539" s="10">
        <v>0</v>
      </c>
      <c r="CT539" s="10">
        <v>0</v>
      </c>
      <c r="CU539" s="10">
        <v>0</v>
      </c>
      <c r="CV539" s="10">
        <v>0</v>
      </c>
      <c r="CW539" s="10">
        <v>10.5</v>
      </c>
      <c r="CX539" s="10">
        <v>0</v>
      </c>
      <c r="CY539" s="10">
        <v>652</v>
      </c>
      <c r="CZ539" s="10" t="s">
        <v>308</v>
      </c>
      <c r="DA539" s="10">
        <v>1.4121999999999999</v>
      </c>
      <c r="DB539" s="10">
        <v>0.2868</v>
      </c>
      <c r="DC539" s="10">
        <v>80</v>
      </c>
      <c r="DD539" s="10">
        <v>10.4</v>
      </c>
      <c r="DE539" s="10">
        <v>0.98</v>
      </c>
      <c r="DF539" s="10">
        <v>2.0979999999999999</v>
      </c>
      <c r="DG539" s="10">
        <v>0.42599999999999999</v>
      </c>
      <c r="DH539" s="10">
        <v>120</v>
      </c>
      <c r="DI539" s="10">
        <v>10.3</v>
      </c>
      <c r="DJ539" s="10">
        <v>0.98</v>
      </c>
      <c r="DK539" s="10">
        <v>2.0573000000000001</v>
      </c>
      <c r="DL539" s="10">
        <v>0.41770000000000002</v>
      </c>
      <c r="DM539" s="10">
        <v>120</v>
      </c>
      <c r="DN539" s="10">
        <v>10.1</v>
      </c>
      <c r="DO539" s="10">
        <v>0.98</v>
      </c>
    </row>
    <row r="540" spans="1:119" x14ac:dyDescent="0.25">
      <c r="A540" s="10">
        <v>617</v>
      </c>
      <c r="B540" s="10" t="s">
        <v>99</v>
      </c>
      <c r="C540" s="10">
        <v>-23.94</v>
      </c>
      <c r="D540" s="10">
        <v>1.47</v>
      </c>
      <c r="E540" s="10">
        <v>115.67</v>
      </c>
      <c r="F540" s="10">
        <v>119.74</v>
      </c>
      <c r="G540" s="10">
        <v>0.998</v>
      </c>
      <c r="H540" s="10">
        <v>-13.11</v>
      </c>
      <c r="I540" s="10">
        <v>-2.27</v>
      </c>
      <c r="J540" s="10">
        <v>64.83</v>
      </c>
      <c r="K540" s="10">
        <v>118.48</v>
      </c>
      <c r="L540" s="10">
        <v>0.98499999999999999</v>
      </c>
      <c r="M540" s="10">
        <v>-20.25</v>
      </c>
      <c r="N540" s="10">
        <v>-8.39</v>
      </c>
      <c r="O540" s="10">
        <v>107.31</v>
      </c>
      <c r="P540" s="10">
        <v>117.91</v>
      </c>
      <c r="Q540" s="10">
        <v>0.92400000000000004</v>
      </c>
      <c r="R540" s="10">
        <v>617</v>
      </c>
      <c r="S540" s="10" t="s">
        <v>99</v>
      </c>
      <c r="T540" s="10">
        <v>4.75</v>
      </c>
      <c r="U540" s="10">
        <v>2.25</v>
      </c>
      <c r="V540" s="10">
        <v>25.564646807123172</v>
      </c>
      <c r="W540" s="10">
        <v>118.7</v>
      </c>
      <c r="Y540" s="10">
        <v>9.24</v>
      </c>
      <c r="Z540" s="10">
        <v>4.5599999999999996</v>
      </c>
      <c r="AA540" s="10">
        <v>50.105138603389634</v>
      </c>
      <c r="AB540" s="10">
        <v>118.73</v>
      </c>
      <c r="AD540" s="10">
        <v>8.52</v>
      </c>
      <c r="AE540" s="10">
        <v>3.26</v>
      </c>
      <c r="AF540" s="10">
        <v>44.793454192219144</v>
      </c>
      <c r="AG540" s="10">
        <v>117.58</v>
      </c>
      <c r="AI540" s="10">
        <v>617</v>
      </c>
      <c r="AJ540" s="10" t="s">
        <v>99</v>
      </c>
      <c r="AK540" s="10">
        <v>-17.506843705203323</v>
      </c>
      <c r="AL540" s="10">
        <v>-8.5436429085482448</v>
      </c>
      <c r="AM540" s="10">
        <v>-94.227652510960908</v>
      </c>
      <c r="AN540" s="10">
        <v>119.35961204815048</v>
      </c>
      <c r="AO540" s="10">
        <v>0.89869320275937781</v>
      </c>
      <c r="AP540" s="10">
        <v>-27.6542530663755</v>
      </c>
      <c r="AQ540" s="10">
        <v>-13.94694445141532</v>
      </c>
      <c r="AR540" s="10">
        <v>-151.10703617644737</v>
      </c>
      <c r="AS540" s="10">
        <v>118.3385496055495</v>
      </c>
      <c r="AT540" s="10">
        <v>0.89287440952986352</v>
      </c>
      <c r="AU540" s="10">
        <v>-29.540022839533492</v>
      </c>
      <c r="AV540" s="10">
        <v>-12.299221063724247</v>
      </c>
      <c r="AW540" s="10">
        <v>-155.70253253766543</v>
      </c>
      <c r="AX540" s="10">
        <v>118.65035156850183</v>
      </c>
      <c r="AY540" s="10">
        <v>0.92317810010906942</v>
      </c>
      <c r="AZ540" s="10">
        <v>617</v>
      </c>
      <c r="BA540" s="10" t="s">
        <v>99</v>
      </c>
      <c r="BB540" s="10">
        <v>-4.6825825183819978</v>
      </c>
      <c r="BC540" s="10">
        <v>-3.4399713202018609</v>
      </c>
      <c r="BD540" s="10">
        <v>-28.212385542359346</v>
      </c>
      <c r="BE540" s="10">
        <v>118.90514967127945</v>
      </c>
      <c r="BF540" s="10">
        <v>0.80590590512842997</v>
      </c>
      <c r="BG540" s="10">
        <v>-9.6873114512851455</v>
      </c>
      <c r="BH540" s="10">
        <v>-4.1554981347589752</v>
      </c>
      <c r="BI540" s="10">
        <v>-51.592869964809559</v>
      </c>
      <c r="BJ540" s="10">
        <v>117.95884082431465</v>
      </c>
      <c r="BK540" s="10">
        <v>0.91901468726582713</v>
      </c>
      <c r="BL540" s="10">
        <v>-9.0881088938848826</v>
      </c>
      <c r="BM540" s="10">
        <v>-3.6655405909019243</v>
      </c>
      <c r="BN540" s="10">
        <v>-47.817921076686382</v>
      </c>
      <c r="BO540" s="10">
        <v>118.31830655592225</v>
      </c>
      <c r="BP540" s="10">
        <v>0.92740676326862115</v>
      </c>
      <c r="BQ540" s="10">
        <v>617</v>
      </c>
      <c r="BR540" s="10" t="s">
        <v>99</v>
      </c>
      <c r="BS540" s="10">
        <v>-8.1890000000000001</v>
      </c>
      <c r="BT540" s="10">
        <v>-3.8149999999999999</v>
      </c>
      <c r="BU540" s="10">
        <v>-43.778076376877813</v>
      </c>
      <c r="BV540" s="10">
        <v>119.142</v>
      </c>
      <c r="BW540" s="10">
        <v>0.90646008039604187</v>
      </c>
      <c r="BX540" s="10">
        <v>-13.359</v>
      </c>
      <c r="BY540" s="10">
        <v>-5.3680000000000003</v>
      </c>
      <c r="BZ540" s="10">
        <v>-70.82777471305954</v>
      </c>
      <c r="CA540" s="10">
        <v>117.358</v>
      </c>
      <c r="CB540" s="10">
        <v>0.92789113506464216</v>
      </c>
      <c r="CC540" s="10">
        <v>-14.657</v>
      </c>
      <c r="CD540" s="10">
        <v>-5.4450000000000003</v>
      </c>
      <c r="CE540" s="10">
        <v>-75.540245298882169</v>
      </c>
      <c r="CF540" s="10">
        <v>119.503</v>
      </c>
      <c r="CG540" s="10">
        <v>0.9374049916470768</v>
      </c>
      <c r="CH540" s="10">
        <v>617</v>
      </c>
      <c r="CI540" s="10" t="s">
        <v>99</v>
      </c>
      <c r="CJ540" s="10">
        <v>-14.419</v>
      </c>
      <c r="CK540" s="10">
        <v>-7.25</v>
      </c>
      <c r="CL540" s="10">
        <v>-77.851622586777808</v>
      </c>
      <c r="CM540" s="10">
        <v>119.688</v>
      </c>
      <c r="CN540" s="10">
        <v>0.89342116363313284</v>
      </c>
      <c r="CO540" s="10">
        <v>-24.163</v>
      </c>
      <c r="CP540" s="10">
        <v>-10.29</v>
      </c>
      <c r="CQ540" s="10">
        <v>-128.65669429715271</v>
      </c>
      <c r="CR540" s="10">
        <v>117.855</v>
      </c>
      <c r="CS540" s="10">
        <v>0.92004660240403291</v>
      </c>
      <c r="CT540" s="10">
        <v>-22.491</v>
      </c>
      <c r="CU540" s="10">
        <v>-9.4990000000000006</v>
      </c>
      <c r="CV540" s="10">
        <v>-117.75854797632884</v>
      </c>
      <c r="CW540" s="10">
        <v>119.70099999999999</v>
      </c>
      <c r="CX540" s="10">
        <v>0.92120845995672285</v>
      </c>
      <c r="CY540" s="10">
        <v>653</v>
      </c>
      <c r="CZ540" s="10" t="s">
        <v>299</v>
      </c>
      <c r="DA540" s="10">
        <v>0</v>
      </c>
      <c r="DB540" s="10">
        <v>0</v>
      </c>
      <c r="DC540" s="10">
        <v>0</v>
      </c>
      <c r="DD540" s="10">
        <v>10.4</v>
      </c>
      <c r="DE540" s="10">
        <v>0</v>
      </c>
      <c r="DF540" s="10">
        <v>0</v>
      </c>
      <c r="DG540" s="10">
        <v>0</v>
      </c>
      <c r="DH540" s="10">
        <v>0</v>
      </c>
      <c r="DI540" s="10">
        <v>10.3</v>
      </c>
      <c r="DJ540" s="10">
        <v>0</v>
      </c>
      <c r="DK540" s="10">
        <v>0</v>
      </c>
      <c r="DL540" s="10">
        <v>0</v>
      </c>
      <c r="DM540" s="10">
        <v>0</v>
      </c>
      <c r="DN540" s="10">
        <v>10.1</v>
      </c>
      <c r="DO540" s="10">
        <v>0</v>
      </c>
    </row>
    <row r="541" spans="1:119" x14ac:dyDescent="0.25">
      <c r="A541" s="10">
        <v>618</v>
      </c>
      <c r="B541" s="10" t="s">
        <v>100</v>
      </c>
      <c r="C541" s="10">
        <v>-14.26</v>
      </c>
      <c r="D541" s="10">
        <v>6.08</v>
      </c>
      <c r="E541" s="10">
        <v>74.739999999999995</v>
      </c>
      <c r="F541" s="10">
        <v>119.74</v>
      </c>
      <c r="G541" s="10">
        <v>0.92</v>
      </c>
      <c r="H541" s="10">
        <v>1.55</v>
      </c>
      <c r="I541" s="10">
        <v>4.05</v>
      </c>
      <c r="J541" s="10">
        <v>21.12</v>
      </c>
      <c r="K541" s="10">
        <v>118.48</v>
      </c>
      <c r="L541" s="10">
        <v>0.35799999999999998</v>
      </c>
      <c r="M541" s="10">
        <v>-6.18</v>
      </c>
      <c r="N541" s="10">
        <v>-2.19</v>
      </c>
      <c r="O541" s="10">
        <v>32.1</v>
      </c>
      <c r="P541" s="10">
        <v>117.91</v>
      </c>
      <c r="Q541" s="10">
        <v>0.94299999999999995</v>
      </c>
      <c r="R541" s="10">
        <v>618</v>
      </c>
      <c r="S541" s="10" t="s">
        <v>100</v>
      </c>
      <c r="T541" s="10">
        <v>9.81</v>
      </c>
      <c r="U541" s="10">
        <v>4.59</v>
      </c>
      <c r="V541" s="10">
        <v>52.702159507981548</v>
      </c>
      <c r="W541" s="10">
        <v>118.65</v>
      </c>
      <c r="Y541" s="10">
        <v>17.64</v>
      </c>
      <c r="Z541" s="10">
        <v>7.86</v>
      </c>
      <c r="AA541" s="10">
        <v>93.963647851370411</v>
      </c>
      <c r="AB541" s="10">
        <v>118.66</v>
      </c>
      <c r="AD541" s="10">
        <v>16.45</v>
      </c>
      <c r="AE541" s="10">
        <v>6.9</v>
      </c>
      <c r="AF541" s="10">
        <v>87.651655636262106</v>
      </c>
      <c r="AG541" s="10">
        <v>117.5</v>
      </c>
      <c r="AI541" s="10">
        <v>618</v>
      </c>
      <c r="AJ541" s="10" t="s">
        <v>100</v>
      </c>
      <c r="AK541" s="10">
        <v>-11.796954161934563</v>
      </c>
      <c r="AL541" s="10">
        <v>-4.2068593622025636</v>
      </c>
      <c r="AM541" s="10">
        <v>-60.545979015446008</v>
      </c>
      <c r="AN541" s="10">
        <v>119.43130878325461</v>
      </c>
      <c r="AO541" s="10">
        <v>0.94190210398229302</v>
      </c>
      <c r="AP541" s="10">
        <v>-19.11045798504264</v>
      </c>
      <c r="AQ541" s="10">
        <v>-6.9248093749644903</v>
      </c>
      <c r="AR541" s="10">
        <v>-99.071750965538698</v>
      </c>
      <c r="AS541" s="10">
        <v>118.45408141370872</v>
      </c>
      <c r="AT541" s="10">
        <v>0.94017911558807521</v>
      </c>
      <c r="AU541" s="10">
        <v>-20.105486145701843</v>
      </c>
      <c r="AV541" s="10">
        <v>-6.9108275499688228</v>
      </c>
      <c r="AW541" s="10">
        <v>-103.36497693146346</v>
      </c>
      <c r="AX541" s="10">
        <v>118.74912738125133</v>
      </c>
      <c r="AY541" s="10">
        <v>0.94569286489336468</v>
      </c>
      <c r="AZ541" s="10">
        <v>618</v>
      </c>
      <c r="BA541" s="10" t="s">
        <v>100</v>
      </c>
      <c r="BB541" s="10">
        <v>-11.452914393411021</v>
      </c>
      <c r="BC541" s="10">
        <v>-9.5314039666521584</v>
      </c>
      <c r="BD541" s="10">
        <v>-72.403951183950284</v>
      </c>
      <c r="BE541" s="10">
        <v>118.81468812815021</v>
      </c>
      <c r="BF541" s="10">
        <v>0.76864001150793548</v>
      </c>
      <c r="BG541" s="10">
        <v>-22.150598986567839</v>
      </c>
      <c r="BH541" s="10">
        <v>-12.175917477179393</v>
      </c>
      <c r="BI541" s="10">
        <v>-123.86281404151384</v>
      </c>
      <c r="BJ541" s="10">
        <v>117.81906029823612</v>
      </c>
      <c r="BK541" s="10">
        <v>0.87633135358443126</v>
      </c>
      <c r="BL541" s="10">
        <v>-20.421439330629894</v>
      </c>
      <c r="BM541" s="10">
        <v>-9.7038733361572085</v>
      </c>
      <c r="BN541" s="10">
        <v>-110.43461286823502</v>
      </c>
      <c r="BO541" s="10">
        <v>118.20333431653097</v>
      </c>
      <c r="BP541" s="10">
        <v>0.90321424955728202</v>
      </c>
      <c r="BQ541" s="10">
        <v>618</v>
      </c>
      <c r="BR541" s="10" t="s">
        <v>100</v>
      </c>
      <c r="BS541" s="10">
        <v>-20.064</v>
      </c>
      <c r="BT541" s="10">
        <v>-9.2119999999999997</v>
      </c>
      <c r="BU541" s="10">
        <v>-107.08162815119216</v>
      </c>
      <c r="BV541" s="10">
        <v>119.036</v>
      </c>
      <c r="BW541" s="10">
        <v>0.90879012885844579</v>
      </c>
      <c r="BX541" s="10">
        <v>-33.173999999999999</v>
      </c>
      <c r="BY541" s="10">
        <v>-15.840999999999999</v>
      </c>
      <c r="BZ541" s="10">
        <v>-181.15450168141601</v>
      </c>
      <c r="CA541" s="10">
        <v>117.163</v>
      </c>
      <c r="CB541" s="10">
        <v>0.9023969085847916</v>
      </c>
      <c r="CC541" s="10">
        <v>-37.279000000000003</v>
      </c>
      <c r="CD541" s="10">
        <v>-17.654</v>
      </c>
      <c r="CE541" s="10">
        <v>-199.64684229194182</v>
      </c>
      <c r="CF541" s="10">
        <v>119.283</v>
      </c>
      <c r="CG541" s="10">
        <v>0.90377979475123238</v>
      </c>
      <c r="CH541" s="10">
        <v>618</v>
      </c>
      <c r="CI541" s="10" t="s">
        <v>100</v>
      </c>
      <c r="CJ541" s="10">
        <v>0</v>
      </c>
      <c r="CK541" s="10">
        <v>0</v>
      </c>
      <c r="CM541" s="10">
        <v>119.827</v>
      </c>
      <c r="CO541" s="10">
        <v>0</v>
      </c>
      <c r="CP541" s="10">
        <v>0</v>
      </c>
      <c r="CR541" s="10">
        <v>118.07299999999999</v>
      </c>
      <c r="CT541" s="10">
        <v>0</v>
      </c>
      <c r="CU541" s="10">
        <v>0</v>
      </c>
      <c r="CW541" s="10">
        <v>119.901</v>
      </c>
      <c r="CY541" s="10">
        <v>654</v>
      </c>
      <c r="CZ541" s="10" t="s">
        <v>309</v>
      </c>
      <c r="DA541" s="10">
        <v>1.9219999999999999</v>
      </c>
      <c r="DB541" s="10">
        <v>0.48170000000000002</v>
      </c>
      <c r="DC541" s="10">
        <v>110</v>
      </c>
      <c r="DD541" s="10">
        <v>10.4</v>
      </c>
      <c r="DE541" s="10">
        <v>0.97</v>
      </c>
      <c r="DF541" s="10">
        <v>2.2728000000000002</v>
      </c>
      <c r="DG541" s="10">
        <v>0.46150000000000002</v>
      </c>
      <c r="DH541" s="10">
        <v>130</v>
      </c>
      <c r="DI541" s="10">
        <v>10.3</v>
      </c>
      <c r="DJ541" s="10">
        <v>0.98</v>
      </c>
      <c r="DK541" s="10">
        <v>2.0958000000000001</v>
      </c>
      <c r="DL541" s="10">
        <v>0.40310000000000001</v>
      </c>
      <c r="DM541" s="10">
        <v>122</v>
      </c>
      <c r="DN541" s="10">
        <v>10.1</v>
      </c>
      <c r="DO541" s="10">
        <v>0.98</v>
      </c>
    </row>
    <row r="542" spans="1:119" x14ac:dyDescent="0.25">
      <c r="A542" s="10">
        <v>619</v>
      </c>
      <c r="B542" s="10" t="s">
        <v>39</v>
      </c>
      <c r="C542" s="10">
        <v>8.49</v>
      </c>
      <c r="D542" s="10">
        <v>3.03</v>
      </c>
      <c r="E542" s="10">
        <v>43.48</v>
      </c>
      <c r="F542" s="10">
        <v>119.71</v>
      </c>
      <c r="G542" s="10">
        <v>0.94199999999999995</v>
      </c>
      <c r="H542" s="10">
        <v>13.3</v>
      </c>
      <c r="I542" s="10">
        <v>4.87</v>
      </c>
      <c r="J542" s="10">
        <v>69.06</v>
      </c>
      <c r="K542" s="10">
        <v>118.41</v>
      </c>
      <c r="L542" s="10">
        <v>0.93899999999999995</v>
      </c>
      <c r="M542" s="10">
        <v>12.44</v>
      </c>
      <c r="N542" s="10">
        <v>4.3600000000000003</v>
      </c>
      <c r="O542" s="10">
        <v>64.58</v>
      </c>
      <c r="P542" s="10">
        <v>117.88</v>
      </c>
      <c r="Q542" s="10">
        <v>0.94399999999999995</v>
      </c>
      <c r="R542" s="10">
        <v>619</v>
      </c>
      <c r="S542" s="10" t="s">
        <v>39</v>
      </c>
      <c r="T542" s="10">
        <v>-4.75</v>
      </c>
      <c r="U542" s="10">
        <v>-2.25</v>
      </c>
      <c r="V542" s="10">
        <v>-25.564646807123172</v>
      </c>
      <c r="W542" s="10">
        <v>118.7</v>
      </c>
      <c r="Y542" s="10">
        <v>-9.24</v>
      </c>
      <c r="Z542" s="10">
        <v>-4.5599999999999996</v>
      </c>
      <c r="AA542" s="10">
        <v>-50.105138603389634</v>
      </c>
      <c r="AB542" s="10">
        <v>118.73</v>
      </c>
      <c r="AD542" s="10">
        <v>-8.52</v>
      </c>
      <c r="AE542" s="10">
        <v>-3.26</v>
      </c>
      <c r="AF542" s="10">
        <v>-44.793454192219144</v>
      </c>
      <c r="AG542" s="10">
        <v>117.58</v>
      </c>
      <c r="AI542" s="10">
        <v>619</v>
      </c>
      <c r="AJ542" s="10" t="s">
        <v>39</v>
      </c>
      <c r="AK542" s="10">
        <v>17.506843705203384</v>
      </c>
      <c r="AL542" s="10">
        <v>8.5436429085520693</v>
      </c>
      <c r="AM542" s="10">
        <v>94.227652510969293</v>
      </c>
      <c r="AN542" s="10">
        <v>119.35961204815048</v>
      </c>
      <c r="AO542" s="10">
        <v>0.89869320275930109</v>
      </c>
      <c r="AP542" s="10">
        <v>27.654253066375254</v>
      </c>
      <c r="AQ542" s="10">
        <v>13.946944451414813</v>
      </c>
      <c r="AR542" s="10">
        <v>151.10703617644515</v>
      </c>
      <c r="AS542" s="10">
        <v>118.3385496055495</v>
      </c>
      <c r="AT542" s="10">
        <v>0.89287440952986863</v>
      </c>
      <c r="AU542" s="10">
        <v>29.540022839531016</v>
      </c>
      <c r="AV542" s="10">
        <v>12.299221063721902</v>
      </c>
      <c r="AW542" s="10">
        <v>155.70253253764994</v>
      </c>
      <c r="AX542" s="10">
        <v>118.65035156850183</v>
      </c>
      <c r="AY542" s="10">
        <v>0.92317810010908397</v>
      </c>
      <c r="AZ542" s="10">
        <v>619</v>
      </c>
      <c r="BA542" s="10" t="s">
        <v>39</v>
      </c>
      <c r="BB542" s="10">
        <v>4.6825825183819072</v>
      </c>
      <c r="BC542" s="10">
        <v>3.4399713202015483</v>
      </c>
      <c r="BD542" s="10">
        <v>28.212385542358092</v>
      </c>
      <c r="BE542" s="10">
        <v>118.90514967127945</v>
      </c>
      <c r="BF542" s="10">
        <v>0.80590590512845017</v>
      </c>
      <c r="BG542" s="10">
        <v>9.6873114512845149</v>
      </c>
      <c r="BH542" s="10">
        <v>4.1554981347599078</v>
      </c>
      <c r="BI542" s="10">
        <v>51.592869964808514</v>
      </c>
      <c r="BJ542" s="10">
        <v>117.95884082431465</v>
      </c>
      <c r="BK542" s="10">
        <v>0.91901468726578583</v>
      </c>
      <c r="BL542" s="10">
        <v>9.0881088938836534</v>
      </c>
      <c r="BM542" s="10">
        <v>3.6655405908993588</v>
      </c>
      <c r="BN542" s="10">
        <v>47.817921076676136</v>
      </c>
      <c r="BO542" s="10">
        <v>118.31830655592225</v>
      </c>
      <c r="BP542" s="10">
        <v>0.92740676326869442</v>
      </c>
      <c r="BQ542" s="10">
        <v>619</v>
      </c>
      <c r="BR542" s="10" t="s">
        <v>39</v>
      </c>
      <c r="BS542" s="10">
        <v>8.1890000000000001</v>
      </c>
      <c r="BT542" s="10">
        <v>3.8149999999999999</v>
      </c>
      <c r="BU542" s="10">
        <v>43.778076376877813</v>
      </c>
      <c r="BV542" s="10">
        <v>119.142</v>
      </c>
      <c r="BW542" s="10">
        <v>0.90646008039604187</v>
      </c>
      <c r="BX542" s="10">
        <v>13.359</v>
      </c>
      <c r="BY542" s="10">
        <v>5.3680000000000003</v>
      </c>
      <c r="BZ542" s="10">
        <v>70.82777471305954</v>
      </c>
      <c r="CA542" s="10">
        <v>117.358</v>
      </c>
      <c r="CB542" s="10">
        <v>0.92789113506464216</v>
      </c>
      <c r="CC542" s="10">
        <v>14.657</v>
      </c>
      <c r="CD542" s="10">
        <v>5.4450000000000003</v>
      </c>
      <c r="CE542" s="10">
        <v>75.540245298882169</v>
      </c>
      <c r="CF542" s="10">
        <v>119.503</v>
      </c>
      <c r="CG542" s="10">
        <v>0.9374049916470768</v>
      </c>
      <c r="CH542" s="10">
        <v>619</v>
      </c>
      <c r="CI542" s="10" t="s">
        <v>39</v>
      </c>
      <c r="CJ542" s="10">
        <v>14.419</v>
      </c>
      <c r="CK542" s="10">
        <v>7.25</v>
      </c>
      <c r="CL542" s="10">
        <v>77.851622586777808</v>
      </c>
      <c r="CM542" s="10">
        <v>119.688</v>
      </c>
      <c r="CN542" s="10">
        <v>0.89342116363313284</v>
      </c>
      <c r="CO542" s="10">
        <v>24.163</v>
      </c>
      <c r="CP542" s="10">
        <v>10.29</v>
      </c>
      <c r="CQ542" s="10">
        <v>128.65669429715271</v>
      </c>
      <c r="CR542" s="10">
        <v>117.855</v>
      </c>
      <c r="CS542" s="10">
        <v>0.92004660240403291</v>
      </c>
      <c r="CT542" s="10">
        <v>22.491</v>
      </c>
      <c r="CU542" s="10">
        <v>9.4990000000000006</v>
      </c>
      <c r="CV542" s="10">
        <v>117.75854797632884</v>
      </c>
      <c r="CW542" s="10">
        <v>119.70099999999999</v>
      </c>
      <c r="CX542" s="10">
        <v>0.92120845995672285</v>
      </c>
      <c r="CY542" s="10">
        <v>655</v>
      </c>
      <c r="CZ542" s="10" t="s">
        <v>300</v>
      </c>
      <c r="DA542" s="10">
        <v>0.51339999999999997</v>
      </c>
      <c r="DB542" s="10">
        <v>0.16869999999999999</v>
      </c>
      <c r="DC542" s="10">
        <v>30</v>
      </c>
      <c r="DD542" s="10">
        <v>10.4</v>
      </c>
      <c r="DE542" s="10">
        <v>0.95</v>
      </c>
      <c r="DF542" s="10">
        <v>0.60570000000000002</v>
      </c>
      <c r="DG542" s="10">
        <v>0.15179999999999999</v>
      </c>
      <c r="DH542" s="10">
        <v>35</v>
      </c>
      <c r="DI542" s="10">
        <v>10.3</v>
      </c>
      <c r="DJ542" s="10">
        <v>0.97</v>
      </c>
      <c r="DK542" s="10">
        <v>0.59699999999999998</v>
      </c>
      <c r="DL542" s="10">
        <v>0.1361</v>
      </c>
      <c r="DM542" s="10">
        <v>35</v>
      </c>
      <c r="DN542" s="10">
        <v>10.1</v>
      </c>
      <c r="DO542" s="10">
        <v>0.98</v>
      </c>
    </row>
    <row r="543" spans="1:119" x14ac:dyDescent="0.25">
      <c r="A543" s="10">
        <v>620</v>
      </c>
      <c r="B543" s="10" t="s">
        <v>40</v>
      </c>
      <c r="C543" s="10">
        <v>19.82</v>
      </c>
      <c r="D543" s="10">
        <v>8.57</v>
      </c>
      <c r="E543" s="10">
        <v>104.24</v>
      </c>
      <c r="F543" s="10">
        <v>119.57</v>
      </c>
      <c r="G543" s="10">
        <v>0.91800000000000004</v>
      </c>
      <c r="H543" s="10">
        <v>29.62</v>
      </c>
      <c r="I543" s="10">
        <v>12.14</v>
      </c>
      <c r="J543" s="10">
        <v>156.35</v>
      </c>
      <c r="K543" s="10">
        <v>118.22</v>
      </c>
      <c r="L543" s="10">
        <v>0.92500000000000004</v>
      </c>
      <c r="M543" s="10">
        <v>28.68</v>
      </c>
      <c r="N543" s="10">
        <v>11.72</v>
      </c>
      <c r="O543" s="10">
        <v>151.97</v>
      </c>
      <c r="P543" s="10">
        <v>117.69</v>
      </c>
      <c r="Q543" s="10">
        <v>0.92600000000000005</v>
      </c>
      <c r="R543" s="10">
        <v>620</v>
      </c>
      <c r="S543" s="10" t="s">
        <v>40</v>
      </c>
      <c r="T543" s="10">
        <v>-9.81</v>
      </c>
      <c r="U543" s="10">
        <v>-4.59</v>
      </c>
      <c r="V543" s="10">
        <v>-52.702159507981548</v>
      </c>
      <c r="W543" s="10">
        <v>118.65</v>
      </c>
      <c r="Y543" s="10">
        <v>-17.64</v>
      </c>
      <c r="Z543" s="10">
        <v>-7.86</v>
      </c>
      <c r="AA543" s="10">
        <v>-93.963647851370411</v>
      </c>
      <c r="AB543" s="10">
        <v>118.66</v>
      </c>
      <c r="AD543" s="10">
        <v>-16.45</v>
      </c>
      <c r="AE543" s="10">
        <v>-6.9</v>
      </c>
      <c r="AF543" s="10">
        <v>-87.651655636262106</v>
      </c>
      <c r="AG543" s="10">
        <v>117.5</v>
      </c>
      <c r="AI543" s="10">
        <v>620</v>
      </c>
      <c r="AJ543" s="10" t="s">
        <v>40</v>
      </c>
      <c r="AK543" s="10">
        <v>11.7969541619344</v>
      </c>
      <c r="AL543" s="10">
        <v>4.2068593622035033</v>
      </c>
      <c r="AM543" s="10">
        <v>60.545979015446783</v>
      </c>
      <c r="AN543" s="10">
        <v>119.43130878325461</v>
      </c>
      <c r="AO543" s="10">
        <v>0.94190210398226781</v>
      </c>
      <c r="AP543" s="10">
        <v>19.110457985044334</v>
      </c>
      <c r="AQ543" s="10">
        <v>6.9248093749667117</v>
      </c>
      <c r="AR543" s="10">
        <v>99.071750965550152</v>
      </c>
      <c r="AS543" s="10">
        <v>118.45408141370872</v>
      </c>
      <c r="AT543" s="10">
        <v>0.94017911558805001</v>
      </c>
      <c r="AU543" s="10">
        <v>20.105486145701324</v>
      </c>
      <c r="AV543" s="10">
        <v>6.9108275499677028</v>
      </c>
      <c r="AW543" s="10">
        <v>103.36497693145932</v>
      </c>
      <c r="AX543" s="10">
        <v>118.74912738125133</v>
      </c>
      <c r="AY543" s="10">
        <v>0.94569286489337834</v>
      </c>
      <c r="AZ543" s="10">
        <v>620</v>
      </c>
      <c r="BA543" s="10" t="s">
        <v>40</v>
      </c>
      <c r="BB543" s="10">
        <v>11.452914393410163</v>
      </c>
      <c r="BC543" s="10">
        <v>9.5314039666534054</v>
      </c>
      <c r="BD543" s="10">
        <v>72.403951183950952</v>
      </c>
      <c r="BE543" s="10">
        <v>118.81468812815021</v>
      </c>
      <c r="BF543" s="10">
        <v>0.76864001150787065</v>
      </c>
      <c r="BG543" s="10">
        <v>22.150598986569506</v>
      </c>
      <c r="BH543" s="10">
        <v>12.175917477180795</v>
      </c>
      <c r="BI543" s="10">
        <v>123.86281404152433</v>
      </c>
      <c r="BJ543" s="10">
        <v>117.81906029823612</v>
      </c>
      <c r="BK543" s="10">
        <v>0.87633135358442305</v>
      </c>
      <c r="BL543" s="10">
        <v>20.421439330629017</v>
      </c>
      <c r="BM543" s="10">
        <v>9.7038733361542935</v>
      </c>
      <c r="BN543" s="10">
        <v>110.43461286822503</v>
      </c>
      <c r="BO543" s="10">
        <v>118.20333431653097</v>
      </c>
      <c r="BP543" s="10">
        <v>0.90321424955732499</v>
      </c>
      <c r="BQ543" s="10">
        <v>620</v>
      </c>
      <c r="BR543" s="10" t="s">
        <v>40</v>
      </c>
      <c r="BS543" s="10">
        <v>20.064</v>
      </c>
      <c r="BT543" s="10">
        <v>9.2119999999999997</v>
      </c>
      <c r="BU543" s="10">
        <v>107.08162815119216</v>
      </c>
      <c r="BV543" s="10">
        <v>119.036</v>
      </c>
      <c r="BW543" s="10">
        <v>0.90879012885844579</v>
      </c>
      <c r="BX543" s="10">
        <v>33.173999999999999</v>
      </c>
      <c r="BY543" s="10">
        <v>15.840999999999999</v>
      </c>
      <c r="BZ543" s="10">
        <v>181.15450168141601</v>
      </c>
      <c r="CA543" s="10">
        <v>117.163</v>
      </c>
      <c r="CB543" s="10">
        <v>0.9023969085847916</v>
      </c>
      <c r="CC543" s="10">
        <v>33.18</v>
      </c>
      <c r="CD543" s="10">
        <v>15.89</v>
      </c>
      <c r="CE543" s="10">
        <v>178.06338599139974</v>
      </c>
      <c r="CF543" s="10">
        <v>119.283</v>
      </c>
      <c r="CG543" s="10">
        <v>0.90190869453539657</v>
      </c>
      <c r="CH543" s="10">
        <v>620</v>
      </c>
      <c r="CI543" s="10" t="s">
        <v>40</v>
      </c>
      <c r="CY543" s="10">
        <v>656</v>
      </c>
      <c r="CZ543" s="10" t="s">
        <v>301</v>
      </c>
      <c r="DA543" s="10">
        <v>1.1474</v>
      </c>
      <c r="DB543" s="10">
        <v>0.52280000000000004</v>
      </c>
      <c r="DC543" s="10">
        <v>70</v>
      </c>
      <c r="DD543" s="10">
        <v>10.4</v>
      </c>
      <c r="DE543" s="10">
        <v>0.91</v>
      </c>
      <c r="DF543" s="10">
        <v>2.1917</v>
      </c>
      <c r="DG543" s="10">
        <v>0.99850000000000005</v>
      </c>
      <c r="DH543" s="10">
        <v>135</v>
      </c>
      <c r="DI543" s="10">
        <v>10.3</v>
      </c>
      <c r="DJ543" s="10">
        <v>0.91</v>
      </c>
      <c r="DK543" s="10">
        <v>1.9261999999999999</v>
      </c>
      <c r="DL543" s="10">
        <v>0.87760000000000005</v>
      </c>
      <c r="DM543" s="10">
        <v>121</v>
      </c>
      <c r="DN543" s="10">
        <v>10.1</v>
      </c>
      <c r="DO543" s="10">
        <v>0.91</v>
      </c>
    </row>
    <row r="544" spans="1:119" x14ac:dyDescent="0.25">
      <c r="A544" s="10">
        <v>621</v>
      </c>
      <c r="B544" s="10" t="s">
        <v>101</v>
      </c>
      <c r="R544" s="10">
        <v>621</v>
      </c>
      <c r="S544" s="10" t="s">
        <v>101</v>
      </c>
      <c r="AI544" s="10">
        <v>621</v>
      </c>
      <c r="AJ544" s="10" t="s">
        <v>101</v>
      </c>
      <c r="AZ544" s="10">
        <v>621</v>
      </c>
      <c r="BA544" s="10" t="s">
        <v>101</v>
      </c>
      <c r="BQ544" s="10">
        <v>621</v>
      </c>
      <c r="BR544" s="10" t="s">
        <v>101</v>
      </c>
      <c r="CH544" s="10">
        <v>621</v>
      </c>
      <c r="CI544" s="10" t="s">
        <v>101</v>
      </c>
      <c r="CY544" s="10">
        <v>657</v>
      </c>
      <c r="CZ544" s="10" t="s">
        <v>312</v>
      </c>
      <c r="DA544" s="10">
        <v>0.52959999999999996</v>
      </c>
      <c r="DB544" s="10">
        <v>0.1075</v>
      </c>
      <c r="DC544" s="10">
        <v>30</v>
      </c>
      <c r="DD544" s="10">
        <v>10.4</v>
      </c>
      <c r="DE544" s="10">
        <v>0.98</v>
      </c>
      <c r="DF544" s="10">
        <v>0.87419999999999998</v>
      </c>
      <c r="DG544" s="10">
        <v>0.17749999999999999</v>
      </c>
      <c r="DH544" s="10">
        <v>50</v>
      </c>
      <c r="DI544" s="10">
        <v>10.3</v>
      </c>
      <c r="DJ544" s="10">
        <v>0.98</v>
      </c>
      <c r="DK544" s="10">
        <v>0.82289999999999996</v>
      </c>
      <c r="DL544" s="10">
        <v>0.1671</v>
      </c>
      <c r="DM544" s="10">
        <v>48</v>
      </c>
      <c r="DN544" s="10">
        <v>10.1</v>
      </c>
      <c r="DO544" s="10">
        <v>0.98</v>
      </c>
    </row>
    <row r="545" spans="1:119" x14ac:dyDescent="0.25">
      <c r="A545" s="10">
        <v>622</v>
      </c>
      <c r="B545" s="10" t="s">
        <v>102</v>
      </c>
      <c r="C545" s="10">
        <v>-2.79</v>
      </c>
      <c r="D545" s="10">
        <v>-1.49</v>
      </c>
      <c r="E545" s="10">
        <v>49.37</v>
      </c>
      <c r="F545" s="10">
        <v>37.01</v>
      </c>
      <c r="G545" s="10">
        <v>0.88200000000000001</v>
      </c>
      <c r="H545" s="10">
        <v>-3.96</v>
      </c>
      <c r="I545" s="10">
        <v>-2.16</v>
      </c>
      <c r="J545" s="10">
        <v>71.63</v>
      </c>
      <c r="K545" s="10">
        <v>36.380000000000003</v>
      </c>
      <c r="L545" s="10">
        <v>0.878</v>
      </c>
      <c r="M545" s="10">
        <v>-3.73</v>
      </c>
      <c r="N545" s="10">
        <v>-1.86</v>
      </c>
      <c r="O545" s="10">
        <v>66.349999999999994</v>
      </c>
      <c r="P545" s="10">
        <v>36.270000000000003</v>
      </c>
      <c r="Q545" s="10">
        <v>0.89500000000000002</v>
      </c>
      <c r="R545" s="10">
        <v>622</v>
      </c>
      <c r="S545" s="10" t="s">
        <v>102</v>
      </c>
      <c r="T545" s="10">
        <v>-2.1</v>
      </c>
      <c r="U545" s="10">
        <v>-1.3</v>
      </c>
      <c r="V545" s="10">
        <v>-38.664587194879672</v>
      </c>
      <c r="W545" s="10">
        <v>36.880000000000003</v>
      </c>
      <c r="Y545" s="10">
        <v>-4.3</v>
      </c>
      <c r="Z545" s="10">
        <v>-2.7</v>
      </c>
      <c r="AA545" s="10">
        <v>-79.941063052161269</v>
      </c>
      <c r="AB545" s="10">
        <v>36.67</v>
      </c>
      <c r="AD545" s="10">
        <v>-3.7</v>
      </c>
      <c r="AE545" s="10">
        <v>-1.5</v>
      </c>
      <c r="AF545" s="10">
        <v>-63.273864469285279</v>
      </c>
      <c r="AG545" s="10">
        <v>36.43</v>
      </c>
      <c r="AI545" s="10">
        <v>622</v>
      </c>
      <c r="AJ545" s="10" t="s">
        <v>102</v>
      </c>
      <c r="AK545" s="10">
        <v>2.1977227918403606</v>
      </c>
      <c r="AL545" s="10">
        <v>1.1959664027368246</v>
      </c>
      <c r="AM545" s="10">
        <v>38.965058002693659</v>
      </c>
      <c r="AN545" s="10">
        <v>37.073394320506146</v>
      </c>
      <c r="AO545" s="10">
        <v>0.87836416072029877</v>
      </c>
      <c r="AP545" s="10">
        <v>4.1865295491481342</v>
      </c>
      <c r="AQ545" s="10">
        <v>1.5968235595076208</v>
      </c>
      <c r="AR545" s="10">
        <v>71.458983983181625</v>
      </c>
      <c r="AS545" s="10">
        <v>36.201835840899335</v>
      </c>
      <c r="AT545" s="10">
        <v>0.93434249551823823</v>
      </c>
      <c r="AU545" s="10">
        <v>4.3940468278815183</v>
      </c>
      <c r="AV545" s="10">
        <v>1.5063165379705299</v>
      </c>
      <c r="AW545" s="10">
        <v>73.647656087814255</v>
      </c>
      <c r="AX545" s="10">
        <v>36.414329786147334</v>
      </c>
      <c r="AY545" s="10">
        <v>0.94596006612544781</v>
      </c>
      <c r="AZ545" s="10">
        <v>622</v>
      </c>
      <c r="BA545" s="10" t="s">
        <v>102</v>
      </c>
      <c r="BB545" s="10">
        <v>1.9994861829823751</v>
      </c>
      <c r="BC545" s="10">
        <v>1.3973966428116942</v>
      </c>
      <c r="BD545" s="10">
        <v>38.243971661269029</v>
      </c>
      <c r="BE545" s="10">
        <v>36.826380829912218</v>
      </c>
      <c r="BF545" s="10">
        <v>0.81966379470534512</v>
      </c>
      <c r="BG545" s="10">
        <v>3.7996622728383405</v>
      </c>
      <c r="BH545" s="10">
        <v>1.7992867360049765</v>
      </c>
      <c r="BI545" s="10">
        <v>66.590371318395626</v>
      </c>
      <c r="BJ545" s="10">
        <v>36.450710900032234</v>
      </c>
      <c r="BK545" s="10">
        <v>0.90378874764851991</v>
      </c>
      <c r="BL545" s="10">
        <v>3.599779579194601</v>
      </c>
      <c r="BM545" s="10">
        <v>1.5999587546978604</v>
      </c>
      <c r="BN545" s="10">
        <v>62.120148040501533</v>
      </c>
      <c r="BO545" s="10">
        <v>36.612442019732093</v>
      </c>
      <c r="BP545" s="10">
        <v>0.91380620484992758</v>
      </c>
      <c r="BQ545" s="10">
        <v>622</v>
      </c>
      <c r="BR545" s="10" t="s">
        <v>102</v>
      </c>
      <c r="BS545" s="10">
        <v>3.117</v>
      </c>
      <c r="BT545" s="10">
        <v>1.6779999999999999</v>
      </c>
      <c r="BU545" s="10">
        <v>54.527545001822389</v>
      </c>
      <c r="BV545" s="10">
        <v>37.481999999999999</v>
      </c>
      <c r="BW545" s="10">
        <v>0.8805164495411284</v>
      </c>
      <c r="BX545" s="10">
        <v>5.3070000000000004</v>
      </c>
      <c r="BY545" s="10">
        <v>2.2669999999999999</v>
      </c>
      <c r="BZ545" s="10">
        <v>90.659933977499605</v>
      </c>
      <c r="CA545" s="10">
        <v>36.750999999999998</v>
      </c>
      <c r="CB545" s="10">
        <v>0.91961045696385557</v>
      </c>
      <c r="CC545" s="10">
        <v>5.4820000000000002</v>
      </c>
      <c r="CD545" s="10">
        <v>2.0979999999999999</v>
      </c>
      <c r="CE545" s="10">
        <v>90.52516080340655</v>
      </c>
      <c r="CF545" s="10">
        <v>37.436</v>
      </c>
      <c r="CG545" s="10">
        <v>0.93394147085063195</v>
      </c>
      <c r="CH545" s="10">
        <v>622</v>
      </c>
      <c r="CI545" s="10" t="s">
        <v>102</v>
      </c>
      <c r="CJ545" s="10">
        <v>1.5640000000000001</v>
      </c>
      <c r="CK545" s="10">
        <v>1.161</v>
      </c>
      <c r="CL545" s="10">
        <v>29.622962170674921</v>
      </c>
      <c r="CM545" s="10">
        <v>37.963000000000001</v>
      </c>
      <c r="CN545" s="10">
        <v>0.8029474301359939</v>
      </c>
      <c r="CO545" s="10">
        <v>1.952</v>
      </c>
      <c r="CP545" s="10">
        <v>1.069</v>
      </c>
      <c r="CQ545" s="10">
        <v>34.657339973989195</v>
      </c>
      <c r="CR545" s="10">
        <v>37.075000000000003</v>
      </c>
      <c r="CS545" s="10">
        <v>0.87708725370345408</v>
      </c>
      <c r="CT545" s="10">
        <v>2.4319999999999999</v>
      </c>
      <c r="CU545" s="10">
        <v>1.2070000000000001</v>
      </c>
      <c r="CV545" s="10">
        <v>41.517436949891959</v>
      </c>
      <c r="CW545" s="10">
        <v>37.756</v>
      </c>
      <c r="CX545" s="10">
        <v>0.89574920424120852</v>
      </c>
      <c r="CY545" s="10">
        <v>658</v>
      </c>
      <c r="CZ545" s="10" t="s">
        <v>313</v>
      </c>
      <c r="DA545" s="10">
        <v>2.1840999999999999</v>
      </c>
      <c r="DB545" s="10">
        <v>0.5474</v>
      </c>
      <c r="DC545" s="10">
        <v>125</v>
      </c>
      <c r="DD545" s="10">
        <v>10.4</v>
      </c>
      <c r="DE545" s="10">
        <v>0.97</v>
      </c>
      <c r="DF545" s="10">
        <v>2.5956999999999999</v>
      </c>
      <c r="DG545" s="10">
        <v>0.65059999999999996</v>
      </c>
      <c r="DH545" s="10">
        <v>150</v>
      </c>
      <c r="DI545" s="10">
        <v>10.3</v>
      </c>
      <c r="DJ545" s="10">
        <v>0.97</v>
      </c>
      <c r="DK545" s="10">
        <v>2.3416999999999999</v>
      </c>
      <c r="DL545" s="10">
        <v>0.58689999999999998</v>
      </c>
      <c r="DM545" s="10">
        <v>138</v>
      </c>
      <c r="DN545" s="10">
        <v>10.1</v>
      </c>
      <c r="DO545" s="10">
        <v>0.97</v>
      </c>
    </row>
    <row r="546" spans="1:119" x14ac:dyDescent="0.25">
      <c r="A546" s="10">
        <v>623</v>
      </c>
      <c r="B546" s="10" t="s">
        <v>103</v>
      </c>
      <c r="R546" s="10">
        <v>623</v>
      </c>
      <c r="S546" s="10" t="s">
        <v>103</v>
      </c>
      <c r="AI546" s="10">
        <v>623</v>
      </c>
      <c r="AJ546" s="10" t="s">
        <v>103</v>
      </c>
      <c r="AK546" s="10">
        <v>3.3793541151663353</v>
      </c>
      <c r="AL546" s="10">
        <v>1.845966653400221</v>
      </c>
      <c r="AM546" s="10">
        <v>59.967129904265967</v>
      </c>
      <c r="AN546" s="10">
        <v>37.073359039826649</v>
      </c>
      <c r="AO546" s="10">
        <v>0.87760254684533712</v>
      </c>
      <c r="AP546" s="10">
        <v>6.3620640204001777</v>
      </c>
      <c r="AQ546" s="10">
        <v>3.9288835531231383</v>
      </c>
      <c r="AR546" s="10">
        <v>119.17148613548571</v>
      </c>
      <c r="AS546" s="10">
        <v>36.225923960610388</v>
      </c>
      <c r="AT546" s="10">
        <v>0.85083545930338433</v>
      </c>
      <c r="AU546" s="10">
        <v>6.4879394062188656</v>
      </c>
      <c r="AV546" s="10">
        <v>2.4962245797991285</v>
      </c>
      <c r="AW546" s="10">
        <v>109.96660142422041</v>
      </c>
      <c r="AX546" s="10">
        <v>36.497425532105325</v>
      </c>
      <c r="AY546" s="10">
        <v>0.93330399216079341</v>
      </c>
      <c r="AZ546" s="10">
        <v>623</v>
      </c>
      <c r="BA546" s="10" t="s">
        <v>103</v>
      </c>
      <c r="BB546" s="10">
        <v>3.0320522852971394</v>
      </c>
      <c r="BC546" s="10">
        <v>2.1401810338959173</v>
      </c>
      <c r="BD546" s="10">
        <v>59.145097389078018</v>
      </c>
      <c r="BE546" s="10">
        <v>36.228152076262347</v>
      </c>
      <c r="BF546" s="10">
        <v>0.81697943638689019</v>
      </c>
      <c r="BG546" s="10">
        <v>6.372412956895892</v>
      </c>
      <c r="BH546" s="10">
        <v>2.9407015187697723</v>
      </c>
      <c r="BI546" s="10">
        <v>113.59947437825726</v>
      </c>
      <c r="BJ546" s="10">
        <v>35.66891129914508</v>
      </c>
      <c r="BK546" s="10">
        <v>0.90798172783532816</v>
      </c>
      <c r="BL546" s="10">
        <v>4.9499774606085625</v>
      </c>
      <c r="BM546" s="10">
        <v>2.3065245522142215</v>
      </c>
      <c r="BN546" s="10">
        <v>87.522715834065025</v>
      </c>
      <c r="BO546" s="10">
        <v>36.023789010620476</v>
      </c>
      <c r="BP546" s="10">
        <v>0.90642613352079804</v>
      </c>
      <c r="BQ546" s="10">
        <v>623</v>
      </c>
      <c r="BR546" s="10" t="s">
        <v>103</v>
      </c>
      <c r="BS546" s="10">
        <v>3.7160000000000002</v>
      </c>
      <c r="BT546" s="10">
        <v>1.857</v>
      </c>
      <c r="BU546" s="10">
        <v>63.811247338205106</v>
      </c>
      <c r="BV546" s="10">
        <v>37.585999999999999</v>
      </c>
      <c r="BW546" s="10">
        <v>0.89452345912270204</v>
      </c>
      <c r="BX546" s="10">
        <v>7.05</v>
      </c>
      <c r="BY546" s="10">
        <v>3.62</v>
      </c>
      <c r="BZ546" s="10">
        <v>125.8401354811553</v>
      </c>
      <c r="CA546" s="10">
        <v>36.36</v>
      </c>
      <c r="CB546" s="10">
        <v>0.88958087583826762</v>
      </c>
      <c r="CC546" s="10">
        <v>6.5979999999999999</v>
      </c>
      <c r="CD546" s="10">
        <v>3.0790000000000002</v>
      </c>
      <c r="CE546" s="10">
        <v>113.87880908106382</v>
      </c>
      <c r="CF546" s="10">
        <v>36.914000000000001</v>
      </c>
      <c r="CG546" s="10">
        <v>0.90618664871730137</v>
      </c>
      <c r="CH546" s="10">
        <v>623</v>
      </c>
      <c r="CI546" s="10" t="s">
        <v>103</v>
      </c>
      <c r="CY546" s="10">
        <v>659</v>
      </c>
      <c r="CZ546" s="10" t="s">
        <v>319</v>
      </c>
      <c r="DA546" s="10">
        <v>1.0591999999999999</v>
      </c>
      <c r="DB546" s="10">
        <v>0.21510000000000001</v>
      </c>
      <c r="DC546" s="10">
        <v>60</v>
      </c>
      <c r="DD546" s="10">
        <v>10.4</v>
      </c>
      <c r="DE546" s="10">
        <v>0.98</v>
      </c>
      <c r="DF546" s="10">
        <v>1.9232</v>
      </c>
      <c r="DG546" s="10">
        <v>0.39050000000000001</v>
      </c>
      <c r="DH546" s="10">
        <v>110</v>
      </c>
      <c r="DI546" s="10">
        <v>10.3</v>
      </c>
      <c r="DJ546" s="10">
        <v>0.98</v>
      </c>
      <c r="DK546" s="10">
        <v>1.6800999999999999</v>
      </c>
      <c r="DL546" s="10">
        <v>0.3412</v>
      </c>
      <c r="DM546" s="10">
        <v>98</v>
      </c>
      <c r="DN546" s="10">
        <v>10.1</v>
      </c>
      <c r="DO546" s="10">
        <v>0.98</v>
      </c>
    </row>
    <row r="547" spans="1:119" x14ac:dyDescent="0.25">
      <c r="A547" s="10">
        <v>624</v>
      </c>
      <c r="B547" s="10" t="s">
        <v>63</v>
      </c>
      <c r="C547" s="10">
        <v>-6.72</v>
      </c>
      <c r="D547" s="10">
        <v>-2.94</v>
      </c>
      <c r="E547" s="10">
        <v>112.55</v>
      </c>
      <c r="F547" s="10">
        <v>37.64</v>
      </c>
      <c r="G547" s="10">
        <v>0.91600000000000004</v>
      </c>
      <c r="H547" s="10">
        <v>-9.16</v>
      </c>
      <c r="I547" s="10">
        <v>-3.22</v>
      </c>
      <c r="J547" s="10">
        <v>157.47</v>
      </c>
      <c r="K547" s="10">
        <v>35.58</v>
      </c>
      <c r="L547" s="10">
        <v>0.94299999999999995</v>
      </c>
      <c r="M547" s="10">
        <v>-9.5399999999999991</v>
      </c>
      <c r="N547" s="10">
        <v>-3.38</v>
      </c>
      <c r="O547" s="10">
        <v>164.9</v>
      </c>
      <c r="P547" s="10">
        <v>35.43</v>
      </c>
      <c r="Q547" s="10">
        <v>0.94299999999999995</v>
      </c>
      <c r="R547" s="10">
        <v>624</v>
      </c>
      <c r="S547" s="10" t="s">
        <v>63</v>
      </c>
      <c r="T547" s="10">
        <v>-2.5</v>
      </c>
      <c r="U547" s="10">
        <v>-1.9</v>
      </c>
      <c r="V547" s="10">
        <v>-48.629737628351748</v>
      </c>
      <c r="W547" s="10">
        <v>37.28</v>
      </c>
      <c r="Y547" s="10">
        <v>-4</v>
      </c>
      <c r="Z547" s="10">
        <v>-2.4</v>
      </c>
      <c r="AA547" s="10">
        <v>-72.828591587251324</v>
      </c>
      <c r="AB547" s="10">
        <v>36.979999999999997</v>
      </c>
      <c r="AD547" s="10">
        <v>-4.0999999999999996</v>
      </c>
      <c r="AE547" s="10">
        <v>-2</v>
      </c>
      <c r="AF547" s="10">
        <v>-71.784007644128309</v>
      </c>
      <c r="AG547" s="10">
        <v>36.69</v>
      </c>
      <c r="AI547" s="10">
        <v>624</v>
      </c>
      <c r="AJ547" s="10" t="s">
        <v>63</v>
      </c>
      <c r="AK547" s="10">
        <v>7.4963460078184072</v>
      </c>
      <c r="AL547" s="10">
        <v>3.4926893281060334</v>
      </c>
      <c r="AM547" s="10">
        <v>128.79135088698467</v>
      </c>
      <c r="AN547" s="10">
        <v>37.073359039826649</v>
      </c>
      <c r="AO547" s="10">
        <v>0.90644271091633044</v>
      </c>
      <c r="AP547" s="10">
        <v>9.7923810082916365</v>
      </c>
      <c r="AQ547" s="10">
        <v>3.9941472811187584</v>
      </c>
      <c r="AR547" s="10">
        <v>168.96761213720006</v>
      </c>
      <c r="AS547" s="10">
        <v>36.136170914485731</v>
      </c>
      <c r="AT547" s="10">
        <v>0.92593836162197574</v>
      </c>
      <c r="AU547" s="10">
        <v>10.589528942164563</v>
      </c>
      <c r="AV547" s="10">
        <v>4.3032789886834895</v>
      </c>
      <c r="AW547" s="10">
        <v>181.38128031974355</v>
      </c>
      <c r="AX547" s="10">
        <v>36.384142380310429</v>
      </c>
      <c r="AY547" s="10">
        <v>0.92642743709591313</v>
      </c>
      <c r="AZ547" s="10">
        <v>624</v>
      </c>
      <c r="BA547" s="10" t="s">
        <v>63</v>
      </c>
      <c r="BB547" s="10">
        <v>3.4015412373311298</v>
      </c>
      <c r="BC547" s="10">
        <v>2.4980345249504419</v>
      </c>
      <c r="BD547" s="10">
        <v>67.256333556043174</v>
      </c>
      <c r="BE547" s="10">
        <v>36.228152076262347</v>
      </c>
      <c r="BF547" s="10">
        <v>0.80600130052498686</v>
      </c>
      <c r="BG547" s="10">
        <v>5.3016927490023864</v>
      </c>
      <c r="BH547" s="10">
        <v>2.7017035569111667</v>
      </c>
      <c r="BI547" s="10">
        <v>96.315235899138102</v>
      </c>
      <c r="BJ547" s="10">
        <v>35.66891129914508</v>
      </c>
      <c r="BK547" s="10">
        <v>0.89098231002727368</v>
      </c>
      <c r="BL547" s="10">
        <v>5.5990016772224322</v>
      </c>
      <c r="BM547" s="10">
        <v>2.5017722588072293</v>
      </c>
      <c r="BN547" s="10">
        <v>98.285234474408099</v>
      </c>
      <c r="BO547" s="10">
        <v>36.023789010620476</v>
      </c>
      <c r="BP547" s="10">
        <v>0.91300320447475114</v>
      </c>
      <c r="BQ547" s="10">
        <v>624</v>
      </c>
      <c r="BR547" s="10" t="s">
        <v>63</v>
      </c>
      <c r="BS547" s="10">
        <v>6.5490000000000004</v>
      </c>
      <c r="BT547" s="10">
        <v>3.081</v>
      </c>
      <c r="BU547" s="10">
        <v>111.1742334875144</v>
      </c>
      <c r="BV547" s="10">
        <v>37.585999999999999</v>
      </c>
      <c r="BW547" s="10">
        <v>0.90486566616603448</v>
      </c>
      <c r="BX547" s="10">
        <v>10.565</v>
      </c>
      <c r="BY547" s="10">
        <v>4.6509999999999998</v>
      </c>
      <c r="BZ547" s="10">
        <v>183.2950678130014</v>
      </c>
      <c r="CA547" s="10">
        <v>36.36</v>
      </c>
      <c r="CB547" s="10">
        <v>0.91523837331945823</v>
      </c>
      <c r="CC547" s="10">
        <v>10.33</v>
      </c>
      <c r="CD547" s="10">
        <v>3.91</v>
      </c>
      <c r="CE547" s="10">
        <v>172.751903067444</v>
      </c>
      <c r="CF547" s="10">
        <v>36.914000000000001</v>
      </c>
      <c r="CG547" s="10">
        <v>0.93524575561313217</v>
      </c>
      <c r="CH547" s="10">
        <v>624</v>
      </c>
      <c r="CI547" s="10" t="s">
        <v>63</v>
      </c>
      <c r="CJ547" s="10">
        <v>2.734</v>
      </c>
      <c r="CK547" s="10">
        <v>2.1389999999999998</v>
      </c>
      <c r="CL547" s="10">
        <v>52.792686003152212</v>
      </c>
      <c r="CM547" s="10">
        <v>37.963000000000001</v>
      </c>
      <c r="CN547" s="10">
        <v>0.78759617663662651</v>
      </c>
      <c r="CO547" s="10">
        <v>4.03</v>
      </c>
      <c r="CP547" s="10">
        <v>2.1059999999999999</v>
      </c>
      <c r="CQ547" s="10">
        <v>70.8097242277194</v>
      </c>
      <c r="CR547" s="10">
        <v>37.075000000000003</v>
      </c>
      <c r="CS547" s="10">
        <v>0.88627878994525933</v>
      </c>
      <c r="CT547" s="10">
        <v>4.8289999999999997</v>
      </c>
      <c r="CU547" s="10">
        <v>2.4140000000000001</v>
      </c>
      <c r="CV547" s="10">
        <v>82.557992523423422</v>
      </c>
      <c r="CW547" s="10">
        <v>37.755000000000003</v>
      </c>
      <c r="CX547" s="10">
        <v>0.89446423345754011</v>
      </c>
      <c r="CY547" s="10">
        <v>660</v>
      </c>
      <c r="CZ547" s="10" t="s">
        <v>321</v>
      </c>
      <c r="DA547" s="10">
        <v>0.88270000000000004</v>
      </c>
      <c r="DB547" s="10">
        <v>0.1792</v>
      </c>
      <c r="DC547" s="10">
        <v>50</v>
      </c>
      <c r="DD547" s="10">
        <v>10.4</v>
      </c>
      <c r="DE547" s="10">
        <v>0.98</v>
      </c>
      <c r="DF547" s="10">
        <v>1.7483</v>
      </c>
      <c r="DG547" s="10">
        <v>0.35499999999999998</v>
      </c>
      <c r="DH547" s="10">
        <v>100</v>
      </c>
      <c r="DI547" s="10">
        <v>10.3</v>
      </c>
      <c r="DJ547" s="10">
        <v>0.98</v>
      </c>
      <c r="DK547" s="10">
        <v>1.4572000000000001</v>
      </c>
      <c r="DL547" s="10">
        <v>0.2959</v>
      </c>
      <c r="DM547" s="10">
        <v>85</v>
      </c>
      <c r="DN547" s="10">
        <v>10.1</v>
      </c>
      <c r="DO547" s="10">
        <v>0.98</v>
      </c>
    </row>
    <row r="548" spans="1:119" x14ac:dyDescent="0.25">
      <c r="A548" s="10">
        <v>625</v>
      </c>
      <c r="B548" s="10" t="s">
        <v>8</v>
      </c>
      <c r="C548" s="10">
        <v>2.8</v>
      </c>
      <c r="D548" s="10">
        <v>1.5</v>
      </c>
      <c r="E548" s="10">
        <v>49.37</v>
      </c>
      <c r="F548" s="10">
        <v>37.11</v>
      </c>
      <c r="G548" s="10">
        <v>0.88100000000000001</v>
      </c>
      <c r="H548" s="10">
        <v>3.97</v>
      </c>
      <c r="I548" s="10">
        <v>2.1800000000000002</v>
      </c>
      <c r="J548" s="10">
        <v>71.63</v>
      </c>
      <c r="K548" s="10">
        <v>36.520000000000003</v>
      </c>
      <c r="L548" s="10">
        <v>0.877</v>
      </c>
      <c r="M548" s="10">
        <v>3.74</v>
      </c>
      <c r="N548" s="10">
        <v>1.87</v>
      </c>
      <c r="O548" s="10">
        <v>66.349999999999994</v>
      </c>
      <c r="P548" s="10">
        <v>36.409999999999997</v>
      </c>
      <c r="Q548" s="10">
        <v>0.89400000000000002</v>
      </c>
      <c r="R548" s="10">
        <v>625</v>
      </c>
      <c r="S548" s="10" t="s">
        <v>8</v>
      </c>
      <c r="T548" s="10">
        <v>2.1</v>
      </c>
      <c r="U548" s="10">
        <v>1.3</v>
      </c>
      <c r="V548" s="10">
        <v>38.664587194879672</v>
      </c>
      <c r="W548" s="10">
        <v>36.880000000000003</v>
      </c>
      <c r="Y548" s="10">
        <v>4.3</v>
      </c>
      <c r="Z548" s="10">
        <v>2.7</v>
      </c>
      <c r="AA548" s="10">
        <v>79.941063052161269</v>
      </c>
      <c r="AB548" s="10">
        <v>36.67</v>
      </c>
      <c r="AD548" s="10">
        <v>3.7</v>
      </c>
      <c r="AE548" s="10">
        <v>1.5</v>
      </c>
      <c r="AF548" s="10">
        <v>63.273864469285279</v>
      </c>
      <c r="AG548" s="10">
        <v>36.43</v>
      </c>
      <c r="AI548" s="10">
        <v>625</v>
      </c>
      <c r="AJ548" s="10" t="s">
        <v>8</v>
      </c>
      <c r="AK548" s="10">
        <v>13.073422914866629</v>
      </c>
      <c r="AL548" s="10">
        <v>6.5346485480758485</v>
      </c>
      <c r="AM548" s="10">
        <v>227.61135810548913</v>
      </c>
      <c r="AN548" s="10">
        <v>37.073394320506146</v>
      </c>
      <c r="AO548" s="10">
        <v>0.89448364157869276</v>
      </c>
      <c r="AP548" s="10">
        <v>20.3409745777995</v>
      </c>
      <c r="AQ548" s="10">
        <v>9.5199148339306916</v>
      </c>
      <c r="AR548" s="10">
        <v>357.93150017486943</v>
      </c>
      <c r="AS548" s="10">
        <v>36.225977545124195</v>
      </c>
      <c r="AT548" s="10">
        <v>0.9057140303558453</v>
      </c>
      <c r="AU548" s="10">
        <v>21.471515176181462</v>
      </c>
      <c r="AV548" s="10">
        <v>8.305882248979632</v>
      </c>
      <c r="AW548" s="10">
        <v>364.18338073926498</v>
      </c>
      <c r="AX548" s="10">
        <v>36.497471176008169</v>
      </c>
      <c r="AY548" s="10">
        <v>0.9326510156273311</v>
      </c>
      <c r="AZ548" s="10">
        <v>625</v>
      </c>
      <c r="BA548" s="10" t="s">
        <v>8</v>
      </c>
      <c r="BB548" s="10">
        <v>1.9994861829872326</v>
      </c>
      <c r="BC548" s="10">
        <v>1.397396642811892</v>
      </c>
      <c r="BD548" s="10">
        <v>38.243971661333219</v>
      </c>
      <c r="BE548" s="10">
        <v>36.826380829912218</v>
      </c>
      <c r="BF548" s="10">
        <v>0.81966379470596062</v>
      </c>
      <c r="BG548" s="10">
        <v>3.7996622728404681</v>
      </c>
      <c r="BH548" s="10">
        <v>1.7992867360053122</v>
      </c>
      <c r="BI548" s="10">
        <v>66.590371318428339</v>
      </c>
      <c r="BJ548" s="10">
        <v>36.450710900032234</v>
      </c>
      <c r="BK548" s="10">
        <v>0.90378874764858186</v>
      </c>
      <c r="BL548" s="10">
        <v>3.5997795791919778</v>
      </c>
      <c r="BM548" s="10">
        <v>1.5999587546979557</v>
      </c>
      <c r="BN548" s="10">
        <v>62.12014804046435</v>
      </c>
      <c r="BO548" s="10">
        <v>36.612442019732093</v>
      </c>
      <c r="BP548" s="10">
        <v>0.91380620484980868</v>
      </c>
      <c r="BQ548" s="10">
        <v>625</v>
      </c>
      <c r="BR548" s="10" t="s">
        <v>8</v>
      </c>
      <c r="BS548" s="10">
        <v>3.117</v>
      </c>
      <c r="BT548" s="10">
        <v>1.6779999999999999</v>
      </c>
      <c r="BU548" s="10">
        <v>54.527545001822389</v>
      </c>
      <c r="BV548" s="10">
        <v>37.481999999999999</v>
      </c>
      <c r="BW548" s="10">
        <v>0.8805164495411284</v>
      </c>
      <c r="BX548" s="10">
        <v>5.3070000000000004</v>
      </c>
      <c r="BY548" s="10">
        <v>2.2669999999999999</v>
      </c>
      <c r="BZ548" s="10">
        <v>90.659933977499605</v>
      </c>
      <c r="CA548" s="10">
        <v>36.750999999999998</v>
      </c>
      <c r="CB548" s="10">
        <v>0.91961045696385557</v>
      </c>
      <c r="CC548" s="10">
        <v>5.4820000000000002</v>
      </c>
      <c r="CD548" s="10">
        <v>2.0979999999999999</v>
      </c>
      <c r="CE548" s="10">
        <v>90.52516080340655</v>
      </c>
      <c r="CF548" s="10">
        <v>37.436</v>
      </c>
      <c r="CG548" s="10">
        <v>0.93394147085063195</v>
      </c>
      <c r="CH548" s="10">
        <v>625</v>
      </c>
      <c r="CI548" s="10" t="s">
        <v>8</v>
      </c>
      <c r="CJ548" s="10">
        <v>4.298</v>
      </c>
      <c r="CK548" s="10">
        <v>3.3</v>
      </c>
      <c r="CL548" s="10">
        <v>82.40956292587687</v>
      </c>
      <c r="CM548" s="10">
        <v>37.963000000000001</v>
      </c>
      <c r="CN548" s="10">
        <v>0.79317249937622236</v>
      </c>
      <c r="CO548" s="10">
        <v>5.9829999999999997</v>
      </c>
      <c r="CP548" s="10">
        <v>3.1749999999999998</v>
      </c>
      <c r="CQ548" s="10">
        <v>105.47640308010956</v>
      </c>
      <c r="CR548" s="10">
        <v>37.075000000000003</v>
      </c>
      <c r="CS548" s="10">
        <v>0.88332781189031495</v>
      </c>
      <c r="CT548" s="10">
        <v>7.2610000000000001</v>
      </c>
      <c r="CU548" s="10">
        <v>3.621</v>
      </c>
      <c r="CV548" s="10">
        <v>124.07312812363089</v>
      </c>
      <c r="CW548" s="10">
        <v>37.756</v>
      </c>
      <c r="CX548" s="10">
        <v>0.89489503839220896</v>
      </c>
      <c r="CY548" s="10">
        <v>661</v>
      </c>
      <c r="CZ548" s="10" t="s">
        <v>97</v>
      </c>
      <c r="DA548" s="10">
        <v>-0.53600000000000003</v>
      </c>
      <c r="DB548" s="10">
        <v>-0.16800000000000001</v>
      </c>
      <c r="DC548" s="10">
        <v>-8.8318187301573587</v>
      </c>
      <c r="DD548" s="10">
        <v>36.72</v>
      </c>
      <c r="DE548" s="10">
        <v>0.95422621392560747</v>
      </c>
      <c r="DF548" s="10">
        <v>-0.71199999999999997</v>
      </c>
      <c r="DG548" s="10">
        <v>-0.224</v>
      </c>
      <c r="DH548" s="10">
        <v>-11.835025916760353</v>
      </c>
      <c r="DI548" s="10">
        <v>36.411999999999999</v>
      </c>
      <c r="DJ548" s="10">
        <v>0.9539060844342776</v>
      </c>
      <c r="DK548" s="10">
        <v>-0.67700000000000005</v>
      </c>
      <c r="DL548" s="10">
        <v>-0.21299999999999999</v>
      </c>
      <c r="DM548" s="10">
        <v>-11.257629855430036</v>
      </c>
      <c r="DN548" s="10">
        <v>36.398000000000003</v>
      </c>
      <c r="DO548" s="10">
        <v>0.95390155217688399</v>
      </c>
    </row>
    <row r="549" spans="1:119" x14ac:dyDescent="0.25">
      <c r="A549" s="10">
        <v>626</v>
      </c>
      <c r="B549" s="10" t="s">
        <v>9</v>
      </c>
      <c r="C549" s="10">
        <v>6.75</v>
      </c>
      <c r="D549" s="10">
        <v>2.98</v>
      </c>
      <c r="E549" s="10">
        <v>112.55</v>
      </c>
      <c r="F549" s="10">
        <v>37.869999999999997</v>
      </c>
      <c r="G549" s="10">
        <v>0.91500000000000004</v>
      </c>
      <c r="H549" s="10">
        <v>9.2100000000000009</v>
      </c>
      <c r="I549" s="10">
        <v>3.31</v>
      </c>
      <c r="J549" s="10">
        <v>157.47</v>
      </c>
      <c r="K549" s="10">
        <v>35.880000000000003</v>
      </c>
      <c r="L549" s="10">
        <v>0.94099999999999995</v>
      </c>
      <c r="M549" s="10">
        <v>9.6</v>
      </c>
      <c r="N549" s="10">
        <v>3.47</v>
      </c>
      <c r="O549" s="10">
        <v>164.9</v>
      </c>
      <c r="P549" s="10">
        <v>35.74</v>
      </c>
      <c r="Q549" s="10">
        <v>0.94</v>
      </c>
      <c r="R549" s="10">
        <v>626</v>
      </c>
      <c r="S549" s="10" t="s">
        <v>9</v>
      </c>
      <c r="T549" s="10">
        <v>2.5</v>
      </c>
      <c r="U549" s="10">
        <v>1.9</v>
      </c>
      <c r="V549" s="10">
        <v>48.629737628351748</v>
      </c>
      <c r="W549" s="10">
        <v>37.28</v>
      </c>
      <c r="Y549" s="10">
        <v>4</v>
      </c>
      <c r="Z549" s="10">
        <v>2.4</v>
      </c>
      <c r="AA549" s="10">
        <v>72.828591587251324</v>
      </c>
      <c r="AB549" s="10">
        <v>36.979999999999997</v>
      </c>
      <c r="AD549" s="10">
        <v>4.0999999999999996</v>
      </c>
      <c r="AE549" s="10">
        <v>2</v>
      </c>
      <c r="AF549" s="10">
        <v>71.784007644128309</v>
      </c>
      <c r="AG549" s="10">
        <v>36.69</v>
      </c>
      <c r="AI549" s="10">
        <v>626</v>
      </c>
      <c r="AJ549" s="10" t="s">
        <v>9</v>
      </c>
      <c r="AZ549" s="10">
        <v>626</v>
      </c>
      <c r="BA549" s="10" t="s">
        <v>9</v>
      </c>
      <c r="BB549" s="10">
        <v>6.4335935226240677</v>
      </c>
      <c r="BC549" s="10">
        <v>4.6382155588468708</v>
      </c>
      <c r="BD549" s="10">
        <v>126.39587649530466</v>
      </c>
      <c r="BE549" s="10">
        <v>36.228152076262347</v>
      </c>
      <c r="BF549" s="10">
        <v>0.81117377787582801</v>
      </c>
      <c r="BG549" s="10">
        <v>11.674105705897619</v>
      </c>
      <c r="BH549" s="10">
        <v>5.6424050756811601</v>
      </c>
      <c r="BI549" s="10">
        <v>209.87519848279848</v>
      </c>
      <c r="BJ549" s="10">
        <v>35.66891129914508</v>
      </c>
      <c r="BK549" s="10">
        <v>0.90035135054258297</v>
      </c>
      <c r="BL549" s="10">
        <v>10.548979137832276</v>
      </c>
      <c r="BM549" s="10">
        <v>4.8082968110210897</v>
      </c>
      <c r="BN549" s="10">
        <v>185.80214090216222</v>
      </c>
      <c r="BO549" s="10">
        <v>36.023789010620476</v>
      </c>
      <c r="BP549" s="10">
        <v>0.90993359987947842</v>
      </c>
      <c r="BQ549" s="10">
        <v>626</v>
      </c>
      <c r="BR549" s="10" t="s">
        <v>9</v>
      </c>
      <c r="BS549" s="10">
        <v>10.265000000000001</v>
      </c>
      <c r="BT549" s="10">
        <v>4.9379999999999997</v>
      </c>
      <c r="BU549" s="10">
        <v>174.97409509626681</v>
      </c>
      <c r="BV549" s="10">
        <v>37.585999999999999</v>
      </c>
      <c r="BW549" s="10">
        <v>0.90115285041669968</v>
      </c>
      <c r="BX549" s="10">
        <v>17.614999999999998</v>
      </c>
      <c r="BY549" s="10">
        <v>8.2710000000000008</v>
      </c>
      <c r="BZ549" s="10">
        <v>309.00237136486595</v>
      </c>
      <c r="CA549" s="10">
        <v>36.36</v>
      </c>
      <c r="CB549" s="10">
        <v>0.90518288388574586</v>
      </c>
      <c r="CC549" s="10">
        <v>16.600000000000001</v>
      </c>
      <c r="CD549" s="10">
        <v>7.8</v>
      </c>
      <c r="CE549" s="10">
        <v>286.86413768307989</v>
      </c>
      <c r="CF549" s="10">
        <v>36.914000000000001</v>
      </c>
      <c r="CG549" s="10">
        <v>0.9050656751516396</v>
      </c>
      <c r="CH549" s="10">
        <v>626</v>
      </c>
      <c r="CI549" s="10" t="s">
        <v>9</v>
      </c>
      <c r="CY549" s="10">
        <v>662</v>
      </c>
      <c r="CZ549" s="10" t="s">
        <v>72</v>
      </c>
    </row>
    <row r="550" spans="1:119" x14ac:dyDescent="0.25">
      <c r="A550" s="10">
        <v>627</v>
      </c>
      <c r="B550" s="10" t="s">
        <v>10</v>
      </c>
      <c r="C550" s="10">
        <v>5.65</v>
      </c>
      <c r="D550" s="10">
        <v>1.1499999999999999</v>
      </c>
      <c r="E550" s="10">
        <v>311.10000000000002</v>
      </c>
      <c r="F550" s="10">
        <v>10.7</v>
      </c>
      <c r="G550" s="10">
        <v>0.98</v>
      </c>
      <c r="H550" s="10">
        <v>9.27</v>
      </c>
      <c r="I550" s="10">
        <v>1.88</v>
      </c>
      <c r="J550" s="10">
        <v>520</v>
      </c>
      <c r="K550" s="10">
        <v>10.5</v>
      </c>
      <c r="L550" s="10">
        <v>0.98</v>
      </c>
      <c r="M550" s="10">
        <v>8.65</v>
      </c>
      <c r="N550" s="10">
        <v>1.76</v>
      </c>
      <c r="O550" s="10">
        <v>490</v>
      </c>
      <c r="P550" s="10">
        <v>10.4</v>
      </c>
      <c r="Q550" s="10">
        <v>0.98</v>
      </c>
      <c r="R550" s="10">
        <v>627</v>
      </c>
      <c r="S550" s="10" t="s">
        <v>10</v>
      </c>
      <c r="T550" s="10">
        <v>2.61</v>
      </c>
      <c r="U550" s="10">
        <v>0.76</v>
      </c>
      <c r="V550" s="10">
        <v>149.47300000000001</v>
      </c>
      <c r="W550" s="10">
        <v>10.5</v>
      </c>
      <c r="Y550" s="10">
        <v>4.8899999999999997</v>
      </c>
      <c r="Z550" s="10">
        <v>1.43</v>
      </c>
      <c r="AA550" s="10">
        <v>282.83499999999998</v>
      </c>
      <c r="AB550" s="10">
        <v>10.4</v>
      </c>
      <c r="AD550" s="10">
        <v>4.78</v>
      </c>
      <c r="AE550" s="10">
        <v>1.39</v>
      </c>
      <c r="AF550" s="10">
        <v>276.351</v>
      </c>
      <c r="AG550" s="10">
        <v>10.4</v>
      </c>
      <c r="AI550" s="10">
        <v>627</v>
      </c>
      <c r="AJ550" s="10" t="s">
        <v>10</v>
      </c>
      <c r="AK550" s="10">
        <v>4.3601907785425071</v>
      </c>
      <c r="AL550" s="10">
        <v>0.88515745494479703</v>
      </c>
      <c r="AM550" s="10">
        <v>244.63900000000001</v>
      </c>
      <c r="AN550" s="10">
        <v>10.5</v>
      </c>
      <c r="AO550" s="10">
        <v>0.98</v>
      </c>
      <c r="AP550" s="10">
        <v>7.1799999999999926</v>
      </c>
      <c r="AQ550" s="10">
        <v>1.6954845774244296</v>
      </c>
      <c r="AR550" s="10">
        <v>413.53199999999998</v>
      </c>
      <c r="AS550" s="10">
        <v>10.3</v>
      </c>
      <c r="AT550" s="10">
        <v>0.97299999999999998</v>
      </c>
      <c r="AU550" s="10">
        <v>7.9293927603991365</v>
      </c>
      <c r="AV550" s="10">
        <v>1.0871072224535172</v>
      </c>
      <c r="AW550" s="10">
        <v>448.62700000000001</v>
      </c>
      <c r="AX550" s="10">
        <v>10.3</v>
      </c>
      <c r="AY550" s="10">
        <v>0.99099999999999999</v>
      </c>
      <c r="AZ550" s="10">
        <v>627</v>
      </c>
      <c r="BA550" s="10" t="s">
        <v>10</v>
      </c>
      <c r="BB550" s="10">
        <v>2.6459864291137274</v>
      </c>
      <c r="BC550" s="10">
        <v>1.8247884265249337</v>
      </c>
      <c r="BD550" s="10">
        <v>176.7353</v>
      </c>
      <c r="BE550" s="10">
        <v>10.5</v>
      </c>
      <c r="BF550" s="10">
        <v>0.82299999999999995</v>
      </c>
      <c r="BG550" s="10">
        <v>5.8433635542381861</v>
      </c>
      <c r="BH550" s="10">
        <v>1.8782363499181283</v>
      </c>
      <c r="BI550" s="10">
        <v>340.73689999999999</v>
      </c>
      <c r="BJ550" s="10">
        <v>10.4</v>
      </c>
      <c r="BK550" s="10">
        <v>0.95199999999999996</v>
      </c>
      <c r="BL550" s="10">
        <v>5.4453893612561073</v>
      </c>
      <c r="BM550" s="10">
        <v>1.6397207770702629</v>
      </c>
      <c r="BN550" s="10">
        <v>314.49610000000001</v>
      </c>
      <c r="BO550" s="10">
        <v>10.44</v>
      </c>
      <c r="BP550" s="10">
        <v>0.95799999999999996</v>
      </c>
      <c r="BQ550" s="10">
        <v>627</v>
      </c>
      <c r="BR550" s="10" t="s">
        <v>10</v>
      </c>
      <c r="BS550" s="10">
        <v>5.03</v>
      </c>
      <c r="BT550" s="10">
        <v>1.762</v>
      </c>
      <c r="BU550" s="10">
        <v>290.29199999999997</v>
      </c>
      <c r="BV550" s="10">
        <v>10.6</v>
      </c>
      <c r="BW550" s="10">
        <v>0.94399999999999995</v>
      </c>
      <c r="BX550" s="10">
        <v>7.9980000000000002</v>
      </c>
      <c r="BY550" s="10">
        <v>2.3029999999999999</v>
      </c>
      <c r="BZ550" s="10">
        <v>462.04500000000002</v>
      </c>
      <c r="CA550" s="10">
        <v>10.4</v>
      </c>
      <c r="CB550" s="10">
        <v>0.96099999999999997</v>
      </c>
      <c r="CC550" s="10">
        <v>9.1170000000000009</v>
      </c>
      <c r="CD550" s="10">
        <v>2.4340000000000002</v>
      </c>
      <c r="CE550" s="10">
        <v>513.96780000000001</v>
      </c>
      <c r="CF550" s="10">
        <v>10.6</v>
      </c>
      <c r="CG550" s="10">
        <v>0.96599999999999997</v>
      </c>
      <c r="CH550" s="10">
        <v>627</v>
      </c>
      <c r="CI550" s="10" t="s">
        <v>10</v>
      </c>
      <c r="CJ550" s="10">
        <v>10.061999999999999</v>
      </c>
      <c r="CK550" s="10">
        <v>2.9630000000000001</v>
      </c>
      <c r="CL550" s="10">
        <v>565.97569999999996</v>
      </c>
      <c r="CM550" s="10">
        <v>10.7</v>
      </c>
      <c r="CN550" s="10">
        <v>0.95899999999999996</v>
      </c>
      <c r="CO550" s="10">
        <v>18.076000000000001</v>
      </c>
      <c r="CP550" s="10">
        <v>4.4829999999999997</v>
      </c>
      <c r="CQ550" s="10">
        <v>1033.8797999999999</v>
      </c>
      <c r="CR550" s="10">
        <v>10.4</v>
      </c>
      <c r="CS550" s="10">
        <v>0.97099999999999997</v>
      </c>
      <c r="CT550" s="10">
        <v>15.138999999999999</v>
      </c>
      <c r="CU550" s="10">
        <v>3.7690000000000001</v>
      </c>
      <c r="CV550" s="10">
        <v>857.83870000000002</v>
      </c>
      <c r="CW550" s="10">
        <v>10.5</v>
      </c>
      <c r="CX550" s="10">
        <v>0.97</v>
      </c>
      <c r="CY550" s="10">
        <v>663</v>
      </c>
      <c r="CZ550" s="10" t="s">
        <v>8</v>
      </c>
    </row>
    <row r="551" spans="1:119" x14ac:dyDescent="0.25">
      <c r="A551" s="10">
        <v>628</v>
      </c>
      <c r="B551" s="10" t="s">
        <v>11</v>
      </c>
      <c r="C551" s="10">
        <v>12.95</v>
      </c>
      <c r="D551" s="10">
        <v>3.78</v>
      </c>
      <c r="E551" s="10">
        <v>728</v>
      </c>
      <c r="F551" s="10">
        <v>10.7</v>
      </c>
      <c r="G551" s="10">
        <v>0.96</v>
      </c>
      <c r="H551" s="10">
        <v>20.25</v>
      </c>
      <c r="I551" s="10">
        <v>5.08</v>
      </c>
      <c r="J551" s="10">
        <v>1148</v>
      </c>
      <c r="K551" s="10">
        <v>10.5</v>
      </c>
      <c r="L551" s="10">
        <v>0.97</v>
      </c>
      <c r="M551" s="10">
        <v>18.920000000000002</v>
      </c>
      <c r="N551" s="10">
        <v>4.74</v>
      </c>
      <c r="O551" s="10">
        <v>1083</v>
      </c>
      <c r="P551" s="10">
        <v>10.4</v>
      </c>
      <c r="Q551" s="10">
        <v>0.97</v>
      </c>
      <c r="R551" s="10">
        <v>628</v>
      </c>
      <c r="S551" s="10" t="s">
        <v>11</v>
      </c>
      <c r="T551" s="10">
        <v>7.26</v>
      </c>
      <c r="U551" s="10">
        <v>2.12</v>
      </c>
      <c r="V551" s="10">
        <v>411.94499999999999</v>
      </c>
      <c r="W551" s="10">
        <v>10.6</v>
      </c>
      <c r="Y551" s="10">
        <v>13.56</v>
      </c>
      <c r="Z551" s="10">
        <v>3.96</v>
      </c>
      <c r="AA551" s="10">
        <v>784.21900000000005</v>
      </c>
      <c r="AB551" s="10">
        <v>10.4</v>
      </c>
      <c r="AD551" s="10">
        <v>12.28</v>
      </c>
      <c r="AE551" s="10">
        <v>3.59</v>
      </c>
      <c r="AF551" s="10">
        <v>710.25199999999995</v>
      </c>
      <c r="AG551" s="10">
        <v>10.4</v>
      </c>
      <c r="AI551" s="10">
        <v>628</v>
      </c>
      <c r="AJ551" s="10" t="s">
        <v>11</v>
      </c>
      <c r="AK551" s="10">
        <v>11.738645725373839</v>
      </c>
      <c r="AL551" s="10">
        <v>3.3633143999093167</v>
      </c>
      <c r="AM551" s="10">
        <v>665.09500000000003</v>
      </c>
      <c r="AN551" s="10">
        <v>10.6</v>
      </c>
      <c r="AO551" s="10">
        <v>0.96099999999999997</v>
      </c>
      <c r="AP551" s="10">
        <v>19.021699291257718</v>
      </c>
      <c r="AQ551" s="10">
        <v>4.9407932447529657</v>
      </c>
      <c r="AR551" s="10">
        <v>1091.02</v>
      </c>
      <c r="AS551" s="10">
        <v>10.4</v>
      </c>
      <c r="AT551" s="10">
        <v>0.96799999999999997</v>
      </c>
      <c r="AU551" s="10">
        <v>20.012119577980556</v>
      </c>
      <c r="AV551" s="10">
        <v>4.7638128144075935</v>
      </c>
      <c r="AW551" s="10">
        <v>1131.1289999999999</v>
      </c>
      <c r="AX551" s="10">
        <v>10.5</v>
      </c>
      <c r="AY551" s="10">
        <v>0.97299999999999998</v>
      </c>
      <c r="AZ551" s="10">
        <v>628</v>
      </c>
      <c r="BA551" s="10" t="s">
        <v>11</v>
      </c>
      <c r="BB551" s="10">
        <v>4.9609561495498333</v>
      </c>
      <c r="BC551" s="10">
        <v>4.0872242449875342</v>
      </c>
      <c r="BD551" s="10">
        <v>356.83519999999999</v>
      </c>
      <c r="BE551" s="10">
        <v>10.4</v>
      </c>
      <c r="BF551" s="10">
        <v>0.77200000000000002</v>
      </c>
      <c r="BG551" s="10">
        <v>10.381929950452175</v>
      </c>
      <c r="BH551" s="10">
        <v>4.4599715006215943</v>
      </c>
      <c r="BI551" s="10">
        <v>639.57799999999997</v>
      </c>
      <c r="BJ551" s="10">
        <v>10.199999999999999</v>
      </c>
      <c r="BK551" s="10">
        <v>0.91900000000000004</v>
      </c>
      <c r="BL551" s="10">
        <v>9.7890397681487364</v>
      </c>
      <c r="BM551" s="10">
        <v>3.2089746176990066</v>
      </c>
      <c r="BN551" s="10">
        <v>577.43960000000004</v>
      </c>
      <c r="BO551" s="10">
        <v>10.3</v>
      </c>
      <c r="BP551" s="10">
        <v>0.95</v>
      </c>
      <c r="BQ551" s="10">
        <v>628</v>
      </c>
      <c r="BR551" s="10" t="s">
        <v>11</v>
      </c>
      <c r="BS551" s="10">
        <v>9.718</v>
      </c>
      <c r="BT551" s="10">
        <v>2.69</v>
      </c>
      <c r="BU551" s="10">
        <v>544.08159999999998</v>
      </c>
      <c r="BV551" s="10">
        <v>10.7</v>
      </c>
      <c r="BW551" s="10">
        <v>0.96399999999999997</v>
      </c>
      <c r="BX551" s="10">
        <v>15.403</v>
      </c>
      <c r="BY551" s="10">
        <v>3.3860000000000001</v>
      </c>
      <c r="BZ551" s="10">
        <v>884.00599999999997</v>
      </c>
      <c r="CA551" s="10">
        <v>10.3</v>
      </c>
      <c r="CB551" s="10">
        <v>0.97699999999999998</v>
      </c>
      <c r="CC551" s="10">
        <v>16.614000000000001</v>
      </c>
      <c r="CD551" s="10">
        <v>3.51</v>
      </c>
      <c r="CE551" s="10">
        <v>933.69780000000003</v>
      </c>
      <c r="CF551" s="10">
        <v>10.5</v>
      </c>
      <c r="CG551" s="10">
        <v>0.97799999999999998</v>
      </c>
      <c r="CH551" s="10">
        <v>628</v>
      </c>
      <c r="CI551" s="10" t="s">
        <v>11</v>
      </c>
      <c r="CY551" s="10">
        <v>664</v>
      </c>
      <c r="CZ551" s="10" t="s">
        <v>9</v>
      </c>
      <c r="DA551" s="10">
        <v>0.53600000000000003</v>
      </c>
      <c r="DB551" s="10">
        <v>0.16800000000000001</v>
      </c>
      <c r="DC551" s="10">
        <v>8.8318187301573587</v>
      </c>
      <c r="DD551" s="10">
        <v>36.72</v>
      </c>
      <c r="DE551" s="10">
        <v>0.95422621392560747</v>
      </c>
      <c r="DF551" s="10">
        <v>0.71199999999999997</v>
      </c>
      <c r="DG551" s="10">
        <v>0.224</v>
      </c>
      <c r="DH551" s="10">
        <v>11.835025916760353</v>
      </c>
      <c r="DI551" s="10">
        <v>36.411999999999999</v>
      </c>
      <c r="DJ551" s="10">
        <v>0.9539060844342776</v>
      </c>
      <c r="DK551" s="10">
        <v>0.67700000000000005</v>
      </c>
      <c r="DL551" s="10">
        <v>0.21299999999999999</v>
      </c>
      <c r="DM551" s="10">
        <v>11.257629855430036</v>
      </c>
      <c r="DN551" s="10">
        <v>36.398000000000003</v>
      </c>
      <c r="DO551" s="10">
        <v>0.95390155217688399</v>
      </c>
    </row>
    <row r="552" spans="1:119" x14ac:dyDescent="0.25">
      <c r="A552" s="10">
        <v>629</v>
      </c>
      <c r="B552" s="10" t="s">
        <v>318</v>
      </c>
      <c r="C552" s="10">
        <v>0.88</v>
      </c>
      <c r="D552" s="10">
        <v>0.35</v>
      </c>
      <c r="E552" s="10">
        <v>51</v>
      </c>
      <c r="F552" s="10">
        <v>10.7</v>
      </c>
      <c r="G552" s="10">
        <v>0.93</v>
      </c>
      <c r="H552" s="10">
        <v>1.75</v>
      </c>
      <c r="I552" s="10">
        <v>0.51</v>
      </c>
      <c r="J552" s="10">
        <v>100</v>
      </c>
      <c r="K552" s="10">
        <v>10.5</v>
      </c>
      <c r="L552" s="10">
        <v>0.96</v>
      </c>
      <c r="M552" s="10">
        <v>1.73</v>
      </c>
      <c r="N552" s="10">
        <v>0.5</v>
      </c>
      <c r="O552" s="10">
        <v>100</v>
      </c>
      <c r="P552" s="10">
        <v>10.4</v>
      </c>
      <c r="Q552" s="10">
        <v>0.96</v>
      </c>
      <c r="R552" s="10">
        <v>629</v>
      </c>
      <c r="S552" s="10" t="s">
        <v>318</v>
      </c>
      <c r="T552" s="10">
        <v>0.40260000000000001</v>
      </c>
      <c r="U552" s="10">
        <v>9.5299999999999996E-2</v>
      </c>
      <c r="V552" s="10">
        <v>22.750399999999999</v>
      </c>
      <c r="W552" s="10">
        <v>10.5</v>
      </c>
      <c r="Y552" s="10">
        <v>0.69189999999999996</v>
      </c>
      <c r="Z552" s="10">
        <v>0.17150000000000001</v>
      </c>
      <c r="AA552" s="10">
        <v>39.574599999999997</v>
      </c>
      <c r="AB552" s="10">
        <v>10.4</v>
      </c>
      <c r="AD552" s="10">
        <v>0.69199999999999995</v>
      </c>
      <c r="AE552" s="10">
        <v>0.15840000000000001</v>
      </c>
      <c r="AF552" s="10">
        <v>39.408000000000001</v>
      </c>
      <c r="AG552" s="10">
        <v>10.4</v>
      </c>
      <c r="AI552" s="10">
        <v>629</v>
      </c>
      <c r="AJ552" s="10" t="s">
        <v>318</v>
      </c>
      <c r="AK552" s="10">
        <v>1.1453</v>
      </c>
      <c r="AL552" s="10">
        <v>0.27389999999999998</v>
      </c>
      <c r="AM552" s="10">
        <v>64.750699999999995</v>
      </c>
      <c r="AN552" s="10">
        <v>10.5</v>
      </c>
      <c r="AO552" s="10">
        <v>0.97</v>
      </c>
      <c r="AP552" s="10">
        <v>2.0687000000000002</v>
      </c>
      <c r="AQ552" s="10">
        <v>0.53129999999999999</v>
      </c>
      <c r="AR552" s="10">
        <v>119.7216</v>
      </c>
      <c r="AS552" s="10">
        <v>10.3</v>
      </c>
      <c r="AT552" s="10">
        <v>0.97</v>
      </c>
      <c r="AU552" s="10">
        <v>2.2825000000000002</v>
      </c>
      <c r="AV552" s="10">
        <v>0.35539999999999999</v>
      </c>
      <c r="AW552" s="10">
        <v>129.48349999999999</v>
      </c>
      <c r="AX552" s="10">
        <v>10.3</v>
      </c>
      <c r="AY552" s="10">
        <v>0.99</v>
      </c>
      <c r="AZ552" s="10">
        <v>629</v>
      </c>
      <c r="BA552" s="10" t="s">
        <v>318</v>
      </c>
      <c r="BB552" s="10">
        <v>0.52759999999999996</v>
      </c>
      <c r="BC552" s="10">
        <v>0.38850000000000001</v>
      </c>
      <c r="BD552" s="10">
        <v>36.025199999999998</v>
      </c>
      <c r="BE552" s="10">
        <v>10.5</v>
      </c>
      <c r="BF552" s="10">
        <v>0.81</v>
      </c>
      <c r="BG552" s="10">
        <v>1.1039000000000001</v>
      </c>
      <c r="BH552" s="10">
        <v>0.35949999999999999</v>
      </c>
      <c r="BI552" s="10">
        <v>64.450199999999995</v>
      </c>
      <c r="BJ552" s="10">
        <v>10.4</v>
      </c>
      <c r="BK552" s="10">
        <v>0.95</v>
      </c>
      <c r="BL552" s="10">
        <v>0.87160000000000004</v>
      </c>
      <c r="BM552" s="10">
        <v>0.27229999999999999</v>
      </c>
      <c r="BN552" s="10">
        <v>50.498899999999999</v>
      </c>
      <c r="BO552" s="10">
        <v>10.44</v>
      </c>
      <c r="BP552" s="10">
        <v>0.95</v>
      </c>
      <c r="BQ552" s="10">
        <v>629</v>
      </c>
      <c r="BR552" s="10" t="s">
        <v>318</v>
      </c>
      <c r="BS552" s="10">
        <v>0.82369999999999999</v>
      </c>
      <c r="BT552" s="10">
        <v>0.3286</v>
      </c>
      <c r="BU552" s="10">
        <v>48.304000000000002</v>
      </c>
      <c r="BV552" s="10">
        <v>10.6</v>
      </c>
      <c r="BW552" s="10">
        <v>0.93</v>
      </c>
      <c r="BX552" s="10">
        <v>1.5542</v>
      </c>
      <c r="BY552" s="10">
        <v>0.3987</v>
      </c>
      <c r="BZ552" s="10">
        <v>89.0732</v>
      </c>
      <c r="CA552" s="10">
        <v>10.4</v>
      </c>
      <c r="CB552" s="10">
        <v>0.97</v>
      </c>
      <c r="CC552" s="10">
        <v>1.85</v>
      </c>
      <c r="CD552" s="10">
        <v>0.44650000000000001</v>
      </c>
      <c r="CE552" s="10">
        <v>103.6596</v>
      </c>
      <c r="CF552" s="10">
        <v>10.6</v>
      </c>
      <c r="CG552" s="10">
        <v>0.97</v>
      </c>
      <c r="CH552" s="10">
        <v>629</v>
      </c>
      <c r="CI552" s="10" t="s">
        <v>318</v>
      </c>
      <c r="CJ552" s="10">
        <v>0.68940000000000001</v>
      </c>
      <c r="CK552" s="10">
        <v>0.27250000000000002</v>
      </c>
      <c r="CL552" s="10">
        <v>40</v>
      </c>
      <c r="CM552" s="10">
        <v>10.7</v>
      </c>
      <c r="CN552" s="10">
        <v>0.93</v>
      </c>
      <c r="CO552" s="10">
        <v>1.1356999999999999</v>
      </c>
      <c r="CP552" s="10">
        <v>0.28460000000000002</v>
      </c>
      <c r="CQ552" s="10">
        <v>65</v>
      </c>
      <c r="CR552" s="10">
        <v>10.4</v>
      </c>
      <c r="CS552" s="10">
        <v>0.97</v>
      </c>
      <c r="CT552" s="10">
        <v>0.79379999999999995</v>
      </c>
      <c r="CU552" s="10">
        <v>0.19900000000000001</v>
      </c>
      <c r="CV552" s="10">
        <v>45</v>
      </c>
      <c r="CW552" s="10">
        <v>10.5</v>
      </c>
      <c r="CX552" s="10">
        <v>0.97</v>
      </c>
      <c r="CY552" s="10">
        <v>665</v>
      </c>
      <c r="CZ552" s="10" t="s">
        <v>10</v>
      </c>
    </row>
    <row r="553" spans="1:119" x14ac:dyDescent="0.25">
      <c r="A553" s="10">
        <v>630</v>
      </c>
      <c r="B553" s="10" t="s">
        <v>323</v>
      </c>
      <c r="C553" s="10">
        <v>1.47</v>
      </c>
      <c r="D553" s="10">
        <v>0.37</v>
      </c>
      <c r="E553" s="10">
        <v>81.599999999999994</v>
      </c>
      <c r="F553" s="10">
        <v>10.7</v>
      </c>
      <c r="G553" s="10">
        <v>0.97</v>
      </c>
      <c r="H553" s="10">
        <v>1.94</v>
      </c>
      <c r="I553" s="10">
        <v>0.49</v>
      </c>
      <c r="J553" s="10">
        <v>110</v>
      </c>
      <c r="K553" s="10">
        <v>10.5</v>
      </c>
      <c r="L553" s="10">
        <v>0.97</v>
      </c>
      <c r="M553" s="10">
        <v>2.1</v>
      </c>
      <c r="N553" s="10">
        <v>0.53</v>
      </c>
      <c r="O553" s="10">
        <v>120</v>
      </c>
      <c r="P553" s="10">
        <v>10.4</v>
      </c>
      <c r="Q553" s="10">
        <v>0.97</v>
      </c>
      <c r="R553" s="10">
        <v>630</v>
      </c>
      <c r="S553" s="10" t="s">
        <v>323</v>
      </c>
      <c r="T553" s="10">
        <v>0.78849999999999998</v>
      </c>
      <c r="U553" s="10">
        <v>0.25569999999999998</v>
      </c>
      <c r="V553" s="10">
        <v>45.578400000000002</v>
      </c>
      <c r="W553" s="10">
        <v>10.5</v>
      </c>
      <c r="Y553" s="10">
        <v>1.0794999999999999</v>
      </c>
      <c r="Z553" s="10">
        <v>0.39889999999999998</v>
      </c>
      <c r="AA553" s="10">
        <v>63.889099999999999</v>
      </c>
      <c r="AB553" s="10">
        <v>10.4</v>
      </c>
      <c r="AD553" s="10">
        <v>1.3684000000000001</v>
      </c>
      <c r="AE553" s="10">
        <v>0.4476</v>
      </c>
      <c r="AF553" s="10">
        <v>79.926000000000002</v>
      </c>
      <c r="AG553" s="10">
        <v>10.4</v>
      </c>
      <c r="AI553" s="10">
        <v>630</v>
      </c>
      <c r="AJ553" s="10" t="s">
        <v>323</v>
      </c>
      <c r="AK553" s="10">
        <v>0</v>
      </c>
      <c r="AL553" s="10">
        <v>0</v>
      </c>
      <c r="AM553" s="10">
        <v>0</v>
      </c>
      <c r="AN553" s="10">
        <v>10.5</v>
      </c>
      <c r="AO553" s="10">
        <v>0</v>
      </c>
      <c r="AP553" s="10">
        <v>0</v>
      </c>
      <c r="AQ553" s="10">
        <v>0</v>
      </c>
      <c r="AR553" s="10">
        <v>0</v>
      </c>
      <c r="AS553" s="10">
        <v>10.3</v>
      </c>
      <c r="AT553" s="10">
        <v>0</v>
      </c>
      <c r="AU553" s="10">
        <v>0</v>
      </c>
      <c r="AV553" s="10">
        <v>0</v>
      </c>
      <c r="AW553" s="10">
        <v>0</v>
      </c>
      <c r="AX553" s="10">
        <v>10.3</v>
      </c>
      <c r="AY553" s="10">
        <v>0</v>
      </c>
      <c r="AZ553" s="10">
        <v>630</v>
      </c>
      <c r="BA553" s="10" t="s">
        <v>323</v>
      </c>
      <c r="BB553" s="10">
        <v>0.5837</v>
      </c>
      <c r="BC553" s="10">
        <v>0.53959999999999997</v>
      </c>
      <c r="BD553" s="10">
        <v>43.706699999999998</v>
      </c>
      <c r="BE553" s="10">
        <v>10.5</v>
      </c>
      <c r="BF553" s="10">
        <v>0.73</v>
      </c>
      <c r="BG553" s="10">
        <v>0.98650000000000004</v>
      </c>
      <c r="BH553" s="10">
        <v>0.40329999999999999</v>
      </c>
      <c r="BI553" s="10">
        <v>59.162399999999998</v>
      </c>
      <c r="BJ553" s="10">
        <v>10.4</v>
      </c>
      <c r="BK553" s="10">
        <v>0.93</v>
      </c>
      <c r="BL553" s="10">
        <v>1.2008000000000001</v>
      </c>
      <c r="BM553" s="10">
        <v>0.47089999999999999</v>
      </c>
      <c r="BN553" s="10">
        <v>71.328800000000001</v>
      </c>
      <c r="BO553" s="10">
        <v>10.44</v>
      </c>
      <c r="BP553" s="10">
        <v>0.93</v>
      </c>
      <c r="BQ553" s="10">
        <v>630</v>
      </c>
      <c r="BR553" s="10" t="s">
        <v>323</v>
      </c>
      <c r="BS553" s="10">
        <v>1.2259</v>
      </c>
      <c r="BT553" s="10">
        <v>0.57050000000000001</v>
      </c>
      <c r="BU553" s="10">
        <v>73.647900000000007</v>
      </c>
      <c r="BV553" s="10">
        <v>10.6</v>
      </c>
      <c r="BW553" s="10">
        <v>0.91</v>
      </c>
      <c r="BX553" s="10">
        <v>1.7906</v>
      </c>
      <c r="BY553" s="10">
        <v>0.61299999999999999</v>
      </c>
      <c r="BZ553" s="10">
        <v>105.06610000000001</v>
      </c>
      <c r="CA553" s="10">
        <v>10.4</v>
      </c>
      <c r="CB553" s="10">
        <v>0.95</v>
      </c>
      <c r="CC553" s="10">
        <v>2.2738</v>
      </c>
      <c r="CD553" s="10">
        <v>0.67920000000000003</v>
      </c>
      <c r="CE553" s="10">
        <v>129.25210000000001</v>
      </c>
      <c r="CF553" s="10">
        <v>10.6</v>
      </c>
      <c r="CG553" s="10">
        <v>0.96</v>
      </c>
      <c r="CH553" s="10">
        <v>630</v>
      </c>
      <c r="CI553" s="10" t="s">
        <v>323</v>
      </c>
      <c r="CJ553" s="10">
        <v>0.84319999999999995</v>
      </c>
      <c r="CK553" s="10">
        <v>0.38419999999999999</v>
      </c>
      <c r="CL553" s="10">
        <v>50</v>
      </c>
      <c r="CM553" s="10">
        <v>10.7</v>
      </c>
      <c r="CN553" s="10">
        <v>0.91</v>
      </c>
      <c r="CO553" s="10">
        <v>1.1979</v>
      </c>
      <c r="CP553" s="10">
        <v>0.39369999999999999</v>
      </c>
      <c r="CQ553" s="10">
        <v>70</v>
      </c>
      <c r="CR553" s="10">
        <v>10.4</v>
      </c>
      <c r="CS553" s="10">
        <v>0.95</v>
      </c>
      <c r="CT553" s="10">
        <v>1.484</v>
      </c>
      <c r="CU553" s="10">
        <v>0.43280000000000002</v>
      </c>
      <c r="CV553" s="10">
        <v>85</v>
      </c>
      <c r="CW553" s="10">
        <v>10.5</v>
      </c>
      <c r="CX553" s="10">
        <v>0.96</v>
      </c>
      <c r="CY553" s="10">
        <v>666</v>
      </c>
      <c r="CZ553" s="10" t="s">
        <v>11</v>
      </c>
      <c r="DA553" s="10">
        <v>0.52800000000000002</v>
      </c>
      <c r="DB553" s="10">
        <v>0.13600000000000001</v>
      </c>
      <c r="DC553" s="10">
        <v>29.9801</v>
      </c>
      <c r="DD553" s="10">
        <v>10.5</v>
      </c>
      <c r="DE553" s="10">
        <v>0.96799999999999997</v>
      </c>
      <c r="DF553" s="10">
        <v>0.70399999999999996</v>
      </c>
      <c r="DG553" s="10">
        <v>0.183</v>
      </c>
      <c r="DH553" s="10">
        <v>39.996400000000001</v>
      </c>
      <c r="DI553" s="10">
        <v>10.5</v>
      </c>
      <c r="DJ553" s="10">
        <v>0.96799999999999997</v>
      </c>
      <c r="DK553" s="10">
        <v>0.66900000000000004</v>
      </c>
      <c r="DL553" s="10">
        <v>0.17399999999999999</v>
      </c>
      <c r="DM553" s="10">
        <v>38.009300000000003</v>
      </c>
      <c r="DN553" s="10">
        <v>10.5</v>
      </c>
      <c r="DO553" s="10">
        <v>0.96799999999999997</v>
      </c>
    </row>
    <row r="554" spans="1:119" x14ac:dyDescent="0.25">
      <c r="A554" s="10">
        <v>631</v>
      </c>
      <c r="B554" s="10" t="s">
        <v>325</v>
      </c>
      <c r="R554" s="10">
        <v>631</v>
      </c>
      <c r="S554" s="10" t="s">
        <v>325</v>
      </c>
      <c r="T554" s="10">
        <v>0.2276</v>
      </c>
      <c r="U554" s="10">
        <v>7.2900000000000006E-2</v>
      </c>
      <c r="V554" s="10">
        <v>13.141500000000001</v>
      </c>
      <c r="W554" s="10">
        <v>10.5</v>
      </c>
      <c r="Y554" s="10">
        <v>0.53200000000000003</v>
      </c>
      <c r="Z554" s="10">
        <v>0.1754</v>
      </c>
      <c r="AA554" s="10">
        <v>31.100100000000001</v>
      </c>
      <c r="AB554" s="10">
        <v>10.4</v>
      </c>
      <c r="AD554" s="10">
        <v>0.62890000000000001</v>
      </c>
      <c r="AE554" s="10">
        <v>0.20810000000000001</v>
      </c>
      <c r="AF554" s="10">
        <v>36.772500000000001</v>
      </c>
      <c r="AG554" s="10">
        <v>10.4</v>
      </c>
      <c r="AI554" s="10">
        <v>631</v>
      </c>
      <c r="AJ554" s="10" t="s">
        <v>325</v>
      </c>
      <c r="AK554" s="10">
        <v>0.7994</v>
      </c>
      <c r="AL554" s="10">
        <v>0.24310000000000001</v>
      </c>
      <c r="AM554" s="10">
        <v>45.942799999999998</v>
      </c>
      <c r="AN554" s="10">
        <v>10.5</v>
      </c>
      <c r="AO554" s="10">
        <v>0.96</v>
      </c>
      <c r="AP554" s="10">
        <v>1.3009999999999999</v>
      </c>
      <c r="AQ554" s="10">
        <v>0.41710000000000003</v>
      </c>
      <c r="AR554" s="10">
        <v>76.5809</v>
      </c>
      <c r="AS554" s="10">
        <v>10.3</v>
      </c>
      <c r="AT554" s="10">
        <v>0.95</v>
      </c>
      <c r="AU554" s="10">
        <v>2.0032999999999999</v>
      </c>
      <c r="AV554" s="10">
        <v>0.30669999999999997</v>
      </c>
      <c r="AW554" s="10">
        <v>113.6003</v>
      </c>
      <c r="AX554" s="10">
        <v>10.3</v>
      </c>
      <c r="AY554" s="10">
        <v>0.99</v>
      </c>
      <c r="AZ554" s="10">
        <v>631</v>
      </c>
      <c r="BA554" s="10" t="s">
        <v>325</v>
      </c>
      <c r="BB554" s="10">
        <v>0.36480000000000001</v>
      </c>
      <c r="BC554" s="10">
        <v>0.3372</v>
      </c>
      <c r="BD554" s="10">
        <v>27.316700000000001</v>
      </c>
      <c r="BE554" s="10">
        <v>10.5</v>
      </c>
      <c r="BF554" s="10">
        <v>0.73</v>
      </c>
      <c r="BG554" s="10">
        <v>1.6440999999999999</v>
      </c>
      <c r="BH554" s="10">
        <v>0.67210000000000003</v>
      </c>
      <c r="BI554" s="10">
        <v>98.603999999999999</v>
      </c>
      <c r="BJ554" s="10">
        <v>10.4</v>
      </c>
      <c r="BK554" s="10">
        <v>0.93</v>
      </c>
      <c r="BL554" s="10">
        <v>1.1358999999999999</v>
      </c>
      <c r="BM554" s="10">
        <v>0.44540000000000002</v>
      </c>
      <c r="BN554" s="10">
        <v>67.473200000000006</v>
      </c>
      <c r="BO554" s="10">
        <v>10.44</v>
      </c>
      <c r="BP554" s="10">
        <v>0.93</v>
      </c>
      <c r="BQ554" s="10">
        <v>631</v>
      </c>
      <c r="BR554" s="10" t="s">
        <v>325</v>
      </c>
      <c r="BS554" s="10">
        <v>0.53029999999999999</v>
      </c>
      <c r="BT554" s="10">
        <v>0.1867</v>
      </c>
      <c r="BU554" s="10">
        <v>30.620999999999999</v>
      </c>
      <c r="BV554" s="10">
        <v>10.6</v>
      </c>
      <c r="BW554" s="10">
        <v>0.94</v>
      </c>
      <c r="BX554" s="10">
        <v>0.93730000000000002</v>
      </c>
      <c r="BY554" s="10">
        <v>0.25130000000000002</v>
      </c>
      <c r="BZ554" s="10">
        <v>53.872199999999999</v>
      </c>
      <c r="CA554" s="10">
        <v>10.4</v>
      </c>
      <c r="CB554" s="10">
        <v>0.97</v>
      </c>
      <c r="CC554" s="10">
        <v>1.2242</v>
      </c>
      <c r="CD554" s="10">
        <v>0.32750000000000001</v>
      </c>
      <c r="CE554" s="10">
        <v>69.025099999999995</v>
      </c>
      <c r="CF554" s="10">
        <v>10.6</v>
      </c>
      <c r="CG554" s="10">
        <v>0.97</v>
      </c>
      <c r="CH554" s="10">
        <v>631</v>
      </c>
      <c r="CI554" s="10" t="s">
        <v>325</v>
      </c>
      <c r="CJ554" s="10">
        <v>9.0800000000000006E-2</v>
      </c>
      <c r="CK554" s="10">
        <v>1.84E-2</v>
      </c>
      <c r="CL554" s="10">
        <v>5</v>
      </c>
      <c r="CM554" s="10">
        <v>10.7</v>
      </c>
      <c r="CN554" s="10">
        <v>0.98</v>
      </c>
      <c r="CO554" s="10">
        <v>0.96099999999999997</v>
      </c>
      <c r="CP554" s="10">
        <v>0.2409</v>
      </c>
      <c r="CQ554" s="10">
        <v>55</v>
      </c>
      <c r="CR554" s="10">
        <v>10.4</v>
      </c>
      <c r="CS554" s="10">
        <v>0.97</v>
      </c>
      <c r="CT554" s="10">
        <v>0.5292</v>
      </c>
      <c r="CU554" s="10">
        <v>0.1326</v>
      </c>
      <c r="CV554" s="10">
        <v>30</v>
      </c>
      <c r="CW554" s="10">
        <v>10.5</v>
      </c>
      <c r="CX554" s="10">
        <v>0.97</v>
      </c>
      <c r="CY554" s="10">
        <v>667</v>
      </c>
      <c r="CZ554" s="10" t="s">
        <v>315</v>
      </c>
      <c r="DA554" s="10">
        <v>0.13969999999999999</v>
      </c>
      <c r="DB554" s="10">
        <v>4.07E-2</v>
      </c>
      <c r="DC554" s="10">
        <v>8</v>
      </c>
      <c r="DD554" s="10">
        <v>10.5</v>
      </c>
      <c r="DE554" s="10">
        <v>0.96</v>
      </c>
      <c r="DF554" s="10">
        <v>0.20949999999999999</v>
      </c>
      <c r="DG554" s="10">
        <v>6.1100000000000002E-2</v>
      </c>
      <c r="DH554" s="10">
        <v>12</v>
      </c>
      <c r="DI554" s="10">
        <v>10.5</v>
      </c>
      <c r="DJ554" s="10">
        <v>0.96</v>
      </c>
      <c r="DK554" s="10">
        <v>0.20949999999999999</v>
      </c>
      <c r="DL554" s="10">
        <v>6.1100000000000002E-2</v>
      </c>
      <c r="DM554" s="10">
        <v>12</v>
      </c>
      <c r="DN554" s="10">
        <v>10.5</v>
      </c>
      <c r="DO554" s="10">
        <v>0.96</v>
      </c>
    </row>
    <row r="555" spans="1:119" x14ac:dyDescent="0.25">
      <c r="A555" s="10">
        <v>632</v>
      </c>
      <c r="B555" s="10" t="s">
        <v>327</v>
      </c>
      <c r="C555" s="10">
        <v>1.48</v>
      </c>
      <c r="D555" s="10">
        <v>0.3</v>
      </c>
      <c r="E555" s="10">
        <v>81.599999999999994</v>
      </c>
      <c r="F555" s="10">
        <v>10.7</v>
      </c>
      <c r="G555" s="10">
        <v>0.98</v>
      </c>
      <c r="H555" s="10">
        <v>1.78</v>
      </c>
      <c r="I555" s="10">
        <v>0.36</v>
      </c>
      <c r="J555" s="10">
        <v>100</v>
      </c>
      <c r="K555" s="10">
        <v>10.5</v>
      </c>
      <c r="L555" s="10">
        <v>0.98</v>
      </c>
      <c r="M555" s="10">
        <v>1.5</v>
      </c>
      <c r="N555" s="10">
        <v>0.3</v>
      </c>
      <c r="O555" s="10">
        <v>85</v>
      </c>
      <c r="P555" s="10">
        <v>10.4</v>
      </c>
      <c r="Q555" s="10">
        <v>0.98</v>
      </c>
      <c r="R555" s="10">
        <v>632</v>
      </c>
      <c r="S555" s="10" t="s">
        <v>327</v>
      </c>
      <c r="T555" s="10">
        <v>0.44429999999999997</v>
      </c>
      <c r="U555" s="10">
        <v>0.15090000000000001</v>
      </c>
      <c r="V555" s="10">
        <v>25.799700000000001</v>
      </c>
      <c r="W555" s="10">
        <v>10.5</v>
      </c>
      <c r="Y555" s="10">
        <v>0.52900000000000003</v>
      </c>
      <c r="Z555" s="10">
        <v>0.2397</v>
      </c>
      <c r="AA555" s="10">
        <v>32.242800000000003</v>
      </c>
      <c r="AB555" s="10">
        <v>10.4</v>
      </c>
      <c r="AD555" s="10">
        <v>0.61519999999999997</v>
      </c>
      <c r="AE555" s="10">
        <v>0.21279999999999999</v>
      </c>
      <c r="AF555" s="10">
        <v>36.136200000000002</v>
      </c>
      <c r="AG555" s="10">
        <v>10.4</v>
      </c>
      <c r="AI555" s="10">
        <v>632</v>
      </c>
      <c r="AJ555" s="10" t="s">
        <v>327</v>
      </c>
      <c r="AK555" s="10">
        <v>1.7964</v>
      </c>
      <c r="AL555" s="10">
        <v>0.2545</v>
      </c>
      <c r="AM555" s="10">
        <v>99.763000000000005</v>
      </c>
      <c r="AN555" s="10">
        <v>10.5</v>
      </c>
      <c r="AO555" s="10">
        <v>0.99</v>
      </c>
      <c r="AP555" s="10">
        <v>2.3565999999999998</v>
      </c>
      <c r="AQ555" s="10">
        <v>0.4299</v>
      </c>
      <c r="AR555" s="10">
        <v>134.27500000000001</v>
      </c>
      <c r="AS555" s="10">
        <v>10.3</v>
      </c>
      <c r="AT555" s="10">
        <v>0.98</v>
      </c>
      <c r="AU555" s="10">
        <v>2.1333000000000002</v>
      </c>
      <c r="AV555" s="10">
        <v>0.23630000000000001</v>
      </c>
      <c r="AW555" s="10">
        <v>120.3103</v>
      </c>
      <c r="AX555" s="10">
        <v>10.3</v>
      </c>
      <c r="AY555" s="10">
        <v>0.99</v>
      </c>
      <c r="AZ555" s="10">
        <v>632</v>
      </c>
      <c r="BA555" s="10" t="s">
        <v>327</v>
      </c>
      <c r="BB555" s="10">
        <v>0.38479999999999998</v>
      </c>
      <c r="BC555" s="10">
        <v>0.22770000000000001</v>
      </c>
      <c r="BD555" s="10">
        <v>24.588699999999999</v>
      </c>
      <c r="BE555" s="10">
        <v>10.5</v>
      </c>
      <c r="BF555" s="10">
        <v>0.86</v>
      </c>
      <c r="BG555" s="10">
        <v>0.69379999999999997</v>
      </c>
      <c r="BH555" s="10">
        <v>0.18160000000000001</v>
      </c>
      <c r="BI555" s="10">
        <v>39.811599999999999</v>
      </c>
      <c r="BJ555" s="10">
        <v>10.4</v>
      </c>
      <c r="BK555" s="10">
        <v>0.97</v>
      </c>
      <c r="BL555" s="10">
        <v>0.65049999999999997</v>
      </c>
      <c r="BM555" s="10">
        <v>0.1633</v>
      </c>
      <c r="BN555" s="10">
        <v>37.090000000000003</v>
      </c>
      <c r="BO555" s="10">
        <v>10.44</v>
      </c>
      <c r="BP555" s="10">
        <v>0.97</v>
      </c>
      <c r="BQ555" s="10">
        <v>632</v>
      </c>
      <c r="BR555" s="10" t="s">
        <v>327</v>
      </c>
      <c r="BS555" s="10">
        <v>1.5886</v>
      </c>
      <c r="BT555" s="10">
        <v>0.3649</v>
      </c>
      <c r="BU555" s="10">
        <v>88.777199999999993</v>
      </c>
      <c r="BV555" s="10">
        <v>10.6</v>
      </c>
      <c r="BW555" s="10">
        <v>0.97</v>
      </c>
      <c r="BX555" s="10">
        <v>1.81</v>
      </c>
      <c r="BY555" s="10">
        <v>0.4108</v>
      </c>
      <c r="BZ555" s="10">
        <v>103.03660000000001</v>
      </c>
      <c r="CA555" s="10">
        <v>10.4</v>
      </c>
      <c r="CB555" s="10">
        <v>0.98</v>
      </c>
      <c r="CC555" s="10">
        <v>2.0051000000000001</v>
      </c>
      <c r="CD555" s="10">
        <v>0.41449999999999998</v>
      </c>
      <c r="CE555" s="10">
        <v>111.5218</v>
      </c>
      <c r="CF555" s="10">
        <v>10.6</v>
      </c>
      <c r="CG555" s="10">
        <v>0.98</v>
      </c>
      <c r="CH555" s="10">
        <v>632</v>
      </c>
      <c r="CI555" s="10" t="s">
        <v>327</v>
      </c>
      <c r="CJ555" s="10">
        <v>0.63570000000000004</v>
      </c>
      <c r="CK555" s="10">
        <v>0.12909999999999999</v>
      </c>
      <c r="CL555" s="10">
        <v>35</v>
      </c>
      <c r="CM555" s="10">
        <v>10.7</v>
      </c>
      <c r="CN555" s="10">
        <v>0.98</v>
      </c>
      <c r="CO555" s="10">
        <v>0.6179</v>
      </c>
      <c r="CP555" s="10">
        <v>0.1255</v>
      </c>
      <c r="CQ555" s="10">
        <v>35</v>
      </c>
      <c r="CR555" s="10">
        <v>10.4</v>
      </c>
      <c r="CS555" s="10">
        <v>0.98</v>
      </c>
      <c r="CT555" s="10">
        <v>0.71289999999999998</v>
      </c>
      <c r="CU555" s="10">
        <v>0.14480000000000001</v>
      </c>
      <c r="CV555" s="10">
        <v>40</v>
      </c>
      <c r="CW555" s="10">
        <v>10.5</v>
      </c>
      <c r="CX555" s="10">
        <v>0.98</v>
      </c>
      <c r="CY555" s="10">
        <v>668</v>
      </c>
      <c r="CZ555" s="10" t="s">
        <v>289</v>
      </c>
      <c r="DA555" s="10">
        <v>0.3528</v>
      </c>
      <c r="DB555" s="10">
        <v>8.8400000000000006E-2</v>
      </c>
      <c r="DC555" s="10">
        <v>20</v>
      </c>
      <c r="DD555" s="10">
        <v>10.5</v>
      </c>
      <c r="DE555" s="10">
        <v>0.97</v>
      </c>
      <c r="DF555" s="10">
        <v>0.4587</v>
      </c>
      <c r="DG555" s="10">
        <v>0.115</v>
      </c>
      <c r="DH555" s="10">
        <v>26</v>
      </c>
      <c r="DI555" s="10">
        <v>10.5</v>
      </c>
      <c r="DJ555" s="10">
        <v>0.97</v>
      </c>
      <c r="DK555" s="10">
        <v>0.4234</v>
      </c>
      <c r="DL555" s="10">
        <v>0.1061</v>
      </c>
      <c r="DM555" s="10">
        <v>24</v>
      </c>
      <c r="DN555" s="10">
        <v>10.5</v>
      </c>
      <c r="DO555" s="10">
        <v>0.97</v>
      </c>
    </row>
    <row r="556" spans="1:119" x14ac:dyDescent="0.25">
      <c r="A556" s="10">
        <v>633</v>
      </c>
      <c r="B556" s="10" t="s">
        <v>330</v>
      </c>
      <c r="C556" s="10">
        <v>0</v>
      </c>
      <c r="D556" s="10">
        <v>0</v>
      </c>
      <c r="E556" s="10">
        <v>0</v>
      </c>
      <c r="F556" s="10">
        <v>10.7</v>
      </c>
      <c r="G556" s="10">
        <v>0</v>
      </c>
      <c r="H556" s="10">
        <v>0.36</v>
      </c>
      <c r="I556" s="10">
        <v>7.0000000000000007E-2</v>
      </c>
      <c r="J556" s="10">
        <v>20</v>
      </c>
      <c r="K556" s="10">
        <v>10.5</v>
      </c>
      <c r="L556" s="10">
        <v>0.98</v>
      </c>
      <c r="M556" s="10">
        <v>0.35</v>
      </c>
      <c r="N556" s="10">
        <v>7.0000000000000007E-2</v>
      </c>
      <c r="O556" s="10">
        <v>20</v>
      </c>
      <c r="P556" s="10">
        <v>10.4</v>
      </c>
      <c r="Q556" s="10">
        <v>0.98</v>
      </c>
      <c r="R556" s="10">
        <v>633</v>
      </c>
      <c r="S556" s="10" t="s">
        <v>330</v>
      </c>
      <c r="T556" s="10">
        <v>0</v>
      </c>
      <c r="U556" s="10">
        <v>0</v>
      </c>
      <c r="V556" s="10">
        <v>0</v>
      </c>
      <c r="W556" s="10">
        <v>10.5</v>
      </c>
      <c r="Y556" s="10">
        <v>0.3619</v>
      </c>
      <c r="Z556" s="10">
        <v>6.3299999999999995E-2</v>
      </c>
      <c r="AA556" s="10">
        <v>20.398199999999999</v>
      </c>
      <c r="AB556" s="10">
        <v>10.4</v>
      </c>
      <c r="AD556" s="10">
        <v>7.7100000000000002E-2</v>
      </c>
      <c r="AE556" s="10">
        <v>1.34E-2</v>
      </c>
      <c r="AF556" s="10">
        <v>4.3456999999999999</v>
      </c>
      <c r="AG556" s="10">
        <v>10.4</v>
      </c>
      <c r="AI556" s="10">
        <v>633</v>
      </c>
      <c r="AJ556" s="10" t="s">
        <v>330</v>
      </c>
      <c r="AK556" s="10">
        <v>1.47E-2</v>
      </c>
      <c r="AL556" s="10">
        <v>8.9999999999999998E-4</v>
      </c>
      <c r="AM556" s="10">
        <v>0.80679999999999996</v>
      </c>
      <c r="AN556" s="10">
        <v>10.5</v>
      </c>
      <c r="AO556" s="10">
        <v>0.9982743731749959</v>
      </c>
      <c r="AP556" s="10">
        <v>0.34399999999999997</v>
      </c>
      <c r="AQ556" s="10">
        <v>3.73E-2</v>
      </c>
      <c r="AR556" s="10">
        <v>19.395399999999999</v>
      </c>
      <c r="AS556" s="10">
        <v>10.3</v>
      </c>
      <c r="AT556" s="10">
        <v>0.99</v>
      </c>
      <c r="AU556" s="10">
        <v>0.27639999999999998</v>
      </c>
      <c r="AV556" s="10">
        <v>1.9E-2</v>
      </c>
      <c r="AW556" s="10">
        <v>15.507199999999999</v>
      </c>
      <c r="AX556" s="10">
        <v>10.3</v>
      </c>
      <c r="AY556" s="10">
        <v>0.99765342204664509</v>
      </c>
      <c r="AZ556" s="10">
        <v>633</v>
      </c>
      <c r="BA556" s="10" t="s">
        <v>330</v>
      </c>
      <c r="BB556" s="10">
        <v>0</v>
      </c>
      <c r="BC556" s="10">
        <v>0</v>
      </c>
      <c r="BD556" s="10">
        <v>0</v>
      </c>
      <c r="BE556" s="10">
        <v>10.5</v>
      </c>
      <c r="BF556" s="10">
        <v>0</v>
      </c>
      <c r="BG556" s="10">
        <v>0</v>
      </c>
      <c r="BH556" s="10">
        <v>0</v>
      </c>
      <c r="BI556" s="10">
        <v>0</v>
      </c>
      <c r="BJ556" s="10">
        <v>10.4</v>
      </c>
      <c r="BK556" s="10">
        <v>0</v>
      </c>
      <c r="BL556" s="10">
        <v>0</v>
      </c>
      <c r="BM556" s="10">
        <v>0</v>
      </c>
      <c r="BN556" s="10">
        <v>0</v>
      </c>
      <c r="BO556" s="10">
        <v>10.44</v>
      </c>
      <c r="BP556" s="10">
        <v>0</v>
      </c>
      <c r="BQ556" s="10">
        <v>633</v>
      </c>
      <c r="BR556" s="10" t="s">
        <v>330</v>
      </c>
      <c r="BS556" s="10">
        <v>0</v>
      </c>
      <c r="BT556" s="10">
        <v>0</v>
      </c>
      <c r="BU556" s="10">
        <v>0</v>
      </c>
      <c r="BV556" s="10">
        <v>10.6</v>
      </c>
      <c r="BW556" s="10">
        <v>0</v>
      </c>
      <c r="BX556" s="10">
        <v>0</v>
      </c>
      <c r="BY556" s="10">
        <v>0</v>
      </c>
      <c r="BZ556" s="10">
        <v>0</v>
      </c>
      <c r="CA556" s="10">
        <v>10.4</v>
      </c>
      <c r="CB556" s="10">
        <v>0</v>
      </c>
      <c r="CC556" s="10">
        <v>0</v>
      </c>
      <c r="CD556" s="10">
        <v>0</v>
      </c>
      <c r="CE556" s="10">
        <v>0</v>
      </c>
      <c r="CF556" s="10">
        <v>10.6</v>
      </c>
      <c r="CG556" s="10">
        <v>0</v>
      </c>
      <c r="CH556" s="10">
        <v>633</v>
      </c>
      <c r="CI556" s="10" t="s">
        <v>330</v>
      </c>
      <c r="CJ556" s="10">
        <v>1.67E-2</v>
      </c>
      <c r="CK556" s="10">
        <v>8.0999999999999996E-3</v>
      </c>
      <c r="CL556" s="10">
        <v>1</v>
      </c>
      <c r="CM556" s="10">
        <v>10.7</v>
      </c>
      <c r="CN556" s="10">
        <v>0.9</v>
      </c>
      <c r="CO556" s="10">
        <v>0.16209999999999999</v>
      </c>
      <c r="CP556" s="10">
        <v>7.85E-2</v>
      </c>
      <c r="CQ556" s="10">
        <v>10</v>
      </c>
      <c r="CR556" s="10">
        <v>10.4</v>
      </c>
      <c r="CS556" s="10">
        <v>0.9</v>
      </c>
      <c r="CT556" s="10">
        <v>0.16370000000000001</v>
      </c>
      <c r="CU556" s="10">
        <v>7.9299999999999995E-2</v>
      </c>
      <c r="CV556" s="10">
        <v>10</v>
      </c>
      <c r="CW556" s="10">
        <v>10.5</v>
      </c>
      <c r="CX556" s="10">
        <v>0.9</v>
      </c>
      <c r="CY556" s="10">
        <v>669</v>
      </c>
      <c r="CZ556" s="10" t="s">
        <v>290</v>
      </c>
      <c r="DA556" s="10">
        <v>0</v>
      </c>
      <c r="DB556" s="10">
        <v>0</v>
      </c>
      <c r="DC556" s="10">
        <v>0</v>
      </c>
      <c r="DD556" s="10">
        <v>10.5</v>
      </c>
      <c r="DE556" s="10">
        <v>0</v>
      </c>
      <c r="DF556" s="10">
        <v>0</v>
      </c>
      <c r="DG556" s="10">
        <v>0</v>
      </c>
      <c r="DH556" s="10">
        <v>0</v>
      </c>
      <c r="DI556" s="10">
        <v>10.5</v>
      </c>
      <c r="DJ556" s="10">
        <v>0</v>
      </c>
      <c r="DK556" s="10">
        <v>0</v>
      </c>
      <c r="DL556" s="10">
        <v>0</v>
      </c>
      <c r="DM556" s="10">
        <v>0</v>
      </c>
      <c r="DN556" s="10">
        <v>10.5</v>
      </c>
      <c r="DO556" s="10">
        <v>0</v>
      </c>
    </row>
    <row r="557" spans="1:119" x14ac:dyDescent="0.25">
      <c r="A557" s="10">
        <v>634</v>
      </c>
      <c r="B557" s="10" t="s">
        <v>329</v>
      </c>
      <c r="C557" s="10">
        <v>0.18</v>
      </c>
      <c r="D557" s="10">
        <v>0.05</v>
      </c>
      <c r="E557" s="10">
        <v>10.199999999999999</v>
      </c>
      <c r="F557" s="10">
        <v>10.7</v>
      </c>
      <c r="G557" s="10">
        <v>0.97</v>
      </c>
      <c r="H557" s="10">
        <v>0.27</v>
      </c>
      <c r="I557" s="10">
        <v>0.04</v>
      </c>
      <c r="J557" s="10">
        <v>15</v>
      </c>
      <c r="K557" s="10">
        <v>10.5</v>
      </c>
      <c r="L557" s="10">
        <v>0.99</v>
      </c>
      <c r="M557" s="10">
        <v>0.09</v>
      </c>
      <c r="N557" s="10">
        <v>0.01</v>
      </c>
      <c r="O557" s="10">
        <v>5</v>
      </c>
      <c r="P557" s="10">
        <v>10.4</v>
      </c>
      <c r="Q557" s="10">
        <v>0.99</v>
      </c>
      <c r="R557" s="10">
        <v>634</v>
      </c>
      <c r="S557" s="10" t="s">
        <v>329</v>
      </c>
      <c r="T557" s="10">
        <v>8.1600000000000006E-2</v>
      </c>
      <c r="U557" s="10">
        <v>1.0800000000000001E-2</v>
      </c>
      <c r="V557" s="10">
        <v>4.5279999999999996</v>
      </c>
      <c r="W557" s="10">
        <v>10.5</v>
      </c>
      <c r="Y557" s="10">
        <v>9.1399999999999995E-2</v>
      </c>
      <c r="Z557" s="10">
        <v>1.12E-2</v>
      </c>
      <c r="AA557" s="10">
        <v>5.1125999999999996</v>
      </c>
      <c r="AB557" s="10">
        <v>10.4</v>
      </c>
      <c r="AD557" s="10">
        <v>4.6699999999999998E-2</v>
      </c>
      <c r="AE557" s="10">
        <v>5.7000000000000002E-3</v>
      </c>
      <c r="AF557" s="10">
        <v>2.6143999999999998</v>
      </c>
      <c r="AG557" s="10">
        <v>10.4</v>
      </c>
      <c r="AI557" s="10">
        <v>634</v>
      </c>
      <c r="AJ557" s="10" t="s">
        <v>329</v>
      </c>
      <c r="AK557" s="10">
        <v>0.1026</v>
      </c>
      <c r="AL557" s="10">
        <v>8.6E-3</v>
      </c>
      <c r="AM557" s="10">
        <v>5.6525999999999996</v>
      </c>
      <c r="AN557" s="10">
        <v>10.5</v>
      </c>
      <c r="AO557" s="10">
        <v>0.99648776661502125</v>
      </c>
      <c r="AP557" s="10">
        <v>0.13600000000000001</v>
      </c>
      <c r="AQ557" s="10">
        <v>1.8100000000000002E-2</v>
      </c>
      <c r="AR557" s="10">
        <v>7.6905000000000001</v>
      </c>
      <c r="AS557" s="10">
        <v>10.3</v>
      </c>
      <c r="AT557" s="10">
        <v>0.99</v>
      </c>
      <c r="AU557" s="10">
        <v>0.1147</v>
      </c>
      <c r="AV557" s="10">
        <v>6.3E-3</v>
      </c>
      <c r="AW557" s="10">
        <v>6.4337999999999997</v>
      </c>
      <c r="AX557" s="10">
        <v>10.3</v>
      </c>
      <c r="AY557" s="10">
        <v>0.99848444927831093</v>
      </c>
      <c r="AZ557" s="10">
        <v>634</v>
      </c>
      <c r="BA557" s="10" t="s">
        <v>329</v>
      </c>
      <c r="BB557" s="10">
        <v>7.7799999999999994E-2</v>
      </c>
      <c r="BC557" s="10">
        <v>3.95E-2</v>
      </c>
      <c r="BD557" s="10">
        <v>4.7973999999999997</v>
      </c>
      <c r="BE557" s="10">
        <v>10.5</v>
      </c>
      <c r="BF557" s="10">
        <v>0.89</v>
      </c>
      <c r="BG557" s="10">
        <v>8.7599999999999997E-2</v>
      </c>
      <c r="BH557" s="10">
        <v>1.9699999999999999E-2</v>
      </c>
      <c r="BI557" s="10">
        <v>4.9859</v>
      </c>
      <c r="BJ557" s="10">
        <v>10.4</v>
      </c>
      <c r="BK557" s="10">
        <v>0.98</v>
      </c>
      <c r="BL557" s="10">
        <v>3.4599999999999999E-2</v>
      </c>
      <c r="BM557" s="10">
        <v>7.4999999999999997E-3</v>
      </c>
      <c r="BN557" s="10">
        <v>1.9571000000000001</v>
      </c>
      <c r="BO557" s="10">
        <v>10.44</v>
      </c>
      <c r="BP557" s="10">
        <v>0.98</v>
      </c>
      <c r="BQ557" s="10">
        <v>634</v>
      </c>
      <c r="BR557" s="10" t="s">
        <v>329</v>
      </c>
      <c r="BS557" s="10">
        <v>0</v>
      </c>
      <c r="BT557" s="10">
        <v>0</v>
      </c>
      <c r="BU557" s="10">
        <v>0</v>
      </c>
      <c r="BV557" s="10">
        <v>10.6</v>
      </c>
      <c r="BW557" s="10">
        <v>0</v>
      </c>
      <c r="BX557" s="10">
        <v>0</v>
      </c>
      <c r="BY557" s="10">
        <v>0</v>
      </c>
      <c r="BZ557" s="10">
        <v>0</v>
      </c>
      <c r="CA557" s="10">
        <v>10.4</v>
      </c>
      <c r="CB557" s="10">
        <v>0</v>
      </c>
      <c r="CC557" s="10">
        <v>0</v>
      </c>
      <c r="CD557" s="10">
        <v>0</v>
      </c>
      <c r="CE557" s="10">
        <v>0</v>
      </c>
      <c r="CF557" s="10">
        <v>10.6</v>
      </c>
      <c r="CG557" s="10">
        <v>0</v>
      </c>
      <c r="CH557" s="10">
        <v>634</v>
      </c>
      <c r="CI557" s="10" t="s">
        <v>329</v>
      </c>
      <c r="CJ557" s="10">
        <v>8.9899999999999994E-2</v>
      </c>
      <c r="CK557" s="10">
        <v>2.2499999999999999E-2</v>
      </c>
      <c r="CL557" s="10">
        <v>5</v>
      </c>
      <c r="CM557" s="10">
        <v>10.7</v>
      </c>
      <c r="CN557" s="10">
        <v>0.97</v>
      </c>
      <c r="CO557" s="10">
        <v>8.7400000000000005E-2</v>
      </c>
      <c r="CP557" s="10">
        <v>2.1899999999999999E-2</v>
      </c>
      <c r="CQ557" s="10">
        <v>5</v>
      </c>
      <c r="CR557" s="10">
        <v>10.4</v>
      </c>
      <c r="CS557" s="10">
        <v>0.97</v>
      </c>
      <c r="CT557" s="10">
        <v>5.2900000000000003E-2</v>
      </c>
      <c r="CU557" s="10">
        <v>1.3299999999999999E-2</v>
      </c>
      <c r="CV557" s="10">
        <v>3</v>
      </c>
      <c r="CW557" s="10">
        <v>10.5</v>
      </c>
      <c r="CX557" s="10">
        <v>0.97</v>
      </c>
      <c r="CY557" s="10">
        <v>670</v>
      </c>
      <c r="CZ557" s="10" t="s">
        <v>307</v>
      </c>
      <c r="DA557" s="10">
        <v>0</v>
      </c>
      <c r="DB557" s="10">
        <v>0</v>
      </c>
      <c r="DC557" s="10">
        <v>0</v>
      </c>
      <c r="DD557" s="10">
        <v>10.5</v>
      </c>
      <c r="DE557" s="10">
        <v>0</v>
      </c>
      <c r="DF557" s="10">
        <v>0</v>
      </c>
      <c r="DG557" s="10">
        <v>0</v>
      </c>
      <c r="DH557" s="10">
        <v>0</v>
      </c>
      <c r="DI557" s="10">
        <v>10.5</v>
      </c>
      <c r="DJ557" s="10">
        <v>0</v>
      </c>
      <c r="DK557" s="10">
        <v>0</v>
      </c>
      <c r="DL557" s="10">
        <v>0</v>
      </c>
      <c r="DM557" s="10">
        <v>0</v>
      </c>
      <c r="DN557" s="10">
        <v>10.5</v>
      </c>
      <c r="DO557" s="10">
        <v>0</v>
      </c>
    </row>
    <row r="558" spans="1:119" x14ac:dyDescent="0.25">
      <c r="A558" s="10">
        <v>635</v>
      </c>
      <c r="B558" s="10" t="s">
        <v>379</v>
      </c>
      <c r="C558" s="10">
        <v>0</v>
      </c>
      <c r="D558" s="10">
        <v>0</v>
      </c>
      <c r="E558" s="10">
        <v>0</v>
      </c>
      <c r="F558" s="10">
        <v>10.7</v>
      </c>
      <c r="G558" s="10">
        <v>0</v>
      </c>
      <c r="H558" s="10">
        <v>0</v>
      </c>
      <c r="I558" s="10">
        <v>0</v>
      </c>
      <c r="J558" s="10">
        <v>0</v>
      </c>
      <c r="K558" s="10">
        <v>10.5</v>
      </c>
      <c r="L558" s="10">
        <v>0</v>
      </c>
      <c r="M558" s="10">
        <v>0</v>
      </c>
      <c r="N558" s="10">
        <v>0</v>
      </c>
      <c r="O558" s="10">
        <v>0</v>
      </c>
      <c r="P558" s="10">
        <v>10.4</v>
      </c>
      <c r="Q558" s="10">
        <v>0</v>
      </c>
      <c r="R558" s="10">
        <v>635</v>
      </c>
      <c r="S558" s="10" t="s">
        <v>379</v>
      </c>
      <c r="T558" s="10">
        <v>0</v>
      </c>
      <c r="U558" s="10">
        <v>0</v>
      </c>
      <c r="V558" s="10">
        <v>0</v>
      </c>
      <c r="W558" s="10">
        <v>10.5</v>
      </c>
      <c r="Y558" s="10">
        <v>0</v>
      </c>
      <c r="Z558" s="10">
        <v>0</v>
      </c>
      <c r="AA558" s="10">
        <v>0</v>
      </c>
      <c r="AB558" s="10">
        <v>10.4</v>
      </c>
      <c r="AD558" s="10">
        <v>0</v>
      </c>
      <c r="AE558" s="10">
        <v>0</v>
      </c>
      <c r="AF558" s="10">
        <v>0</v>
      </c>
      <c r="AG558" s="10">
        <v>10.4</v>
      </c>
      <c r="AI558" s="10">
        <v>635</v>
      </c>
      <c r="AJ558" s="10" t="s">
        <v>379</v>
      </c>
      <c r="AK558" s="10">
        <v>0</v>
      </c>
      <c r="AL558" s="10">
        <v>0</v>
      </c>
      <c r="AM558" s="10">
        <v>0</v>
      </c>
      <c r="AN558" s="10">
        <v>10.5</v>
      </c>
      <c r="AO558" s="10">
        <v>0</v>
      </c>
      <c r="AP558" s="10">
        <v>0</v>
      </c>
      <c r="AQ558" s="10">
        <v>0</v>
      </c>
      <c r="AR558" s="10">
        <v>0</v>
      </c>
      <c r="AS558" s="10">
        <v>10.3</v>
      </c>
      <c r="AT558" s="10">
        <v>0</v>
      </c>
      <c r="AU558" s="10">
        <v>0</v>
      </c>
      <c r="AV558" s="10">
        <v>0</v>
      </c>
      <c r="AW558" s="10">
        <v>0</v>
      </c>
      <c r="AX558" s="10">
        <v>10.3</v>
      </c>
      <c r="AY558" s="10">
        <v>0</v>
      </c>
      <c r="AZ558" s="10">
        <v>635</v>
      </c>
      <c r="BA558" s="10" t="s">
        <v>379</v>
      </c>
      <c r="BB558" s="10">
        <v>0</v>
      </c>
      <c r="BC558" s="10">
        <v>0</v>
      </c>
      <c r="BD558" s="10">
        <v>0</v>
      </c>
      <c r="BE558" s="10">
        <v>10.5</v>
      </c>
      <c r="BF558" s="10">
        <v>0</v>
      </c>
      <c r="BG558" s="10">
        <v>0</v>
      </c>
      <c r="BH558" s="10">
        <v>0</v>
      </c>
      <c r="BI558" s="10">
        <v>0</v>
      </c>
      <c r="BJ558" s="10">
        <v>10.4</v>
      </c>
      <c r="BK558" s="10">
        <v>0</v>
      </c>
      <c r="BL558" s="10">
        <v>0</v>
      </c>
      <c r="BM558" s="10">
        <v>0</v>
      </c>
      <c r="BN558" s="10">
        <v>0</v>
      </c>
      <c r="BO558" s="10">
        <v>10.44</v>
      </c>
      <c r="BP558" s="10">
        <v>0</v>
      </c>
      <c r="BQ558" s="10">
        <v>635</v>
      </c>
      <c r="BR558" s="10" t="s">
        <v>379</v>
      </c>
      <c r="BS558" s="10">
        <v>0</v>
      </c>
      <c r="BT558" s="10">
        <v>0</v>
      </c>
      <c r="BU558" s="10">
        <v>0</v>
      </c>
      <c r="BV558" s="10">
        <v>10.6</v>
      </c>
      <c r="BW558" s="10">
        <v>0</v>
      </c>
      <c r="BX558" s="10">
        <v>0</v>
      </c>
      <c r="BY558" s="10">
        <v>0</v>
      </c>
      <c r="BZ558" s="10">
        <v>0</v>
      </c>
      <c r="CA558" s="10">
        <v>10.4</v>
      </c>
      <c r="CB558" s="10">
        <v>0</v>
      </c>
      <c r="CC558" s="10">
        <v>0</v>
      </c>
      <c r="CD558" s="10">
        <v>0</v>
      </c>
      <c r="CE558" s="10">
        <v>0</v>
      </c>
      <c r="CF558" s="10">
        <v>10.6</v>
      </c>
      <c r="CG558" s="10">
        <v>0</v>
      </c>
      <c r="CH558" s="10">
        <v>635</v>
      </c>
      <c r="CI558" s="10" t="s">
        <v>379</v>
      </c>
      <c r="CJ558" s="10">
        <v>0</v>
      </c>
      <c r="CK558" s="10">
        <v>0</v>
      </c>
      <c r="CL558" s="10">
        <v>0</v>
      </c>
      <c r="CM558" s="10">
        <v>10.7</v>
      </c>
      <c r="CN558" s="10">
        <v>0</v>
      </c>
      <c r="CO558" s="10">
        <v>0</v>
      </c>
      <c r="CP558" s="10">
        <v>0</v>
      </c>
      <c r="CQ558" s="10">
        <v>0</v>
      </c>
      <c r="CR558" s="10">
        <v>10.4</v>
      </c>
      <c r="CS558" s="10">
        <v>0</v>
      </c>
      <c r="CT558" s="10">
        <v>0</v>
      </c>
      <c r="CU558" s="10">
        <v>0</v>
      </c>
      <c r="CV558" s="10">
        <v>0</v>
      </c>
      <c r="CW558" s="10">
        <v>10.5</v>
      </c>
      <c r="CX558" s="10">
        <v>0</v>
      </c>
      <c r="CY558" s="10">
        <v>671</v>
      </c>
      <c r="CZ558" s="10" t="s">
        <v>292</v>
      </c>
      <c r="DA558" s="10">
        <v>3.56E-2</v>
      </c>
      <c r="DB558" s="10">
        <v>7.1999999999999998E-3</v>
      </c>
      <c r="DC558" s="10">
        <v>2</v>
      </c>
      <c r="DD558" s="10">
        <v>10.5</v>
      </c>
      <c r="DE558" s="10">
        <v>0.98</v>
      </c>
      <c r="DF558" s="10">
        <v>3.56E-2</v>
      </c>
      <c r="DG558" s="10">
        <v>7.1999999999999998E-3</v>
      </c>
      <c r="DH558" s="10">
        <v>2</v>
      </c>
      <c r="DI558" s="10">
        <v>10.5</v>
      </c>
      <c r="DJ558" s="10">
        <v>0.98</v>
      </c>
      <c r="DK558" s="10">
        <v>3.56E-2</v>
      </c>
      <c r="DL558" s="10">
        <v>7.1999999999999998E-3</v>
      </c>
      <c r="DM558" s="10">
        <v>2</v>
      </c>
      <c r="DN558" s="10">
        <v>10.5</v>
      </c>
      <c r="DO558" s="10">
        <v>0.98</v>
      </c>
    </row>
    <row r="559" spans="1:119" x14ac:dyDescent="0.25">
      <c r="A559" s="10">
        <v>636</v>
      </c>
      <c r="B559" s="10" t="s">
        <v>380</v>
      </c>
      <c r="C559" s="10">
        <v>0.17</v>
      </c>
      <c r="D559" s="10">
        <v>0.08</v>
      </c>
      <c r="E559" s="10">
        <v>10.199999999999999</v>
      </c>
      <c r="F559" s="10">
        <v>10.7</v>
      </c>
      <c r="G559" s="10">
        <v>0.9</v>
      </c>
      <c r="H559" s="10">
        <v>0.16</v>
      </c>
      <c r="I559" s="10">
        <v>0.08</v>
      </c>
      <c r="J559" s="10">
        <v>10</v>
      </c>
      <c r="K559" s="10">
        <v>10.5</v>
      </c>
      <c r="L559" s="10">
        <v>0.9</v>
      </c>
      <c r="M559" s="10">
        <v>0.32</v>
      </c>
      <c r="N559" s="10">
        <v>0.16</v>
      </c>
      <c r="O559" s="10">
        <v>20</v>
      </c>
      <c r="P559" s="10">
        <v>10.4</v>
      </c>
      <c r="Q559" s="10">
        <v>0.9</v>
      </c>
      <c r="R559" s="10">
        <v>636</v>
      </c>
      <c r="S559" s="10" t="s">
        <v>380</v>
      </c>
      <c r="T559" s="10">
        <v>0</v>
      </c>
      <c r="U559" s="10">
        <v>0</v>
      </c>
      <c r="V559" s="10">
        <v>0</v>
      </c>
      <c r="W559" s="10">
        <v>10.5</v>
      </c>
      <c r="Y559" s="10">
        <v>0</v>
      </c>
      <c r="Z559" s="10">
        <v>0</v>
      </c>
      <c r="AA559" s="10">
        <v>0</v>
      </c>
      <c r="AB559" s="10">
        <v>10.4</v>
      </c>
      <c r="AD559" s="10">
        <v>0</v>
      </c>
      <c r="AE559" s="10">
        <v>0</v>
      </c>
      <c r="AF559" s="10">
        <v>0</v>
      </c>
      <c r="AG559" s="10">
        <v>10.4</v>
      </c>
      <c r="AI559" s="10">
        <v>636</v>
      </c>
      <c r="AJ559" s="10" t="s">
        <v>380</v>
      </c>
      <c r="AK559" s="10">
        <v>0</v>
      </c>
      <c r="AL559" s="10">
        <v>0</v>
      </c>
      <c r="AM559" s="10">
        <v>0</v>
      </c>
      <c r="AN559" s="10">
        <v>10.5</v>
      </c>
      <c r="AO559" s="10">
        <v>0</v>
      </c>
      <c r="AP559" s="10">
        <v>0</v>
      </c>
      <c r="AQ559" s="10">
        <v>0</v>
      </c>
      <c r="AR559" s="10">
        <v>0</v>
      </c>
      <c r="AS559" s="10">
        <v>10.3</v>
      </c>
      <c r="AT559" s="10">
        <v>0</v>
      </c>
      <c r="AU559" s="10">
        <v>0</v>
      </c>
      <c r="AV559" s="10">
        <v>0</v>
      </c>
      <c r="AW559" s="10">
        <v>0</v>
      </c>
      <c r="AX559" s="10">
        <v>10.3</v>
      </c>
      <c r="AY559" s="10">
        <v>0</v>
      </c>
      <c r="AZ559" s="10">
        <v>636</v>
      </c>
      <c r="BA559" s="10" t="s">
        <v>380</v>
      </c>
      <c r="BB559" s="10">
        <v>0</v>
      </c>
      <c r="BC559" s="10">
        <v>0</v>
      </c>
      <c r="BD559" s="10">
        <v>0</v>
      </c>
      <c r="BE559" s="10">
        <v>10.5</v>
      </c>
      <c r="BF559" s="10">
        <v>0</v>
      </c>
      <c r="BG559" s="10">
        <v>0</v>
      </c>
      <c r="BH559" s="10">
        <v>0</v>
      </c>
      <c r="BI559" s="10">
        <v>0</v>
      </c>
      <c r="BJ559" s="10">
        <v>10.4</v>
      </c>
      <c r="BK559" s="10">
        <v>0</v>
      </c>
      <c r="BL559" s="10">
        <v>0</v>
      </c>
      <c r="BM559" s="10">
        <v>0</v>
      </c>
      <c r="BN559" s="10">
        <v>0</v>
      </c>
      <c r="BO559" s="10">
        <v>10.44</v>
      </c>
      <c r="BP559" s="10">
        <v>0</v>
      </c>
      <c r="BQ559" s="10">
        <v>636</v>
      </c>
      <c r="BR559" s="10" t="s">
        <v>380</v>
      </c>
      <c r="BS559" s="10">
        <v>9.2200000000000004E-2</v>
      </c>
      <c r="BT559" s="10">
        <v>5.6000000000000001E-2</v>
      </c>
      <c r="BU559" s="10">
        <v>5.8756000000000004</v>
      </c>
      <c r="BV559" s="10">
        <v>10.6</v>
      </c>
      <c r="BW559" s="10">
        <v>0.85</v>
      </c>
      <c r="BX559" s="10">
        <v>0.39579999999999999</v>
      </c>
      <c r="BY559" s="10">
        <v>0.17199999999999999</v>
      </c>
      <c r="BZ559" s="10">
        <v>23.957699999999999</v>
      </c>
      <c r="CA559" s="10">
        <v>10.4</v>
      </c>
      <c r="CB559" s="10">
        <v>0.92</v>
      </c>
      <c r="CC559" s="10">
        <v>0.37040000000000001</v>
      </c>
      <c r="CD559" s="10">
        <v>0.1676</v>
      </c>
      <c r="CE559" s="10">
        <v>22.143799999999999</v>
      </c>
      <c r="CF559" s="10">
        <v>10.6</v>
      </c>
      <c r="CG559" s="10">
        <v>0.91</v>
      </c>
      <c r="CH559" s="10">
        <v>636</v>
      </c>
      <c r="CI559" s="10" t="s">
        <v>380</v>
      </c>
      <c r="CJ559" s="10">
        <v>0.10009999999999999</v>
      </c>
      <c r="CK559" s="10">
        <v>4.8500000000000001E-2</v>
      </c>
      <c r="CL559" s="10">
        <v>6</v>
      </c>
      <c r="CM559" s="10">
        <v>10.7</v>
      </c>
      <c r="CN559" s="10">
        <v>0.9</v>
      </c>
      <c r="CO559" s="10">
        <v>0.24859999999999999</v>
      </c>
      <c r="CP559" s="10">
        <v>0.10589999999999999</v>
      </c>
      <c r="CQ559" s="10">
        <v>15</v>
      </c>
      <c r="CR559" s="10">
        <v>10.4</v>
      </c>
      <c r="CS559" s="10">
        <v>0.92</v>
      </c>
      <c r="CT559" s="10">
        <v>0.16550000000000001</v>
      </c>
      <c r="CU559" s="10">
        <v>7.5399999999999995E-2</v>
      </c>
      <c r="CV559" s="10">
        <v>10</v>
      </c>
      <c r="CW559" s="10">
        <v>10.5</v>
      </c>
      <c r="CX559" s="10">
        <v>0.91</v>
      </c>
      <c r="CY559" s="10">
        <v>672</v>
      </c>
      <c r="CZ559" s="10" t="s">
        <v>293</v>
      </c>
      <c r="DA559" s="10">
        <v>0</v>
      </c>
      <c r="DB559" s="10">
        <v>0</v>
      </c>
      <c r="DC559" s="10">
        <v>0</v>
      </c>
      <c r="DD559" s="10">
        <v>10.5</v>
      </c>
      <c r="DE559" s="10">
        <v>0</v>
      </c>
      <c r="DF559" s="10">
        <v>0</v>
      </c>
      <c r="DG559" s="10">
        <v>0</v>
      </c>
      <c r="DH559" s="10">
        <v>0</v>
      </c>
      <c r="DI559" s="10">
        <v>10.5</v>
      </c>
      <c r="DJ559" s="10">
        <v>0</v>
      </c>
      <c r="DK559" s="10">
        <v>0</v>
      </c>
      <c r="DL559" s="10">
        <v>0</v>
      </c>
      <c r="DM559" s="10">
        <v>0</v>
      </c>
      <c r="DN559" s="10">
        <v>10.5</v>
      </c>
      <c r="DO559" s="10">
        <v>0</v>
      </c>
    </row>
    <row r="560" spans="1:119" x14ac:dyDescent="0.25">
      <c r="A560" s="10">
        <v>637</v>
      </c>
      <c r="B560" s="10" t="s">
        <v>368</v>
      </c>
      <c r="C560" s="10">
        <v>0</v>
      </c>
      <c r="D560" s="10">
        <v>0</v>
      </c>
      <c r="E560" s="10">
        <v>0</v>
      </c>
      <c r="F560" s="10">
        <v>10.7</v>
      </c>
      <c r="G560" s="10">
        <v>0</v>
      </c>
      <c r="H560" s="10">
        <v>0.09</v>
      </c>
      <c r="I560" s="10">
        <v>0.03</v>
      </c>
      <c r="J560" s="10">
        <v>5</v>
      </c>
      <c r="K560" s="10">
        <v>10.5</v>
      </c>
      <c r="L560" s="10">
        <v>0.94</v>
      </c>
      <c r="M560" s="10">
        <v>0</v>
      </c>
      <c r="N560" s="10">
        <v>0</v>
      </c>
      <c r="O560" s="10">
        <v>0</v>
      </c>
      <c r="P560" s="10">
        <v>10.4</v>
      </c>
      <c r="Q560" s="10">
        <v>0</v>
      </c>
      <c r="R560" s="10">
        <v>637</v>
      </c>
      <c r="S560" s="10" t="s">
        <v>368</v>
      </c>
      <c r="T560" s="10">
        <v>0</v>
      </c>
      <c r="U560" s="10">
        <v>0</v>
      </c>
      <c r="V560" s="10">
        <v>0</v>
      </c>
      <c r="W560" s="10">
        <v>10.5</v>
      </c>
      <c r="Y560" s="10">
        <v>8.6800000000000002E-2</v>
      </c>
      <c r="Z560" s="10">
        <v>2.7099999999999999E-2</v>
      </c>
      <c r="AA560" s="10">
        <v>5.0481999999999996</v>
      </c>
      <c r="AB560" s="10">
        <v>10.4</v>
      </c>
      <c r="AD560" s="10">
        <v>0</v>
      </c>
      <c r="AE560" s="10">
        <v>0</v>
      </c>
      <c r="AF560" s="10">
        <v>0</v>
      </c>
      <c r="AG560" s="10">
        <v>10.4</v>
      </c>
      <c r="AI560" s="10">
        <v>637</v>
      </c>
      <c r="AJ560" s="10" t="s">
        <v>368</v>
      </c>
      <c r="AK560" s="10">
        <v>0</v>
      </c>
      <c r="AL560" s="10">
        <v>0</v>
      </c>
      <c r="AM560" s="10">
        <v>0</v>
      </c>
      <c r="AN560" s="10">
        <v>10.5</v>
      </c>
      <c r="AO560" s="10">
        <v>0</v>
      </c>
      <c r="AP560" s="10">
        <v>0</v>
      </c>
      <c r="AQ560" s="10">
        <v>0</v>
      </c>
      <c r="AR560" s="10">
        <v>0</v>
      </c>
      <c r="AS560" s="10">
        <v>10.3</v>
      </c>
      <c r="AT560" s="10">
        <v>0</v>
      </c>
      <c r="AU560" s="10">
        <v>0</v>
      </c>
      <c r="AV560" s="10">
        <v>0</v>
      </c>
      <c r="AW560" s="10">
        <v>0</v>
      </c>
      <c r="AX560" s="10">
        <v>10.3</v>
      </c>
      <c r="AY560" s="10">
        <v>0</v>
      </c>
      <c r="AZ560" s="10">
        <v>637</v>
      </c>
      <c r="BA560" s="10" t="s">
        <v>368</v>
      </c>
      <c r="BB560" s="10">
        <v>0</v>
      </c>
      <c r="BC560" s="10">
        <v>0</v>
      </c>
      <c r="BD560" s="10">
        <v>0</v>
      </c>
      <c r="BE560" s="10">
        <v>10.5</v>
      </c>
      <c r="BF560" s="10">
        <v>0</v>
      </c>
      <c r="BG560" s="10">
        <v>0</v>
      </c>
      <c r="BH560" s="10">
        <v>0</v>
      </c>
      <c r="BI560" s="10">
        <v>0</v>
      </c>
      <c r="BJ560" s="10">
        <v>10.4</v>
      </c>
      <c r="BK560" s="10">
        <v>0</v>
      </c>
      <c r="BL560" s="10">
        <v>0</v>
      </c>
      <c r="BM560" s="10">
        <v>0</v>
      </c>
      <c r="BN560" s="10">
        <v>0</v>
      </c>
      <c r="BO560" s="10">
        <v>10.44</v>
      </c>
      <c r="BP560" s="10">
        <v>0</v>
      </c>
      <c r="BQ560" s="10">
        <v>637</v>
      </c>
      <c r="BR560" s="10" t="s">
        <v>368</v>
      </c>
      <c r="BS560" s="10">
        <v>0</v>
      </c>
      <c r="BT560" s="10">
        <v>0</v>
      </c>
      <c r="BU560" s="10">
        <v>0</v>
      </c>
      <c r="BV560" s="10">
        <v>10.6</v>
      </c>
      <c r="BW560" s="10">
        <v>0</v>
      </c>
      <c r="BX560" s="10">
        <v>0</v>
      </c>
      <c r="BY560" s="10">
        <v>0</v>
      </c>
      <c r="BZ560" s="10">
        <v>0</v>
      </c>
      <c r="CA560" s="10">
        <v>10.4</v>
      </c>
      <c r="CB560" s="10">
        <v>0</v>
      </c>
      <c r="CC560" s="10">
        <v>0</v>
      </c>
      <c r="CD560" s="10">
        <v>0</v>
      </c>
      <c r="CE560" s="10">
        <v>0</v>
      </c>
      <c r="CF560" s="10">
        <v>10.6</v>
      </c>
      <c r="CG560" s="10">
        <v>0</v>
      </c>
      <c r="CH560" s="10">
        <v>637</v>
      </c>
      <c r="CI560" s="10" t="s">
        <v>368</v>
      </c>
      <c r="CJ560" s="10">
        <v>0</v>
      </c>
      <c r="CK560" s="10">
        <v>0</v>
      </c>
      <c r="CL560" s="10">
        <v>0</v>
      </c>
      <c r="CM560" s="10">
        <v>10.7</v>
      </c>
      <c r="CN560" s="10">
        <v>0</v>
      </c>
      <c r="CO560" s="10">
        <v>0</v>
      </c>
      <c r="CP560" s="10">
        <v>0</v>
      </c>
      <c r="CQ560" s="10">
        <v>0</v>
      </c>
      <c r="CR560" s="10">
        <v>10.4</v>
      </c>
      <c r="CS560" s="10">
        <v>0</v>
      </c>
      <c r="CT560" s="10">
        <v>0</v>
      </c>
      <c r="CU560" s="10">
        <v>0</v>
      </c>
      <c r="CV560" s="10">
        <v>0</v>
      </c>
      <c r="CW560" s="10">
        <v>10.5</v>
      </c>
      <c r="CX560" s="10">
        <v>0</v>
      </c>
      <c r="CY560" s="10">
        <v>673</v>
      </c>
      <c r="CZ560" s="10" t="s">
        <v>106</v>
      </c>
      <c r="DA560" s="10">
        <v>-2.6960000000000002</v>
      </c>
      <c r="DB560" s="10">
        <v>-1.0269999999999999</v>
      </c>
      <c r="DC560" s="10">
        <v>-14.110873616879163</v>
      </c>
      <c r="DD560" s="10">
        <v>118.04</v>
      </c>
      <c r="DE560" s="10">
        <v>0.9344932258612324</v>
      </c>
      <c r="DF560" s="10">
        <v>-2.653</v>
      </c>
      <c r="DG560" s="10">
        <v>-1.008</v>
      </c>
      <c r="DH560" s="10">
        <v>-13.944100462711116</v>
      </c>
      <c r="DI560" s="10">
        <v>117.508</v>
      </c>
      <c r="DJ560" s="10">
        <v>0.93479995964430906</v>
      </c>
      <c r="DK560" s="10">
        <v>-3.0529999999999999</v>
      </c>
      <c r="DL560" s="10">
        <v>-1.175</v>
      </c>
      <c r="DM560" s="10">
        <v>-16.06970595244896</v>
      </c>
      <c r="DN560" s="10">
        <v>117.53100000000001</v>
      </c>
      <c r="DO560" s="10">
        <v>0.93326679804485446</v>
      </c>
    </row>
    <row r="561" spans="1:119" x14ac:dyDescent="0.25">
      <c r="A561" s="10">
        <v>638</v>
      </c>
      <c r="B561" s="10" t="s">
        <v>384</v>
      </c>
      <c r="C561" s="10">
        <v>0.18</v>
      </c>
      <c r="D561" s="10">
        <v>7.0000000000000007E-2</v>
      </c>
      <c r="E561" s="10">
        <v>10.199999999999999</v>
      </c>
      <c r="F561" s="10">
        <v>10.7</v>
      </c>
      <c r="G561" s="10">
        <v>0.93</v>
      </c>
      <c r="H561" s="10">
        <v>0.18</v>
      </c>
      <c r="I561" s="10">
        <v>0.04</v>
      </c>
      <c r="J561" s="10">
        <v>10</v>
      </c>
      <c r="K561" s="10">
        <v>10.5</v>
      </c>
      <c r="L561" s="10">
        <v>0.98</v>
      </c>
      <c r="M561" s="10">
        <v>0.18</v>
      </c>
      <c r="N561" s="10">
        <v>0.04</v>
      </c>
      <c r="O561" s="10">
        <v>10</v>
      </c>
      <c r="P561" s="10">
        <v>10.4</v>
      </c>
      <c r="Q561" s="10">
        <v>0.98</v>
      </c>
      <c r="R561" s="10">
        <v>638</v>
      </c>
      <c r="S561" s="10" t="s">
        <v>384</v>
      </c>
      <c r="T561" s="10">
        <v>4.7899999999999998E-2</v>
      </c>
      <c r="U561" s="10">
        <v>8.3999999999999995E-3</v>
      </c>
      <c r="V561" s="10">
        <v>2.6753999999999998</v>
      </c>
      <c r="W561" s="10">
        <v>10.5</v>
      </c>
      <c r="Y561" s="10">
        <v>5.2600000000000001E-2</v>
      </c>
      <c r="Z561" s="10">
        <v>1.4999999999999999E-2</v>
      </c>
      <c r="AA561" s="10">
        <v>3.0358000000000001</v>
      </c>
      <c r="AB561" s="10">
        <v>10.4</v>
      </c>
      <c r="AD561" s="10">
        <v>4.2500000000000003E-2</v>
      </c>
      <c r="AE561" s="10">
        <v>1.7600000000000001E-2</v>
      </c>
      <c r="AF561" s="10">
        <v>2.5535999999999999</v>
      </c>
      <c r="AG561" s="10">
        <v>10.4</v>
      </c>
      <c r="AI561" s="10">
        <v>638</v>
      </c>
      <c r="AJ561" s="10" t="s">
        <v>384</v>
      </c>
      <c r="AK561" s="10">
        <v>2.93E-2</v>
      </c>
      <c r="AL561" s="10">
        <v>9.1000000000000004E-3</v>
      </c>
      <c r="AM561" s="10">
        <v>1.6865000000000001</v>
      </c>
      <c r="AN561" s="10">
        <v>10.5</v>
      </c>
      <c r="AO561" s="10">
        <v>0.96</v>
      </c>
      <c r="AP561" s="10">
        <v>3.4000000000000002E-2</v>
      </c>
      <c r="AQ561" s="10">
        <v>1.3100000000000001E-2</v>
      </c>
      <c r="AR561" s="10">
        <v>2.0424000000000002</v>
      </c>
      <c r="AS561" s="10">
        <v>10.3</v>
      </c>
      <c r="AT561" s="10">
        <v>0.93</v>
      </c>
      <c r="AU561" s="10">
        <v>2.8000000000000001E-2</v>
      </c>
      <c r="AV561" s="10">
        <v>6.7999999999999996E-3</v>
      </c>
      <c r="AW561" s="10">
        <v>1.6155999999999999</v>
      </c>
      <c r="AX561" s="10">
        <v>10.3</v>
      </c>
      <c r="AY561" s="10">
        <v>0.97</v>
      </c>
      <c r="AZ561" s="10">
        <v>638</v>
      </c>
      <c r="BA561" s="10" t="s">
        <v>384</v>
      </c>
      <c r="BB561" s="10">
        <v>0</v>
      </c>
      <c r="BC561" s="10">
        <v>0</v>
      </c>
      <c r="BD561" s="10">
        <v>0</v>
      </c>
      <c r="BE561" s="10">
        <v>10.5</v>
      </c>
      <c r="BF561" s="10">
        <v>0</v>
      </c>
      <c r="BG561" s="10">
        <v>0</v>
      </c>
      <c r="BH561" s="10">
        <v>0</v>
      </c>
      <c r="BI561" s="10">
        <v>0</v>
      </c>
      <c r="BJ561" s="10">
        <v>10.4</v>
      </c>
      <c r="BK561" s="10">
        <v>0</v>
      </c>
      <c r="BL561" s="10">
        <v>4.9200000000000001E-2</v>
      </c>
      <c r="BM561" s="10">
        <v>1.7999999999999999E-2</v>
      </c>
      <c r="BN561" s="10">
        <v>2.8988999999999998</v>
      </c>
      <c r="BO561" s="10">
        <v>10.44</v>
      </c>
      <c r="BP561" s="10">
        <v>0.94</v>
      </c>
      <c r="BQ561" s="10">
        <v>638</v>
      </c>
      <c r="BR561" s="10" t="s">
        <v>384</v>
      </c>
      <c r="BS561" s="10">
        <v>5.0700000000000002E-2</v>
      </c>
      <c r="BT561" s="10">
        <v>2.1600000000000001E-2</v>
      </c>
      <c r="BU561" s="10">
        <v>3</v>
      </c>
      <c r="BV561" s="10">
        <v>10.6</v>
      </c>
      <c r="BW561" s="10">
        <v>0.92</v>
      </c>
      <c r="BX561" s="10">
        <v>4.9700000000000001E-2</v>
      </c>
      <c r="BY561" s="10">
        <v>2.12E-2</v>
      </c>
      <c r="BZ561" s="10">
        <v>3</v>
      </c>
      <c r="CA561" s="10">
        <v>10.4</v>
      </c>
      <c r="CB561" s="10">
        <v>0.92</v>
      </c>
      <c r="CC561" s="10">
        <v>3.3799999999999997E-2</v>
      </c>
      <c r="CD561" s="10">
        <v>1.44E-2</v>
      </c>
      <c r="CE561" s="10">
        <v>2</v>
      </c>
      <c r="CF561" s="10">
        <v>10.6</v>
      </c>
      <c r="CG561" s="10">
        <v>0.92</v>
      </c>
      <c r="CH561" s="10">
        <v>638</v>
      </c>
      <c r="CI561" s="10" t="s">
        <v>384</v>
      </c>
      <c r="CJ561" s="10">
        <v>5.1200000000000002E-2</v>
      </c>
      <c r="CK561" s="10">
        <v>2.18E-2</v>
      </c>
      <c r="CL561" s="10">
        <v>3</v>
      </c>
      <c r="CM561" s="10">
        <v>10.7</v>
      </c>
      <c r="CN561" s="10">
        <v>0.92</v>
      </c>
      <c r="CO561" s="10">
        <v>4.9700000000000001E-2</v>
      </c>
      <c r="CP561" s="10">
        <v>2.12E-2</v>
      </c>
      <c r="CQ561" s="10">
        <v>3</v>
      </c>
      <c r="CR561" s="10">
        <v>10.4</v>
      </c>
      <c r="CS561" s="10">
        <v>0.92</v>
      </c>
      <c r="CT561" s="10">
        <v>3.3500000000000002E-2</v>
      </c>
      <c r="CU561" s="10">
        <v>1.43E-2</v>
      </c>
      <c r="CV561" s="10">
        <v>2</v>
      </c>
      <c r="CW561" s="10">
        <v>10.5</v>
      </c>
      <c r="CX561" s="10">
        <v>0.92</v>
      </c>
      <c r="CY561" s="10">
        <v>674</v>
      </c>
      <c r="CZ561" s="10" t="s">
        <v>39</v>
      </c>
      <c r="DA561" s="10">
        <v>2.6960000000000002</v>
      </c>
      <c r="DB561" s="10">
        <v>1.0269999999999999</v>
      </c>
      <c r="DC561" s="10">
        <v>14.110873616879163</v>
      </c>
      <c r="DD561" s="10">
        <v>118.04</v>
      </c>
      <c r="DE561" s="10">
        <v>0.9344932258612324</v>
      </c>
      <c r="DF561" s="10">
        <v>2.653</v>
      </c>
      <c r="DG561" s="10">
        <v>1.008</v>
      </c>
      <c r="DH561" s="10">
        <v>13.944100462711116</v>
      </c>
      <c r="DI561" s="10">
        <v>117.508</v>
      </c>
      <c r="DJ561" s="10">
        <v>0.93479995964430906</v>
      </c>
      <c r="DK561" s="10">
        <v>3.0529999999999999</v>
      </c>
      <c r="DL561" s="10">
        <v>1.175</v>
      </c>
      <c r="DM561" s="10">
        <v>16.06970595244896</v>
      </c>
      <c r="DN561" s="10">
        <v>117.53100000000001</v>
      </c>
      <c r="DO561" s="10">
        <v>0.93326679804485446</v>
      </c>
    </row>
    <row r="562" spans="1:119" x14ac:dyDescent="0.25">
      <c r="A562" s="10">
        <v>639</v>
      </c>
      <c r="B562" s="10" t="s">
        <v>320</v>
      </c>
      <c r="C562" s="10">
        <v>0</v>
      </c>
      <c r="D562" s="10">
        <v>0</v>
      </c>
      <c r="E562" s="10">
        <v>0</v>
      </c>
      <c r="F562" s="10">
        <v>10.7</v>
      </c>
      <c r="G562" s="10">
        <v>0</v>
      </c>
      <c r="H562" s="10">
        <v>0</v>
      </c>
      <c r="I562" s="10">
        <v>0</v>
      </c>
      <c r="J562" s="10">
        <v>0</v>
      </c>
      <c r="K562" s="10">
        <v>10.5</v>
      </c>
      <c r="L562" s="10">
        <v>0</v>
      </c>
      <c r="M562" s="10">
        <v>0</v>
      </c>
      <c r="N562" s="10">
        <v>0</v>
      </c>
      <c r="O562" s="10">
        <v>0</v>
      </c>
      <c r="P562" s="10">
        <v>10.4</v>
      </c>
      <c r="Q562" s="10">
        <v>0</v>
      </c>
      <c r="R562" s="10">
        <v>639</v>
      </c>
      <c r="S562" s="10" t="s">
        <v>320</v>
      </c>
      <c r="T562" s="10">
        <v>8.8999999999999999E-3</v>
      </c>
      <c r="U562" s="10">
        <v>2.8999999999999998E-3</v>
      </c>
      <c r="V562" s="10">
        <v>0.51570000000000005</v>
      </c>
      <c r="W562" s="10">
        <v>10.5</v>
      </c>
      <c r="Y562" s="10">
        <v>3.0200000000000001E-2</v>
      </c>
      <c r="Z562" s="10">
        <v>0.01</v>
      </c>
      <c r="AA562" s="10">
        <v>1.7642</v>
      </c>
      <c r="AB562" s="10">
        <v>10.4</v>
      </c>
      <c r="AD562" s="10">
        <v>5.7000000000000002E-3</v>
      </c>
      <c r="AE562" s="10">
        <v>1.9E-3</v>
      </c>
      <c r="AF562" s="10">
        <v>0.33479999999999999</v>
      </c>
      <c r="AG562" s="10">
        <v>10.4</v>
      </c>
      <c r="AI562" s="10">
        <v>639</v>
      </c>
      <c r="AJ562" s="10" t="s">
        <v>320</v>
      </c>
      <c r="AK562" s="10">
        <v>0</v>
      </c>
      <c r="AL562" s="10">
        <v>0</v>
      </c>
      <c r="AM562" s="10">
        <v>0</v>
      </c>
      <c r="AN562" s="10">
        <v>10.5</v>
      </c>
      <c r="AO562" s="10">
        <v>0</v>
      </c>
      <c r="AP562" s="10">
        <v>0</v>
      </c>
      <c r="AQ562" s="10">
        <v>0</v>
      </c>
      <c r="AR562" s="10">
        <v>0</v>
      </c>
      <c r="AS562" s="10">
        <v>10.3</v>
      </c>
      <c r="AT562" s="10">
        <v>0</v>
      </c>
      <c r="AU562" s="10">
        <v>4.8800000000000003E-2</v>
      </c>
      <c r="AV562" s="10">
        <v>9.7000000000000003E-3</v>
      </c>
      <c r="AW562" s="10">
        <v>2.7890999999999999</v>
      </c>
      <c r="AX562" s="10">
        <v>10.3</v>
      </c>
      <c r="AY562" s="10">
        <v>0.98</v>
      </c>
      <c r="AZ562" s="10">
        <v>639</v>
      </c>
      <c r="BA562" s="10" t="s">
        <v>320</v>
      </c>
      <c r="BB562" s="10">
        <v>0</v>
      </c>
      <c r="BC562" s="10">
        <v>0</v>
      </c>
      <c r="BD562" s="10">
        <v>0</v>
      </c>
      <c r="BE562" s="10">
        <v>10.5</v>
      </c>
      <c r="BF562" s="10">
        <v>0</v>
      </c>
      <c r="BG562" s="10">
        <v>0</v>
      </c>
      <c r="BH562" s="10">
        <v>0</v>
      </c>
      <c r="BI562" s="10">
        <v>0</v>
      </c>
      <c r="BJ562" s="10">
        <v>10.4</v>
      </c>
      <c r="BK562" s="10">
        <v>0</v>
      </c>
      <c r="BL562" s="10">
        <v>0</v>
      </c>
      <c r="BM562" s="10">
        <v>0</v>
      </c>
      <c r="BN562" s="10">
        <v>0</v>
      </c>
      <c r="BO562" s="10">
        <v>10.44</v>
      </c>
      <c r="BP562" s="10">
        <v>0</v>
      </c>
      <c r="BQ562" s="10">
        <v>639</v>
      </c>
      <c r="BR562" s="10" t="s">
        <v>320</v>
      </c>
      <c r="BS562" s="10">
        <v>0</v>
      </c>
      <c r="BT562" s="10">
        <v>0</v>
      </c>
      <c r="BU562" s="10">
        <v>0</v>
      </c>
      <c r="BV562" s="10">
        <v>10.6</v>
      </c>
      <c r="BW562" s="10">
        <v>0</v>
      </c>
      <c r="BX562" s="10">
        <v>0</v>
      </c>
      <c r="BY562" s="10">
        <v>0</v>
      </c>
      <c r="BZ562" s="10">
        <v>0</v>
      </c>
      <c r="CA562" s="10">
        <v>10.4</v>
      </c>
      <c r="CB562" s="10">
        <v>0</v>
      </c>
      <c r="CC562" s="10">
        <v>0</v>
      </c>
      <c r="CD562" s="10">
        <v>0</v>
      </c>
      <c r="CE562" s="10">
        <v>0</v>
      </c>
      <c r="CF562" s="10">
        <v>10.6</v>
      </c>
      <c r="CG562" s="10">
        <v>0</v>
      </c>
      <c r="CH562" s="10">
        <v>639</v>
      </c>
      <c r="CI562" s="10" t="s">
        <v>320</v>
      </c>
      <c r="CJ562" s="10">
        <v>3.3E-3</v>
      </c>
      <c r="CK562" s="10">
        <v>1.6000000000000001E-3</v>
      </c>
      <c r="CL562" s="10">
        <v>0.2</v>
      </c>
      <c r="CM562" s="10">
        <v>10.7</v>
      </c>
      <c r="CN562" s="10">
        <v>0.9</v>
      </c>
      <c r="CO562" s="10">
        <v>1.6000000000000001E-3</v>
      </c>
      <c r="CP562" s="10">
        <v>8.0000000000000004E-4</v>
      </c>
      <c r="CQ562" s="10">
        <v>0.1</v>
      </c>
      <c r="CR562" s="10">
        <v>10.4</v>
      </c>
      <c r="CS562" s="10">
        <v>0.9</v>
      </c>
      <c r="CT562" s="10">
        <v>3.3E-3</v>
      </c>
      <c r="CU562" s="10">
        <v>1.6000000000000001E-3</v>
      </c>
      <c r="CV562" s="10">
        <v>0.2</v>
      </c>
      <c r="CW562" s="10">
        <v>10.5</v>
      </c>
      <c r="CX562" s="10">
        <v>0.9</v>
      </c>
      <c r="CY562" s="10">
        <v>675</v>
      </c>
      <c r="CZ562" s="10" t="s">
        <v>40</v>
      </c>
    </row>
    <row r="563" spans="1:119" x14ac:dyDescent="0.25">
      <c r="A563" s="10">
        <v>640</v>
      </c>
      <c r="B563" s="10" t="s">
        <v>328</v>
      </c>
      <c r="C563" s="10">
        <v>0.79</v>
      </c>
      <c r="D563" s="10">
        <v>0.31</v>
      </c>
      <c r="E563" s="10">
        <v>45.9</v>
      </c>
      <c r="F563" s="10">
        <v>10.7</v>
      </c>
      <c r="G563" s="10">
        <v>0.93</v>
      </c>
      <c r="H563" s="10">
        <v>1.78</v>
      </c>
      <c r="I563" s="10">
        <v>0.36</v>
      </c>
      <c r="J563" s="10">
        <v>100</v>
      </c>
      <c r="K563" s="10">
        <v>10.5</v>
      </c>
      <c r="L563" s="10">
        <v>0.98</v>
      </c>
      <c r="M563" s="10">
        <v>1.41</v>
      </c>
      <c r="N563" s="10">
        <v>0.28999999999999998</v>
      </c>
      <c r="O563" s="10">
        <v>80</v>
      </c>
      <c r="P563" s="10">
        <v>10.4</v>
      </c>
      <c r="Q563" s="10">
        <v>0.98</v>
      </c>
      <c r="R563" s="10">
        <v>640</v>
      </c>
      <c r="S563" s="10" t="s">
        <v>328</v>
      </c>
      <c r="T563" s="10">
        <v>0.1943</v>
      </c>
      <c r="U563" s="10">
        <v>6.4600000000000005E-2</v>
      </c>
      <c r="V563" s="10">
        <v>11.2599</v>
      </c>
      <c r="W563" s="10">
        <v>10.5</v>
      </c>
      <c r="Y563" s="10">
        <v>0.44290000000000002</v>
      </c>
      <c r="Z563" s="10">
        <v>0.13719999999999999</v>
      </c>
      <c r="AA563" s="10">
        <v>25.7423</v>
      </c>
      <c r="AB563" s="10">
        <v>10.4</v>
      </c>
      <c r="AD563" s="10">
        <v>0.36709999999999998</v>
      </c>
      <c r="AE563" s="10">
        <v>0.13650000000000001</v>
      </c>
      <c r="AF563" s="10">
        <v>21.740400000000001</v>
      </c>
      <c r="AG563" s="10">
        <v>10.4</v>
      </c>
      <c r="AI563" s="10">
        <v>640</v>
      </c>
      <c r="AJ563" s="10" t="s">
        <v>328</v>
      </c>
      <c r="AK563" s="10">
        <v>0.32290000000000002</v>
      </c>
      <c r="AL563" s="10">
        <v>7.0900000000000005E-2</v>
      </c>
      <c r="AM563" s="10">
        <v>18.177399999999999</v>
      </c>
      <c r="AN563" s="10">
        <v>10.5</v>
      </c>
      <c r="AO563" s="10">
        <v>0.98</v>
      </c>
      <c r="AP563" s="10">
        <v>0.63939999999999997</v>
      </c>
      <c r="AQ563" s="10">
        <v>0.19769999999999999</v>
      </c>
      <c r="AR563" s="10">
        <v>37.514299999999999</v>
      </c>
      <c r="AS563" s="10">
        <v>10.3</v>
      </c>
      <c r="AT563" s="10">
        <v>0.96</v>
      </c>
      <c r="AU563" s="10">
        <v>0.5867</v>
      </c>
      <c r="AV563" s="10">
        <v>9.2999999999999999E-2</v>
      </c>
      <c r="AW563" s="10">
        <v>33.296999999999997</v>
      </c>
      <c r="AX563" s="10">
        <v>10.3</v>
      </c>
      <c r="AY563" s="10">
        <v>0.99</v>
      </c>
      <c r="AZ563" s="10">
        <v>640</v>
      </c>
      <c r="BA563" s="10" t="s">
        <v>328</v>
      </c>
      <c r="BB563" s="10">
        <v>0.55000000000000004</v>
      </c>
      <c r="BC563" s="10">
        <v>0.2266</v>
      </c>
      <c r="BD563" s="10">
        <v>32.708599999999997</v>
      </c>
      <c r="BE563" s="10">
        <v>10.5</v>
      </c>
      <c r="BF563" s="10">
        <v>0.92</v>
      </c>
      <c r="BG563" s="10">
        <v>0.9738</v>
      </c>
      <c r="BH563" s="10">
        <v>0.1774</v>
      </c>
      <c r="BI563" s="10">
        <v>54.950699999999998</v>
      </c>
      <c r="BJ563" s="10">
        <v>10.4</v>
      </c>
      <c r="BK563" s="10">
        <v>0.98</v>
      </c>
      <c r="BL563" s="10">
        <v>1.0136000000000001</v>
      </c>
      <c r="BM563" s="10">
        <v>0.17710000000000001</v>
      </c>
      <c r="BN563" s="10">
        <v>56.901000000000003</v>
      </c>
      <c r="BO563" s="10">
        <v>10.44</v>
      </c>
      <c r="BP563" s="10">
        <v>0.99</v>
      </c>
      <c r="BQ563" s="10">
        <v>640</v>
      </c>
      <c r="BR563" s="10" t="s">
        <v>328</v>
      </c>
      <c r="BS563" s="10">
        <v>0.5645</v>
      </c>
      <c r="BT563" s="10">
        <v>0.19070000000000001</v>
      </c>
      <c r="BU563" s="10">
        <v>32.452300000000001</v>
      </c>
      <c r="BV563" s="10">
        <v>10.6</v>
      </c>
      <c r="BW563" s="10">
        <v>0.95</v>
      </c>
      <c r="BX563" s="10">
        <v>1.1990000000000001</v>
      </c>
      <c r="BY563" s="10">
        <v>0.38159999999999999</v>
      </c>
      <c r="BZ563" s="10">
        <v>69.8506</v>
      </c>
      <c r="CA563" s="10">
        <v>10.4</v>
      </c>
      <c r="CB563" s="10">
        <v>0.95</v>
      </c>
      <c r="CC563" s="10">
        <v>1.0672999999999999</v>
      </c>
      <c r="CD563" s="10">
        <v>0.31819999999999998</v>
      </c>
      <c r="CE563" s="10">
        <v>60.660800000000002</v>
      </c>
      <c r="CF563" s="10">
        <v>10.6</v>
      </c>
      <c r="CG563" s="10">
        <v>0.96</v>
      </c>
      <c r="CH563" s="10">
        <v>640</v>
      </c>
      <c r="CI563" s="10" t="s">
        <v>328</v>
      </c>
      <c r="CJ563" s="10">
        <v>0.26829999999999998</v>
      </c>
      <c r="CK563" s="10">
        <v>0.1328</v>
      </c>
      <c r="CL563" s="10">
        <v>16.1508</v>
      </c>
      <c r="CM563" s="10">
        <v>10.7</v>
      </c>
      <c r="CN563" s="10">
        <v>0.9</v>
      </c>
      <c r="CO563" s="10">
        <v>0.62090000000000001</v>
      </c>
      <c r="CP563" s="10">
        <v>0.19450000000000001</v>
      </c>
      <c r="CQ563" s="10">
        <v>36.122999999999998</v>
      </c>
      <c r="CR563" s="10">
        <v>10.4</v>
      </c>
      <c r="CS563" s="10">
        <v>0.95</v>
      </c>
      <c r="CT563" s="10">
        <v>0.3906</v>
      </c>
      <c r="CU563" s="10">
        <v>0</v>
      </c>
      <c r="CV563" s="10">
        <v>21.477399999999999</v>
      </c>
      <c r="CW563" s="10">
        <v>10.5</v>
      </c>
      <c r="CX563" s="10">
        <v>1</v>
      </c>
      <c r="CY563" s="10">
        <v>676</v>
      </c>
      <c r="CZ563" s="10" t="s">
        <v>107</v>
      </c>
      <c r="DA563" s="10">
        <v>2.673</v>
      </c>
      <c r="DB563" s="10">
        <v>0.83299999999999996</v>
      </c>
      <c r="DC563" s="10">
        <v>43.524566816321283</v>
      </c>
      <c r="DD563" s="10">
        <v>37.139000000000003</v>
      </c>
      <c r="DE563" s="10">
        <v>0.95471482879237768</v>
      </c>
      <c r="DF563" s="10">
        <v>2.6309999999999998</v>
      </c>
      <c r="DG563" s="10">
        <v>0.81699999999999995</v>
      </c>
      <c r="DH563" s="10">
        <v>43.016029256367297</v>
      </c>
      <c r="DI563" s="10">
        <v>36.975999999999999</v>
      </c>
      <c r="DJ563" s="10">
        <v>0.95501451805942106</v>
      </c>
      <c r="DK563" s="10">
        <v>3.0289999999999999</v>
      </c>
      <c r="DL563" s="10">
        <v>0.95799999999999996</v>
      </c>
      <c r="DM563" s="10">
        <v>49.6864694149427</v>
      </c>
      <c r="DN563" s="10">
        <v>36.914999999999999</v>
      </c>
      <c r="DO563" s="10">
        <v>0.9534493678805892</v>
      </c>
    </row>
    <row r="564" spans="1:119" x14ac:dyDescent="0.25">
      <c r="A564" s="10">
        <v>641</v>
      </c>
      <c r="B564" s="10" t="s">
        <v>381</v>
      </c>
      <c r="C564" s="10">
        <v>0.35</v>
      </c>
      <c r="D564" s="10">
        <v>0.14000000000000001</v>
      </c>
      <c r="E564" s="10">
        <v>20.399999999999999</v>
      </c>
      <c r="F564" s="10">
        <v>10.7</v>
      </c>
      <c r="G564" s="10">
        <v>0.93</v>
      </c>
      <c r="H564" s="10">
        <v>0.89</v>
      </c>
      <c r="I564" s="10">
        <v>0.18</v>
      </c>
      <c r="J564" s="10">
        <v>50</v>
      </c>
      <c r="K564" s="10">
        <v>10.5</v>
      </c>
      <c r="L564" s="10">
        <v>0.98</v>
      </c>
      <c r="M564" s="10">
        <v>0.88</v>
      </c>
      <c r="N564" s="10">
        <v>0.18</v>
      </c>
      <c r="O564" s="10">
        <v>50</v>
      </c>
      <c r="P564" s="10">
        <v>10.4</v>
      </c>
      <c r="Q564" s="10">
        <v>0.98</v>
      </c>
      <c r="R564" s="10">
        <v>641</v>
      </c>
      <c r="S564" s="10" t="s">
        <v>381</v>
      </c>
      <c r="T564" s="10">
        <v>0.31309999999999999</v>
      </c>
      <c r="U564" s="10">
        <v>6.5600000000000006E-2</v>
      </c>
      <c r="V564" s="10">
        <v>17.587599999999998</v>
      </c>
      <c r="W564" s="10">
        <v>10.5</v>
      </c>
      <c r="Y564" s="10">
        <v>0.90490000000000004</v>
      </c>
      <c r="Z564" s="10">
        <v>0.1583</v>
      </c>
      <c r="AA564" s="10">
        <v>50.995399999999997</v>
      </c>
      <c r="AB564" s="10">
        <v>10.4</v>
      </c>
      <c r="AD564" s="10">
        <v>0.77129999999999999</v>
      </c>
      <c r="AE564" s="10">
        <v>0.13389999999999999</v>
      </c>
      <c r="AF564" s="10">
        <v>43.457099999999997</v>
      </c>
      <c r="AG564" s="10">
        <v>10.4</v>
      </c>
      <c r="AI564" s="10">
        <v>641</v>
      </c>
      <c r="AJ564" s="10" t="s">
        <v>381</v>
      </c>
      <c r="AK564" s="10">
        <v>0</v>
      </c>
      <c r="AL564" s="10">
        <v>0</v>
      </c>
      <c r="AM564" s="10">
        <v>0</v>
      </c>
      <c r="AN564" s="10">
        <v>10.5</v>
      </c>
      <c r="AO564" s="10">
        <v>0</v>
      </c>
      <c r="AP564" s="10">
        <v>0</v>
      </c>
      <c r="AQ564" s="10">
        <v>0</v>
      </c>
      <c r="AR564" s="10">
        <v>0</v>
      </c>
      <c r="AS564" s="10">
        <v>10.3</v>
      </c>
      <c r="AT564" s="10">
        <v>0</v>
      </c>
      <c r="AU564" s="10">
        <v>0</v>
      </c>
      <c r="AV564" s="10">
        <v>0</v>
      </c>
      <c r="AW564" s="10">
        <v>0</v>
      </c>
      <c r="AX564" s="10">
        <v>10.3</v>
      </c>
      <c r="AY564" s="10">
        <v>0</v>
      </c>
      <c r="AZ564" s="10">
        <v>641</v>
      </c>
      <c r="BA564" s="10" t="s">
        <v>381</v>
      </c>
      <c r="BB564" s="10">
        <v>0</v>
      </c>
      <c r="BC564" s="10">
        <v>0</v>
      </c>
      <c r="BD564" s="10">
        <v>0</v>
      </c>
      <c r="BE564" s="10">
        <v>10.5</v>
      </c>
      <c r="BF564" s="10">
        <v>0</v>
      </c>
      <c r="BG564" s="10">
        <v>0</v>
      </c>
      <c r="BH564" s="10">
        <v>0</v>
      </c>
      <c r="BI564" s="10">
        <v>0</v>
      </c>
      <c r="BJ564" s="10">
        <v>10.4</v>
      </c>
      <c r="BK564" s="10">
        <v>0</v>
      </c>
      <c r="BL564" s="10">
        <v>0</v>
      </c>
      <c r="BM564" s="10">
        <v>0</v>
      </c>
      <c r="BN564" s="10">
        <v>0</v>
      </c>
      <c r="BO564" s="10">
        <v>10.44</v>
      </c>
      <c r="BP564" s="10">
        <v>0</v>
      </c>
      <c r="BQ564" s="10">
        <v>641</v>
      </c>
      <c r="BR564" s="10" t="s">
        <v>381</v>
      </c>
      <c r="BS564" s="10">
        <v>0</v>
      </c>
      <c r="BT564" s="10">
        <v>0</v>
      </c>
      <c r="BU564" s="10">
        <v>0</v>
      </c>
      <c r="BV564" s="10">
        <v>10.6</v>
      </c>
      <c r="BW564" s="10">
        <v>0</v>
      </c>
      <c r="BX564" s="10">
        <v>0</v>
      </c>
      <c r="BY564" s="10">
        <v>0</v>
      </c>
      <c r="BZ564" s="10">
        <v>0</v>
      </c>
      <c r="CA564" s="10">
        <v>10.4</v>
      </c>
      <c r="CB564" s="10">
        <v>0</v>
      </c>
      <c r="CC564" s="10">
        <v>0</v>
      </c>
      <c r="CD564" s="10">
        <v>0</v>
      </c>
      <c r="CE564" s="10">
        <v>0</v>
      </c>
      <c r="CF564" s="10">
        <v>10.6</v>
      </c>
      <c r="CG564" s="10">
        <v>0</v>
      </c>
      <c r="CH564" s="10">
        <v>641</v>
      </c>
      <c r="CI564" s="10" t="s">
        <v>381</v>
      </c>
      <c r="CJ564" s="10">
        <v>0</v>
      </c>
      <c r="CK564" s="10">
        <v>0</v>
      </c>
      <c r="CL564" s="10">
        <v>0</v>
      </c>
      <c r="CM564" s="10">
        <v>10.7</v>
      </c>
      <c r="CN564" s="10">
        <v>0</v>
      </c>
      <c r="CO564" s="10">
        <v>0</v>
      </c>
      <c r="CP564" s="10">
        <v>0</v>
      </c>
      <c r="CQ564" s="10">
        <v>0</v>
      </c>
      <c r="CR564" s="10">
        <v>10.4</v>
      </c>
      <c r="CS564" s="10">
        <v>0</v>
      </c>
      <c r="CT564" s="10">
        <v>0</v>
      </c>
      <c r="CU564" s="10">
        <v>0</v>
      </c>
      <c r="CV564" s="10">
        <v>0</v>
      </c>
      <c r="CW564" s="10">
        <v>10.5</v>
      </c>
      <c r="CX564" s="10">
        <v>0</v>
      </c>
      <c r="CY564" s="10">
        <v>677</v>
      </c>
      <c r="CZ564" s="10" t="s">
        <v>108</v>
      </c>
      <c r="DA564" s="10">
        <v>-4.7380000000000004</v>
      </c>
      <c r="DB564" s="10">
        <v>-2.2440000000000002</v>
      </c>
      <c r="DC564" s="10">
        <v>-80.785207421928646</v>
      </c>
      <c r="DD564" s="10">
        <v>37.466999999999999</v>
      </c>
      <c r="DE564" s="10">
        <v>0.90376114153442089</v>
      </c>
      <c r="DF564" s="10">
        <v>-5.0419999999999998</v>
      </c>
      <c r="DG564" s="10">
        <v>-2.6360000000000001</v>
      </c>
      <c r="DH564" s="10">
        <v>-92.293746540617917</v>
      </c>
      <c r="DI564" s="10">
        <v>35.591000000000001</v>
      </c>
      <c r="DJ564" s="10">
        <v>0.88619592257240354</v>
      </c>
      <c r="DK564" s="10">
        <v>-5.4459999999999997</v>
      </c>
      <c r="DL564" s="10">
        <v>-2.6720000000000002</v>
      </c>
      <c r="DM564" s="10">
        <v>-101.50442738019274</v>
      </c>
      <c r="DN564" s="10">
        <v>34.503999999999998</v>
      </c>
      <c r="DO564" s="10">
        <v>0.89776481155200849</v>
      </c>
    </row>
    <row r="565" spans="1:119" x14ac:dyDescent="0.25">
      <c r="A565" s="10">
        <v>642</v>
      </c>
      <c r="B565" s="10" t="s">
        <v>385</v>
      </c>
      <c r="R565" s="10">
        <v>642</v>
      </c>
      <c r="S565" s="10" t="s">
        <v>385</v>
      </c>
      <c r="T565" s="10">
        <v>0.1008</v>
      </c>
      <c r="U565" s="10">
        <v>3.2300000000000002E-2</v>
      </c>
      <c r="V565" s="10">
        <v>5.8221999999999996</v>
      </c>
      <c r="W565" s="10">
        <v>10.5</v>
      </c>
      <c r="Y565" s="10">
        <v>8.77E-2</v>
      </c>
      <c r="Z565" s="10">
        <v>2.4799999999999999E-2</v>
      </c>
      <c r="AA565" s="10">
        <v>5.0609000000000002</v>
      </c>
      <c r="AB565" s="10">
        <v>10.4</v>
      </c>
      <c r="AD565" s="10">
        <v>0.1615</v>
      </c>
      <c r="AE565" s="10">
        <v>5.3400000000000003E-2</v>
      </c>
      <c r="AF565" s="10">
        <v>9.4420000000000002</v>
      </c>
      <c r="AG565" s="10">
        <v>10.4</v>
      </c>
      <c r="AI565" s="10">
        <v>642</v>
      </c>
      <c r="AJ565" s="10" t="s">
        <v>385</v>
      </c>
      <c r="AK565" s="10">
        <v>0.1492</v>
      </c>
      <c r="AL565" s="10">
        <v>2.41E-2</v>
      </c>
      <c r="AM565" s="10">
        <v>8.3103999999999996</v>
      </c>
      <c r="AN565" s="10">
        <v>10.5</v>
      </c>
      <c r="AO565" s="10">
        <v>0.99</v>
      </c>
      <c r="AP565" s="10">
        <v>0.3</v>
      </c>
      <c r="AQ565" s="10">
        <v>5.1400000000000001E-2</v>
      </c>
      <c r="AR565" s="10">
        <v>17.061</v>
      </c>
      <c r="AS565" s="10">
        <v>10.3</v>
      </c>
      <c r="AT565" s="10">
        <v>0.99</v>
      </c>
      <c r="AU565" s="10">
        <v>0.45519999999999999</v>
      </c>
      <c r="AV565" s="10">
        <v>5.3699999999999998E-2</v>
      </c>
      <c r="AW565" s="10">
        <v>25.692599999999999</v>
      </c>
      <c r="AX565" s="10">
        <v>10.3</v>
      </c>
      <c r="AY565" s="10">
        <v>0.99</v>
      </c>
      <c r="AZ565" s="10">
        <v>642</v>
      </c>
      <c r="BA565" s="10" t="s">
        <v>385</v>
      </c>
      <c r="BB565" s="10">
        <v>0.15709999999999999</v>
      </c>
      <c r="BC565" s="10">
        <v>6.4699999999999994E-2</v>
      </c>
      <c r="BD565" s="10">
        <v>9.3452999999999999</v>
      </c>
      <c r="BE565" s="10">
        <v>10.5</v>
      </c>
      <c r="BF565" s="10">
        <v>0.92</v>
      </c>
      <c r="BG565" s="10">
        <v>0.35410000000000003</v>
      </c>
      <c r="BH565" s="10">
        <v>6.4500000000000002E-2</v>
      </c>
      <c r="BI565" s="10">
        <v>19.982099999999999</v>
      </c>
      <c r="BJ565" s="10">
        <v>10.4</v>
      </c>
      <c r="BK565" s="10">
        <v>0.98</v>
      </c>
      <c r="BL565" s="10">
        <v>0.48930000000000001</v>
      </c>
      <c r="BM565" s="10">
        <v>8.5500000000000007E-2</v>
      </c>
      <c r="BN565" s="10">
        <v>27.4694</v>
      </c>
      <c r="BO565" s="10">
        <v>10.44</v>
      </c>
      <c r="BP565" s="10">
        <v>0.99</v>
      </c>
      <c r="BQ565" s="10">
        <v>642</v>
      </c>
      <c r="BR565" s="10" t="s">
        <v>385</v>
      </c>
      <c r="BS565" s="10">
        <v>0.15440000000000001</v>
      </c>
      <c r="BT565" s="10">
        <v>4.2799999999999998E-2</v>
      </c>
      <c r="BU565" s="10">
        <v>8.7268000000000008</v>
      </c>
      <c r="BV565" s="10">
        <v>10.6</v>
      </c>
      <c r="BW565" s="10">
        <v>0.96</v>
      </c>
      <c r="BX565" s="10">
        <v>0.2616</v>
      </c>
      <c r="BY565" s="10">
        <v>5.3999999999999999E-2</v>
      </c>
      <c r="BZ565" s="10">
        <v>14.828799999999999</v>
      </c>
      <c r="CA565" s="10">
        <v>10.4</v>
      </c>
      <c r="CB565" s="10">
        <v>0.98</v>
      </c>
      <c r="CC565" s="10">
        <v>0.2928</v>
      </c>
      <c r="CD565" s="10">
        <v>6.6000000000000003E-2</v>
      </c>
      <c r="CE565" s="10">
        <v>16.348099999999999</v>
      </c>
      <c r="CF565" s="10">
        <v>10.6</v>
      </c>
      <c r="CG565" s="10">
        <v>0.98</v>
      </c>
      <c r="CH565" s="10">
        <v>642</v>
      </c>
      <c r="CI565" s="10" t="s">
        <v>385</v>
      </c>
      <c r="CJ565" s="10">
        <v>0.1236</v>
      </c>
      <c r="CK565" s="10">
        <v>6.3200000000000006E-2</v>
      </c>
      <c r="CL565" s="10">
        <v>7.4904999999999999</v>
      </c>
      <c r="CM565" s="10">
        <v>10.7</v>
      </c>
      <c r="CN565" s="10">
        <v>0.89</v>
      </c>
      <c r="CO565" s="10">
        <v>0.26640000000000003</v>
      </c>
      <c r="CP565" s="10">
        <v>8.2000000000000003E-2</v>
      </c>
      <c r="CQ565" s="10">
        <v>15.473800000000001</v>
      </c>
      <c r="CR565" s="10">
        <v>10.4</v>
      </c>
      <c r="CS565" s="10">
        <v>0.96</v>
      </c>
      <c r="CT565" s="10">
        <v>0.3412</v>
      </c>
      <c r="CU565" s="10">
        <v>0.19</v>
      </c>
      <c r="CV565" s="10">
        <v>21.473800000000001</v>
      </c>
      <c r="CW565" s="10">
        <v>10.5</v>
      </c>
      <c r="CX565" s="10">
        <v>0.87</v>
      </c>
      <c r="CY565" s="10">
        <v>678</v>
      </c>
      <c r="CZ565" s="10" t="s">
        <v>8</v>
      </c>
      <c r="DA565" s="10">
        <v>2.673</v>
      </c>
      <c r="DB565" s="10">
        <v>0.83299999999999996</v>
      </c>
      <c r="DC565" s="10">
        <v>43.524566816321283</v>
      </c>
      <c r="DD565" s="10">
        <v>37.139000000000003</v>
      </c>
      <c r="DE565" s="10">
        <v>0.95471482879237768</v>
      </c>
      <c r="DF565" s="10">
        <v>2.6309999999999998</v>
      </c>
      <c r="DG565" s="10">
        <v>0.81699999999999995</v>
      </c>
      <c r="DH565" s="10">
        <v>43.016029256367297</v>
      </c>
      <c r="DI565" s="10">
        <v>36.975999999999999</v>
      </c>
      <c r="DJ565" s="10">
        <v>0.95501451805942106</v>
      </c>
      <c r="DK565" s="10">
        <v>3.0289999999999999</v>
      </c>
      <c r="DL565" s="10">
        <v>0.95799999999999996</v>
      </c>
      <c r="DM565" s="10">
        <v>49.6864694149427</v>
      </c>
      <c r="DN565" s="10">
        <v>36.914999999999999</v>
      </c>
      <c r="DO565" s="10">
        <v>0.9534493678805892</v>
      </c>
    </row>
    <row r="566" spans="1:119" x14ac:dyDescent="0.25">
      <c r="A566" s="10">
        <v>643</v>
      </c>
      <c r="B566" s="10" t="s">
        <v>287</v>
      </c>
      <c r="C566" s="10">
        <v>0.05</v>
      </c>
      <c r="D566" s="10">
        <v>0.03</v>
      </c>
      <c r="E566" s="10">
        <v>3</v>
      </c>
      <c r="F566" s="10">
        <v>10.7</v>
      </c>
      <c r="G566" s="10">
        <v>0.89</v>
      </c>
      <c r="H566" s="10">
        <v>0.05</v>
      </c>
      <c r="I566" s="10">
        <v>0.02</v>
      </c>
      <c r="J566" s="10">
        <v>3</v>
      </c>
      <c r="K566" s="10">
        <v>10.5</v>
      </c>
      <c r="L566" s="10">
        <v>0.94</v>
      </c>
      <c r="M566" s="10">
        <v>0.05</v>
      </c>
      <c r="N566" s="10">
        <v>0.02</v>
      </c>
      <c r="O566" s="10">
        <v>3</v>
      </c>
      <c r="P566" s="10">
        <v>10.4</v>
      </c>
      <c r="Q566" s="10">
        <v>0.94</v>
      </c>
      <c r="R566" s="10">
        <v>643</v>
      </c>
      <c r="S566" s="10" t="s">
        <v>287</v>
      </c>
      <c r="T566" s="10">
        <v>7.5700000000000003E-2</v>
      </c>
      <c r="U566" s="10">
        <v>8.0000000000000002E-3</v>
      </c>
      <c r="V566" s="10">
        <v>4.1482999999999999</v>
      </c>
      <c r="W566" s="10">
        <v>10.6</v>
      </c>
      <c r="Y566" s="10">
        <v>9.7500000000000003E-2</v>
      </c>
      <c r="Z566" s="10">
        <v>1.4800000000000001E-2</v>
      </c>
      <c r="AA566" s="10">
        <v>5.4760999999999997</v>
      </c>
      <c r="AB566" s="10">
        <v>10.4</v>
      </c>
      <c r="AD566" s="10">
        <v>9.1700000000000004E-2</v>
      </c>
      <c r="AE566" s="10">
        <v>2.4199999999999999E-2</v>
      </c>
      <c r="AF566" s="10">
        <v>5.2659000000000002</v>
      </c>
      <c r="AG566" s="10">
        <v>10.4</v>
      </c>
      <c r="AI566" s="10">
        <v>643</v>
      </c>
      <c r="AJ566" s="10" t="s">
        <v>287</v>
      </c>
      <c r="AK566" s="10">
        <v>3.1300000000000001E-2</v>
      </c>
      <c r="AL566" s="10">
        <v>3.5000000000000001E-3</v>
      </c>
      <c r="AM566" s="10">
        <v>1.7154</v>
      </c>
      <c r="AN566" s="10">
        <v>10.6</v>
      </c>
      <c r="AO566" s="10">
        <v>0.99</v>
      </c>
      <c r="AP566" s="10">
        <v>5.7700000000000001E-2</v>
      </c>
      <c r="AQ566" s="10">
        <v>1.44E-2</v>
      </c>
      <c r="AR566" s="10">
        <v>3.3014000000000001</v>
      </c>
      <c r="AS566" s="10">
        <v>10.4</v>
      </c>
      <c r="AT566" s="10">
        <v>0.97</v>
      </c>
      <c r="AU566" s="10">
        <v>4.3299999999999998E-2</v>
      </c>
      <c r="AV566" s="10">
        <v>1.11E-2</v>
      </c>
      <c r="AW566" s="10">
        <v>2.4579</v>
      </c>
      <c r="AX566" s="10">
        <v>10.5</v>
      </c>
      <c r="AY566" s="10">
        <v>0.97</v>
      </c>
      <c r="AZ566" s="10">
        <v>643</v>
      </c>
      <c r="BA566" s="10" t="s">
        <v>287</v>
      </c>
      <c r="BB566" s="10">
        <v>4.48E-2</v>
      </c>
      <c r="BC566" s="10">
        <v>3.0099999999999998E-2</v>
      </c>
      <c r="BD566" s="10">
        <v>2.9956</v>
      </c>
      <c r="BE566" s="10">
        <v>10.4</v>
      </c>
      <c r="BF566" s="10">
        <v>0.83</v>
      </c>
      <c r="BG566" s="10">
        <v>5.1499999999999997E-2</v>
      </c>
      <c r="BH566" s="10">
        <v>1.8100000000000002E-2</v>
      </c>
      <c r="BI566" s="10">
        <v>3.0888</v>
      </c>
      <c r="BJ566" s="10">
        <v>10.199999999999999</v>
      </c>
      <c r="BK566" s="10">
        <v>0.94</v>
      </c>
      <c r="BL566" s="10">
        <v>1.7100000000000001E-2</v>
      </c>
      <c r="BM566" s="10">
        <v>4.4999999999999997E-3</v>
      </c>
      <c r="BN566" s="10">
        <v>0.9909</v>
      </c>
      <c r="BO566" s="10">
        <v>10.3</v>
      </c>
      <c r="BP566" s="10">
        <v>0.97</v>
      </c>
      <c r="BQ566" s="10">
        <v>643</v>
      </c>
      <c r="BR566" s="10" t="s">
        <v>287</v>
      </c>
      <c r="BS566" s="10">
        <v>3.2899999999999999E-2</v>
      </c>
      <c r="BT566" s="10">
        <v>5.1999999999999998E-3</v>
      </c>
      <c r="BU566" s="10">
        <v>1.7949999999999999</v>
      </c>
      <c r="BV566" s="10">
        <v>10.7</v>
      </c>
      <c r="BW566" s="10">
        <v>0.99</v>
      </c>
      <c r="BX566" s="10">
        <v>6.1499999999999999E-2</v>
      </c>
      <c r="BY566" s="10">
        <v>1.7600000000000001E-2</v>
      </c>
      <c r="BZ566" s="10">
        <v>3.5849000000000002</v>
      </c>
      <c r="CA566" s="10">
        <v>10.3</v>
      </c>
      <c r="CB566" s="10">
        <v>0.96</v>
      </c>
      <c r="CC566" s="10">
        <v>4.2799999999999998E-2</v>
      </c>
      <c r="CD566" s="10">
        <v>9.5999999999999992E-3</v>
      </c>
      <c r="CE566" s="10">
        <v>2.4091999999999998</v>
      </c>
      <c r="CF566" s="10">
        <v>10.5</v>
      </c>
      <c r="CG566" s="10">
        <v>0.98</v>
      </c>
      <c r="CH566" s="10">
        <v>643</v>
      </c>
      <c r="CI566" s="10" t="s">
        <v>287</v>
      </c>
      <c r="CJ566" s="10">
        <v>3.2899999999999999E-2</v>
      </c>
      <c r="CK566" s="10">
        <v>5.1999999999999998E-3</v>
      </c>
      <c r="CL566" s="10">
        <v>1.7949999999999999</v>
      </c>
      <c r="CM566" s="10">
        <v>10.7</v>
      </c>
      <c r="CN566" s="10">
        <v>0.99</v>
      </c>
      <c r="CO566" s="10">
        <v>6.1499999999999999E-2</v>
      </c>
      <c r="CP566" s="10">
        <v>1.7600000000000001E-2</v>
      </c>
      <c r="CQ566" s="10">
        <v>3.5503999999999998</v>
      </c>
      <c r="CR566" s="10">
        <v>10.4</v>
      </c>
      <c r="CS566" s="10">
        <v>0.96</v>
      </c>
      <c r="CT566" s="10">
        <v>4.2799999999999998E-2</v>
      </c>
      <c r="CU566" s="10">
        <v>9.5999999999999992E-3</v>
      </c>
      <c r="CV566" s="10">
        <v>2.4091999999999998</v>
      </c>
      <c r="CW566" s="10">
        <v>10.5</v>
      </c>
      <c r="CX566" s="10">
        <v>0.98</v>
      </c>
      <c r="CY566" s="10">
        <v>679</v>
      </c>
      <c r="CZ566" s="10" t="s">
        <v>9</v>
      </c>
      <c r="DA566" s="10">
        <v>-4.7380000000000004</v>
      </c>
      <c r="DB566" s="10">
        <v>-2.2440000000000002</v>
      </c>
      <c r="DC566" s="10">
        <v>-80.785207421928646</v>
      </c>
      <c r="DD566" s="10">
        <v>37.466999999999999</v>
      </c>
      <c r="DE566" s="10">
        <v>0.90376114153442089</v>
      </c>
      <c r="DF566" s="10">
        <v>-5.0419999999999998</v>
      </c>
      <c r="DG566" s="10">
        <v>-2.6360000000000001</v>
      </c>
      <c r="DH566" s="10">
        <v>-92.293746540617917</v>
      </c>
      <c r="DI566" s="10">
        <v>35.591000000000001</v>
      </c>
      <c r="DJ566" s="10">
        <v>0.88619592257240354</v>
      </c>
      <c r="DK566" s="10">
        <v>-5.4459999999999997</v>
      </c>
      <c r="DL566" s="10">
        <v>-2.6720000000000002</v>
      </c>
      <c r="DM566" s="10">
        <v>-101.50442738019274</v>
      </c>
      <c r="DN566" s="10">
        <v>34.503999999999998</v>
      </c>
      <c r="DO566" s="10">
        <v>0.89776481155200849</v>
      </c>
    </row>
    <row r="567" spans="1:119" x14ac:dyDescent="0.25">
      <c r="A567" s="10">
        <v>644</v>
      </c>
      <c r="B567" s="10" t="s">
        <v>291</v>
      </c>
      <c r="C567" s="10">
        <v>0</v>
      </c>
      <c r="D567" s="10">
        <v>0</v>
      </c>
      <c r="E567" s="10">
        <v>0</v>
      </c>
      <c r="F567" s="10">
        <v>10.7</v>
      </c>
      <c r="G567" s="10">
        <v>0</v>
      </c>
      <c r="H567" s="10">
        <v>0</v>
      </c>
      <c r="I567" s="10">
        <v>0</v>
      </c>
      <c r="J567" s="10">
        <v>0</v>
      </c>
      <c r="K567" s="10">
        <v>10.5</v>
      </c>
      <c r="L567" s="10">
        <v>0</v>
      </c>
      <c r="M567" s="10">
        <v>0</v>
      </c>
      <c r="N567" s="10">
        <v>0</v>
      </c>
      <c r="O567" s="10">
        <v>0</v>
      </c>
      <c r="P567" s="10">
        <v>10.4</v>
      </c>
      <c r="Q567" s="10">
        <v>0</v>
      </c>
      <c r="R567" s="10">
        <v>644</v>
      </c>
      <c r="S567" s="10" t="s">
        <v>291</v>
      </c>
      <c r="T567" s="10">
        <v>0.14219999999999999</v>
      </c>
      <c r="U567" s="10">
        <v>4.3700000000000003E-2</v>
      </c>
      <c r="V567" s="10">
        <v>8.1013000000000002</v>
      </c>
      <c r="W567" s="10">
        <v>10.6</v>
      </c>
      <c r="Y567" s="10">
        <v>0.45810000000000001</v>
      </c>
      <c r="Z567" s="10">
        <v>0.2321</v>
      </c>
      <c r="AA567" s="10">
        <v>28.5091</v>
      </c>
      <c r="AB567" s="10">
        <v>10.4</v>
      </c>
      <c r="AD567" s="10">
        <v>0.3039</v>
      </c>
      <c r="AE567" s="10">
        <v>0.1087</v>
      </c>
      <c r="AF567" s="10">
        <v>17.920500000000001</v>
      </c>
      <c r="AG567" s="10">
        <v>10.4</v>
      </c>
      <c r="AI567" s="10">
        <v>644</v>
      </c>
      <c r="AJ567" s="10" t="s">
        <v>291</v>
      </c>
      <c r="AK567" s="10">
        <v>0.1091</v>
      </c>
      <c r="AL567" s="10">
        <v>5.2200000000000003E-2</v>
      </c>
      <c r="AM567" s="10">
        <v>6.5875000000000004</v>
      </c>
      <c r="AN567" s="10">
        <v>10.6</v>
      </c>
      <c r="AO567" s="10">
        <v>0.9</v>
      </c>
      <c r="AP567" s="10">
        <v>0.4904</v>
      </c>
      <c r="AQ567" s="10">
        <v>0.19450000000000001</v>
      </c>
      <c r="AR567" s="10">
        <v>29.287400000000002</v>
      </c>
      <c r="AS567" s="10">
        <v>10.4</v>
      </c>
      <c r="AT567" s="10">
        <v>0.93</v>
      </c>
      <c r="AU567" s="10">
        <v>0.38750000000000001</v>
      </c>
      <c r="AV567" s="10">
        <v>0.1636</v>
      </c>
      <c r="AW567" s="10">
        <v>23.1281</v>
      </c>
      <c r="AX567" s="10">
        <v>10.5</v>
      </c>
      <c r="AY567" s="10">
        <v>0.92</v>
      </c>
      <c r="AZ567" s="10">
        <v>644</v>
      </c>
      <c r="BA567" s="10" t="s">
        <v>291</v>
      </c>
      <c r="BB567" s="10">
        <v>0.14149999999999999</v>
      </c>
      <c r="BC567" s="10">
        <v>0.16189999999999999</v>
      </c>
      <c r="BD567" s="10">
        <v>11.9383</v>
      </c>
      <c r="BE567" s="10">
        <v>10.4</v>
      </c>
      <c r="BF567" s="10">
        <v>0.66</v>
      </c>
      <c r="BG567" s="10">
        <v>0.2767</v>
      </c>
      <c r="BH567" s="10">
        <v>0.1651</v>
      </c>
      <c r="BI567" s="10">
        <v>18.240500000000001</v>
      </c>
      <c r="BJ567" s="10">
        <v>10.199999999999999</v>
      </c>
      <c r="BK567" s="10">
        <v>0.86</v>
      </c>
      <c r="BL567" s="10">
        <v>0.40510000000000002</v>
      </c>
      <c r="BM567" s="10">
        <v>0.18329999999999999</v>
      </c>
      <c r="BN567" s="10">
        <v>24.9224</v>
      </c>
      <c r="BO567" s="10">
        <v>10.3</v>
      </c>
      <c r="BP567" s="10">
        <v>0.91</v>
      </c>
      <c r="BQ567" s="10">
        <v>644</v>
      </c>
      <c r="BR567" s="10" t="s">
        <v>291</v>
      </c>
      <c r="BS567" s="10">
        <v>0</v>
      </c>
      <c r="BT567" s="10">
        <v>0</v>
      </c>
      <c r="BU567" s="10">
        <v>0</v>
      </c>
      <c r="BV567" s="10">
        <v>10.7</v>
      </c>
      <c r="BW567" s="10">
        <v>0</v>
      </c>
      <c r="BX567" s="10">
        <v>0</v>
      </c>
      <c r="BY567" s="10">
        <v>0</v>
      </c>
      <c r="BZ567" s="10">
        <v>0</v>
      </c>
      <c r="CA567" s="10">
        <v>10.3</v>
      </c>
      <c r="CB567" s="10">
        <v>0</v>
      </c>
      <c r="CC567" s="10">
        <v>0</v>
      </c>
      <c r="CD567" s="10">
        <v>0</v>
      </c>
      <c r="CE567" s="10">
        <v>0</v>
      </c>
      <c r="CF567" s="10">
        <v>10.5</v>
      </c>
      <c r="CG567" s="10">
        <v>0</v>
      </c>
      <c r="CH567" s="10">
        <v>644</v>
      </c>
      <c r="CI567" s="10" t="s">
        <v>291</v>
      </c>
      <c r="CJ567" s="10">
        <v>0.17050000000000001</v>
      </c>
      <c r="CK567" s="10">
        <v>7.2599999999999998E-2</v>
      </c>
      <c r="CL567" s="10">
        <v>10</v>
      </c>
      <c r="CM567" s="10">
        <v>10.7</v>
      </c>
      <c r="CN567" s="10">
        <v>0.92</v>
      </c>
      <c r="CO567" s="10">
        <v>0.28170000000000001</v>
      </c>
      <c r="CP567" s="10">
        <v>0.12</v>
      </c>
      <c r="CQ567" s="10">
        <v>17</v>
      </c>
      <c r="CR567" s="10">
        <v>10.4</v>
      </c>
      <c r="CS567" s="10">
        <v>0.92</v>
      </c>
      <c r="CT567" s="10">
        <v>0.41830000000000001</v>
      </c>
      <c r="CU567" s="10">
        <v>0.1782</v>
      </c>
      <c r="CV567" s="10">
        <v>25</v>
      </c>
      <c r="CW567" s="10">
        <v>10.5</v>
      </c>
      <c r="CX567" s="10">
        <v>0.92</v>
      </c>
      <c r="CY567" s="10">
        <v>680</v>
      </c>
      <c r="CZ567" s="10" t="s">
        <v>10</v>
      </c>
    </row>
    <row r="568" spans="1:119" x14ac:dyDescent="0.25">
      <c r="A568" s="10">
        <v>645</v>
      </c>
      <c r="B568" s="10" t="s">
        <v>307</v>
      </c>
      <c r="C568" s="10">
        <v>0.09</v>
      </c>
      <c r="D568" s="10">
        <v>0.01</v>
      </c>
      <c r="E568" s="10">
        <v>5</v>
      </c>
      <c r="F568" s="10">
        <v>10.7</v>
      </c>
      <c r="G568" s="10">
        <v>0.99</v>
      </c>
      <c r="H568" s="10">
        <v>0.18</v>
      </c>
      <c r="I568" s="10">
        <v>0.04</v>
      </c>
      <c r="J568" s="10">
        <v>10</v>
      </c>
      <c r="K568" s="10">
        <v>10.5</v>
      </c>
      <c r="L568" s="10">
        <v>0.97</v>
      </c>
      <c r="M568" s="10">
        <v>0.09</v>
      </c>
      <c r="N568" s="10">
        <v>0.02</v>
      </c>
      <c r="O568" s="10">
        <v>5</v>
      </c>
      <c r="P568" s="10">
        <v>10.4</v>
      </c>
      <c r="Q568" s="10">
        <v>0.97</v>
      </c>
      <c r="R568" s="10">
        <v>645</v>
      </c>
      <c r="S568" s="10" t="s">
        <v>307</v>
      </c>
      <c r="T568" s="10">
        <v>0.27300000000000002</v>
      </c>
      <c r="U568" s="10">
        <v>2.07E-2</v>
      </c>
      <c r="V568" s="10">
        <v>14.911799999999999</v>
      </c>
      <c r="W568" s="10">
        <v>10.6</v>
      </c>
      <c r="Y568" s="10">
        <v>0.34110000000000001</v>
      </c>
      <c r="Z568" s="10">
        <v>6.5699999999999995E-2</v>
      </c>
      <c r="AA568" s="10">
        <v>19.2865</v>
      </c>
      <c r="AB568" s="10">
        <v>10.4</v>
      </c>
      <c r="AD568" s="10">
        <v>0.1782</v>
      </c>
      <c r="AE568" s="10">
        <v>3.5499999999999997E-2</v>
      </c>
      <c r="AF568" s="10">
        <v>10.0878</v>
      </c>
      <c r="AG568" s="10">
        <v>10.4</v>
      </c>
      <c r="AI568" s="10">
        <v>645</v>
      </c>
      <c r="AJ568" s="10" t="s">
        <v>307</v>
      </c>
      <c r="AK568" s="10">
        <v>8.5000000000000006E-3</v>
      </c>
      <c r="AL568" s="10">
        <v>8.9999999999999998E-4</v>
      </c>
      <c r="AM568" s="10">
        <v>0.46560000000000001</v>
      </c>
      <c r="AN568" s="10">
        <v>10.6</v>
      </c>
      <c r="AO568" s="10">
        <v>0.99</v>
      </c>
      <c r="AP568" s="10">
        <v>0.39</v>
      </c>
      <c r="AQ568" s="10">
        <v>5.5599999999999997E-2</v>
      </c>
      <c r="AR568" s="10">
        <v>21.869599999999998</v>
      </c>
      <c r="AS568" s="10">
        <v>10.4</v>
      </c>
      <c r="AT568" s="10">
        <v>0.99</v>
      </c>
      <c r="AU568" s="10">
        <v>0.28179999999999999</v>
      </c>
      <c r="AV568" s="10">
        <v>3.7400000000000003E-2</v>
      </c>
      <c r="AW568" s="10">
        <v>15.630800000000001</v>
      </c>
      <c r="AX568" s="10">
        <v>10.5</v>
      </c>
      <c r="AY568" s="10">
        <v>0.99</v>
      </c>
      <c r="AZ568" s="10">
        <v>645</v>
      </c>
      <c r="BA568" s="10" t="s">
        <v>307</v>
      </c>
      <c r="BB568" s="10">
        <v>7.46E-2</v>
      </c>
      <c r="BC568" s="10">
        <v>5.0200000000000002E-2</v>
      </c>
      <c r="BD568" s="10">
        <v>4.9927000000000001</v>
      </c>
      <c r="BE568" s="10">
        <v>10.4</v>
      </c>
      <c r="BF568" s="10">
        <v>0.83</v>
      </c>
      <c r="BG568" s="10">
        <v>0.25740000000000002</v>
      </c>
      <c r="BH568" s="10">
        <v>9.0399999999999994E-2</v>
      </c>
      <c r="BI568" s="10">
        <v>15.444100000000001</v>
      </c>
      <c r="BJ568" s="10">
        <v>10.199999999999999</v>
      </c>
      <c r="BK568" s="10">
        <v>0.94</v>
      </c>
      <c r="BL568" s="10">
        <v>8.5400000000000004E-2</v>
      </c>
      <c r="BM568" s="10">
        <v>2.2700000000000001E-2</v>
      </c>
      <c r="BN568" s="10">
        <v>4.9546999999999999</v>
      </c>
      <c r="BO568" s="10">
        <v>10.3</v>
      </c>
      <c r="BP568" s="10">
        <v>0.97</v>
      </c>
      <c r="BQ568" s="10">
        <v>645</v>
      </c>
      <c r="BR568" s="10" t="s">
        <v>307</v>
      </c>
      <c r="BS568" s="10">
        <v>2.7000000000000001E-3</v>
      </c>
      <c r="BT568" s="10">
        <v>0</v>
      </c>
      <c r="BU568" s="10">
        <v>0.1457</v>
      </c>
      <c r="BV568" s="10">
        <v>10.7</v>
      </c>
      <c r="BW568" s="10">
        <v>1</v>
      </c>
      <c r="BX568" s="10">
        <v>0.1716</v>
      </c>
      <c r="BY568" s="10">
        <v>5.7299999999999997E-2</v>
      </c>
      <c r="BZ568" s="10">
        <v>10.1408</v>
      </c>
      <c r="CA568" s="10">
        <v>10.3</v>
      </c>
      <c r="CB568" s="10">
        <v>0.95</v>
      </c>
      <c r="CC568" s="10">
        <v>0.1008</v>
      </c>
      <c r="CD568" s="10">
        <v>3.1800000000000002E-2</v>
      </c>
      <c r="CE568" s="10">
        <v>5.8117999999999999</v>
      </c>
      <c r="CF568" s="10">
        <v>10.5</v>
      </c>
      <c r="CG568" s="10">
        <v>0.95</v>
      </c>
      <c r="CH568" s="10">
        <v>645</v>
      </c>
      <c r="CI568" s="10" t="s">
        <v>307</v>
      </c>
      <c r="CJ568" s="10">
        <v>0.27239999999999998</v>
      </c>
      <c r="CK568" s="10">
        <v>5.5300000000000002E-2</v>
      </c>
      <c r="CL568" s="10">
        <v>15</v>
      </c>
      <c r="CM568" s="10">
        <v>10.7</v>
      </c>
      <c r="CN568" s="10">
        <v>0.98</v>
      </c>
      <c r="CO568" s="10">
        <v>0.26479999999999998</v>
      </c>
      <c r="CP568" s="10">
        <v>5.3800000000000001E-2</v>
      </c>
      <c r="CQ568" s="10">
        <v>15</v>
      </c>
      <c r="CR568" s="10">
        <v>10.4</v>
      </c>
      <c r="CS568" s="10">
        <v>0.98</v>
      </c>
      <c r="CT568" s="10">
        <v>0.1782</v>
      </c>
      <c r="CU568" s="10">
        <v>3.6200000000000003E-2</v>
      </c>
      <c r="CV568" s="10">
        <v>10</v>
      </c>
      <c r="CW568" s="10">
        <v>10.5</v>
      </c>
      <c r="CX568" s="10">
        <v>0.98</v>
      </c>
      <c r="CY568" s="10">
        <v>681</v>
      </c>
      <c r="CZ568" s="10" t="s">
        <v>11</v>
      </c>
      <c r="DA568" s="10">
        <v>4.7160000000000002</v>
      </c>
      <c r="DB568" s="10">
        <v>2.0379999999999998</v>
      </c>
      <c r="DC568" s="10">
        <v>285.20650000000001</v>
      </c>
      <c r="DD568" s="10">
        <v>10.4</v>
      </c>
      <c r="DE568" s="10">
        <v>0.91800000000000004</v>
      </c>
      <c r="DF568" s="10">
        <v>5.0129999999999999</v>
      </c>
      <c r="DG568" s="10">
        <v>2.3660000000000001</v>
      </c>
      <c r="DH568" s="10">
        <v>304.80220000000003</v>
      </c>
      <c r="DI568" s="10">
        <v>10.5</v>
      </c>
      <c r="DJ568" s="10">
        <v>0.90400000000000003</v>
      </c>
      <c r="DK568" s="10">
        <v>5.4109999999999996</v>
      </c>
      <c r="DL568" s="10">
        <v>2.3460000000000001</v>
      </c>
      <c r="DM568" s="10">
        <v>321.22899999999998</v>
      </c>
      <c r="DN568" s="10">
        <v>10.6</v>
      </c>
      <c r="DO568" s="10">
        <v>0.91700000000000004</v>
      </c>
    </row>
    <row r="569" spans="1:119" x14ac:dyDescent="0.25">
      <c r="A569" s="10">
        <v>646</v>
      </c>
      <c r="B569" s="10" t="s">
        <v>292</v>
      </c>
      <c r="C569" s="10">
        <v>0.08</v>
      </c>
      <c r="D569" s="10">
        <v>0.04</v>
      </c>
      <c r="E569" s="10">
        <v>5</v>
      </c>
      <c r="F569" s="10">
        <v>10.7</v>
      </c>
      <c r="G569" s="10">
        <v>0.89</v>
      </c>
      <c r="H569" s="10">
        <v>0.08</v>
      </c>
      <c r="I569" s="10">
        <v>0.04</v>
      </c>
      <c r="J569" s="10">
        <v>5</v>
      </c>
      <c r="K569" s="10">
        <v>10.5</v>
      </c>
      <c r="L569" s="10">
        <v>0.89</v>
      </c>
      <c r="M569" s="10">
        <v>0.08</v>
      </c>
      <c r="N569" s="10">
        <v>0.04</v>
      </c>
      <c r="O569" s="10">
        <v>5</v>
      </c>
      <c r="P569" s="10">
        <v>10.4</v>
      </c>
      <c r="Q569" s="10">
        <v>0.89</v>
      </c>
      <c r="R569" s="10">
        <v>646</v>
      </c>
      <c r="S569" s="10" t="s">
        <v>292</v>
      </c>
      <c r="T569" s="10">
        <v>0</v>
      </c>
      <c r="U569" s="10">
        <v>0</v>
      </c>
      <c r="V569" s="10">
        <v>0</v>
      </c>
      <c r="W569" s="10">
        <v>10.6</v>
      </c>
      <c r="Y569" s="10">
        <v>0</v>
      </c>
      <c r="Z569" s="10">
        <v>0</v>
      </c>
      <c r="AA569" s="10">
        <v>0</v>
      </c>
      <c r="AB569" s="10">
        <v>10.4</v>
      </c>
      <c r="AD569" s="10">
        <v>0</v>
      </c>
      <c r="AE569" s="10">
        <v>0</v>
      </c>
      <c r="AF569" s="10">
        <v>0</v>
      </c>
      <c r="AG569" s="10">
        <v>10.4</v>
      </c>
      <c r="AI569" s="10">
        <v>646</v>
      </c>
      <c r="AJ569" s="10" t="s">
        <v>292</v>
      </c>
      <c r="AK569" s="10">
        <v>4.36E-2</v>
      </c>
      <c r="AL569" s="10">
        <v>2.3E-2</v>
      </c>
      <c r="AM569" s="10">
        <v>2.6848999999999998</v>
      </c>
      <c r="AN569" s="10">
        <v>10.6</v>
      </c>
      <c r="AO569" s="10">
        <v>0.88</v>
      </c>
      <c r="AP569" s="10">
        <v>0.1474</v>
      </c>
      <c r="AQ569" s="10">
        <v>2.6700000000000002E-2</v>
      </c>
      <c r="AR569" s="10">
        <v>8.3160000000000007</v>
      </c>
      <c r="AS569" s="10">
        <v>10.4</v>
      </c>
      <c r="AT569" s="10">
        <v>0.98</v>
      </c>
      <c r="AU569" s="10">
        <v>3.8E-3</v>
      </c>
      <c r="AV569" s="10">
        <v>2E-3</v>
      </c>
      <c r="AW569" s="10">
        <v>0.2361</v>
      </c>
      <c r="AX569" s="10">
        <v>10.5</v>
      </c>
      <c r="AY569" s="10">
        <v>0.88</v>
      </c>
      <c r="AZ569" s="10">
        <v>646</v>
      </c>
      <c r="BA569" s="10" t="s">
        <v>292</v>
      </c>
      <c r="BB569" s="10">
        <v>0</v>
      </c>
      <c r="BC569" s="10">
        <v>0</v>
      </c>
      <c r="BD569" s="10">
        <v>0</v>
      </c>
      <c r="BE569" s="10">
        <v>10.4</v>
      </c>
      <c r="BF569" s="10">
        <v>0</v>
      </c>
      <c r="BG569" s="10">
        <v>0</v>
      </c>
      <c r="BH569" s="10">
        <v>0</v>
      </c>
      <c r="BI569" s="10">
        <v>0</v>
      </c>
      <c r="BJ569" s="10">
        <v>10.199999999999999</v>
      </c>
      <c r="BK569" s="10">
        <v>0</v>
      </c>
      <c r="BL569" s="10">
        <v>0</v>
      </c>
      <c r="BM569" s="10">
        <v>0</v>
      </c>
      <c r="BN569" s="10">
        <v>0</v>
      </c>
      <c r="BO569" s="10">
        <v>10.3</v>
      </c>
      <c r="BP569" s="10">
        <v>0</v>
      </c>
      <c r="BQ569" s="10">
        <v>646</v>
      </c>
      <c r="BR569" s="10" t="s">
        <v>292</v>
      </c>
      <c r="BS569" s="10">
        <v>0.06</v>
      </c>
      <c r="BT569" s="10">
        <v>1.52E-2</v>
      </c>
      <c r="BU569" s="10">
        <v>3.3397000000000001</v>
      </c>
      <c r="BV569" s="10">
        <v>10.7</v>
      </c>
      <c r="BW569" s="10">
        <v>0.97</v>
      </c>
      <c r="BX569" s="10">
        <v>0.18479999999999999</v>
      </c>
      <c r="BY569" s="10">
        <v>2.8000000000000001E-2</v>
      </c>
      <c r="BZ569" s="10">
        <v>10.476900000000001</v>
      </c>
      <c r="CA569" s="10">
        <v>10.3</v>
      </c>
      <c r="CB569" s="10">
        <v>0.99</v>
      </c>
      <c r="CC569" s="10">
        <v>8.1600000000000006E-2</v>
      </c>
      <c r="CD569" s="10">
        <v>1.3599999999999999E-2</v>
      </c>
      <c r="CE569" s="10">
        <v>4.5487000000000002</v>
      </c>
      <c r="CF569" s="10">
        <v>10.5</v>
      </c>
      <c r="CG569" s="10">
        <v>0.99</v>
      </c>
      <c r="CH569" s="10">
        <v>646</v>
      </c>
      <c r="CI569" s="10" t="s">
        <v>292</v>
      </c>
      <c r="CJ569" s="10">
        <v>8.43E-2</v>
      </c>
      <c r="CK569" s="10">
        <v>3.8399999999999997E-2</v>
      </c>
      <c r="CL569" s="10">
        <v>5</v>
      </c>
      <c r="CM569" s="10">
        <v>10.7</v>
      </c>
      <c r="CN569" s="10">
        <v>0.91</v>
      </c>
      <c r="CO569" s="10">
        <v>8.7400000000000005E-2</v>
      </c>
      <c r="CP569" s="10">
        <v>2.1899999999999999E-2</v>
      </c>
      <c r="CQ569" s="10">
        <v>5</v>
      </c>
      <c r="CR569" s="10">
        <v>10.4</v>
      </c>
      <c r="CS569" s="10">
        <v>0.97</v>
      </c>
      <c r="CT569" s="10">
        <v>8.9099999999999999E-2</v>
      </c>
      <c r="CU569" s="10">
        <v>1.8100000000000002E-2</v>
      </c>
      <c r="CV569" s="10">
        <v>5</v>
      </c>
      <c r="CW569" s="10">
        <v>10.5</v>
      </c>
      <c r="CX569" s="10">
        <v>0.98</v>
      </c>
      <c r="CY569" s="10">
        <v>682</v>
      </c>
      <c r="CZ569" s="10" t="s">
        <v>305</v>
      </c>
      <c r="DA569" s="10">
        <v>0.74580000000000002</v>
      </c>
      <c r="DB569" s="10">
        <v>0.36120000000000002</v>
      </c>
      <c r="DC569" s="10">
        <v>46</v>
      </c>
      <c r="DD569" s="10">
        <v>10.4</v>
      </c>
      <c r="DE569" s="10">
        <v>0.9</v>
      </c>
      <c r="DF569" s="10">
        <v>0.75290000000000001</v>
      </c>
      <c r="DG569" s="10">
        <v>0.36470000000000002</v>
      </c>
      <c r="DH569" s="10">
        <v>46</v>
      </c>
      <c r="DI569" s="10">
        <v>10.5</v>
      </c>
      <c r="DJ569" s="10">
        <v>0.9</v>
      </c>
      <c r="DK569" s="10">
        <v>0.7601</v>
      </c>
      <c r="DL569" s="10">
        <v>0.36809999999999998</v>
      </c>
      <c r="DM569" s="10">
        <v>46</v>
      </c>
      <c r="DN569" s="10">
        <v>10.6</v>
      </c>
      <c r="DO569" s="10">
        <v>0.9</v>
      </c>
    </row>
    <row r="570" spans="1:119" x14ac:dyDescent="0.25">
      <c r="A570" s="10">
        <v>647</v>
      </c>
      <c r="B570" s="10" t="s">
        <v>293</v>
      </c>
      <c r="C570" s="10">
        <v>0</v>
      </c>
      <c r="D570" s="10">
        <v>0</v>
      </c>
      <c r="E570" s="10">
        <v>0</v>
      </c>
      <c r="F570" s="10">
        <v>10.7</v>
      </c>
      <c r="G570" s="10">
        <v>0</v>
      </c>
      <c r="H570" s="10">
        <v>0</v>
      </c>
      <c r="I570" s="10">
        <v>0</v>
      </c>
      <c r="J570" s="10">
        <v>0</v>
      </c>
      <c r="K570" s="10">
        <v>10.5</v>
      </c>
      <c r="L570" s="10">
        <v>0</v>
      </c>
      <c r="M570" s="10">
        <v>0</v>
      </c>
      <c r="N570" s="10">
        <v>0</v>
      </c>
      <c r="O570" s="10">
        <v>0</v>
      </c>
      <c r="P570" s="10">
        <v>10.4</v>
      </c>
      <c r="Q570" s="10">
        <v>0</v>
      </c>
      <c r="R570" s="10">
        <v>647</v>
      </c>
      <c r="S570" s="10" t="s">
        <v>293</v>
      </c>
      <c r="T570" s="10">
        <v>0</v>
      </c>
      <c r="U570" s="10">
        <v>0</v>
      </c>
      <c r="V570" s="10">
        <v>0</v>
      </c>
      <c r="W570" s="10">
        <v>10.6</v>
      </c>
      <c r="Y570" s="10">
        <v>0</v>
      </c>
      <c r="Z570" s="10">
        <v>0</v>
      </c>
      <c r="AA570" s="10">
        <v>0</v>
      </c>
      <c r="AB570" s="10">
        <v>10.4</v>
      </c>
      <c r="AD570" s="10">
        <v>0</v>
      </c>
      <c r="AE570" s="10">
        <v>0</v>
      </c>
      <c r="AF570" s="10">
        <v>0</v>
      </c>
      <c r="AG570" s="10">
        <v>10.4</v>
      </c>
      <c r="AI570" s="10">
        <v>647</v>
      </c>
      <c r="AJ570" s="10" t="s">
        <v>293</v>
      </c>
      <c r="AK570" s="10">
        <v>0</v>
      </c>
      <c r="AL570" s="10">
        <v>0</v>
      </c>
      <c r="AM570" s="10">
        <v>0</v>
      </c>
      <c r="AN570" s="10">
        <v>10.6</v>
      </c>
      <c r="AO570" s="10">
        <v>0</v>
      </c>
      <c r="AP570" s="10">
        <v>0</v>
      </c>
      <c r="AQ570" s="10">
        <v>0</v>
      </c>
      <c r="AR570" s="10">
        <v>0</v>
      </c>
      <c r="AS570" s="10">
        <v>10.4</v>
      </c>
      <c r="AT570" s="10">
        <v>0</v>
      </c>
      <c r="AU570" s="10">
        <v>0</v>
      </c>
      <c r="AV570" s="10">
        <v>0</v>
      </c>
      <c r="AW570" s="10">
        <v>0</v>
      </c>
      <c r="AX570" s="10">
        <v>10.5</v>
      </c>
      <c r="AY570" s="10">
        <v>0</v>
      </c>
      <c r="AZ570" s="10">
        <v>647</v>
      </c>
      <c r="BA570" s="10" t="s">
        <v>293</v>
      </c>
      <c r="BB570" s="10">
        <v>0</v>
      </c>
      <c r="BC570" s="10">
        <v>0</v>
      </c>
      <c r="BD570" s="10">
        <v>0</v>
      </c>
      <c r="BE570" s="10">
        <v>10.4</v>
      </c>
      <c r="BF570" s="10">
        <v>0</v>
      </c>
      <c r="BG570" s="10">
        <v>0</v>
      </c>
      <c r="BH570" s="10">
        <v>0</v>
      </c>
      <c r="BI570" s="10">
        <v>0</v>
      </c>
      <c r="BJ570" s="10">
        <v>10.199999999999999</v>
      </c>
      <c r="BK570" s="10">
        <v>0</v>
      </c>
      <c r="BL570" s="10">
        <v>0</v>
      </c>
      <c r="BM570" s="10">
        <v>0</v>
      </c>
      <c r="BN570" s="10">
        <v>0</v>
      </c>
      <c r="BO570" s="10">
        <v>10.3</v>
      </c>
      <c r="BP570" s="10">
        <v>0</v>
      </c>
      <c r="BQ570" s="10">
        <v>647</v>
      </c>
      <c r="BR570" s="10" t="s">
        <v>293</v>
      </c>
      <c r="BS570" s="10">
        <v>0</v>
      </c>
      <c r="BT570" s="10">
        <v>0</v>
      </c>
      <c r="BU570" s="10">
        <v>0</v>
      </c>
      <c r="BV570" s="10">
        <v>10.7</v>
      </c>
      <c r="BW570" s="10">
        <v>0</v>
      </c>
      <c r="BX570" s="10">
        <v>0</v>
      </c>
      <c r="BY570" s="10">
        <v>0</v>
      </c>
      <c r="BZ570" s="10">
        <v>0</v>
      </c>
      <c r="CA570" s="10">
        <v>10.3</v>
      </c>
      <c r="CB570" s="10">
        <v>0</v>
      </c>
      <c r="CC570" s="10">
        <v>0</v>
      </c>
      <c r="CD570" s="10">
        <v>0</v>
      </c>
      <c r="CE570" s="10">
        <v>0</v>
      </c>
      <c r="CF570" s="10">
        <v>10.5</v>
      </c>
      <c r="CG570" s="10">
        <v>0</v>
      </c>
      <c r="CH570" s="10">
        <v>647</v>
      </c>
      <c r="CI570" s="10" t="s">
        <v>293</v>
      </c>
      <c r="CJ570" s="10">
        <v>0</v>
      </c>
      <c r="CK570" s="10">
        <v>0</v>
      </c>
      <c r="CL570" s="10">
        <v>0</v>
      </c>
      <c r="CM570" s="10">
        <v>10.7</v>
      </c>
      <c r="CN570" s="10">
        <v>0</v>
      </c>
      <c r="CO570" s="10">
        <v>0</v>
      </c>
      <c r="CP570" s="10">
        <v>0</v>
      </c>
      <c r="CQ570" s="10">
        <v>0</v>
      </c>
      <c r="CR570" s="10">
        <v>10.4</v>
      </c>
      <c r="CS570" s="10">
        <v>0</v>
      </c>
      <c r="CT570" s="10">
        <v>0</v>
      </c>
      <c r="CU570" s="10">
        <v>0</v>
      </c>
      <c r="CV570" s="10">
        <v>0</v>
      </c>
      <c r="CW570" s="10">
        <v>10.5</v>
      </c>
      <c r="CX570" s="10">
        <v>0</v>
      </c>
      <c r="CY570" s="10">
        <v>683</v>
      </c>
      <c r="CZ570" s="10" t="s">
        <v>288</v>
      </c>
      <c r="DA570" s="10">
        <v>0</v>
      </c>
      <c r="DB570" s="10">
        <v>0</v>
      </c>
      <c r="DC570" s="10">
        <v>0</v>
      </c>
      <c r="DD570" s="10">
        <v>10.4</v>
      </c>
      <c r="DE570" s="10">
        <v>0</v>
      </c>
      <c r="DF570" s="10">
        <v>0</v>
      </c>
      <c r="DG570" s="10">
        <v>0</v>
      </c>
      <c r="DH570" s="10">
        <v>0</v>
      </c>
      <c r="DI570" s="10">
        <v>10.5</v>
      </c>
      <c r="DJ570" s="10">
        <v>0</v>
      </c>
      <c r="DK570" s="10">
        <v>0</v>
      </c>
      <c r="DL570" s="10">
        <v>0</v>
      </c>
      <c r="DM570" s="10">
        <v>0</v>
      </c>
      <c r="DN570" s="10">
        <v>10.6</v>
      </c>
      <c r="DO570" s="10">
        <v>0</v>
      </c>
    </row>
    <row r="571" spans="1:119" x14ac:dyDescent="0.25">
      <c r="A571" s="10">
        <v>648</v>
      </c>
      <c r="B571" s="10" t="s">
        <v>294</v>
      </c>
      <c r="C571" s="10">
        <v>0.26</v>
      </c>
      <c r="D571" s="10">
        <v>0.1</v>
      </c>
      <c r="E571" s="10">
        <v>15</v>
      </c>
      <c r="F571" s="10">
        <v>10.7</v>
      </c>
      <c r="G571" s="10">
        <v>0.93</v>
      </c>
      <c r="H571" s="10">
        <v>0.36</v>
      </c>
      <c r="I571" s="10">
        <v>7.0000000000000007E-2</v>
      </c>
      <c r="J571" s="10">
        <v>20</v>
      </c>
      <c r="K571" s="10">
        <v>10.5</v>
      </c>
      <c r="L571" s="10">
        <v>0.98</v>
      </c>
      <c r="M571" s="10">
        <v>0.18</v>
      </c>
      <c r="N571" s="10">
        <v>0.04</v>
      </c>
      <c r="O571" s="10">
        <v>10</v>
      </c>
      <c r="P571" s="10">
        <v>10.4</v>
      </c>
      <c r="Q571" s="10">
        <v>0.98</v>
      </c>
      <c r="R571" s="10">
        <v>648</v>
      </c>
      <c r="S571" s="10" t="s">
        <v>294</v>
      </c>
      <c r="T571" s="10">
        <v>0.16020000000000001</v>
      </c>
      <c r="U571" s="10">
        <v>4.2799999999999998E-2</v>
      </c>
      <c r="V571" s="10">
        <v>9.0334000000000003</v>
      </c>
      <c r="W571" s="10">
        <v>10.6</v>
      </c>
      <c r="Y571" s="10">
        <v>0.3644</v>
      </c>
      <c r="Z571" s="10">
        <v>0.1202</v>
      </c>
      <c r="AA571" s="10">
        <v>21.2988</v>
      </c>
      <c r="AB571" s="10">
        <v>10.4</v>
      </c>
      <c r="AD571" s="10">
        <v>0.32640000000000002</v>
      </c>
      <c r="AE571" s="10">
        <v>9.7600000000000006E-2</v>
      </c>
      <c r="AF571" s="10">
        <v>18.912400000000002</v>
      </c>
      <c r="AG571" s="10">
        <v>10.4</v>
      </c>
      <c r="AI571" s="10">
        <v>648</v>
      </c>
      <c r="AJ571" s="10" t="s">
        <v>294</v>
      </c>
      <c r="AK571" s="10">
        <v>0.14230000000000001</v>
      </c>
      <c r="AL571" s="10">
        <v>3.9800000000000002E-2</v>
      </c>
      <c r="AM571" s="10">
        <v>8.0480999999999998</v>
      </c>
      <c r="AN571" s="10">
        <v>10.6</v>
      </c>
      <c r="AO571" s="10">
        <v>0.96</v>
      </c>
      <c r="AP571" s="10">
        <v>0.23080000000000001</v>
      </c>
      <c r="AQ571" s="10">
        <v>5.2200000000000003E-2</v>
      </c>
      <c r="AR571" s="10">
        <v>13.1364</v>
      </c>
      <c r="AS571" s="10">
        <v>10.4</v>
      </c>
      <c r="AT571" s="10">
        <v>0.98</v>
      </c>
      <c r="AU571" s="10">
        <v>0.34620000000000001</v>
      </c>
      <c r="AV571" s="10">
        <v>8.0799999999999997E-2</v>
      </c>
      <c r="AW571" s="10">
        <v>19.547599999999999</v>
      </c>
      <c r="AX571" s="10">
        <v>10.5</v>
      </c>
      <c r="AY571" s="10">
        <v>0.97</v>
      </c>
      <c r="AZ571" s="10">
        <v>648</v>
      </c>
      <c r="BA571" s="10" t="s">
        <v>294</v>
      </c>
      <c r="BB571" s="10">
        <v>0</v>
      </c>
      <c r="BC571" s="10">
        <v>0</v>
      </c>
      <c r="BD571" s="10">
        <v>0</v>
      </c>
      <c r="BE571" s="10">
        <v>10.4</v>
      </c>
      <c r="BF571" s="10">
        <v>0</v>
      </c>
      <c r="BG571" s="10">
        <v>8.4900000000000003E-2</v>
      </c>
      <c r="BH571" s="10">
        <v>3.4700000000000002E-2</v>
      </c>
      <c r="BI571" s="10">
        <v>5.1931000000000003</v>
      </c>
      <c r="BJ571" s="10">
        <v>10.199999999999999</v>
      </c>
      <c r="BK571" s="10">
        <v>0.93</v>
      </c>
      <c r="BL571" s="10">
        <v>1.6899999999999998E-2</v>
      </c>
      <c r="BM571" s="10">
        <v>5.1999999999999998E-3</v>
      </c>
      <c r="BN571" s="10">
        <v>0.99219999999999997</v>
      </c>
      <c r="BO571" s="10">
        <v>10.3</v>
      </c>
      <c r="BP571" s="10">
        <v>0.96</v>
      </c>
      <c r="BQ571" s="10">
        <v>648</v>
      </c>
      <c r="BR571" s="10" t="s">
        <v>294</v>
      </c>
      <c r="BS571" s="10">
        <v>0.17219999999999999</v>
      </c>
      <c r="BT571" s="10">
        <v>4.7E-2</v>
      </c>
      <c r="BU571" s="10">
        <v>9.6288</v>
      </c>
      <c r="BV571" s="10">
        <v>10.7</v>
      </c>
      <c r="BW571" s="10">
        <v>0.96</v>
      </c>
      <c r="BX571" s="10">
        <v>0.37080000000000002</v>
      </c>
      <c r="BY571" s="10">
        <v>5.5800000000000002E-2</v>
      </c>
      <c r="BZ571" s="10">
        <v>21.018999999999998</v>
      </c>
      <c r="CA571" s="10">
        <v>10.3</v>
      </c>
      <c r="CB571" s="10">
        <v>0.99</v>
      </c>
      <c r="CC571" s="10">
        <v>0.37359999999999999</v>
      </c>
      <c r="CD571" s="10">
        <v>7.6999999999999999E-2</v>
      </c>
      <c r="CE571" s="10">
        <v>20.974900000000002</v>
      </c>
      <c r="CF571" s="10">
        <v>10.5</v>
      </c>
      <c r="CG571" s="10">
        <v>0.98</v>
      </c>
      <c r="CH571" s="10">
        <v>648</v>
      </c>
      <c r="CI571" s="10" t="s">
        <v>294</v>
      </c>
      <c r="CJ571" s="10">
        <v>8.9899999999999994E-2</v>
      </c>
      <c r="CK571" s="10">
        <v>2.2499999999999999E-2</v>
      </c>
      <c r="CL571" s="10">
        <v>5</v>
      </c>
      <c r="CM571" s="10">
        <v>10.7</v>
      </c>
      <c r="CN571" s="10">
        <v>0.97</v>
      </c>
      <c r="CO571" s="10">
        <v>8.7400000000000005E-2</v>
      </c>
      <c r="CP571" s="10">
        <v>2.1899999999999999E-2</v>
      </c>
      <c r="CQ571" s="10">
        <v>5</v>
      </c>
      <c r="CR571" s="10">
        <v>10.4</v>
      </c>
      <c r="CS571" s="10">
        <v>0.97</v>
      </c>
      <c r="CT571" s="10">
        <v>8.8200000000000001E-2</v>
      </c>
      <c r="CU571" s="10">
        <v>2.2100000000000002E-2</v>
      </c>
      <c r="CV571" s="10">
        <v>5</v>
      </c>
      <c r="CW571" s="10">
        <v>10.5</v>
      </c>
      <c r="CX571" s="10">
        <v>0.97</v>
      </c>
      <c r="CY571" s="10">
        <v>684</v>
      </c>
      <c r="CZ571" s="10" t="s">
        <v>315</v>
      </c>
      <c r="DA571" s="10">
        <v>0.82120000000000004</v>
      </c>
      <c r="DB571" s="10">
        <v>0.20580000000000001</v>
      </c>
      <c r="DC571" s="10">
        <v>47</v>
      </c>
      <c r="DD571" s="10">
        <v>10.4</v>
      </c>
      <c r="DE571" s="10">
        <v>0.97</v>
      </c>
      <c r="DF571" s="10">
        <v>0.98209999999999997</v>
      </c>
      <c r="DG571" s="10">
        <v>0.47560000000000002</v>
      </c>
      <c r="DH571" s="10">
        <v>60</v>
      </c>
      <c r="DI571" s="10">
        <v>10.5</v>
      </c>
      <c r="DJ571" s="10">
        <v>0.9</v>
      </c>
      <c r="DK571" s="10">
        <v>0.96940000000000004</v>
      </c>
      <c r="DL571" s="10">
        <v>0.28270000000000001</v>
      </c>
      <c r="DM571" s="10">
        <v>55</v>
      </c>
      <c r="DN571" s="10">
        <v>10.6</v>
      </c>
      <c r="DO571" s="10">
        <v>0.96</v>
      </c>
    </row>
    <row r="572" spans="1:119" x14ac:dyDescent="0.25">
      <c r="A572" s="10">
        <v>649</v>
      </c>
      <c r="B572" s="10" t="s">
        <v>296</v>
      </c>
      <c r="C572" s="10">
        <v>1.45</v>
      </c>
      <c r="D572" s="10">
        <v>0.3</v>
      </c>
      <c r="E572" s="10">
        <v>80</v>
      </c>
      <c r="F572" s="10">
        <v>10.7</v>
      </c>
      <c r="G572" s="10">
        <v>0.98</v>
      </c>
      <c r="H572" s="10">
        <v>1.8</v>
      </c>
      <c r="I572" s="10">
        <v>0.26</v>
      </c>
      <c r="J572" s="10">
        <v>100</v>
      </c>
      <c r="K572" s="10">
        <v>10.5</v>
      </c>
      <c r="L572" s="10">
        <v>0.99</v>
      </c>
      <c r="M572" s="10">
        <v>1.78</v>
      </c>
      <c r="N572" s="10">
        <v>0.25</v>
      </c>
      <c r="O572" s="10">
        <v>100</v>
      </c>
      <c r="P572" s="10">
        <v>10.4</v>
      </c>
      <c r="Q572" s="10">
        <v>0.99</v>
      </c>
      <c r="R572" s="10">
        <v>649</v>
      </c>
      <c r="S572" s="10" t="s">
        <v>296</v>
      </c>
      <c r="T572" s="10">
        <v>0.23960000000000001</v>
      </c>
      <c r="U572" s="10">
        <v>9.1399999999999995E-2</v>
      </c>
      <c r="V572" s="10">
        <v>13.9666</v>
      </c>
      <c r="W572" s="10">
        <v>10.6</v>
      </c>
      <c r="Y572" s="10">
        <v>0.4022</v>
      </c>
      <c r="Z572" s="10">
        <v>0.1618</v>
      </c>
      <c r="AA572" s="10">
        <v>24.0654</v>
      </c>
      <c r="AB572" s="10">
        <v>10.4</v>
      </c>
      <c r="AD572" s="10">
        <v>0.36859999999999998</v>
      </c>
      <c r="AE572" s="10">
        <v>0.14940000000000001</v>
      </c>
      <c r="AF572" s="10">
        <v>22.082100000000001</v>
      </c>
      <c r="AG572" s="10">
        <v>10.4</v>
      </c>
      <c r="AI572" s="10">
        <v>649</v>
      </c>
      <c r="AJ572" s="10" t="s">
        <v>296</v>
      </c>
      <c r="AK572" s="10">
        <v>1.6021000000000001</v>
      </c>
      <c r="AL572" s="10">
        <v>0.26340000000000002</v>
      </c>
      <c r="AM572" s="10">
        <v>88.433099999999996</v>
      </c>
      <c r="AN572" s="10">
        <v>10.6</v>
      </c>
      <c r="AO572" s="10">
        <v>0.99</v>
      </c>
      <c r="AP572" s="10">
        <v>2.1059000000000001</v>
      </c>
      <c r="AQ572" s="10">
        <v>0.36009999999999998</v>
      </c>
      <c r="AR572" s="10">
        <v>118.6048</v>
      </c>
      <c r="AS572" s="10">
        <v>10.4</v>
      </c>
      <c r="AT572" s="10">
        <v>0.99</v>
      </c>
      <c r="AU572" s="10">
        <v>2.0308999999999999</v>
      </c>
      <c r="AV572" s="10">
        <v>0.39589999999999997</v>
      </c>
      <c r="AW572" s="10">
        <v>113.77249999999999</v>
      </c>
      <c r="AX572" s="10">
        <v>10.5</v>
      </c>
      <c r="AY572" s="10">
        <v>0.98</v>
      </c>
      <c r="AZ572" s="10">
        <v>649</v>
      </c>
      <c r="BA572" s="10" t="s">
        <v>296</v>
      </c>
      <c r="BB572" s="10">
        <v>0.36919999999999997</v>
      </c>
      <c r="BC572" s="10">
        <v>0.28920000000000001</v>
      </c>
      <c r="BD572" s="10">
        <v>26.0352</v>
      </c>
      <c r="BE572" s="10">
        <v>10.4</v>
      </c>
      <c r="BF572" s="10">
        <v>0.79</v>
      </c>
      <c r="BG572" s="10">
        <v>0.84930000000000005</v>
      </c>
      <c r="BH572" s="10">
        <v>0.34699999999999998</v>
      </c>
      <c r="BI572" s="10">
        <v>51.930599999999998</v>
      </c>
      <c r="BJ572" s="10">
        <v>10.199999999999999</v>
      </c>
      <c r="BK572" s="10">
        <v>0.93</v>
      </c>
      <c r="BL572" s="10">
        <v>0.79469999999999996</v>
      </c>
      <c r="BM572" s="10">
        <v>0.2462</v>
      </c>
      <c r="BN572" s="10">
        <v>46.631900000000002</v>
      </c>
      <c r="BO572" s="10">
        <v>10.3</v>
      </c>
      <c r="BP572" s="10">
        <v>0.96</v>
      </c>
      <c r="BQ572" s="10">
        <v>649</v>
      </c>
      <c r="BR572" s="10" t="s">
        <v>296</v>
      </c>
      <c r="BS572" s="10">
        <v>0.81310000000000004</v>
      </c>
      <c r="BT572" s="10">
        <v>0.14280000000000001</v>
      </c>
      <c r="BU572" s="10">
        <v>44.545499999999997</v>
      </c>
      <c r="BV572" s="10">
        <v>10.7</v>
      </c>
      <c r="BW572" s="10">
        <v>0.98</v>
      </c>
      <c r="BX572" s="10">
        <v>1.0279</v>
      </c>
      <c r="BY572" s="10">
        <v>0.18099999999999999</v>
      </c>
      <c r="BZ572" s="10">
        <v>58.5015</v>
      </c>
      <c r="CA572" s="10">
        <v>10.3</v>
      </c>
      <c r="CB572" s="10">
        <v>0.98</v>
      </c>
      <c r="CC572" s="10">
        <v>1.0660000000000001</v>
      </c>
      <c r="CD572" s="10">
        <v>0.18809999999999999</v>
      </c>
      <c r="CE572" s="10">
        <v>59.5182</v>
      </c>
      <c r="CF572" s="10">
        <v>10.5</v>
      </c>
      <c r="CG572" s="10">
        <v>0.98</v>
      </c>
      <c r="CH572" s="10">
        <v>649</v>
      </c>
      <c r="CI572" s="10" t="s">
        <v>296</v>
      </c>
      <c r="CJ572" s="10">
        <v>0.18160000000000001</v>
      </c>
      <c r="CK572" s="10">
        <v>3.6900000000000002E-2</v>
      </c>
      <c r="CL572" s="10">
        <v>10</v>
      </c>
      <c r="CM572" s="10">
        <v>10.7</v>
      </c>
      <c r="CN572" s="10">
        <v>0.98</v>
      </c>
      <c r="CO572" s="10">
        <v>0.7944</v>
      </c>
      <c r="CP572" s="10">
        <v>0.1613</v>
      </c>
      <c r="CQ572" s="10">
        <v>45</v>
      </c>
      <c r="CR572" s="10">
        <v>10.4</v>
      </c>
      <c r="CS572" s="10">
        <v>0.98</v>
      </c>
      <c r="CT572" s="10">
        <v>0.53469999999999995</v>
      </c>
      <c r="CU572" s="10">
        <v>0.1086</v>
      </c>
      <c r="CV572" s="10">
        <v>30</v>
      </c>
      <c r="CW572" s="10">
        <v>10.5</v>
      </c>
      <c r="CX572" s="10">
        <v>0.98</v>
      </c>
      <c r="CY572" s="10">
        <v>685</v>
      </c>
      <c r="CZ572" s="10" t="s">
        <v>289</v>
      </c>
      <c r="DA572" s="10">
        <v>0</v>
      </c>
      <c r="DB572" s="10">
        <v>0</v>
      </c>
      <c r="DC572" s="10">
        <v>0</v>
      </c>
      <c r="DD572" s="10">
        <v>10.4</v>
      </c>
      <c r="DE572" s="10">
        <v>0</v>
      </c>
      <c r="DF572" s="10">
        <v>0</v>
      </c>
      <c r="DG572" s="10">
        <v>0</v>
      </c>
      <c r="DH572" s="10">
        <v>0</v>
      </c>
      <c r="DI572" s="10">
        <v>10.5</v>
      </c>
      <c r="DJ572" s="10">
        <v>0</v>
      </c>
      <c r="DK572" s="10">
        <v>0</v>
      </c>
      <c r="DL572" s="10">
        <v>0</v>
      </c>
      <c r="DM572" s="10">
        <v>0</v>
      </c>
      <c r="DN572" s="10">
        <v>10.6</v>
      </c>
      <c r="DO572" s="10">
        <v>0</v>
      </c>
    </row>
    <row r="573" spans="1:119" x14ac:dyDescent="0.25">
      <c r="A573" s="10">
        <v>650</v>
      </c>
      <c r="B573" s="10" t="s">
        <v>297</v>
      </c>
      <c r="C573" s="10">
        <v>0.87</v>
      </c>
      <c r="D573" s="10">
        <v>0.32</v>
      </c>
      <c r="E573" s="10">
        <v>50</v>
      </c>
      <c r="F573" s="10">
        <v>10.7</v>
      </c>
      <c r="G573" s="10">
        <v>0.94</v>
      </c>
      <c r="H573" s="10">
        <v>1.41</v>
      </c>
      <c r="I573" s="10">
        <v>0.35</v>
      </c>
      <c r="J573" s="10">
        <v>80</v>
      </c>
      <c r="K573" s="10">
        <v>10.5</v>
      </c>
      <c r="L573" s="10">
        <v>0.97</v>
      </c>
      <c r="M573" s="10">
        <v>1.57</v>
      </c>
      <c r="N573" s="10">
        <v>0.39</v>
      </c>
      <c r="O573" s="10">
        <v>90</v>
      </c>
      <c r="P573" s="10">
        <v>10.4</v>
      </c>
      <c r="Q573" s="10">
        <v>0.97</v>
      </c>
      <c r="R573" s="10">
        <v>650</v>
      </c>
      <c r="S573" s="10" t="s">
        <v>297</v>
      </c>
      <c r="T573" s="10">
        <v>0.68740000000000001</v>
      </c>
      <c r="U573" s="10">
        <v>0.1794</v>
      </c>
      <c r="V573" s="10">
        <v>38.695</v>
      </c>
      <c r="W573" s="10">
        <v>10.6</v>
      </c>
      <c r="Y573" s="10">
        <v>1.2807999999999999</v>
      </c>
      <c r="Z573" s="10">
        <v>0.34420000000000001</v>
      </c>
      <c r="AA573" s="10">
        <v>73.627200000000002</v>
      </c>
      <c r="AB573" s="10">
        <v>10.4</v>
      </c>
      <c r="AD573" s="10">
        <v>1.1422000000000001</v>
      </c>
      <c r="AE573" s="10">
        <v>0.3145</v>
      </c>
      <c r="AF573" s="10">
        <v>65.768799999999999</v>
      </c>
      <c r="AG573" s="10">
        <v>10.4</v>
      </c>
      <c r="AI573" s="10">
        <v>650</v>
      </c>
      <c r="AJ573" s="10" t="s">
        <v>297</v>
      </c>
      <c r="AK573" s="10">
        <v>0.92959999999999998</v>
      </c>
      <c r="AL573" s="10">
        <v>0.34210000000000002</v>
      </c>
      <c r="AM573" s="10">
        <v>53.952199999999998</v>
      </c>
      <c r="AN573" s="10">
        <v>10.6</v>
      </c>
      <c r="AO573" s="10">
        <v>0.94</v>
      </c>
      <c r="AP573" s="10">
        <v>1.5717000000000001</v>
      </c>
      <c r="AQ573" s="10">
        <v>0.48670000000000002</v>
      </c>
      <c r="AR573" s="10">
        <v>91.339799999999997</v>
      </c>
      <c r="AS573" s="10">
        <v>10.4</v>
      </c>
      <c r="AT573" s="10">
        <v>0.96</v>
      </c>
      <c r="AU573" s="10">
        <v>1.8569</v>
      </c>
      <c r="AV573" s="10">
        <v>0.46860000000000002</v>
      </c>
      <c r="AW573" s="10">
        <v>105.3039</v>
      </c>
      <c r="AX573" s="10">
        <v>10.5</v>
      </c>
      <c r="AY573" s="10">
        <v>0.97</v>
      </c>
      <c r="AZ573" s="10">
        <v>650</v>
      </c>
      <c r="BA573" s="10" t="s">
        <v>297</v>
      </c>
      <c r="BB573" s="10">
        <v>0.72299999999999998</v>
      </c>
      <c r="BC573" s="10">
        <v>0.70469999999999999</v>
      </c>
      <c r="BD573" s="10">
        <v>56.051099999999998</v>
      </c>
      <c r="BE573" s="10">
        <v>10.4</v>
      </c>
      <c r="BF573" s="10">
        <v>0.72</v>
      </c>
      <c r="BG573" s="10">
        <v>1.3306</v>
      </c>
      <c r="BH573" s="10">
        <v>0.6764</v>
      </c>
      <c r="BI573" s="10">
        <v>84.489199999999997</v>
      </c>
      <c r="BJ573" s="10">
        <v>10.199999999999999</v>
      </c>
      <c r="BK573" s="10">
        <v>0.89</v>
      </c>
      <c r="BL573" s="10">
        <v>1.2912999999999999</v>
      </c>
      <c r="BM573" s="10">
        <v>0.49780000000000002</v>
      </c>
      <c r="BN573" s="10">
        <v>77.575599999999994</v>
      </c>
      <c r="BO573" s="10">
        <v>10.3</v>
      </c>
      <c r="BP573" s="10">
        <v>0.93</v>
      </c>
      <c r="BQ573" s="10">
        <v>650</v>
      </c>
      <c r="BR573" s="10" t="s">
        <v>297</v>
      </c>
      <c r="BS573" s="10">
        <v>1.1970000000000001</v>
      </c>
      <c r="BT573" s="10">
        <v>0.437</v>
      </c>
      <c r="BU573" s="10">
        <v>68.758600000000001</v>
      </c>
      <c r="BV573" s="10">
        <v>10.7</v>
      </c>
      <c r="BW573" s="10">
        <v>0.94</v>
      </c>
      <c r="BX573" s="10">
        <v>2.0560999999999998</v>
      </c>
      <c r="BY573" s="10">
        <v>0.54139999999999999</v>
      </c>
      <c r="BZ573" s="10">
        <v>119.17829999999999</v>
      </c>
      <c r="CA573" s="10">
        <v>10.3</v>
      </c>
      <c r="CB573" s="10">
        <v>0.97</v>
      </c>
      <c r="CC573" s="10">
        <v>2.3496999999999999</v>
      </c>
      <c r="CD573" s="10">
        <v>0.58140000000000003</v>
      </c>
      <c r="CE573" s="10">
        <v>133.09469999999999</v>
      </c>
      <c r="CF573" s="10">
        <v>10.5</v>
      </c>
      <c r="CG573" s="10">
        <v>0.97</v>
      </c>
      <c r="CH573" s="10">
        <v>650</v>
      </c>
      <c r="CI573" s="10" t="s">
        <v>297</v>
      </c>
      <c r="CJ573" s="10">
        <v>1.2714000000000001</v>
      </c>
      <c r="CK573" s="10">
        <v>0.25819999999999999</v>
      </c>
      <c r="CL573" s="10">
        <v>70</v>
      </c>
      <c r="CM573" s="10">
        <v>10.7</v>
      </c>
      <c r="CN573" s="10">
        <v>0.98</v>
      </c>
      <c r="CO573" s="10">
        <v>1.9418</v>
      </c>
      <c r="CP573" s="10">
        <v>0.39429999999999998</v>
      </c>
      <c r="CQ573" s="10">
        <v>110</v>
      </c>
      <c r="CR573" s="10">
        <v>10.4</v>
      </c>
      <c r="CS573" s="10">
        <v>0.98</v>
      </c>
      <c r="CT573" s="10">
        <v>1.4258</v>
      </c>
      <c r="CU573" s="10">
        <v>0.28949999999999998</v>
      </c>
      <c r="CV573" s="10">
        <v>80</v>
      </c>
      <c r="CW573" s="10">
        <v>10.5</v>
      </c>
      <c r="CX573" s="10">
        <v>0.98</v>
      </c>
      <c r="CY573" s="10">
        <v>686</v>
      </c>
      <c r="CZ573" s="10" t="s">
        <v>290</v>
      </c>
      <c r="DA573" s="10">
        <v>0.32779999999999998</v>
      </c>
      <c r="DB573" s="10">
        <v>0.14940000000000001</v>
      </c>
      <c r="DC573" s="10">
        <v>20</v>
      </c>
      <c r="DD573" s="10">
        <v>10.4</v>
      </c>
      <c r="DE573" s="10">
        <v>0.91</v>
      </c>
      <c r="DF573" s="10">
        <v>0.41370000000000001</v>
      </c>
      <c r="DG573" s="10">
        <v>0.1885</v>
      </c>
      <c r="DH573" s="10">
        <v>25</v>
      </c>
      <c r="DI573" s="10">
        <v>10.5</v>
      </c>
      <c r="DJ573" s="10">
        <v>0.91</v>
      </c>
      <c r="DK573" s="10">
        <v>0.55740000000000001</v>
      </c>
      <c r="DL573" s="10">
        <v>0.23749999999999999</v>
      </c>
      <c r="DM573" s="10">
        <v>33</v>
      </c>
      <c r="DN573" s="10">
        <v>10.6</v>
      </c>
      <c r="DO573" s="10">
        <v>0.92</v>
      </c>
    </row>
    <row r="574" spans="1:119" x14ac:dyDescent="0.25">
      <c r="A574" s="10">
        <v>651</v>
      </c>
      <c r="B574" s="10" t="s">
        <v>298</v>
      </c>
      <c r="C574" s="10">
        <v>1.07</v>
      </c>
      <c r="D574" s="10">
        <v>0.31</v>
      </c>
      <c r="E574" s="10">
        <v>60</v>
      </c>
      <c r="F574" s="10">
        <v>10.7</v>
      </c>
      <c r="G574" s="10">
        <v>0.96</v>
      </c>
      <c r="H574" s="10">
        <v>1.96</v>
      </c>
      <c r="I574" s="10">
        <v>0.4</v>
      </c>
      <c r="J574" s="10">
        <v>110</v>
      </c>
      <c r="K574" s="10">
        <v>10.5</v>
      </c>
      <c r="L574" s="10">
        <v>0.98</v>
      </c>
      <c r="M574" s="10">
        <v>1.59</v>
      </c>
      <c r="N574" s="10">
        <v>0.32</v>
      </c>
      <c r="O574" s="10">
        <v>90</v>
      </c>
      <c r="P574" s="10">
        <v>10.4</v>
      </c>
      <c r="Q574" s="10">
        <v>0.98</v>
      </c>
      <c r="R574" s="10">
        <v>651</v>
      </c>
      <c r="S574" s="10" t="s">
        <v>298</v>
      </c>
      <c r="T574" s="10">
        <v>0.99929999999999997</v>
      </c>
      <c r="U574" s="10">
        <v>0.26829999999999998</v>
      </c>
      <c r="V574" s="10">
        <v>56.353999999999999</v>
      </c>
      <c r="W574" s="10">
        <v>10.6</v>
      </c>
      <c r="Y574" s="10">
        <v>1.9472</v>
      </c>
      <c r="Z574" s="10">
        <v>0.48670000000000002</v>
      </c>
      <c r="AA574" s="10">
        <v>111.4237</v>
      </c>
      <c r="AB574" s="10">
        <v>10.4</v>
      </c>
      <c r="AD574" s="10">
        <v>1.4136</v>
      </c>
      <c r="AE574" s="10">
        <v>0.38919999999999999</v>
      </c>
      <c r="AF574" s="10">
        <v>81.393799999999999</v>
      </c>
      <c r="AG574" s="10">
        <v>10.4</v>
      </c>
      <c r="AI574" s="10">
        <v>651</v>
      </c>
      <c r="AJ574" s="10" t="s">
        <v>298</v>
      </c>
      <c r="AK574" s="10">
        <v>0.65449999999999997</v>
      </c>
      <c r="AL574" s="10">
        <v>0.15820000000000001</v>
      </c>
      <c r="AM574" s="10">
        <v>36.675199999999997</v>
      </c>
      <c r="AN574" s="10">
        <v>10.6</v>
      </c>
      <c r="AO574" s="10">
        <v>0.97</v>
      </c>
      <c r="AP574" s="10">
        <v>1.0651999999999999</v>
      </c>
      <c r="AQ574" s="10">
        <v>0.22339999999999999</v>
      </c>
      <c r="AR574" s="10">
        <v>60.420499999999997</v>
      </c>
      <c r="AS574" s="10">
        <v>10.4</v>
      </c>
      <c r="AT574" s="10">
        <v>0.98</v>
      </c>
      <c r="AU574" s="10">
        <v>1.0894999999999999</v>
      </c>
      <c r="AV574" s="10">
        <v>0.19489999999999999</v>
      </c>
      <c r="AW574" s="10">
        <v>60.857900000000001</v>
      </c>
      <c r="AX574" s="10">
        <v>10.5</v>
      </c>
      <c r="AY574" s="10">
        <v>0.98</v>
      </c>
      <c r="AZ574" s="10">
        <v>651</v>
      </c>
      <c r="BA574" s="10" t="s">
        <v>298</v>
      </c>
      <c r="BB574" s="10">
        <v>0.44769999999999999</v>
      </c>
      <c r="BC574" s="10">
        <v>0.30130000000000001</v>
      </c>
      <c r="BD574" s="10">
        <v>29.956299999999999</v>
      </c>
      <c r="BE574" s="10">
        <v>10.4</v>
      </c>
      <c r="BF574" s="10">
        <v>0.83</v>
      </c>
      <c r="BG574" s="10">
        <v>0.85819999999999996</v>
      </c>
      <c r="BH574" s="10">
        <v>0.30120000000000002</v>
      </c>
      <c r="BI574" s="10">
        <v>51.480499999999999</v>
      </c>
      <c r="BJ574" s="10">
        <v>10.199999999999999</v>
      </c>
      <c r="BK574" s="10">
        <v>0.94</v>
      </c>
      <c r="BL574" s="10">
        <v>0.71750000000000003</v>
      </c>
      <c r="BM574" s="10">
        <v>0.191</v>
      </c>
      <c r="BN574" s="10">
        <v>41.619900000000001</v>
      </c>
      <c r="BO574" s="10">
        <v>10.3</v>
      </c>
      <c r="BP574" s="10">
        <v>0.97</v>
      </c>
      <c r="BQ574" s="10">
        <v>651</v>
      </c>
      <c r="BR574" s="10" t="s">
        <v>298</v>
      </c>
      <c r="BS574" s="10">
        <v>0.86719999999999997</v>
      </c>
      <c r="BT574" s="10">
        <v>0.28939999999999999</v>
      </c>
      <c r="BU574" s="10">
        <v>49.331899999999997</v>
      </c>
      <c r="BV574" s="10">
        <v>10.7</v>
      </c>
      <c r="BW574" s="10">
        <v>0.95</v>
      </c>
      <c r="BX574" s="10">
        <v>1.5603</v>
      </c>
      <c r="BY574" s="10">
        <v>0.32419999999999999</v>
      </c>
      <c r="BZ574" s="10">
        <v>89.327100000000002</v>
      </c>
      <c r="CA574" s="10">
        <v>10.3</v>
      </c>
      <c r="CB574" s="10">
        <v>0.98</v>
      </c>
      <c r="CC574" s="10">
        <v>1.5449999999999999</v>
      </c>
      <c r="CD574" s="10">
        <v>0.33729999999999999</v>
      </c>
      <c r="CE574" s="10">
        <v>86.955799999999996</v>
      </c>
      <c r="CF574" s="10">
        <v>10.5</v>
      </c>
      <c r="CG574" s="10">
        <v>0.98</v>
      </c>
      <c r="CH574" s="10">
        <v>651</v>
      </c>
      <c r="CI574" s="10" t="s">
        <v>298</v>
      </c>
      <c r="CJ574" s="10">
        <v>0.87939999999999996</v>
      </c>
      <c r="CK574" s="10">
        <v>0.29210000000000003</v>
      </c>
      <c r="CL574" s="10">
        <v>50</v>
      </c>
      <c r="CM574" s="10">
        <v>10.7</v>
      </c>
      <c r="CN574" s="10">
        <v>0.95</v>
      </c>
      <c r="CO574" s="10">
        <v>1.9418</v>
      </c>
      <c r="CP574" s="10">
        <v>0.39429999999999998</v>
      </c>
      <c r="CQ574" s="10">
        <v>110</v>
      </c>
      <c r="CR574" s="10">
        <v>10.4</v>
      </c>
      <c r="CS574" s="10">
        <v>0.98</v>
      </c>
      <c r="CT574" s="10">
        <v>1.2476</v>
      </c>
      <c r="CU574" s="10">
        <v>0.25330000000000003</v>
      </c>
      <c r="CV574" s="10">
        <v>70</v>
      </c>
      <c r="CW574" s="10">
        <v>10.5</v>
      </c>
      <c r="CX574" s="10">
        <v>0.98</v>
      </c>
      <c r="CY574" s="10">
        <v>687</v>
      </c>
      <c r="CZ574" s="10" t="s">
        <v>291</v>
      </c>
      <c r="DA574" s="10">
        <v>0</v>
      </c>
      <c r="DB574" s="10">
        <v>0</v>
      </c>
      <c r="DC574" s="10">
        <v>0</v>
      </c>
      <c r="DD574" s="10">
        <v>10.4</v>
      </c>
      <c r="DE574" s="10">
        <v>0</v>
      </c>
      <c r="DF574" s="10">
        <v>0</v>
      </c>
      <c r="DG574" s="10">
        <v>0</v>
      </c>
      <c r="DH574" s="10">
        <v>0</v>
      </c>
      <c r="DI574" s="10">
        <v>10.5</v>
      </c>
      <c r="DJ574" s="10">
        <v>0</v>
      </c>
      <c r="DK574" s="10">
        <v>0</v>
      </c>
      <c r="DL574" s="10">
        <v>0</v>
      </c>
      <c r="DM574" s="10">
        <v>0</v>
      </c>
      <c r="DN574" s="10">
        <v>10.6</v>
      </c>
      <c r="DO574" s="10">
        <v>0</v>
      </c>
    </row>
    <row r="575" spans="1:119" x14ac:dyDescent="0.25">
      <c r="A575" s="10">
        <v>652</v>
      </c>
      <c r="B575" s="10" t="s">
        <v>308</v>
      </c>
      <c r="C575" s="10">
        <v>0.97</v>
      </c>
      <c r="D575" s="10">
        <v>0.32</v>
      </c>
      <c r="E575" s="10">
        <v>55</v>
      </c>
      <c r="F575" s="10">
        <v>10.7</v>
      </c>
      <c r="G575" s="10">
        <v>0.95</v>
      </c>
      <c r="H575" s="10">
        <v>1.41</v>
      </c>
      <c r="I575" s="10">
        <v>0.35</v>
      </c>
      <c r="J575" s="10">
        <v>80</v>
      </c>
      <c r="K575" s="10">
        <v>10.5</v>
      </c>
      <c r="L575" s="10">
        <v>0.97</v>
      </c>
      <c r="M575" s="10">
        <v>1.49</v>
      </c>
      <c r="N575" s="10">
        <v>0.37</v>
      </c>
      <c r="O575" s="10">
        <v>85</v>
      </c>
      <c r="P575" s="10">
        <v>10.4</v>
      </c>
      <c r="Q575" s="10">
        <v>0.97</v>
      </c>
      <c r="R575" s="10">
        <v>652</v>
      </c>
      <c r="S575" s="10" t="s">
        <v>308</v>
      </c>
      <c r="T575" s="10">
        <v>0.48520000000000002</v>
      </c>
      <c r="U575" s="10">
        <v>0.15540000000000001</v>
      </c>
      <c r="V575" s="10">
        <v>27.752300000000002</v>
      </c>
      <c r="W575" s="10">
        <v>10.6</v>
      </c>
      <c r="Y575" s="10">
        <v>0.88249999999999995</v>
      </c>
      <c r="Z575" s="10">
        <v>0.2462</v>
      </c>
      <c r="AA575" s="10">
        <v>50.860100000000003</v>
      </c>
      <c r="AB575" s="10">
        <v>10.4</v>
      </c>
      <c r="AD575" s="10">
        <v>0.98529999999999995</v>
      </c>
      <c r="AE575" s="10">
        <v>0.26860000000000001</v>
      </c>
      <c r="AF575" s="10">
        <v>56.692300000000003</v>
      </c>
      <c r="AG575" s="10">
        <v>10.4</v>
      </c>
      <c r="AI575" s="10">
        <v>652</v>
      </c>
      <c r="AJ575" s="10" t="s">
        <v>308</v>
      </c>
      <c r="AK575" s="10">
        <v>0.12540000000000001</v>
      </c>
      <c r="AL575" s="10">
        <v>2.3099999999999999E-2</v>
      </c>
      <c r="AM575" s="10">
        <v>6.9451000000000001</v>
      </c>
      <c r="AN575" s="10">
        <v>10.6</v>
      </c>
      <c r="AO575" s="10">
        <v>0.98</v>
      </c>
      <c r="AP575" s="10">
        <v>0.25669999999999998</v>
      </c>
      <c r="AQ575" s="10">
        <v>4.1700000000000001E-2</v>
      </c>
      <c r="AR575" s="10">
        <v>14.4374</v>
      </c>
      <c r="AS575" s="10">
        <v>10.4</v>
      </c>
      <c r="AT575" s="10">
        <v>0.99</v>
      </c>
      <c r="AU575" s="10">
        <v>0.33069999999999999</v>
      </c>
      <c r="AV575" s="10">
        <v>4.9500000000000002E-2</v>
      </c>
      <c r="AW575" s="10">
        <v>18.386399999999998</v>
      </c>
      <c r="AX575" s="10">
        <v>10.5</v>
      </c>
      <c r="AY575" s="10">
        <v>0.99</v>
      </c>
      <c r="AZ575" s="10">
        <v>652</v>
      </c>
      <c r="BA575" s="10" t="s">
        <v>308</v>
      </c>
      <c r="BB575" s="10">
        <v>0.67149999999999999</v>
      </c>
      <c r="BC575" s="10">
        <v>0.45190000000000002</v>
      </c>
      <c r="BD575" s="10">
        <v>44.9345</v>
      </c>
      <c r="BE575" s="10">
        <v>10.4</v>
      </c>
      <c r="BF575" s="10">
        <v>0.83</v>
      </c>
      <c r="BG575" s="10">
        <v>1.0298</v>
      </c>
      <c r="BH575" s="10">
        <v>0.36149999999999999</v>
      </c>
      <c r="BI575" s="10">
        <v>61.776600000000002</v>
      </c>
      <c r="BJ575" s="10">
        <v>10.199999999999999</v>
      </c>
      <c r="BK575" s="10">
        <v>0.94</v>
      </c>
      <c r="BL575" s="10">
        <v>1.1104000000000001</v>
      </c>
      <c r="BM575" s="10">
        <v>0.29559999999999997</v>
      </c>
      <c r="BN575" s="10">
        <v>64.411699999999996</v>
      </c>
      <c r="BO575" s="10">
        <v>10.3</v>
      </c>
      <c r="BP575" s="10">
        <v>0.97</v>
      </c>
      <c r="BQ575" s="10">
        <v>652</v>
      </c>
      <c r="BR575" s="10" t="s">
        <v>308</v>
      </c>
      <c r="BS575" s="10">
        <v>1.3144</v>
      </c>
      <c r="BT575" s="10">
        <v>0.44779999999999998</v>
      </c>
      <c r="BU575" s="10">
        <v>74.924000000000007</v>
      </c>
      <c r="BV575" s="10">
        <v>10.7</v>
      </c>
      <c r="BW575" s="10">
        <v>0.95</v>
      </c>
      <c r="BX575" s="10">
        <v>2.2999000000000001</v>
      </c>
      <c r="BY575" s="10">
        <v>0.62170000000000003</v>
      </c>
      <c r="BZ575" s="10">
        <v>133.54570000000001</v>
      </c>
      <c r="CA575" s="10">
        <v>10.3</v>
      </c>
      <c r="CB575" s="10">
        <v>0.97</v>
      </c>
      <c r="CC575" s="10">
        <v>2.6911</v>
      </c>
      <c r="CD575" s="10">
        <v>0.62460000000000004</v>
      </c>
      <c r="CE575" s="10">
        <v>151.90649999999999</v>
      </c>
      <c r="CF575" s="10">
        <v>10.5</v>
      </c>
      <c r="CG575" s="10">
        <v>0.97</v>
      </c>
      <c r="CH575" s="10">
        <v>652</v>
      </c>
      <c r="CI575" s="10" t="s">
        <v>308</v>
      </c>
      <c r="CJ575" s="10">
        <v>0.36320000000000002</v>
      </c>
      <c r="CK575" s="10">
        <v>7.3800000000000004E-2</v>
      </c>
      <c r="CL575" s="10">
        <v>20</v>
      </c>
      <c r="CM575" s="10">
        <v>10.7</v>
      </c>
      <c r="CN575" s="10">
        <v>0.98</v>
      </c>
      <c r="CO575" s="10">
        <v>0.88270000000000004</v>
      </c>
      <c r="CP575" s="10">
        <v>0.1792</v>
      </c>
      <c r="CQ575" s="10">
        <v>50</v>
      </c>
      <c r="CR575" s="10">
        <v>10.4</v>
      </c>
      <c r="CS575" s="10">
        <v>0.98</v>
      </c>
      <c r="CT575" s="10">
        <v>0.4456</v>
      </c>
      <c r="CU575" s="10">
        <v>9.0499999999999997E-2</v>
      </c>
      <c r="CV575" s="10">
        <v>25</v>
      </c>
      <c r="CW575" s="10">
        <v>10.5</v>
      </c>
      <c r="CX575" s="10">
        <v>0.98</v>
      </c>
      <c r="CY575" s="10">
        <v>688</v>
      </c>
      <c r="CZ575" s="10" t="s">
        <v>292</v>
      </c>
      <c r="DA575" s="10">
        <v>0.21179999999999999</v>
      </c>
      <c r="DB575" s="10">
        <v>4.2999999999999997E-2</v>
      </c>
      <c r="DC575" s="10">
        <v>12</v>
      </c>
      <c r="DD575" s="10">
        <v>10.4</v>
      </c>
      <c r="DE575" s="10">
        <v>0.98</v>
      </c>
      <c r="DF575" s="10">
        <v>0.21390000000000001</v>
      </c>
      <c r="DG575" s="10">
        <v>4.3400000000000001E-2</v>
      </c>
      <c r="DH575" s="10">
        <v>12</v>
      </c>
      <c r="DI575" s="10">
        <v>10.5</v>
      </c>
      <c r="DJ575" s="10">
        <v>0.98</v>
      </c>
      <c r="DK575" s="10">
        <v>0.21590000000000001</v>
      </c>
      <c r="DL575" s="10">
        <v>4.3799999999999999E-2</v>
      </c>
      <c r="DM575" s="10">
        <v>12</v>
      </c>
      <c r="DN575" s="10">
        <v>10.6</v>
      </c>
      <c r="DO575" s="10">
        <v>0.98</v>
      </c>
    </row>
    <row r="576" spans="1:119" x14ac:dyDescent="0.25">
      <c r="A576" s="10">
        <v>653</v>
      </c>
      <c r="B576" s="10" t="s">
        <v>299</v>
      </c>
      <c r="C576" s="10">
        <v>0</v>
      </c>
      <c r="D576" s="10">
        <v>0</v>
      </c>
      <c r="E576" s="10">
        <v>0</v>
      </c>
      <c r="F576" s="10">
        <v>10.7</v>
      </c>
      <c r="G576" s="10">
        <v>0</v>
      </c>
      <c r="H576" s="10">
        <v>0</v>
      </c>
      <c r="I576" s="10">
        <v>0</v>
      </c>
      <c r="J576" s="10">
        <v>0</v>
      </c>
      <c r="K576" s="10">
        <v>10.5</v>
      </c>
      <c r="L576" s="10">
        <v>0</v>
      </c>
      <c r="M576" s="10">
        <v>0</v>
      </c>
      <c r="N576" s="10">
        <v>0</v>
      </c>
      <c r="O576" s="10">
        <v>0</v>
      </c>
      <c r="P576" s="10">
        <v>10.4</v>
      </c>
      <c r="Q576" s="10">
        <v>0</v>
      </c>
      <c r="R576" s="10">
        <v>653</v>
      </c>
      <c r="S576" s="10" t="s">
        <v>299</v>
      </c>
      <c r="T576" s="10">
        <v>0.41449999999999998</v>
      </c>
      <c r="U576" s="10">
        <v>0.13100000000000001</v>
      </c>
      <c r="V576" s="10">
        <v>23.679200000000002</v>
      </c>
      <c r="W576" s="10">
        <v>10.6</v>
      </c>
      <c r="Y576" s="10">
        <v>0.81220000000000003</v>
      </c>
      <c r="Z576" s="10">
        <v>0.23480000000000001</v>
      </c>
      <c r="AA576" s="10">
        <v>46.935499999999998</v>
      </c>
      <c r="AB576" s="10">
        <v>10.4</v>
      </c>
      <c r="AD576" s="10">
        <v>0.88109999999999999</v>
      </c>
      <c r="AE576" s="10">
        <v>0.25900000000000001</v>
      </c>
      <c r="AF576" s="10">
        <v>50.9846</v>
      </c>
      <c r="AG576" s="10">
        <v>10.4</v>
      </c>
      <c r="AI576" s="10">
        <v>653</v>
      </c>
      <c r="AJ576" s="10" t="s">
        <v>299</v>
      </c>
      <c r="AK576" s="10">
        <v>0.70660000000000001</v>
      </c>
      <c r="AL576" s="10">
        <v>0.26840000000000003</v>
      </c>
      <c r="AM576" s="10">
        <v>41.1693</v>
      </c>
      <c r="AN576" s="10">
        <v>10.6</v>
      </c>
      <c r="AO576" s="10">
        <v>0.93</v>
      </c>
      <c r="AP576" s="10">
        <v>1.1708000000000001</v>
      </c>
      <c r="AQ576" s="10">
        <v>0.36909999999999998</v>
      </c>
      <c r="AR576" s="10">
        <v>68.149699999999996</v>
      </c>
      <c r="AS576" s="10">
        <v>10.4</v>
      </c>
      <c r="AT576" s="10">
        <v>0.95</v>
      </c>
      <c r="AU576" s="10">
        <v>1.3922000000000001</v>
      </c>
      <c r="AV576" s="10">
        <v>0.36649999999999999</v>
      </c>
      <c r="AW576" s="10">
        <v>79.159199999999998</v>
      </c>
      <c r="AX576" s="10">
        <v>10.5</v>
      </c>
      <c r="AY576" s="10">
        <v>0.97</v>
      </c>
      <c r="AZ576" s="10">
        <v>653</v>
      </c>
      <c r="BA576" s="10" t="s">
        <v>299</v>
      </c>
      <c r="BB576" s="10">
        <v>0</v>
      </c>
      <c r="BC576" s="10">
        <v>0</v>
      </c>
      <c r="BD576" s="10">
        <v>0</v>
      </c>
      <c r="BE576" s="10">
        <v>10.4</v>
      </c>
      <c r="BF576" s="10">
        <v>0</v>
      </c>
      <c r="BG576" s="10">
        <v>0</v>
      </c>
      <c r="BH576" s="10">
        <v>0</v>
      </c>
      <c r="BI576" s="10">
        <v>0</v>
      </c>
      <c r="BJ576" s="10">
        <v>10.199999999999999</v>
      </c>
      <c r="BK576" s="10">
        <v>0</v>
      </c>
      <c r="BL576" s="10">
        <v>0</v>
      </c>
      <c r="BM576" s="10">
        <v>0</v>
      </c>
      <c r="BN576" s="10">
        <v>0</v>
      </c>
      <c r="BO576" s="10">
        <v>10.3</v>
      </c>
      <c r="BP576" s="10">
        <v>0</v>
      </c>
      <c r="BQ576" s="10">
        <v>653</v>
      </c>
      <c r="BR576" s="10" t="s">
        <v>299</v>
      </c>
      <c r="BS576" s="10">
        <v>0</v>
      </c>
      <c r="BT576" s="10">
        <v>0</v>
      </c>
      <c r="BU576" s="10">
        <v>0</v>
      </c>
      <c r="BV576" s="10">
        <v>10.7</v>
      </c>
      <c r="BW576" s="10">
        <v>0</v>
      </c>
      <c r="BX576" s="10">
        <v>0</v>
      </c>
      <c r="BY576" s="10">
        <v>0</v>
      </c>
      <c r="BZ576" s="10">
        <v>0</v>
      </c>
      <c r="CA576" s="10">
        <v>10.3</v>
      </c>
      <c r="CB576" s="10">
        <v>0</v>
      </c>
      <c r="CC576" s="10">
        <v>0</v>
      </c>
      <c r="CD576" s="10">
        <v>0</v>
      </c>
      <c r="CE576" s="10">
        <v>0</v>
      </c>
      <c r="CF576" s="10">
        <v>10.5</v>
      </c>
      <c r="CG576" s="10">
        <v>0</v>
      </c>
      <c r="CH576" s="10">
        <v>653</v>
      </c>
      <c r="CI576" s="10" t="s">
        <v>299</v>
      </c>
      <c r="CJ576" s="10">
        <v>0</v>
      </c>
      <c r="CK576" s="10">
        <v>0</v>
      </c>
      <c r="CL576" s="10">
        <v>0</v>
      </c>
      <c r="CM576" s="10">
        <v>10.7</v>
      </c>
      <c r="CN576" s="10">
        <v>0</v>
      </c>
      <c r="CO576" s="10">
        <v>0</v>
      </c>
      <c r="CP576" s="10">
        <v>0</v>
      </c>
      <c r="CQ576" s="10">
        <v>0</v>
      </c>
      <c r="CR576" s="10">
        <v>10.4</v>
      </c>
      <c r="CS576" s="10">
        <v>0</v>
      </c>
      <c r="CT576" s="10">
        <v>0</v>
      </c>
      <c r="CU576" s="10">
        <v>0</v>
      </c>
      <c r="CV576" s="10">
        <v>0</v>
      </c>
      <c r="CW576" s="10">
        <v>10.5</v>
      </c>
      <c r="CX576" s="10">
        <v>0</v>
      </c>
      <c r="CY576" s="10">
        <v>689</v>
      </c>
      <c r="CZ576" s="10" t="s">
        <v>293</v>
      </c>
      <c r="DA576" s="10">
        <v>2.0427</v>
      </c>
      <c r="DB576" s="10">
        <v>0.98929999999999996</v>
      </c>
      <c r="DC576" s="10">
        <v>126</v>
      </c>
      <c r="DD576" s="10">
        <v>10.4</v>
      </c>
      <c r="DE576" s="10">
        <v>0.9</v>
      </c>
      <c r="DF576" s="10">
        <v>2.0787</v>
      </c>
      <c r="DG576" s="10">
        <v>1.0067999999999999</v>
      </c>
      <c r="DH576" s="10">
        <v>127</v>
      </c>
      <c r="DI576" s="10">
        <v>10.5</v>
      </c>
      <c r="DJ576" s="10">
        <v>0.9</v>
      </c>
      <c r="DK576" s="10">
        <v>2.1977000000000002</v>
      </c>
      <c r="DL576" s="10">
        <v>1.0644</v>
      </c>
      <c r="DM576" s="10">
        <v>133</v>
      </c>
      <c r="DN576" s="10">
        <v>10.6</v>
      </c>
      <c r="DO576" s="10">
        <v>0.9</v>
      </c>
    </row>
    <row r="577" spans="1:119" x14ac:dyDescent="0.25">
      <c r="A577" s="10">
        <v>654</v>
      </c>
      <c r="B577" s="10" t="s">
        <v>309</v>
      </c>
      <c r="C577" s="10">
        <v>1.44</v>
      </c>
      <c r="D577" s="10">
        <v>0.36</v>
      </c>
      <c r="E577" s="10">
        <v>80</v>
      </c>
      <c r="F577" s="10">
        <v>10.7</v>
      </c>
      <c r="G577" s="10">
        <v>0.97</v>
      </c>
      <c r="H577" s="10">
        <v>1.98</v>
      </c>
      <c r="I577" s="10">
        <v>0.28000000000000003</v>
      </c>
      <c r="J577" s="10">
        <v>110</v>
      </c>
      <c r="K577" s="10">
        <v>10.5</v>
      </c>
      <c r="L577" s="10">
        <v>0.99</v>
      </c>
      <c r="M577" s="10">
        <v>1.96</v>
      </c>
      <c r="N577" s="10">
        <v>0.28000000000000003</v>
      </c>
      <c r="O577" s="10">
        <v>110</v>
      </c>
      <c r="P577" s="10">
        <v>10.4</v>
      </c>
      <c r="Q577" s="10">
        <v>0.99</v>
      </c>
      <c r="R577" s="10">
        <v>654</v>
      </c>
      <c r="S577" s="10" t="s">
        <v>309</v>
      </c>
      <c r="T577" s="10">
        <v>0.62029999999999996</v>
      </c>
      <c r="U577" s="10">
        <v>0.19439999999999999</v>
      </c>
      <c r="V577" s="10">
        <v>35.407200000000003</v>
      </c>
      <c r="W577" s="10">
        <v>10.6</v>
      </c>
      <c r="Y577" s="10">
        <v>0.92920000000000003</v>
      </c>
      <c r="Z577" s="10">
        <v>0.31919999999999998</v>
      </c>
      <c r="AA577" s="10">
        <v>54.545200000000001</v>
      </c>
      <c r="AB577" s="10">
        <v>10.4</v>
      </c>
      <c r="AD577" s="10">
        <v>1.0831</v>
      </c>
      <c r="AE577" s="10">
        <v>0.34589999999999999</v>
      </c>
      <c r="AF577" s="10">
        <v>63.121899999999997</v>
      </c>
      <c r="AG577" s="10">
        <v>10.4</v>
      </c>
      <c r="AI577" s="10">
        <v>654</v>
      </c>
      <c r="AJ577" s="10" t="s">
        <v>309</v>
      </c>
      <c r="AK577" s="10">
        <v>1.7206999999999999</v>
      </c>
      <c r="AL577" s="10">
        <v>0.34560000000000002</v>
      </c>
      <c r="AM577" s="10">
        <v>95.593000000000004</v>
      </c>
      <c r="AN577" s="10">
        <v>10.6</v>
      </c>
      <c r="AO577" s="10">
        <v>0.98</v>
      </c>
      <c r="AP577" s="10">
        <v>2.3656000000000001</v>
      </c>
      <c r="AQ577" s="10">
        <v>0.48670000000000002</v>
      </c>
      <c r="AR577" s="10">
        <v>134.07570000000001</v>
      </c>
      <c r="AS577" s="10">
        <v>10.4</v>
      </c>
      <c r="AT577" s="10">
        <v>0.98</v>
      </c>
      <c r="AU577" s="10">
        <v>2.2164999999999999</v>
      </c>
      <c r="AV577" s="10">
        <v>0.43930000000000002</v>
      </c>
      <c r="AW577" s="10">
        <v>124.2465</v>
      </c>
      <c r="AX577" s="10">
        <v>10.5</v>
      </c>
      <c r="AY577" s="10">
        <v>0.98</v>
      </c>
      <c r="AZ577" s="10">
        <v>654</v>
      </c>
      <c r="BA577" s="10" t="s">
        <v>309</v>
      </c>
      <c r="BB577" s="10">
        <v>0.15079999999999999</v>
      </c>
      <c r="BC577" s="10">
        <v>8.2199999999999995E-2</v>
      </c>
      <c r="BD577" s="10">
        <v>9.5327999999999999</v>
      </c>
      <c r="BE577" s="10">
        <v>10.4</v>
      </c>
      <c r="BF577" s="10">
        <v>0.88</v>
      </c>
      <c r="BG577" s="10">
        <v>0.2601</v>
      </c>
      <c r="BH577" s="10">
        <v>7.3999999999999996E-2</v>
      </c>
      <c r="BI577" s="10">
        <v>15.3065</v>
      </c>
      <c r="BJ577" s="10">
        <v>10.199999999999999</v>
      </c>
      <c r="BK577" s="10">
        <v>0.96</v>
      </c>
      <c r="BL577" s="10">
        <v>0.34520000000000001</v>
      </c>
      <c r="BM577" s="10">
        <v>7.4499999999999997E-2</v>
      </c>
      <c r="BN577" s="10">
        <v>19.7944</v>
      </c>
      <c r="BO577" s="10">
        <v>10.3</v>
      </c>
      <c r="BP577" s="10">
        <v>0.98</v>
      </c>
      <c r="BQ577" s="10">
        <v>654</v>
      </c>
      <c r="BR577" s="10" t="s">
        <v>309</v>
      </c>
      <c r="BS577" s="10">
        <v>0.84160000000000001</v>
      </c>
      <c r="BT577" s="10">
        <v>0.20080000000000001</v>
      </c>
      <c r="BU577" s="10">
        <v>46.683100000000003</v>
      </c>
      <c r="BV577" s="10">
        <v>10.7</v>
      </c>
      <c r="BW577" s="10">
        <v>0.97</v>
      </c>
      <c r="BX577" s="10">
        <v>1.1981999999999999</v>
      </c>
      <c r="BY577" s="10">
        <v>0.24249999999999999</v>
      </c>
      <c r="BZ577" s="10">
        <v>68.525099999999995</v>
      </c>
      <c r="CA577" s="10">
        <v>10.3</v>
      </c>
      <c r="CB577" s="10">
        <v>0.98</v>
      </c>
      <c r="CC577" s="10">
        <v>1.3559000000000001</v>
      </c>
      <c r="CD577" s="10">
        <v>0.26300000000000001</v>
      </c>
      <c r="CE577" s="10">
        <v>75.944100000000006</v>
      </c>
      <c r="CF577" s="10">
        <v>10.5</v>
      </c>
      <c r="CG577" s="10">
        <v>0.98</v>
      </c>
      <c r="CH577" s="10">
        <v>654</v>
      </c>
      <c r="CI577" s="10" t="s">
        <v>309</v>
      </c>
      <c r="CJ577" s="10">
        <v>0.71909999999999996</v>
      </c>
      <c r="CK577" s="10">
        <v>0.1802</v>
      </c>
      <c r="CL577" s="10">
        <v>40</v>
      </c>
      <c r="CM577" s="10">
        <v>10.7</v>
      </c>
      <c r="CN577" s="10">
        <v>0.97</v>
      </c>
      <c r="CO577" s="10">
        <v>0.88270000000000004</v>
      </c>
      <c r="CP577" s="10">
        <v>0.1792</v>
      </c>
      <c r="CQ577" s="10">
        <v>50</v>
      </c>
      <c r="CR577" s="10">
        <v>10.4</v>
      </c>
      <c r="CS577" s="10">
        <v>0.98</v>
      </c>
      <c r="CT577" s="10">
        <v>0.89300000000000002</v>
      </c>
      <c r="CU577" s="10">
        <v>0.17180000000000001</v>
      </c>
      <c r="CV577" s="10">
        <v>50</v>
      </c>
      <c r="CW577" s="10">
        <v>10.5</v>
      </c>
      <c r="CX577" s="10">
        <v>0.98</v>
      </c>
      <c r="CY577" s="10">
        <v>690</v>
      </c>
      <c r="CZ577" s="10" t="s">
        <v>294</v>
      </c>
      <c r="DA577" s="10">
        <v>0</v>
      </c>
      <c r="DB577" s="10">
        <v>0</v>
      </c>
      <c r="DC577" s="10">
        <v>0</v>
      </c>
      <c r="DD577" s="10">
        <v>10.4</v>
      </c>
      <c r="DE577" s="10">
        <v>0</v>
      </c>
      <c r="DF577" s="10">
        <v>0</v>
      </c>
      <c r="DG577" s="10">
        <v>0</v>
      </c>
      <c r="DH577" s="10">
        <v>0</v>
      </c>
      <c r="DI577" s="10">
        <v>10.5</v>
      </c>
      <c r="DJ577" s="10">
        <v>0</v>
      </c>
      <c r="DK577" s="10">
        <v>0</v>
      </c>
      <c r="DL577" s="10">
        <v>0</v>
      </c>
      <c r="DM577" s="10">
        <v>0</v>
      </c>
      <c r="DN577" s="10">
        <v>10.6</v>
      </c>
      <c r="DO577" s="10">
        <v>0</v>
      </c>
    </row>
    <row r="578" spans="1:119" x14ac:dyDescent="0.25">
      <c r="A578" s="10">
        <v>655</v>
      </c>
      <c r="B578" s="10" t="s">
        <v>300</v>
      </c>
      <c r="C578" s="10">
        <v>1.23</v>
      </c>
      <c r="D578" s="10">
        <v>0.41</v>
      </c>
      <c r="E578" s="10">
        <v>70</v>
      </c>
      <c r="F578" s="10">
        <v>10.7</v>
      </c>
      <c r="G578" s="10">
        <v>0.95</v>
      </c>
      <c r="H578" s="10">
        <v>2.67</v>
      </c>
      <c r="I578" s="10">
        <v>0.54</v>
      </c>
      <c r="J578" s="10">
        <v>150</v>
      </c>
      <c r="K578" s="10">
        <v>10.5</v>
      </c>
      <c r="L578" s="10">
        <v>0.98</v>
      </c>
      <c r="M578" s="10">
        <v>2.56</v>
      </c>
      <c r="N578" s="10">
        <v>0.52</v>
      </c>
      <c r="O578" s="10">
        <v>145</v>
      </c>
      <c r="P578" s="10">
        <v>10.4</v>
      </c>
      <c r="Q578" s="10">
        <v>0.98</v>
      </c>
      <c r="R578" s="10">
        <v>655</v>
      </c>
      <c r="S578" s="10" t="s">
        <v>300</v>
      </c>
      <c r="T578" s="10">
        <v>0.94920000000000004</v>
      </c>
      <c r="U578" s="10">
        <v>0.27979999999999999</v>
      </c>
      <c r="V578" s="10">
        <v>53.898899999999998</v>
      </c>
      <c r="W578" s="10">
        <v>10.6</v>
      </c>
      <c r="Y578" s="10">
        <v>2.2452999999999999</v>
      </c>
      <c r="Z578" s="10">
        <v>0.61499999999999999</v>
      </c>
      <c r="AA578" s="10">
        <v>129.23609999999999</v>
      </c>
      <c r="AB578" s="10">
        <v>10.4</v>
      </c>
      <c r="AD578" s="10">
        <v>1.5879000000000001</v>
      </c>
      <c r="AE578" s="10">
        <v>0.45850000000000002</v>
      </c>
      <c r="AF578" s="10">
        <v>91.7547</v>
      </c>
      <c r="AG578" s="10">
        <v>10.4</v>
      </c>
      <c r="AI578" s="10">
        <v>655</v>
      </c>
      <c r="AJ578" s="10" t="s">
        <v>300</v>
      </c>
      <c r="AK578" s="10">
        <v>1.2483</v>
      </c>
      <c r="AL578" s="10">
        <v>0.36420000000000002</v>
      </c>
      <c r="AM578" s="10">
        <v>70.825800000000001</v>
      </c>
      <c r="AN578" s="10">
        <v>10.6</v>
      </c>
      <c r="AO578" s="10">
        <v>0.96</v>
      </c>
      <c r="AP578" s="10">
        <v>2.2523</v>
      </c>
      <c r="AQ578" s="10">
        <v>0.58450000000000002</v>
      </c>
      <c r="AR578" s="10">
        <v>129.17699999999999</v>
      </c>
      <c r="AS578" s="10">
        <v>10.4</v>
      </c>
      <c r="AT578" s="10">
        <v>0.97</v>
      </c>
      <c r="AU578" s="10">
        <v>2.6694</v>
      </c>
      <c r="AV578" s="10">
        <v>0.58679999999999999</v>
      </c>
      <c r="AW578" s="10">
        <v>150.2834</v>
      </c>
      <c r="AX578" s="10">
        <v>10.5</v>
      </c>
      <c r="AY578" s="10">
        <v>0.98</v>
      </c>
      <c r="AZ578" s="10">
        <v>655</v>
      </c>
      <c r="BA578" s="10" t="s">
        <v>300</v>
      </c>
      <c r="BB578" s="10">
        <v>0.73839999999999995</v>
      </c>
      <c r="BC578" s="10">
        <v>0.57840000000000003</v>
      </c>
      <c r="BD578" s="10">
        <v>52.070399999999999</v>
      </c>
      <c r="BE578" s="10">
        <v>10.4</v>
      </c>
      <c r="BF578" s="10">
        <v>0.79</v>
      </c>
      <c r="BG578" s="10">
        <v>1.8685</v>
      </c>
      <c r="BH578" s="10">
        <v>0.76329999999999998</v>
      </c>
      <c r="BI578" s="10">
        <v>114.2474</v>
      </c>
      <c r="BJ578" s="10">
        <v>10.199999999999999</v>
      </c>
      <c r="BK578" s="10">
        <v>0.93</v>
      </c>
      <c r="BL578" s="10">
        <v>1.3526</v>
      </c>
      <c r="BM578" s="10">
        <v>0.41909999999999997</v>
      </c>
      <c r="BN578" s="10">
        <v>79.373400000000004</v>
      </c>
      <c r="BO578" s="10">
        <v>10.3</v>
      </c>
      <c r="BP578" s="10">
        <v>0.96</v>
      </c>
      <c r="BQ578" s="10">
        <v>655</v>
      </c>
      <c r="BR578" s="10" t="s">
        <v>300</v>
      </c>
      <c r="BS578" s="10">
        <v>1.3115000000000001</v>
      </c>
      <c r="BT578" s="10">
        <v>0.43180000000000002</v>
      </c>
      <c r="BU578" s="10">
        <v>74.505099999999999</v>
      </c>
      <c r="BV578" s="10">
        <v>10.7</v>
      </c>
      <c r="BW578" s="10">
        <v>0.95</v>
      </c>
      <c r="BX578" s="10">
        <v>2.5651999999999999</v>
      </c>
      <c r="BY578" s="10">
        <v>0.56510000000000005</v>
      </c>
      <c r="BZ578" s="10">
        <v>147.23859999999999</v>
      </c>
      <c r="CA578" s="10">
        <v>10.3</v>
      </c>
      <c r="CB578" s="10">
        <v>0.98</v>
      </c>
      <c r="CC578" s="10">
        <v>2.6153</v>
      </c>
      <c r="CD578" s="10">
        <v>0.59699999999999998</v>
      </c>
      <c r="CE578" s="10">
        <v>147.50219999999999</v>
      </c>
      <c r="CF578" s="10">
        <v>10.5</v>
      </c>
      <c r="CG578" s="10">
        <v>0.97</v>
      </c>
      <c r="CH578" s="10">
        <v>655</v>
      </c>
      <c r="CI578" s="10" t="s">
        <v>300</v>
      </c>
      <c r="CJ578" s="10">
        <v>1.3115000000000001</v>
      </c>
      <c r="CK578" s="10">
        <v>0.43180000000000002</v>
      </c>
      <c r="CL578" s="10">
        <v>74.505099999999999</v>
      </c>
      <c r="CM578" s="10">
        <v>10.7</v>
      </c>
      <c r="CN578" s="10">
        <v>0.95</v>
      </c>
      <c r="CO578" s="10">
        <v>2.5651999999999999</v>
      </c>
      <c r="CP578" s="10">
        <v>0.56510000000000005</v>
      </c>
      <c r="CQ578" s="10">
        <v>145.8228</v>
      </c>
      <c r="CR578" s="10">
        <v>10.4</v>
      </c>
      <c r="CS578" s="10">
        <v>0.98</v>
      </c>
      <c r="CT578" s="10">
        <v>2.6153</v>
      </c>
      <c r="CU578" s="10">
        <v>0.59699999999999998</v>
      </c>
      <c r="CV578" s="10">
        <v>147.50219999999999</v>
      </c>
      <c r="CW578" s="10">
        <v>10.5</v>
      </c>
      <c r="CX578" s="10">
        <v>0.97</v>
      </c>
      <c r="CY578" s="10">
        <v>691</v>
      </c>
      <c r="CZ578" s="10" t="s">
        <v>296</v>
      </c>
      <c r="DA578" s="10">
        <v>0.44259999999999999</v>
      </c>
      <c r="DB578" s="10">
        <v>0.2016</v>
      </c>
      <c r="DC578" s="10">
        <v>27</v>
      </c>
      <c r="DD578" s="10">
        <v>10.4</v>
      </c>
      <c r="DE578" s="10">
        <v>0.91</v>
      </c>
      <c r="DF578" s="10">
        <v>0.44679999999999997</v>
      </c>
      <c r="DG578" s="10">
        <v>0.2036</v>
      </c>
      <c r="DH578" s="10">
        <v>27</v>
      </c>
      <c r="DI578" s="10">
        <v>10.5</v>
      </c>
      <c r="DJ578" s="10">
        <v>0.91</v>
      </c>
      <c r="DK578" s="10">
        <v>0.58479999999999999</v>
      </c>
      <c r="DL578" s="10">
        <v>0.26640000000000003</v>
      </c>
      <c r="DM578" s="10">
        <v>35</v>
      </c>
      <c r="DN578" s="10">
        <v>10.6</v>
      </c>
      <c r="DO578" s="10">
        <v>0.91</v>
      </c>
    </row>
    <row r="579" spans="1:119" x14ac:dyDescent="0.25">
      <c r="A579" s="10">
        <v>656</v>
      </c>
      <c r="B579" s="10" t="s">
        <v>301</v>
      </c>
      <c r="C579" s="10">
        <v>1.26</v>
      </c>
      <c r="D579" s="10">
        <v>0.57999999999999996</v>
      </c>
      <c r="E579" s="10">
        <v>75</v>
      </c>
      <c r="F579" s="10">
        <v>10.7</v>
      </c>
      <c r="G579" s="10">
        <v>0.91</v>
      </c>
      <c r="H579" s="10">
        <v>2.25</v>
      </c>
      <c r="I579" s="10">
        <v>0.74</v>
      </c>
      <c r="J579" s="10">
        <v>130</v>
      </c>
      <c r="K579" s="10">
        <v>10.5</v>
      </c>
      <c r="L579" s="10">
        <v>0.95</v>
      </c>
      <c r="M579" s="10">
        <v>2.2200000000000002</v>
      </c>
      <c r="N579" s="10">
        <v>0.73</v>
      </c>
      <c r="O579" s="10">
        <v>130</v>
      </c>
      <c r="P579" s="10">
        <v>10.4</v>
      </c>
      <c r="Q579" s="10">
        <v>0.95</v>
      </c>
      <c r="R579" s="10">
        <v>656</v>
      </c>
      <c r="S579" s="10" t="s">
        <v>301</v>
      </c>
      <c r="T579" s="10">
        <v>0.76</v>
      </c>
      <c r="U579" s="10">
        <v>0.27</v>
      </c>
      <c r="V579" s="10">
        <v>43.929099999999998</v>
      </c>
      <c r="W579" s="10">
        <v>10.6</v>
      </c>
      <c r="Y579" s="10">
        <v>1.1440999999999999</v>
      </c>
      <c r="Z579" s="10">
        <v>0.40839999999999999</v>
      </c>
      <c r="AA579" s="10">
        <v>67.438199999999995</v>
      </c>
      <c r="AB579" s="10">
        <v>10.4</v>
      </c>
      <c r="AD579" s="10">
        <v>1.2667999999999999</v>
      </c>
      <c r="AE579" s="10">
        <v>0.39829999999999999</v>
      </c>
      <c r="AF579" s="10">
        <v>73.716700000000003</v>
      </c>
      <c r="AG579" s="10">
        <v>10.4</v>
      </c>
      <c r="AI579" s="10">
        <v>656</v>
      </c>
      <c r="AJ579" s="10" t="s">
        <v>301</v>
      </c>
      <c r="AK579" s="10">
        <v>1.4511000000000001</v>
      </c>
      <c r="AL579" s="10">
        <v>0.63949999999999996</v>
      </c>
      <c r="AM579" s="10">
        <v>86.371700000000004</v>
      </c>
      <c r="AN579" s="10">
        <v>10.6</v>
      </c>
      <c r="AO579" s="10">
        <v>0.92</v>
      </c>
      <c r="AP579" s="10">
        <v>2.3096000000000001</v>
      </c>
      <c r="AQ579" s="10">
        <v>0.83960000000000001</v>
      </c>
      <c r="AR579" s="10">
        <v>136.4255</v>
      </c>
      <c r="AS579" s="10">
        <v>10.4</v>
      </c>
      <c r="AT579" s="10">
        <v>0.94</v>
      </c>
      <c r="AU579" s="10">
        <v>2.7054999999999998</v>
      </c>
      <c r="AV579" s="10">
        <v>0.82869999999999999</v>
      </c>
      <c r="AW579" s="10">
        <v>155.58590000000001</v>
      </c>
      <c r="AX579" s="10">
        <v>10.5</v>
      </c>
      <c r="AY579" s="10">
        <v>0.96</v>
      </c>
      <c r="AZ579" s="10">
        <v>656</v>
      </c>
      <c r="BA579" s="10" t="s">
        <v>301</v>
      </c>
      <c r="BB579" s="10">
        <v>0.35</v>
      </c>
      <c r="BC579" s="10">
        <v>0.42820000000000003</v>
      </c>
      <c r="BD579" s="10">
        <v>30.701499999999999</v>
      </c>
      <c r="BE579" s="10">
        <v>10.4</v>
      </c>
      <c r="BF579" s="10">
        <v>0.63</v>
      </c>
      <c r="BG579" s="10">
        <v>0.72460000000000002</v>
      </c>
      <c r="BH579" s="10">
        <v>0.46239999999999998</v>
      </c>
      <c r="BI579" s="10">
        <v>48.6526</v>
      </c>
      <c r="BJ579" s="10">
        <v>10.199999999999999</v>
      </c>
      <c r="BK579" s="10">
        <v>0.84</v>
      </c>
      <c r="BL579" s="10">
        <v>0.6411</v>
      </c>
      <c r="BM579" s="10">
        <v>0.31030000000000002</v>
      </c>
      <c r="BN579" s="10">
        <v>39.921700000000001</v>
      </c>
      <c r="BO579" s="10">
        <v>10.3</v>
      </c>
      <c r="BP579" s="10">
        <v>0.9</v>
      </c>
      <c r="BQ579" s="10">
        <v>656</v>
      </c>
      <c r="BR579" s="10" t="s">
        <v>301</v>
      </c>
      <c r="BS579" s="10">
        <v>0</v>
      </c>
      <c r="BT579" s="10">
        <v>0</v>
      </c>
      <c r="BU579" s="10">
        <v>0</v>
      </c>
      <c r="BV579" s="10">
        <v>10.7</v>
      </c>
      <c r="BW579" s="10">
        <v>0</v>
      </c>
      <c r="BX579" s="10">
        <v>0</v>
      </c>
      <c r="BY579" s="10">
        <v>0</v>
      </c>
      <c r="BZ579" s="10">
        <v>0</v>
      </c>
      <c r="CA579" s="10">
        <v>10.3</v>
      </c>
      <c r="CB579" s="10">
        <v>0</v>
      </c>
      <c r="CC579" s="10">
        <v>0</v>
      </c>
      <c r="CD579" s="10">
        <v>0</v>
      </c>
      <c r="CE579" s="10">
        <v>0</v>
      </c>
      <c r="CF579" s="10">
        <v>10.5</v>
      </c>
      <c r="CG579" s="10">
        <v>0</v>
      </c>
      <c r="CH579" s="10">
        <v>656</v>
      </c>
      <c r="CI579" s="10" t="s">
        <v>301</v>
      </c>
      <c r="CJ579" s="10">
        <v>0.42159999999999997</v>
      </c>
      <c r="CK579" s="10">
        <v>0.19209999999999999</v>
      </c>
      <c r="CL579" s="10">
        <v>25</v>
      </c>
      <c r="CM579" s="10">
        <v>10.7</v>
      </c>
      <c r="CN579" s="10">
        <v>0.91</v>
      </c>
      <c r="CO579" s="10">
        <v>0.73760000000000003</v>
      </c>
      <c r="CP579" s="10">
        <v>0.33610000000000001</v>
      </c>
      <c r="CQ579" s="10">
        <v>45</v>
      </c>
      <c r="CR579" s="10">
        <v>10.4</v>
      </c>
      <c r="CS579" s="10">
        <v>0.91</v>
      </c>
      <c r="CT579" s="10">
        <v>0.66200000000000003</v>
      </c>
      <c r="CU579" s="10">
        <v>0.30159999999999998</v>
      </c>
      <c r="CV579" s="10">
        <v>40</v>
      </c>
      <c r="CW579" s="10">
        <v>10.5</v>
      </c>
      <c r="CX579" s="10">
        <v>0.91</v>
      </c>
      <c r="CY579" s="10">
        <v>692</v>
      </c>
      <c r="CZ579" s="10" t="s">
        <v>297</v>
      </c>
      <c r="DA579" s="10">
        <v>0.12280000000000001</v>
      </c>
      <c r="DB579" s="10">
        <v>8.4099999999999994E-2</v>
      </c>
      <c r="DC579" s="10">
        <v>8.2626000000000008</v>
      </c>
      <c r="DD579" s="10">
        <v>10.4</v>
      </c>
      <c r="DE579" s="10">
        <v>0.83</v>
      </c>
      <c r="DF579" s="10">
        <v>0.1225</v>
      </c>
      <c r="DG579" s="10">
        <v>8.0799999999999997E-2</v>
      </c>
      <c r="DH579" s="10">
        <v>8.0690000000000008</v>
      </c>
      <c r="DI579" s="10">
        <v>10.5</v>
      </c>
      <c r="DJ579" s="10">
        <v>0.83</v>
      </c>
      <c r="DK579" s="10">
        <v>0.1227</v>
      </c>
      <c r="DL579" s="10">
        <v>7.9699999999999993E-2</v>
      </c>
      <c r="DM579" s="10">
        <v>7.9691999999999998</v>
      </c>
      <c r="DN579" s="10">
        <v>10.6</v>
      </c>
      <c r="DO579" s="10">
        <v>0.84</v>
      </c>
    </row>
    <row r="580" spans="1:119" x14ac:dyDescent="0.25">
      <c r="A580" s="10">
        <v>657</v>
      </c>
      <c r="B580" s="10" t="s">
        <v>312</v>
      </c>
      <c r="C580" s="10">
        <v>0.69</v>
      </c>
      <c r="D580" s="10">
        <v>0.27</v>
      </c>
      <c r="E580" s="10">
        <v>40</v>
      </c>
      <c r="F580" s="10">
        <v>10.7</v>
      </c>
      <c r="G580" s="10">
        <v>0.93</v>
      </c>
      <c r="H580" s="10">
        <v>0.88</v>
      </c>
      <c r="I580" s="10">
        <v>0.48</v>
      </c>
      <c r="J580" s="10">
        <v>55</v>
      </c>
      <c r="K580" s="10">
        <v>10.5</v>
      </c>
      <c r="L580" s="10">
        <v>0.88</v>
      </c>
      <c r="M580" s="10">
        <v>0.87</v>
      </c>
      <c r="N580" s="10">
        <v>0.47</v>
      </c>
      <c r="O580" s="10">
        <v>55</v>
      </c>
      <c r="P580" s="10">
        <v>10.4</v>
      </c>
      <c r="Q580" s="10">
        <v>0.88</v>
      </c>
      <c r="R580" s="10">
        <v>657</v>
      </c>
      <c r="S580" s="10" t="s">
        <v>312</v>
      </c>
      <c r="T580" s="10">
        <v>0.26029999999999998</v>
      </c>
      <c r="U580" s="10">
        <v>8.1600000000000006E-2</v>
      </c>
      <c r="V580" s="10">
        <v>14.8592</v>
      </c>
      <c r="W580" s="10">
        <v>10.6</v>
      </c>
      <c r="Y580" s="10">
        <v>0.43740000000000001</v>
      </c>
      <c r="Z580" s="10">
        <v>0.1197</v>
      </c>
      <c r="AA580" s="10">
        <v>25.171900000000001</v>
      </c>
      <c r="AB580" s="10">
        <v>10.4</v>
      </c>
      <c r="AD580" s="10">
        <v>0.53859999999999997</v>
      </c>
      <c r="AE580" s="10">
        <v>0.1812</v>
      </c>
      <c r="AF580" s="10">
        <v>31.546199999999999</v>
      </c>
      <c r="AG580" s="10">
        <v>10.4</v>
      </c>
      <c r="AI580" s="10">
        <v>657</v>
      </c>
      <c r="AJ580" s="10" t="s">
        <v>312</v>
      </c>
      <c r="AK580" s="10">
        <v>0.64229999999999998</v>
      </c>
      <c r="AL580" s="10">
        <v>0.2621</v>
      </c>
      <c r="AM580" s="10">
        <v>37.784700000000001</v>
      </c>
      <c r="AN580" s="10">
        <v>10.6</v>
      </c>
      <c r="AO580" s="10">
        <v>0.93</v>
      </c>
      <c r="AP580" s="10">
        <v>1.0598000000000001</v>
      </c>
      <c r="AQ580" s="10">
        <v>0.34239999999999998</v>
      </c>
      <c r="AR580" s="10">
        <v>61.828600000000002</v>
      </c>
      <c r="AS580" s="10">
        <v>10.4</v>
      </c>
      <c r="AT580" s="10">
        <v>0.95</v>
      </c>
      <c r="AU580" s="10">
        <v>1.103</v>
      </c>
      <c r="AV580" s="10">
        <v>0.33789999999999998</v>
      </c>
      <c r="AW580" s="10">
        <v>63.4313</v>
      </c>
      <c r="AX580" s="10">
        <v>10.5</v>
      </c>
      <c r="AY580" s="10">
        <v>0.96</v>
      </c>
      <c r="AZ580" s="10">
        <v>657</v>
      </c>
      <c r="BA580" s="10" t="s">
        <v>312</v>
      </c>
      <c r="BB580" s="10">
        <v>0.28310000000000002</v>
      </c>
      <c r="BC580" s="10">
        <v>0.32379999999999998</v>
      </c>
      <c r="BD580" s="10">
        <v>23.8766</v>
      </c>
      <c r="BE580" s="10">
        <v>10.4</v>
      </c>
      <c r="BF580" s="10">
        <v>0.66</v>
      </c>
      <c r="BG580" s="10">
        <v>0.65110000000000001</v>
      </c>
      <c r="BH580" s="10">
        <v>0.38850000000000001</v>
      </c>
      <c r="BI580" s="10">
        <v>42.918900000000001</v>
      </c>
      <c r="BJ580" s="10">
        <v>10.199999999999999</v>
      </c>
      <c r="BK580" s="10">
        <v>0.86</v>
      </c>
      <c r="BL580" s="10">
        <v>0.72909999999999997</v>
      </c>
      <c r="BM580" s="10">
        <v>0.32990000000000003</v>
      </c>
      <c r="BN580" s="10">
        <v>44.860300000000002</v>
      </c>
      <c r="BO580" s="10">
        <v>10.3</v>
      </c>
      <c r="BP580" s="10">
        <v>0.91</v>
      </c>
      <c r="BQ580" s="10">
        <v>657</v>
      </c>
      <c r="BR580" s="10" t="s">
        <v>312</v>
      </c>
      <c r="BS580" s="10">
        <v>0.9234</v>
      </c>
      <c r="BT580" s="10">
        <v>0.32300000000000001</v>
      </c>
      <c r="BU580" s="10">
        <v>52.787799999999997</v>
      </c>
      <c r="BV580" s="10">
        <v>10.7</v>
      </c>
      <c r="BW580" s="10">
        <v>0.94</v>
      </c>
      <c r="BX580" s="10">
        <v>1.202</v>
      </c>
      <c r="BY580" s="10">
        <v>0.32940000000000003</v>
      </c>
      <c r="BZ580" s="10">
        <v>69.859800000000007</v>
      </c>
      <c r="CA580" s="10">
        <v>10.3</v>
      </c>
      <c r="CB580" s="10">
        <v>0.96</v>
      </c>
      <c r="CC580" s="10">
        <v>1.6035999999999999</v>
      </c>
      <c r="CD580" s="10">
        <v>0.36509999999999998</v>
      </c>
      <c r="CE580" s="10">
        <v>90.431799999999996</v>
      </c>
      <c r="CF580" s="10">
        <v>10.5</v>
      </c>
      <c r="CG580" s="10">
        <v>0.98</v>
      </c>
      <c r="CH580" s="10">
        <v>657</v>
      </c>
      <c r="CI580" s="10" t="s">
        <v>312</v>
      </c>
      <c r="CJ580" s="10">
        <v>0.4471</v>
      </c>
      <c r="CK580" s="10">
        <v>0</v>
      </c>
      <c r="CL580" s="10">
        <v>24.125699999999998</v>
      </c>
      <c r="CM580" s="10">
        <v>10.7</v>
      </c>
      <c r="CN580" s="10">
        <v>1</v>
      </c>
      <c r="CO580" s="10">
        <v>0</v>
      </c>
      <c r="CP580" s="10">
        <v>0</v>
      </c>
      <c r="CQ580" s="10">
        <v>0</v>
      </c>
      <c r="CR580" s="10">
        <v>10.4</v>
      </c>
      <c r="CS580" s="10">
        <v>0</v>
      </c>
      <c r="CT580" s="10">
        <v>0</v>
      </c>
      <c r="CU580" s="10">
        <v>0</v>
      </c>
      <c r="CV580" s="10">
        <v>0</v>
      </c>
      <c r="CW580" s="10">
        <v>10.5</v>
      </c>
      <c r="CX580" s="10">
        <v>0</v>
      </c>
      <c r="CY580" s="10">
        <v>693</v>
      </c>
      <c r="CZ580" s="10" t="s">
        <v>308</v>
      </c>
      <c r="DA580" s="10">
        <v>1.4E-3</v>
      </c>
      <c r="DB580" s="10">
        <v>3.3E-3</v>
      </c>
      <c r="DC580" s="10">
        <v>0.1986</v>
      </c>
      <c r="DD580" s="10">
        <v>10.4</v>
      </c>
      <c r="DE580" s="10">
        <v>0.39</v>
      </c>
      <c r="DF580" s="10">
        <v>2.7000000000000001E-3</v>
      </c>
      <c r="DG580" s="10">
        <v>2.5999999999999999E-3</v>
      </c>
      <c r="DH580" s="10">
        <v>0.20760000000000001</v>
      </c>
      <c r="DI580" s="10">
        <v>10.5</v>
      </c>
      <c r="DJ580" s="10">
        <v>0.72</v>
      </c>
      <c r="DK580" s="10">
        <v>3.0000000000000001E-3</v>
      </c>
      <c r="DL580" s="10">
        <v>3.0999999999999999E-3</v>
      </c>
      <c r="DM580" s="10">
        <v>0.23580000000000001</v>
      </c>
      <c r="DN580" s="10">
        <v>10.6</v>
      </c>
      <c r="DO580" s="10">
        <v>0.69</v>
      </c>
    </row>
    <row r="581" spans="1:119" x14ac:dyDescent="0.25">
      <c r="A581" s="10">
        <v>658</v>
      </c>
      <c r="B581" s="10" t="s">
        <v>313</v>
      </c>
      <c r="C581" s="10">
        <v>2</v>
      </c>
      <c r="D581" s="10">
        <v>0.41</v>
      </c>
      <c r="E581" s="10">
        <v>110</v>
      </c>
      <c r="F581" s="10">
        <v>10.7</v>
      </c>
      <c r="G581" s="10">
        <v>0.98</v>
      </c>
      <c r="H581" s="10">
        <v>2.5</v>
      </c>
      <c r="I581" s="10">
        <v>0.51</v>
      </c>
      <c r="J581" s="10">
        <v>140</v>
      </c>
      <c r="K581" s="10">
        <v>10.5</v>
      </c>
      <c r="L581" s="10">
        <v>0.98</v>
      </c>
      <c r="M581" s="10">
        <v>2.0299999999999998</v>
      </c>
      <c r="N581" s="10">
        <v>0.41</v>
      </c>
      <c r="O581" s="10">
        <v>115</v>
      </c>
      <c r="P581" s="10">
        <v>10.4</v>
      </c>
      <c r="Q581" s="10">
        <v>0.98</v>
      </c>
      <c r="R581" s="10">
        <v>658</v>
      </c>
      <c r="S581" s="10" t="s">
        <v>313</v>
      </c>
      <c r="T581" s="10">
        <v>0.53259999999999996</v>
      </c>
      <c r="U581" s="10">
        <v>0.18110000000000001</v>
      </c>
      <c r="V581" s="10">
        <v>30.641300000000001</v>
      </c>
      <c r="W581" s="10">
        <v>10.6</v>
      </c>
      <c r="Y581" s="10">
        <v>0.81740000000000002</v>
      </c>
      <c r="Z581" s="10">
        <v>0.25230000000000002</v>
      </c>
      <c r="AA581" s="10">
        <v>47.492400000000004</v>
      </c>
      <c r="AB581" s="10">
        <v>10.4</v>
      </c>
      <c r="AD581" s="10">
        <v>0.81189999999999996</v>
      </c>
      <c r="AE581" s="10">
        <v>0.25929999999999997</v>
      </c>
      <c r="AF581" s="10">
        <v>47.314100000000003</v>
      </c>
      <c r="AG581" s="10">
        <v>10.4</v>
      </c>
      <c r="AI581" s="10">
        <v>658</v>
      </c>
      <c r="AJ581" s="10" t="s">
        <v>313</v>
      </c>
      <c r="AK581" s="10">
        <v>0.71220000000000006</v>
      </c>
      <c r="AL581" s="10">
        <v>0.13819999999999999</v>
      </c>
      <c r="AM581" s="10">
        <v>39.515000000000001</v>
      </c>
      <c r="AN581" s="10">
        <v>10.6</v>
      </c>
      <c r="AO581" s="10">
        <v>0.98</v>
      </c>
      <c r="AP581" s="10">
        <v>0.9577</v>
      </c>
      <c r="AQ581" s="10">
        <v>0.20230000000000001</v>
      </c>
      <c r="AR581" s="10">
        <v>54.339399999999998</v>
      </c>
      <c r="AS581" s="10">
        <v>10.4</v>
      </c>
      <c r="AT581" s="10">
        <v>0.98</v>
      </c>
      <c r="AU581" s="10">
        <v>0.82320000000000004</v>
      </c>
      <c r="AV581" s="10">
        <v>0.1615</v>
      </c>
      <c r="AW581" s="10">
        <v>46.127099999999999</v>
      </c>
      <c r="AX581" s="10">
        <v>10.5</v>
      </c>
      <c r="AY581" s="10">
        <v>0.98</v>
      </c>
      <c r="AZ581" s="10">
        <v>658</v>
      </c>
      <c r="BA581" s="10" t="s">
        <v>313</v>
      </c>
      <c r="BB581" s="10">
        <v>0.30149999999999999</v>
      </c>
      <c r="BC581" s="10">
        <v>0.16439999999999999</v>
      </c>
      <c r="BD581" s="10">
        <v>19.0656</v>
      </c>
      <c r="BE581" s="10">
        <v>10.4</v>
      </c>
      <c r="BF581" s="10">
        <v>0.88</v>
      </c>
      <c r="BG581" s="10">
        <v>0.78029999999999999</v>
      </c>
      <c r="BH581" s="10">
        <v>0.22189999999999999</v>
      </c>
      <c r="BI581" s="10">
        <v>45.919499999999999</v>
      </c>
      <c r="BJ581" s="10">
        <v>10.199999999999999</v>
      </c>
      <c r="BK581" s="10">
        <v>0.96</v>
      </c>
      <c r="BL581" s="10">
        <v>0.86299999999999999</v>
      </c>
      <c r="BM581" s="10">
        <v>0.18609999999999999</v>
      </c>
      <c r="BN581" s="10">
        <v>49.485900000000001</v>
      </c>
      <c r="BO581" s="10">
        <v>10.3</v>
      </c>
      <c r="BP581" s="10">
        <v>0.98</v>
      </c>
      <c r="BQ581" s="10">
        <v>658</v>
      </c>
      <c r="BR581" s="10" t="s">
        <v>313</v>
      </c>
      <c r="BS581" s="10">
        <v>2.1823999999999999</v>
      </c>
      <c r="BT581" s="10">
        <v>0.35020000000000001</v>
      </c>
      <c r="BU581" s="10">
        <v>119.264</v>
      </c>
      <c r="BV581" s="10">
        <v>10.7</v>
      </c>
      <c r="BW581" s="10">
        <v>0.99</v>
      </c>
      <c r="BX581" s="10">
        <v>2.7052</v>
      </c>
      <c r="BY581" s="10">
        <v>0.42230000000000001</v>
      </c>
      <c r="BZ581" s="10">
        <v>153.47239999999999</v>
      </c>
      <c r="CA581" s="10">
        <v>10.3</v>
      </c>
      <c r="CB581" s="10">
        <v>0.99</v>
      </c>
      <c r="CC581" s="10">
        <v>2.7883</v>
      </c>
      <c r="CD581" s="10">
        <v>0.42099999999999999</v>
      </c>
      <c r="CE581" s="10">
        <v>155.05590000000001</v>
      </c>
      <c r="CF581" s="10">
        <v>10.5</v>
      </c>
      <c r="CG581" s="10">
        <v>0.99</v>
      </c>
      <c r="CH581" s="10">
        <v>658</v>
      </c>
      <c r="CI581" s="10" t="s">
        <v>313</v>
      </c>
      <c r="CJ581" s="10">
        <v>0.35949999999999999</v>
      </c>
      <c r="CK581" s="10">
        <v>9.01E-2</v>
      </c>
      <c r="CL581" s="10">
        <v>20</v>
      </c>
      <c r="CM581" s="10">
        <v>10.7</v>
      </c>
      <c r="CN581" s="10">
        <v>0.97</v>
      </c>
      <c r="CO581" s="10">
        <v>0.87360000000000004</v>
      </c>
      <c r="CP581" s="10">
        <v>0.219</v>
      </c>
      <c r="CQ581" s="10">
        <v>50</v>
      </c>
      <c r="CR581" s="10">
        <v>10.4</v>
      </c>
      <c r="CS581" s="10">
        <v>0.97</v>
      </c>
      <c r="CT581" s="10">
        <v>0.79379999999999995</v>
      </c>
      <c r="CU581" s="10">
        <v>0.19900000000000001</v>
      </c>
      <c r="CV581" s="10">
        <v>45</v>
      </c>
      <c r="CW581" s="10">
        <v>10.5</v>
      </c>
      <c r="CX581" s="10">
        <v>0.97</v>
      </c>
      <c r="CY581" s="10">
        <v>694</v>
      </c>
      <c r="CZ581" s="10" t="s">
        <v>110</v>
      </c>
      <c r="DA581" s="10">
        <v>-36.777000000000001</v>
      </c>
      <c r="DB581" s="10">
        <v>5.1920000000000002</v>
      </c>
      <c r="DC581" s="10">
        <v>-181.81152654949483</v>
      </c>
      <c r="DD581" s="10">
        <v>117.94499999999999</v>
      </c>
      <c r="DE581" s="10">
        <v>0.990181309434775</v>
      </c>
      <c r="DF581" s="10">
        <v>-29.593</v>
      </c>
      <c r="DG581" s="10">
        <v>-5.1849999999999996</v>
      </c>
      <c r="DH581" s="10">
        <v>-147.72814490643259</v>
      </c>
      <c r="DI581" s="10">
        <v>117.417</v>
      </c>
      <c r="DJ581" s="10">
        <v>0.98499526453010522</v>
      </c>
      <c r="DK581" s="10">
        <v>-26.681000000000001</v>
      </c>
      <c r="DL581" s="10">
        <v>-6.944</v>
      </c>
      <c r="DM581" s="10">
        <v>-135.48719545423853</v>
      </c>
      <c r="DN581" s="10">
        <v>117.483</v>
      </c>
      <c r="DO581" s="10">
        <v>0.96776117385039295</v>
      </c>
    </row>
    <row r="582" spans="1:119" x14ac:dyDescent="0.25">
      <c r="A582" s="10">
        <v>659</v>
      </c>
      <c r="B582" s="10" t="s">
        <v>319</v>
      </c>
      <c r="C582" s="10">
        <v>1.42</v>
      </c>
      <c r="D582" s="10">
        <v>0.42</v>
      </c>
      <c r="E582" s="10">
        <v>80</v>
      </c>
      <c r="F582" s="10">
        <v>10.7</v>
      </c>
      <c r="G582" s="10">
        <v>0.96</v>
      </c>
      <c r="H582" s="10">
        <v>2.67</v>
      </c>
      <c r="I582" s="10">
        <v>0.54</v>
      </c>
      <c r="J582" s="10">
        <v>150</v>
      </c>
      <c r="K582" s="10">
        <v>10.5</v>
      </c>
      <c r="L582" s="10">
        <v>0.98</v>
      </c>
      <c r="M582" s="10">
        <v>2.4700000000000002</v>
      </c>
      <c r="N582" s="10">
        <v>0.5</v>
      </c>
      <c r="O582" s="10">
        <v>140</v>
      </c>
      <c r="P582" s="10">
        <v>10.4</v>
      </c>
      <c r="Q582" s="10">
        <v>0.98</v>
      </c>
      <c r="R582" s="10">
        <v>659</v>
      </c>
      <c r="S582" s="10" t="s">
        <v>319</v>
      </c>
      <c r="T582" s="10">
        <v>0.61280000000000001</v>
      </c>
      <c r="U582" s="10">
        <v>0.15989999999999999</v>
      </c>
      <c r="V582" s="10">
        <v>34.494700000000002</v>
      </c>
      <c r="W582" s="10">
        <v>10.6</v>
      </c>
      <c r="Y582" s="10">
        <v>1.3628</v>
      </c>
      <c r="Z582" s="10">
        <v>0.32150000000000001</v>
      </c>
      <c r="AA582" s="10">
        <v>77.731499999999997</v>
      </c>
      <c r="AB582" s="10">
        <v>10.4</v>
      </c>
      <c r="AD582" s="10">
        <v>1.2576000000000001</v>
      </c>
      <c r="AE582" s="10">
        <v>0.27589999999999998</v>
      </c>
      <c r="AF582" s="10">
        <v>71.477599999999995</v>
      </c>
      <c r="AG582" s="10">
        <v>10.4</v>
      </c>
      <c r="AI582" s="10">
        <v>659</v>
      </c>
      <c r="AJ582" s="10" t="s">
        <v>319</v>
      </c>
      <c r="AK582" s="10">
        <v>1.5636000000000001</v>
      </c>
      <c r="AL582" s="10">
        <v>0.43059999999999998</v>
      </c>
      <c r="AM582" s="10">
        <v>88.334900000000005</v>
      </c>
      <c r="AN582" s="10">
        <v>10.6</v>
      </c>
      <c r="AO582" s="10">
        <v>0.96</v>
      </c>
      <c r="AP582" s="10">
        <v>2.5384000000000002</v>
      </c>
      <c r="AQ582" s="10">
        <v>0.65010000000000001</v>
      </c>
      <c r="AR582" s="10">
        <v>145.46600000000001</v>
      </c>
      <c r="AS582" s="10">
        <v>10.4</v>
      </c>
      <c r="AT582" s="10">
        <v>0.97</v>
      </c>
      <c r="AU582" s="10">
        <v>2.6842000000000001</v>
      </c>
      <c r="AV582" s="10">
        <v>0.629</v>
      </c>
      <c r="AW582" s="10">
        <v>151.5908</v>
      </c>
      <c r="AX582" s="10">
        <v>10.5</v>
      </c>
      <c r="AY582" s="10">
        <v>0.97</v>
      </c>
      <c r="AZ582" s="10">
        <v>659</v>
      </c>
      <c r="BA582" s="10" t="s">
        <v>319</v>
      </c>
      <c r="BB582" s="10">
        <v>0.66459999999999997</v>
      </c>
      <c r="BC582" s="10">
        <v>0.52049999999999996</v>
      </c>
      <c r="BD582" s="10">
        <v>46.863399999999999</v>
      </c>
      <c r="BE582" s="10">
        <v>10.4</v>
      </c>
      <c r="BF582" s="10">
        <v>0.79</v>
      </c>
      <c r="BG582" s="10">
        <v>1.3589</v>
      </c>
      <c r="BH582" s="10">
        <v>0.55510000000000004</v>
      </c>
      <c r="BI582" s="10">
        <v>83.088999999999999</v>
      </c>
      <c r="BJ582" s="10">
        <v>10.199999999999999</v>
      </c>
      <c r="BK582" s="10">
        <v>0.93</v>
      </c>
      <c r="BL582" s="10">
        <v>1.4201999999999999</v>
      </c>
      <c r="BM582" s="10">
        <v>0.44</v>
      </c>
      <c r="BN582" s="10">
        <v>83.341999999999999</v>
      </c>
      <c r="BO582" s="10">
        <v>10.3</v>
      </c>
      <c r="BP582" s="10">
        <v>0.96</v>
      </c>
      <c r="BQ582" s="10">
        <v>659</v>
      </c>
      <c r="BR582" s="10" t="s">
        <v>319</v>
      </c>
      <c r="BS582" s="10">
        <v>0</v>
      </c>
      <c r="BT582" s="10">
        <v>0</v>
      </c>
      <c r="BU582" s="10">
        <v>0</v>
      </c>
      <c r="BV582" s="10">
        <v>10.7</v>
      </c>
      <c r="BW582" s="10">
        <v>0</v>
      </c>
      <c r="BX582" s="10">
        <v>0</v>
      </c>
      <c r="BY582" s="10">
        <v>0</v>
      </c>
      <c r="BZ582" s="10">
        <v>0</v>
      </c>
      <c r="CA582" s="10">
        <v>10.3</v>
      </c>
      <c r="CB582" s="10">
        <v>0</v>
      </c>
      <c r="CC582" s="10">
        <v>0</v>
      </c>
      <c r="CD582" s="10">
        <v>0</v>
      </c>
      <c r="CE582" s="10">
        <v>0</v>
      </c>
      <c r="CF582" s="10">
        <v>10.5</v>
      </c>
      <c r="CG582" s="10">
        <v>0</v>
      </c>
      <c r="CH582" s="10">
        <v>659</v>
      </c>
      <c r="CI582" s="10" t="s">
        <v>319</v>
      </c>
      <c r="CJ582" s="10">
        <v>0.54490000000000005</v>
      </c>
      <c r="CK582" s="10">
        <v>0.1106</v>
      </c>
      <c r="CL582" s="10">
        <v>30</v>
      </c>
      <c r="CM582" s="10">
        <v>10.7</v>
      </c>
      <c r="CN582" s="10">
        <v>0.98</v>
      </c>
      <c r="CO582" s="10">
        <v>1.2357</v>
      </c>
      <c r="CP582" s="10">
        <v>0.25090000000000001</v>
      </c>
      <c r="CQ582" s="10">
        <v>70</v>
      </c>
      <c r="CR582" s="10">
        <v>10.4</v>
      </c>
      <c r="CS582" s="10">
        <v>0.98</v>
      </c>
      <c r="CT582" s="10">
        <v>0.98029999999999995</v>
      </c>
      <c r="CU582" s="10">
        <v>0.19900000000000001</v>
      </c>
      <c r="CV582" s="10">
        <v>55</v>
      </c>
      <c r="CW582" s="10">
        <v>10.5</v>
      </c>
      <c r="CX582" s="10">
        <v>0.98</v>
      </c>
      <c r="CY582" s="10">
        <v>695</v>
      </c>
      <c r="CZ582" s="10" t="s">
        <v>111</v>
      </c>
      <c r="DA582" s="10">
        <v>-35.154000000000003</v>
      </c>
      <c r="DB582" s="10">
        <v>5.452</v>
      </c>
      <c r="DC582" s="10">
        <v>-174.13886943961339</v>
      </c>
      <c r="DD582" s="10">
        <v>117.94499999999999</v>
      </c>
      <c r="DE582" s="10">
        <v>0.98818638444506479</v>
      </c>
      <c r="DF582" s="10">
        <v>-25.408000000000001</v>
      </c>
      <c r="DG582" s="10">
        <v>-1.2250000000000001</v>
      </c>
      <c r="DH582" s="10">
        <v>-125.07861059842091</v>
      </c>
      <c r="DI582" s="10">
        <v>117.417</v>
      </c>
      <c r="DJ582" s="10">
        <v>0.99883976787917839</v>
      </c>
      <c r="DK582" s="10">
        <v>-25.968</v>
      </c>
      <c r="DL582" s="10">
        <v>-3.8690000000000002</v>
      </c>
      <c r="DM582" s="10">
        <v>-129.02397937869074</v>
      </c>
      <c r="DN582" s="10">
        <v>117.483</v>
      </c>
      <c r="DO582" s="10">
        <v>0.98908226524722709</v>
      </c>
    </row>
    <row r="583" spans="1:119" x14ac:dyDescent="0.25">
      <c r="A583" s="10">
        <v>660</v>
      </c>
      <c r="B583" s="10" t="s">
        <v>321</v>
      </c>
      <c r="C583" s="10">
        <v>0</v>
      </c>
      <c r="D583" s="10">
        <v>0</v>
      </c>
      <c r="E583" s="10">
        <v>0</v>
      </c>
      <c r="F583" s="10">
        <v>10.7</v>
      </c>
      <c r="G583" s="10">
        <v>0</v>
      </c>
      <c r="H583" s="10">
        <v>0.08</v>
      </c>
      <c r="I583" s="10">
        <v>0.04</v>
      </c>
      <c r="J583" s="10">
        <v>5</v>
      </c>
      <c r="K583" s="10">
        <v>10.5</v>
      </c>
      <c r="L583" s="10">
        <v>0.91</v>
      </c>
      <c r="M583" s="10">
        <v>0</v>
      </c>
      <c r="N583" s="10">
        <v>0</v>
      </c>
      <c r="O583" s="10">
        <v>0</v>
      </c>
      <c r="P583" s="10">
        <v>10.4</v>
      </c>
      <c r="Q583" s="10">
        <v>0</v>
      </c>
      <c r="R583" s="10">
        <v>660</v>
      </c>
      <c r="S583" s="10" t="s">
        <v>321</v>
      </c>
      <c r="T583" s="10">
        <v>4.3999999999999997E-2</v>
      </c>
      <c r="U583" s="10">
        <v>1.38E-2</v>
      </c>
      <c r="V583" s="10">
        <v>2.5125000000000002</v>
      </c>
      <c r="W583" s="10">
        <v>10.6</v>
      </c>
      <c r="Y583" s="10">
        <v>4.6800000000000001E-2</v>
      </c>
      <c r="Z583" s="10">
        <v>2.1999999999999999E-2</v>
      </c>
      <c r="AA583" s="10">
        <v>2.8711000000000002</v>
      </c>
      <c r="AB583" s="10">
        <v>10.4</v>
      </c>
      <c r="AD583" s="10">
        <v>4.0800000000000003E-2</v>
      </c>
      <c r="AE583" s="10">
        <v>1.95E-2</v>
      </c>
      <c r="AF583" s="10">
        <v>2.5095000000000001</v>
      </c>
      <c r="AG583" s="10">
        <v>10.4</v>
      </c>
      <c r="AI583" s="10">
        <v>660</v>
      </c>
      <c r="AJ583" s="10" t="s">
        <v>321</v>
      </c>
      <c r="AK583" s="10">
        <v>4.7399999999999998E-2</v>
      </c>
      <c r="AL583" s="10">
        <v>8.9999999999999993E-3</v>
      </c>
      <c r="AM583" s="10">
        <v>2.6278999999999999</v>
      </c>
      <c r="AN583" s="10">
        <v>10.6</v>
      </c>
      <c r="AO583" s="10">
        <v>0.98</v>
      </c>
      <c r="AP583" s="10">
        <v>5.1700000000000003E-2</v>
      </c>
      <c r="AQ583" s="10">
        <v>1.09E-2</v>
      </c>
      <c r="AR583" s="10">
        <v>2.9331999999999998</v>
      </c>
      <c r="AS583" s="10">
        <v>10.4</v>
      </c>
      <c r="AT583" s="10">
        <v>0.98</v>
      </c>
      <c r="AU583" s="10">
        <v>4.7300000000000002E-2</v>
      </c>
      <c r="AV583" s="10">
        <v>1.01E-2</v>
      </c>
      <c r="AW583" s="10">
        <v>2.6595</v>
      </c>
      <c r="AX583" s="10">
        <v>10.5</v>
      </c>
      <c r="AY583" s="10">
        <v>0.98</v>
      </c>
      <c r="AZ583" s="10">
        <v>660</v>
      </c>
      <c r="BA583" s="10" t="s">
        <v>321</v>
      </c>
      <c r="BB583" s="10">
        <v>0</v>
      </c>
      <c r="BC583" s="10">
        <v>0</v>
      </c>
      <c r="BD583" s="10">
        <v>0</v>
      </c>
      <c r="BE583" s="10">
        <v>10.4</v>
      </c>
      <c r="BF583" s="10">
        <v>0</v>
      </c>
      <c r="BG583" s="10">
        <v>0</v>
      </c>
      <c r="BH583" s="10">
        <v>0</v>
      </c>
      <c r="BI583" s="10">
        <v>0</v>
      </c>
      <c r="BJ583" s="10">
        <v>10.199999999999999</v>
      </c>
      <c r="BK583" s="10">
        <v>0</v>
      </c>
      <c r="BL583" s="10">
        <v>0</v>
      </c>
      <c r="BM583" s="10">
        <v>0</v>
      </c>
      <c r="BN583" s="10">
        <v>0</v>
      </c>
      <c r="BO583" s="10">
        <v>10.3</v>
      </c>
      <c r="BP583" s="10">
        <v>0</v>
      </c>
      <c r="BQ583" s="10">
        <v>660</v>
      </c>
      <c r="BR583" s="10" t="s">
        <v>321</v>
      </c>
      <c r="BS583" s="10">
        <v>0</v>
      </c>
      <c r="BT583" s="10">
        <v>0</v>
      </c>
      <c r="BU583" s="10">
        <v>0</v>
      </c>
      <c r="BV583" s="10">
        <v>10.7</v>
      </c>
      <c r="BW583" s="10">
        <v>0</v>
      </c>
      <c r="BX583" s="10">
        <v>0</v>
      </c>
      <c r="BY583" s="10">
        <v>0</v>
      </c>
      <c r="BZ583" s="10">
        <v>0</v>
      </c>
      <c r="CA583" s="10">
        <v>10.3</v>
      </c>
      <c r="CB583" s="10">
        <v>0</v>
      </c>
      <c r="CC583" s="10">
        <v>0</v>
      </c>
      <c r="CD583" s="10">
        <v>0</v>
      </c>
      <c r="CE583" s="10">
        <v>0</v>
      </c>
      <c r="CF583" s="10">
        <v>10.5</v>
      </c>
      <c r="CG583" s="10">
        <v>0</v>
      </c>
      <c r="CH583" s="10">
        <v>660</v>
      </c>
      <c r="CI583" s="10" t="s">
        <v>321</v>
      </c>
      <c r="CJ583" s="10">
        <v>1E-4</v>
      </c>
      <c r="CK583" s="10">
        <v>0</v>
      </c>
      <c r="CL583" s="10">
        <v>4.3E-3</v>
      </c>
      <c r="CM583" s="10">
        <v>10.7</v>
      </c>
      <c r="CN583" s="10">
        <v>1</v>
      </c>
      <c r="CO583" s="10">
        <v>8.8300000000000003E-2</v>
      </c>
      <c r="CP583" s="10">
        <v>1.7899999999999999E-2</v>
      </c>
      <c r="CQ583" s="10">
        <v>5</v>
      </c>
      <c r="CR583" s="10">
        <v>10.4</v>
      </c>
      <c r="CS583" s="10">
        <v>0.98</v>
      </c>
      <c r="CT583" s="10">
        <v>5.3499999999999999E-2</v>
      </c>
      <c r="CU583" s="10">
        <v>1.09E-2</v>
      </c>
      <c r="CV583" s="10">
        <v>3</v>
      </c>
      <c r="CW583" s="10">
        <v>10.5</v>
      </c>
      <c r="CX583" s="10">
        <v>0.98</v>
      </c>
      <c r="CY583" s="10">
        <v>696</v>
      </c>
      <c r="CZ583" s="10" t="s">
        <v>112</v>
      </c>
      <c r="DA583" s="10">
        <v>3.3149999999999999</v>
      </c>
      <c r="DB583" s="10">
        <v>1.921</v>
      </c>
      <c r="DC583" s="10">
        <v>18.754909230785607</v>
      </c>
      <c r="DD583" s="10">
        <v>117.94499999999999</v>
      </c>
      <c r="DE583" s="10">
        <v>0.8652236940769823</v>
      </c>
      <c r="DF583" s="10">
        <v>4.4470000000000001</v>
      </c>
      <c r="DG583" s="10">
        <v>2.4910000000000001</v>
      </c>
      <c r="DH583" s="10">
        <v>25.063135654967468</v>
      </c>
      <c r="DI583" s="10">
        <v>117.417</v>
      </c>
      <c r="DJ583" s="10">
        <v>0.8724491369538504</v>
      </c>
      <c r="DK583" s="10">
        <v>4.7969999999999997</v>
      </c>
      <c r="DL583" s="10">
        <v>2.3879999999999999</v>
      </c>
      <c r="DM583" s="10">
        <v>26.333544840349095</v>
      </c>
      <c r="DN583" s="10">
        <v>117.483</v>
      </c>
      <c r="DO583" s="10">
        <v>0.89520961558096934</v>
      </c>
    </row>
    <row r="584" spans="1:119" x14ac:dyDescent="0.25">
      <c r="A584" s="10">
        <v>661</v>
      </c>
      <c r="B584" s="10" t="s">
        <v>97</v>
      </c>
      <c r="C584" s="10">
        <v>-0.64</v>
      </c>
      <c r="D584" s="10">
        <v>-0.28000000000000003</v>
      </c>
      <c r="E584" s="10">
        <v>10.99</v>
      </c>
      <c r="F584" s="10">
        <v>36.81</v>
      </c>
      <c r="G584" s="10">
        <v>0.91800000000000004</v>
      </c>
      <c r="H584" s="10">
        <v>-0.79</v>
      </c>
      <c r="I584" s="10">
        <v>-0.35</v>
      </c>
      <c r="J584" s="10">
        <v>13.83</v>
      </c>
      <c r="K584" s="10">
        <v>36.299999999999997</v>
      </c>
      <c r="L584" s="10">
        <v>0.91400000000000003</v>
      </c>
      <c r="M584" s="10">
        <v>-0.91</v>
      </c>
      <c r="N584" s="10">
        <v>-0.39</v>
      </c>
      <c r="O584" s="10">
        <v>15.96</v>
      </c>
      <c r="P584" s="10">
        <v>35.94</v>
      </c>
      <c r="Q584" s="10">
        <v>0.91800000000000004</v>
      </c>
      <c r="R584" s="10">
        <v>661</v>
      </c>
      <c r="S584" s="10" t="s">
        <v>97</v>
      </c>
      <c r="T584" s="10">
        <v>0.22</v>
      </c>
      <c r="U584" s="10">
        <v>0.16</v>
      </c>
      <c r="V584" s="10">
        <v>4.327810779604941</v>
      </c>
      <c r="W584" s="10">
        <v>36.29</v>
      </c>
      <c r="Y584" s="10">
        <v>0.3</v>
      </c>
      <c r="Z584" s="10">
        <v>0.19</v>
      </c>
      <c r="AA584" s="10">
        <v>5.6557330812622642</v>
      </c>
      <c r="AB584" s="10">
        <v>36.25</v>
      </c>
      <c r="AD584" s="10">
        <v>0.3</v>
      </c>
      <c r="AE584" s="10">
        <v>0.18</v>
      </c>
      <c r="AF584" s="10">
        <v>5.6390312330329868</v>
      </c>
      <c r="AG584" s="10">
        <v>35.82</v>
      </c>
      <c r="AI584" s="10">
        <v>661</v>
      </c>
      <c r="AJ584" s="10" t="s">
        <v>97</v>
      </c>
      <c r="AK584" s="10">
        <v>-0.8353315141674984</v>
      </c>
      <c r="AL584" s="10">
        <v>-0.26544399472667513</v>
      </c>
      <c r="AM584" s="10">
        <v>-14.120696169950223</v>
      </c>
      <c r="AN584" s="10">
        <v>35.836988788837132</v>
      </c>
      <c r="AO584" s="10">
        <v>0.95303888217167376</v>
      </c>
      <c r="AP584" s="10">
        <v>-0.97757141401411174</v>
      </c>
      <c r="AQ584" s="10">
        <v>-0.3115830544680932</v>
      </c>
      <c r="AR584" s="10">
        <v>-16.734404498291333</v>
      </c>
      <c r="AS584" s="10">
        <v>35.398721999206714</v>
      </c>
      <c r="AT584" s="10">
        <v>0.95277427095454614</v>
      </c>
      <c r="AU584" s="10">
        <v>-0.97757616955795101</v>
      </c>
      <c r="AV584" s="10">
        <v>-0.31147334441732766</v>
      </c>
      <c r="AW584" s="10">
        <v>-16.691203145308791</v>
      </c>
      <c r="AX584" s="10">
        <v>35.489347964574478</v>
      </c>
      <c r="AY584" s="10">
        <v>0.95280563226682646</v>
      </c>
      <c r="AZ584" s="10">
        <v>661</v>
      </c>
      <c r="BA584" s="10" t="s">
        <v>97</v>
      </c>
      <c r="BB584" s="10">
        <v>-0.23961053756323542</v>
      </c>
      <c r="BC584" s="10">
        <v>-0.17384492746564725</v>
      </c>
      <c r="BD584" s="10">
        <v>-4.6977743138329</v>
      </c>
      <c r="BE584" s="10">
        <v>36.382009633530167</v>
      </c>
      <c r="BF584" s="10">
        <v>0.80940606190905051</v>
      </c>
      <c r="BG584" s="10">
        <v>-0.27454396015999444</v>
      </c>
      <c r="BH584" s="10">
        <v>-0.18359049465861124</v>
      </c>
      <c r="BI584" s="10">
        <v>-5.2896374261941794</v>
      </c>
      <c r="BJ584" s="10">
        <v>36.048379420686615</v>
      </c>
      <c r="BK584" s="10">
        <v>0.83126523195983504</v>
      </c>
      <c r="BL584" s="10">
        <v>-0.23949783035358313</v>
      </c>
      <c r="BM584" s="10">
        <v>-0.17169900781857544</v>
      </c>
      <c r="BN584" s="10">
        <v>-4.7029792047930652</v>
      </c>
      <c r="BO584" s="10">
        <v>36.176422870318149</v>
      </c>
      <c r="BP584" s="10">
        <v>0.81272248662411795</v>
      </c>
      <c r="BQ584" s="10">
        <v>661</v>
      </c>
      <c r="BR584" s="10" t="s">
        <v>97</v>
      </c>
      <c r="BS584" s="10">
        <v>-0.751</v>
      </c>
      <c r="BT584" s="10">
        <v>-0.32</v>
      </c>
      <c r="BU584" s="10">
        <v>-13.081785946510681</v>
      </c>
      <c r="BV584" s="10">
        <v>36.027999999999999</v>
      </c>
      <c r="BW584" s="10">
        <v>0.91996672004929092</v>
      </c>
      <c r="BX584" s="10">
        <v>-0.85699999999999998</v>
      </c>
      <c r="BY584" s="10">
        <v>-0.35099999999999998</v>
      </c>
      <c r="BZ584" s="10">
        <v>-15.112509610228905</v>
      </c>
      <c r="CA584" s="10">
        <v>35.380000000000003</v>
      </c>
      <c r="CB584" s="10">
        <v>0.92539207508233867</v>
      </c>
      <c r="CC584" s="10">
        <v>-0.82199999999999995</v>
      </c>
      <c r="CD584" s="10">
        <v>-0.34200000000000003</v>
      </c>
      <c r="CE584" s="10">
        <v>-14.273956704471825</v>
      </c>
      <c r="CF584" s="10">
        <v>36.011000000000003</v>
      </c>
      <c r="CG584" s="10">
        <v>0.92327618490684149</v>
      </c>
      <c r="CH584" s="10">
        <v>661</v>
      </c>
      <c r="CI584" s="10" t="s">
        <v>97</v>
      </c>
      <c r="CJ584" s="10">
        <v>-0.183</v>
      </c>
      <c r="CK584" s="10">
        <v>-6.7000000000000004E-2</v>
      </c>
      <c r="CL584" s="10">
        <v>-3.0588506339661388</v>
      </c>
      <c r="CM584" s="10">
        <v>36.783000000000001</v>
      </c>
      <c r="CN584" s="10">
        <v>0.93904205947741581</v>
      </c>
      <c r="CO584" s="10">
        <v>-0.23499999999999999</v>
      </c>
      <c r="CP584" s="10">
        <v>-8.2000000000000003E-2</v>
      </c>
      <c r="CQ584" s="10">
        <v>-3.9701593814703027</v>
      </c>
      <c r="CR584" s="10">
        <v>36.195</v>
      </c>
      <c r="CS584" s="10">
        <v>0.94417111979559543</v>
      </c>
      <c r="CT584" s="10">
        <v>-0.23499999999999999</v>
      </c>
      <c r="CU584" s="10">
        <v>-8.2000000000000003E-2</v>
      </c>
      <c r="CV584" s="10">
        <v>-3.9110532581872954</v>
      </c>
      <c r="CW584" s="10">
        <v>36.741999999999997</v>
      </c>
      <c r="CX584" s="10">
        <v>0.94417111979559543</v>
      </c>
      <c r="CY584" s="10">
        <v>697</v>
      </c>
      <c r="CZ584" s="10" t="s">
        <v>113</v>
      </c>
      <c r="DA584" s="10">
        <v>2.6589999999999998</v>
      </c>
      <c r="DB584" s="10">
        <v>1.107</v>
      </c>
      <c r="DC584" s="10">
        <v>14.098962073028527</v>
      </c>
      <c r="DD584" s="10">
        <v>117.94499999999999</v>
      </c>
      <c r="DE584" s="10">
        <v>0.92318987549928366</v>
      </c>
      <c r="DF584" s="10">
        <v>5.3220000000000001</v>
      </c>
      <c r="DG584" s="10">
        <v>2.6240000000000001</v>
      </c>
      <c r="DH584" s="10">
        <v>29.176662246317782</v>
      </c>
      <c r="DI584" s="10">
        <v>117.417</v>
      </c>
      <c r="DJ584" s="10">
        <v>0.89690749855386431</v>
      </c>
      <c r="DK584" s="10">
        <v>4.8520000000000003</v>
      </c>
      <c r="DL584" s="10">
        <v>2.2799999999999998</v>
      </c>
      <c r="DM584" s="10">
        <v>26.345717063082418</v>
      </c>
      <c r="DN584" s="10">
        <v>117.483</v>
      </c>
      <c r="DO584" s="10">
        <v>0.90505529471891222</v>
      </c>
    </row>
    <row r="585" spans="1:119" x14ac:dyDescent="0.25">
      <c r="A585" s="10">
        <v>662</v>
      </c>
      <c r="B585" s="10" t="s">
        <v>72</v>
      </c>
      <c r="R585" s="10">
        <v>662</v>
      </c>
      <c r="S585" s="10" t="s">
        <v>72</v>
      </c>
      <c r="AI585" s="10">
        <v>662</v>
      </c>
      <c r="AJ585" s="10" t="s">
        <v>72</v>
      </c>
      <c r="AZ585" s="10">
        <v>662</v>
      </c>
      <c r="BA585" s="10" t="s">
        <v>72</v>
      </c>
      <c r="BQ585" s="10">
        <v>662</v>
      </c>
      <c r="BR585" s="10" t="s">
        <v>72</v>
      </c>
      <c r="CH585" s="10">
        <v>662</v>
      </c>
      <c r="CI585" s="10" t="s">
        <v>72</v>
      </c>
      <c r="CY585" s="10">
        <v>698</v>
      </c>
      <c r="CZ585" s="10" t="s">
        <v>874</v>
      </c>
      <c r="DA585" s="10">
        <v>12.244</v>
      </c>
      <c r="DB585" s="10">
        <v>-16.276</v>
      </c>
      <c r="DC585" s="10">
        <v>99.699188782170111</v>
      </c>
      <c r="DD585" s="10">
        <v>117.94499999999999</v>
      </c>
      <c r="DE585" s="10">
        <v>0.60116201881245457</v>
      </c>
      <c r="DF585" s="10">
        <v>1.06</v>
      </c>
      <c r="DG585" s="10">
        <v>-12.516</v>
      </c>
      <c r="DH585" s="10">
        <v>61.762648710864177</v>
      </c>
      <c r="DI585" s="10">
        <v>117.417</v>
      </c>
      <c r="DJ585" s="10">
        <v>8.4389486710371067E-2</v>
      </c>
      <c r="DK585" s="10">
        <v>-0.29499999999999998</v>
      </c>
      <c r="DL585" s="10">
        <v>-11.805999999999999</v>
      </c>
      <c r="DM585" s="10">
        <v>-58.036693335600454</v>
      </c>
      <c r="DN585" s="10">
        <v>117.483</v>
      </c>
      <c r="DO585" s="10">
        <v>2.4979497652145508E-2</v>
      </c>
    </row>
    <row r="586" spans="1:119" x14ac:dyDescent="0.25">
      <c r="A586" s="10">
        <v>663</v>
      </c>
      <c r="B586" s="10" t="s">
        <v>8</v>
      </c>
      <c r="C586" s="10">
        <v>0.64</v>
      </c>
      <c r="D586" s="10">
        <v>0.28000000000000003</v>
      </c>
      <c r="E586" s="10">
        <v>10.99</v>
      </c>
      <c r="F586" s="10">
        <v>36.81</v>
      </c>
      <c r="G586" s="10">
        <v>0.91800000000000004</v>
      </c>
      <c r="H586" s="10">
        <v>0.79</v>
      </c>
      <c r="I586" s="10">
        <v>0.35</v>
      </c>
      <c r="J586" s="10">
        <v>13.83</v>
      </c>
      <c r="K586" s="10">
        <v>36.299999999999997</v>
      </c>
      <c r="L586" s="10">
        <v>0.91400000000000003</v>
      </c>
      <c r="M586" s="10">
        <v>0.91</v>
      </c>
      <c r="N586" s="10">
        <v>0.39</v>
      </c>
      <c r="O586" s="10">
        <v>15.96</v>
      </c>
      <c r="P586" s="10">
        <v>35.94</v>
      </c>
      <c r="Q586" s="10">
        <v>0.91800000000000004</v>
      </c>
      <c r="R586" s="10">
        <v>663</v>
      </c>
      <c r="S586" s="10" t="s">
        <v>8</v>
      </c>
      <c r="T586" s="10">
        <v>0.22</v>
      </c>
      <c r="U586" s="10">
        <v>0.16</v>
      </c>
      <c r="V586" s="10">
        <v>4.327810779604941</v>
      </c>
      <c r="W586" s="10">
        <v>36.29</v>
      </c>
      <c r="Y586" s="10">
        <v>0.3</v>
      </c>
      <c r="Z586" s="10">
        <v>0.19</v>
      </c>
      <c r="AA586" s="10">
        <v>5.6557330812622642</v>
      </c>
      <c r="AB586" s="10">
        <v>36.25</v>
      </c>
      <c r="AD586" s="10">
        <v>0.3</v>
      </c>
      <c r="AE586" s="10">
        <v>0.18</v>
      </c>
      <c r="AF586" s="10">
        <v>5.6390312330329868</v>
      </c>
      <c r="AG586" s="10">
        <v>35.82</v>
      </c>
      <c r="AI586" s="10">
        <v>663</v>
      </c>
      <c r="AJ586" s="10" t="s">
        <v>8</v>
      </c>
      <c r="AZ586" s="10">
        <v>663</v>
      </c>
      <c r="BA586" s="10" t="s">
        <v>8</v>
      </c>
      <c r="BB586" s="10">
        <v>0.23961053756365339</v>
      </c>
      <c r="BC586" s="10">
        <v>0.173844927993443</v>
      </c>
      <c r="BD586" s="10">
        <v>4.6977743187568644</v>
      </c>
      <c r="BE586" s="10">
        <v>36.382009633530167</v>
      </c>
      <c r="BF586" s="10">
        <v>0.80940606106208479</v>
      </c>
      <c r="BG586" s="10">
        <v>0.27454396018790783</v>
      </c>
      <c r="BH586" s="10">
        <v>0.1835904957234632</v>
      </c>
      <c r="BI586" s="10">
        <v>5.2896374360460765</v>
      </c>
      <c r="BJ586" s="10">
        <v>36.048379420686615</v>
      </c>
      <c r="BK586" s="10">
        <v>0.8312652304961281</v>
      </c>
      <c r="BL586" s="10">
        <v>0.23949783034555741</v>
      </c>
      <c r="BM586" s="10">
        <v>0.17169900771877869</v>
      </c>
      <c r="BN586" s="10">
        <v>4.7029792037609877</v>
      </c>
      <c r="BO586" s="10">
        <v>36.176422870318149</v>
      </c>
      <c r="BP586" s="10">
        <v>0.81272248677523662</v>
      </c>
      <c r="BQ586" s="10">
        <v>663</v>
      </c>
      <c r="BR586" s="10" t="s">
        <v>8</v>
      </c>
      <c r="BS586" s="10">
        <v>0.751</v>
      </c>
      <c r="BT586" s="10">
        <v>0.32</v>
      </c>
      <c r="BU586" s="10">
        <v>13.081785946510681</v>
      </c>
      <c r="BV586" s="10">
        <v>36.027999999999999</v>
      </c>
      <c r="BW586" s="10">
        <v>0.91996672004929092</v>
      </c>
      <c r="BX586" s="10">
        <v>0.85699999999999998</v>
      </c>
      <c r="BY586" s="10">
        <v>0.35099999999999998</v>
      </c>
      <c r="BZ586" s="10">
        <v>15.112509610228905</v>
      </c>
      <c r="CA586" s="10">
        <v>35.380000000000003</v>
      </c>
      <c r="CB586" s="10">
        <v>0.92539207508233867</v>
      </c>
      <c r="CC586" s="10">
        <v>0.82199999999999995</v>
      </c>
      <c r="CD586" s="10">
        <v>0.34200000000000003</v>
      </c>
      <c r="CE586" s="10">
        <v>14.273956704471825</v>
      </c>
      <c r="CF586" s="10">
        <v>36.011000000000003</v>
      </c>
      <c r="CG586" s="10">
        <v>0.92327618490684149</v>
      </c>
      <c r="CH586" s="10">
        <v>663</v>
      </c>
      <c r="CI586" s="10" t="s">
        <v>8</v>
      </c>
      <c r="CY586" s="10">
        <v>699</v>
      </c>
      <c r="CZ586" s="10" t="s">
        <v>875</v>
      </c>
      <c r="DA586" s="10">
        <v>13.32</v>
      </c>
      <c r="DB586" s="10">
        <v>-17.873000000000001</v>
      </c>
      <c r="DC586" s="10">
        <v>109.11380704790913</v>
      </c>
      <c r="DD586" s="10">
        <v>117.94499999999999</v>
      </c>
      <c r="DE586" s="10">
        <v>0.59756390122225067</v>
      </c>
      <c r="DF586" s="10">
        <v>3.7679999999999998</v>
      </c>
      <c r="DG586" s="10">
        <v>-12.04</v>
      </c>
      <c r="DH586" s="10">
        <v>62.033255292019888</v>
      </c>
      <c r="DI586" s="10">
        <v>117.417</v>
      </c>
      <c r="DJ586" s="10">
        <v>0.298672140713312</v>
      </c>
      <c r="DK586" s="10">
        <v>1.927</v>
      </c>
      <c r="DL586" s="10">
        <v>-11.326000000000001</v>
      </c>
      <c r="DM586" s="10">
        <v>56.459561341176787</v>
      </c>
      <c r="DN586" s="10">
        <v>117.483</v>
      </c>
      <c r="DO586" s="10">
        <v>0.1677291552581904</v>
      </c>
    </row>
    <row r="587" spans="1:119" x14ac:dyDescent="0.25">
      <c r="A587" s="10">
        <v>664</v>
      </c>
      <c r="B587" s="10" t="s">
        <v>9</v>
      </c>
      <c r="R587" s="10">
        <v>664</v>
      </c>
      <c r="S587" s="10" t="s">
        <v>9</v>
      </c>
      <c r="AI587" s="10">
        <v>664</v>
      </c>
      <c r="AJ587" s="10" t="s">
        <v>9</v>
      </c>
      <c r="AK587" s="10">
        <v>0.83533151424323626</v>
      </c>
      <c r="AL587" s="10">
        <v>0.26544384986703817</v>
      </c>
      <c r="AM587" s="10">
        <v>14.120696179383019</v>
      </c>
      <c r="AN587" s="10">
        <v>35.836986974126546</v>
      </c>
      <c r="AO587" s="10">
        <v>0.95303892988135186</v>
      </c>
      <c r="AP587" s="10">
        <v>0.97757141404990289</v>
      </c>
      <c r="AQ587" s="10">
        <v>0.31158284915908863</v>
      </c>
      <c r="AR587" s="10">
        <v>16.734404501426095</v>
      </c>
      <c r="AS587" s="10">
        <v>35.398719842693104</v>
      </c>
      <c r="AT587" s="10">
        <v>0.95277432885459512</v>
      </c>
      <c r="AU587" s="10">
        <v>0.97757616954326587</v>
      </c>
      <c r="AV587" s="10">
        <v>0.3114731391455392</v>
      </c>
      <c r="AW587" s="10">
        <v>16.691203142594336</v>
      </c>
      <c r="AX587" s="10">
        <v>35.489345814325141</v>
      </c>
      <c r="AY587" s="10">
        <v>0.95280569013661365</v>
      </c>
      <c r="AZ587" s="10">
        <v>664</v>
      </c>
      <c r="BA587" s="10" t="s">
        <v>9</v>
      </c>
      <c r="BQ587" s="10">
        <v>664</v>
      </c>
      <c r="BR587" s="10" t="s">
        <v>9</v>
      </c>
      <c r="CH587" s="10">
        <v>664</v>
      </c>
      <c r="CI587" s="10" t="s">
        <v>9</v>
      </c>
      <c r="CJ587" s="10">
        <v>0.183</v>
      </c>
      <c r="CK587" s="10">
        <v>6.7000000000000004E-2</v>
      </c>
      <c r="CL587" s="10">
        <v>3.0588506339661388</v>
      </c>
      <c r="CM587" s="10">
        <v>36.783000000000001</v>
      </c>
      <c r="CN587" s="10">
        <v>0.93904205947741581</v>
      </c>
      <c r="CO587" s="10">
        <v>0.23499999999999999</v>
      </c>
      <c r="CP587" s="10">
        <v>8.2000000000000003E-2</v>
      </c>
      <c r="CQ587" s="10">
        <v>3.9701593814703027</v>
      </c>
      <c r="CR587" s="10">
        <v>36.195</v>
      </c>
      <c r="CS587" s="10">
        <v>0.94417111979559543</v>
      </c>
      <c r="CT587" s="10">
        <v>0.23499999999999999</v>
      </c>
      <c r="CU587" s="10">
        <v>8.2000000000000003E-2</v>
      </c>
      <c r="CV587" s="10">
        <v>3.9110532581872954</v>
      </c>
      <c r="CW587" s="10">
        <v>36.741999999999997</v>
      </c>
      <c r="CX587" s="10">
        <v>0.94417111979559543</v>
      </c>
      <c r="CY587" s="10">
        <v>700</v>
      </c>
      <c r="CZ587" s="10" t="s">
        <v>116</v>
      </c>
      <c r="DA587" s="10">
        <v>13.465</v>
      </c>
      <c r="DB587" s="10">
        <v>8.6059999999999999</v>
      </c>
      <c r="DC587" s="10">
        <v>78.224774133210985</v>
      </c>
      <c r="DD587" s="10">
        <v>117.94499999999999</v>
      </c>
      <c r="DE587" s="10">
        <v>0.84260082076486531</v>
      </c>
      <c r="DF587" s="10">
        <v>8.0259999999999998</v>
      </c>
      <c r="DG587" s="10">
        <v>11.942</v>
      </c>
      <c r="DH587" s="10">
        <v>70.749435321010111</v>
      </c>
      <c r="DI587" s="10">
        <v>117.417</v>
      </c>
      <c r="DJ587" s="10">
        <v>0.55780778366191675</v>
      </c>
      <c r="DK587" s="10">
        <v>7.9779999999999998</v>
      </c>
      <c r="DL587" s="10">
        <v>14.364000000000001</v>
      </c>
      <c r="DM587" s="10">
        <v>80.746646541331245</v>
      </c>
      <c r="DN587" s="10">
        <v>117.483</v>
      </c>
      <c r="DO587" s="10">
        <v>0.48554991428426891</v>
      </c>
    </row>
    <row r="588" spans="1:119" x14ac:dyDescent="0.25">
      <c r="A588" s="10">
        <v>665</v>
      </c>
      <c r="B588" s="10" t="s">
        <v>10</v>
      </c>
      <c r="C588" s="10">
        <v>0.63</v>
      </c>
      <c r="D588" s="10">
        <v>0.16</v>
      </c>
      <c r="E588" s="10">
        <v>35</v>
      </c>
      <c r="F588" s="10">
        <v>10.7</v>
      </c>
      <c r="G588" s="10">
        <v>0.97</v>
      </c>
      <c r="H588" s="10">
        <v>0.78</v>
      </c>
      <c r="I588" s="10">
        <v>0.23</v>
      </c>
      <c r="J588" s="10">
        <v>44</v>
      </c>
      <c r="K588" s="10">
        <v>10.7</v>
      </c>
      <c r="L588" s="10">
        <v>0.96</v>
      </c>
      <c r="M588" s="10">
        <v>0.9</v>
      </c>
      <c r="N588" s="10">
        <v>0.26</v>
      </c>
      <c r="O588" s="10">
        <v>50.6</v>
      </c>
      <c r="P588" s="10">
        <v>10.7</v>
      </c>
      <c r="Q588" s="10">
        <v>0.96</v>
      </c>
      <c r="R588" s="10">
        <v>665</v>
      </c>
      <c r="S588" s="10" t="s">
        <v>10</v>
      </c>
      <c r="T588" s="10">
        <v>0.21</v>
      </c>
      <c r="U588" s="10">
        <v>0.06</v>
      </c>
      <c r="V588" s="10">
        <v>11.568</v>
      </c>
      <c r="W588" s="10">
        <v>10.9</v>
      </c>
      <c r="Y588" s="10">
        <v>0.28999999999999998</v>
      </c>
      <c r="Z588" s="10">
        <v>0.08</v>
      </c>
      <c r="AA588" s="10">
        <v>16.082000000000001</v>
      </c>
      <c r="AB588" s="10">
        <v>10.8</v>
      </c>
      <c r="AD588" s="10">
        <v>0.28999999999999998</v>
      </c>
      <c r="AE588" s="10">
        <v>0.08</v>
      </c>
      <c r="AF588" s="10">
        <v>16.082000000000001</v>
      </c>
      <c r="AG588" s="10">
        <v>10.8</v>
      </c>
      <c r="AI588" s="10">
        <v>665</v>
      </c>
      <c r="AJ588" s="10" t="s">
        <v>10</v>
      </c>
      <c r="AZ588" s="10">
        <v>665</v>
      </c>
      <c r="BA588" s="10" t="s">
        <v>10</v>
      </c>
      <c r="BB588" s="10">
        <v>0.22900000001242593</v>
      </c>
      <c r="BC588" s="10">
        <v>6.9000001696353647E-2</v>
      </c>
      <c r="BD588" s="10">
        <v>13.0268</v>
      </c>
      <c r="BE588" s="10">
        <v>10.6</v>
      </c>
      <c r="BF588" s="10">
        <v>0.95699999999999996</v>
      </c>
      <c r="BG588" s="10">
        <v>0.26400000004153101</v>
      </c>
      <c r="BH588" s="10">
        <v>8.0000001013705427E-2</v>
      </c>
      <c r="BI588" s="10">
        <v>15.025</v>
      </c>
      <c r="BJ588" s="10">
        <v>10.6</v>
      </c>
      <c r="BK588" s="10">
        <v>0.95699999999999996</v>
      </c>
      <c r="BL588" s="10">
        <v>0.22900000002292742</v>
      </c>
      <c r="BM588" s="10">
        <v>6.8000000630287369E-2</v>
      </c>
      <c r="BN588" s="10">
        <v>13.011200000000001</v>
      </c>
      <c r="BO588" s="10">
        <v>10.6</v>
      </c>
      <c r="BP588" s="10">
        <v>0.95899999999999996</v>
      </c>
      <c r="BQ588" s="10">
        <v>665</v>
      </c>
      <c r="BR588" s="10" t="s">
        <v>10</v>
      </c>
      <c r="BS588" s="10">
        <v>0.73699999999999999</v>
      </c>
      <c r="BT588" s="10">
        <v>0.2</v>
      </c>
      <c r="BU588" s="10">
        <v>41.990099999999998</v>
      </c>
      <c r="BV588" s="10">
        <v>10.5</v>
      </c>
      <c r="BW588" s="10">
        <v>0.96499999999999997</v>
      </c>
      <c r="BX588" s="10">
        <v>0.84199999999999997</v>
      </c>
      <c r="BY588" s="10">
        <v>0.22800000000000001</v>
      </c>
      <c r="BZ588" s="10">
        <v>47.965299999999999</v>
      </c>
      <c r="CA588" s="10">
        <v>10.5</v>
      </c>
      <c r="CB588" s="10">
        <v>0.96499999999999997</v>
      </c>
      <c r="CC588" s="10">
        <v>0.80700000000000005</v>
      </c>
      <c r="CD588" s="10">
        <v>0.219</v>
      </c>
      <c r="CE588" s="10">
        <v>45.978400000000001</v>
      </c>
      <c r="CF588" s="10">
        <v>10.5</v>
      </c>
      <c r="CG588" s="10">
        <v>0.96499999999999997</v>
      </c>
      <c r="CH588" s="10">
        <v>665</v>
      </c>
      <c r="CI588" s="10" t="s">
        <v>10</v>
      </c>
      <c r="CY588" s="10">
        <v>701</v>
      </c>
      <c r="CZ588" s="10" t="s">
        <v>39</v>
      </c>
      <c r="DA588" s="10">
        <v>5.4420000000000002</v>
      </c>
      <c r="DB588" s="10">
        <v>1.7150000000000001</v>
      </c>
      <c r="DC588" s="10">
        <v>27.930537048274417</v>
      </c>
      <c r="DD588" s="10">
        <v>117.94499999999999</v>
      </c>
      <c r="DE588" s="10">
        <v>0.95375996592159762</v>
      </c>
      <c r="DF588" s="10">
        <v>7.1589999999999998</v>
      </c>
      <c r="DG588" s="10">
        <v>2.1110000000000002</v>
      </c>
      <c r="DH588" s="10">
        <v>36.699962858622342</v>
      </c>
      <c r="DI588" s="10">
        <v>117.417</v>
      </c>
      <c r="DJ588" s="10">
        <v>0.95916899176955972</v>
      </c>
      <c r="DK588" s="10">
        <v>7.0750000000000002</v>
      </c>
      <c r="DL588" s="10">
        <v>2.137</v>
      </c>
      <c r="DM588" s="10">
        <v>36.320323657718127</v>
      </c>
      <c r="DN588" s="10">
        <v>117.483</v>
      </c>
      <c r="DO588" s="10">
        <v>0.95728461436661549</v>
      </c>
    </row>
    <row r="589" spans="1:119" x14ac:dyDescent="0.25">
      <c r="A589" s="10">
        <v>666</v>
      </c>
      <c r="B589" s="10" t="s">
        <v>11</v>
      </c>
      <c r="C589" s="10">
        <v>0</v>
      </c>
      <c r="D589" s="10">
        <v>0</v>
      </c>
      <c r="E589" s="10">
        <v>0</v>
      </c>
      <c r="F589" s="10">
        <v>0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666</v>
      </c>
      <c r="S589" s="10" t="s">
        <v>11</v>
      </c>
      <c r="AI589" s="10">
        <v>666</v>
      </c>
      <c r="AJ589" s="10" t="s">
        <v>11</v>
      </c>
      <c r="AK589" s="10">
        <v>0.82599999993102846</v>
      </c>
      <c r="AL589" s="10">
        <v>0.21700010315556525</v>
      </c>
      <c r="AM589" s="10">
        <v>46.959000000000003</v>
      </c>
      <c r="AN589" s="10">
        <v>10.5</v>
      </c>
      <c r="AO589" s="10">
        <v>0.96699999999999997</v>
      </c>
      <c r="AP589" s="10">
        <v>0.96700000002794506</v>
      </c>
      <c r="AQ589" s="10">
        <v>0.25200015192921832</v>
      </c>
      <c r="AR589" s="10">
        <v>54.947000000000003</v>
      </c>
      <c r="AS589" s="10">
        <v>10.5</v>
      </c>
      <c r="AT589" s="10">
        <v>0.96799999999999997</v>
      </c>
      <c r="AU589" s="10">
        <v>0.96700000001347253</v>
      </c>
      <c r="AV589" s="10">
        <v>0.25200015114986396</v>
      </c>
      <c r="AW589" s="10">
        <v>54.947000000000003</v>
      </c>
      <c r="AX589" s="10">
        <v>10.5</v>
      </c>
      <c r="AY589" s="10">
        <v>0.96799999999999997</v>
      </c>
      <c r="AZ589" s="10">
        <v>666</v>
      </c>
      <c r="BA589" s="10" t="s">
        <v>11</v>
      </c>
      <c r="BQ589" s="10">
        <v>666</v>
      </c>
      <c r="BR589" s="10" t="s">
        <v>11</v>
      </c>
      <c r="CH589" s="10">
        <v>666</v>
      </c>
      <c r="CI589" s="10" t="s">
        <v>11</v>
      </c>
      <c r="CJ589" s="10">
        <v>0.17599999999999999</v>
      </c>
      <c r="CK589" s="10">
        <v>4.4999999999999998E-2</v>
      </c>
      <c r="CL589" s="10">
        <v>9.9887999999999995</v>
      </c>
      <c r="CM589" s="10">
        <v>10.5</v>
      </c>
      <c r="CN589" s="10">
        <v>0.96899999999999997</v>
      </c>
      <c r="CO589" s="10">
        <v>0.22900000000000001</v>
      </c>
      <c r="CP589" s="10">
        <v>5.8999999999999997E-2</v>
      </c>
      <c r="CQ589" s="10">
        <v>13.0029</v>
      </c>
      <c r="CR589" s="10">
        <v>10.5</v>
      </c>
      <c r="CS589" s="10">
        <v>0.96799999999999997</v>
      </c>
      <c r="CT589" s="10">
        <v>0.22900000000000001</v>
      </c>
      <c r="CU589" s="10">
        <v>5.8999999999999997E-2</v>
      </c>
      <c r="CV589" s="10">
        <v>13.0029</v>
      </c>
      <c r="CW589" s="10">
        <v>10.5</v>
      </c>
      <c r="CX589" s="10">
        <v>0.96799999999999997</v>
      </c>
      <c r="CY589" s="10">
        <v>702</v>
      </c>
      <c r="CZ589" s="10" t="s">
        <v>40</v>
      </c>
      <c r="DA589" s="10">
        <v>21.486000000000001</v>
      </c>
      <c r="DB589" s="10">
        <v>10.156000000000001</v>
      </c>
      <c r="DC589" s="10">
        <v>116.33337042717444</v>
      </c>
      <c r="DD589" s="10">
        <v>117.94499999999999</v>
      </c>
      <c r="DE589" s="10">
        <v>0.90408881963144638</v>
      </c>
      <c r="DF589" s="10">
        <v>25.218</v>
      </c>
      <c r="DG589" s="10">
        <v>11.797000000000001</v>
      </c>
      <c r="DH589" s="10">
        <v>136.89637520602474</v>
      </c>
      <c r="DI589" s="10">
        <v>117.417</v>
      </c>
      <c r="DJ589" s="10">
        <v>0.90578908743366859</v>
      </c>
      <c r="DK589" s="10">
        <v>26.312999999999999</v>
      </c>
      <c r="DL589" s="10">
        <v>12.776</v>
      </c>
      <c r="DM589" s="10">
        <v>143.74732426883335</v>
      </c>
      <c r="DN589" s="10">
        <v>117.483</v>
      </c>
      <c r="DO589" s="10">
        <v>0.89956995313703891</v>
      </c>
    </row>
    <row r="590" spans="1:119" x14ac:dyDescent="0.25">
      <c r="A590" s="10">
        <v>667</v>
      </c>
      <c r="B590" s="10" t="s">
        <v>315</v>
      </c>
      <c r="C590" s="10">
        <v>0.18</v>
      </c>
      <c r="D590" s="10">
        <v>0.05</v>
      </c>
      <c r="E590" s="10">
        <v>10</v>
      </c>
      <c r="F590" s="10">
        <v>10.7</v>
      </c>
      <c r="G590" s="10">
        <v>0.97</v>
      </c>
      <c r="H590" s="10">
        <v>0.27</v>
      </c>
      <c r="I590" s="10">
        <v>7.0000000000000007E-2</v>
      </c>
      <c r="J590" s="10">
        <v>15</v>
      </c>
      <c r="K590" s="10">
        <v>10.7</v>
      </c>
      <c r="L590" s="10">
        <v>0.97</v>
      </c>
      <c r="M590" s="10">
        <v>0.31</v>
      </c>
      <c r="N590" s="10">
        <v>0.08</v>
      </c>
      <c r="O590" s="10">
        <v>17.25</v>
      </c>
      <c r="P590" s="10">
        <v>10.7</v>
      </c>
      <c r="Q590" s="10">
        <v>0.97</v>
      </c>
      <c r="R590" s="10">
        <v>667</v>
      </c>
      <c r="S590" s="10" t="s">
        <v>315</v>
      </c>
      <c r="T590" s="10">
        <v>7.3300000000000004E-2</v>
      </c>
      <c r="U590" s="10">
        <v>1.84E-2</v>
      </c>
      <c r="V590" s="10">
        <v>4</v>
      </c>
      <c r="W590" s="10">
        <v>10.9</v>
      </c>
      <c r="Y590" s="10">
        <v>9.0700000000000003E-2</v>
      </c>
      <c r="Z590" s="10">
        <v>2.2700000000000001E-2</v>
      </c>
      <c r="AA590" s="10">
        <v>5</v>
      </c>
      <c r="AB590" s="10">
        <v>10.8</v>
      </c>
      <c r="AD590" s="10">
        <v>9.0700000000000003E-2</v>
      </c>
      <c r="AE590" s="10">
        <v>2.2700000000000001E-2</v>
      </c>
      <c r="AF590" s="10">
        <v>5</v>
      </c>
      <c r="AG590" s="10">
        <v>10.8</v>
      </c>
      <c r="AI590" s="10">
        <v>667</v>
      </c>
      <c r="AJ590" s="10" t="s">
        <v>315</v>
      </c>
      <c r="AK590" s="10">
        <v>0.3528</v>
      </c>
      <c r="AL590" s="10">
        <v>8.8400000000000006E-2</v>
      </c>
      <c r="AM590" s="10">
        <v>19.9986</v>
      </c>
      <c r="AN590" s="10">
        <v>10.5</v>
      </c>
      <c r="AO590" s="10">
        <v>0.97</v>
      </c>
      <c r="AP590" s="10">
        <v>0.4234</v>
      </c>
      <c r="AQ590" s="10">
        <v>0.1061</v>
      </c>
      <c r="AR590" s="10">
        <v>24.000599999999999</v>
      </c>
      <c r="AS590" s="10">
        <v>10.5</v>
      </c>
      <c r="AT590" s="10">
        <v>0.97</v>
      </c>
      <c r="AU590" s="10">
        <v>0.4234</v>
      </c>
      <c r="AV590" s="10">
        <v>0.1061</v>
      </c>
      <c r="AW590" s="10">
        <v>24.000599999999999</v>
      </c>
      <c r="AX590" s="10">
        <v>10.5</v>
      </c>
      <c r="AY590" s="10">
        <v>0.97</v>
      </c>
      <c r="AZ590" s="10">
        <v>667</v>
      </c>
      <c r="BA590" s="10" t="s">
        <v>315</v>
      </c>
      <c r="BB590" s="10">
        <v>7.0499999999999993E-2</v>
      </c>
      <c r="BC590" s="10">
        <v>2.06E-2</v>
      </c>
      <c r="BD590" s="10">
        <v>4</v>
      </c>
      <c r="BE590" s="10">
        <v>10.6</v>
      </c>
      <c r="BF590" s="10">
        <v>0.96</v>
      </c>
      <c r="BG590" s="10">
        <v>7.0499999999999993E-2</v>
      </c>
      <c r="BH590" s="10">
        <v>2.06E-2</v>
      </c>
      <c r="BI590" s="10">
        <v>4</v>
      </c>
      <c r="BJ590" s="10">
        <v>10.6</v>
      </c>
      <c r="BK590" s="10">
        <v>0.96</v>
      </c>
      <c r="BL590" s="10">
        <v>7.0499999999999993E-2</v>
      </c>
      <c r="BM590" s="10">
        <v>2.06E-2</v>
      </c>
      <c r="BN590" s="10">
        <v>4</v>
      </c>
      <c r="BO590" s="10">
        <v>10.6</v>
      </c>
      <c r="BP590" s="10">
        <v>0.96</v>
      </c>
      <c r="BQ590" s="10">
        <v>667</v>
      </c>
      <c r="BR590" s="10" t="s">
        <v>315</v>
      </c>
      <c r="BS590" s="10">
        <v>0.41899999999999998</v>
      </c>
      <c r="BT590" s="10">
        <v>0.1222</v>
      </c>
      <c r="BU590" s="10">
        <v>24</v>
      </c>
      <c r="BV590" s="10">
        <v>10.5</v>
      </c>
      <c r="BW590" s="10">
        <v>0.96</v>
      </c>
      <c r="BX590" s="10">
        <v>0.45390000000000003</v>
      </c>
      <c r="BY590" s="10">
        <v>0.13239999999999999</v>
      </c>
      <c r="BZ590" s="10">
        <v>26</v>
      </c>
      <c r="CA590" s="10">
        <v>10.5</v>
      </c>
      <c r="CB590" s="10">
        <v>0.96</v>
      </c>
      <c r="CC590" s="10">
        <v>0.4365</v>
      </c>
      <c r="CD590" s="10">
        <v>0.1273</v>
      </c>
      <c r="CE590" s="10">
        <v>25</v>
      </c>
      <c r="CF590" s="10">
        <v>10.5</v>
      </c>
      <c r="CG590" s="10">
        <v>0.96</v>
      </c>
      <c r="CH590" s="10">
        <v>667</v>
      </c>
      <c r="CI590" s="10" t="s">
        <v>315</v>
      </c>
      <c r="CJ590" s="10">
        <v>5.2400000000000002E-2</v>
      </c>
      <c r="CK590" s="10">
        <v>1.5299999999999999E-2</v>
      </c>
      <c r="CL590" s="10">
        <v>3</v>
      </c>
      <c r="CM590" s="10">
        <v>10.5</v>
      </c>
      <c r="CN590" s="10">
        <v>0.96</v>
      </c>
      <c r="CO590" s="10">
        <v>8.7300000000000003E-2</v>
      </c>
      <c r="CP590" s="10">
        <v>2.5499999999999998E-2</v>
      </c>
      <c r="CQ590" s="10">
        <v>5</v>
      </c>
      <c r="CR590" s="10">
        <v>10.5</v>
      </c>
      <c r="CS590" s="10">
        <v>0.96</v>
      </c>
      <c r="CT590" s="10">
        <v>8.7300000000000003E-2</v>
      </c>
      <c r="CU590" s="10">
        <v>2.5499999999999998E-2</v>
      </c>
      <c r="CV590" s="10">
        <v>5</v>
      </c>
      <c r="CW590" s="10">
        <v>10.5</v>
      </c>
      <c r="CX590" s="10">
        <v>0.96</v>
      </c>
      <c r="CY590" s="10">
        <v>703</v>
      </c>
      <c r="CZ590" s="10" t="s">
        <v>15</v>
      </c>
      <c r="DA590" s="10">
        <v>14.603</v>
      </c>
      <c r="DB590" s="10">
        <v>6.0890000000000004</v>
      </c>
      <c r="DC590" s="10">
        <v>253.53504689523209</v>
      </c>
      <c r="DD590" s="10">
        <v>36.029000000000003</v>
      </c>
      <c r="DE590" s="10">
        <v>0.92297778451783874</v>
      </c>
      <c r="DF590" s="10">
        <v>15.962</v>
      </c>
      <c r="DG590" s="10">
        <v>6.431</v>
      </c>
      <c r="DH590" s="10">
        <v>278.74290621670451</v>
      </c>
      <c r="DI590" s="10">
        <v>35.643999999999998</v>
      </c>
      <c r="DJ590" s="10">
        <v>0.92754805775742277</v>
      </c>
      <c r="DK590" s="10">
        <v>16.265000000000001</v>
      </c>
      <c r="DL590" s="10">
        <v>6.9969999999999999</v>
      </c>
      <c r="DM590" s="10">
        <v>287.70287051907621</v>
      </c>
      <c r="DN590" s="10">
        <v>35.531999999999996</v>
      </c>
      <c r="DO590" s="10">
        <v>0.91860666426079363</v>
      </c>
    </row>
    <row r="591" spans="1:119" x14ac:dyDescent="0.25">
      <c r="A591" s="10">
        <v>668</v>
      </c>
      <c r="B591" s="10" t="s">
        <v>289</v>
      </c>
      <c r="C591" s="10">
        <v>0.36</v>
      </c>
      <c r="D591" s="10">
        <v>0.09</v>
      </c>
      <c r="E591" s="10">
        <v>20</v>
      </c>
      <c r="F591" s="10">
        <v>10.7</v>
      </c>
      <c r="G591" s="10">
        <v>0.97</v>
      </c>
      <c r="H591" s="10">
        <v>0.43</v>
      </c>
      <c r="I591" s="10">
        <v>0.11</v>
      </c>
      <c r="J591" s="10">
        <v>24</v>
      </c>
      <c r="K591" s="10">
        <v>10.7</v>
      </c>
      <c r="L591" s="10">
        <v>0.97</v>
      </c>
      <c r="M591" s="10">
        <v>0.5</v>
      </c>
      <c r="N591" s="10">
        <v>0.12</v>
      </c>
      <c r="O591" s="10">
        <v>27.6</v>
      </c>
      <c r="P591" s="10">
        <v>10.7</v>
      </c>
      <c r="Q591" s="10">
        <v>0.97</v>
      </c>
      <c r="R591" s="10">
        <v>668</v>
      </c>
      <c r="S591" s="10" t="s">
        <v>289</v>
      </c>
      <c r="T591" s="10">
        <v>9.1600000000000001E-2</v>
      </c>
      <c r="U591" s="10">
        <v>2.29E-2</v>
      </c>
      <c r="V591" s="10">
        <v>5</v>
      </c>
      <c r="W591" s="10">
        <v>10.9</v>
      </c>
      <c r="Y591" s="10">
        <v>0.1089</v>
      </c>
      <c r="Z591" s="10">
        <v>2.7300000000000001E-2</v>
      </c>
      <c r="AA591" s="10">
        <v>6</v>
      </c>
      <c r="AB591" s="10">
        <v>10.8</v>
      </c>
      <c r="AD591" s="10">
        <v>0.1089</v>
      </c>
      <c r="AE591" s="10">
        <v>2.7300000000000001E-2</v>
      </c>
      <c r="AF591" s="10">
        <v>6</v>
      </c>
      <c r="AG591" s="10">
        <v>10.8</v>
      </c>
      <c r="AI591" s="10">
        <v>668</v>
      </c>
      <c r="AJ591" s="10" t="s">
        <v>289</v>
      </c>
      <c r="AK591" s="10">
        <v>0.3881</v>
      </c>
      <c r="AL591" s="10">
        <v>9.7299999999999998E-2</v>
      </c>
      <c r="AM591" s="10">
        <v>22.000299999999999</v>
      </c>
      <c r="AN591" s="10">
        <v>10.5</v>
      </c>
      <c r="AO591" s="10">
        <v>0.97</v>
      </c>
      <c r="AP591" s="10">
        <v>0.4587</v>
      </c>
      <c r="AQ591" s="10">
        <v>0.115</v>
      </c>
      <c r="AR591" s="10">
        <v>26.002300000000002</v>
      </c>
      <c r="AS591" s="10">
        <v>10.5</v>
      </c>
      <c r="AT591" s="10">
        <v>0.97</v>
      </c>
      <c r="AU591" s="10">
        <v>0.4587</v>
      </c>
      <c r="AV591" s="10">
        <v>0.115</v>
      </c>
      <c r="AW591" s="10">
        <v>26.002300000000002</v>
      </c>
      <c r="AX591" s="10">
        <v>10.5</v>
      </c>
      <c r="AY591" s="10">
        <v>0.97</v>
      </c>
      <c r="AZ591" s="10">
        <v>668</v>
      </c>
      <c r="BA591" s="10" t="s">
        <v>289</v>
      </c>
      <c r="BB591" s="10">
        <v>8.8099999999999998E-2</v>
      </c>
      <c r="BC591" s="10">
        <v>2.5700000000000001E-2</v>
      </c>
      <c r="BD591" s="10">
        <v>5</v>
      </c>
      <c r="BE591" s="10">
        <v>10.6</v>
      </c>
      <c r="BF591" s="10">
        <v>0.96</v>
      </c>
      <c r="BG591" s="10">
        <v>0.1234</v>
      </c>
      <c r="BH591" s="10">
        <v>3.5999999999999997E-2</v>
      </c>
      <c r="BI591" s="10">
        <v>7</v>
      </c>
      <c r="BJ591" s="10">
        <v>10.6</v>
      </c>
      <c r="BK591" s="10">
        <v>0.96</v>
      </c>
      <c r="BL591" s="10">
        <v>0.1234</v>
      </c>
      <c r="BM591" s="10">
        <v>3.5999999999999997E-2</v>
      </c>
      <c r="BN591" s="10">
        <v>7</v>
      </c>
      <c r="BO591" s="10">
        <v>10.6</v>
      </c>
      <c r="BP591" s="10">
        <v>0.96</v>
      </c>
      <c r="BQ591" s="10">
        <v>668</v>
      </c>
      <c r="BR591" s="10" t="s">
        <v>289</v>
      </c>
      <c r="BS591" s="10">
        <v>0.2823</v>
      </c>
      <c r="BT591" s="10">
        <v>7.0699999999999999E-2</v>
      </c>
      <c r="BU591" s="10">
        <v>16</v>
      </c>
      <c r="BV591" s="10">
        <v>10.5</v>
      </c>
      <c r="BW591" s="10">
        <v>0.97</v>
      </c>
      <c r="BX591" s="10">
        <v>0.3528</v>
      </c>
      <c r="BY591" s="10">
        <v>8.8400000000000006E-2</v>
      </c>
      <c r="BZ591" s="10">
        <v>20</v>
      </c>
      <c r="CA591" s="10">
        <v>10.5</v>
      </c>
      <c r="CB591" s="10">
        <v>0.97</v>
      </c>
      <c r="CC591" s="10">
        <v>0.3352</v>
      </c>
      <c r="CD591" s="10">
        <v>8.4000000000000005E-2</v>
      </c>
      <c r="CE591" s="10">
        <v>19</v>
      </c>
      <c r="CF591" s="10">
        <v>10.5</v>
      </c>
      <c r="CG591" s="10">
        <v>0.97</v>
      </c>
      <c r="CH591" s="10">
        <v>668</v>
      </c>
      <c r="CI591" s="10" t="s">
        <v>289</v>
      </c>
      <c r="CJ591" s="10">
        <v>8.8200000000000001E-2</v>
      </c>
      <c r="CK591" s="10">
        <v>2.2100000000000002E-2</v>
      </c>
      <c r="CL591" s="10">
        <v>5</v>
      </c>
      <c r="CM591" s="10">
        <v>10.5</v>
      </c>
      <c r="CN591" s="10">
        <v>0.97</v>
      </c>
      <c r="CO591" s="10">
        <v>0.10580000000000001</v>
      </c>
      <c r="CP591" s="10">
        <v>2.6499999999999999E-2</v>
      </c>
      <c r="CQ591" s="10">
        <v>6</v>
      </c>
      <c r="CR591" s="10">
        <v>10.5</v>
      </c>
      <c r="CS591" s="10">
        <v>0.97</v>
      </c>
      <c r="CT591" s="10">
        <v>0.10580000000000001</v>
      </c>
      <c r="CU591" s="10">
        <v>2.6499999999999999E-2</v>
      </c>
      <c r="CV591" s="10">
        <v>6</v>
      </c>
      <c r="CW591" s="10">
        <v>10.5</v>
      </c>
      <c r="CX591" s="10">
        <v>0.97</v>
      </c>
      <c r="CY591" s="10">
        <v>704</v>
      </c>
      <c r="CZ591" s="10" t="s">
        <v>8</v>
      </c>
    </row>
    <row r="592" spans="1:119" x14ac:dyDescent="0.25">
      <c r="A592" s="10">
        <v>669</v>
      </c>
      <c r="B592" s="10" t="s">
        <v>290</v>
      </c>
      <c r="C592" s="10">
        <v>0</v>
      </c>
      <c r="D592" s="10">
        <v>0</v>
      </c>
      <c r="E592" s="10">
        <v>0</v>
      </c>
      <c r="F592" s="10">
        <v>10.7</v>
      </c>
      <c r="G592" s="10">
        <v>0</v>
      </c>
      <c r="H592" s="10">
        <v>0</v>
      </c>
      <c r="I592" s="10">
        <v>0</v>
      </c>
      <c r="J592" s="10">
        <v>0</v>
      </c>
      <c r="K592" s="10">
        <v>10.7</v>
      </c>
      <c r="L592" s="10">
        <v>0</v>
      </c>
      <c r="M592" s="10">
        <v>0</v>
      </c>
      <c r="N592" s="10">
        <v>0</v>
      </c>
      <c r="O592" s="10">
        <v>0</v>
      </c>
      <c r="P592" s="10">
        <v>10.7</v>
      </c>
      <c r="Q592" s="10">
        <v>0</v>
      </c>
      <c r="R592" s="10">
        <v>669</v>
      </c>
      <c r="S592" s="10" t="s">
        <v>290</v>
      </c>
      <c r="T592" s="10">
        <v>0</v>
      </c>
      <c r="U592" s="10">
        <v>0</v>
      </c>
      <c r="V592" s="10">
        <v>0</v>
      </c>
      <c r="W592" s="10">
        <v>10.9</v>
      </c>
      <c r="Y592" s="10">
        <v>0</v>
      </c>
      <c r="Z592" s="10">
        <v>0</v>
      </c>
      <c r="AA592" s="10">
        <v>0</v>
      </c>
      <c r="AB592" s="10">
        <v>10.8</v>
      </c>
      <c r="AD592" s="10">
        <v>0</v>
      </c>
      <c r="AE592" s="10">
        <v>0</v>
      </c>
      <c r="AF592" s="10">
        <v>0</v>
      </c>
      <c r="AG592" s="10">
        <v>10.8</v>
      </c>
      <c r="AI592" s="10">
        <v>669</v>
      </c>
      <c r="AJ592" s="10" t="s">
        <v>290</v>
      </c>
      <c r="AK592" s="10">
        <v>0</v>
      </c>
      <c r="AL592" s="10">
        <v>0</v>
      </c>
      <c r="AM592" s="10">
        <v>0</v>
      </c>
      <c r="AN592" s="10">
        <v>10.5</v>
      </c>
      <c r="AO592" s="10">
        <v>0</v>
      </c>
      <c r="AP592" s="10">
        <v>0</v>
      </c>
      <c r="AQ592" s="10">
        <v>0</v>
      </c>
      <c r="AR592" s="10">
        <v>0</v>
      </c>
      <c r="AS592" s="10">
        <v>10.5</v>
      </c>
      <c r="AT592" s="10">
        <v>0</v>
      </c>
      <c r="AU592" s="10">
        <v>0</v>
      </c>
      <c r="AV592" s="10">
        <v>0</v>
      </c>
      <c r="AW592" s="10">
        <v>0</v>
      </c>
      <c r="AX592" s="10">
        <v>10.5</v>
      </c>
      <c r="AY592" s="10">
        <v>0</v>
      </c>
      <c r="AZ592" s="10">
        <v>669</v>
      </c>
      <c r="BA592" s="10" t="s">
        <v>290</v>
      </c>
      <c r="BB592" s="10">
        <v>0</v>
      </c>
      <c r="BC592" s="10">
        <v>0</v>
      </c>
      <c r="BD592" s="10">
        <v>0</v>
      </c>
      <c r="BE592" s="10">
        <v>10.6</v>
      </c>
      <c r="BF592" s="10">
        <v>0</v>
      </c>
      <c r="BG592" s="10">
        <v>0</v>
      </c>
      <c r="BH592" s="10">
        <v>0</v>
      </c>
      <c r="BI592" s="10">
        <v>0</v>
      </c>
      <c r="BJ592" s="10">
        <v>10.6</v>
      </c>
      <c r="BK592" s="10">
        <v>0</v>
      </c>
      <c r="BL592" s="10">
        <v>0</v>
      </c>
      <c r="BM592" s="10">
        <v>0</v>
      </c>
      <c r="BN592" s="10">
        <v>0</v>
      </c>
      <c r="BO592" s="10">
        <v>10.6</v>
      </c>
      <c r="BP592" s="10">
        <v>0</v>
      </c>
      <c r="BQ592" s="10">
        <v>669</v>
      </c>
      <c r="BR592" s="10" t="s">
        <v>290</v>
      </c>
      <c r="BS592" s="10">
        <v>0</v>
      </c>
      <c r="BT592" s="10">
        <v>0</v>
      </c>
      <c r="BU592" s="10">
        <v>0</v>
      </c>
      <c r="BV592" s="10">
        <v>10.5</v>
      </c>
      <c r="BW592" s="10">
        <v>0</v>
      </c>
      <c r="BX592" s="10">
        <v>0</v>
      </c>
      <c r="BY592" s="10">
        <v>0</v>
      </c>
      <c r="BZ592" s="10">
        <v>0</v>
      </c>
      <c r="CA592" s="10">
        <v>10.5</v>
      </c>
      <c r="CB592" s="10">
        <v>0</v>
      </c>
      <c r="CC592" s="10">
        <v>0</v>
      </c>
      <c r="CD592" s="10">
        <v>0</v>
      </c>
      <c r="CE592" s="10">
        <v>0</v>
      </c>
      <c r="CF592" s="10">
        <v>10.5</v>
      </c>
      <c r="CG592" s="10">
        <v>0</v>
      </c>
      <c r="CH592" s="10">
        <v>669</v>
      </c>
      <c r="CI592" s="10" t="s">
        <v>290</v>
      </c>
      <c r="CJ592" s="10">
        <v>0</v>
      </c>
      <c r="CK592" s="10">
        <v>0</v>
      </c>
      <c r="CL592" s="10">
        <v>0</v>
      </c>
      <c r="CM592" s="10">
        <v>10.5</v>
      </c>
      <c r="CN592" s="10">
        <v>0</v>
      </c>
      <c r="CO592" s="10">
        <v>0</v>
      </c>
      <c r="CP592" s="10">
        <v>0</v>
      </c>
      <c r="CQ592" s="10">
        <v>0</v>
      </c>
      <c r="CR592" s="10">
        <v>10.5</v>
      </c>
      <c r="CS592" s="10">
        <v>0</v>
      </c>
      <c r="CT592" s="10">
        <v>0</v>
      </c>
      <c r="CU592" s="10">
        <v>0</v>
      </c>
      <c r="CV592" s="10">
        <v>0</v>
      </c>
      <c r="CW592" s="10">
        <v>10.5</v>
      </c>
      <c r="CX592" s="10">
        <v>0</v>
      </c>
      <c r="CY592" s="10">
        <v>705</v>
      </c>
      <c r="CZ592" s="10" t="s">
        <v>9</v>
      </c>
      <c r="DA592" s="10">
        <v>14.603</v>
      </c>
      <c r="DB592" s="10">
        <v>6.0890000000000004</v>
      </c>
      <c r="DC592" s="10">
        <v>253.53504689523209</v>
      </c>
      <c r="DD592" s="10">
        <v>36.029000000000003</v>
      </c>
      <c r="DE592" s="10">
        <v>0.92297778451783874</v>
      </c>
      <c r="DF592" s="10">
        <v>15.962</v>
      </c>
      <c r="DG592" s="10">
        <v>6.431</v>
      </c>
      <c r="DH592" s="10">
        <v>278.74290621670451</v>
      </c>
      <c r="DI592" s="10">
        <v>35.643999999999998</v>
      </c>
      <c r="DJ592" s="10">
        <v>0.92754805775742277</v>
      </c>
      <c r="DK592" s="10">
        <v>16.265000000000001</v>
      </c>
      <c r="DL592" s="10">
        <v>6.9969999999999999</v>
      </c>
      <c r="DM592" s="10">
        <v>287.70287051907621</v>
      </c>
      <c r="DN592" s="10">
        <v>35.531999999999996</v>
      </c>
      <c r="DO592" s="10">
        <v>0.91860666426079363</v>
      </c>
    </row>
    <row r="593" spans="1:119" x14ac:dyDescent="0.25">
      <c r="A593" s="10">
        <v>670</v>
      </c>
      <c r="B593" s="10" t="s">
        <v>307</v>
      </c>
      <c r="C593" s="10">
        <v>0</v>
      </c>
      <c r="D593" s="10">
        <v>0</v>
      </c>
      <c r="E593" s="10">
        <v>0</v>
      </c>
      <c r="F593" s="10">
        <v>10.7</v>
      </c>
      <c r="G593" s="10">
        <v>0</v>
      </c>
      <c r="H593" s="10">
        <v>0</v>
      </c>
      <c r="I593" s="10">
        <v>0</v>
      </c>
      <c r="J593" s="10">
        <v>0</v>
      </c>
      <c r="K593" s="10">
        <v>10.7</v>
      </c>
      <c r="L593" s="10">
        <v>0</v>
      </c>
      <c r="M593" s="10">
        <v>0</v>
      </c>
      <c r="N593" s="10">
        <v>0</v>
      </c>
      <c r="O593" s="10">
        <v>0</v>
      </c>
      <c r="P593" s="10">
        <v>10.7</v>
      </c>
      <c r="Q593" s="10">
        <v>0</v>
      </c>
      <c r="R593" s="10">
        <v>670</v>
      </c>
      <c r="S593" s="10" t="s">
        <v>307</v>
      </c>
      <c r="T593" s="10">
        <v>0</v>
      </c>
      <c r="U593" s="10">
        <v>0</v>
      </c>
      <c r="V593" s="10">
        <v>0</v>
      </c>
      <c r="W593" s="10">
        <v>10.9</v>
      </c>
      <c r="Y593" s="10">
        <v>0</v>
      </c>
      <c r="Z593" s="10">
        <v>0</v>
      </c>
      <c r="AA593" s="10">
        <v>0</v>
      </c>
      <c r="AB593" s="10">
        <v>10.8</v>
      </c>
      <c r="AD593" s="10">
        <v>0</v>
      </c>
      <c r="AE593" s="10">
        <v>0</v>
      </c>
      <c r="AF593" s="10">
        <v>0</v>
      </c>
      <c r="AG593" s="10">
        <v>10.8</v>
      </c>
      <c r="AI593" s="10">
        <v>670</v>
      </c>
      <c r="AJ593" s="10" t="s">
        <v>307</v>
      </c>
      <c r="AK593" s="10">
        <v>0</v>
      </c>
      <c r="AL593" s="10">
        <v>0</v>
      </c>
      <c r="AM593" s="10">
        <v>0</v>
      </c>
      <c r="AN593" s="10">
        <v>10.5</v>
      </c>
      <c r="AO593" s="10">
        <v>0</v>
      </c>
      <c r="AP593" s="10">
        <v>0</v>
      </c>
      <c r="AQ593" s="10">
        <v>0</v>
      </c>
      <c r="AR593" s="10">
        <v>0</v>
      </c>
      <c r="AS593" s="10">
        <v>10.5</v>
      </c>
      <c r="AT593" s="10">
        <v>0</v>
      </c>
      <c r="AU593" s="10">
        <v>0</v>
      </c>
      <c r="AV593" s="10">
        <v>0</v>
      </c>
      <c r="AW593" s="10">
        <v>0</v>
      </c>
      <c r="AX593" s="10">
        <v>10.5</v>
      </c>
      <c r="AY593" s="10">
        <v>0</v>
      </c>
      <c r="AZ593" s="10">
        <v>670</v>
      </c>
      <c r="BA593" s="10" t="s">
        <v>307</v>
      </c>
      <c r="BB593" s="10">
        <v>0</v>
      </c>
      <c r="BC593" s="10">
        <v>0</v>
      </c>
      <c r="BD593" s="10">
        <v>0</v>
      </c>
      <c r="BE593" s="10">
        <v>10.6</v>
      </c>
      <c r="BF593" s="10">
        <v>0</v>
      </c>
      <c r="BG593" s="10">
        <v>0</v>
      </c>
      <c r="BH593" s="10">
        <v>0</v>
      </c>
      <c r="BI593" s="10">
        <v>0</v>
      </c>
      <c r="BJ593" s="10">
        <v>10.6</v>
      </c>
      <c r="BK593" s="10">
        <v>0</v>
      </c>
      <c r="BL593" s="10">
        <v>0</v>
      </c>
      <c r="BM593" s="10">
        <v>0</v>
      </c>
      <c r="BN593" s="10">
        <v>0</v>
      </c>
      <c r="BO593" s="10">
        <v>10.6</v>
      </c>
      <c r="BP593" s="10">
        <v>0</v>
      </c>
      <c r="BQ593" s="10">
        <v>670</v>
      </c>
      <c r="BR593" s="10" t="s">
        <v>307</v>
      </c>
      <c r="BS593" s="10">
        <v>0</v>
      </c>
      <c r="BT593" s="10">
        <v>0</v>
      </c>
      <c r="BU593" s="10">
        <v>0</v>
      </c>
      <c r="BV593" s="10">
        <v>10.5</v>
      </c>
      <c r="BW593" s="10">
        <v>0</v>
      </c>
      <c r="BX593" s="10">
        <v>0</v>
      </c>
      <c r="BY593" s="10">
        <v>0</v>
      </c>
      <c r="BZ593" s="10">
        <v>0</v>
      </c>
      <c r="CA593" s="10">
        <v>10.5</v>
      </c>
      <c r="CB593" s="10">
        <v>0</v>
      </c>
      <c r="CC593" s="10">
        <v>0</v>
      </c>
      <c r="CD593" s="10">
        <v>0</v>
      </c>
      <c r="CE593" s="10">
        <v>0</v>
      </c>
      <c r="CF593" s="10">
        <v>10.5</v>
      </c>
      <c r="CG593" s="10">
        <v>0</v>
      </c>
      <c r="CH593" s="10">
        <v>670</v>
      </c>
      <c r="CI593" s="10" t="s">
        <v>307</v>
      </c>
      <c r="CJ593" s="10">
        <v>0</v>
      </c>
      <c r="CK593" s="10">
        <v>0</v>
      </c>
      <c r="CL593" s="10">
        <v>0</v>
      </c>
      <c r="CM593" s="10">
        <v>10.5</v>
      </c>
      <c r="CN593" s="10">
        <v>0</v>
      </c>
      <c r="CO593" s="10">
        <v>0</v>
      </c>
      <c r="CP593" s="10">
        <v>0</v>
      </c>
      <c r="CQ593" s="10">
        <v>0</v>
      </c>
      <c r="CR593" s="10">
        <v>10.5</v>
      </c>
      <c r="CS593" s="10">
        <v>0</v>
      </c>
      <c r="CT593" s="10">
        <v>0</v>
      </c>
      <c r="CU593" s="10">
        <v>0</v>
      </c>
      <c r="CV593" s="10">
        <v>0</v>
      </c>
      <c r="CW593" s="10">
        <v>10.5</v>
      </c>
      <c r="CX593" s="10">
        <v>0</v>
      </c>
      <c r="CY593" s="10">
        <v>706</v>
      </c>
      <c r="CZ593" s="10" t="s">
        <v>10</v>
      </c>
      <c r="DA593" s="10">
        <v>5.3970000000000002</v>
      </c>
      <c r="DB593" s="10">
        <v>1.26</v>
      </c>
      <c r="DC593" s="10">
        <v>301.86329999999998</v>
      </c>
      <c r="DD593" s="10">
        <v>10.6</v>
      </c>
      <c r="DE593" s="10">
        <v>0.97399999999999998</v>
      </c>
      <c r="DF593" s="10">
        <v>7.109</v>
      </c>
      <c r="DG593" s="10">
        <v>1.496</v>
      </c>
      <c r="DH593" s="10">
        <v>399.45499999999998</v>
      </c>
      <c r="DI593" s="10">
        <v>10.5</v>
      </c>
      <c r="DJ593" s="10">
        <v>0.97899999999999998</v>
      </c>
      <c r="DK593" s="10">
        <v>7.0250000000000004</v>
      </c>
      <c r="DL593" s="10">
        <v>1.53</v>
      </c>
      <c r="DM593" s="10">
        <v>395.33</v>
      </c>
      <c r="DN593" s="10">
        <v>10.5</v>
      </c>
      <c r="DO593" s="10">
        <v>0.97699999999999998</v>
      </c>
    </row>
    <row r="594" spans="1:119" x14ac:dyDescent="0.25">
      <c r="A594" s="10">
        <v>671</v>
      </c>
      <c r="B594" s="10" t="s">
        <v>292</v>
      </c>
      <c r="C594" s="10">
        <v>0.09</v>
      </c>
      <c r="D594" s="10">
        <v>0.03</v>
      </c>
      <c r="E594" s="10">
        <v>5</v>
      </c>
      <c r="F594" s="10">
        <v>10.7</v>
      </c>
      <c r="G594" s="10">
        <v>0.94</v>
      </c>
      <c r="H594" s="10">
        <v>0.09</v>
      </c>
      <c r="I594" s="10">
        <v>0.03</v>
      </c>
      <c r="J594" s="10">
        <v>5</v>
      </c>
      <c r="K594" s="10">
        <v>10.7</v>
      </c>
      <c r="L594" s="10">
        <v>0.94</v>
      </c>
      <c r="M594" s="10">
        <v>0.1</v>
      </c>
      <c r="N594" s="10">
        <v>0.04</v>
      </c>
      <c r="O594" s="10">
        <v>5.75</v>
      </c>
      <c r="P594" s="10">
        <v>10.7</v>
      </c>
      <c r="Q594" s="10">
        <v>0.94</v>
      </c>
      <c r="R594" s="10">
        <v>671</v>
      </c>
      <c r="S594" s="10" t="s">
        <v>292</v>
      </c>
      <c r="T594" s="10">
        <v>5.3199999999999997E-2</v>
      </c>
      <c r="U594" s="10">
        <v>1.9300000000000001E-2</v>
      </c>
      <c r="V594" s="10">
        <v>3</v>
      </c>
      <c r="W594" s="10">
        <v>10.9</v>
      </c>
      <c r="Y594" s="10">
        <v>8.7900000000000006E-2</v>
      </c>
      <c r="Z594" s="10">
        <v>3.1899999999999998E-2</v>
      </c>
      <c r="AA594" s="10">
        <v>5</v>
      </c>
      <c r="AB594" s="10">
        <v>10.8</v>
      </c>
      <c r="AD594" s="10">
        <v>8.7900000000000006E-2</v>
      </c>
      <c r="AE594" s="10">
        <v>3.1899999999999998E-2</v>
      </c>
      <c r="AF594" s="10">
        <v>5</v>
      </c>
      <c r="AG594" s="10">
        <v>10.8</v>
      </c>
      <c r="AI594" s="10">
        <v>671</v>
      </c>
      <c r="AJ594" s="10" t="s">
        <v>292</v>
      </c>
      <c r="AK594" s="10">
        <v>8.5500000000000007E-2</v>
      </c>
      <c r="AL594" s="10">
        <v>3.1E-2</v>
      </c>
      <c r="AM594" s="10">
        <v>5.0011999999999999</v>
      </c>
      <c r="AN594" s="10">
        <v>10.5</v>
      </c>
      <c r="AO594" s="10">
        <v>0.94</v>
      </c>
      <c r="AP594" s="10">
        <v>8.5500000000000007E-2</v>
      </c>
      <c r="AQ594" s="10">
        <v>3.1E-2</v>
      </c>
      <c r="AR594" s="10">
        <v>5.0011999999999999</v>
      </c>
      <c r="AS594" s="10">
        <v>10.5</v>
      </c>
      <c r="AT594" s="10">
        <v>0.94</v>
      </c>
      <c r="AU594" s="10">
        <v>8.5500000000000007E-2</v>
      </c>
      <c r="AV594" s="10">
        <v>3.1E-2</v>
      </c>
      <c r="AW594" s="10">
        <v>5.0011999999999999</v>
      </c>
      <c r="AX594" s="10">
        <v>10.5</v>
      </c>
      <c r="AY594" s="10">
        <v>0.94</v>
      </c>
      <c r="AZ594" s="10">
        <v>671</v>
      </c>
      <c r="BA594" s="10" t="s">
        <v>292</v>
      </c>
      <c r="BB594" s="10">
        <v>6.9800000000000001E-2</v>
      </c>
      <c r="BC594" s="10">
        <v>2.29E-2</v>
      </c>
      <c r="BD594" s="10">
        <v>4</v>
      </c>
      <c r="BE594" s="10">
        <v>10.6</v>
      </c>
      <c r="BF594" s="10">
        <v>0.95</v>
      </c>
      <c r="BG594" s="10">
        <v>6.9800000000000001E-2</v>
      </c>
      <c r="BH594" s="10">
        <v>2.29E-2</v>
      </c>
      <c r="BI594" s="10">
        <v>4</v>
      </c>
      <c r="BJ594" s="10">
        <v>10.6</v>
      </c>
      <c r="BK594" s="10">
        <v>0.95</v>
      </c>
      <c r="BL594" s="10">
        <v>3.49E-2</v>
      </c>
      <c r="BM594" s="10">
        <v>1.15E-2</v>
      </c>
      <c r="BN594" s="10">
        <v>2</v>
      </c>
      <c r="BO594" s="10">
        <v>10.6</v>
      </c>
      <c r="BP594" s="10">
        <v>0.95</v>
      </c>
      <c r="BQ594" s="10">
        <v>671</v>
      </c>
      <c r="BR594" s="10" t="s">
        <v>292</v>
      </c>
      <c r="BS594" s="10">
        <v>3.56E-2</v>
      </c>
      <c r="BT594" s="10">
        <v>7.1999999999999998E-3</v>
      </c>
      <c r="BU594" s="10">
        <v>2</v>
      </c>
      <c r="BV594" s="10">
        <v>10.5</v>
      </c>
      <c r="BW594" s="10">
        <v>0.98</v>
      </c>
      <c r="BX594" s="10">
        <v>3.56E-2</v>
      </c>
      <c r="BY594" s="10">
        <v>7.1999999999999998E-3</v>
      </c>
      <c r="BZ594" s="10">
        <v>2</v>
      </c>
      <c r="CA594" s="10">
        <v>10.5</v>
      </c>
      <c r="CB594" s="10">
        <v>0.98</v>
      </c>
      <c r="CC594" s="10">
        <v>3.56E-2</v>
      </c>
      <c r="CD594" s="10">
        <v>7.1999999999999998E-3</v>
      </c>
      <c r="CE594" s="10">
        <v>2</v>
      </c>
      <c r="CF594" s="10">
        <v>10.5</v>
      </c>
      <c r="CG594" s="10">
        <v>0.98</v>
      </c>
      <c r="CH594" s="10">
        <v>671</v>
      </c>
      <c r="CI594" s="10" t="s">
        <v>292</v>
      </c>
      <c r="CJ594" s="10">
        <v>3.56E-2</v>
      </c>
      <c r="CK594" s="10">
        <v>7.1999999999999998E-3</v>
      </c>
      <c r="CL594" s="10">
        <v>2</v>
      </c>
      <c r="CM594" s="10">
        <v>10.5</v>
      </c>
      <c r="CN594" s="10">
        <v>0.98</v>
      </c>
      <c r="CO594" s="10">
        <v>3.56E-2</v>
      </c>
      <c r="CP594" s="10">
        <v>7.1999999999999998E-3</v>
      </c>
      <c r="CQ594" s="10">
        <v>2</v>
      </c>
      <c r="CR594" s="10">
        <v>10.5</v>
      </c>
      <c r="CS594" s="10">
        <v>0.98</v>
      </c>
      <c r="CT594" s="10">
        <v>3.56E-2</v>
      </c>
      <c r="CU594" s="10">
        <v>7.1999999999999998E-3</v>
      </c>
      <c r="CV594" s="10">
        <v>2</v>
      </c>
      <c r="CW594" s="10">
        <v>10.5</v>
      </c>
      <c r="CX594" s="10">
        <v>0.98</v>
      </c>
      <c r="CY594" s="10">
        <v>707</v>
      </c>
      <c r="CZ594" s="10" t="s">
        <v>11</v>
      </c>
      <c r="DA594" s="10">
        <v>6.7489999999999997</v>
      </c>
      <c r="DB594" s="10">
        <v>1.5780000000000001</v>
      </c>
      <c r="DC594" s="10">
        <v>381.10739999999998</v>
      </c>
      <c r="DD594" s="10">
        <v>10.5</v>
      </c>
      <c r="DE594" s="10">
        <v>0.97399999999999998</v>
      </c>
      <c r="DF594" s="10">
        <v>9.0869999999999997</v>
      </c>
      <c r="DG594" s="10">
        <v>1.915</v>
      </c>
      <c r="DH594" s="10">
        <v>520.5453</v>
      </c>
      <c r="DI594" s="10">
        <v>10.3</v>
      </c>
      <c r="DJ594" s="10">
        <v>0.97899999999999998</v>
      </c>
      <c r="DK594" s="10">
        <v>9.8670000000000009</v>
      </c>
      <c r="DL594" s="10">
        <v>1.968</v>
      </c>
      <c r="DM594" s="10">
        <v>569.50210000000004</v>
      </c>
      <c r="DN594" s="10">
        <v>10.199999999999999</v>
      </c>
      <c r="DO594" s="10">
        <v>0.98099999999999998</v>
      </c>
    </row>
    <row r="595" spans="1:119" x14ac:dyDescent="0.25">
      <c r="A595" s="10">
        <v>672</v>
      </c>
      <c r="B595" s="10" t="s">
        <v>293</v>
      </c>
      <c r="C595" s="10">
        <v>0</v>
      </c>
      <c r="D595" s="10">
        <v>0</v>
      </c>
      <c r="E595" s="10">
        <v>0</v>
      </c>
      <c r="F595" s="10">
        <v>10.7</v>
      </c>
      <c r="G595" s="10">
        <v>0</v>
      </c>
      <c r="H595" s="10">
        <v>0</v>
      </c>
      <c r="I595" s="10">
        <v>0</v>
      </c>
      <c r="J595" s="10">
        <v>0</v>
      </c>
      <c r="K595" s="10">
        <v>10.7</v>
      </c>
      <c r="L595" s="10">
        <v>0</v>
      </c>
      <c r="M595" s="10">
        <v>0</v>
      </c>
      <c r="N595" s="10">
        <v>0</v>
      </c>
      <c r="O595" s="10">
        <v>0</v>
      </c>
      <c r="P595" s="10">
        <v>10.7</v>
      </c>
      <c r="Q595" s="10">
        <v>0</v>
      </c>
      <c r="R595" s="10">
        <v>672</v>
      </c>
      <c r="S595" s="10" t="s">
        <v>293</v>
      </c>
      <c r="T595" s="10">
        <v>0</v>
      </c>
      <c r="U595" s="10">
        <v>0</v>
      </c>
      <c r="V595" s="10">
        <v>0</v>
      </c>
      <c r="W595" s="10">
        <v>10.9</v>
      </c>
      <c r="Y595" s="10">
        <v>0</v>
      </c>
      <c r="Z595" s="10">
        <v>0</v>
      </c>
      <c r="AA595" s="10">
        <v>0</v>
      </c>
      <c r="AB595" s="10">
        <v>10.8</v>
      </c>
      <c r="AD595" s="10">
        <v>0</v>
      </c>
      <c r="AE595" s="10">
        <v>0</v>
      </c>
      <c r="AF595" s="10">
        <v>0</v>
      </c>
      <c r="AG595" s="10">
        <v>10.8</v>
      </c>
      <c r="AI595" s="10">
        <v>672</v>
      </c>
      <c r="AJ595" s="10" t="s">
        <v>293</v>
      </c>
      <c r="AK595" s="10">
        <v>0</v>
      </c>
      <c r="AL595" s="10">
        <v>0</v>
      </c>
      <c r="AM595" s="10">
        <v>0</v>
      </c>
      <c r="AN595" s="10">
        <v>10.5</v>
      </c>
      <c r="AO595" s="10">
        <v>0</v>
      </c>
      <c r="AP595" s="10">
        <v>0</v>
      </c>
      <c r="AQ595" s="10">
        <v>0</v>
      </c>
      <c r="AR595" s="10">
        <v>0</v>
      </c>
      <c r="AS595" s="10">
        <v>10.5</v>
      </c>
      <c r="AT595" s="10">
        <v>0</v>
      </c>
      <c r="AU595" s="10">
        <v>0</v>
      </c>
      <c r="AV595" s="10">
        <v>0</v>
      </c>
      <c r="AW595" s="10">
        <v>0</v>
      </c>
      <c r="AX595" s="10">
        <v>10.5</v>
      </c>
      <c r="AY595" s="10">
        <v>0</v>
      </c>
      <c r="AZ595" s="10">
        <v>672</v>
      </c>
      <c r="BA595" s="10" t="s">
        <v>293</v>
      </c>
      <c r="BB595" s="10">
        <v>0</v>
      </c>
      <c r="BC595" s="10">
        <v>0</v>
      </c>
      <c r="BD595" s="10">
        <v>0</v>
      </c>
      <c r="BE595" s="10">
        <v>10.6</v>
      </c>
      <c r="BF595" s="10">
        <v>0</v>
      </c>
      <c r="BG595" s="10">
        <v>0</v>
      </c>
      <c r="BH595" s="10">
        <v>0</v>
      </c>
      <c r="BI595" s="10">
        <v>0</v>
      </c>
      <c r="BJ595" s="10">
        <v>10.6</v>
      </c>
      <c r="BK595" s="10">
        <v>0</v>
      </c>
      <c r="BL595" s="10">
        <v>0</v>
      </c>
      <c r="BM595" s="10">
        <v>0</v>
      </c>
      <c r="BN595" s="10">
        <v>0</v>
      </c>
      <c r="BO595" s="10">
        <v>10.6</v>
      </c>
      <c r="BP595" s="10">
        <v>0</v>
      </c>
      <c r="BQ595" s="10">
        <v>672</v>
      </c>
      <c r="BR595" s="10" t="s">
        <v>293</v>
      </c>
      <c r="BS595" s="10">
        <v>0</v>
      </c>
      <c r="BT595" s="10">
        <v>0</v>
      </c>
      <c r="BU595" s="10">
        <v>0</v>
      </c>
      <c r="BV595" s="10">
        <v>10.5</v>
      </c>
      <c r="BW595" s="10">
        <v>0</v>
      </c>
      <c r="BX595" s="10">
        <v>0</v>
      </c>
      <c r="BY595" s="10">
        <v>0</v>
      </c>
      <c r="BZ595" s="10">
        <v>0</v>
      </c>
      <c r="CA595" s="10">
        <v>10.5</v>
      </c>
      <c r="CB595" s="10">
        <v>0</v>
      </c>
      <c r="CC595" s="10">
        <v>0</v>
      </c>
      <c r="CD595" s="10">
        <v>0</v>
      </c>
      <c r="CE595" s="10">
        <v>0</v>
      </c>
      <c r="CF595" s="10">
        <v>10.5</v>
      </c>
      <c r="CG595" s="10">
        <v>0</v>
      </c>
      <c r="CH595" s="10">
        <v>672</v>
      </c>
      <c r="CI595" s="10" t="s">
        <v>293</v>
      </c>
      <c r="CJ595" s="10">
        <v>0</v>
      </c>
      <c r="CK595" s="10">
        <v>0</v>
      </c>
      <c r="CL595" s="10">
        <v>0</v>
      </c>
      <c r="CM595" s="10">
        <v>10.5</v>
      </c>
      <c r="CN595" s="10">
        <v>0</v>
      </c>
      <c r="CO595" s="10">
        <v>0</v>
      </c>
      <c r="CP595" s="10">
        <v>0</v>
      </c>
      <c r="CQ595" s="10">
        <v>0</v>
      </c>
      <c r="CR595" s="10">
        <v>10.5</v>
      </c>
      <c r="CS595" s="10">
        <v>0</v>
      </c>
      <c r="CT595" s="10">
        <v>0</v>
      </c>
      <c r="CU595" s="10">
        <v>0</v>
      </c>
      <c r="CV595" s="10">
        <v>0</v>
      </c>
      <c r="CW595" s="10">
        <v>10.5</v>
      </c>
      <c r="CX595" s="10">
        <v>0</v>
      </c>
      <c r="CY595" s="10">
        <v>708</v>
      </c>
      <c r="CZ595" s="10" t="s">
        <v>285</v>
      </c>
      <c r="DA595" s="10">
        <v>5.3400000000000003E-2</v>
      </c>
      <c r="DB595" s="10">
        <v>1.34E-2</v>
      </c>
      <c r="DC595" s="10">
        <v>3</v>
      </c>
      <c r="DD595" s="10">
        <v>10.6</v>
      </c>
      <c r="DE595" s="10">
        <v>0.97</v>
      </c>
      <c r="DF595" s="10">
        <v>0.1411</v>
      </c>
      <c r="DG595" s="10">
        <v>3.5400000000000001E-2</v>
      </c>
      <c r="DH595" s="10">
        <v>8</v>
      </c>
      <c r="DI595" s="10">
        <v>10.5</v>
      </c>
      <c r="DJ595" s="10">
        <v>0.97</v>
      </c>
      <c r="DK595" s="10">
        <v>8.8200000000000001E-2</v>
      </c>
      <c r="DL595" s="10">
        <v>2.2100000000000002E-2</v>
      </c>
      <c r="DM595" s="10">
        <v>5</v>
      </c>
      <c r="DN595" s="10">
        <v>10.5</v>
      </c>
      <c r="DO595" s="10">
        <v>0.97</v>
      </c>
    </row>
    <row r="596" spans="1:119" x14ac:dyDescent="0.25">
      <c r="A596" s="10">
        <v>673</v>
      </c>
      <c r="B596" s="10" t="s">
        <v>106</v>
      </c>
      <c r="C596" s="10">
        <v>0</v>
      </c>
      <c r="D596" s="10">
        <v>0</v>
      </c>
      <c r="E596" s="10">
        <v>0</v>
      </c>
      <c r="F596" s="10">
        <v>120.13</v>
      </c>
      <c r="G596" s="10">
        <v>0.13100000000000001</v>
      </c>
      <c r="H596" s="10">
        <v>0</v>
      </c>
      <c r="I596" s="10">
        <v>0</v>
      </c>
      <c r="J596" s="10">
        <v>0</v>
      </c>
      <c r="K596" s="10">
        <v>119</v>
      </c>
      <c r="L596" s="10">
        <v>0.35</v>
      </c>
      <c r="M596" s="10">
        <v>0</v>
      </c>
      <c r="N596" s="10">
        <v>0</v>
      </c>
      <c r="O596" s="10">
        <v>0</v>
      </c>
      <c r="P596" s="10">
        <v>118.27</v>
      </c>
      <c r="Q596" s="10">
        <v>4.8000000000000001E-2</v>
      </c>
      <c r="R596" s="10">
        <v>673</v>
      </c>
      <c r="S596" s="10" t="s">
        <v>106</v>
      </c>
      <c r="T596" s="10">
        <v>2.04</v>
      </c>
      <c r="U596" s="10">
        <v>1.92</v>
      </c>
      <c r="V596" s="10">
        <v>13.612231354422304</v>
      </c>
      <c r="W596" s="10">
        <v>118.82</v>
      </c>
      <c r="Y596" s="10">
        <v>2.64</v>
      </c>
      <c r="Z596" s="10">
        <v>2.13</v>
      </c>
      <c r="AA596" s="10">
        <v>16.469962655168963</v>
      </c>
      <c r="AB596" s="10">
        <v>118.91</v>
      </c>
      <c r="AD596" s="10">
        <v>2.76</v>
      </c>
      <c r="AE596" s="10">
        <v>2.17</v>
      </c>
      <c r="AF596" s="10">
        <v>17.248346968476213</v>
      </c>
      <c r="AG596" s="10">
        <v>117.52</v>
      </c>
      <c r="AI596" s="10">
        <v>673</v>
      </c>
      <c r="AJ596" s="10" t="s">
        <v>106</v>
      </c>
      <c r="AK596" s="10">
        <v>-7.4218306870609752</v>
      </c>
      <c r="AL596" s="10">
        <v>-3.3175414983752103</v>
      </c>
      <c r="AM596" s="10">
        <v>-39.466876274276366</v>
      </c>
      <c r="AN596" s="10">
        <v>118.92505257649364</v>
      </c>
      <c r="AO596" s="10">
        <v>0.91294435792406392</v>
      </c>
      <c r="AP596" s="10">
        <v>-8.6925380471357858</v>
      </c>
      <c r="AQ596" s="10">
        <v>-4.0072855813188637</v>
      </c>
      <c r="AR596" s="10">
        <v>-46.872780587981588</v>
      </c>
      <c r="AS596" s="10">
        <v>117.89906883876561</v>
      </c>
      <c r="AT596" s="10">
        <v>0.90814433951595175</v>
      </c>
      <c r="AU596" s="10">
        <v>-8.1481159146457838</v>
      </c>
      <c r="AV596" s="10">
        <v>-3.6159208415677249</v>
      </c>
      <c r="AW596" s="10">
        <v>-43.525838770624951</v>
      </c>
      <c r="AX596" s="10">
        <v>118.24553447654581</v>
      </c>
      <c r="AY596" s="10">
        <v>0.91403888865981531</v>
      </c>
      <c r="AZ596" s="10">
        <v>673</v>
      </c>
      <c r="BA596" s="10" t="s">
        <v>106</v>
      </c>
      <c r="BB596" s="10">
        <v>-1.4442336948383867</v>
      </c>
      <c r="BC596" s="10">
        <v>-1.2822799629871506</v>
      </c>
      <c r="BD596" s="10">
        <v>-9.3567812529486751</v>
      </c>
      <c r="BE596" s="10">
        <v>119.17094683030921</v>
      </c>
      <c r="BF596" s="10">
        <v>0.74779056177659431</v>
      </c>
      <c r="BG596" s="10">
        <v>-2.3724534030164386</v>
      </c>
      <c r="BH596" s="10">
        <v>-1.3113865297210303</v>
      </c>
      <c r="BI596" s="10">
        <v>-13.236084848393711</v>
      </c>
      <c r="BJ596" s="10">
        <v>118.24216590314408</v>
      </c>
      <c r="BK596" s="10">
        <v>0.87519563929495559</v>
      </c>
      <c r="BL596" s="10">
        <v>-2.3343576962670078</v>
      </c>
      <c r="BM596" s="10">
        <v>-1.4949383214186605</v>
      </c>
      <c r="BN596" s="10">
        <v>-13.48981571936608</v>
      </c>
      <c r="BO596" s="10">
        <v>118.63939171822403</v>
      </c>
      <c r="BP596" s="10">
        <v>0.84211586366711288</v>
      </c>
      <c r="BQ596" s="10">
        <v>673</v>
      </c>
      <c r="BR596" s="10" t="s">
        <v>106</v>
      </c>
      <c r="BS596" s="10">
        <v>-6.9580000000000002</v>
      </c>
      <c r="BT596" s="10">
        <v>-2.6080000000000001</v>
      </c>
      <c r="BU596" s="10">
        <v>-36.021776362326655</v>
      </c>
      <c r="BV596" s="10">
        <v>119.098</v>
      </c>
      <c r="BW596" s="10">
        <v>0.9363844714350652</v>
      </c>
      <c r="BX596" s="10">
        <v>-7.5810000000000004</v>
      </c>
      <c r="BY596" s="10">
        <v>-2.8959999999999999</v>
      </c>
      <c r="BZ596" s="10">
        <v>-39.924169015376236</v>
      </c>
      <c r="CA596" s="10">
        <v>117.357</v>
      </c>
      <c r="CB596" s="10">
        <v>0.93415939238312473</v>
      </c>
      <c r="CC596" s="10">
        <v>-7.6040000000000001</v>
      </c>
      <c r="CD596" s="10">
        <v>-2.7789999999999999</v>
      </c>
      <c r="CE596" s="10">
        <v>-39.14094231674914</v>
      </c>
      <c r="CF596" s="10">
        <v>119.419</v>
      </c>
      <c r="CG596" s="10">
        <v>0.93924041904538369</v>
      </c>
      <c r="CH596" s="10">
        <v>673</v>
      </c>
      <c r="CI596" s="10" t="s">
        <v>106</v>
      </c>
      <c r="CJ596" s="10">
        <v>-1.355</v>
      </c>
      <c r="CK596" s="10">
        <v>-1.25</v>
      </c>
      <c r="CL596" s="10">
        <v>-8.8692906035409464</v>
      </c>
      <c r="CM596" s="10">
        <v>120.004</v>
      </c>
      <c r="CN596" s="10">
        <v>0.73501137577045161</v>
      </c>
      <c r="CO596" s="10">
        <v>-2.5369999999999999</v>
      </c>
      <c r="CP596" s="10">
        <v>-1.62</v>
      </c>
      <c r="CQ596" s="10">
        <v>-14.699963372601742</v>
      </c>
      <c r="CR596" s="10">
        <v>118.224</v>
      </c>
      <c r="CS596" s="10">
        <v>0.84282602619158775</v>
      </c>
      <c r="CT596" s="10">
        <v>-2.3010000000000002</v>
      </c>
      <c r="CU596" s="10">
        <v>-1.5249999999999999</v>
      </c>
      <c r="CV596" s="10">
        <v>-13.275813236520996</v>
      </c>
      <c r="CW596" s="10">
        <v>120.05</v>
      </c>
      <c r="CX596" s="10">
        <v>0.83355199019938397</v>
      </c>
      <c r="CY596" s="10">
        <v>709</v>
      </c>
      <c r="CZ596" s="10" t="s">
        <v>287</v>
      </c>
      <c r="DA596" s="10">
        <v>0</v>
      </c>
      <c r="DB596" s="10">
        <v>0</v>
      </c>
      <c r="DC596" s="10">
        <v>0</v>
      </c>
      <c r="DD596" s="10">
        <v>10.6</v>
      </c>
      <c r="DE596" s="10">
        <v>0</v>
      </c>
      <c r="DF596" s="10">
        <v>0</v>
      </c>
      <c r="DG596" s="10">
        <v>0</v>
      </c>
      <c r="DH596" s="10">
        <v>0</v>
      </c>
      <c r="DI596" s="10">
        <v>10.5</v>
      </c>
      <c r="DJ596" s="10">
        <v>0</v>
      </c>
      <c r="DK596" s="10">
        <v>0</v>
      </c>
      <c r="DL596" s="10">
        <v>0</v>
      </c>
      <c r="DM596" s="10">
        <v>0</v>
      </c>
      <c r="DN596" s="10">
        <v>10.5</v>
      </c>
      <c r="DO596" s="10">
        <v>0</v>
      </c>
    </row>
    <row r="597" spans="1:119" x14ac:dyDescent="0.25">
      <c r="A597" s="10">
        <v>674</v>
      </c>
      <c r="B597" s="10" t="s">
        <v>39</v>
      </c>
      <c r="R597" s="10">
        <v>674</v>
      </c>
      <c r="S597" s="10" t="s">
        <v>39</v>
      </c>
      <c r="AI597" s="10">
        <v>674</v>
      </c>
      <c r="AJ597" s="10" t="s">
        <v>39</v>
      </c>
      <c r="AK597" s="10">
        <v>1.416748212416403</v>
      </c>
      <c r="AL597" s="10">
        <v>0.51579228627710272</v>
      </c>
      <c r="AM597" s="10">
        <v>7.3195854528484956</v>
      </c>
      <c r="AN597" s="10">
        <v>118.92505257649364</v>
      </c>
      <c r="AO597" s="10">
        <v>0.93966317754076878</v>
      </c>
      <c r="AP597" s="10">
        <v>2.2553230356902612</v>
      </c>
      <c r="AQ597" s="10">
        <v>1.1502889955282818</v>
      </c>
      <c r="AR597" s="10">
        <v>12.397840529246173</v>
      </c>
      <c r="AS597" s="10">
        <v>117.89906883876561</v>
      </c>
      <c r="AT597" s="10">
        <v>0.8908235867541352</v>
      </c>
      <c r="AU597" s="10">
        <v>1.6280891000876714</v>
      </c>
      <c r="AV597" s="10">
        <v>0.61709098039967591</v>
      </c>
      <c r="AW597" s="10">
        <v>8.5012276848474979</v>
      </c>
      <c r="AX597" s="10">
        <v>118.24553447654581</v>
      </c>
      <c r="AY597" s="10">
        <v>0.93508511728171284</v>
      </c>
      <c r="AZ597" s="10">
        <v>674</v>
      </c>
      <c r="BA597" s="10" t="s">
        <v>39</v>
      </c>
      <c r="BB597" s="10">
        <v>1.4442336948410626</v>
      </c>
      <c r="BC597" s="10">
        <v>1.2822799630095882</v>
      </c>
      <c r="BD597" s="10">
        <v>9.3567812530305421</v>
      </c>
      <c r="BE597" s="10">
        <v>119.17094683030921</v>
      </c>
      <c r="BF597" s="10">
        <v>0.7477905617714371</v>
      </c>
      <c r="BG597" s="10">
        <v>2.3724534029959354</v>
      </c>
      <c r="BH597" s="10">
        <v>1.3113865289611597</v>
      </c>
      <c r="BI597" s="10">
        <v>13.236084846511172</v>
      </c>
      <c r="BJ597" s="10">
        <v>118.24216590314408</v>
      </c>
      <c r="BK597" s="10">
        <v>0.87519563941186906</v>
      </c>
      <c r="BL597" s="10">
        <v>2.3343576962590946</v>
      </c>
      <c r="BM597" s="10">
        <v>1.4949383211327893</v>
      </c>
      <c r="BN597" s="10">
        <v>13.489815718583401</v>
      </c>
      <c r="BO597" s="10">
        <v>118.63939171822403</v>
      </c>
      <c r="BP597" s="10">
        <v>0.84211586371311797</v>
      </c>
      <c r="BQ597" s="10">
        <v>674</v>
      </c>
      <c r="BR597" s="10" t="s">
        <v>39</v>
      </c>
      <c r="BS597" s="10">
        <v>6.9580000000000002</v>
      </c>
      <c r="BT597" s="10">
        <v>2.6080000000000001</v>
      </c>
      <c r="BU597" s="10">
        <v>36.021776362326655</v>
      </c>
      <c r="BV597" s="10">
        <v>119.098</v>
      </c>
      <c r="BW597" s="10">
        <v>0.9363844714350652</v>
      </c>
      <c r="BX597" s="10">
        <v>7.5810000000000004</v>
      </c>
      <c r="BY597" s="10">
        <v>2.8959999999999999</v>
      </c>
      <c r="BZ597" s="10">
        <v>39.924169015376236</v>
      </c>
      <c r="CA597" s="10">
        <v>117.357</v>
      </c>
      <c r="CB597" s="10">
        <v>0.93415939238312473</v>
      </c>
      <c r="CC597" s="10">
        <v>7.6040000000000001</v>
      </c>
      <c r="CD597" s="10">
        <v>2.7789999999999999</v>
      </c>
      <c r="CE597" s="10">
        <v>39.14094231674914</v>
      </c>
      <c r="CF597" s="10">
        <v>119.419</v>
      </c>
      <c r="CG597" s="10">
        <v>0.93924041904538369</v>
      </c>
      <c r="CH597" s="10">
        <v>674</v>
      </c>
      <c r="CI597" s="10" t="s">
        <v>39</v>
      </c>
      <c r="CJ597" s="10">
        <v>1.355</v>
      </c>
      <c r="CK597" s="10">
        <v>1.25</v>
      </c>
      <c r="CL597" s="10">
        <v>8.8692906035409464</v>
      </c>
      <c r="CM597" s="10">
        <v>120.004</v>
      </c>
      <c r="CN597" s="10">
        <v>0.73501137577045161</v>
      </c>
      <c r="CO597" s="10">
        <v>2.5369999999999999</v>
      </c>
      <c r="CP597" s="10">
        <v>1.62</v>
      </c>
      <c r="CQ597" s="10">
        <v>14.699963372601742</v>
      </c>
      <c r="CR597" s="10">
        <v>118.224</v>
      </c>
      <c r="CS597" s="10">
        <v>0.84282602619158775</v>
      </c>
      <c r="CT597" s="10">
        <v>2.3010000000000002</v>
      </c>
      <c r="CU597" s="10">
        <v>1.5249999999999999</v>
      </c>
      <c r="CV597" s="10">
        <v>13.275813236520996</v>
      </c>
      <c r="CW597" s="10">
        <v>120.05</v>
      </c>
      <c r="CX597" s="10">
        <v>0.83355199019938397</v>
      </c>
      <c r="CY597" s="10">
        <v>710</v>
      </c>
      <c r="CZ597" s="10" t="s">
        <v>288</v>
      </c>
      <c r="DA597" s="10">
        <v>1.2465999999999999</v>
      </c>
      <c r="DB597" s="10">
        <v>0.31240000000000001</v>
      </c>
      <c r="DC597" s="10">
        <v>70</v>
      </c>
      <c r="DD597" s="10">
        <v>10.6</v>
      </c>
      <c r="DE597" s="10">
        <v>0.97</v>
      </c>
      <c r="DF597" s="10">
        <v>1.5876999999999999</v>
      </c>
      <c r="DG597" s="10">
        <v>0.39789999999999998</v>
      </c>
      <c r="DH597" s="10">
        <v>90</v>
      </c>
      <c r="DI597" s="10">
        <v>10.5</v>
      </c>
      <c r="DJ597" s="10">
        <v>0.97</v>
      </c>
      <c r="DK597" s="10">
        <v>1.7823</v>
      </c>
      <c r="DL597" s="10">
        <v>0.3619</v>
      </c>
      <c r="DM597" s="10">
        <v>100</v>
      </c>
      <c r="DN597" s="10">
        <v>10.5</v>
      </c>
      <c r="DO597" s="10">
        <v>0.98</v>
      </c>
    </row>
    <row r="598" spans="1:119" x14ac:dyDescent="0.25">
      <c r="A598" s="10">
        <v>675</v>
      </c>
      <c r="B598" s="10" t="s">
        <v>40</v>
      </c>
      <c r="R598" s="10">
        <v>675</v>
      </c>
      <c r="S598" s="10" t="s">
        <v>40</v>
      </c>
      <c r="T598" s="10">
        <v>-2.04</v>
      </c>
      <c r="U598" s="10">
        <v>-1.92</v>
      </c>
      <c r="V598" s="10">
        <v>-13.612231354422304</v>
      </c>
      <c r="W598" s="10">
        <v>118.82</v>
      </c>
      <c r="Y598" s="10">
        <v>-2.64</v>
      </c>
      <c r="Z598" s="10">
        <v>-2.13</v>
      </c>
      <c r="AA598" s="10">
        <v>-16.469962655168963</v>
      </c>
      <c r="AB598" s="10">
        <v>118.91</v>
      </c>
      <c r="AD598" s="10">
        <v>-2.76</v>
      </c>
      <c r="AE598" s="10">
        <v>-2.17</v>
      </c>
      <c r="AF598" s="10">
        <v>-17.248346968476213</v>
      </c>
      <c r="AG598" s="10">
        <v>117.52</v>
      </c>
      <c r="AI598" s="10">
        <v>675</v>
      </c>
      <c r="AJ598" s="10" t="s">
        <v>40</v>
      </c>
      <c r="AK598" s="10">
        <v>6.0050824746618146</v>
      </c>
      <c r="AL598" s="10">
        <v>2.8017416998599809</v>
      </c>
      <c r="AM598" s="10">
        <v>32.170052186594667</v>
      </c>
      <c r="AN598" s="10">
        <v>118.92499556390057</v>
      </c>
      <c r="AO598" s="10">
        <v>0.9062195765665223</v>
      </c>
      <c r="AP598" s="10">
        <v>6.4372150114474946</v>
      </c>
      <c r="AQ598" s="10">
        <v>2.8569879507322904</v>
      </c>
      <c r="AR598" s="10">
        <v>34.488202922517743</v>
      </c>
      <c r="AS598" s="10">
        <v>117.89901019603775</v>
      </c>
      <c r="AT598" s="10">
        <v>0.91402203096423795</v>
      </c>
      <c r="AU598" s="10">
        <v>6.5200268145042317</v>
      </c>
      <c r="AV598" s="10">
        <v>2.9988209459619566</v>
      </c>
      <c r="AW598" s="10">
        <v>35.040796234023738</v>
      </c>
      <c r="AX598" s="10">
        <v>118.24547310290161</v>
      </c>
      <c r="AY598" s="10">
        <v>0.90851115715987574</v>
      </c>
      <c r="AZ598" s="10">
        <v>675</v>
      </c>
      <c r="BA598" s="10" t="s">
        <v>40</v>
      </c>
      <c r="BQ598" s="10">
        <v>675</v>
      </c>
      <c r="BR598" s="10" t="s">
        <v>40</v>
      </c>
      <c r="CH598" s="10">
        <v>675</v>
      </c>
      <c r="CI598" s="10" t="s">
        <v>40</v>
      </c>
      <c r="CY598" s="10">
        <v>711</v>
      </c>
      <c r="CZ598" s="10" t="s">
        <v>289</v>
      </c>
      <c r="DA598" s="10">
        <v>0</v>
      </c>
      <c r="DB598" s="10">
        <v>0</v>
      </c>
      <c r="DC598" s="10">
        <v>0</v>
      </c>
      <c r="DD598" s="10">
        <v>10.6</v>
      </c>
      <c r="DE598" s="10">
        <v>0</v>
      </c>
      <c r="DF598" s="10">
        <v>0</v>
      </c>
      <c r="DG598" s="10">
        <v>0</v>
      </c>
      <c r="DH598" s="10">
        <v>0</v>
      </c>
      <c r="DI598" s="10">
        <v>10.5</v>
      </c>
      <c r="DJ598" s="10">
        <v>0</v>
      </c>
      <c r="DK598" s="10">
        <v>0</v>
      </c>
      <c r="DL598" s="10">
        <v>0</v>
      </c>
      <c r="DM598" s="10">
        <v>0</v>
      </c>
      <c r="DN598" s="10">
        <v>10.5</v>
      </c>
      <c r="DO598" s="10">
        <v>0</v>
      </c>
    </row>
    <row r="599" spans="1:119" x14ac:dyDescent="0.25">
      <c r="A599" s="10">
        <v>676</v>
      </c>
      <c r="B599" s="10" t="s">
        <v>107</v>
      </c>
      <c r="C599" s="10">
        <v>2.46</v>
      </c>
      <c r="D599" s="10">
        <v>0.79</v>
      </c>
      <c r="E599" s="10">
        <v>44.17</v>
      </c>
      <c r="F599" s="10">
        <v>33.840000000000003</v>
      </c>
      <c r="G599" s="10">
        <v>0.95199999999999996</v>
      </c>
      <c r="H599" s="10">
        <v>1.99</v>
      </c>
      <c r="I599" s="10">
        <v>0.53</v>
      </c>
      <c r="J599" s="10">
        <v>34.700000000000003</v>
      </c>
      <c r="K599" s="10">
        <v>34.299999999999997</v>
      </c>
      <c r="L599" s="10">
        <v>0.96699999999999997</v>
      </c>
      <c r="M599" s="10">
        <v>1.9</v>
      </c>
      <c r="N599" s="10">
        <v>0.59</v>
      </c>
      <c r="O599" s="10">
        <v>33.57</v>
      </c>
      <c r="P599" s="10">
        <v>34.25</v>
      </c>
      <c r="Q599" s="10">
        <v>0.95499999999999996</v>
      </c>
      <c r="R599" s="10">
        <v>676</v>
      </c>
      <c r="S599" s="10" t="s">
        <v>107</v>
      </c>
      <c r="T599" s="10">
        <v>-0.32</v>
      </c>
      <c r="U599" s="10">
        <v>-0.19</v>
      </c>
      <c r="V599" s="10">
        <v>-5.8980043442156909</v>
      </c>
      <c r="W599" s="10">
        <v>36.43</v>
      </c>
      <c r="Y599" s="10">
        <v>-0.42</v>
      </c>
      <c r="Z599" s="10">
        <v>-0.24</v>
      </c>
      <c r="AA599" s="10">
        <v>-7.6768774292297639</v>
      </c>
      <c r="AB599" s="10">
        <v>36.380000000000003</v>
      </c>
      <c r="AD599" s="10">
        <v>-0.24</v>
      </c>
      <c r="AE599" s="10">
        <v>-0.15</v>
      </c>
      <c r="AF599" s="10">
        <v>-4.5490352556704323</v>
      </c>
      <c r="AG599" s="10">
        <v>35.92</v>
      </c>
      <c r="AI599" s="10">
        <v>676</v>
      </c>
      <c r="AJ599" s="10" t="s">
        <v>107</v>
      </c>
      <c r="AK599" s="10">
        <v>2.1513500941080976</v>
      </c>
      <c r="AL599" s="10">
        <v>1.0990139281101894</v>
      </c>
      <c r="AM599" s="10">
        <v>37.971792408082749</v>
      </c>
      <c r="AN599" s="10">
        <v>36.731704540922479</v>
      </c>
      <c r="AO599" s="10">
        <v>0.89052944184322369</v>
      </c>
      <c r="AP599" s="10">
        <v>2.1729077023949541</v>
      </c>
      <c r="AQ599" s="10">
        <v>1.097029072378835</v>
      </c>
      <c r="AR599" s="10">
        <v>38.629550093529573</v>
      </c>
      <c r="AS599" s="10">
        <v>36.380103008335958</v>
      </c>
      <c r="AT599" s="10">
        <v>0.89268261616179889</v>
      </c>
      <c r="AU599" s="10">
        <v>2.3880003785382344</v>
      </c>
      <c r="AV599" s="10">
        <v>1.2167283553467336</v>
      </c>
      <c r="AW599" s="10">
        <v>42.466619191521573</v>
      </c>
      <c r="AX599" s="10">
        <v>36.437101548695765</v>
      </c>
      <c r="AY599" s="10">
        <v>0.89100933311719754</v>
      </c>
      <c r="AZ599" s="10">
        <v>676</v>
      </c>
      <c r="BA599" s="10" t="s">
        <v>107</v>
      </c>
      <c r="BB599" s="10">
        <v>0.30752485831762377</v>
      </c>
      <c r="BC599" s="10">
        <v>0.20149335761613529</v>
      </c>
      <c r="BD599" s="10">
        <v>5.8644919383174337</v>
      </c>
      <c r="BE599" s="10">
        <v>36.195195086305539</v>
      </c>
      <c r="BF599" s="10">
        <v>0.83644672362126415</v>
      </c>
      <c r="BG599" s="10">
        <v>0.40109845043420256</v>
      </c>
      <c r="BH599" s="10">
        <v>0.20504472115094474</v>
      </c>
      <c r="BI599" s="10">
        <v>7.2472085599831191</v>
      </c>
      <c r="BJ599" s="10">
        <v>35.886786926975205</v>
      </c>
      <c r="BK599" s="10">
        <v>0.89039973294779529</v>
      </c>
      <c r="BL599" s="10">
        <v>0.33940679312821698</v>
      </c>
      <c r="BM599" s="10">
        <v>0.20521724264785954</v>
      </c>
      <c r="BN599" s="10">
        <v>6.3706922607787888</v>
      </c>
      <c r="BO599" s="10">
        <v>35.944497208907372</v>
      </c>
      <c r="BP599" s="10">
        <v>0.85573808937604301</v>
      </c>
      <c r="BQ599" s="10">
        <v>676</v>
      </c>
      <c r="BR599" s="10" t="s">
        <v>107</v>
      </c>
      <c r="BS599" s="10">
        <v>2.4089999999999998</v>
      </c>
      <c r="BT599" s="10">
        <v>0.70899999999999996</v>
      </c>
      <c r="BU599" s="10">
        <v>39.305514493656929</v>
      </c>
      <c r="BV599" s="10">
        <v>36.886000000000003</v>
      </c>
      <c r="BW599" s="10">
        <v>0.95931475725765525</v>
      </c>
      <c r="BX599" s="10">
        <v>2.2839999999999998</v>
      </c>
      <c r="BY599" s="10">
        <v>0.68300000000000005</v>
      </c>
      <c r="BZ599" s="10">
        <v>38.001197788170217</v>
      </c>
      <c r="CA599" s="10">
        <v>36.219000000000001</v>
      </c>
      <c r="CB599" s="10">
        <v>0.95807990480850524</v>
      </c>
      <c r="CC599" s="10">
        <v>2.3820000000000001</v>
      </c>
      <c r="CD599" s="10">
        <v>0.71399999999999997</v>
      </c>
      <c r="CE599" s="10">
        <v>38.871041530344769</v>
      </c>
      <c r="CF599" s="10">
        <v>36.935000000000002</v>
      </c>
      <c r="CG599" s="10">
        <v>0.95789266774893422</v>
      </c>
      <c r="CH599" s="10">
        <v>676</v>
      </c>
      <c r="CI599" s="10" t="s">
        <v>107</v>
      </c>
      <c r="CJ599" s="10">
        <v>0.38100000000000001</v>
      </c>
      <c r="CK599" s="10">
        <v>0.13600000000000001</v>
      </c>
      <c r="CL599" s="10">
        <v>6.1956711069344816</v>
      </c>
      <c r="CM599" s="10">
        <v>37.698</v>
      </c>
      <c r="CN599" s="10">
        <v>0.94179782414830393</v>
      </c>
      <c r="CO599" s="10">
        <v>0.73399999999999999</v>
      </c>
      <c r="CP599" s="10">
        <v>0.217</v>
      </c>
      <c r="CQ599" s="10">
        <v>11.952150296978671</v>
      </c>
      <c r="CR599" s="10">
        <v>36.972999999999999</v>
      </c>
      <c r="CS599" s="10">
        <v>0.95896928227118639</v>
      </c>
      <c r="CT599" s="10">
        <v>0.41599999999999998</v>
      </c>
      <c r="CU599" s="10">
        <v>0.14699999999999999</v>
      </c>
      <c r="CV599" s="10">
        <v>6.7744238389375901</v>
      </c>
      <c r="CW599" s="10">
        <v>37.601999999999997</v>
      </c>
      <c r="CX599" s="10">
        <v>0.94286473718085084</v>
      </c>
      <c r="CY599" s="10">
        <v>712</v>
      </c>
      <c r="CZ599" s="10" t="s">
        <v>306</v>
      </c>
      <c r="DA599" s="10">
        <v>1.0148999999999999</v>
      </c>
      <c r="DB599" s="10">
        <v>0.31390000000000001</v>
      </c>
      <c r="DC599" s="10">
        <v>57.860500000000002</v>
      </c>
      <c r="DD599" s="10">
        <v>10.6</v>
      </c>
      <c r="DE599" s="10">
        <v>0.96</v>
      </c>
      <c r="DF599" s="10">
        <v>0.94059999999999999</v>
      </c>
      <c r="DG599" s="10">
        <v>0.2535</v>
      </c>
      <c r="DH599" s="10">
        <v>53.564900000000002</v>
      </c>
      <c r="DI599" s="10">
        <v>10.5</v>
      </c>
      <c r="DJ599" s="10">
        <v>0.97</v>
      </c>
      <c r="DK599" s="10">
        <v>1.0244</v>
      </c>
      <c r="DL599" s="10">
        <v>0.3271</v>
      </c>
      <c r="DM599" s="10">
        <v>59.129100000000001</v>
      </c>
      <c r="DN599" s="10">
        <v>10.5</v>
      </c>
      <c r="DO599" s="10">
        <v>0.95</v>
      </c>
    </row>
    <row r="600" spans="1:119" x14ac:dyDescent="0.25">
      <c r="A600" s="10">
        <v>677</v>
      </c>
      <c r="B600" s="10" t="s">
        <v>108</v>
      </c>
      <c r="C600" s="10">
        <v>7.61</v>
      </c>
      <c r="D600" s="10">
        <v>2.85</v>
      </c>
      <c r="E600" s="10">
        <v>130.57</v>
      </c>
      <c r="F600" s="10">
        <v>35.96</v>
      </c>
      <c r="G600" s="10">
        <v>0.93600000000000005</v>
      </c>
      <c r="H600" s="10">
        <v>7.78</v>
      </c>
      <c r="I600" s="10">
        <v>2.79</v>
      </c>
      <c r="J600" s="10">
        <v>131.11000000000001</v>
      </c>
      <c r="K600" s="10">
        <v>36.4</v>
      </c>
      <c r="L600" s="10">
        <v>0.94099999999999995</v>
      </c>
      <c r="M600" s="10">
        <v>7.89</v>
      </c>
      <c r="N600" s="10">
        <v>2.44</v>
      </c>
      <c r="O600" s="10">
        <v>131.47</v>
      </c>
      <c r="P600" s="10">
        <v>36.270000000000003</v>
      </c>
      <c r="Q600" s="10">
        <v>0.95499999999999996</v>
      </c>
      <c r="R600" s="10">
        <v>677</v>
      </c>
      <c r="S600" s="10" t="s">
        <v>108</v>
      </c>
      <c r="AI600" s="10">
        <v>677</v>
      </c>
      <c r="AJ600" s="10" t="s">
        <v>108</v>
      </c>
      <c r="AZ600" s="10">
        <v>677</v>
      </c>
      <c r="BA600" s="10" t="s">
        <v>108</v>
      </c>
      <c r="BQ600" s="10">
        <v>677</v>
      </c>
      <c r="BR600" s="10" t="s">
        <v>108</v>
      </c>
      <c r="CH600" s="10">
        <v>677</v>
      </c>
      <c r="CI600" s="10" t="s">
        <v>108</v>
      </c>
      <c r="CY600" s="10">
        <v>713</v>
      </c>
      <c r="CZ600" s="10" t="s">
        <v>307</v>
      </c>
      <c r="DA600" s="10">
        <v>1.9187000000000001</v>
      </c>
      <c r="DB600" s="10">
        <v>0.41980000000000001</v>
      </c>
      <c r="DC600" s="10">
        <v>106.9786</v>
      </c>
      <c r="DD600" s="10">
        <v>10.6</v>
      </c>
      <c r="DE600" s="10">
        <v>0.98</v>
      </c>
      <c r="DF600" s="10">
        <v>2.3664000000000001</v>
      </c>
      <c r="DG600" s="10">
        <v>0.45479999999999998</v>
      </c>
      <c r="DH600" s="10">
        <v>132.49959999999999</v>
      </c>
      <c r="DI600" s="10">
        <v>10.5</v>
      </c>
      <c r="DJ600" s="10">
        <v>0.98</v>
      </c>
      <c r="DK600" s="10">
        <v>2.2631999999999999</v>
      </c>
      <c r="DL600" s="10">
        <v>0.49980000000000002</v>
      </c>
      <c r="DM600" s="10">
        <v>127.44159999999999</v>
      </c>
      <c r="DN600" s="10">
        <v>10.5</v>
      </c>
      <c r="DO600" s="10">
        <v>0.98</v>
      </c>
    </row>
    <row r="601" spans="1:119" x14ac:dyDescent="0.25">
      <c r="A601" s="10">
        <v>678</v>
      </c>
      <c r="B601" s="10" t="s">
        <v>8</v>
      </c>
      <c r="C601" s="10">
        <v>-4.83</v>
      </c>
      <c r="D601" s="10">
        <v>-1.53</v>
      </c>
      <c r="E601" s="10">
        <v>86.4</v>
      </c>
      <c r="F601" s="10">
        <v>33.840000000000003</v>
      </c>
      <c r="G601" s="10">
        <v>0.95399999999999996</v>
      </c>
      <c r="H601" s="10">
        <v>-5.46</v>
      </c>
      <c r="I601" s="10">
        <v>-1.73</v>
      </c>
      <c r="J601" s="10">
        <v>96.44</v>
      </c>
      <c r="K601" s="10">
        <v>34.299999999999997</v>
      </c>
      <c r="L601" s="10">
        <v>0.95399999999999996</v>
      </c>
      <c r="M601" s="10">
        <v>-5.66</v>
      </c>
      <c r="N601" s="10">
        <v>-1.31</v>
      </c>
      <c r="O601" s="10">
        <v>97.97</v>
      </c>
      <c r="P601" s="10">
        <v>34.25</v>
      </c>
      <c r="Q601" s="10">
        <v>0.97399999999999998</v>
      </c>
      <c r="R601" s="10">
        <v>678</v>
      </c>
      <c r="S601" s="10" t="s">
        <v>8</v>
      </c>
      <c r="AI601" s="10">
        <v>678</v>
      </c>
      <c r="AJ601" s="10" t="s">
        <v>8</v>
      </c>
      <c r="AZ601" s="10">
        <v>678</v>
      </c>
      <c r="BA601" s="10" t="s">
        <v>8</v>
      </c>
      <c r="BB601" s="10">
        <v>0.3075248583185724</v>
      </c>
      <c r="BC601" s="10">
        <v>0.20149335742791327</v>
      </c>
      <c r="BD601" s="10">
        <v>5.8644919366846668</v>
      </c>
      <c r="BE601" s="10">
        <v>36.195195086305539</v>
      </c>
      <c r="BF601" s="10">
        <v>0.83644672385672436</v>
      </c>
      <c r="BG601" s="10">
        <v>0.40109845044437609</v>
      </c>
      <c r="BH601" s="10">
        <v>0.20504472178005098</v>
      </c>
      <c r="BI601" s="10">
        <v>7.2472085647357831</v>
      </c>
      <c r="BJ601" s="10">
        <v>35.886786926975205</v>
      </c>
      <c r="BK601" s="10">
        <v>0.89039973238646231</v>
      </c>
      <c r="BL601" s="10">
        <v>0.33940679313113586</v>
      </c>
      <c r="BM601" s="10">
        <v>0.20521724312902206</v>
      </c>
      <c r="BN601" s="10">
        <v>6.3706922648177402</v>
      </c>
      <c r="BO601" s="10">
        <v>35.944497208907372</v>
      </c>
      <c r="BP601" s="10">
        <v>0.85573808884087355</v>
      </c>
      <c r="BQ601" s="10">
        <v>678</v>
      </c>
      <c r="BR601" s="10" t="s">
        <v>8</v>
      </c>
      <c r="BS601" s="10">
        <v>2.4089999999999998</v>
      </c>
      <c r="BT601" s="10">
        <v>0.70899999999999996</v>
      </c>
      <c r="BU601" s="10">
        <v>39.305514493656929</v>
      </c>
      <c r="BV601" s="10">
        <v>36.886000000000003</v>
      </c>
      <c r="BW601" s="10">
        <v>0.95931475725765525</v>
      </c>
      <c r="BX601" s="10">
        <v>2.2839999999999998</v>
      </c>
      <c r="BY601" s="10">
        <v>0.68300000000000005</v>
      </c>
      <c r="BZ601" s="10">
        <v>38.001197788170217</v>
      </c>
      <c r="CA601" s="10">
        <v>36.219000000000001</v>
      </c>
      <c r="CB601" s="10">
        <v>0.95807990480850524</v>
      </c>
      <c r="CC601" s="10">
        <v>2.3820000000000001</v>
      </c>
      <c r="CD601" s="10">
        <v>0.71399999999999997</v>
      </c>
      <c r="CE601" s="10">
        <v>38.871041530344769</v>
      </c>
      <c r="CF601" s="10">
        <v>36.935000000000002</v>
      </c>
      <c r="CG601" s="10">
        <v>0.95789266774893422</v>
      </c>
      <c r="CH601" s="10">
        <v>678</v>
      </c>
      <c r="CI601" s="10" t="s">
        <v>8</v>
      </c>
      <c r="CJ601" s="10">
        <v>0.38100000000000001</v>
      </c>
      <c r="CK601" s="10">
        <v>0.13600000000000001</v>
      </c>
      <c r="CL601" s="10">
        <v>6.1956711069344816</v>
      </c>
      <c r="CM601" s="10">
        <v>37.698</v>
      </c>
      <c r="CN601" s="10">
        <v>0.94179782414830393</v>
      </c>
      <c r="CO601" s="10">
        <v>0.73399999999999999</v>
      </c>
      <c r="CP601" s="10">
        <v>0.217</v>
      </c>
      <c r="CQ601" s="10">
        <v>11.952150296978671</v>
      </c>
      <c r="CR601" s="10">
        <v>36.972999999999999</v>
      </c>
      <c r="CS601" s="10">
        <v>0.95896928227118639</v>
      </c>
      <c r="CT601" s="10">
        <v>0.41599999999999998</v>
      </c>
      <c r="CU601" s="10">
        <v>0.14699999999999999</v>
      </c>
      <c r="CV601" s="10">
        <v>6.7744238389375901</v>
      </c>
      <c r="CW601" s="10">
        <v>37.601999999999997</v>
      </c>
      <c r="CX601" s="10">
        <v>0.94286473718085084</v>
      </c>
      <c r="CY601" s="10">
        <v>714</v>
      </c>
      <c r="CZ601" s="10" t="s">
        <v>293</v>
      </c>
      <c r="DA601" s="10">
        <v>0.76659999999999995</v>
      </c>
      <c r="DB601" s="10">
        <v>0.1283</v>
      </c>
      <c r="DC601" s="10">
        <v>42.338200000000001</v>
      </c>
      <c r="DD601" s="10">
        <v>10.6</v>
      </c>
      <c r="DE601" s="10">
        <v>0.99</v>
      </c>
      <c r="DF601" s="10">
        <v>1.0503</v>
      </c>
      <c r="DG601" s="10">
        <v>0.19350000000000001</v>
      </c>
      <c r="DH601" s="10">
        <v>58.725099999999998</v>
      </c>
      <c r="DI601" s="10">
        <v>10.5</v>
      </c>
      <c r="DJ601" s="10">
        <v>0.98</v>
      </c>
      <c r="DK601" s="10">
        <v>1.0667</v>
      </c>
      <c r="DL601" s="10">
        <v>0.17380000000000001</v>
      </c>
      <c r="DM601" s="10">
        <v>59.423699999999997</v>
      </c>
      <c r="DN601" s="10">
        <v>10.5</v>
      </c>
      <c r="DO601" s="10">
        <v>0.99</v>
      </c>
    </row>
    <row r="602" spans="1:119" x14ac:dyDescent="0.25">
      <c r="A602" s="10">
        <v>679</v>
      </c>
      <c r="B602" s="10" t="s">
        <v>9</v>
      </c>
      <c r="R602" s="10">
        <v>679</v>
      </c>
      <c r="S602" s="10" t="s">
        <v>9</v>
      </c>
      <c r="T602" s="10">
        <v>0.32</v>
      </c>
      <c r="U602" s="10">
        <v>0.19</v>
      </c>
      <c r="V602" s="10">
        <v>5.8980043442156909</v>
      </c>
      <c r="W602" s="10">
        <v>36.43</v>
      </c>
      <c r="Y602" s="10">
        <v>0.42</v>
      </c>
      <c r="Z602" s="10">
        <v>0.24</v>
      </c>
      <c r="AA602" s="10">
        <v>7.6768774292297639</v>
      </c>
      <c r="AB602" s="10">
        <v>36.380000000000003</v>
      </c>
      <c r="AD602" s="10">
        <v>0.24</v>
      </c>
      <c r="AE602" s="10">
        <v>0.15</v>
      </c>
      <c r="AF602" s="10">
        <v>4.5490352556704323</v>
      </c>
      <c r="AG602" s="10">
        <v>35.92</v>
      </c>
      <c r="AI602" s="10">
        <v>679</v>
      </c>
      <c r="AJ602" s="10" t="s">
        <v>9</v>
      </c>
      <c r="AK602" s="10">
        <v>2.1513500939352843</v>
      </c>
      <c r="AL602" s="10">
        <v>1.0990149863100072</v>
      </c>
      <c r="AM602" s="10">
        <v>37.97179239447258</v>
      </c>
      <c r="AN602" s="10">
        <v>36.731711871334134</v>
      </c>
      <c r="AO602" s="10">
        <v>0.89052926437121893</v>
      </c>
      <c r="AP602" s="10">
        <v>2.1729077024348662</v>
      </c>
      <c r="AQ602" s="10">
        <v>1.0970301694516431</v>
      </c>
      <c r="AR602" s="10">
        <v>38.629550096060733</v>
      </c>
      <c r="AS602" s="10">
        <v>36.380110396226797</v>
      </c>
      <c r="AT602" s="10">
        <v>0.89268243483818344</v>
      </c>
      <c r="AU602" s="10">
        <v>2.3880003785497448</v>
      </c>
      <c r="AV602" s="10">
        <v>1.2167296815694844</v>
      </c>
      <c r="AW602" s="10">
        <v>42.466619196817653</v>
      </c>
      <c r="AX602" s="10">
        <v>36.43710972987823</v>
      </c>
      <c r="AY602" s="10">
        <v>0.89100913295306905</v>
      </c>
      <c r="AZ602" s="10">
        <v>679</v>
      </c>
      <c r="BA602" s="10" t="s">
        <v>9</v>
      </c>
      <c r="BQ602" s="10">
        <v>679</v>
      </c>
      <c r="BR602" s="10" t="s">
        <v>9</v>
      </c>
      <c r="CH602" s="10">
        <v>679</v>
      </c>
      <c r="CI602" s="10" t="s">
        <v>9</v>
      </c>
      <c r="CY602" s="10">
        <v>715</v>
      </c>
      <c r="CZ602" s="10" t="s">
        <v>294</v>
      </c>
      <c r="DA602" s="10">
        <v>8.0000000000000004E-4</v>
      </c>
      <c r="DB602" s="10">
        <v>8.0000000000000004E-4</v>
      </c>
      <c r="DC602" s="10">
        <v>6.1600000000000002E-2</v>
      </c>
      <c r="DD602" s="10">
        <v>10.6</v>
      </c>
      <c r="DE602" s="10">
        <v>0.71</v>
      </c>
      <c r="DF602" s="10">
        <v>8.0000000000000004E-4</v>
      </c>
      <c r="DG602" s="10">
        <v>4.0000000000000002E-4</v>
      </c>
      <c r="DH602" s="10">
        <v>4.9200000000000001E-2</v>
      </c>
      <c r="DI602" s="10">
        <v>10.5</v>
      </c>
      <c r="DJ602" s="10">
        <v>0.89</v>
      </c>
      <c r="DK602" s="10">
        <v>0</v>
      </c>
      <c r="DL602" s="10">
        <v>2.3999999999999998E-3</v>
      </c>
      <c r="DM602" s="10">
        <v>0</v>
      </c>
      <c r="DN602" s="10">
        <v>10.5</v>
      </c>
      <c r="DO602" s="10">
        <v>0</v>
      </c>
    </row>
    <row r="603" spans="1:119" x14ac:dyDescent="0.25">
      <c r="A603" s="10">
        <v>680</v>
      </c>
      <c r="B603" s="10" t="s">
        <v>10</v>
      </c>
      <c r="C603" s="10">
        <v>1.37</v>
      </c>
      <c r="D603" s="10">
        <v>0.19</v>
      </c>
      <c r="E603" s="10">
        <v>75.290000000000006</v>
      </c>
      <c r="F603" s="10">
        <v>10.6</v>
      </c>
      <c r="G603" s="10">
        <v>0.99</v>
      </c>
      <c r="H603" s="10">
        <v>1.71</v>
      </c>
      <c r="I603" s="10">
        <v>0.24</v>
      </c>
      <c r="J603" s="10">
        <v>94.91</v>
      </c>
      <c r="K603" s="10">
        <v>10.5</v>
      </c>
      <c r="L603" s="10">
        <v>0.99</v>
      </c>
      <c r="M603" s="10">
        <v>1.54</v>
      </c>
      <c r="N603" s="10">
        <v>0.22</v>
      </c>
      <c r="O603" s="10">
        <v>85.3</v>
      </c>
      <c r="P603" s="10">
        <v>10.5</v>
      </c>
      <c r="Q603" s="10">
        <v>0.99</v>
      </c>
      <c r="R603" s="10">
        <v>680</v>
      </c>
      <c r="S603" s="10" t="s">
        <v>10</v>
      </c>
      <c r="AI603" s="10">
        <v>680</v>
      </c>
      <c r="AJ603" s="10" t="s">
        <v>10</v>
      </c>
      <c r="AK603" s="10">
        <v>1.3979999999999988</v>
      </c>
      <c r="AL603" s="10">
        <v>0.36300000000002031</v>
      </c>
      <c r="AM603" s="10">
        <v>77.935000000000002</v>
      </c>
      <c r="AN603" s="10">
        <v>10.7</v>
      </c>
      <c r="AO603" s="10">
        <v>0.96799999999999997</v>
      </c>
      <c r="AP603" s="10">
        <v>2.233999999999996</v>
      </c>
      <c r="AQ603" s="10">
        <v>0.93200000000000827</v>
      </c>
      <c r="AR603" s="10">
        <v>133.09899999999999</v>
      </c>
      <c r="AS603" s="10">
        <v>10.5</v>
      </c>
      <c r="AT603" s="10">
        <v>0.92300000000000004</v>
      </c>
      <c r="AU603" s="10">
        <v>1.6089999999999973</v>
      </c>
      <c r="AV603" s="10">
        <v>0.45300000000000373</v>
      </c>
      <c r="AW603" s="10">
        <v>91.043999999999997</v>
      </c>
      <c r="AX603" s="10">
        <v>10.6</v>
      </c>
      <c r="AY603" s="10">
        <v>0.96299999999999997</v>
      </c>
      <c r="AZ603" s="10">
        <v>680</v>
      </c>
      <c r="BA603" s="10" t="s">
        <v>10</v>
      </c>
      <c r="BB603" s="10">
        <v>1.1172911053210359</v>
      </c>
      <c r="BC603" s="10">
        <v>0.9137697906766411</v>
      </c>
      <c r="BD603" s="10">
        <v>80.127799999999993</v>
      </c>
      <c r="BE603" s="10">
        <v>10.4</v>
      </c>
      <c r="BF603" s="10">
        <v>0.77400000000000002</v>
      </c>
      <c r="BG603" s="10">
        <v>1.9498419969223753</v>
      </c>
      <c r="BH603" s="10">
        <v>0.88559172789237151</v>
      </c>
      <c r="BI603" s="10">
        <v>121.217</v>
      </c>
      <c r="BJ603" s="10">
        <v>10.199999999999999</v>
      </c>
      <c r="BK603" s="10">
        <v>0.91</v>
      </c>
      <c r="BL603" s="10">
        <v>1.9730887611740824</v>
      </c>
      <c r="BM603" s="10">
        <v>1.0624889562206195</v>
      </c>
      <c r="BN603" s="10">
        <v>125.6142</v>
      </c>
      <c r="BO603" s="10">
        <v>10.3</v>
      </c>
      <c r="BP603" s="10">
        <v>0.88</v>
      </c>
      <c r="BQ603" s="10">
        <v>680</v>
      </c>
      <c r="BR603" s="10" t="s">
        <v>10</v>
      </c>
      <c r="BS603" s="10">
        <v>4.5010000000000003</v>
      </c>
      <c r="BT603" s="10">
        <v>1.091</v>
      </c>
      <c r="BU603" s="10">
        <v>257.10610000000003</v>
      </c>
      <c r="BV603" s="10">
        <v>10.4</v>
      </c>
      <c r="BW603" s="10">
        <v>0.97199999999999998</v>
      </c>
      <c r="BX603" s="10">
        <v>5.242</v>
      </c>
      <c r="BY603" s="10">
        <v>1.2230000000000001</v>
      </c>
      <c r="BZ603" s="10">
        <v>304.68119999999999</v>
      </c>
      <c r="CA603" s="10">
        <v>10.199999999999999</v>
      </c>
      <c r="CB603" s="10">
        <v>0.97399999999999998</v>
      </c>
      <c r="CC603" s="10">
        <v>5.1680000000000001</v>
      </c>
      <c r="CD603" s="10">
        <v>1.1120000000000001</v>
      </c>
      <c r="CE603" s="10">
        <v>293.46499999999997</v>
      </c>
      <c r="CF603" s="10">
        <v>10.4</v>
      </c>
      <c r="CG603" s="10">
        <v>0.97799999999999998</v>
      </c>
      <c r="CH603" s="10">
        <v>680</v>
      </c>
      <c r="CI603" s="10" t="s">
        <v>10</v>
      </c>
      <c r="CJ603" s="10">
        <v>0.95499999999999996</v>
      </c>
      <c r="CK603" s="10">
        <v>0.95199999999999996</v>
      </c>
      <c r="CL603" s="10">
        <v>72.759900000000002</v>
      </c>
      <c r="CM603" s="10">
        <v>10.7</v>
      </c>
      <c r="CN603" s="10">
        <v>0.70799999999999996</v>
      </c>
      <c r="CO603" s="10">
        <v>1.78</v>
      </c>
      <c r="CP603" s="10">
        <v>1.169</v>
      </c>
      <c r="CQ603" s="10">
        <v>117.0946</v>
      </c>
      <c r="CR603" s="10">
        <v>10.5</v>
      </c>
      <c r="CS603" s="10">
        <v>0.83599999999999997</v>
      </c>
      <c r="CT603" s="10">
        <v>1.863</v>
      </c>
      <c r="CU603" s="10">
        <v>1.155</v>
      </c>
      <c r="CV603" s="10">
        <v>118.27500000000001</v>
      </c>
      <c r="CW603" s="10">
        <v>10.7</v>
      </c>
      <c r="CX603" s="10">
        <v>0.85</v>
      </c>
      <c r="CY603" s="10">
        <v>716</v>
      </c>
      <c r="CZ603" s="10" t="s">
        <v>296</v>
      </c>
      <c r="DA603" s="10">
        <v>0.09</v>
      </c>
      <c r="DB603" s="10">
        <v>1.83E-2</v>
      </c>
      <c r="DC603" s="10">
        <v>5</v>
      </c>
      <c r="DD603" s="10">
        <v>10.6</v>
      </c>
      <c r="DE603" s="10">
        <v>0.98</v>
      </c>
      <c r="DF603" s="10">
        <v>8.9099999999999999E-2</v>
      </c>
      <c r="DG603" s="10">
        <v>1.8100000000000002E-2</v>
      </c>
      <c r="DH603" s="10">
        <v>5</v>
      </c>
      <c r="DI603" s="10">
        <v>10.5</v>
      </c>
      <c r="DJ603" s="10">
        <v>0.98</v>
      </c>
      <c r="DK603" s="10">
        <v>8.9099999999999999E-2</v>
      </c>
      <c r="DL603" s="10">
        <v>1.8100000000000002E-2</v>
      </c>
      <c r="DM603" s="10">
        <v>5</v>
      </c>
      <c r="DN603" s="10">
        <v>10.5</v>
      </c>
      <c r="DO603" s="10">
        <v>0.98</v>
      </c>
    </row>
    <row r="604" spans="1:119" x14ac:dyDescent="0.25">
      <c r="A604" s="10">
        <v>681</v>
      </c>
      <c r="B604" s="10" t="s">
        <v>11</v>
      </c>
      <c r="C604" s="10">
        <v>3.44</v>
      </c>
      <c r="D604" s="10">
        <v>1.1299999999999999</v>
      </c>
      <c r="E604" s="10">
        <v>199.18</v>
      </c>
      <c r="F604" s="10">
        <v>10.5</v>
      </c>
      <c r="G604" s="10">
        <v>0.95</v>
      </c>
      <c r="H604" s="10">
        <v>3.73</v>
      </c>
      <c r="I604" s="10">
        <v>1.23</v>
      </c>
      <c r="J604" s="10">
        <v>215.94</v>
      </c>
      <c r="K604" s="10">
        <v>10.5</v>
      </c>
      <c r="L604" s="10">
        <v>0.95</v>
      </c>
      <c r="M604" s="10">
        <v>4.0999999999999996</v>
      </c>
      <c r="N604" s="10">
        <v>0.83</v>
      </c>
      <c r="O604" s="10">
        <v>230</v>
      </c>
      <c r="P604" s="10">
        <v>10.5</v>
      </c>
      <c r="Q604" s="10">
        <v>0.98</v>
      </c>
      <c r="R604" s="10">
        <v>681</v>
      </c>
      <c r="S604" s="10" t="s">
        <v>11</v>
      </c>
      <c r="T604" s="10">
        <v>1.7</v>
      </c>
      <c r="U604" s="10">
        <v>0.66729999999999989</v>
      </c>
      <c r="V604" s="10">
        <v>102.369</v>
      </c>
      <c r="W604" s="10">
        <v>10.3</v>
      </c>
      <c r="Y604" s="10">
        <v>2.2000000000000002</v>
      </c>
      <c r="Z604" s="10">
        <v>0.90329999999999999</v>
      </c>
      <c r="AA604" s="10">
        <v>134.61500000000001</v>
      </c>
      <c r="AB604" s="10">
        <v>10.199999999999999</v>
      </c>
      <c r="AD604" s="10">
        <v>2.5</v>
      </c>
      <c r="AE604" s="10">
        <v>1.0433999999999999</v>
      </c>
      <c r="AF604" s="10">
        <v>154.85599999999999</v>
      </c>
      <c r="AG604" s="10">
        <v>10.1</v>
      </c>
      <c r="AI604" s="10">
        <v>681</v>
      </c>
      <c r="AJ604" s="10" t="s">
        <v>11</v>
      </c>
      <c r="AK604" s="10">
        <v>3.8089999999999997</v>
      </c>
      <c r="AL604" s="10">
        <v>1.0230000000000055</v>
      </c>
      <c r="AM604" s="10">
        <v>212.809</v>
      </c>
      <c r="AN604" s="10">
        <v>10.7</v>
      </c>
      <c r="AO604" s="10">
        <v>0.96599999999999997</v>
      </c>
      <c r="AP604" s="10">
        <v>4.215999999999994</v>
      </c>
      <c r="AQ604" s="10">
        <v>0.98699999999994703</v>
      </c>
      <c r="AR604" s="10">
        <v>238.08799999999999</v>
      </c>
      <c r="AS604" s="10">
        <v>10.5</v>
      </c>
      <c r="AT604" s="10">
        <v>0.97399999999999998</v>
      </c>
      <c r="AU604" s="10">
        <v>4.0829999999999966</v>
      </c>
      <c r="AV604" s="10">
        <v>1.001999999999982</v>
      </c>
      <c r="AW604" s="10">
        <v>231.16800000000001</v>
      </c>
      <c r="AX604" s="10">
        <v>10.5</v>
      </c>
      <c r="AY604" s="10">
        <v>0.97099999999999997</v>
      </c>
      <c r="AZ604" s="10">
        <v>681</v>
      </c>
      <c r="BA604" s="10" t="s">
        <v>11</v>
      </c>
      <c r="BQ604" s="10">
        <v>681</v>
      </c>
      <c r="BR604" s="10" t="s">
        <v>11</v>
      </c>
      <c r="CH604" s="10">
        <v>681</v>
      </c>
      <c r="CI604" s="10" t="s">
        <v>11</v>
      </c>
      <c r="CY604" s="10">
        <v>717</v>
      </c>
      <c r="CZ604" s="10" t="s">
        <v>298</v>
      </c>
      <c r="DA604" s="10">
        <v>0.27260000000000001</v>
      </c>
      <c r="DB604" s="10">
        <v>3.8800000000000001E-2</v>
      </c>
      <c r="DC604" s="10">
        <v>15</v>
      </c>
      <c r="DD604" s="10">
        <v>10.6</v>
      </c>
      <c r="DE604" s="10">
        <v>0.99</v>
      </c>
      <c r="DF604" s="10">
        <v>0.9002</v>
      </c>
      <c r="DG604" s="10">
        <v>0.1283</v>
      </c>
      <c r="DH604" s="10">
        <v>50</v>
      </c>
      <c r="DI604" s="10">
        <v>10.5</v>
      </c>
      <c r="DJ604" s="10">
        <v>0.99</v>
      </c>
      <c r="DK604" s="10">
        <v>0.63019999999999998</v>
      </c>
      <c r="DL604" s="10">
        <v>8.9800000000000005E-2</v>
      </c>
      <c r="DM604" s="10">
        <v>35</v>
      </c>
      <c r="DN604" s="10">
        <v>10.5</v>
      </c>
      <c r="DO604" s="10">
        <v>0.99</v>
      </c>
    </row>
    <row r="605" spans="1:119" x14ac:dyDescent="0.25">
      <c r="A605" s="10">
        <v>682</v>
      </c>
      <c r="B605" s="10" t="s">
        <v>305</v>
      </c>
      <c r="C605" s="10">
        <v>0.68</v>
      </c>
      <c r="D605" s="10">
        <v>0.27</v>
      </c>
      <c r="E605" s="10">
        <v>39.93</v>
      </c>
      <c r="F605" s="10">
        <v>10.6</v>
      </c>
      <c r="G605" s="10">
        <v>0.93</v>
      </c>
      <c r="H605" s="10">
        <v>0.62</v>
      </c>
      <c r="I605" s="10">
        <v>0.24</v>
      </c>
      <c r="J605" s="10">
        <v>36.4</v>
      </c>
      <c r="K605" s="10">
        <v>10.5</v>
      </c>
      <c r="L605" s="10">
        <v>0.93</v>
      </c>
      <c r="M605" s="10">
        <v>0.64</v>
      </c>
      <c r="N605" s="10">
        <v>0.25</v>
      </c>
      <c r="O605" s="10">
        <v>38</v>
      </c>
      <c r="P605" s="10">
        <v>10.5</v>
      </c>
      <c r="Q605" s="10">
        <v>0.93</v>
      </c>
      <c r="R605" s="10">
        <v>682</v>
      </c>
      <c r="S605" s="10" t="s">
        <v>305</v>
      </c>
      <c r="T605" s="10">
        <v>3.3399999999999999E-2</v>
      </c>
      <c r="U605" s="10">
        <v>1.32E-2</v>
      </c>
      <c r="V605" s="10">
        <v>2.0118</v>
      </c>
      <c r="W605" s="10">
        <v>10.3</v>
      </c>
      <c r="Y605" s="10">
        <v>2.6100000000000002E-2</v>
      </c>
      <c r="Z605" s="10">
        <v>1.03E-2</v>
      </c>
      <c r="AA605" s="10">
        <v>1.5884</v>
      </c>
      <c r="AB605" s="10">
        <v>10.199999999999999</v>
      </c>
      <c r="AD605" s="10">
        <v>3.2399999999999998E-2</v>
      </c>
      <c r="AE605" s="10">
        <v>1.2800000000000001E-2</v>
      </c>
      <c r="AF605" s="10">
        <v>1.992</v>
      </c>
      <c r="AG605" s="10">
        <v>10.1</v>
      </c>
      <c r="AI605" s="10">
        <v>682</v>
      </c>
      <c r="AJ605" s="10" t="s">
        <v>305</v>
      </c>
      <c r="AK605" s="10">
        <v>0.71560000000000001</v>
      </c>
      <c r="AL605" s="10">
        <v>0.10199999999999999</v>
      </c>
      <c r="AM605" s="10">
        <v>39.002400000000002</v>
      </c>
      <c r="AN605" s="10">
        <v>10.7</v>
      </c>
      <c r="AO605" s="10">
        <v>0.99</v>
      </c>
      <c r="AP605" s="10">
        <v>0.73819999999999997</v>
      </c>
      <c r="AQ605" s="10">
        <v>0.1052</v>
      </c>
      <c r="AR605" s="10">
        <v>41.000500000000002</v>
      </c>
      <c r="AS605" s="10">
        <v>10.5</v>
      </c>
      <c r="AT605" s="10">
        <v>0.99</v>
      </c>
      <c r="AU605" s="10">
        <v>0.72699999999999998</v>
      </c>
      <c r="AV605" s="10">
        <v>0.1036</v>
      </c>
      <c r="AW605" s="10">
        <v>39.997599999999998</v>
      </c>
      <c r="AX605" s="10">
        <v>10.6</v>
      </c>
      <c r="AY605" s="10">
        <v>0.99</v>
      </c>
      <c r="AZ605" s="10">
        <v>682</v>
      </c>
      <c r="BA605" s="10" t="s">
        <v>305</v>
      </c>
      <c r="BB605" s="10">
        <v>1.37E-2</v>
      </c>
      <c r="BC605" s="10">
        <v>8.8999999999999999E-3</v>
      </c>
      <c r="BD605" s="10">
        <v>0.90510000000000002</v>
      </c>
      <c r="BE605" s="10">
        <v>10.4</v>
      </c>
      <c r="BF605" s="10">
        <v>0.84</v>
      </c>
      <c r="BG605" s="10">
        <v>1.83E-2</v>
      </c>
      <c r="BH605" s="10">
        <v>6.7999999999999996E-3</v>
      </c>
      <c r="BI605" s="10">
        <v>1.1044</v>
      </c>
      <c r="BJ605" s="10">
        <v>10.199999999999999</v>
      </c>
      <c r="BK605" s="10">
        <v>0.94</v>
      </c>
      <c r="BL605" s="10">
        <v>2.81E-2</v>
      </c>
      <c r="BM605" s="10">
        <v>1.26E-2</v>
      </c>
      <c r="BN605" s="10">
        <v>1.7262999999999999</v>
      </c>
      <c r="BO605" s="10">
        <v>10.3</v>
      </c>
      <c r="BP605" s="10">
        <v>0.91</v>
      </c>
      <c r="BQ605" s="10">
        <v>682</v>
      </c>
      <c r="BR605" s="10" t="s">
        <v>305</v>
      </c>
      <c r="BS605" s="10">
        <v>0.66959999999999997</v>
      </c>
      <c r="BT605" s="10">
        <v>9.8400000000000001E-2</v>
      </c>
      <c r="BU605" s="10">
        <v>37.569499999999998</v>
      </c>
      <c r="BV605" s="10">
        <v>10.4</v>
      </c>
      <c r="BW605" s="10">
        <v>0.99</v>
      </c>
      <c r="BX605" s="10">
        <v>0.65310000000000001</v>
      </c>
      <c r="BY605" s="10">
        <v>8.6400000000000005E-2</v>
      </c>
      <c r="BZ605" s="10">
        <v>37.290599999999998</v>
      </c>
      <c r="CA605" s="10">
        <v>10.199999999999999</v>
      </c>
      <c r="CB605" s="10">
        <v>0.99</v>
      </c>
      <c r="CC605" s="10">
        <v>0.68630000000000002</v>
      </c>
      <c r="CD605" s="10">
        <v>9.9199999999999997E-2</v>
      </c>
      <c r="CE605" s="10">
        <v>38.494100000000003</v>
      </c>
      <c r="CF605" s="10">
        <v>10.4</v>
      </c>
      <c r="CG605" s="10">
        <v>0.99</v>
      </c>
      <c r="CH605" s="10">
        <v>682</v>
      </c>
      <c r="CI605" s="10" t="s">
        <v>305</v>
      </c>
      <c r="CJ605" s="10">
        <v>8.4699999999999998E-2</v>
      </c>
      <c r="CK605" s="10">
        <v>0.13200000000000001</v>
      </c>
      <c r="CL605" s="10">
        <v>8.4602000000000004</v>
      </c>
      <c r="CM605" s="10">
        <v>10.7</v>
      </c>
      <c r="CN605" s="10">
        <v>0.54</v>
      </c>
      <c r="CO605" s="10">
        <v>9.1499999999999998E-2</v>
      </c>
      <c r="CP605" s="10">
        <v>0.1037</v>
      </c>
      <c r="CQ605" s="10">
        <v>7.6028000000000002</v>
      </c>
      <c r="CR605" s="10">
        <v>10.5</v>
      </c>
      <c r="CS605" s="10">
        <v>0.66</v>
      </c>
      <c r="CT605" s="10">
        <v>0.1158</v>
      </c>
      <c r="CU605" s="10">
        <v>0.12590000000000001</v>
      </c>
      <c r="CV605" s="10">
        <v>9.2276000000000007</v>
      </c>
      <c r="CW605" s="10">
        <v>10.7</v>
      </c>
      <c r="CX605" s="10">
        <v>0.68</v>
      </c>
      <c r="CY605" s="10">
        <v>718</v>
      </c>
      <c r="CZ605" s="10" t="s">
        <v>299</v>
      </c>
      <c r="DA605" s="10">
        <v>3.3799999999999997E-2</v>
      </c>
      <c r="DB605" s="10">
        <v>1.44E-2</v>
      </c>
      <c r="DC605" s="10">
        <v>2</v>
      </c>
      <c r="DD605" s="10">
        <v>10.6</v>
      </c>
      <c r="DE605" s="10">
        <v>0.92</v>
      </c>
      <c r="DF605" s="10">
        <v>3.2800000000000003E-2</v>
      </c>
      <c r="DG605" s="10">
        <v>1.4E-2</v>
      </c>
      <c r="DH605" s="10">
        <v>2</v>
      </c>
      <c r="DI605" s="10">
        <v>10.3</v>
      </c>
      <c r="DJ605" s="10">
        <v>0.92</v>
      </c>
      <c r="DK605" s="10">
        <v>8.1299999999999997E-2</v>
      </c>
      <c r="DL605" s="10">
        <v>3.4599999999999999E-2</v>
      </c>
      <c r="DM605" s="10">
        <v>5</v>
      </c>
      <c r="DN605" s="10">
        <v>10.199999999999999</v>
      </c>
      <c r="DO605" s="10">
        <v>0.92</v>
      </c>
    </row>
    <row r="606" spans="1:119" x14ac:dyDescent="0.25">
      <c r="A606" s="10">
        <v>683</v>
      </c>
      <c r="B606" s="10" t="s">
        <v>288</v>
      </c>
      <c r="C606" s="10">
        <v>0</v>
      </c>
      <c r="D606" s="10">
        <v>0</v>
      </c>
      <c r="E606" s="10">
        <v>0</v>
      </c>
      <c r="F606" s="10">
        <v>10.6</v>
      </c>
      <c r="G606" s="10">
        <v>0</v>
      </c>
      <c r="H606" s="10">
        <v>0</v>
      </c>
      <c r="I606" s="10">
        <v>0</v>
      </c>
      <c r="J606" s="10">
        <v>0</v>
      </c>
      <c r="K606" s="10">
        <v>10.5</v>
      </c>
      <c r="L606" s="10">
        <v>0</v>
      </c>
      <c r="M606" s="10">
        <v>0</v>
      </c>
      <c r="N606" s="10">
        <v>0</v>
      </c>
      <c r="O606" s="10">
        <v>0</v>
      </c>
      <c r="P606" s="10">
        <v>10.5</v>
      </c>
      <c r="Q606" s="10">
        <v>0</v>
      </c>
      <c r="R606" s="10">
        <v>683</v>
      </c>
      <c r="S606" s="10" t="s">
        <v>288</v>
      </c>
      <c r="T606" s="10">
        <v>0</v>
      </c>
      <c r="U606" s="10">
        <v>0</v>
      </c>
      <c r="V606" s="10">
        <v>0</v>
      </c>
      <c r="W606" s="10">
        <v>10.3</v>
      </c>
      <c r="Y606" s="10">
        <v>0</v>
      </c>
      <c r="Z606" s="10">
        <v>0</v>
      </c>
      <c r="AA606" s="10">
        <v>0</v>
      </c>
      <c r="AB606" s="10">
        <v>10.199999999999999</v>
      </c>
      <c r="AD606" s="10">
        <v>0</v>
      </c>
      <c r="AE606" s="10">
        <v>0</v>
      </c>
      <c r="AF606" s="10">
        <v>0</v>
      </c>
      <c r="AG606" s="10">
        <v>10.1</v>
      </c>
      <c r="AI606" s="10">
        <v>683</v>
      </c>
      <c r="AJ606" s="10" t="s">
        <v>288</v>
      </c>
      <c r="AK606" s="10">
        <v>0</v>
      </c>
      <c r="AL606" s="10">
        <v>0</v>
      </c>
      <c r="AM606" s="10">
        <v>0</v>
      </c>
      <c r="AN606" s="10">
        <v>10.7</v>
      </c>
      <c r="AO606" s="10">
        <v>0</v>
      </c>
      <c r="AP606" s="10">
        <v>0</v>
      </c>
      <c r="AQ606" s="10">
        <v>0</v>
      </c>
      <c r="AR606" s="10">
        <v>0</v>
      </c>
      <c r="AS606" s="10">
        <v>10.5</v>
      </c>
      <c r="AT606" s="10">
        <v>0</v>
      </c>
      <c r="AU606" s="10">
        <v>0</v>
      </c>
      <c r="AV606" s="10">
        <v>0</v>
      </c>
      <c r="AW606" s="10">
        <v>0</v>
      </c>
      <c r="AX606" s="10">
        <v>10.6</v>
      </c>
      <c r="AY606" s="10">
        <v>0</v>
      </c>
      <c r="AZ606" s="10">
        <v>683</v>
      </c>
      <c r="BA606" s="10" t="s">
        <v>288</v>
      </c>
      <c r="BB606" s="10">
        <v>0</v>
      </c>
      <c r="BC606" s="10">
        <v>0</v>
      </c>
      <c r="BD606" s="10">
        <v>0</v>
      </c>
      <c r="BE606" s="10">
        <v>10.4</v>
      </c>
      <c r="BF606" s="10">
        <v>0</v>
      </c>
      <c r="BG606" s="10">
        <v>0</v>
      </c>
      <c r="BH606" s="10">
        <v>0</v>
      </c>
      <c r="BI606" s="10">
        <v>0</v>
      </c>
      <c r="BJ606" s="10">
        <v>10.199999999999999</v>
      </c>
      <c r="BK606" s="10">
        <v>0</v>
      </c>
      <c r="BL606" s="10">
        <v>0</v>
      </c>
      <c r="BM606" s="10">
        <v>0</v>
      </c>
      <c r="BN606" s="10">
        <v>0</v>
      </c>
      <c r="BO606" s="10">
        <v>10.3</v>
      </c>
      <c r="BP606" s="10">
        <v>0</v>
      </c>
      <c r="BQ606" s="10">
        <v>683</v>
      </c>
      <c r="BR606" s="10" t="s">
        <v>288</v>
      </c>
      <c r="BS606" s="10">
        <v>0</v>
      </c>
      <c r="BT606" s="10">
        <v>0</v>
      </c>
      <c r="BU606" s="10">
        <v>0</v>
      </c>
      <c r="BV606" s="10">
        <v>10.4</v>
      </c>
      <c r="BW606" s="10">
        <v>0</v>
      </c>
      <c r="BX606" s="10">
        <v>0</v>
      </c>
      <c r="BY606" s="10">
        <v>0</v>
      </c>
      <c r="BZ606" s="10">
        <v>0</v>
      </c>
      <c r="CA606" s="10">
        <v>10.199999999999999</v>
      </c>
      <c r="CB606" s="10">
        <v>0</v>
      </c>
      <c r="CC606" s="10">
        <v>0</v>
      </c>
      <c r="CD606" s="10">
        <v>0</v>
      </c>
      <c r="CE606" s="10">
        <v>0</v>
      </c>
      <c r="CF606" s="10">
        <v>10.4</v>
      </c>
      <c r="CG606" s="10">
        <v>0</v>
      </c>
      <c r="CH606" s="10">
        <v>683</v>
      </c>
      <c r="CI606" s="10" t="s">
        <v>288</v>
      </c>
      <c r="CJ606" s="10">
        <v>0</v>
      </c>
      <c r="CK606" s="10">
        <v>0</v>
      </c>
      <c r="CL606" s="10">
        <v>0</v>
      </c>
      <c r="CM606" s="10">
        <v>10.7</v>
      </c>
      <c r="CN606" s="10">
        <v>0</v>
      </c>
      <c r="CO606" s="10">
        <v>0</v>
      </c>
      <c r="CP606" s="10">
        <v>0</v>
      </c>
      <c r="CQ606" s="10">
        <v>0</v>
      </c>
      <c r="CR606" s="10">
        <v>10.5</v>
      </c>
      <c r="CS606" s="10">
        <v>0</v>
      </c>
      <c r="CT606" s="10">
        <v>0</v>
      </c>
      <c r="CU606" s="10">
        <v>0</v>
      </c>
      <c r="CV606" s="10">
        <v>0</v>
      </c>
      <c r="CW606" s="10">
        <v>10.7</v>
      </c>
      <c r="CX606" s="10">
        <v>0</v>
      </c>
      <c r="CY606" s="10">
        <v>719</v>
      </c>
      <c r="CZ606" s="10" t="s">
        <v>300</v>
      </c>
      <c r="DA606" s="10">
        <v>3.4700000000000002E-2</v>
      </c>
      <c r="DB606" s="10">
        <v>1.0999999999999999E-2</v>
      </c>
      <c r="DC606" s="10">
        <v>2</v>
      </c>
      <c r="DD606" s="10">
        <v>10.5</v>
      </c>
      <c r="DE606" s="10">
        <v>0.95</v>
      </c>
      <c r="DF606" s="10">
        <v>3.4299999999999997E-2</v>
      </c>
      <c r="DG606" s="10">
        <v>0.01</v>
      </c>
      <c r="DH606" s="10">
        <v>2</v>
      </c>
      <c r="DI606" s="10">
        <v>10.3</v>
      </c>
      <c r="DJ606" s="10">
        <v>0.96</v>
      </c>
      <c r="DK606" s="10">
        <v>8.5699999999999998E-2</v>
      </c>
      <c r="DL606" s="10">
        <v>2.1499999999999998E-2</v>
      </c>
      <c r="DM606" s="10">
        <v>5</v>
      </c>
      <c r="DN606" s="10">
        <v>10.199999999999999</v>
      </c>
      <c r="DO606" s="10">
        <v>0.97</v>
      </c>
    </row>
    <row r="607" spans="1:119" x14ac:dyDescent="0.25">
      <c r="A607" s="10">
        <v>684</v>
      </c>
      <c r="B607" s="10" t="s">
        <v>315</v>
      </c>
      <c r="C607" s="10">
        <v>0.28999999999999998</v>
      </c>
      <c r="D607" s="10">
        <v>0.13</v>
      </c>
      <c r="E607" s="10">
        <v>17.53</v>
      </c>
      <c r="F607" s="10">
        <v>10.6</v>
      </c>
      <c r="G607" s="10">
        <v>0.91</v>
      </c>
      <c r="H607" s="10">
        <v>0.6</v>
      </c>
      <c r="I607" s="10">
        <v>0.27</v>
      </c>
      <c r="J607" s="10">
        <v>36.4</v>
      </c>
      <c r="K607" s="10">
        <v>10.5</v>
      </c>
      <c r="L607" s="10">
        <v>0.91</v>
      </c>
      <c r="M607" s="10">
        <v>0.33</v>
      </c>
      <c r="N607" s="10">
        <v>0.15</v>
      </c>
      <c r="O607" s="10">
        <v>20</v>
      </c>
      <c r="P607" s="10">
        <v>10.5</v>
      </c>
      <c r="Q607" s="10">
        <v>0.91</v>
      </c>
      <c r="R607" s="10">
        <v>684</v>
      </c>
      <c r="S607" s="10" t="s">
        <v>315</v>
      </c>
      <c r="T607" s="10">
        <v>0.4899</v>
      </c>
      <c r="U607" s="10">
        <v>0.22320000000000001</v>
      </c>
      <c r="V607" s="10">
        <v>30.177600000000002</v>
      </c>
      <c r="W607" s="10">
        <v>10.3</v>
      </c>
      <c r="Y607" s="10">
        <v>0.83</v>
      </c>
      <c r="Z607" s="10">
        <v>0.37809999999999999</v>
      </c>
      <c r="AA607" s="10">
        <v>51.624600000000001</v>
      </c>
      <c r="AB607" s="10">
        <v>10.199999999999999</v>
      </c>
      <c r="AD607" s="10">
        <v>0.95140000000000002</v>
      </c>
      <c r="AE607" s="10">
        <v>0.43340000000000001</v>
      </c>
      <c r="AF607" s="10">
        <v>59.761000000000003</v>
      </c>
      <c r="AG607" s="10">
        <v>10.1</v>
      </c>
      <c r="AI607" s="10">
        <v>684</v>
      </c>
      <c r="AJ607" s="10" t="s">
        <v>315</v>
      </c>
      <c r="AK607" s="10">
        <v>0.36359999999999998</v>
      </c>
      <c r="AL607" s="10">
        <v>7.1900000000000006E-2</v>
      </c>
      <c r="AM607" s="10">
        <v>19.998799999999999</v>
      </c>
      <c r="AN607" s="10">
        <v>10.7</v>
      </c>
      <c r="AO607" s="10">
        <v>0.98</v>
      </c>
      <c r="AP607" s="10">
        <v>1.1075999999999999</v>
      </c>
      <c r="AQ607" s="10">
        <v>0.62770000000000004</v>
      </c>
      <c r="AR607" s="10">
        <v>70</v>
      </c>
      <c r="AS607" s="10">
        <v>10.5</v>
      </c>
      <c r="AT607" s="10">
        <v>0.87</v>
      </c>
      <c r="AU607" s="10">
        <v>0.39179999999999998</v>
      </c>
      <c r="AV607" s="10">
        <v>9.8199999999999996E-2</v>
      </c>
      <c r="AW607" s="10">
        <v>22.000299999999999</v>
      </c>
      <c r="AX607" s="10">
        <v>10.6</v>
      </c>
      <c r="AY607" s="10">
        <v>0.97</v>
      </c>
      <c r="AZ607" s="10">
        <v>684</v>
      </c>
      <c r="BA607" s="10" t="s">
        <v>315</v>
      </c>
      <c r="BB607" s="10">
        <v>0.5464</v>
      </c>
      <c r="BC607" s="10">
        <v>0.35610000000000003</v>
      </c>
      <c r="BD607" s="10">
        <v>36.205399999999997</v>
      </c>
      <c r="BE607" s="10">
        <v>10.4</v>
      </c>
      <c r="BF607" s="10">
        <v>0.84</v>
      </c>
      <c r="BG607" s="10">
        <v>1.0424</v>
      </c>
      <c r="BH607" s="10">
        <v>0.3876</v>
      </c>
      <c r="BI607" s="10">
        <v>62.949300000000001</v>
      </c>
      <c r="BJ607" s="10">
        <v>10.199999999999999</v>
      </c>
      <c r="BK607" s="10">
        <v>0.94</v>
      </c>
      <c r="BL607" s="10">
        <v>0.95589999999999997</v>
      </c>
      <c r="BM607" s="10">
        <v>0.42749999999999999</v>
      </c>
      <c r="BN607" s="10">
        <v>58.695599999999999</v>
      </c>
      <c r="BO607" s="10">
        <v>10.3</v>
      </c>
      <c r="BP607" s="10">
        <v>0.91</v>
      </c>
      <c r="BQ607" s="10">
        <v>684</v>
      </c>
      <c r="BR607" s="10" t="s">
        <v>315</v>
      </c>
      <c r="BS607" s="10">
        <v>0.79769999999999996</v>
      </c>
      <c r="BT607" s="10">
        <v>0.2273</v>
      </c>
      <c r="BU607" s="10">
        <v>46.045200000000001</v>
      </c>
      <c r="BV607" s="10">
        <v>10.4</v>
      </c>
      <c r="BW607" s="10">
        <v>0.96</v>
      </c>
      <c r="BX607" s="10">
        <v>1.1072</v>
      </c>
      <c r="BY607" s="10">
        <v>0.37930000000000003</v>
      </c>
      <c r="BZ607" s="10">
        <v>66.245900000000006</v>
      </c>
      <c r="CA607" s="10">
        <v>10.199999999999999</v>
      </c>
      <c r="CB607" s="10">
        <v>0.95</v>
      </c>
      <c r="CC607" s="10">
        <v>0.75139999999999996</v>
      </c>
      <c r="CD607" s="10">
        <v>0.22070000000000001</v>
      </c>
      <c r="CE607" s="10">
        <v>43.478099999999998</v>
      </c>
      <c r="CF607" s="10">
        <v>10.4</v>
      </c>
      <c r="CG607" s="10">
        <v>0.96</v>
      </c>
      <c r="CH607" s="10">
        <v>684</v>
      </c>
      <c r="CI607" s="10" t="s">
        <v>315</v>
      </c>
      <c r="CJ607" s="10">
        <v>0.32619999999999999</v>
      </c>
      <c r="CK607" s="10">
        <v>0.24460000000000001</v>
      </c>
      <c r="CL607" s="10">
        <v>22</v>
      </c>
      <c r="CM607" s="10">
        <v>10.7</v>
      </c>
      <c r="CN607" s="10">
        <v>0.8</v>
      </c>
      <c r="CO607" s="10">
        <v>0.69840000000000002</v>
      </c>
      <c r="CP607" s="10">
        <v>0.52380000000000004</v>
      </c>
      <c r="CQ607" s="10">
        <v>48</v>
      </c>
      <c r="CR607" s="10">
        <v>10.5</v>
      </c>
      <c r="CS607" s="10">
        <v>0.8</v>
      </c>
      <c r="CT607" s="10">
        <v>0.66720000000000002</v>
      </c>
      <c r="CU607" s="10">
        <v>0.50039999999999996</v>
      </c>
      <c r="CV607" s="10">
        <v>45</v>
      </c>
      <c r="CW607" s="10">
        <v>10.7</v>
      </c>
      <c r="CX607" s="10">
        <v>0.8</v>
      </c>
      <c r="CY607" s="10">
        <v>720</v>
      </c>
      <c r="CZ607" s="10" t="s">
        <v>301</v>
      </c>
      <c r="DA607" s="10">
        <v>1.5619000000000001</v>
      </c>
      <c r="DB607" s="10">
        <v>0.35780000000000001</v>
      </c>
      <c r="DC607" s="10">
        <v>88.107399999999998</v>
      </c>
      <c r="DD607" s="10">
        <v>10.5</v>
      </c>
      <c r="DE607" s="10">
        <v>0.97</v>
      </c>
      <c r="DF607" s="10">
        <v>1.9858</v>
      </c>
      <c r="DG607" s="10">
        <v>0.43049999999999999</v>
      </c>
      <c r="DH607" s="10">
        <v>113.8985</v>
      </c>
      <c r="DI607" s="10">
        <v>10.3</v>
      </c>
      <c r="DJ607" s="10">
        <v>0.98</v>
      </c>
      <c r="DK607" s="10">
        <v>2.0941999999999998</v>
      </c>
      <c r="DL607" s="10">
        <v>0.42180000000000001</v>
      </c>
      <c r="DM607" s="10">
        <v>120.92019999999999</v>
      </c>
      <c r="DN607" s="10">
        <v>10.199999999999999</v>
      </c>
      <c r="DO607" s="10">
        <v>0.98</v>
      </c>
    </row>
    <row r="608" spans="1:119" x14ac:dyDescent="0.25">
      <c r="A608" s="10">
        <v>685</v>
      </c>
      <c r="B608" s="10" t="s">
        <v>289</v>
      </c>
      <c r="C608" s="10">
        <v>0.01</v>
      </c>
      <c r="D608" s="10">
        <v>0</v>
      </c>
      <c r="E608" s="10">
        <v>0.28999999999999998</v>
      </c>
      <c r="F608" s="10">
        <v>10.6</v>
      </c>
      <c r="G608" s="10">
        <v>0.94</v>
      </c>
      <c r="H608" s="10">
        <v>0</v>
      </c>
      <c r="I608" s="10">
        <v>0</v>
      </c>
      <c r="J608" s="10">
        <v>0.27</v>
      </c>
      <c r="K608" s="10">
        <v>10.5</v>
      </c>
      <c r="L608" s="10">
        <v>0.94</v>
      </c>
      <c r="M608" s="10">
        <v>0.01</v>
      </c>
      <c r="N608" s="10">
        <v>0</v>
      </c>
      <c r="O608" s="10">
        <v>0.3</v>
      </c>
      <c r="P608" s="10">
        <v>10.5</v>
      </c>
      <c r="Q608" s="10">
        <v>0.94</v>
      </c>
      <c r="R608" s="10">
        <v>685</v>
      </c>
      <c r="S608" s="10" t="s">
        <v>289</v>
      </c>
      <c r="T608" s="10">
        <v>1.6899999999999998E-2</v>
      </c>
      <c r="U608" s="10">
        <v>6.1000000000000004E-3</v>
      </c>
      <c r="V608" s="10">
        <v>1.0059</v>
      </c>
      <c r="W608" s="10">
        <v>10.3</v>
      </c>
      <c r="Y608" s="10">
        <v>4.0000000000000001E-3</v>
      </c>
      <c r="Z608" s="10">
        <v>1.4E-3</v>
      </c>
      <c r="AA608" s="10">
        <v>0.23830000000000001</v>
      </c>
      <c r="AB608" s="10">
        <v>10.199999999999999</v>
      </c>
      <c r="AD608" s="10">
        <v>4.8999999999999998E-3</v>
      </c>
      <c r="AE608" s="10">
        <v>1.8E-3</v>
      </c>
      <c r="AF608" s="10">
        <v>0.29880000000000001</v>
      </c>
      <c r="AG608" s="10">
        <v>10.1</v>
      </c>
      <c r="AI608" s="10">
        <v>685</v>
      </c>
      <c r="AJ608" s="10" t="s">
        <v>289</v>
      </c>
      <c r="AK608" s="10">
        <v>0</v>
      </c>
      <c r="AL608" s="10">
        <v>0</v>
      </c>
      <c r="AM608" s="10">
        <v>0</v>
      </c>
      <c r="AN608" s="10">
        <v>10.7</v>
      </c>
      <c r="AO608" s="10">
        <v>0</v>
      </c>
      <c r="AP608" s="10">
        <v>0</v>
      </c>
      <c r="AQ608" s="10">
        <v>0</v>
      </c>
      <c r="AR608" s="10">
        <v>0</v>
      </c>
      <c r="AS608" s="10">
        <v>10.5</v>
      </c>
      <c r="AT608" s="10">
        <v>0</v>
      </c>
      <c r="AU608" s="10">
        <v>0</v>
      </c>
      <c r="AV608" s="10">
        <v>0</v>
      </c>
      <c r="AW608" s="10">
        <v>0</v>
      </c>
      <c r="AX608" s="10">
        <v>10.6</v>
      </c>
      <c r="AY608" s="10">
        <v>0</v>
      </c>
      <c r="AZ608" s="10">
        <v>685</v>
      </c>
      <c r="BA608" s="10" t="s">
        <v>289</v>
      </c>
      <c r="BB608" s="10">
        <v>0</v>
      </c>
      <c r="BC608" s="10">
        <v>0</v>
      </c>
      <c r="BD608" s="10">
        <v>0</v>
      </c>
      <c r="BE608" s="10">
        <v>10.4</v>
      </c>
      <c r="BF608" s="10">
        <v>0</v>
      </c>
      <c r="BG608" s="10">
        <v>0</v>
      </c>
      <c r="BH608" s="10">
        <v>0</v>
      </c>
      <c r="BI608" s="10">
        <v>0</v>
      </c>
      <c r="BJ608" s="10">
        <v>10.199999999999999</v>
      </c>
      <c r="BK608" s="10">
        <v>0</v>
      </c>
      <c r="BL608" s="10">
        <v>0</v>
      </c>
      <c r="BM608" s="10">
        <v>0</v>
      </c>
      <c r="BN608" s="10">
        <v>0</v>
      </c>
      <c r="BO608" s="10">
        <v>10.3</v>
      </c>
      <c r="BP608" s="10">
        <v>0</v>
      </c>
      <c r="BQ608" s="10">
        <v>685</v>
      </c>
      <c r="BR608" s="10" t="s">
        <v>289</v>
      </c>
      <c r="BS608" s="10">
        <v>1.38E-2</v>
      </c>
      <c r="BT608" s="10">
        <v>2.8999999999999998E-3</v>
      </c>
      <c r="BU608" s="10">
        <v>0.78280000000000005</v>
      </c>
      <c r="BV608" s="10">
        <v>10.4</v>
      </c>
      <c r="BW608" s="10">
        <v>0.98</v>
      </c>
      <c r="BX608" s="10">
        <v>1.1299999999999999E-2</v>
      </c>
      <c r="BY608" s="10">
        <v>2.3E-3</v>
      </c>
      <c r="BZ608" s="10">
        <v>0.65269999999999995</v>
      </c>
      <c r="CA608" s="10">
        <v>10.199999999999999</v>
      </c>
      <c r="CB608" s="10">
        <v>0.98</v>
      </c>
      <c r="CC608" s="10">
        <v>1.6299999999999999E-2</v>
      </c>
      <c r="CD608" s="10">
        <v>3.0000000000000001E-3</v>
      </c>
      <c r="CE608" s="10">
        <v>0.92010000000000003</v>
      </c>
      <c r="CF608" s="10">
        <v>10.4</v>
      </c>
      <c r="CG608" s="10">
        <v>0.98</v>
      </c>
      <c r="CH608" s="10">
        <v>685</v>
      </c>
      <c r="CI608" s="10" t="s">
        <v>289</v>
      </c>
      <c r="CJ608" s="10">
        <v>0</v>
      </c>
      <c r="CK608" s="10">
        <v>0</v>
      </c>
      <c r="CL608" s="10">
        <v>0</v>
      </c>
      <c r="CM608" s="10">
        <v>10.7</v>
      </c>
      <c r="CN608" s="10">
        <v>0</v>
      </c>
      <c r="CO608" s="10">
        <v>0</v>
      </c>
      <c r="CP608" s="10">
        <v>0</v>
      </c>
      <c r="CQ608" s="10">
        <v>0</v>
      </c>
      <c r="CR608" s="10">
        <v>10.5</v>
      </c>
      <c r="CS608" s="10">
        <v>0</v>
      </c>
      <c r="CT608" s="10">
        <v>0</v>
      </c>
      <c r="CU608" s="10">
        <v>0</v>
      </c>
      <c r="CV608" s="10">
        <v>0</v>
      </c>
      <c r="CW608" s="10">
        <v>10.7</v>
      </c>
      <c r="CX608" s="10">
        <v>0</v>
      </c>
      <c r="CY608" s="10">
        <v>721</v>
      </c>
      <c r="CZ608" s="10" t="s">
        <v>311</v>
      </c>
      <c r="DA608" s="10">
        <v>0.33100000000000002</v>
      </c>
      <c r="DB608" s="10">
        <v>0.15079999999999999</v>
      </c>
      <c r="DC608" s="10">
        <v>20</v>
      </c>
      <c r="DD608" s="10">
        <v>10.5</v>
      </c>
      <c r="DE608" s="10">
        <v>0.91</v>
      </c>
      <c r="DF608" s="10">
        <v>0.64939999999999998</v>
      </c>
      <c r="DG608" s="10">
        <v>0.2959</v>
      </c>
      <c r="DH608" s="10">
        <v>40</v>
      </c>
      <c r="DI608" s="10">
        <v>10.3</v>
      </c>
      <c r="DJ608" s="10">
        <v>0.91</v>
      </c>
      <c r="DK608" s="10">
        <v>0.39750000000000002</v>
      </c>
      <c r="DL608" s="10">
        <v>0.1925</v>
      </c>
      <c r="DM608" s="10">
        <v>25</v>
      </c>
      <c r="DN608" s="10">
        <v>10.199999999999999</v>
      </c>
      <c r="DO608" s="10">
        <v>0.9</v>
      </c>
    </row>
    <row r="609" spans="1:119" x14ac:dyDescent="0.25">
      <c r="A609" s="10">
        <v>686</v>
      </c>
      <c r="B609" s="10" t="s">
        <v>290</v>
      </c>
      <c r="C609" s="10">
        <v>0.31</v>
      </c>
      <c r="D609" s="10">
        <v>0.1</v>
      </c>
      <c r="E609" s="10">
        <v>17.53</v>
      </c>
      <c r="F609" s="10">
        <v>10.6</v>
      </c>
      <c r="G609" s="10">
        <v>0.95</v>
      </c>
      <c r="H609" s="10">
        <v>0.38</v>
      </c>
      <c r="I609" s="10">
        <v>0.12</v>
      </c>
      <c r="J609" s="10">
        <v>21.84</v>
      </c>
      <c r="K609" s="10">
        <v>10.5</v>
      </c>
      <c r="L609" s="10">
        <v>0.95</v>
      </c>
      <c r="M609" s="10">
        <v>0.47</v>
      </c>
      <c r="N609" s="10">
        <v>0.15</v>
      </c>
      <c r="O609" s="10">
        <v>27</v>
      </c>
      <c r="P609" s="10">
        <v>10.5</v>
      </c>
      <c r="Q609" s="10">
        <v>0.95</v>
      </c>
      <c r="R609" s="10">
        <v>686</v>
      </c>
      <c r="S609" s="10" t="s">
        <v>290</v>
      </c>
      <c r="T609" s="10">
        <v>0.17050000000000001</v>
      </c>
      <c r="U609" s="10">
        <v>5.6000000000000001E-2</v>
      </c>
      <c r="V609" s="10">
        <v>10.059200000000001</v>
      </c>
      <c r="W609" s="10">
        <v>10.3</v>
      </c>
      <c r="Y609" s="10">
        <v>0.16</v>
      </c>
      <c r="Z609" s="10">
        <v>5.2600000000000001E-2</v>
      </c>
      <c r="AA609" s="10">
        <v>9.5306999999999995</v>
      </c>
      <c r="AB609" s="10">
        <v>10.199999999999999</v>
      </c>
      <c r="AD609" s="10">
        <v>0.23169999999999999</v>
      </c>
      <c r="AE609" s="10">
        <v>7.6200000000000004E-2</v>
      </c>
      <c r="AF609" s="10">
        <v>13.9442</v>
      </c>
      <c r="AG609" s="10">
        <v>10.1</v>
      </c>
      <c r="AI609" s="10">
        <v>686</v>
      </c>
      <c r="AJ609" s="10" t="s">
        <v>290</v>
      </c>
      <c r="AK609" s="10">
        <v>0.31879999999999997</v>
      </c>
      <c r="AL609" s="10">
        <v>0.18920000000000001</v>
      </c>
      <c r="AM609" s="10">
        <v>20</v>
      </c>
      <c r="AN609" s="10">
        <v>10.7</v>
      </c>
      <c r="AO609" s="10">
        <v>0.86</v>
      </c>
      <c r="AP609" s="10">
        <v>0.38850000000000001</v>
      </c>
      <c r="AQ609" s="10">
        <v>0.19900000000000001</v>
      </c>
      <c r="AR609" s="10">
        <v>24.001000000000001</v>
      </c>
      <c r="AS609" s="10">
        <v>10.5</v>
      </c>
      <c r="AT609" s="10">
        <v>0.89</v>
      </c>
      <c r="AU609" s="10">
        <v>0.49020000000000002</v>
      </c>
      <c r="AV609" s="10">
        <v>0.25109999999999999</v>
      </c>
      <c r="AW609" s="10">
        <v>29.999199999999998</v>
      </c>
      <c r="AX609" s="10">
        <v>10.6</v>
      </c>
      <c r="AY609" s="10">
        <v>0.89</v>
      </c>
      <c r="AZ609" s="10">
        <v>686</v>
      </c>
      <c r="BA609" s="10" t="s">
        <v>290</v>
      </c>
      <c r="BB609" s="10">
        <v>0.15890000000000001</v>
      </c>
      <c r="BC609" s="10">
        <v>0.1676</v>
      </c>
      <c r="BD609" s="10">
        <v>12.8226</v>
      </c>
      <c r="BE609" s="10">
        <v>10.4</v>
      </c>
      <c r="BF609" s="10">
        <v>0.69</v>
      </c>
      <c r="BG609" s="10">
        <v>0.2482</v>
      </c>
      <c r="BH609" s="10">
        <v>0.14940000000000001</v>
      </c>
      <c r="BI609" s="10">
        <v>16.3965</v>
      </c>
      <c r="BJ609" s="10">
        <v>10.199999999999999</v>
      </c>
      <c r="BK609" s="10">
        <v>0.86</v>
      </c>
      <c r="BL609" s="10">
        <v>0.23169999999999999</v>
      </c>
      <c r="BM609" s="10">
        <v>0.16769999999999999</v>
      </c>
      <c r="BN609" s="10">
        <v>16.0307</v>
      </c>
      <c r="BO609" s="10">
        <v>10.3</v>
      </c>
      <c r="BP609" s="10">
        <v>0.81</v>
      </c>
      <c r="BQ609" s="10">
        <v>686</v>
      </c>
      <c r="BR609" s="10" t="s">
        <v>290</v>
      </c>
      <c r="BS609" s="10">
        <v>0.2762</v>
      </c>
      <c r="BT609" s="10">
        <v>0.16950000000000001</v>
      </c>
      <c r="BU609" s="10">
        <v>17.988099999999999</v>
      </c>
      <c r="BV609" s="10">
        <v>10.4</v>
      </c>
      <c r="BW609" s="10">
        <v>0.85</v>
      </c>
      <c r="BX609" s="10">
        <v>0.38840000000000002</v>
      </c>
      <c r="BY609" s="10">
        <v>0.15529999999999999</v>
      </c>
      <c r="BZ609" s="10">
        <v>23.674800000000001</v>
      </c>
      <c r="CA609" s="10">
        <v>10.199999999999999</v>
      </c>
      <c r="CB609" s="10">
        <v>0.93</v>
      </c>
      <c r="CC609" s="10">
        <v>0.45479999999999998</v>
      </c>
      <c r="CD609" s="10">
        <v>0.17949999999999999</v>
      </c>
      <c r="CE609" s="10">
        <v>27.1462</v>
      </c>
      <c r="CF609" s="10">
        <v>10.4</v>
      </c>
      <c r="CG609" s="10">
        <v>0.93</v>
      </c>
      <c r="CH609" s="10">
        <v>686</v>
      </c>
      <c r="CI609" s="10" t="s">
        <v>290</v>
      </c>
      <c r="CJ609" s="10">
        <v>0.1008</v>
      </c>
      <c r="CK609" s="10">
        <v>0.13350000000000001</v>
      </c>
      <c r="CL609" s="10">
        <v>9.0272000000000006</v>
      </c>
      <c r="CM609" s="10">
        <v>10.7</v>
      </c>
      <c r="CN609" s="10">
        <v>0.6</v>
      </c>
      <c r="CO609" s="10">
        <v>0.24030000000000001</v>
      </c>
      <c r="CP609" s="10">
        <v>0.1187</v>
      </c>
      <c r="CQ609" s="10">
        <v>14.7357</v>
      </c>
      <c r="CR609" s="10">
        <v>10.5</v>
      </c>
      <c r="CS609" s="10">
        <v>0.9</v>
      </c>
      <c r="CT609" s="10">
        <v>0.31109999999999999</v>
      </c>
      <c r="CU609" s="10">
        <v>0.1305</v>
      </c>
      <c r="CV609" s="10">
        <v>18.203800000000001</v>
      </c>
      <c r="CW609" s="10">
        <v>10.7</v>
      </c>
      <c r="CX609" s="10">
        <v>0.92</v>
      </c>
      <c r="CY609" s="10">
        <v>722</v>
      </c>
      <c r="CZ609" s="10" t="s">
        <v>317</v>
      </c>
      <c r="DA609" s="10">
        <v>1.8343</v>
      </c>
      <c r="DB609" s="10">
        <v>0</v>
      </c>
      <c r="DC609" s="10">
        <v>100.8614</v>
      </c>
      <c r="DD609" s="10">
        <v>10.5</v>
      </c>
      <c r="DE609" s="10">
        <v>1</v>
      </c>
      <c r="DF609" s="10">
        <v>2.2416</v>
      </c>
      <c r="DG609" s="10">
        <v>0</v>
      </c>
      <c r="DH609" s="10">
        <v>125.6494</v>
      </c>
      <c r="DI609" s="10">
        <v>10.3</v>
      </c>
      <c r="DJ609" s="10">
        <v>1</v>
      </c>
      <c r="DK609" s="10">
        <v>2.3584000000000001</v>
      </c>
      <c r="DL609" s="10">
        <v>0</v>
      </c>
      <c r="DM609" s="10">
        <v>133.4924</v>
      </c>
      <c r="DN609" s="10">
        <v>10.199999999999999</v>
      </c>
      <c r="DO609" s="10">
        <v>1</v>
      </c>
    </row>
    <row r="610" spans="1:119" x14ac:dyDescent="0.25">
      <c r="A610" s="10">
        <v>687</v>
      </c>
      <c r="B610" s="10" t="s">
        <v>291</v>
      </c>
      <c r="C610" s="10">
        <v>0</v>
      </c>
      <c r="D610" s="10">
        <v>0</v>
      </c>
      <c r="E610" s="10">
        <v>0</v>
      </c>
      <c r="F610" s="10">
        <v>10.6</v>
      </c>
      <c r="G610" s="10">
        <v>0</v>
      </c>
      <c r="H610" s="10">
        <v>0</v>
      </c>
      <c r="I610" s="10">
        <v>0</v>
      </c>
      <c r="J610" s="10">
        <v>0</v>
      </c>
      <c r="K610" s="10">
        <v>10.5</v>
      </c>
      <c r="L610" s="10">
        <v>0</v>
      </c>
      <c r="M610" s="10">
        <v>0</v>
      </c>
      <c r="N610" s="10">
        <v>0</v>
      </c>
      <c r="O610" s="10">
        <v>0</v>
      </c>
      <c r="P610" s="10">
        <v>10.5</v>
      </c>
      <c r="Q610" s="10">
        <v>0</v>
      </c>
      <c r="R610" s="10">
        <v>687</v>
      </c>
      <c r="S610" s="10" t="s">
        <v>291</v>
      </c>
      <c r="T610" s="10">
        <v>0</v>
      </c>
      <c r="U610" s="10">
        <v>0</v>
      </c>
      <c r="V610" s="10">
        <v>0</v>
      </c>
      <c r="W610" s="10">
        <v>10.3</v>
      </c>
      <c r="Y610" s="10">
        <v>0</v>
      </c>
      <c r="Z610" s="10">
        <v>0</v>
      </c>
      <c r="AA610" s="10">
        <v>0</v>
      </c>
      <c r="AB610" s="10">
        <v>10.199999999999999</v>
      </c>
      <c r="AD610" s="10">
        <v>0</v>
      </c>
      <c r="AE610" s="10">
        <v>0</v>
      </c>
      <c r="AF610" s="10">
        <v>0</v>
      </c>
      <c r="AG610" s="10">
        <v>10.1</v>
      </c>
      <c r="AI610" s="10">
        <v>687</v>
      </c>
      <c r="AJ610" s="10" t="s">
        <v>291</v>
      </c>
      <c r="AK610" s="10">
        <v>0</v>
      </c>
      <c r="AL610" s="10">
        <v>0</v>
      </c>
      <c r="AM610" s="10">
        <v>0</v>
      </c>
      <c r="AN610" s="10">
        <v>10.7</v>
      </c>
      <c r="AO610" s="10">
        <v>0</v>
      </c>
      <c r="AP610" s="10">
        <v>0</v>
      </c>
      <c r="AQ610" s="10">
        <v>0</v>
      </c>
      <c r="AR610" s="10">
        <v>0</v>
      </c>
      <c r="AS610" s="10">
        <v>10.5</v>
      </c>
      <c r="AT610" s="10">
        <v>0</v>
      </c>
      <c r="AU610" s="10">
        <v>0</v>
      </c>
      <c r="AV610" s="10">
        <v>0</v>
      </c>
      <c r="AW610" s="10">
        <v>0</v>
      </c>
      <c r="AX610" s="10">
        <v>10.6</v>
      </c>
      <c r="AY610" s="10">
        <v>0</v>
      </c>
      <c r="AZ610" s="10">
        <v>687</v>
      </c>
      <c r="BA610" s="10" t="s">
        <v>291</v>
      </c>
      <c r="BB610" s="10">
        <v>0</v>
      </c>
      <c r="BC610" s="10">
        <v>0</v>
      </c>
      <c r="BD610" s="10">
        <v>0</v>
      </c>
      <c r="BE610" s="10">
        <v>10.4</v>
      </c>
      <c r="BF610" s="10">
        <v>0</v>
      </c>
      <c r="BG610" s="10">
        <v>0</v>
      </c>
      <c r="BH610" s="10">
        <v>0</v>
      </c>
      <c r="BI610" s="10">
        <v>0</v>
      </c>
      <c r="BJ610" s="10">
        <v>10.199999999999999</v>
      </c>
      <c r="BK610" s="10">
        <v>0</v>
      </c>
      <c r="BL610" s="10">
        <v>0</v>
      </c>
      <c r="BM610" s="10">
        <v>0</v>
      </c>
      <c r="BN610" s="10">
        <v>0</v>
      </c>
      <c r="BO610" s="10">
        <v>10.3</v>
      </c>
      <c r="BP610" s="10">
        <v>0</v>
      </c>
      <c r="BQ610" s="10">
        <v>687</v>
      </c>
      <c r="BR610" s="10" t="s">
        <v>291</v>
      </c>
      <c r="BS610" s="10">
        <v>0</v>
      </c>
      <c r="BT610" s="10">
        <v>0</v>
      </c>
      <c r="BU610" s="10">
        <v>0</v>
      </c>
      <c r="BV610" s="10">
        <v>10.4</v>
      </c>
      <c r="BW610" s="10">
        <v>0</v>
      </c>
      <c r="BX610" s="10">
        <v>0</v>
      </c>
      <c r="BY610" s="10">
        <v>0</v>
      </c>
      <c r="BZ610" s="10">
        <v>0</v>
      </c>
      <c r="CA610" s="10">
        <v>10.199999999999999</v>
      </c>
      <c r="CB610" s="10">
        <v>0</v>
      </c>
      <c r="CC610" s="10">
        <v>0</v>
      </c>
      <c r="CD610" s="10">
        <v>0</v>
      </c>
      <c r="CE610" s="10">
        <v>0</v>
      </c>
      <c r="CF610" s="10">
        <v>10.4</v>
      </c>
      <c r="CG610" s="10">
        <v>0</v>
      </c>
      <c r="CH610" s="10">
        <v>687</v>
      </c>
      <c r="CI610" s="10" t="s">
        <v>291</v>
      </c>
      <c r="CJ610" s="10">
        <v>0</v>
      </c>
      <c r="CK610" s="10">
        <v>0</v>
      </c>
      <c r="CL610" s="10">
        <v>0</v>
      </c>
      <c r="CM610" s="10">
        <v>10.7</v>
      </c>
      <c r="CN610" s="10">
        <v>0</v>
      </c>
      <c r="CO610" s="10">
        <v>0</v>
      </c>
      <c r="CP610" s="10">
        <v>0</v>
      </c>
      <c r="CQ610" s="10">
        <v>0</v>
      </c>
      <c r="CR610" s="10">
        <v>10.5</v>
      </c>
      <c r="CS610" s="10">
        <v>0</v>
      </c>
      <c r="CT610" s="10">
        <v>0</v>
      </c>
      <c r="CU610" s="10">
        <v>0</v>
      </c>
      <c r="CV610" s="10">
        <v>0</v>
      </c>
      <c r="CW610" s="10">
        <v>10.7</v>
      </c>
      <c r="CX610" s="10">
        <v>0</v>
      </c>
      <c r="CY610" s="10">
        <v>723</v>
      </c>
      <c r="CZ610" s="10" t="s">
        <v>320</v>
      </c>
      <c r="DA610" s="10">
        <v>8.9599999999999999E-2</v>
      </c>
      <c r="DB610" s="10">
        <v>1.5699999999999999E-2</v>
      </c>
      <c r="DC610" s="10">
        <v>5</v>
      </c>
      <c r="DD610" s="10">
        <v>10.5</v>
      </c>
      <c r="DE610" s="10">
        <v>0.98</v>
      </c>
      <c r="DF610" s="10">
        <v>0.2641</v>
      </c>
      <c r="DG610" s="10">
        <v>4.2999999999999997E-2</v>
      </c>
      <c r="DH610" s="10">
        <v>15</v>
      </c>
      <c r="DI610" s="10">
        <v>10.3</v>
      </c>
      <c r="DJ610" s="10">
        <v>0.99</v>
      </c>
      <c r="DK610" s="10">
        <v>8.3000000000000004E-2</v>
      </c>
      <c r="DL610" s="10">
        <v>3.0099999999999998E-2</v>
      </c>
      <c r="DM610" s="10">
        <v>5</v>
      </c>
      <c r="DN610" s="10">
        <v>10.199999999999999</v>
      </c>
      <c r="DO610" s="10">
        <v>0.94</v>
      </c>
    </row>
    <row r="611" spans="1:119" x14ac:dyDescent="0.25">
      <c r="A611" s="10">
        <v>688</v>
      </c>
      <c r="B611" s="10" t="s">
        <v>292</v>
      </c>
      <c r="C611" s="10">
        <v>0.26</v>
      </c>
      <c r="D611" s="10">
        <v>7.0000000000000007E-2</v>
      </c>
      <c r="E611" s="10">
        <v>14.61</v>
      </c>
      <c r="F611" s="10">
        <v>10.6</v>
      </c>
      <c r="G611" s="10">
        <v>0.97</v>
      </c>
      <c r="H611" s="10">
        <v>0.32</v>
      </c>
      <c r="I611" s="10">
        <v>0.08</v>
      </c>
      <c r="J611" s="10">
        <v>18.2</v>
      </c>
      <c r="K611" s="10">
        <v>10.5</v>
      </c>
      <c r="L611" s="10">
        <v>0.97</v>
      </c>
      <c r="M611" s="10">
        <v>0.26</v>
      </c>
      <c r="N611" s="10">
        <v>7.0000000000000007E-2</v>
      </c>
      <c r="O611" s="10">
        <v>15</v>
      </c>
      <c r="P611" s="10">
        <v>10.5</v>
      </c>
      <c r="Q611" s="10">
        <v>0.97</v>
      </c>
      <c r="R611" s="10">
        <v>688</v>
      </c>
      <c r="S611" s="10" t="s">
        <v>292</v>
      </c>
      <c r="T611" s="10">
        <v>3.2300000000000002E-2</v>
      </c>
      <c r="U611" s="10">
        <v>1.5599999999999999E-2</v>
      </c>
      <c r="V611" s="10">
        <v>2.0118</v>
      </c>
      <c r="W611" s="10">
        <v>10.3</v>
      </c>
      <c r="Y611" s="10">
        <v>2.53E-2</v>
      </c>
      <c r="Z611" s="10">
        <v>1.2200000000000001E-2</v>
      </c>
      <c r="AA611" s="10">
        <v>1.5884</v>
      </c>
      <c r="AB611" s="10">
        <v>10.199999999999999</v>
      </c>
      <c r="AD611" s="10">
        <v>3.1399999999999997E-2</v>
      </c>
      <c r="AE611" s="10">
        <v>1.52E-2</v>
      </c>
      <c r="AF611" s="10">
        <v>1.992</v>
      </c>
      <c r="AG611" s="10">
        <v>10.1</v>
      </c>
      <c r="AI611" s="10">
        <v>688</v>
      </c>
      <c r="AJ611" s="10" t="s">
        <v>292</v>
      </c>
      <c r="AK611" s="10">
        <v>0.33029999999999998</v>
      </c>
      <c r="AL611" s="10">
        <v>4.7100000000000003E-2</v>
      </c>
      <c r="AM611" s="10">
        <v>18.002600000000001</v>
      </c>
      <c r="AN611" s="10">
        <v>10.7</v>
      </c>
      <c r="AO611" s="10">
        <v>0.99</v>
      </c>
      <c r="AP611" s="10">
        <v>0.43209999999999998</v>
      </c>
      <c r="AQ611" s="10">
        <v>6.1600000000000002E-2</v>
      </c>
      <c r="AR611" s="10">
        <v>23.999600000000001</v>
      </c>
      <c r="AS611" s="10">
        <v>10.5</v>
      </c>
      <c r="AT611" s="10">
        <v>0.99</v>
      </c>
      <c r="AU611" s="10">
        <v>0.32719999999999999</v>
      </c>
      <c r="AV611" s="10">
        <v>4.6600000000000003E-2</v>
      </c>
      <c r="AW611" s="10">
        <v>18.0015</v>
      </c>
      <c r="AX611" s="10">
        <v>10.6</v>
      </c>
      <c r="AY611" s="10">
        <v>0.99</v>
      </c>
      <c r="AZ611" s="10">
        <v>688</v>
      </c>
      <c r="BA611" s="10" t="s">
        <v>292</v>
      </c>
      <c r="BB611" s="10">
        <v>2.7E-2</v>
      </c>
      <c r="BC611" s="10">
        <v>2.18E-2</v>
      </c>
      <c r="BD611" s="10">
        <v>1.9265000000000001</v>
      </c>
      <c r="BE611" s="10">
        <v>10.4</v>
      </c>
      <c r="BF611" s="10">
        <v>0.78</v>
      </c>
      <c r="BG611" s="10">
        <v>3.6200000000000003E-2</v>
      </c>
      <c r="BH611" s="10">
        <v>1.66E-2</v>
      </c>
      <c r="BI611" s="10">
        <v>2.2545999999999999</v>
      </c>
      <c r="BJ611" s="10">
        <v>10.199999999999999</v>
      </c>
      <c r="BK611" s="10">
        <v>0.91</v>
      </c>
      <c r="BL611" s="10">
        <v>2.7799999999999998E-2</v>
      </c>
      <c r="BM611" s="10">
        <v>1.54E-2</v>
      </c>
      <c r="BN611" s="10">
        <v>1.7817000000000001</v>
      </c>
      <c r="BO611" s="10">
        <v>10.3</v>
      </c>
      <c r="BP611" s="10">
        <v>0.88</v>
      </c>
      <c r="BQ611" s="10">
        <v>688</v>
      </c>
      <c r="BR611" s="10" t="s">
        <v>292</v>
      </c>
      <c r="BS611" s="10">
        <v>0.20699999999999999</v>
      </c>
      <c r="BT611" s="10">
        <v>1.8700000000000001E-2</v>
      </c>
      <c r="BU611" s="10">
        <v>11.536199999999999</v>
      </c>
      <c r="BV611" s="10">
        <v>10.4</v>
      </c>
      <c r="BW611" s="10">
        <v>1</v>
      </c>
      <c r="BX611" s="10">
        <v>0.19639999999999999</v>
      </c>
      <c r="BY611" s="10">
        <v>1.7600000000000001E-2</v>
      </c>
      <c r="BZ611" s="10">
        <v>11.161199999999999</v>
      </c>
      <c r="CA611" s="10">
        <v>10.199999999999999</v>
      </c>
      <c r="CB611" s="10">
        <v>1</v>
      </c>
      <c r="CC611" s="10">
        <v>0.21870000000000001</v>
      </c>
      <c r="CD611" s="10">
        <v>1.9800000000000002E-2</v>
      </c>
      <c r="CE611" s="10">
        <v>12.189399999999999</v>
      </c>
      <c r="CF611" s="10">
        <v>10.4</v>
      </c>
      <c r="CG611" s="10">
        <v>1</v>
      </c>
      <c r="CH611" s="10">
        <v>688</v>
      </c>
      <c r="CI611" s="10" t="s">
        <v>292</v>
      </c>
      <c r="CJ611" s="10">
        <v>8.0000000000000004E-4</v>
      </c>
      <c r="CK611" s="10">
        <v>0</v>
      </c>
      <c r="CL611" s="10">
        <v>4.1000000000000002E-2</v>
      </c>
      <c r="CM611" s="10">
        <v>10.7</v>
      </c>
      <c r="CN611" s="10">
        <v>1</v>
      </c>
      <c r="CO611" s="10">
        <v>1.1000000000000001E-3</v>
      </c>
      <c r="CP611" s="10">
        <v>0</v>
      </c>
      <c r="CQ611" s="10">
        <v>5.9400000000000001E-2</v>
      </c>
      <c r="CR611" s="10">
        <v>10.5</v>
      </c>
      <c r="CS611" s="10">
        <v>1</v>
      </c>
      <c r="CT611" s="10">
        <v>1.6000000000000001E-3</v>
      </c>
      <c r="CU611" s="10">
        <v>0</v>
      </c>
      <c r="CV611" s="10">
        <v>8.4199999999999997E-2</v>
      </c>
      <c r="CW611" s="10">
        <v>10.7</v>
      </c>
      <c r="CX611" s="10">
        <v>1</v>
      </c>
      <c r="CY611" s="10">
        <v>724</v>
      </c>
      <c r="CZ611" s="10" t="s">
        <v>322</v>
      </c>
      <c r="DA611" s="10">
        <v>1.4893000000000001</v>
      </c>
      <c r="DB611" s="10">
        <v>0.65080000000000005</v>
      </c>
      <c r="DC611" s="10">
        <v>89.364699999999999</v>
      </c>
      <c r="DD611" s="10">
        <v>10.5</v>
      </c>
      <c r="DE611" s="10">
        <v>0.92</v>
      </c>
      <c r="DF611" s="10">
        <v>2.1257000000000001</v>
      </c>
      <c r="DG611" s="10">
        <v>0.65680000000000005</v>
      </c>
      <c r="DH611" s="10">
        <v>124.7133</v>
      </c>
      <c r="DI611" s="10">
        <v>10.3</v>
      </c>
      <c r="DJ611" s="10">
        <v>0.96</v>
      </c>
      <c r="DK611" s="10">
        <v>2.5341999999999998</v>
      </c>
      <c r="DL611" s="10">
        <v>0.70840000000000003</v>
      </c>
      <c r="DM611" s="10">
        <v>148.93940000000001</v>
      </c>
      <c r="DN611" s="10">
        <v>10.199999999999999</v>
      </c>
      <c r="DO611" s="10">
        <v>0.96</v>
      </c>
    </row>
    <row r="612" spans="1:119" x14ac:dyDescent="0.25">
      <c r="A612" s="10">
        <v>689</v>
      </c>
      <c r="B612" s="10" t="s">
        <v>293</v>
      </c>
      <c r="C612" s="10">
        <v>2.14</v>
      </c>
      <c r="D612" s="10">
        <v>0.43</v>
      </c>
      <c r="E612" s="10">
        <v>118.83</v>
      </c>
      <c r="F612" s="10">
        <v>10.6</v>
      </c>
      <c r="G612" s="10">
        <v>0.98</v>
      </c>
      <c r="H612" s="10">
        <v>2.27</v>
      </c>
      <c r="I612" s="10">
        <v>0.46</v>
      </c>
      <c r="J612" s="10">
        <v>127.4</v>
      </c>
      <c r="K612" s="10">
        <v>10.5</v>
      </c>
      <c r="L612" s="10">
        <v>0.98</v>
      </c>
      <c r="M612" s="10">
        <v>2.5</v>
      </c>
      <c r="N612" s="10">
        <v>0.51</v>
      </c>
      <c r="O612" s="10">
        <v>140</v>
      </c>
      <c r="P612" s="10">
        <v>10.5</v>
      </c>
      <c r="Q612" s="10">
        <v>0.98</v>
      </c>
      <c r="R612" s="10">
        <v>689</v>
      </c>
      <c r="S612" s="10" t="s">
        <v>293</v>
      </c>
      <c r="T612" s="10">
        <v>0.1615</v>
      </c>
      <c r="U612" s="10">
        <v>7.8200000000000006E-2</v>
      </c>
      <c r="V612" s="10">
        <v>10.059200000000001</v>
      </c>
      <c r="W612" s="10">
        <v>10.3</v>
      </c>
      <c r="Y612" s="10">
        <v>0.40410000000000001</v>
      </c>
      <c r="Z612" s="10">
        <v>0.19570000000000001</v>
      </c>
      <c r="AA612" s="10">
        <v>25.415199999999999</v>
      </c>
      <c r="AB612" s="10">
        <v>10.199999999999999</v>
      </c>
      <c r="AD612" s="10">
        <v>0.4234</v>
      </c>
      <c r="AE612" s="10">
        <v>0.2051</v>
      </c>
      <c r="AF612" s="10">
        <v>26.892499999999998</v>
      </c>
      <c r="AG612" s="10">
        <v>10.1</v>
      </c>
      <c r="AI612" s="10">
        <v>689</v>
      </c>
      <c r="AJ612" s="10" t="s">
        <v>293</v>
      </c>
      <c r="AK612" s="10">
        <v>2.2841999999999998</v>
      </c>
      <c r="AL612" s="10">
        <v>0.38629999999999998</v>
      </c>
      <c r="AM612" s="10">
        <v>125.00060000000001</v>
      </c>
      <c r="AN612" s="10">
        <v>10.7</v>
      </c>
      <c r="AO612" s="10">
        <v>0.99</v>
      </c>
      <c r="AP612" s="10">
        <v>2.3311000000000002</v>
      </c>
      <c r="AQ612" s="10">
        <v>0.39419999999999999</v>
      </c>
      <c r="AR612" s="10">
        <v>129.99700000000001</v>
      </c>
      <c r="AS612" s="10">
        <v>10.5</v>
      </c>
      <c r="AT612" s="10">
        <v>0.99</v>
      </c>
      <c r="AU612" s="10">
        <v>2.5344000000000002</v>
      </c>
      <c r="AV612" s="10">
        <v>0.42859999999999998</v>
      </c>
      <c r="AW612" s="10">
        <v>140.00139999999999</v>
      </c>
      <c r="AX612" s="10">
        <v>10.6</v>
      </c>
      <c r="AY612" s="10">
        <v>0.99</v>
      </c>
      <c r="AZ612" s="10">
        <v>689</v>
      </c>
      <c r="BA612" s="10" t="s">
        <v>293</v>
      </c>
      <c r="BB612" s="10">
        <v>0.2049</v>
      </c>
      <c r="BC612" s="10">
        <v>0.13350000000000001</v>
      </c>
      <c r="BD612" s="10">
        <v>13.577</v>
      </c>
      <c r="BE612" s="10">
        <v>10.4</v>
      </c>
      <c r="BF612" s="10">
        <v>0.84</v>
      </c>
      <c r="BG612" s="10">
        <v>0.36580000000000001</v>
      </c>
      <c r="BH612" s="10">
        <v>0.13600000000000001</v>
      </c>
      <c r="BI612" s="10">
        <v>22.087499999999999</v>
      </c>
      <c r="BJ612" s="10">
        <v>10.199999999999999</v>
      </c>
      <c r="BK612" s="10">
        <v>0.94</v>
      </c>
      <c r="BL612" s="10">
        <v>0.49199999999999999</v>
      </c>
      <c r="BM612" s="10">
        <v>0.22</v>
      </c>
      <c r="BN612" s="10">
        <v>30.210999999999999</v>
      </c>
      <c r="BO612" s="10">
        <v>10.3</v>
      </c>
      <c r="BP612" s="10">
        <v>0.91</v>
      </c>
      <c r="BQ612" s="10">
        <v>689</v>
      </c>
      <c r="BR612" s="10" t="s">
        <v>293</v>
      </c>
      <c r="BS612" s="10">
        <v>2.0186000000000002</v>
      </c>
      <c r="BT612" s="10">
        <v>0.37830000000000003</v>
      </c>
      <c r="BU612" s="10">
        <v>114.01479999999999</v>
      </c>
      <c r="BV612" s="10">
        <v>10.4</v>
      </c>
      <c r="BW612" s="10">
        <v>0.98</v>
      </c>
      <c r="BX612" s="10">
        <v>2.2944</v>
      </c>
      <c r="BY612" s="10">
        <v>0.3765</v>
      </c>
      <c r="BZ612" s="10">
        <v>131.60659999999999</v>
      </c>
      <c r="CA612" s="10">
        <v>10.199999999999999</v>
      </c>
      <c r="CB612" s="10">
        <v>0.99</v>
      </c>
      <c r="CC612" s="10">
        <v>2.4081999999999999</v>
      </c>
      <c r="CD612" s="10">
        <v>0.40870000000000001</v>
      </c>
      <c r="CE612" s="10">
        <v>135.60390000000001</v>
      </c>
      <c r="CF612" s="10">
        <v>10.4</v>
      </c>
      <c r="CG612" s="10">
        <v>0.99</v>
      </c>
      <c r="CH612" s="10">
        <v>689</v>
      </c>
      <c r="CI612" s="10" t="s">
        <v>293</v>
      </c>
      <c r="CJ612" s="10">
        <v>0.30130000000000001</v>
      </c>
      <c r="CK612" s="10">
        <v>0.28649999999999998</v>
      </c>
      <c r="CL612" s="10">
        <v>22.432500000000001</v>
      </c>
      <c r="CM612" s="10">
        <v>10.7</v>
      </c>
      <c r="CN612" s="10">
        <v>0.72</v>
      </c>
      <c r="CO612" s="10">
        <v>0.46639999999999998</v>
      </c>
      <c r="CP612" s="10">
        <v>0.24310000000000001</v>
      </c>
      <c r="CQ612" s="10">
        <v>28.920400000000001</v>
      </c>
      <c r="CR612" s="10">
        <v>10.5</v>
      </c>
      <c r="CS612" s="10">
        <v>0.89</v>
      </c>
      <c r="CT612" s="10">
        <v>0.49259999999999998</v>
      </c>
      <c r="CU612" s="10">
        <v>0.27560000000000001</v>
      </c>
      <c r="CV612" s="10">
        <v>30.4588</v>
      </c>
      <c r="CW612" s="10">
        <v>10.7</v>
      </c>
      <c r="CX612" s="10">
        <v>0.87</v>
      </c>
      <c r="CY612" s="10">
        <v>725</v>
      </c>
      <c r="CZ612" s="10" t="s">
        <v>324</v>
      </c>
      <c r="DA612" s="10">
        <v>0</v>
      </c>
      <c r="DB612" s="10">
        <v>0</v>
      </c>
      <c r="DC612" s="10">
        <v>0</v>
      </c>
      <c r="DD612" s="10">
        <v>10.5</v>
      </c>
      <c r="DE612" s="10">
        <v>0</v>
      </c>
      <c r="DF612" s="10">
        <v>0</v>
      </c>
      <c r="DG612" s="10">
        <v>0</v>
      </c>
      <c r="DH612" s="10">
        <v>0</v>
      </c>
      <c r="DI612" s="10">
        <v>10.3</v>
      </c>
      <c r="DJ612" s="10">
        <v>0</v>
      </c>
      <c r="DK612" s="10">
        <v>0</v>
      </c>
      <c r="DL612" s="10">
        <v>0</v>
      </c>
      <c r="DM612" s="10">
        <v>0</v>
      </c>
      <c r="DN612" s="10">
        <v>10.199999999999999</v>
      </c>
      <c r="DO612" s="10">
        <v>0</v>
      </c>
    </row>
    <row r="613" spans="1:119" x14ac:dyDescent="0.25">
      <c r="A613" s="10">
        <v>690</v>
      </c>
      <c r="B613" s="10" t="s">
        <v>294</v>
      </c>
      <c r="C613" s="10">
        <v>0.56999999999999995</v>
      </c>
      <c r="D613" s="10">
        <v>0.22</v>
      </c>
      <c r="E613" s="10">
        <v>33.119999999999997</v>
      </c>
      <c r="F613" s="10">
        <v>10.6</v>
      </c>
      <c r="G613" s="10">
        <v>0.93</v>
      </c>
      <c r="H613" s="10">
        <v>0.56999999999999995</v>
      </c>
      <c r="I613" s="10">
        <v>0.23</v>
      </c>
      <c r="J613" s="10">
        <v>33.67</v>
      </c>
      <c r="K613" s="10">
        <v>10.5</v>
      </c>
      <c r="L613" s="10">
        <v>0.93</v>
      </c>
      <c r="M613" s="10">
        <v>0.59</v>
      </c>
      <c r="N613" s="10">
        <v>0.23</v>
      </c>
      <c r="O613" s="10">
        <v>35</v>
      </c>
      <c r="P613" s="10">
        <v>10.5</v>
      </c>
      <c r="Q613" s="10">
        <v>0.93</v>
      </c>
      <c r="R613" s="10">
        <v>690</v>
      </c>
      <c r="S613" s="10" t="s">
        <v>294</v>
      </c>
      <c r="T613" s="10">
        <v>0.53410000000000002</v>
      </c>
      <c r="U613" s="10">
        <v>0.21110000000000001</v>
      </c>
      <c r="V613" s="10">
        <v>32.189399999999999</v>
      </c>
      <c r="W613" s="10">
        <v>10.3</v>
      </c>
      <c r="Y613" s="10">
        <v>0.45669999999999999</v>
      </c>
      <c r="Z613" s="10">
        <v>0.18049999999999999</v>
      </c>
      <c r="AA613" s="10">
        <v>27.797899999999998</v>
      </c>
      <c r="AB613" s="10">
        <v>10.199999999999999</v>
      </c>
      <c r="AD613" s="10">
        <v>0.53469999999999995</v>
      </c>
      <c r="AE613" s="10">
        <v>0.21129999999999999</v>
      </c>
      <c r="AF613" s="10">
        <v>32.868600000000001</v>
      </c>
      <c r="AG613" s="10">
        <v>10.1</v>
      </c>
      <c r="AI613" s="10">
        <v>690</v>
      </c>
      <c r="AJ613" s="10" t="s">
        <v>294</v>
      </c>
      <c r="AK613" s="10">
        <v>0.46150000000000002</v>
      </c>
      <c r="AL613" s="10">
        <v>0.31009999999999999</v>
      </c>
      <c r="AM613" s="10">
        <v>30</v>
      </c>
      <c r="AN613" s="10">
        <v>10.7</v>
      </c>
      <c r="AO613" s="10">
        <v>0.83</v>
      </c>
      <c r="AP613" s="10">
        <v>0.66930000000000001</v>
      </c>
      <c r="AQ613" s="10">
        <v>0.28510000000000002</v>
      </c>
      <c r="AR613" s="10">
        <v>40.0017</v>
      </c>
      <c r="AS613" s="10">
        <v>10.5</v>
      </c>
      <c r="AT613" s="10">
        <v>0.92</v>
      </c>
      <c r="AU613" s="10">
        <v>0.4572</v>
      </c>
      <c r="AV613" s="10">
        <v>0.30719999999999997</v>
      </c>
      <c r="AW613" s="10">
        <v>30</v>
      </c>
      <c r="AX613" s="10">
        <v>10.6</v>
      </c>
      <c r="AY613" s="10">
        <v>0.83</v>
      </c>
      <c r="AZ613" s="10">
        <v>690</v>
      </c>
      <c r="BA613" s="10" t="s">
        <v>294</v>
      </c>
      <c r="BB613" s="10">
        <v>0</v>
      </c>
      <c r="BC613" s="10">
        <v>0</v>
      </c>
      <c r="BD613" s="10">
        <v>0</v>
      </c>
      <c r="BE613" s="10">
        <v>10.4</v>
      </c>
      <c r="BF613" s="10">
        <v>0</v>
      </c>
      <c r="BG613" s="10">
        <v>0</v>
      </c>
      <c r="BH613" s="10">
        <v>0</v>
      </c>
      <c r="BI613" s="10">
        <v>0</v>
      </c>
      <c r="BJ613" s="10">
        <v>10.199999999999999</v>
      </c>
      <c r="BK613" s="10">
        <v>0</v>
      </c>
      <c r="BL613" s="10">
        <v>0</v>
      </c>
      <c r="BM613" s="10">
        <v>0</v>
      </c>
      <c r="BN613" s="10">
        <v>0</v>
      </c>
      <c r="BO613" s="10">
        <v>10.3</v>
      </c>
      <c r="BP613" s="10">
        <v>0</v>
      </c>
      <c r="BQ613" s="10">
        <v>690</v>
      </c>
      <c r="BR613" s="10" t="s">
        <v>294</v>
      </c>
      <c r="BS613" s="10">
        <v>0</v>
      </c>
      <c r="BT613" s="10">
        <v>0</v>
      </c>
      <c r="BU613" s="10">
        <v>0</v>
      </c>
      <c r="BV613" s="10">
        <v>10.4</v>
      </c>
      <c r="BW613" s="10">
        <v>0</v>
      </c>
      <c r="BX613" s="10">
        <v>0</v>
      </c>
      <c r="BY613" s="10">
        <v>0</v>
      </c>
      <c r="BZ613" s="10">
        <v>0</v>
      </c>
      <c r="CA613" s="10">
        <v>10.199999999999999</v>
      </c>
      <c r="CB613" s="10">
        <v>0</v>
      </c>
      <c r="CC613" s="10">
        <v>0</v>
      </c>
      <c r="CD613" s="10">
        <v>0</v>
      </c>
      <c r="CE613" s="10">
        <v>0</v>
      </c>
      <c r="CF613" s="10">
        <v>10.4</v>
      </c>
      <c r="CG613" s="10">
        <v>0</v>
      </c>
      <c r="CH613" s="10">
        <v>690</v>
      </c>
      <c r="CI613" s="10" t="s">
        <v>294</v>
      </c>
      <c r="CJ613" s="10">
        <v>0</v>
      </c>
      <c r="CK613" s="10">
        <v>0</v>
      </c>
      <c r="CL613" s="10">
        <v>0</v>
      </c>
      <c r="CM613" s="10">
        <v>10.7</v>
      </c>
      <c r="CN613" s="10">
        <v>0</v>
      </c>
      <c r="CO613" s="10">
        <v>0</v>
      </c>
      <c r="CP613" s="10">
        <v>0</v>
      </c>
      <c r="CQ613" s="10">
        <v>0</v>
      </c>
      <c r="CR613" s="10">
        <v>10.5</v>
      </c>
      <c r="CS613" s="10">
        <v>0</v>
      </c>
      <c r="CT613" s="10">
        <v>0</v>
      </c>
      <c r="CU613" s="10">
        <v>0</v>
      </c>
      <c r="CV613" s="10">
        <v>0</v>
      </c>
      <c r="CW613" s="10">
        <v>10.7</v>
      </c>
      <c r="CX613" s="10">
        <v>0</v>
      </c>
      <c r="CY613" s="10">
        <v>726</v>
      </c>
      <c r="CZ613" s="10" t="s">
        <v>326</v>
      </c>
      <c r="DA613" s="10">
        <v>0.1973</v>
      </c>
      <c r="DB613" s="10">
        <v>2.1700000000000001E-2</v>
      </c>
      <c r="DC613" s="10">
        <v>10.912000000000001</v>
      </c>
      <c r="DD613" s="10">
        <v>10.5</v>
      </c>
      <c r="DE613" s="10">
        <v>0.99</v>
      </c>
      <c r="DF613" s="10">
        <v>0.20399999999999999</v>
      </c>
      <c r="DG613" s="10">
        <v>1.6500000000000001E-2</v>
      </c>
      <c r="DH613" s="10">
        <v>11.472200000000001</v>
      </c>
      <c r="DI613" s="10">
        <v>10.3</v>
      </c>
      <c r="DJ613" s="10">
        <v>1</v>
      </c>
      <c r="DK613" s="10">
        <v>0.2072</v>
      </c>
      <c r="DL613" s="10">
        <v>1.5900000000000001E-2</v>
      </c>
      <c r="DM613" s="10">
        <v>11.7613</v>
      </c>
      <c r="DN613" s="10">
        <v>10.199999999999999</v>
      </c>
      <c r="DO613" s="10">
        <v>1</v>
      </c>
    </row>
    <row r="614" spans="1:119" x14ac:dyDescent="0.25">
      <c r="A614" s="10">
        <v>691</v>
      </c>
      <c r="B614" s="10" t="s">
        <v>296</v>
      </c>
      <c r="C614" s="10">
        <v>0.43</v>
      </c>
      <c r="D614" s="10">
        <v>0.11</v>
      </c>
      <c r="E614" s="10">
        <v>24.35</v>
      </c>
      <c r="F614" s="10">
        <v>10.6</v>
      </c>
      <c r="G614" s="10">
        <v>0.97</v>
      </c>
      <c r="H614" s="10">
        <v>0.48</v>
      </c>
      <c r="I614" s="10">
        <v>0.12</v>
      </c>
      <c r="J614" s="10">
        <v>27.3</v>
      </c>
      <c r="K614" s="10">
        <v>10.5</v>
      </c>
      <c r="L614" s="10">
        <v>0.97</v>
      </c>
      <c r="M614" s="10">
        <v>0.49</v>
      </c>
      <c r="N614" s="10">
        <v>0.12</v>
      </c>
      <c r="O614" s="10">
        <v>28</v>
      </c>
      <c r="P614" s="10">
        <v>10.5</v>
      </c>
      <c r="Q614" s="10">
        <v>0.97</v>
      </c>
      <c r="R614" s="10">
        <v>691</v>
      </c>
      <c r="S614" s="10" t="s">
        <v>296</v>
      </c>
      <c r="T614" s="10">
        <v>0.1741</v>
      </c>
      <c r="U614" s="10">
        <v>4.36E-2</v>
      </c>
      <c r="V614" s="10">
        <v>10.059200000000001</v>
      </c>
      <c r="W614" s="10">
        <v>10.3</v>
      </c>
      <c r="Y614" s="10">
        <v>0.1497</v>
      </c>
      <c r="Z614" s="10">
        <v>3.7499999999999999E-2</v>
      </c>
      <c r="AA614" s="10">
        <v>8.7364999999999995</v>
      </c>
      <c r="AB614" s="10">
        <v>10.199999999999999</v>
      </c>
      <c r="AD614" s="10">
        <v>0.18590000000000001</v>
      </c>
      <c r="AE614" s="10">
        <v>4.6600000000000003E-2</v>
      </c>
      <c r="AF614" s="10">
        <v>10.956200000000001</v>
      </c>
      <c r="AG614" s="10">
        <v>10.1</v>
      </c>
      <c r="AI614" s="10">
        <v>691</v>
      </c>
      <c r="AJ614" s="10" t="s">
        <v>296</v>
      </c>
      <c r="AK614" s="10">
        <v>0.50439999999999996</v>
      </c>
      <c r="AL614" s="10">
        <v>0.12189999999999999</v>
      </c>
      <c r="AM614" s="10">
        <v>27.9998</v>
      </c>
      <c r="AN614" s="10">
        <v>10.7</v>
      </c>
      <c r="AO614" s="10">
        <v>0.97</v>
      </c>
      <c r="AP614" s="10">
        <v>0.57269999999999999</v>
      </c>
      <c r="AQ614" s="10">
        <v>0.1037</v>
      </c>
      <c r="AR614" s="10">
        <v>32.002400000000002</v>
      </c>
      <c r="AS614" s="10">
        <v>10.5</v>
      </c>
      <c r="AT614" s="10">
        <v>0.98</v>
      </c>
      <c r="AU614" s="10">
        <v>0.59619999999999995</v>
      </c>
      <c r="AV614" s="10">
        <v>0.1079</v>
      </c>
      <c r="AW614" s="10">
        <v>33.000799999999998</v>
      </c>
      <c r="AX614" s="10">
        <v>10.6</v>
      </c>
      <c r="AY614" s="10">
        <v>0.98</v>
      </c>
      <c r="AZ614" s="10">
        <v>691</v>
      </c>
      <c r="BA614" s="10" t="s">
        <v>296</v>
      </c>
      <c r="BB614" s="10">
        <v>0.12959999999999999</v>
      </c>
      <c r="BC614" s="10">
        <v>0.16439999999999999</v>
      </c>
      <c r="BD614" s="10">
        <v>11.6243</v>
      </c>
      <c r="BE614" s="10">
        <v>10.4</v>
      </c>
      <c r="BF614" s="10">
        <v>0.62</v>
      </c>
      <c r="BG614" s="10">
        <v>0.17349999999999999</v>
      </c>
      <c r="BH614" s="10">
        <v>0.12559999999999999</v>
      </c>
      <c r="BI614" s="10">
        <v>12.1259</v>
      </c>
      <c r="BJ614" s="10">
        <v>10.199999999999999</v>
      </c>
      <c r="BK614" s="10">
        <v>0.81</v>
      </c>
      <c r="BL614" s="10">
        <v>0.2001</v>
      </c>
      <c r="BM614" s="10">
        <v>0.17419999999999999</v>
      </c>
      <c r="BN614" s="10">
        <v>14.8706</v>
      </c>
      <c r="BO614" s="10">
        <v>10.3</v>
      </c>
      <c r="BP614" s="10">
        <v>0.75</v>
      </c>
      <c r="BQ614" s="10">
        <v>691</v>
      </c>
      <c r="BR614" s="10" t="s">
        <v>296</v>
      </c>
      <c r="BS614" s="10">
        <v>0.40279999999999999</v>
      </c>
      <c r="BT614" s="10">
        <v>0.13200000000000001</v>
      </c>
      <c r="BU614" s="10">
        <v>23.5303</v>
      </c>
      <c r="BV614" s="10">
        <v>10.4</v>
      </c>
      <c r="BW614" s="10">
        <v>0.95</v>
      </c>
      <c r="BX614" s="10">
        <v>0.45879999999999999</v>
      </c>
      <c r="BY614" s="10">
        <v>0.12139999999999999</v>
      </c>
      <c r="BZ614" s="10">
        <v>26.8644</v>
      </c>
      <c r="CA614" s="10">
        <v>10.199999999999999</v>
      </c>
      <c r="CB614" s="10">
        <v>0.97</v>
      </c>
      <c r="CC614" s="10">
        <v>0.53459999999999996</v>
      </c>
      <c r="CD614" s="10">
        <v>0.14169999999999999</v>
      </c>
      <c r="CE614" s="10">
        <v>30.7027</v>
      </c>
      <c r="CF614" s="10">
        <v>10.4</v>
      </c>
      <c r="CG614" s="10">
        <v>0.97</v>
      </c>
      <c r="CH614" s="10">
        <v>691</v>
      </c>
      <c r="CI614" s="10" t="s">
        <v>296</v>
      </c>
      <c r="CJ614" s="10">
        <v>0.13250000000000001</v>
      </c>
      <c r="CK614" s="10">
        <v>0.14510000000000001</v>
      </c>
      <c r="CL614" s="10">
        <v>10.6021</v>
      </c>
      <c r="CM614" s="10">
        <v>10.7</v>
      </c>
      <c r="CN614" s="10">
        <v>0.67</v>
      </c>
      <c r="CO614" s="10">
        <v>0.15459999999999999</v>
      </c>
      <c r="CP614" s="10">
        <v>8.6599999999999996E-2</v>
      </c>
      <c r="CQ614" s="10">
        <v>9.7439999999999998</v>
      </c>
      <c r="CR614" s="10">
        <v>10.5</v>
      </c>
      <c r="CS614" s="10">
        <v>0.87</v>
      </c>
      <c r="CT614" s="10">
        <v>0.26869999999999999</v>
      </c>
      <c r="CU614" s="10">
        <v>0.1167</v>
      </c>
      <c r="CV614" s="10">
        <v>15.8065</v>
      </c>
      <c r="CW614" s="10">
        <v>10.7</v>
      </c>
      <c r="CX614" s="10">
        <v>0.92</v>
      </c>
      <c r="CY614" s="10">
        <v>727</v>
      </c>
      <c r="CZ614" s="10" t="s">
        <v>328</v>
      </c>
      <c r="DA614" s="10">
        <v>0.27289999999999998</v>
      </c>
      <c r="DB614" s="10">
        <v>0.14330000000000001</v>
      </c>
      <c r="DC614" s="10">
        <v>16.947099999999999</v>
      </c>
      <c r="DD614" s="10">
        <v>10.5</v>
      </c>
      <c r="DE614" s="10">
        <v>0.89</v>
      </c>
      <c r="DF614" s="10">
        <v>0.37480000000000002</v>
      </c>
      <c r="DG614" s="10">
        <v>0.1802</v>
      </c>
      <c r="DH614" s="10">
        <v>23.309799999999999</v>
      </c>
      <c r="DI614" s="10">
        <v>10.3</v>
      </c>
      <c r="DJ614" s="10">
        <v>0.9</v>
      </c>
      <c r="DK614" s="10">
        <v>0.66859999999999997</v>
      </c>
      <c r="DL614" s="10">
        <v>0.26240000000000002</v>
      </c>
      <c r="DM614" s="10">
        <v>40.653500000000001</v>
      </c>
      <c r="DN614" s="10">
        <v>10.199999999999999</v>
      </c>
      <c r="DO614" s="10">
        <v>0.93</v>
      </c>
    </row>
    <row r="615" spans="1:119" x14ac:dyDescent="0.25">
      <c r="A615" s="10">
        <v>692</v>
      </c>
      <c r="B615" s="10" t="s">
        <v>297</v>
      </c>
      <c r="C615" s="10">
        <v>0.13</v>
      </c>
      <c r="D615" s="10">
        <v>0.06</v>
      </c>
      <c r="E615" s="10">
        <v>7.79</v>
      </c>
      <c r="F615" s="10">
        <v>10.6</v>
      </c>
      <c r="G615" s="10">
        <v>0.92</v>
      </c>
      <c r="H615" s="10">
        <v>0.15</v>
      </c>
      <c r="I615" s="10">
        <v>0.06</v>
      </c>
      <c r="J615" s="10">
        <v>9.1</v>
      </c>
      <c r="K615" s="10">
        <v>10.5</v>
      </c>
      <c r="L615" s="10">
        <v>0.92</v>
      </c>
      <c r="M615" s="10">
        <v>0.18</v>
      </c>
      <c r="N615" s="10">
        <v>0.08</v>
      </c>
      <c r="O615" s="10">
        <v>11</v>
      </c>
      <c r="P615" s="10">
        <v>10.5</v>
      </c>
      <c r="Q615" s="10">
        <v>0.92</v>
      </c>
      <c r="R615" s="10">
        <v>692</v>
      </c>
      <c r="S615" s="10" t="s">
        <v>297</v>
      </c>
      <c r="T615" s="10">
        <v>8.7400000000000005E-2</v>
      </c>
      <c r="U615" s="10">
        <v>2.0299999999999999E-2</v>
      </c>
      <c r="V615" s="10">
        <v>5.0296000000000003</v>
      </c>
      <c r="W615" s="10">
        <v>10.3</v>
      </c>
      <c r="Y615" s="10">
        <v>0.15029999999999999</v>
      </c>
      <c r="Z615" s="10">
        <v>3.5000000000000003E-2</v>
      </c>
      <c r="AA615" s="10">
        <v>8.7364999999999995</v>
      </c>
      <c r="AB615" s="10">
        <v>10.199999999999999</v>
      </c>
      <c r="AD615" s="10">
        <v>9.6199999999999994E-2</v>
      </c>
      <c r="AE615" s="10">
        <v>4.1000000000000002E-2</v>
      </c>
      <c r="AF615" s="10">
        <v>5.9760999999999997</v>
      </c>
      <c r="AG615" s="10">
        <v>10.1</v>
      </c>
      <c r="AI615" s="10">
        <v>692</v>
      </c>
      <c r="AJ615" s="10" t="s">
        <v>297</v>
      </c>
      <c r="AK615" s="10">
        <v>0.15010000000000001</v>
      </c>
      <c r="AL615" s="10">
        <v>0.1087</v>
      </c>
      <c r="AM615" s="10">
        <v>10</v>
      </c>
      <c r="AN615" s="10">
        <v>10.7</v>
      </c>
      <c r="AO615" s="10">
        <v>0.81</v>
      </c>
      <c r="AP615" s="10">
        <v>0.1178</v>
      </c>
      <c r="AQ615" s="10">
        <v>8.5300000000000001E-2</v>
      </c>
      <c r="AR615" s="10">
        <v>8</v>
      </c>
      <c r="AS615" s="10">
        <v>10.5</v>
      </c>
      <c r="AT615" s="10">
        <v>0.81</v>
      </c>
      <c r="AU615" s="10">
        <v>7.4399999999999994E-2</v>
      </c>
      <c r="AV615" s="10">
        <v>5.3900000000000003E-2</v>
      </c>
      <c r="AW615" s="10">
        <v>5</v>
      </c>
      <c r="AX615" s="10">
        <v>10.6</v>
      </c>
      <c r="AY615" s="10">
        <v>0.81</v>
      </c>
      <c r="AZ615" s="10">
        <v>692</v>
      </c>
      <c r="BA615" s="10" t="s">
        <v>297</v>
      </c>
      <c r="BB615" s="10">
        <v>2.4799999999999999E-2</v>
      </c>
      <c r="BC615" s="10">
        <v>4.0800000000000003E-2</v>
      </c>
      <c r="BD615" s="10">
        <v>2.6509</v>
      </c>
      <c r="BE615" s="10">
        <v>10.4</v>
      </c>
      <c r="BF615" s="10">
        <v>0.52</v>
      </c>
      <c r="BG615" s="10">
        <v>4.9799999999999997E-2</v>
      </c>
      <c r="BH615" s="10">
        <v>4.6699999999999998E-2</v>
      </c>
      <c r="BI615" s="10">
        <v>3.867</v>
      </c>
      <c r="BJ615" s="10">
        <v>10.199999999999999</v>
      </c>
      <c r="BK615" s="10">
        <v>0.73</v>
      </c>
      <c r="BL615" s="10">
        <v>2.5499999999999998E-2</v>
      </c>
      <c r="BM615" s="10">
        <v>2.8799999999999999E-2</v>
      </c>
      <c r="BN615" s="10">
        <v>2.1577999999999999</v>
      </c>
      <c r="BO615" s="10">
        <v>10.3</v>
      </c>
      <c r="BP615" s="10">
        <v>0.66</v>
      </c>
      <c r="BQ615" s="10">
        <v>692</v>
      </c>
      <c r="BR615" s="10" t="s">
        <v>297</v>
      </c>
      <c r="BS615" s="10">
        <v>0.1139</v>
      </c>
      <c r="BT615" s="10">
        <v>6.4299999999999996E-2</v>
      </c>
      <c r="BU615" s="10">
        <v>7.2610999999999999</v>
      </c>
      <c r="BV615" s="10">
        <v>10.4</v>
      </c>
      <c r="BW615" s="10">
        <v>0.87</v>
      </c>
      <c r="BX615" s="10">
        <v>0.13009999999999999</v>
      </c>
      <c r="BY615" s="10">
        <v>8.3900000000000002E-2</v>
      </c>
      <c r="BZ615" s="10">
        <v>8.7624999999999993</v>
      </c>
      <c r="CA615" s="10">
        <v>10.199999999999999</v>
      </c>
      <c r="CB615" s="10">
        <v>0.84</v>
      </c>
      <c r="CC615" s="10">
        <v>9.6199999999999994E-2</v>
      </c>
      <c r="CD615" s="10">
        <v>3.9600000000000003E-2</v>
      </c>
      <c r="CE615" s="10">
        <v>5.7752999999999997</v>
      </c>
      <c r="CF615" s="10">
        <v>10.4</v>
      </c>
      <c r="CG615" s="10">
        <v>0.92</v>
      </c>
      <c r="CH615" s="10">
        <v>692</v>
      </c>
      <c r="CI615" s="10" t="s">
        <v>297</v>
      </c>
      <c r="CJ615" s="10">
        <v>8.3000000000000001E-3</v>
      </c>
      <c r="CK615" s="10">
        <v>9.9000000000000008E-3</v>
      </c>
      <c r="CL615" s="10">
        <v>0.69710000000000005</v>
      </c>
      <c r="CM615" s="10">
        <v>10.7</v>
      </c>
      <c r="CN615" s="10">
        <v>0.64</v>
      </c>
      <c r="CO615" s="10">
        <v>0.1273</v>
      </c>
      <c r="CP615" s="10">
        <v>9.3100000000000002E-2</v>
      </c>
      <c r="CQ615" s="10">
        <v>8.6719000000000008</v>
      </c>
      <c r="CR615" s="10">
        <v>10.5</v>
      </c>
      <c r="CS615" s="10">
        <v>0.81</v>
      </c>
      <c r="CT615" s="10">
        <v>5.7999999999999996E-3</v>
      </c>
      <c r="CU615" s="10">
        <v>6.1999999999999998E-3</v>
      </c>
      <c r="CV615" s="10">
        <v>0.45810000000000001</v>
      </c>
      <c r="CW615" s="10">
        <v>10.7</v>
      </c>
      <c r="CX615" s="10">
        <v>0.68</v>
      </c>
      <c r="CY615" s="10">
        <v>728</v>
      </c>
      <c r="CZ615" s="10" t="s">
        <v>365</v>
      </c>
      <c r="DA615" s="10">
        <v>0</v>
      </c>
      <c r="DB615" s="10">
        <v>0</v>
      </c>
      <c r="DC615" s="10">
        <v>0</v>
      </c>
      <c r="DD615" s="10">
        <v>10.5</v>
      </c>
      <c r="DE615" s="10">
        <v>0</v>
      </c>
      <c r="DF615" s="10">
        <v>0</v>
      </c>
      <c r="DG615" s="10">
        <v>0</v>
      </c>
      <c r="DH615" s="10">
        <v>0</v>
      </c>
      <c r="DI615" s="10">
        <v>10.3</v>
      </c>
      <c r="DJ615" s="10">
        <v>0</v>
      </c>
      <c r="DK615" s="10">
        <v>0</v>
      </c>
      <c r="DL615" s="10">
        <v>0</v>
      </c>
      <c r="DM615" s="10">
        <v>0</v>
      </c>
      <c r="DN615" s="10">
        <v>10.199999999999999</v>
      </c>
      <c r="DO615" s="10">
        <v>0</v>
      </c>
    </row>
    <row r="616" spans="1:119" x14ac:dyDescent="0.25">
      <c r="A616" s="10">
        <v>693</v>
      </c>
      <c r="B616" s="10" t="s">
        <v>308</v>
      </c>
      <c r="C616" s="10">
        <v>0.01</v>
      </c>
      <c r="D616" s="10">
        <v>0</v>
      </c>
      <c r="E616" s="10">
        <v>0.49</v>
      </c>
      <c r="F616" s="10">
        <v>10.6</v>
      </c>
      <c r="G616" s="10">
        <v>0.97</v>
      </c>
      <c r="H616" s="10">
        <v>0</v>
      </c>
      <c r="I616" s="10">
        <v>0</v>
      </c>
      <c r="J616" s="10">
        <v>0.27</v>
      </c>
      <c r="K616" s="10">
        <v>10.5</v>
      </c>
      <c r="L616" s="10">
        <v>0.97</v>
      </c>
      <c r="M616" s="10">
        <v>0.02</v>
      </c>
      <c r="N616" s="10">
        <v>0</v>
      </c>
      <c r="O616" s="10">
        <v>1</v>
      </c>
      <c r="P616" s="10">
        <v>10.5</v>
      </c>
      <c r="Q616" s="10">
        <v>0.97</v>
      </c>
      <c r="R616" s="10">
        <v>693</v>
      </c>
      <c r="S616" s="10" t="s">
        <v>308</v>
      </c>
      <c r="T616" s="10">
        <v>0</v>
      </c>
      <c r="U616" s="10">
        <v>0</v>
      </c>
      <c r="V616" s="10">
        <v>0</v>
      </c>
      <c r="W616" s="10">
        <v>10.3</v>
      </c>
      <c r="Y616" s="10">
        <v>0</v>
      </c>
      <c r="Z616" s="10">
        <v>0</v>
      </c>
      <c r="AA616" s="10">
        <v>0</v>
      </c>
      <c r="AB616" s="10">
        <v>10.199999999999999</v>
      </c>
      <c r="AD616" s="10">
        <v>0</v>
      </c>
      <c r="AE616" s="10">
        <v>0</v>
      </c>
      <c r="AF616" s="10">
        <v>0</v>
      </c>
      <c r="AG616" s="10">
        <v>10.1</v>
      </c>
      <c r="AI616" s="10">
        <v>693</v>
      </c>
      <c r="AJ616" s="10" t="s">
        <v>308</v>
      </c>
      <c r="AK616" s="10">
        <v>7.8799999999999995E-2</v>
      </c>
      <c r="AL616" s="10">
        <v>4.8800000000000003E-2</v>
      </c>
      <c r="AM616" s="10">
        <v>5</v>
      </c>
      <c r="AN616" s="10">
        <v>10.7</v>
      </c>
      <c r="AO616" s="10">
        <v>0.85</v>
      </c>
      <c r="AP616" s="10">
        <v>9.2799999999999994E-2</v>
      </c>
      <c r="AQ616" s="10">
        <v>5.7500000000000002E-2</v>
      </c>
      <c r="AR616" s="10">
        <v>6</v>
      </c>
      <c r="AS616" s="10">
        <v>10.5</v>
      </c>
      <c r="AT616" s="10">
        <v>0.85</v>
      </c>
      <c r="AU616" s="10">
        <v>9.3600000000000003E-2</v>
      </c>
      <c r="AV616" s="10">
        <v>5.8000000000000003E-2</v>
      </c>
      <c r="AW616" s="10">
        <v>6</v>
      </c>
      <c r="AX616" s="10">
        <v>10.6</v>
      </c>
      <c r="AY616" s="10">
        <v>0.85</v>
      </c>
      <c r="AZ616" s="10">
        <v>693</v>
      </c>
      <c r="BA616" s="10" t="s">
        <v>308</v>
      </c>
      <c r="BB616" s="10">
        <v>1.2E-2</v>
      </c>
      <c r="BC616" s="10">
        <v>2.2800000000000001E-2</v>
      </c>
      <c r="BD616" s="10">
        <v>1.4315</v>
      </c>
      <c r="BE616" s="10">
        <v>10.4</v>
      </c>
      <c r="BF616" s="10">
        <v>0.46</v>
      </c>
      <c r="BG616" s="10">
        <v>1.6E-2</v>
      </c>
      <c r="BH616" s="10">
        <v>1.7399999999999999E-2</v>
      </c>
      <c r="BI616" s="10">
        <v>1.3413999999999999</v>
      </c>
      <c r="BJ616" s="10">
        <v>10.199999999999999</v>
      </c>
      <c r="BK616" s="10">
        <v>0.68</v>
      </c>
      <c r="BL616" s="10">
        <v>1.23E-2</v>
      </c>
      <c r="BM616" s="10">
        <v>1.61E-2</v>
      </c>
      <c r="BN616" s="10">
        <v>1.1378999999999999</v>
      </c>
      <c r="BO616" s="10">
        <v>10.3</v>
      </c>
      <c r="BP616" s="10">
        <v>0.61</v>
      </c>
      <c r="BQ616" s="10">
        <v>693</v>
      </c>
      <c r="BR616" s="10" t="s">
        <v>308</v>
      </c>
      <c r="BS616" s="10">
        <v>1.6000000000000001E-3</v>
      </c>
      <c r="BT616" s="10">
        <v>0</v>
      </c>
      <c r="BU616" s="10">
        <v>8.9899999999999994E-2</v>
      </c>
      <c r="BV616" s="10">
        <v>10.4</v>
      </c>
      <c r="BW616" s="10">
        <v>1</v>
      </c>
      <c r="BX616" s="10">
        <v>2.2000000000000001E-3</v>
      </c>
      <c r="BY616" s="10">
        <v>0</v>
      </c>
      <c r="BZ616" s="10">
        <v>0.12570000000000001</v>
      </c>
      <c r="CA616" s="10">
        <v>10.199999999999999</v>
      </c>
      <c r="CB616" s="10">
        <v>1</v>
      </c>
      <c r="CC616" s="10">
        <v>1.6000000000000001E-3</v>
      </c>
      <c r="CD616" s="10">
        <v>0</v>
      </c>
      <c r="CE616" s="10">
        <v>8.9899999999999994E-2</v>
      </c>
      <c r="CF616" s="10">
        <v>10.4</v>
      </c>
      <c r="CG616" s="10">
        <v>1</v>
      </c>
      <c r="CH616" s="10">
        <v>693</v>
      </c>
      <c r="CI616" s="10" t="s">
        <v>308</v>
      </c>
      <c r="CJ616" s="10">
        <v>4.0000000000000002E-4</v>
      </c>
      <c r="CK616" s="10">
        <v>0</v>
      </c>
      <c r="CL616" s="10">
        <v>1.9400000000000001E-2</v>
      </c>
      <c r="CM616" s="10">
        <v>10.7</v>
      </c>
      <c r="CN616" s="10">
        <v>1</v>
      </c>
      <c r="CO616" s="10">
        <v>8.0000000000000004E-4</v>
      </c>
      <c r="CP616" s="10">
        <v>1E-4</v>
      </c>
      <c r="CQ616" s="10">
        <v>4.2999999999999997E-2</v>
      </c>
      <c r="CR616" s="10">
        <v>10.5</v>
      </c>
      <c r="CS616" s="10">
        <v>1</v>
      </c>
      <c r="CT616" s="10">
        <v>4.0000000000000002E-4</v>
      </c>
      <c r="CU616" s="10">
        <v>0</v>
      </c>
      <c r="CV616" s="10">
        <v>1.9400000000000001E-2</v>
      </c>
      <c r="CW616" s="10">
        <v>10.7</v>
      </c>
      <c r="CX616" s="10">
        <v>1</v>
      </c>
      <c r="CY616" s="10">
        <v>729</v>
      </c>
      <c r="CZ616" s="10" t="s">
        <v>366</v>
      </c>
      <c r="DA616" s="10">
        <v>0.18479999999999999</v>
      </c>
      <c r="DB616" s="10">
        <v>7.0599999999999996E-2</v>
      </c>
      <c r="DC616" s="10">
        <v>10.8756</v>
      </c>
      <c r="DD616" s="10">
        <v>10.5</v>
      </c>
      <c r="DE616" s="10">
        <v>0.93</v>
      </c>
      <c r="DF616" s="10">
        <v>0.24079999999999999</v>
      </c>
      <c r="DG616" s="10">
        <v>7.6100000000000001E-2</v>
      </c>
      <c r="DH616" s="10">
        <v>14.1553</v>
      </c>
      <c r="DI616" s="10">
        <v>10.3</v>
      </c>
      <c r="DJ616" s="10">
        <v>0.95</v>
      </c>
      <c r="DK616" s="10">
        <v>0.28389999999999999</v>
      </c>
      <c r="DL616" s="10">
        <v>8.3000000000000004E-2</v>
      </c>
      <c r="DM616" s="10">
        <v>16.744</v>
      </c>
      <c r="DN616" s="10">
        <v>10.199999999999999</v>
      </c>
      <c r="DO616" s="10">
        <v>0.96</v>
      </c>
    </row>
    <row r="617" spans="1:119" x14ac:dyDescent="0.25">
      <c r="A617" s="10">
        <v>694</v>
      </c>
      <c r="B617" s="10" t="s">
        <v>110</v>
      </c>
      <c r="C617" s="10">
        <v>-23.94</v>
      </c>
      <c r="D617" s="10">
        <v>1.47</v>
      </c>
      <c r="E617" s="10">
        <v>115.67</v>
      </c>
      <c r="F617" s="10">
        <v>119.74</v>
      </c>
      <c r="G617" s="10">
        <v>0.998</v>
      </c>
      <c r="H617" s="10">
        <v>-13.11</v>
      </c>
      <c r="I617" s="10">
        <v>-2.27</v>
      </c>
      <c r="J617" s="10">
        <v>64.83</v>
      </c>
      <c r="K617" s="10">
        <v>118.48</v>
      </c>
      <c r="L617" s="10">
        <v>0.98499999999999999</v>
      </c>
      <c r="M617" s="10">
        <v>-20.25</v>
      </c>
      <c r="N617" s="10">
        <v>-8.39</v>
      </c>
      <c r="O617" s="10">
        <v>107.31</v>
      </c>
      <c r="P617" s="10">
        <v>117.91</v>
      </c>
      <c r="Q617" s="10">
        <v>0.92400000000000004</v>
      </c>
      <c r="R617" s="10">
        <v>694</v>
      </c>
      <c r="S617" s="10" t="s">
        <v>110</v>
      </c>
      <c r="T617" s="10">
        <v>9.85</v>
      </c>
      <c r="U617" s="10">
        <v>-12.52</v>
      </c>
      <c r="V617" s="10">
        <v>77.438197851875017</v>
      </c>
      <c r="W617" s="10">
        <v>118.77</v>
      </c>
      <c r="Y617" s="10">
        <v>4.53</v>
      </c>
      <c r="Z617" s="10">
        <v>-8.1999999999999993</v>
      </c>
      <c r="AA617" s="10">
        <v>45.515970752764325</v>
      </c>
      <c r="AB617" s="10">
        <v>118.83</v>
      </c>
      <c r="AD617" s="10">
        <v>5.4</v>
      </c>
      <c r="AE617" s="10">
        <v>-2.31</v>
      </c>
      <c r="AF617" s="10">
        <v>28.825002648779648</v>
      </c>
      <c r="AG617" s="10">
        <v>117.64</v>
      </c>
      <c r="AI617" s="10">
        <v>694</v>
      </c>
      <c r="AJ617" s="10" t="s">
        <v>110</v>
      </c>
      <c r="AK617" s="10">
        <v>-34.518417157545841</v>
      </c>
      <c r="AL617" s="10">
        <v>3.2840360144975111</v>
      </c>
      <c r="AM617" s="10">
        <v>-167.59122143228325</v>
      </c>
      <c r="AN617" s="10">
        <v>119.45260260270211</v>
      </c>
      <c r="AO617" s="10">
        <v>0.99550481030715554</v>
      </c>
      <c r="AP617" s="10">
        <v>-25.951364871592535</v>
      </c>
      <c r="AQ617" s="10">
        <v>-1.3327755725611437</v>
      </c>
      <c r="AR617" s="10">
        <v>-126.60676806873379</v>
      </c>
      <c r="AS617" s="10">
        <v>118.49898415971252</v>
      </c>
      <c r="AT617" s="10">
        <v>0.99868384938533994</v>
      </c>
      <c r="AU617" s="10">
        <v>-24.864055281185831</v>
      </c>
      <c r="AV617" s="10">
        <v>-4.5186541986022499</v>
      </c>
      <c r="AW617" s="10">
        <v>-122.8198579295081</v>
      </c>
      <c r="AX617" s="10">
        <v>118.79513722708084</v>
      </c>
      <c r="AY617" s="10">
        <v>0.98388441461782949</v>
      </c>
      <c r="AZ617" s="10">
        <v>694</v>
      </c>
      <c r="BA617" s="10" t="s">
        <v>110</v>
      </c>
      <c r="BB617" s="10">
        <v>-12.971448527339149</v>
      </c>
      <c r="BC617" s="10">
        <v>12.01182134854281</v>
      </c>
      <c r="BD617" s="10">
        <v>-85.826890585846328</v>
      </c>
      <c r="BE617" s="10">
        <v>118.92424854616954</v>
      </c>
      <c r="BF617" s="10">
        <v>0.73372624627700755</v>
      </c>
      <c r="BG617" s="10">
        <v>-5.6646482878239688</v>
      </c>
      <c r="BH617" s="10">
        <v>3.0401086968853068</v>
      </c>
      <c r="BI617" s="10">
        <v>-31.471065143570133</v>
      </c>
      <c r="BJ617" s="10">
        <v>117.94058189714931</v>
      </c>
      <c r="BK617" s="10">
        <v>0.88112518481903135</v>
      </c>
      <c r="BL617" s="10">
        <v>-5.7180376737439378</v>
      </c>
      <c r="BM617" s="10">
        <v>6.9261943909485835</v>
      </c>
      <c r="BN617" s="10">
        <v>-43.822781205610212</v>
      </c>
      <c r="BO617" s="10">
        <v>118.32878728336122</v>
      </c>
      <c r="BP617" s="10">
        <v>0.63664309770038185</v>
      </c>
      <c r="BQ617" s="10">
        <v>694</v>
      </c>
      <c r="BR617" s="10" t="s">
        <v>110</v>
      </c>
      <c r="BS617" s="10">
        <v>-33.634</v>
      </c>
      <c r="BT617" s="10">
        <v>11.172000000000001</v>
      </c>
      <c r="BU617" s="10">
        <v>-171.66253330360578</v>
      </c>
      <c r="BV617" s="10">
        <v>119.19799999999999</v>
      </c>
      <c r="BW617" s="10">
        <v>0.94901572059153172</v>
      </c>
      <c r="BX617" s="10">
        <v>-26.841999999999999</v>
      </c>
      <c r="BY617" s="10">
        <v>2.8969999999999998</v>
      </c>
      <c r="BZ617" s="10">
        <v>-132.74429885283018</v>
      </c>
      <c r="CA617" s="10">
        <v>117.423</v>
      </c>
      <c r="CB617" s="10">
        <v>0.99422618023579545</v>
      </c>
      <c r="CC617" s="10">
        <v>-25.231000000000002</v>
      </c>
      <c r="CD617" s="10">
        <v>-6.5270000000000001</v>
      </c>
      <c r="CE617" s="10">
        <v>-125.87020921156257</v>
      </c>
      <c r="CF617" s="10">
        <v>119.541</v>
      </c>
      <c r="CG617" s="10">
        <v>0.96813071243198645</v>
      </c>
      <c r="CH617" s="10">
        <v>694</v>
      </c>
      <c r="CI617" s="10" t="s">
        <v>110</v>
      </c>
      <c r="CJ617" s="10">
        <v>-6.3360000000000003</v>
      </c>
      <c r="CK617" s="10">
        <v>17.385999999999999</v>
      </c>
      <c r="CL617" s="10">
        <v>-89.148860613015714</v>
      </c>
      <c r="CM617" s="10">
        <v>119.84</v>
      </c>
      <c r="CN617" s="10">
        <v>0.34240251337555416</v>
      </c>
      <c r="CO617" s="10">
        <v>5.8760000000000003</v>
      </c>
      <c r="CP617" s="10">
        <v>15.742000000000001</v>
      </c>
      <c r="CQ617" s="10">
        <v>82.163148618785883</v>
      </c>
      <c r="CR617" s="10">
        <v>118.072</v>
      </c>
      <c r="CS617" s="10">
        <v>0.34970123517530988</v>
      </c>
      <c r="CT617" s="10">
        <v>3.68</v>
      </c>
      <c r="CU617" s="10">
        <v>13.404</v>
      </c>
      <c r="CV617" s="10">
        <v>66.935466051859478</v>
      </c>
      <c r="CW617" s="10">
        <v>119.89400000000001</v>
      </c>
      <c r="CX617" s="10">
        <v>0.2647484645294263</v>
      </c>
      <c r="CY617" s="10">
        <v>730</v>
      </c>
      <c r="CZ617" s="10" t="s">
        <v>367</v>
      </c>
      <c r="DA617" s="10">
        <v>0.72840000000000005</v>
      </c>
      <c r="DB617" s="10">
        <v>0.14219999999999999</v>
      </c>
      <c r="DC617" s="10">
        <v>40.809399999999997</v>
      </c>
      <c r="DD617" s="10">
        <v>10.5</v>
      </c>
      <c r="DE617" s="10">
        <v>0.98</v>
      </c>
      <c r="DF617" s="10">
        <v>0.94269999999999998</v>
      </c>
      <c r="DG617" s="10">
        <v>0.19220000000000001</v>
      </c>
      <c r="DH617" s="10">
        <v>53.927100000000003</v>
      </c>
      <c r="DI617" s="10">
        <v>10.3</v>
      </c>
      <c r="DJ617" s="10">
        <v>0.98</v>
      </c>
      <c r="DK617" s="10">
        <v>1.1301000000000001</v>
      </c>
      <c r="DL617" s="10">
        <v>0.21920000000000001</v>
      </c>
      <c r="DM617" s="10">
        <v>65.158500000000004</v>
      </c>
      <c r="DN617" s="10">
        <v>10.199999999999999</v>
      </c>
      <c r="DO617" s="10">
        <v>0.98</v>
      </c>
    </row>
    <row r="618" spans="1:119" x14ac:dyDescent="0.25">
      <c r="A618" s="10">
        <v>695</v>
      </c>
      <c r="B618" s="10" t="s">
        <v>111</v>
      </c>
      <c r="C618" s="10">
        <v>-14.26</v>
      </c>
      <c r="D618" s="10">
        <v>6.08</v>
      </c>
      <c r="E618" s="10">
        <v>74.739999999999995</v>
      </c>
      <c r="F618" s="10">
        <v>119.74</v>
      </c>
      <c r="G618" s="10">
        <v>0.92</v>
      </c>
      <c r="H618" s="10">
        <v>1.55</v>
      </c>
      <c r="I618" s="10">
        <v>4.05</v>
      </c>
      <c r="J618" s="10">
        <v>21.12</v>
      </c>
      <c r="K618" s="10">
        <v>118.48</v>
      </c>
      <c r="L618" s="10">
        <v>0.35799999999999998</v>
      </c>
      <c r="M618" s="10">
        <v>-6.18</v>
      </c>
      <c r="N618" s="10">
        <v>-2.19</v>
      </c>
      <c r="O618" s="10">
        <v>32.1</v>
      </c>
      <c r="P618" s="10">
        <v>117.91</v>
      </c>
      <c r="Q618" s="10">
        <v>0.94299999999999995</v>
      </c>
      <c r="R618" s="10">
        <v>695</v>
      </c>
      <c r="S618" s="10" t="s">
        <v>111</v>
      </c>
      <c r="T618" s="10">
        <v>6.38</v>
      </c>
      <c r="U618" s="10">
        <v>-14.22</v>
      </c>
      <c r="V618" s="10">
        <v>75.763113920106306</v>
      </c>
      <c r="W618" s="10">
        <v>118.77</v>
      </c>
      <c r="Y618" s="10">
        <v>-1.0900000000000001</v>
      </c>
      <c r="Z618" s="10">
        <v>-10.5</v>
      </c>
      <c r="AA618" s="10">
        <v>-51.289695996935436</v>
      </c>
      <c r="AB618" s="10">
        <v>118.83</v>
      </c>
      <c r="AD618" s="10">
        <v>-0.42</v>
      </c>
      <c r="AE618" s="10">
        <v>-5.07</v>
      </c>
      <c r="AF618" s="10">
        <v>-24.967634623433295</v>
      </c>
      <c r="AG618" s="10">
        <v>117.64</v>
      </c>
      <c r="AI618" s="10">
        <v>695</v>
      </c>
      <c r="AJ618" s="10" t="s">
        <v>111</v>
      </c>
      <c r="AK618" s="10">
        <v>-39.114164285770677</v>
      </c>
      <c r="AL618" s="10">
        <v>-1.5402226229711875</v>
      </c>
      <c r="AM618" s="10">
        <v>-189.19693163850778</v>
      </c>
      <c r="AN618" s="10">
        <v>119.45264933737172</v>
      </c>
      <c r="AO618" s="10">
        <v>0.99922560206490729</v>
      </c>
      <c r="AP618" s="10">
        <v>-33.708254741439454</v>
      </c>
      <c r="AQ618" s="10">
        <v>-9.2551427621681555</v>
      </c>
      <c r="AR618" s="10">
        <v>-170.31105947365762</v>
      </c>
      <c r="AS618" s="10">
        <v>118.49910875466466</v>
      </c>
      <c r="AT618" s="10">
        <v>0.96431229791191997</v>
      </c>
      <c r="AU618" s="10">
        <v>-31.68342817258803</v>
      </c>
      <c r="AV618" s="10">
        <v>-10.481254939997616</v>
      </c>
      <c r="AW618" s="10">
        <v>-162.18979894246687</v>
      </c>
      <c r="AX618" s="10">
        <v>118.79529235233518</v>
      </c>
      <c r="AY618" s="10">
        <v>0.94939900672575162</v>
      </c>
      <c r="AZ618" s="10">
        <v>695</v>
      </c>
      <c r="BA618" s="10" t="s">
        <v>111</v>
      </c>
      <c r="BB618" s="10">
        <v>-5.0728995101962653</v>
      </c>
      <c r="BC618" s="10">
        <v>16.473208148383662</v>
      </c>
      <c r="BD618" s="10">
        <v>-83.679881188558895</v>
      </c>
      <c r="BE618" s="10">
        <v>118.9242164323031</v>
      </c>
      <c r="BF618" s="10">
        <v>0.29430949839142184</v>
      </c>
      <c r="BG618" s="10">
        <v>8.1308093824061274</v>
      </c>
      <c r="BH618" s="10">
        <v>10.052348441465899</v>
      </c>
      <c r="BI618" s="10">
        <v>63.290965976738072</v>
      </c>
      <c r="BJ618" s="10">
        <v>117.94065394667849</v>
      </c>
      <c r="BK618" s="10">
        <v>0.62888016420397785</v>
      </c>
      <c r="BL618" s="10">
        <v>7.0119797655624643</v>
      </c>
      <c r="BM618" s="10">
        <v>12.475893725039882</v>
      </c>
      <c r="BN618" s="10">
        <v>69.828111189064842</v>
      </c>
      <c r="BO618" s="10">
        <v>118.32888969905483</v>
      </c>
      <c r="BP618" s="10">
        <v>0.48995810083357472</v>
      </c>
      <c r="BQ618" s="10">
        <v>695</v>
      </c>
      <c r="BR618" s="10" t="s">
        <v>111</v>
      </c>
      <c r="BS618" s="10">
        <v>-23.073</v>
      </c>
      <c r="BT618" s="10">
        <v>15.773999999999999</v>
      </c>
      <c r="BU618" s="10">
        <v>-135.37754388444642</v>
      </c>
      <c r="BV618" s="10">
        <v>119.19799999999999</v>
      </c>
      <c r="BW618" s="10">
        <v>0.82552045656552264</v>
      </c>
      <c r="BX618" s="10">
        <v>-9.1940000000000008</v>
      </c>
      <c r="BY618" s="10">
        <v>11.882</v>
      </c>
      <c r="BZ618" s="10">
        <v>-73.869150053664285</v>
      </c>
      <c r="CA618" s="10">
        <v>117.423</v>
      </c>
      <c r="CB618" s="10">
        <v>0.61196642867068207</v>
      </c>
      <c r="CC618" s="10">
        <v>-5.4130000000000003</v>
      </c>
      <c r="CD618" s="10">
        <v>3.754</v>
      </c>
      <c r="CE618" s="10">
        <v>-31.815060369297782</v>
      </c>
      <c r="CF618" s="10">
        <v>119.541</v>
      </c>
      <c r="CG618" s="10">
        <v>0.82172739063668521</v>
      </c>
      <c r="CH618" s="10">
        <v>695</v>
      </c>
      <c r="CI618" s="10" t="s">
        <v>111</v>
      </c>
      <c r="CJ618" s="10">
        <v>-20.34</v>
      </c>
      <c r="CK618" s="10">
        <v>10.49</v>
      </c>
      <c r="CL618" s="10">
        <v>-110.25592914734851</v>
      </c>
      <c r="CM618" s="10">
        <v>119.84</v>
      </c>
      <c r="CN618" s="10">
        <v>0.88876423021820128</v>
      </c>
      <c r="CO618" s="10">
        <v>-17.616</v>
      </c>
      <c r="CP618" s="10">
        <v>6.0490000000000004</v>
      </c>
      <c r="CQ618" s="10">
        <v>-91.074316430408757</v>
      </c>
      <c r="CR618" s="10">
        <v>118.074</v>
      </c>
      <c r="CS618" s="10">
        <v>0.9457938329776846</v>
      </c>
      <c r="CT618" s="10">
        <v>-18.553999999999998</v>
      </c>
      <c r="CU618" s="10">
        <v>4.4269999999999996</v>
      </c>
      <c r="CV618" s="10">
        <v>-91.853438241704296</v>
      </c>
      <c r="CW618" s="10">
        <v>119.896</v>
      </c>
      <c r="CX618" s="10">
        <v>0.97269529064331262</v>
      </c>
      <c r="CY618" s="10">
        <v>731</v>
      </c>
      <c r="CZ618" s="10" t="s">
        <v>368</v>
      </c>
      <c r="DA618" s="10">
        <v>2.46E-2</v>
      </c>
      <c r="DB618" s="10">
        <v>1.4200000000000001E-2</v>
      </c>
      <c r="DC618" s="10">
        <v>1.5607</v>
      </c>
      <c r="DD618" s="10">
        <v>10.5</v>
      </c>
      <c r="DE618" s="10">
        <v>0.87</v>
      </c>
      <c r="DF618" s="10">
        <v>2.3699999999999999E-2</v>
      </c>
      <c r="DG618" s="10">
        <v>1.37E-2</v>
      </c>
      <c r="DH618" s="10">
        <v>1.5339</v>
      </c>
      <c r="DI618" s="10">
        <v>10.3</v>
      </c>
      <c r="DJ618" s="10">
        <v>0.87</v>
      </c>
      <c r="DK618" s="10">
        <v>2.3800000000000002E-2</v>
      </c>
      <c r="DL618" s="10">
        <v>1.37E-2</v>
      </c>
      <c r="DM618" s="10">
        <v>1.5519000000000001</v>
      </c>
      <c r="DN618" s="10">
        <v>10.199999999999999</v>
      </c>
      <c r="DO618" s="10">
        <v>0.87</v>
      </c>
    </row>
    <row r="619" spans="1:119" x14ac:dyDescent="0.25">
      <c r="A619" s="10">
        <v>696</v>
      </c>
      <c r="B619" s="10" t="s">
        <v>112</v>
      </c>
      <c r="C619" s="10">
        <v>6.42</v>
      </c>
      <c r="D619" s="10">
        <v>3.07</v>
      </c>
      <c r="E619" s="10">
        <v>34.32</v>
      </c>
      <c r="F619" s="10">
        <v>119.74</v>
      </c>
      <c r="G619" s="10">
        <v>0.90200000000000002</v>
      </c>
      <c r="H619" s="10">
        <v>8.25</v>
      </c>
      <c r="I619" s="10">
        <v>3.36</v>
      </c>
      <c r="J619" s="10">
        <v>43.4</v>
      </c>
      <c r="K619" s="10">
        <v>118.48</v>
      </c>
      <c r="L619" s="10">
        <v>0.92600000000000005</v>
      </c>
      <c r="M619" s="10">
        <v>8.34</v>
      </c>
      <c r="N619" s="10">
        <v>3.18</v>
      </c>
      <c r="O619" s="10">
        <v>43.7</v>
      </c>
      <c r="P619" s="10">
        <v>117.91</v>
      </c>
      <c r="Q619" s="10">
        <v>0.93400000000000005</v>
      </c>
      <c r="R619" s="10">
        <v>696</v>
      </c>
      <c r="S619" s="10" t="s">
        <v>112</v>
      </c>
      <c r="T619" s="10">
        <v>-1.7</v>
      </c>
      <c r="U619" s="10">
        <v>-0.91</v>
      </c>
      <c r="V619" s="10">
        <v>-9.3733136413560185</v>
      </c>
      <c r="W619" s="10">
        <v>118.77</v>
      </c>
      <c r="Y619" s="10">
        <v>-3.4</v>
      </c>
      <c r="Z619" s="10">
        <v>-1.9</v>
      </c>
      <c r="AA619" s="10">
        <v>-18.923700497094373</v>
      </c>
      <c r="AB619" s="10">
        <v>118.83</v>
      </c>
      <c r="AD619" s="10">
        <v>-2.8</v>
      </c>
      <c r="AE619" s="10">
        <v>-0.81</v>
      </c>
      <c r="AF619" s="10">
        <v>-14.30520759277354</v>
      </c>
      <c r="AG619" s="10">
        <v>117.64</v>
      </c>
      <c r="AI619" s="10">
        <v>696</v>
      </c>
      <c r="AJ619" s="10" t="s">
        <v>112</v>
      </c>
      <c r="AK619" s="10">
        <v>2.599389552971799</v>
      </c>
      <c r="AL619" s="10">
        <v>0.69144453690409469</v>
      </c>
      <c r="AM619" s="10">
        <v>13.000518411898776</v>
      </c>
      <c r="AN619" s="10">
        <v>119.45260260270211</v>
      </c>
      <c r="AO619" s="10">
        <v>0.96639451118629405</v>
      </c>
      <c r="AP619" s="10">
        <v>4.1986752854516602</v>
      </c>
      <c r="AQ619" s="10">
        <v>1.3038618156456925</v>
      </c>
      <c r="AR619" s="10">
        <v>21.420452924891908</v>
      </c>
      <c r="AS619" s="10">
        <v>118.49898415971252</v>
      </c>
      <c r="AT619" s="10">
        <v>0.9550110233094844</v>
      </c>
      <c r="AU619" s="10">
        <v>4.2987997126159092</v>
      </c>
      <c r="AV619" s="10">
        <v>1.2023007395033183</v>
      </c>
      <c r="AW619" s="10">
        <v>21.694124068477194</v>
      </c>
      <c r="AX619" s="10">
        <v>118.79513722708084</v>
      </c>
      <c r="AY619" s="10">
        <v>0.96304327018153457</v>
      </c>
      <c r="AZ619" s="10">
        <v>696</v>
      </c>
      <c r="BA619" s="10" t="s">
        <v>112</v>
      </c>
      <c r="BB619" s="10">
        <v>1.1000431225458869</v>
      </c>
      <c r="BC619" s="10">
        <v>0.40233817075060363</v>
      </c>
      <c r="BD619" s="10">
        <v>5.6841211818001938</v>
      </c>
      <c r="BE619" s="10">
        <v>118.97302126388811</v>
      </c>
      <c r="BF619" s="10">
        <v>0.93915497653452462</v>
      </c>
      <c r="BG619" s="10">
        <v>1.5999684883311471</v>
      </c>
      <c r="BH619" s="10">
        <v>0.60116534938707988</v>
      </c>
      <c r="BI619" s="10">
        <v>8.3607862215589712</v>
      </c>
      <c r="BJ619" s="10">
        <v>118.02669720936942</v>
      </c>
      <c r="BK619" s="10">
        <v>0.93610255067291348</v>
      </c>
      <c r="BL619" s="10">
        <v>1.5999622991117322</v>
      </c>
      <c r="BM619" s="10">
        <v>0.70135730860648482</v>
      </c>
      <c r="BN619" s="10">
        <v>8.5189876133914684</v>
      </c>
      <c r="BO619" s="10">
        <v>118.39356529775031</v>
      </c>
      <c r="BP619" s="10">
        <v>0.91586831796127921</v>
      </c>
      <c r="BQ619" s="10">
        <v>696</v>
      </c>
      <c r="BR619" s="10" t="s">
        <v>112</v>
      </c>
      <c r="BS619" s="10">
        <v>1.79</v>
      </c>
      <c r="BT619" s="10">
        <v>0.47799999999999998</v>
      </c>
      <c r="BU619" s="10">
        <v>8.9738951509736378</v>
      </c>
      <c r="BV619" s="10">
        <v>119.19799999999999</v>
      </c>
      <c r="BW619" s="10">
        <v>0.96614529680668371</v>
      </c>
      <c r="BX619" s="10">
        <v>2.9350000000000001</v>
      </c>
      <c r="BY619" s="10">
        <v>0.93700000000000006</v>
      </c>
      <c r="BZ619" s="10">
        <v>15.148495549218318</v>
      </c>
      <c r="CA619" s="10">
        <v>117.423</v>
      </c>
      <c r="CB619" s="10">
        <v>0.95263120347769881</v>
      </c>
      <c r="CC619" s="10">
        <v>2.6779999999999999</v>
      </c>
      <c r="CD619" s="10">
        <v>0.71499999999999997</v>
      </c>
      <c r="CE619" s="10">
        <v>13.387063786855627</v>
      </c>
      <c r="CF619" s="10">
        <v>119.541</v>
      </c>
      <c r="CG619" s="10">
        <v>0.96615705180797407</v>
      </c>
      <c r="CH619" s="10">
        <v>696</v>
      </c>
      <c r="CI619" s="10" t="s">
        <v>112</v>
      </c>
      <c r="CJ619" s="10">
        <v>2.718</v>
      </c>
      <c r="CK619" s="10">
        <v>1.9330000000000001</v>
      </c>
      <c r="CL619" s="10">
        <v>16.06824023269381</v>
      </c>
      <c r="CM619" s="10">
        <v>119.84</v>
      </c>
      <c r="CN619" s="10">
        <v>0.81492700287371866</v>
      </c>
      <c r="CO619" s="10">
        <v>3.895</v>
      </c>
      <c r="CP619" s="10">
        <v>2.484</v>
      </c>
      <c r="CQ619" s="10">
        <v>22.589295934499496</v>
      </c>
      <c r="CR619" s="10">
        <v>118.072</v>
      </c>
      <c r="CS619" s="10">
        <v>0.84313519786825442</v>
      </c>
      <c r="CT619" s="10">
        <v>3.2989999999999999</v>
      </c>
      <c r="CU619" s="10">
        <v>1.9650000000000001</v>
      </c>
      <c r="CV619" s="10">
        <v>18.490932083623154</v>
      </c>
      <c r="CW619" s="10">
        <v>119.89400000000001</v>
      </c>
      <c r="CX619" s="10">
        <v>0.85914295854561962</v>
      </c>
      <c r="CY619" s="10">
        <v>732</v>
      </c>
      <c r="CZ619" s="10" t="s">
        <v>118</v>
      </c>
      <c r="DA619" s="10">
        <v>-2.9969999999999999</v>
      </c>
      <c r="DB619" s="10">
        <v>-0.61599999999999999</v>
      </c>
      <c r="DC619" s="10">
        <v>-14.941135075798478</v>
      </c>
      <c r="DD619" s="10">
        <v>118.23</v>
      </c>
      <c r="DE619" s="10">
        <v>0.97952344193316476</v>
      </c>
      <c r="DF619" s="10">
        <v>-3.4249999999999998</v>
      </c>
      <c r="DG619" s="10">
        <v>-0.76700000000000002</v>
      </c>
      <c r="DH619" s="10">
        <v>-17.198695514161951</v>
      </c>
      <c r="DI619" s="10">
        <v>117.82299999999999</v>
      </c>
      <c r="DJ619" s="10">
        <v>0.97583044629359694</v>
      </c>
      <c r="DK619" s="10">
        <v>-3.6139999999999999</v>
      </c>
      <c r="DL619" s="10">
        <v>-0.76900000000000002</v>
      </c>
      <c r="DM619" s="10">
        <v>-18.093476412003326</v>
      </c>
      <c r="DN619" s="10">
        <v>117.902</v>
      </c>
      <c r="DO619" s="10">
        <v>0.97810241248381236</v>
      </c>
    </row>
    <row r="620" spans="1:119" x14ac:dyDescent="0.25">
      <c r="A620" s="10">
        <v>697</v>
      </c>
      <c r="B620" s="10" t="s">
        <v>113</v>
      </c>
      <c r="R620" s="10">
        <v>697</v>
      </c>
      <c r="S620" s="10" t="s">
        <v>113</v>
      </c>
      <c r="T620" s="10">
        <v>-0.7</v>
      </c>
      <c r="U620" s="10">
        <v>-0.28000000000000003</v>
      </c>
      <c r="V620" s="10">
        <v>-3.6648790868413297</v>
      </c>
      <c r="W620" s="10">
        <v>118.77</v>
      </c>
      <c r="Y620" s="10">
        <v>-3.4</v>
      </c>
      <c r="Z620" s="10">
        <v>-1.4</v>
      </c>
      <c r="AA620" s="10">
        <v>-17.864942442245962</v>
      </c>
      <c r="AB620" s="10">
        <v>118.83</v>
      </c>
      <c r="AD620" s="10">
        <v>-1.5</v>
      </c>
      <c r="AE620" s="10">
        <v>-0.5</v>
      </c>
      <c r="AF620" s="10">
        <v>-7.7598684900992607</v>
      </c>
      <c r="AG620" s="10">
        <v>117.64</v>
      </c>
      <c r="AI620" s="10">
        <v>697</v>
      </c>
      <c r="AJ620" s="10" t="s">
        <v>113</v>
      </c>
      <c r="AK620" s="10">
        <v>3.3002963284884701</v>
      </c>
      <c r="AL620" s="10">
        <v>1.5993867686183894</v>
      </c>
      <c r="AM620" s="10">
        <v>17.725750406906027</v>
      </c>
      <c r="AN620" s="10">
        <v>119.45264933737172</v>
      </c>
      <c r="AO620" s="10">
        <v>0.89989511171511272</v>
      </c>
      <c r="AP620" s="10">
        <v>6.401934757848692</v>
      </c>
      <c r="AQ620" s="10">
        <v>3.2037313152720301</v>
      </c>
      <c r="AR620" s="10">
        <v>34.879123159236663</v>
      </c>
      <c r="AS620" s="10">
        <v>118.49910875466466</v>
      </c>
      <c r="AT620" s="10">
        <v>0.8942727023041217</v>
      </c>
      <c r="AU620" s="10">
        <v>6.4000097468540016</v>
      </c>
      <c r="AV620" s="10">
        <v>2.8033758464637368</v>
      </c>
      <c r="AW620" s="10">
        <v>33.957426040108238</v>
      </c>
      <c r="AX620" s="10">
        <v>118.79529235233518</v>
      </c>
      <c r="AY620" s="10">
        <v>0.91598004798614807</v>
      </c>
      <c r="AZ620" s="10">
        <v>697</v>
      </c>
      <c r="BA620" s="10" t="s">
        <v>113</v>
      </c>
      <c r="BB620" s="10">
        <v>1.6999694681231872</v>
      </c>
      <c r="BC620" s="10">
        <v>0.80477613076604426</v>
      </c>
      <c r="BD620" s="10">
        <v>9.1273138278529995</v>
      </c>
      <c r="BE620" s="10">
        <v>118.97298185091584</v>
      </c>
      <c r="BF620" s="10">
        <v>0.90383501936922572</v>
      </c>
      <c r="BG620" s="10">
        <v>4.1000138667816559</v>
      </c>
      <c r="BH620" s="10">
        <v>2.0041921210620943</v>
      </c>
      <c r="BI620" s="10">
        <v>22.323958819865013</v>
      </c>
      <c r="BJ620" s="10">
        <v>118.02675675880803</v>
      </c>
      <c r="BK620" s="10">
        <v>0.89840676213032289</v>
      </c>
      <c r="BL620" s="10">
        <v>3.3999953031064996</v>
      </c>
      <c r="BM620" s="10">
        <v>1.5039324098437474</v>
      </c>
      <c r="BN620" s="10">
        <v>18.1297966343976</v>
      </c>
      <c r="BO620" s="10">
        <v>118.39365822893365</v>
      </c>
      <c r="BP620" s="10">
        <v>0.91452654794939703</v>
      </c>
      <c r="BQ620" s="10">
        <v>697</v>
      </c>
      <c r="BR620" s="10" t="s">
        <v>113</v>
      </c>
      <c r="BS620" s="10">
        <v>3.58</v>
      </c>
      <c r="BT620" s="10">
        <v>2.1040000000000001</v>
      </c>
      <c r="BU620" s="10">
        <v>20.113124336758133</v>
      </c>
      <c r="BV620" s="10">
        <v>119.19799999999999</v>
      </c>
      <c r="BW620" s="10">
        <v>0.86213225245212632</v>
      </c>
      <c r="BX620" s="10">
        <v>4.87</v>
      </c>
      <c r="BY620" s="10">
        <v>2.2909999999999999</v>
      </c>
      <c r="BZ620" s="10">
        <v>26.462283804553451</v>
      </c>
      <c r="CA620" s="10">
        <v>117.423</v>
      </c>
      <c r="CB620" s="10">
        <v>0.90487343632655182</v>
      </c>
      <c r="CC620" s="10">
        <v>5.0659999999999998</v>
      </c>
      <c r="CD620" s="10">
        <v>2.2810000000000001</v>
      </c>
      <c r="CE620" s="10">
        <v>26.833166727511923</v>
      </c>
      <c r="CF620" s="10">
        <v>119.541</v>
      </c>
      <c r="CG620" s="10">
        <v>0.91183392127232898</v>
      </c>
      <c r="CH620" s="10">
        <v>697</v>
      </c>
      <c r="CI620" s="10" t="s">
        <v>113</v>
      </c>
      <c r="CJ620" s="10">
        <v>1.577</v>
      </c>
      <c r="CK620" s="10">
        <v>0.35199999999999998</v>
      </c>
      <c r="CL620" s="10">
        <v>7.7844354004628311</v>
      </c>
      <c r="CM620" s="10">
        <v>119.84</v>
      </c>
      <c r="CN620" s="10">
        <v>0.9759827608675643</v>
      </c>
      <c r="CO620" s="10">
        <v>2.4369999999999998</v>
      </c>
      <c r="CP620" s="10">
        <v>1.014</v>
      </c>
      <c r="CQ620" s="10">
        <v>12.906638449849368</v>
      </c>
      <c r="CR620" s="10">
        <v>118.074</v>
      </c>
      <c r="CS620" s="10">
        <v>0.92326735769716739</v>
      </c>
      <c r="CT620" s="10">
        <v>1.97</v>
      </c>
      <c r="CU620" s="10">
        <v>0.748</v>
      </c>
      <c r="CV620" s="10">
        <v>10.147193004434895</v>
      </c>
      <c r="CW620" s="10">
        <v>119.896</v>
      </c>
      <c r="CX620" s="10">
        <v>0.93487809404157529</v>
      </c>
      <c r="CY620" s="10">
        <v>733</v>
      </c>
      <c r="CZ620" s="10" t="s">
        <v>119</v>
      </c>
      <c r="DA620" s="10">
        <v>-5.5090000000000003</v>
      </c>
      <c r="DB620" s="10">
        <v>-1.218</v>
      </c>
      <c r="DC620" s="10">
        <v>-27.553058453673021</v>
      </c>
      <c r="DD620" s="10">
        <v>118.224</v>
      </c>
      <c r="DE620" s="10">
        <v>0.97642003541222877</v>
      </c>
      <c r="DF620" s="10">
        <v>-6.6859999999999999</v>
      </c>
      <c r="DG620" s="10">
        <v>-1.5</v>
      </c>
      <c r="DH620" s="10">
        <v>-33.579064269989445</v>
      </c>
      <c r="DI620" s="10">
        <v>117.815</v>
      </c>
      <c r="DJ620" s="10">
        <v>0.97574552368308898</v>
      </c>
      <c r="DK620" s="10">
        <v>-6.7270000000000003</v>
      </c>
      <c r="DL620" s="10">
        <v>-1.524</v>
      </c>
      <c r="DM620" s="10">
        <v>-33.777708221898301</v>
      </c>
      <c r="DN620" s="10">
        <v>117.896</v>
      </c>
      <c r="DO620" s="10">
        <v>0.97528501164331849</v>
      </c>
    </row>
    <row r="621" spans="1:119" x14ac:dyDescent="0.25">
      <c r="A621" s="10">
        <v>698</v>
      </c>
      <c r="B621" s="10" t="s">
        <v>114</v>
      </c>
      <c r="R621" s="10">
        <v>698</v>
      </c>
      <c r="S621" s="10" t="s">
        <v>114</v>
      </c>
      <c r="T621" s="10">
        <v>-7.67</v>
      </c>
      <c r="U621" s="10">
        <v>16.399999999999999</v>
      </c>
      <c r="V621" s="10">
        <v>-88.009537270061557</v>
      </c>
      <c r="W621" s="10">
        <v>118.77</v>
      </c>
      <c r="Y621" s="10">
        <v>2.87</v>
      </c>
      <c r="Z621" s="10">
        <v>16.13</v>
      </c>
      <c r="AA621" s="10">
        <v>79.600481683533133</v>
      </c>
      <c r="AB621" s="10">
        <v>118.83</v>
      </c>
      <c r="AD621" s="10">
        <v>-1.79</v>
      </c>
      <c r="AE621" s="10">
        <v>10.27</v>
      </c>
      <c r="AF621" s="10">
        <v>-51.162667263013333</v>
      </c>
      <c r="AG621" s="10">
        <v>117.64</v>
      </c>
      <c r="AI621" s="10">
        <v>698</v>
      </c>
      <c r="AJ621" s="10" t="s">
        <v>114</v>
      </c>
      <c r="AK621" s="10">
        <v>-2.7608467492594726</v>
      </c>
      <c r="AL621" s="10">
        <v>-5.4738867882803408</v>
      </c>
      <c r="AM621" s="10">
        <v>-29.631591186431972</v>
      </c>
      <c r="AN621" s="10">
        <v>119.45264933737172</v>
      </c>
      <c r="AO621" s="10">
        <v>0.45033003475199329</v>
      </c>
      <c r="AP621" s="10">
        <v>-12.530718372123019</v>
      </c>
      <c r="AQ621" s="10">
        <v>-5.569615832290884</v>
      </c>
      <c r="AR621" s="10">
        <v>-66.811136522772799</v>
      </c>
      <c r="AS621" s="10">
        <v>118.49910875466466</v>
      </c>
      <c r="AT621" s="10">
        <v>0.91380051482496072</v>
      </c>
      <c r="AU621" s="10">
        <v>-12.853211690728175</v>
      </c>
      <c r="AV621" s="10">
        <v>-4.5632813762937818</v>
      </c>
      <c r="AW621" s="10">
        <v>-66.287247595896389</v>
      </c>
      <c r="AX621" s="10">
        <v>118.79529235233518</v>
      </c>
      <c r="AY621" s="10">
        <v>0.94237078949165032</v>
      </c>
      <c r="AZ621" s="10">
        <v>698</v>
      </c>
      <c r="BA621" s="10" t="s">
        <v>114</v>
      </c>
      <c r="BB621" s="10">
        <v>7.0489675256758852</v>
      </c>
      <c r="BC621" s="10">
        <v>-18.283297056731708</v>
      </c>
      <c r="BD621" s="10">
        <v>95.129664394261482</v>
      </c>
      <c r="BE621" s="10">
        <v>118.9242164323031</v>
      </c>
      <c r="BF621" s="10">
        <v>0.35973162473212433</v>
      </c>
      <c r="BG621" s="10">
        <v>0.90328144915564956</v>
      </c>
      <c r="BH621" s="10">
        <v>-19.636976679783448</v>
      </c>
      <c r="BI621" s="10">
        <v>96.229769131630931</v>
      </c>
      <c r="BJ621" s="10">
        <v>117.94065394667849</v>
      </c>
      <c r="BK621" s="10">
        <v>4.595042033007949E-2</v>
      </c>
      <c r="BL621" s="10">
        <v>1.780891435927602</v>
      </c>
      <c r="BM621" s="10">
        <v>-21.881910645213082</v>
      </c>
      <c r="BN621" s="10">
        <v>107.11922240423293</v>
      </c>
      <c r="BO621" s="10">
        <v>118.32888969905483</v>
      </c>
      <c r="BP621" s="10">
        <v>8.1118258284664818E-2</v>
      </c>
      <c r="BQ621" s="10">
        <v>698</v>
      </c>
      <c r="BR621" s="10" t="s">
        <v>114</v>
      </c>
      <c r="BS621" s="10">
        <v>-3.3570000000000002</v>
      </c>
      <c r="BT621" s="10">
        <v>-19.919</v>
      </c>
      <c r="BU621" s="10">
        <v>-97.840722302442501</v>
      </c>
      <c r="BV621" s="10">
        <v>119.19799999999999</v>
      </c>
      <c r="BW621" s="10">
        <v>0.1661889313492024</v>
      </c>
      <c r="BX621" s="10">
        <v>-13.577999999999999</v>
      </c>
      <c r="BY621" s="10">
        <v>-21.254999999999999</v>
      </c>
      <c r="BZ621" s="10">
        <v>-124.01138738959357</v>
      </c>
      <c r="CA621" s="10">
        <v>117.423</v>
      </c>
      <c r="CB621" s="10">
        <v>0.53834469644552785</v>
      </c>
      <c r="CC621" s="10">
        <v>-17.097999999999999</v>
      </c>
      <c r="CD621" s="10">
        <v>-16.905999999999999</v>
      </c>
      <c r="CE621" s="10">
        <v>-116.12999857569913</v>
      </c>
      <c r="CF621" s="10">
        <v>119.541</v>
      </c>
      <c r="CG621" s="10">
        <v>0.71108804977337237</v>
      </c>
      <c r="CH621" s="10">
        <v>698</v>
      </c>
      <c r="CI621" s="10" t="s">
        <v>114</v>
      </c>
      <c r="CJ621" s="10">
        <v>-0.47899999999999998</v>
      </c>
      <c r="CK621" s="10">
        <v>-13.688000000000001</v>
      </c>
      <c r="CL621" s="10">
        <v>-65.984711570870104</v>
      </c>
      <c r="CM621" s="10">
        <v>119.84</v>
      </c>
      <c r="CN621" s="10">
        <v>3.4972748361384025E-2</v>
      </c>
      <c r="CO621" s="10">
        <v>-6.9950000000000001</v>
      </c>
      <c r="CP621" s="10">
        <v>-15.382</v>
      </c>
      <c r="CQ621" s="10">
        <v>-82.625764985150539</v>
      </c>
      <c r="CR621" s="10">
        <v>118.074</v>
      </c>
      <c r="CS621" s="10">
        <v>0.41395899314555468</v>
      </c>
      <c r="CT621" s="10">
        <v>-7.4080000000000004</v>
      </c>
      <c r="CU621" s="10">
        <v>-14.47</v>
      </c>
      <c r="CV621" s="10">
        <v>-78.279829499204354</v>
      </c>
      <c r="CW621" s="10">
        <v>119.896</v>
      </c>
      <c r="CX621" s="10">
        <v>0.45570708524446552</v>
      </c>
      <c r="CY621" s="10">
        <v>734</v>
      </c>
      <c r="CZ621" s="10" t="s">
        <v>39</v>
      </c>
      <c r="DA621" s="10">
        <v>2.9969999999999999</v>
      </c>
      <c r="DB621" s="10">
        <v>0.61599999999999999</v>
      </c>
      <c r="DC621" s="10">
        <v>14.941135075798478</v>
      </c>
      <c r="DD621" s="10">
        <v>118.23</v>
      </c>
      <c r="DE621" s="10">
        <v>0.97952344193316476</v>
      </c>
      <c r="DF621" s="10">
        <v>3.4249999999999998</v>
      </c>
      <c r="DG621" s="10">
        <v>0.76700000000000002</v>
      </c>
      <c r="DH621" s="10">
        <v>17.198695514161951</v>
      </c>
      <c r="DI621" s="10">
        <v>117.82299999999999</v>
      </c>
      <c r="DJ621" s="10">
        <v>0.97583044629359694</v>
      </c>
      <c r="DK621" s="10">
        <v>3.6139999999999999</v>
      </c>
      <c r="DL621" s="10">
        <v>0.76900000000000002</v>
      </c>
      <c r="DM621" s="10">
        <v>18.093476412003326</v>
      </c>
      <c r="DN621" s="10">
        <v>117.902</v>
      </c>
      <c r="DO621" s="10">
        <v>0.97810241248381236</v>
      </c>
    </row>
    <row r="622" spans="1:119" x14ac:dyDescent="0.25">
      <c r="A622" s="10">
        <v>699</v>
      </c>
      <c r="B622" s="10" t="s">
        <v>875</v>
      </c>
      <c r="R622" s="10">
        <v>699</v>
      </c>
      <c r="S622" s="10" t="s">
        <v>115</v>
      </c>
      <c r="T622" s="10">
        <v>-8.9600000000000009</v>
      </c>
      <c r="U622" s="10">
        <v>16.75</v>
      </c>
      <c r="V622" s="10">
        <v>-92.340542252855727</v>
      </c>
      <c r="W622" s="10">
        <v>118.77</v>
      </c>
      <c r="Y622" s="10">
        <v>1.58</v>
      </c>
      <c r="Z622" s="10">
        <v>16.11</v>
      </c>
      <c r="AA622" s="10">
        <v>78.647974244126473</v>
      </c>
      <c r="AB622" s="10">
        <v>118.83</v>
      </c>
      <c r="AD622" s="10">
        <v>-2.94</v>
      </c>
      <c r="AE622" s="10">
        <v>9.9600000000000009</v>
      </c>
      <c r="AF622" s="10">
        <v>-50.966494883215013</v>
      </c>
      <c r="AG622" s="10">
        <v>117.64</v>
      </c>
      <c r="AI622" s="10">
        <v>699</v>
      </c>
      <c r="AJ622" s="10" t="s">
        <v>115</v>
      </c>
      <c r="AK622" s="10">
        <v>-0.5694509101534736</v>
      </c>
      <c r="AL622" s="10">
        <v>-4.8565320098987712</v>
      </c>
      <c r="AM622" s="10">
        <v>-23.633887083697637</v>
      </c>
      <c r="AN622" s="10">
        <v>119.45260260270211</v>
      </c>
      <c r="AO622" s="10">
        <v>0.11645681043818237</v>
      </c>
      <c r="AP622" s="10">
        <v>-9.1968528224323798</v>
      </c>
      <c r="AQ622" s="10">
        <v>-4.4665599069279667</v>
      </c>
      <c r="AR622" s="10">
        <v>-49.813827638541817</v>
      </c>
      <c r="AS622" s="10">
        <v>118.49898415971252</v>
      </c>
      <c r="AT622" s="10">
        <v>0.89952671940731177</v>
      </c>
      <c r="AU622" s="10">
        <v>-8.7110654469331426</v>
      </c>
      <c r="AV622" s="10">
        <v>-3.2131635112845967</v>
      </c>
      <c r="AW622" s="10">
        <v>-45.124476751665412</v>
      </c>
      <c r="AX622" s="10">
        <v>118.79513722708084</v>
      </c>
      <c r="AY622" s="10">
        <v>0.93820945801124267</v>
      </c>
      <c r="AZ622" s="10">
        <v>699</v>
      </c>
      <c r="BA622" s="10" t="s">
        <v>875</v>
      </c>
      <c r="BB622" s="10">
        <v>6.3715102602023386</v>
      </c>
      <c r="BC622" s="10">
        <v>-20.258552177330554</v>
      </c>
      <c r="BD622" s="10">
        <v>103.10023928911485</v>
      </c>
      <c r="BE622" s="10">
        <v>118.92424854616954</v>
      </c>
      <c r="BF622" s="10">
        <v>0.30002101106486967</v>
      </c>
      <c r="BG622" s="10">
        <v>7.8941835800472149E-2</v>
      </c>
      <c r="BH622" s="10">
        <v>-20.498715497013752</v>
      </c>
      <c r="BI622" s="10">
        <v>100.34736542465608</v>
      </c>
      <c r="BJ622" s="10">
        <v>117.94058189714931</v>
      </c>
      <c r="BK622" s="10">
        <v>3.8510340044388761E-3</v>
      </c>
      <c r="BL622" s="10">
        <v>0.33224833846480284</v>
      </c>
      <c r="BM622" s="10">
        <v>-23.341924506187198</v>
      </c>
      <c r="BN622" s="10">
        <v>113.90154368901698</v>
      </c>
      <c r="BO622" s="10">
        <v>118.32878728336122</v>
      </c>
      <c r="BP622" s="10">
        <v>1.4232531929228883E-2</v>
      </c>
      <c r="BQ622" s="10">
        <v>699</v>
      </c>
      <c r="BR622" s="10" t="s">
        <v>875</v>
      </c>
      <c r="BS622" s="10">
        <v>-3.6779999999999999</v>
      </c>
      <c r="BT622" s="10">
        <v>-20.440999999999999</v>
      </c>
      <c r="BU622" s="10">
        <v>-100.59848242583146</v>
      </c>
      <c r="BV622" s="10">
        <v>119.19799999999999</v>
      </c>
      <c r="BW622" s="10">
        <v>0.1770886388212026</v>
      </c>
      <c r="BX622" s="10">
        <v>-13.618</v>
      </c>
      <c r="BY622" s="10">
        <v>-20.193000000000001</v>
      </c>
      <c r="BZ622" s="10">
        <v>-119.75382605615386</v>
      </c>
      <c r="CA622" s="10">
        <v>117.423</v>
      </c>
      <c r="CB622" s="10">
        <v>0.55912657291755907</v>
      </c>
      <c r="CC622" s="10">
        <v>-16.398</v>
      </c>
      <c r="CD622" s="10">
        <v>-15.097</v>
      </c>
      <c r="CE622" s="10">
        <v>-107.65131001857101</v>
      </c>
      <c r="CF622" s="10">
        <v>119.541</v>
      </c>
      <c r="CG622" s="10">
        <v>0.7356886417102162</v>
      </c>
      <c r="CH622" s="10">
        <v>699</v>
      </c>
      <c r="CI622" s="10" t="s">
        <v>875</v>
      </c>
      <c r="CJ622" s="10">
        <v>-1.4350000000000001</v>
      </c>
      <c r="CK622" s="10">
        <v>-13.808999999999999</v>
      </c>
      <c r="CL622" s="10">
        <v>-66.885531310102053</v>
      </c>
      <c r="CM622" s="10">
        <v>119.84</v>
      </c>
      <c r="CN622" s="10">
        <v>0.10336114034476521</v>
      </c>
      <c r="CO622" s="10">
        <v>-7.8230000000000004</v>
      </c>
      <c r="CP622" s="10">
        <v>-14.673999999999999</v>
      </c>
      <c r="CQ622" s="10">
        <v>-81.313026973586034</v>
      </c>
      <c r="CR622" s="10">
        <v>118.072</v>
      </c>
      <c r="CS622" s="10">
        <v>0.47044153099096814</v>
      </c>
      <c r="CT622" s="10">
        <v>-8.1329999999999991</v>
      </c>
      <c r="CU622" s="10">
        <v>-13.645</v>
      </c>
      <c r="CV622" s="10">
        <v>-76.494082830797581</v>
      </c>
      <c r="CW622" s="10">
        <v>119.89400000000001</v>
      </c>
      <c r="CX622" s="10">
        <v>0.51199397864482543</v>
      </c>
      <c r="CY622" s="10">
        <v>735</v>
      </c>
      <c r="CZ622" s="10" t="s">
        <v>40</v>
      </c>
      <c r="DA622" s="10">
        <v>5.5090000000000003</v>
      </c>
      <c r="DB622" s="10">
        <v>1.218</v>
      </c>
      <c r="DC622" s="10">
        <v>27.553058453673021</v>
      </c>
      <c r="DD622" s="10">
        <v>118.224</v>
      </c>
      <c r="DE622" s="10">
        <v>0.97642003541222877</v>
      </c>
      <c r="DF622" s="10">
        <v>6.6859999999999999</v>
      </c>
      <c r="DG622" s="10">
        <v>1.5</v>
      </c>
      <c r="DH622" s="10">
        <v>33.579064269989445</v>
      </c>
      <c r="DI622" s="10">
        <v>117.815</v>
      </c>
      <c r="DJ622" s="10">
        <v>0.97574552368308898</v>
      </c>
      <c r="DK622" s="10">
        <v>6.7270000000000003</v>
      </c>
      <c r="DL622" s="10">
        <v>1.524</v>
      </c>
      <c r="DM622" s="10">
        <v>33.777708221898301</v>
      </c>
      <c r="DN622" s="10">
        <v>117.896</v>
      </c>
      <c r="DO622" s="10">
        <v>0.97528501164331849</v>
      </c>
    </row>
    <row r="623" spans="1:119" x14ac:dyDescent="0.25">
      <c r="A623" s="10">
        <v>700</v>
      </c>
      <c r="B623" s="10" t="s">
        <v>116</v>
      </c>
      <c r="C623" s="10">
        <v>37.56</v>
      </c>
      <c r="D623" s="10">
        <v>-0.52</v>
      </c>
      <c r="E623" s="10">
        <v>181.13</v>
      </c>
      <c r="F623" s="10">
        <v>119.74</v>
      </c>
      <c r="G623" s="10">
        <v>1</v>
      </c>
      <c r="H623" s="10">
        <v>22.85</v>
      </c>
      <c r="I623" s="10">
        <v>4.79</v>
      </c>
      <c r="J623" s="10">
        <v>113.76</v>
      </c>
      <c r="K623" s="10">
        <v>118.48</v>
      </c>
      <c r="L623" s="10">
        <v>0.97899999999999998</v>
      </c>
      <c r="M623" s="10">
        <v>18.29</v>
      </c>
      <c r="N623" s="10">
        <v>9.89</v>
      </c>
      <c r="O623" s="10">
        <v>101.84</v>
      </c>
      <c r="P623" s="10">
        <v>117.91</v>
      </c>
      <c r="Q623" s="10">
        <v>0.88</v>
      </c>
      <c r="R623" s="10">
        <v>700</v>
      </c>
      <c r="S623" s="10" t="s">
        <v>116</v>
      </c>
      <c r="T623" s="10">
        <v>8.18</v>
      </c>
      <c r="U623" s="10">
        <v>-0.77</v>
      </c>
      <c r="V623" s="10">
        <v>39.939401444935498</v>
      </c>
      <c r="W623" s="10">
        <v>118.77</v>
      </c>
      <c r="Y623" s="10">
        <v>8</v>
      </c>
      <c r="Z623" s="10">
        <v>-3.93</v>
      </c>
      <c r="AA623" s="10">
        <v>43.305822039191177</v>
      </c>
      <c r="AB623" s="10">
        <v>118.83</v>
      </c>
      <c r="AD623" s="10">
        <v>11.43</v>
      </c>
      <c r="AE623" s="10">
        <v>-7.11</v>
      </c>
      <c r="AF623" s="10">
        <v>66.063238313475907</v>
      </c>
      <c r="AG623" s="10">
        <v>117.64</v>
      </c>
      <c r="AI623" s="10">
        <v>700</v>
      </c>
      <c r="AJ623" s="10" t="s">
        <v>116</v>
      </c>
      <c r="AK623" s="10">
        <v>46.760512752718512</v>
      </c>
      <c r="AL623" s="10">
        <v>-3.5877180078855018</v>
      </c>
      <c r="AM623" s="10">
        <v>226.67184099533193</v>
      </c>
      <c r="AN623" s="10">
        <v>119.45260260270211</v>
      </c>
      <c r="AO623" s="10">
        <v>0.99706954010838078</v>
      </c>
      <c r="AP623" s="10">
        <v>39.395168113746848</v>
      </c>
      <c r="AQ623" s="10">
        <v>2.5012082857841769</v>
      </c>
      <c r="AR623" s="10">
        <v>192.32744689204227</v>
      </c>
      <c r="AS623" s="10">
        <v>118.49898415971252</v>
      </c>
      <c r="AT623" s="10">
        <v>0.997990568336793</v>
      </c>
      <c r="AU623" s="10">
        <v>35.142165708578617</v>
      </c>
      <c r="AV623" s="10">
        <v>6.0585147612009003</v>
      </c>
      <c r="AW623" s="10">
        <v>173.31222095740557</v>
      </c>
      <c r="AX623" s="10">
        <v>118.79513722708084</v>
      </c>
      <c r="AY623" s="10">
        <v>0.98546236623065664</v>
      </c>
      <c r="AZ623" s="10">
        <v>700</v>
      </c>
      <c r="BA623" s="10" t="s">
        <v>116</v>
      </c>
      <c r="BB623" s="10">
        <v>-9.0722370247207262</v>
      </c>
      <c r="BC623" s="10">
        <v>0.55862566461895857</v>
      </c>
      <c r="BD623" s="10">
        <v>-44.108981621697033</v>
      </c>
      <c r="BE623" s="10">
        <v>118.97302126388811</v>
      </c>
      <c r="BF623" s="10">
        <v>0.99810961544032328</v>
      </c>
      <c r="BG623" s="10">
        <v>-25.408011382766745</v>
      </c>
      <c r="BH623" s="10">
        <v>13.270801607579452</v>
      </c>
      <c r="BI623" s="10">
        <v>-140.22026976780879</v>
      </c>
      <c r="BJ623" s="10">
        <v>118.02669720936942</v>
      </c>
      <c r="BK623" s="10">
        <v>0.88637805533172664</v>
      </c>
      <c r="BL623" s="10">
        <v>-24.145259053807894</v>
      </c>
      <c r="BM623" s="10">
        <v>14.615297880871509</v>
      </c>
      <c r="BN623" s="10">
        <v>-137.63584448246854</v>
      </c>
      <c r="BO623" s="10">
        <v>118.39356529775031</v>
      </c>
      <c r="BP623" s="10">
        <v>0.85548340821694324</v>
      </c>
      <c r="BQ623" s="10">
        <v>700</v>
      </c>
      <c r="BR623" s="10" t="s">
        <v>116</v>
      </c>
      <c r="BS623" s="10">
        <v>34.625999999999998</v>
      </c>
      <c r="BT623" s="10">
        <v>0.74</v>
      </c>
      <c r="BU623" s="10">
        <v>167.75361341718187</v>
      </c>
      <c r="BV623" s="10">
        <v>119.19799999999999</v>
      </c>
      <c r="BW623" s="10">
        <v>0.99977171358957229</v>
      </c>
      <c r="BX623" s="10">
        <v>24.207999999999998</v>
      </c>
      <c r="BY623" s="10">
        <v>9.5540000000000003</v>
      </c>
      <c r="BZ623" s="10">
        <v>127.96132250784818</v>
      </c>
      <c r="CA623" s="10">
        <v>117.423</v>
      </c>
      <c r="CB623" s="10">
        <v>0.93017870230660382</v>
      </c>
      <c r="CC623" s="10">
        <v>24.62</v>
      </c>
      <c r="CD623" s="10">
        <v>18.181999999999999</v>
      </c>
      <c r="CE623" s="10">
        <v>147.81877279905109</v>
      </c>
      <c r="CF623" s="10">
        <v>119.541</v>
      </c>
      <c r="CG623" s="10">
        <v>0.80441645207820212</v>
      </c>
      <c r="CH623" s="10">
        <v>700</v>
      </c>
      <c r="CI623" s="10" t="s">
        <v>116</v>
      </c>
      <c r="CJ623" s="10">
        <v>13.885999999999999</v>
      </c>
      <c r="CK623" s="10">
        <v>-10.525</v>
      </c>
      <c r="CL623" s="10">
        <v>83.943300150483935</v>
      </c>
      <c r="CM623" s="10">
        <v>119.84</v>
      </c>
      <c r="CN623" s="10">
        <v>0.7969456310574794</v>
      </c>
      <c r="CO623" s="10">
        <v>4.2569999999999997</v>
      </c>
      <c r="CP623" s="10">
        <v>-4.7140000000000004</v>
      </c>
      <c r="CQ623" s="10">
        <v>31.058544265954584</v>
      </c>
      <c r="CR623" s="10">
        <v>118.072</v>
      </c>
      <c r="CS623" s="10">
        <v>0.67021633238389355</v>
      </c>
      <c r="CT623" s="10">
        <v>8.7469999999999999</v>
      </c>
      <c r="CU623" s="10">
        <v>-1.399</v>
      </c>
      <c r="CV623" s="10">
        <v>42.656579563796981</v>
      </c>
      <c r="CW623" s="10">
        <v>119.89400000000001</v>
      </c>
      <c r="CX623" s="10">
        <v>0.98744978826980812</v>
      </c>
      <c r="CY623" s="10">
        <v>736</v>
      </c>
      <c r="CZ623" s="10" t="s">
        <v>10</v>
      </c>
      <c r="DA623" s="10">
        <v>2.976</v>
      </c>
      <c r="DB623" s="10">
        <v>0.48899999999999999</v>
      </c>
      <c r="DC623" s="10">
        <v>169.05189999999999</v>
      </c>
      <c r="DD623" s="10">
        <v>10.3</v>
      </c>
      <c r="DE623" s="10">
        <v>0.98699999999999999</v>
      </c>
      <c r="DF623" s="10">
        <v>3.403</v>
      </c>
      <c r="DG623" s="10">
        <v>0.622</v>
      </c>
      <c r="DH623" s="10">
        <v>193.91</v>
      </c>
      <c r="DI623" s="10">
        <v>10.3</v>
      </c>
      <c r="DJ623" s="10">
        <v>0.98399999999999999</v>
      </c>
      <c r="DK623" s="10">
        <v>3.5910000000000002</v>
      </c>
      <c r="DL623" s="10">
        <v>0.61599999999999999</v>
      </c>
      <c r="DM623" s="10">
        <v>204.22790000000001</v>
      </c>
      <c r="DN623" s="10">
        <v>10.3</v>
      </c>
      <c r="DO623" s="10">
        <v>0.98599999999999999</v>
      </c>
    </row>
    <row r="624" spans="1:119" x14ac:dyDescent="0.25">
      <c r="A624" s="10">
        <v>701</v>
      </c>
      <c r="B624" s="10" t="s">
        <v>39</v>
      </c>
      <c r="C624" s="10">
        <v>11.7</v>
      </c>
      <c r="D624" s="10">
        <v>5.73</v>
      </c>
      <c r="E624" s="10">
        <v>62.83</v>
      </c>
      <c r="F624" s="10">
        <v>119.74</v>
      </c>
      <c r="G624" s="10">
        <v>0.89800000000000002</v>
      </c>
      <c r="H624" s="10">
        <v>12.79</v>
      </c>
      <c r="I624" s="10">
        <v>6.09</v>
      </c>
      <c r="J624" s="10">
        <v>69.03</v>
      </c>
      <c r="K624" s="10">
        <v>118.48</v>
      </c>
      <c r="L624" s="10">
        <v>0.90300000000000002</v>
      </c>
      <c r="M624" s="10">
        <v>13.17</v>
      </c>
      <c r="N624" s="10">
        <v>5.96</v>
      </c>
      <c r="O624" s="10">
        <v>70.77</v>
      </c>
      <c r="P624" s="10">
        <v>117.91</v>
      </c>
      <c r="Q624" s="10">
        <v>0.91100000000000003</v>
      </c>
      <c r="R624" s="10">
        <v>701</v>
      </c>
      <c r="S624" s="10" t="s">
        <v>39</v>
      </c>
      <c r="T624" s="10">
        <v>-2.34</v>
      </c>
      <c r="U624" s="10">
        <v>-2</v>
      </c>
      <c r="V624" s="10">
        <v>-14.963596054171953</v>
      </c>
      <c r="W624" s="10">
        <v>118.77</v>
      </c>
      <c r="Y624" s="10">
        <v>-3.74</v>
      </c>
      <c r="Z624" s="10">
        <v>-2.57</v>
      </c>
      <c r="AA624" s="10">
        <v>-22.047929566266937</v>
      </c>
      <c r="AB624" s="10">
        <v>118.83</v>
      </c>
      <c r="AD624" s="10">
        <v>-3.54</v>
      </c>
      <c r="AE624" s="10">
        <v>-2.15</v>
      </c>
      <c r="AF624" s="10">
        <v>-20.326767774156117</v>
      </c>
      <c r="AG624" s="10">
        <v>117.64</v>
      </c>
      <c r="AI624" s="10">
        <v>701</v>
      </c>
      <c r="AJ624" s="10" t="s">
        <v>39</v>
      </c>
      <c r="AK624" s="10">
        <v>16.448310495742636</v>
      </c>
      <c r="AL624" s="10">
        <v>6.7755398171451615</v>
      </c>
      <c r="AM624" s="10">
        <v>85.980435328351774</v>
      </c>
      <c r="AN624" s="10">
        <v>119.45260260270211</v>
      </c>
      <c r="AO624" s="10">
        <v>0.92462453240771147</v>
      </c>
      <c r="AP624" s="10">
        <v>19.114603061302212</v>
      </c>
      <c r="AQ624" s="10">
        <v>8.0951814396022872</v>
      </c>
      <c r="AR624" s="10">
        <v>101.13768271024574</v>
      </c>
      <c r="AS624" s="10">
        <v>118.49898415971252</v>
      </c>
      <c r="AT624" s="10">
        <v>0.92082484867664494</v>
      </c>
      <c r="AU624" s="10">
        <v>20.196833108416168</v>
      </c>
      <c r="AV624" s="10">
        <v>8.0858720175813712</v>
      </c>
      <c r="AW624" s="10">
        <v>105.73187417387153</v>
      </c>
      <c r="AX624" s="10">
        <v>118.79513722708084</v>
      </c>
      <c r="AY624" s="10">
        <v>0.92836349626389825</v>
      </c>
      <c r="AZ624" s="10">
        <v>701</v>
      </c>
      <c r="BA624" s="10" t="s">
        <v>39</v>
      </c>
      <c r="BB624" s="10">
        <v>6.352175539115879</v>
      </c>
      <c r="BC624" s="10">
        <v>5.0040085674595556</v>
      </c>
      <c r="BD624" s="10">
        <v>39.241656692734971</v>
      </c>
      <c r="BE624" s="10">
        <v>118.97302126388811</v>
      </c>
      <c r="BF624" s="10">
        <v>0.78553590297293274</v>
      </c>
      <c r="BG624" s="10">
        <v>8.8572380057064581</v>
      </c>
      <c r="BH624" s="10">
        <v>5.9166369303263204</v>
      </c>
      <c r="BI624" s="10">
        <v>52.104503208307634</v>
      </c>
      <c r="BJ624" s="10">
        <v>118.02669720936942</v>
      </c>
      <c r="BK624" s="10">
        <v>0.83153814022623485</v>
      </c>
      <c r="BL624" s="10">
        <v>9.1587934464031662</v>
      </c>
      <c r="BM624" s="10">
        <v>5.2058642491408991</v>
      </c>
      <c r="BN624" s="10">
        <v>51.37389308382496</v>
      </c>
      <c r="BO624" s="10">
        <v>118.39356529775031</v>
      </c>
      <c r="BP624" s="10">
        <v>0.86937482659571963</v>
      </c>
      <c r="BQ624" s="10">
        <v>701</v>
      </c>
      <c r="BR624" s="10" t="s">
        <v>39</v>
      </c>
      <c r="BS624" s="10">
        <v>16.45</v>
      </c>
      <c r="BT624" s="10">
        <v>6.9930000000000003</v>
      </c>
      <c r="BU624" s="10">
        <v>86.578274690881557</v>
      </c>
      <c r="BV624" s="10">
        <v>119.19799999999999</v>
      </c>
      <c r="BW624" s="10">
        <v>0.92029567142951929</v>
      </c>
      <c r="BX624" s="10">
        <v>19.713999999999999</v>
      </c>
      <c r="BY624" s="10">
        <v>8.6620000000000008</v>
      </c>
      <c r="BZ624" s="10">
        <v>105.87456888239316</v>
      </c>
      <c r="CA624" s="10">
        <v>117.423</v>
      </c>
      <c r="CB624" s="10">
        <v>0.91552308199068022</v>
      </c>
      <c r="CC624" s="10">
        <v>20.059000000000001</v>
      </c>
      <c r="CD624" s="10">
        <v>8.7959999999999994</v>
      </c>
      <c r="CE624" s="10">
        <v>105.78457094935338</v>
      </c>
      <c r="CF624" s="10">
        <v>119.541</v>
      </c>
      <c r="CG624" s="10">
        <v>0.91581855332065787</v>
      </c>
      <c r="CH624" s="10">
        <v>701</v>
      </c>
      <c r="CI624" s="10" t="s">
        <v>39</v>
      </c>
      <c r="CJ624" s="10">
        <v>7.1020000000000003</v>
      </c>
      <c r="CK624" s="10">
        <v>5.468</v>
      </c>
      <c r="CL624" s="10">
        <v>43.181381653923388</v>
      </c>
      <c r="CM624" s="10">
        <v>119.84</v>
      </c>
      <c r="CN624" s="10">
        <v>0.79235847254500402</v>
      </c>
      <c r="CO624" s="10">
        <v>10.201000000000001</v>
      </c>
      <c r="CP624" s="10">
        <v>6.3170000000000002</v>
      </c>
      <c r="CQ624" s="10">
        <v>58.670629475697204</v>
      </c>
      <c r="CR624" s="10">
        <v>118.072</v>
      </c>
      <c r="CS624" s="10">
        <v>0.85018698571109974</v>
      </c>
      <c r="CT624" s="10">
        <v>10.369</v>
      </c>
      <c r="CU624" s="10">
        <v>5.8449999999999998</v>
      </c>
      <c r="CV624" s="10">
        <v>57.318719815306999</v>
      </c>
      <c r="CW624" s="10">
        <v>119.89400000000001</v>
      </c>
      <c r="CX624" s="10">
        <v>0.87112868630732798</v>
      </c>
      <c r="CY624" s="10">
        <v>737</v>
      </c>
      <c r="CZ624" s="10" t="s">
        <v>11</v>
      </c>
      <c r="DA624" s="10">
        <v>5.4770000000000003</v>
      </c>
      <c r="DB624" s="10">
        <v>0.94299999999999995</v>
      </c>
      <c r="DC624" s="10">
        <v>305.5881</v>
      </c>
      <c r="DD624" s="10">
        <v>10.5</v>
      </c>
      <c r="DE624" s="10">
        <v>0.98499999999999999</v>
      </c>
      <c r="DF624" s="10">
        <v>6.649</v>
      </c>
      <c r="DG624" s="10">
        <v>1.1299999999999999</v>
      </c>
      <c r="DH624" s="10">
        <v>370.8424</v>
      </c>
      <c r="DI624" s="10">
        <v>10.5</v>
      </c>
      <c r="DJ624" s="10">
        <v>0.98599999999999999</v>
      </c>
      <c r="DK624" s="10">
        <v>6.6890000000000001</v>
      </c>
      <c r="DL624" s="10">
        <v>1.1499999999999999</v>
      </c>
      <c r="DM624" s="10">
        <v>373.19569999999999</v>
      </c>
      <c r="DN624" s="10">
        <v>10.5</v>
      </c>
      <c r="DO624" s="10">
        <v>0.98599999999999999</v>
      </c>
    </row>
    <row r="625" spans="1:119" x14ac:dyDescent="0.25">
      <c r="A625" s="10">
        <v>702</v>
      </c>
      <c r="B625" s="10" t="s">
        <v>40</v>
      </c>
      <c r="C625" s="10">
        <v>10.41</v>
      </c>
      <c r="D625" s="10">
        <v>4.18</v>
      </c>
      <c r="E625" s="10">
        <v>54.1</v>
      </c>
      <c r="F625" s="10">
        <v>119.74</v>
      </c>
      <c r="G625" s="10">
        <v>0.92800000000000005</v>
      </c>
      <c r="H625" s="10">
        <v>15.2</v>
      </c>
      <c r="I625" s="10">
        <v>6.35</v>
      </c>
      <c r="J625" s="10">
        <v>80.25</v>
      </c>
      <c r="K625" s="10">
        <v>118.48</v>
      </c>
      <c r="L625" s="10">
        <v>0.92300000000000004</v>
      </c>
      <c r="M625" s="10">
        <v>15.6</v>
      </c>
      <c r="N625" s="10">
        <v>6.59</v>
      </c>
      <c r="O625" s="10">
        <v>82.91</v>
      </c>
      <c r="P625" s="10">
        <v>117.91</v>
      </c>
      <c r="Q625" s="10">
        <v>0.92100000000000004</v>
      </c>
      <c r="R625" s="10">
        <v>702</v>
      </c>
      <c r="S625" s="10" t="s">
        <v>40</v>
      </c>
      <c r="T625" s="10">
        <v>-3.04</v>
      </c>
      <c r="U625" s="10">
        <v>-2.4500000000000002</v>
      </c>
      <c r="V625" s="10">
        <v>-18.979445092778782</v>
      </c>
      <c r="W625" s="10">
        <v>118.77</v>
      </c>
      <c r="Y625" s="10">
        <v>-5.35</v>
      </c>
      <c r="Z625" s="10">
        <v>-3.73</v>
      </c>
      <c r="AA625" s="10">
        <v>-31.687540819758269</v>
      </c>
      <c r="AB625" s="10">
        <v>118.83</v>
      </c>
      <c r="AD625" s="10">
        <v>-3.84</v>
      </c>
      <c r="AE625" s="10">
        <v>-2.2799999999999998</v>
      </c>
      <c r="AF625" s="10">
        <v>-21.91747347090557</v>
      </c>
      <c r="AG625" s="10">
        <v>117.64</v>
      </c>
      <c r="AI625" s="10">
        <v>702</v>
      </c>
      <c r="AJ625" s="10" t="s">
        <v>40</v>
      </c>
      <c r="AK625" s="10">
        <v>7.8543699728221519</v>
      </c>
      <c r="AL625" s="10">
        <v>3.1077913328051947</v>
      </c>
      <c r="AM625" s="10">
        <v>40.826207348612513</v>
      </c>
      <c r="AN625" s="10">
        <v>119.45264933737172</v>
      </c>
      <c r="AO625" s="10">
        <v>0.92985644107851462</v>
      </c>
      <c r="AP625" s="10">
        <v>12.276809589255448</v>
      </c>
      <c r="AQ625" s="10">
        <v>5.5199738998574208</v>
      </c>
      <c r="AR625" s="10">
        <v>65.583048412600348</v>
      </c>
      <c r="AS625" s="10">
        <v>118.49910875466466</v>
      </c>
      <c r="AT625" s="10">
        <v>0.91204907912567112</v>
      </c>
      <c r="AU625" s="10">
        <v>12.073952314996244</v>
      </c>
      <c r="AV625" s="10">
        <v>4.6261642379255434</v>
      </c>
      <c r="AW625" s="10">
        <v>62.839762730985143</v>
      </c>
      <c r="AX625" s="10">
        <v>118.79529235233518</v>
      </c>
      <c r="AY625" s="10">
        <v>0.93380256325497135</v>
      </c>
      <c r="AZ625" s="10">
        <v>702</v>
      </c>
      <c r="BA625" s="10" t="s">
        <v>40</v>
      </c>
      <c r="BB625" s="10">
        <v>3.6436221520833252</v>
      </c>
      <c r="BC625" s="10">
        <v>2.5833577662157343</v>
      </c>
      <c r="BD625" s="10">
        <v>21.675015938964926</v>
      </c>
      <c r="BE625" s="10">
        <v>118.97298185091584</v>
      </c>
      <c r="BF625" s="10">
        <v>0.81576474861544779</v>
      </c>
      <c r="BG625" s="10">
        <v>5.6490568159792822</v>
      </c>
      <c r="BH625" s="10">
        <v>4.068259728227182</v>
      </c>
      <c r="BI625" s="10">
        <v>34.053532165215707</v>
      </c>
      <c r="BJ625" s="10">
        <v>118.02675675880803</v>
      </c>
      <c r="BK625" s="10">
        <v>0.81147038877746236</v>
      </c>
      <c r="BL625" s="10">
        <v>5.3468634859677637</v>
      </c>
      <c r="BM625" s="10">
        <v>2.8939320817456853</v>
      </c>
      <c r="BN625" s="10">
        <v>29.648258716271243</v>
      </c>
      <c r="BO625" s="10">
        <v>118.39365822893365</v>
      </c>
      <c r="BP625" s="10">
        <v>0.87944935950209735</v>
      </c>
      <c r="BQ625" s="10">
        <v>702</v>
      </c>
      <c r="BR625" s="10" t="s">
        <v>40</v>
      </c>
      <c r="BS625" s="10">
        <v>7.2949999999999999</v>
      </c>
      <c r="BT625" s="10">
        <v>3.0990000000000002</v>
      </c>
      <c r="BU625" s="10">
        <v>38.390363594171482</v>
      </c>
      <c r="BV625" s="10">
        <v>119.19799999999999</v>
      </c>
      <c r="BW625" s="10">
        <v>0.92039335606528061</v>
      </c>
      <c r="BX625" s="10">
        <v>11.504</v>
      </c>
      <c r="BY625" s="10">
        <v>5.2240000000000002</v>
      </c>
      <c r="BZ625" s="10">
        <v>62.122144494962981</v>
      </c>
      <c r="CA625" s="10">
        <v>117.423</v>
      </c>
      <c r="CB625" s="10">
        <v>0.91051820683573725</v>
      </c>
      <c r="CC625" s="10">
        <v>11.718</v>
      </c>
      <c r="CD625" s="10">
        <v>4.8019999999999996</v>
      </c>
      <c r="CE625" s="10">
        <v>61.162473197217729</v>
      </c>
      <c r="CF625" s="10">
        <v>119.541</v>
      </c>
      <c r="CG625" s="10">
        <v>0.92531785692939839</v>
      </c>
      <c r="CH625" s="10">
        <v>702</v>
      </c>
      <c r="CI625" s="10" t="s">
        <v>40</v>
      </c>
      <c r="CJ625" s="10">
        <v>3.3069999999999999</v>
      </c>
      <c r="CK625" s="10">
        <v>2.3929999999999998</v>
      </c>
      <c r="CL625" s="10">
        <v>19.665737317558495</v>
      </c>
      <c r="CM625" s="10">
        <v>119.84</v>
      </c>
      <c r="CN625" s="10">
        <v>0.81014271927323889</v>
      </c>
      <c r="CO625" s="10">
        <v>5.7670000000000003</v>
      </c>
      <c r="CP625" s="10">
        <v>3.161</v>
      </c>
      <c r="CQ625" s="10">
        <v>32.157272568591651</v>
      </c>
      <c r="CR625" s="10">
        <v>118.074</v>
      </c>
      <c r="CS625" s="10">
        <v>0.87691165267659943</v>
      </c>
      <c r="CT625" s="10">
        <v>6.0309999999999997</v>
      </c>
      <c r="CU625" s="10">
        <v>3.1240000000000001</v>
      </c>
      <c r="CV625" s="10">
        <v>32.706751125656531</v>
      </c>
      <c r="CW625" s="10">
        <v>119.896</v>
      </c>
      <c r="CX625" s="10">
        <v>0.8879460926908781</v>
      </c>
      <c r="CY625" s="10">
        <v>738</v>
      </c>
      <c r="CZ625" s="10" t="s">
        <v>292</v>
      </c>
      <c r="DA625" s="10">
        <v>3.7000000000000002E-3</v>
      </c>
      <c r="DB625" s="10">
        <v>2.1899999999999999E-2</v>
      </c>
      <c r="DC625" s="10">
        <v>1.2459</v>
      </c>
      <c r="DD625" s="10">
        <v>10.3</v>
      </c>
      <c r="DE625" s="10">
        <v>0.17</v>
      </c>
      <c r="DF625" s="10">
        <v>3.3999999999999998E-3</v>
      </c>
      <c r="DG625" s="10">
        <v>1.9800000000000002E-2</v>
      </c>
      <c r="DH625" s="10">
        <v>1.1243000000000001</v>
      </c>
      <c r="DI625" s="10">
        <v>10.3</v>
      </c>
      <c r="DJ625" s="10">
        <v>0.17</v>
      </c>
      <c r="DK625" s="10">
        <v>3.5999999999999999E-3</v>
      </c>
      <c r="DL625" s="10">
        <v>2.1700000000000001E-2</v>
      </c>
      <c r="DM625" s="10">
        <v>1.2319</v>
      </c>
      <c r="DN625" s="10">
        <v>10.3</v>
      </c>
      <c r="DO625" s="10">
        <v>0.16</v>
      </c>
    </row>
    <row r="626" spans="1:119" x14ac:dyDescent="0.25">
      <c r="A626" s="10">
        <v>703</v>
      </c>
      <c r="B626" s="10" t="s">
        <v>15</v>
      </c>
      <c r="C626" s="10">
        <v>11.6</v>
      </c>
      <c r="D626" s="10">
        <v>4.29</v>
      </c>
      <c r="E626" s="10">
        <v>194.74</v>
      </c>
      <c r="F626" s="10">
        <v>36.659999999999997</v>
      </c>
      <c r="G626" s="10">
        <v>0.93799999999999994</v>
      </c>
      <c r="H626" s="10">
        <v>12.68</v>
      </c>
      <c r="I626" s="10">
        <v>4.5199999999999996</v>
      </c>
      <c r="J626" s="10">
        <v>214.76</v>
      </c>
      <c r="K626" s="10">
        <v>36.200000000000003</v>
      </c>
      <c r="L626" s="10">
        <v>0.94199999999999995</v>
      </c>
      <c r="M626" s="10">
        <v>13.06</v>
      </c>
      <c r="N626" s="10">
        <v>4.37</v>
      </c>
      <c r="O626" s="10">
        <v>220.56</v>
      </c>
      <c r="P626" s="10">
        <v>36.04</v>
      </c>
      <c r="Q626" s="10">
        <v>0.94799999999999995</v>
      </c>
      <c r="R626" s="10">
        <v>703</v>
      </c>
      <c r="S626" s="10" t="s">
        <v>15</v>
      </c>
      <c r="T626" s="10">
        <v>0</v>
      </c>
      <c r="U626" s="10">
        <v>0</v>
      </c>
      <c r="V626" s="10">
        <v>0</v>
      </c>
      <c r="W626" s="10">
        <v>36.85</v>
      </c>
      <c r="Y626" s="10">
        <v>0</v>
      </c>
      <c r="Z626" s="10">
        <v>0</v>
      </c>
      <c r="AA626" s="10">
        <v>0</v>
      </c>
      <c r="AB626" s="10">
        <v>36.78</v>
      </c>
      <c r="AD626" s="10">
        <v>0</v>
      </c>
      <c r="AE626" s="10">
        <v>0</v>
      </c>
      <c r="AF626" s="10">
        <v>0</v>
      </c>
      <c r="AG626" s="10">
        <v>36.47</v>
      </c>
      <c r="AI626" s="10">
        <v>703</v>
      </c>
      <c r="AJ626" s="10" t="s">
        <v>15</v>
      </c>
      <c r="AK626" s="10">
        <v>10.957340056664421</v>
      </c>
      <c r="AL626" s="10">
        <v>3.5020263187127565</v>
      </c>
      <c r="AM626" s="10">
        <v>179.70823375893909</v>
      </c>
      <c r="AN626" s="10">
        <v>36.956976464458002</v>
      </c>
      <c r="AO626" s="10">
        <v>0.95253316006575106</v>
      </c>
      <c r="AP626" s="10">
        <v>12.304345350795144</v>
      </c>
      <c r="AQ626" s="10">
        <v>4.1090591227814022</v>
      </c>
      <c r="AR626" s="10">
        <v>205.41771905997197</v>
      </c>
      <c r="AS626" s="10">
        <v>36.460227589844202</v>
      </c>
      <c r="AT626" s="10">
        <v>0.94850714555034144</v>
      </c>
      <c r="AU626" s="10">
        <v>12.480007061717123</v>
      </c>
      <c r="AV626" s="10">
        <v>3.9009694655388296</v>
      </c>
      <c r="AW626" s="10">
        <v>206.45280725932929</v>
      </c>
      <c r="AX626" s="10">
        <v>36.565892005347202</v>
      </c>
      <c r="AY626" s="10">
        <v>0.95445891515260739</v>
      </c>
      <c r="AZ626" s="10">
        <v>703</v>
      </c>
      <c r="BA626" s="10" t="s">
        <v>15</v>
      </c>
      <c r="BB626" s="10">
        <v>4.4030938520298086</v>
      </c>
      <c r="BC626" s="10">
        <v>3.3002055807252462</v>
      </c>
      <c r="BD626" s="10">
        <v>87.160947392907772</v>
      </c>
      <c r="BE626" s="10">
        <v>36.448970898389788</v>
      </c>
      <c r="BF626" s="10">
        <v>0.80018444011048595</v>
      </c>
      <c r="BG626" s="10">
        <v>5.7004522786972673</v>
      </c>
      <c r="BH626" s="10">
        <v>3.8008108785629822</v>
      </c>
      <c r="BI626" s="10">
        <v>109.85764201233701</v>
      </c>
      <c r="BJ626" s="10">
        <v>36.006984045245616</v>
      </c>
      <c r="BK626" s="10">
        <v>0.83201598006884647</v>
      </c>
      <c r="BL626" s="10">
        <v>5.9022563294944028</v>
      </c>
      <c r="BM626" s="10">
        <v>3.4008956611659324</v>
      </c>
      <c r="BN626" s="10">
        <v>108.55508244272932</v>
      </c>
      <c r="BO626" s="10">
        <v>36.22938279127527</v>
      </c>
      <c r="BP626" s="10">
        <v>0.86645565856022377</v>
      </c>
      <c r="BQ626" s="10">
        <v>703</v>
      </c>
      <c r="BR626" s="10" t="s">
        <v>15</v>
      </c>
      <c r="BS626" s="10">
        <v>12.526</v>
      </c>
      <c r="BT626" s="10">
        <v>4.5910000000000002</v>
      </c>
      <c r="BU626" s="10">
        <v>209.09806648776768</v>
      </c>
      <c r="BV626" s="10">
        <v>36.835999999999999</v>
      </c>
      <c r="BW626" s="10">
        <v>0.93892153208600404</v>
      </c>
      <c r="BX626" s="10">
        <v>14.010999999999999</v>
      </c>
      <c r="BY626" s="10">
        <v>5.0880000000000001</v>
      </c>
      <c r="BZ626" s="10">
        <v>238.91949800643332</v>
      </c>
      <c r="CA626" s="10">
        <v>36.021000000000001</v>
      </c>
      <c r="CB626" s="10">
        <v>0.9399421967324918</v>
      </c>
      <c r="CC626" s="10">
        <v>14.654</v>
      </c>
      <c r="CD626" s="10">
        <v>5.3479999999999999</v>
      </c>
      <c r="CE626" s="10">
        <v>245.44364937013452</v>
      </c>
      <c r="CF626" s="10">
        <v>36.694000000000003</v>
      </c>
      <c r="CG626" s="10">
        <v>0.93939599352846959</v>
      </c>
      <c r="CH626" s="10">
        <v>703</v>
      </c>
      <c r="CI626" s="10" t="s">
        <v>15</v>
      </c>
      <c r="CJ626" s="10">
        <v>3.8559999999999999</v>
      </c>
      <c r="CK626" s="10">
        <v>3.0720000000000001</v>
      </c>
      <c r="CL626" s="10">
        <v>77.645231794870497</v>
      </c>
      <c r="CM626" s="10">
        <v>36.658999999999999</v>
      </c>
      <c r="CN626" s="10">
        <v>0.78213368974993358</v>
      </c>
      <c r="CO626" s="10">
        <v>5.6669999999999998</v>
      </c>
      <c r="CP626" s="10">
        <v>3.3929999999999998</v>
      </c>
      <c r="CQ626" s="10">
        <v>106.03831473871072</v>
      </c>
      <c r="CR626" s="10">
        <v>35.963000000000001</v>
      </c>
      <c r="CS626" s="10">
        <v>0.85797346296527277</v>
      </c>
      <c r="CT626" s="10">
        <v>5.6319999999999997</v>
      </c>
      <c r="CU626" s="10">
        <v>3.3119999999999998</v>
      </c>
      <c r="CV626" s="10">
        <v>103.01807330035055</v>
      </c>
      <c r="CW626" s="10">
        <v>36.616999999999997</v>
      </c>
      <c r="CX626" s="10">
        <v>0.86199716109928404</v>
      </c>
      <c r="CY626" s="10">
        <v>739</v>
      </c>
      <c r="CZ626" s="10" t="s">
        <v>310</v>
      </c>
      <c r="DA626" s="10">
        <v>0.49619999999999997</v>
      </c>
      <c r="DB626" s="10">
        <v>0.17549999999999999</v>
      </c>
      <c r="DC626" s="10">
        <v>29.500399999999999</v>
      </c>
      <c r="DD626" s="10">
        <v>10.3</v>
      </c>
      <c r="DE626" s="10">
        <v>0.94</v>
      </c>
      <c r="DF626" s="10">
        <v>0.66779999999999995</v>
      </c>
      <c r="DG626" s="10">
        <v>0.1777</v>
      </c>
      <c r="DH626" s="10">
        <v>38.736899999999999</v>
      </c>
      <c r="DI626" s="10">
        <v>10.3</v>
      </c>
      <c r="DJ626" s="10">
        <v>0.97</v>
      </c>
      <c r="DK626" s="10">
        <v>0.9546</v>
      </c>
      <c r="DL626" s="10">
        <v>0.20899999999999999</v>
      </c>
      <c r="DM626" s="10">
        <v>54.777799999999999</v>
      </c>
      <c r="DN626" s="10">
        <v>10.3</v>
      </c>
      <c r="DO626" s="10">
        <v>0.98</v>
      </c>
    </row>
    <row r="627" spans="1:119" x14ac:dyDescent="0.25">
      <c r="A627" s="10">
        <v>704</v>
      </c>
      <c r="B627" s="10" t="s">
        <v>8</v>
      </c>
      <c r="C627" s="10">
        <v>11.6</v>
      </c>
      <c r="D627" s="10">
        <v>4.29</v>
      </c>
      <c r="E627" s="10">
        <v>194.74</v>
      </c>
      <c r="F627" s="10">
        <v>36.659999999999997</v>
      </c>
      <c r="G627" s="10">
        <v>0.93799999999999994</v>
      </c>
      <c r="H627" s="10">
        <v>12.68</v>
      </c>
      <c r="I627" s="10">
        <v>4.5199999999999996</v>
      </c>
      <c r="J627" s="10">
        <v>214.76</v>
      </c>
      <c r="K627" s="10">
        <v>36.200000000000003</v>
      </c>
      <c r="L627" s="10">
        <v>0.94199999999999995</v>
      </c>
      <c r="M627" s="10">
        <v>13.06</v>
      </c>
      <c r="N627" s="10">
        <v>4.37</v>
      </c>
      <c r="O627" s="10">
        <v>220.56</v>
      </c>
      <c r="P627" s="10">
        <v>36.04</v>
      </c>
      <c r="Q627" s="10">
        <v>0.94799999999999995</v>
      </c>
      <c r="R627" s="10">
        <v>704</v>
      </c>
      <c r="S627" s="10" t="s">
        <v>8</v>
      </c>
      <c r="T627" s="10">
        <v>0</v>
      </c>
      <c r="U627" s="10">
        <v>0</v>
      </c>
      <c r="V627" s="10">
        <v>0</v>
      </c>
      <c r="W627" s="10">
        <v>36.85</v>
      </c>
      <c r="Y627" s="10">
        <v>0</v>
      </c>
      <c r="Z627" s="10">
        <v>0</v>
      </c>
      <c r="AA627" s="10">
        <v>0</v>
      </c>
      <c r="AB627" s="10">
        <v>36.78</v>
      </c>
      <c r="AD627" s="10">
        <v>0</v>
      </c>
      <c r="AE627" s="10">
        <v>0</v>
      </c>
      <c r="AF627" s="10">
        <v>0</v>
      </c>
      <c r="AG627" s="10">
        <v>36.47</v>
      </c>
      <c r="AI627" s="10">
        <v>704</v>
      </c>
      <c r="AJ627" s="10" t="s">
        <v>8</v>
      </c>
      <c r="AK627" s="10">
        <v>10.957340056760424</v>
      </c>
      <c r="AL627" s="10">
        <v>3.5020500566855328</v>
      </c>
      <c r="AM627" s="10">
        <v>179.70823376565423</v>
      </c>
      <c r="AN627" s="10">
        <v>36.956999680618203</v>
      </c>
      <c r="AO627" s="10">
        <v>0.95253256166302291</v>
      </c>
      <c r="AP627" s="10">
        <v>12.304345350860158</v>
      </c>
      <c r="AQ627" s="10">
        <v>4.1090901377085833</v>
      </c>
      <c r="AR627" s="10">
        <v>205.41771906367865</v>
      </c>
      <c r="AS627" s="10">
        <v>36.460255201380647</v>
      </c>
      <c r="AT627" s="10">
        <v>0.94850642722895906</v>
      </c>
      <c r="AU627" s="10">
        <v>12.480007061686216</v>
      </c>
      <c r="AV627" s="10">
        <v>3.901000793078043</v>
      </c>
      <c r="AW627" s="10">
        <v>206.45280725796582</v>
      </c>
      <c r="AX627" s="10">
        <v>36.565918142847551</v>
      </c>
      <c r="AY627" s="10">
        <v>0.95445823290456255</v>
      </c>
      <c r="AZ627" s="10">
        <v>704</v>
      </c>
      <c r="BA627" s="10" t="s">
        <v>8</v>
      </c>
      <c r="BB627" s="10">
        <v>4.4030938520733125</v>
      </c>
      <c r="BC627" s="10">
        <v>3.300211165598375</v>
      </c>
      <c r="BD627" s="10">
        <v>87.160947403486745</v>
      </c>
      <c r="BE627" s="10">
        <v>36.448993081479891</v>
      </c>
      <c r="BF627" s="10">
        <v>0.80018395302390788</v>
      </c>
      <c r="BG627" s="10">
        <v>5.7004522787848417</v>
      </c>
      <c r="BH627" s="10">
        <v>3.800819749916482</v>
      </c>
      <c r="BI627" s="10">
        <v>109.85764202113633</v>
      </c>
      <c r="BJ627" s="10">
        <v>36.00700990687892</v>
      </c>
      <c r="BK627" s="10">
        <v>0.83201538242878736</v>
      </c>
      <c r="BL627" s="10">
        <v>5.9022563294392825</v>
      </c>
      <c r="BM627" s="10">
        <v>3.4009043216168089</v>
      </c>
      <c r="BN627" s="10">
        <v>108.55508243448567</v>
      </c>
      <c r="BO627" s="10">
        <v>36.229405789741413</v>
      </c>
      <c r="BP627" s="10">
        <v>0.86645510859093722</v>
      </c>
      <c r="BQ627" s="10">
        <v>704</v>
      </c>
      <c r="BR627" s="10" t="s">
        <v>8</v>
      </c>
      <c r="BS627" s="10">
        <v>12.526</v>
      </c>
      <c r="BT627" s="10">
        <v>4.5910000000000002</v>
      </c>
      <c r="BU627" s="10">
        <v>209.09806648776768</v>
      </c>
      <c r="BV627" s="10">
        <v>36.835999999999999</v>
      </c>
      <c r="BW627" s="10">
        <v>0.93892153208600404</v>
      </c>
      <c r="BX627" s="10">
        <v>14.010999999999999</v>
      </c>
      <c r="BY627" s="10">
        <v>5.0880000000000001</v>
      </c>
      <c r="BZ627" s="10">
        <v>238.91949800643332</v>
      </c>
      <c r="CA627" s="10">
        <v>36.021000000000001</v>
      </c>
      <c r="CB627" s="10">
        <v>0.9399421967324918</v>
      </c>
      <c r="CC627" s="10">
        <v>14.654</v>
      </c>
      <c r="CD627" s="10">
        <v>5.3479999999999999</v>
      </c>
      <c r="CE627" s="10">
        <v>245.44364937013452</v>
      </c>
      <c r="CF627" s="10">
        <v>36.694000000000003</v>
      </c>
      <c r="CG627" s="10">
        <v>0.93939599352846959</v>
      </c>
      <c r="CH627" s="10">
        <v>704</v>
      </c>
      <c r="CI627" s="10" t="s">
        <v>8</v>
      </c>
      <c r="CJ627" s="10">
        <v>3.8559999999999999</v>
      </c>
      <c r="CK627" s="10">
        <v>3.0720000000000001</v>
      </c>
      <c r="CL627" s="10">
        <v>77.645231794870497</v>
      </c>
      <c r="CM627" s="10">
        <v>36.658999999999999</v>
      </c>
      <c r="CN627" s="10">
        <v>0.78213368974993358</v>
      </c>
      <c r="CO627" s="10">
        <v>5.6669999999999998</v>
      </c>
      <c r="CP627" s="10">
        <v>3.3929999999999998</v>
      </c>
      <c r="CQ627" s="10">
        <v>106.03536628151079</v>
      </c>
      <c r="CR627" s="10">
        <v>35.963999999999999</v>
      </c>
      <c r="CS627" s="10">
        <v>0.85797346296527277</v>
      </c>
      <c r="CT627" s="10">
        <v>5.6319999999999997</v>
      </c>
      <c r="CU627" s="10">
        <v>3.3119999999999998</v>
      </c>
      <c r="CV627" s="10">
        <v>103.01807330035055</v>
      </c>
      <c r="CW627" s="10">
        <v>36.616999999999997</v>
      </c>
      <c r="CX627" s="10">
        <v>0.86199716109928404</v>
      </c>
      <c r="CY627" s="10">
        <v>740</v>
      </c>
      <c r="CZ627" s="10" t="s">
        <v>298</v>
      </c>
      <c r="DA627" s="10">
        <v>0</v>
      </c>
      <c r="DB627" s="10">
        <v>0</v>
      </c>
      <c r="DC627" s="10">
        <v>0</v>
      </c>
      <c r="DD627" s="10">
        <v>10.3</v>
      </c>
      <c r="DE627" s="10">
        <v>0</v>
      </c>
      <c r="DF627" s="10">
        <v>0</v>
      </c>
      <c r="DG627" s="10">
        <v>0</v>
      </c>
      <c r="DH627" s="10">
        <v>0</v>
      </c>
      <c r="DI627" s="10">
        <v>10.3</v>
      </c>
      <c r="DJ627" s="10">
        <v>0</v>
      </c>
      <c r="DK627" s="10">
        <v>0</v>
      </c>
      <c r="DL627" s="10">
        <v>0</v>
      </c>
      <c r="DM627" s="10">
        <v>0</v>
      </c>
      <c r="DN627" s="10">
        <v>10.3</v>
      </c>
      <c r="DO627" s="10">
        <v>0</v>
      </c>
    </row>
    <row r="628" spans="1:119" x14ac:dyDescent="0.25">
      <c r="A628" s="10">
        <v>705</v>
      </c>
      <c r="B628" s="10" t="s">
        <v>9</v>
      </c>
      <c r="R628" s="10">
        <v>705</v>
      </c>
      <c r="S628" s="10" t="s">
        <v>9</v>
      </c>
      <c r="AI628" s="10">
        <v>705</v>
      </c>
      <c r="AJ628" s="10" t="s">
        <v>9</v>
      </c>
      <c r="AZ628" s="10">
        <v>705</v>
      </c>
      <c r="BA628" s="10" t="s">
        <v>9</v>
      </c>
      <c r="BQ628" s="10">
        <v>705</v>
      </c>
      <c r="BR628" s="10" t="s">
        <v>9</v>
      </c>
      <c r="CH628" s="10">
        <v>705</v>
      </c>
      <c r="CI628" s="10" t="s">
        <v>9</v>
      </c>
      <c r="CY628" s="10">
        <v>741</v>
      </c>
      <c r="CZ628" s="10" t="s">
        <v>308</v>
      </c>
      <c r="DA628" s="10">
        <v>0.35120000000000001</v>
      </c>
      <c r="DB628" s="10">
        <v>5.2400000000000002E-2</v>
      </c>
      <c r="DC628" s="10">
        <v>19.9039</v>
      </c>
      <c r="DD628" s="10">
        <v>10.3</v>
      </c>
      <c r="DE628" s="10">
        <v>0.99</v>
      </c>
      <c r="DF628" s="10">
        <v>0.36559999999999998</v>
      </c>
      <c r="DG628" s="10">
        <v>5.8400000000000001E-2</v>
      </c>
      <c r="DH628" s="10">
        <v>20.7529</v>
      </c>
      <c r="DI628" s="10">
        <v>10.3</v>
      </c>
      <c r="DJ628" s="10">
        <v>0.99</v>
      </c>
      <c r="DK628" s="10">
        <v>0.3488</v>
      </c>
      <c r="DL628" s="10">
        <v>5.1200000000000002E-2</v>
      </c>
      <c r="DM628" s="10">
        <v>19.760899999999999</v>
      </c>
      <c r="DN628" s="10">
        <v>10.3</v>
      </c>
      <c r="DO628" s="10">
        <v>0.99</v>
      </c>
    </row>
    <row r="629" spans="1:119" x14ac:dyDescent="0.25">
      <c r="A629" s="10">
        <v>706</v>
      </c>
      <c r="B629" s="10" t="s">
        <v>10</v>
      </c>
      <c r="R629" s="10">
        <v>706</v>
      </c>
      <c r="S629" s="10" t="s">
        <v>10</v>
      </c>
      <c r="T629" s="10">
        <v>2.7881</v>
      </c>
      <c r="U629" s="10">
        <v>1.0514000000000001</v>
      </c>
      <c r="V629" s="10">
        <v>157.26300000000001</v>
      </c>
      <c r="W629" s="10">
        <v>10.5</v>
      </c>
      <c r="Y629" s="10">
        <v>4.0716000000000001</v>
      </c>
      <c r="Z629" s="10">
        <v>1.5194000000000001</v>
      </c>
      <c r="AA629" s="10">
        <v>241.29</v>
      </c>
      <c r="AB629" s="10">
        <v>10.3</v>
      </c>
      <c r="AD629" s="10">
        <v>3.9614999999999996</v>
      </c>
      <c r="AE629" s="10">
        <v>1.4408999999999998</v>
      </c>
      <c r="AF629" s="10">
        <v>220.61099999999999</v>
      </c>
      <c r="AG629" s="10">
        <v>10.3</v>
      </c>
      <c r="AI629" s="10">
        <v>706</v>
      </c>
      <c r="AJ629" s="10" t="s">
        <v>10</v>
      </c>
      <c r="AK629" s="10">
        <v>5.4000000953674379</v>
      </c>
      <c r="AL629" s="10">
        <v>1.7100000000000943</v>
      </c>
      <c r="AM629" s="10">
        <v>308.517</v>
      </c>
      <c r="AN629" s="10">
        <v>10.6</v>
      </c>
      <c r="AO629" s="10">
        <v>0.95299999999999996</v>
      </c>
      <c r="AP629" s="10">
        <v>6.6999998092651181</v>
      </c>
      <c r="AQ629" s="10">
        <v>1.8999999761580935</v>
      </c>
      <c r="AR629" s="10">
        <v>382.93099999999998</v>
      </c>
      <c r="AS629" s="10">
        <v>10.5</v>
      </c>
      <c r="AT629" s="10">
        <v>0.96199999999999997</v>
      </c>
      <c r="AU629" s="10">
        <v>7.5999999046325719</v>
      </c>
      <c r="AV629" s="10">
        <v>1.8999999761581707</v>
      </c>
      <c r="AW629" s="10">
        <v>430.75299999999999</v>
      </c>
      <c r="AX629" s="10">
        <v>10.5</v>
      </c>
      <c r="AY629" s="10">
        <v>0.97</v>
      </c>
      <c r="AZ629" s="10">
        <v>706</v>
      </c>
      <c r="BA629" s="10" t="s">
        <v>10</v>
      </c>
      <c r="BB629" s="10">
        <v>1.8999999324955388</v>
      </c>
      <c r="BC629" s="10">
        <v>1.1999999229703222</v>
      </c>
      <c r="BD629" s="10">
        <v>122.3994</v>
      </c>
      <c r="BE629" s="10">
        <v>10.6</v>
      </c>
      <c r="BF629" s="10">
        <v>0.84499999999999997</v>
      </c>
      <c r="BG629" s="10">
        <v>3.0999998594792677</v>
      </c>
      <c r="BH629" s="10">
        <v>1.3999997355341225</v>
      </c>
      <c r="BI629" s="10">
        <v>187.03229999999999</v>
      </c>
      <c r="BJ629" s="10">
        <v>10.5</v>
      </c>
      <c r="BK629" s="10">
        <v>0.91100000000000003</v>
      </c>
      <c r="BL629" s="10">
        <v>3.1999999655085283</v>
      </c>
      <c r="BM629" s="10">
        <v>1.0999999205048174</v>
      </c>
      <c r="BN629" s="10">
        <v>186.0599</v>
      </c>
      <c r="BO629" s="10">
        <v>10.5</v>
      </c>
      <c r="BP629" s="10">
        <v>0.94599999999999995</v>
      </c>
      <c r="BQ629" s="10">
        <v>706</v>
      </c>
      <c r="BR629" s="10" t="s">
        <v>10</v>
      </c>
      <c r="BS629" s="10">
        <v>3.831</v>
      </c>
      <c r="BT629" s="10">
        <v>0.872</v>
      </c>
      <c r="BU629" s="10">
        <v>214.00020000000001</v>
      </c>
      <c r="BV629" s="10">
        <v>10.6</v>
      </c>
      <c r="BW629" s="10">
        <v>0.97499999999999998</v>
      </c>
      <c r="BX629" s="10">
        <v>5.5839999999999996</v>
      </c>
      <c r="BY629" s="10">
        <v>1.373</v>
      </c>
      <c r="BZ629" s="10">
        <v>316.18560000000002</v>
      </c>
      <c r="CA629" s="10">
        <v>10.5</v>
      </c>
      <c r="CB629" s="10">
        <v>0.97099999999999997</v>
      </c>
      <c r="CC629" s="10">
        <v>5.2850000000000001</v>
      </c>
      <c r="CD629" s="10">
        <v>1.2569999999999999</v>
      </c>
      <c r="CE629" s="10">
        <v>298.70609999999999</v>
      </c>
      <c r="CF629" s="10">
        <v>10.5</v>
      </c>
      <c r="CG629" s="10">
        <v>0.97299999999999998</v>
      </c>
      <c r="CH629" s="10">
        <v>706</v>
      </c>
      <c r="CI629" s="10" t="s">
        <v>10</v>
      </c>
      <c r="CJ629" s="10">
        <v>3.194</v>
      </c>
      <c r="CK629" s="10">
        <v>1.8109999999999999</v>
      </c>
      <c r="CL629" s="10">
        <v>199.9863</v>
      </c>
      <c r="CM629" s="10">
        <v>10.6</v>
      </c>
      <c r="CN629" s="10">
        <v>0.87</v>
      </c>
      <c r="CO629" s="10">
        <v>4.4729999999999999</v>
      </c>
      <c r="CP629" s="10">
        <v>2.0470000000000002</v>
      </c>
      <c r="CQ629" s="10">
        <v>267.93079999999998</v>
      </c>
      <c r="CR629" s="10">
        <v>10.6</v>
      </c>
      <c r="CS629" s="10">
        <v>0.90900000000000003</v>
      </c>
      <c r="CT629" s="10">
        <v>4.6749999999999998</v>
      </c>
      <c r="CU629" s="10">
        <v>1.6759999999999999</v>
      </c>
      <c r="CV629" s="10">
        <v>270.50200000000001</v>
      </c>
      <c r="CW629" s="10">
        <v>10.6</v>
      </c>
      <c r="CX629" s="10">
        <v>0.94099999999999995</v>
      </c>
      <c r="CY629" s="10">
        <v>742</v>
      </c>
      <c r="CZ629" s="10" t="s">
        <v>299</v>
      </c>
      <c r="DA629" s="10">
        <v>8.1199999999999994E-2</v>
      </c>
      <c r="DB629" s="10">
        <v>3.6999999999999998E-2</v>
      </c>
      <c r="DC629" s="10">
        <v>5</v>
      </c>
      <c r="DD629" s="10">
        <v>10.3</v>
      </c>
      <c r="DE629" s="10">
        <v>0.91</v>
      </c>
      <c r="DF629" s="10">
        <v>8.1199999999999994E-2</v>
      </c>
      <c r="DG629" s="10">
        <v>3.6999999999999998E-2</v>
      </c>
      <c r="DH629" s="10">
        <v>5</v>
      </c>
      <c r="DI629" s="10">
        <v>10.3</v>
      </c>
      <c r="DJ629" s="10">
        <v>0.91</v>
      </c>
      <c r="DK629" s="10">
        <v>8.1199999999999994E-2</v>
      </c>
      <c r="DL629" s="10">
        <v>3.6999999999999998E-2</v>
      </c>
      <c r="DM629" s="10">
        <v>5</v>
      </c>
      <c r="DN629" s="10">
        <v>10.3</v>
      </c>
      <c r="DO629" s="10">
        <v>0.91</v>
      </c>
    </row>
    <row r="630" spans="1:119" x14ac:dyDescent="0.25">
      <c r="A630" s="10">
        <v>707</v>
      </c>
      <c r="B630" s="10" t="s">
        <v>11</v>
      </c>
      <c r="C630" s="10">
        <v>10.3</v>
      </c>
      <c r="D630" s="10">
        <v>3.39</v>
      </c>
      <c r="E630" s="10">
        <v>596.29</v>
      </c>
      <c r="F630" s="10">
        <v>10.5</v>
      </c>
      <c r="G630" s="10">
        <v>0.95</v>
      </c>
      <c r="H630" s="10">
        <v>14.95</v>
      </c>
      <c r="I630" s="10">
        <v>4.91</v>
      </c>
      <c r="J630" s="10">
        <v>882.19</v>
      </c>
      <c r="K630" s="10">
        <v>10.3</v>
      </c>
      <c r="L630" s="10">
        <v>0.95</v>
      </c>
      <c r="M630" s="10">
        <v>15.35</v>
      </c>
      <c r="N630" s="10">
        <v>5.05</v>
      </c>
      <c r="O630" s="10">
        <v>905.89</v>
      </c>
      <c r="P630" s="10">
        <v>10.3</v>
      </c>
      <c r="Q630" s="10">
        <v>0.95</v>
      </c>
      <c r="R630" s="10">
        <v>707</v>
      </c>
      <c r="S630" s="10" t="s">
        <v>11</v>
      </c>
      <c r="T630" s="10">
        <v>3.4786999999999999</v>
      </c>
      <c r="U630" s="10">
        <v>1.4868000000000001</v>
      </c>
      <c r="V630" s="10">
        <v>204.559</v>
      </c>
      <c r="W630" s="10">
        <v>10.5</v>
      </c>
      <c r="Y630" s="10">
        <v>5.7877999999999998</v>
      </c>
      <c r="Z630" s="10">
        <v>2.2848999999999999</v>
      </c>
      <c r="AA630" s="10">
        <v>349.964</v>
      </c>
      <c r="AB630" s="10">
        <v>10.3</v>
      </c>
      <c r="AD630" s="10">
        <v>4.1143000000000001</v>
      </c>
      <c r="AE630" s="10">
        <v>1.5861000000000001</v>
      </c>
      <c r="AF630" s="10">
        <v>240.70400000000001</v>
      </c>
      <c r="AG630" s="10">
        <v>10.3</v>
      </c>
      <c r="AI630" s="10">
        <v>707</v>
      </c>
      <c r="AJ630" s="10" t="s">
        <v>11</v>
      </c>
      <c r="AK630" s="10">
        <v>7.8000001907348606</v>
      </c>
      <c r="AL630" s="10">
        <v>2.4999999999999956</v>
      </c>
      <c r="AM630" s="10">
        <v>450.38</v>
      </c>
      <c r="AN630" s="10">
        <v>10.5</v>
      </c>
      <c r="AO630" s="10">
        <v>0.95199999999999996</v>
      </c>
      <c r="AP630" s="10">
        <v>12.199999809265142</v>
      </c>
      <c r="AQ630" s="10">
        <v>4.1999998092651412</v>
      </c>
      <c r="AR630" s="10">
        <v>709.46500000000003</v>
      </c>
      <c r="AS630" s="10">
        <v>10.5</v>
      </c>
      <c r="AT630" s="10">
        <v>0.94599999999999995</v>
      </c>
      <c r="AU630" s="10">
        <v>11.999999999999991</v>
      </c>
      <c r="AV630" s="10">
        <v>3.4000000953673446</v>
      </c>
      <c r="AW630" s="10">
        <v>685.80200000000002</v>
      </c>
      <c r="AX630" s="10">
        <v>10.5</v>
      </c>
      <c r="AY630" s="10">
        <v>0.96199999999999997</v>
      </c>
      <c r="AZ630" s="10">
        <v>707</v>
      </c>
      <c r="BA630" s="10" t="s">
        <v>11</v>
      </c>
      <c r="BB630" s="10">
        <v>3.5999996842124813</v>
      </c>
      <c r="BC630" s="10">
        <v>2.299999268180227</v>
      </c>
      <c r="BD630" s="10">
        <v>234.8991</v>
      </c>
      <c r="BE630" s="10">
        <v>10.5</v>
      </c>
      <c r="BF630" s="10">
        <v>0.84299999999999997</v>
      </c>
      <c r="BG630" s="10">
        <v>5.6000003105105556</v>
      </c>
      <c r="BH630" s="10">
        <v>3.5999219157345186</v>
      </c>
      <c r="BI630" s="10">
        <v>366.0557</v>
      </c>
      <c r="BJ630" s="10">
        <v>10.5</v>
      </c>
      <c r="BK630" s="10">
        <v>0.84099999999999997</v>
      </c>
      <c r="BL630" s="10">
        <v>5.3000001124219231</v>
      </c>
      <c r="BM630" s="10">
        <v>2.4999668564685646</v>
      </c>
      <c r="BN630" s="10">
        <v>322.21749999999997</v>
      </c>
      <c r="BO630" s="10">
        <v>10.5</v>
      </c>
      <c r="BP630" s="10">
        <v>0.90400000000000003</v>
      </c>
      <c r="BQ630" s="10">
        <v>707</v>
      </c>
      <c r="BR630" s="10" t="s">
        <v>11</v>
      </c>
      <c r="BS630" s="10">
        <v>7.2430000000000003</v>
      </c>
      <c r="BT630" s="10">
        <v>2.5449999999999999</v>
      </c>
      <c r="BU630" s="10">
        <v>422.1318</v>
      </c>
      <c r="BV630" s="10">
        <v>10.5</v>
      </c>
      <c r="BW630" s="10">
        <v>0.94299999999999995</v>
      </c>
      <c r="BX630" s="10">
        <v>11.432</v>
      </c>
      <c r="BY630" s="10">
        <v>4.0270000000000001</v>
      </c>
      <c r="BZ630" s="10">
        <v>666.45650000000001</v>
      </c>
      <c r="CA630" s="10">
        <v>10.5</v>
      </c>
      <c r="CB630" s="10">
        <v>0.94299999999999995</v>
      </c>
      <c r="CC630" s="10">
        <v>11.645</v>
      </c>
      <c r="CD630" s="10">
        <v>3.6309999999999998</v>
      </c>
      <c r="CE630" s="10">
        <v>670.71379999999999</v>
      </c>
      <c r="CF630" s="10">
        <v>10.5</v>
      </c>
      <c r="CG630" s="10">
        <v>0.95499999999999996</v>
      </c>
      <c r="CH630" s="10">
        <v>707</v>
      </c>
      <c r="CI630" s="10" t="s">
        <v>11</v>
      </c>
      <c r="CJ630" s="10">
        <v>3.2629999999999999</v>
      </c>
      <c r="CK630" s="10">
        <v>2.129</v>
      </c>
      <c r="CL630" s="10">
        <v>214.23150000000001</v>
      </c>
      <c r="CM630" s="10">
        <v>10.5</v>
      </c>
      <c r="CN630" s="10">
        <v>0.83699999999999997</v>
      </c>
      <c r="CO630" s="10">
        <v>5.7190000000000003</v>
      </c>
      <c r="CP630" s="10">
        <v>2.726</v>
      </c>
      <c r="CQ630" s="10">
        <v>348.35989999999998</v>
      </c>
      <c r="CR630" s="10">
        <v>10.5</v>
      </c>
      <c r="CS630" s="10">
        <v>0.90300000000000002</v>
      </c>
      <c r="CT630" s="10">
        <v>5.9809999999999999</v>
      </c>
      <c r="CU630" s="10">
        <v>2.6739999999999999</v>
      </c>
      <c r="CV630" s="10">
        <v>360.24110000000002</v>
      </c>
      <c r="CW630" s="10">
        <v>10.5</v>
      </c>
      <c r="CX630" s="10">
        <v>0.91300000000000003</v>
      </c>
      <c r="CY630" s="10">
        <v>743</v>
      </c>
      <c r="CZ630" s="10" t="s">
        <v>309</v>
      </c>
      <c r="DA630" s="10">
        <v>1.7176</v>
      </c>
      <c r="DB630" s="10">
        <v>0.16880000000000001</v>
      </c>
      <c r="DC630" s="10">
        <v>96.741200000000006</v>
      </c>
      <c r="DD630" s="10">
        <v>10.3</v>
      </c>
      <c r="DE630" s="10">
        <v>1</v>
      </c>
      <c r="DF630" s="10">
        <v>1.738</v>
      </c>
      <c r="DG630" s="10">
        <v>0.17399999999999999</v>
      </c>
      <c r="DH630" s="10">
        <v>97.907899999999998</v>
      </c>
      <c r="DI630" s="10">
        <v>10.3</v>
      </c>
      <c r="DJ630" s="10">
        <v>1</v>
      </c>
      <c r="DK630" s="10">
        <v>1.722</v>
      </c>
      <c r="DL630" s="10">
        <v>0.16919999999999999</v>
      </c>
      <c r="DM630" s="10">
        <v>96.988799999999998</v>
      </c>
      <c r="DN630" s="10">
        <v>10.3</v>
      </c>
      <c r="DO630" s="10">
        <v>1</v>
      </c>
    </row>
    <row r="631" spans="1:119" x14ac:dyDescent="0.25">
      <c r="A631" s="10">
        <v>708</v>
      </c>
      <c r="B631" s="10" t="s">
        <v>285</v>
      </c>
      <c r="C631" s="10">
        <v>0.27</v>
      </c>
      <c r="D631" s="10">
        <v>0.12</v>
      </c>
      <c r="E631" s="10">
        <v>16.37</v>
      </c>
      <c r="F631" s="10">
        <v>10.5</v>
      </c>
      <c r="G631" s="10">
        <v>0.92</v>
      </c>
      <c r="H631" s="10">
        <v>0.24</v>
      </c>
      <c r="I631" s="10">
        <v>0.08</v>
      </c>
      <c r="J631" s="10">
        <v>14</v>
      </c>
      <c r="K631" s="10">
        <v>10.3</v>
      </c>
      <c r="L631" s="10">
        <v>0.95</v>
      </c>
      <c r="M631" s="10">
        <v>0.35</v>
      </c>
      <c r="N631" s="10">
        <v>0.12</v>
      </c>
      <c r="O631" s="10">
        <v>20.8</v>
      </c>
      <c r="P631" s="10">
        <v>10.3</v>
      </c>
      <c r="Q631" s="10">
        <v>0.95</v>
      </c>
      <c r="R631" s="10">
        <v>708</v>
      </c>
      <c r="S631" s="10" t="s">
        <v>285</v>
      </c>
      <c r="T631" s="10">
        <v>4.8099999999999997E-2</v>
      </c>
      <c r="U631" s="10">
        <v>2.58E-2</v>
      </c>
      <c r="V631" s="10">
        <v>3</v>
      </c>
      <c r="W631" s="10">
        <v>10.5</v>
      </c>
      <c r="Y631" s="10">
        <v>7.8600000000000003E-2</v>
      </c>
      <c r="Z631" s="10">
        <v>4.2200000000000001E-2</v>
      </c>
      <c r="AA631" s="10">
        <v>5</v>
      </c>
      <c r="AB631" s="10">
        <v>10.3</v>
      </c>
      <c r="AD631" s="10">
        <v>8.1900000000000001E-2</v>
      </c>
      <c r="AE631" s="10">
        <v>3.5400000000000001E-2</v>
      </c>
      <c r="AF631" s="10">
        <v>5</v>
      </c>
      <c r="AG631" s="10">
        <v>10.3</v>
      </c>
      <c r="AI631" s="10">
        <v>708</v>
      </c>
      <c r="AJ631" s="10" t="s">
        <v>285</v>
      </c>
      <c r="AK631" s="10">
        <v>0.2346</v>
      </c>
      <c r="AL631" s="10">
        <v>0.11700000000000001</v>
      </c>
      <c r="AM631" s="10">
        <v>14.2789</v>
      </c>
      <c r="AN631" s="10">
        <v>10.6</v>
      </c>
      <c r="AO631" s="10">
        <v>0.89</v>
      </c>
      <c r="AP631" s="10">
        <v>0.31909999999999999</v>
      </c>
      <c r="AQ631" s="10">
        <v>0.1181</v>
      </c>
      <c r="AR631" s="10">
        <v>18.709199999999999</v>
      </c>
      <c r="AS631" s="10">
        <v>10.5</v>
      </c>
      <c r="AT631" s="10">
        <v>0.94</v>
      </c>
      <c r="AU631" s="10">
        <v>0.31319999999999998</v>
      </c>
      <c r="AV631" s="10">
        <v>0.1101</v>
      </c>
      <c r="AW631" s="10">
        <v>18.254799999999999</v>
      </c>
      <c r="AX631" s="10">
        <v>10.5</v>
      </c>
      <c r="AY631" s="10">
        <v>0.94</v>
      </c>
      <c r="AZ631" s="10">
        <v>708</v>
      </c>
      <c r="BA631" s="10" t="s">
        <v>285</v>
      </c>
      <c r="BB631" s="10">
        <v>0.55520000000000003</v>
      </c>
      <c r="BC631" s="10">
        <v>0.26700000000000002</v>
      </c>
      <c r="BD631" s="10">
        <v>33.557200000000002</v>
      </c>
      <c r="BE631" s="10">
        <v>10.6</v>
      </c>
      <c r="BF631" s="10">
        <v>0.9</v>
      </c>
      <c r="BG631" s="10">
        <v>1.0509999999999999</v>
      </c>
      <c r="BH631" s="10">
        <v>0.3901</v>
      </c>
      <c r="BI631" s="10">
        <v>61.642299999999999</v>
      </c>
      <c r="BJ631" s="10">
        <v>10.5</v>
      </c>
      <c r="BK631" s="10">
        <v>0.94</v>
      </c>
      <c r="BL631" s="10">
        <v>2.53E-2</v>
      </c>
      <c r="BM631" s="10">
        <v>1.0800000000000001E-2</v>
      </c>
      <c r="BN631" s="10">
        <v>1.5096000000000001</v>
      </c>
      <c r="BO631" s="10">
        <v>10.5</v>
      </c>
      <c r="BP631" s="10">
        <v>0.92</v>
      </c>
      <c r="BQ631" s="10">
        <v>708</v>
      </c>
      <c r="BR631" s="10" t="s">
        <v>285</v>
      </c>
      <c r="BS631" s="10">
        <v>0.79430000000000001</v>
      </c>
      <c r="BT631" s="10">
        <v>0.1578</v>
      </c>
      <c r="BU631" s="10">
        <v>44.110100000000003</v>
      </c>
      <c r="BV631" s="10">
        <v>10.6</v>
      </c>
      <c r="BW631" s="10">
        <v>0.98</v>
      </c>
      <c r="BX631" s="10">
        <v>0.93820000000000003</v>
      </c>
      <c r="BY631" s="10">
        <v>0.17460000000000001</v>
      </c>
      <c r="BZ631" s="10">
        <v>52.471600000000002</v>
      </c>
      <c r="CA631" s="10">
        <v>10.5</v>
      </c>
      <c r="CB631" s="10">
        <v>0.98</v>
      </c>
      <c r="CC631" s="10">
        <v>1.1821999999999999</v>
      </c>
      <c r="CD631" s="10">
        <v>0.31459999999999999</v>
      </c>
      <c r="CE631" s="10">
        <v>67.263800000000003</v>
      </c>
      <c r="CF631" s="10">
        <v>10.5</v>
      </c>
      <c r="CG631" s="10">
        <v>0.97</v>
      </c>
      <c r="CH631" s="10">
        <v>708</v>
      </c>
      <c r="CI631" s="10" t="s">
        <v>285</v>
      </c>
      <c r="CJ631" s="10">
        <v>5.1200000000000002E-2</v>
      </c>
      <c r="CK631" s="10">
        <v>2.0199999999999999E-2</v>
      </c>
      <c r="CL631" s="10">
        <v>3</v>
      </c>
      <c r="CM631" s="10">
        <v>10.6</v>
      </c>
      <c r="CN631" s="10">
        <v>0.93</v>
      </c>
      <c r="CO631" s="10">
        <v>8.5400000000000004E-2</v>
      </c>
      <c r="CP631" s="10">
        <v>3.3700000000000001E-2</v>
      </c>
      <c r="CQ631" s="10">
        <v>5</v>
      </c>
      <c r="CR631" s="10">
        <v>10.6</v>
      </c>
      <c r="CS631" s="10">
        <v>0.93</v>
      </c>
      <c r="CT631" s="10">
        <v>8.5400000000000004E-2</v>
      </c>
      <c r="CU631" s="10">
        <v>3.3700000000000001E-2</v>
      </c>
      <c r="CV631" s="10">
        <v>5</v>
      </c>
      <c r="CW631" s="10">
        <v>10.6</v>
      </c>
      <c r="CX631" s="10">
        <v>0.93</v>
      </c>
      <c r="CY631" s="10">
        <v>744</v>
      </c>
      <c r="CZ631" s="10" t="s">
        <v>300</v>
      </c>
      <c r="DA631" s="10">
        <v>0.16109999999999999</v>
      </c>
      <c r="DB631" s="10">
        <v>2.06E-2</v>
      </c>
      <c r="DC631" s="10">
        <v>9.1051000000000002</v>
      </c>
      <c r="DD631" s="10">
        <v>10.3</v>
      </c>
      <c r="DE631" s="10">
        <v>0.99</v>
      </c>
      <c r="DF631" s="10">
        <v>0.3876</v>
      </c>
      <c r="DG631" s="10">
        <v>0.15</v>
      </c>
      <c r="DH631" s="10">
        <v>23.296500000000002</v>
      </c>
      <c r="DI631" s="10">
        <v>10.3</v>
      </c>
      <c r="DJ631" s="10">
        <v>0.93</v>
      </c>
      <c r="DK631" s="10">
        <v>0.28789999999999999</v>
      </c>
      <c r="DL631" s="10">
        <v>0.11459999999999999</v>
      </c>
      <c r="DM631" s="10">
        <v>17.369499999999999</v>
      </c>
      <c r="DN631" s="10">
        <v>10.3</v>
      </c>
      <c r="DO631" s="10">
        <v>0.93</v>
      </c>
    </row>
    <row r="632" spans="1:119" x14ac:dyDescent="0.25">
      <c r="A632" s="10">
        <v>709</v>
      </c>
      <c r="B632" s="10" t="s">
        <v>287</v>
      </c>
      <c r="C632" s="10">
        <v>0.16</v>
      </c>
      <c r="D632" s="10">
        <v>0.06</v>
      </c>
      <c r="E632" s="10">
        <v>9.17</v>
      </c>
      <c r="F632" s="10">
        <v>10.5</v>
      </c>
      <c r="G632" s="10">
        <v>0.94</v>
      </c>
      <c r="H632" s="10">
        <v>0.17</v>
      </c>
      <c r="I632" s="10">
        <v>0.06</v>
      </c>
      <c r="J632" s="10">
        <v>9.89</v>
      </c>
      <c r="K632" s="10">
        <v>10.3</v>
      </c>
      <c r="L632" s="10">
        <v>0.95</v>
      </c>
      <c r="M632" s="10">
        <v>0.24</v>
      </c>
      <c r="N632" s="10">
        <v>0.08</v>
      </c>
      <c r="O632" s="10">
        <v>13.89</v>
      </c>
      <c r="P632" s="10">
        <v>10.3</v>
      </c>
      <c r="Q632" s="10">
        <v>0.95</v>
      </c>
      <c r="R632" s="10">
        <v>709</v>
      </c>
      <c r="S632" s="10" t="s">
        <v>287</v>
      </c>
      <c r="T632" s="10">
        <v>5.0599999999999999E-2</v>
      </c>
      <c r="U632" s="10">
        <v>2.0299999999999999E-2</v>
      </c>
      <c r="V632" s="10">
        <v>3</v>
      </c>
      <c r="W632" s="10">
        <v>10.5</v>
      </c>
      <c r="Y632" s="10">
        <v>8.2799999999999999E-2</v>
      </c>
      <c r="Z632" s="10">
        <v>3.32E-2</v>
      </c>
      <c r="AA632" s="10">
        <v>5</v>
      </c>
      <c r="AB632" s="10">
        <v>10.3</v>
      </c>
      <c r="AD632" s="10">
        <v>8.2799999999999999E-2</v>
      </c>
      <c r="AE632" s="10">
        <v>3.32E-2</v>
      </c>
      <c r="AF632" s="10">
        <v>5</v>
      </c>
      <c r="AG632" s="10">
        <v>10.3</v>
      </c>
      <c r="AI632" s="10">
        <v>709</v>
      </c>
      <c r="AJ632" s="10" t="s">
        <v>287</v>
      </c>
      <c r="AK632" s="10">
        <v>0.1449</v>
      </c>
      <c r="AL632" s="10">
        <v>6.4000000000000001E-2</v>
      </c>
      <c r="AM632" s="10">
        <v>8.6278000000000006</v>
      </c>
      <c r="AN632" s="10">
        <v>10.6</v>
      </c>
      <c r="AO632" s="10">
        <v>0.91</v>
      </c>
      <c r="AP632" s="10">
        <v>0.18920000000000001</v>
      </c>
      <c r="AQ632" s="10">
        <v>7.5200000000000003E-2</v>
      </c>
      <c r="AR632" s="10">
        <v>11.195</v>
      </c>
      <c r="AS632" s="10">
        <v>10.5</v>
      </c>
      <c r="AT632" s="10">
        <v>0.93</v>
      </c>
      <c r="AU632" s="10">
        <v>0.2145</v>
      </c>
      <c r="AV632" s="10">
        <v>8.0500000000000002E-2</v>
      </c>
      <c r="AW632" s="10">
        <v>12.597799999999999</v>
      </c>
      <c r="AX632" s="10">
        <v>10.5</v>
      </c>
      <c r="AY632" s="10">
        <v>0.94</v>
      </c>
      <c r="AZ632" s="10">
        <v>709</v>
      </c>
      <c r="BA632" s="10" t="s">
        <v>287</v>
      </c>
      <c r="BB632" s="10">
        <v>4.2200000000000001E-2</v>
      </c>
      <c r="BC632" s="10">
        <v>4.8000000000000001E-2</v>
      </c>
      <c r="BD632" s="10">
        <v>3.4826999999999999</v>
      </c>
      <c r="BE632" s="10">
        <v>10.6</v>
      </c>
      <c r="BF632" s="10">
        <v>0.66</v>
      </c>
      <c r="BG632" s="10">
        <v>7.7700000000000005E-2</v>
      </c>
      <c r="BH632" s="10">
        <v>6.8199999999999997E-2</v>
      </c>
      <c r="BI632" s="10">
        <v>5.6840999999999999</v>
      </c>
      <c r="BJ632" s="10">
        <v>10.5</v>
      </c>
      <c r="BK632" s="10">
        <v>0.75</v>
      </c>
      <c r="BL632" s="10">
        <v>0.1191</v>
      </c>
      <c r="BM632" s="10">
        <v>8.3000000000000004E-2</v>
      </c>
      <c r="BN632" s="10">
        <v>7.9824000000000002</v>
      </c>
      <c r="BO632" s="10">
        <v>10.5</v>
      </c>
      <c r="BP632" s="10">
        <v>0.82</v>
      </c>
      <c r="BQ632" s="10">
        <v>709</v>
      </c>
      <c r="BR632" s="10" t="s">
        <v>287</v>
      </c>
      <c r="BS632" s="10">
        <v>0.1414</v>
      </c>
      <c r="BT632" s="10">
        <v>5.6000000000000001E-2</v>
      </c>
      <c r="BU632" s="10">
        <v>8.2835999999999999</v>
      </c>
      <c r="BV632" s="10">
        <v>10.6</v>
      </c>
      <c r="BW632" s="10">
        <v>0.93</v>
      </c>
      <c r="BX632" s="10">
        <v>0.2046</v>
      </c>
      <c r="BY632" s="10">
        <v>7.8399999999999997E-2</v>
      </c>
      <c r="BZ632" s="10">
        <v>12.047700000000001</v>
      </c>
      <c r="CA632" s="10">
        <v>10.5</v>
      </c>
      <c r="CB632" s="10">
        <v>0.93</v>
      </c>
      <c r="CC632" s="10">
        <v>0.2092</v>
      </c>
      <c r="CD632" s="10">
        <v>7.4399999999999994E-2</v>
      </c>
      <c r="CE632" s="10">
        <v>12.2088</v>
      </c>
      <c r="CF632" s="10">
        <v>10.5</v>
      </c>
      <c r="CG632" s="10">
        <v>0.94</v>
      </c>
      <c r="CH632" s="10">
        <v>709</v>
      </c>
      <c r="CI632" s="10" t="s">
        <v>287</v>
      </c>
      <c r="CJ632" s="10">
        <v>0</v>
      </c>
      <c r="CK632" s="10">
        <v>0</v>
      </c>
      <c r="CL632" s="10">
        <v>0</v>
      </c>
      <c r="CM632" s="10">
        <v>10.6</v>
      </c>
      <c r="CN632" s="10">
        <v>0</v>
      </c>
      <c r="CO632" s="10">
        <v>0</v>
      </c>
      <c r="CP632" s="10">
        <v>0</v>
      </c>
      <c r="CQ632" s="10">
        <v>0</v>
      </c>
      <c r="CR632" s="10">
        <v>10.6</v>
      </c>
      <c r="CS632" s="10">
        <v>0</v>
      </c>
      <c r="CT632" s="10">
        <v>0</v>
      </c>
      <c r="CU632" s="10">
        <v>0</v>
      </c>
      <c r="CV632" s="10">
        <v>0</v>
      </c>
      <c r="CW632" s="10">
        <v>10.6</v>
      </c>
      <c r="CX632" s="10">
        <v>0</v>
      </c>
      <c r="CY632" s="10">
        <v>745</v>
      </c>
      <c r="CZ632" s="10" t="s">
        <v>301</v>
      </c>
      <c r="DA632" s="10">
        <v>0.16289999999999999</v>
      </c>
      <c r="DB632" s="10">
        <v>1.26E-2</v>
      </c>
      <c r="DC632" s="10">
        <v>9.1584000000000003</v>
      </c>
      <c r="DD632" s="10">
        <v>10.3</v>
      </c>
      <c r="DE632" s="10">
        <v>1</v>
      </c>
      <c r="DF632" s="10">
        <v>0.1575</v>
      </c>
      <c r="DG632" s="10">
        <v>5.1000000000000004E-3</v>
      </c>
      <c r="DH632" s="10">
        <v>8.8330000000000002</v>
      </c>
      <c r="DI632" s="10">
        <v>10.3</v>
      </c>
      <c r="DJ632" s="10">
        <v>1</v>
      </c>
      <c r="DK632" s="10">
        <v>0.19139999999999999</v>
      </c>
      <c r="DL632" s="10">
        <v>1.35E-2</v>
      </c>
      <c r="DM632" s="10">
        <v>10.7553</v>
      </c>
      <c r="DN632" s="10">
        <v>10.3</v>
      </c>
      <c r="DO632" s="10">
        <v>1</v>
      </c>
    </row>
    <row r="633" spans="1:119" x14ac:dyDescent="0.25">
      <c r="A633" s="10">
        <v>710</v>
      </c>
      <c r="B633" s="10" t="s">
        <v>288</v>
      </c>
      <c r="C633" s="10">
        <v>1.51</v>
      </c>
      <c r="D633" s="10">
        <v>0.55000000000000004</v>
      </c>
      <c r="E633" s="10">
        <v>88.2</v>
      </c>
      <c r="F633" s="10">
        <v>10.5</v>
      </c>
      <c r="G633" s="10">
        <v>0.94</v>
      </c>
      <c r="H633" s="10">
        <v>2.31</v>
      </c>
      <c r="I633" s="10">
        <v>0.67</v>
      </c>
      <c r="J633" s="10">
        <v>135</v>
      </c>
      <c r="K633" s="10">
        <v>10.3</v>
      </c>
      <c r="L633" s="10">
        <v>0.96</v>
      </c>
      <c r="M633" s="10">
        <v>2.25</v>
      </c>
      <c r="N633" s="10">
        <v>0.56000000000000005</v>
      </c>
      <c r="O633" s="10">
        <v>130</v>
      </c>
      <c r="P633" s="10">
        <v>10.3</v>
      </c>
      <c r="Q633" s="10">
        <v>0.97</v>
      </c>
      <c r="R633" s="10">
        <v>710</v>
      </c>
      <c r="S633" s="10" t="s">
        <v>288</v>
      </c>
      <c r="T633" s="10">
        <v>1.0049999999999999</v>
      </c>
      <c r="U633" s="10">
        <v>0.42509999999999998</v>
      </c>
      <c r="V633" s="10">
        <v>60</v>
      </c>
      <c r="W633" s="10">
        <v>10.5</v>
      </c>
      <c r="Y633" s="10">
        <v>1.4787999999999999</v>
      </c>
      <c r="Z633" s="10">
        <v>0.62549999999999994</v>
      </c>
      <c r="AA633" s="10">
        <v>90</v>
      </c>
      <c r="AB633" s="10">
        <v>10.3</v>
      </c>
      <c r="AD633" s="10">
        <v>1.6431</v>
      </c>
      <c r="AE633" s="10">
        <v>0.69499999999999995</v>
      </c>
      <c r="AF633" s="10">
        <v>100</v>
      </c>
      <c r="AG633" s="10">
        <v>10.3</v>
      </c>
      <c r="AI633" s="10">
        <v>710</v>
      </c>
      <c r="AJ633" s="10" t="s">
        <v>288</v>
      </c>
      <c r="AK633" s="10">
        <v>1.7901</v>
      </c>
      <c r="AL633" s="10">
        <v>0.52900000000000003</v>
      </c>
      <c r="AM633" s="10">
        <v>101.6696</v>
      </c>
      <c r="AN633" s="10">
        <v>10.6</v>
      </c>
      <c r="AO633" s="10">
        <v>0.96</v>
      </c>
      <c r="AP633" s="10">
        <v>2.3420999999999998</v>
      </c>
      <c r="AQ633" s="10">
        <v>0.60089999999999999</v>
      </c>
      <c r="AR633" s="10">
        <v>132.95359999999999</v>
      </c>
      <c r="AS633" s="10">
        <v>10.5</v>
      </c>
      <c r="AT633" s="10">
        <v>0.97</v>
      </c>
      <c r="AU633" s="10">
        <v>2.8919999999999999</v>
      </c>
      <c r="AV633" s="10">
        <v>0.64629999999999999</v>
      </c>
      <c r="AW633" s="10">
        <v>162.9409</v>
      </c>
      <c r="AX633" s="10">
        <v>10.5</v>
      </c>
      <c r="AY633" s="10">
        <v>0.98</v>
      </c>
      <c r="AZ633" s="10">
        <v>710</v>
      </c>
      <c r="BA633" s="10" t="s">
        <v>288</v>
      </c>
      <c r="BB633" s="10">
        <v>0.63449999999999995</v>
      </c>
      <c r="BC633" s="10">
        <v>0.30520000000000003</v>
      </c>
      <c r="BD633" s="10">
        <v>38.351100000000002</v>
      </c>
      <c r="BE633" s="10">
        <v>10.6</v>
      </c>
      <c r="BF633" s="10">
        <v>0.9</v>
      </c>
      <c r="BG633" s="10">
        <v>1.0509999999999999</v>
      </c>
      <c r="BH633" s="10">
        <v>0.3901</v>
      </c>
      <c r="BI633" s="10">
        <v>61.642299999999999</v>
      </c>
      <c r="BJ633" s="10">
        <v>10.5</v>
      </c>
      <c r="BK633" s="10">
        <v>0.94</v>
      </c>
      <c r="BL633" s="10">
        <v>1.7645</v>
      </c>
      <c r="BM633" s="10">
        <v>0.42070000000000002</v>
      </c>
      <c r="BN633" s="10">
        <v>99.740700000000004</v>
      </c>
      <c r="BO633" s="10">
        <v>10.5</v>
      </c>
      <c r="BP633" s="10">
        <v>0.97</v>
      </c>
      <c r="BQ633" s="10">
        <v>710</v>
      </c>
      <c r="BR633" s="10" t="s">
        <v>288</v>
      </c>
      <c r="BS633" s="10">
        <v>0</v>
      </c>
      <c r="BT633" s="10">
        <v>0</v>
      </c>
      <c r="BU633" s="10">
        <v>0</v>
      </c>
      <c r="BV633" s="10">
        <v>10.6</v>
      </c>
      <c r="BW633" s="10">
        <v>0</v>
      </c>
      <c r="BX633" s="10">
        <v>0</v>
      </c>
      <c r="BY633" s="10">
        <v>0</v>
      </c>
      <c r="BZ633" s="10">
        <v>0</v>
      </c>
      <c r="CA633" s="10">
        <v>10.5</v>
      </c>
      <c r="CB633" s="10">
        <v>0</v>
      </c>
      <c r="CC633" s="10">
        <v>0</v>
      </c>
      <c r="CD633" s="10">
        <v>0</v>
      </c>
      <c r="CE633" s="10">
        <v>0</v>
      </c>
      <c r="CF633" s="10">
        <v>10.5</v>
      </c>
      <c r="CG633" s="10">
        <v>0</v>
      </c>
      <c r="CH633" s="10">
        <v>710</v>
      </c>
      <c r="CI633" s="10" t="s">
        <v>288</v>
      </c>
      <c r="CJ633" s="10">
        <v>1.2465999999999999</v>
      </c>
      <c r="CK633" s="10">
        <v>0.31240000000000001</v>
      </c>
      <c r="CL633" s="10">
        <v>70</v>
      </c>
      <c r="CM633" s="10">
        <v>10.6</v>
      </c>
      <c r="CN633" s="10">
        <v>0.97</v>
      </c>
      <c r="CO633" s="10">
        <v>1.7808999999999999</v>
      </c>
      <c r="CP633" s="10">
        <v>0.44629999999999997</v>
      </c>
      <c r="CQ633" s="10">
        <v>100</v>
      </c>
      <c r="CR633" s="10">
        <v>10.6</v>
      </c>
      <c r="CS633" s="10">
        <v>0.97</v>
      </c>
      <c r="CT633" s="10">
        <v>2.0691000000000002</v>
      </c>
      <c r="CU633" s="10">
        <v>0.42020000000000002</v>
      </c>
      <c r="CV633" s="10">
        <v>115</v>
      </c>
      <c r="CW633" s="10">
        <v>10.6</v>
      </c>
      <c r="CX633" s="10">
        <v>0.98</v>
      </c>
      <c r="CY633" s="10">
        <v>746</v>
      </c>
      <c r="CZ633" s="10" t="s">
        <v>316</v>
      </c>
      <c r="DA633" s="10">
        <v>0</v>
      </c>
      <c r="DB633" s="10">
        <v>0</v>
      </c>
      <c r="DC633" s="10">
        <v>0</v>
      </c>
      <c r="DD633" s="10">
        <v>10.3</v>
      </c>
      <c r="DE633" s="10">
        <v>0</v>
      </c>
      <c r="DF633" s="10">
        <v>0</v>
      </c>
      <c r="DG633" s="10">
        <v>0</v>
      </c>
      <c r="DH633" s="10">
        <v>0</v>
      </c>
      <c r="DI633" s="10">
        <v>10.3</v>
      </c>
      <c r="DJ633" s="10">
        <v>0</v>
      </c>
      <c r="DK633" s="10">
        <v>0</v>
      </c>
      <c r="DL633" s="10">
        <v>0</v>
      </c>
      <c r="DM633" s="10">
        <v>0</v>
      </c>
      <c r="DN633" s="10">
        <v>10.3</v>
      </c>
      <c r="DO633" s="10">
        <v>0</v>
      </c>
    </row>
    <row r="634" spans="1:119" x14ac:dyDescent="0.25">
      <c r="A634" s="10">
        <v>711</v>
      </c>
      <c r="B634" s="10" t="s">
        <v>289</v>
      </c>
      <c r="C634" s="10">
        <v>0</v>
      </c>
      <c r="D634" s="10">
        <v>0</v>
      </c>
      <c r="E634" s="10">
        <v>0</v>
      </c>
      <c r="F634" s="10">
        <v>10.5</v>
      </c>
      <c r="G634" s="10">
        <v>0</v>
      </c>
      <c r="H634" s="10">
        <v>0</v>
      </c>
      <c r="I634" s="10">
        <v>0</v>
      </c>
      <c r="J634" s="10">
        <v>0</v>
      </c>
      <c r="K634" s="10">
        <v>10.3</v>
      </c>
      <c r="L634" s="10">
        <v>0</v>
      </c>
      <c r="M634" s="10">
        <v>0</v>
      </c>
      <c r="N634" s="10">
        <v>0</v>
      </c>
      <c r="O634" s="10">
        <v>0</v>
      </c>
      <c r="P634" s="10">
        <v>10.3</v>
      </c>
      <c r="Q634" s="10">
        <v>0</v>
      </c>
      <c r="R634" s="10">
        <v>711</v>
      </c>
      <c r="S634" s="10" t="s">
        <v>289</v>
      </c>
      <c r="T634" s="10">
        <v>0</v>
      </c>
      <c r="U634" s="10">
        <v>0</v>
      </c>
      <c r="V634" s="10">
        <v>0</v>
      </c>
      <c r="W634" s="10">
        <v>10.5</v>
      </c>
      <c r="Y634" s="10">
        <v>0</v>
      </c>
      <c r="Z634" s="10">
        <v>0</v>
      </c>
      <c r="AA634" s="10">
        <v>0</v>
      </c>
      <c r="AB634" s="10">
        <v>10.3</v>
      </c>
      <c r="AD634" s="10">
        <v>0</v>
      </c>
      <c r="AE634" s="10">
        <v>0</v>
      </c>
      <c r="AF634" s="10">
        <v>0</v>
      </c>
      <c r="AG634" s="10">
        <v>10.3</v>
      </c>
      <c r="AI634" s="10">
        <v>711</v>
      </c>
      <c r="AJ634" s="10" t="s">
        <v>289</v>
      </c>
      <c r="AK634" s="10">
        <v>0</v>
      </c>
      <c r="AL634" s="10">
        <v>0</v>
      </c>
      <c r="AM634" s="10">
        <v>0</v>
      </c>
      <c r="AN634" s="10">
        <v>10.6</v>
      </c>
      <c r="AO634" s="10">
        <v>0</v>
      </c>
      <c r="AP634" s="10">
        <v>0</v>
      </c>
      <c r="AQ634" s="10">
        <v>0</v>
      </c>
      <c r="AR634" s="10">
        <v>0</v>
      </c>
      <c r="AS634" s="10">
        <v>10.5</v>
      </c>
      <c r="AT634" s="10">
        <v>0</v>
      </c>
      <c r="AU634" s="10">
        <v>0</v>
      </c>
      <c r="AV634" s="10">
        <v>0</v>
      </c>
      <c r="AW634" s="10">
        <v>0</v>
      </c>
      <c r="AX634" s="10">
        <v>10.5</v>
      </c>
      <c r="AY634" s="10">
        <v>0</v>
      </c>
      <c r="AZ634" s="10">
        <v>711</v>
      </c>
      <c r="BA634" s="10" t="s">
        <v>289</v>
      </c>
      <c r="BB634" s="10">
        <v>0</v>
      </c>
      <c r="BC634" s="10">
        <v>0</v>
      </c>
      <c r="BD634" s="10">
        <v>0</v>
      </c>
      <c r="BE634" s="10">
        <v>10.6</v>
      </c>
      <c r="BF634" s="10">
        <v>0</v>
      </c>
      <c r="BG634" s="10">
        <v>0</v>
      </c>
      <c r="BH634" s="10">
        <v>0</v>
      </c>
      <c r="BI634" s="10">
        <v>0</v>
      </c>
      <c r="BJ634" s="10">
        <v>10.5</v>
      </c>
      <c r="BK634" s="10">
        <v>0</v>
      </c>
      <c r="BL634" s="10">
        <v>0</v>
      </c>
      <c r="BM634" s="10">
        <v>0</v>
      </c>
      <c r="BN634" s="10">
        <v>0</v>
      </c>
      <c r="BO634" s="10">
        <v>10.5</v>
      </c>
      <c r="BP634" s="10">
        <v>0</v>
      </c>
      <c r="BQ634" s="10">
        <v>711</v>
      </c>
      <c r="BR634" s="10" t="s">
        <v>289</v>
      </c>
      <c r="BS634" s="10">
        <v>0</v>
      </c>
      <c r="BT634" s="10">
        <v>0</v>
      </c>
      <c r="BU634" s="10">
        <v>0</v>
      </c>
      <c r="BV634" s="10">
        <v>10.6</v>
      </c>
      <c r="BW634" s="10">
        <v>0</v>
      </c>
      <c r="BX634" s="10">
        <v>0</v>
      </c>
      <c r="BY634" s="10">
        <v>0</v>
      </c>
      <c r="BZ634" s="10">
        <v>0</v>
      </c>
      <c r="CA634" s="10">
        <v>10.5</v>
      </c>
      <c r="CB634" s="10">
        <v>0</v>
      </c>
      <c r="CC634" s="10">
        <v>0</v>
      </c>
      <c r="CD634" s="10">
        <v>0</v>
      </c>
      <c r="CE634" s="10">
        <v>0</v>
      </c>
      <c r="CF634" s="10">
        <v>10.5</v>
      </c>
      <c r="CG634" s="10">
        <v>0</v>
      </c>
      <c r="CH634" s="10">
        <v>711</v>
      </c>
      <c r="CI634" s="10" t="s">
        <v>289</v>
      </c>
      <c r="CJ634" s="10">
        <v>0</v>
      </c>
      <c r="CK634" s="10">
        <v>0</v>
      </c>
      <c r="CL634" s="10">
        <v>0</v>
      </c>
      <c r="CM634" s="10">
        <v>10.6</v>
      </c>
      <c r="CN634" s="10">
        <v>0</v>
      </c>
      <c r="CO634" s="10">
        <v>0</v>
      </c>
      <c r="CP634" s="10">
        <v>0</v>
      </c>
      <c r="CQ634" s="10">
        <v>0</v>
      </c>
      <c r="CR634" s="10">
        <v>10.6</v>
      </c>
      <c r="CS634" s="10">
        <v>0</v>
      </c>
      <c r="CT634" s="10">
        <v>0</v>
      </c>
      <c r="CU634" s="10">
        <v>0</v>
      </c>
      <c r="CV634" s="10">
        <v>0</v>
      </c>
      <c r="CW634" s="10">
        <v>10.6</v>
      </c>
      <c r="CX634" s="10">
        <v>0</v>
      </c>
      <c r="CY634" s="10">
        <v>747</v>
      </c>
      <c r="CZ634" s="10" t="s">
        <v>311</v>
      </c>
      <c r="DA634" s="10">
        <v>1.6999999999999999E-3</v>
      </c>
      <c r="DB634" s="10">
        <v>0</v>
      </c>
      <c r="DC634" s="10">
        <v>9.4200000000000006E-2</v>
      </c>
      <c r="DD634" s="10">
        <v>10.3</v>
      </c>
      <c r="DE634" s="10">
        <v>1</v>
      </c>
      <c r="DF634" s="10">
        <v>1.6000000000000001E-3</v>
      </c>
      <c r="DG634" s="10">
        <v>0</v>
      </c>
      <c r="DH634" s="10">
        <v>9.1899999999999996E-2</v>
      </c>
      <c r="DI634" s="10">
        <v>10.3</v>
      </c>
      <c r="DJ634" s="10">
        <v>1</v>
      </c>
      <c r="DK634" s="10">
        <v>1.6000000000000001E-3</v>
      </c>
      <c r="DL634" s="10">
        <v>0</v>
      </c>
      <c r="DM634" s="10">
        <v>9.1899999999999996E-2</v>
      </c>
      <c r="DN634" s="10">
        <v>10.3</v>
      </c>
      <c r="DO634" s="10">
        <v>1</v>
      </c>
    </row>
    <row r="635" spans="1:119" x14ac:dyDescent="0.25">
      <c r="A635" s="10">
        <v>712</v>
      </c>
      <c r="B635" s="10" t="s">
        <v>306</v>
      </c>
      <c r="C635" s="10">
        <v>0.7</v>
      </c>
      <c r="D635" s="10">
        <v>0.26</v>
      </c>
      <c r="E635" s="10">
        <v>41.16</v>
      </c>
      <c r="F635" s="10">
        <v>10.5</v>
      </c>
      <c r="G635" s="10">
        <v>0.94</v>
      </c>
      <c r="H635" s="10">
        <v>0.56999999999999995</v>
      </c>
      <c r="I635" s="10">
        <v>0.17</v>
      </c>
      <c r="J635" s="10">
        <v>33.5</v>
      </c>
      <c r="K635" s="10">
        <v>10.3</v>
      </c>
      <c r="L635" s="10">
        <v>0.96</v>
      </c>
      <c r="M635" s="10">
        <v>0.72</v>
      </c>
      <c r="N635" s="10">
        <v>0.15</v>
      </c>
      <c r="O635" s="10">
        <v>41.2</v>
      </c>
      <c r="P635" s="10">
        <v>10.3</v>
      </c>
      <c r="Q635" s="10">
        <v>0.98</v>
      </c>
      <c r="R635" s="10">
        <v>712</v>
      </c>
      <c r="S635" s="10" t="s">
        <v>306</v>
      </c>
      <c r="T635" s="10">
        <v>0.50249999999999995</v>
      </c>
      <c r="U635" s="10">
        <v>0.21249999999999999</v>
      </c>
      <c r="V635" s="10">
        <v>30</v>
      </c>
      <c r="W635" s="10">
        <v>10.5</v>
      </c>
      <c r="Y635" s="10">
        <v>0.68510000000000004</v>
      </c>
      <c r="Z635" s="10">
        <v>0.19980000000000001</v>
      </c>
      <c r="AA635" s="10">
        <v>40</v>
      </c>
      <c r="AB635" s="10">
        <v>10.3</v>
      </c>
      <c r="AD635" s="10">
        <v>0.78669999999999995</v>
      </c>
      <c r="AE635" s="10">
        <v>0.1598</v>
      </c>
      <c r="AF635" s="10">
        <v>45</v>
      </c>
      <c r="AG635" s="10">
        <v>10.3</v>
      </c>
      <c r="AI635" s="10">
        <v>712</v>
      </c>
      <c r="AJ635" s="10" t="s">
        <v>306</v>
      </c>
      <c r="AK635" s="10">
        <v>0.90590000000000004</v>
      </c>
      <c r="AL635" s="10">
        <v>0.438</v>
      </c>
      <c r="AM635" s="10">
        <v>54.8063</v>
      </c>
      <c r="AN635" s="10">
        <v>10.6</v>
      </c>
      <c r="AO635" s="10">
        <v>0.9</v>
      </c>
      <c r="AP635" s="10">
        <v>0.95630000000000004</v>
      </c>
      <c r="AQ635" s="10">
        <v>0.44309999999999999</v>
      </c>
      <c r="AR635" s="10">
        <v>57.953699999999998</v>
      </c>
      <c r="AS635" s="10">
        <v>10.5</v>
      </c>
      <c r="AT635" s="10">
        <v>0.91</v>
      </c>
      <c r="AU635" s="10">
        <v>1.0384</v>
      </c>
      <c r="AV635" s="10">
        <v>0.43930000000000002</v>
      </c>
      <c r="AW635" s="10">
        <v>61.997500000000002</v>
      </c>
      <c r="AX635" s="10">
        <v>10.5</v>
      </c>
      <c r="AY635" s="10">
        <v>0.92</v>
      </c>
      <c r="AZ635" s="10">
        <v>712</v>
      </c>
      <c r="BA635" s="10" t="s">
        <v>306</v>
      </c>
      <c r="BB635" s="10">
        <v>0.29759999999999998</v>
      </c>
      <c r="BC635" s="10">
        <v>0.26019999999999999</v>
      </c>
      <c r="BD635" s="10">
        <v>21.534600000000001</v>
      </c>
      <c r="BE635" s="10">
        <v>10.6</v>
      </c>
      <c r="BF635" s="10">
        <v>0.75</v>
      </c>
      <c r="BG635" s="10">
        <v>0.32869999999999999</v>
      </c>
      <c r="BH635" s="10">
        <v>0.2218</v>
      </c>
      <c r="BI635" s="10">
        <v>21.800999999999998</v>
      </c>
      <c r="BJ635" s="10">
        <v>10.5</v>
      </c>
      <c r="BK635" s="10">
        <v>0.83</v>
      </c>
      <c r="BL635" s="10">
        <v>0.25209999999999999</v>
      </c>
      <c r="BM635" s="10">
        <v>0.13489999999999999</v>
      </c>
      <c r="BN635" s="10">
        <v>15.719200000000001</v>
      </c>
      <c r="BO635" s="10">
        <v>10.5</v>
      </c>
      <c r="BP635" s="10">
        <v>0.88</v>
      </c>
      <c r="BQ635" s="10">
        <v>712</v>
      </c>
      <c r="BR635" s="10" t="s">
        <v>306</v>
      </c>
      <c r="BS635" s="10">
        <v>0</v>
      </c>
      <c r="BT635" s="10">
        <v>0</v>
      </c>
      <c r="BU635" s="10">
        <v>0</v>
      </c>
      <c r="BV635" s="10">
        <v>10.6</v>
      </c>
      <c r="BW635" s="10">
        <v>0</v>
      </c>
      <c r="BX635" s="10">
        <v>0</v>
      </c>
      <c r="BY635" s="10">
        <v>0</v>
      </c>
      <c r="BZ635" s="10">
        <v>0</v>
      </c>
      <c r="CA635" s="10">
        <v>10.5</v>
      </c>
      <c r="CB635" s="10">
        <v>0</v>
      </c>
      <c r="CC635" s="10">
        <v>0</v>
      </c>
      <c r="CD635" s="10">
        <v>0</v>
      </c>
      <c r="CE635" s="10">
        <v>0</v>
      </c>
      <c r="CF635" s="10">
        <v>10.5</v>
      </c>
      <c r="CG635" s="10">
        <v>0</v>
      </c>
      <c r="CH635" s="10">
        <v>712</v>
      </c>
      <c r="CI635" s="10" t="s">
        <v>306</v>
      </c>
      <c r="CJ635" s="10">
        <v>0.70279999999999998</v>
      </c>
      <c r="CK635" s="10">
        <v>0.54669999999999996</v>
      </c>
      <c r="CL635" s="10">
        <v>48.498699999999999</v>
      </c>
      <c r="CM635" s="10">
        <v>10.6</v>
      </c>
      <c r="CN635" s="10">
        <v>0.79</v>
      </c>
      <c r="CO635" s="10">
        <v>0.73199999999999998</v>
      </c>
      <c r="CP635" s="10">
        <v>0.44840000000000002</v>
      </c>
      <c r="CQ635" s="10">
        <v>46.753700000000002</v>
      </c>
      <c r="CR635" s="10">
        <v>10.6</v>
      </c>
      <c r="CS635" s="10">
        <v>0.85</v>
      </c>
      <c r="CT635" s="10">
        <v>0.73370000000000002</v>
      </c>
      <c r="CU635" s="10">
        <v>0.43659999999999999</v>
      </c>
      <c r="CV635" s="10">
        <v>46.504300000000001</v>
      </c>
      <c r="CW635" s="10">
        <v>10.6</v>
      </c>
      <c r="CX635" s="10">
        <v>0.86</v>
      </c>
      <c r="CY635" s="10">
        <v>3201</v>
      </c>
      <c r="CZ635" s="10" t="s">
        <v>285</v>
      </c>
      <c r="DA635" s="10">
        <v>0.48880000000000001</v>
      </c>
      <c r="DB635" s="10">
        <v>3.7999999999999999E-2</v>
      </c>
      <c r="DC635" s="10">
        <v>26.958100000000002</v>
      </c>
      <c r="DD635" s="10">
        <v>10.5</v>
      </c>
      <c r="DE635" s="10">
        <v>1</v>
      </c>
      <c r="DF635" s="10">
        <v>0.46879999999999999</v>
      </c>
      <c r="DG635" s="10">
        <v>3.6799999999999999E-2</v>
      </c>
      <c r="DH635" s="10">
        <v>25.8566</v>
      </c>
      <c r="DI635" s="10">
        <v>10.5</v>
      </c>
      <c r="DJ635" s="10">
        <v>1</v>
      </c>
      <c r="DK635" s="10">
        <v>0.50480000000000003</v>
      </c>
      <c r="DL635" s="10">
        <v>0.04</v>
      </c>
      <c r="DM635" s="10">
        <v>27.843800000000002</v>
      </c>
      <c r="DN635" s="10">
        <v>10.5</v>
      </c>
      <c r="DO635" s="10">
        <v>1</v>
      </c>
    </row>
    <row r="636" spans="1:119" x14ac:dyDescent="0.25">
      <c r="A636" s="10">
        <v>713</v>
      </c>
      <c r="B636" s="10" t="s">
        <v>307</v>
      </c>
      <c r="C636" s="10">
        <v>1.71</v>
      </c>
      <c r="D636" s="10">
        <v>0.5</v>
      </c>
      <c r="E636" s="10">
        <v>98</v>
      </c>
      <c r="F636" s="10">
        <v>10.5</v>
      </c>
      <c r="G636" s="10">
        <v>0.96</v>
      </c>
      <c r="H636" s="10">
        <v>2.52</v>
      </c>
      <c r="I636" s="10">
        <v>0.91</v>
      </c>
      <c r="J636" s="10">
        <v>150</v>
      </c>
      <c r="K636" s="10">
        <v>10.3</v>
      </c>
      <c r="L636" s="10">
        <v>0.94</v>
      </c>
      <c r="M636" s="10">
        <v>2.52</v>
      </c>
      <c r="N636" s="10">
        <v>0.91</v>
      </c>
      <c r="O636" s="10">
        <v>150</v>
      </c>
      <c r="P636" s="10">
        <v>10.3</v>
      </c>
      <c r="Q636" s="10">
        <v>0.94</v>
      </c>
      <c r="R636" s="10">
        <v>713</v>
      </c>
      <c r="S636" s="10" t="s">
        <v>307</v>
      </c>
      <c r="T636" s="10">
        <v>1.0475000000000001</v>
      </c>
      <c r="U636" s="10">
        <v>0.30549999999999999</v>
      </c>
      <c r="V636" s="10">
        <v>60</v>
      </c>
      <c r="W636" s="10">
        <v>10.5</v>
      </c>
      <c r="Y636" s="10">
        <v>1.3415999999999999</v>
      </c>
      <c r="Z636" s="10">
        <v>0.4869</v>
      </c>
      <c r="AA636" s="10">
        <v>80</v>
      </c>
      <c r="AB636" s="10">
        <v>10.3</v>
      </c>
      <c r="AD636" s="10">
        <v>1.1738999999999999</v>
      </c>
      <c r="AE636" s="10">
        <v>0.42609999999999998</v>
      </c>
      <c r="AF636" s="10">
        <v>70</v>
      </c>
      <c r="AG636" s="10">
        <v>10.3</v>
      </c>
      <c r="AI636" s="10">
        <v>713</v>
      </c>
      <c r="AJ636" s="10" t="s">
        <v>307</v>
      </c>
      <c r="AK636" s="10">
        <v>1.4372</v>
      </c>
      <c r="AL636" s="10">
        <v>0.27500000000000002</v>
      </c>
      <c r="AM636" s="10">
        <v>79.700100000000006</v>
      </c>
      <c r="AN636" s="10">
        <v>10.6</v>
      </c>
      <c r="AO636" s="10">
        <v>0.98</v>
      </c>
      <c r="AP636" s="10">
        <v>1.6823999999999999</v>
      </c>
      <c r="AQ636" s="10">
        <v>0.2989</v>
      </c>
      <c r="AR636" s="10">
        <v>93.956800000000001</v>
      </c>
      <c r="AS636" s="10">
        <v>10.5</v>
      </c>
      <c r="AT636" s="10">
        <v>0.98</v>
      </c>
      <c r="AU636" s="10">
        <v>1.7238</v>
      </c>
      <c r="AV636" s="10">
        <v>0.29759999999999998</v>
      </c>
      <c r="AW636" s="10">
        <v>96.186899999999994</v>
      </c>
      <c r="AX636" s="10">
        <v>10.5</v>
      </c>
      <c r="AY636" s="10">
        <v>0.99</v>
      </c>
      <c r="AZ636" s="10">
        <v>713</v>
      </c>
      <c r="BA636" s="10" t="s">
        <v>307</v>
      </c>
      <c r="BB636" s="10">
        <v>0.157</v>
      </c>
      <c r="BC636" s="10">
        <v>8.7900000000000006E-2</v>
      </c>
      <c r="BD636" s="10">
        <v>9.7996999999999996</v>
      </c>
      <c r="BE636" s="10">
        <v>10.6</v>
      </c>
      <c r="BF636" s="10">
        <v>0.87</v>
      </c>
      <c r="BG636" s="10">
        <v>0.1716</v>
      </c>
      <c r="BH636" s="10">
        <v>8.3500000000000005E-2</v>
      </c>
      <c r="BI636" s="10">
        <v>10.491300000000001</v>
      </c>
      <c r="BJ636" s="10">
        <v>10.5</v>
      </c>
      <c r="BK636" s="10">
        <v>0.9</v>
      </c>
      <c r="BL636" s="10">
        <v>0.3947</v>
      </c>
      <c r="BM636" s="10">
        <v>0.15240000000000001</v>
      </c>
      <c r="BN636" s="10">
        <v>23.264600000000002</v>
      </c>
      <c r="BO636" s="10">
        <v>10.5</v>
      </c>
      <c r="BP636" s="10">
        <v>0.93</v>
      </c>
      <c r="BQ636" s="10">
        <v>713</v>
      </c>
      <c r="BR636" s="10" t="s">
        <v>307</v>
      </c>
      <c r="BS636" s="10">
        <v>1.9483999999999999</v>
      </c>
      <c r="BT636" s="10">
        <v>0.51500000000000001</v>
      </c>
      <c r="BU636" s="10">
        <v>109.7675</v>
      </c>
      <c r="BV636" s="10">
        <v>10.6</v>
      </c>
      <c r="BW636" s="10">
        <v>0.97</v>
      </c>
      <c r="BX636" s="10">
        <v>2.9927000000000001</v>
      </c>
      <c r="BY636" s="10">
        <v>0.8609</v>
      </c>
      <c r="BZ636" s="10">
        <v>171.22989999999999</v>
      </c>
      <c r="CA636" s="10">
        <v>10.5</v>
      </c>
      <c r="CB636" s="10">
        <v>0.96</v>
      </c>
      <c r="CC636" s="10">
        <v>2.4586000000000001</v>
      </c>
      <c r="CD636" s="10">
        <v>0.65090000000000003</v>
      </c>
      <c r="CE636" s="10">
        <v>139.84719999999999</v>
      </c>
      <c r="CF636" s="10">
        <v>10.5</v>
      </c>
      <c r="CG636" s="10">
        <v>0.97</v>
      </c>
      <c r="CH636" s="10">
        <v>713</v>
      </c>
      <c r="CI636" s="10" t="s">
        <v>307</v>
      </c>
      <c r="CJ636" s="10">
        <v>0.87319999999999998</v>
      </c>
      <c r="CK636" s="10">
        <v>0.75660000000000005</v>
      </c>
      <c r="CL636" s="10">
        <v>62.932000000000002</v>
      </c>
      <c r="CM636" s="10">
        <v>10.6</v>
      </c>
      <c r="CN636" s="10">
        <v>0.76</v>
      </c>
      <c r="CO636" s="10">
        <v>1.2942</v>
      </c>
      <c r="CP636" s="10">
        <v>0.85699999999999998</v>
      </c>
      <c r="CQ636" s="10">
        <v>84.544399999999996</v>
      </c>
      <c r="CR636" s="10">
        <v>10.6</v>
      </c>
      <c r="CS636" s="10">
        <v>0.83</v>
      </c>
      <c r="CT636" s="10">
        <v>1.1437999999999999</v>
      </c>
      <c r="CU636" s="10">
        <v>0.58599999999999997</v>
      </c>
      <c r="CV636" s="10">
        <v>70</v>
      </c>
      <c r="CW636" s="10">
        <v>10.6</v>
      </c>
      <c r="CX636" s="10">
        <v>0.89</v>
      </c>
      <c r="CY636" s="10">
        <v>748</v>
      </c>
      <c r="CZ636" s="10" t="s">
        <v>286</v>
      </c>
      <c r="DA636" s="10">
        <v>8.09E-2</v>
      </c>
      <c r="DB636" s="10">
        <v>4.1500000000000002E-2</v>
      </c>
      <c r="DC636" s="10">
        <v>5</v>
      </c>
      <c r="DD636" s="10">
        <v>10.5</v>
      </c>
      <c r="DE636" s="10">
        <v>0.89</v>
      </c>
      <c r="DF636" s="10">
        <v>8.09E-2</v>
      </c>
      <c r="DG636" s="10">
        <v>4.1500000000000002E-2</v>
      </c>
      <c r="DH636" s="10">
        <v>5</v>
      </c>
      <c r="DI636" s="10">
        <v>10.5</v>
      </c>
      <c r="DJ636" s="10">
        <v>0.89</v>
      </c>
      <c r="DK636" s="10">
        <v>8.09E-2</v>
      </c>
      <c r="DL636" s="10">
        <v>4.1500000000000002E-2</v>
      </c>
      <c r="DM636" s="10">
        <v>5</v>
      </c>
      <c r="DN636" s="10">
        <v>10.5</v>
      </c>
      <c r="DO636" s="10">
        <v>0.89</v>
      </c>
    </row>
    <row r="637" spans="1:119" x14ac:dyDescent="0.25">
      <c r="A637" s="10">
        <v>714</v>
      </c>
      <c r="B637" s="10" t="s">
        <v>293</v>
      </c>
      <c r="C637" s="10">
        <v>0.7</v>
      </c>
      <c r="D637" s="10">
        <v>0.14000000000000001</v>
      </c>
      <c r="E637" s="10">
        <v>39.200000000000003</v>
      </c>
      <c r="F637" s="10">
        <v>10.5</v>
      </c>
      <c r="G637" s="10">
        <v>0.98</v>
      </c>
      <c r="H637" s="10">
        <v>0.95</v>
      </c>
      <c r="I637" s="10">
        <v>0.24</v>
      </c>
      <c r="J637" s="10">
        <v>55</v>
      </c>
      <c r="K637" s="10">
        <v>10.3</v>
      </c>
      <c r="L637" s="10">
        <v>0.97</v>
      </c>
      <c r="M637" s="10">
        <v>0.95</v>
      </c>
      <c r="N637" s="10">
        <v>0.24</v>
      </c>
      <c r="O637" s="10">
        <v>55</v>
      </c>
      <c r="P637" s="10">
        <v>10.3</v>
      </c>
      <c r="Q637" s="10">
        <v>0.97</v>
      </c>
      <c r="R637" s="10">
        <v>714</v>
      </c>
      <c r="S637" s="10" t="s">
        <v>293</v>
      </c>
      <c r="T637" s="10">
        <v>3.5200000000000002E-2</v>
      </c>
      <c r="U637" s="10">
        <v>1.7000000000000001E-2</v>
      </c>
      <c r="V637" s="10">
        <v>2.15</v>
      </c>
      <c r="W637" s="10">
        <v>10.5</v>
      </c>
      <c r="Y637" s="10">
        <v>9.4200000000000006E-2</v>
      </c>
      <c r="Z637" s="10">
        <v>4.5600000000000002E-2</v>
      </c>
      <c r="AA637" s="10">
        <v>5.87</v>
      </c>
      <c r="AB637" s="10">
        <v>10.3</v>
      </c>
      <c r="AD637" s="10">
        <v>5.1499999999999997E-2</v>
      </c>
      <c r="AE637" s="10">
        <v>1.46E-2</v>
      </c>
      <c r="AF637" s="10">
        <v>3</v>
      </c>
      <c r="AG637" s="10">
        <v>10.3</v>
      </c>
      <c r="AI637" s="10">
        <v>714</v>
      </c>
      <c r="AJ637" s="10" t="s">
        <v>293</v>
      </c>
      <c r="AK637" s="10">
        <v>0.78959999999999997</v>
      </c>
      <c r="AL637" s="10">
        <v>0.27200000000000002</v>
      </c>
      <c r="AM637" s="10">
        <v>45.487400000000001</v>
      </c>
      <c r="AN637" s="10">
        <v>10.6</v>
      </c>
      <c r="AO637" s="10">
        <v>0.95</v>
      </c>
      <c r="AP637" s="10">
        <v>1.1034999999999999</v>
      </c>
      <c r="AQ637" s="10">
        <v>0.34699999999999998</v>
      </c>
      <c r="AR637" s="10">
        <v>63.606299999999997</v>
      </c>
      <c r="AS637" s="10">
        <v>10.5</v>
      </c>
      <c r="AT637" s="10">
        <v>0.95</v>
      </c>
      <c r="AU637" s="10">
        <v>1.2894000000000001</v>
      </c>
      <c r="AV637" s="10">
        <v>0.30780000000000002</v>
      </c>
      <c r="AW637" s="10">
        <v>72.891099999999994</v>
      </c>
      <c r="AX637" s="10">
        <v>10.5</v>
      </c>
      <c r="AY637" s="10">
        <v>0.97</v>
      </c>
      <c r="AZ637" s="10">
        <v>714</v>
      </c>
      <c r="BA637" s="10" t="s">
        <v>293</v>
      </c>
      <c r="BB637" s="10">
        <v>0.21340000000000001</v>
      </c>
      <c r="BC637" s="10">
        <v>0.2321</v>
      </c>
      <c r="BD637" s="10">
        <v>17.174199999999999</v>
      </c>
      <c r="BE637" s="10">
        <v>10.6</v>
      </c>
      <c r="BF637" s="10">
        <v>0.68</v>
      </c>
      <c r="BG637" s="10">
        <v>0.4199</v>
      </c>
      <c r="BH637" s="10">
        <v>0.24579999999999999</v>
      </c>
      <c r="BI637" s="10">
        <v>26.7502</v>
      </c>
      <c r="BJ637" s="10">
        <v>10.5</v>
      </c>
      <c r="BK637" s="10">
        <v>0.86</v>
      </c>
      <c r="BL637" s="10">
        <v>0.64400000000000002</v>
      </c>
      <c r="BM637" s="10">
        <v>0.2989</v>
      </c>
      <c r="BN637" s="10">
        <v>39.039900000000003</v>
      </c>
      <c r="BO637" s="10">
        <v>10.5</v>
      </c>
      <c r="BP637" s="10">
        <v>0.91</v>
      </c>
      <c r="BQ637" s="10">
        <v>714</v>
      </c>
      <c r="BR637" s="10" t="s">
        <v>293</v>
      </c>
      <c r="BS637" s="10">
        <v>0.63470000000000004</v>
      </c>
      <c r="BT637" s="10">
        <v>0.1288</v>
      </c>
      <c r="BU637" s="10">
        <v>35.274900000000002</v>
      </c>
      <c r="BV637" s="10">
        <v>10.6</v>
      </c>
      <c r="BW637" s="10">
        <v>0.98</v>
      </c>
      <c r="BX637" s="10">
        <v>0.94869999999999999</v>
      </c>
      <c r="BY637" s="10">
        <v>0.20080000000000001</v>
      </c>
      <c r="BZ637" s="10">
        <v>53.322299999999998</v>
      </c>
      <c r="CA637" s="10">
        <v>10.5</v>
      </c>
      <c r="CB637" s="10">
        <v>0.98</v>
      </c>
      <c r="CC637" s="10">
        <v>1.0195000000000001</v>
      </c>
      <c r="CD637" s="10">
        <v>0.1792</v>
      </c>
      <c r="CE637" s="10">
        <v>56.916699999999999</v>
      </c>
      <c r="CF637" s="10">
        <v>10.5</v>
      </c>
      <c r="CG637" s="10">
        <v>0.98</v>
      </c>
      <c r="CH637" s="10">
        <v>714</v>
      </c>
      <c r="CI637" s="10" t="s">
        <v>293</v>
      </c>
      <c r="CJ637" s="10">
        <v>0.26450000000000001</v>
      </c>
      <c r="CK637" s="10">
        <v>0.1691</v>
      </c>
      <c r="CL637" s="10">
        <v>17.099</v>
      </c>
      <c r="CM637" s="10">
        <v>10.6</v>
      </c>
      <c r="CN637" s="10">
        <v>0.84</v>
      </c>
      <c r="CO637" s="10">
        <v>0.4385</v>
      </c>
      <c r="CP637" s="10">
        <v>0.23760000000000001</v>
      </c>
      <c r="CQ637" s="10">
        <v>27.164999999999999</v>
      </c>
      <c r="CR637" s="10">
        <v>10.6</v>
      </c>
      <c r="CS637" s="10">
        <v>0.88</v>
      </c>
      <c r="CT637" s="10">
        <v>0.55459999999999998</v>
      </c>
      <c r="CU637" s="10">
        <v>0.18709999999999999</v>
      </c>
      <c r="CV637" s="10">
        <v>31.880199999999999</v>
      </c>
      <c r="CW637" s="10">
        <v>10.6</v>
      </c>
      <c r="CX637" s="10">
        <v>0.95</v>
      </c>
      <c r="CY637" s="10">
        <v>749</v>
      </c>
      <c r="CZ637" s="10" t="s">
        <v>353</v>
      </c>
      <c r="DA637" s="10">
        <v>0.51829999999999998</v>
      </c>
      <c r="DB637" s="10">
        <v>0.1704</v>
      </c>
      <c r="DC637" s="10">
        <v>30</v>
      </c>
      <c r="DD637" s="10">
        <v>10.5</v>
      </c>
      <c r="DE637" s="10">
        <v>0.95</v>
      </c>
      <c r="DF637" s="10">
        <v>0.51829999999999998</v>
      </c>
      <c r="DG637" s="10">
        <v>0.1704</v>
      </c>
      <c r="DH637" s="10">
        <v>30</v>
      </c>
      <c r="DI637" s="10">
        <v>10.5</v>
      </c>
      <c r="DJ637" s="10">
        <v>0.95</v>
      </c>
      <c r="DK637" s="10">
        <v>0.51829999999999998</v>
      </c>
      <c r="DL637" s="10">
        <v>0.1704</v>
      </c>
      <c r="DM637" s="10">
        <v>30</v>
      </c>
      <c r="DN637" s="10">
        <v>10.5</v>
      </c>
      <c r="DO637" s="10">
        <v>0.95</v>
      </c>
    </row>
    <row r="638" spans="1:119" x14ac:dyDescent="0.25">
      <c r="A638" s="10">
        <v>715</v>
      </c>
      <c r="B638" s="10" t="s">
        <v>294</v>
      </c>
      <c r="C638" s="10">
        <v>0</v>
      </c>
      <c r="D638" s="10">
        <v>0</v>
      </c>
      <c r="E638" s="10">
        <v>0</v>
      </c>
      <c r="F638" s="10">
        <v>10.5</v>
      </c>
      <c r="G638" s="10">
        <v>0</v>
      </c>
      <c r="H638" s="10">
        <v>0</v>
      </c>
      <c r="I638" s="10">
        <v>0</v>
      </c>
      <c r="J638" s="10">
        <v>0</v>
      </c>
      <c r="K638" s="10">
        <v>10.3</v>
      </c>
      <c r="L638" s="10">
        <v>0</v>
      </c>
      <c r="M638" s="10">
        <v>0</v>
      </c>
      <c r="N638" s="10">
        <v>0</v>
      </c>
      <c r="O638" s="10">
        <v>0</v>
      </c>
      <c r="P638" s="10">
        <v>10.3</v>
      </c>
      <c r="Q638" s="10">
        <v>0</v>
      </c>
      <c r="R638" s="10">
        <v>715</v>
      </c>
      <c r="S638" s="10" t="s">
        <v>294</v>
      </c>
      <c r="T638" s="10">
        <v>8.2699999999999996E-2</v>
      </c>
      <c r="U638" s="10">
        <v>3.7699999999999997E-2</v>
      </c>
      <c r="V638" s="10">
        <v>5</v>
      </c>
      <c r="W638" s="10">
        <v>10.5</v>
      </c>
      <c r="Y638" s="10">
        <v>0.29430000000000001</v>
      </c>
      <c r="Z638" s="10">
        <v>7.8799999999999995E-2</v>
      </c>
      <c r="AA638" s="10">
        <v>17.079999999999998</v>
      </c>
      <c r="AB638" s="10">
        <v>10.3</v>
      </c>
      <c r="AD638" s="10">
        <v>0.1176</v>
      </c>
      <c r="AE638" s="10">
        <v>6.59E-2</v>
      </c>
      <c r="AF638" s="10">
        <v>7.56</v>
      </c>
      <c r="AG638" s="10">
        <v>10.3</v>
      </c>
      <c r="AI638" s="10">
        <v>715</v>
      </c>
      <c r="AJ638" s="10" t="s">
        <v>294</v>
      </c>
      <c r="AK638" s="10">
        <v>0</v>
      </c>
      <c r="AL638" s="10">
        <v>0</v>
      </c>
      <c r="AM638" s="10">
        <v>0</v>
      </c>
      <c r="AN638" s="10">
        <v>10.6</v>
      </c>
      <c r="AO638" s="10">
        <v>0</v>
      </c>
      <c r="AP638" s="10">
        <v>0</v>
      </c>
      <c r="AQ638" s="10">
        <v>0</v>
      </c>
      <c r="AR638" s="10">
        <v>0</v>
      </c>
      <c r="AS638" s="10">
        <v>10.5</v>
      </c>
      <c r="AT638" s="10">
        <v>0</v>
      </c>
      <c r="AU638" s="10">
        <v>0</v>
      </c>
      <c r="AV638" s="10">
        <v>0</v>
      </c>
      <c r="AW638" s="10">
        <v>0</v>
      </c>
      <c r="AX638" s="10">
        <v>10.5</v>
      </c>
      <c r="AY638" s="10">
        <v>0</v>
      </c>
      <c r="AZ638" s="10">
        <v>715</v>
      </c>
      <c r="BA638" s="10" t="s">
        <v>294</v>
      </c>
      <c r="BB638" s="10">
        <v>0</v>
      </c>
      <c r="BC638" s="10">
        <v>0</v>
      </c>
      <c r="BD638" s="10">
        <v>0</v>
      </c>
      <c r="BE638" s="10">
        <v>10.6</v>
      </c>
      <c r="BF638" s="10">
        <v>0</v>
      </c>
      <c r="BG638" s="10">
        <v>0</v>
      </c>
      <c r="BH638" s="10">
        <v>0</v>
      </c>
      <c r="BI638" s="10">
        <v>0</v>
      </c>
      <c r="BJ638" s="10">
        <v>10.5</v>
      </c>
      <c r="BK638" s="10">
        <v>0</v>
      </c>
      <c r="BL638" s="10">
        <v>0</v>
      </c>
      <c r="BM638" s="10">
        <v>0</v>
      </c>
      <c r="BN638" s="10">
        <v>0</v>
      </c>
      <c r="BO638" s="10">
        <v>10.5</v>
      </c>
      <c r="BP638" s="10">
        <v>0</v>
      </c>
      <c r="BQ638" s="10">
        <v>715</v>
      </c>
      <c r="BR638" s="10" t="s">
        <v>294</v>
      </c>
      <c r="BS638" s="10">
        <v>1.4E-3</v>
      </c>
      <c r="BT638" s="10">
        <v>3.3999999999999998E-3</v>
      </c>
      <c r="BU638" s="10">
        <v>0.20030000000000001</v>
      </c>
      <c r="BV638" s="10">
        <v>10.6</v>
      </c>
      <c r="BW638" s="10">
        <v>0.38</v>
      </c>
      <c r="BX638" s="10">
        <v>1.1999999999999999E-3</v>
      </c>
      <c r="BY638" s="10">
        <v>2.8E-3</v>
      </c>
      <c r="BZ638" s="10">
        <v>0.16750000000000001</v>
      </c>
      <c r="CA638" s="10">
        <v>10.5</v>
      </c>
      <c r="CB638" s="10">
        <v>0.39</v>
      </c>
      <c r="CC638" s="10">
        <v>1.4E-3</v>
      </c>
      <c r="CD638" s="10">
        <v>3.2000000000000002E-3</v>
      </c>
      <c r="CE638" s="10">
        <v>0.19209999999999999</v>
      </c>
      <c r="CF638" s="10">
        <v>10.5</v>
      </c>
      <c r="CG638" s="10">
        <v>0.4</v>
      </c>
      <c r="CH638" s="10">
        <v>715</v>
      </c>
      <c r="CI638" s="10" t="s">
        <v>294</v>
      </c>
      <c r="CJ638" s="10">
        <v>8.0000000000000004E-4</v>
      </c>
      <c r="CK638" s="10">
        <v>8.0000000000000004E-4</v>
      </c>
      <c r="CL638" s="10">
        <v>6.1600000000000002E-2</v>
      </c>
      <c r="CM638" s="10">
        <v>10.6</v>
      </c>
      <c r="CN638" s="10">
        <v>0.71</v>
      </c>
      <c r="CO638" s="10">
        <v>8.0000000000000004E-4</v>
      </c>
      <c r="CP638" s="10">
        <v>4.0000000000000002E-4</v>
      </c>
      <c r="CQ638" s="10">
        <v>4.87E-2</v>
      </c>
      <c r="CR638" s="10">
        <v>10.6</v>
      </c>
      <c r="CS638" s="10">
        <v>0.89</v>
      </c>
      <c r="CT638" s="10">
        <v>0</v>
      </c>
      <c r="CU638" s="10">
        <v>2.3999999999999998E-3</v>
      </c>
      <c r="CV638" s="10">
        <v>0</v>
      </c>
      <c r="CW638" s="10">
        <v>10.6</v>
      </c>
      <c r="CX638" s="10">
        <v>0</v>
      </c>
      <c r="CY638" s="10">
        <v>750</v>
      </c>
      <c r="CZ638" s="10" t="s">
        <v>304</v>
      </c>
      <c r="DA638" s="10">
        <v>1.6104000000000001</v>
      </c>
      <c r="DB638" s="10">
        <v>0.16800000000000001</v>
      </c>
      <c r="DC638" s="10">
        <v>89.029600000000002</v>
      </c>
      <c r="DD638" s="10">
        <v>10.5</v>
      </c>
      <c r="DE638" s="10">
        <v>0.99</v>
      </c>
      <c r="DF638" s="10">
        <v>1.6288</v>
      </c>
      <c r="DG638" s="10">
        <v>0.1656</v>
      </c>
      <c r="DH638" s="10">
        <v>90.022499999999994</v>
      </c>
      <c r="DI638" s="10">
        <v>10.5</v>
      </c>
      <c r="DJ638" s="10">
        <v>0.99</v>
      </c>
      <c r="DK638" s="10">
        <v>1.5688</v>
      </c>
      <c r="DL638" s="10">
        <v>0.1656</v>
      </c>
      <c r="DM638" s="10">
        <v>86.740899999999996</v>
      </c>
      <c r="DN638" s="10">
        <v>10.5</v>
      </c>
      <c r="DO638" s="10">
        <v>0.99</v>
      </c>
    </row>
    <row r="639" spans="1:119" x14ac:dyDescent="0.25">
      <c r="A639" s="10">
        <v>716</v>
      </c>
      <c r="B639" s="10" t="s">
        <v>296</v>
      </c>
      <c r="C639" s="10">
        <v>0</v>
      </c>
      <c r="D639" s="10">
        <v>0</v>
      </c>
      <c r="E639" s="10">
        <v>0</v>
      </c>
      <c r="F639" s="10">
        <v>10.5</v>
      </c>
      <c r="G639" s="10">
        <v>0</v>
      </c>
      <c r="H639" s="10">
        <v>0</v>
      </c>
      <c r="I639" s="10">
        <v>0</v>
      </c>
      <c r="J639" s="10">
        <v>0</v>
      </c>
      <c r="K639" s="10">
        <v>10.3</v>
      </c>
      <c r="L639" s="10">
        <v>0</v>
      </c>
      <c r="M639" s="10">
        <v>0</v>
      </c>
      <c r="N639" s="10">
        <v>0</v>
      </c>
      <c r="O639" s="10">
        <v>0</v>
      </c>
      <c r="P639" s="10">
        <v>10.3</v>
      </c>
      <c r="Q639" s="10">
        <v>0</v>
      </c>
      <c r="R639" s="10">
        <v>716</v>
      </c>
      <c r="S639" s="10" t="s">
        <v>296</v>
      </c>
      <c r="T639" s="10">
        <v>0</v>
      </c>
      <c r="U639" s="10">
        <v>0</v>
      </c>
      <c r="V639" s="10">
        <v>0</v>
      </c>
      <c r="W639" s="10">
        <v>10.5</v>
      </c>
      <c r="Y639" s="10">
        <v>0</v>
      </c>
      <c r="Z639" s="10">
        <v>0</v>
      </c>
      <c r="AA639" s="10">
        <v>0</v>
      </c>
      <c r="AB639" s="10">
        <v>10.3</v>
      </c>
      <c r="AD639" s="10">
        <v>0</v>
      </c>
      <c r="AE639" s="10">
        <v>0</v>
      </c>
      <c r="AF639" s="10">
        <v>0</v>
      </c>
      <c r="AG639" s="10">
        <v>10.3</v>
      </c>
      <c r="AI639" s="10">
        <v>716</v>
      </c>
      <c r="AJ639" s="10" t="s">
        <v>296</v>
      </c>
      <c r="AK639" s="10">
        <v>0</v>
      </c>
      <c r="AL639" s="10">
        <v>0</v>
      </c>
      <c r="AM639" s="10">
        <v>0</v>
      </c>
      <c r="AN639" s="10">
        <v>10.6</v>
      </c>
      <c r="AO639" s="10">
        <v>0</v>
      </c>
      <c r="AP639" s="10">
        <v>0</v>
      </c>
      <c r="AQ639" s="10">
        <v>0</v>
      </c>
      <c r="AR639" s="10">
        <v>0</v>
      </c>
      <c r="AS639" s="10">
        <v>10.5</v>
      </c>
      <c r="AT639" s="10">
        <v>0</v>
      </c>
      <c r="AU639" s="10">
        <v>0</v>
      </c>
      <c r="AV639" s="10">
        <v>0</v>
      </c>
      <c r="AW639" s="10">
        <v>0</v>
      </c>
      <c r="AX639" s="10">
        <v>10.5</v>
      </c>
      <c r="AY639" s="10">
        <v>0</v>
      </c>
      <c r="AZ639" s="10">
        <v>716</v>
      </c>
      <c r="BA639" s="10" t="s">
        <v>296</v>
      </c>
      <c r="BB639" s="10">
        <v>0</v>
      </c>
      <c r="BC639" s="10">
        <v>0</v>
      </c>
      <c r="BD639" s="10">
        <v>0</v>
      </c>
      <c r="BE639" s="10">
        <v>10.6</v>
      </c>
      <c r="BF639" s="10">
        <v>0</v>
      </c>
      <c r="BG639" s="10">
        <v>0</v>
      </c>
      <c r="BH639" s="10">
        <v>0</v>
      </c>
      <c r="BI639" s="10">
        <v>0</v>
      </c>
      <c r="BJ639" s="10">
        <v>10.5</v>
      </c>
      <c r="BK639" s="10">
        <v>0</v>
      </c>
      <c r="BL639" s="10">
        <v>0</v>
      </c>
      <c r="BM639" s="10">
        <v>0</v>
      </c>
      <c r="BN639" s="10">
        <v>0</v>
      </c>
      <c r="BO639" s="10">
        <v>10.5</v>
      </c>
      <c r="BP639" s="10">
        <v>0</v>
      </c>
      <c r="BQ639" s="10">
        <v>716</v>
      </c>
      <c r="BR639" s="10" t="s">
        <v>296</v>
      </c>
      <c r="BS639" s="10">
        <v>8.1199999999999994E-2</v>
      </c>
      <c r="BT639" s="10">
        <v>3.2000000000000002E-3</v>
      </c>
      <c r="BU639" s="10">
        <v>4.4261999999999997</v>
      </c>
      <c r="BV639" s="10">
        <v>10.6</v>
      </c>
      <c r="BW639" s="10">
        <v>1</v>
      </c>
      <c r="BX639" s="10">
        <v>0.19600000000000001</v>
      </c>
      <c r="BY639" s="10">
        <v>3.4799999999999998E-2</v>
      </c>
      <c r="BZ639" s="10">
        <v>10.9458</v>
      </c>
      <c r="CA639" s="10">
        <v>10.5</v>
      </c>
      <c r="CB639" s="10">
        <v>0.98</v>
      </c>
      <c r="CC639" s="10">
        <v>0.13239999999999999</v>
      </c>
      <c r="CD639" s="10">
        <v>1.6799999999999999E-2</v>
      </c>
      <c r="CE639" s="10">
        <v>7.3384999999999998</v>
      </c>
      <c r="CF639" s="10">
        <v>10.5</v>
      </c>
      <c r="CG639" s="10">
        <v>0.99</v>
      </c>
      <c r="CH639" s="10">
        <v>716</v>
      </c>
      <c r="CI639" s="10" t="s">
        <v>296</v>
      </c>
      <c r="CJ639" s="10">
        <v>4.48E-2</v>
      </c>
      <c r="CK639" s="10">
        <v>4.7999999999999996E-3</v>
      </c>
      <c r="CL639" s="10">
        <v>2.4540999999999999</v>
      </c>
      <c r="CM639" s="10">
        <v>10.6</v>
      </c>
      <c r="CN639" s="10">
        <v>0.99</v>
      </c>
      <c r="CO639" s="10">
        <v>0.12520000000000001</v>
      </c>
      <c r="CP639" s="10">
        <v>1.9199999999999998E-2</v>
      </c>
      <c r="CQ639" s="10">
        <v>6.899</v>
      </c>
      <c r="CR639" s="10">
        <v>10.6</v>
      </c>
      <c r="CS639" s="10">
        <v>0.99</v>
      </c>
      <c r="CT639" s="10">
        <v>8.3599999999999994E-2</v>
      </c>
      <c r="CU639" s="10">
        <v>9.5999999999999992E-3</v>
      </c>
      <c r="CV639" s="10">
        <v>4.5834000000000001</v>
      </c>
      <c r="CW639" s="10">
        <v>10.6</v>
      </c>
      <c r="CX639" s="10">
        <v>0.99</v>
      </c>
      <c r="CY639" s="10">
        <v>751</v>
      </c>
      <c r="CZ639" s="10" t="s">
        <v>287</v>
      </c>
      <c r="DA639" s="10">
        <v>0.28000000000000003</v>
      </c>
      <c r="DB639" s="10">
        <v>5.9200000000000003E-2</v>
      </c>
      <c r="DC639" s="10">
        <v>15.7364</v>
      </c>
      <c r="DD639" s="10">
        <v>10.5</v>
      </c>
      <c r="DE639" s="10">
        <v>0.98</v>
      </c>
      <c r="DF639" s="10">
        <v>0.31359999999999999</v>
      </c>
      <c r="DG639" s="10">
        <v>7.1999999999999995E-2</v>
      </c>
      <c r="DH639" s="10">
        <v>17.6922</v>
      </c>
      <c r="DI639" s="10">
        <v>10.5</v>
      </c>
      <c r="DJ639" s="10">
        <v>0.97</v>
      </c>
      <c r="DK639" s="10">
        <v>0.28639999999999999</v>
      </c>
      <c r="DL639" s="10">
        <v>6.2399999999999997E-2</v>
      </c>
      <c r="DM639" s="10">
        <v>16.1174</v>
      </c>
      <c r="DN639" s="10">
        <v>10.5</v>
      </c>
      <c r="DO639" s="10">
        <v>0.98</v>
      </c>
    </row>
    <row r="640" spans="1:119" x14ac:dyDescent="0.25">
      <c r="A640" s="10">
        <v>717</v>
      </c>
      <c r="B640" s="10" t="s">
        <v>298</v>
      </c>
      <c r="C640" s="10">
        <v>0</v>
      </c>
      <c r="D640" s="10">
        <v>0</v>
      </c>
      <c r="E640" s="10">
        <v>0</v>
      </c>
      <c r="F640" s="10">
        <v>10.5</v>
      </c>
      <c r="G640" s="10">
        <v>0</v>
      </c>
      <c r="H640" s="10">
        <v>0</v>
      </c>
      <c r="I640" s="10">
        <v>0</v>
      </c>
      <c r="J640" s="10">
        <v>0</v>
      </c>
      <c r="K640" s="10">
        <v>10.3</v>
      </c>
      <c r="L640" s="10">
        <v>0</v>
      </c>
      <c r="M640" s="10">
        <v>0</v>
      </c>
      <c r="N640" s="10">
        <v>0</v>
      </c>
      <c r="O640" s="10">
        <v>0</v>
      </c>
      <c r="P640" s="10">
        <v>10.3</v>
      </c>
      <c r="Q640" s="10">
        <v>0</v>
      </c>
      <c r="R640" s="10">
        <v>717</v>
      </c>
      <c r="S640" s="10" t="s">
        <v>298</v>
      </c>
      <c r="T640" s="10">
        <v>0</v>
      </c>
      <c r="U640" s="10">
        <v>0</v>
      </c>
      <c r="V640" s="10">
        <v>0</v>
      </c>
      <c r="W640" s="10">
        <v>10.5</v>
      </c>
      <c r="Y640" s="10">
        <v>0</v>
      </c>
      <c r="Z640" s="10">
        <v>0</v>
      </c>
      <c r="AA640" s="10">
        <v>0</v>
      </c>
      <c r="AB640" s="10">
        <v>10.3</v>
      </c>
      <c r="AD640" s="10">
        <v>0</v>
      </c>
      <c r="AE640" s="10">
        <v>0</v>
      </c>
      <c r="AF640" s="10">
        <v>0</v>
      </c>
      <c r="AG640" s="10">
        <v>10.3</v>
      </c>
      <c r="AI640" s="10">
        <v>717</v>
      </c>
      <c r="AJ640" s="10" t="s">
        <v>298</v>
      </c>
      <c r="AK640" s="10">
        <v>0</v>
      </c>
      <c r="AL640" s="10">
        <v>0</v>
      </c>
      <c r="AM640" s="10">
        <v>0</v>
      </c>
      <c r="AN640" s="10">
        <v>10.6</v>
      </c>
      <c r="AO640" s="10">
        <v>0</v>
      </c>
      <c r="AP640" s="10">
        <v>0</v>
      </c>
      <c r="AQ640" s="10">
        <v>0</v>
      </c>
      <c r="AR640" s="10">
        <v>0</v>
      </c>
      <c r="AS640" s="10">
        <v>10.5</v>
      </c>
      <c r="AT640" s="10">
        <v>0</v>
      </c>
      <c r="AU640" s="10">
        <v>0</v>
      </c>
      <c r="AV640" s="10">
        <v>0</v>
      </c>
      <c r="AW640" s="10">
        <v>0</v>
      </c>
      <c r="AX640" s="10">
        <v>10.5</v>
      </c>
      <c r="AY640" s="10">
        <v>0</v>
      </c>
      <c r="AZ640" s="10">
        <v>717</v>
      </c>
      <c r="BA640" s="10" t="s">
        <v>298</v>
      </c>
      <c r="BB640" s="10">
        <v>0</v>
      </c>
      <c r="BC640" s="10">
        <v>0</v>
      </c>
      <c r="BD640" s="10">
        <v>0</v>
      </c>
      <c r="BE640" s="10">
        <v>10.6</v>
      </c>
      <c r="BF640" s="10">
        <v>0</v>
      </c>
      <c r="BG640" s="10">
        <v>0</v>
      </c>
      <c r="BH640" s="10">
        <v>0</v>
      </c>
      <c r="BI640" s="10">
        <v>0</v>
      </c>
      <c r="BJ640" s="10">
        <v>10.5</v>
      </c>
      <c r="BK640" s="10">
        <v>0</v>
      </c>
      <c r="BL640" s="10">
        <v>0</v>
      </c>
      <c r="BM640" s="10">
        <v>0</v>
      </c>
      <c r="BN640" s="10">
        <v>0</v>
      </c>
      <c r="BO640" s="10">
        <v>10.5</v>
      </c>
      <c r="BP640" s="10">
        <v>0</v>
      </c>
      <c r="BQ640" s="10">
        <v>717</v>
      </c>
      <c r="BR640" s="10" t="s">
        <v>298</v>
      </c>
      <c r="BS640" s="10">
        <v>2.9999999999999997E-4</v>
      </c>
      <c r="BT640" s="10">
        <v>0</v>
      </c>
      <c r="BU640" s="10">
        <v>1.7399999999999999E-2</v>
      </c>
      <c r="BV640" s="10">
        <v>10.6</v>
      </c>
      <c r="BW640" s="10">
        <v>1</v>
      </c>
      <c r="BX640" s="10">
        <v>2.0000000000000001E-4</v>
      </c>
      <c r="BY640" s="10">
        <v>0</v>
      </c>
      <c r="BZ640" s="10">
        <v>1.32E-2</v>
      </c>
      <c r="CA640" s="10">
        <v>10.5</v>
      </c>
      <c r="CB640" s="10">
        <v>1</v>
      </c>
      <c r="CC640" s="10">
        <v>2.0000000000000001E-4</v>
      </c>
      <c r="CD640" s="10">
        <v>0</v>
      </c>
      <c r="CE640" s="10">
        <v>1.32E-2</v>
      </c>
      <c r="CF640" s="10">
        <v>10.5</v>
      </c>
      <c r="CG640" s="10">
        <v>1</v>
      </c>
      <c r="CH640" s="10">
        <v>717</v>
      </c>
      <c r="CI640" s="10" t="s">
        <v>298</v>
      </c>
      <c r="CJ640" s="10">
        <v>2.9999999999999997E-4</v>
      </c>
      <c r="CK640" s="10">
        <v>0</v>
      </c>
      <c r="CL640" s="10">
        <v>1.7399999999999999E-2</v>
      </c>
      <c r="CM640" s="10">
        <v>10.6</v>
      </c>
      <c r="CN640" s="10">
        <v>1</v>
      </c>
      <c r="CO640" s="10">
        <v>2.0000000000000001E-4</v>
      </c>
      <c r="CP640" s="10">
        <v>0</v>
      </c>
      <c r="CQ640" s="10">
        <v>1.3100000000000001E-2</v>
      </c>
      <c r="CR640" s="10">
        <v>10.6</v>
      </c>
      <c r="CS640" s="10">
        <v>1</v>
      </c>
      <c r="CT640" s="10">
        <v>2.0000000000000001E-4</v>
      </c>
      <c r="CU640" s="10">
        <v>0</v>
      </c>
      <c r="CV640" s="10">
        <v>1.3100000000000001E-2</v>
      </c>
      <c r="CW640" s="10">
        <v>10.6</v>
      </c>
      <c r="CX640" s="10">
        <v>1</v>
      </c>
      <c r="CY640" s="10">
        <v>752</v>
      </c>
      <c r="CZ640" s="10" t="s">
        <v>305</v>
      </c>
      <c r="DA640" s="10">
        <v>0</v>
      </c>
      <c r="DB640" s="10">
        <v>0</v>
      </c>
      <c r="DC640" s="10">
        <v>0</v>
      </c>
      <c r="DD640" s="10">
        <v>10.5</v>
      </c>
      <c r="DE640" s="10">
        <v>0</v>
      </c>
      <c r="DF640" s="10">
        <v>0</v>
      </c>
      <c r="DG640" s="10">
        <v>0</v>
      </c>
      <c r="DH640" s="10">
        <v>0</v>
      </c>
      <c r="DI640" s="10">
        <v>10.5</v>
      </c>
      <c r="DJ640" s="10">
        <v>0</v>
      </c>
      <c r="DK640" s="10">
        <v>0</v>
      </c>
      <c r="DL640" s="10">
        <v>0</v>
      </c>
      <c r="DM640" s="10">
        <v>0</v>
      </c>
      <c r="DN640" s="10">
        <v>10.5</v>
      </c>
      <c r="DO640" s="10">
        <v>0</v>
      </c>
    </row>
    <row r="641" spans="1:119" x14ac:dyDescent="0.25">
      <c r="A641" s="10">
        <v>718</v>
      </c>
      <c r="B641" s="10" t="s">
        <v>299</v>
      </c>
      <c r="C641" s="10">
        <v>0</v>
      </c>
      <c r="D641" s="10">
        <v>0</v>
      </c>
      <c r="E641" s="10">
        <v>0</v>
      </c>
      <c r="F641" s="10">
        <v>10.5</v>
      </c>
      <c r="G641" s="10">
        <v>0</v>
      </c>
      <c r="H641" s="10">
        <v>0</v>
      </c>
      <c r="I641" s="10">
        <v>0</v>
      </c>
      <c r="J641" s="10">
        <v>0</v>
      </c>
      <c r="K641" s="10">
        <v>10.3</v>
      </c>
      <c r="L641" s="10">
        <v>0</v>
      </c>
      <c r="M641" s="10">
        <v>0</v>
      </c>
      <c r="N641" s="10">
        <v>0</v>
      </c>
      <c r="O641" s="10">
        <v>0</v>
      </c>
      <c r="P641" s="10">
        <v>10.3</v>
      </c>
      <c r="Q641" s="10">
        <v>0</v>
      </c>
      <c r="R641" s="10">
        <v>718</v>
      </c>
      <c r="S641" s="10" t="s">
        <v>299</v>
      </c>
      <c r="T641" s="10">
        <v>1.6500000000000001E-2</v>
      </c>
      <c r="U641" s="10">
        <v>7.4999999999999997E-3</v>
      </c>
      <c r="V641" s="10">
        <v>1</v>
      </c>
      <c r="W641" s="10">
        <v>10.5</v>
      </c>
      <c r="Y641" s="10">
        <v>1.6199999999999999E-2</v>
      </c>
      <c r="Z641" s="10">
        <v>7.4000000000000003E-3</v>
      </c>
      <c r="AA641" s="10">
        <v>1</v>
      </c>
      <c r="AB641" s="10">
        <v>10.3</v>
      </c>
      <c r="AD641" s="10">
        <v>2.4E-2</v>
      </c>
      <c r="AE641" s="10">
        <v>1.09E-2</v>
      </c>
      <c r="AF641" s="10">
        <v>1.48</v>
      </c>
      <c r="AG641" s="10">
        <v>10.3</v>
      </c>
      <c r="AI641" s="10">
        <v>718</v>
      </c>
      <c r="AJ641" s="10" t="s">
        <v>299</v>
      </c>
      <c r="AK641" s="10">
        <v>9.7600000000000006E-2</v>
      </c>
      <c r="AL641" s="10">
        <v>1.4999999999999999E-2</v>
      </c>
      <c r="AM641" s="10">
        <v>5.3784000000000001</v>
      </c>
      <c r="AN641" s="10">
        <v>10.6</v>
      </c>
      <c r="AO641" s="10">
        <v>0.99</v>
      </c>
      <c r="AP641" s="10">
        <v>0.1074</v>
      </c>
      <c r="AQ641" s="10">
        <v>1.67E-2</v>
      </c>
      <c r="AR641" s="10">
        <v>5.9763999999999999</v>
      </c>
      <c r="AS641" s="10">
        <v>10.5</v>
      </c>
      <c r="AT641" s="10">
        <v>0.99</v>
      </c>
      <c r="AU641" s="10">
        <v>0.12870000000000001</v>
      </c>
      <c r="AV641" s="10">
        <v>1.83E-2</v>
      </c>
      <c r="AW641" s="10">
        <v>7.1478999999999999</v>
      </c>
      <c r="AX641" s="10">
        <v>10.5</v>
      </c>
      <c r="AY641" s="10">
        <v>0.99</v>
      </c>
      <c r="AZ641" s="10">
        <v>718</v>
      </c>
      <c r="BA641" s="10" t="s">
        <v>299</v>
      </c>
      <c r="BB641" s="10">
        <v>0</v>
      </c>
      <c r="BC641" s="10">
        <v>0</v>
      </c>
      <c r="BD641" s="10">
        <v>0</v>
      </c>
      <c r="BE641" s="10">
        <v>10.6</v>
      </c>
      <c r="BF641" s="10">
        <v>0</v>
      </c>
      <c r="BG641" s="10">
        <v>0</v>
      </c>
      <c r="BH641" s="10">
        <v>0</v>
      </c>
      <c r="BI641" s="10">
        <v>0</v>
      </c>
      <c r="BJ641" s="10">
        <v>10.5</v>
      </c>
      <c r="BK641" s="10">
        <v>0</v>
      </c>
      <c r="BL641" s="10">
        <v>0</v>
      </c>
      <c r="BM641" s="10">
        <v>0</v>
      </c>
      <c r="BN641" s="10">
        <v>0</v>
      </c>
      <c r="BO641" s="10">
        <v>10.5</v>
      </c>
      <c r="BP641" s="10">
        <v>0</v>
      </c>
      <c r="BQ641" s="10">
        <v>718</v>
      </c>
      <c r="BR641" s="10" t="s">
        <v>299</v>
      </c>
      <c r="BS641" s="10">
        <v>0.2288</v>
      </c>
      <c r="BT641" s="10">
        <v>7.6E-3</v>
      </c>
      <c r="BU641" s="10">
        <v>12.4689</v>
      </c>
      <c r="BV641" s="10">
        <v>10.6</v>
      </c>
      <c r="BW641" s="10">
        <v>1</v>
      </c>
      <c r="BX641" s="10">
        <v>0.3024</v>
      </c>
      <c r="BY641" s="10">
        <v>2.0400000000000001E-2</v>
      </c>
      <c r="BZ641" s="10">
        <v>16.665500000000002</v>
      </c>
      <c r="CA641" s="10">
        <v>10.5</v>
      </c>
      <c r="CB641" s="10">
        <v>1</v>
      </c>
      <c r="CC641" s="10">
        <v>0.28120000000000001</v>
      </c>
      <c r="CD641" s="10">
        <v>1.7600000000000001E-2</v>
      </c>
      <c r="CE641" s="10">
        <v>15.4922</v>
      </c>
      <c r="CF641" s="10">
        <v>10.5</v>
      </c>
      <c r="CG641" s="10">
        <v>1</v>
      </c>
      <c r="CH641" s="10">
        <v>718</v>
      </c>
      <c r="CI641" s="10" t="s">
        <v>299</v>
      </c>
      <c r="CJ641" s="10">
        <v>0.01</v>
      </c>
      <c r="CK641" s="10">
        <v>0</v>
      </c>
      <c r="CL641" s="10">
        <v>0.54469999999999996</v>
      </c>
      <c r="CM641" s="10">
        <v>10.6</v>
      </c>
      <c r="CN641" s="10">
        <v>1</v>
      </c>
      <c r="CO641" s="10">
        <v>1.5599999999999999E-2</v>
      </c>
      <c r="CP641" s="10">
        <v>4.7999999999999996E-3</v>
      </c>
      <c r="CQ641" s="10">
        <v>0.89749999999999996</v>
      </c>
      <c r="CR641" s="10">
        <v>10.5</v>
      </c>
      <c r="CS641" s="10">
        <v>0.96</v>
      </c>
      <c r="CT641" s="10">
        <v>4.7999999999999996E-3</v>
      </c>
      <c r="CU641" s="10">
        <v>0</v>
      </c>
      <c r="CV641" s="10">
        <v>0.26390000000000002</v>
      </c>
      <c r="CW641" s="10">
        <v>10.5</v>
      </c>
      <c r="CX641" s="10">
        <v>1</v>
      </c>
      <c r="CY641" s="10">
        <v>753</v>
      </c>
      <c r="CZ641" s="10" t="s">
        <v>289</v>
      </c>
      <c r="DA641" s="10">
        <v>1.4595</v>
      </c>
      <c r="DB641" s="10">
        <v>0.2001</v>
      </c>
      <c r="DC641" s="10">
        <v>81.002399999999994</v>
      </c>
      <c r="DD641" s="10">
        <v>10.5</v>
      </c>
      <c r="DE641" s="10">
        <v>0.99</v>
      </c>
      <c r="DF641" s="10">
        <v>1.7349000000000001</v>
      </c>
      <c r="DG641" s="10">
        <v>0.219</v>
      </c>
      <c r="DH641" s="10">
        <v>96.151799999999994</v>
      </c>
      <c r="DI641" s="10">
        <v>10.5</v>
      </c>
      <c r="DJ641" s="10">
        <v>0.99</v>
      </c>
      <c r="DK641" s="10">
        <v>1.7703</v>
      </c>
      <c r="DL641" s="10">
        <v>0.2268</v>
      </c>
      <c r="DM641" s="10">
        <v>98.136799999999994</v>
      </c>
      <c r="DN641" s="10">
        <v>10.5</v>
      </c>
      <c r="DO641" s="10">
        <v>0.99</v>
      </c>
    </row>
    <row r="642" spans="1:119" x14ac:dyDescent="0.25">
      <c r="A642" s="10">
        <v>719</v>
      </c>
      <c r="B642" s="10" t="s">
        <v>300</v>
      </c>
      <c r="C642" s="10">
        <v>0.08</v>
      </c>
      <c r="D642" s="10">
        <v>0.04</v>
      </c>
      <c r="E642" s="10">
        <v>4.9000000000000004</v>
      </c>
      <c r="F642" s="10">
        <v>10.5</v>
      </c>
      <c r="G642" s="10">
        <v>0.91</v>
      </c>
      <c r="H642" s="10">
        <v>0.08</v>
      </c>
      <c r="I642" s="10">
        <v>0.04</v>
      </c>
      <c r="J642" s="10">
        <v>5</v>
      </c>
      <c r="K642" s="10">
        <v>10.3</v>
      </c>
      <c r="L642" s="10">
        <v>0.91</v>
      </c>
      <c r="M642" s="10">
        <v>0.08</v>
      </c>
      <c r="N642" s="10">
        <v>0.04</v>
      </c>
      <c r="O642" s="10">
        <v>5</v>
      </c>
      <c r="P642" s="10">
        <v>10.3</v>
      </c>
      <c r="Q642" s="10">
        <v>0.91</v>
      </c>
      <c r="R642" s="10">
        <v>719</v>
      </c>
      <c r="S642" s="10" t="s">
        <v>300</v>
      </c>
      <c r="T642" s="10">
        <v>3.56E-2</v>
      </c>
      <c r="U642" s="10">
        <v>7.7000000000000002E-3</v>
      </c>
      <c r="V642" s="10">
        <v>2</v>
      </c>
      <c r="W642" s="10">
        <v>10.5</v>
      </c>
      <c r="Y642" s="10">
        <v>3.49E-2</v>
      </c>
      <c r="Z642" s="10">
        <v>7.4999999999999997E-3</v>
      </c>
      <c r="AA642" s="10">
        <v>2</v>
      </c>
      <c r="AB642" s="10">
        <v>10.3</v>
      </c>
      <c r="AD642" s="10">
        <v>6.9699999999999998E-2</v>
      </c>
      <c r="AE642" s="10">
        <v>1.5100000000000001E-2</v>
      </c>
      <c r="AF642" s="10">
        <v>4</v>
      </c>
      <c r="AG642" s="10">
        <v>10.3</v>
      </c>
      <c r="AI642" s="10">
        <v>719</v>
      </c>
      <c r="AJ642" s="10" t="s">
        <v>300</v>
      </c>
      <c r="AK642" s="10">
        <v>0.11119999999999999</v>
      </c>
      <c r="AL642" s="10">
        <v>5.6399999999999999E-2</v>
      </c>
      <c r="AM642" s="10">
        <v>6.8559000000000001</v>
      </c>
      <c r="AN642" s="10">
        <v>10.5</v>
      </c>
      <c r="AO642" s="10">
        <v>0.89</v>
      </c>
      <c r="AP642" s="10">
        <v>0.1623</v>
      </c>
      <c r="AQ642" s="10">
        <v>9.1999999999999998E-2</v>
      </c>
      <c r="AR642" s="10">
        <v>10.4198</v>
      </c>
      <c r="AS642" s="10">
        <v>10.5</v>
      </c>
      <c r="AT642" s="10">
        <v>0.87</v>
      </c>
      <c r="AU642" s="10">
        <v>0.27650000000000002</v>
      </c>
      <c r="AV642" s="10">
        <v>0.12540000000000001</v>
      </c>
      <c r="AW642" s="10">
        <v>16.693999999999999</v>
      </c>
      <c r="AX642" s="10">
        <v>10.5</v>
      </c>
      <c r="AY642" s="10">
        <v>0.91</v>
      </c>
      <c r="AZ642" s="10">
        <v>719</v>
      </c>
      <c r="BA642" s="10" t="s">
        <v>300</v>
      </c>
      <c r="BB642" s="10">
        <v>8.6099999999999996E-2</v>
      </c>
      <c r="BC642" s="10">
        <v>2.9600000000000001E-2</v>
      </c>
      <c r="BD642" s="10">
        <v>5.0053000000000001</v>
      </c>
      <c r="BE642" s="10">
        <v>10.5</v>
      </c>
      <c r="BF642" s="10">
        <v>0.95</v>
      </c>
      <c r="BG642" s="10">
        <v>8.0399999999999999E-2</v>
      </c>
      <c r="BH642" s="10">
        <v>2.9700000000000001E-2</v>
      </c>
      <c r="BI642" s="10">
        <v>4.7126999999999999</v>
      </c>
      <c r="BJ642" s="10">
        <v>10.5</v>
      </c>
      <c r="BK642" s="10">
        <v>0.94</v>
      </c>
      <c r="BL642" s="10">
        <v>8.72E-2</v>
      </c>
      <c r="BM642" s="10">
        <v>1.3599999999999999E-2</v>
      </c>
      <c r="BN642" s="10">
        <v>4.8518999999999997</v>
      </c>
      <c r="BO642" s="10">
        <v>10.5</v>
      </c>
      <c r="BP642" s="10">
        <v>0.99</v>
      </c>
      <c r="BQ642" s="10">
        <v>719</v>
      </c>
      <c r="BR642" s="10" t="s">
        <v>300</v>
      </c>
      <c r="BS642" s="10">
        <v>0</v>
      </c>
      <c r="BT642" s="10">
        <v>0</v>
      </c>
      <c r="BU642" s="10">
        <v>0</v>
      </c>
      <c r="BV642" s="10">
        <v>10.5</v>
      </c>
      <c r="BW642" s="10">
        <v>0</v>
      </c>
      <c r="BX642" s="10">
        <v>0</v>
      </c>
      <c r="BY642" s="10">
        <v>0</v>
      </c>
      <c r="BZ642" s="10">
        <v>0</v>
      </c>
      <c r="CA642" s="10">
        <v>10.5</v>
      </c>
      <c r="CB642" s="10">
        <v>0</v>
      </c>
      <c r="CC642" s="10">
        <v>0</v>
      </c>
      <c r="CD642" s="10">
        <v>0</v>
      </c>
      <c r="CE642" s="10">
        <v>0</v>
      </c>
      <c r="CF642" s="10">
        <v>10.5</v>
      </c>
      <c r="CG642" s="10">
        <v>0</v>
      </c>
      <c r="CH642" s="10">
        <v>719</v>
      </c>
      <c r="CI642" s="10" t="s">
        <v>300</v>
      </c>
      <c r="CJ642" s="10">
        <v>0</v>
      </c>
      <c r="CK642" s="10">
        <v>0</v>
      </c>
      <c r="CL642" s="10">
        <v>0</v>
      </c>
      <c r="CM642" s="10">
        <v>10.5</v>
      </c>
      <c r="CN642" s="10">
        <v>0</v>
      </c>
      <c r="CO642" s="10">
        <v>0</v>
      </c>
      <c r="CP642" s="10">
        <v>0</v>
      </c>
      <c r="CQ642" s="10">
        <v>0</v>
      </c>
      <c r="CR642" s="10">
        <v>10.5</v>
      </c>
      <c r="CS642" s="10">
        <v>0</v>
      </c>
      <c r="CT642" s="10">
        <v>0</v>
      </c>
      <c r="CU642" s="10">
        <v>0</v>
      </c>
      <c r="CV642" s="10">
        <v>0</v>
      </c>
      <c r="CW642" s="10">
        <v>10.5</v>
      </c>
      <c r="CX642" s="10">
        <v>0</v>
      </c>
      <c r="CY642" s="10">
        <v>754</v>
      </c>
      <c r="CZ642" s="10" t="s">
        <v>290</v>
      </c>
      <c r="DA642" s="10">
        <v>0.2752</v>
      </c>
      <c r="DB642" s="10">
        <v>0.1028</v>
      </c>
      <c r="DC642" s="10">
        <v>16.153400000000001</v>
      </c>
      <c r="DD642" s="10">
        <v>10.5</v>
      </c>
      <c r="DE642" s="10">
        <v>0.94</v>
      </c>
      <c r="DF642" s="10">
        <v>0.77259999999999995</v>
      </c>
      <c r="DG642" s="10">
        <v>0.2843</v>
      </c>
      <c r="DH642" s="10">
        <v>45.2652</v>
      </c>
      <c r="DI642" s="10">
        <v>10.5</v>
      </c>
      <c r="DJ642" s="10">
        <v>0.94</v>
      </c>
      <c r="DK642" s="10">
        <v>0.42699999999999999</v>
      </c>
      <c r="DL642" s="10">
        <v>0.20449999999999999</v>
      </c>
      <c r="DM642" s="10">
        <v>26.034199999999998</v>
      </c>
      <c r="DN642" s="10">
        <v>10.5</v>
      </c>
      <c r="DO642" s="10">
        <v>0.9</v>
      </c>
    </row>
    <row r="643" spans="1:119" x14ac:dyDescent="0.25">
      <c r="A643" s="10">
        <v>720</v>
      </c>
      <c r="B643" s="10" t="s">
        <v>301</v>
      </c>
      <c r="C643" s="10">
        <v>0.59</v>
      </c>
      <c r="D643" s="10">
        <v>0.21</v>
      </c>
      <c r="E643" s="10">
        <v>34.299999999999997</v>
      </c>
      <c r="F643" s="10">
        <v>10.5</v>
      </c>
      <c r="G643" s="10">
        <v>0.94</v>
      </c>
      <c r="H643" s="10">
        <v>1</v>
      </c>
      <c r="I643" s="10">
        <v>0.33</v>
      </c>
      <c r="J643" s="10">
        <v>59</v>
      </c>
      <c r="K643" s="10">
        <v>10.3</v>
      </c>
      <c r="L643" s="10">
        <v>0.95</v>
      </c>
      <c r="M643" s="10">
        <v>1.08</v>
      </c>
      <c r="N643" s="10">
        <v>0.36</v>
      </c>
      <c r="O643" s="10">
        <v>64</v>
      </c>
      <c r="P643" s="10">
        <v>10.3</v>
      </c>
      <c r="Q643" s="10">
        <v>0.95</v>
      </c>
      <c r="R643" s="10">
        <v>720</v>
      </c>
      <c r="S643" s="10" t="s">
        <v>301</v>
      </c>
      <c r="T643" s="10">
        <v>0.66930000000000001</v>
      </c>
      <c r="U643" s="10">
        <v>0.28510000000000002</v>
      </c>
      <c r="V643" s="10">
        <v>40</v>
      </c>
      <c r="W643" s="10">
        <v>10.5</v>
      </c>
      <c r="Y643" s="10">
        <v>0.98480000000000001</v>
      </c>
      <c r="Z643" s="10">
        <v>0.41949999999999998</v>
      </c>
      <c r="AA643" s="10">
        <v>60</v>
      </c>
      <c r="AB643" s="10">
        <v>10.3</v>
      </c>
      <c r="AD643" s="10">
        <v>0.8206</v>
      </c>
      <c r="AE643" s="10">
        <v>0.34960000000000002</v>
      </c>
      <c r="AF643" s="10">
        <v>50</v>
      </c>
      <c r="AG643" s="10">
        <v>10.3</v>
      </c>
      <c r="AI643" s="10">
        <v>720</v>
      </c>
      <c r="AJ643" s="10" t="s">
        <v>301</v>
      </c>
      <c r="AK643" s="10">
        <v>1.6641999999999999</v>
      </c>
      <c r="AL643" s="10">
        <v>0.4844</v>
      </c>
      <c r="AM643" s="10">
        <v>95.304900000000004</v>
      </c>
      <c r="AN643" s="10">
        <v>10.5</v>
      </c>
      <c r="AO643" s="10">
        <v>0.96</v>
      </c>
      <c r="AP643" s="10">
        <v>2.4889999999999999</v>
      </c>
      <c r="AQ643" s="10">
        <v>0.83840000000000003</v>
      </c>
      <c r="AR643" s="10">
        <v>144.41550000000001</v>
      </c>
      <c r="AS643" s="10">
        <v>10.5</v>
      </c>
      <c r="AT643" s="10">
        <v>0.95</v>
      </c>
      <c r="AU643" s="10">
        <v>2.2164000000000001</v>
      </c>
      <c r="AV643" s="10">
        <v>0.58479999999999999</v>
      </c>
      <c r="AW643" s="10">
        <v>126.0411</v>
      </c>
      <c r="AX643" s="10">
        <v>10.5</v>
      </c>
      <c r="AY643" s="10">
        <v>0.97</v>
      </c>
      <c r="AZ643" s="10">
        <v>720</v>
      </c>
      <c r="BA643" s="10" t="s">
        <v>301</v>
      </c>
      <c r="BB643" s="10">
        <v>0.79079999999999995</v>
      </c>
      <c r="BC643" s="10">
        <v>0.1895</v>
      </c>
      <c r="BD643" s="10">
        <v>44.714500000000001</v>
      </c>
      <c r="BE643" s="10">
        <v>10.5</v>
      </c>
      <c r="BF643" s="10">
        <v>0.97</v>
      </c>
      <c r="BG643" s="10">
        <v>1.1254999999999999</v>
      </c>
      <c r="BH643" s="10">
        <v>0.41599999999999998</v>
      </c>
      <c r="BI643" s="10">
        <v>65.977900000000005</v>
      </c>
      <c r="BJ643" s="10">
        <v>10.5</v>
      </c>
      <c r="BK643" s="10">
        <v>0.94</v>
      </c>
      <c r="BL643" s="10">
        <v>1.3385</v>
      </c>
      <c r="BM643" s="10">
        <v>0.48249999999999998</v>
      </c>
      <c r="BN643" s="10">
        <v>78.235500000000002</v>
      </c>
      <c r="BO643" s="10">
        <v>10.5</v>
      </c>
      <c r="BP643" s="10">
        <v>0.94</v>
      </c>
      <c r="BQ643" s="10">
        <v>720</v>
      </c>
      <c r="BR643" s="10" t="s">
        <v>301</v>
      </c>
      <c r="BS643" s="10">
        <v>1.3206</v>
      </c>
      <c r="BT643" s="10">
        <v>0.42730000000000001</v>
      </c>
      <c r="BU643" s="10">
        <v>76.318299999999994</v>
      </c>
      <c r="BV643" s="10">
        <v>10.5</v>
      </c>
      <c r="BW643" s="10">
        <v>0.95</v>
      </c>
      <c r="BX643" s="10">
        <v>1.8597999999999999</v>
      </c>
      <c r="BY643" s="10">
        <v>0.51500000000000001</v>
      </c>
      <c r="BZ643" s="10">
        <v>106.1135</v>
      </c>
      <c r="CA643" s="10">
        <v>10.5</v>
      </c>
      <c r="CB643" s="10">
        <v>0.96</v>
      </c>
      <c r="CC643" s="10">
        <v>2.1046</v>
      </c>
      <c r="CD643" s="10">
        <v>0.54069999999999996</v>
      </c>
      <c r="CE643" s="10">
        <v>119.47920000000001</v>
      </c>
      <c r="CF643" s="10">
        <v>10.5</v>
      </c>
      <c r="CG643" s="10">
        <v>0.97</v>
      </c>
      <c r="CH643" s="10">
        <v>720</v>
      </c>
      <c r="CI643" s="10" t="s">
        <v>301</v>
      </c>
      <c r="CJ643" s="10">
        <v>0.29149999999999998</v>
      </c>
      <c r="CK643" s="10">
        <v>0.2273</v>
      </c>
      <c r="CL643" s="10">
        <v>20.325399999999998</v>
      </c>
      <c r="CM643" s="10">
        <v>10.5</v>
      </c>
      <c r="CN643" s="10">
        <v>0.79</v>
      </c>
      <c r="CO643" s="10">
        <v>0.51139999999999997</v>
      </c>
      <c r="CP643" s="10">
        <v>0.3422</v>
      </c>
      <c r="CQ643" s="10">
        <v>33.835000000000001</v>
      </c>
      <c r="CR643" s="10">
        <v>10.5</v>
      </c>
      <c r="CS643" s="10">
        <v>0.83</v>
      </c>
      <c r="CT643" s="10">
        <v>0.6613</v>
      </c>
      <c r="CU643" s="10">
        <v>0.41370000000000001</v>
      </c>
      <c r="CV643" s="10">
        <v>42.889699999999998</v>
      </c>
      <c r="CW643" s="10">
        <v>10.5</v>
      </c>
      <c r="CX643" s="10">
        <v>0.85</v>
      </c>
      <c r="CY643" s="10">
        <v>755</v>
      </c>
      <c r="CZ643" s="10" t="s">
        <v>306</v>
      </c>
      <c r="DA643" s="10">
        <v>0.76380000000000003</v>
      </c>
      <c r="DB643" s="10">
        <v>0.16289999999999999</v>
      </c>
      <c r="DC643" s="10">
        <v>42.944600000000001</v>
      </c>
      <c r="DD643" s="10">
        <v>10.5</v>
      </c>
      <c r="DE643" s="10">
        <v>0.98</v>
      </c>
      <c r="DF643" s="10">
        <v>1.1311</v>
      </c>
      <c r="DG643" s="10">
        <v>0.1406</v>
      </c>
      <c r="DH643" s="10">
        <v>62.674399999999999</v>
      </c>
      <c r="DI643" s="10">
        <v>10.5</v>
      </c>
      <c r="DJ643" s="10">
        <v>0.99</v>
      </c>
      <c r="DK643" s="10">
        <v>1.5328999999999999</v>
      </c>
      <c r="DL643" s="10">
        <v>0.2394</v>
      </c>
      <c r="DM643" s="10">
        <v>85.307900000000004</v>
      </c>
      <c r="DN643" s="10">
        <v>10.5</v>
      </c>
      <c r="DO643" s="10">
        <v>0.99</v>
      </c>
    </row>
    <row r="644" spans="1:119" x14ac:dyDescent="0.25">
      <c r="A644" s="10">
        <v>721</v>
      </c>
      <c r="B644" s="10" t="s">
        <v>311</v>
      </c>
      <c r="C644" s="10">
        <v>1.28</v>
      </c>
      <c r="D644" s="10">
        <v>0.62</v>
      </c>
      <c r="E644" s="10">
        <v>78.400000000000006</v>
      </c>
      <c r="F644" s="10">
        <v>10.5</v>
      </c>
      <c r="G644" s="10">
        <v>0.9</v>
      </c>
      <c r="H644" s="10">
        <v>1.79</v>
      </c>
      <c r="I644" s="10">
        <v>0.81</v>
      </c>
      <c r="J644" s="10">
        <v>110</v>
      </c>
      <c r="K644" s="10">
        <v>10.3</v>
      </c>
      <c r="L644" s="10">
        <v>0.91</v>
      </c>
      <c r="M644" s="10">
        <v>1.3</v>
      </c>
      <c r="N644" s="10">
        <v>0.59</v>
      </c>
      <c r="O644" s="10">
        <v>80</v>
      </c>
      <c r="P644" s="10">
        <v>10.3</v>
      </c>
      <c r="Q644" s="10">
        <v>0.91</v>
      </c>
      <c r="R644" s="10">
        <v>721</v>
      </c>
      <c r="S644" s="10" t="s">
        <v>311</v>
      </c>
      <c r="T644" s="10">
        <v>0.19670000000000001</v>
      </c>
      <c r="U644" s="10">
        <v>2.3400000000000001E-2</v>
      </c>
      <c r="V644" s="10">
        <v>10.89</v>
      </c>
      <c r="W644" s="10">
        <v>10.5</v>
      </c>
      <c r="Y644" s="10">
        <v>0.98089999999999999</v>
      </c>
      <c r="Z644" s="10">
        <v>0.1167</v>
      </c>
      <c r="AA644" s="10">
        <v>55.37</v>
      </c>
      <c r="AB644" s="10">
        <v>10.3</v>
      </c>
      <c r="AD644" s="10">
        <v>0.3543</v>
      </c>
      <c r="AE644" s="10">
        <v>4.2099999999999999E-2</v>
      </c>
      <c r="AF644" s="10">
        <v>20</v>
      </c>
      <c r="AG644" s="10">
        <v>10.3</v>
      </c>
      <c r="AI644" s="10">
        <v>721</v>
      </c>
      <c r="AJ644" s="10" t="s">
        <v>311</v>
      </c>
      <c r="AK644" s="10">
        <v>1.1308</v>
      </c>
      <c r="AL644" s="10">
        <v>0.4667</v>
      </c>
      <c r="AM644" s="10">
        <v>67.2654</v>
      </c>
      <c r="AN644" s="10">
        <v>10.5</v>
      </c>
      <c r="AO644" s="10">
        <v>0.92</v>
      </c>
      <c r="AP644" s="10">
        <v>1.8376999999999999</v>
      </c>
      <c r="AQ644" s="10">
        <v>0.89910000000000001</v>
      </c>
      <c r="AR644" s="10">
        <v>112.4932</v>
      </c>
      <c r="AS644" s="10">
        <v>10.5</v>
      </c>
      <c r="AT644" s="10">
        <v>0.9</v>
      </c>
      <c r="AU644" s="10">
        <v>1.6171</v>
      </c>
      <c r="AV644" s="10">
        <v>0.87450000000000006</v>
      </c>
      <c r="AW644" s="10">
        <v>101.08620000000001</v>
      </c>
      <c r="AX644" s="10">
        <v>10.5</v>
      </c>
      <c r="AY644" s="10">
        <v>0.88</v>
      </c>
      <c r="AZ644" s="10">
        <v>721</v>
      </c>
      <c r="BA644" s="10" t="s">
        <v>311</v>
      </c>
      <c r="BB644" s="10">
        <v>0.61329999999999996</v>
      </c>
      <c r="BC644" s="10">
        <v>0.61880000000000002</v>
      </c>
      <c r="BD644" s="10">
        <v>47.904400000000003</v>
      </c>
      <c r="BE644" s="10">
        <v>10.5</v>
      </c>
      <c r="BF644" s="10">
        <v>0.7</v>
      </c>
      <c r="BG644" s="10">
        <v>1.2863</v>
      </c>
      <c r="BH644" s="10">
        <v>1.2367999999999999</v>
      </c>
      <c r="BI644" s="10">
        <v>98.12</v>
      </c>
      <c r="BJ644" s="10">
        <v>10.5</v>
      </c>
      <c r="BK644" s="10">
        <v>0.72</v>
      </c>
      <c r="BL644" s="10">
        <v>0.78369999999999995</v>
      </c>
      <c r="BM644" s="10">
        <v>0.44030000000000002</v>
      </c>
      <c r="BN644" s="10">
        <v>49.430500000000002</v>
      </c>
      <c r="BO644" s="10">
        <v>10.5</v>
      </c>
      <c r="BP644" s="10">
        <v>0.87</v>
      </c>
      <c r="BQ644" s="10">
        <v>721</v>
      </c>
      <c r="BR644" s="10" t="s">
        <v>311</v>
      </c>
      <c r="BS644" s="10">
        <v>0.94530000000000003</v>
      </c>
      <c r="BT644" s="10">
        <v>0.46350000000000002</v>
      </c>
      <c r="BU644" s="10">
        <v>57.889400000000002</v>
      </c>
      <c r="BV644" s="10">
        <v>10.5</v>
      </c>
      <c r="BW644" s="10">
        <v>0.9</v>
      </c>
      <c r="BX644" s="10">
        <v>1.8878999999999999</v>
      </c>
      <c r="BY644" s="10">
        <v>1.2921</v>
      </c>
      <c r="BZ644" s="10">
        <v>125.79259999999999</v>
      </c>
      <c r="CA644" s="10">
        <v>10.5</v>
      </c>
      <c r="CB644" s="10">
        <v>0.83</v>
      </c>
      <c r="CC644" s="10">
        <v>1.5385</v>
      </c>
      <c r="CD644" s="10">
        <v>0.9546</v>
      </c>
      <c r="CE644" s="10">
        <v>99.554599999999994</v>
      </c>
      <c r="CF644" s="10">
        <v>10.5</v>
      </c>
      <c r="CG644" s="10">
        <v>0.85</v>
      </c>
      <c r="CH644" s="10">
        <v>721</v>
      </c>
      <c r="CI644" s="10" t="s">
        <v>311</v>
      </c>
      <c r="CJ644" s="10">
        <v>0.52400000000000002</v>
      </c>
      <c r="CK644" s="10">
        <v>0.31830000000000003</v>
      </c>
      <c r="CL644" s="10">
        <v>33.712299999999999</v>
      </c>
      <c r="CM644" s="10">
        <v>10.5</v>
      </c>
      <c r="CN644" s="10">
        <v>0.85</v>
      </c>
      <c r="CO644" s="10">
        <v>1.1075999999999999</v>
      </c>
      <c r="CP644" s="10">
        <v>0.62770000000000004</v>
      </c>
      <c r="CQ644" s="10">
        <v>70</v>
      </c>
      <c r="CR644" s="10">
        <v>10.5</v>
      </c>
      <c r="CS644" s="10">
        <v>0.87</v>
      </c>
      <c r="CT644" s="10">
        <v>0.71509999999999996</v>
      </c>
      <c r="CU644" s="10">
        <v>0.3841</v>
      </c>
      <c r="CV644" s="10">
        <v>44.633899999999997</v>
      </c>
      <c r="CW644" s="10">
        <v>10.5</v>
      </c>
      <c r="CX644" s="10">
        <v>0.88</v>
      </c>
      <c r="CY644" s="10">
        <v>756</v>
      </c>
      <c r="CZ644" s="10" t="s">
        <v>121</v>
      </c>
      <c r="DA644" s="10">
        <v>-2.1720000000000002</v>
      </c>
      <c r="DB644" s="10">
        <v>-0.91700000000000004</v>
      </c>
      <c r="DC644" s="10">
        <v>-34.28418256792115</v>
      </c>
      <c r="DD644" s="10">
        <v>39.703000000000003</v>
      </c>
      <c r="DE644" s="10">
        <v>0.92125969383336903</v>
      </c>
      <c r="DF644" s="10">
        <v>-2.6259999999999999</v>
      </c>
      <c r="DG644" s="10">
        <v>-1.087</v>
      </c>
      <c r="DH644" s="10">
        <v>-42.894293974818162</v>
      </c>
      <c r="DI644" s="10">
        <v>38.253999999999998</v>
      </c>
      <c r="DJ644" s="10">
        <v>0.9239696733329259</v>
      </c>
      <c r="DK644" s="10">
        <v>-3.1589999999999998</v>
      </c>
      <c r="DL644" s="10">
        <v>-1.2589999999999999</v>
      </c>
      <c r="DM644" s="10">
        <v>-52.563751165432791</v>
      </c>
      <c r="DN644" s="10">
        <v>37.351999999999997</v>
      </c>
      <c r="DO644" s="10">
        <v>0.92894240205084633</v>
      </c>
    </row>
    <row r="645" spans="1:119" x14ac:dyDescent="0.25">
      <c r="A645" s="10">
        <v>722</v>
      </c>
      <c r="B645" s="10" t="s">
        <v>317</v>
      </c>
      <c r="C645" s="10">
        <v>1.03</v>
      </c>
      <c r="D645" s="10">
        <v>0.3</v>
      </c>
      <c r="E645" s="10">
        <v>58.8</v>
      </c>
      <c r="F645" s="10">
        <v>10.5</v>
      </c>
      <c r="G645" s="10">
        <v>0.96</v>
      </c>
      <c r="H645" s="10">
        <v>1.63</v>
      </c>
      <c r="I645" s="10">
        <v>0.47</v>
      </c>
      <c r="J645" s="10">
        <v>95</v>
      </c>
      <c r="K645" s="10">
        <v>10.3</v>
      </c>
      <c r="L645" s="10">
        <v>0.96</v>
      </c>
      <c r="M645" s="10">
        <v>1.73</v>
      </c>
      <c r="N645" s="10">
        <v>0.43</v>
      </c>
      <c r="O645" s="10">
        <v>100</v>
      </c>
      <c r="P645" s="10">
        <v>10.3</v>
      </c>
      <c r="Q645" s="10">
        <v>0.97</v>
      </c>
      <c r="R645" s="10">
        <v>722</v>
      </c>
      <c r="S645" s="10" t="s">
        <v>317</v>
      </c>
      <c r="T645" s="10">
        <v>0.3725</v>
      </c>
      <c r="U645" s="10">
        <v>0.17080000000000001</v>
      </c>
      <c r="V645" s="10">
        <v>22.53</v>
      </c>
      <c r="W645" s="10">
        <v>10.5</v>
      </c>
      <c r="Y645" s="10">
        <v>0.63580000000000003</v>
      </c>
      <c r="Z645" s="10">
        <v>0.32400000000000001</v>
      </c>
      <c r="AA645" s="10">
        <v>40</v>
      </c>
      <c r="AB645" s="10">
        <v>10.3</v>
      </c>
      <c r="AD645" s="10">
        <v>0.623</v>
      </c>
      <c r="AE645" s="10">
        <v>0.30170000000000002</v>
      </c>
      <c r="AF645" s="10">
        <v>38.799999999999997</v>
      </c>
      <c r="AG645" s="10">
        <v>10.3</v>
      </c>
      <c r="AI645" s="10">
        <v>722</v>
      </c>
      <c r="AJ645" s="10" t="s">
        <v>317</v>
      </c>
      <c r="AK645" s="10">
        <v>2.3163</v>
      </c>
      <c r="AL645" s="10">
        <v>0.50829999999999997</v>
      </c>
      <c r="AM645" s="10">
        <v>130.39410000000001</v>
      </c>
      <c r="AN645" s="10">
        <v>10.5</v>
      </c>
      <c r="AO645" s="10">
        <v>0.98</v>
      </c>
      <c r="AP645" s="10">
        <v>3.2679999999999998</v>
      </c>
      <c r="AQ645" s="10">
        <v>0.75139999999999996</v>
      </c>
      <c r="AR645" s="10">
        <v>184.3817</v>
      </c>
      <c r="AS645" s="10">
        <v>10.5</v>
      </c>
      <c r="AT645" s="10">
        <v>0.97</v>
      </c>
      <c r="AU645" s="10">
        <v>3.0291999999999999</v>
      </c>
      <c r="AV645" s="10">
        <v>0.52470000000000006</v>
      </c>
      <c r="AW645" s="10">
        <v>169.04300000000001</v>
      </c>
      <c r="AX645" s="10">
        <v>10.5</v>
      </c>
      <c r="AY645" s="10">
        <v>0.99</v>
      </c>
      <c r="AZ645" s="10">
        <v>722</v>
      </c>
      <c r="BA645" s="10" t="s">
        <v>317</v>
      </c>
      <c r="BB645" s="10">
        <v>0</v>
      </c>
      <c r="BC645" s="10">
        <v>0</v>
      </c>
      <c r="BD645" s="10">
        <v>0</v>
      </c>
      <c r="BE645" s="10">
        <v>10.5</v>
      </c>
      <c r="BF645" s="10">
        <v>0</v>
      </c>
      <c r="BG645" s="10">
        <v>0</v>
      </c>
      <c r="BH645" s="10">
        <v>0</v>
      </c>
      <c r="BI645" s="10">
        <v>0</v>
      </c>
      <c r="BJ645" s="10">
        <v>10.5</v>
      </c>
      <c r="BK645" s="10">
        <v>0</v>
      </c>
      <c r="BL645" s="10">
        <v>0</v>
      </c>
      <c r="BM645" s="10">
        <v>0</v>
      </c>
      <c r="BN645" s="10">
        <v>0</v>
      </c>
      <c r="BO645" s="10">
        <v>10.5</v>
      </c>
      <c r="BP645" s="10">
        <v>0</v>
      </c>
      <c r="BQ645" s="10">
        <v>722</v>
      </c>
      <c r="BR645" s="10" t="s">
        <v>317</v>
      </c>
      <c r="BS645" s="10">
        <v>1.3426</v>
      </c>
      <c r="BT645" s="10">
        <v>0.34810000000000002</v>
      </c>
      <c r="BU645" s="10">
        <v>76.2667</v>
      </c>
      <c r="BV645" s="10">
        <v>10.5</v>
      </c>
      <c r="BW645" s="10">
        <v>0.97</v>
      </c>
      <c r="BX645" s="10">
        <v>1.7112000000000001</v>
      </c>
      <c r="BY645" s="10">
        <v>0.38779999999999998</v>
      </c>
      <c r="BZ645" s="10">
        <v>96.477099999999993</v>
      </c>
      <c r="CA645" s="10">
        <v>10.5</v>
      </c>
      <c r="CB645" s="10">
        <v>0.98</v>
      </c>
      <c r="CC645" s="10">
        <v>1.7697000000000001</v>
      </c>
      <c r="CD645" s="10">
        <v>0.39779999999999999</v>
      </c>
      <c r="CE645" s="10">
        <v>99.735799999999998</v>
      </c>
      <c r="CF645" s="10">
        <v>10.5</v>
      </c>
      <c r="CG645" s="10">
        <v>0.98</v>
      </c>
      <c r="CH645" s="10">
        <v>722</v>
      </c>
      <c r="CI645" s="10" t="s">
        <v>317</v>
      </c>
      <c r="CJ645" s="10">
        <v>0.4259</v>
      </c>
      <c r="CK645" s="10">
        <v>0.31090000000000001</v>
      </c>
      <c r="CL645" s="10">
        <v>28.994399999999999</v>
      </c>
      <c r="CM645" s="10">
        <v>10.5</v>
      </c>
      <c r="CN645" s="10">
        <v>0.81</v>
      </c>
      <c r="CO645" s="10">
        <v>0.79990000000000006</v>
      </c>
      <c r="CP645" s="10">
        <v>0.34139999999999998</v>
      </c>
      <c r="CQ645" s="10">
        <v>47.823500000000003</v>
      </c>
      <c r="CR645" s="10">
        <v>10.5</v>
      </c>
      <c r="CS645" s="10">
        <v>0.92</v>
      </c>
      <c r="CT645" s="10">
        <v>0.84570000000000001</v>
      </c>
      <c r="CU645" s="10">
        <v>0.3342</v>
      </c>
      <c r="CV645" s="10">
        <v>50</v>
      </c>
      <c r="CW645" s="10">
        <v>10.5</v>
      </c>
      <c r="CX645" s="10">
        <v>0.93</v>
      </c>
      <c r="CY645" s="10">
        <v>757</v>
      </c>
      <c r="CZ645" s="10" t="s">
        <v>122</v>
      </c>
      <c r="DA645" s="10">
        <v>1.1240000000000001</v>
      </c>
      <c r="DB645" s="10">
        <v>0.504</v>
      </c>
      <c r="DC645" s="10">
        <v>17.912860506500135</v>
      </c>
      <c r="DD645" s="10">
        <v>39.703000000000003</v>
      </c>
      <c r="DE645" s="10">
        <v>0.91246752391002672</v>
      </c>
      <c r="DF645" s="10">
        <v>1.202</v>
      </c>
      <c r="DG645" s="10">
        <v>0.52300000000000002</v>
      </c>
      <c r="DH645" s="10">
        <v>19.784094802539929</v>
      </c>
      <c r="DI645" s="10">
        <v>38.253999999999998</v>
      </c>
      <c r="DJ645" s="10">
        <v>0.9169608682556577</v>
      </c>
      <c r="DK645" s="10">
        <v>1.6519999999999999</v>
      </c>
      <c r="DL645" s="10">
        <v>0.65900000000000003</v>
      </c>
      <c r="DM645" s="10">
        <v>27.491696273396641</v>
      </c>
      <c r="DN645" s="10">
        <v>37.351999999999997</v>
      </c>
      <c r="DO645" s="10">
        <v>0.92882525933441484</v>
      </c>
    </row>
    <row r="646" spans="1:119" x14ac:dyDescent="0.25">
      <c r="A646" s="10">
        <v>723</v>
      </c>
      <c r="B646" s="10" t="s">
        <v>320</v>
      </c>
      <c r="C646" s="10">
        <v>0.08</v>
      </c>
      <c r="D646" s="10">
        <v>0.03</v>
      </c>
      <c r="E646" s="10">
        <v>4.9000000000000004</v>
      </c>
      <c r="F646" s="10">
        <v>10.5</v>
      </c>
      <c r="G646" s="10">
        <v>0.93</v>
      </c>
      <c r="H646" s="10">
        <v>0.26</v>
      </c>
      <c r="I646" s="10">
        <v>7.0000000000000007E-2</v>
      </c>
      <c r="J646" s="10">
        <v>15</v>
      </c>
      <c r="K646" s="10">
        <v>10.3</v>
      </c>
      <c r="L646" s="10">
        <v>0.96</v>
      </c>
      <c r="M646" s="10">
        <v>0.17</v>
      </c>
      <c r="N646" s="10">
        <v>0.06</v>
      </c>
      <c r="O646" s="10">
        <v>10</v>
      </c>
      <c r="P646" s="10">
        <v>10.3</v>
      </c>
      <c r="Q646" s="10">
        <v>0.94</v>
      </c>
      <c r="R646" s="10">
        <v>723</v>
      </c>
      <c r="S646" s="10" t="s">
        <v>320</v>
      </c>
      <c r="T646" s="10">
        <v>0</v>
      </c>
      <c r="U646" s="10">
        <v>0</v>
      </c>
      <c r="V646" s="10">
        <v>0</v>
      </c>
      <c r="W646" s="10">
        <v>10.5</v>
      </c>
      <c r="Y646" s="10">
        <v>0</v>
      </c>
      <c r="Z646" s="10">
        <v>0</v>
      </c>
      <c r="AA646" s="10">
        <v>0</v>
      </c>
      <c r="AB646" s="10">
        <v>10.3</v>
      </c>
      <c r="AD646" s="10">
        <v>0</v>
      </c>
      <c r="AE646" s="10">
        <v>0</v>
      </c>
      <c r="AF646" s="10">
        <v>0</v>
      </c>
      <c r="AG646" s="10">
        <v>10.3</v>
      </c>
      <c r="AI646" s="10">
        <v>723</v>
      </c>
      <c r="AJ646" s="10" t="s">
        <v>320</v>
      </c>
      <c r="AK646" s="10">
        <v>0.1404</v>
      </c>
      <c r="AL646" s="10">
        <v>3.8100000000000002E-2</v>
      </c>
      <c r="AM646" s="10">
        <v>7.9992000000000001</v>
      </c>
      <c r="AN646" s="10">
        <v>10.5</v>
      </c>
      <c r="AO646" s="10">
        <v>0.97</v>
      </c>
      <c r="AP646" s="10">
        <v>0.3458</v>
      </c>
      <c r="AQ646" s="10">
        <v>0.1111</v>
      </c>
      <c r="AR646" s="10">
        <v>19.9711</v>
      </c>
      <c r="AS646" s="10">
        <v>10.5</v>
      </c>
      <c r="AT646" s="10">
        <v>0.95</v>
      </c>
      <c r="AU646" s="10">
        <v>0.22500000000000001</v>
      </c>
      <c r="AV646" s="10">
        <v>4.0599999999999997E-2</v>
      </c>
      <c r="AW646" s="10">
        <v>12.5716</v>
      </c>
      <c r="AX646" s="10">
        <v>10.5</v>
      </c>
      <c r="AY646" s="10">
        <v>0.98</v>
      </c>
      <c r="AZ646" s="10">
        <v>723</v>
      </c>
      <c r="BA646" s="10" t="s">
        <v>320</v>
      </c>
      <c r="BB646" s="10">
        <v>3.4299999999999997E-2</v>
      </c>
      <c r="BC646" s="10">
        <v>1.23E-2</v>
      </c>
      <c r="BD646" s="10">
        <v>2.0043000000000002</v>
      </c>
      <c r="BE646" s="10">
        <v>10.5</v>
      </c>
      <c r="BF646" s="10">
        <v>0.94</v>
      </c>
      <c r="BG646" s="10">
        <v>0.2422</v>
      </c>
      <c r="BH646" s="10">
        <v>8.5599999999999996E-2</v>
      </c>
      <c r="BI646" s="10">
        <v>14.1242</v>
      </c>
      <c r="BJ646" s="10">
        <v>10.5</v>
      </c>
      <c r="BK646" s="10">
        <v>0.94</v>
      </c>
      <c r="BL646" s="10">
        <v>8.1000000000000003E-2</v>
      </c>
      <c r="BM646" s="10">
        <v>3.78E-2</v>
      </c>
      <c r="BN646" s="10">
        <v>4.9169</v>
      </c>
      <c r="BO646" s="10">
        <v>10.5</v>
      </c>
      <c r="BP646" s="10">
        <v>0.91</v>
      </c>
      <c r="BQ646" s="10">
        <v>723</v>
      </c>
      <c r="BR646" s="10" t="s">
        <v>320</v>
      </c>
      <c r="BS646" s="10">
        <v>0.13159999999999999</v>
      </c>
      <c r="BT646" s="10">
        <v>4.2799999999999998E-2</v>
      </c>
      <c r="BU646" s="10">
        <v>7.6092000000000004</v>
      </c>
      <c r="BV646" s="10">
        <v>10.5</v>
      </c>
      <c r="BW646" s="10">
        <v>0.95</v>
      </c>
      <c r="BX646" s="10">
        <v>0.34</v>
      </c>
      <c r="BY646" s="10">
        <v>0.1002</v>
      </c>
      <c r="BZ646" s="10">
        <v>19.490100000000002</v>
      </c>
      <c r="CA646" s="10">
        <v>10.5</v>
      </c>
      <c r="CB646" s="10">
        <v>0.96</v>
      </c>
      <c r="CC646" s="10">
        <v>0.18759999999999999</v>
      </c>
      <c r="CD646" s="10">
        <v>5.3400000000000003E-2</v>
      </c>
      <c r="CE646" s="10">
        <v>10.725099999999999</v>
      </c>
      <c r="CF646" s="10">
        <v>10.5</v>
      </c>
      <c r="CG646" s="10">
        <v>0.96</v>
      </c>
      <c r="CH646" s="10">
        <v>723</v>
      </c>
      <c r="CI646" s="10" t="s">
        <v>320</v>
      </c>
      <c r="CJ646" s="10">
        <v>9.64E-2</v>
      </c>
      <c r="CK646" s="10">
        <v>4.5400000000000003E-2</v>
      </c>
      <c r="CL646" s="10">
        <v>5.859</v>
      </c>
      <c r="CM646" s="10">
        <v>10.5</v>
      </c>
      <c r="CN646" s="10">
        <v>0.9</v>
      </c>
      <c r="CO646" s="10">
        <v>0.2802</v>
      </c>
      <c r="CP646" s="10">
        <v>9.3200000000000005E-2</v>
      </c>
      <c r="CQ646" s="10">
        <v>16.236899999999999</v>
      </c>
      <c r="CR646" s="10">
        <v>10.5</v>
      </c>
      <c r="CS646" s="10">
        <v>0.95</v>
      </c>
      <c r="CT646" s="10">
        <v>0.12820000000000001</v>
      </c>
      <c r="CU646" s="10">
        <v>4.1000000000000002E-2</v>
      </c>
      <c r="CV646" s="10">
        <v>7.4009</v>
      </c>
      <c r="CW646" s="10">
        <v>10.5</v>
      </c>
      <c r="CX646" s="10">
        <v>0.95</v>
      </c>
      <c r="CY646" s="10">
        <v>758</v>
      </c>
      <c r="CZ646" s="10" t="s">
        <v>8</v>
      </c>
      <c r="DA646" s="10">
        <v>1.048</v>
      </c>
      <c r="DB646" s="10">
        <v>0.41299999999999998</v>
      </c>
      <c r="DC646" s="10">
        <v>16.380423544697148</v>
      </c>
      <c r="DD646" s="10">
        <v>39.703000000000003</v>
      </c>
      <c r="DE646" s="10">
        <v>0.93036251607010845</v>
      </c>
      <c r="DF646" s="10">
        <v>1.4239999999999999</v>
      </c>
      <c r="DG646" s="10">
        <v>0.56399999999999995</v>
      </c>
      <c r="DH646" s="10">
        <v>23.116105874254554</v>
      </c>
      <c r="DI646" s="10">
        <v>38.253999999999998</v>
      </c>
      <c r="DJ646" s="10">
        <v>0.92973211668433908</v>
      </c>
      <c r="DK646" s="10">
        <v>1.5069999999999999</v>
      </c>
      <c r="DL646" s="10">
        <v>0.6</v>
      </c>
      <c r="DM646" s="10">
        <v>25.07205777490017</v>
      </c>
      <c r="DN646" s="10">
        <v>37.351999999999997</v>
      </c>
      <c r="DO646" s="10">
        <v>0.9290707430907017</v>
      </c>
    </row>
    <row r="647" spans="1:119" x14ac:dyDescent="0.25">
      <c r="A647" s="10">
        <v>724</v>
      </c>
      <c r="B647" s="10" t="s">
        <v>322</v>
      </c>
      <c r="C647" s="10">
        <v>1.1499999999999999</v>
      </c>
      <c r="D647" s="10">
        <v>0.49</v>
      </c>
      <c r="E647" s="10">
        <v>68.599999999999994</v>
      </c>
      <c r="F647" s="10">
        <v>10.5</v>
      </c>
      <c r="G647" s="10">
        <v>0.92</v>
      </c>
      <c r="H647" s="10">
        <v>1.69</v>
      </c>
      <c r="I647" s="10">
        <v>0.56000000000000005</v>
      </c>
      <c r="J647" s="10">
        <v>100</v>
      </c>
      <c r="K647" s="10">
        <v>10.3</v>
      </c>
      <c r="L647" s="10">
        <v>0.95</v>
      </c>
      <c r="M647" s="10">
        <v>2.0299999999999998</v>
      </c>
      <c r="N647" s="10">
        <v>0.67</v>
      </c>
      <c r="O647" s="10">
        <v>120</v>
      </c>
      <c r="P647" s="10">
        <v>10.3</v>
      </c>
      <c r="Q647" s="10">
        <v>0.95</v>
      </c>
      <c r="R647" s="10">
        <v>724</v>
      </c>
      <c r="S647" s="10" t="s">
        <v>322</v>
      </c>
      <c r="T647" s="10">
        <v>0.68889999999999996</v>
      </c>
      <c r="U647" s="10">
        <v>0.23369999999999999</v>
      </c>
      <c r="V647" s="10">
        <v>40</v>
      </c>
      <c r="W647" s="10">
        <v>10.5</v>
      </c>
      <c r="Y647" s="10">
        <v>1.0137</v>
      </c>
      <c r="Z647" s="10">
        <v>0.34389999999999998</v>
      </c>
      <c r="AA647" s="10">
        <v>60</v>
      </c>
      <c r="AB647" s="10">
        <v>10.3</v>
      </c>
      <c r="AD647" s="10">
        <v>1.1826000000000001</v>
      </c>
      <c r="AE647" s="10">
        <v>0.4012</v>
      </c>
      <c r="AF647" s="10">
        <v>70</v>
      </c>
      <c r="AG647" s="10">
        <v>10.3</v>
      </c>
      <c r="AI647" s="10">
        <v>724</v>
      </c>
      <c r="AJ647" s="10" t="s">
        <v>322</v>
      </c>
      <c r="AK647" s="10">
        <v>1.5323</v>
      </c>
      <c r="AL647" s="10">
        <v>0.62960000000000005</v>
      </c>
      <c r="AM647" s="10">
        <v>91.089799999999997</v>
      </c>
      <c r="AN647" s="10">
        <v>10.5</v>
      </c>
      <c r="AO647" s="10">
        <v>0.92</v>
      </c>
      <c r="AP647" s="10">
        <v>2.4935</v>
      </c>
      <c r="AQ647" s="10">
        <v>0.91679999999999995</v>
      </c>
      <c r="AR647" s="10">
        <v>146.0805</v>
      </c>
      <c r="AS647" s="10">
        <v>10.5</v>
      </c>
      <c r="AT647" s="10">
        <v>0.94</v>
      </c>
      <c r="AU647" s="10">
        <v>2.6875</v>
      </c>
      <c r="AV647" s="10">
        <v>0.67490000000000006</v>
      </c>
      <c r="AW647" s="10">
        <v>152.36240000000001</v>
      </c>
      <c r="AX647" s="10">
        <v>10.5</v>
      </c>
      <c r="AY647" s="10">
        <v>0.97</v>
      </c>
      <c r="AZ647" s="10">
        <v>724</v>
      </c>
      <c r="BA647" s="10" t="s">
        <v>322</v>
      </c>
      <c r="BB647" s="10">
        <v>1.3261000000000001</v>
      </c>
      <c r="BC647" s="10">
        <v>0.88670000000000004</v>
      </c>
      <c r="BD647" s="10">
        <v>87.715400000000002</v>
      </c>
      <c r="BE647" s="10">
        <v>10.5</v>
      </c>
      <c r="BF647" s="10">
        <v>0.83</v>
      </c>
      <c r="BG647" s="10">
        <v>1.5461</v>
      </c>
      <c r="BH647" s="10">
        <v>0.98519999999999996</v>
      </c>
      <c r="BI647" s="10">
        <v>100.8062</v>
      </c>
      <c r="BJ647" s="10">
        <v>10.5</v>
      </c>
      <c r="BK647" s="10">
        <v>0.84</v>
      </c>
      <c r="BL647" s="10">
        <v>1.9866999999999999</v>
      </c>
      <c r="BM647" s="10">
        <v>0.79069999999999996</v>
      </c>
      <c r="BN647" s="10">
        <v>117.5733</v>
      </c>
      <c r="BO647" s="10">
        <v>10.5</v>
      </c>
      <c r="BP647" s="10">
        <v>0.93</v>
      </c>
      <c r="BQ647" s="10">
        <v>724</v>
      </c>
      <c r="BR647" s="10" t="s">
        <v>322</v>
      </c>
      <c r="BS647" s="10">
        <v>1.4865999999999999</v>
      </c>
      <c r="BT647" s="10">
        <v>0.61719999999999997</v>
      </c>
      <c r="BU647" s="10">
        <v>88.507000000000005</v>
      </c>
      <c r="BV647" s="10">
        <v>10.5</v>
      </c>
      <c r="BW647" s="10">
        <v>0.92</v>
      </c>
      <c r="BX647" s="10">
        <v>2.2551000000000001</v>
      </c>
      <c r="BY647" s="10">
        <v>0.68079999999999996</v>
      </c>
      <c r="BZ647" s="10">
        <v>129.52510000000001</v>
      </c>
      <c r="CA647" s="10">
        <v>10.5</v>
      </c>
      <c r="CB647" s="10">
        <v>0.96</v>
      </c>
      <c r="CC647" s="10">
        <v>2.8214999999999999</v>
      </c>
      <c r="CD647" s="10">
        <v>0.69279999999999997</v>
      </c>
      <c r="CE647" s="10">
        <v>159.751</v>
      </c>
      <c r="CF647" s="10">
        <v>10.5</v>
      </c>
      <c r="CG647" s="10">
        <v>0.97</v>
      </c>
      <c r="CH647" s="10">
        <v>724</v>
      </c>
      <c r="CI647" s="10" t="s">
        <v>322</v>
      </c>
      <c r="CJ647" s="10">
        <v>1.1144000000000001</v>
      </c>
      <c r="CK647" s="10">
        <v>0.66039999999999999</v>
      </c>
      <c r="CL647" s="10">
        <v>71.227199999999996</v>
      </c>
      <c r="CM647" s="10">
        <v>10.5</v>
      </c>
      <c r="CN647" s="10">
        <v>0.86</v>
      </c>
      <c r="CO647" s="10">
        <v>1.9858</v>
      </c>
      <c r="CP647" s="10">
        <v>0.73550000000000004</v>
      </c>
      <c r="CQ647" s="10">
        <v>116.4413</v>
      </c>
      <c r="CR647" s="10">
        <v>10.5</v>
      </c>
      <c r="CS647" s="10">
        <v>0.94</v>
      </c>
      <c r="CT647" s="10">
        <v>2.3092999999999999</v>
      </c>
      <c r="CU647" s="10">
        <v>0.68659999999999999</v>
      </c>
      <c r="CV647" s="10">
        <v>132.47069999999999</v>
      </c>
      <c r="CW647" s="10">
        <v>10.5</v>
      </c>
      <c r="CX647" s="10">
        <v>0.96</v>
      </c>
      <c r="CY647" s="10">
        <v>759</v>
      </c>
      <c r="CZ647" s="10" t="s">
        <v>9</v>
      </c>
    </row>
    <row r="648" spans="1:119" x14ac:dyDescent="0.25">
      <c r="A648" s="10">
        <v>725</v>
      </c>
      <c r="B648" s="10" t="s">
        <v>324</v>
      </c>
      <c r="C648" s="10">
        <v>0</v>
      </c>
      <c r="D648" s="10">
        <v>0</v>
      </c>
      <c r="E648" s="10">
        <v>0</v>
      </c>
      <c r="F648" s="10">
        <v>10.5</v>
      </c>
      <c r="G648" s="10">
        <v>0</v>
      </c>
      <c r="H648" s="10">
        <v>0</v>
      </c>
      <c r="I648" s="10">
        <v>0</v>
      </c>
      <c r="J648" s="10">
        <v>0</v>
      </c>
      <c r="K648" s="10">
        <v>10.3</v>
      </c>
      <c r="L648" s="10">
        <v>0</v>
      </c>
      <c r="M648" s="10">
        <v>0</v>
      </c>
      <c r="N648" s="10">
        <v>0</v>
      </c>
      <c r="O648" s="10">
        <v>0</v>
      </c>
      <c r="P648" s="10">
        <v>10.3</v>
      </c>
      <c r="Q648" s="10">
        <v>0</v>
      </c>
      <c r="R648" s="10">
        <v>725</v>
      </c>
      <c r="S648" s="10" t="s">
        <v>324</v>
      </c>
      <c r="T648" s="10">
        <v>0</v>
      </c>
      <c r="U648" s="10">
        <v>0</v>
      </c>
      <c r="V648" s="10">
        <v>0</v>
      </c>
      <c r="W648" s="10">
        <v>10.5</v>
      </c>
      <c r="Y648" s="10">
        <v>0</v>
      </c>
      <c r="Z648" s="10">
        <v>0</v>
      </c>
      <c r="AA648" s="10">
        <v>0</v>
      </c>
      <c r="AB648" s="10">
        <v>10.3</v>
      </c>
      <c r="AD648" s="10">
        <v>0</v>
      </c>
      <c r="AE648" s="10">
        <v>0</v>
      </c>
      <c r="AF648" s="10">
        <v>0</v>
      </c>
      <c r="AG648" s="10">
        <v>10.3</v>
      </c>
      <c r="AI648" s="10">
        <v>725</v>
      </c>
      <c r="AJ648" s="10" t="s">
        <v>324</v>
      </c>
      <c r="AK648" s="10">
        <v>0</v>
      </c>
      <c r="AL648" s="10">
        <v>0</v>
      </c>
      <c r="AM648" s="10">
        <v>0</v>
      </c>
      <c r="AN648" s="10">
        <v>10.5</v>
      </c>
      <c r="AO648" s="10">
        <v>0</v>
      </c>
      <c r="AP648" s="10">
        <v>0</v>
      </c>
      <c r="AQ648" s="10">
        <v>0</v>
      </c>
      <c r="AR648" s="10">
        <v>0</v>
      </c>
      <c r="AS648" s="10">
        <v>10.5</v>
      </c>
      <c r="AT648" s="10">
        <v>0</v>
      </c>
      <c r="AU648" s="10">
        <v>0</v>
      </c>
      <c r="AV648" s="10">
        <v>0</v>
      </c>
      <c r="AW648" s="10">
        <v>0</v>
      </c>
      <c r="AX648" s="10">
        <v>10.5</v>
      </c>
      <c r="AY648" s="10">
        <v>0</v>
      </c>
      <c r="AZ648" s="10">
        <v>725</v>
      </c>
      <c r="BA648" s="10" t="s">
        <v>324</v>
      </c>
      <c r="BB648" s="10">
        <v>0</v>
      </c>
      <c r="BC648" s="10">
        <v>0</v>
      </c>
      <c r="BD648" s="10">
        <v>0</v>
      </c>
      <c r="BE648" s="10">
        <v>10.5</v>
      </c>
      <c r="BF648" s="10">
        <v>0</v>
      </c>
      <c r="BG648" s="10">
        <v>0</v>
      </c>
      <c r="BH648" s="10">
        <v>0</v>
      </c>
      <c r="BI648" s="10">
        <v>0</v>
      </c>
      <c r="BJ648" s="10">
        <v>10.5</v>
      </c>
      <c r="BK648" s="10">
        <v>0</v>
      </c>
      <c r="BL648" s="10">
        <v>0</v>
      </c>
      <c r="BM648" s="10">
        <v>0</v>
      </c>
      <c r="BN648" s="10">
        <v>0</v>
      </c>
      <c r="BO648" s="10">
        <v>10.5</v>
      </c>
      <c r="BP648" s="10">
        <v>0</v>
      </c>
      <c r="BQ648" s="10">
        <v>725</v>
      </c>
      <c r="BR648" s="10" t="s">
        <v>324</v>
      </c>
      <c r="BS648" s="10">
        <v>0</v>
      </c>
      <c r="BT648" s="10">
        <v>0</v>
      </c>
      <c r="BU648" s="10">
        <v>0</v>
      </c>
      <c r="BV648" s="10">
        <v>10.5</v>
      </c>
      <c r="BW648" s="10">
        <v>0</v>
      </c>
      <c r="BX648" s="10">
        <v>0</v>
      </c>
      <c r="BY648" s="10">
        <v>0</v>
      </c>
      <c r="BZ648" s="10">
        <v>0</v>
      </c>
      <c r="CA648" s="10">
        <v>10.5</v>
      </c>
      <c r="CB648" s="10">
        <v>0</v>
      </c>
      <c r="CC648" s="10">
        <v>0</v>
      </c>
      <c r="CD648" s="10">
        <v>0</v>
      </c>
      <c r="CE648" s="10">
        <v>0</v>
      </c>
      <c r="CF648" s="10">
        <v>10.5</v>
      </c>
      <c r="CG648" s="10">
        <v>0</v>
      </c>
      <c r="CH648" s="10">
        <v>725</v>
      </c>
      <c r="CI648" s="10" t="s">
        <v>324</v>
      </c>
      <c r="CJ648" s="10">
        <v>0</v>
      </c>
      <c r="CK648" s="10">
        <v>0</v>
      </c>
      <c r="CL648" s="10">
        <v>0</v>
      </c>
      <c r="CM648" s="10">
        <v>10.5</v>
      </c>
      <c r="CN648" s="10">
        <v>0</v>
      </c>
      <c r="CO648" s="10">
        <v>0</v>
      </c>
      <c r="CP648" s="10">
        <v>0</v>
      </c>
      <c r="CQ648" s="10">
        <v>0</v>
      </c>
      <c r="CR648" s="10">
        <v>10.5</v>
      </c>
      <c r="CS648" s="10">
        <v>0</v>
      </c>
      <c r="CT648" s="10">
        <v>0</v>
      </c>
      <c r="CU648" s="10">
        <v>0</v>
      </c>
      <c r="CV648" s="10">
        <v>0</v>
      </c>
      <c r="CW648" s="10">
        <v>10.5</v>
      </c>
      <c r="CX648" s="10">
        <v>0</v>
      </c>
      <c r="CY648" s="10">
        <v>760</v>
      </c>
      <c r="CZ648" s="10" t="s">
        <v>10</v>
      </c>
      <c r="DA648" s="10">
        <v>1.0369999999999999</v>
      </c>
      <c r="DB648" s="10">
        <v>0.35</v>
      </c>
      <c r="DC648" s="10">
        <v>61.950400000000002</v>
      </c>
      <c r="DD648" s="10">
        <v>10.199999999999999</v>
      </c>
      <c r="DE648" s="10">
        <v>0.94699999999999995</v>
      </c>
      <c r="DF648" s="10">
        <v>1.411</v>
      </c>
      <c r="DG648" s="10">
        <v>0.47699999999999998</v>
      </c>
      <c r="DH648" s="10">
        <v>85.993200000000002</v>
      </c>
      <c r="DI648" s="10">
        <v>10</v>
      </c>
      <c r="DJ648" s="10">
        <v>0.94699999999999995</v>
      </c>
      <c r="DK648" s="10">
        <v>1.4930000000000001</v>
      </c>
      <c r="DL648" s="10">
        <v>0.504</v>
      </c>
      <c r="DM648" s="10">
        <v>90.977400000000003</v>
      </c>
      <c r="DN648" s="10">
        <v>10</v>
      </c>
      <c r="DO648" s="10">
        <v>0.94699999999999995</v>
      </c>
    </row>
    <row r="649" spans="1:119" x14ac:dyDescent="0.25">
      <c r="A649" s="10">
        <v>726</v>
      </c>
      <c r="B649" s="10" t="s">
        <v>326</v>
      </c>
      <c r="C649" s="10">
        <v>0.11</v>
      </c>
      <c r="D649" s="10">
        <v>0.02</v>
      </c>
      <c r="E649" s="10">
        <v>6.27</v>
      </c>
      <c r="F649" s="10">
        <v>10.5</v>
      </c>
      <c r="G649" s="10">
        <v>0.98</v>
      </c>
      <c r="H649" s="10">
        <v>0.12</v>
      </c>
      <c r="I649" s="10">
        <v>0.02</v>
      </c>
      <c r="J649" s="10">
        <v>6.8</v>
      </c>
      <c r="K649" s="10">
        <v>10.3</v>
      </c>
      <c r="L649" s="10">
        <v>0.98</v>
      </c>
      <c r="M649" s="10">
        <v>0.14000000000000001</v>
      </c>
      <c r="N649" s="10">
        <v>0.03</v>
      </c>
      <c r="O649" s="10">
        <v>8</v>
      </c>
      <c r="P649" s="10">
        <v>10.3</v>
      </c>
      <c r="Q649" s="10">
        <v>0.98</v>
      </c>
      <c r="R649" s="10">
        <v>726</v>
      </c>
      <c r="S649" s="10" t="s">
        <v>326</v>
      </c>
      <c r="T649" s="10">
        <v>0</v>
      </c>
      <c r="U649" s="10">
        <v>0</v>
      </c>
      <c r="V649" s="10">
        <v>0</v>
      </c>
      <c r="W649" s="10">
        <v>10.5</v>
      </c>
      <c r="Y649" s="10">
        <v>0</v>
      </c>
      <c r="Z649" s="10">
        <v>0</v>
      </c>
      <c r="AA649" s="10">
        <v>0</v>
      </c>
      <c r="AB649" s="10">
        <v>10.3</v>
      </c>
      <c r="AD649" s="10">
        <v>0</v>
      </c>
      <c r="AE649" s="10">
        <v>0</v>
      </c>
      <c r="AF649" s="10">
        <v>0</v>
      </c>
      <c r="AG649" s="10">
        <v>10.3</v>
      </c>
      <c r="AI649" s="10">
        <v>726</v>
      </c>
      <c r="AJ649" s="10" t="s">
        <v>326</v>
      </c>
      <c r="AK649" s="10">
        <v>0.12820000000000001</v>
      </c>
      <c r="AL649" s="10">
        <v>2.3900000000000001E-2</v>
      </c>
      <c r="AM649" s="10">
        <v>7.1706000000000003</v>
      </c>
      <c r="AN649" s="10">
        <v>10.5</v>
      </c>
      <c r="AO649" s="10">
        <v>0.98</v>
      </c>
      <c r="AP649" s="10">
        <v>0.17910000000000001</v>
      </c>
      <c r="AQ649" s="10">
        <v>2.2700000000000001E-2</v>
      </c>
      <c r="AR649" s="10">
        <v>9.9268999999999998</v>
      </c>
      <c r="AS649" s="10">
        <v>10.5</v>
      </c>
      <c r="AT649" s="10">
        <v>0.99</v>
      </c>
      <c r="AU649" s="10">
        <v>0.16189999999999999</v>
      </c>
      <c r="AV649" s="10">
        <v>1.9400000000000001E-2</v>
      </c>
      <c r="AW649" s="10">
        <v>8.9658999999999995</v>
      </c>
      <c r="AX649" s="10">
        <v>10.5</v>
      </c>
      <c r="AY649" s="10">
        <v>0.99</v>
      </c>
      <c r="AZ649" s="10">
        <v>726</v>
      </c>
      <c r="BA649" s="10" t="s">
        <v>326</v>
      </c>
      <c r="BB649" s="10">
        <v>0</v>
      </c>
      <c r="BC649" s="10">
        <v>0</v>
      </c>
      <c r="BD649" s="10">
        <v>0</v>
      </c>
      <c r="BE649" s="10">
        <v>10.5</v>
      </c>
      <c r="BF649" s="10">
        <v>0</v>
      </c>
      <c r="BG649" s="10">
        <v>0</v>
      </c>
      <c r="BH649" s="10">
        <v>0</v>
      </c>
      <c r="BI649" s="10">
        <v>0</v>
      </c>
      <c r="BJ649" s="10">
        <v>10.5</v>
      </c>
      <c r="BK649" s="10">
        <v>0</v>
      </c>
      <c r="BL649" s="10">
        <v>0</v>
      </c>
      <c r="BM649" s="10">
        <v>0</v>
      </c>
      <c r="BN649" s="10">
        <v>0</v>
      </c>
      <c r="BO649" s="10">
        <v>10.5</v>
      </c>
      <c r="BP649" s="10">
        <v>0</v>
      </c>
      <c r="BQ649" s="10">
        <v>726</v>
      </c>
      <c r="BR649" s="10" t="s">
        <v>326</v>
      </c>
      <c r="BS649" s="10">
        <v>2.0000000000000001E-4</v>
      </c>
      <c r="BT649" s="10">
        <v>1E-4</v>
      </c>
      <c r="BU649" s="10">
        <v>1.4E-2</v>
      </c>
      <c r="BV649" s="10">
        <v>10.5</v>
      </c>
      <c r="BW649" s="10">
        <v>0.97</v>
      </c>
      <c r="BX649" s="10">
        <v>2.9999999999999997E-4</v>
      </c>
      <c r="BY649" s="10">
        <v>0</v>
      </c>
      <c r="BZ649" s="10">
        <v>1.5100000000000001E-2</v>
      </c>
      <c r="CA649" s="10">
        <v>10.5</v>
      </c>
      <c r="CB649" s="10">
        <v>0.99</v>
      </c>
      <c r="CC649" s="10">
        <v>2.9999999999999997E-4</v>
      </c>
      <c r="CD649" s="10">
        <v>1E-4</v>
      </c>
      <c r="CE649" s="10">
        <v>1.5699999999999999E-2</v>
      </c>
      <c r="CF649" s="10">
        <v>10.5</v>
      </c>
      <c r="CG649" s="10">
        <v>0.97</v>
      </c>
      <c r="CH649" s="10">
        <v>726</v>
      </c>
      <c r="CI649" s="10" t="s">
        <v>326</v>
      </c>
      <c r="CJ649" s="10">
        <v>2.4400000000000002E-2</v>
      </c>
      <c r="CK649" s="10">
        <v>1.95E-2</v>
      </c>
      <c r="CL649" s="10">
        <v>1.7199</v>
      </c>
      <c r="CM649" s="10">
        <v>10.5</v>
      </c>
      <c r="CN649" s="10">
        <v>0.78</v>
      </c>
      <c r="CO649" s="10">
        <v>3.2800000000000003E-2</v>
      </c>
      <c r="CP649" s="10">
        <v>8.2000000000000007E-3</v>
      </c>
      <c r="CQ649" s="10">
        <v>1.8616999999999999</v>
      </c>
      <c r="CR649" s="10">
        <v>10.5</v>
      </c>
      <c r="CS649" s="10">
        <v>0.97</v>
      </c>
      <c r="CT649" s="10">
        <v>5.3499999999999999E-2</v>
      </c>
      <c r="CU649" s="10">
        <v>2.4299999999999999E-2</v>
      </c>
      <c r="CV649" s="10">
        <v>3.2290000000000001</v>
      </c>
      <c r="CW649" s="10">
        <v>10.5</v>
      </c>
      <c r="CX649" s="10">
        <v>0.91</v>
      </c>
      <c r="CY649" s="10">
        <v>761</v>
      </c>
      <c r="CZ649" s="10" t="s">
        <v>11</v>
      </c>
    </row>
    <row r="650" spans="1:119" x14ac:dyDescent="0.25">
      <c r="A650" s="10">
        <v>727</v>
      </c>
      <c r="B650" s="10" t="s">
        <v>328</v>
      </c>
      <c r="C650" s="10">
        <v>0.3</v>
      </c>
      <c r="D650" s="10">
        <v>0.15</v>
      </c>
      <c r="E650" s="10">
        <v>18.62</v>
      </c>
      <c r="F650" s="10">
        <v>10.5</v>
      </c>
      <c r="G650" s="10">
        <v>0.89</v>
      </c>
      <c r="H650" s="10">
        <v>0.74</v>
      </c>
      <c r="I650" s="10">
        <v>0.27</v>
      </c>
      <c r="J650" s="10">
        <v>44</v>
      </c>
      <c r="K650" s="10">
        <v>10.3</v>
      </c>
      <c r="L650" s="10">
        <v>0.94</v>
      </c>
      <c r="M650" s="10">
        <v>0.96</v>
      </c>
      <c r="N650" s="10">
        <v>0.38</v>
      </c>
      <c r="O650" s="10">
        <v>58</v>
      </c>
      <c r="P650" s="10">
        <v>10.3</v>
      </c>
      <c r="Q650" s="10">
        <v>0.93</v>
      </c>
      <c r="R650" s="10">
        <v>727</v>
      </c>
      <c r="S650" s="10" t="s">
        <v>328</v>
      </c>
      <c r="T650" s="10">
        <v>1.1629</v>
      </c>
      <c r="U650" s="10">
        <v>0.67769999999999997</v>
      </c>
      <c r="V650" s="10">
        <v>74.010000000000005</v>
      </c>
      <c r="W650" s="10">
        <v>10.5</v>
      </c>
      <c r="Y650" s="10">
        <v>1.6186</v>
      </c>
      <c r="Z650" s="10">
        <v>0.94320000000000004</v>
      </c>
      <c r="AA650" s="10">
        <v>105.01</v>
      </c>
      <c r="AB650" s="10">
        <v>10.3</v>
      </c>
      <c r="AD650" s="10">
        <v>0.63149999999999995</v>
      </c>
      <c r="AE650" s="10">
        <v>0.36799999999999999</v>
      </c>
      <c r="AF650" s="10">
        <v>40.97</v>
      </c>
      <c r="AG650" s="10">
        <v>10.3</v>
      </c>
      <c r="AI650" s="10">
        <v>727</v>
      </c>
      <c r="AJ650" s="10" t="s">
        <v>328</v>
      </c>
      <c r="AK650" s="10">
        <v>0.18279999999999999</v>
      </c>
      <c r="AL650" s="10">
        <v>0.13730000000000001</v>
      </c>
      <c r="AM650" s="10">
        <v>12.5709</v>
      </c>
      <c r="AN650" s="10">
        <v>10.5</v>
      </c>
      <c r="AO650" s="10">
        <v>0.8</v>
      </c>
      <c r="AP650" s="10">
        <v>0.4219</v>
      </c>
      <c r="AQ650" s="10">
        <v>0.27079999999999999</v>
      </c>
      <c r="AR650" s="10">
        <v>28.549299999999999</v>
      </c>
      <c r="AS650" s="10">
        <v>10.5</v>
      </c>
      <c r="AT650" s="10">
        <v>0.84154091865868474</v>
      </c>
      <c r="AU650" s="10">
        <v>0.74229999999999996</v>
      </c>
      <c r="AV650" s="10">
        <v>0.34720000000000001</v>
      </c>
      <c r="AW650" s="10">
        <v>45.059899999999999</v>
      </c>
      <c r="AX650" s="10">
        <v>10.5</v>
      </c>
      <c r="AY650" s="10">
        <v>0.91</v>
      </c>
      <c r="AZ650" s="10">
        <v>727</v>
      </c>
      <c r="BA650" s="10" t="s">
        <v>328</v>
      </c>
      <c r="BB650" s="10">
        <v>0.41959999999999997</v>
      </c>
      <c r="BC650" s="10">
        <v>0.3972</v>
      </c>
      <c r="BD650" s="10">
        <v>31.770399999999999</v>
      </c>
      <c r="BE650" s="10">
        <v>10.5</v>
      </c>
      <c r="BF650" s="10">
        <v>0.73</v>
      </c>
      <c r="BG650" s="10">
        <v>0.85299999999999998</v>
      </c>
      <c r="BH650" s="10">
        <v>0.61950000000000005</v>
      </c>
      <c r="BI650" s="10">
        <v>57.969299999999997</v>
      </c>
      <c r="BJ650" s="10">
        <v>10.5</v>
      </c>
      <c r="BK650" s="10">
        <v>0.81</v>
      </c>
      <c r="BL650" s="10">
        <v>0.61819999999999997</v>
      </c>
      <c r="BM650" s="10">
        <v>0.54390000000000005</v>
      </c>
      <c r="BN650" s="10">
        <v>45.274900000000002</v>
      </c>
      <c r="BO650" s="10">
        <v>10.5</v>
      </c>
      <c r="BP650" s="10">
        <v>0.75</v>
      </c>
      <c r="BQ650" s="10">
        <v>727</v>
      </c>
      <c r="BR650" s="10" t="s">
        <v>328</v>
      </c>
      <c r="BS650" s="10">
        <v>1.3932</v>
      </c>
      <c r="BT650" s="10">
        <v>0.49440000000000001</v>
      </c>
      <c r="BU650" s="10">
        <v>81.286699999999996</v>
      </c>
      <c r="BV650" s="10">
        <v>10.5</v>
      </c>
      <c r="BW650" s="10">
        <v>0.94</v>
      </c>
      <c r="BX650" s="10">
        <v>2.4666000000000001</v>
      </c>
      <c r="BY650" s="10">
        <v>0.82650000000000001</v>
      </c>
      <c r="BZ650" s="10">
        <v>143.03919999999999</v>
      </c>
      <c r="CA650" s="10">
        <v>10.5</v>
      </c>
      <c r="CB650" s="10">
        <v>0.95</v>
      </c>
      <c r="CC650" s="10">
        <v>2.1996000000000002</v>
      </c>
      <c r="CD650" s="10">
        <v>0.74160000000000004</v>
      </c>
      <c r="CE650" s="10">
        <v>127.6358</v>
      </c>
      <c r="CF650" s="10">
        <v>10.5</v>
      </c>
      <c r="CG650" s="10">
        <v>0.95</v>
      </c>
      <c r="CH650" s="10">
        <v>727</v>
      </c>
      <c r="CI650" s="10" t="s">
        <v>328</v>
      </c>
      <c r="CJ650" s="10">
        <v>0.46289999999999998</v>
      </c>
      <c r="CK650" s="10">
        <v>0.309</v>
      </c>
      <c r="CL650" s="10">
        <v>30.602799999999998</v>
      </c>
      <c r="CM650" s="10">
        <v>10.5</v>
      </c>
      <c r="CN650" s="10">
        <v>0.83</v>
      </c>
      <c r="CO650" s="10">
        <v>0.45119999999999999</v>
      </c>
      <c r="CP650" s="10">
        <v>0.30209999999999998</v>
      </c>
      <c r="CQ650" s="10">
        <v>29.857099999999999</v>
      </c>
      <c r="CR650" s="10">
        <v>10.5</v>
      </c>
      <c r="CS650" s="10">
        <v>0.83</v>
      </c>
      <c r="CT650" s="10">
        <v>0.67859999999999998</v>
      </c>
      <c r="CU650" s="10">
        <v>0.51719999999999999</v>
      </c>
      <c r="CV650" s="10">
        <v>46.915199999999999</v>
      </c>
      <c r="CW650" s="10">
        <v>10.5</v>
      </c>
      <c r="CX650" s="10">
        <v>0.8</v>
      </c>
      <c r="CY650" s="10">
        <v>762</v>
      </c>
      <c r="CZ650" s="10" t="s">
        <v>285</v>
      </c>
      <c r="DA650" s="10">
        <v>4.9799999999999997E-2</v>
      </c>
      <c r="DB650" s="10">
        <v>1.8100000000000002E-2</v>
      </c>
      <c r="DC650" s="10">
        <v>3</v>
      </c>
      <c r="DD650" s="10">
        <v>10.199999999999999</v>
      </c>
      <c r="DE650" s="10">
        <v>0.94</v>
      </c>
      <c r="DF650" s="10">
        <v>6.5100000000000005E-2</v>
      </c>
      <c r="DG650" s="10">
        <v>2.3599999999999999E-2</v>
      </c>
      <c r="DH650" s="10">
        <v>4</v>
      </c>
      <c r="DI650" s="10">
        <v>10</v>
      </c>
      <c r="DJ650" s="10">
        <v>0.94</v>
      </c>
      <c r="DK650" s="10">
        <v>8.14E-2</v>
      </c>
      <c r="DL650" s="10">
        <v>2.9499999999999998E-2</v>
      </c>
      <c r="DM650" s="10">
        <v>5</v>
      </c>
      <c r="DN650" s="10">
        <v>10</v>
      </c>
      <c r="DO650" s="10">
        <v>0.94</v>
      </c>
    </row>
    <row r="651" spans="1:119" x14ac:dyDescent="0.25">
      <c r="A651" s="10">
        <v>728</v>
      </c>
      <c r="B651" s="10" t="s">
        <v>365</v>
      </c>
      <c r="C651" s="10">
        <v>0</v>
      </c>
      <c r="D651" s="10">
        <v>0</v>
      </c>
      <c r="E651" s="10">
        <v>0</v>
      </c>
      <c r="F651" s="10">
        <v>10.5</v>
      </c>
      <c r="G651" s="10">
        <v>0</v>
      </c>
      <c r="H651" s="10">
        <v>0</v>
      </c>
      <c r="I651" s="10">
        <v>0</v>
      </c>
      <c r="J651" s="10">
        <v>0</v>
      </c>
      <c r="K651" s="10">
        <v>10.3</v>
      </c>
      <c r="L651" s="10">
        <v>0</v>
      </c>
      <c r="M651" s="10">
        <v>0</v>
      </c>
      <c r="N651" s="10">
        <v>0</v>
      </c>
      <c r="O651" s="10">
        <v>0</v>
      </c>
      <c r="P651" s="10">
        <v>10.3</v>
      </c>
      <c r="Q651" s="10">
        <v>0</v>
      </c>
      <c r="R651" s="10">
        <v>728</v>
      </c>
      <c r="S651" s="10" t="s">
        <v>365</v>
      </c>
      <c r="T651" s="10">
        <v>0</v>
      </c>
      <c r="U651" s="10">
        <v>0</v>
      </c>
      <c r="V651" s="10">
        <v>0</v>
      </c>
      <c r="W651" s="10">
        <v>10.5</v>
      </c>
      <c r="Y651" s="10">
        <v>0</v>
      </c>
      <c r="Z651" s="10">
        <v>0</v>
      </c>
      <c r="AA651" s="10">
        <v>0</v>
      </c>
      <c r="AB651" s="10">
        <v>10.3</v>
      </c>
      <c r="AD651" s="10">
        <v>0</v>
      </c>
      <c r="AE651" s="10">
        <v>0</v>
      </c>
      <c r="AF651" s="10">
        <v>0</v>
      </c>
      <c r="AG651" s="10">
        <v>10.3</v>
      </c>
      <c r="AI651" s="10">
        <v>728</v>
      </c>
      <c r="AJ651" s="10" t="s">
        <v>365</v>
      </c>
      <c r="AK651" s="10">
        <v>0</v>
      </c>
      <c r="AL651" s="10">
        <v>0</v>
      </c>
      <c r="AM651" s="10">
        <v>0</v>
      </c>
      <c r="AN651" s="10">
        <v>10.5</v>
      </c>
      <c r="AO651" s="10">
        <v>0</v>
      </c>
      <c r="AP651" s="10">
        <v>0</v>
      </c>
      <c r="AQ651" s="10">
        <v>0</v>
      </c>
      <c r="AR651" s="10">
        <v>0</v>
      </c>
      <c r="AS651" s="10">
        <v>10.5</v>
      </c>
      <c r="AT651" s="10">
        <v>0</v>
      </c>
      <c r="AU651" s="10">
        <v>0</v>
      </c>
      <c r="AV651" s="10">
        <v>0</v>
      </c>
      <c r="AW651" s="10">
        <v>0</v>
      </c>
      <c r="AX651" s="10">
        <v>10.5</v>
      </c>
      <c r="AY651" s="10">
        <v>0</v>
      </c>
      <c r="AZ651" s="10">
        <v>728</v>
      </c>
      <c r="BA651" s="10" t="s">
        <v>365</v>
      </c>
      <c r="BB651" s="10">
        <v>0</v>
      </c>
      <c r="BC651" s="10">
        <v>0</v>
      </c>
      <c r="BD651" s="10">
        <v>0</v>
      </c>
      <c r="BE651" s="10">
        <v>10.5</v>
      </c>
      <c r="BF651" s="10">
        <v>0</v>
      </c>
      <c r="BG651" s="10">
        <v>0</v>
      </c>
      <c r="BH651" s="10">
        <v>0</v>
      </c>
      <c r="BI651" s="10">
        <v>0</v>
      </c>
      <c r="BJ651" s="10">
        <v>10.5</v>
      </c>
      <c r="BK651" s="10">
        <v>0</v>
      </c>
      <c r="BL651" s="10">
        <v>0</v>
      </c>
      <c r="BM651" s="10">
        <v>0</v>
      </c>
      <c r="BN651" s="10">
        <v>0</v>
      </c>
      <c r="BO651" s="10">
        <v>10.5</v>
      </c>
      <c r="BP651" s="10">
        <v>0</v>
      </c>
      <c r="BQ651" s="10">
        <v>728</v>
      </c>
      <c r="BR651" s="10" t="s">
        <v>365</v>
      </c>
      <c r="BS651" s="10">
        <v>0</v>
      </c>
      <c r="BT651" s="10">
        <v>0</v>
      </c>
      <c r="BU651" s="10">
        <v>0</v>
      </c>
      <c r="BV651" s="10">
        <v>10.5</v>
      </c>
      <c r="BW651" s="10">
        <v>0</v>
      </c>
      <c r="BX651" s="10">
        <v>0</v>
      </c>
      <c r="BY651" s="10">
        <v>0</v>
      </c>
      <c r="BZ651" s="10">
        <v>0</v>
      </c>
      <c r="CA651" s="10">
        <v>10.5</v>
      </c>
      <c r="CB651" s="10">
        <v>0</v>
      </c>
      <c r="CC651" s="10">
        <v>0</v>
      </c>
      <c r="CD651" s="10">
        <v>0</v>
      </c>
      <c r="CE651" s="10">
        <v>0</v>
      </c>
      <c r="CF651" s="10">
        <v>10.5</v>
      </c>
      <c r="CG651" s="10">
        <v>0</v>
      </c>
      <c r="CH651" s="10">
        <v>728</v>
      </c>
      <c r="CI651" s="10" t="s">
        <v>365</v>
      </c>
      <c r="CJ651" s="10">
        <v>0</v>
      </c>
      <c r="CK651" s="10">
        <v>0</v>
      </c>
      <c r="CL651" s="10">
        <v>0</v>
      </c>
      <c r="CM651" s="10">
        <v>10.5</v>
      </c>
      <c r="CN651" s="10">
        <v>0</v>
      </c>
      <c r="CO651" s="10">
        <v>0</v>
      </c>
      <c r="CP651" s="10">
        <v>0</v>
      </c>
      <c r="CQ651" s="10">
        <v>0</v>
      </c>
      <c r="CR651" s="10">
        <v>10.5</v>
      </c>
      <c r="CS651" s="10">
        <v>0</v>
      </c>
      <c r="CT651" s="10">
        <v>0</v>
      </c>
      <c r="CU651" s="10">
        <v>0</v>
      </c>
      <c r="CV651" s="10">
        <v>0</v>
      </c>
      <c r="CW651" s="10">
        <v>10.5</v>
      </c>
      <c r="CX651" s="10">
        <v>0</v>
      </c>
      <c r="CY651" s="10">
        <v>763</v>
      </c>
      <c r="CZ651" s="10" t="s">
        <v>304</v>
      </c>
      <c r="DA651" s="10">
        <v>0.11749999999999999</v>
      </c>
      <c r="DB651" s="10">
        <v>3.8600000000000002E-2</v>
      </c>
      <c r="DC651" s="10">
        <v>7</v>
      </c>
      <c r="DD651" s="10">
        <v>10.199999999999999</v>
      </c>
      <c r="DE651" s="10">
        <v>0.95</v>
      </c>
      <c r="DF651" s="10">
        <v>0.19750000000000001</v>
      </c>
      <c r="DG651" s="10">
        <v>6.4899999999999999E-2</v>
      </c>
      <c r="DH651" s="10">
        <v>12</v>
      </c>
      <c r="DI651" s="10">
        <v>10</v>
      </c>
      <c r="DJ651" s="10">
        <v>0.95</v>
      </c>
      <c r="DK651" s="10">
        <v>0.21390000000000001</v>
      </c>
      <c r="DL651" s="10">
        <v>7.0300000000000001E-2</v>
      </c>
      <c r="DM651" s="10">
        <v>13</v>
      </c>
      <c r="DN651" s="10">
        <v>10</v>
      </c>
      <c r="DO651" s="10">
        <v>0.95</v>
      </c>
    </row>
    <row r="652" spans="1:119" x14ac:dyDescent="0.25">
      <c r="A652" s="10">
        <v>729</v>
      </c>
      <c r="B652" s="10" t="s">
        <v>366</v>
      </c>
      <c r="C652" s="10">
        <v>0</v>
      </c>
      <c r="D652" s="10">
        <v>0</v>
      </c>
      <c r="E652" s="10">
        <v>0</v>
      </c>
      <c r="F652" s="10">
        <v>10.5</v>
      </c>
      <c r="G652" s="10">
        <v>0</v>
      </c>
      <c r="H652" s="10">
        <v>0</v>
      </c>
      <c r="I652" s="10">
        <v>0</v>
      </c>
      <c r="J652" s="10">
        <v>0</v>
      </c>
      <c r="K652" s="10">
        <v>10.3</v>
      </c>
      <c r="L652" s="10">
        <v>0</v>
      </c>
      <c r="M652" s="10">
        <v>0</v>
      </c>
      <c r="N652" s="10">
        <v>0</v>
      </c>
      <c r="O652" s="10">
        <v>0</v>
      </c>
      <c r="P652" s="10">
        <v>10.3</v>
      </c>
      <c r="Q652" s="10">
        <v>0</v>
      </c>
      <c r="R652" s="10">
        <v>729</v>
      </c>
      <c r="S652" s="10" t="s">
        <v>366</v>
      </c>
      <c r="T652" s="10">
        <v>0</v>
      </c>
      <c r="U652" s="10">
        <v>0</v>
      </c>
      <c r="V652" s="10">
        <v>0</v>
      </c>
      <c r="W652" s="10">
        <v>10.5</v>
      </c>
      <c r="Y652" s="10">
        <v>0</v>
      </c>
      <c r="Z652" s="10">
        <v>0</v>
      </c>
      <c r="AA652" s="10">
        <v>0</v>
      </c>
      <c r="AB652" s="10">
        <v>10.3</v>
      </c>
      <c r="AD652" s="10">
        <v>0</v>
      </c>
      <c r="AE652" s="10">
        <v>0</v>
      </c>
      <c r="AF652" s="10">
        <v>0</v>
      </c>
      <c r="AG652" s="10">
        <v>10.3</v>
      </c>
      <c r="AI652" s="10">
        <v>729</v>
      </c>
      <c r="AJ652" s="10" t="s">
        <v>366</v>
      </c>
      <c r="AK652" s="10">
        <v>0</v>
      </c>
      <c r="AL652" s="10">
        <v>0</v>
      </c>
      <c r="AM652" s="10">
        <v>0</v>
      </c>
      <c r="AN652" s="10">
        <v>10.5</v>
      </c>
      <c r="AO652" s="10">
        <v>0</v>
      </c>
      <c r="AP652" s="10">
        <v>0</v>
      </c>
      <c r="AQ652" s="10">
        <v>0</v>
      </c>
      <c r="AR652" s="10">
        <v>0</v>
      </c>
      <c r="AS652" s="10">
        <v>10.5</v>
      </c>
      <c r="AT652" s="10">
        <v>0</v>
      </c>
      <c r="AU652" s="10">
        <v>0</v>
      </c>
      <c r="AV652" s="10">
        <v>0</v>
      </c>
      <c r="AW652" s="10">
        <v>0</v>
      </c>
      <c r="AX652" s="10">
        <v>10.5</v>
      </c>
      <c r="AY652" s="10">
        <v>0</v>
      </c>
      <c r="AZ652" s="10">
        <v>729</v>
      </c>
      <c r="BA652" s="10" t="s">
        <v>366</v>
      </c>
      <c r="BB652" s="10">
        <v>0</v>
      </c>
      <c r="BC652" s="10">
        <v>0</v>
      </c>
      <c r="BD652" s="10">
        <v>0</v>
      </c>
      <c r="BE652" s="10">
        <v>10.5</v>
      </c>
      <c r="BF652" s="10">
        <v>0</v>
      </c>
      <c r="BG652" s="10">
        <v>0</v>
      </c>
      <c r="BH652" s="10">
        <v>0</v>
      </c>
      <c r="BI652" s="10">
        <v>0</v>
      </c>
      <c r="BJ652" s="10">
        <v>10.5</v>
      </c>
      <c r="BK652" s="10">
        <v>0</v>
      </c>
      <c r="BL652" s="10">
        <v>0</v>
      </c>
      <c r="BM652" s="10">
        <v>0</v>
      </c>
      <c r="BN652" s="10">
        <v>0</v>
      </c>
      <c r="BO652" s="10">
        <v>10.5</v>
      </c>
      <c r="BP652" s="10">
        <v>0</v>
      </c>
      <c r="BQ652" s="10">
        <v>729</v>
      </c>
      <c r="BR652" s="10" t="s">
        <v>366</v>
      </c>
      <c r="BS652" s="10">
        <v>0</v>
      </c>
      <c r="BT652" s="10">
        <v>0</v>
      </c>
      <c r="BU652" s="10">
        <v>0</v>
      </c>
      <c r="BV652" s="10">
        <v>10.5</v>
      </c>
      <c r="BW652" s="10">
        <v>0</v>
      </c>
      <c r="BX652" s="10">
        <v>0</v>
      </c>
      <c r="BY652" s="10">
        <v>0</v>
      </c>
      <c r="BZ652" s="10">
        <v>0</v>
      </c>
      <c r="CA652" s="10">
        <v>10.5</v>
      </c>
      <c r="CB652" s="10">
        <v>0</v>
      </c>
      <c r="CC652" s="10">
        <v>0</v>
      </c>
      <c r="CD652" s="10">
        <v>0</v>
      </c>
      <c r="CE652" s="10">
        <v>0</v>
      </c>
      <c r="CF652" s="10">
        <v>10.5</v>
      </c>
      <c r="CG652" s="10">
        <v>0</v>
      </c>
      <c r="CH652" s="10">
        <v>729</v>
      </c>
      <c r="CI652" s="10" t="s">
        <v>366</v>
      </c>
      <c r="CJ652" s="10">
        <v>7.6799999999999993E-2</v>
      </c>
      <c r="CK652" s="10">
        <v>8.0199999999999994E-2</v>
      </c>
      <c r="CL652" s="10">
        <v>6.1056999999999997</v>
      </c>
      <c r="CM652" s="10">
        <v>10.5</v>
      </c>
      <c r="CN652" s="10">
        <v>0.69</v>
      </c>
      <c r="CO652" s="10">
        <v>0.1196</v>
      </c>
      <c r="CP652" s="10">
        <v>7.6999999999999999E-2</v>
      </c>
      <c r="CQ652" s="10">
        <v>7.8213999999999997</v>
      </c>
      <c r="CR652" s="10">
        <v>10.5</v>
      </c>
      <c r="CS652" s="10">
        <v>0.84</v>
      </c>
      <c r="CT652" s="10">
        <v>0.1326</v>
      </c>
      <c r="CU652" s="10">
        <v>0.08</v>
      </c>
      <c r="CV652" s="10">
        <v>8.5152999999999999</v>
      </c>
      <c r="CW652" s="10">
        <v>10.5</v>
      </c>
      <c r="CX652" s="10">
        <v>0.86</v>
      </c>
      <c r="CY652" s="10">
        <v>764</v>
      </c>
      <c r="CZ652" s="10" t="s">
        <v>287</v>
      </c>
      <c r="DA652" s="10">
        <v>0.52029999999999998</v>
      </c>
      <c r="DB652" s="10">
        <v>0.17100000000000001</v>
      </c>
      <c r="DC652" s="10">
        <v>31</v>
      </c>
      <c r="DD652" s="10">
        <v>10.199999999999999</v>
      </c>
      <c r="DE652" s="10">
        <v>0.95</v>
      </c>
      <c r="DF652" s="10">
        <v>0.70750000000000002</v>
      </c>
      <c r="DG652" s="10">
        <v>0.2326</v>
      </c>
      <c r="DH652" s="10">
        <v>43</v>
      </c>
      <c r="DI652" s="10">
        <v>10</v>
      </c>
      <c r="DJ652" s="10">
        <v>0.95</v>
      </c>
      <c r="DK652" s="10">
        <v>0.75690000000000002</v>
      </c>
      <c r="DL652" s="10">
        <v>0.24879999999999999</v>
      </c>
      <c r="DM652" s="10">
        <v>46</v>
      </c>
      <c r="DN652" s="10">
        <v>10</v>
      </c>
      <c r="DO652" s="10">
        <v>0.95</v>
      </c>
    </row>
    <row r="653" spans="1:119" x14ac:dyDescent="0.25">
      <c r="A653" s="10">
        <v>730</v>
      </c>
      <c r="B653" s="10" t="s">
        <v>367</v>
      </c>
      <c r="C653" s="10">
        <v>0.52</v>
      </c>
      <c r="D653" s="10">
        <v>0.13</v>
      </c>
      <c r="E653" s="10">
        <v>29.4</v>
      </c>
      <c r="F653" s="10">
        <v>10.5</v>
      </c>
      <c r="G653" s="10">
        <v>0.97</v>
      </c>
      <c r="H653" s="10">
        <v>0.87</v>
      </c>
      <c r="I653" s="10">
        <v>0.22</v>
      </c>
      <c r="J653" s="10">
        <v>50</v>
      </c>
      <c r="K653" s="10">
        <v>10.3</v>
      </c>
      <c r="L653" s="10">
        <v>0.97</v>
      </c>
      <c r="M653" s="10">
        <v>0.87</v>
      </c>
      <c r="N653" s="10">
        <v>0.22</v>
      </c>
      <c r="O653" s="10">
        <v>50</v>
      </c>
      <c r="P653" s="10">
        <v>10.3</v>
      </c>
      <c r="Q653" s="10">
        <v>0.97</v>
      </c>
      <c r="R653" s="10">
        <v>730</v>
      </c>
      <c r="S653" s="10" t="s">
        <v>367</v>
      </c>
      <c r="T653" s="10">
        <v>0.3528</v>
      </c>
      <c r="U653" s="10">
        <v>8.8400000000000006E-2</v>
      </c>
      <c r="V653" s="10">
        <v>20</v>
      </c>
      <c r="W653" s="10">
        <v>10.5</v>
      </c>
      <c r="Y653" s="10">
        <v>0.51910000000000001</v>
      </c>
      <c r="Z653" s="10">
        <v>0.13009999999999999</v>
      </c>
      <c r="AA653" s="10">
        <v>30</v>
      </c>
      <c r="AB653" s="10">
        <v>10.3</v>
      </c>
      <c r="AD653" s="10">
        <v>0.43259999999999998</v>
      </c>
      <c r="AE653" s="10">
        <v>0.1084</v>
      </c>
      <c r="AF653" s="10">
        <v>25</v>
      </c>
      <c r="AG653" s="10">
        <v>10.3</v>
      </c>
      <c r="AI653" s="10">
        <v>730</v>
      </c>
      <c r="AJ653" s="10" t="s">
        <v>367</v>
      </c>
      <c r="AK653" s="10">
        <v>0.59370000000000001</v>
      </c>
      <c r="AL653" s="10">
        <v>0.155</v>
      </c>
      <c r="AM653" s="10">
        <v>33.7393</v>
      </c>
      <c r="AN653" s="10">
        <v>10.5</v>
      </c>
      <c r="AO653" s="10">
        <v>0.97</v>
      </c>
      <c r="AP653" s="10">
        <v>1.0027999999999999</v>
      </c>
      <c r="AQ653" s="10">
        <v>0.29799999999999999</v>
      </c>
      <c r="AR653" s="10">
        <v>57.523200000000003</v>
      </c>
      <c r="AS653" s="10">
        <v>10.5</v>
      </c>
      <c r="AT653" s="10">
        <v>0.96</v>
      </c>
      <c r="AU653" s="10">
        <v>1.0441</v>
      </c>
      <c r="AV653" s="10">
        <v>0.20849999999999999</v>
      </c>
      <c r="AW653" s="10">
        <v>58.5441</v>
      </c>
      <c r="AX653" s="10">
        <v>10.5</v>
      </c>
      <c r="AY653" s="10">
        <v>0.98</v>
      </c>
      <c r="AZ653" s="10">
        <v>730</v>
      </c>
      <c r="BA653" s="10" t="s">
        <v>367</v>
      </c>
      <c r="BB653" s="10">
        <v>0.33</v>
      </c>
      <c r="BC653" s="10">
        <v>0.1658</v>
      </c>
      <c r="BD653" s="10">
        <v>20.305700000000002</v>
      </c>
      <c r="BE653" s="10">
        <v>10.5</v>
      </c>
      <c r="BF653" s="10">
        <v>0.89</v>
      </c>
      <c r="BG653" s="10">
        <v>0.46710000000000002</v>
      </c>
      <c r="BH653" s="10">
        <v>0.2238</v>
      </c>
      <c r="BI653" s="10">
        <v>28.479900000000001</v>
      </c>
      <c r="BJ653" s="10">
        <v>10.5</v>
      </c>
      <c r="BK653" s="10">
        <v>0.9</v>
      </c>
      <c r="BL653" s="10">
        <v>0.40510000000000002</v>
      </c>
      <c r="BM653" s="10">
        <v>0.18920000000000001</v>
      </c>
      <c r="BN653" s="10">
        <v>24.584499999999998</v>
      </c>
      <c r="BO653" s="10">
        <v>10.5</v>
      </c>
      <c r="BP653" s="10">
        <v>0.91</v>
      </c>
      <c r="BQ653" s="10">
        <v>730</v>
      </c>
      <c r="BR653" s="10" t="s">
        <v>367</v>
      </c>
      <c r="BS653" s="10">
        <v>0.62239999999999995</v>
      </c>
      <c r="BT653" s="10">
        <v>0.15160000000000001</v>
      </c>
      <c r="BU653" s="10">
        <v>35.223199999999999</v>
      </c>
      <c r="BV653" s="10">
        <v>10.5</v>
      </c>
      <c r="BW653" s="10">
        <v>0.97</v>
      </c>
      <c r="BX653" s="10">
        <v>0.91100000000000003</v>
      </c>
      <c r="BY653" s="10">
        <v>0.2248</v>
      </c>
      <c r="BZ653" s="10">
        <v>51.596200000000003</v>
      </c>
      <c r="CA653" s="10">
        <v>10.5</v>
      </c>
      <c r="CB653" s="10">
        <v>0.97</v>
      </c>
      <c r="CC653" s="10">
        <v>1.0236000000000001</v>
      </c>
      <c r="CD653" s="10">
        <v>0.25</v>
      </c>
      <c r="CE653" s="10">
        <v>57.935600000000001</v>
      </c>
      <c r="CF653" s="10">
        <v>10.5</v>
      </c>
      <c r="CG653" s="10">
        <v>0.97</v>
      </c>
      <c r="CH653" s="10">
        <v>730</v>
      </c>
      <c r="CI653" s="10" t="s">
        <v>367</v>
      </c>
      <c r="CJ653" s="10">
        <v>0.247</v>
      </c>
      <c r="CK653" s="10">
        <v>0.1583</v>
      </c>
      <c r="CL653" s="10">
        <v>16.131900000000002</v>
      </c>
      <c r="CM653" s="10">
        <v>10.5</v>
      </c>
      <c r="CN653" s="10">
        <v>0.84</v>
      </c>
      <c r="CO653" s="10">
        <v>0.4304</v>
      </c>
      <c r="CP653" s="10">
        <v>0.19850000000000001</v>
      </c>
      <c r="CQ653" s="10">
        <v>26.06</v>
      </c>
      <c r="CR653" s="10">
        <v>10.5</v>
      </c>
      <c r="CS653" s="10">
        <v>0.91</v>
      </c>
      <c r="CT653" s="10">
        <v>0.4572</v>
      </c>
      <c r="CU653" s="10">
        <v>0.1928</v>
      </c>
      <c r="CV653" s="10">
        <v>27.2804</v>
      </c>
      <c r="CW653" s="10">
        <v>10.5</v>
      </c>
      <c r="CX653" s="10">
        <v>0.92</v>
      </c>
      <c r="CY653" s="10">
        <v>765</v>
      </c>
      <c r="CZ653" s="10" t="s">
        <v>305</v>
      </c>
      <c r="DA653" s="10">
        <v>1.6299999999999999E-2</v>
      </c>
      <c r="DB653" s="10">
        <v>6.8999999999999999E-3</v>
      </c>
      <c r="DC653" s="10">
        <v>1</v>
      </c>
      <c r="DD653" s="10">
        <v>10.199999999999999</v>
      </c>
      <c r="DE653" s="10">
        <v>0.92</v>
      </c>
      <c r="DF653" s="10">
        <v>1.5900000000000001E-2</v>
      </c>
      <c r="DG653" s="10">
        <v>6.7999999999999996E-3</v>
      </c>
      <c r="DH653" s="10">
        <v>1</v>
      </c>
      <c r="DI653" s="10">
        <v>10</v>
      </c>
      <c r="DJ653" s="10">
        <v>0.92</v>
      </c>
      <c r="DK653" s="10">
        <v>1.5900000000000001E-2</v>
      </c>
      <c r="DL653" s="10">
        <v>6.7999999999999996E-3</v>
      </c>
      <c r="DM653" s="10">
        <v>1</v>
      </c>
      <c r="DN653" s="10">
        <v>10</v>
      </c>
      <c r="DO653" s="10">
        <v>0.92</v>
      </c>
    </row>
    <row r="654" spans="1:119" x14ac:dyDescent="0.25">
      <c r="A654" s="10">
        <v>731</v>
      </c>
      <c r="B654" s="10" t="s">
        <v>368</v>
      </c>
      <c r="C654" s="10">
        <v>0</v>
      </c>
      <c r="D654" s="10">
        <v>0</v>
      </c>
      <c r="E654" s="10">
        <v>0</v>
      </c>
      <c r="F654" s="10">
        <v>10.5</v>
      </c>
      <c r="G654" s="10">
        <v>0</v>
      </c>
      <c r="H654" s="10">
        <v>0</v>
      </c>
      <c r="I654" s="10">
        <v>0</v>
      </c>
      <c r="J654" s="10">
        <v>0</v>
      </c>
      <c r="K654" s="10">
        <v>10.3</v>
      </c>
      <c r="L654" s="10">
        <v>0</v>
      </c>
      <c r="M654" s="10">
        <v>0</v>
      </c>
      <c r="N654" s="10">
        <v>0</v>
      </c>
      <c r="O654" s="10">
        <v>0</v>
      </c>
      <c r="P654" s="10">
        <v>10.3</v>
      </c>
      <c r="Q654" s="10">
        <v>0</v>
      </c>
      <c r="R654" s="10">
        <v>731</v>
      </c>
      <c r="S654" s="10" t="s">
        <v>368</v>
      </c>
      <c r="T654" s="10">
        <v>0</v>
      </c>
      <c r="U654" s="10">
        <v>0</v>
      </c>
      <c r="V654" s="10">
        <v>0</v>
      </c>
      <c r="W654" s="10">
        <v>10.5</v>
      </c>
      <c r="Y654" s="10">
        <v>0</v>
      </c>
      <c r="Z654" s="10">
        <v>0</v>
      </c>
      <c r="AA654" s="10">
        <v>0</v>
      </c>
      <c r="AB654" s="10">
        <v>10.3</v>
      </c>
      <c r="AD654" s="10">
        <v>0</v>
      </c>
      <c r="AE654" s="10">
        <v>0</v>
      </c>
      <c r="AF654" s="10">
        <v>0</v>
      </c>
      <c r="AG654" s="10">
        <v>10.3</v>
      </c>
      <c r="AI654" s="10">
        <v>731</v>
      </c>
      <c r="AJ654" s="10" t="s">
        <v>368</v>
      </c>
      <c r="AK654" s="10">
        <v>0</v>
      </c>
      <c r="AL654" s="10">
        <v>0</v>
      </c>
      <c r="AM654" s="10">
        <v>0</v>
      </c>
      <c r="AN654" s="10">
        <v>10.5</v>
      </c>
      <c r="AO654" s="10">
        <v>0</v>
      </c>
      <c r="AP654" s="10">
        <v>0</v>
      </c>
      <c r="AQ654" s="10">
        <v>0</v>
      </c>
      <c r="AR654" s="10">
        <v>0</v>
      </c>
      <c r="AS654" s="10">
        <v>10.5</v>
      </c>
      <c r="AT654" s="10">
        <v>0</v>
      </c>
      <c r="AU654" s="10">
        <v>0</v>
      </c>
      <c r="AV654" s="10">
        <v>0</v>
      </c>
      <c r="AW654" s="10">
        <v>0</v>
      </c>
      <c r="AX654" s="10">
        <v>10.5</v>
      </c>
      <c r="AY654" s="10">
        <v>0</v>
      </c>
      <c r="AZ654" s="10">
        <v>731</v>
      </c>
      <c r="BA654" s="10" t="s">
        <v>368</v>
      </c>
      <c r="BB654" s="10">
        <v>0</v>
      </c>
      <c r="BC654" s="10">
        <v>0</v>
      </c>
      <c r="BD654" s="10">
        <v>0</v>
      </c>
      <c r="BE654" s="10">
        <v>10.5</v>
      </c>
      <c r="BF654" s="10">
        <v>0</v>
      </c>
      <c r="BG654" s="10">
        <v>0</v>
      </c>
      <c r="BH654" s="10">
        <v>0</v>
      </c>
      <c r="BI654" s="10">
        <v>0</v>
      </c>
      <c r="BJ654" s="10">
        <v>10.5</v>
      </c>
      <c r="BK654" s="10">
        <v>0</v>
      </c>
      <c r="BL654" s="10">
        <v>0</v>
      </c>
      <c r="BM654" s="10">
        <v>0</v>
      </c>
      <c r="BN654" s="10">
        <v>0</v>
      </c>
      <c r="BO654" s="10">
        <v>10.5</v>
      </c>
      <c r="BP654" s="10">
        <v>0</v>
      </c>
      <c r="BQ654" s="10">
        <v>731</v>
      </c>
      <c r="BR654" s="10" t="s">
        <v>368</v>
      </c>
      <c r="BS654" s="10">
        <v>0</v>
      </c>
      <c r="BT654" s="10">
        <v>0</v>
      </c>
      <c r="BU654" s="10">
        <v>0</v>
      </c>
      <c r="BV654" s="10">
        <v>10.5</v>
      </c>
      <c r="BW654" s="10">
        <v>0</v>
      </c>
      <c r="BX654" s="10">
        <v>0</v>
      </c>
      <c r="BY654" s="10">
        <v>0</v>
      </c>
      <c r="BZ654" s="10">
        <v>0</v>
      </c>
      <c r="CA654" s="10">
        <v>10.5</v>
      </c>
      <c r="CB654" s="10">
        <v>0</v>
      </c>
      <c r="CC654" s="10">
        <v>0</v>
      </c>
      <c r="CD654" s="10">
        <v>0</v>
      </c>
      <c r="CE654" s="10">
        <v>0</v>
      </c>
      <c r="CF654" s="10">
        <v>10.5</v>
      </c>
      <c r="CG654" s="10">
        <v>0</v>
      </c>
      <c r="CH654" s="10">
        <v>731</v>
      </c>
      <c r="CI654" s="10" t="s">
        <v>368</v>
      </c>
      <c r="CJ654" s="10">
        <v>0</v>
      </c>
      <c r="CK654" s="10">
        <v>0</v>
      </c>
      <c r="CL654" s="10">
        <v>0</v>
      </c>
      <c r="CM654" s="10">
        <v>10.5</v>
      </c>
      <c r="CN654" s="10">
        <v>0</v>
      </c>
      <c r="CO654" s="10">
        <v>0</v>
      </c>
      <c r="CP654" s="10">
        <v>0</v>
      </c>
      <c r="CQ654" s="10">
        <v>0</v>
      </c>
      <c r="CR654" s="10">
        <v>10.5</v>
      </c>
      <c r="CS654" s="10">
        <v>0</v>
      </c>
      <c r="CT654" s="10">
        <v>0</v>
      </c>
      <c r="CU654" s="10">
        <v>0</v>
      </c>
      <c r="CV654" s="10">
        <v>0</v>
      </c>
      <c r="CW654" s="10">
        <v>10.5</v>
      </c>
      <c r="CX654" s="10">
        <v>0</v>
      </c>
      <c r="CY654" s="10">
        <v>766</v>
      </c>
      <c r="CZ654" s="10" t="s">
        <v>293</v>
      </c>
      <c r="DA654" s="10">
        <v>0.2989</v>
      </c>
      <c r="DB654" s="10">
        <v>0.1085</v>
      </c>
      <c r="DC654" s="10">
        <v>18</v>
      </c>
      <c r="DD654" s="10">
        <v>10.199999999999999</v>
      </c>
      <c r="DE654" s="10">
        <v>0.94</v>
      </c>
      <c r="DF654" s="10">
        <v>0.39079999999999998</v>
      </c>
      <c r="DG654" s="10">
        <v>0.14180000000000001</v>
      </c>
      <c r="DH654" s="10">
        <v>24</v>
      </c>
      <c r="DI654" s="10">
        <v>10</v>
      </c>
      <c r="DJ654" s="10">
        <v>0.94</v>
      </c>
      <c r="DK654" s="10">
        <v>0.39079999999999998</v>
      </c>
      <c r="DL654" s="10">
        <v>0.14180000000000001</v>
      </c>
      <c r="DM654" s="10">
        <v>24</v>
      </c>
      <c r="DN654" s="10">
        <v>10</v>
      </c>
      <c r="DO654" s="10">
        <v>0.94</v>
      </c>
    </row>
    <row r="655" spans="1:119" x14ac:dyDescent="0.25">
      <c r="A655" s="10">
        <v>732</v>
      </c>
      <c r="B655" s="10" t="s">
        <v>118</v>
      </c>
      <c r="R655" s="10">
        <v>732</v>
      </c>
      <c r="S655" s="10" t="s">
        <v>118</v>
      </c>
      <c r="T655" s="10">
        <v>0.82140000000000002</v>
      </c>
      <c r="U655" s="10">
        <v>0.30049999999999999</v>
      </c>
      <c r="V655" s="10">
        <v>4.248840186198775</v>
      </c>
      <c r="W655" s="10">
        <v>118.85</v>
      </c>
      <c r="Y655" s="10">
        <v>1.26</v>
      </c>
      <c r="Z655" s="10">
        <v>1.1499999999999999</v>
      </c>
      <c r="AA655" s="10">
        <v>8.2744073130329898</v>
      </c>
      <c r="AB655" s="10">
        <v>119.03</v>
      </c>
      <c r="AD655" s="10">
        <v>1.43</v>
      </c>
      <c r="AE655" s="10">
        <v>1.26</v>
      </c>
      <c r="AF655" s="10">
        <v>9.3410757443373331</v>
      </c>
      <c r="AG655" s="10">
        <v>117.8</v>
      </c>
      <c r="AI655" s="10">
        <v>732</v>
      </c>
      <c r="AJ655" s="10" t="s">
        <v>118</v>
      </c>
      <c r="AK655" s="10">
        <v>-2.7215345804984152</v>
      </c>
      <c r="AL655" s="10">
        <v>-1.0316637000311557</v>
      </c>
      <c r="AM655" s="10">
        <v>-14.063958789126199</v>
      </c>
      <c r="AN655" s="10">
        <v>119.48164436823313</v>
      </c>
      <c r="AO655" s="10">
        <v>0.93507071008883491</v>
      </c>
      <c r="AP655" s="10">
        <v>-3.9041484231846049</v>
      </c>
      <c r="AQ655" s="10">
        <v>-1.3732740525259561</v>
      </c>
      <c r="AR655" s="10">
        <v>-20.14224727963698</v>
      </c>
      <c r="AS655" s="10">
        <v>118.62822404101989</v>
      </c>
      <c r="AT655" s="10">
        <v>0.94334323722236357</v>
      </c>
      <c r="AU655" s="10">
        <v>-4.3354416405143823</v>
      </c>
      <c r="AV655" s="10">
        <v>-1.4354235013380199</v>
      </c>
      <c r="AW655" s="10">
        <v>-22.165720952253572</v>
      </c>
      <c r="AX655" s="10">
        <v>118.95375949879589</v>
      </c>
      <c r="AY655" s="10">
        <v>0.94932011532213501</v>
      </c>
      <c r="AZ655" s="10">
        <v>732</v>
      </c>
      <c r="BA655" s="10" t="s">
        <v>118</v>
      </c>
      <c r="BB655" s="10">
        <v>-2.3867847371620132</v>
      </c>
      <c r="BC655" s="10">
        <v>-0.88474664131680825</v>
      </c>
      <c r="BD655" s="10">
        <v>-12.340601161812776</v>
      </c>
      <c r="BE655" s="10">
        <v>119.08975629079598</v>
      </c>
      <c r="BF655" s="10">
        <v>0.93765246919851475</v>
      </c>
      <c r="BG655" s="10">
        <v>-4.067792299974113</v>
      </c>
      <c r="BH655" s="10">
        <v>-1.6727029298507436</v>
      </c>
      <c r="BI655" s="10">
        <v>-21.472916662066076</v>
      </c>
      <c r="BJ655" s="10">
        <v>118.25819169264975</v>
      </c>
      <c r="BK655" s="10">
        <v>0.92485973042202596</v>
      </c>
      <c r="BL655" s="10">
        <v>-3.7247198206826293</v>
      </c>
      <c r="BM655" s="10">
        <v>-1.4055417700400969</v>
      </c>
      <c r="BN655" s="10">
        <v>-19.379010490791746</v>
      </c>
      <c r="BO655" s="10">
        <v>118.60687889261892</v>
      </c>
      <c r="BP655" s="10">
        <v>0.9356027875717059</v>
      </c>
      <c r="BQ655" s="10">
        <v>732</v>
      </c>
      <c r="BR655" s="10" t="s">
        <v>118</v>
      </c>
      <c r="BS655" s="10">
        <v>-3.762</v>
      </c>
      <c r="BT655" s="10">
        <v>-1.103</v>
      </c>
      <c r="BU655" s="10">
        <v>-18.947756035716683</v>
      </c>
      <c r="BV655" s="10">
        <v>119.456</v>
      </c>
      <c r="BW655" s="10">
        <v>0.95960479925590936</v>
      </c>
      <c r="BX655" s="10">
        <v>-4.6100000000000003</v>
      </c>
      <c r="BY655" s="10">
        <v>-1.3120000000000001</v>
      </c>
      <c r="BZ655" s="10">
        <v>-23.485323567369591</v>
      </c>
      <c r="CA655" s="10">
        <v>117.83</v>
      </c>
      <c r="CB655" s="10">
        <v>0.96180686445597374</v>
      </c>
      <c r="CC655" s="10">
        <v>-5.8920000000000003</v>
      </c>
      <c r="CD655" s="10">
        <v>-1.54</v>
      </c>
      <c r="CE655" s="10">
        <v>-29.300928452274331</v>
      </c>
      <c r="CF655" s="10">
        <v>119.997</v>
      </c>
      <c r="CG655" s="10">
        <v>0.9674985889460278</v>
      </c>
      <c r="CH655" s="10">
        <v>732</v>
      </c>
      <c r="CI655" s="10" t="s">
        <v>118</v>
      </c>
      <c r="CJ655" s="10">
        <v>-1.1759999999999999</v>
      </c>
      <c r="CK655" s="10">
        <v>-0.83499999999999996</v>
      </c>
      <c r="CL655" s="10">
        <v>-6.9429827074097465</v>
      </c>
      <c r="CM655" s="10">
        <v>119.935</v>
      </c>
      <c r="CN655" s="10">
        <v>0.81536989292480722</v>
      </c>
      <c r="CO655" s="10">
        <v>-1.831</v>
      </c>
      <c r="CP655" s="10">
        <v>-0.94499999999999995</v>
      </c>
      <c r="CQ655" s="10">
        <v>-10.06029503190496</v>
      </c>
      <c r="CR655" s="10">
        <v>118.249</v>
      </c>
      <c r="CS655" s="10">
        <v>0.88862703755511474</v>
      </c>
      <c r="CT655" s="10">
        <v>-2.2989999999999999</v>
      </c>
      <c r="CU655" s="10">
        <v>-0.97499999999999998</v>
      </c>
      <c r="CV655" s="10">
        <v>-12.006772137560977</v>
      </c>
      <c r="CW655" s="10">
        <v>120.07899999999999</v>
      </c>
      <c r="CX655" s="10">
        <v>0.92062976634869143</v>
      </c>
      <c r="CY655" s="10">
        <v>767</v>
      </c>
      <c r="CZ655" s="10" t="s">
        <v>294</v>
      </c>
      <c r="DA655" s="10">
        <v>0</v>
      </c>
      <c r="DB655" s="10">
        <v>0</v>
      </c>
      <c r="DC655" s="10">
        <v>0</v>
      </c>
      <c r="DD655" s="10">
        <v>10.199999999999999</v>
      </c>
      <c r="DE655" s="10">
        <v>0</v>
      </c>
      <c r="DF655" s="10">
        <v>0</v>
      </c>
      <c r="DG655" s="10">
        <v>0</v>
      </c>
      <c r="DH655" s="10">
        <v>0</v>
      </c>
      <c r="DI655" s="10">
        <v>10</v>
      </c>
      <c r="DJ655" s="10">
        <v>0</v>
      </c>
      <c r="DK655" s="10">
        <v>0</v>
      </c>
      <c r="DL655" s="10">
        <v>0</v>
      </c>
      <c r="DM655" s="10">
        <v>0</v>
      </c>
      <c r="DN655" s="10">
        <v>10</v>
      </c>
      <c r="DO655" s="10">
        <v>0</v>
      </c>
    </row>
    <row r="656" spans="1:119" x14ac:dyDescent="0.25">
      <c r="A656" s="10">
        <v>733</v>
      </c>
      <c r="B656" s="10" t="s">
        <v>119</v>
      </c>
      <c r="R656" s="10">
        <v>733</v>
      </c>
      <c r="S656" s="10" t="s">
        <v>119</v>
      </c>
      <c r="T656" s="10">
        <v>2.8289</v>
      </c>
      <c r="U656" s="10">
        <v>1.0258</v>
      </c>
      <c r="V656" s="10">
        <v>14.616603143724495</v>
      </c>
      <c r="W656" s="10">
        <v>118.86</v>
      </c>
      <c r="Y656" s="10">
        <v>3.98</v>
      </c>
      <c r="Z656" s="10">
        <v>2.08</v>
      </c>
      <c r="AA656" s="10">
        <v>21.784014748175053</v>
      </c>
      <c r="AB656" s="10">
        <v>119.02</v>
      </c>
      <c r="AD656" s="10">
        <v>4.6900000000000004</v>
      </c>
      <c r="AE656" s="10">
        <v>2.61</v>
      </c>
      <c r="AF656" s="10">
        <v>26.310305105649281</v>
      </c>
      <c r="AG656" s="10">
        <v>117.78</v>
      </c>
      <c r="AI656" s="10">
        <v>733</v>
      </c>
      <c r="AJ656" s="10" t="s">
        <v>119</v>
      </c>
      <c r="AK656" s="10">
        <v>-6.2858109721943149</v>
      </c>
      <c r="AL656" s="10">
        <v>-1.5231191672185265</v>
      </c>
      <c r="AM656" s="10">
        <v>-31.25384716513501</v>
      </c>
      <c r="AN656" s="10">
        <v>119.4776383033916</v>
      </c>
      <c r="AO656" s="10">
        <v>0.97187536966734944</v>
      </c>
      <c r="AP656" s="10">
        <v>-7.6826354919269662</v>
      </c>
      <c r="AQ656" s="10">
        <v>-1.9538530010155672</v>
      </c>
      <c r="AR656" s="10">
        <v>-38.580856999612401</v>
      </c>
      <c r="AS656" s="10">
        <v>118.62796355178781</v>
      </c>
      <c r="AT656" s="10">
        <v>0.9691492308032853</v>
      </c>
      <c r="AU656" s="10">
        <v>-7.6323674334582128</v>
      </c>
      <c r="AV656" s="10">
        <v>-1.9371166990896853</v>
      </c>
      <c r="AW656" s="10">
        <v>-38.21854183639639</v>
      </c>
      <c r="AX656" s="10">
        <v>118.95431606801398</v>
      </c>
      <c r="AY656" s="10">
        <v>0.96926900408758565</v>
      </c>
      <c r="AZ656" s="10">
        <v>733</v>
      </c>
      <c r="BA656" s="10" t="s">
        <v>119</v>
      </c>
      <c r="BB656" s="10">
        <v>-1.6332230543440718</v>
      </c>
      <c r="BC656" s="10">
        <v>-0.92961415889395693</v>
      </c>
      <c r="BD656" s="10">
        <v>-9.1095543417359544</v>
      </c>
      <c r="BE656" s="10">
        <v>119.10445264992161</v>
      </c>
      <c r="BF656" s="10">
        <v>0.8690799802841821</v>
      </c>
      <c r="BG656" s="10">
        <v>-2.3670466203870739</v>
      </c>
      <c r="BH656" s="10">
        <v>-1.1513480823946574</v>
      </c>
      <c r="BI656" s="10">
        <v>-12.848684286568483</v>
      </c>
      <c r="BJ656" s="10">
        <v>118.27711014896195</v>
      </c>
      <c r="BK656" s="10">
        <v>0.89926320021192396</v>
      </c>
      <c r="BL656" s="10">
        <v>-3.2140479822699506</v>
      </c>
      <c r="BM656" s="10">
        <v>-1.5434907625409797</v>
      </c>
      <c r="BN656" s="10">
        <v>-17.354887784940185</v>
      </c>
      <c r="BO656" s="10">
        <v>118.61305778191725</v>
      </c>
      <c r="BP656" s="10">
        <v>0.90144122777677682</v>
      </c>
      <c r="BQ656" s="10">
        <v>733</v>
      </c>
      <c r="BR656" s="10" t="s">
        <v>119</v>
      </c>
      <c r="BS656" s="10">
        <v>-4.298</v>
      </c>
      <c r="BT656" s="10">
        <v>-0.94</v>
      </c>
      <c r="BU656" s="10">
        <v>-21.263050260447571</v>
      </c>
      <c r="BV656" s="10">
        <v>119.461</v>
      </c>
      <c r="BW656" s="10">
        <v>0.97690891341930919</v>
      </c>
      <c r="BX656" s="10">
        <v>-5.05</v>
      </c>
      <c r="BY656" s="10">
        <v>-1.2789999999999999</v>
      </c>
      <c r="BZ656" s="10">
        <v>-25.524685502333501</v>
      </c>
      <c r="CA656" s="10">
        <v>117.834</v>
      </c>
      <c r="CB656" s="10">
        <v>0.96939266780845534</v>
      </c>
      <c r="CC656" s="10">
        <v>-5.2329999999999997</v>
      </c>
      <c r="CD656" s="10">
        <v>-1.2330000000000001</v>
      </c>
      <c r="CE656" s="10">
        <v>-25.865431563694326</v>
      </c>
      <c r="CF656" s="10">
        <v>120.006</v>
      </c>
      <c r="CG656" s="10">
        <v>0.97334638031091436</v>
      </c>
      <c r="CH656" s="10">
        <v>733</v>
      </c>
      <c r="CI656" s="10" t="s">
        <v>119</v>
      </c>
      <c r="CJ656" s="10">
        <v>-1.3839999999999999</v>
      </c>
      <c r="CK656" s="10">
        <v>-1.218</v>
      </c>
      <c r="CL656" s="10">
        <v>-8.8751352477816035</v>
      </c>
      <c r="CM656" s="10">
        <v>119.93300000000001</v>
      </c>
      <c r="CN656" s="10">
        <v>0.7506919962985471</v>
      </c>
      <c r="CO656" s="10">
        <v>-2.105</v>
      </c>
      <c r="CP656" s="10">
        <v>-1.202</v>
      </c>
      <c r="CQ656" s="10">
        <v>-11.835223674557325</v>
      </c>
      <c r="CR656" s="10">
        <v>118.249</v>
      </c>
      <c r="CS656" s="10">
        <v>0.86839542344248177</v>
      </c>
      <c r="CT656" s="10">
        <v>-2.121</v>
      </c>
      <c r="CU656" s="10">
        <v>-1.242</v>
      </c>
      <c r="CV656" s="10">
        <v>-11.817730905968318</v>
      </c>
      <c r="CW656" s="10">
        <v>120.07899999999999</v>
      </c>
      <c r="CX656" s="10">
        <v>0.86293658546656216</v>
      </c>
      <c r="CY656" s="10">
        <v>768</v>
      </c>
      <c r="CZ656" s="10" t="s">
        <v>296</v>
      </c>
      <c r="DA656" s="10">
        <v>3.4599999999999999E-2</v>
      </c>
      <c r="DB656" s="10">
        <v>7.0000000000000001E-3</v>
      </c>
      <c r="DC656" s="10">
        <v>2</v>
      </c>
      <c r="DD656" s="10">
        <v>10.199999999999999</v>
      </c>
      <c r="DE656" s="10">
        <v>0.98</v>
      </c>
      <c r="DF656" s="10">
        <v>3.39E-2</v>
      </c>
      <c r="DG656" s="10">
        <v>6.8999999999999999E-3</v>
      </c>
      <c r="DH656" s="10">
        <v>2</v>
      </c>
      <c r="DI656" s="10">
        <v>10</v>
      </c>
      <c r="DJ656" s="10">
        <v>0.98</v>
      </c>
      <c r="DK656" s="10">
        <v>3.39E-2</v>
      </c>
      <c r="DL656" s="10">
        <v>6.8999999999999999E-3</v>
      </c>
      <c r="DM656" s="10">
        <v>2</v>
      </c>
      <c r="DN656" s="10">
        <v>10</v>
      </c>
      <c r="DO656" s="10">
        <v>0.98</v>
      </c>
    </row>
    <row r="657" spans="1:119" x14ac:dyDescent="0.25">
      <c r="A657" s="10">
        <v>734</v>
      </c>
      <c r="B657" s="10" t="s">
        <v>39</v>
      </c>
      <c r="C657" s="10">
        <v>2.31</v>
      </c>
      <c r="D657" s="10">
        <v>0.94</v>
      </c>
      <c r="E657" s="10">
        <v>12</v>
      </c>
      <c r="F657" s="10">
        <v>120.01</v>
      </c>
      <c r="G657" s="10">
        <v>0.92600000000000005</v>
      </c>
      <c r="H657" s="10">
        <v>2.52</v>
      </c>
      <c r="I657" s="10">
        <v>1.03</v>
      </c>
      <c r="J657" s="10">
        <v>13.22</v>
      </c>
      <c r="K657" s="10">
        <v>118.84</v>
      </c>
      <c r="L657" s="10">
        <v>0.92600000000000005</v>
      </c>
      <c r="M657" s="10">
        <v>2.61</v>
      </c>
      <c r="N657" s="10">
        <v>1.06</v>
      </c>
      <c r="O657" s="10">
        <v>13.75</v>
      </c>
      <c r="P657" s="10">
        <v>118.28</v>
      </c>
      <c r="Q657" s="10">
        <v>0.92700000000000005</v>
      </c>
      <c r="R657" s="10">
        <v>734</v>
      </c>
      <c r="S657" s="10" t="s">
        <v>39</v>
      </c>
      <c r="T657" s="10">
        <v>0.82140000000000002</v>
      </c>
      <c r="U657" s="10">
        <v>0.30049999999999999</v>
      </c>
      <c r="V657" s="10">
        <v>4.248840186198775</v>
      </c>
      <c r="W657" s="10">
        <v>118.85</v>
      </c>
      <c r="Y657" s="10">
        <v>1.1877000000000002</v>
      </c>
      <c r="Z657" s="10">
        <v>0.43070000000000003</v>
      </c>
      <c r="AA657" s="10">
        <v>6.1279834471603403</v>
      </c>
      <c r="AB657" s="10">
        <v>119.03</v>
      </c>
      <c r="AD657" s="10">
        <v>1.4119999999999999</v>
      </c>
      <c r="AE657" s="10">
        <v>0.50049999999999994</v>
      </c>
      <c r="AF657" s="10">
        <v>7.3422495744607081</v>
      </c>
      <c r="AG657" s="10">
        <v>117.8</v>
      </c>
      <c r="AI657" s="10">
        <v>734</v>
      </c>
      <c r="AJ657" s="10" t="s">
        <v>39</v>
      </c>
      <c r="AK657" s="10">
        <v>2.7215345804966344</v>
      </c>
      <c r="AL657" s="10">
        <v>1.0316637000389359</v>
      </c>
      <c r="AM657" s="10">
        <v>14.063958789131476</v>
      </c>
      <c r="AN657" s="10">
        <v>119.48164436823313</v>
      </c>
      <c r="AO657" s="10">
        <v>0.93507071008787213</v>
      </c>
      <c r="AP657" s="10">
        <v>3.9041484231837469</v>
      </c>
      <c r="AQ657" s="10">
        <v>1.3732740525563778</v>
      </c>
      <c r="AR657" s="10">
        <v>20.142247279682167</v>
      </c>
      <c r="AS657" s="10">
        <v>118.62822404101989</v>
      </c>
      <c r="AT657" s="10">
        <v>0.94334323722003988</v>
      </c>
      <c r="AU657" s="10">
        <v>4.335441640512296</v>
      </c>
      <c r="AV657" s="10">
        <v>1.4354235013493521</v>
      </c>
      <c r="AW657" s="10">
        <v>22.165720952261243</v>
      </c>
      <c r="AX657" s="10">
        <v>118.95375949879589</v>
      </c>
      <c r="AY657" s="10">
        <v>0.94932011532134963</v>
      </c>
      <c r="AZ657" s="10">
        <v>734</v>
      </c>
      <c r="BA657" s="10" t="s">
        <v>39</v>
      </c>
      <c r="BB657" s="10">
        <v>2.3867847371537971</v>
      </c>
      <c r="BC657" s="10">
        <v>0.88474664130304803</v>
      </c>
      <c r="BD657" s="10">
        <v>12.340601161752243</v>
      </c>
      <c r="BE657" s="10">
        <v>119.08975629079598</v>
      </c>
      <c r="BF657" s="10">
        <v>0.93765246919988654</v>
      </c>
      <c r="BG657" s="10">
        <v>4.0677922999749638</v>
      </c>
      <c r="BH657" s="10">
        <v>1.6727029298794396</v>
      </c>
      <c r="BI657" s="10">
        <v>21.472916662123193</v>
      </c>
      <c r="BJ657" s="10">
        <v>118.25819169264975</v>
      </c>
      <c r="BK657" s="10">
        <v>0.92485973041975922</v>
      </c>
      <c r="BL657" s="10">
        <v>3.7247198206874139</v>
      </c>
      <c r="BM657" s="10">
        <v>1.4055417700647437</v>
      </c>
      <c r="BN657" s="10">
        <v>19.379010490855897</v>
      </c>
      <c r="BO657" s="10">
        <v>118.60687889261892</v>
      </c>
      <c r="BP657" s="10">
        <v>0.93560278756981075</v>
      </c>
      <c r="BQ657" s="10">
        <v>734</v>
      </c>
      <c r="BR657" s="10" t="s">
        <v>39</v>
      </c>
      <c r="BS657" s="10">
        <v>3.762</v>
      </c>
      <c r="BT657" s="10">
        <v>1.103</v>
      </c>
      <c r="BU657" s="10">
        <v>18.947756035716683</v>
      </c>
      <c r="BV657" s="10">
        <v>119.456</v>
      </c>
      <c r="BW657" s="10">
        <v>0.95960479925590936</v>
      </c>
      <c r="BX657" s="10">
        <v>4.6100000000000003</v>
      </c>
      <c r="BY657" s="10">
        <v>1.3120000000000001</v>
      </c>
      <c r="BZ657" s="10">
        <v>23.485323567369591</v>
      </c>
      <c r="CA657" s="10">
        <v>117.83</v>
      </c>
      <c r="CB657" s="10">
        <v>0.96180686445597374</v>
      </c>
      <c r="CC657" s="10">
        <v>5.8920000000000003</v>
      </c>
      <c r="CD657" s="10">
        <v>1.54</v>
      </c>
      <c r="CE657" s="10">
        <v>29.300928452274331</v>
      </c>
      <c r="CF657" s="10">
        <v>119.997</v>
      </c>
      <c r="CG657" s="10">
        <v>0.9674985889460278</v>
      </c>
      <c r="CH657" s="10">
        <v>734</v>
      </c>
      <c r="CI657" s="10" t="s">
        <v>39</v>
      </c>
      <c r="CJ657" s="10">
        <v>1.1759999999999999</v>
      </c>
      <c r="CK657" s="10">
        <v>0.83499999999999996</v>
      </c>
      <c r="CL657" s="10">
        <v>6.9429827074097465</v>
      </c>
      <c r="CM657" s="10">
        <v>119.935</v>
      </c>
      <c r="CN657" s="10">
        <v>0.81536989292480722</v>
      </c>
      <c r="CO657" s="10">
        <v>1.831</v>
      </c>
      <c r="CP657" s="10">
        <v>0.94499999999999995</v>
      </c>
      <c r="CQ657" s="10">
        <v>10.06029503190496</v>
      </c>
      <c r="CR657" s="10">
        <v>118.249</v>
      </c>
      <c r="CS657" s="10">
        <v>0.88862703755511474</v>
      </c>
      <c r="CT657" s="10">
        <v>2.2989999999999999</v>
      </c>
      <c r="CU657" s="10">
        <v>0.97499999999999998</v>
      </c>
      <c r="CV657" s="10">
        <v>12.006772137560977</v>
      </c>
      <c r="CW657" s="10">
        <v>120.07899999999999</v>
      </c>
      <c r="CX657" s="10">
        <v>0.92062976634869143</v>
      </c>
      <c r="CY657" s="10">
        <v>769</v>
      </c>
      <c r="CZ657" s="10" t="s">
        <v>124</v>
      </c>
    </row>
    <row r="658" spans="1:119" x14ac:dyDescent="0.25">
      <c r="A658" s="10">
        <v>735</v>
      </c>
      <c r="B658" s="10" t="s">
        <v>40</v>
      </c>
      <c r="C658" s="10">
        <v>3.57</v>
      </c>
      <c r="D658" s="10">
        <v>1.45</v>
      </c>
      <c r="E658" s="10">
        <v>18.53</v>
      </c>
      <c r="F658" s="10">
        <v>120</v>
      </c>
      <c r="G658" s="10">
        <v>0.92600000000000005</v>
      </c>
      <c r="H658" s="10">
        <v>5.36</v>
      </c>
      <c r="I658" s="10">
        <v>2.2200000000000002</v>
      </c>
      <c r="J658" s="10">
        <v>28.22</v>
      </c>
      <c r="K658" s="10">
        <v>118.81</v>
      </c>
      <c r="L658" s="10">
        <v>0.92400000000000004</v>
      </c>
      <c r="M658" s="10">
        <v>5.4</v>
      </c>
      <c r="N658" s="10">
        <v>2.2400000000000002</v>
      </c>
      <c r="O658" s="10">
        <v>28.56</v>
      </c>
      <c r="P658" s="10">
        <v>118.24</v>
      </c>
      <c r="Q658" s="10">
        <v>0.92400000000000004</v>
      </c>
      <c r="R658" s="10">
        <v>735</v>
      </c>
      <c r="S658" s="10" t="s">
        <v>40</v>
      </c>
      <c r="T658" s="10">
        <v>2.8289</v>
      </c>
      <c r="U658" s="10">
        <v>1.0258</v>
      </c>
      <c r="V658" s="10">
        <v>14.616603143724495</v>
      </c>
      <c r="W658" s="10">
        <v>118.86</v>
      </c>
      <c r="Y658" s="10">
        <v>3.8769999999999998</v>
      </c>
      <c r="Z658" s="10">
        <v>1.5135000000000001</v>
      </c>
      <c r="AA658" s="10">
        <v>20.189059021702327</v>
      </c>
      <c r="AB658" s="10">
        <v>119.02</v>
      </c>
      <c r="AD658" s="10">
        <v>4.2100999999999997</v>
      </c>
      <c r="AE658" s="10">
        <v>1.5893999999999999</v>
      </c>
      <c r="AF658" s="10">
        <v>22.059339278346602</v>
      </c>
      <c r="AG658" s="10">
        <v>117.78</v>
      </c>
      <c r="AI658" s="10">
        <v>735</v>
      </c>
      <c r="AJ658" s="10" t="s">
        <v>40</v>
      </c>
      <c r="AK658" s="10">
        <v>6.2858109721949145</v>
      </c>
      <c r="AL658" s="10">
        <v>1.5231191672343065</v>
      </c>
      <c r="AM658" s="10">
        <v>31.253847165155779</v>
      </c>
      <c r="AN658" s="10">
        <v>119.4776383033916</v>
      </c>
      <c r="AO658" s="10">
        <v>0.97187536966679622</v>
      </c>
      <c r="AP658" s="10">
        <v>7.6826354919269102</v>
      </c>
      <c r="AQ658" s="10">
        <v>1.9538530010305788</v>
      </c>
      <c r="AR658" s="10">
        <v>38.580856999630143</v>
      </c>
      <c r="AS658" s="10">
        <v>118.62796355178781</v>
      </c>
      <c r="AT658" s="10">
        <v>0.96914923080283255</v>
      </c>
      <c r="AU658" s="10">
        <v>7.6323674334589198</v>
      </c>
      <c r="AV658" s="10">
        <v>1.9371166990913975</v>
      </c>
      <c r="AW658" s="10">
        <v>38.218541836401762</v>
      </c>
      <c r="AX658" s="10">
        <v>118.95431606801398</v>
      </c>
      <c r="AY658" s="10">
        <v>0.96926900408753913</v>
      </c>
      <c r="AZ658" s="10">
        <v>735</v>
      </c>
      <c r="BA658" s="10" t="s">
        <v>40</v>
      </c>
      <c r="BB658" s="10">
        <v>1.6332230543380319</v>
      </c>
      <c r="BC658" s="10">
        <v>0.92961415887161036</v>
      </c>
      <c r="BD658" s="10">
        <v>9.1095543416569225</v>
      </c>
      <c r="BE658" s="10">
        <v>119.10445264992161</v>
      </c>
      <c r="BF658" s="10">
        <v>0.86907998028850797</v>
      </c>
      <c r="BG658" s="10">
        <v>2.3670466203906733</v>
      </c>
      <c r="BH658" s="10">
        <v>1.1513480824102356</v>
      </c>
      <c r="BI658" s="10">
        <v>12.848684286617546</v>
      </c>
      <c r="BJ658" s="10">
        <v>118.27711014896195</v>
      </c>
      <c r="BK658" s="10">
        <v>0.89926320020985751</v>
      </c>
      <c r="BL658" s="10">
        <v>3.2140479822737444</v>
      </c>
      <c r="BM658" s="10">
        <v>1.5434907625514556</v>
      </c>
      <c r="BN658" s="10">
        <v>17.354887784978903</v>
      </c>
      <c r="BO658" s="10">
        <v>118.61305778191725</v>
      </c>
      <c r="BP658" s="10">
        <v>0.90144122777582969</v>
      </c>
      <c r="BQ658" s="10">
        <v>735</v>
      </c>
      <c r="BR658" s="10" t="s">
        <v>40</v>
      </c>
      <c r="BS658" s="10">
        <v>4.298</v>
      </c>
      <c r="BT658" s="10">
        <v>0.94</v>
      </c>
      <c r="BU658" s="10">
        <v>21.263050260447571</v>
      </c>
      <c r="BV658" s="10">
        <v>119.461</v>
      </c>
      <c r="BW658" s="10">
        <v>0.97690891341930919</v>
      </c>
      <c r="BX658" s="10">
        <v>5.05</v>
      </c>
      <c r="BY658" s="10">
        <v>1.2789999999999999</v>
      </c>
      <c r="BZ658" s="10">
        <v>25.524685502333501</v>
      </c>
      <c r="CA658" s="10">
        <v>117.834</v>
      </c>
      <c r="CB658" s="10">
        <v>0.96939266780845534</v>
      </c>
      <c r="CC658" s="10">
        <v>5.2329999999999997</v>
      </c>
      <c r="CD658" s="10">
        <v>1.2330000000000001</v>
      </c>
      <c r="CE658" s="10">
        <v>25.865431563694326</v>
      </c>
      <c r="CF658" s="10">
        <v>120.006</v>
      </c>
      <c r="CG658" s="10">
        <v>0.97334638031091436</v>
      </c>
      <c r="CH658" s="10">
        <v>735</v>
      </c>
      <c r="CI658" s="10" t="s">
        <v>40</v>
      </c>
      <c r="CJ658" s="10">
        <v>1.3839999999999999</v>
      </c>
      <c r="CK658" s="10">
        <v>1.218</v>
      </c>
      <c r="CL658" s="10">
        <v>8.8751352477816035</v>
      </c>
      <c r="CM658" s="10">
        <v>119.93300000000001</v>
      </c>
      <c r="CN658" s="10">
        <v>0.7506919962985471</v>
      </c>
      <c r="CO658" s="10">
        <v>2.105</v>
      </c>
      <c r="CP658" s="10">
        <v>1.202</v>
      </c>
      <c r="CQ658" s="10">
        <v>11.835223674557325</v>
      </c>
      <c r="CR658" s="10">
        <v>118.249</v>
      </c>
      <c r="CS658" s="10">
        <v>0.86839542344248177</v>
      </c>
      <c r="CT658" s="10">
        <v>2.121</v>
      </c>
      <c r="CU658" s="10">
        <v>1.242</v>
      </c>
      <c r="CV658" s="10">
        <v>11.817730905968318</v>
      </c>
      <c r="CW658" s="10">
        <v>120.07899999999999</v>
      </c>
      <c r="CX658" s="10">
        <v>0.86293658546656216</v>
      </c>
      <c r="CY658" s="10">
        <v>770</v>
      </c>
      <c r="CZ658" s="10" t="s">
        <v>39</v>
      </c>
    </row>
    <row r="659" spans="1:119" x14ac:dyDescent="0.25">
      <c r="A659" s="10">
        <v>736</v>
      </c>
      <c r="B659" s="10" t="s">
        <v>10</v>
      </c>
      <c r="C659" s="10">
        <v>2.29</v>
      </c>
      <c r="D659" s="10">
        <v>0.83</v>
      </c>
      <c r="E659" s="10">
        <v>130</v>
      </c>
      <c r="F659" s="10">
        <v>10.8</v>
      </c>
      <c r="G659" s="10">
        <v>0.94</v>
      </c>
      <c r="H659" s="10">
        <v>2.5</v>
      </c>
      <c r="I659" s="10">
        <v>0.91</v>
      </c>
      <c r="J659" s="10">
        <v>145</v>
      </c>
      <c r="K659" s="10">
        <v>10.6</v>
      </c>
      <c r="L659" s="10">
        <v>0.94</v>
      </c>
      <c r="M659" s="10">
        <v>2.59</v>
      </c>
      <c r="N659" s="10">
        <v>0.94</v>
      </c>
      <c r="O659" s="10">
        <v>150</v>
      </c>
      <c r="P659" s="10">
        <v>10.6</v>
      </c>
      <c r="Q659" s="10">
        <v>0.94</v>
      </c>
      <c r="R659" s="10">
        <v>736</v>
      </c>
      <c r="S659" s="10" t="s">
        <v>10</v>
      </c>
      <c r="T659" s="10">
        <v>0.8034</v>
      </c>
      <c r="U659" s="10">
        <v>0.23349999999999999</v>
      </c>
      <c r="V659" s="10">
        <v>44.725999999999999</v>
      </c>
      <c r="W659" s="10">
        <v>10.8</v>
      </c>
      <c r="Y659" s="10">
        <v>1.1697000000000002</v>
      </c>
      <c r="Z659" s="10">
        <v>0.36370000000000002</v>
      </c>
      <c r="AA659" s="10">
        <v>66.718999999999994</v>
      </c>
      <c r="AB659" s="10">
        <v>10.6</v>
      </c>
      <c r="AD659" s="10">
        <v>1.3939999999999999</v>
      </c>
      <c r="AE659" s="10">
        <v>0.4335</v>
      </c>
      <c r="AF659" s="10">
        <v>79.513999999999996</v>
      </c>
      <c r="AG659" s="10">
        <v>10.6</v>
      </c>
      <c r="AI659" s="10">
        <v>736</v>
      </c>
      <c r="AJ659" s="10" t="s">
        <v>10</v>
      </c>
      <c r="AK659" s="10">
        <v>2.6999999999999988</v>
      </c>
      <c r="AL659" s="10">
        <v>0.90999999999997783</v>
      </c>
      <c r="AM659" s="10">
        <v>155.19166005561658</v>
      </c>
      <c r="AN659" s="10">
        <v>10.59981272406381</v>
      </c>
      <c r="AO659" s="10">
        <v>0.94762512252132136</v>
      </c>
      <c r="AP659" s="10">
        <v>3.88</v>
      </c>
      <c r="AQ659" s="10">
        <v>1.2000000000000259</v>
      </c>
      <c r="AR659" s="10">
        <v>223.3481638946817</v>
      </c>
      <c r="AS659" s="10">
        <v>10.498451523306853</v>
      </c>
      <c r="AT659" s="10">
        <v>0.95535210411468341</v>
      </c>
      <c r="AU659" s="10">
        <v>4.3099999999999996</v>
      </c>
      <c r="AV659" s="10">
        <v>1.2400000000000462</v>
      </c>
      <c r="AW659" s="10">
        <v>246.06341175883426</v>
      </c>
      <c r="AX659" s="10">
        <v>10.522969591312451</v>
      </c>
      <c r="AY659" s="10">
        <v>0.96101747754328493</v>
      </c>
      <c r="AZ659" s="10">
        <v>736</v>
      </c>
      <c r="BA659" s="10" t="s">
        <v>10</v>
      </c>
      <c r="BB659" s="10">
        <v>2.3659999999999961</v>
      </c>
      <c r="BC659" s="10">
        <v>0.77499999999998004</v>
      </c>
      <c r="BD659" s="10">
        <v>136.89769999999999</v>
      </c>
      <c r="BE659" s="10">
        <v>10.5</v>
      </c>
      <c r="BF659" s="10">
        <v>0.95</v>
      </c>
      <c r="BG659" s="10">
        <v>4.043000000000001</v>
      </c>
      <c r="BH659" s="10">
        <v>1.4860000000000229</v>
      </c>
      <c r="BI659" s="10">
        <v>239.12520000000001</v>
      </c>
      <c r="BJ659" s="10">
        <v>10.4</v>
      </c>
      <c r="BK659" s="10">
        <v>0.93899999999999995</v>
      </c>
      <c r="BL659" s="10">
        <v>3.7009999999999996</v>
      </c>
      <c r="BM659" s="10">
        <v>1.2400000000000109</v>
      </c>
      <c r="BN659" s="10">
        <v>214.6206</v>
      </c>
      <c r="BO659" s="10">
        <v>10.5</v>
      </c>
      <c r="BP659" s="10">
        <v>0.94799999999999995</v>
      </c>
      <c r="BQ659" s="10">
        <v>736</v>
      </c>
      <c r="BR659" s="10" t="s">
        <v>10</v>
      </c>
      <c r="BS659" s="10">
        <v>3.738</v>
      </c>
      <c r="BT659" s="10">
        <v>0.94</v>
      </c>
      <c r="BU659" s="10">
        <v>211.9359</v>
      </c>
      <c r="BV659" s="10">
        <v>10.5</v>
      </c>
      <c r="BW659" s="10">
        <v>0.97</v>
      </c>
      <c r="BX659" s="10">
        <v>4.5839999999999996</v>
      </c>
      <c r="BY659" s="10">
        <v>1.1020000000000001</v>
      </c>
      <c r="BZ659" s="10">
        <v>259.23579999999998</v>
      </c>
      <c r="CA659" s="10">
        <v>10.5</v>
      </c>
      <c r="CB659" s="10">
        <v>0.97199999999999998</v>
      </c>
      <c r="CC659" s="10">
        <v>5.8609999999999998</v>
      </c>
      <c r="CD659" s="10">
        <v>1.25</v>
      </c>
      <c r="CE659" s="10">
        <v>329.51929999999999</v>
      </c>
      <c r="CF659" s="10">
        <v>10.5</v>
      </c>
      <c r="CG659" s="10">
        <v>0.97799999999999998</v>
      </c>
      <c r="CH659" s="10">
        <v>736</v>
      </c>
      <c r="CI659" s="10" t="s">
        <v>10</v>
      </c>
      <c r="CJ659" s="10">
        <v>1.1559999999999999</v>
      </c>
      <c r="CK659" s="10">
        <v>0.751</v>
      </c>
      <c r="CL659" s="10">
        <v>75.799300000000002</v>
      </c>
      <c r="CM659" s="10">
        <v>10.5</v>
      </c>
      <c r="CN659" s="10">
        <v>0.83899999999999997</v>
      </c>
      <c r="CO659" s="10">
        <v>1.8109999999999999</v>
      </c>
      <c r="CP659" s="10">
        <v>0.85</v>
      </c>
      <c r="CQ659" s="10">
        <v>110.002</v>
      </c>
      <c r="CR659" s="10">
        <v>10.5</v>
      </c>
      <c r="CS659" s="10">
        <v>0.90500000000000003</v>
      </c>
      <c r="CT659" s="10">
        <v>2.278</v>
      </c>
      <c r="CU659" s="10">
        <v>0.86599999999999999</v>
      </c>
      <c r="CV659" s="10">
        <v>134.0033</v>
      </c>
      <c r="CW659" s="10">
        <v>10.5</v>
      </c>
      <c r="CX659" s="10">
        <v>0.93500000000000005</v>
      </c>
      <c r="CY659" s="10">
        <v>771</v>
      </c>
      <c r="CZ659" s="10" t="s">
        <v>40</v>
      </c>
      <c r="DA659" s="10">
        <v>0.107</v>
      </c>
      <c r="DB659" s="10">
        <v>7.2999999999999995E-2</v>
      </c>
      <c r="DC659" s="10">
        <v>0.63232771155037093</v>
      </c>
      <c r="DD659" s="10">
        <v>118.268</v>
      </c>
      <c r="DE659" s="10">
        <v>0.82606397470700643</v>
      </c>
      <c r="DF659" s="10">
        <v>0.107</v>
      </c>
      <c r="DG659" s="10">
        <v>7.1999999999999995E-2</v>
      </c>
      <c r="DH659" s="10">
        <v>0.63513153160652447</v>
      </c>
      <c r="DI659" s="10">
        <v>117.236</v>
      </c>
      <c r="DJ659" s="10">
        <v>0.82965681306397787</v>
      </c>
      <c r="DK659" s="10">
        <v>0.09</v>
      </c>
      <c r="DL659" s="10">
        <v>6.8000000000000005E-2</v>
      </c>
      <c r="DM659" s="10">
        <v>0.54067611854995001</v>
      </c>
      <c r="DN659" s="10">
        <v>120.452</v>
      </c>
      <c r="DO659" s="10">
        <v>0.79786732392223925</v>
      </c>
    </row>
    <row r="660" spans="1:119" x14ac:dyDescent="0.25">
      <c r="A660" s="10">
        <v>737</v>
      </c>
      <c r="B660" s="10" t="s">
        <v>11</v>
      </c>
      <c r="C660" s="10">
        <v>3.54</v>
      </c>
      <c r="D660" s="10">
        <v>1.28</v>
      </c>
      <c r="E660" s="10">
        <v>205</v>
      </c>
      <c r="F660" s="10">
        <v>10.6</v>
      </c>
      <c r="G660" s="10">
        <v>0.94</v>
      </c>
      <c r="H660" s="10">
        <v>5.33</v>
      </c>
      <c r="I660" s="10">
        <v>1.94</v>
      </c>
      <c r="J660" s="10">
        <v>315</v>
      </c>
      <c r="K660" s="10">
        <v>10.4</v>
      </c>
      <c r="L660" s="10">
        <v>0.94</v>
      </c>
      <c r="M660" s="10">
        <v>5.37</v>
      </c>
      <c r="N660" s="10">
        <v>1.95</v>
      </c>
      <c r="O660" s="10">
        <v>320</v>
      </c>
      <c r="P660" s="10">
        <v>10.3</v>
      </c>
      <c r="Q660" s="10">
        <v>0.94</v>
      </c>
      <c r="R660" s="10">
        <v>737</v>
      </c>
      <c r="S660" s="10" t="s">
        <v>11</v>
      </c>
      <c r="T660" s="10">
        <v>2.8079000000000001</v>
      </c>
      <c r="U660" s="10">
        <v>0.94879999999999998</v>
      </c>
      <c r="V660" s="10">
        <v>161.43299999999999</v>
      </c>
      <c r="W660" s="10">
        <v>10.6</v>
      </c>
      <c r="Y660" s="10">
        <v>3.8559999999999999</v>
      </c>
      <c r="Z660" s="10">
        <v>1.4365000000000001</v>
      </c>
      <c r="AA660" s="10">
        <v>228.43600000000001</v>
      </c>
      <c r="AB660" s="10">
        <v>10.4</v>
      </c>
      <c r="AD660" s="10">
        <v>4.1890999999999998</v>
      </c>
      <c r="AE660" s="10">
        <v>1.5124</v>
      </c>
      <c r="AF660" s="10">
        <v>249.648</v>
      </c>
      <c r="AG660" s="10">
        <v>10.3</v>
      </c>
      <c r="AI660" s="10">
        <v>737</v>
      </c>
      <c r="AJ660" s="10" t="s">
        <v>11</v>
      </c>
      <c r="AK660" s="10">
        <v>6.2500000000000018</v>
      </c>
      <c r="AL660" s="10">
        <v>1.1900000000000253</v>
      </c>
      <c r="AM660" s="10">
        <v>347.80472219771207</v>
      </c>
      <c r="AN660" s="10">
        <v>10.561282029139628</v>
      </c>
      <c r="AO660" s="10">
        <v>0.98235232099895009</v>
      </c>
      <c r="AP660" s="10">
        <v>7.639999999999997</v>
      </c>
      <c r="AQ660" s="10">
        <v>1.4899999999999638</v>
      </c>
      <c r="AR660" s="10">
        <v>429.8243467924558</v>
      </c>
      <c r="AS660" s="10">
        <v>10.455571153272437</v>
      </c>
      <c r="AT660" s="10">
        <v>0.98150825702889777</v>
      </c>
      <c r="AU660" s="10">
        <v>7.5900000000000043</v>
      </c>
      <c r="AV660" s="10">
        <v>1.4800000000000351</v>
      </c>
      <c r="AW660" s="10">
        <v>425.76285816891044</v>
      </c>
      <c r="AX660" s="10">
        <v>10.486166400583464</v>
      </c>
      <c r="AY660" s="10">
        <v>0.98151429875141216</v>
      </c>
      <c r="AZ660" s="10">
        <v>737</v>
      </c>
      <c r="BA660" s="10" t="s">
        <v>11</v>
      </c>
      <c r="BB660" s="10">
        <v>1.6099999999999985</v>
      </c>
      <c r="BC660" s="10">
        <v>0.82700000000000751</v>
      </c>
      <c r="BD660" s="10">
        <v>99.523099999999999</v>
      </c>
      <c r="BE660" s="10">
        <v>10.5</v>
      </c>
      <c r="BF660" s="10">
        <v>0.89</v>
      </c>
      <c r="BG660" s="10">
        <v>2.343</v>
      </c>
      <c r="BH660" s="10">
        <v>1.0290000000000157</v>
      </c>
      <c r="BI660" s="10">
        <v>139.38120000000001</v>
      </c>
      <c r="BJ660" s="10">
        <v>10.6</v>
      </c>
      <c r="BK660" s="10">
        <v>0.91600000000000004</v>
      </c>
      <c r="BL660" s="10">
        <v>3.1880000000000011</v>
      </c>
      <c r="BM660" s="10">
        <v>1.3860000000000063</v>
      </c>
      <c r="BN660" s="10">
        <v>189.34110000000001</v>
      </c>
      <c r="BO660" s="10">
        <v>10.6</v>
      </c>
      <c r="BP660" s="10">
        <v>0.91700000000000004</v>
      </c>
      <c r="BQ660" s="10">
        <v>737</v>
      </c>
      <c r="BR660" s="10" t="s">
        <v>11</v>
      </c>
      <c r="BS660" s="10">
        <v>4.2690000000000001</v>
      </c>
      <c r="BT660" s="10">
        <v>0.74199999999999999</v>
      </c>
      <c r="BU660" s="10">
        <v>236.00579999999999</v>
      </c>
      <c r="BV660" s="10">
        <v>10.6</v>
      </c>
      <c r="BW660" s="10">
        <v>0.98499999999999999</v>
      </c>
      <c r="BX660" s="10">
        <v>5.0190000000000001</v>
      </c>
      <c r="BY660" s="10">
        <v>1.032</v>
      </c>
      <c r="BZ660" s="10">
        <v>276.48070000000001</v>
      </c>
      <c r="CA660" s="10">
        <v>10.7</v>
      </c>
      <c r="CB660" s="10">
        <v>0.98</v>
      </c>
      <c r="CC660" s="10">
        <v>5.2009999999999996</v>
      </c>
      <c r="CD660" s="10">
        <v>0.97799999999999998</v>
      </c>
      <c r="CE660" s="10">
        <v>288.24770000000001</v>
      </c>
      <c r="CF660" s="10">
        <v>10.6</v>
      </c>
      <c r="CG660" s="10">
        <v>0.98299999999999998</v>
      </c>
      <c r="CH660" s="10">
        <v>737</v>
      </c>
      <c r="CI660" s="10" t="s">
        <v>11</v>
      </c>
      <c r="CJ660" s="10">
        <v>1.361</v>
      </c>
      <c r="CK660" s="10">
        <v>1.1160000000000001</v>
      </c>
      <c r="CL660" s="10">
        <v>94.968699999999998</v>
      </c>
      <c r="CM660" s="10">
        <v>10.7</v>
      </c>
      <c r="CN660" s="10">
        <v>0.77300000000000002</v>
      </c>
      <c r="CO660" s="10">
        <v>2.081</v>
      </c>
      <c r="CP660" s="10">
        <v>1.0860000000000001</v>
      </c>
      <c r="CQ660" s="10">
        <v>127.852</v>
      </c>
      <c r="CR660" s="10">
        <v>10.6</v>
      </c>
      <c r="CS660" s="10">
        <v>0.88700000000000001</v>
      </c>
      <c r="CT660" s="10">
        <v>2.097</v>
      </c>
      <c r="CU660" s="10">
        <v>1.1240000000000001</v>
      </c>
      <c r="CV660" s="10">
        <v>129.59010000000001</v>
      </c>
      <c r="CW660" s="10">
        <v>10.6</v>
      </c>
      <c r="CX660" s="10">
        <v>0.88100000000000001</v>
      </c>
      <c r="CY660" s="10">
        <v>772</v>
      </c>
      <c r="CZ660" s="10" t="s">
        <v>10</v>
      </c>
    </row>
    <row r="661" spans="1:119" x14ac:dyDescent="0.25">
      <c r="A661" s="10">
        <v>738</v>
      </c>
      <c r="B661" s="10" t="s">
        <v>292</v>
      </c>
      <c r="C661" s="10">
        <v>0.09</v>
      </c>
      <c r="D661" s="10">
        <v>0.01</v>
      </c>
      <c r="E661" s="10">
        <v>5</v>
      </c>
      <c r="F661" s="10">
        <v>10.8</v>
      </c>
      <c r="G661" s="10">
        <v>0.99</v>
      </c>
      <c r="H661" s="10">
        <v>0.09</v>
      </c>
      <c r="I661" s="10">
        <v>0.01</v>
      </c>
      <c r="J661" s="10">
        <v>5</v>
      </c>
      <c r="K661" s="10">
        <v>10.6</v>
      </c>
      <c r="L661" s="10">
        <v>0.99</v>
      </c>
      <c r="M661" s="10">
        <v>0.09</v>
      </c>
      <c r="N661" s="10">
        <v>0.01</v>
      </c>
      <c r="O661" s="10">
        <v>5</v>
      </c>
      <c r="P661" s="10">
        <v>10.6</v>
      </c>
      <c r="Q661" s="10">
        <v>0.99</v>
      </c>
      <c r="R661" s="10">
        <v>738</v>
      </c>
      <c r="S661" s="10" t="s">
        <v>292</v>
      </c>
      <c r="T661" s="10">
        <v>2.41E-2</v>
      </c>
      <c r="U661" s="10">
        <v>3.3999999999999998E-3</v>
      </c>
      <c r="V661" s="10">
        <v>1.3</v>
      </c>
      <c r="W661" s="10">
        <v>10.8</v>
      </c>
      <c r="Y661" s="10">
        <v>2.18E-2</v>
      </c>
      <c r="Z661" s="10">
        <v>3.0999999999999999E-3</v>
      </c>
      <c r="AA661" s="10">
        <v>1.2</v>
      </c>
      <c r="AB661" s="10">
        <v>10.6</v>
      </c>
      <c r="AD661" s="10">
        <v>2.3599999999999999E-2</v>
      </c>
      <c r="AE661" s="10">
        <v>3.3999999999999998E-3</v>
      </c>
      <c r="AF661" s="10">
        <v>1.3</v>
      </c>
      <c r="AG661" s="10">
        <v>10.6</v>
      </c>
      <c r="AI661" s="10">
        <v>738</v>
      </c>
      <c r="AJ661" s="10" t="s">
        <v>292</v>
      </c>
      <c r="AK661" s="10">
        <v>1.9E-2</v>
      </c>
      <c r="AL661" s="10">
        <v>8.0000000000000002E-3</v>
      </c>
      <c r="AM661" s="10">
        <v>1.1335600680226747</v>
      </c>
      <c r="AN661" s="10">
        <v>10.5</v>
      </c>
      <c r="AO661" s="10">
        <v>0.92163537513806526</v>
      </c>
      <c r="AP661" s="10">
        <v>1.7999999999999999E-2</v>
      </c>
      <c r="AQ661" s="10">
        <v>8.0000000000000002E-3</v>
      </c>
      <c r="AR661" s="10">
        <v>1.0830934672528241</v>
      </c>
      <c r="AS661" s="10">
        <v>10.5</v>
      </c>
      <c r="AT661" s="10">
        <v>0.91381154862025715</v>
      </c>
      <c r="AU661" s="10">
        <v>1.7999999999999999E-2</v>
      </c>
      <c r="AV661" s="10">
        <v>8.0000000000000002E-3</v>
      </c>
      <c r="AW661" s="10">
        <v>1.0830934672528241</v>
      </c>
      <c r="AX661" s="10">
        <v>10.5</v>
      </c>
      <c r="AY661" s="10">
        <v>0.91381154862025715</v>
      </c>
      <c r="AZ661" s="10">
        <v>738</v>
      </c>
      <c r="BA661" s="10" t="s">
        <v>292</v>
      </c>
      <c r="BB661" s="10">
        <v>3.2399999999999998E-2</v>
      </c>
      <c r="BC661" s="10">
        <v>1.66E-2</v>
      </c>
      <c r="BD661" s="10">
        <v>2</v>
      </c>
      <c r="BE661" s="10">
        <v>10.5</v>
      </c>
      <c r="BF661" s="10">
        <v>0.89</v>
      </c>
      <c r="BG661" s="10">
        <v>8.0199999999999994E-2</v>
      </c>
      <c r="BH661" s="10">
        <v>4.1099999999999998E-2</v>
      </c>
      <c r="BI661" s="10">
        <v>5</v>
      </c>
      <c r="BJ661" s="10">
        <v>10.4</v>
      </c>
      <c r="BK661" s="10">
        <v>0.89</v>
      </c>
      <c r="BL661" s="10">
        <v>8.09E-2</v>
      </c>
      <c r="BM661" s="10">
        <v>4.1500000000000002E-2</v>
      </c>
      <c r="BN661" s="10">
        <v>5</v>
      </c>
      <c r="BO661" s="10">
        <v>10.5</v>
      </c>
      <c r="BP661" s="10">
        <v>0.89</v>
      </c>
      <c r="BQ661" s="10">
        <v>738</v>
      </c>
      <c r="BR661" s="10" t="s">
        <v>292</v>
      </c>
      <c r="BS661" s="10">
        <v>1.8599999999999998E-2</v>
      </c>
      <c r="BT661" s="10">
        <v>8.2000000000000007E-3</v>
      </c>
      <c r="BU661" s="10">
        <v>1.1206</v>
      </c>
      <c r="BV661" s="10">
        <v>10.5</v>
      </c>
      <c r="BW661" s="10">
        <v>0.91</v>
      </c>
      <c r="BX661" s="10">
        <v>1.6899999999999998E-2</v>
      </c>
      <c r="BY661" s="10">
        <v>7.1999999999999998E-3</v>
      </c>
      <c r="BZ661" s="10">
        <v>1.0091000000000001</v>
      </c>
      <c r="CA661" s="10">
        <v>10.5</v>
      </c>
      <c r="CB661" s="10">
        <v>0.92</v>
      </c>
      <c r="CC661" s="10">
        <v>1.8599999999999998E-2</v>
      </c>
      <c r="CD661" s="10">
        <v>8.3000000000000001E-3</v>
      </c>
      <c r="CE661" s="10">
        <v>1.1224000000000001</v>
      </c>
      <c r="CF661" s="10">
        <v>10.5</v>
      </c>
      <c r="CG661" s="10">
        <v>0.91</v>
      </c>
      <c r="CH661" s="10">
        <v>738</v>
      </c>
      <c r="CI661" s="10" t="s">
        <v>292</v>
      </c>
      <c r="CJ661" s="10">
        <v>3.7000000000000002E-3</v>
      </c>
      <c r="CK661" s="10">
        <v>2.1899999999999999E-2</v>
      </c>
      <c r="CL661" s="10">
        <v>1.2222</v>
      </c>
      <c r="CM661" s="10">
        <v>10.5</v>
      </c>
      <c r="CN661" s="10">
        <v>0.17</v>
      </c>
      <c r="CO661" s="10">
        <v>3.3999999999999998E-3</v>
      </c>
      <c r="CP661" s="10">
        <v>1.9800000000000002E-2</v>
      </c>
      <c r="CQ661" s="10">
        <v>1.1029</v>
      </c>
      <c r="CR661" s="10">
        <v>10.5</v>
      </c>
      <c r="CS661" s="10">
        <v>0.17</v>
      </c>
      <c r="CT661" s="10">
        <v>3.5999999999999999E-3</v>
      </c>
      <c r="CU661" s="10">
        <v>2.1700000000000001E-2</v>
      </c>
      <c r="CV661" s="10">
        <v>1.2083999999999999</v>
      </c>
      <c r="CW661" s="10">
        <v>10.5</v>
      </c>
      <c r="CX661" s="10">
        <v>0.16</v>
      </c>
      <c r="CY661" s="10">
        <v>773</v>
      </c>
      <c r="CZ661" s="10" t="s">
        <v>11</v>
      </c>
      <c r="DA661" s="10">
        <v>9.9000000000000005E-2</v>
      </c>
      <c r="DB661" s="10">
        <v>4.4999999999999998E-2</v>
      </c>
      <c r="DC661" s="10">
        <v>5.9795999999999996</v>
      </c>
      <c r="DD661" s="10">
        <v>10.5</v>
      </c>
      <c r="DE661" s="10">
        <v>0.91</v>
      </c>
      <c r="DF661" s="10">
        <v>9.9000000000000005E-2</v>
      </c>
      <c r="DG661" s="10">
        <v>4.4999999999999998E-2</v>
      </c>
      <c r="DH661" s="10">
        <v>5.9795999999999996</v>
      </c>
      <c r="DI661" s="10">
        <v>10.5</v>
      </c>
      <c r="DJ661" s="10">
        <v>0.91</v>
      </c>
      <c r="DK661" s="10">
        <v>8.2000000000000003E-2</v>
      </c>
      <c r="DL661" s="10">
        <v>3.9E-2</v>
      </c>
      <c r="DM661" s="10">
        <v>4.9927999999999999</v>
      </c>
      <c r="DN661" s="10">
        <v>10.5</v>
      </c>
      <c r="DO661" s="10">
        <v>0.90300000000000002</v>
      </c>
    </row>
    <row r="662" spans="1:119" x14ac:dyDescent="0.25">
      <c r="A662" s="10">
        <v>739</v>
      </c>
      <c r="B662" s="10" t="s">
        <v>310</v>
      </c>
      <c r="C662" s="10">
        <v>0.72</v>
      </c>
      <c r="D662" s="10">
        <v>0.21</v>
      </c>
      <c r="E662" s="10">
        <v>40</v>
      </c>
      <c r="F662" s="10">
        <v>10.8</v>
      </c>
      <c r="G662" s="10">
        <v>0.96</v>
      </c>
      <c r="H662" s="10">
        <v>1.05</v>
      </c>
      <c r="I662" s="10">
        <v>0.34</v>
      </c>
      <c r="J662" s="10">
        <v>60</v>
      </c>
      <c r="K662" s="10">
        <v>10.6</v>
      </c>
      <c r="L662" s="10">
        <v>0.95</v>
      </c>
      <c r="M662" s="10">
        <v>1.05</v>
      </c>
      <c r="N662" s="10">
        <v>0.34</v>
      </c>
      <c r="O662" s="10">
        <v>60</v>
      </c>
      <c r="P662" s="10">
        <v>10.6</v>
      </c>
      <c r="Q662" s="10">
        <v>0.95</v>
      </c>
      <c r="R662" s="10">
        <v>739</v>
      </c>
      <c r="S662" s="10" t="s">
        <v>310</v>
      </c>
      <c r="T662" s="10">
        <v>0.46689999999999998</v>
      </c>
      <c r="U662" s="10">
        <v>0.13619999999999999</v>
      </c>
      <c r="V662" s="10">
        <v>26</v>
      </c>
      <c r="W662" s="10">
        <v>10.8</v>
      </c>
      <c r="Y662" s="10">
        <v>0.6331</v>
      </c>
      <c r="Z662" s="10">
        <v>0.20810000000000001</v>
      </c>
      <c r="AA662" s="10">
        <v>36.299999999999997</v>
      </c>
      <c r="AB662" s="10">
        <v>10.6</v>
      </c>
      <c r="AD662" s="10">
        <v>0.85119999999999996</v>
      </c>
      <c r="AE662" s="10">
        <v>0.27979999999999999</v>
      </c>
      <c r="AF662" s="10">
        <v>48.8</v>
      </c>
      <c r="AG662" s="10">
        <v>10.6</v>
      </c>
      <c r="AI662" s="10">
        <v>739</v>
      </c>
      <c r="AJ662" s="10" t="s">
        <v>310</v>
      </c>
      <c r="AK662" s="10">
        <v>1.5740000000000001</v>
      </c>
      <c r="AL662" s="10">
        <v>0.70499999999999996</v>
      </c>
      <c r="AM662" s="10">
        <v>94.832485480151576</v>
      </c>
      <c r="AN662" s="10">
        <v>10.5</v>
      </c>
      <c r="AO662" s="10">
        <v>0.91263615205609505</v>
      </c>
      <c r="AP662" s="10">
        <v>2.5169999999999999</v>
      </c>
      <c r="AQ662" s="10">
        <v>0.875</v>
      </c>
      <c r="AR662" s="10">
        <v>146.52347163504172</v>
      </c>
      <c r="AS662" s="10">
        <v>10.5</v>
      </c>
      <c r="AT662" s="10">
        <v>0.94455247231968364</v>
      </c>
      <c r="AU662" s="10">
        <v>3.0659999999999998</v>
      </c>
      <c r="AV662" s="10">
        <v>0.95899999999999996</v>
      </c>
      <c r="AW662" s="10">
        <v>176.64066894666675</v>
      </c>
      <c r="AX662" s="10">
        <v>10.5</v>
      </c>
      <c r="AY662" s="10">
        <v>0.95440240126282627</v>
      </c>
      <c r="AZ662" s="10">
        <v>739</v>
      </c>
      <c r="BA662" s="10" t="s">
        <v>310</v>
      </c>
      <c r="BB662" s="10">
        <v>1.9869000000000001</v>
      </c>
      <c r="BC662" s="10">
        <v>0.65310000000000001</v>
      </c>
      <c r="BD662" s="10">
        <v>115</v>
      </c>
      <c r="BE662" s="10">
        <v>10.5</v>
      </c>
      <c r="BF662" s="10">
        <v>0.95</v>
      </c>
      <c r="BG662" s="10">
        <v>2.9091999999999998</v>
      </c>
      <c r="BH662" s="10">
        <v>0.95620000000000005</v>
      </c>
      <c r="BI662" s="10">
        <v>170</v>
      </c>
      <c r="BJ662" s="10">
        <v>10.4</v>
      </c>
      <c r="BK662" s="10">
        <v>0.95</v>
      </c>
      <c r="BL662" s="10">
        <v>3.1962999999999999</v>
      </c>
      <c r="BM662" s="10">
        <v>1.0506</v>
      </c>
      <c r="BN662" s="10">
        <v>185</v>
      </c>
      <c r="BO662" s="10">
        <v>10.5</v>
      </c>
      <c r="BP662" s="10">
        <v>0.95</v>
      </c>
      <c r="BQ662" s="10">
        <v>739</v>
      </c>
      <c r="BR662" s="10" t="s">
        <v>310</v>
      </c>
      <c r="BS662" s="10">
        <v>1.4106000000000001</v>
      </c>
      <c r="BT662" s="10">
        <v>0.60699999999999998</v>
      </c>
      <c r="BU662" s="10">
        <v>84.440399999999997</v>
      </c>
      <c r="BV662" s="10">
        <v>10.5</v>
      </c>
      <c r="BW662" s="10">
        <v>0.92</v>
      </c>
      <c r="BX662" s="10">
        <v>2.1486000000000001</v>
      </c>
      <c r="BY662" s="10">
        <v>0.68079999999999996</v>
      </c>
      <c r="BZ662" s="10">
        <v>123.92910000000001</v>
      </c>
      <c r="CA662" s="10">
        <v>10.5</v>
      </c>
      <c r="CB662" s="10">
        <v>0.95</v>
      </c>
      <c r="CC662" s="10">
        <v>3.4218000000000002</v>
      </c>
      <c r="CD662" s="10">
        <v>0.86280000000000001</v>
      </c>
      <c r="CE662" s="10">
        <v>194.03710000000001</v>
      </c>
      <c r="CF662" s="10">
        <v>10.5</v>
      </c>
      <c r="CG662" s="10">
        <v>0.97</v>
      </c>
      <c r="CH662" s="10">
        <v>739</v>
      </c>
      <c r="CI662" s="10" t="s">
        <v>310</v>
      </c>
      <c r="CJ662" s="10">
        <v>0.93110000000000004</v>
      </c>
      <c r="CK662" s="10">
        <v>0.622</v>
      </c>
      <c r="CL662" s="10">
        <v>61.570999999999998</v>
      </c>
      <c r="CM662" s="10">
        <v>10.5</v>
      </c>
      <c r="CN662" s="10">
        <v>0.83</v>
      </c>
      <c r="CO662" s="10">
        <v>1.4033</v>
      </c>
      <c r="CP662" s="10">
        <v>0.65920000000000001</v>
      </c>
      <c r="CQ662" s="10">
        <v>85.249899999999997</v>
      </c>
      <c r="CR662" s="10">
        <v>10.5</v>
      </c>
      <c r="CS662" s="10">
        <v>0.91</v>
      </c>
      <c r="CT662" s="10">
        <v>1.9702</v>
      </c>
      <c r="CU662" s="10">
        <v>0.71089999999999998</v>
      </c>
      <c r="CV662" s="10">
        <v>115.1711</v>
      </c>
      <c r="CW662" s="10">
        <v>10.5</v>
      </c>
      <c r="CX662" s="10">
        <v>0.94</v>
      </c>
      <c r="CY662" s="10">
        <v>774</v>
      </c>
      <c r="CZ662" s="10" t="s">
        <v>285</v>
      </c>
      <c r="DA662" s="10">
        <v>0</v>
      </c>
      <c r="DB662" s="10">
        <v>0</v>
      </c>
      <c r="DC662" s="10">
        <v>0</v>
      </c>
      <c r="DD662" s="10">
        <v>10.5</v>
      </c>
      <c r="DE662" s="10">
        <v>0</v>
      </c>
      <c r="DF662" s="10">
        <v>0</v>
      </c>
      <c r="DG662" s="10">
        <v>0</v>
      </c>
      <c r="DH662" s="10">
        <v>0</v>
      </c>
      <c r="DI662" s="10">
        <v>10.5</v>
      </c>
      <c r="DJ662" s="10">
        <v>0</v>
      </c>
      <c r="DK662" s="10">
        <v>0</v>
      </c>
      <c r="DL662" s="10">
        <v>0</v>
      </c>
      <c r="DM662" s="10">
        <v>0</v>
      </c>
      <c r="DN662" s="10">
        <v>10.5</v>
      </c>
      <c r="DO662" s="10">
        <v>0</v>
      </c>
    </row>
    <row r="663" spans="1:119" x14ac:dyDescent="0.25">
      <c r="A663" s="10">
        <v>740</v>
      </c>
      <c r="B663" s="10" t="s">
        <v>298</v>
      </c>
      <c r="C663" s="10">
        <v>0</v>
      </c>
      <c r="D663" s="10">
        <v>0</v>
      </c>
      <c r="E663" s="10">
        <v>0</v>
      </c>
      <c r="F663" s="10">
        <v>10.8</v>
      </c>
      <c r="G663" s="10">
        <v>0</v>
      </c>
      <c r="H663" s="10">
        <v>0</v>
      </c>
      <c r="I663" s="10">
        <v>0</v>
      </c>
      <c r="J663" s="10">
        <v>0</v>
      </c>
      <c r="K663" s="10">
        <v>10.6</v>
      </c>
      <c r="L663" s="10">
        <v>0</v>
      </c>
      <c r="M663" s="10">
        <v>0</v>
      </c>
      <c r="N663" s="10">
        <v>0</v>
      </c>
      <c r="O663" s="10">
        <v>0</v>
      </c>
      <c r="P663" s="10">
        <v>10.6</v>
      </c>
      <c r="Q663" s="10">
        <v>0</v>
      </c>
      <c r="R663" s="10">
        <v>740</v>
      </c>
      <c r="S663" s="10" t="s">
        <v>298</v>
      </c>
      <c r="T663" s="10">
        <v>0</v>
      </c>
      <c r="U663" s="10">
        <v>0</v>
      </c>
      <c r="V663" s="10">
        <v>0</v>
      </c>
      <c r="W663" s="10">
        <v>10.8</v>
      </c>
      <c r="Y663" s="10">
        <v>0</v>
      </c>
      <c r="Z663" s="10">
        <v>0</v>
      </c>
      <c r="AA663" s="10">
        <v>0</v>
      </c>
      <c r="AB663" s="10">
        <v>10.6</v>
      </c>
      <c r="AD663" s="10">
        <v>0</v>
      </c>
      <c r="AE663" s="10">
        <v>0</v>
      </c>
      <c r="AF663" s="10">
        <v>0</v>
      </c>
      <c r="AG663" s="10">
        <v>10.6</v>
      </c>
      <c r="AI663" s="10">
        <v>740</v>
      </c>
      <c r="AJ663" s="10" t="s">
        <v>298</v>
      </c>
      <c r="AK663" s="10">
        <v>0</v>
      </c>
      <c r="AL663" s="10">
        <v>0</v>
      </c>
      <c r="AM663" s="10">
        <v>0</v>
      </c>
      <c r="AN663" s="10">
        <v>10.5</v>
      </c>
      <c r="AO663" s="10">
        <v>0</v>
      </c>
      <c r="AP663" s="10">
        <v>0</v>
      </c>
      <c r="AQ663" s="10">
        <v>0</v>
      </c>
      <c r="AR663" s="10">
        <v>0</v>
      </c>
      <c r="AS663" s="10">
        <v>10.5</v>
      </c>
      <c r="AT663" s="10">
        <v>0</v>
      </c>
      <c r="AU663" s="10">
        <v>0</v>
      </c>
      <c r="AV663" s="10">
        <v>0</v>
      </c>
      <c r="AW663" s="10">
        <v>0</v>
      </c>
      <c r="AX663" s="10">
        <v>10.5</v>
      </c>
      <c r="AY663" s="10">
        <v>0</v>
      </c>
      <c r="AZ663" s="10">
        <v>740</v>
      </c>
      <c r="BA663" s="10" t="s">
        <v>298</v>
      </c>
      <c r="BB663" s="10">
        <v>0</v>
      </c>
      <c r="BC663" s="10">
        <v>0</v>
      </c>
      <c r="BD663" s="10">
        <v>0</v>
      </c>
      <c r="BE663" s="10">
        <v>10.5</v>
      </c>
      <c r="BF663" s="10">
        <v>0</v>
      </c>
      <c r="BG663" s="10">
        <v>0</v>
      </c>
      <c r="BH663" s="10">
        <v>0</v>
      </c>
      <c r="BI663" s="10">
        <v>0</v>
      </c>
      <c r="BJ663" s="10">
        <v>10.4</v>
      </c>
      <c r="BK663" s="10">
        <v>0</v>
      </c>
      <c r="BL663" s="10">
        <v>0</v>
      </c>
      <c r="BM663" s="10">
        <v>0</v>
      </c>
      <c r="BN663" s="10">
        <v>0</v>
      </c>
      <c r="BO663" s="10">
        <v>10.5</v>
      </c>
      <c r="BP663" s="10">
        <v>0</v>
      </c>
      <c r="BQ663" s="10">
        <v>740</v>
      </c>
      <c r="BR663" s="10" t="s">
        <v>298</v>
      </c>
      <c r="BS663" s="10">
        <v>8.9999999999999993E-3</v>
      </c>
      <c r="BT663" s="10">
        <v>1.0500000000000001E-2</v>
      </c>
      <c r="BU663" s="10">
        <v>0.76039999999999996</v>
      </c>
      <c r="BV663" s="10">
        <v>10.5</v>
      </c>
      <c r="BW663" s="10">
        <v>0.65</v>
      </c>
      <c r="BX663" s="10">
        <v>8.9999999999999993E-3</v>
      </c>
      <c r="BY663" s="10">
        <v>1.0999999999999999E-2</v>
      </c>
      <c r="BZ663" s="10">
        <v>0.78149999999999997</v>
      </c>
      <c r="CA663" s="10">
        <v>10.5</v>
      </c>
      <c r="CB663" s="10">
        <v>0.63</v>
      </c>
      <c r="CC663" s="10">
        <v>9.4999999999999998E-3</v>
      </c>
      <c r="CD663" s="10">
        <v>1.0999999999999999E-2</v>
      </c>
      <c r="CE663" s="10">
        <v>0.79920000000000002</v>
      </c>
      <c r="CF663" s="10">
        <v>10.5</v>
      </c>
      <c r="CG663" s="10">
        <v>0.65</v>
      </c>
      <c r="CH663" s="10">
        <v>740</v>
      </c>
      <c r="CI663" s="10" t="s">
        <v>298</v>
      </c>
      <c r="CJ663" s="10">
        <v>1E-3</v>
      </c>
      <c r="CK663" s="10">
        <v>0</v>
      </c>
      <c r="CL663" s="10">
        <v>5.5E-2</v>
      </c>
      <c r="CM663" s="10">
        <v>10.5</v>
      </c>
      <c r="CN663" s="10">
        <v>1</v>
      </c>
      <c r="CO663" s="10">
        <v>1E-3</v>
      </c>
      <c r="CP663" s="10">
        <v>0</v>
      </c>
      <c r="CQ663" s="10">
        <v>5.5E-2</v>
      </c>
      <c r="CR663" s="10">
        <v>10.5</v>
      </c>
      <c r="CS663" s="10">
        <v>1</v>
      </c>
      <c r="CT663" s="10">
        <v>1E-3</v>
      </c>
      <c r="CU663" s="10">
        <v>0</v>
      </c>
      <c r="CV663" s="10">
        <v>5.5E-2</v>
      </c>
      <c r="CW663" s="10">
        <v>10.5</v>
      </c>
      <c r="CX663" s="10">
        <v>1</v>
      </c>
      <c r="CY663" s="10">
        <v>775</v>
      </c>
      <c r="CZ663" s="10" t="s">
        <v>304</v>
      </c>
      <c r="DA663" s="10">
        <v>0</v>
      </c>
      <c r="DB663" s="10">
        <v>0</v>
      </c>
      <c r="DC663" s="10">
        <v>0</v>
      </c>
      <c r="DD663" s="10">
        <v>10.5</v>
      </c>
      <c r="DE663" s="10">
        <v>0</v>
      </c>
      <c r="DF663" s="10">
        <v>0</v>
      </c>
      <c r="DG663" s="10">
        <v>0</v>
      </c>
      <c r="DH663" s="10">
        <v>0</v>
      </c>
      <c r="DI663" s="10">
        <v>10.5</v>
      </c>
      <c r="DJ663" s="10">
        <v>0</v>
      </c>
      <c r="DK663" s="10">
        <v>0</v>
      </c>
      <c r="DL663" s="10">
        <v>0</v>
      </c>
      <c r="DM663" s="10">
        <v>0</v>
      </c>
      <c r="DN663" s="10">
        <v>10.5</v>
      </c>
      <c r="DO663" s="10">
        <v>0</v>
      </c>
    </row>
    <row r="664" spans="1:119" x14ac:dyDescent="0.25">
      <c r="A664" s="10">
        <v>741</v>
      </c>
      <c r="B664" s="10" t="s">
        <v>308</v>
      </c>
      <c r="C664" s="10">
        <v>0.09</v>
      </c>
      <c r="D664" s="10">
        <v>0.02</v>
      </c>
      <c r="E664" s="10">
        <v>5</v>
      </c>
      <c r="F664" s="10">
        <v>10.8</v>
      </c>
      <c r="G664" s="10">
        <v>0.98</v>
      </c>
      <c r="H664" s="10">
        <v>0.09</v>
      </c>
      <c r="I664" s="10">
        <v>0.02</v>
      </c>
      <c r="J664" s="10">
        <v>5</v>
      </c>
      <c r="K664" s="10">
        <v>10.6</v>
      </c>
      <c r="L664" s="10">
        <v>0.98</v>
      </c>
      <c r="M664" s="10">
        <v>0.09</v>
      </c>
      <c r="N664" s="10">
        <v>0.02</v>
      </c>
      <c r="O664" s="10">
        <v>5</v>
      </c>
      <c r="P664" s="10">
        <v>10.6</v>
      </c>
      <c r="Q664" s="10">
        <v>0.98</v>
      </c>
      <c r="R664" s="10">
        <v>741</v>
      </c>
      <c r="S664" s="10" t="s">
        <v>308</v>
      </c>
      <c r="T664" s="10">
        <v>5.8700000000000002E-2</v>
      </c>
      <c r="U664" s="10">
        <v>1.1900000000000001E-2</v>
      </c>
      <c r="V664" s="10">
        <v>3.2</v>
      </c>
      <c r="W664" s="10">
        <v>10.8</v>
      </c>
      <c r="Y664" s="10">
        <v>5.2200000000000003E-2</v>
      </c>
      <c r="Z664" s="10">
        <v>1.06E-2</v>
      </c>
      <c r="AA664" s="10">
        <v>2.9</v>
      </c>
      <c r="AB664" s="10">
        <v>10.6</v>
      </c>
      <c r="AD664" s="10">
        <v>6.4799999999999996E-2</v>
      </c>
      <c r="AE664" s="10">
        <v>1.32E-2</v>
      </c>
      <c r="AF664" s="10">
        <v>3.6</v>
      </c>
      <c r="AG664" s="10">
        <v>10.6</v>
      </c>
      <c r="AI664" s="10">
        <v>741</v>
      </c>
      <c r="AJ664" s="10" t="s">
        <v>308</v>
      </c>
      <c r="AK664" s="10">
        <v>0.26466862172677369</v>
      </c>
      <c r="AL664" s="10">
        <v>3.7713236048501624E-2</v>
      </c>
      <c r="AM664" s="10">
        <v>14.7</v>
      </c>
      <c r="AN664" s="10">
        <v>10.5</v>
      </c>
      <c r="AO664" s="10">
        <v>0.99</v>
      </c>
      <c r="AP664" s="10">
        <v>0.31868262616080906</v>
      </c>
      <c r="AQ664" s="10">
        <v>4.5409814833910107E-2</v>
      </c>
      <c r="AR664" s="10">
        <v>17.7</v>
      </c>
      <c r="AS664" s="10">
        <v>10.5</v>
      </c>
      <c r="AT664" s="10">
        <v>0.99</v>
      </c>
      <c r="AU664" s="10">
        <v>0.30427889164506627</v>
      </c>
      <c r="AV664" s="10">
        <v>4.3357393824467842E-2</v>
      </c>
      <c r="AW664" s="10">
        <v>16.899999999999999</v>
      </c>
      <c r="AX664" s="10">
        <v>10.5</v>
      </c>
      <c r="AY664" s="10">
        <v>0.99</v>
      </c>
      <c r="AZ664" s="10">
        <v>741</v>
      </c>
      <c r="BA664" s="10" t="s">
        <v>308</v>
      </c>
      <c r="BB664" s="10">
        <v>0.09</v>
      </c>
      <c r="BC664" s="10">
        <v>1.2800000000000001E-2</v>
      </c>
      <c r="BD664" s="10">
        <v>5</v>
      </c>
      <c r="BE664" s="10">
        <v>10.5</v>
      </c>
      <c r="BF664" s="10">
        <v>0.99</v>
      </c>
      <c r="BG664" s="10">
        <v>8.9200000000000002E-2</v>
      </c>
      <c r="BH664" s="10">
        <v>1.2699999999999999E-2</v>
      </c>
      <c r="BI664" s="10">
        <v>5</v>
      </c>
      <c r="BJ664" s="10">
        <v>10.4</v>
      </c>
      <c r="BK664" s="10">
        <v>0.99</v>
      </c>
      <c r="BL664" s="10">
        <v>0.09</v>
      </c>
      <c r="BM664" s="10">
        <v>1.2800000000000001E-2</v>
      </c>
      <c r="BN664" s="10">
        <v>5</v>
      </c>
      <c r="BO664" s="10">
        <v>10.5</v>
      </c>
      <c r="BP664" s="10">
        <v>0.99</v>
      </c>
      <c r="BQ664" s="10">
        <v>741</v>
      </c>
      <c r="BR664" s="10" t="s">
        <v>308</v>
      </c>
      <c r="BS664" s="10">
        <v>0.1668</v>
      </c>
      <c r="BT664" s="10">
        <v>0</v>
      </c>
      <c r="BU664" s="10">
        <v>9.1715999999999998</v>
      </c>
      <c r="BV664" s="10">
        <v>10.5</v>
      </c>
      <c r="BW664" s="10">
        <v>1</v>
      </c>
      <c r="BX664" s="10">
        <v>0.1668</v>
      </c>
      <c r="BY664" s="10">
        <v>0</v>
      </c>
      <c r="BZ664" s="10">
        <v>9.1715999999999998</v>
      </c>
      <c r="CA664" s="10">
        <v>10.5</v>
      </c>
      <c r="CB664" s="10">
        <v>1</v>
      </c>
      <c r="CC664" s="10">
        <v>0.18759999999999999</v>
      </c>
      <c r="CD664" s="10">
        <v>0</v>
      </c>
      <c r="CE664" s="10">
        <v>10.315300000000001</v>
      </c>
      <c r="CF664" s="10">
        <v>10.5</v>
      </c>
      <c r="CG664" s="10">
        <v>1</v>
      </c>
      <c r="CH664" s="10">
        <v>741</v>
      </c>
      <c r="CI664" s="10" t="s">
        <v>308</v>
      </c>
      <c r="CJ664" s="10">
        <v>1.32E-2</v>
      </c>
      <c r="CK664" s="10">
        <v>1.2800000000000001E-2</v>
      </c>
      <c r="CL664" s="10">
        <v>1.0109999999999999</v>
      </c>
      <c r="CM664" s="10">
        <v>10.5</v>
      </c>
      <c r="CN664" s="10">
        <v>0.72</v>
      </c>
      <c r="CO664" s="10">
        <v>1.0800000000000001E-2</v>
      </c>
      <c r="CP664" s="10">
        <v>0.01</v>
      </c>
      <c r="CQ664" s="10">
        <v>0.80930000000000002</v>
      </c>
      <c r="CR664" s="10">
        <v>10.5</v>
      </c>
      <c r="CS664" s="10">
        <v>0.73</v>
      </c>
      <c r="CT664" s="10">
        <v>2.24E-2</v>
      </c>
      <c r="CU664" s="10">
        <v>1.72E-2</v>
      </c>
      <c r="CV664" s="10">
        <v>1.5528999999999999</v>
      </c>
      <c r="CW664" s="10">
        <v>10.5</v>
      </c>
      <c r="CX664" s="10">
        <v>0.79</v>
      </c>
      <c r="CY664" s="10">
        <v>776</v>
      </c>
      <c r="CZ664" s="10" t="s">
        <v>288</v>
      </c>
      <c r="DA664" s="10">
        <v>0</v>
      </c>
      <c r="DB664" s="10">
        <v>0</v>
      </c>
      <c r="DC664" s="10">
        <v>0</v>
      </c>
      <c r="DD664" s="10">
        <v>10.5</v>
      </c>
      <c r="DE664" s="10">
        <v>0</v>
      </c>
      <c r="DF664" s="10">
        <v>0</v>
      </c>
      <c r="DG664" s="10">
        <v>0</v>
      </c>
      <c r="DH664" s="10">
        <v>0</v>
      </c>
      <c r="DI664" s="10">
        <v>10.5</v>
      </c>
      <c r="DJ664" s="10">
        <v>0</v>
      </c>
      <c r="DK664" s="10">
        <v>0</v>
      </c>
      <c r="DL664" s="10">
        <v>0</v>
      </c>
      <c r="DM664" s="10">
        <v>0</v>
      </c>
      <c r="DN664" s="10">
        <v>10.5</v>
      </c>
      <c r="DO664" s="10">
        <v>0</v>
      </c>
    </row>
    <row r="665" spans="1:119" x14ac:dyDescent="0.25">
      <c r="A665" s="10">
        <v>742</v>
      </c>
      <c r="B665" s="10" t="s">
        <v>299</v>
      </c>
      <c r="C665" s="10">
        <v>0.09</v>
      </c>
      <c r="D665" s="10">
        <v>0.03</v>
      </c>
      <c r="E665" s="10">
        <v>5</v>
      </c>
      <c r="F665" s="10">
        <v>10.8</v>
      </c>
      <c r="G665" s="10">
        <v>0.96</v>
      </c>
      <c r="H665" s="10">
        <v>0</v>
      </c>
      <c r="I665" s="10">
        <v>0</v>
      </c>
      <c r="J665" s="10">
        <v>0</v>
      </c>
      <c r="K665" s="10">
        <v>10.6</v>
      </c>
      <c r="L665" s="10">
        <v>0</v>
      </c>
      <c r="M665" s="10">
        <v>0.09</v>
      </c>
      <c r="N665" s="10">
        <v>0.03</v>
      </c>
      <c r="O665" s="10">
        <v>5</v>
      </c>
      <c r="P665" s="10">
        <v>10.6</v>
      </c>
      <c r="Q665" s="10">
        <v>0.96</v>
      </c>
      <c r="R665" s="10">
        <v>742</v>
      </c>
      <c r="S665" s="10" t="s">
        <v>299</v>
      </c>
      <c r="T665" s="10">
        <v>3.5999999999999999E-3</v>
      </c>
      <c r="U665" s="10">
        <v>1E-3</v>
      </c>
      <c r="V665" s="10">
        <v>0.2</v>
      </c>
      <c r="W665" s="10">
        <v>10.8</v>
      </c>
      <c r="Y665" s="10">
        <v>0</v>
      </c>
      <c r="Z665" s="10">
        <v>0</v>
      </c>
      <c r="AA665" s="10">
        <v>0</v>
      </c>
      <c r="AB665" s="10">
        <v>10.6</v>
      </c>
      <c r="AD665" s="10">
        <v>0</v>
      </c>
      <c r="AE665" s="10">
        <v>0</v>
      </c>
      <c r="AF665" s="10">
        <v>0</v>
      </c>
      <c r="AG665" s="10">
        <v>10.6</v>
      </c>
      <c r="AI665" s="10">
        <v>742</v>
      </c>
      <c r="AJ665" s="10" t="s">
        <v>299</v>
      </c>
      <c r="AK665" s="10">
        <v>3.4918144280588564E-3</v>
      </c>
      <c r="AL665" s="10">
        <v>1.0184458748505E-3</v>
      </c>
      <c r="AM665" s="10">
        <v>0.2</v>
      </c>
      <c r="AN665" s="10">
        <v>10.5</v>
      </c>
      <c r="AO665" s="10">
        <v>0.96</v>
      </c>
      <c r="AP665" s="10">
        <v>0</v>
      </c>
      <c r="AQ665" s="10">
        <v>0</v>
      </c>
      <c r="AR665" s="10">
        <v>0</v>
      </c>
      <c r="AS665" s="10">
        <v>10.5</v>
      </c>
      <c r="AT665" s="10">
        <v>0.96</v>
      </c>
      <c r="AU665" s="10">
        <v>0</v>
      </c>
      <c r="AV665" s="10">
        <v>0</v>
      </c>
      <c r="AW665" s="10">
        <v>0</v>
      </c>
      <c r="AX665" s="10">
        <v>10.5</v>
      </c>
      <c r="AY665" s="10">
        <v>0.96</v>
      </c>
      <c r="AZ665" s="10">
        <v>742</v>
      </c>
      <c r="BA665" s="10" t="s">
        <v>299</v>
      </c>
      <c r="BB665" s="10">
        <v>3.5000000000000001E-3</v>
      </c>
      <c r="BC665" s="10">
        <v>1E-3</v>
      </c>
      <c r="BD665" s="10">
        <v>0.2</v>
      </c>
      <c r="BE665" s="10">
        <v>10.5</v>
      </c>
      <c r="BF665" s="10">
        <v>0.96</v>
      </c>
      <c r="BG665" s="10">
        <v>0</v>
      </c>
      <c r="BH665" s="10">
        <v>0</v>
      </c>
      <c r="BI665" s="10">
        <v>0</v>
      </c>
      <c r="BJ665" s="10">
        <v>10.4</v>
      </c>
      <c r="BK665" s="10">
        <v>0</v>
      </c>
      <c r="BL665" s="10">
        <v>0</v>
      </c>
      <c r="BM665" s="10">
        <v>0</v>
      </c>
      <c r="BN665" s="10">
        <v>0</v>
      </c>
      <c r="BO665" s="10">
        <v>10.5</v>
      </c>
      <c r="BP665" s="10">
        <v>0</v>
      </c>
      <c r="BQ665" s="10">
        <v>742</v>
      </c>
      <c r="BR665" s="10" t="s">
        <v>299</v>
      </c>
      <c r="BS665" s="10">
        <v>3.5000000000000001E-3</v>
      </c>
      <c r="BT665" s="10">
        <v>1E-3</v>
      </c>
      <c r="BU665" s="10">
        <v>0.2</v>
      </c>
      <c r="BV665" s="10">
        <v>10.5</v>
      </c>
      <c r="BW665" s="10">
        <v>0.96</v>
      </c>
      <c r="BX665" s="10">
        <v>0</v>
      </c>
      <c r="BY665" s="10">
        <v>0</v>
      </c>
      <c r="BZ665" s="10">
        <v>0</v>
      </c>
      <c r="CA665" s="10">
        <v>10.5</v>
      </c>
      <c r="CB665" s="10">
        <v>0</v>
      </c>
      <c r="CC665" s="10">
        <v>0</v>
      </c>
      <c r="CD665" s="10">
        <v>0</v>
      </c>
      <c r="CE665" s="10">
        <v>0</v>
      </c>
      <c r="CF665" s="10">
        <v>10.5</v>
      </c>
      <c r="CG665" s="10">
        <v>0</v>
      </c>
      <c r="CH665" s="10">
        <v>742</v>
      </c>
      <c r="CI665" s="10" t="s">
        <v>299</v>
      </c>
      <c r="CJ665" s="10">
        <v>3.5000000000000001E-3</v>
      </c>
      <c r="CK665" s="10">
        <v>1E-3</v>
      </c>
      <c r="CL665" s="10">
        <v>0.2</v>
      </c>
      <c r="CM665" s="10">
        <v>10.5</v>
      </c>
      <c r="CN665" s="10">
        <v>0.96</v>
      </c>
      <c r="CO665" s="10">
        <v>0</v>
      </c>
      <c r="CP665" s="10">
        <v>0</v>
      </c>
      <c r="CQ665" s="10">
        <v>0</v>
      </c>
      <c r="CR665" s="10">
        <v>10.5</v>
      </c>
      <c r="CS665" s="10">
        <v>0</v>
      </c>
      <c r="CT665" s="10">
        <v>0</v>
      </c>
      <c r="CU665" s="10">
        <v>0</v>
      </c>
      <c r="CV665" s="10">
        <v>0</v>
      </c>
      <c r="CW665" s="10">
        <v>10.5</v>
      </c>
      <c r="CX665" s="10">
        <v>0</v>
      </c>
      <c r="CY665" s="10">
        <v>777</v>
      </c>
      <c r="CZ665" s="10" t="s">
        <v>315</v>
      </c>
      <c r="DA665" s="10">
        <v>1.7500000000000002E-2</v>
      </c>
      <c r="DB665" s="10">
        <v>5.1000000000000004E-3</v>
      </c>
      <c r="DC665" s="10">
        <v>1</v>
      </c>
      <c r="DD665" s="10">
        <v>10.5</v>
      </c>
      <c r="DE665" s="10">
        <v>0.96</v>
      </c>
      <c r="DF665" s="10">
        <v>1.7500000000000002E-2</v>
      </c>
      <c r="DG665" s="10">
        <v>5.1000000000000004E-3</v>
      </c>
      <c r="DH665" s="10">
        <v>1</v>
      </c>
      <c r="DI665" s="10">
        <v>10.5</v>
      </c>
      <c r="DJ665" s="10">
        <v>0.96</v>
      </c>
      <c r="DK665" s="10">
        <v>1.6500000000000001E-2</v>
      </c>
      <c r="DL665" s="10">
        <v>7.4999999999999997E-3</v>
      </c>
      <c r="DM665" s="10">
        <v>1</v>
      </c>
      <c r="DN665" s="10">
        <v>10.5</v>
      </c>
      <c r="DO665" s="10">
        <v>0.91</v>
      </c>
    </row>
    <row r="666" spans="1:119" x14ac:dyDescent="0.25">
      <c r="A666" s="10">
        <v>743</v>
      </c>
      <c r="B666" s="10" t="s">
        <v>309</v>
      </c>
      <c r="C666" s="10">
        <v>1.3</v>
      </c>
      <c r="D666" s="10">
        <v>0.18</v>
      </c>
      <c r="E666" s="10">
        <v>70</v>
      </c>
      <c r="F666" s="10">
        <v>10.8</v>
      </c>
      <c r="G666" s="10">
        <v>0.99</v>
      </c>
      <c r="H666" s="10">
        <v>1.27</v>
      </c>
      <c r="I666" s="10">
        <v>0.18</v>
      </c>
      <c r="J666" s="10">
        <v>70</v>
      </c>
      <c r="K666" s="10">
        <v>10.6</v>
      </c>
      <c r="L666" s="10">
        <v>0.99</v>
      </c>
      <c r="M666" s="10">
        <v>1.27</v>
      </c>
      <c r="N666" s="10">
        <v>0.18</v>
      </c>
      <c r="O666" s="10">
        <v>70</v>
      </c>
      <c r="P666" s="10">
        <v>10.6</v>
      </c>
      <c r="Q666" s="10">
        <v>0.99</v>
      </c>
      <c r="R666" s="10">
        <v>743</v>
      </c>
      <c r="S666" s="10" t="s">
        <v>309</v>
      </c>
      <c r="T666" s="10">
        <v>4.4400000000000002E-2</v>
      </c>
      <c r="U666" s="10">
        <v>6.3E-3</v>
      </c>
      <c r="V666" s="10">
        <v>2.4</v>
      </c>
      <c r="W666" s="10">
        <v>10.8</v>
      </c>
      <c r="Y666" s="10">
        <v>5.45E-2</v>
      </c>
      <c r="Z666" s="10">
        <v>7.7999999999999996E-3</v>
      </c>
      <c r="AA666" s="10">
        <v>3</v>
      </c>
      <c r="AB666" s="10">
        <v>10.6</v>
      </c>
      <c r="AD666" s="10">
        <v>6.54E-2</v>
      </c>
      <c r="AE666" s="10">
        <v>9.2999999999999992E-3</v>
      </c>
      <c r="AF666" s="10">
        <v>3.6</v>
      </c>
      <c r="AG666" s="10">
        <v>10.6</v>
      </c>
      <c r="AI666" s="10">
        <v>743</v>
      </c>
      <c r="AJ666" s="10" t="s">
        <v>309</v>
      </c>
      <c r="AK666" s="10">
        <v>0.64200000000000002</v>
      </c>
      <c r="AL666" s="10">
        <v>8.4000000000000005E-2</v>
      </c>
      <c r="AM666" s="10">
        <v>35.601727390637656</v>
      </c>
      <c r="AN666" s="10">
        <v>10.5</v>
      </c>
      <c r="AO666" s="10">
        <v>0.99154865838713857</v>
      </c>
      <c r="AP666" s="10">
        <v>0.65600000000000003</v>
      </c>
      <c r="AQ666" s="10">
        <v>8.6999999999999994E-2</v>
      </c>
      <c r="AR666" s="10">
        <v>36.386478430142716</v>
      </c>
      <c r="AS666" s="10">
        <v>10.5</v>
      </c>
      <c r="AT666" s="10">
        <v>0.99132004375256677</v>
      </c>
      <c r="AU666" s="10">
        <v>0.63300000000000001</v>
      </c>
      <c r="AV666" s="10">
        <v>8.2000000000000003E-2</v>
      </c>
      <c r="AW666" s="10">
        <v>35.096799517288822</v>
      </c>
      <c r="AX666" s="10">
        <v>10.5</v>
      </c>
      <c r="AY666" s="10">
        <v>0.99171359924144797</v>
      </c>
      <c r="AZ666" s="10">
        <v>743</v>
      </c>
      <c r="BA666" s="10" t="s">
        <v>309</v>
      </c>
      <c r="BB666" s="10">
        <v>8.3699999999999997E-2</v>
      </c>
      <c r="BC666" s="10">
        <v>3.56E-2</v>
      </c>
      <c r="BD666" s="10">
        <v>5</v>
      </c>
      <c r="BE666" s="10">
        <v>10.5</v>
      </c>
      <c r="BF666" s="10">
        <v>0.92</v>
      </c>
      <c r="BG666" s="10">
        <v>8.2900000000000001E-2</v>
      </c>
      <c r="BH666" s="10">
        <v>3.5299999999999998E-2</v>
      </c>
      <c r="BI666" s="10">
        <v>5</v>
      </c>
      <c r="BJ666" s="10">
        <v>10.4</v>
      </c>
      <c r="BK666" s="10">
        <v>0.92</v>
      </c>
      <c r="BL666" s="10">
        <v>8.3699999999999997E-2</v>
      </c>
      <c r="BM666" s="10">
        <v>3.56E-2</v>
      </c>
      <c r="BN666" s="10">
        <v>5</v>
      </c>
      <c r="BO666" s="10">
        <v>10.5</v>
      </c>
      <c r="BP666" s="10">
        <v>0.92</v>
      </c>
      <c r="BQ666" s="10">
        <v>743</v>
      </c>
      <c r="BR666" s="10" t="s">
        <v>309</v>
      </c>
      <c r="BS666" s="10">
        <v>1.9756</v>
      </c>
      <c r="BT666" s="10">
        <v>0.22800000000000001</v>
      </c>
      <c r="BU666" s="10">
        <v>109.3509</v>
      </c>
      <c r="BV666" s="10">
        <v>10.5</v>
      </c>
      <c r="BW666" s="10">
        <v>0.99</v>
      </c>
      <c r="BX666" s="10">
        <v>1.9228000000000001</v>
      </c>
      <c r="BY666" s="10">
        <v>0.22439999999999999</v>
      </c>
      <c r="BZ666" s="10">
        <v>106.44410000000001</v>
      </c>
      <c r="CA666" s="10">
        <v>10.5</v>
      </c>
      <c r="CB666" s="10">
        <v>0.99</v>
      </c>
      <c r="CC666" s="10">
        <v>1.9967999999999999</v>
      </c>
      <c r="CD666" s="10">
        <v>0.2404</v>
      </c>
      <c r="CE666" s="10">
        <v>110.58839999999999</v>
      </c>
      <c r="CF666" s="10">
        <v>10.5</v>
      </c>
      <c r="CG666" s="10">
        <v>0.99</v>
      </c>
      <c r="CH666" s="10">
        <v>743</v>
      </c>
      <c r="CI666" s="10" t="s">
        <v>309</v>
      </c>
      <c r="CJ666" s="10">
        <v>8.2000000000000003E-2</v>
      </c>
      <c r="CK666" s="10">
        <v>8.0799999999999997E-2</v>
      </c>
      <c r="CL666" s="10">
        <v>6.33</v>
      </c>
      <c r="CM666" s="10">
        <v>10.5</v>
      </c>
      <c r="CN666" s="10">
        <v>0.71</v>
      </c>
      <c r="CO666" s="10">
        <v>0.15040000000000001</v>
      </c>
      <c r="CP666" s="10">
        <v>7.5999999999999998E-2</v>
      </c>
      <c r="CQ666" s="10">
        <v>9.2657000000000007</v>
      </c>
      <c r="CR666" s="10">
        <v>10.5</v>
      </c>
      <c r="CS666" s="10">
        <v>0.89</v>
      </c>
      <c r="CT666" s="10">
        <v>0.14680000000000001</v>
      </c>
      <c r="CU666" s="10">
        <v>8.2799999999999999E-2</v>
      </c>
      <c r="CV666" s="10">
        <v>9.2674000000000003</v>
      </c>
      <c r="CW666" s="10">
        <v>10.5</v>
      </c>
      <c r="CX666" s="10">
        <v>0.87</v>
      </c>
      <c r="CY666" s="10">
        <v>778</v>
      </c>
      <c r="CZ666" s="10" t="s">
        <v>289</v>
      </c>
      <c r="DA666" s="10">
        <v>8.1799999999999998E-2</v>
      </c>
      <c r="DB666" s="10">
        <v>3.9600000000000003E-2</v>
      </c>
      <c r="DC666" s="10">
        <v>5</v>
      </c>
      <c r="DD666" s="10">
        <v>10.5</v>
      </c>
      <c r="DE666" s="10">
        <v>0.9</v>
      </c>
      <c r="DF666" s="10">
        <v>8.1799999999999998E-2</v>
      </c>
      <c r="DG666" s="10">
        <v>3.9600000000000003E-2</v>
      </c>
      <c r="DH666" s="10">
        <v>5</v>
      </c>
      <c r="DI666" s="10">
        <v>10.5</v>
      </c>
      <c r="DJ666" s="10">
        <v>0.9</v>
      </c>
      <c r="DK666" s="10">
        <v>6.5500000000000003E-2</v>
      </c>
      <c r="DL666" s="10">
        <v>3.1699999999999999E-2</v>
      </c>
      <c r="DM666" s="10">
        <v>4</v>
      </c>
      <c r="DN666" s="10">
        <v>10.5</v>
      </c>
      <c r="DO666" s="10">
        <v>0.9</v>
      </c>
    </row>
    <row r="667" spans="1:119" x14ac:dyDescent="0.25">
      <c r="A667" s="10">
        <v>744</v>
      </c>
      <c r="B667" s="10" t="s">
        <v>300</v>
      </c>
      <c r="C667" s="10">
        <v>0.09</v>
      </c>
      <c r="D667" s="10">
        <v>0.03</v>
      </c>
      <c r="E667" s="10">
        <v>5</v>
      </c>
      <c r="F667" s="10">
        <v>10.8</v>
      </c>
      <c r="G667" s="10">
        <v>0.94</v>
      </c>
      <c r="H667" s="10">
        <v>0.09</v>
      </c>
      <c r="I667" s="10">
        <v>0.03</v>
      </c>
      <c r="J667" s="10">
        <v>5</v>
      </c>
      <c r="K667" s="10">
        <v>10.6</v>
      </c>
      <c r="L667" s="10">
        <v>0.95</v>
      </c>
      <c r="M667" s="10">
        <v>0.09</v>
      </c>
      <c r="N667" s="10">
        <v>0.03</v>
      </c>
      <c r="O667" s="10">
        <v>5</v>
      </c>
      <c r="P667" s="10">
        <v>10.6</v>
      </c>
      <c r="Q667" s="10">
        <v>0.95</v>
      </c>
      <c r="R667" s="10">
        <v>744</v>
      </c>
      <c r="S667" s="10" t="s">
        <v>300</v>
      </c>
      <c r="T667" s="10">
        <v>0.20569999999999999</v>
      </c>
      <c r="U667" s="10">
        <v>7.4700000000000003E-2</v>
      </c>
      <c r="V667" s="10">
        <v>11.7</v>
      </c>
      <c r="W667" s="10">
        <v>10.8</v>
      </c>
      <c r="Y667" s="10">
        <v>0.40810000000000002</v>
      </c>
      <c r="Z667" s="10">
        <v>0.1341</v>
      </c>
      <c r="AA667" s="10">
        <v>23.4</v>
      </c>
      <c r="AB667" s="10">
        <v>10.6</v>
      </c>
      <c r="AD667" s="10">
        <v>0.38900000000000001</v>
      </c>
      <c r="AE667" s="10">
        <v>0.1278</v>
      </c>
      <c r="AF667" s="10">
        <v>22.3</v>
      </c>
      <c r="AG667" s="10">
        <v>10.6</v>
      </c>
      <c r="AI667" s="10">
        <v>744</v>
      </c>
      <c r="AJ667" s="10" t="s">
        <v>300</v>
      </c>
      <c r="AK667" s="10">
        <v>0.11600000000000001</v>
      </c>
      <c r="AL667" s="10">
        <v>3.3000000000000002E-2</v>
      </c>
      <c r="AM667" s="10">
        <v>6.6314261322313719</v>
      </c>
      <c r="AN667" s="10">
        <v>10.5</v>
      </c>
      <c r="AO667" s="10">
        <v>0.96183621801138586</v>
      </c>
      <c r="AP667" s="10">
        <v>0.29499999999999998</v>
      </c>
      <c r="AQ667" s="10">
        <v>0.13900000000000001</v>
      </c>
      <c r="AR667" s="10">
        <v>17.931253620062353</v>
      </c>
      <c r="AS667" s="10">
        <v>10.5</v>
      </c>
      <c r="AT667" s="10">
        <v>0.90461010819030163</v>
      </c>
      <c r="AU667" s="10">
        <v>0.21199999999999999</v>
      </c>
      <c r="AV667" s="10">
        <v>0.106</v>
      </c>
      <c r="AW667" s="10">
        <v>13.03289633961861</v>
      </c>
      <c r="AX667" s="10">
        <v>10.5</v>
      </c>
      <c r="AY667" s="10">
        <v>0.89442719099991586</v>
      </c>
      <c r="AZ667" s="10">
        <v>744</v>
      </c>
      <c r="BA667" s="10" t="s">
        <v>300</v>
      </c>
      <c r="BB667" s="10">
        <v>0.08</v>
      </c>
      <c r="BC667" s="10">
        <v>4.3200000000000002E-2</v>
      </c>
      <c r="BD667" s="10">
        <v>5</v>
      </c>
      <c r="BE667" s="10">
        <v>10.5</v>
      </c>
      <c r="BF667" s="10">
        <v>0.88</v>
      </c>
      <c r="BG667" s="10">
        <v>0.79259999999999997</v>
      </c>
      <c r="BH667" s="10">
        <v>0.42780000000000001</v>
      </c>
      <c r="BI667" s="10">
        <v>50</v>
      </c>
      <c r="BJ667" s="10">
        <v>10.4</v>
      </c>
      <c r="BK667" s="10">
        <v>0.88</v>
      </c>
      <c r="BL667" s="10">
        <v>0.16</v>
      </c>
      <c r="BM667" s="10">
        <v>8.6400000000000005E-2</v>
      </c>
      <c r="BN667" s="10">
        <v>10</v>
      </c>
      <c r="BO667" s="10">
        <v>10.5</v>
      </c>
      <c r="BP667" s="10">
        <v>0.88</v>
      </c>
      <c r="BQ667" s="10">
        <v>744</v>
      </c>
      <c r="BR667" s="10" t="s">
        <v>300</v>
      </c>
      <c r="BS667" s="10">
        <v>0.1017</v>
      </c>
      <c r="BT667" s="10">
        <v>1.2500000000000001E-2</v>
      </c>
      <c r="BU667" s="10">
        <v>5.6329000000000002</v>
      </c>
      <c r="BV667" s="10">
        <v>10.5</v>
      </c>
      <c r="BW667" s="10">
        <v>0.99</v>
      </c>
      <c r="BX667" s="10">
        <v>0.26800000000000002</v>
      </c>
      <c r="BY667" s="10">
        <v>0.107</v>
      </c>
      <c r="BZ667" s="10">
        <v>15.8665</v>
      </c>
      <c r="CA667" s="10">
        <v>10.5</v>
      </c>
      <c r="CB667" s="10">
        <v>0.93</v>
      </c>
      <c r="CC667" s="10">
        <v>0.18099999999999999</v>
      </c>
      <c r="CD667" s="10">
        <v>6.5000000000000002E-2</v>
      </c>
      <c r="CE667" s="10">
        <v>10.576000000000001</v>
      </c>
      <c r="CF667" s="10">
        <v>10.5</v>
      </c>
      <c r="CG667" s="10">
        <v>0.94</v>
      </c>
      <c r="CH667" s="10">
        <v>744</v>
      </c>
      <c r="CI667" s="10" t="s">
        <v>300</v>
      </c>
      <c r="CJ667" s="10">
        <v>9.4100000000000003E-2</v>
      </c>
      <c r="CK667" s="10">
        <v>1.21E-2</v>
      </c>
      <c r="CL667" s="10">
        <v>5.2154999999999996</v>
      </c>
      <c r="CM667" s="10">
        <v>10.5</v>
      </c>
      <c r="CN667" s="10">
        <v>0.99</v>
      </c>
      <c r="CO667" s="10">
        <v>0.23080000000000001</v>
      </c>
      <c r="CP667" s="10">
        <v>8.1900000000000001E-2</v>
      </c>
      <c r="CQ667" s="10">
        <v>13.4664</v>
      </c>
      <c r="CR667" s="10">
        <v>10.5</v>
      </c>
      <c r="CS667" s="10">
        <v>0.94</v>
      </c>
      <c r="CT667" s="10">
        <v>0.1241</v>
      </c>
      <c r="CU667" s="10">
        <v>3.3399999999999999E-2</v>
      </c>
      <c r="CV667" s="10">
        <v>7.0648999999999997</v>
      </c>
      <c r="CW667" s="10">
        <v>10.5</v>
      </c>
      <c r="CX667" s="10">
        <v>0.97</v>
      </c>
      <c r="CY667" s="10">
        <v>779</v>
      </c>
      <c r="CZ667" s="10" t="s">
        <v>291</v>
      </c>
      <c r="DA667" s="10">
        <v>0</v>
      </c>
      <c r="DB667" s="10">
        <v>0</v>
      </c>
      <c r="DC667" s="10">
        <v>0</v>
      </c>
      <c r="DD667" s="10">
        <v>10.5</v>
      </c>
      <c r="DE667" s="10">
        <v>0</v>
      </c>
      <c r="DF667" s="10">
        <v>0</v>
      </c>
      <c r="DG667" s="10">
        <v>0</v>
      </c>
      <c r="DH667" s="10">
        <v>0</v>
      </c>
      <c r="DI667" s="10">
        <v>10.5</v>
      </c>
      <c r="DJ667" s="10">
        <v>0</v>
      </c>
      <c r="DK667" s="10">
        <v>0</v>
      </c>
      <c r="DL667" s="10">
        <v>0</v>
      </c>
      <c r="DM667" s="10">
        <v>0</v>
      </c>
      <c r="DN667" s="10">
        <v>10.5</v>
      </c>
      <c r="DO667" s="10">
        <v>0</v>
      </c>
    </row>
    <row r="668" spans="1:119" x14ac:dyDescent="0.25">
      <c r="A668" s="10">
        <v>745</v>
      </c>
      <c r="B668" s="10" t="s">
        <v>301</v>
      </c>
      <c r="R668" s="10">
        <v>745</v>
      </c>
      <c r="S668" s="10" t="s">
        <v>301</v>
      </c>
      <c r="T668" s="10">
        <v>2.1100000000000001E-2</v>
      </c>
      <c r="U668" s="10">
        <v>7.7000000000000002E-3</v>
      </c>
      <c r="V668" s="10">
        <v>1.2</v>
      </c>
      <c r="W668" s="10">
        <v>10.8</v>
      </c>
      <c r="Y668" s="10">
        <v>2.0899999999999998E-2</v>
      </c>
      <c r="Z668" s="10">
        <v>6.8999999999999999E-3</v>
      </c>
      <c r="AA668" s="10">
        <v>1.2</v>
      </c>
      <c r="AB668" s="10">
        <v>10.6</v>
      </c>
      <c r="AD668" s="10">
        <v>2.2700000000000001E-2</v>
      </c>
      <c r="AE668" s="10">
        <v>7.4999999999999997E-3</v>
      </c>
      <c r="AF668" s="10">
        <v>1.3</v>
      </c>
      <c r="AG668" s="10">
        <v>10.6</v>
      </c>
      <c r="AI668" s="10">
        <v>745</v>
      </c>
      <c r="AJ668" s="10" t="s">
        <v>301</v>
      </c>
      <c r="AK668" s="10">
        <v>7.911142063570846E-2</v>
      </c>
      <c r="AL668" s="10">
        <v>4.4834508194023931E-2</v>
      </c>
      <c r="AM668" s="10">
        <v>5</v>
      </c>
      <c r="AN668" s="10">
        <v>10.5</v>
      </c>
      <c r="AO668" s="10">
        <v>0.87</v>
      </c>
      <c r="AP668" s="10">
        <v>7.911142063570846E-2</v>
      </c>
      <c r="AQ668" s="10">
        <v>4.4834508194023931E-2</v>
      </c>
      <c r="AR668" s="10">
        <v>5</v>
      </c>
      <c r="AS668" s="10">
        <v>10.5</v>
      </c>
      <c r="AT668" s="10">
        <v>0.87</v>
      </c>
      <c r="AU668" s="10">
        <v>7.911142063570846E-2</v>
      </c>
      <c r="AV668" s="10">
        <v>4.4834508194023931E-2</v>
      </c>
      <c r="AW668" s="10">
        <v>5</v>
      </c>
      <c r="AX668" s="10">
        <v>10.5</v>
      </c>
      <c r="AY668" s="10">
        <v>0.87</v>
      </c>
      <c r="AZ668" s="10">
        <v>745</v>
      </c>
      <c r="BA668" s="10" t="s">
        <v>301</v>
      </c>
      <c r="BB668" s="10">
        <v>0.09</v>
      </c>
      <c r="BC668" s="10">
        <v>1.2800000000000001E-2</v>
      </c>
      <c r="BD668" s="10">
        <v>5</v>
      </c>
      <c r="BE668" s="10">
        <v>10.5</v>
      </c>
      <c r="BF668" s="10">
        <v>0.99</v>
      </c>
      <c r="BG668" s="10">
        <v>8.9200000000000002E-2</v>
      </c>
      <c r="BH668" s="10">
        <v>1.2699999999999999E-2</v>
      </c>
      <c r="BI668" s="10">
        <v>5</v>
      </c>
      <c r="BJ668" s="10">
        <v>10.4</v>
      </c>
      <c r="BK668" s="10">
        <v>0.99</v>
      </c>
      <c r="BL668" s="10">
        <v>0.09</v>
      </c>
      <c r="BM668" s="10">
        <v>1.2800000000000001E-2</v>
      </c>
      <c r="BN668" s="10">
        <v>5</v>
      </c>
      <c r="BO668" s="10">
        <v>10.5</v>
      </c>
      <c r="BP668" s="10">
        <v>0.99</v>
      </c>
      <c r="BQ668" s="10">
        <v>745</v>
      </c>
      <c r="BR668" s="10" t="s">
        <v>301</v>
      </c>
      <c r="BS668" s="10">
        <v>5.04E-2</v>
      </c>
      <c r="BT668" s="10">
        <v>7.2900000000000006E-2</v>
      </c>
      <c r="BU668" s="10">
        <v>4.8731999999999998</v>
      </c>
      <c r="BV668" s="10">
        <v>10.5</v>
      </c>
      <c r="BW668" s="10">
        <v>0.56999999999999995</v>
      </c>
      <c r="BX668" s="10">
        <v>5.0099999999999999E-2</v>
      </c>
      <c r="BY668" s="10">
        <v>7.1999999999999995E-2</v>
      </c>
      <c r="BZ668" s="10">
        <v>4.8231000000000002</v>
      </c>
      <c r="CA668" s="10">
        <v>10.5</v>
      </c>
      <c r="CB668" s="10">
        <v>0.56999999999999995</v>
      </c>
      <c r="CC668" s="10">
        <v>4.4400000000000002E-2</v>
      </c>
      <c r="CD668" s="10">
        <v>6.2100000000000002E-2</v>
      </c>
      <c r="CE668" s="10">
        <v>4.1976000000000004</v>
      </c>
      <c r="CF668" s="10">
        <v>10.5</v>
      </c>
      <c r="CG668" s="10">
        <v>0.57999999999999996</v>
      </c>
      <c r="CH668" s="10">
        <v>745</v>
      </c>
      <c r="CI668" s="10" t="s">
        <v>301</v>
      </c>
      <c r="CJ668" s="10">
        <v>2.58E-2</v>
      </c>
      <c r="CK668" s="10">
        <v>0</v>
      </c>
      <c r="CL668" s="10">
        <v>1.4186000000000001</v>
      </c>
      <c r="CM668" s="10">
        <v>10.5</v>
      </c>
      <c r="CN668" s="10">
        <v>1</v>
      </c>
      <c r="CO668" s="10">
        <v>9.2999999999999992E-3</v>
      </c>
      <c r="CP668" s="10">
        <v>2.7000000000000001E-3</v>
      </c>
      <c r="CQ668" s="10">
        <v>0.53249999999999997</v>
      </c>
      <c r="CR668" s="10">
        <v>10.5</v>
      </c>
      <c r="CS668" s="10">
        <v>0.96</v>
      </c>
      <c r="CT668" s="10">
        <v>7.4999999999999997E-3</v>
      </c>
      <c r="CU668" s="10">
        <v>0</v>
      </c>
      <c r="CV668" s="10">
        <v>0.41239999999999999</v>
      </c>
      <c r="CW668" s="10">
        <v>10.5</v>
      </c>
      <c r="CX668" s="10">
        <v>1</v>
      </c>
      <c r="CY668" s="10">
        <v>780</v>
      </c>
      <c r="CZ668" s="10" t="s">
        <v>307</v>
      </c>
      <c r="DA668" s="10">
        <v>0</v>
      </c>
      <c r="DB668" s="10">
        <v>0</v>
      </c>
      <c r="DC668" s="10">
        <v>0</v>
      </c>
      <c r="DD668" s="10">
        <v>10.5</v>
      </c>
      <c r="DE668" s="10">
        <v>0</v>
      </c>
      <c r="DF668" s="10">
        <v>0</v>
      </c>
      <c r="DG668" s="10">
        <v>0</v>
      </c>
      <c r="DH668" s="10">
        <v>0</v>
      </c>
      <c r="DI668" s="10">
        <v>10.5</v>
      </c>
      <c r="DJ668" s="10">
        <v>0</v>
      </c>
      <c r="DK668" s="10">
        <v>0</v>
      </c>
      <c r="DL668" s="10">
        <v>0</v>
      </c>
      <c r="DM668" s="10">
        <v>0</v>
      </c>
      <c r="DN668" s="10">
        <v>10.5</v>
      </c>
      <c r="DO668" s="10">
        <v>0</v>
      </c>
    </row>
    <row r="669" spans="1:119" x14ac:dyDescent="0.25">
      <c r="A669" s="10">
        <v>746</v>
      </c>
      <c r="B669" s="10" t="s">
        <v>316</v>
      </c>
      <c r="R669" s="10">
        <v>746</v>
      </c>
      <c r="S669" s="10" t="s">
        <v>316</v>
      </c>
      <c r="T669" s="10">
        <v>0</v>
      </c>
      <c r="U669" s="10">
        <v>0</v>
      </c>
      <c r="V669" s="10">
        <v>0</v>
      </c>
      <c r="W669" s="10">
        <v>10.8</v>
      </c>
      <c r="Y669" s="10">
        <v>0</v>
      </c>
      <c r="Z669" s="10">
        <v>0</v>
      </c>
      <c r="AA669" s="10">
        <v>0</v>
      </c>
      <c r="AB669" s="10">
        <v>10.6</v>
      </c>
      <c r="AD669" s="10">
        <v>0</v>
      </c>
      <c r="AE669" s="10">
        <v>0</v>
      </c>
      <c r="AF669" s="10">
        <v>0</v>
      </c>
      <c r="AG669" s="10">
        <v>10.6</v>
      </c>
      <c r="AI669" s="10">
        <v>746</v>
      </c>
      <c r="AJ669" s="10" t="s">
        <v>316</v>
      </c>
      <c r="AK669" s="10">
        <v>0</v>
      </c>
      <c r="AL669" s="10">
        <v>0</v>
      </c>
      <c r="AM669" s="10">
        <v>0</v>
      </c>
      <c r="AN669" s="10">
        <v>10.5</v>
      </c>
      <c r="AO669" s="10">
        <v>0</v>
      </c>
      <c r="AP669" s="10">
        <v>0</v>
      </c>
      <c r="AQ669" s="10">
        <v>0</v>
      </c>
      <c r="AR669" s="10">
        <v>0</v>
      </c>
      <c r="AS669" s="10">
        <v>10.5</v>
      </c>
      <c r="AT669" s="10">
        <v>0</v>
      </c>
      <c r="AU669" s="10">
        <v>0</v>
      </c>
      <c r="AV669" s="10">
        <v>0</v>
      </c>
      <c r="AW669" s="10">
        <v>0</v>
      </c>
      <c r="AX669" s="10">
        <v>10.5</v>
      </c>
      <c r="AY669" s="10">
        <v>0</v>
      </c>
      <c r="AZ669" s="10">
        <v>746</v>
      </c>
      <c r="BA669" s="10" t="s">
        <v>316</v>
      </c>
      <c r="BB669" s="10">
        <v>0</v>
      </c>
      <c r="BC669" s="10">
        <v>0</v>
      </c>
      <c r="BD669" s="10">
        <v>0</v>
      </c>
      <c r="BE669" s="10">
        <v>10.5</v>
      </c>
      <c r="BF669" s="10">
        <v>0</v>
      </c>
      <c r="BG669" s="10">
        <v>0</v>
      </c>
      <c r="BH669" s="10">
        <v>0</v>
      </c>
      <c r="BI669" s="10">
        <v>0</v>
      </c>
      <c r="BJ669" s="10">
        <v>10.4</v>
      </c>
      <c r="BK669" s="10">
        <v>0</v>
      </c>
      <c r="BL669" s="10">
        <v>0</v>
      </c>
      <c r="BM669" s="10">
        <v>0</v>
      </c>
      <c r="BN669" s="10">
        <v>0</v>
      </c>
      <c r="BO669" s="10">
        <v>10.5</v>
      </c>
      <c r="BP669" s="10">
        <v>0</v>
      </c>
      <c r="BQ669" s="10">
        <v>746</v>
      </c>
      <c r="BR669" s="10" t="s">
        <v>316</v>
      </c>
      <c r="BS669" s="10">
        <v>0</v>
      </c>
      <c r="BT669" s="10">
        <v>0</v>
      </c>
      <c r="BU669" s="10">
        <v>0</v>
      </c>
      <c r="BV669" s="10">
        <v>10.5</v>
      </c>
      <c r="BW669" s="10">
        <v>0</v>
      </c>
      <c r="BX669" s="10">
        <v>0</v>
      </c>
      <c r="BY669" s="10">
        <v>0</v>
      </c>
      <c r="BZ669" s="10">
        <v>0</v>
      </c>
      <c r="CA669" s="10">
        <v>10.5</v>
      </c>
      <c r="CB669" s="10">
        <v>0</v>
      </c>
      <c r="CC669" s="10">
        <v>0</v>
      </c>
      <c r="CD669" s="10">
        <v>0</v>
      </c>
      <c r="CE669" s="10">
        <v>0</v>
      </c>
      <c r="CF669" s="10">
        <v>10.5</v>
      </c>
      <c r="CG669" s="10">
        <v>0</v>
      </c>
      <c r="CH669" s="10">
        <v>746</v>
      </c>
      <c r="CI669" s="10" t="s">
        <v>316</v>
      </c>
      <c r="CJ669" s="10">
        <v>0</v>
      </c>
      <c r="CK669" s="10">
        <v>0</v>
      </c>
      <c r="CL669" s="10">
        <v>0</v>
      </c>
      <c r="CM669" s="10">
        <v>10.5</v>
      </c>
      <c r="CN669" s="10">
        <v>0</v>
      </c>
      <c r="CO669" s="10">
        <v>0</v>
      </c>
      <c r="CP669" s="10">
        <v>0</v>
      </c>
      <c r="CQ669" s="10">
        <v>0</v>
      </c>
      <c r="CR669" s="10">
        <v>10.5</v>
      </c>
      <c r="CS669" s="10">
        <v>0</v>
      </c>
      <c r="CT669" s="10">
        <v>0</v>
      </c>
      <c r="CU669" s="10">
        <v>0</v>
      </c>
      <c r="CV669" s="10">
        <v>0</v>
      </c>
      <c r="CW669" s="10">
        <v>10.5</v>
      </c>
      <c r="CX669" s="10">
        <v>0</v>
      </c>
      <c r="CY669" s="10">
        <v>781</v>
      </c>
      <c r="CZ669" s="10" t="s">
        <v>292</v>
      </c>
      <c r="DA669" s="10">
        <v>0</v>
      </c>
      <c r="DB669" s="10">
        <v>0</v>
      </c>
      <c r="DC669" s="10">
        <v>0</v>
      </c>
      <c r="DD669" s="10">
        <v>10.5</v>
      </c>
      <c r="DE669" s="10">
        <v>0</v>
      </c>
      <c r="DF669" s="10">
        <v>0</v>
      </c>
      <c r="DG669" s="10">
        <v>0</v>
      </c>
      <c r="DH669" s="10">
        <v>0</v>
      </c>
      <c r="DI669" s="10">
        <v>10.5</v>
      </c>
      <c r="DJ669" s="10">
        <v>0</v>
      </c>
      <c r="DK669" s="10">
        <v>0</v>
      </c>
      <c r="DL669" s="10">
        <v>0</v>
      </c>
      <c r="DM669" s="10">
        <v>0</v>
      </c>
      <c r="DN669" s="10">
        <v>10.5</v>
      </c>
      <c r="DO669" s="10">
        <v>0</v>
      </c>
    </row>
    <row r="670" spans="1:119" x14ac:dyDescent="0.25">
      <c r="A670" s="10">
        <v>747</v>
      </c>
      <c r="B670" s="10" t="s">
        <v>311</v>
      </c>
      <c r="R670" s="10">
        <v>747</v>
      </c>
      <c r="S670" s="10" t="s">
        <v>311</v>
      </c>
      <c r="T670" s="10">
        <v>0</v>
      </c>
      <c r="U670" s="10">
        <v>0</v>
      </c>
      <c r="V670" s="10">
        <v>0</v>
      </c>
      <c r="W670" s="10">
        <v>10.8</v>
      </c>
      <c r="Y670" s="10">
        <v>0</v>
      </c>
      <c r="Z670" s="10">
        <v>0</v>
      </c>
      <c r="AA670" s="10">
        <v>0</v>
      </c>
      <c r="AB670" s="10">
        <v>10.6</v>
      </c>
      <c r="AD670" s="10">
        <v>0</v>
      </c>
      <c r="AE670" s="10">
        <v>0</v>
      </c>
      <c r="AF670" s="10">
        <v>0</v>
      </c>
      <c r="AG670" s="10">
        <v>10.6</v>
      </c>
      <c r="AI670" s="10">
        <v>747</v>
      </c>
      <c r="AJ670" s="10" t="s">
        <v>311</v>
      </c>
      <c r="AK670" s="10">
        <v>0</v>
      </c>
      <c r="AL670" s="10">
        <v>0</v>
      </c>
      <c r="AM670" s="10">
        <v>0</v>
      </c>
      <c r="AN670" s="10">
        <v>10.5</v>
      </c>
      <c r="AO670" s="10">
        <v>0</v>
      </c>
      <c r="AP670" s="10">
        <v>0</v>
      </c>
      <c r="AQ670" s="10">
        <v>0</v>
      </c>
      <c r="AR670" s="10">
        <v>0</v>
      </c>
      <c r="AS670" s="10">
        <v>10.5</v>
      </c>
      <c r="AT670" s="10">
        <v>0</v>
      </c>
      <c r="AU670" s="10">
        <v>0</v>
      </c>
      <c r="AV670" s="10">
        <v>0</v>
      </c>
      <c r="AW670" s="10">
        <v>0</v>
      </c>
      <c r="AX670" s="10">
        <v>10.5</v>
      </c>
      <c r="AY670" s="10">
        <v>0</v>
      </c>
      <c r="AZ670" s="10">
        <v>747</v>
      </c>
      <c r="BA670" s="10" t="s">
        <v>311</v>
      </c>
      <c r="BB670" s="10">
        <v>0</v>
      </c>
      <c r="BC670" s="10">
        <v>0</v>
      </c>
      <c r="BD670" s="10">
        <v>0</v>
      </c>
      <c r="BE670" s="10">
        <v>10.5</v>
      </c>
      <c r="BF670" s="10">
        <v>0</v>
      </c>
      <c r="BG670" s="10">
        <v>0</v>
      </c>
      <c r="BH670" s="10">
        <v>0</v>
      </c>
      <c r="BI670" s="10">
        <v>0</v>
      </c>
      <c r="BJ670" s="10">
        <v>10.4</v>
      </c>
      <c r="BK670" s="10">
        <v>0</v>
      </c>
      <c r="BL670" s="10">
        <v>0</v>
      </c>
      <c r="BM670" s="10">
        <v>0</v>
      </c>
      <c r="BN670" s="10">
        <v>0</v>
      </c>
      <c r="BO670" s="10">
        <v>10.5</v>
      </c>
      <c r="BP670" s="10">
        <v>0</v>
      </c>
      <c r="BQ670" s="10">
        <v>747</v>
      </c>
      <c r="BR670" s="10" t="s">
        <v>311</v>
      </c>
      <c r="BS670" s="10">
        <v>1.8E-3</v>
      </c>
      <c r="BT670" s="10">
        <v>0</v>
      </c>
      <c r="BU670" s="10">
        <v>9.9000000000000005E-2</v>
      </c>
      <c r="BV670" s="10">
        <v>10.5</v>
      </c>
      <c r="BW670" s="10">
        <v>1</v>
      </c>
      <c r="BX670" s="10">
        <v>1.6999999999999999E-3</v>
      </c>
      <c r="BY670" s="10">
        <v>0</v>
      </c>
      <c r="BZ670" s="10">
        <v>9.4600000000000004E-2</v>
      </c>
      <c r="CA670" s="10">
        <v>10.5</v>
      </c>
      <c r="CB670" s="10">
        <v>1</v>
      </c>
      <c r="CC670" s="10">
        <v>1.6999999999999999E-3</v>
      </c>
      <c r="CD670" s="10">
        <v>0</v>
      </c>
      <c r="CE670" s="10">
        <v>9.4600000000000004E-2</v>
      </c>
      <c r="CF670" s="10">
        <v>10.5</v>
      </c>
      <c r="CG670" s="10">
        <v>1</v>
      </c>
      <c r="CH670" s="10">
        <v>747</v>
      </c>
      <c r="CI670" s="10" t="s">
        <v>311</v>
      </c>
      <c r="CJ670" s="10">
        <v>2.0999999999999999E-3</v>
      </c>
      <c r="CK670" s="10">
        <v>0</v>
      </c>
      <c r="CL670" s="10">
        <v>0.1166</v>
      </c>
      <c r="CM670" s="10">
        <v>10.5</v>
      </c>
      <c r="CN670" s="10">
        <v>1</v>
      </c>
      <c r="CO670" s="10">
        <v>2.0999999999999999E-3</v>
      </c>
      <c r="CP670" s="10">
        <v>0</v>
      </c>
      <c r="CQ670" s="10">
        <v>0.1144</v>
      </c>
      <c r="CR670" s="10">
        <v>10.5</v>
      </c>
      <c r="CS670" s="10">
        <v>1</v>
      </c>
      <c r="CT670" s="10">
        <v>2.0999999999999999E-3</v>
      </c>
      <c r="CU670" s="10">
        <v>0</v>
      </c>
      <c r="CV670" s="10">
        <v>0.1144</v>
      </c>
      <c r="CW670" s="10">
        <v>10.5</v>
      </c>
      <c r="CX670" s="10">
        <v>1</v>
      </c>
      <c r="CY670" s="10">
        <v>782</v>
      </c>
      <c r="CZ670" s="10" t="s">
        <v>296</v>
      </c>
      <c r="DA670" s="10">
        <v>0</v>
      </c>
      <c r="DB670" s="10">
        <v>0</v>
      </c>
      <c r="DC670" s="10">
        <v>0</v>
      </c>
      <c r="DD670" s="10">
        <v>10.5</v>
      </c>
      <c r="DE670" s="10">
        <v>0</v>
      </c>
      <c r="DF670" s="10">
        <v>0</v>
      </c>
      <c r="DG670" s="10">
        <v>0</v>
      </c>
      <c r="DH670" s="10">
        <v>0</v>
      </c>
      <c r="DI670" s="10">
        <v>10.5</v>
      </c>
      <c r="DJ670" s="10">
        <v>0</v>
      </c>
      <c r="DK670" s="10">
        <v>0</v>
      </c>
      <c r="DL670" s="10">
        <v>0</v>
      </c>
      <c r="DM670" s="10">
        <v>0</v>
      </c>
      <c r="DN670" s="10">
        <v>10.5</v>
      </c>
      <c r="DO670" s="10">
        <v>0</v>
      </c>
    </row>
    <row r="671" spans="1:119" x14ac:dyDescent="0.25">
      <c r="A671" s="10">
        <v>3201</v>
      </c>
      <c r="B671" s="10" t="s">
        <v>285</v>
      </c>
      <c r="C671" s="10">
        <v>0.09</v>
      </c>
      <c r="D671" s="10">
        <v>0.02</v>
      </c>
      <c r="E671" s="10">
        <v>5</v>
      </c>
      <c r="F671" s="10">
        <v>10.6</v>
      </c>
      <c r="G671" s="10">
        <v>0.98</v>
      </c>
      <c r="H671" s="10">
        <v>0.09</v>
      </c>
      <c r="I671" s="10">
        <v>0.02</v>
      </c>
      <c r="J671" s="10">
        <v>5</v>
      </c>
      <c r="K671" s="10">
        <v>10.4</v>
      </c>
      <c r="L671" s="10">
        <v>0.98</v>
      </c>
      <c r="M671" s="10">
        <v>0.09</v>
      </c>
      <c r="N671" s="10">
        <v>0.02</v>
      </c>
      <c r="O671" s="10">
        <v>5</v>
      </c>
      <c r="P671" s="10">
        <v>10.3</v>
      </c>
      <c r="Q671" s="10">
        <v>0.98</v>
      </c>
      <c r="R671" s="10">
        <v>3201</v>
      </c>
      <c r="S671" s="10" t="s">
        <v>285</v>
      </c>
      <c r="AI671" s="10">
        <v>3201</v>
      </c>
      <c r="AJ671" s="10" t="s">
        <v>285</v>
      </c>
      <c r="AK671" s="10">
        <v>1.7450000000000001</v>
      </c>
      <c r="AL671" s="10">
        <v>0.182</v>
      </c>
      <c r="AM671" s="10">
        <v>94.667392274134528</v>
      </c>
      <c r="AN671" s="10">
        <v>10.7</v>
      </c>
      <c r="AO671" s="10">
        <v>0.99460494039413594</v>
      </c>
      <c r="AP671" s="10">
        <v>1.7869999999999999</v>
      </c>
      <c r="AQ671" s="10">
        <v>0.189</v>
      </c>
      <c r="AR671" s="10">
        <v>97.875407270086356</v>
      </c>
      <c r="AS671" s="10">
        <v>10.6</v>
      </c>
      <c r="AT671" s="10">
        <v>0.99445349326351418</v>
      </c>
      <c r="AU671" s="10">
        <v>1.661</v>
      </c>
      <c r="AV671" s="10">
        <v>0.19</v>
      </c>
      <c r="AW671" s="10">
        <v>91.059664318969837</v>
      </c>
      <c r="AX671" s="10">
        <v>10.6</v>
      </c>
      <c r="AY671" s="10">
        <v>0.99352109980309766</v>
      </c>
      <c r="AZ671" s="10">
        <v>3201</v>
      </c>
      <c r="BA671" s="10" t="s">
        <v>285</v>
      </c>
      <c r="BB671" s="10">
        <v>7.8200000000000006E-2</v>
      </c>
      <c r="BC671" s="10">
        <v>4.6399999999999997E-2</v>
      </c>
      <c r="BD671" s="10">
        <v>5</v>
      </c>
      <c r="BE671" s="10">
        <v>10.5</v>
      </c>
      <c r="BF671" s="10">
        <v>0.86</v>
      </c>
      <c r="BG671" s="10">
        <v>7.8899999999999998E-2</v>
      </c>
      <c r="BH671" s="10">
        <v>4.6800000000000001E-2</v>
      </c>
      <c r="BI671" s="10">
        <v>5</v>
      </c>
      <c r="BJ671" s="10">
        <v>10.6</v>
      </c>
      <c r="BK671" s="10">
        <v>0.86</v>
      </c>
      <c r="BL671" s="10">
        <v>0.32679999999999998</v>
      </c>
      <c r="BM671" s="10">
        <v>0.16739999999999999</v>
      </c>
      <c r="BN671" s="10">
        <v>20</v>
      </c>
      <c r="BO671" s="10">
        <v>10.6</v>
      </c>
      <c r="BP671" s="10">
        <v>0.89</v>
      </c>
      <c r="BQ671" s="10">
        <v>3201</v>
      </c>
      <c r="BR671" s="10" t="s">
        <v>285</v>
      </c>
      <c r="BS671" s="10">
        <v>0.33679999999999999</v>
      </c>
      <c r="BT671" s="10">
        <v>4.3200000000000002E-2</v>
      </c>
      <c r="BU671" s="10">
        <v>18.494800000000001</v>
      </c>
      <c r="BV671" s="10">
        <v>10.6</v>
      </c>
      <c r="BW671" s="10">
        <v>0.99</v>
      </c>
      <c r="BX671" s="10">
        <v>0.36919999999999997</v>
      </c>
      <c r="BY671" s="10">
        <v>4.7600000000000003E-2</v>
      </c>
      <c r="BZ671" s="10">
        <v>20.086200000000002</v>
      </c>
      <c r="CA671" s="10">
        <v>10.7</v>
      </c>
      <c r="CB671" s="10">
        <v>0.99</v>
      </c>
      <c r="CC671" s="10">
        <v>0.36359999999999998</v>
      </c>
      <c r="CD671" s="10">
        <v>4.7600000000000003E-2</v>
      </c>
      <c r="CE671" s="10">
        <v>19.973199999999999</v>
      </c>
      <c r="CF671" s="10">
        <v>10.6</v>
      </c>
      <c r="CG671" s="10">
        <v>0.99</v>
      </c>
      <c r="CH671" s="10">
        <v>3201</v>
      </c>
      <c r="CI671" s="10" t="s">
        <v>285</v>
      </c>
      <c r="CJ671" s="10">
        <v>6.3600000000000004E-2</v>
      </c>
      <c r="CK671" s="10">
        <v>6.6400000000000001E-2</v>
      </c>
      <c r="CL671" s="10">
        <v>4.9611999999999998</v>
      </c>
      <c r="CM671" s="10">
        <v>10.7</v>
      </c>
      <c r="CN671" s="10">
        <v>0.69</v>
      </c>
      <c r="CO671" s="10">
        <v>8.0799999999999997E-2</v>
      </c>
      <c r="CP671" s="10">
        <v>5.6800000000000003E-2</v>
      </c>
      <c r="CQ671" s="10">
        <v>5.3795000000000002</v>
      </c>
      <c r="CR671" s="10">
        <v>10.6</v>
      </c>
      <c r="CS671" s="10">
        <v>0.82</v>
      </c>
      <c r="CT671" s="10">
        <v>0.13</v>
      </c>
      <c r="CU671" s="10">
        <v>6.8400000000000002E-2</v>
      </c>
      <c r="CV671" s="10">
        <v>8.0009999999999994</v>
      </c>
      <c r="CW671" s="10">
        <v>10.6</v>
      </c>
      <c r="CX671" s="10">
        <v>0.88</v>
      </c>
      <c r="CY671" s="10">
        <v>783</v>
      </c>
      <c r="CZ671" s="10" t="s">
        <v>297</v>
      </c>
      <c r="DA671" s="10">
        <v>0</v>
      </c>
      <c r="DB671" s="10">
        <v>0</v>
      </c>
      <c r="DC671" s="10">
        <v>0</v>
      </c>
      <c r="DD671" s="10">
        <v>10.5</v>
      </c>
      <c r="DE671" s="10">
        <v>0</v>
      </c>
      <c r="DF671" s="10">
        <v>0</v>
      </c>
      <c r="DG671" s="10">
        <v>0</v>
      </c>
      <c r="DH671" s="10">
        <v>0</v>
      </c>
      <c r="DI671" s="10">
        <v>10.5</v>
      </c>
      <c r="DJ671" s="10">
        <v>0</v>
      </c>
      <c r="DK671" s="10">
        <v>0</v>
      </c>
      <c r="DL671" s="10">
        <v>0</v>
      </c>
      <c r="DM671" s="10">
        <v>0</v>
      </c>
      <c r="DN671" s="10">
        <v>10.5</v>
      </c>
      <c r="DO671" s="10">
        <v>0</v>
      </c>
    </row>
    <row r="672" spans="1:119" x14ac:dyDescent="0.25">
      <c r="A672" s="10">
        <v>748</v>
      </c>
      <c r="B672" s="10" t="s">
        <v>286</v>
      </c>
      <c r="R672" s="10">
        <v>748</v>
      </c>
      <c r="S672" s="10" t="s">
        <v>286</v>
      </c>
      <c r="T672" s="10">
        <v>0.09</v>
      </c>
      <c r="U672" s="10">
        <v>1.83E-2</v>
      </c>
      <c r="V672" s="10">
        <v>5</v>
      </c>
      <c r="W672" s="10">
        <v>10.6</v>
      </c>
      <c r="Y672" s="10">
        <v>8.8300000000000003E-2</v>
      </c>
      <c r="Z672" s="10">
        <v>1.7899999999999999E-2</v>
      </c>
      <c r="AA672" s="10">
        <v>5</v>
      </c>
      <c r="AB672" s="10">
        <v>10.4</v>
      </c>
      <c r="AD672" s="10">
        <v>8.7400000000000005E-2</v>
      </c>
      <c r="AE672" s="10">
        <v>1.78E-2</v>
      </c>
      <c r="AF672" s="10">
        <v>5</v>
      </c>
      <c r="AG672" s="10">
        <v>10.3</v>
      </c>
      <c r="AI672" s="10">
        <v>748</v>
      </c>
      <c r="AJ672" s="10" t="s">
        <v>286</v>
      </c>
      <c r="AK672" s="10">
        <v>0.217</v>
      </c>
      <c r="AL672" s="10">
        <v>9.0999999999999998E-2</v>
      </c>
      <c r="AM672" s="10">
        <v>12.696758429416509</v>
      </c>
      <c r="AN672" s="10">
        <v>10.7</v>
      </c>
      <c r="AO672" s="10">
        <v>0.92219438182853086</v>
      </c>
      <c r="AP672" s="10">
        <v>0.35899999999999999</v>
      </c>
      <c r="AQ672" s="10">
        <v>0.104</v>
      </c>
      <c r="AR672" s="10">
        <v>20.357622051758185</v>
      </c>
      <c r="AS672" s="10">
        <v>10.6</v>
      </c>
      <c r="AT672" s="10">
        <v>0.96050782815374436</v>
      </c>
      <c r="AU672" s="10">
        <v>0.26200000000000001</v>
      </c>
      <c r="AV672" s="10">
        <v>0.1</v>
      </c>
      <c r="AW672" s="10">
        <v>15.27447544418246</v>
      </c>
      <c r="AX672" s="10">
        <v>10.6</v>
      </c>
      <c r="AY672" s="10">
        <v>0.93426158968973161</v>
      </c>
      <c r="AZ672" s="10">
        <v>748</v>
      </c>
      <c r="BA672" s="10" t="s">
        <v>286</v>
      </c>
      <c r="BB672" s="10">
        <v>0</v>
      </c>
      <c r="BC672" s="10">
        <v>0</v>
      </c>
      <c r="BD672" s="10">
        <v>0</v>
      </c>
      <c r="BE672" s="10">
        <v>10.5</v>
      </c>
      <c r="BF672" s="10">
        <v>0</v>
      </c>
      <c r="BG672" s="10">
        <v>0</v>
      </c>
      <c r="BH672" s="10">
        <v>0</v>
      </c>
      <c r="BI672" s="10">
        <v>0</v>
      </c>
      <c r="BJ672" s="10">
        <v>10.6</v>
      </c>
      <c r="BK672" s="10">
        <v>0</v>
      </c>
      <c r="BL672" s="10">
        <v>0</v>
      </c>
      <c r="BM672" s="10">
        <v>0</v>
      </c>
      <c r="BN672" s="10">
        <v>0</v>
      </c>
      <c r="BO672" s="10">
        <v>10.6</v>
      </c>
      <c r="BP672" s="10">
        <v>0</v>
      </c>
      <c r="BQ672" s="10">
        <v>748</v>
      </c>
      <c r="BR672" s="10" t="s">
        <v>286</v>
      </c>
      <c r="BS672" s="10">
        <v>0.2089</v>
      </c>
      <c r="BT672" s="10">
        <v>7.5700000000000003E-2</v>
      </c>
      <c r="BU672" s="10">
        <v>12.1005</v>
      </c>
      <c r="BV672" s="10">
        <v>10.6</v>
      </c>
      <c r="BW672" s="10">
        <v>0.94</v>
      </c>
      <c r="BX672" s="10">
        <v>0.42009999999999997</v>
      </c>
      <c r="BY672" s="10">
        <v>0.1019</v>
      </c>
      <c r="BZ672" s="10">
        <v>23.322700000000001</v>
      </c>
      <c r="CA672" s="10">
        <v>10.7</v>
      </c>
      <c r="CB672" s="10">
        <v>0.97</v>
      </c>
      <c r="CC672" s="10">
        <v>0.2399</v>
      </c>
      <c r="CD672" s="10">
        <v>8.6099999999999996E-2</v>
      </c>
      <c r="CE672" s="10">
        <v>13.8848</v>
      </c>
      <c r="CF672" s="10">
        <v>10.6</v>
      </c>
      <c r="CG672" s="10">
        <v>0.94</v>
      </c>
      <c r="CH672" s="10">
        <v>748</v>
      </c>
      <c r="CI672" s="10" t="s">
        <v>286</v>
      </c>
      <c r="CJ672" s="10">
        <v>0.2387</v>
      </c>
      <c r="CK672" s="10">
        <v>0.12720000000000001</v>
      </c>
      <c r="CL672" s="10">
        <v>14.596299999999999</v>
      </c>
      <c r="CM672" s="10">
        <v>10.7</v>
      </c>
      <c r="CN672" s="10">
        <v>0.88</v>
      </c>
      <c r="CO672" s="10">
        <v>0.36630000000000001</v>
      </c>
      <c r="CP672" s="10">
        <v>0.13170000000000001</v>
      </c>
      <c r="CQ672" s="10">
        <v>21.201599999999999</v>
      </c>
      <c r="CR672" s="10">
        <v>10.6</v>
      </c>
      <c r="CS672" s="10">
        <v>0.94</v>
      </c>
      <c r="CT672" s="10">
        <v>0.24709999999999999</v>
      </c>
      <c r="CU672" s="10">
        <v>0.1168</v>
      </c>
      <c r="CV672" s="10">
        <v>14.887600000000001</v>
      </c>
      <c r="CW672" s="10">
        <v>10.6</v>
      </c>
      <c r="CX672" s="10">
        <v>0.9</v>
      </c>
      <c r="CY672" s="10">
        <v>784</v>
      </c>
      <c r="CZ672" s="10" t="s">
        <v>126</v>
      </c>
      <c r="DA672" s="10">
        <v>-8.4109999999999996</v>
      </c>
      <c r="DB672" s="10">
        <v>-3.52</v>
      </c>
      <c r="DC672" s="10">
        <v>-135.80119035854756</v>
      </c>
      <c r="DD672" s="10">
        <v>38.764000000000003</v>
      </c>
      <c r="DE672" s="10">
        <v>0.92247550722183447</v>
      </c>
      <c r="DF672" s="10">
        <v>-9.4139999999999997</v>
      </c>
      <c r="DG672" s="10">
        <v>-4.2670000000000003</v>
      </c>
      <c r="DH672" s="10">
        <v>-160.76052345887851</v>
      </c>
      <c r="DI672" s="10">
        <v>37.119999999999997</v>
      </c>
      <c r="DJ672" s="10">
        <v>0.91080663864011246</v>
      </c>
      <c r="DK672" s="10">
        <v>-10.034000000000001</v>
      </c>
      <c r="DL672" s="10">
        <v>-4.5350000000000001</v>
      </c>
      <c r="DM672" s="10">
        <v>-175.8260285380629</v>
      </c>
      <c r="DN672" s="10">
        <v>36.156999999999996</v>
      </c>
      <c r="DO672" s="10">
        <v>0.91125078087704603</v>
      </c>
    </row>
    <row r="673" spans="1:119" x14ac:dyDescent="0.25">
      <c r="A673" s="10">
        <v>749</v>
      </c>
      <c r="B673" s="10" t="s">
        <v>353</v>
      </c>
      <c r="R673" s="10">
        <v>749</v>
      </c>
      <c r="S673" s="10" t="s">
        <v>353</v>
      </c>
      <c r="T673" s="10">
        <v>0</v>
      </c>
      <c r="U673" s="10">
        <v>0</v>
      </c>
      <c r="V673" s="10">
        <v>0</v>
      </c>
      <c r="W673" s="10">
        <v>10.6</v>
      </c>
      <c r="Y673" s="10">
        <v>0</v>
      </c>
      <c r="Z673" s="10">
        <v>0</v>
      </c>
      <c r="AA673" s="10">
        <v>0</v>
      </c>
      <c r="AB673" s="10">
        <v>10.4</v>
      </c>
      <c r="AD673" s="10">
        <v>0</v>
      </c>
      <c r="AE673" s="10">
        <v>0</v>
      </c>
      <c r="AF673" s="10">
        <v>0</v>
      </c>
      <c r="AG673" s="10">
        <v>10.3</v>
      </c>
      <c r="AI673" s="10">
        <v>749</v>
      </c>
      <c r="AJ673" s="10" t="s">
        <v>353</v>
      </c>
      <c r="AK673" s="10">
        <v>0.183</v>
      </c>
      <c r="AL673" s="10">
        <v>1.2E-2</v>
      </c>
      <c r="AM673" s="10">
        <v>9.8955149348939777</v>
      </c>
      <c r="AN673" s="10">
        <v>10.7</v>
      </c>
      <c r="AO673" s="10">
        <v>0.99785694905031141</v>
      </c>
      <c r="AP673" s="10">
        <v>0.20200000000000001</v>
      </c>
      <c r="AQ673" s="10">
        <v>1.2E-2</v>
      </c>
      <c r="AR673" s="10">
        <v>11.0217322028955</v>
      </c>
      <c r="AS673" s="10">
        <v>10.6</v>
      </c>
      <c r="AT673" s="10">
        <v>0.99824012378280069</v>
      </c>
      <c r="AU673" s="10">
        <v>0.19700000000000001</v>
      </c>
      <c r="AV673" s="10">
        <v>8.0000000000000002E-3</v>
      </c>
      <c r="AW673" s="10">
        <v>10.738844073839845</v>
      </c>
      <c r="AX673" s="10">
        <v>10.6</v>
      </c>
      <c r="AY673" s="10">
        <v>0.99917646742085386</v>
      </c>
      <c r="AZ673" s="10">
        <v>749</v>
      </c>
      <c r="BA673" s="10" t="s">
        <v>353</v>
      </c>
      <c r="BB673" s="10">
        <v>8.9099999999999999E-2</v>
      </c>
      <c r="BC673" s="10">
        <v>1.8100000000000002E-2</v>
      </c>
      <c r="BD673" s="10">
        <v>5</v>
      </c>
      <c r="BE673" s="10">
        <v>10.5</v>
      </c>
      <c r="BF673" s="10">
        <v>0.98</v>
      </c>
      <c r="BG673" s="10">
        <v>0.09</v>
      </c>
      <c r="BH673" s="10">
        <v>1.83E-2</v>
      </c>
      <c r="BI673" s="10">
        <v>5</v>
      </c>
      <c r="BJ673" s="10">
        <v>10.6</v>
      </c>
      <c r="BK673" s="10">
        <v>0.98</v>
      </c>
      <c r="BL673" s="10">
        <v>0.09</v>
      </c>
      <c r="BM673" s="10">
        <v>1.83E-2</v>
      </c>
      <c r="BN673" s="10">
        <v>5</v>
      </c>
      <c r="BO673" s="10">
        <v>10.6</v>
      </c>
      <c r="BP673" s="10">
        <v>0.98</v>
      </c>
      <c r="BQ673" s="10">
        <v>749</v>
      </c>
      <c r="BR673" s="10" t="s">
        <v>353</v>
      </c>
      <c r="BS673" s="10">
        <v>0.38279999999999997</v>
      </c>
      <c r="BT673" s="10">
        <v>1.6899999999999998E-2</v>
      </c>
      <c r="BU673" s="10">
        <v>20.872499999999999</v>
      </c>
      <c r="BV673" s="10">
        <v>10.6</v>
      </c>
      <c r="BW673" s="10">
        <v>1</v>
      </c>
      <c r="BX673" s="10">
        <v>0.42570000000000002</v>
      </c>
      <c r="BY673" s="10">
        <v>1.6400000000000001E-2</v>
      </c>
      <c r="BZ673" s="10">
        <v>22.988</v>
      </c>
      <c r="CA673" s="10">
        <v>10.7</v>
      </c>
      <c r="CB673" s="10">
        <v>1</v>
      </c>
      <c r="CC673" s="10">
        <v>0.44119999999999998</v>
      </c>
      <c r="CD673" s="10">
        <v>2.0799999999999999E-2</v>
      </c>
      <c r="CE673" s="10">
        <v>24.055399999999999</v>
      </c>
      <c r="CF673" s="10">
        <v>10.6</v>
      </c>
      <c r="CG673" s="10">
        <v>1</v>
      </c>
      <c r="CH673" s="10">
        <v>749</v>
      </c>
      <c r="CI673" s="10" t="s">
        <v>353</v>
      </c>
      <c r="CJ673" s="10">
        <v>5.0200000000000002E-2</v>
      </c>
      <c r="CK673" s="10">
        <v>1.29E-2</v>
      </c>
      <c r="CL673" s="10">
        <v>2.7985000000000002</v>
      </c>
      <c r="CM673" s="10">
        <v>10.7</v>
      </c>
      <c r="CN673" s="10">
        <v>0.97</v>
      </c>
      <c r="CO673" s="10">
        <v>7.5600000000000001E-2</v>
      </c>
      <c r="CP673" s="10">
        <v>1.1599999999999999E-2</v>
      </c>
      <c r="CQ673" s="10">
        <v>4.1677</v>
      </c>
      <c r="CR673" s="10">
        <v>10.6</v>
      </c>
      <c r="CS673" s="10">
        <v>0.99</v>
      </c>
      <c r="CT673" s="10">
        <v>0.1208</v>
      </c>
      <c r="CU673" s="10">
        <v>1.6199999999999999E-2</v>
      </c>
      <c r="CV673" s="10">
        <v>6.6403999999999996</v>
      </c>
      <c r="CW673" s="10">
        <v>10.6</v>
      </c>
      <c r="CX673" s="10">
        <v>0.99</v>
      </c>
      <c r="CY673" s="10">
        <v>785</v>
      </c>
      <c r="CZ673" s="10" t="s">
        <v>127</v>
      </c>
      <c r="DA673" s="10">
        <v>0.53300000000000003</v>
      </c>
      <c r="DB673" s="10">
        <v>0.12</v>
      </c>
      <c r="DC673" s="10">
        <v>8.1371993034983188</v>
      </c>
      <c r="DD673" s="10">
        <v>38.764000000000003</v>
      </c>
      <c r="DE673" s="10">
        <v>0.975580348393432</v>
      </c>
      <c r="DF673" s="10">
        <v>0.623</v>
      </c>
      <c r="DG673" s="10">
        <v>0.13200000000000001</v>
      </c>
      <c r="DH673" s="10">
        <v>9.9050167495058528</v>
      </c>
      <c r="DI673" s="10">
        <v>37.119999999999997</v>
      </c>
      <c r="DJ673" s="10">
        <v>0.97828239358556124</v>
      </c>
      <c r="DK673" s="10">
        <v>0.65900000000000003</v>
      </c>
      <c r="DL673" s="10">
        <v>0.13700000000000001</v>
      </c>
      <c r="DM673" s="10">
        <v>10.747811742446748</v>
      </c>
      <c r="DN673" s="10">
        <v>36.156999999999996</v>
      </c>
      <c r="DO673" s="10">
        <v>0.97906685244477543</v>
      </c>
    </row>
    <row r="674" spans="1:119" x14ac:dyDescent="0.25">
      <c r="A674" s="10">
        <v>750</v>
      </c>
      <c r="B674" s="10" t="s">
        <v>304</v>
      </c>
      <c r="C674" s="10">
        <v>0.45</v>
      </c>
      <c r="D674" s="10">
        <v>0.06</v>
      </c>
      <c r="E674" s="10">
        <v>25</v>
      </c>
      <c r="F674" s="10">
        <v>10.6</v>
      </c>
      <c r="G674" s="10">
        <v>0.99</v>
      </c>
      <c r="H674" s="10">
        <v>0.09</v>
      </c>
      <c r="I674" s="10">
        <v>0.01</v>
      </c>
      <c r="J674" s="10">
        <v>5</v>
      </c>
      <c r="K674" s="10">
        <v>10.4</v>
      </c>
      <c r="L674" s="10">
        <v>0.99</v>
      </c>
      <c r="M674" s="10">
        <v>0.09</v>
      </c>
      <c r="N674" s="10">
        <v>0.01</v>
      </c>
      <c r="O674" s="10">
        <v>5</v>
      </c>
      <c r="P674" s="10">
        <v>10.3</v>
      </c>
      <c r="Q674" s="10">
        <v>0.99</v>
      </c>
      <c r="R674" s="10">
        <v>750</v>
      </c>
      <c r="S674" s="10" t="s">
        <v>304</v>
      </c>
      <c r="T674" s="10">
        <v>0.1</v>
      </c>
      <c r="U674" s="10">
        <v>1.4200000000000001E-2</v>
      </c>
      <c r="V674" s="10">
        <v>5.5</v>
      </c>
      <c r="W674" s="10">
        <v>10.6</v>
      </c>
      <c r="Y674" s="10">
        <v>0.1409</v>
      </c>
      <c r="Z674" s="10">
        <v>2.01E-2</v>
      </c>
      <c r="AA674" s="10">
        <v>7.9</v>
      </c>
      <c r="AB674" s="10">
        <v>10.4</v>
      </c>
      <c r="AD674" s="10">
        <v>0.113</v>
      </c>
      <c r="AE674" s="10">
        <v>1.61E-2</v>
      </c>
      <c r="AF674" s="10">
        <v>6.4</v>
      </c>
      <c r="AG674" s="10">
        <v>10.3</v>
      </c>
      <c r="AI674" s="10">
        <v>750</v>
      </c>
      <c r="AJ674" s="10" t="s">
        <v>304</v>
      </c>
      <c r="AK674" s="10">
        <v>0.95</v>
      </c>
      <c r="AL674" s="10">
        <v>0.11600000000000001</v>
      </c>
      <c r="AM674" s="10">
        <v>51.640792783554936</v>
      </c>
      <c r="AN674" s="10">
        <v>10.7</v>
      </c>
      <c r="AO674" s="10">
        <v>0.9926274920649415</v>
      </c>
      <c r="AP674" s="10">
        <v>0.99399999999999999</v>
      </c>
      <c r="AQ674" s="10">
        <v>0.11799999999999999</v>
      </c>
      <c r="AR674" s="10">
        <v>54.52035806426403</v>
      </c>
      <c r="AS674" s="10">
        <v>10.6</v>
      </c>
      <c r="AT674" s="10">
        <v>0.99302730962154195</v>
      </c>
      <c r="AU674" s="10">
        <v>1.0049999999999999</v>
      </c>
      <c r="AV674" s="10">
        <v>0.124</v>
      </c>
      <c r="AW674" s="10">
        <v>55.154426827077728</v>
      </c>
      <c r="AX674" s="10">
        <v>10.6</v>
      </c>
      <c r="AY674" s="10">
        <v>0.99247412599501172</v>
      </c>
      <c r="AZ674" s="10">
        <v>750</v>
      </c>
      <c r="BA674" s="10" t="s">
        <v>304</v>
      </c>
      <c r="BB674" s="10">
        <v>6.9099999999999995E-2</v>
      </c>
      <c r="BC674" s="10">
        <v>5.91E-2</v>
      </c>
      <c r="BD674" s="10">
        <v>5</v>
      </c>
      <c r="BE674" s="10">
        <v>10.5</v>
      </c>
      <c r="BF674" s="10">
        <v>0.76</v>
      </c>
      <c r="BG674" s="10">
        <v>6.9800000000000001E-2</v>
      </c>
      <c r="BH674" s="10">
        <v>5.9700000000000003E-2</v>
      </c>
      <c r="BI674" s="10">
        <v>5</v>
      </c>
      <c r="BJ674" s="10">
        <v>10.6</v>
      </c>
      <c r="BK674" s="10">
        <v>0.76</v>
      </c>
      <c r="BL674" s="10">
        <v>6.9800000000000001E-2</v>
      </c>
      <c r="BM674" s="10">
        <v>5.9700000000000003E-2</v>
      </c>
      <c r="BN674" s="10">
        <v>5</v>
      </c>
      <c r="BO674" s="10">
        <v>10.6</v>
      </c>
      <c r="BP674" s="10">
        <v>0.76</v>
      </c>
      <c r="BQ674" s="10">
        <v>750</v>
      </c>
      <c r="BR674" s="10" t="s">
        <v>304</v>
      </c>
      <c r="BS674" s="10">
        <v>1.5631999999999999</v>
      </c>
      <c r="BT674" s="10">
        <v>0.21440000000000001</v>
      </c>
      <c r="BU674" s="10">
        <v>85.939899999999994</v>
      </c>
      <c r="BV674" s="10">
        <v>10.6</v>
      </c>
      <c r="BW674" s="10">
        <v>0.99</v>
      </c>
      <c r="BX674" s="10">
        <v>1.3375999999999999</v>
      </c>
      <c r="BY674" s="10">
        <v>0.17119999999999999</v>
      </c>
      <c r="BZ674" s="10">
        <v>72.762900000000002</v>
      </c>
      <c r="CA674" s="10">
        <v>10.7</v>
      </c>
      <c r="CB674" s="10">
        <v>0.99</v>
      </c>
      <c r="CC674" s="10">
        <v>1.6696</v>
      </c>
      <c r="CD674" s="10">
        <v>0.21440000000000001</v>
      </c>
      <c r="CE674" s="10">
        <v>91.684799999999996</v>
      </c>
      <c r="CF674" s="10">
        <v>10.6</v>
      </c>
      <c r="CG674" s="10">
        <v>0.99</v>
      </c>
      <c r="CH674" s="10">
        <v>750</v>
      </c>
      <c r="CI674" s="10" t="s">
        <v>304</v>
      </c>
      <c r="CJ674" s="10">
        <v>0.14399999999999999</v>
      </c>
      <c r="CK674" s="10">
        <v>0.26640000000000003</v>
      </c>
      <c r="CL674" s="10">
        <v>16.34</v>
      </c>
      <c r="CM674" s="10">
        <v>10.7</v>
      </c>
      <c r="CN674" s="10">
        <v>0.48</v>
      </c>
      <c r="CO674" s="10">
        <v>0.14560000000000001</v>
      </c>
      <c r="CP674" s="10">
        <v>0.18479999999999999</v>
      </c>
      <c r="CQ674" s="10">
        <v>12.814299999999999</v>
      </c>
      <c r="CR674" s="10">
        <v>10.6</v>
      </c>
      <c r="CS674" s="10">
        <v>0.62</v>
      </c>
      <c r="CT674" s="10">
        <v>0.17680000000000001</v>
      </c>
      <c r="CU674" s="10">
        <v>0.2016</v>
      </c>
      <c r="CV674" s="10">
        <v>14.605</v>
      </c>
      <c r="CW674" s="10">
        <v>10.6</v>
      </c>
      <c r="CX674" s="10">
        <v>0.66</v>
      </c>
      <c r="CY674" s="10">
        <v>786</v>
      </c>
      <c r="CZ674" s="10" t="s">
        <v>128</v>
      </c>
      <c r="DA674" s="10">
        <v>4.8369999999999997</v>
      </c>
      <c r="DB674" s="10">
        <v>2.4550000000000001</v>
      </c>
      <c r="DC674" s="10">
        <v>80.790193333737705</v>
      </c>
      <c r="DD674" s="10">
        <v>38.764000000000003</v>
      </c>
      <c r="DE674" s="10">
        <v>0.89171942583254049</v>
      </c>
      <c r="DF674" s="10">
        <v>5.1710000000000003</v>
      </c>
      <c r="DG674" s="10">
        <v>2.911</v>
      </c>
      <c r="DH674" s="10">
        <v>92.296220558997334</v>
      </c>
      <c r="DI674" s="10">
        <v>37.119999999999997</v>
      </c>
      <c r="DJ674" s="10">
        <v>0.87140896860736083</v>
      </c>
      <c r="DK674" s="10">
        <v>5.6020000000000003</v>
      </c>
      <c r="DL674" s="10">
        <v>3.004</v>
      </c>
      <c r="DM674" s="10">
        <v>101.5014322057965</v>
      </c>
      <c r="DN674" s="10">
        <v>36.156999999999996</v>
      </c>
      <c r="DO674" s="10">
        <v>0.88128812376744925</v>
      </c>
    </row>
    <row r="675" spans="1:119" x14ac:dyDescent="0.25">
      <c r="A675" s="10">
        <v>751</v>
      </c>
      <c r="B675" s="10" t="s">
        <v>287</v>
      </c>
      <c r="C675" s="10">
        <v>0.08</v>
      </c>
      <c r="D675" s="10">
        <v>0.04</v>
      </c>
      <c r="E675" s="10">
        <v>5</v>
      </c>
      <c r="F675" s="10">
        <v>10.6</v>
      </c>
      <c r="G675" s="10">
        <v>0.92</v>
      </c>
      <c r="H675" s="10">
        <v>0.08</v>
      </c>
      <c r="I675" s="10">
        <v>0.05</v>
      </c>
      <c r="J675" s="10">
        <v>5</v>
      </c>
      <c r="K675" s="10">
        <v>10.4</v>
      </c>
      <c r="L675" s="10">
        <v>0.84</v>
      </c>
      <c r="M675" s="10">
        <v>7.0000000000000007E-2</v>
      </c>
      <c r="N675" s="10">
        <v>0.05</v>
      </c>
      <c r="O675" s="10">
        <v>5</v>
      </c>
      <c r="P675" s="10">
        <v>10.3</v>
      </c>
      <c r="Q675" s="10">
        <v>0.84</v>
      </c>
      <c r="R675" s="10">
        <v>751</v>
      </c>
      <c r="S675" s="10" t="s">
        <v>287</v>
      </c>
      <c r="T675" s="10">
        <v>2.7E-2</v>
      </c>
      <c r="U675" s="10">
        <v>1.15E-2</v>
      </c>
      <c r="V675" s="10">
        <v>1.6</v>
      </c>
      <c r="W675" s="10">
        <v>10.6</v>
      </c>
      <c r="Y675" s="10">
        <v>4.6899999999999997E-2</v>
      </c>
      <c r="Z675" s="10">
        <v>3.0300000000000001E-2</v>
      </c>
      <c r="AA675" s="10">
        <v>3.1</v>
      </c>
      <c r="AB675" s="10">
        <v>10.4</v>
      </c>
      <c r="AD675" s="10">
        <v>0.03</v>
      </c>
      <c r="AE675" s="10">
        <v>1.9400000000000001E-2</v>
      </c>
      <c r="AF675" s="10">
        <v>2</v>
      </c>
      <c r="AG675" s="10">
        <v>10.3</v>
      </c>
      <c r="AI675" s="10">
        <v>751</v>
      </c>
      <c r="AJ675" s="10" t="s">
        <v>287</v>
      </c>
      <c r="AK675" s="10">
        <v>0.21</v>
      </c>
      <c r="AL675" s="10">
        <v>3.5999999999999997E-2</v>
      </c>
      <c r="AM675" s="10">
        <v>11.496466777332174</v>
      </c>
      <c r="AN675" s="10">
        <v>10.7</v>
      </c>
      <c r="AO675" s="10">
        <v>0.98562225481326671</v>
      </c>
      <c r="AP675" s="10">
        <v>0.22600000000000001</v>
      </c>
      <c r="AQ675" s="10">
        <v>3.4000000000000002E-2</v>
      </c>
      <c r="AR675" s="10">
        <v>12.448064649417567</v>
      </c>
      <c r="AS675" s="10">
        <v>10.6</v>
      </c>
      <c r="AT675" s="10">
        <v>0.98887207143087841</v>
      </c>
      <c r="AU675" s="10">
        <v>0.19900000000000001</v>
      </c>
      <c r="AV675" s="10">
        <v>6.5000000000000002E-2</v>
      </c>
      <c r="AW675" s="10">
        <v>11.402482767664255</v>
      </c>
      <c r="AX675" s="10">
        <v>10.6</v>
      </c>
      <c r="AY675" s="10">
        <v>0.9505766875329047</v>
      </c>
      <c r="AZ675" s="10">
        <v>751</v>
      </c>
      <c r="BA675" s="10" t="s">
        <v>287</v>
      </c>
      <c r="BB675" s="10">
        <v>7.2700000000000001E-2</v>
      </c>
      <c r="BC675" s="10">
        <v>5.4600000000000003E-2</v>
      </c>
      <c r="BD675" s="10">
        <v>5</v>
      </c>
      <c r="BE675" s="10">
        <v>10.5</v>
      </c>
      <c r="BF675" s="10">
        <v>0.8</v>
      </c>
      <c r="BG675" s="10">
        <v>7.3400000000000007E-2</v>
      </c>
      <c r="BH675" s="10">
        <v>5.5100000000000003E-2</v>
      </c>
      <c r="BI675" s="10">
        <v>5</v>
      </c>
      <c r="BJ675" s="10">
        <v>10.6</v>
      </c>
      <c r="BK675" s="10">
        <v>0.8</v>
      </c>
      <c r="BL675" s="10">
        <v>7.3400000000000007E-2</v>
      </c>
      <c r="BM675" s="10">
        <v>5.5100000000000003E-2</v>
      </c>
      <c r="BN675" s="10">
        <v>5</v>
      </c>
      <c r="BO675" s="10">
        <v>10.6</v>
      </c>
      <c r="BP675" s="10">
        <v>0.8</v>
      </c>
      <c r="BQ675" s="10">
        <v>751</v>
      </c>
      <c r="BR675" s="10" t="s">
        <v>287</v>
      </c>
      <c r="BS675" s="10">
        <v>0.20799999999999999</v>
      </c>
      <c r="BT675" s="10">
        <v>4.1599999999999998E-2</v>
      </c>
      <c r="BU675" s="10">
        <v>11.5535</v>
      </c>
      <c r="BV675" s="10">
        <v>10.6</v>
      </c>
      <c r="BW675" s="10">
        <v>0.98</v>
      </c>
      <c r="BX675" s="10">
        <v>5.1999999999999998E-2</v>
      </c>
      <c r="BY675" s="10">
        <v>2.4E-2</v>
      </c>
      <c r="BZ675" s="10">
        <v>3.0901999999999998</v>
      </c>
      <c r="CA675" s="10">
        <v>10.7</v>
      </c>
      <c r="CB675" s="10">
        <v>0.91</v>
      </c>
      <c r="CC675" s="10">
        <v>0.24399999999999999</v>
      </c>
      <c r="CD675" s="10">
        <v>4.8000000000000001E-2</v>
      </c>
      <c r="CE675" s="10">
        <v>13.544700000000001</v>
      </c>
      <c r="CF675" s="10">
        <v>10.6</v>
      </c>
      <c r="CG675" s="10">
        <v>0.98</v>
      </c>
      <c r="CH675" s="10">
        <v>751</v>
      </c>
      <c r="CI675" s="10" t="s">
        <v>287</v>
      </c>
      <c r="CJ675" s="10">
        <v>2.8799999999999999E-2</v>
      </c>
      <c r="CK675" s="10">
        <v>2.8000000000000001E-2</v>
      </c>
      <c r="CL675" s="10">
        <v>2.1674000000000002</v>
      </c>
      <c r="CM675" s="10">
        <v>10.7</v>
      </c>
      <c r="CN675" s="10">
        <v>0.72</v>
      </c>
      <c r="CO675" s="10">
        <v>4.9599999999999998E-2</v>
      </c>
      <c r="CP675" s="10">
        <v>2.4E-2</v>
      </c>
      <c r="CQ675" s="10">
        <v>3.0011999999999999</v>
      </c>
      <c r="CR675" s="10">
        <v>10.6</v>
      </c>
      <c r="CS675" s="10">
        <v>0.9</v>
      </c>
      <c r="CT675" s="10">
        <v>2.3199999999999998E-2</v>
      </c>
      <c r="CU675" s="10">
        <v>2.0799999999999999E-2</v>
      </c>
      <c r="CV675" s="10">
        <v>1.6971000000000001</v>
      </c>
      <c r="CW675" s="10">
        <v>10.6</v>
      </c>
      <c r="CX675" s="10">
        <v>0.74</v>
      </c>
      <c r="CY675" s="10">
        <v>787</v>
      </c>
      <c r="CZ675" s="10" t="s">
        <v>8</v>
      </c>
      <c r="DA675" s="10">
        <v>3.0409999999999999</v>
      </c>
      <c r="DB675" s="10">
        <v>0.94499999999999995</v>
      </c>
      <c r="DC675" s="10">
        <v>47.429099994845437</v>
      </c>
      <c r="DD675" s="10">
        <v>38.764000000000003</v>
      </c>
      <c r="DE675" s="10">
        <v>0.9549537186735193</v>
      </c>
      <c r="DF675" s="10">
        <v>3.62</v>
      </c>
      <c r="DG675" s="10">
        <v>1.224</v>
      </c>
      <c r="DH675" s="10">
        <v>59.435530403338703</v>
      </c>
      <c r="DI675" s="10">
        <v>37.119999999999997</v>
      </c>
      <c r="DJ675" s="10">
        <v>0.94731373233540206</v>
      </c>
      <c r="DK675" s="10">
        <v>3.7730000000000001</v>
      </c>
      <c r="DL675" s="10">
        <v>1.3939999999999999</v>
      </c>
      <c r="DM675" s="10">
        <v>64.227300203673792</v>
      </c>
      <c r="DN675" s="10">
        <v>36.156999999999996</v>
      </c>
      <c r="DO675" s="10">
        <v>0.93802437049458642</v>
      </c>
    </row>
    <row r="676" spans="1:119" x14ac:dyDescent="0.25">
      <c r="A676" s="10">
        <v>752</v>
      </c>
      <c r="B676" s="10" t="s">
        <v>305</v>
      </c>
      <c r="C676" s="10">
        <v>0</v>
      </c>
      <c r="D676" s="10">
        <v>0</v>
      </c>
      <c r="E676" s="10">
        <v>0</v>
      </c>
      <c r="F676" s="10">
        <v>10.6</v>
      </c>
      <c r="G676" s="10">
        <v>0</v>
      </c>
      <c r="H676" s="10">
        <v>0</v>
      </c>
      <c r="I676" s="10">
        <v>0</v>
      </c>
      <c r="J676" s="10">
        <v>0</v>
      </c>
      <c r="K676" s="10">
        <v>10.4</v>
      </c>
      <c r="L676" s="10">
        <v>0</v>
      </c>
      <c r="M676" s="10">
        <v>0</v>
      </c>
      <c r="N676" s="10">
        <v>0</v>
      </c>
      <c r="O676" s="10">
        <v>0</v>
      </c>
      <c r="P676" s="10">
        <v>10.3</v>
      </c>
      <c r="Q676" s="10">
        <v>0</v>
      </c>
      <c r="R676" s="10">
        <v>752</v>
      </c>
      <c r="S676" s="10" t="s">
        <v>305</v>
      </c>
      <c r="T676" s="10">
        <v>0</v>
      </c>
      <c r="U676" s="10">
        <v>0</v>
      </c>
      <c r="V676" s="10">
        <v>0</v>
      </c>
      <c r="W676" s="10">
        <v>10.6</v>
      </c>
      <c r="Y676" s="10">
        <v>0</v>
      </c>
      <c r="Z676" s="10">
        <v>0</v>
      </c>
      <c r="AA676" s="10">
        <v>0</v>
      </c>
      <c r="AB676" s="10">
        <v>10.4</v>
      </c>
      <c r="AD676" s="10">
        <v>0</v>
      </c>
      <c r="AE676" s="10">
        <v>0</v>
      </c>
      <c r="AF676" s="10">
        <v>0</v>
      </c>
      <c r="AG676" s="10">
        <v>10.3</v>
      </c>
      <c r="AI676" s="10">
        <v>752</v>
      </c>
      <c r="AJ676" s="10" t="s">
        <v>305</v>
      </c>
      <c r="AK676" s="10">
        <v>0</v>
      </c>
      <c r="AL676" s="10">
        <v>0</v>
      </c>
      <c r="AM676" s="10">
        <v>0</v>
      </c>
      <c r="AN676" s="10">
        <v>10.7</v>
      </c>
      <c r="AO676" s="10">
        <v>0</v>
      </c>
      <c r="AP676" s="10">
        <v>0</v>
      </c>
      <c r="AQ676" s="10">
        <v>0</v>
      </c>
      <c r="AR676" s="10">
        <v>0</v>
      </c>
      <c r="AS676" s="10">
        <v>10.6</v>
      </c>
      <c r="AT676" s="10">
        <v>0</v>
      </c>
      <c r="AU676" s="10">
        <v>0</v>
      </c>
      <c r="AV676" s="10">
        <v>0</v>
      </c>
      <c r="AW676" s="10">
        <v>0</v>
      </c>
      <c r="AX676" s="10">
        <v>10.6</v>
      </c>
      <c r="AY676" s="10">
        <v>0</v>
      </c>
      <c r="AZ676" s="10">
        <v>752</v>
      </c>
      <c r="BA676" s="10" t="s">
        <v>305</v>
      </c>
      <c r="BB676" s="10">
        <v>0</v>
      </c>
      <c r="BC676" s="10">
        <v>0</v>
      </c>
      <c r="BD676" s="10">
        <v>0</v>
      </c>
      <c r="BE676" s="10">
        <v>10.5</v>
      </c>
      <c r="BF676" s="10">
        <v>0</v>
      </c>
      <c r="BG676" s="10">
        <v>0</v>
      </c>
      <c r="BH676" s="10">
        <v>0</v>
      </c>
      <c r="BI676" s="10">
        <v>0</v>
      </c>
      <c r="BJ676" s="10">
        <v>10.6</v>
      </c>
      <c r="BK676" s="10">
        <v>0</v>
      </c>
      <c r="BL676" s="10">
        <v>0</v>
      </c>
      <c r="BM676" s="10">
        <v>0</v>
      </c>
      <c r="BN676" s="10">
        <v>0</v>
      </c>
      <c r="BO676" s="10">
        <v>10.6</v>
      </c>
      <c r="BP676" s="10">
        <v>0</v>
      </c>
      <c r="BQ676" s="10">
        <v>752</v>
      </c>
      <c r="BR676" s="10" t="s">
        <v>305</v>
      </c>
      <c r="BS676" s="10">
        <v>0</v>
      </c>
      <c r="BT676" s="10">
        <v>0</v>
      </c>
      <c r="BU676" s="10">
        <v>0</v>
      </c>
      <c r="BV676" s="10">
        <v>10.6</v>
      </c>
      <c r="BW676" s="10">
        <v>0</v>
      </c>
      <c r="BX676" s="10">
        <v>0</v>
      </c>
      <c r="BY676" s="10">
        <v>0</v>
      </c>
      <c r="BZ676" s="10">
        <v>0</v>
      </c>
      <c r="CA676" s="10">
        <v>10.7</v>
      </c>
      <c r="CB676" s="10">
        <v>0</v>
      </c>
      <c r="CC676" s="10">
        <v>0</v>
      </c>
      <c r="CD676" s="10">
        <v>0</v>
      </c>
      <c r="CE676" s="10">
        <v>0</v>
      </c>
      <c r="CF676" s="10">
        <v>10.6</v>
      </c>
      <c r="CG676" s="10">
        <v>0</v>
      </c>
      <c r="CH676" s="10">
        <v>752</v>
      </c>
      <c r="CI676" s="10" t="s">
        <v>305</v>
      </c>
      <c r="CJ676" s="10">
        <v>0</v>
      </c>
      <c r="CK676" s="10">
        <v>0</v>
      </c>
      <c r="CL676" s="10">
        <v>0</v>
      </c>
      <c r="CM676" s="10">
        <v>10.7</v>
      </c>
      <c r="CN676" s="10">
        <v>0</v>
      </c>
      <c r="CO676" s="10">
        <v>0</v>
      </c>
      <c r="CP676" s="10">
        <v>0</v>
      </c>
      <c r="CQ676" s="10">
        <v>0</v>
      </c>
      <c r="CR676" s="10">
        <v>10.6</v>
      </c>
      <c r="CS676" s="10">
        <v>0</v>
      </c>
      <c r="CT676" s="10">
        <v>0</v>
      </c>
      <c r="CU676" s="10">
        <v>0</v>
      </c>
      <c r="CV676" s="10">
        <v>0</v>
      </c>
      <c r="CW676" s="10">
        <v>10.6</v>
      </c>
      <c r="CX676" s="10">
        <v>0</v>
      </c>
      <c r="CY676" s="10">
        <v>788</v>
      </c>
      <c r="CZ676" s="10" t="s">
        <v>9</v>
      </c>
    </row>
    <row r="677" spans="1:119" x14ac:dyDescent="0.25">
      <c r="A677" s="10">
        <v>753</v>
      </c>
      <c r="B677" s="10" t="s">
        <v>289</v>
      </c>
      <c r="C677" s="10">
        <v>1.45</v>
      </c>
      <c r="D677" s="10">
        <v>0.21</v>
      </c>
      <c r="E677" s="10">
        <v>80</v>
      </c>
      <c r="F677" s="10">
        <v>10.6</v>
      </c>
      <c r="G677" s="10">
        <v>0.99</v>
      </c>
      <c r="H677" s="10">
        <v>1.41</v>
      </c>
      <c r="I677" s="10">
        <v>0.28999999999999998</v>
      </c>
      <c r="J677" s="10">
        <v>80</v>
      </c>
      <c r="K677" s="10">
        <v>10.4</v>
      </c>
      <c r="L677" s="10">
        <v>0.98</v>
      </c>
      <c r="M677" s="10">
        <v>1.49</v>
      </c>
      <c r="N677" s="10">
        <v>0.3</v>
      </c>
      <c r="O677" s="10">
        <v>85</v>
      </c>
      <c r="P677" s="10">
        <v>10.3</v>
      </c>
      <c r="Q677" s="10">
        <v>0.98</v>
      </c>
      <c r="R677" s="10">
        <v>753</v>
      </c>
      <c r="S677" s="10" t="s">
        <v>289</v>
      </c>
      <c r="T677" s="10">
        <v>0.77070000000000005</v>
      </c>
      <c r="U677" s="10">
        <v>0.10979999999999999</v>
      </c>
      <c r="V677" s="10">
        <v>42.4</v>
      </c>
      <c r="W677" s="10">
        <v>10.6</v>
      </c>
      <c r="Y677" s="10">
        <v>0.77849999999999997</v>
      </c>
      <c r="Z677" s="10">
        <v>0.15809999999999999</v>
      </c>
      <c r="AA677" s="10">
        <v>44.1</v>
      </c>
      <c r="AB677" s="10">
        <v>10.4</v>
      </c>
      <c r="AD677" s="10">
        <v>1.0525</v>
      </c>
      <c r="AE677" s="10">
        <v>0.2137</v>
      </c>
      <c r="AF677" s="10">
        <v>60.2</v>
      </c>
      <c r="AG677" s="10">
        <v>10.3</v>
      </c>
      <c r="AI677" s="10">
        <v>753</v>
      </c>
      <c r="AJ677" s="10" t="s">
        <v>289</v>
      </c>
      <c r="AK677" s="10">
        <v>1.5780000000000001</v>
      </c>
      <c r="AL677" s="10">
        <v>0.22500000000000001</v>
      </c>
      <c r="AM677" s="10">
        <v>86.006853174079566</v>
      </c>
      <c r="AN677" s="10">
        <v>10.7</v>
      </c>
      <c r="AO677" s="10">
        <v>0.98998710068908702</v>
      </c>
      <c r="AP677" s="10">
        <v>1.83</v>
      </c>
      <c r="AQ677" s="10">
        <v>0.23300000000000001</v>
      </c>
      <c r="AR677" s="10">
        <v>100.47928633464083</v>
      </c>
      <c r="AS677" s="10">
        <v>10.6</v>
      </c>
      <c r="AT677" s="10">
        <v>0.99199173860610934</v>
      </c>
      <c r="AU677" s="10">
        <v>1.835</v>
      </c>
      <c r="AV677" s="10">
        <v>0.247</v>
      </c>
      <c r="AW677" s="10">
        <v>100.84833589001816</v>
      </c>
      <c r="AX677" s="10">
        <v>10.6</v>
      </c>
      <c r="AY677" s="10">
        <v>0.99106203484246747</v>
      </c>
      <c r="AZ677" s="10">
        <v>753</v>
      </c>
      <c r="BA677" s="10" t="s">
        <v>289</v>
      </c>
      <c r="BB677" s="10">
        <v>7.2700000000000001E-2</v>
      </c>
      <c r="BC677" s="10">
        <v>5.4600000000000003E-2</v>
      </c>
      <c r="BD677" s="10">
        <v>5</v>
      </c>
      <c r="BE677" s="10">
        <v>10.5</v>
      </c>
      <c r="BF677" s="10">
        <v>0.8</v>
      </c>
      <c r="BG677" s="10">
        <v>0.3231</v>
      </c>
      <c r="BH677" s="10">
        <v>0.1744</v>
      </c>
      <c r="BI677" s="10">
        <v>20</v>
      </c>
      <c r="BJ677" s="10">
        <v>10.6</v>
      </c>
      <c r="BK677" s="10">
        <v>0.88</v>
      </c>
      <c r="BL677" s="10">
        <v>0.3231</v>
      </c>
      <c r="BM677" s="10">
        <v>0.1744</v>
      </c>
      <c r="BN677" s="10">
        <v>20</v>
      </c>
      <c r="BO677" s="10">
        <v>10.6</v>
      </c>
      <c r="BP677" s="10">
        <v>0.88</v>
      </c>
      <c r="BQ677" s="10">
        <v>753</v>
      </c>
      <c r="BR677" s="10" t="s">
        <v>289</v>
      </c>
      <c r="BS677" s="10">
        <v>1.0386</v>
      </c>
      <c r="BT677" s="10">
        <v>0.16800000000000001</v>
      </c>
      <c r="BU677" s="10">
        <v>57.304699999999997</v>
      </c>
      <c r="BV677" s="10">
        <v>10.6</v>
      </c>
      <c r="BW677" s="10">
        <v>0.99</v>
      </c>
      <c r="BX677" s="10">
        <v>1.2678</v>
      </c>
      <c r="BY677" s="10">
        <v>0.18990000000000001</v>
      </c>
      <c r="BZ677" s="10">
        <v>69.171099999999996</v>
      </c>
      <c r="CA677" s="10">
        <v>10.7</v>
      </c>
      <c r="CB677" s="10">
        <v>0.99</v>
      </c>
      <c r="CC677" s="10">
        <v>1.4258999999999999</v>
      </c>
      <c r="CD677" s="10">
        <v>0.2157</v>
      </c>
      <c r="CE677" s="10">
        <v>78.548100000000005</v>
      </c>
      <c r="CF677" s="10">
        <v>10.6</v>
      </c>
      <c r="CG677" s="10">
        <v>0.99</v>
      </c>
      <c r="CH677" s="10">
        <v>753</v>
      </c>
      <c r="CI677" s="10" t="s">
        <v>289</v>
      </c>
      <c r="CJ677" s="10">
        <v>0.4506</v>
      </c>
      <c r="CK677" s="10">
        <v>0.41610000000000003</v>
      </c>
      <c r="CL677" s="10">
        <v>33.094299999999997</v>
      </c>
      <c r="CM677" s="10">
        <v>10.7</v>
      </c>
      <c r="CN677" s="10">
        <v>0.73</v>
      </c>
      <c r="CO677" s="10">
        <v>0.61770000000000003</v>
      </c>
      <c r="CP677" s="10">
        <v>0.35820000000000002</v>
      </c>
      <c r="CQ677" s="10">
        <v>38.8919</v>
      </c>
      <c r="CR677" s="10">
        <v>10.6</v>
      </c>
      <c r="CS677" s="10">
        <v>0.87</v>
      </c>
      <c r="CT677" s="10">
        <v>0.88080000000000003</v>
      </c>
      <c r="CU677" s="10">
        <v>0.45629999999999998</v>
      </c>
      <c r="CV677" s="10">
        <v>54.03</v>
      </c>
      <c r="CW677" s="10">
        <v>10.6</v>
      </c>
      <c r="CX677" s="10">
        <v>0.89</v>
      </c>
      <c r="CY677" s="10">
        <v>789</v>
      </c>
      <c r="CZ677" s="10" t="s">
        <v>10</v>
      </c>
      <c r="DA677" s="10">
        <v>3.0169999999999999</v>
      </c>
      <c r="DB677" s="10">
        <v>0.745</v>
      </c>
      <c r="DC677" s="10">
        <v>170.8749</v>
      </c>
      <c r="DD677" s="10">
        <v>10.5</v>
      </c>
      <c r="DE677" s="10">
        <v>0.97099999999999997</v>
      </c>
      <c r="DF677" s="10">
        <v>3.5870000000000002</v>
      </c>
      <c r="DG677" s="10">
        <v>0.93400000000000005</v>
      </c>
      <c r="DH677" s="10">
        <v>203.81049999999999</v>
      </c>
      <c r="DI677" s="10">
        <v>10.5</v>
      </c>
      <c r="DJ677" s="10">
        <v>0.96799999999999997</v>
      </c>
      <c r="DK677" s="10">
        <v>3.7360000000000002</v>
      </c>
      <c r="DL677" s="10">
        <v>1.0620000000000001</v>
      </c>
      <c r="DM677" s="10">
        <v>211.5504</v>
      </c>
      <c r="DN677" s="10">
        <v>10.6</v>
      </c>
      <c r="DO677" s="10">
        <v>0.96199999999999997</v>
      </c>
    </row>
    <row r="678" spans="1:119" x14ac:dyDescent="0.25">
      <c r="A678" s="10">
        <v>754</v>
      </c>
      <c r="B678" s="10" t="s">
        <v>290</v>
      </c>
      <c r="C678" s="10">
        <v>0.16</v>
      </c>
      <c r="D678" s="10">
        <v>0.08</v>
      </c>
      <c r="E678" s="10">
        <v>10</v>
      </c>
      <c r="F678" s="10">
        <v>10.6</v>
      </c>
      <c r="G678" s="10">
        <v>0.89</v>
      </c>
      <c r="H678" s="10">
        <v>0.9</v>
      </c>
      <c r="I678" s="10">
        <v>0.41</v>
      </c>
      <c r="J678" s="10">
        <v>55</v>
      </c>
      <c r="K678" s="10">
        <v>10.4</v>
      </c>
      <c r="L678" s="10">
        <v>0.91</v>
      </c>
      <c r="M678" s="10">
        <v>0.49</v>
      </c>
      <c r="N678" s="10">
        <v>0.22</v>
      </c>
      <c r="O678" s="10">
        <v>30</v>
      </c>
      <c r="P678" s="10">
        <v>10.3</v>
      </c>
      <c r="Q678" s="10">
        <v>0.91</v>
      </c>
      <c r="R678" s="10">
        <v>754</v>
      </c>
      <c r="S678" s="10" t="s">
        <v>290</v>
      </c>
      <c r="T678" s="10">
        <v>0.24179999999999999</v>
      </c>
      <c r="U678" s="10">
        <v>0.1239</v>
      </c>
      <c r="V678" s="10">
        <v>14.8</v>
      </c>
      <c r="W678" s="10">
        <v>10.6</v>
      </c>
      <c r="Y678" s="10">
        <v>0.63270000000000004</v>
      </c>
      <c r="Z678" s="10">
        <v>0.2883</v>
      </c>
      <c r="AA678" s="10">
        <v>38.6</v>
      </c>
      <c r="AB678" s="10">
        <v>10.4</v>
      </c>
      <c r="AD678" s="10">
        <v>0.32469999999999999</v>
      </c>
      <c r="AE678" s="10">
        <v>0.1479</v>
      </c>
      <c r="AF678" s="10">
        <v>20</v>
      </c>
      <c r="AG678" s="10">
        <v>10.3</v>
      </c>
      <c r="AI678" s="10">
        <v>754</v>
      </c>
      <c r="AJ678" s="10" t="s">
        <v>290</v>
      </c>
      <c r="AK678" s="10">
        <v>0.26800000000000002</v>
      </c>
      <c r="AL678" s="10">
        <v>0.128</v>
      </c>
      <c r="AM678" s="10">
        <v>16.02542597910411</v>
      </c>
      <c r="AN678" s="10">
        <v>10.7</v>
      </c>
      <c r="AO678" s="10">
        <v>0.90236201728040644</v>
      </c>
      <c r="AP678" s="10">
        <v>0.61699999999999999</v>
      </c>
      <c r="AQ678" s="10">
        <v>0.37</v>
      </c>
      <c r="AR678" s="10">
        <v>39.185557177380645</v>
      </c>
      <c r="AS678" s="10">
        <v>10.6</v>
      </c>
      <c r="AT678" s="10">
        <v>0.85761554634106651</v>
      </c>
      <c r="AU678" s="10">
        <v>0.40400000000000003</v>
      </c>
      <c r="AV678" s="10">
        <v>0.25</v>
      </c>
      <c r="AW678" s="10">
        <v>25.877044940400637</v>
      </c>
      <c r="AX678" s="10">
        <v>10.6</v>
      </c>
      <c r="AY678" s="10">
        <v>0.85035484877501188</v>
      </c>
      <c r="AZ678" s="10">
        <v>754</v>
      </c>
      <c r="BA678" s="10" t="s">
        <v>290</v>
      </c>
      <c r="BB678" s="10">
        <v>0</v>
      </c>
      <c r="BC678" s="10">
        <v>0</v>
      </c>
      <c r="BD678" s="10">
        <v>0</v>
      </c>
      <c r="BE678" s="10">
        <v>10.5</v>
      </c>
      <c r="BF678" s="10">
        <v>0</v>
      </c>
      <c r="BG678" s="10">
        <v>0</v>
      </c>
      <c r="BH678" s="10">
        <v>0</v>
      </c>
      <c r="BI678" s="10">
        <v>0</v>
      </c>
      <c r="BJ678" s="10">
        <v>10.6</v>
      </c>
      <c r="BK678" s="10">
        <v>0</v>
      </c>
      <c r="BL678" s="10">
        <v>0</v>
      </c>
      <c r="BM678" s="10">
        <v>0</v>
      </c>
      <c r="BN678" s="10">
        <v>0</v>
      </c>
      <c r="BO678" s="10">
        <v>10.6</v>
      </c>
      <c r="BP678" s="10">
        <v>0</v>
      </c>
      <c r="BQ678" s="10">
        <v>754</v>
      </c>
      <c r="BR678" s="10" t="s">
        <v>290</v>
      </c>
      <c r="BS678" s="10">
        <v>0.27679999999999999</v>
      </c>
      <c r="BT678" s="10">
        <v>0.15920000000000001</v>
      </c>
      <c r="BU678" s="10">
        <v>17.392199999999999</v>
      </c>
      <c r="BV678" s="10">
        <v>10.6</v>
      </c>
      <c r="BW678" s="10">
        <v>0.87</v>
      </c>
      <c r="BX678" s="10">
        <v>0.83240000000000003</v>
      </c>
      <c r="BY678" s="10">
        <v>0.4536</v>
      </c>
      <c r="BZ678" s="10">
        <v>51.150399999999998</v>
      </c>
      <c r="CA678" s="10">
        <v>10.7</v>
      </c>
      <c r="CB678" s="10">
        <v>0.88</v>
      </c>
      <c r="CC678" s="10">
        <v>0.4572</v>
      </c>
      <c r="CD678" s="10">
        <v>0.30380000000000001</v>
      </c>
      <c r="CE678" s="10">
        <v>29.899899999999999</v>
      </c>
      <c r="CF678" s="10">
        <v>10.6</v>
      </c>
      <c r="CG678" s="10">
        <v>0.83</v>
      </c>
      <c r="CH678" s="10">
        <v>754</v>
      </c>
      <c r="CI678" s="10" t="s">
        <v>290</v>
      </c>
      <c r="CJ678" s="10">
        <v>0.30299999999999999</v>
      </c>
      <c r="CK678" s="10">
        <v>0.18240000000000001</v>
      </c>
      <c r="CL678" s="10">
        <v>19.081199999999999</v>
      </c>
      <c r="CM678" s="10">
        <v>10.7</v>
      </c>
      <c r="CN678" s="10">
        <v>0.86</v>
      </c>
      <c r="CO678" s="10">
        <v>0.62739999999999996</v>
      </c>
      <c r="CP678" s="10">
        <v>0.30180000000000001</v>
      </c>
      <c r="CQ678" s="10">
        <v>37.9236</v>
      </c>
      <c r="CR678" s="10">
        <v>10.6</v>
      </c>
      <c r="CS678" s="10">
        <v>0.9</v>
      </c>
      <c r="CT678" s="10">
        <v>0.37009999999999998</v>
      </c>
      <c r="CU678" s="10">
        <v>0.2175</v>
      </c>
      <c r="CV678" s="10">
        <v>23.3811</v>
      </c>
      <c r="CW678" s="10">
        <v>10.6</v>
      </c>
      <c r="CX678" s="10">
        <v>0.86</v>
      </c>
      <c r="CY678" s="10">
        <v>790</v>
      </c>
      <c r="CZ678" s="10" t="s">
        <v>11</v>
      </c>
    </row>
    <row r="679" spans="1:119" x14ac:dyDescent="0.25">
      <c r="A679" s="10">
        <v>755</v>
      </c>
      <c r="B679" s="10" t="s">
        <v>306</v>
      </c>
      <c r="C679" s="10">
        <v>1.35</v>
      </c>
      <c r="D679" s="10">
        <v>0.57999999999999996</v>
      </c>
      <c r="E679" s="10">
        <v>80</v>
      </c>
      <c r="F679" s="10">
        <v>10.6</v>
      </c>
      <c r="G679" s="10">
        <v>0.92</v>
      </c>
      <c r="H679" s="10">
        <v>2.73</v>
      </c>
      <c r="I679" s="10">
        <v>1.1599999999999999</v>
      </c>
      <c r="J679" s="10">
        <v>165</v>
      </c>
      <c r="K679" s="10">
        <v>10.4</v>
      </c>
      <c r="L679" s="10">
        <v>0.92</v>
      </c>
      <c r="M679" s="10">
        <v>3.12</v>
      </c>
      <c r="N679" s="10">
        <v>1.33</v>
      </c>
      <c r="O679" s="10">
        <v>190</v>
      </c>
      <c r="P679" s="10">
        <v>10.3</v>
      </c>
      <c r="Q679" s="10">
        <v>0.92</v>
      </c>
      <c r="R679" s="10">
        <v>755</v>
      </c>
      <c r="S679" s="10" t="s">
        <v>306</v>
      </c>
      <c r="T679" s="10">
        <v>1.5572999999999999</v>
      </c>
      <c r="U679" s="10">
        <v>0.66339999999999999</v>
      </c>
      <c r="V679" s="10">
        <v>92.2</v>
      </c>
      <c r="W679" s="10">
        <v>10.6</v>
      </c>
      <c r="Y679" s="10">
        <v>2.1478000000000002</v>
      </c>
      <c r="Z679" s="10">
        <v>0.91490000000000005</v>
      </c>
      <c r="AA679" s="10">
        <v>129.6</v>
      </c>
      <c r="AB679" s="10">
        <v>10.4</v>
      </c>
      <c r="AD679" s="10">
        <v>2.5588000000000002</v>
      </c>
      <c r="AE679" s="10">
        <v>1.0900000000000001</v>
      </c>
      <c r="AF679" s="10">
        <v>155.9</v>
      </c>
      <c r="AG679" s="10">
        <v>10.3</v>
      </c>
      <c r="AI679" s="10">
        <v>755</v>
      </c>
      <c r="AJ679" s="10" t="s">
        <v>306</v>
      </c>
      <c r="AK679" s="10">
        <v>1.1020000000000001</v>
      </c>
      <c r="AL679" s="10">
        <v>0.39800000000000002</v>
      </c>
      <c r="AM679" s="10">
        <v>63.220874023360672</v>
      </c>
      <c r="AN679" s="10">
        <v>10.7</v>
      </c>
      <c r="AO679" s="10">
        <v>0.94053875160997524</v>
      </c>
      <c r="AP679" s="10">
        <v>1.627</v>
      </c>
      <c r="AQ679" s="10">
        <v>0.42599999999999999</v>
      </c>
      <c r="AR679" s="10">
        <v>91.605101390087796</v>
      </c>
      <c r="AS679" s="10">
        <v>10.6</v>
      </c>
      <c r="AT679" s="10">
        <v>0.96738956974227852</v>
      </c>
      <c r="AU679" s="10">
        <v>2.0230000000000001</v>
      </c>
      <c r="AV679" s="10">
        <v>0.495</v>
      </c>
      <c r="AW679" s="10">
        <v>113.43731923209877</v>
      </c>
      <c r="AX679" s="10">
        <v>10.6</v>
      </c>
      <c r="AY679" s="10">
        <v>0.97134483563849783</v>
      </c>
      <c r="AZ679" s="10">
        <v>755</v>
      </c>
      <c r="BA679" s="10" t="s">
        <v>306</v>
      </c>
      <c r="BB679" s="10">
        <v>1.2276</v>
      </c>
      <c r="BC679" s="10">
        <v>0.59450000000000003</v>
      </c>
      <c r="BD679" s="10">
        <v>75</v>
      </c>
      <c r="BE679" s="10">
        <v>10.5</v>
      </c>
      <c r="BF679" s="10">
        <v>0.9</v>
      </c>
      <c r="BG679" s="10">
        <v>1.7075</v>
      </c>
      <c r="BH679" s="10">
        <v>0.67479999999999996</v>
      </c>
      <c r="BI679" s="10">
        <v>100</v>
      </c>
      <c r="BJ679" s="10">
        <v>10.6</v>
      </c>
      <c r="BK679" s="10">
        <v>0.93</v>
      </c>
      <c r="BL679" s="10">
        <v>2.3050999999999999</v>
      </c>
      <c r="BM679" s="10">
        <v>0.91100000000000003</v>
      </c>
      <c r="BN679" s="10">
        <v>135</v>
      </c>
      <c r="BO679" s="10">
        <v>10.6</v>
      </c>
      <c r="BP679" s="10">
        <v>0.93</v>
      </c>
      <c r="BQ679" s="10">
        <v>755</v>
      </c>
      <c r="BR679" s="10" t="s">
        <v>306</v>
      </c>
      <c r="BS679" s="10">
        <v>0.25430000000000003</v>
      </c>
      <c r="BT679" s="10">
        <v>2.3300000000000001E-2</v>
      </c>
      <c r="BU679" s="10">
        <v>13.91</v>
      </c>
      <c r="BV679" s="10">
        <v>10.6</v>
      </c>
      <c r="BW679" s="10">
        <v>1</v>
      </c>
      <c r="BX679" s="10">
        <v>0.31459999999999999</v>
      </c>
      <c r="BY679" s="10">
        <v>2.7799999999999998E-2</v>
      </c>
      <c r="BZ679" s="10">
        <v>17.043700000000001</v>
      </c>
      <c r="CA679" s="10">
        <v>10.7</v>
      </c>
      <c r="CB679" s="10">
        <v>1</v>
      </c>
      <c r="CC679" s="10">
        <v>0.35980000000000001</v>
      </c>
      <c r="CD679" s="10">
        <v>4.1799999999999997E-2</v>
      </c>
      <c r="CE679" s="10">
        <v>19.726600000000001</v>
      </c>
      <c r="CF679" s="10">
        <v>10.6</v>
      </c>
      <c r="CG679" s="10">
        <v>0.99</v>
      </c>
      <c r="CH679" s="10">
        <v>755</v>
      </c>
      <c r="CI679" s="10" t="s">
        <v>306</v>
      </c>
      <c r="CJ679" s="10">
        <v>8.2100000000000006E-2</v>
      </c>
      <c r="CK679" s="10">
        <v>1.6199999999999999E-2</v>
      </c>
      <c r="CL679" s="10">
        <v>4.5138999999999996</v>
      </c>
      <c r="CM679" s="10">
        <v>10.7</v>
      </c>
      <c r="CN679" s="10">
        <v>0.98</v>
      </c>
      <c r="CO679" s="10">
        <v>0.1181</v>
      </c>
      <c r="CP679" s="10">
        <v>1.7600000000000001E-2</v>
      </c>
      <c r="CQ679" s="10">
        <v>6.5025000000000004</v>
      </c>
      <c r="CR679" s="10">
        <v>10.6</v>
      </c>
      <c r="CS679" s="10">
        <v>0.99</v>
      </c>
      <c r="CT679" s="10">
        <v>0.14779999999999999</v>
      </c>
      <c r="CU679" s="10">
        <v>2.6100000000000002E-2</v>
      </c>
      <c r="CV679" s="10">
        <v>8.1767000000000003</v>
      </c>
      <c r="CW679" s="10">
        <v>10.6</v>
      </c>
      <c r="CX679" s="10">
        <v>0.98</v>
      </c>
      <c r="CY679" s="10">
        <v>791</v>
      </c>
      <c r="CZ679" s="10" t="s">
        <v>285</v>
      </c>
      <c r="DA679" s="10">
        <v>0.17280000000000001</v>
      </c>
      <c r="DB679" s="10">
        <v>5.6800000000000003E-2</v>
      </c>
      <c r="DC679" s="10">
        <v>10</v>
      </c>
      <c r="DD679" s="10">
        <v>10.5</v>
      </c>
      <c r="DE679" s="10">
        <v>0.95</v>
      </c>
      <c r="DF679" s="10">
        <v>0.25919999999999999</v>
      </c>
      <c r="DG679" s="10">
        <v>8.5199999999999998E-2</v>
      </c>
      <c r="DH679" s="10">
        <v>15</v>
      </c>
      <c r="DI679" s="10">
        <v>10.5</v>
      </c>
      <c r="DJ679" s="10">
        <v>0.95</v>
      </c>
      <c r="DK679" s="10">
        <v>0.2974</v>
      </c>
      <c r="DL679" s="10">
        <v>0.14410000000000001</v>
      </c>
      <c r="DM679" s="10">
        <v>18</v>
      </c>
      <c r="DN679" s="10">
        <v>10.6</v>
      </c>
      <c r="DO679" s="10">
        <v>0.9</v>
      </c>
    </row>
    <row r="680" spans="1:119" x14ac:dyDescent="0.25">
      <c r="A680" s="10">
        <v>756</v>
      </c>
      <c r="B680" s="10" t="s">
        <v>121</v>
      </c>
      <c r="R680" s="10">
        <v>756</v>
      </c>
      <c r="S680" s="10" t="s">
        <v>121</v>
      </c>
      <c r="AI680" s="10">
        <v>756</v>
      </c>
      <c r="AJ680" s="10" t="s">
        <v>121</v>
      </c>
      <c r="AZ680" s="10">
        <v>756</v>
      </c>
      <c r="BA680" s="10" t="s">
        <v>121</v>
      </c>
      <c r="BQ680" s="10">
        <v>756</v>
      </c>
      <c r="BR680" s="10" t="s">
        <v>121</v>
      </c>
      <c r="CH680" s="10">
        <v>756</v>
      </c>
      <c r="CI680" s="10" t="s">
        <v>121</v>
      </c>
      <c r="CY680" s="10">
        <v>792</v>
      </c>
      <c r="CZ680" s="10" t="s">
        <v>304</v>
      </c>
      <c r="DA680" s="10">
        <v>0.62380000000000002</v>
      </c>
      <c r="DB680" s="10">
        <v>0.12670000000000001</v>
      </c>
      <c r="DC680" s="10">
        <v>35</v>
      </c>
      <c r="DD680" s="10">
        <v>10.5</v>
      </c>
      <c r="DE680" s="10">
        <v>0.98</v>
      </c>
      <c r="DF680" s="10">
        <v>0.65939999999999999</v>
      </c>
      <c r="DG680" s="10">
        <v>0.13389999999999999</v>
      </c>
      <c r="DH680" s="10">
        <v>37</v>
      </c>
      <c r="DI680" s="10">
        <v>10.5</v>
      </c>
      <c r="DJ680" s="10">
        <v>0.98</v>
      </c>
      <c r="DK680" s="10">
        <v>0.75570000000000004</v>
      </c>
      <c r="DL680" s="10">
        <v>0.15340000000000001</v>
      </c>
      <c r="DM680" s="10">
        <v>42</v>
      </c>
      <c r="DN680" s="10">
        <v>10.6</v>
      </c>
      <c r="DO680" s="10">
        <v>0.98</v>
      </c>
    </row>
    <row r="681" spans="1:119" x14ac:dyDescent="0.25">
      <c r="A681" s="10">
        <v>757</v>
      </c>
      <c r="B681" s="10" t="s">
        <v>122</v>
      </c>
      <c r="C681" s="10">
        <v>1.24</v>
      </c>
      <c r="D681" s="10">
        <v>0.48</v>
      </c>
      <c r="E681" s="10">
        <v>21.09</v>
      </c>
      <c r="F681" s="10">
        <v>36.46</v>
      </c>
      <c r="G681" s="10">
        <v>0.93100000000000005</v>
      </c>
      <c r="H681" s="10">
        <v>1.36</v>
      </c>
      <c r="I681" s="10">
        <v>0.54</v>
      </c>
      <c r="J681" s="10">
        <v>23.47</v>
      </c>
      <c r="K681" s="10">
        <v>36.03</v>
      </c>
      <c r="L681" s="10">
        <v>0.93</v>
      </c>
      <c r="M681" s="10">
        <v>1.44</v>
      </c>
      <c r="N681" s="10">
        <v>0.56999999999999995</v>
      </c>
      <c r="O681" s="10">
        <v>24.95</v>
      </c>
      <c r="P681" s="10">
        <v>35.75</v>
      </c>
      <c r="Q681" s="10">
        <v>0.93</v>
      </c>
      <c r="R681" s="10">
        <v>757</v>
      </c>
      <c r="S681" s="10" t="s">
        <v>122</v>
      </c>
      <c r="T681" s="10">
        <v>0.1</v>
      </c>
      <c r="U681" s="10">
        <v>0.1</v>
      </c>
      <c r="V681" s="10">
        <v>2.258635078638247</v>
      </c>
      <c r="W681" s="10">
        <v>36.15</v>
      </c>
      <c r="Y681" s="10">
        <v>0.2</v>
      </c>
      <c r="Z681" s="10">
        <v>0.1</v>
      </c>
      <c r="AA681" s="10">
        <v>3.5860956909327939</v>
      </c>
      <c r="AB681" s="10">
        <v>36</v>
      </c>
      <c r="AD681" s="10">
        <v>0.2</v>
      </c>
      <c r="AE681" s="10">
        <v>0.1</v>
      </c>
      <c r="AF681" s="10">
        <v>3.6243527477142221</v>
      </c>
      <c r="AG681" s="10">
        <v>35.619999999999997</v>
      </c>
      <c r="AI681" s="10">
        <v>757</v>
      </c>
      <c r="AJ681" s="10" t="s">
        <v>122</v>
      </c>
      <c r="AK681" s="10">
        <v>-0.69203593982681233</v>
      </c>
      <c r="AL681" s="10">
        <v>-0.28655762886617336</v>
      </c>
      <c r="AM681" s="10">
        <v>-11.95618518822152</v>
      </c>
      <c r="AN681" s="10">
        <v>36.169241501395447</v>
      </c>
      <c r="AO681" s="10">
        <v>0.92392344480879141</v>
      </c>
      <c r="AP681" s="10">
        <v>-0.79756681495960802</v>
      </c>
      <c r="AQ681" s="10">
        <v>-0.26724188447636621</v>
      </c>
      <c r="AR681" s="10">
        <v>-13.620263509098081</v>
      </c>
      <c r="AS681" s="10">
        <v>35.655506841567444</v>
      </c>
      <c r="AT681" s="10">
        <v>0.94818771477521524</v>
      </c>
      <c r="AU681" s="10">
        <v>-0.75835359407224567</v>
      </c>
      <c r="AV681" s="10">
        <v>-0.2519541319653823</v>
      </c>
      <c r="AW681" s="10">
        <v>-12.915931474423543</v>
      </c>
      <c r="AX681" s="10">
        <v>35.720839465150164</v>
      </c>
      <c r="AY681" s="10">
        <v>0.94899458260886038</v>
      </c>
      <c r="AZ681" s="10">
        <v>757</v>
      </c>
      <c r="BA681" s="10" t="s">
        <v>122</v>
      </c>
      <c r="BB681" s="10">
        <v>-0.1684342233459378</v>
      </c>
      <c r="BC681" s="10">
        <v>-8.9542237892199325E-2</v>
      </c>
      <c r="BD681" s="10">
        <v>-3.083916632926909</v>
      </c>
      <c r="BE681" s="10">
        <v>35.712087692659615</v>
      </c>
      <c r="BF681" s="10">
        <v>0.88298198363384173</v>
      </c>
      <c r="BG681" s="10">
        <v>-0.24844744334499402</v>
      </c>
      <c r="BH681" s="10">
        <v>-0.1076484910770291</v>
      </c>
      <c r="BI681" s="10">
        <v>-4.4476548040672661</v>
      </c>
      <c r="BJ681" s="10">
        <v>35.148171264453552</v>
      </c>
      <c r="BK681" s="10">
        <v>0.91757188441690363</v>
      </c>
      <c r="BL681" s="10">
        <v>-0.21579488046132098</v>
      </c>
      <c r="BM681" s="10">
        <v>-9.3404555723606092E-2</v>
      </c>
      <c r="BN681" s="10">
        <v>-3.8549491108611957</v>
      </c>
      <c r="BO681" s="10">
        <v>35.216910237108443</v>
      </c>
      <c r="BP681" s="10">
        <v>0.91772087424850657</v>
      </c>
      <c r="BQ681" s="10">
        <v>757</v>
      </c>
      <c r="BR681" s="10" t="s">
        <v>122</v>
      </c>
      <c r="BS681" s="10">
        <v>-0.53700000000000003</v>
      </c>
      <c r="BT681" s="10">
        <v>-0.222</v>
      </c>
      <c r="BU681" s="10">
        <v>-9.2935043719172477</v>
      </c>
      <c r="BV681" s="10">
        <v>36.098999999999997</v>
      </c>
      <c r="BW681" s="10">
        <v>0.92414257671226507</v>
      </c>
      <c r="BX681" s="10">
        <v>-0.68899999999999995</v>
      </c>
      <c r="BY681" s="10">
        <v>-0.28299999999999997</v>
      </c>
      <c r="BZ681" s="10">
        <v>-12.247042021569861</v>
      </c>
      <c r="CA681" s="10">
        <v>35.113999999999997</v>
      </c>
      <c r="CB681" s="10">
        <v>0.92501139292193657</v>
      </c>
      <c r="CC681" s="10">
        <v>-0.72499999999999998</v>
      </c>
      <c r="CD681" s="10">
        <v>-0.29699999999999999</v>
      </c>
      <c r="CE681" s="10">
        <v>-12.739096618892406</v>
      </c>
      <c r="CF681" s="10">
        <v>35.508000000000003</v>
      </c>
      <c r="CG681" s="10">
        <v>0.92536386497289547</v>
      </c>
      <c r="CH681" s="10">
        <v>757</v>
      </c>
      <c r="CI681" s="10" t="s">
        <v>122</v>
      </c>
      <c r="CJ681" s="10">
        <v>-0.14899999999999999</v>
      </c>
      <c r="CK681" s="10">
        <v>-0.08</v>
      </c>
      <c r="CL681" s="10">
        <v>-2.6198850804362763</v>
      </c>
      <c r="CM681" s="10">
        <v>37.268999999999998</v>
      </c>
      <c r="CN681" s="10">
        <v>0.88104006735999019</v>
      </c>
      <c r="CO681" s="10">
        <v>-0.182</v>
      </c>
      <c r="CP681" s="10">
        <v>-9.0999999999999998E-2</v>
      </c>
      <c r="CQ681" s="10">
        <v>-3.2072207162150779</v>
      </c>
      <c r="CR681" s="10">
        <v>36.630000000000003</v>
      </c>
      <c r="CS681" s="10">
        <v>0.89442719099991586</v>
      </c>
      <c r="CT681" s="10">
        <v>-0.182</v>
      </c>
      <c r="CU681" s="10">
        <v>-9.1999999999999998E-2</v>
      </c>
      <c r="CV681" s="10">
        <v>-3.1847396854349528</v>
      </c>
      <c r="CW681" s="10">
        <v>36.97</v>
      </c>
      <c r="CX681" s="10">
        <v>0.89245714394312936</v>
      </c>
      <c r="CY681" s="10">
        <v>793</v>
      </c>
      <c r="CZ681" s="10" t="s">
        <v>315</v>
      </c>
      <c r="DA681" s="10">
        <v>0.76819999999999999</v>
      </c>
      <c r="DB681" s="10">
        <v>0.22409999999999999</v>
      </c>
      <c r="DC681" s="10">
        <v>44</v>
      </c>
      <c r="DD681" s="10">
        <v>10.5</v>
      </c>
      <c r="DE681" s="10">
        <v>0.96</v>
      </c>
      <c r="DF681" s="10">
        <v>0.62849999999999995</v>
      </c>
      <c r="DG681" s="10">
        <v>0.18329999999999999</v>
      </c>
      <c r="DH681" s="10">
        <v>36</v>
      </c>
      <c r="DI681" s="10">
        <v>10.5</v>
      </c>
      <c r="DJ681" s="10">
        <v>0.96</v>
      </c>
      <c r="DK681" s="10">
        <v>0.66279999999999994</v>
      </c>
      <c r="DL681" s="10">
        <v>0.21779999999999999</v>
      </c>
      <c r="DM681" s="10">
        <v>38</v>
      </c>
      <c r="DN681" s="10">
        <v>10.6</v>
      </c>
      <c r="DO681" s="10">
        <v>0.95</v>
      </c>
    </row>
    <row r="682" spans="1:119" x14ac:dyDescent="0.25">
      <c r="A682" s="10">
        <v>758</v>
      </c>
      <c r="B682" s="10" t="s">
        <v>8</v>
      </c>
      <c r="C682" s="10">
        <v>1.23</v>
      </c>
      <c r="D682" s="10">
        <v>0.47</v>
      </c>
      <c r="E682" s="10">
        <v>21.09</v>
      </c>
      <c r="F682" s="10">
        <v>35.92</v>
      </c>
      <c r="G682" s="10">
        <v>0.93400000000000005</v>
      </c>
      <c r="H682" s="10">
        <v>1.34</v>
      </c>
      <c r="I682" s="10">
        <v>0.52</v>
      </c>
      <c r="J682" s="10">
        <v>23.47</v>
      </c>
      <c r="K682" s="10">
        <v>35.44</v>
      </c>
      <c r="L682" s="10">
        <v>0.93300000000000005</v>
      </c>
      <c r="M682" s="10">
        <v>1.41</v>
      </c>
      <c r="N682" s="10">
        <v>0.55000000000000004</v>
      </c>
      <c r="O682" s="10">
        <v>24.95</v>
      </c>
      <c r="P682" s="10">
        <v>35.119999999999997</v>
      </c>
      <c r="Q682" s="10">
        <v>0.93200000000000005</v>
      </c>
      <c r="R682" s="10">
        <v>758</v>
      </c>
      <c r="S682" s="10" t="s">
        <v>8</v>
      </c>
      <c r="T682" s="10">
        <v>0.1</v>
      </c>
      <c r="U682" s="10">
        <v>0.1</v>
      </c>
      <c r="V682" s="10">
        <v>2.258635078638247</v>
      </c>
      <c r="W682" s="10">
        <v>36.15</v>
      </c>
      <c r="Y682" s="10">
        <v>0.2</v>
      </c>
      <c r="Z682" s="10">
        <v>0.1</v>
      </c>
      <c r="AA682" s="10">
        <v>3.5860956909327939</v>
      </c>
      <c r="AB682" s="10">
        <v>36</v>
      </c>
      <c r="AD682" s="10">
        <v>0.2</v>
      </c>
      <c r="AE682" s="10">
        <v>0.1</v>
      </c>
      <c r="AF682" s="10">
        <v>3.6243527477142221</v>
      </c>
      <c r="AG682" s="10">
        <v>35.619999999999997</v>
      </c>
      <c r="AI682" s="10">
        <v>758</v>
      </c>
      <c r="AJ682" s="10" t="s">
        <v>8</v>
      </c>
      <c r="AK682" s="10">
        <v>0.69203593982680289</v>
      </c>
      <c r="AL682" s="10">
        <v>0.28655762886615022</v>
      </c>
      <c r="AM682" s="10">
        <v>11.956185188221241</v>
      </c>
      <c r="AN682" s="10">
        <v>36.169241501395447</v>
      </c>
      <c r="AO682" s="10">
        <v>0.92392344480880029</v>
      </c>
      <c r="AP682" s="10">
        <v>0.7975668149596008</v>
      </c>
      <c r="AQ682" s="10">
        <v>0.26724188447634262</v>
      </c>
      <c r="AR682" s="10">
        <v>13.62026350909785</v>
      </c>
      <c r="AS682" s="10">
        <v>35.655506841567444</v>
      </c>
      <c r="AT682" s="10">
        <v>0.9481877147752229</v>
      </c>
      <c r="AU682" s="10">
        <v>0.75835359407224745</v>
      </c>
      <c r="AV682" s="10">
        <v>0.25195413196534938</v>
      </c>
      <c r="AW682" s="10">
        <v>12.915931474423404</v>
      </c>
      <c r="AX682" s="10">
        <v>35.720839465150164</v>
      </c>
      <c r="AY682" s="10">
        <v>0.94899458260887282</v>
      </c>
      <c r="AZ682" s="10">
        <v>758</v>
      </c>
      <c r="BA682" s="10" t="s">
        <v>8</v>
      </c>
      <c r="BB682" s="10">
        <v>0.168434223345934</v>
      </c>
      <c r="BC682" s="10">
        <v>8.9542237892165616E-2</v>
      </c>
      <c r="BD682" s="10">
        <v>3.0839166329265986</v>
      </c>
      <c r="BE682" s="10">
        <v>35.712087692659615</v>
      </c>
      <c r="BF682" s="10">
        <v>0.88298198363391067</v>
      </c>
      <c r="BG682" s="10">
        <v>0.24844744334498672</v>
      </c>
      <c r="BH682" s="10">
        <v>0.107648491076992</v>
      </c>
      <c r="BI682" s="10">
        <v>4.4476548040669144</v>
      </c>
      <c r="BJ682" s="10">
        <v>35.148171264453552</v>
      </c>
      <c r="BK682" s="10">
        <v>0.91757188441694926</v>
      </c>
      <c r="BL682" s="10">
        <v>0.21579488046133613</v>
      </c>
      <c r="BM682" s="10">
        <v>9.3404555723596572E-2</v>
      </c>
      <c r="BN682" s="10">
        <v>3.8549491108613618</v>
      </c>
      <c r="BO682" s="10">
        <v>35.216910237108443</v>
      </c>
      <c r="BP682" s="10">
        <v>0.91772087424853144</v>
      </c>
      <c r="BQ682" s="10">
        <v>758</v>
      </c>
      <c r="BR682" s="10" t="s">
        <v>8</v>
      </c>
      <c r="BS682" s="10">
        <v>0.53700000000000003</v>
      </c>
      <c r="BT682" s="10">
        <v>0.222</v>
      </c>
      <c r="BU682" s="10">
        <v>9.2935043719172477</v>
      </c>
      <c r="BV682" s="10">
        <v>36.098999999999997</v>
      </c>
      <c r="BW682" s="10">
        <v>0.92414257671226507</v>
      </c>
      <c r="BX682" s="10">
        <v>0.68899999999999995</v>
      </c>
      <c r="BY682" s="10">
        <v>0.28299999999999997</v>
      </c>
      <c r="BZ682" s="10">
        <v>12.247042021569861</v>
      </c>
      <c r="CA682" s="10">
        <v>35.113999999999997</v>
      </c>
      <c r="CB682" s="10">
        <v>0.92501139292193657</v>
      </c>
      <c r="CC682" s="10">
        <v>0.72499999999999998</v>
      </c>
      <c r="CD682" s="10">
        <v>0.29699999999999999</v>
      </c>
      <c r="CE682" s="10">
        <v>12.739096618892406</v>
      </c>
      <c r="CF682" s="10">
        <v>35.508000000000003</v>
      </c>
      <c r="CG682" s="10">
        <v>0.92536386497289547</v>
      </c>
      <c r="CH682" s="10">
        <v>758</v>
      </c>
      <c r="CI682" s="10" t="s">
        <v>8</v>
      </c>
      <c r="CJ682" s="10">
        <v>0.14899999999999999</v>
      </c>
      <c r="CK682" s="10">
        <v>0.08</v>
      </c>
      <c r="CL682" s="10">
        <v>2.6198850804362763</v>
      </c>
      <c r="CM682" s="10">
        <v>37.268999999999998</v>
      </c>
      <c r="CN682" s="10">
        <v>0.88104006735999019</v>
      </c>
      <c r="CO682" s="10">
        <v>0.182</v>
      </c>
      <c r="CP682" s="10">
        <v>9.0999999999999998E-2</v>
      </c>
      <c r="CQ682" s="10">
        <v>3.2072207162150779</v>
      </c>
      <c r="CR682" s="10">
        <v>36.630000000000003</v>
      </c>
      <c r="CS682" s="10">
        <v>0.89442719099991586</v>
      </c>
      <c r="CT682" s="10">
        <v>0.182</v>
      </c>
      <c r="CU682" s="10">
        <v>9.1999999999999998E-2</v>
      </c>
      <c r="CV682" s="10">
        <v>3.1847396854349528</v>
      </c>
      <c r="CW682" s="10">
        <v>36.97</v>
      </c>
      <c r="CX682" s="10">
        <v>0.89245714394312936</v>
      </c>
      <c r="CY682" s="10">
        <v>794</v>
      </c>
      <c r="CZ682" s="10" t="s">
        <v>289</v>
      </c>
      <c r="DA682" s="10">
        <v>0.17460000000000001</v>
      </c>
      <c r="DB682" s="10">
        <v>5.0900000000000001E-2</v>
      </c>
      <c r="DC682" s="10">
        <v>10</v>
      </c>
      <c r="DD682" s="10">
        <v>10.5</v>
      </c>
      <c r="DE682" s="10">
        <v>0.96</v>
      </c>
      <c r="DF682" s="10">
        <v>0.33169999999999999</v>
      </c>
      <c r="DG682" s="10">
        <v>9.6799999999999997E-2</v>
      </c>
      <c r="DH682" s="10">
        <v>19</v>
      </c>
      <c r="DI682" s="10">
        <v>10.5</v>
      </c>
      <c r="DJ682" s="10">
        <v>0.96</v>
      </c>
      <c r="DK682" s="10">
        <v>0.44059999999999999</v>
      </c>
      <c r="DL682" s="10">
        <v>0.1285</v>
      </c>
      <c r="DM682" s="10">
        <v>25</v>
      </c>
      <c r="DN682" s="10">
        <v>10.6</v>
      </c>
      <c r="DO682" s="10">
        <v>0.96</v>
      </c>
    </row>
    <row r="683" spans="1:119" x14ac:dyDescent="0.25">
      <c r="A683" s="10">
        <v>759</v>
      </c>
      <c r="B683" s="10" t="s">
        <v>9</v>
      </c>
      <c r="R683" s="10">
        <v>759</v>
      </c>
      <c r="S683" s="10" t="s">
        <v>9</v>
      </c>
      <c r="AI683" s="10">
        <v>759</v>
      </c>
      <c r="AJ683" s="10" t="s">
        <v>9</v>
      </c>
      <c r="AZ683" s="10">
        <v>759</v>
      </c>
      <c r="BA683" s="10" t="s">
        <v>9</v>
      </c>
      <c r="BQ683" s="10">
        <v>759</v>
      </c>
      <c r="BR683" s="10" t="s">
        <v>9</v>
      </c>
      <c r="CH683" s="10">
        <v>759</v>
      </c>
      <c r="CI683" s="10" t="s">
        <v>9</v>
      </c>
      <c r="CY683" s="10">
        <v>795</v>
      </c>
      <c r="CZ683" s="10" t="s">
        <v>307</v>
      </c>
      <c r="DA683" s="10">
        <v>0.71289999999999998</v>
      </c>
      <c r="DB683" s="10">
        <v>0.14480000000000001</v>
      </c>
      <c r="DC683" s="10">
        <v>40</v>
      </c>
      <c r="DD683" s="10">
        <v>10.5</v>
      </c>
      <c r="DE683" s="10">
        <v>0.98</v>
      </c>
      <c r="DF683" s="10">
        <v>0.70609999999999995</v>
      </c>
      <c r="DG683" s="10">
        <v>0.1434</v>
      </c>
      <c r="DH683" s="10">
        <v>40</v>
      </c>
      <c r="DI683" s="10">
        <v>10.4</v>
      </c>
      <c r="DJ683" s="10">
        <v>0.98</v>
      </c>
      <c r="DK683" s="10">
        <v>0.92610000000000003</v>
      </c>
      <c r="DL683" s="10">
        <v>0.2321</v>
      </c>
      <c r="DM683" s="10">
        <v>52</v>
      </c>
      <c r="DN683" s="10">
        <v>10.6</v>
      </c>
      <c r="DO683" s="10">
        <v>0.97</v>
      </c>
    </row>
    <row r="684" spans="1:119" x14ac:dyDescent="0.25">
      <c r="A684" s="10">
        <v>760</v>
      </c>
      <c r="B684" s="10" t="s">
        <v>10</v>
      </c>
      <c r="C684" s="10">
        <v>1.22</v>
      </c>
      <c r="D684" s="10">
        <v>0.4</v>
      </c>
      <c r="E684" s="10">
        <v>71.78</v>
      </c>
      <c r="F684" s="10">
        <v>10.3</v>
      </c>
      <c r="G684" s="10">
        <v>0.95</v>
      </c>
      <c r="H684" s="10">
        <v>1.33</v>
      </c>
      <c r="I684" s="10">
        <v>0.44</v>
      </c>
      <c r="J684" s="10">
        <v>79.8</v>
      </c>
      <c r="K684" s="10">
        <v>10.1</v>
      </c>
      <c r="L684" s="10">
        <v>0.95</v>
      </c>
      <c r="M684" s="10">
        <v>1.4</v>
      </c>
      <c r="N684" s="10">
        <v>0.46</v>
      </c>
      <c r="O684" s="10">
        <v>84</v>
      </c>
      <c r="P684" s="10">
        <v>10.1</v>
      </c>
      <c r="Q684" s="10">
        <v>0.95</v>
      </c>
      <c r="R684" s="10">
        <v>760</v>
      </c>
      <c r="S684" s="10" t="s">
        <v>10</v>
      </c>
      <c r="T684" s="10">
        <v>0.09</v>
      </c>
      <c r="U684" s="10">
        <v>7.0000000000000007E-2</v>
      </c>
      <c r="V684" s="10">
        <v>6.0949999999999998</v>
      </c>
      <c r="W684" s="10">
        <v>10.8</v>
      </c>
      <c r="Y684" s="10">
        <v>0.19</v>
      </c>
      <c r="Z684" s="10">
        <v>7.0000000000000007E-2</v>
      </c>
      <c r="AA684" s="10">
        <v>10.926</v>
      </c>
      <c r="AB684" s="10">
        <v>10.7</v>
      </c>
      <c r="AD684" s="10">
        <v>0.19</v>
      </c>
      <c r="AE684" s="10">
        <v>7.0000000000000007E-2</v>
      </c>
      <c r="AF684" s="10">
        <v>10.926</v>
      </c>
      <c r="AG684" s="10">
        <v>10.7</v>
      </c>
      <c r="AI684" s="10">
        <v>760</v>
      </c>
      <c r="AJ684" s="10" t="s">
        <v>10</v>
      </c>
      <c r="AK684" s="10">
        <v>0.68375537486923743</v>
      </c>
      <c r="AL684" s="10">
        <v>0.2429189990849851</v>
      </c>
      <c r="AM684" s="10">
        <v>39.152999999999999</v>
      </c>
      <c r="AN684" s="10">
        <v>10.7</v>
      </c>
      <c r="AO684" s="10">
        <v>0.94199999999999995</v>
      </c>
      <c r="AP684" s="10">
        <v>0.78899161349804092</v>
      </c>
      <c r="AQ684" s="10">
        <v>0.21999139848642418</v>
      </c>
      <c r="AR684" s="10">
        <v>44.195999999999998</v>
      </c>
      <c r="AS684" s="10">
        <v>10.7</v>
      </c>
      <c r="AT684" s="10">
        <v>0.96299999999999997</v>
      </c>
      <c r="AU684" s="10">
        <v>0.74996334345267568</v>
      </c>
      <c r="AV684" s="10">
        <v>0.20651442091729155</v>
      </c>
      <c r="AW684" s="10">
        <v>41.972999999999999</v>
      </c>
      <c r="AX684" s="10">
        <v>10.7</v>
      </c>
      <c r="AY684" s="10">
        <v>0.96399999999999997</v>
      </c>
      <c r="AZ684" s="10">
        <v>760</v>
      </c>
      <c r="BA684" s="10" t="s">
        <v>10</v>
      </c>
      <c r="BB684" s="10">
        <v>0.16178977448768389</v>
      </c>
      <c r="BC684" s="10">
        <v>6.0093346098951173E-2</v>
      </c>
      <c r="BD684" s="10">
        <v>9.2263999999999999</v>
      </c>
      <c r="BE684" s="10">
        <v>10.8</v>
      </c>
      <c r="BF684" s="10">
        <v>0.93700000000000006</v>
      </c>
      <c r="BG684" s="10">
        <v>0.24189759012916254</v>
      </c>
      <c r="BH684" s="10">
        <v>7.8080869780255316E-2</v>
      </c>
      <c r="BI684" s="10">
        <v>13.715400000000001</v>
      </c>
      <c r="BJ684" s="10">
        <v>10.7</v>
      </c>
      <c r="BK684" s="10">
        <v>0.95199999999999996</v>
      </c>
      <c r="BL684" s="10">
        <v>0.20927254979102156</v>
      </c>
      <c r="BM684" s="10">
        <v>6.420862463965811E-2</v>
      </c>
      <c r="BN684" s="10">
        <v>11.811500000000001</v>
      </c>
      <c r="BO684" s="10">
        <v>10.7</v>
      </c>
      <c r="BP684" s="10">
        <v>0.95599999999999996</v>
      </c>
      <c r="BQ684" s="10">
        <v>760</v>
      </c>
      <c r="BR684" s="10" t="s">
        <v>10</v>
      </c>
      <c r="BS684" s="10">
        <v>0.53</v>
      </c>
      <c r="BT684" s="10">
        <v>0.184</v>
      </c>
      <c r="BU684" s="10">
        <v>29.991800000000001</v>
      </c>
      <c r="BV684" s="10">
        <v>10.8</v>
      </c>
      <c r="BW684" s="10">
        <v>0.94499999999999995</v>
      </c>
      <c r="BX684" s="10">
        <v>0.68100000000000005</v>
      </c>
      <c r="BY684" s="10">
        <v>0.24</v>
      </c>
      <c r="BZ684" s="10">
        <v>38.960500000000003</v>
      </c>
      <c r="CA684" s="10">
        <v>10.7</v>
      </c>
      <c r="CB684" s="10">
        <v>0.94299999999999995</v>
      </c>
      <c r="CC684" s="10">
        <v>0.71599999999999997</v>
      </c>
      <c r="CD684" s="10">
        <v>0.252</v>
      </c>
      <c r="CE684" s="10">
        <v>40.956899999999997</v>
      </c>
      <c r="CF684" s="10">
        <v>10.7</v>
      </c>
      <c r="CG684" s="10">
        <v>0.94299999999999995</v>
      </c>
      <c r="CH684" s="10">
        <v>760</v>
      </c>
      <c r="CI684" s="10" t="s">
        <v>10</v>
      </c>
      <c r="CJ684" s="10">
        <v>0.14099999999999999</v>
      </c>
      <c r="CK684" s="10">
        <v>4.8000000000000001E-2</v>
      </c>
      <c r="CL684" s="10">
        <v>7.9623999999999997</v>
      </c>
      <c r="CM684" s="10">
        <v>10.8</v>
      </c>
      <c r="CN684" s="10">
        <v>0.94699999999999995</v>
      </c>
      <c r="CO684" s="10">
        <v>0.17499999999999999</v>
      </c>
      <c r="CP684" s="10">
        <v>0.06</v>
      </c>
      <c r="CQ684" s="10">
        <v>9.9822000000000006</v>
      </c>
      <c r="CR684" s="10">
        <v>10.7</v>
      </c>
      <c r="CS684" s="10">
        <v>0.94599999999999995</v>
      </c>
      <c r="CT684" s="10">
        <v>0.17499999999999999</v>
      </c>
      <c r="CU684" s="10">
        <v>0.06</v>
      </c>
      <c r="CV684" s="10">
        <v>9.9822000000000006</v>
      </c>
      <c r="CW684" s="10">
        <v>10.7</v>
      </c>
      <c r="CX684" s="10">
        <v>0.94599999999999995</v>
      </c>
      <c r="CY684" s="10">
        <v>796</v>
      </c>
      <c r="CZ684" s="10" t="s">
        <v>292</v>
      </c>
      <c r="DA684" s="10">
        <v>0.5292</v>
      </c>
      <c r="DB684" s="10">
        <v>0.1326</v>
      </c>
      <c r="DC684" s="10">
        <v>30</v>
      </c>
      <c r="DD684" s="10">
        <v>10.5</v>
      </c>
      <c r="DE684" s="10">
        <v>0.97</v>
      </c>
      <c r="DF684" s="10">
        <v>0.61160000000000003</v>
      </c>
      <c r="DG684" s="10">
        <v>0.15329999999999999</v>
      </c>
      <c r="DH684" s="10">
        <v>35</v>
      </c>
      <c r="DI684" s="10">
        <v>10.4</v>
      </c>
      <c r="DJ684" s="10">
        <v>0.97</v>
      </c>
      <c r="DK684" s="10">
        <v>0.6169</v>
      </c>
      <c r="DL684" s="10">
        <v>0.1799</v>
      </c>
      <c r="DM684" s="10">
        <v>35</v>
      </c>
      <c r="DN684" s="10">
        <v>10.6</v>
      </c>
      <c r="DO684" s="10">
        <v>0.96</v>
      </c>
    </row>
    <row r="685" spans="1:119" x14ac:dyDescent="0.25">
      <c r="A685" s="10">
        <v>761</v>
      </c>
      <c r="B685" s="10" t="s">
        <v>11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761</v>
      </c>
      <c r="S685" s="10" t="s">
        <v>11</v>
      </c>
      <c r="AI685" s="10">
        <v>761</v>
      </c>
      <c r="AJ685" s="10" t="s">
        <v>11</v>
      </c>
      <c r="AZ685" s="10">
        <v>761</v>
      </c>
      <c r="BA685" s="10" t="s">
        <v>11</v>
      </c>
      <c r="BQ685" s="10">
        <v>761</v>
      </c>
      <c r="BR685" s="10" t="s">
        <v>11</v>
      </c>
      <c r="CH685" s="10">
        <v>761</v>
      </c>
      <c r="CI685" s="10" t="s">
        <v>11</v>
      </c>
      <c r="CY685" s="10">
        <v>797</v>
      </c>
      <c r="CZ685" s="10" t="s">
        <v>297</v>
      </c>
      <c r="DA685" s="10">
        <v>1.7100000000000001E-2</v>
      </c>
      <c r="DB685" s="10">
        <v>6.1999999999999998E-3</v>
      </c>
      <c r="DC685" s="10">
        <v>1</v>
      </c>
      <c r="DD685" s="10">
        <v>10.5</v>
      </c>
      <c r="DE685" s="10">
        <v>0.94</v>
      </c>
      <c r="DF685" s="10">
        <v>0.3725</v>
      </c>
      <c r="DG685" s="10">
        <v>0.13519999999999999</v>
      </c>
      <c r="DH685" s="10">
        <v>22</v>
      </c>
      <c r="DI685" s="10">
        <v>10.4</v>
      </c>
      <c r="DJ685" s="10">
        <v>0.94</v>
      </c>
      <c r="DK685" s="10">
        <v>1.7999999999999999E-2</v>
      </c>
      <c r="DL685" s="10">
        <v>3.7000000000000002E-3</v>
      </c>
      <c r="DM685" s="10">
        <v>1</v>
      </c>
      <c r="DN685" s="10">
        <v>10.6</v>
      </c>
      <c r="DO685" s="10">
        <v>0.98</v>
      </c>
    </row>
    <row r="686" spans="1:119" x14ac:dyDescent="0.25">
      <c r="A686" s="10">
        <v>762</v>
      </c>
      <c r="B686" s="10" t="s">
        <v>285</v>
      </c>
      <c r="C686" s="10">
        <v>0.08</v>
      </c>
      <c r="D686" s="10">
        <v>0.03</v>
      </c>
      <c r="E686" s="10">
        <v>4.8499999999999996</v>
      </c>
      <c r="F686" s="10">
        <v>10.3</v>
      </c>
      <c r="G686" s="10">
        <v>0.93</v>
      </c>
      <c r="H686" s="10">
        <v>0.08</v>
      </c>
      <c r="I686" s="10">
        <v>0.03</v>
      </c>
      <c r="J686" s="10">
        <v>4.75</v>
      </c>
      <c r="K686" s="10">
        <v>10.1</v>
      </c>
      <c r="L686" s="10">
        <v>0.93</v>
      </c>
      <c r="M686" s="10">
        <v>0.08</v>
      </c>
      <c r="N686" s="10">
        <v>0.03</v>
      </c>
      <c r="O686" s="10">
        <v>5</v>
      </c>
      <c r="P686" s="10">
        <v>10.1</v>
      </c>
      <c r="Q686" s="10">
        <v>0.93</v>
      </c>
      <c r="R686" s="10">
        <v>762</v>
      </c>
      <c r="S686" s="10" t="s">
        <v>285</v>
      </c>
      <c r="T686" s="10">
        <v>2.5100000000000001E-2</v>
      </c>
      <c r="U686" s="10">
        <v>1.52E-2</v>
      </c>
      <c r="V686" s="10">
        <v>1.5666</v>
      </c>
      <c r="W686" s="10">
        <v>10.8</v>
      </c>
      <c r="Y686" s="10">
        <v>4.65E-2</v>
      </c>
      <c r="Z686" s="10">
        <v>1.5100000000000001E-2</v>
      </c>
      <c r="AA686" s="10">
        <v>2.6404000000000001</v>
      </c>
      <c r="AB686" s="10">
        <v>10.7</v>
      </c>
      <c r="AD686" s="10">
        <v>4.2200000000000001E-2</v>
      </c>
      <c r="AE686" s="10">
        <v>1.3299999999999999E-2</v>
      </c>
      <c r="AF686" s="10">
        <v>2.3856000000000002</v>
      </c>
      <c r="AG686" s="10">
        <v>10.7</v>
      </c>
      <c r="AI686" s="10">
        <v>762</v>
      </c>
      <c r="AJ686" s="10" t="s">
        <v>285</v>
      </c>
      <c r="AK686" s="10">
        <v>0.1265</v>
      </c>
      <c r="AL686" s="10">
        <v>5.3900000000000003E-2</v>
      </c>
      <c r="AM686" s="10">
        <v>7.4194000000000004</v>
      </c>
      <c r="AN686" s="10">
        <v>10.7</v>
      </c>
      <c r="AO686" s="10">
        <v>0.92</v>
      </c>
      <c r="AP686" s="10">
        <v>0.1409</v>
      </c>
      <c r="AQ686" s="10">
        <v>0.06</v>
      </c>
      <c r="AR686" s="10">
        <v>8.2630999999999997</v>
      </c>
      <c r="AS686" s="10">
        <v>10.7</v>
      </c>
      <c r="AT686" s="10">
        <v>0.92</v>
      </c>
      <c r="AU686" s="10">
        <v>0.1447</v>
      </c>
      <c r="AV686" s="10">
        <v>4.7500000000000001E-2</v>
      </c>
      <c r="AW686" s="10">
        <v>8.2184000000000008</v>
      </c>
      <c r="AX686" s="10">
        <v>10.7</v>
      </c>
      <c r="AY686" s="10">
        <v>0.95</v>
      </c>
      <c r="AZ686" s="10">
        <v>762</v>
      </c>
      <c r="BA686" s="10" t="s">
        <v>285</v>
      </c>
      <c r="BB686" s="10">
        <v>1.72E-2</v>
      </c>
      <c r="BC686" s="10">
        <v>7.3000000000000001E-3</v>
      </c>
      <c r="BD686" s="10">
        <v>1</v>
      </c>
      <c r="BE686" s="10">
        <v>10.8</v>
      </c>
      <c r="BF686" s="10">
        <v>0.92</v>
      </c>
      <c r="BG686" s="10">
        <v>3.4099999999999998E-2</v>
      </c>
      <c r="BH686" s="10">
        <v>1.4500000000000001E-2</v>
      </c>
      <c r="BI686" s="10">
        <v>2</v>
      </c>
      <c r="BJ686" s="10">
        <v>10.7</v>
      </c>
      <c r="BK686" s="10">
        <v>0.92</v>
      </c>
      <c r="BL686" s="10">
        <v>3.5200000000000002E-2</v>
      </c>
      <c r="BM686" s="10">
        <v>1.1599999999999999E-2</v>
      </c>
      <c r="BN686" s="10">
        <v>2</v>
      </c>
      <c r="BO686" s="10">
        <v>10.7</v>
      </c>
      <c r="BP686" s="10">
        <v>0.95</v>
      </c>
      <c r="BQ686" s="10">
        <v>762</v>
      </c>
      <c r="BR686" s="10" t="s">
        <v>285</v>
      </c>
      <c r="BS686" s="10">
        <v>5.28E-2</v>
      </c>
      <c r="BT686" s="10">
        <v>1.9099999999999999E-2</v>
      </c>
      <c r="BU686" s="10">
        <v>3</v>
      </c>
      <c r="BV686" s="10">
        <v>10.8</v>
      </c>
      <c r="BW686" s="10">
        <v>0.94</v>
      </c>
      <c r="BX686" s="10">
        <v>8.7099999999999997E-2</v>
      </c>
      <c r="BY686" s="10">
        <v>3.1600000000000003E-2</v>
      </c>
      <c r="BZ686" s="10">
        <v>5</v>
      </c>
      <c r="CA686" s="10">
        <v>10.7</v>
      </c>
      <c r="CB686" s="10">
        <v>0.94</v>
      </c>
      <c r="CC686" s="10">
        <v>0.1045</v>
      </c>
      <c r="CD686" s="10">
        <v>3.7900000000000003E-2</v>
      </c>
      <c r="CE686" s="10">
        <v>6</v>
      </c>
      <c r="CF686" s="10">
        <v>10.7</v>
      </c>
      <c r="CG686" s="10">
        <v>0.94</v>
      </c>
      <c r="CH686" s="10">
        <v>762</v>
      </c>
      <c r="CI686" s="10" t="s">
        <v>285</v>
      </c>
      <c r="CJ686" s="10">
        <v>1.7600000000000001E-2</v>
      </c>
      <c r="CK686" s="10">
        <v>6.4000000000000003E-3</v>
      </c>
      <c r="CL686" s="10">
        <v>1</v>
      </c>
      <c r="CM686" s="10">
        <v>10.8</v>
      </c>
      <c r="CN686" s="10">
        <v>0.94</v>
      </c>
      <c r="CO686" s="10">
        <v>3.4799999999999998E-2</v>
      </c>
      <c r="CP686" s="10">
        <v>1.26E-2</v>
      </c>
      <c r="CQ686" s="10">
        <v>2</v>
      </c>
      <c r="CR686" s="10">
        <v>10.7</v>
      </c>
      <c r="CS686" s="10">
        <v>0.94</v>
      </c>
      <c r="CT686" s="10">
        <v>3.4799999999999998E-2</v>
      </c>
      <c r="CU686" s="10">
        <v>1.26E-2</v>
      </c>
      <c r="CV686" s="10">
        <v>2</v>
      </c>
      <c r="CW686" s="10">
        <v>10.7</v>
      </c>
      <c r="CX686" s="10">
        <v>0.94</v>
      </c>
      <c r="CY686" s="10">
        <v>798</v>
      </c>
      <c r="CZ686" s="10" t="s">
        <v>298</v>
      </c>
      <c r="DA686" s="10">
        <v>1.7999999999999999E-2</v>
      </c>
      <c r="DB686" s="10">
        <v>2.5999999999999999E-3</v>
      </c>
      <c r="DC686" s="10">
        <v>1</v>
      </c>
      <c r="DD686" s="10">
        <v>10.5</v>
      </c>
      <c r="DE686" s="10">
        <v>0.99</v>
      </c>
      <c r="DF686" s="10">
        <v>1.78E-2</v>
      </c>
      <c r="DG686" s="10">
        <v>2.5000000000000001E-3</v>
      </c>
      <c r="DH686" s="10">
        <v>1</v>
      </c>
      <c r="DI686" s="10">
        <v>10.4</v>
      </c>
      <c r="DJ686" s="10">
        <v>0.99</v>
      </c>
      <c r="DK686" s="10">
        <v>1.8200000000000001E-2</v>
      </c>
      <c r="DL686" s="10">
        <v>2.5999999999999999E-3</v>
      </c>
      <c r="DM686" s="10">
        <v>1</v>
      </c>
      <c r="DN686" s="10">
        <v>10.6</v>
      </c>
      <c r="DO686" s="10">
        <v>0.99</v>
      </c>
    </row>
    <row r="687" spans="1:119" x14ac:dyDescent="0.25">
      <c r="A687" s="10">
        <v>763</v>
      </c>
      <c r="B687" s="10" t="s">
        <v>304</v>
      </c>
      <c r="C687" s="10">
        <v>0.13</v>
      </c>
      <c r="D687" s="10">
        <v>0.04</v>
      </c>
      <c r="E687" s="10">
        <v>7.76</v>
      </c>
      <c r="F687" s="10">
        <v>10.3</v>
      </c>
      <c r="G687" s="10">
        <v>0.96</v>
      </c>
      <c r="H687" s="10">
        <v>0.19</v>
      </c>
      <c r="I687" s="10">
        <v>0.06</v>
      </c>
      <c r="J687" s="10">
        <v>11.4</v>
      </c>
      <c r="K687" s="10">
        <v>10.1</v>
      </c>
      <c r="L687" s="10">
        <v>0.96</v>
      </c>
      <c r="M687" s="10">
        <v>0.17</v>
      </c>
      <c r="N687" s="10">
        <v>0.05</v>
      </c>
      <c r="O687" s="10">
        <v>10</v>
      </c>
      <c r="P687" s="10">
        <v>10.1</v>
      </c>
      <c r="Q687" s="10">
        <v>0.96</v>
      </c>
      <c r="R687" s="10">
        <v>763</v>
      </c>
      <c r="S687" s="10" t="s">
        <v>304</v>
      </c>
      <c r="T687" s="10">
        <v>2.3800000000000002E-2</v>
      </c>
      <c r="U687" s="10">
        <v>1.72E-2</v>
      </c>
      <c r="V687" s="10">
        <v>1.5684</v>
      </c>
      <c r="W687" s="10">
        <v>10.8</v>
      </c>
      <c r="Y687" s="10">
        <v>4.3700000000000003E-2</v>
      </c>
      <c r="Z687" s="10">
        <v>1.6899999999999998E-2</v>
      </c>
      <c r="AA687" s="10">
        <v>2.5268999999999999</v>
      </c>
      <c r="AB687" s="10">
        <v>10.7</v>
      </c>
      <c r="AD687" s="10">
        <v>3.9600000000000003E-2</v>
      </c>
      <c r="AE687" s="10">
        <v>1.49E-2</v>
      </c>
      <c r="AF687" s="10">
        <v>2.2810000000000001</v>
      </c>
      <c r="AG687" s="10">
        <v>10.7</v>
      </c>
      <c r="AI687" s="10">
        <v>763</v>
      </c>
      <c r="AJ687" s="10" t="s">
        <v>304</v>
      </c>
      <c r="AK687" s="10">
        <v>5.4800000000000001E-2</v>
      </c>
      <c r="AL687" s="10">
        <v>2.1700000000000001E-2</v>
      </c>
      <c r="AM687" s="10">
        <v>3.1802999999999999</v>
      </c>
      <c r="AN687" s="10">
        <v>10.7</v>
      </c>
      <c r="AO687" s="10">
        <v>0.93</v>
      </c>
      <c r="AP687" s="10">
        <v>7.1199999999999999E-2</v>
      </c>
      <c r="AQ687" s="10">
        <v>2.81E-2</v>
      </c>
      <c r="AR687" s="10">
        <v>4.1300999999999997</v>
      </c>
      <c r="AS687" s="10">
        <v>10.7</v>
      </c>
      <c r="AT687" s="10">
        <v>0.93</v>
      </c>
      <c r="AU687" s="10">
        <v>7.0099999999999996E-2</v>
      </c>
      <c r="AV687" s="10">
        <v>2.9899999999999999E-2</v>
      </c>
      <c r="AW687" s="10">
        <v>4.1113999999999997</v>
      </c>
      <c r="AX687" s="10">
        <v>10.7</v>
      </c>
      <c r="AY687" s="10">
        <v>0.92</v>
      </c>
      <c r="AZ687" s="10">
        <v>763</v>
      </c>
      <c r="BA687" s="10" t="s">
        <v>304</v>
      </c>
      <c r="BB687" s="10">
        <v>1.7399999999999999E-2</v>
      </c>
      <c r="BC687" s="10">
        <v>6.8999999999999999E-3</v>
      </c>
      <c r="BD687" s="10">
        <v>1</v>
      </c>
      <c r="BE687" s="10">
        <v>10.8</v>
      </c>
      <c r="BF687" s="10">
        <v>0.93</v>
      </c>
      <c r="BG687" s="10">
        <v>1.72E-2</v>
      </c>
      <c r="BH687" s="10">
        <v>6.7999999999999996E-3</v>
      </c>
      <c r="BI687" s="10">
        <v>1</v>
      </c>
      <c r="BJ687" s="10">
        <v>10.7</v>
      </c>
      <c r="BK687" s="10">
        <v>0.93</v>
      </c>
      <c r="BL687" s="10">
        <v>1.7100000000000001E-2</v>
      </c>
      <c r="BM687" s="10">
        <v>7.3000000000000001E-3</v>
      </c>
      <c r="BN687" s="10">
        <v>1</v>
      </c>
      <c r="BO687" s="10">
        <v>10.7</v>
      </c>
      <c r="BP687" s="10">
        <v>0.92</v>
      </c>
      <c r="BQ687" s="10">
        <v>763</v>
      </c>
      <c r="BR687" s="10" t="s">
        <v>304</v>
      </c>
      <c r="BS687" s="10">
        <v>5.33E-2</v>
      </c>
      <c r="BT687" s="10">
        <v>1.7500000000000002E-2</v>
      </c>
      <c r="BU687" s="10">
        <v>3</v>
      </c>
      <c r="BV687" s="10">
        <v>10.8</v>
      </c>
      <c r="BW687" s="10">
        <v>0.95</v>
      </c>
      <c r="BX687" s="10">
        <v>7.0400000000000004E-2</v>
      </c>
      <c r="BY687" s="10">
        <v>2.3099999999999999E-2</v>
      </c>
      <c r="BZ687" s="10">
        <v>4</v>
      </c>
      <c r="CA687" s="10">
        <v>10.7</v>
      </c>
      <c r="CB687" s="10">
        <v>0.95</v>
      </c>
      <c r="CC687" s="10">
        <v>8.7999999999999995E-2</v>
      </c>
      <c r="CD687" s="10">
        <v>2.8899999999999999E-2</v>
      </c>
      <c r="CE687" s="10">
        <v>5</v>
      </c>
      <c r="CF687" s="10">
        <v>10.7</v>
      </c>
      <c r="CG687" s="10">
        <v>0.95</v>
      </c>
      <c r="CH687" s="10">
        <v>763</v>
      </c>
      <c r="CI687" s="10" t="s">
        <v>304</v>
      </c>
      <c r="CJ687" s="10">
        <v>1.78E-2</v>
      </c>
      <c r="CK687" s="10">
        <v>5.7999999999999996E-3</v>
      </c>
      <c r="CL687" s="10">
        <v>1</v>
      </c>
      <c r="CM687" s="10">
        <v>10.8</v>
      </c>
      <c r="CN687" s="10">
        <v>0.95</v>
      </c>
      <c r="CO687" s="10">
        <v>1.7600000000000001E-2</v>
      </c>
      <c r="CP687" s="10">
        <v>5.7999999999999996E-3</v>
      </c>
      <c r="CQ687" s="10">
        <v>1</v>
      </c>
      <c r="CR687" s="10">
        <v>10.7</v>
      </c>
      <c r="CS687" s="10">
        <v>0.95</v>
      </c>
      <c r="CT687" s="10">
        <v>1.7600000000000001E-2</v>
      </c>
      <c r="CU687" s="10">
        <v>5.7999999999999996E-3</v>
      </c>
      <c r="CV687" s="10">
        <v>1</v>
      </c>
      <c r="CW687" s="10">
        <v>10.7</v>
      </c>
      <c r="CX687" s="10">
        <v>0.95</v>
      </c>
      <c r="CY687" s="10">
        <v>799</v>
      </c>
      <c r="CZ687" s="10" t="s">
        <v>130</v>
      </c>
      <c r="DA687" s="10">
        <v>-0.998</v>
      </c>
      <c r="DB687" s="10">
        <v>-0.41399999999999998</v>
      </c>
      <c r="DC687" s="10">
        <v>-15.923561589042126</v>
      </c>
      <c r="DD687" s="10">
        <v>39.174999999999997</v>
      </c>
      <c r="DE687" s="10">
        <v>0.92367820631222697</v>
      </c>
      <c r="DF687" s="10">
        <v>-1.0229999999999999</v>
      </c>
      <c r="DG687" s="10">
        <v>-0.41899999999999998</v>
      </c>
      <c r="DH687" s="10">
        <v>-16.939599027778947</v>
      </c>
      <c r="DI687" s="10">
        <v>37.677999999999997</v>
      </c>
      <c r="DJ687" s="10">
        <v>0.92538837296134824</v>
      </c>
      <c r="DK687" s="10">
        <v>-1.474</v>
      </c>
      <c r="DL687" s="10">
        <v>-0.54400000000000004</v>
      </c>
      <c r="DM687" s="10">
        <v>-24.813233478058052</v>
      </c>
      <c r="DN687" s="10">
        <v>36.558</v>
      </c>
      <c r="DO687" s="10">
        <v>0.93814737049169705</v>
      </c>
    </row>
    <row r="688" spans="1:119" x14ac:dyDescent="0.25">
      <c r="A688" s="10">
        <v>764</v>
      </c>
      <c r="B688" s="10" t="s">
        <v>287</v>
      </c>
      <c r="C688" s="10">
        <v>0.57999999999999996</v>
      </c>
      <c r="D688" s="10">
        <v>0.28000000000000003</v>
      </c>
      <c r="E688" s="10">
        <v>35.89</v>
      </c>
      <c r="F688" s="10">
        <v>10.3</v>
      </c>
      <c r="G688" s="10">
        <v>0.9</v>
      </c>
      <c r="H688" s="10">
        <v>0.63</v>
      </c>
      <c r="I688" s="10">
        <v>0.3</v>
      </c>
      <c r="J688" s="10">
        <v>39.9</v>
      </c>
      <c r="K688" s="10">
        <v>10.1</v>
      </c>
      <c r="L688" s="10">
        <v>0.9</v>
      </c>
      <c r="M688" s="10">
        <v>0.66</v>
      </c>
      <c r="N688" s="10">
        <v>0.32</v>
      </c>
      <c r="O688" s="10">
        <v>42</v>
      </c>
      <c r="P688" s="10">
        <v>10.1</v>
      </c>
      <c r="Q688" s="10">
        <v>0.9</v>
      </c>
      <c r="R688" s="10">
        <v>764</v>
      </c>
      <c r="S688" s="10" t="s">
        <v>287</v>
      </c>
      <c r="T688" s="10">
        <v>9.1999999999999998E-3</v>
      </c>
      <c r="U688" s="10">
        <v>7.1999999999999998E-3</v>
      </c>
      <c r="V688" s="10">
        <v>0.62470000000000003</v>
      </c>
      <c r="W688" s="10">
        <v>10.8</v>
      </c>
      <c r="Y688" s="10">
        <v>1.6899999999999998E-2</v>
      </c>
      <c r="Z688" s="10">
        <v>8.0000000000000002E-3</v>
      </c>
      <c r="AA688" s="10">
        <v>1.0095000000000001</v>
      </c>
      <c r="AB688" s="10">
        <v>10.7</v>
      </c>
      <c r="AD688" s="10">
        <v>1.5299999999999999E-2</v>
      </c>
      <c r="AE688" s="10">
        <v>7.0000000000000001E-3</v>
      </c>
      <c r="AF688" s="10">
        <v>0.90990000000000004</v>
      </c>
      <c r="AG688" s="10">
        <v>10.7</v>
      </c>
      <c r="AI688" s="10">
        <v>764</v>
      </c>
      <c r="AJ688" s="10" t="s">
        <v>287</v>
      </c>
      <c r="AK688" s="10">
        <v>3.6499999999999998E-2</v>
      </c>
      <c r="AL688" s="10">
        <v>1.4500000000000001E-2</v>
      </c>
      <c r="AM688" s="10">
        <v>2.1192000000000002</v>
      </c>
      <c r="AN688" s="10">
        <v>10.7</v>
      </c>
      <c r="AO688" s="10">
        <v>0.93</v>
      </c>
      <c r="AP688" s="10">
        <v>3.56E-2</v>
      </c>
      <c r="AQ688" s="10">
        <v>1.41E-2</v>
      </c>
      <c r="AR688" s="10">
        <v>2.0659999999999998</v>
      </c>
      <c r="AS688" s="10">
        <v>10.7</v>
      </c>
      <c r="AT688" s="10">
        <v>0.93</v>
      </c>
      <c r="AU688" s="10">
        <v>3.5400000000000001E-2</v>
      </c>
      <c r="AV688" s="10">
        <v>1.4E-2</v>
      </c>
      <c r="AW688" s="10">
        <v>2.0537999999999998</v>
      </c>
      <c r="AX688" s="10">
        <v>10.7</v>
      </c>
      <c r="AY688" s="10">
        <v>0.93</v>
      </c>
      <c r="AZ688" s="10">
        <v>764</v>
      </c>
      <c r="BA688" s="10" t="s">
        <v>287</v>
      </c>
      <c r="BB688" s="10">
        <v>1.7399999999999999E-2</v>
      </c>
      <c r="BC688" s="10">
        <v>6.8999999999999999E-3</v>
      </c>
      <c r="BD688" s="10">
        <v>1</v>
      </c>
      <c r="BE688" s="10">
        <v>10.8</v>
      </c>
      <c r="BF688" s="10">
        <v>0.93</v>
      </c>
      <c r="BG688" s="10">
        <v>1.72E-2</v>
      </c>
      <c r="BH688" s="10">
        <v>6.7999999999999996E-3</v>
      </c>
      <c r="BI688" s="10">
        <v>1</v>
      </c>
      <c r="BJ688" s="10">
        <v>10.7</v>
      </c>
      <c r="BK688" s="10">
        <v>0.93</v>
      </c>
      <c r="BL688" s="10">
        <v>1.72E-2</v>
      </c>
      <c r="BM688" s="10">
        <v>6.7999999999999996E-3</v>
      </c>
      <c r="BN688" s="10">
        <v>1</v>
      </c>
      <c r="BO688" s="10">
        <v>10.7</v>
      </c>
      <c r="BP688" s="10">
        <v>0.93</v>
      </c>
      <c r="BQ688" s="10">
        <v>764</v>
      </c>
      <c r="BR688" s="10" t="s">
        <v>287</v>
      </c>
      <c r="BS688" s="10">
        <v>3.5499999999999997E-2</v>
      </c>
      <c r="BT688" s="10">
        <v>1.17E-2</v>
      </c>
      <c r="BU688" s="10">
        <v>2</v>
      </c>
      <c r="BV688" s="10">
        <v>10.8</v>
      </c>
      <c r="BW688" s="10">
        <v>0.95</v>
      </c>
      <c r="BX688" s="10">
        <v>3.5200000000000002E-2</v>
      </c>
      <c r="BY688" s="10">
        <v>1.1599999999999999E-2</v>
      </c>
      <c r="BZ688" s="10">
        <v>2</v>
      </c>
      <c r="CA688" s="10">
        <v>10.7</v>
      </c>
      <c r="CB688" s="10">
        <v>0.95</v>
      </c>
      <c r="CC688" s="10">
        <v>3.5200000000000002E-2</v>
      </c>
      <c r="CD688" s="10">
        <v>1.1599999999999999E-2</v>
      </c>
      <c r="CE688" s="10">
        <v>2</v>
      </c>
      <c r="CF688" s="10">
        <v>10.7</v>
      </c>
      <c r="CG688" s="10">
        <v>0.95</v>
      </c>
      <c r="CH688" s="10">
        <v>764</v>
      </c>
      <c r="CI688" s="10" t="s">
        <v>287</v>
      </c>
      <c r="CJ688" s="10">
        <v>1.78E-2</v>
      </c>
      <c r="CK688" s="10">
        <v>5.7999999999999996E-3</v>
      </c>
      <c r="CL688" s="10">
        <v>1</v>
      </c>
      <c r="CM688" s="10">
        <v>10.8</v>
      </c>
      <c r="CN688" s="10">
        <v>0.95</v>
      </c>
      <c r="CO688" s="10">
        <v>1.7600000000000001E-2</v>
      </c>
      <c r="CP688" s="10">
        <v>5.7999999999999996E-3</v>
      </c>
      <c r="CQ688" s="10">
        <v>1</v>
      </c>
      <c r="CR688" s="10">
        <v>10.7</v>
      </c>
      <c r="CS688" s="10">
        <v>0.95</v>
      </c>
      <c r="CT688" s="10">
        <v>1.7600000000000001E-2</v>
      </c>
      <c r="CU688" s="10">
        <v>5.7999999999999996E-3</v>
      </c>
      <c r="CV688" s="10">
        <v>1</v>
      </c>
      <c r="CW688" s="10">
        <v>10.7</v>
      </c>
      <c r="CX688" s="10">
        <v>0.95</v>
      </c>
      <c r="CY688" s="10">
        <v>800</v>
      </c>
      <c r="CZ688" s="10" t="s">
        <v>8</v>
      </c>
      <c r="DA688" s="10">
        <v>0.998</v>
      </c>
      <c r="DB688" s="10">
        <v>0.41399999999999998</v>
      </c>
      <c r="DC688" s="10">
        <v>15.923561589042126</v>
      </c>
      <c r="DD688" s="10">
        <v>39.174999999999997</v>
      </c>
      <c r="DE688" s="10">
        <v>0.92367820631222697</v>
      </c>
      <c r="DF688" s="10">
        <v>1.0229999999999999</v>
      </c>
      <c r="DG688" s="10">
        <v>0.41899999999999998</v>
      </c>
      <c r="DH688" s="10">
        <v>16.939599027778947</v>
      </c>
      <c r="DI688" s="10">
        <v>37.677999999999997</v>
      </c>
      <c r="DJ688" s="10">
        <v>0.92538837296134824</v>
      </c>
      <c r="DK688" s="10">
        <v>1.474</v>
      </c>
      <c r="DL688" s="10">
        <v>0.54400000000000004</v>
      </c>
      <c r="DM688" s="10">
        <v>24.813233478058052</v>
      </c>
      <c r="DN688" s="10">
        <v>36.558</v>
      </c>
      <c r="DO688" s="10">
        <v>0.93814737049169705</v>
      </c>
    </row>
    <row r="689" spans="1:119" x14ac:dyDescent="0.25">
      <c r="A689" s="10">
        <v>765</v>
      </c>
      <c r="B689" s="10" t="s">
        <v>305</v>
      </c>
      <c r="C689" s="10">
        <v>0.03</v>
      </c>
      <c r="D689" s="10">
        <v>0.01</v>
      </c>
      <c r="E689" s="10">
        <v>1.94</v>
      </c>
      <c r="F689" s="10">
        <v>10.3</v>
      </c>
      <c r="G689" s="10">
        <v>0.91</v>
      </c>
      <c r="H689" s="10">
        <v>0.03</v>
      </c>
      <c r="I689" s="10">
        <v>0.01</v>
      </c>
      <c r="J689" s="10">
        <v>1.9</v>
      </c>
      <c r="K689" s="10">
        <v>10.1</v>
      </c>
      <c r="L689" s="10">
        <v>0.91</v>
      </c>
      <c r="M689" s="10">
        <v>0.03</v>
      </c>
      <c r="N689" s="10">
        <v>0.01</v>
      </c>
      <c r="O689" s="10">
        <v>2</v>
      </c>
      <c r="P689" s="10">
        <v>10.1</v>
      </c>
      <c r="Q689" s="10">
        <v>0.91</v>
      </c>
      <c r="R689" s="10">
        <v>765</v>
      </c>
      <c r="S689" s="10" t="s">
        <v>305</v>
      </c>
      <c r="T689" s="10">
        <v>9.2999999999999992E-3</v>
      </c>
      <c r="U689" s="10">
        <v>7.3000000000000001E-3</v>
      </c>
      <c r="V689" s="10">
        <v>0.63160000000000005</v>
      </c>
      <c r="W689" s="10">
        <v>10.8</v>
      </c>
      <c r="Y689" s="10">
        <v>1.7100000000000001E-2</v>
      </c>
      <c r="Z689" s="10">
        <v>7.6E-3</v>
      </c>
      <c r="AA689" s="10">
        <v>1.0099</v>
      </c>
      <c r="AB689" s="10">
        <v>10.7</v>
      </c>
      <c r="AD689" s="10">
        <v>1.55E-2</v>
      </c>
      <c r="AE689" s="10">
        <v>6.7000000000000002E-3</v>
      </c>
      <c r="AF689" s="10">
        <v>0.91080000000000005</v>
      </c>
      <c r="AG689" s="10">
        <v>10.7</v>
      </c>
      <c r="AI689" s="10">
        <v>765</v>
      </c>
      <c r="AJ689" s="10" t="s">
        <v>305</v>
      </c>
      <c r="AK689" s="10">
        <v>3.5000000000000003E-2</v>
      </c>
      <c r="AL689" s="10">
        <v>1.7899999999999999E-2</v>
      </c>
      <c r="AM689" s="10">
        <v>2.1211000000000002</v>
      </c>
      <c r="AN689" s="10">
        <v>10.7</v>
      </c>
      <c r="AO689" s="10">
        <v>0.89</v>
      </c>
      <c r="AP689" s="10">
        <v>3.4099999999999998E-2</v>
      </c>
      <c r="AQ689" s="10">
        <v>1.7500000000000002E-2</v>
      </c>
      <c r="AR689" s="10">
        <v>2.0680999999999998</v>
      </c>
      <c r="AS689" s="10">
        <v>10.7</v>
      </c>
      <c r="AT689" s="10">
        <v>0.89</v>
      </c>
      <c r="AU689" s="10">
        <v>3.39E-2</v>
      </c>
      <c r="AV689" s="10">
        <v>1.7399999999999999E-2</v>
      </c>
      <c r="AW689" s="10">
        <v>2.0556000000000001</v>
      </c>
      <c r="AX689" s="10">
        <v>10.7</v>
      </c>
      <c r="AY689" s="10">
        <v>0.89</v>
      </c>
      <c r="AZ689" s="10">
        <v>765</v>
      </c>
      <c r="BA689" s="10" t="s">
        <v>305</v>
      </c>
      <c r="BB689" s="10">
        <v>1.7000000000000001E-2</v>
      </c>
      <c r="BC689" s="10">
        <v>7.7999999999999996E-3</v>
      </c>
      <c r="BD689" s="10">
        <v>1</v>
      </c>
      <c r="BE689" s="10">
        <v>10.8</v>
      </c>
      <c r="BF689" s="10">
        <v>0.91</v>
      </c>
      <c r="BG689" s="10">
        <v>1.6500000000000001E-2</v>
      </c>
      <c r="BH689" s="10">
        <v>8.5000000000000006E-3</v>
      </c>
      <c r="BI689" s="10">
        <v>1</v>
      </c>
      <c r="BJ689" s="10">
        <v>10.7</v>
      </c>
      <c r="BK689" s="10">
        <v>0.89</v>
      </c>
      <c r="BL689" s="10">
        <v>1.6500000000000001E-2</v>
      </c>
      <c r="BM689" s="10">
        <v>8.5000000000000006E-3</v>
      </c>
      <c r="BN689" s="10">
        <v>1</v>
      </c>
      <c r="BO689" s="10">
        <v>10.7</v>
      </c>
      <c r="BP689" s="10">
        <v>0.89</v>
      </c>
      <c r="BQ689" s="10">
        <v>765</v>
      </c>
      <c r="BR689" s="10" t="s">
        <v>305</v>
      </c>
      <c r="BS689" s="10">
        <v>1.72E-2</v>
      </c>
      <c r="BT689" s="10">
        <v>7.3000000000000001E-3</v>
      </c>
      <c r="BU689" s="10">
        <v>1</v>
      </c>
      <c r="BV689" s="10">
        <v>10.8</v>
      </c>
      <c r="BW689" s="10">
        <v>0.92</v>
      </c>
      <c r="BX689" s="10">
        <v>3.4099999999999998E-2</v>
      </c>
      <c r="BY689" s="10">
        <v>1.4500000000000001E-2</v>
      </c>
      <c r="BZ689" s="10">
        <v>2</v>
      </c>
      <c r="CA689" s="10">
        <v>10.7</v>
      </c>
      <c r="CB689" s="10">
        <v>0.92</v>
      </c>
      <c r="CC689" s="10">
        <v>3.4099999999999998E-2</v>
      </c>
      <c r="CD689" s="10">
        <v>1.4500000000000001E-2</v>
      </c>
      <c r="CE689" s="10">
        <v>2</v>
      </c>
      <c r="CF689" s="10">
        <v>10.7</v>
      </c>
      <c r="CG689" s="10">
        <v>0.92</v>
      </c>
      <c r="CH689" s="10">
        <v>765</v>
      </c>
      <c r="CI689" s="10" t="s">
        <v>305</v>
      </c>
      <c r="CJ689" s="10">
        <v>1.72E-2</v>
      </c>
      <c r="CK689" s="10">
        <v>7.3000000000000001E-3</v>
      </c>
      <c r="CL689" s="10">
        <v>1</v>
      </c>
      <c r="CM689" s="10">
        <v>10.8</v>
      </c>
      <c r="CN689" s="10">
        <v>0.92</v>
      </c>
      <c r="CO689" s="10">
        <v>1.7100000000000001E-2</v>
      </c>
      <c r="CP689" s="10">
        <v>7.3000000000000001E-3</v>
      </c>
      <c r="CQ689" s="10">
        <v>1</v>
      </c>
      <c r="CR689" s="10">
        <v>10.7</v>
      </c>
      <c r="CS689" s="10">
        <v>0.92</v>
      </c>
      <c r="CT689" s="10">
        <v>1.7100000000000001E-2</v>
      </c>
      <c r="CU689" s="10">
        <v>7.3000000000000001E-3</v>
      </c>
      <c r="CV689" s="10">
        <v>1</v>
      </c>
      <c r="CW689" s="10">
        <v>10.7</v>
      </c>
      <c r="CX689" s="10">
        <v>0.92</v>
      </c>
      <c r="CY689" s="10">
        <v>801</v>
      </c>
      <c r="CZ689" s="10" t="s">
        <v>9</v>
      </c>
    </row>
    <row r="690" spans="1:119" x14ac:dyDescent="0.25">
      <c r="A690" s="10">
        <v>766</v>
      </c>
      <c r="B690" s="10" t="s">
        <v>293</v>
      </c>
      <c r="C690" s="10">
        <v>0.37</v>
      </c>
      <c r="D690" s="10">
        <v>0.08</v>
      </c>
      <c r="E690" s="10">
        <v>21.34</v>
      </c>
      <c r="F690" s="10">
        <v>10.3</v>
      </c>
      <c r="G690" s="10">
        <v>0.98</v>
      </c>
      <c r="H690" s="10">
        <v>0.37</v>
      </c>
      <c r="I690" s="10">
        <v>0.08</v>
      </c>
      <c r="J690" s="10">
        <v>21.85</v>
      </c>
      <c r="K690" s="10">
        <v>10.1</v>
      </c>
      <c r="L690" s="10">
        <v>0.98</v>
      </c>
      <c r="M690" s="10">
        <v>0.43</v>
      </c>
      <c r="N690" s="10">
        <v>0.09</v>
      </c>
      <c r="O690" s="10">
        <v>25</v>
      </c>
      <c r="P690" s="10">
        <v>10.1</v>
      </c>
      <c r="Q690" s="10">
        <v>0.98</v>
      </c>
      <c r="R690" s="10">
        <v>766</v>
      </c>
      <c r="S690" s="10" t="s">
        <v>293</v>
      </c>
      <c r="T690" s="10">
        <v>2.92E-2</v>
      </c>
      <c r="U690" s="10">
        <v>1.7500000000000002E-2</v>
      </c>
      <c r="V690" s="10">
        <v>1.8184</v>
      </c>
      <c r="W690" s="10">
        <v>10.8</v>
      </c>
      <c r="Y690" s="10">
        <v>7.1400000000000005E-2</v>
      </c>
      <c r="Z690" s="10">
        <v>2.29E-2</v>
      </c>
      <c r="AA690" s="10">
        <v>4.0467000000000004</v>
      </c>
      <c r="AB690" s="10">
        <v>10.7</v>
      </c>
      <c r="AD690" s="10">
        <v>8.09E-2</v>
      </c>
      <c r="AE690" s="10">
        <v>2.52E-2</v>
      </c>
      <c r="AF690" s="10">
        <v>4.5705999999999998</v>
      </c>
      <c r="AG690" s="10">
        <v>10.7</v>
      </c>
      <c r="AI690" s="10">
        <v>766</v>
      </c>
      <c r="AJ690" s="10" t="s">
        <v>293</v>
      </c>
      <c r="AK690" s="10">
        <v>0.39190000000000003</v>
      </c>
      <c r="AL690" s="10">
        <v>0.129</v>
      </c>
      <c r="AM690" s="10">
        <v>22.261500000000002</v>
      </c>
      <c r="AN690" s="10">
        <v>10.7</v>
      </c>
      <c r="AO690" s="10">
        <v>0.95</v>
      </c>
      <c r="AP690" s="10">
        <v>0.46889999999999998</v>
      </c>
      <c r="AQ690" s="10">
        <v>9.5200000000000007E-2</v>
      </c>
      <c r="AR690" s="10">
        <v>25.817399999999999</v>
      </c>
      <c r="AS690" s="10">
        <v>10.7</v>
      </c>
      <c r="AT690" s="10">
        <v>0.98</v>
      </c>
      <c r="AU690" s="10">
        <v>0.42920000000000003</v>
      </c>
      <c r="AV690" s="10">
        <v>8.7099999999999997E-2</v>
      </c>
      <c r="AW690" s="10">
        <v>23.6311</v>
      </c>
      <c r="AX690" s="10">
        <v>10.7</v>
      </c>
      <c r="AY690" s="10">
        <v>0.98</v>
      </c>
      <c r="AZ690" s="10">
        <v>766</v>
      </c>
      <c r="BA690" s="10" t="s">
        <v>293</v>
      </c>
      <c r="BB690" s="10">
        <v>5.28E-2</v>
      </c>
      <c r="BC690" s="10">
        <v>1.9099999999999999E-2</v>
      </c>
      <c r="BD690" s="10">
        <v>3</v>
      </c>
      <c r="BE690" s="10">
        <v>10.8</v>
      </c>
      <c r="BF690" s="10">
        <v>0.94</v>
      </c>
      <c r="BG690" s="10">
        <v>5.45E-2</v>
      </c>
      <c r="BH690" s="10">
        <v>1.11E-2</v>
      </c>
      <c r="BI690" s="10">
        <v>3</v>
      </c>
      <c r="BJ690" s="10">
        <v>10.7</v>
      </c>
      <c r="BK690" s="10">
        <v>0.98</v>
      </c>
      <c r="BL690" s="10">
        <v>7.2599999999999998E-2</v>
      </c>
      <c r="BM690" s="10">
        <v>1.4800000000000001E-2</v>
      </c>
      <c r="BN690" s="10">
        <v>4</v>
      </c>
      <c r="BO690" s="10">
        <v>10.7</v>
      </c>
      <c r="BP690" s="10">
        <v>0.98</v>
      </c>
      <c r="BQ690" s="10">
        <v>766</v>
      </c>
      <c r="BR690" s="10" t="s">
        <v>293</v>
      </c>
      <c r="BS690" s="10">
        <v>0.33410000000000001</v>
      </c>
      <c r="BT690" s="10">
        <v>0.12130000000000001</v>
      </c>
      <c r="BU690" s="10">
        <v>19</v>
      </c>
      <c r="BV690" s="10">
        <v>10.8</v>
      </c>
      <c r="BW690" s="10">
        <v>0.94</v>
      </c>
      <c r="BX690" s="10">
        <v>0.41810000000000003</v>
      </c>
      <c r="BY690" s="10">
        <v>0.15179999999999999</v>
      </c>
      <c r="BZ690" s="10">
        <v>24</v>
      </c>
      <c r="CA690" s="10">
        <v>10.7</v>
      </c>
      <c r="CB690" s="10">
        <v>0.94</v>
      </c>
      <c r="CC690" s="10">
        <v>0.41810000000000003</v>
      </c>
      <c r="CD690" s="10">
        <v>0.15179999999999999</v>
      </c>
      <c r="CE690" s="10">
        <v>24</v>
      </c>
      <c r="CF690" s="10">
        <v>10.7</v>
      </c>
      <c r="CG690" s="10">
        <v>0.94</v>
      </c>
      <c r="CH690" s="10">
        <v>766</v>
      </c>
      <c r="CI690" s="10" t="s">
        <v>293</v>
      </c>
      <c r="CJ690" s="10">
        <v>5.28E-2</v>
      </c>
      <c r="CK690" s="10">
        <v>1.9099999999999999E-2</v>
      </c>
      <c r="CL690" s="10">
        <v>3</v>
      </c>
      <c r="CM690" s="10">
        <v>10.8</v>
      </c>
      <c r="CN690" s="10">
        <v>0.94</v>
      </c>
      <c r="CO690" s="10">
        <v>6.9699999999999998E-2</v>
      </c>
      <c r="CP690" s="10">
        <v>2.53E-2</v>
      </c>
      <c r="CQ690" s="10">
        <v>4</v>
      </c>
      <c r="CR690" s="10">
        <v>10.7</v>
      </c>
      <c r="CS690" s="10">
        <v>0.94</v>
      </c>
      <c r="CT690" s="10">
        <v>6.9699999999999998E-2</v>
      </c>
      <c r="CU690" s="10">
        <v>2.53E-2</v>
      </c>
      <c r="CV690" s="10">
        <v>4</v>
      </c>
      <c r="CW690" s="10">
        <v>10.7</v>
      </c>
      <c r="CX690" s="10">
        <v>0.94</v>
      </c>
      <c r="CY690" s="10">
        <v>802</v>
      </c>
      <c r="CZ690" s="10" t="s">
        <v>10</v>
      </c>
      <c r="DA690" s="10">
        <v>0.98899999999999999</v>
      </c>
      <c r="DB690" s="10">
        <v>0.36</v>
      </c>
      <c r="DC690" s="10">
        <v>57.871600000000001</v>
      </c>
      <c r="DD690" s="10">
        <v>10.5</v>
      </c>
      <c r="DE690" s="10">
        <v>0.94</v>
      </c>
      <c r="DF690" s="10">
        <v>1.014</v>
      </c>
      <c r="DG690" s="10">
        <v>0.36599999999999999</v>
      </c>
      <c r="DH690" s="10">
        <v>59.846299999999999</v>
      </c>
      <c r="DI690" s="10">
        <v>10.4</v>
      </c>
      <c r="DJ690" s="10">
        <v>0.94099999999999995</v>
      </c>
      <c r="DK690" s="10">
        <v>1.4630000000000001</v>
      </c>
      <c r="DL690" s="10">
        <v>0.47</v>
      </c>
      <c r="DM690" s="10">
        <v>83.696299999999994</v>
      </c>
      <c r="DN690" s="10">
        <v>10.6</v>
      </c>
      <c r="DO690" s="10">
        <v>0.95199999999999996</v>
      </c>
    </row>
    <row r="691" spans="1:119" x14ac:dyDescent="0.25">
      <c r="A691" s="10">
        <v>767</v>
      </c>
      <c r="B691" s="10" t="s">
        <v>294</v>
      </c>
      <c r="C691" s="10">
        <v>0</v>
      </c>
      <c r="D691" s="10">
        <v>0</v>
      </c>
      <c r="E691" s="10">
        <v>0</v>
      </c>
      <c r="F691" s="10">
        <v>10.3</v>
      </c>
      <c r="G691" s="10">
        <v>0</v>
      </c>
      <c r="H691" s="10">
        <v>0</v>
      </c>
      <c r="I691" s="10">
        <v>0</v>
      </c>
      <c r="J691" s="10">
        <v>0</v>
      </c>
      <c r="K691" s="10">
        <v>10.1</v>
      </c>
      <c r="L691" s="10">
        <v>0</v>
      </c>
      <c r="M691" s="10">
        <v>0</v>
      </c>
      <c r="N691" s="10">
        <v>0</v>
      </c>
      <c r="O691" s="10">
        <v>0</v>
      </c>
      <c r="P691" s="10">
        <v>10.1</v>
      </c>
      <c r="Q691" s="10">
        <v>0</v>
      </c>
      <c r="R691" s="10">
        <v>767</v>
      </c>
      <c r="S691" s="10" t="s">
        <v>294</v>
      </c>
      <c r="T691" s="10">
        <v>0</v>
      </c>
      <c r="U691" s="10">
        <v>0</v>
      </c>
      <c r="V691" s="10">
        <v>0</v>
      </c>
      <c r="W691" s="10">
        <v>10.8</v>
      </c>
      <c r="Y691" s="10">
        <v>0</v>
      </c>
      <c r="Z691" s="10">
        <v>0</v>
      </c>
      <c r="AA691" s="10">
        <v>0</v>
      </c>
      <c r="AB691" s="10">
        <v>10.7</v>
      </c>
      <c r="AD691" s="10">
        <v>0</v>
      </c>
      <c r="AE691" s="10">
        <v>0</v>
      </c>
      <c r="AF691" s="10">
        <v>0</v>
      </c>
      <c r="AG691" s="10">
        <v>10.7</v>
      </c>
      <c r="AI691" s="10">
        <v>767</v>
      </c>
      <c r="AJ691" s="10" t="s">
        <v>294</v>
      </c>
      <c r="AK691" s="10">
        <v>0</v>
      </c>
      <c r="AL691" s="10">
        <v>0</v>
      </c>
      <c r="AM691" s="10">
        <v>0</v>
      </c>
      <c r="AN691" s="10">
        <v>10.7</v>
      </c>
      <c r="AO691" s="10">
        <v>0</v>
      </c>
      <c r="AP691" s="10">
        <v>0</v>
      </c>
      <c r="AQ691" s="10">
        <v>0</v>
      </c>
      <c r="AR691" s="10">
        <v>0</v>
      </c>
      <c r="AS691" s="10">
        <v>10.7</v>
      </c>
      <c r="AT691" s="10">
        <v>0</v>
      </c>
      <c r="AU691" s="10">
        <v>0</v>
      </c>
      <c r="AV691" s="10">
        <v>0</v>
      </c>
      <c r="AW691" s="10">
        <v>0</v>
      </c>
      <c r="AX691" s="10">
        <v>10.7</v>
      </c>
      <c r="AY691" s="10">
        <v>0</v>
      </c>
      <c r="AZ691" s="10">
        <v>767</v>
      </c>
      <c r="BA691" s="10" t="s">
        <v>294</v>
      </c>
      <c r="BB691" s="10">
        <v>0</v>
      </c>
      <c r="BC691" s="10">
        <v>0</v>
      </c>
      <c r="BD691" s="10">
        <v>0</v>
      </c>
      <c r="BE691" s="10">
        <v>10.8</v>
      </c>
      <c r="BF691" s="10">
        <v>0</v>
      </c>
      <c r="BG691" s="10">
        <v>0</v>
      </c>
      <c r="BH691" s="10">
        <v>0</v>
      </c>
      <c r="BI691" s="10">
        <v>0</v>
      </c>
      <c r="BJ691" s="10">
        <v>10.7</v>
      </c>
      <c r="BK691" s="10">
        <v>0</v>
      </c>
      <c r="BL691" s="10">
        <v>0</v>
      </c>
      <c r="BM691" s="10">
        <v>0</v>
      </c>
      <c r="BN691" s="10">
        <v>0</v>
      </c>
      <c r="BO691" s="10">
        <v>10.7</v>
      </c>
      <c r="BP691" s="10">
        <v>0</v>
      </c>
      <c r="BQ691" s="10">
        <v>767</v>
      </c>
      <c r="BR691" s="10" t="s">
        <v>294</v>
      </c>
      <c r="BS691" s="10">
        <v>0</v>
      </c>
      <c r="BT691" s="10">
        <v>0</v>
      </c>
      <c r="BU691" s="10">
        <v>0</v>
      </c>
      <c r="BV691" s="10">
        <v>10.8</v>
      </c>
      <c r="BW691" s="10">
        <v>0</v>
      </c>
      <c r="BX691" s="10">
        <v>0</v>
      </c>
      <c r="BY691" s="10">
        <v>0</v>
      </c>
      <c r="BZ691" s="10">
        <v>0</v>
      </c>
      <c r="CA691" s="10">
        <v>10.7</v>
      </c>
      <c r="CB691" s="10">
        <v>0</v>
      </c>
      <c r="CC691" s="10">
        <v>0</v>
      </c>
      <c r="CD691" s="10">
        <v>0</v>
      </c>
      <c r="CE691" s="10">
        <v>0</v>
      </c>
      <c r="CF691" s="10">
        <v>10.7</v>
      </c>
      <c r="CG691" s="10">
        <v>0</v>
      </c>
      <c r="CH691" s="10">
        <v>767</v>
      </c>
      <c r="CI691" s="10" t="s">
        <v>294</v>
      </c>
      <c r="CJ691" s="10">
        <v>0</v>
      </c>
      <c r="CK691" s="10">
        <v>0</v>
      </c>
      <c r="CL691" s="10">
        <v>0</v>
      </c>
      <c r="CM691" s="10">
        <v>10.8</v>
      </c>
      <c r="CN691" s="10">
        <v>0</v>
      </c>
      <c r="CO691" s="10">
        <v>0</v>
      </c>
      <c r="CP691" s="10">
        <v>0</v>
      </c>
      <c r="CQ691" s="10">
        <v>0</v>
      </c>
      <c r="CR691" s="10">
        <v>10.7</v>
      </c>
      <c r="CS691" s="10">
        <v>0</v>
      </c>
      <c r="CT691" s="10">
        <v>0</v>
      </c>
      <c r="CU691" s="10">
        <v>0</v>
      </c>
      <c r="CV691" s="10">
        <v>0</v>
      </c>
      <c r="CW691" s="10">
        <v>10.7</v>
      </c>
      <c r="CX691" s="10">
        <v>0</v>
      </c>
      <c r="CY691" s="10">
        <v>803</v>
      </c>
      <c r="CZ691" s="10" t="s">
        <v>11</v>
      </c>
    </row>
    <row r="692" spans="1:119" x14ac:dyDescent="0.25">
      <c r="A692" s="10">
        <v>768</v>
      </c>
      <c r="B692" s="10" t="s">
        <v>296</v>
      </c>
      <c r="C692" s="10">
        <v>0</v>
      </c>
      <c r="D692" s="10">
        <v>0</v>
      </c>
      <c r="E692" s="10">
        <v>0</v>
      </c>
      <c r="F692" s="10">
        <v>10.3</v>
      </c>
      <c r="G692" s="10">
        <v>0</v>
      </c>
      <c r="H692" s="10">
        <v>0</v>
      </c>
      <c r="I692" s="10">
        <v>0</v>
      </c>
      <c r="J692" s="10">
        <v>0</v>
      </c>
      <c r="K692" s="10">
        <v>10.1</v>
      </c>
      <c r="L692" s="10">
        <v>0</v>
      </c>
      <c r="M692" s="10">
        <v>0</v>
      </c>
      <c r="N692" s="10">
        <v>0</v>
      </c>
      <c r="O692" s="10">
        <v>0</v>
      </c>
      <c r="P692" s="10">
        <v>10.1</v>
      </c>
      <c r="Q692" s="10">
        <v>0</v>
      </c>
      <c r="R692" s="10">
        <v>768</v>
      </c>
      <c r="S692" s="10" t="s">
        <v>296</v>
      </c>
      <c r="T692" s="10">
        <v>0</v>
      </c>
      <c r="U692" s="10">
        <v>0</v>
      </c>
      <c r="V692" s="10">
        <v>0</v>
      </c>
      <c r="W692" s="10">
        <v>10.8</v>
      </c>
      <c r="Y692" s="10">
        <v>0</v>
      </c>
      <c r="Z692" s="10">
        <v>0</v>
      </c>
      <c r="AA692" s="10">
        <v>0</v>
      </c>
      <c r="AB692" s="10">
        <v>10.7</v>
      </c>
      <c r="AD692" s="10">
        <v>0</v>
      </c>
      <c r="AE692" s="10">
        <v>0</v>
      </c>
      <c r="AF692" s="10">
        <v>0</v>
      </c>
      <c r="AG692" s="10">
        <v>10.7</v>
      </c>
      <c r="AI692" s="10">
        <v>768</v>
      </c>
      <c r="AJ692" s="10" t="s">
        <v>296</v>
      </c>
      <c r="AK692" s="10">
        <v>3.8899999999999997E-2</v>
      </c>
      <c r="AL692" s="10">
        <v>5.4999999999999997E-3</v>
      </c>
      <c r="AM692" s="10">
        <v>2.1198999999999999</v>
      </c>
      <c r="AN692" s="10">
        <v>10.7</v>
      </c>
      <c r="AO692" s="10">
        <v>0.99</v>
      </c>
      <c r="AP692" s="10">
        <v>3.7900000000000003E-2</v>
      </c>
      <c r="AQ692" s="10">
        <v>5.4000000000000003E-3</v>
      </c>
      <c r="AR692" s="10">
        <v>2.0657000000000001</v>
      </c>
      <c r="AS692" s="10">
        <v>10.7</v>
      </c>
      <c r="AT692" s="10">
        <v>0.99</v>
      </c>
      <c r="AU692" s="10">
        <v>3.6600000000000001E-2</v>
      </c>
      <c r="AV692" s="10">
        <v>1.0699999999999999E-2</v>
      </c>
      <c r="AW692" s="10">
        <v>2.0573999999999999</v>
      </c>
      <c r="AX692" s="10">
        <v>10.7</v>
      </c>
      <c r="AY692" s="10">
        <v>0.96</v>
      </c>
      <c r="AZ692" s="10">
        <v>768</v>
      </c>
      <c r="BA692" s="10" t="s">
        <v>296</v>
      </c>
      <c r="BB692" s="10">
        <v>1.83E-2</v>
      </c>
      <c r="BC692" s="10">
        <v>3.7000000000000002E-3</v>
      </c>
      <c r="BD692" s="10">
        <v>1</v>
      </c>
      <c r="BE692" s="10">
        <v>10.8</v>
      </c>
      <c r="BF692" s="10">
        <v>0.98</v>
      </c>
      <c r="BG692" s="10">
        <v>1.83E-2</v>
      </c>
      <c r="BH692" s="10">
        <v>2.5999999999999999E-3</v>
      </c>
      <c r="BI692" s="10">
        <v>1</v>
      </c>
      <c r="BJ692" s="10">
        <v>10.7</v>
      </c>
      <c r="BK692" s="10">
        <v>0.99</v>
      </c>
      <c r="BL692" s="10">
        <v>1.78E-2</v>
      </c>
      <c r="BM692" s="10">
        <v>5.1999999999999998E-3</v>
      </c>
      <c r="BN692" s="10">
        <v>1</v>
      </c>
      <c r="BO692" s="10">
        <v>10.7</v>
      </c>
      <c r="BP692" s="10">
        <v>0.96</v>
      </c>
      <c r="BQ692" s="10">
        <v>768</v>
      </c>
      <c r="BR692" s="10" t="s">
        <v>296</v>
      </c>
      <c r="BS692" s="10">
        <v>3.6700000000000003E-2</v>
      </c>
      <c r="BT692" s="10">
        <v>7.4000000000000003E-3</v>
      </c>
      <c r="BU692" s="10">
        <v>2</v>
      </c>
      <c r="BV692" s="10">
        <v>10.8</v>
      </c>
      <c r="BW692" s="10">
        <v>0.98</v>
      </c>
      <c r="BX692" s="10">
        <v>3.6299999999999999E-2</v>
      </c>
      <c r="BY692" s="10">
        <v>7.4000000000000003E-3</v>
      </c>
      <c r="BZ692" s="10">
        <v>2</v>
      </c>
      <c r="CA692" s="10">
        <v>10.7</v>
      </c>
      <c r="CB692" s="10">
        <v>0.98</v>
      </c>
      <c r="CC692" s="10">
        <v>3.6299999999999999E-2</v>
      </c>
      <c r="CD692" s="10">
        <v>7.4000000000000003E-3</v>
      </c>
      <c r="CE692" s="10">
        <v>2</v>
      </c>
      <c r="CF692" s="10">
        <v>10.7</v>
      </c>
      <c r="CG692" s="10">
        <v>0.98</v>
      </c>
      <c r="CH692" s="10">
        <v>768</v>
      </c>
      <c r="CI692" s="10" t="s">
        <v>296</v>
      </c>
      <c r="CJ692" s="10">
        <v>1.83E-2</v>
      </c>
      <c r="CK692" s="10">
        <v>3.7000000000000002E-3</v>
      </c>
      <c r="CL692" s="10">
        <v>1</v>
      </c>
      <c r="CM692" s="10">
        <v>10.8</v>
      </c>
      <c r="CN692" s="10">
        <v>0.98</v>
      </c>
      <c r="CO692" s="10">
        <v>1.8200000000000001E-2</v>
      </c>
      <c r="CP692" s="10">
        <v>3.7000000000000002E-3</v>
      </c>
      <c r="CQ692" s="10">
        <v>1</v>
      </c>
      <c r="CR692" s="10">
        <v>10.7</v>
      </c>
      <c r="CS692" s="10">
        <v>0.98</v>
      </c>
      <c r="CT692" s="10">
        <v>1.8200000000000001E-2</v>
      </c>
      <c r="CU692" s="10">
        <v>3.7000000000000002E-3</v>
      </c>
      <c r="CV692" s="10">
        <v>1</v>
      </c>
      <c r="CW692" s="10">
        <v>10.7</v>
      </c>
      <c r="CX692" s="10">
        <v>0.98</v>
      </c>
      <c r="CY692" s="10">
        <v>804</v>
      </c>
      <c r="CZ692" s="10" t="s">
        <v>285</v>
      </c>
      <c r="DA692" s="10">
        <v>0</v>
      </c>
      <c r="DB692" s="10">
        <v>0</v>
      </c>
      <c r="DC692" s="10">
        <v>0</v>
      </c>
      <c r="DD692" s="10">
        <v>10.5</v>
      </c>
      <c r="DE692" s="10">
        <v>0</v>
      </c>
      <c r="DF692" s="10">
        <v>0</v>
      </c>
      <c r="DG692" s="10">
        <v>0</v>
      </c>
      <c r="DH692" s="10">
        <v>0</v>
      </c>
      <c r="DI692" s="10">
        <v>10.4</v>
      </c>
      <c r="DJ692" s="10">
        <v>0</v>
      </c>
      <c r="DK692" s="10">
        <v>0</v>
      </c>
      <c r="DL692" s="10">
        <v>0</v>
      </c>
      <c r="DM692" s="10">
        <v>0</v>
      </c>
      <c r="DN692" s="10">
        <v>10.6</v>
      </c>
      <c r="DO692" s="10">
        <v>0</v>
      </c>
    </row>
    <row r="693" spans="1:119" x14ac:dyDescent="0.25">
      <c r="A693" s="10">
        <v>769</v>
      </c>
      <c r="B693" s="10" t="s">
        <v>124</v>
      </c>
      <c r="C693" s="10">
        <v>2.5499999999999998</v>
      </c>
      <c r="D693" s="10">
        <v>3.69</v>
      </c>
      <c r="E693" s="10">
        <v>21.56</v>
      </c>
      <c r="F693" s="10">
        <v>120.25</v>
      </c>
      <c r="G693" s="10">
        <v>0.56799999999999995</v>
      </c>
      <c r="H693" s="10">
        <v>13.26</v>
      </c>
      <c r="I693" s="10">
        <v>1.65</v>
      </c>
      <c r="J693" s="10">
        <v>63.95</v>
      </c>
      <c r="K693" s="10">
        <v>120.64</v>
      </c>
      <c r="L693" s="10">
        <v>0.99199999999999999</v>
      </c>
      <c r="M693" s="10">
        <v>16.55</v>
      </c>
      <c r="N693" s="10">
        <v>-0.84</v>
      </c>
      <c r="O693" s="10">
        <v>79.94</v>
      </c>
      <c r="P693" s="10">
        <v>119.69</v>
      </c>
      <c r="Q693" s="10">
        <v>0.999</v>
      </c>
      <c r="R693" s="10">
        <v>769</v>
      </c>
      <c r="S693" s="10" t="s">
        <v>124</v>
      </c>
      <c r="AI693" s="10">
        <v>769</v>
      </c>
      <c r="AJ693" s="10" t="s">
        <v>124</v>
      </c>
      <c r="AZ693" s="10">
        <v>769</v>
      </c>
      <c r="BA693" s="10" t="s">
        <v>124</v>
      </c>
      <c r="BQ693" s="10">
        <v>769</v>
      </c>
      <c r="BR693" s="10" t="s">
        <v>124</v>
      </c>
      <c r="CH693" s="10">
        <v>769</v>
      </c>
      <c r="CI693" s="10" t="s">
        <v>124</v>
      </c>
      <c r="CY693" s="10">
        <v>805</v>
      </c>
      <c r="CZ693" s="10" t="s">
        <v>315</v>
      </c>
      <c r="DA693" s="10">
        <v>0.17280000000000001</v>
      </c>
      <c r="DB693" s="10">
        <v>5.6800000000000003E-2</v>
      </c>
      <c r="DC693" s="10">
        <v>10</v>
      </c>
      <c r="DD693" s="10">
        <v>10.5</v>
      </c>
      <c r="DE693" s="10">
        <v>0.95</v>
      </c>
      <c r="DF693" s="10">
        <v>0.18820000000000001</v>
      </c>
      <c r="DG693" s="10">
        <v>6.1899999999999997E-2</v>
      </c>
      <c r="DH693" s="10">
        <v>11</v>
      </c>
      <c r="DI693" s="10">
        <v>10.4</v>
      </c>
      <c r="DJ693" s="10">
        <v>0.95</v>
      </c>
      <c r="DK693" s="10">
        <v>0.20930000000000001</v>
      </c>
      <c r="DL693" s="10">
        <v>6.88E-2</v>
      </c>
      <c r="DM693" s="10">
        <v>12</v>
      </c>
      <c r="DN693" s="10">
        <v>10.6</v>
      </c>
      <c r="DO693" s="10">
        <v>0.95</v>
      </c>
    </row>
    <row r="694" spans="1:119" x14ac:dyDescent="0.25">
      <c r="A694" s="10">
        <v>770</v>
      </c>
      <c r="B694" s="10" t="s">
        <v>39</v>
      </c>
      <c r="C694" s="10">
        <v>0.09</v>
      </c>
      <c r="D694" s="10">
        <v>0.16</v>
      </c>
      <c r="E694" s="10">
        <v>0.87</v>
      </c>
      <c r="F694" s="10">
        <v>119.74</v>
      </c>
      <c r="G694" s="10">
        <v>0.503</v>
      </c>
      <c r="H694" s="10">
        <v>0.1</v>
      </c>
      <c r="I694" s="10">
        <v>0.16</v>
      </c>
      <c r="J694" s="10">
        <v>0.93</v>
      </c>
      <c r="K694" s="10">
        <v>119.69</v>
      </c>
      <c r="L694" s="10">
        <v>0.51400000000000001</v>
      </c>
      <c r="M694" s="10">
        <v>0.09</v>
      </c>
      <c r="N694" s="10">
        <v>0.16</v>
      </c>
      <c r="O694" s="10">
        <v>0.88</v>
      </c>
      <c r="P694" s="10">
        <v>118.77</v>
      </c>
      <c r="Q694" s="10">
        <v>0.51400000000000001</v>
      </c>
      <c r="R694" s="10">
        <v>770</v>
      </c>
      <c r="S694" s="10" t="s">
        <v>39</v>
      </c>
      <c r="AI694" s="10">
        <v>770</v>
      </c>
      <c r="AJ694" s="10" t="s">
        <v>39</v>
      </c>
      <c r="AZ694" s="10">
        <v>770</v>
      </c>
      <c r="BA694" s="10" t="s">
        <v>39</v>
      </c>
      <c r="BQ694" s="10">
        <v>770</v>
      </c>
      <c r="BR694" s="10" t="s">
        <v>39</v>
      </c>
      <c r="CH694" s="10">
        <v>770</v>
      </c>
      <c r="CI694" s="10" t="s">
        <v>39</v>
      </c>
      <c r="CY694" s="10">
        <v>806</v>
      </c>
      <c r="CZ694" s="10" t="s">
        <v>290</v>
      </c>
      <c r="DA694" s="10">
        <v>0.58560000000000001</v>
      </c>
      <c r="DB694" s="10">
        <v>0.2495</v>
      </c>
      <c r="DC694" s="10">
        <v>35</v>
      </c>
      <c r="DD694" s="10">
        <v>10.5</v>
      </c>
      <c r="DE694" s="10">
        <v>0.92</v>
      </c>
      <c r="DF694" s="10">
        <v>0.57999999999999996</v>
      </c>
      <c r="DG694" s="10">
        <v>0.24709999999999999</v>
      </c>
      <c r="DH694" s="10">
        <v>35</v>
      </c>
      <c r="DI694" s="10">
        <v>10.4</v>
      </c>
      <c r="DJ694" s="10">
        <v>0.92</v>
      </c>
      <c r="DK694" s="10">
        <v>0.59119999999999995</v>
      </c>
      <c r="DL694" s="10">
        <v>0.25180000000000002</v>
      </c>
      <c r="DM694" s="10">
        <v>35</v>
      </c>
      <c r="DN694" s="10">
        <v>10.6</v>
      </c>
      <c r="DO694" s="10">
        <v>0.92</v>
      </c>
    </row>
    <row r="695" spans="1:119" x14ac:dyDescent="0.25">
      <c r="A695" s="10">
        <v>771</v>
      </c>
      <c r="B695" s="10" t="s">
        <v>40</v>
      </c>
      <c r="R695" s="10">
        <v>771</v>
      </c>
      <c r="S695" s="10" t="s">
        <v>40</v>
      </c>
      <c r="T695" s="10">
        <v>0.04</v>
      </c>
      <c r="U695" s="10">
        <v>0.05</v>
      </c>
      <c r="V695" s="10">
        <v>0.30608093245044482</v>
      </c>
      <c r="W695" s="10">
        <v>120.78</v>
      </c>
      <c r="Y695" s="10">
        <v>0.06</v>
      </c>
      <c r="Z695" s="10">
        <v>0.06</v>
      </c>
      <c r="AA695" s="10">
        <v>0.40882746270269194</v>
      </c>
      <c r="AB695" s="10">
        <v>119.83</v>
      </c>
      <c r="AD695" s="10">
        <v>0.04</v>
      </c>
      <c r="AE695" s="10">
        <v>0.05</v>
      </c>
      <c r="AF695" s="10">
        <v>0.31337166246812515</v>
      </c>
      <c r="AG695" s="10">
        <v>117.97</v>
      </c>
      <c r="AI695" s="10">
        <v>771</v>
      </c>
      <c r="AJ695" s="10" t="s">
        <v>40</v>
      </c>
      <c r="AK695" s="10">
        <v>0.12061579728362676</v>
      </c>
      <c r="AL695" s="10">
        <v>8.1519439532269103E-2</v>
      </c>
      <c r="AM695" s="10">
        <v>0.70335509211675296</v>
      </c>
      <c r="AN695" s="10">
        <v>119.49974994849551</v>
      </c>
      <c r="AO695" s="10">
        <v>0.82851796927671106</v>
      </c>
      <c r="AP695" s="10">
        <v>0.11950225363816537</v>
      </c>
      <c r="AQ695" s="10">
        <v>8.1099766113029062E-2</v>
      </c>
      <c r="AR695" s="10">
        <v>0.70305859519229907</v>
      </c>
      <c r="AS695" s="10">
        <v>118.59974981555483</v>
      </c>
      <c r="AT695" s="10">
        <v>0.82744697620180829</v>
      </c>
      <c r="AU695" s="10">
        <v>0.11848941234960807</v>
      </c>
      <c r="AV695" s="10">
        <v>8.2050211796668729E-2</v>
      </c>
      <c r="AW695" s="10">
        <v>0.70220007076701185</v>
      </c>
      <c r="AX695" s="10">
        <v>118.49974934493008</v>
      </c>
      <c r="AY695" s="10">
        <v>0.82213022994663665</v>
      </c>
      <c r="AZ695" s="10">
        <v>771</v>
      </c>
      <c r="BA695" s="10" t="s">
        <v>40</v>
      </c>
      <c r="BB695" s="10">
        <v>0.10660411435234177</v>
      </c>
      <c r="BC695" s="10">
        <v>7.238842678035283E-2</v>
      </c>
      <c r="BD695" s="10">
        <v>0.62256607397202823</v>
      </c>
      <c r="BE695" s="10">
        <v>119.49977974870048</v>
      </c>
      <c r="BF695" s="10">
        <v>0.82729573172296078</v>
      </c>
      <c r="BG695" s="10">
        <v>0.10746491598512339</v>
      </c>
      <c r="BH695" s="10">
        <v>6.987930603988822E-2</v>
      </c>
      <c r="BI695" s="10">
        <v>0.62512672563969995</v>
      </c>
      <c r="BJ695" s="10">
        <v>118.38978023947683</v>
      </c>
      <c r="BK695" s="10">
        <v>0.83834696285697274</v>
      </c>
      <c r="BL695" s="10">
        <v>7.5458702664915611E-2</v>
      </c>
      <c r="BM695" s="10">
        <v>5.3705821701141548E-2</v>
      </c>
      <c r="BN695" s="10">
        <v>0.45125601434895657</v>
      </c>
      <c r="BO695" s="10">
        <v>118.49984208876575</v>
      </c>
      <c r="BP695" s="10">
        <v>0.8147191640891347</v>
      </c>
      <c r="BQ695" s="10">
        <v>771</v>
      </c>
      <c r="BR695" s="10" t="s">
        <v>40</v>
      </c>
      <c r="BS695" s="10">
        <v>0.16400000000000001</v>
      </c>
      <c r="BT695" s="10">
        <v>7.3999999999999996E-2</v>
      </c>
      <c r="BU695" s="10">
        <v>0.86731346520246533</v>
      </c>
      <c r="BV695" s="10">
        <v>119.77</v>
      </c>
      <c r="BW695" s="10">
        <v>0.91150505645073232</v>
      </c>
      <c r="BX695" s="10">
        <v>0.26300000000000001</v>
      </c>
      <c r="BY695" s="10">
        <v>9.5000000000000001E-2</v>
      </c>
      <c r="BZ695" s="10">
        <v>1.3725678928240539</v>
      </c>
      <c r="CA695" s="10">
        <v>117.623</v>
      </c>
      <c r="CB695" s="10">
        <v>0.94052216201056937</v>
      </c>
      <c r="CC695" s="10">
        <v>0.254</v>
      </c>
      <c r="CD695" s="10">
        <v>7.8E-2</v>
      </c>
      <c r="CE695" s="10">
        <v>1.2899805752282443</v>
      </c>
      <c r="CF695" s="10">
        <v>118.92100000000001</v>
      </c>
      <c r="CG695" s="10">
        <v>0.95594161045862647</v>
      </c>
      <c r="CH695" s="10">
        <v>771</v>
      </c>
      <c r="CI695" s="10" t="s">
        <v>40</v>
      </c>
      <c r="CJ695" s="10">
        <v>4.2000000000000003E-2</v>
      </c>
      <c r="CK695" s="10">
        <v>4.2000000000000003E-2</v>
      </c>
      <c r="CL695" s="10">
        <v>0.28443930890044622</v>
      </c>
      <c r="CM695" s="10">
        <v>120.563</v>
      </c>
      <c r="CN695" s="10">
        <v>0.70710678118654746</v>
      </c>
      <c r="CO695" s="10">
        <v>5.8000000000000003E-2</v>
      </c>
      <c r="CP695" s="10">
        <v>4.9000000000000002E-2</v>
      </c>
      <c r="CQ695" s="10">
        <v>0.3661030960619347</v>
      </c>
      <c r="CR695" s="10">
        <v>119.739</v>
      </c>
      <c r="CS695" s="10">
        <v>0.76388562554604444</v>
      </c>
      <c r="CT695" s="10">
        <v>4.2000000000000003E-2</v>
      </c>
      <c r="CU695" s="10">
        <v>4.2000000000000003E-2</v>
      </c>
      <c r="CV695" s="10">
        <v>0.28470142794610714</v>
      </c>
      <c r="CW695" s="10">
        <v>120.452</v>
      </c>
      <c r="CX695" s="10">
        <v>0.70710678118654746</v>
      </c>
      <c r="CY695" s="10">
        <v>807</v>
      </c>
      <c r="CZ695" s="10" t="s">
        <v>293</v>
      </c>
      <c r="DA695" s="10">
        <v>0.1411</v>
      </c>
      <c r="DB695" s="10">
        <v>3.5400000000000001E-2</v>
      </c>
      <c r="DC695" s="10">
        <v>8</v>
      </c>
      <c r="DD695" s="10">
        <v>10.5</v>
      </c>
      <c r="DE695" s="10">
        <v>0.97</v>
      </c>
      <c r="DF695" s="10">
        <v>0.13980000000000001</v>
      </c>
      <c r="DG695" s="10">
        <v>3.5000000000000003E-2</v>
      </c>
      <c r="DH695" s="10">
        <v>8</v>
      </c>
      <c r="DI695" s="10">
        <v>10.4</v>
      </c>
      <c r="DJ695" s="10">
        <v>0.97</v>
      </c>
      <c r="DK695" s="10">
        <v>0.3206</v>
      </c>
      <c r="DL695" s="10">
        <v>8.0299999999999996E-2</v>
      </c>
      <c r="DM695" s="10">
        <v>18</v>
      </c>
      <c r="DN695" s="10">
        <v>10.6</v>
      </c>
      <c r="DO695" s="10">
        <v>0.97</v>
      </c>
    </row>
    <row r="696" spans="1:119" x14ac:dyDescent="0.25">
      <c r="A696" s="10">
        <v>772</v>
      </c>
      <c r="B696" s="10" t="s">
        <v>10</v>
      </c>
      <c r="C696" s="10">
        <v>0.08</v>
      </c>
      <c r="D696" s="10">
        <v>0.04</v>
      </c>
      <c r="E696" s="10">
        <v>4.8499999999999996</v>
      </c>
      <c r="F696" s="10">
        <v>10.4</v>
      </c>
      <c r="G696" s="10">
        <v>0.89</v>
      </c>
      <c r="H696" s="10">
        <v>0.09</v>
      </c>
      <c r="I696" s="10">
        <v>0.05</v>
      </c>
      <c r="J696" s="10">
        <v>5.7</v>
      </c>
      <c r="K696" s="10">
        <v>10.199999999999999</v>
      </c>
      <c r="L696" s="10">
        <v>0.89</v>
      </c>
      <c r="M696" s="10">
        <v>0.08</v>
      </c>
      <c r="N696" s="10">
        <v>0.04</v>
      </c>
      <c r="O696" s="10">
        <v>5</v>
      </c>
      <c r="P696" s="10">
        <v>10.3</v>
      </c>
      <c r="Q696" s="10">
        <v>0.89</v>
      </c>
      <c r="R696" s="10">
        <v>772</v>
      </c>
      <c r="S696" s="10" t="s">
        <v>10</v>
      </c>
      <c r="AI696" s="10">
        <v>772</v>
      </c>
      <c r="AJ696" s="10" t="s">
        <v>10</v>
      </c>
      <c r="AZ696" s="10">
        <v>772</v>
      </c>
      <c r="BA696" s="10" t="s">
        <v>10</v>
      </c>
      <c r="BQ696" s="10">
        <v>772</v>
      </c>
      <c r="BR696" s="10" t="s">
        <v>10</v>
      </c>
      <c r="CH696" s="10">
        <v>772</v>
      </c>
      <c r="CI696" s="10" t="s">
        <v>10</v>
      </c>
      <c r="CY696" s="10">
        <v>808</v>
      </c>
      <c r="CZ696" s="10" t="s">
        <v>294</v>
      </c>
      <c r="DA696" s="10">
        <v>0</v>
      </c>
      <c r="DB696" s="10">
        <v>0</v>
      </c>
      <c r="DC696" s="10">
        <v>0</v>
      </c>
      <c r="DD696" s="10">
        <v>10.5</v>
      </c>
      <c r="DE696" s="10">
        <v>0</v>
      </c>
      <c r="DF696" s="10">
        <v>0</v>
      </c>
      <c r="DG696" s="10">
        <v>0</v>
      </c>
      <c r="DH696" s="10">
        <v>0</v>
      </c>
      <c r="DI696" s="10">
        <v>10.4</v>
      </c>
      <c r="DJ696" s="10">
        <v>0</v>
      </c>
      <c r="DK696" s="10">
        <v>0</v>
      </c>
      <c r="DL696" s="10">
        <v>0</v>
      </c>
      <c r="DM696" s="10">
        <v>0</v>
      </c>
      <c r="DN696" s="10">
        <v>10.6</v>
      </c>
      <c r="DO696" s="10">
        <v>0</v>
      </c>
    </row>
    <row r="697" spans="1:119" x14ac:dyDescent="0.25">
      <c r="A697" s="10">
        <v>773</v>
      </c>
      <c r="B697" s="10" t="s">
        <v>11</v>
      </c>
      <c r="C697" s="10">
        <v>0</v>
      </c>
      <c r="D697" s="10">
        <v>0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773</v>
      </c>
      <c r="S697" s="10" t="s">
        <v>11</v>
      </c>
      <c r="T697" s="10">
        <v>0.03</v>
      </c>
      <c r="U697" s="10">
        <v>0.02</v>
      </c>
      <c r="V697" s="10">
        <v>0</v>
      </c>
      <c r="W697" s="10">
        <v>10.199999999999999</v>
      </c>
      <c r="Y697" s="10">
        <v>0.05</v>
      </c>
      <c r="Z697" s="10">
        <v>0.03</v>
      </c>
      <c r="AA697" s="10">
        <v>0</v>
      </c>
      <c r="AB697" s="10">
        <v>10.5</v>
      </c>
      <c r="AD697" s="10">
        <v>0.03</v>
      </c>
      <c r="AE697" s="10">
        <v>0.02</v>
      </c>
      <c r="AF697" s="10">
        <v>0</v>
      </c>
      <c r="AG697" s="10">
        <v>10.4</v>
      </c>
      <c r="AI697" s="10">
        <v>773</v>
      </c>
      <c r="AJ697" s="10" t="s">
        <v>11</v>
      </c>
      <c r="AK697" s="10">
        <v>0.11299999999734943</v>
      </c>
      <c r="AL697" s="10">
        <v>5.3000002900467282E-2</v>
      </c>
      <c r="AM697" s="10">
        <v>0</v>
      </c>
      <c r="AN697" s="10">
        <v>10.5</v>
      </c>
      <c r="AO697" s="10">
        <v>0</v>
      </c>
      <c r="AP697" s="10">
        <v>0.11199999999633224</v>
      </c>
      <c r="AQ697" s="10">
        <v>5.3000002580420556E-2</v>
      </c>
      <c r="AR697" s="10">
        <v>0</v>
      </c>
      <c r="AS697" s="10">
        <v>10.4</v>
      </c>
      <c r="AT697" s="10">
        <v>0</v>
      </c>
      <c r="AU697" s="10">
        <v>0.11099999999988742</v>
      </c>
      <c r="AV697" s="10">
        <v>5.4000002690328869E-2</v>
      </c>
      <c r="AW697" s="10">
        <v>0</v>
      </c>
      <c r="AX697" s="10">
        <v>10.4</v>
      </c>
      <c r="AY697" s="10">
        <v>0</v>
      </c>
      <c r="AZ697" s="10">
        <v>773</v>
      </c>
      <c r="BA697" s="10" t="s">
        <v>11</v>
      </c>
      <c r="BB697" s="10">
        <v>9.899999999843577E-2</v>
      </c>
      <c r="BC697" s="10">
        <v>4.4000001583073961E-2</v>
      </c>
      <c r="BD697" s="10">
        <v>6</v>
      </c>
      <c r="BE697" s="10">
        <v>10.5</v>
      </c>
      <c r="BF697" s="10">
        <v>0.93</v>
      </c>
      <c r="BG697" s="10">
        <v>9.9999999999939942E-2</v>
      </c>
      <c r="BH697" s="10">
        <v>4.2000002127986533E-2</v>
      </c>
      <c r="BI697" s="10">
        <v>6</v>
      </c>
      <c r="BJ697" s="10">
        <v>10.5</v>
      </c>
      <c r="BK697" s="10">
        <v>0.93</v>
      </c>
      <c r="BL697" s="10">
        <v>6.8000000000184607E-2</v>
      </c>
      <c r="BM697" s="10">
        <v>2.6000001431716841E-2</v>
      </c>
      <c r="BN697" s="10">
        <v>4</v>
      </c>
      <c r="BO697" s="10">
        <v>10.5</v>
      </c>
      <c r="BP697" s="10">
        <v>0.93</v>
      </c>
      <c r="BQ697" s="10">
        <v>773</v>
      </c>
      <c r="BR697" s="10" t="s">
        <v>11</v>
      </c>
      <c r="BS697" s="10">
        <v>0.156</v>
      </c>
      <c r="BT697" s="10">
        <v>4.4999999999999998E-2</v>
      </c>
      <c r="BU697" s="10">
        <v>8.9275000000000002</v>
      </c>
      <c r="BV697" s="10">
        <v>10.5</v>
      </c>
      <c r="BW697" s="10">
        <v>0.96099999999999997</v>
      </c>
      <c r="BX697" s="10">
        <v>0.25600000000000001</v>
      </c>
      <c r="BY697" s="10">
        <v>6.6000000000000003E-2</v>
      </c>
      <c r="BZ697" s="10">
        <v>14.9642</v>
      </c>
      <c r="CA697" s="10">
        <v>10.199999999999999</v>
      </c>
      <c r="CB697" s="10">
        <v>0.96799999999999997</v>
      </c>
      <c r="CC697" s="10">
        <v>0.247</v>
      </c>
      <c r="CD697" s="10">
        <v>4.8000000000000001E-2</v>
      </c>
      <c r="CE697" s="10">
        <v>13.835599999999999</v>
      </c>
      <c r="CF697" s="10">
        <v>10.5</v>
      </c>
      <c r="CG697" s="10">
        <v>0.98199999999999998</v>
      </c>
      <c r="CH697" s="10">
        <v>773</v>
      </c>
      <c r="CI697" s="10" t="s">
        <v>11</v>
      </c>
      <c r="CJ697" s="10">
        <v>3.4000000000000002E-2</v>
      </c>
      <c r="CK697" s="10">
        <v>1.2999999999999999E-2</v>
      </c>
      <c r="CL697" s="10">
        <v>2.0015000000000001</v>
      </c>
      <c r="CM697" s="10">
        <v>10.5</v>
      </c>
      <c r="CN697" s="10">
        <v>0.93400000000000005</v>
      </c>
      <c r="CO697" s="10">
        <v>0.05</v>
      </c>
      <c r="CP697" s="10">
        <v>2.1000000000000001E-2</v>
      </c>
      <c r="CQ697" s="10">
        <v>2.9819</v>
      </c>
      <c r="CR697" s="10">
        <v>10.5</v>
      </c>
      <c r="CS697" s="10">
        <v>0.92200000000000004</v>
      </c>
      <c r="CT697" s="10">
        <v>3.4000000000000002E-2</v>
      </c>
      <c r="CU697" s="10">
        <v>1.2999999999999999E-2</v>
      </c>
      <c r="CV697" s="10">
        <v>1.9641</v>
      </c>
      <c r="CW697" s="10">
        <v>10.7</v>
      </c>
      <c r="CX697" s="10">
        <v>0.93400000000000005</v>
      </c>
      <c r="CY697" s="10">
        <v>809</v>
      </c>
      <c r="CZ697" s="10" t="s">
        <v>308</v>
      </c>
      <c r="DA697" s="10">
        <v>0</v>
      </c>
      <c r="DB697" s="10">
        <v>0</v>
      </c>
      <c r="DC697" s="10">
        <v>0</v>
      </c>
      <c r="DD697" s="10">
        <v>10.5</v>
      </c>
      <c r="DE697" s="10">
        <v>0</v>
      </c>
      <c r="DF697" s="10">
        <v>0</v>
      </c>
      <c r="DG697" s="10">
        <v>0</v>
      </c>
      <c r="DH697" s="10">
        <v>0</v>
      </c>
      <c r="DI697" s="10">
        <v>10.4</v>
      </c>
      <c r="DJ697" s="10">
        <v>0</v>
      </c>
      <c r="DK697" s="10">
        <v>0</v>
      </c>
      <c r="DL697" s="10">
        <v>0</v>
      </c>
      <c r="DM697" s="10">
        <v>0</v>
      </c>
      <c r="DN697" s="10">
        <v>10.6</v>
      </c>
      <c r="DO697" s="10">
        <v>0</v>
      </c>
    </row>
    <row r="698" spans="1:119" x14ac:dyDescent="0.25">
      <c r="A698" s="10">
        <v>774</v>
      </c>
      <c r="B698" s="10" t="s">
        <v>285</v>
      </c>
      <c r="C698" s="10">
        <v>0</v>
      </c>
      <c r="D698" s="10">
        <v>0</v>
      </c>
      <c r="E698" s="10">
        <v>0</v>
      </c>
      <c r="F698" s="10">
        <v>10.4</v>
      </c>
      <c r="G698" s="10">
        <v>0</v>
      </c>
      <c r="H698" s="10">
        <v>0</v>
      </c>
      <c r="I698" s="10">
        <v>0</v>
      </c>
      <c r="J698" s="10">
        <v>0</v>
      </c>
      <c r="K698" s="10">
        <v>10.199999999999999</v>
      </c>
      <c r="L698" s="10">
        <v>0</v>
      </c>
      <c r="M698" s="10">
        <v>0</v>
      </c>
      <c r="N698" s="10">
        <v>0</v>
      </c>
      <c r="O698" s="10">
        <v>0</v>
      </c>
      <c r="P698" s="10">
        <v>10.3</v>
      </c>
      <c r="Q698" s="10">
        <v>0</v>
      </c>
      <c r="R698" s="10">
        <v>774</v>
      </c>
      <c r="S698" s="10" t="s">
        <v>285</v>
      </c>
      <c r="T698" s="10">
        <v>0</v>
      </c>
      <c r="U698" s="10">
        <v>0</v>
      </c>
      <c r="V698" s="10">
        <v>0</v>
      </c>
      <c r="W698" s="10">
        <v>10.199999999999999</v>
      </c>
      <c r="Y698" s="10">
        <v>0</v>
      </c>
      <c r="Z698" s="10">
        <v>0</v>
      </c>
      <c r="AA698" s="10">
        <v>0</v>
      </c>
      <c r="AB698" s="10">
        <v>10.5</v>
      </c>
      <c r="AD698" s="10">
        <v>0</v>
      </c>
      <c r="AE698" s="10">
        <v>0</v>
      </c>
      <c r="AF698" s="10">
        <v>0</v>
      </c>
      <c r="AG698" s="10">
        <v>10.4</v>
      </c>
      <c r="AI698" s="10">
        <v>774</v>
      </c>
      <c r="AJ698" s="10" t="s">
        <v>285</v>
      </c>
      <c r="AK698" s="10">
        <v>0</v>
      </c>
      <c r="AL698" s="10">
        <v>0</v>
      </c>
      <c r="AM698" s="10">
        <v>0</v>
      </c>
      <c r="AN698" s="10">
        <v>10.5</v>
      </c>
      <c r="AO698" s="10">
        <v>0</v>
      </c>
      <c r="AP698" s="10">
        <v>0</v>
      </c>
      <c r="AQ698" s="10">
        <v>0</v>
      </c>
      <c r="AR698" s="10">
        <v>0</v>
      </c>
      <c r="AS698" s="10">
        <v>10.4</v>
      </c>
      <c r="AT698" s="10">
        <v>0</v>
      </c>
      <c r="AU698" s="10">
        <v>0</v>
      </c>
      <c r="AV698" s="10">
        <v>0</v>
      </c>
      <c r="AW698" s="10">
        <v>0</v>
      </c>
      <c r="AX698" s="10">
        <v>10.3</v>
      </c>
      <c r="AY698" s="10">
        <v>0</v>
      </c>
      <c r="AZ698" s="10">
        <v>774</v>
      </c>
      <c r="BA698" s="10" t="s">
        <v>285</v>
      </c>
      <c r="BB698" s="10">
        <v>0</v>
      </c>
      <c r="BC698" s="10">
        <v>0</v>
      </c>
      <c r="BD698" s="10">
        <v>0</v>
      </c>
      <c r="BE698" s="10">
        <v>10.5</v>
      </c>
      <c r="BF698" s="10">
        <v>0</v>
      </c>
      <c r="BG698" s="10">
        <v>0</v>
      </c>
      <c r="BH698" s="10">
        <v>0</v>
      </c>
      <c r="BI698" s="10">
        <v>0</v>
      </c>
      <c r="BJ698" s="10">
        <v>10.5</v>
      </c>
      <c r="BK698" s="10">
        <v>0</v>
      </c>
      <c r="BL698" s="10">
        <v>0</v>
      </c>
      <c r="BM698" s="10">
        <v>0</v>
      </c>
      <c r="BN698" s="10">
        <v>0</v>
      </c>
      <c r="BO698" s="10">
        <v>10.5</v>
      </c>
      <c r="BP698" s="10">
        <v>0</v>
      </c>
      <c r="BQ698" s="10">
        <v>774</v>
      </c>
      <c r="BR698" s="10" t="s">
        <v>285</v>
      </c>
      <c r="BS698" s="10">
        <v>0</v>
      </c>
      <c r="BT698" s="10">
        <v>0</v>
      </c>
      <c r="BU698" s="10">
        <v>0</v>
      </c>
      <c r="BV698" s="10">
        <v>10.5</v>
      </c>
      <c r="BW698" s="10">
        <v>0</v>
      </c>
      <c r="BX698" s="10">
        <v>0</v>
      </c>
      <c r="BY698" s="10">
        <v>0</v>
      </c>
      <c r="BZ698" s="10">
        <v>0</v>
      </c>
      <c r="CA698" s="10">
        <v>10.199999999999999</v>
      </c>
      <c r="CB698" s="10">
        <v>0</v>
      </c>
      <c r="CC698" s="10">
        <v>0</v>
      </c>
      <c r="CD698" s="10">
        <v>0</v>
      </c>
      <c r="CE698" s="10">
        <v>0</v>
      </c>
      <c r="CF698" s="10">
        <v>10.5</v>
      </c>
      <c r="CG698" s="10">
        <v>0</v>
      </c>
      <c r="CH698" s="10">
        <v>774</v>
      </c>
      <c r="CI698" s="10" t="s">
        <v>285</v>
      </c>
      <c r="CJ698" s="10">
        <v>0</v>
      </c>
      <c r="CK698" s="10">
        <v>0</v>
      </c>
      <c r="CL698" s="10">
        <v>0</v>
      </c>
      <c r="CM698" s="10">
        <v>10.5</v>
      </c>
      <c r="CN698" s="10">
        <v>0</v>
      </c>
      <c r="CO698" s="10">
        <v>0</v>
      </c>
      <c r="CP698" s="10">
        <v>0</v>
      </c>
      <c r="CQ698" s="10">
        <v>0</v>
      </c>
      <c r="CR698" s="10">
        <v>10.5</v>
      </c>
      <c r="CS698" s="10">
        <v>0</v>
      </c>
      <c r="CT698" s="10">
        <v>0</v>
      </c>
      <c r="CU698" s="10">
        <v>0</v>
      </c>
      <c r="CV698" s="10">
        <v>0</v>
      </c>
      <c r="CW698" s="10">
        <v>10.7</v>
      </c>
      <c r="CX698" s="10">
        <v>0</v>
      </c>
      <c r="CY698" s="10">
        <v>810</v>
      </c>
      <c r="CZ698" s="10" t="s">
        <v>299</v>
      </c>
      <c r="DA698" s="10">
        <v>8.9099999999999999E-2</v>
      </c>
      <c r="DB698" s="10">
        <v>1.8100000000000002E-2</v>
      </c>
      <c r="DC698" s="10">
        <v>5</v>
      </c>
      <c r="DD698" s="10">
        <v>10.5</v>
      </c>
      <c r="DE698" s="10">
        <v>0.98</v>
      </c>
      <c r="DF698" s="10">
        <v>0.10589999999999999</v>
      </c>
      <c r="DG698" s="10">
        <v>2.1499999999999998E-2</v>
      </c>
      <c r="DH698" s="10">
        <v>6</v>
      </c>
      <c r="DI698" s="10">
        <v>10.4</v>
      </c>
      <c r="DJ698" s="10">
        <v>0.98</v>
      </c>
      <c r="DK698" s="10">
        <v>0.34189999999999998</v>
      </c>
      <c r="DL698" s="10">
        <v>6.9400000000000003E-2</v>
      </c>
      <c r="DM698" s="10">
        <v>19</v>
      </c>
      <c r="DN698" s="10">
        <v>10.6</v>
      </c>
      <c r="DO698" s="10">
        <v>0.98</v>
      </c>
    </row>
    <row r="699" spans="1:119" x14ac:dyDescent="0.25">
      <c r="A699" s="10">
        <v>775</v>
      </c>
      <c r="B699" s="10" t="s">
        <v>304</v>
      </c>
      <c r="C699" s="10">
        <v>0</v>
      </c>
      <c r="D699" s="10">
        <v>0</v>
      </c>
      <c r="E699" s="10">
        <v>0</v>
      </c>
      <c r="F699" s="10">
        <v>10.4</v>
      </c>
      <c r="G699" s="10">
        <v>0</v>
      </c>
      <c r="H699" s="10">
        <v>0</v>
      </c>
      <c r="I699" s="10">
        <v>0</v>
      </c>
      <c r="J699" s="10">
        <v>0</v>
      </c>
      <c r="K699" s="10">
        <v>10.199999999999999</v>
      </c>
      <c r="L699" s="10">
        <v>0</v>
      </c>
      <c r="M699" s="10">
        <v>0</v>
      </c>
      <c r="N699" s="10">
        <v>0</v>
      </c>
      <c r="O699" s="10">
        <v>0</v>
      </c>
      <c r="P699" s="10">
        <v>10.3</v>
      </c>
      <c r="Q699" s="10">
        <v>0</v>
      </c>
      <c r="R699" s="10">
        <v>775</v>
      </c>
      <c r="S699" s="10" t="s">
        <v>304</v>
      </c>
      <c r="T699" s="10">
        <v>0</v>
      </c>
      <c r="U699" s="10">
        <v>0</v>
      </c>
      <c r="V699" s="10">
        <v>0</v>
      </c>
      <c r="W699" s="10">
        <v>10.199999999999999</v>
      </c>
      <c r="Y699" s="10">
        <v>0</v>
      </c>
      <c r="Z699" s="10">
        <v>0</v>
      </c>
      <c r="AA699" s="10">
        <v>0</v>
      </c>
      <c r="AB699" s="10">
        <v>10.5</v>
      </c>
      <c r="AD699" s="10">
        <v>0</v>
      </c>
      <c r="AE699" s="10">
        <v>0</v>
      </c>
      <c r="AF699" s="10">
        <v>0</v>
      </c>
      <c r="AG699" s="10">
        <v>10.4</v>
      </c>
      <c r="AI699" s="10">
        <v>775</v>
      </c>
      <c r="AJ699" s="10" t="s">
        <v>304</v>
      </c>
      <c r="AK699" s="10">
        <v>0</v>
      </c>
      <c r="AL699" s="10">
        <v>0</v>
      </c>
      <c r="AM699" s="10">
        <v>0</v>
      </c>
      <c r="AN699" s="10">
        <v>10.5</v>
      </c>
      <c r="AO699" s="10">
        <v>0</v>
      </c>
      <c r="AP699" s="10">
        <v>0</v>
      </c>
      <c r="AQ699" s="10">
        <v>0</v>
      </c>
      <c r="AR699" s="10">
        <v>0</v>
      </c>
      <c r="AS699" s="10">
        <v>10.4</v>
      </c>
      <c r="AT699" s="10">
        <v>0</v>
      </c>
      <c r="AU699" s="10">
        <v>0</v>
      </c>
      <c r="AV699" s="10">
        <v>0</v>
      </c>
      <c r="AW699" s="10">
        <v>0</v>
      </c>
      <c r="AX699" s="10">
        <v>10.3</v>
      </c>
      <c r="AY699" s="10">
        <v>0</v>
      </c>
      <c r="AZ699" s="10">
        <v>775</v>
      </c>
      <c r="BA699" s="10" t="s">
        <v>304</v>
      </c>
      <c r="BB699" s="10">
        <v>0</v>
      </c>
      <c r="BC699" s="10">
        <v>0</v>
      </c>
      <c r="BD699" s="10">
        <v>0</v>
      </c>
      <c r="BE699" s="10">
        <v>10.5</v>
      </c>
      <c r="BF699" s="10">
        <v>0</v>
      </c>
      <c r="BG699" s="10">
        <v>0</v>
      </c>
      <c r="BH699" s="10">
        <v>0</v>
      </c>
      <c r="BI699" s="10">
        <v>0</v>
      </c>
      <c r="BJ699" s="10">
        <v>10.5</v>
      </c>
      <c r="BK699" s="10">
        <v>0</v>
      </c>
      <c r="BL699" s="10">
        <v>0</v>
      </c>
      <c r="BM699" s="10">
        <v>0</v>
      </c>
      <c r="BN699" s="10">
        <v>0</v>
      </c>
      <c r="BO699" s="10">
        <v>10.5</v>
      </c>
      <c r="BP699" s="10">
        <v>0</v>
      </c>
      <c r="BQ699" s="10">
        <v>775</v>
      </c>
      <c r="BR699" s="10" t="s">
        <v>304</v>
      </c>
      <c r="BS699" s="10">
        <v>0</v>
      </c>
      <c r="BT699" s="10">
        <v>0</v>
      </c>
      <c r="BU699" s="10">
        <v>0</v>
      </c>
      <c r="BV699" s="10">
        <v>10.5</v>
      </c>
      <c r="BW699" s="10">
        <v>0</v>
      </c>
      <c r="BX699" s="10">
        <v>0</v>
      </c>
      <c r="BY699" s="10">
        <v>0</v>
      </c>
      <c r="BZ699" s="10">
        <v>0</v>
      </c>
      <c r="CA699" s="10">
        <v>10.199999999999999</v>
      </c>
      <c r="CB699" s="10">
        <v>0</v>
      </c>
      <c r="CC699" s="10">
        <v>0</v>
      </c>
      <c r="CD699" s="10">
        <v>0</v>
      </c>
      <c r="CE699" s="10">
        <v>0</v>
      </c>
      <c r="CF699" s="10">
        <v>10.5</v>
      </c>
      <c r="CG699" s="10">
        <v>0</v>
      </c>
      <c r="CH699" s="10">
        <v>775</v>
      </c>
      <c r="CI699" s="10" t="s">
        <v>304</v>
      </c>
      <c r="CJ699" s="10">
        <v>0</v>
      </c>
      <c r="CK699" s="10">
        <v>0</v>
      </c>
      <c r="CL699" s="10">
        <v>0</v>
      </c>
      <c r="CM699" s="10">
        <v>10.5</v>
      </c>
      <c r="CN699" s="10">
        <v>0</v>
      </c>
      <c r="CO699" s="10">
        <v>0</v>
      </c>
      <c r="CP699" s="10">
        <v>0</v>
      </c>
      <c r="CQ699" s="10">
        <v>0</v>
      </c>
      <c r="CR699" s="10">
        <v>10.5</v>
      </c>
      <c r="CS699" s="10">
        <v>0</v>
      </c>
      <c r="CT699" s="10">
        <v>0</v>
      </c>
      <c r="CU699" s="10">
        <v>0</v>
      </c>
      <c r="CV699" s="10">
        <v>0</v>
      </c>
      <c r="CW699" s="10">
        <v>10.7</v>
      </c>
      <c r="CX699" s="10">
        <v>0</v>
      </c>
      <c r="CY699" s="10">
        <v>811</v>
      </c>
      <c r="CZ699" s="10" t="s">
        <v>132</v>
      </c>
      <c r="DA699" s="10">
        <v>0.2</v>
      </c>
      <c r="DB699" s="10">
        <v>7.2999999999999995E-2</v>
      </c>
      <c r="DC699" s="10">
        <v>3.3774250333910123</v>
      </c>
      <c r="DD699" s="10">
        <v>36.395000000000003</v>
      </c>
      <c r="DE699" s="10">
        <v>0.93938133460270079</v>
      </c>
      <c r="DF699" s="10">
        <v>0.218</v>
      </c>
      <c r="DG699" s="10">
        <v>7.8E-2</v>
      </c>
      <c r="DH699" s="10">
        <v>3.689961237739992</v>
      </c>
      <c r="DI699" s="10">
        <v>36.226999999999997</v>
      </c>
      <c r="DJ699" s="10">
        <v>0.94154632185441767</v>
      </c>
      <c r="DK699" s="10">
        <v>0.218</v>
      </c>
      <c r="DL699" s="10">
        <v>7.8E-2</v>
      </c>
      <c r="DM699" s="10">
        <v>3.7059195963407361</v>
      </c>
      <c r="DN699" s="10">
        <v>36.070999999999998</v>
      </c>
      <c r="DO699" s="10">
        <v>0.94154632185441767</v>
      </c>
    </row>
    <row r="700" spans="1:119" x14ac:dyDescent="0.25">
      <c r="A700" s="10">
        <v>776</v>
      </c>
      <c r="B700" s="10" t="s">
        <v>288</v>
      </c>
      <c r="C700" s="10">
        <v>0</v>
      </c>
      <c r="D700" s="10">
        <v>0</v>
      </c>
      <c r="E700" s="10">
        <v>0</v>
      </c>
      <c r="F700" s="10">
        <v>10.4</v>
      </c>
      <c r="G700" s="10">
        <v>0</v>
      </c>
      <c r="H700" s="10">
        <v>0</v>
      </c>
      <c r="I700" s="10">
        <v>0</v>
      </c>
      <c r="J700" s="10">
        <v>0</v>
      </c>
      <c r="K700" s="10">
        <v>10.199999999999999</v>
      </c>
      <c r="L700" s="10">
        <v>0</v>
      </c>
      <c r="M700" s="10">
        <v>0</v>
      </c>
      <c r="N700" s="10">
        <v>0</v>
      </c>
      <c r="O700" s="10">
        <v>0</v>
      </c>
      <c r="P700" s="10">
        <v>10.3</v>
      </c>
      <c r="Q700" s="10">
        <v>0</v>
      </c>
      <c r="R700" s="10">
        <v>776</v>
      </c>
      <c r="S700" s="10" t="s">
        <v>288</v>
      </c>
      <c r="T700" s="10">
        <v>0</v>
      </c>
      <c r="U700" s="10">
        <v>0</v>
      </c>
      <c r="V700" s="10">
        <v>0</v>
      </c>
      <c r="W700" s="10">
        <v>10.199999999999999</v>
      </c>
      <c r="Y700" s="10">
        <v>0</v>
      </c>
      <c r="Z700" s="10">
        <v>0</v>
      </c>
      <c r="AA700" s="10">
        <v>0</v>
      </c>
      <c r="AB700" s="10">
        <v>10.5</v>
      </c>
      <c r="AD700" s="10">
        <v>0</v>
      </c>
      <c r="AE700" s="10">
        <v>0</v>
      </c>
      <c r="AF700" s="10">
        <v>0</v>
      </c>
      <c r="AG700" s="10">
        <v>10.4</v>
      </c>
      <c r="AI700" s="10">
        <v>776</v>
      </c>
      <c r="AJ700" s="10" t="s">
        <v>288</v>
      </c>
      <c r="AK700" s="10">
        <v>0</v>
      </c>
      <c r="AL700" s="10">
        <v>0</v>
      </c>
      <c r="AM700" s="10">
        <v>0</v>
      </c>
      <c r="AN700" s="10">
        <v>10.5</v>
      </c>
      <c r="AO700" s="10">
        <v>0</v>
      </c>
      <c r="AP700" s="10">
        <v>0</v>
      </c>
      <c r="AQ700" s="10">
        <v>0</v>
      </c>
      <c r="AR700" s="10">
        <v>0</v>
      </c>
      <c r="AS700" s="10">
        <v>10.4</v>
      </c>
      <c r="AT700" s="10">
        <v>0</v>
      </c>
      <c r="AU700" s="10">
        <v>0</v>
      </c>
      <c r="AV700" s="10">
        <v>0</v>
      </c>
      <c r="AW700" s="10">
        <v>0</v>
      </c>
      <c r="AX700" s="10">
        <v>10.3</v>
      </c>
      <c r="AY700" s="10">
        <v>0</v>
      </c>
      <c r="AZ700" s="10">
        <v>776</v>
      </c>
      <c r="BA700" s="10" t="s">
        <v>288</v>
      </c>
      <c r="BB700" s="10">
        <v>0</v>
      </c>
      <c r="BC700" s="10">
        <v>0</v>
      </c>
      <c r="BD700" s="10">
        <v>0</v>
      </c>
      <c r="BE700" s="10">
        <v>10.5</v>
      </c>
      <c r="BF700" s="10">
        <v>0</v>
      </c>
      <c r="BG700" s="10">
        <v>0</v>
      </c>
      <c r="BH700" s="10">
        <v>0</v>
      </c>
      <c r="BI700" s="10">
        <v>0</v>
      </c>
      <c r="BJ700" s="10">
        <v>10.5</v>
      </c>
      <c r="BK700" s="10">
        <v>0</v>
      </c>
      <c r="BL700" s="10">
        <v>0</v>
      </c>
      <c r="BM700" s="10">
        <v>0</v>
      </c>
      <c r="BN700" s="10">
        <v>0</v>
      </c>
      <c r="BO700" s="10">
        <v>10.5</v>
      </c>
      <c r="BP700" s="10">
        <v>0</v>
      </c>
      <c r="BQ700" s="10">
        <v>776</v>
      </c>
      <c r="BR700" s="10" t="s">
        <v>288</v>
      </c>
      <c r="BS700" s="10">
        <v>0</v>
      </c>
      <c r="BT700" s="10">
        <v>0</v>
      </c>
      <c r="BU700" s="10">
        <v>0</v>
      </c>
      <c r="BV700" s="10">
        <v>10.5</v>
      </c>
      <c r="BW700" s="10">
        <v>0</v>
      </c>
      <c r="BX700" s="10">
        <v>0</v>
      </c>
      <c r="BY700" s="10">
        <v>0</v>
      </c>
      <c r="BZ700" s="10">
        <v>0</v>
      </c>
      <c r="CA700" s="10">
        <v>10.199999999999999</v>
      </c>
      <c r="CB700" s="10">
        <v>0</v>
      </c>
      <c r="CC700" s="10">
        <v>0</v>
      </c>
      <c r="CD700" s="10">
        <v>0</v>
      </c>
      <c r="CE700" s="10">
        <v>0</v>
      </c>
      <c r="CF700" s="10">
        <v>10.5</v>
      </c>
      <c r="CG700" s="10">
        <v>0</v>
      </c>
      <c r="CH700" s="10">
        <v>776</v>
      </c>
      <c r="CI700" s="10" t="s">
        <v>288</v>
      </c>
      <c r="CJ700" s="10">
        <v>0</v>
      </c>
      <c r="CK700" s="10">
        <v>0</v>
      </c>
      <c r="CL700" s="10">
        <v>0</v>
      </c>
      <c r="CM700" s="10">
        <v>10.5</v>
      </c>
      <c r="CN700" s="10">
        <v>0</v>
      </c>
      <c r="CO700" s="10">
        <v>0</v>
      </c>
      <c r="CP700" s="10">
        <v>0</v>
      </c>
      <c r="CQ700" s="10">
        <v>0</v>
      </c>
      <c r="CR700" s="10">
        <v>10.5</v>
      </c>
      <c r="CS700" s="10">
        <v>0</v>
      </c>
      <c r="CT700" s="10">
        <v>0</v>
      </c>
      <c r="CU700" s="10">
        <v>0</v>
      </c>
      <c r="CV700" s="10">
        <v>0</v>
      </c>
      <c r="CW700" s="10">
        <v>10.7</v>
      </c>
      <c r="CX700" s="10">
        <v>0</v>
      </c>
      <c r="CY700" s="10">
        <v>812</v>
      </c>
      <c r="CZ700" s="10" t="s">
        <v>133</v>
      </c>
      <c r="DA700" s="10">
        <v>-0.51400000000000001</v>
      </c>
      <c r="DB700" s="10">
        <v>-0.22900000000000001</v>
      </c>
      <c r="DC700" s="10">
        <v>-8.9264439014046442</v>
      </c>
      <c r="DD700" s="10">
        <v>36.395000000000003</v>
      </c>
      <c r="DE700" s="10">
        <v>0.9134447581822146</v>
      </c>
      <c r="DF700" s="10">
        <v>-0.76900000000000002</v>
      </c>
      <c r="DG700" s="10">
        <v>-0.33100000000000002</v>
      </c>
      <c r="DH700" s="10">
        <v>-13.342642423578829</v>
      </c>
      <c r="DI700" s="10">
        <v>36.226999999999997</v>
      </c>
      <c r="DJ700" s="10">
        <v>0.91852608460123952</v>
      </c>
      <c r="DK700" s="10">
        <v>-0.83299999999999996</v>
      </c>
      <c r="DL700" s="10">
        <v>-0.35199999999999998</v>
      </c>
      <c r="DM700" s="10">
        <v>-14.474477135800225</v>
      </c>
      <c r="DN700" s="10">
        <v>36.070999999999998</v>
      </c>
      <c r="DO700" s="10">
        <v>0.9211350480536481</v>
      </c>
    </row>
    <row r="701" spans="1:119" x14ac:dyDescent="0.25">
      <c r="A701" s="10">
        <v>777</v>
      </c>
      <c r="B701" s="10" t="s">
        <v>315</v>
      </c>
      <c r="C701" s="10">
        <v>0.01</v>
      </c>
      <c r="D701" s="10">
        <v>0.01</v>
      </c>
      <c r="E701" s="10">
        <v>0.97</v>
      </c>
      <c r="F701" s="10">
        <v>10.4</v>
      </c>
      <c r="G701" s="10">
        <v>0.8</v>
      </c>
      <c r="H701" s="10">
        <v>0.01</v>
      </c>
      <c r="I701" s="10">
        <v>0.01</v>
      </c>
      <c r="J701" s="10">
        <v>0.95</v>
      </c>
      <c r="K701" s="10">
        <v>10.199999999999999</v>
      </c>
      <c r="L701" s="10">
        <v>0.8</v>
      </c>
      <c r="M701" s="10">
        <v>0.01</v>
      </c>
      <c r="N701" s="10">
        <v>0.01</v>
      </c>
      <c r="O701" s="10">
        <v>1</v>
      </c>
      <c r="P701" s="10">
        <v>10.3</v>
      </c>
      <c r="Q701" s="10">
        <v>0.8</v>
      </c>
      <c r="R701" s="10">
        <v>777</v>
      </c>
      <c r="S701" s="10" t="s">
        <v>315</v>
      </c>
      <c r="T701" s="10">
        <v>1.41E-2</v>
      </c>
      <c r="U701" s="10">
        <v>1.06E-2</v>
      </c>
      <c r="V701" s="10">
        <v>1</v>
      </c>
      <c r="W701" s="10">
        <v>10.199999999999999</v>
      </c>
      <c r="Y701" s="10">
        <v>1.4500000000000001E-2</v>
      </c>
      <c r="Z701" s="10">
        <v>1.09E-2</v>
      </c>
      <c r="AA701" s="10">
        <v>1</v>
      </c>
      <c r="AB701" s="10">
        <v>10.5</v>
      </c>
      <c r="AD701" s="10">
        <v>1.44E-2</v>
      </c>
      <c r="AE701" s="10">
        <v>1.0800000000000001E-2</v>
      </c>
      <c r="AF701" s="10">
        <v>1</v>
      </c>
      <c r="AG701" s="10">
        <v>10.4</v>
      </c>
      <c r="AI701" s="10">
        <v>777</v>
      </c>
      <c r="AJ701" s="10" t="s">
        <v>315</v>
      </c>
      <c r="AK701" s="10">
        <v>4.36E-2</v>
      </c>
      <c r="AL701" s="10">
        <v>3.27E-2</v>
      </c>
      <c r="AM701" s="10">
        <v>3</v>
      </c>
      <c r="AN701" s="10">
        <v>10.5</v>
      </c>
      <c r="AO701" s="10">
        <v>0.8</v>
      </c>
      <c r="AP701" s="10">
        <v>4.3200000000000002E-2</v>
      </c>
      <c r="AQ701" s="10">
        <v>3.2399999999999998E-2</v>
      </c>
      <c r="AR701" s="10">
        <v>3</v>
      </c>
      <c r="AS701" s="10">
        <v>10.4</v>
      </c>
      <c r="AT701" s="10">
        <v>0.8</v>
      </c>
      <c r="AU701" s="10">
        <v>4.2799999999999998E-2</v>
      </c>
      <c r="AV701" s="10">
        <v>3.2099999999999997E-2</v>
      </c>
      <c r="AW701" s="10">
        <v>3</v>
      </c>
      <c r="AX701" s="10">
        <v>10.3</v>
      </c>
      <c r="AY701" s="10">
        <v>0.8</v>
      </c>
      <c r="AZ701" s="10">
        <v>777</v>
      </c>
      <c r="BA701" s="10" t="s">
        <v>315</v>
      </c>
      <c r="BB701" s="10">
        <v>4.7500000000000001E-2</v>
      </c>
      <c r="BC701" s="10">
        <v>2.69E-2</v>
      </c>
      <c r="BD701" s="10">
        <v>3</v>
      </c>
      <c r="BE701" s="10">
        <v>10.5</v>
      </c>
      <c r="BF701" s="10">
        <v>0.87</v>
      </c>
      <c r="BG701" s="10">
        <v>4.7500000000000001E-2</v>
      </c>
      <c r="BH701" s="10">
        <v>2.69E-2</v>
      </c>
      <c r="BI701" s="10">
        <v>3</v>
      </c>
      <c r="BJ701" s="10">
        <v>10.5</v>
      </c>
      <c r="BK701" s="10">
        <v>0.87</v>
      </c>
      <c r="BL701" s="10">
        <v>3.27E-2</v>
      </c>
      <c r="BM701" s="10">
        <v>1.5900000000000001E-2</v>
      </c>
      <c r="BN701" s="10">
        <v>2</v>
      </c>
      <c r="BO701" s="10">
        <v>10.5</v>
      </c>
      <c r="BP701" s="10">
        <v>0.9</v>
      </c>
      <c r="BQ701" s="10">
        <v>777</v>
      </c>
      <c r="BR701" s="10" t="s">
        <v>315</v>
      </c>
      <c r="BS701" s="10">
        <v>3.2399999999999998E-2</v>
      </c>
      <c r="BT701" s="10">
        <v>1.66E-2</v>
      </c>
      <c r="BU701" s="10">
        <v>2</v>
      </c>
      <c r="BV701" s="10">
        <v>10.5</v>
      </c>
      <c r="BW701" s="10">
        <v>0.89</v>
      </c>
      <c r="BX701" s="10">
        <v>1.55E-2</v>
      </c>
      <c r="BY701" s="10">
        <v>8.3999999999999995E-3</v>
      </c>
      <c r="BZ701" s="10">
        <v>1</v>
      </c>
      <c r="CA701" s="10">
        <v>10.199999999999999</v>
      </c>
      <c r="CB701" s="10">
        <v>0.88</v>
      </c>
      <c r="CC701" s="10">
        <v>3.2399999999999998E-2</v>
      </c>
      <c r="CD701" s="10">
        <v>1.66E-2</v>
      </c>
      <c r="CE701" s="10">
        <v>2</v>
      </c>
      <c r="CF701" s="10">
        <v>10.5</v>
      </c>
      <c r="CG701" s="10">
        <v>0.89</v>
      </c>
      <c r="CH701" s="10">
        <v>777</v>
      </c>
      <c r="CI701" s="10" t="s">
        <v>315</v>
      </c>
      <c r="CJ701" s="10">
        <v>1.6400000000000001E-2</v>
      </c>
      <c r="CK701" s="10">
        <v>7.9000000000000008E-3</v>
      </c>
      <c r="CL701" s="10">
        <v>1</v>
      </c>
      <c r="CM701" s="10">
        <v>10.5</v>
      </c>
      <c r="CN701" s="10">
        <v>0.9</v>
      </c>
      <c r="CO701" s="10">
        <v>3.27E-2</v>
      </c>
      <c r="CP701" s="10">
        <v>1.5900000000000001E-2</v>
      </c>
      <c r="CQ701" s="10">
        <v>2</v>
      </c>
      <c r="CR701" s="10">
        <v>10.5</v>
      </c>
      <c r="CS701" s="10">
        <v>0.9</v>
      </c>
      <c r="CT701" s="10">
        <v>1.67E-2</v>
      </c>
      <c r="CU701" s="10">
        <v>8.0999999999999996E-3</v>
      </c>
      <c r="CV701" s="10">
        <v>1</v>
      </c>
      <c r="CW701" s="10">
        <v>10.7</v>
      </c>
      <c r="CX701" s="10">
        <v>0.9</v>
      </c>
      <c r="CY701" s="10">
        <v>813</v>
      </c>
      <c r="CZ701" s="10" t="s">
        <v>8</v>
      </c>
    </row>
    <row r="702" spans="1:119" x14ac:dyDescent="0.25">
      <c r="A702" s="10">
        <v>778</v>
      </c>
      <c r="B702" s="10" t="s">
        <v>289</v>
      </c>
      <c r="C702" s="10">
        <v>0.06</v>
      </c>
      <c r="D702" s="10">
        <v>0.03</v>
      </c>
      <c r="E702" s="10">
        <v>3.88</v>
      </c>
      <c r="F702" s="10">
        <v>10.4</v>
      </c>
      <c r="G702" s="10">
        <v>0.9</v>
      </c>
      <c r="H702" s="10">
        <v>0.08</v>
      </c>
      <c r="I702" s="10">
        <v>0.04</v>
      </c>
      <c r="J702" s="10">
        <v>4.75</v>
      </c>
      <c r="K702" s="10">
        <v>10.199999999999999</v>
      </c>
      <c r="L702" s="10">
        <v>0.9</v>
      </c>
      <c r="M702" s="10">
        <v>0.06</v>
      </c>
      <c r="N702" s="10">
        <v>0.03</v>
      </c>
      <c r="O702" s="10">
        <v>4</v>
      </c>
      <c r="P702" s="10">
        <v>10.3</v>
      </c>
      <c r="Q702" s="10">
        <v>0.9</v>
      </c>
      <c r="R702" s="10">
        <v>778</v>
      </c>
      <c r="S702" s="10" t="s">
        <v>289</v>
      </c>
      <c r="T702" s="10">
        <v>1.5900000000000001E-2</v>
      </c>
      <c r="U702" s="10">
        <v>7.7000000000000002E-3</v>
      </c>
      <c r="V702" s="10">
        <v>1</v>
      </c>
      <c r="W702" s="10">
        <v>10.199999999999999</v>
      </c>
      <c r="Y702" s="10">
        <v>3.27E-2</v>
      </c>
      <c r="Z702" s="10">
        <v>1.5900000000000001E-2</v>
      </c>
      <c r="AA702" s="10">
        <v>2</v>
      </c>
      <c r="AB702" s="10">
        <v>10.5</v>
      </c>
      <c r="AD702" s="10">
        <v>1.6199999999999999E-2</v>
      </c>
      <c r="AE702" s="10">
        <v>7.9000000000000008E-3</v>
      </c>
      <c r="AF702" s="10">
        <v>1</v>
      </c>
      <c r="AG702" s="10">
        <v>10.4</v>
      </c>
      <c r="AI702" s="10">
        <v>778</v>
      </c>
      <c r="AJ702" s="10" t="s">
        <v>289</v>
      </c>
      <c r="AK702" s="10">
        <v>6.9800000000000001E-2</v>
      </c>
      <c r="AL702" s="10">
        <v>2.0400000000000001E-2</v>
      </c>
      <c r="AM702" s="10">
        <v>3.9986000000000002</v>
      </c>
      <c r="AN702" s="10">
        <v>10.5</v>
      </c>
      <c r="AO702" s="10">
        <v>0.96</v>
      </c>
      <c r="AP702" s="10">
        <v>6.9199999999999998E-2</v>
      </c>
      <c r="AQ702" s="10">
        <v>2.0199999999999999E-2</v>
      </c>
      <c r="AR702" s="10">
        <v>4.0019</v>
      </c>
      <c r="AS702" s="10">
        <v>10.4</v>
      </c>
      <c r="AT702" s="10">
        <v>0.96</v>
      </c>
      <c r="AU702" s="10">
        <v>6.7799999999999999E-2</v>
      </c>
      <c r="AV702" s="10">
        <v>2.23E-2</v>
      </c>
      <c r="AW702" s="10">
        <v>4.0006000000000004</v>
      </c>
      <c r="AX702" s="10">
        <v>10.3</v>
      </c>
      <c r="AY702" s="10">
        <v>0.95</v>
      </c>
      <c r="AZ702" s="10">
        <v>778</v>
      </c>
      <c r="BA702" s="10" t="s">
        <v>289</v>
      </c>
      <c r="BB702" s="10">
        <v>5.1799999999999999E-2</v>
      </c>
      <c r="BC702" s="10">
        <v>1.7000000000000001E-2</v>
      </c>
      <c r="BD702" s="10">
        <v>3</v>
      </c>
      <c r="BE702" s="10">
        <v>10.5</v>
      </c>
      <c r="BF702" s="10">
        <v>0.95</v>
      </c>
      <c r="BG702" s="10">
        <v>5.2400000000000002E-2</v>
      </c>
      <c r="BH702" s="10">
        <v>1.5299999999999999E-2</v>
      </c>
      <c r="BI702" s="10">
        <v>3</v>
      </c>
      <c r="BJ702" s="10">
        <v>10.5</v>
      </c>
      <c r="BK702" s="10">
        <v>0.96</v>
      </c>
      <c r="BL702" s="10">
        <v>3.49E-2</v>
      </c>
      <c r="BM702" s="10">
        <v>1.0200000000000001E-2</v>
      </c>
      <c r="BN702" s="10">
        <v>2</v>
      </c>
      <c r="BO702" s="10">
        <v>10.5</v>
      </c>
      <c r="BP702" s="10">
        <v>0.96</v>
      </c>
      <c r="BQ702" s="10">
        <v>778</v>
      </c>
      <c r="BR702" s="10" t="s">
        <v>289</v>
      </c>
      <c r="BS702" s="10">
        <v>3.49E-2</v>
      </c>
      <c r="BT702" s="10">
        <v>1.0200000000000001E-2</v>
      </c>
      <c r="BU702" s="10">
        <v>2</v>
      </c>
      <c r="BV702" s="10">
        <v>10.5</v>
      </c>
      <c r="BW702" s="10">
        <v>0.96</v>
      </c>
      <c r="BX702" s="10">
        <v>6.7100000000000007E-2</v>
      </c>
      <c r="BY702" s="10">
        <v>2.2100000000000002E-2</v>
      </c>
      <c r="BZ702" s="10">
        <v>4</v>
      </c>
      <c r="CA702" s="10">
        <v>10.199999999999999</v>
      </c>
      <c r="CB702" s="10">
        <v>0.95</v>
      </c>
      <c r="CC702" s="10">
        <v>6.9099999999999995E-2</v>
      </c>
      <c r="CD702" s="10">
        <v>2.2700000000000001E-2</v>
      </c>
      <c r="CE702" s="10">
        <v>4</v>
      </c>
      <c r="CF702" s="10">
        <v>10.5</v>
      </c>
      <c r="CG702" s="10">
        <v>0.95</v>
      </c>
      <c r="CH702" s="10">
        <v>778</v>
      </c>
      <c r="CI702" s="10" t="s">
        <v>289</v>
      </c>
      <c r="CJ702" s="10">
        <v>1.7500000000000002E-2</v>
      </c>
      <c r="CK702" s="10">
        <v>5.1000000000000004E-3</v>
      </c>
      <c r="CL702" s="10">
        <v>1</v>
      </c>
      <c r="CM702" s="10">
        <v>10.5</v>
      </c>
      <c r="CN702" s="10">
        <v>0.96</v>
      </c>
      <c r="CO702" s="10">
        <v>1.7500000000000002E-2</v>
      </c>
      <c r="CP702" s="10">
        <v>5.1000000000000004E-3</v>
      </c>
      <c r="CQ702" s="10">
        <v>1</v>
      </c>
      <c r="CR702" s="10">
        <v>10.5</v>
      </c>
      <c r="CS702" s="10">
        <v>0.96</v>
      </c>
      <c r="CT702" s="10">
        <v>1.78E-2</v>
      </c>
      <c r="CU702" s="10">
        <v>5.1999999999999998E-3</v>
      </c>
      <c r="CV702" s="10">
        <v>1</v>
      </c>
      <c r="CW702" s="10">
        <v>10.7</v>
      </c>
      <c r="CX702" s="10">
        <v>0.96</v>
      </c>
      <c r="CY702" s="10">
        <v>814</v>
      </c>
      <c r="CZ702" s="10" t="s">
        <v>9</v>
      </c>
      <c r="DA702" s="10">
        <v>0.314</v>
      </c>
      <c r="DB702" s="10">
        <v>0.156</v>
      </c>
      <c r="DC702" s="10">
        <v>5.5619889608830828</v>
      </c>
      <c r="DD702" s="10">
        <v>36.395000000000003</v>
      </c>
      <c r="DE702" s="10">
        <v>0.89556512797669974</v>
      </c>
      <c r="DF702" s="10">
        <v>0.55100000000000005</v>
      </c>
      <c r="DG702" s="10">
        <v>0.253</v>
      </c>
      <c r="DH702" s="10">
        <v>9.6627481445690915</v>
      </c>
      <c r="DI702" s="10">
        <v>36.226999999999997</v>
      </c>
      <c r="DJ702" s="10">
        <v>0.90877828346589828</v>
      </c>
      <c r="DK702" s="10">
        <v>0.61499999999999999</v>
      </c>
      <c r="DL702" s="10">
        <v>0.27400000000000002</v>
      </c>
      <c r="DM702" s="10">
        <v>10.776420483865882</v>
      </c>
      <c r="DN702" s="10">
        <v>36.070999999999998</v>
      </c>
      <c r="DO702" s="10">
        <v>0.91344368399057452</v>
      </c>
    </row>
    <row r="703" spans="1:119" x14ac:dyDescent="0.25">
      <c r="A703" s="10">
        <v>779</v>
      </c>
      <c r="B703" s="10" t="s">
        <v>291</v>
      </c>
      <c r="C703" s="10">
        <v>0</v>
      </c>
      <c r="D703" s="10">
        <v>0</v>
      </c>
      <c r="E703" s="10">
        <v>0</v>
      </c>
      <c r="F703" s="10">
        <v>10.4</v>
      </c>
      <c r="G703" s="10">
        <v>0</v>
      </c>
      <c r="H703" s="10">
        <v>0</v>
      </c>
      <c r="I703" s="10">
        <v>0</v>
      </c>
      <c r="J703" s="10">
        <v>0</v>
      </c>
      <c r="K703" s="10">
        <v>10.199999999999999</v>
      </c>
      <c r="L703" s="10">
        <v>0</v>
      </c>
      <c r="M703" s="10">
        <v>0</v>
      </c>
      <c r="N703" s="10">
        <v>0</v>
      </c>
      <c r="O703" s="10">
        <v>0</v>
      </c>
      <c r="P703" s="10">
        <v>10.3</v>
      </c>
      <c r="Q703" s="10">
        <v>0</v>
      </c>
      <c r="R703" s="10">
        <v>779</v>
      </c>
      <c r="S703" s="10" t="s">
        <v>291</v>
      </c>
      <c r="T703" s="10">
        <v>0</v>
      </c>
      <c r="U703" s="10">
        <v>0</v>
      </c>
      <c r="V703" s="10">
        <v>0</v>
      </c>
      <c r="W703" s="10">
        <v>10.199999999999999</v>
      </c>
      <c r="Y703" s="10">
        <v>0</v>
      </c>
      <c r="Z703" s="10">
        <v>0</v>
      </c>
      <c r="AA703" s="10">
        <v>0</v>
      </c>
      <c r="AB703" s="10">
        <v>10.5</v>
      </c>
      <c r="AD703" s="10">
        <v>0</v>
      </c>
      <c r="AE703" s="10">
        <v>0</v>
      </c>
      <c r="AF703" s="10">
        <v>0</v>
      </c>
      <c r="AG703" s="10">
        <v>10.4</v>
      </c>
      <c r="AI703" s="10">
        <v>779</v>
      </c>
      <c r="AJ703" s="10" t="s">
        <v>291</v>
      </c>
      <c r="AK703" s="10">
        <v>0</v>
      </c>
      <c r="AL703" s="10">
        <v>0</v>
      </c>
      <c r="AM703" s="10">
        <v>0</v>
      </c>
      <c r="AN703" s="10">
        <v>10.5</v>
      </c>
      <c r="AO703" s="10">
        <v>0</v>
      </c>
      <c r="AP703" s="10">
        <v>0</v>
      </c>
      <c r="AQ703" s="10">
        <v>0</v>
      </c>
      <c r="AR703" s="10">
        <v>0</v>
      </c>
      <c r="AS703" s="10">
        <v>10.4</v>
      </c>
      <c r="AT703" s="10">
        <v>0</v>
      </c>
      <c r="AU703" s="10">
        <v>0</v>
      </c>
      <c r="AV703" s="10">
        <v>0</v>
      </c>
      <c r="AW703" s="10">
        <v>0</v>
      </c>
      <c r="AX703" s="10">
        <v>10.3</v>
      </c>
      <c r="AY703" s="10">
        <v>0</v>
      </c>
      <c r="AZ703" s="10">
        <v>779</v>
      </c>
      <c r="BA703" s="10" t="s">
        <v>291</v>
      </c>
      <c r="BB703" s="10">
        <v>0</v>
      </c>
      <c r="BC703" s="10">
        <v>0</v>
      </c>
      <c r="BD703" s="10">
        <v>0</v>
      </c>
      <c r="BE703" s="10">
        <v>10.5</v>
      </c>
      <c r="BF703" s="10">
        <v>0</v>
      </c>
      <c r="BG703" s="10">
        <v>0</v>
      </c>
      <c r="BH703" s="10">
        <v>0</v>
      </c>
      <c r="BI703" s="10">
        <v>0</v>
      </c>
      <c r="BJ703" s="10">
        <v>10.5</v>
      </c>
      <c r="BK703" s="10">
        <v>0</v>
      </c>
      <c r="BL703" s="10">
        <v>0</v>
      </c>
      <c r="BM703" s="10">
        <v>0</v>
      </c>
      <c r="BN703" s="10">
        <v>0</v>
      </c>
      <c r="BO703" s="10">
        <v>10.5</v>
      </c>
      <c r="BP703" s="10">
        <v>0</v>
      </c>
      <c r="BQ703" s="10">
        <v>779</v>
      </c>
      <c r="BR703" s="10" t="s">
        <v>291</v>
      </c>
      <c r="BS703" s="10">
        <v>0</v>
      </c>
      <c r="BT703" s="10">
        <v>0</v>
      </c>
      <c r="BU703" s="10">
        <v>0</v>
      </c>
      <c r="BV703" s="10">
        <v>10.5</v>
      </c>
      <c r="BW703" s="10">
        <v>0</v>
      </c>
      <c r="BX703" s="10">
        <v>0</v>
      </c>
      <c r="BY703" s="10">
        <v>0</v>
      </c>
      <c r="BZ703" s="10">
        <v>0</v>
      </c>
      <c r="CA703" s="10">
        <v>10.199999999999999</v>
      </c>
      <c r="CB703" s="10">
        <v>0</v>
      </c>
      <c r="CC703" s="10">
        <v>0</v>
      </c>
      <c r="CD703" s="10">
        <v>0</v>
      </c>
      <c r="CE703" s="10">
        <v>0</v>
      </c>
      <c r="CF703" s="10">
        <v>10.5</v>
      </c>
      <c r="CG703" s="10">
        <v>0</v>
      </c>
      <c r="CH703" s="10">
        <v>779</v>
      </c>
      <c r="CI703" s="10" t="s">
        <v>291</v>
      </c>
      <c r="CJ703" s="10">
        <v>0</v>
      </c>
      <c r="CK703" s="10">
        <v>0</v>
      </c>
      <c r="CL703" s="10">
        <v>0</v>
      </c>
      <c r="CM703" s="10">
        <v>10.5</v>
      </c>
      <c r="CN703" s="10">
        <v>0</v>
      </c>
      <c r="CO703" s="10">
        <v>0</v>
      </c>
      <c r="CP703" s="10">
        <v>0</v>
      </c>
      <c r="CQ703" s="10">
        <v>0</v>
      </c>
      <c r="CR703" s="10">
        <v>10.5</v>
      </c>
      <c r="CS703" s="10">
        <v>0</v>
      </c>
      <c r="CT703" s="10">
        <v>0</v>
      </c>
      <c r="CU703" s="10">
        <v>0</v>
      </c>
      <c r="CV703" s="10">
        <v>0</v>
      </c>
      <c r="CW703" s="10">
        <v>10.7</v>
      </c>
      <c r="CX703" s="10">
        <v>0</v>
      </c>
      <c r="CY703" s="10">
        <v>815</v>
      </c>
      <c r="CZ703" s="10" t="s">
        <v>10</v>
      </c>
    </row>
    <row r="704" spans="1:119" x14ac:dyDescent="0.25">
      <c r="A704" s="10">
        <v>780</v>
      </c>
      <c r="B704" s="10" t="s">
        <v>307</v>
      </c>
      <c r="C704" s="10">
        <v>0</v>
      </c>
      <c r="D704" s="10">
        <v>0</v>
      </c>
      <c r="E704" s="10">
        <v>0</v>
      </c>
      <c r="F704" s="10">
        <v>10.4</v>
      </c>
      <c r="G704" s="10">
        <v>0</v>
      </c>
      <c r="H704" s="10">
        <v>0</v>
      </c>
      <c r="I704" s="10">
        <v>0</v>
      </c>
      <c r="J704" s="10">
        <v>0</v>
      </c>
      <c r="K704" s="10">
        <v>10.199999999999999</v>
      </c>
      <c r="L704" s="10">
        <v>0</v>
      </c>
      <c r="M704" s="10">
        <v>0</v>
      </c>
      <c r="N704" s="10">
        <v>0</v>
      </c>
      <c r="O704" s="10">
        <v>0</v>
      </c>
      <c r="P704" s="10">
        <v>10.3</v>
      </c>
      <c r="Q704" s="10">
        <v>0</v>
      </c>
      <c r="R704" s="10">
        <v>780</v>
      </c>
      <c r="S704" s="10" t="s">
        <v>307</v>
      </c>
      <c r="T704" s="10">
        <v>0</v>
      </c>
      <c r="U704" s="10">
        <v>0</v>
      </c>
      <c r="V704" s="10">
        <v>0</v>
      </c>
      <c r="W704" s="10">
        <v>10.199999999999999</v>
      </c>
      <c r="Y704" s="10">
        <v>0</v>
      </c>
      <c r="Z704" s="10">
        <v>0</v>
      </c>
      <c r="AA704" s="10">
        <v>0</v>
      </c>
      <c r="AB704" s="10">
        <v>10.5</v>
      </c>
      <c r="AD704" s="10">
        <v>0</v>
      </c>
      <c r="AE704" s="10">
        <v>0</v>
      </c>
      <c r="AF704" s="10">
        <v>0</v>
      </c>
      <c r="AG704" s="10">
        <v>10.4</v>
      </c>
      <c r="AI704" s="10">
        <v>780</v>
      </c>
      <c r="AJ704" s="10" t="s">
        <v>307</v>
      </c>
      <c r="AK704" s="10">
        <v>0</v>
      </c>
      <c r="AL704" s="10">
        <v>0</v>
      </c>
      <c r="AM704" s="10">
        <v>0</v>
      </c>
      <c r="AN704" s="10">
        <v>10.5</v>
      </c>
      <c r="AO704" s="10">
        <v>0</v>
      </c>
      <c r="AP704" s="10">
        <v>0</v>
      </c>
      <c r="AQ704" s="10">
        <v>0</v>
      </c>
      <c r="AR704" s="10">
        <v>0</v>
      </c>
      <c r="AS704" s="10">
        <v>10.4</v>
      </c>
      <c r="AT704" s="10">
        <v>0</v>
      </c>
      <c r="AU704" s="10">
        <v>0</v>
      </c>
      <c r="AV704" s="10">
        <v>0</v>
      </c>
      <c r="AW704" s="10">
        <v>0</v>
      </c>
      <c r="AX704" s="10">
        <v>10.3</v>
      </c>
      <c r="AY704" s="10">
        <v>0</v>
      </c>
      <c r="AZ704" s="10">
        <v>780</v>
      </c>
      <c r="BA704" s="10" t="s">
        <v>307</v>
      </c>
      <c r="BB704" s="10">
        <v>0</v>
      </c>
      <c r="BC704" s="10">
        <v>0</v>
      </c>
      <c r="BD704" s="10">
        <v>0</v>
      </c>
      <c r="BE704" s="10">
        <v>10.5</v>
      </c>
      <c r="BF704" s="10">
        <v>0</v>
      </c>
      <c r="BG704" s="10">
        <v>0</v>
      </c>
      <c r="BH704" s="10">
        <v>0</v>
      </c>
      <c r="BI704" s="10">
        <v>0</v>
      </c>
      <c r="BJ704" s="10">
        <v>10.5</v>
      </c>
      <c r="BK704" s="10">
        <v>0</v>
      </c>
      <c r="BL704" s="10">
        <v>0</v>
      </c>
      <c r="BM704" s="10">
        <v>0</v>
      </c>
      <c r="BN704" s="10">
        <v>0</v>
      </c>
      <c r="BO704" s="10">
        <v>10.5</v>
      </c>
      <c r="BP704" s="10">
        <v>0</v>
      </c>
      <c r="BQ704" s="10">
        <v>780</v>
      </c>
      <c r="BR704" s="10" t="s">
        <v>307</v>
      </c>
      <c r="BS704" s="10">
        <v>8.9099999999999999E-2</v>
      </c>
      <c r="BT704" s="10">
        <v>1.8100000000000002E-2</v>
      </c>
      <c r="BU704" s="10">
        <v>5</v>
      </c>
      <c r="BV704" s="10">
        <v>10.5</v>
      </c>
      <c r="BW704" s="10">
        <v>0.98</v>
      </c>
      <c r="BX704" s="10">
        <v>0.1731</v>
      </c>
      <c r="BY704" s="10">
        <v>3.5200000000000002E-2</v>
      </c>
      <c r="BZ704" s="10">
        <v>10</v>
      </c>
      <c r="CA704" s="10">
        <v>10.199999999999999</v>
      </c>
      <c r="CB704" s="10">
        <v>0.98</v>
      </c>
      <c r="CC704" s="10">
        <v>0.1452</v>
      </c>
      <c r="CD704" s="10">
        <v>9.1999999999999998E-3</v>
      </c>
      <c r="CE704" s="10">
        <v>8</v>
      </c>
      <c r="CF704" s="10">
        <v>10.5</v>
      </c>
      <c r="CG704" s="10">
        <v>1</v>
      </c>
      <c r="CH704" s="10">
        <v>780</v>
      </c>
      <c r="CI704" s="10" t="s">
        <v>307</v>
      </c>
      <c r="CJ704" s="10">
        <v>0</v>
      </c>
      <c r="CK704" s="10">
        <v>0</v>
      </c>
      <c r="CL704" s="10">
        <v>0</v>
      </c>
      <c r="CM704" s="10">
        <v>10.5</v>
      </c>
      <c r="CN704" s="10">
        <v>0</v>
      </c>
      <c r="CO704" s="10">
        <v>0</v>
      </c>
      <c r="CP704" s="10">
        <v>0</v>
      </c>
      <c r="CQ704" s="10">
        <v>0</v>
      </c>
      <c r="CR704" s="10">
        <v>10.5</v>
      </c>
      <c r="CS704" s="10">
        <v>0</v>
      </c>
      <c r="CT704" s="10">
        <v>0</v>
      </c>
      <c r="CU704" s="10">
        <v>0</v>
      </c>
      <c r="CV704" s="10">
        <v>0</v>
      </c>
      <c r="CW704" s="10">
        <v>10.7</v>
      </c>
      <c r="CX704" s="10">
        <v>0</v>
      </c>
      <c r="CY704" s="10">
        <v>816</v>
      </c>
      <c r="CZ704" s="10" t="s">
        <v>11</v>
      </c>
      <c r="DA704" s="10">
        <v>0.30599999999999999</v>
      </c>
      <c r="DB704" s="10">
        <v>0.11600000000000001</v>
      </c>
      <c r="DC704" s="10">
        <v>17.994</v>
      </c>
      <c r="DD704" s="10">
        <v>10.5</v>
      </c>
      <c r="DE704" s="10">
        <v>0.93500000000000005</v>
      </c>
      <c r="DF704" s="10">
        <v>0.54300000000000004</v>
      </c>
      <c r="DG704" s="10">
        <v>0.20799999999999999</v>
      </c>
      <c r="DH704" s="10">
        <v>31.972799999999999</v>
      </c>
      <c r="DI704" s="10">
        <v>10.5</v>
      </c>
      <c r="DJ704" s="10">
        <v>0.93400000000000005</v>
      </c>
      <c r="DK704" s="10">
        <v>0.60599999999999998</v>
      </c>
      <c r="DL704" s="10">
        <v>0.22800000000000001</v>
      </c>
      <c r="DM704" s="10">
        <v>35.944099999999999</v>
      </c>
      <c r="DN704" s="10">
        <v>10.4</v>
      </c>
      <c r="DO704" s="10">
        <v>0.93600000000000005</v>
      </c>
    </row>
    <row r="705" spans="1:119" x14ac:dyDescent="0.25">
      <c r="A705" s="10">
        <v>781</v>
      </c>
      <c r="B705" s="10" t="s">
        <v>292</v>
      </c>
      <c r="C705" s="10">
        <v>0</v>
      </c>
      <c r="D705" s="10">
        <v>0</v>
      </c>
      <c r="E705" s="10">
        <v>0</v>
      </c>
      <c r="F705" s="10">
        <v>10.4</v>
      </c>
      <c r="G705" s="10">
        <v>0</v>
      </c>
      <c r="H705" s="10">
        <v>0</v>
      </c>
      <c r="I705" s="10">
        <v>0</v>
      </c>
      <c r="J705" s="10">
        <v>0</v>
      </c>
      <c r="K705" s="10">
        <v>10.199999999999999</v>
      </c>
      <c r="L705" s="10">
        <v>0</v>
      </c>
      <c r="M705" s="10">
        <v>0</v>
      </c>
      <c r="N705" s="10">
        <v>0</v>
      </c>
      <c r="O705" s="10">
        <v>0</v>
      </c>
      <c r="P705" s="10">
        <v>10.3</v>
      </c>
      <c r="Q705" s="10">
        <v>0</v>
      </c>
      <c r="R705" s="10">
        <v>781</v>
      </c>
      <c r="S705" s="10" t="s">
        <v>292</v>
      </c>
      <c r="T705" s="10">
        <v>0</v>
      </c>
      <c r="U705" s="10">
        <v>0</v>
      </c>
      <c r="V705" s="10">
        <v>0</v>
      </c>
      <c r="W705" s="10">
        <v>10.199999999999999</v>
      </c>
      <c r="Y705" s="10">
        <v>0</v>
      </c>
      <c r="Z705" s="10">
        <v>0</v>
      </c>
      <c r="AA705" s="10">
        <v>0</v>
      </c>
      <c r="AB705" s="10">
        <v>10.5</v>
      </c>
      <c r="AD705" s="10">
        <v>0</v>
      </c>
      <c r="AE705" s="10">
        <v>0</v>
      </c>
      <c r="AF705" s="10">
        <v>0</v>
      </c>
      <c r="AG705" s="10">
        <v>10.4</v>
      </c>
      <c r="AI705" s="10">
        <v>781</v>
      </c>
      <c r="AJ705" s="10" t="s">
        <v>292</v>
      </c>
      <c r="AK705" s="10">
        <v>0</v>
      </c>
      <c r="AL705" s="10">
        <v>0</v>
      </c>
      <c r="AM705" s="10">
        <v>0</v>
      </c>
      <c r="AN705" s="10">
        <v>10.5</v>
      </c>
      <c r="AO705" s="10">
        <v>0</v>
      </c>
      <c r="AP705" s="10">
        <v>0</v>
      </c>
      <c r="AQ705" s="10">
        <v>0</v>
      </c>
      <c r="AR705" s="10">
        <v>0</v>
      </c>
      <c r="AS705" s="10">
        <v>10.4</v>
      </c>
      <c r="AT705" s="10">
        <v>0</v>
      </c>
      <c r="AU705" s="10">
        <v>0</v>
      </c>
      <c r="AV705" s="10">
        <v>0</v>
      </c>
      <c r="AW705" s="10">
        <v>0</v>
      </c>
      <c r="AX705" s="10">
        <v>10.3</v>
      </c>
      <c r="AY705" s="10">
        <v>0</v>
      </c>
      <c r="AZ705" s="10">
        <v>781</v>
      </c>
      <c r="BA705" s="10" t="s">
        <v>292</v>
      </c>
      <c r="BB705" s="10">
        <v>0</v>
      </c>
      <c r="BC705" s="10">
        <v>0</v>
      </c>
      <c r="BD705" s="10">
        <v>0</v>
      </c>
      <c r="BE705" s="10">
        <v>10.5</v>
      </c>
      <c r="BF705" s="10">
        <v>0</v>
      </c>
      <c r="BG705" s="10">
        <v>0</v>
      </c>
      <c r="BH705" s="10">
        <v>0</v>
      </c>
      <c r="BI705" s="10">
        <v>0</v>
      </c>
      <c r="BJ705" s="10">
        <v>10.5</v>
      </c>
      <c r="BK705" s="10">
        <v>0</v>
      </c>
      <c r="BL705" s="10">
        <v>0</v>
      </c>
      <c r="BM705" s="10">
        <v>0</v>
      </c>
      <c r="BN705" s="10">
        <v>0</v>
      </c>
      <c r="BO705" s="10">
        <v>10.5</v>
      </c>
      <c r="BP705" s="10">
        <v>0</v>
      </c>
      <c r="BQ705" s="10">
        <v>781</v>
      </c>
      <c r="BR705" s="10" t="s">
        <v>292</v>
      </c>
      <c r="BS705" s="10">
        <v>0</v>
      </c>
      <c r="BT705" s="10">
        <v>0</v>
      </c>
      <c r="BU705" s="10">
        <v>0</v>
      </c>
      <c r="BV705" s="10">
        <v>10.5</v>
      </c>
      <c r="BW705" s="10">
        <v>0</v>
      </c>
      <c r="BX705" s="10">
        <v>0</v>
      </c>
      <c r="BY705" s="10">
        <v>0</v>
      </c>
      <c r="BZ705" s="10">
        <v>0</v>
      </c>
      <c r="CA705" s="10">
        <v>10.199999999999999</v>
      </c>
      <c r="CB705" s="10">
        <v>0</v>
      </c>
      <c r="CC705" s="10">
        <v>0</v>
      </c>
      <c r="CD705" s="10">
        <v>0</v>
      </c>
      <c r="CE705" s="10">
        <v>0</v>
      </c>
      <c r="CF705" s="10">
        <v>10.5</v>
      </c>
      <c r="CG705" s="10">
        <v>0</v>
      </c>
      <c r="CH705" s="10">
        <v>781</v>
      </c>
      <c r="CI705" s="10" t="s">
        <v>292</v>
      </c>
      <c r="CJ705" s="10">
        <v>0</v>
      </c>
      <c r="CK705" s="10">
        <v>0</v>
      </c>
      <c r="CL705" s="10">
        <v>0</v>
      </c>
      <c r="CM705" s="10">
        <v>10.5</v>
      </c>
      <c r="CN705" s="10">
        <v>0</v>
      </c>
      <c r="CO705" s="10">
        <v>0</v>
      </c>
      <c r="CP705" s="10">
        <v>0</v>
      </c>
      <c r="CQ705" s="10">
        <v>0</v>
      </c>
      <c r="CR705" s="10">
        <v>10.5</v>
      </c>
      <c r="CS705" s="10">
        <v>0</v>
      </c>
      <c r="CT705" s="10">
        <v>0</v>
      </c>
      <c r="CU705" s="10">
        <v>0</v>
      </c>
      <c r="CV705" s="10">
        <v>0</v>
      </c>
      <c r="CW705" s="10">
        <v>10.7</v>
      </c>
      <c r="CX705" s="10">
        <v>0</v>
      </c>
      <c r="CY705" s="10">
        <v>817</v>
      </c>
      <c r="CZ705" s="10" t="s">
        <v>285</v>
      </c>
      <c r="DA705" s="10">
        <v>0.17100000000000001</v>
      </c>
      <c r="DB705" s="10">
        <v>6.2E-2</v>
      </c>
      <c r="DC705" s="10">
        <v>10</v>
      </c>
      <c r="DD705" s="10">
        <v>10.5</v>
      </c>
      <c r="DE705" s="10">
        <v>0.94</v>
      </c>
      <c r="DF705" s="10">
        <v>0.34189999999999998</v>
      </c>
      <c r="DG705" s="10">
        <v>0.1241</v>
      </c>
      <c r="DH705" s="10">
        <v>20</v>
      </c>
      <c r="DI705" s="10">
        <v>10.5</v>
      </c>
      <c r="DJ705" s="10">
        <v>0.94</v>
      </c>
      <c r="DK705" s="10">
        <v>0.3725</v>
      </c>
      <c r="DL705" s="10">
        <v>0.13519999999999999</v>
      </c>
      <c r="DM705" s="10">
        <v>22</v>
      </c>
      <c r="DN705" s="10">
        <v>10.4</v>
      </c>
      <c r="DO705" s="10">
        <v>0.94</v>
      </c>
    </row>
    <row r="706" spans="1:119" x14ac:dyDescent="0.25">
      <c r="A706" s="10">
        <v>782</v>
      </c>
      <c r="B706" s="10" t="s">
        <v>296</v>
      </c>
      <c r="C706" s="10">
        <v>0</v>
      </c>
      <c r="D706" s="10">
        <v>0</v>
      </c>
      <c r="E706" s="10">
        <v>0</v>
      </c>
      <c r="F706" s="10">
        <v>10.4</v>
      </c>
      <c r="G706" s="10">
        <v>0</v>
      </c>
      <c r="H706" s="10">
        <v>0</v>
      </c>
      <c r="I706" s="10">
        <v>0</v>
      </c>
      <c r="J706" s="10">
        <v>0</v>
      </c>
      <c r="K706" s="10">
        <v>10.199999999999999</v>
      </c>
      <c r="L706" s="10">
        <v>0</v>
      </c>
      <c r="M706" s="10">
        <v>0</v>
      </c>
      <c r="N706" s="10">
        <v>0</v>
      </c>
      <c r="O706" s="10">
        <v>0</v>
      </c>
      <c r="P706" s="10">
        <v>10.3</v>
      </c>
      <c r="Q706" s="10">
        <v>0</v>
      </c>
      <c r="R706" s="10">
        <v>782</v>
      </c>
      <c r="S706" s="10" t="s">
        <v>296</v>
      </c>
      <c r="T706" s="10">
        <v>0</v>
      </c>
      <c r="U706" s="10">
        <v>0</v>
      </c>
      <c r="V706" s="10">
        <v>0</v>
      </c>
      <c r="W706" s="10">
        <v>10.199999999999999</v>
      </c>
      <c r="Y706" s="10">
        <v>0</v>
      </c>
      <c r="Z706" s="10">
        <v>0</v>
      </c>
      <c r="AA706" s="10">
        <v>0</v>
      </c>
      <c r="AB706" s="10">
        <v>10.5</v>
      </c>
      <c r="AD706" s="10">
        <v>0</v>
      </c>
      <c r="AE706" s="10">
        <v>0</v>
      </c>
      <c r="AF706" s="10">
        <v>0</v>
      </c>
      <c r="AG706" s="10">
        <v>10.4</v>
      </c>
      <c r="AI706" s="10">
        <v>782</v>
      </c>
      <c r="AJ706" s="10" t="s">
        <v>296</v>
      </c>
      <c r="AK706" s="10">
        <v>0</v>
      </c>
      <c r="AL706" s="10">
        <v>0</v>
      </c>
      <c r="AM706" s="10">
        <v>0</v>
      </c>
      <c r="AN706" s="10">
        <v>10.5</v>
      </c>
      <c r="AO706" s="10">
        <v>0</v>
      </c>
      <c r="AP706" s="10">
        <v>0</v>
      </c>
      <c r="AQ706" s="10">
        <v>0</v>
      </c>
      <c r="AR706" s="10">
        <v>0</v>
      </c>
      <c r="AS706" s="10">
        <v>10.4</v>
      </c>
      <c r="AT706" s="10">
        <v>0</v>
      </c>
      <c r="AU706" s="10">
        <v>0</v>
      </c>
      <c r="AV706" s="10">
        <v>0</v>
      </c>
      <c r="AW706" s="10">
        <v>0</v>
      </c>
      <c r="AX706" s="10">
        <v>10.3</v>
      </c>
      <c r="AY706" s="10">
        <v>0</v>
      </c>
      <c r="AZ706" s="10">
        <v>782</v>
      </c>
      <c r="BA706" s="10" t="s">
        <v>296</v>
      </c>
      <c r="BB706" s="10">
        <v>0</v>
      </c>
      <c r="BC706" s="10">
        <v>0</v>
      </c>
      <c r="BD706" s="10">
        <v>0</v>
      </c>
      <c r="BE706" s="10">
        <v>10.5</v>
      </c>
      <c r="BF706" s="10">
        <v>0</v>
      </c>
      <c r="BG706" s="10">
        <v>0</v>
      </c>
      <c r="BH706" s="10">
        <v>0</v>
      </c>
      <c r="BI706" s="10">
        <v>0</v>
      </c>
      <c r="BJ706" s="10">
        <v>10.5</v>
      </c>
      <c r="BK706" s="10">
        <v>0</v>
      </c>
      <c r="BL706" s="10">
        <v>0</v>
      </c>
      <c r="BM706" s="10">
        <v>0</v>
      </c>
      <c r="BN706" s="10">
        <v>0</v>
      </c>
      <c r="BO706" s="10">
        <v>10.5</v>
      </c>
      <c r="BP706" s="10">
        <v>0</v>
      </c>
      <c r="BQ706" s="10">
        <v>782</v>
      </c>
      <c r="BR706" s="10" t="s">
        <v>296</v>
      </c>
      <c r="BS706" s="10">
        <v>0</v>
      </c>
      <c r="BT706" s="10">
        <v>0</v>
      </c>
      <c r="BU706" s="10">
        <v>0</v>
      </c>
      <c r="BV706" s="10">
        <v>10.5</v>
      </c>
      <c r="BW706" s="10">
        <v>0</v>
      </c>
      <c r="BX706" s="10">
        <v>0</v>
      </c>
      <c r="BY706" s="10">
        <v>0</v>
      </c>
      <c r="BZ706" s="10">
        <v>0</v>
      </c>
      <c r="CA706" s="10">
        <v>10.199999999999999</v>
      </c>
      <c r="CB706" s="10">
        <v>0</v>
      </c>
      <c r="CC706" s="10">
        <v>0</v>
      </c>
      <c r="CD706" s="10">
        <v>0</v>
      </c>
      <c r="CE706" s="10">
        <v>0</v>
      </c>
      <c r="CF706" s="10">
        <v>10.5</v>
      </c>
      <c r="CG706" s="10">
        <v>0</v>
      </c>
      <c r="CH706" s="10">
        <v>782</v>
      </c>
      <c r="CI706" s="10" t="s">
        <v>296</v>
      </c>
      <c r="CJ706" s="10">
        <v>0</v>
      </c>
      <c r="CK706" s="10">
        <v>0</v>
      </c>
      <c r="CL706" s="10">
        <v>0</v>
      </c>
      <c r="CM706" s="10">
        <v>10.5</v>
      </c>
      <c r="CN706" s="10">
        <v>0</v>
      </c>
      <c r="CO706" s="10">
        <v>0</v>
      </c>
      <c r="CP706" s="10">
        <v>0</v>
      </c>
      <c r="CQ706" s="10">
        <v>0</v>
      </c>
      <c r="CR706" s="10">
        <v>10.5</v>
      </c>
      <c r="CS706" s="10">
        <v>0</v>
      </c>
      <c r="CT706" s="10">
        <v>0</v>
      </c>
      <c r="CU706" s="10">
        <v>0</v>
      </c>
      <c r="CV706" s="10">
        <v>0</v>
      </c>
      <c r="CW706" s="10">
        <v>10.7</v>
      </c>
      <c r="CX706" s="10">
        <v>0</v>
      </c>
      <c r="CY706" s="10">
        <v>818</v>
      </c>
      <c r="CZ706" s="10" t="s">
        <v>305</v>
      </c>
      <c r="DA706" s="10">
        <v>3.5299999999999998E-2</v>
      </c>
      <c r="DB706" s="10">
        <v>8.8000000000000005E-3</v>
      </c>
      <c r="DC706" s="10">
        <v>2</v>
      </c>
      <c r="DD706" s="10">
        <v>10.5</v>
      </c>
      <c r="DE706" s="10">
        <v>0.97</v>
      </c>
      <c r="DF706" s="10">
        <v>3.5299999999999998E-2</v>
      </c>
      <c r="DG706" s="10">
        <v>8.8000000000000005E-3</v>
      </c>
      <c r="DH706" s="10">
        <v>2</v>
      </c>
      <c r="DI706" s="10">
        <v>10.5</v>
      </c>
      <c r="DJ706" s="10">
        <v>0.97</v>
      </c>
      <c r="DK706" s="10">
        <v>5.2400000000000002E-2</v>
      </c>
      <c r="DL706" s="10">
        <v>1.3100000000000001E-2</v>
      </c>
      <c r="DM706" s="10">
        <v>3</v>
      </c>
      <c r="DN706" s="10">
        <v>10.4</v>
      </c>
      <c r="DO706" s="10">
        <v>0.97</v>
      </c>
    </row>
    <row r="707" spans="1:119" x14ac:dyDescent="0.25">
      <c r="A707" s="10">
        <v>783</v>
      </c>
      <c r="B707" s="10" t="s">
        <v>297</v>
      </c>
      <c r="C707" s="10">
        <v>0</v>
      </c>
      <c r="D707" s="10">
        <v>0</v>
      </c>
      <c r="E707" s="10">
        <v>0</v>
      </c>
      <c r="F707" s="10">
        <v>10.4</v>
      </c>
      <c r="G707" s="10">
        <v>0</v>
      </c>
      <c r="H707" s="10">
        <v>0</v>
      </c>
      <c r="I707" s="10">
        <v>0</v>
      </c>
      <c r="J707" s="10">
        <v>0</v>
      </c>
      <c r="K707" s="10">
        <v>10.199999999999999</v>
      </c>
      <c r="L707" s="10">
        <v>0</v>
      </c>
      <c r="M707" s="10">
        <v>0</v>
      </c>
      <c r="N707" s="10">
        <v>0</v>
      </c>
      <c r="O707" s="10">
        <v>0</v>
      </c>
      <c r="P707" s="10">
        <v>10.3</v>
      </c>
      <c r="Q707" s="10">
        <v>0</v>
      </c>
      <c r="R707" s="10">
        <v>783</v>
      </c>
      <c r="S707" s="10" t="s">
        <v>297</v>
      </c>
      <c r="T707" s="10">
        <v>0</v>
      </c>
      <c r="U707" s="10">
        <v>0</v>
      </c>
      <c r="V707" s="10">
        <v>0</v>
      </c>
      <c r="W707" s="10">
        <v>10.199999999999999</v>
      </c>
      <c r="Y707" s="10">
        <v>0</v>
      </c>
      <c r="Z707" s="10">
        <v>0</v>
      </c>
      <c r="AA707" s="10">
        <v>0</v>
      </c>
      <c r="AB707" s="10">
        <v>10.5</v>
      </c>
      <c r="AD707" s="10">
        <v>0</v>
      </c>
      <c r="AE707" s="10">
        <v>0</v>
      </c>
      <c r="AF707" s="10">
        <v>0</v>
      </c>
      <c r="AG707" s="10">
        <v>10.4</v>
      </c>
      <c r="AI707" s="10">
        <v>783</v>
      </c>
      <c r="AJ707" s="10" t="s">
        <v>297</v>
      </c>
      <c r="AK707" s="10">
        <v>0</v>
      </c>
      <c r="AL707" s="10">
        <v>0</v>
      </c>
      <c r="AM707" s="10">
        <v>0</v>
      </c>
      <c r="AN707" s="10">
        <v>10.5</v>
      </c>
      <c r="AO707" s="10">
        <v>0</v>
      </c>
      <c r="AP707" s="10">
        <v>0</v>
      </c>
      <c r="AQ707" s="10">
        <v>0</v>
      </c>
      <c r="AR707" s="10">
        <v>0</v>
      </c>
      <c r="AS707" s="10">
        <v>10.4</v>
      </c>
      <c r="AT707" s="10">
        <v>0</v>
      </c>
      <c r="AU707" s="10">
        <v>0</v>
      </c>
      <c r="AV707" s="10">
        <v>0</v>
      </c>
      <c r="AW707" s="10">
        <v>0</v>
      </c>
      <c r="AX707" s="10">
        <v>10.3</v>
      </c>
      <c r="AY707" s="10">
        <v>0</v>
      </c>
      <c r="AZ707" s="10">
        <v>783</v>
      </c>
      <c r="BA707" s="10" t="s">
        <v>297</v>
      </c>
      <c r="BB707" s="10">
        <v>0</v>
      </c>
      <c r="BC707" s="10">
        <v>0</v>
      </c>
      <c r="BD707" s="10">
        <v>0</v>
      </c>
      <c r="BE707" s="10">
        <v>10.5</v>
      </c>
      <c r="BF707" s="10">
        <v>0</v>
      </c>
      <c r="BG707" s="10">
        <v>0</v>
      </c>
      <c r="BH707" s="10">
        <v>0</v>
      </c>
      <c r="BI707" s="10">
        <v>0</v>
      </c>
      <c r="BJ707" s="10">
        <v>10.5</v>
      </c>
      <c r="BK707" s="10">
        <v>0</v>
      </c>
      <c r="BL707" s="10">
        <v>0</v>
      </c>
      <c r="BM707" s="10">
        <v>0</v>
      </c>
      <c r="BN707" s="10">
        <v>0</v>
      </c>
      <c r="BO707" s="10">
        <v>10.5</v>
      </c>
      <c r="BP707" s="10">
        <v>0</v>
      </c>
      <c r="BQ707" s="10">
        <v>783</v>
      </c>
      <c r="BR707" s="10" t="s">
        <v>297</v>
      </c>
      <c r="BS707" s="10">
        <v>0</v>
      </c>
      <c r="BT707" s="10">
        <v>0</v>
      </c>
      <c r="BU707" s="10">
        <v>0</v>
      </c>
      <c r="BV707" s="10">
        <v>10.5</v>
      </c>
      <c r="BW707" s="10">
        <v>0</v>
      </c>
      <c r="BX707" s="10">
        <v>0</v>
      </c>
      <c r="BY707" s="10">
        <v>0</v>
      </c>
      <c r="BZ707" s="10">
        <v>0</v>
      </c>
      <c r="CA707" s="10">
        <v>10.199999999999999</v>
      </c>
      <c r="CB707" s="10">
        <v>0</v>
      </c>
      <c r="CC707" s="10">
        <v>0</v>
      </c>
      <c r="CD707" s="10">
        <v>0</v>
      </c>
      <c r="CE707" s="10">
        <v>0</v>
      </c>
      <c r="CF707" s="10">
        <v>10.5</v>
      </c>
      <c r="CG707" s="10">
        <v>0</v>
      </c>
      <c r="CH707" s="10">
        <v>783</v>
      </c>
      <c r="CI707" s="10" t="s">
        <v>297</v>
      </c>
      <c r="CJ707" s="10">
        <v>0</v>
      </c>
      <c r="CK707" s="10">
        <v>0</v>
      </c>
      <c r="CL707" s="10">
        <v>0</v>
      </c>
      <c r="CM707" s="10">
        <v>10.5</v>
      </c>
      <c r="CN707" s="10">
        <v>0</v>
      </c>
      <c r="CO707" s="10">
        <v>0</v>
      </c>
      <c r="CP707" s="10">
        <v>0</v>
      </c>
      <c r="CQ707" s="10">
        <v>0</v>
      </c>
      <c r="CR707" s="10">
        <v>10.5</v>
      </c>
      <c r="CS707" s="10">
        <v>0</v>
      </c>
      <c r="CT707" s="10">
        <v>0</v>
      </c>
      <c r="CU707" s="10">
        <v>0</v>
      </c>
      <c r="CV707" s="10">
        <v>0</v>
      </c>
      <c r="CW707" s="10">
        <v>10.7</v>
      </c>
      <c r="CX707" s="10">
        <v>0</v>
      </c>
      <c r="CY707" s="10">
        <v>819</v>
      </c>
      <c r="CZ707" s="10" t="s">
        <v>315</v>
      </c>
      <c r="DA707" s="10">
        <v>5.0200000000000002E-2</v>
      </c>
      <c r="DB707" s="10">
        <v>2.1399999999999999E-2</v>
      </c>
      <c r="DC707" s="10">
        <v>3</v>
      </c>
      <c r="DD707" s="10">
        <v>10.5</v>
      </c>
      <c r="DE707" s="10">
        <v>0.92</v>
      </c>
      <c r="DF707" s="10">
        <v>8.3699999999999997E-2</v>
      </c>
      <c r="DG707" s="10">
        <v>3.56E-2</v>
      </c>
      <c r="DH707" s="10">
        <v>5</v>
      </c>
      <c r="DI707" s="10">
        <v>10.5</v>
      </c>
      <c r="DJ707" s="10">
        <v>0.92</v>
      </c>
      <c r="DK707" s="10">
        <v>0.1326</v>
      </c>
      <c r="DL707" s="10">
        <v>5.6500000000000002E-2</v>
      </c>
      <c r="DM707" s="10">
        <v>8</v>
      </c>
      <c r="DN707" s="10">
        <v>10.4</v>
      </c>
      <c r="DO707" s="10">
        <v>0.92</v>
      </c>
    </row>
    <row r="708" spans="1:119" x14ac:dyDescent="0.25">
      <c r="A708" s="10">
        <v>784</v>
      </c>
      <c r="B708" s="10" t="s">
        <v>126</v>
      </c>
      <c r="C708" s="10">
        <v>12.19</v>
      </c>
      <c r="D708" s="10">
        <v>5.38</v>
      </c>
      <c r="E708" s="10">
        <v>201.17</v>
      </c>
      <c r="F708" s="10">
        <v>38.24</v>
      </c>
      <c r="G708" s="10">
        <v>0.91500000000000004</v>
      </c>
      <c r="H708" s="10">
        <v>12.14</v>
      </c>
      <c r="I708" s="10">
        <v>5.12</v>
      </c>
      <c r="J708" s="10">
        <v>197.06</v>
      </c>
      <c r="K708" s="10">
        <v>38.61</v>
      </c>
      <c r="L708" s="10">
        <v>0.92200000000000004</v>
      </c>
      <c r="M708" s="10">
        <v>12.09</v>
      </c>
      <c r="N708" s="10">
        <v>4.51</v>
      </c>
      <c r="O708" s="10">
        <v>194.12</v>
      </c>
      <c r="P708" s="10">
        <v>38.369999999999997</v>
      </c>
      <c r="Q708" s="10">
        <v>0.93700000000000006</v>
      </c>
      <c r="R708" s="10">
        <v>784</v>
      </c>
      <c r="S708" s="10" t="s">
        <v>126</v>
      </c>
      <c r="T708" s="10">
        <v>0.73</v>
      </c>
      <c r="U708" s="10">
        <v>0.48</v>
      </c>
      <c r="V708" s="10">
        <v>13.770511909649795</v>
      </c>
      <c r="W708" s="10">
        <v>36.630000000000003</v>
      </c>
      <c r="Y708" s="10">
        <v>1.48</v>
      </c>
      <c r="Z708" s="10">
        <v>0.59</v>
      </c>
      <c r="AA708" s="10">
        <v>25.361819125029506</v>
      </c>
      <c r="AB708" s="10">
        <v>36.270000000000003</v>
      </c>
      <c r="AD708" s="10">
        <v>1.35</v>
      </c>
      <c r="AE708" s="10">
        <v>0.43</v>
      </c>
      <c r="AF708" s="10">
        <v>22.460343353969829</v>
      </c>
      <c r="AG708" s="10">
        <v>36.42</v>
      </c>
      <c r="AI708" s="10">
        <v>784</v>
      </c>
      <c r="AJ708" s="10" t="s">
        <v>126</v>
      </c>
      <c r="AK708" s="10">
        <v>-3.1162545746174946</v>
      </c>
      <c r="AL708" s="10">
        <v>-1.1110894910787845</v>
      </c>
      <c r="AM708" s="10">
        <v>-51.220094747818443</v>
      </c>
      <c r="AN708" s="10">
        <v>37.292202718520009</v>
      </c>
      <c r="AO708" s="10">
        <v>0.9419197166742177</v>
      </c>
      <c r="AP708" s="10">
        <v>-3.9468121096660642</v>
      </c>
      <c r="AQ708" s="10">
        <v>-1.262226173119789</v>
      </c>
      <c r="AR708" s="10">
        <v>-64.988631274891645</v>
      </c>
      <c r="AS708" s="10">
        <v>36.812386101991727</v>
      </c>
      <c r="AT708" s="10">
        <v>0.95247693102557962</v>
      </c>
      <c r="AU708" s="10">
        <v>-3.7044725952123581</v>
      </c>
      <c r="AV708" s="10">
        <v>-1.1669632215383334</v>
      </c>
      <c r="AW708" s="10">
        <v>-60.99228481815021</v>
      </c>
      <c r="AX708" s="10">
        <v>36.765119416905343</v>
      </c>
      <c r="AY708" s="10">
        <v>0.95379463524407471</v>
      </c>
      <c r="AZ708" s="10">
        <v>784</v>
      </c>
      <c r="BA708" s="10" t="s">
        <v>126</v>
      </c>
      <c r="BB708" s="10">
        <v>-0.67250898103845913</v>
      </c>
      <c r="BC708" s="10">
        <v>-0.2744041077861567</v>
      </c>
      <c r="BD708" s="10">
        <v>-11.398183679722271</v>
      </c>
      <c r="BE708" s="10">
        <v>36.791042810899725</v>
      </c>
      <c r="BF708" s="10">
        <v>0.92589067924152157</v>
      </c>
      <c r="BG708" s="10">
        <v>-1.4147419883986805</v>
      </c>
      <c r="BH708" s="10">
        <v>-0.48491857908923702</v>
      </c>
      <c r="BI708" s="10">
        <v>-23.721852240326715</v>
      </c>
      <c r="BJ708" s="10">
        <v>36.398954505929026</v>
      </c>
      <c r="BK708" s="10">
        <v>0.94597380377166684</v>
      </c>
      <c r="BL708" s="10">
        <v>-1.5105939817388174</v>
      </c>
      <c r="BM708" s="10">
        <v>-0.51865125862223405</v>
      </c>
      <c r="BN708" s="10">
        <v>-25.44435561331937</v>
      </c>
      <c r="BO708" s="10">
        <v>36.240490161651586</v>
      </c>
      <c r="BP708" s="10">
        <v>0.94580499453878619</v>
      </c>
      <c r="BQ708" s="10">
        <v>784</v>
      </c>
      <c r="BR708" s="10" t="s">
        <v>126</v>
      </c>
      <c r="BS708" s="10">
        <v>-2.5710000000000002</v>
      </c>
      <c r="BT708" s="10">
        <v>-0.79500000000000004</v>
      </c>
      <c r="BU708" s="10">
        <v>-41.518687632567961</v>
      </c>
      <c r="BV708" s="10">
        <v>37.421999999999997</v>
      </c>
      <c r="BW708" s="10">
        <v>0.95536832319368836</v>
      </c>
      <c r="BX708" s="10">
        <v>-3.9910000000000001</v>
      </c>
      <c r="BY708" s="10">
        <v>-1.36</v>
      </c>
      <c r="BZ708" s="10">
        <v>-67.18133991638544</v>
      </c>
      <c r="CA708" s="10">
        <v>36.234999999999999</v>
      </c>
      <c r="CB708" s="10">
        <v>0.9465513370278269</v>
      </c>
      <c r="CC708" s="10">
        <v>-3.5350000000000001</v>
      </c>
      <c r="CD708" s="10">
        <v>-1.119</v>
      </c>
      <c r="CE708" s="10">
        <v>-58.501528790400783</v>
      </c>
      <c r="CF708" s="10">
        <v>36.593000000000004</v>
      </c>
      <c r="CG708" s="10">
        <v>0.95337456158485212</v>
      </c>
      <c r="CH708" s="10">
        <v>784</v>
      </c>
      <c r="CI708" s="10" t="s">
        <v>126</v>
      </c>
      <c r="CJ708" s="10">
        <v>-0.55600000000000005</v>
      </c>
      <c r="CK708" s="10">
        <v>-0.20899999999999999</v>
      </c>
      <c r="CL708" s="10">
        <v>-9.2823609705751924</v>
      </c>
      <c r="CM708" s="10">
        <v>36.945</v>
      </c>
      <c r="CN708" s="10">
        <v>0.93605213928011954</v>
      </c>
      <c r="CO708" s="10">
        <v>-1.091</v>
      </c>
      <c r="CP708" s="10">
        <v>-0.35399999999999998</v>
      </c>
      <c r="CQ708" s="10">
        <v>-18.195794323589368</v>
      </c>
      <c r="CR708" s="10">
        <v>36.393999999999998</v>
      </c>
      <c r="CS708" s="10">
        <v>0.95118132142676326</v>
      </c>
      <c r="CT708" s="10">
        <v>-1.3180000000000001</v>
      </c>
      <c r="CU708" s="10">
        <v>-0.40600000000000003</v>
      </c>
      <c r="CV708" s="10">
        <v>-21.649114896519738</v>
      </c>
      <c r="CW708" s="10">
        <v>36.779000000000003</v>
      </c>
      <c r="CX708" s="10">
        <v>0.95568489249638144</v>
      </c>
      <c r="CY708" s="10">
        <v>820</v>
      </c>
      <c r="CZ708" s="10" t="s">
        <v>289</v>
      </c>
      <c r="DA708" s="10">
        <v>4.9099999999999998E-2</v>
      </c>
      <c r="DB708" s="10">
        <v>2.3800000000000002E-2</v>
      </c>
      <c r="DC708" s="10">
        <v>3</v>
      </c>
      <c r="DD708" s="10">
        <v>10.5</v>
      </c>
      <c r="DE708" s="10">
        <v>0.9</v>
      </c>
      <c r="DF708" s="10">
        <v>8.1799999999999998E-2</v>
      </c>
      <c r="DG708" s="10">
        <v>3.9600000000000003E-2</v>
      </c>
      <c r="DH708" s="10">
        <v>5</v>
      </c>
      <c r="DI708" s="10">
        <v>10.5</v>
      </c>
      <c r="DJ708" s="10">
        <v>0.9</v>
      </c>
      <c r="DK708" s="10">
        <v>4.8599999999999997E-2</v>
      </c>
      <c r="DL708" s="10">
        <v>2.3599999999999999E-2</v>
      </c>
      <c r="DM708" s="10">
        <v>3</v>
      </c>
      <c r="DN708" s="10">
        <v>10.4</v>
      </c>
      <c r="DO708" s="10">
        <v>0.9</v>
      </c>
    </row>
    <row r="709" spans="1:119" x14ac:dyDescent="0.25">
      <c r="A709" s="10">
        <v>785</v>
      </c>
      <c r="B709" s="10" t="s">
        <v>127</v>
      </c>
      <c r="C709" s="10">
        <v>0.57999999999999996</v>
      </c>
      <c r="D709" s="10">
        <v>0.12</v>
      </c>
      <c r="E709" s="10">
        <v>9.5500000000000007</v>
      </c>
      <c r="F709" s="10">
        <v>35.96</v>
      </c>
      <c r="G709" s="10">
        <v>0.98</v>
      </c>
      <c r="H709" s="10">
        <v>0.46</v>
      </c>
      <c r="I709" s="10">
        <v>0.1</v>
      </c>
      <c r="J709" s="10">
        <v>7.46</v>
      </c>
      <c r="K709" s="10">
        <v>36.4</v>
      </c>
      <c r="L709" s="10">
        <v>0.97799999999999998</v>
      </c>
      <c r="M709" s="10">
        <v>0.49</v>
      </c>
      <c r="N709" s="10">
        <v>0.11</v>
      </c>
      <c r="O709" s="10">
        <v>7.99</v>
      </c>
      <c r="P709" s="10">
        <v>36.270000000000003</v>
      </c>
      <c r="Q709" s="10">
        <v>0.97599999999999998</v>
      </c>
      <c r="R709" s="10">
        <v>785</v>
      </c>
      <c r="S709" s="10" t="s">
        <v>127</v>
      </c>
      <c r="T709" s="10">
        <v>-0.04</v>
      </c>
      <c r="U709" s="10">
        <v>-0.06</v>
      </c>
      <c r="V709" s="10">
        <v>-1.1365907722992807</v>
      </c>
      <c r="W709" s="10">
        <v>36.630000000000003</v>
      </c>
      <c r="Y709" s="10">
        <v>-7.0000000000000007E-2</v>
      </c>
      <c r="Z709" s="10">
        <v>-7.0000000000000007E-2</v>
      </c>
      <c r="AA709" s="10">
        <v>-1.5758136384047647</v>
      </c>
      <c r="AB709" s="10">
        <v>36.270000000000003</v>
      </c>
      <c r="AD709" s="10">
        <v>-0.11</v>
      </c>
      <c r="AE709" s="10">
        <v>-7.0000000000000007E-2</v>
      </c>
      <c r="AF709" s="10">
        <v>-2.0669210672956648</v>
      </c>
      <c r="AG709" s="10">
        <v>36.42</v>
      </c>
      <c r="AI709" s="10">
        <v>785</v>
      </c>
      <c r="AJ709" s="10" t="s">
        <v>127</v>
      </c>
      <c r="AK709" s="10">
        <v>0.55039084867020949</v>
      </c>
      <c r="AL709" s="10">
        <v>0.15227674422513227</v>
      </c>
      <c r="AM709" s="10">
        <v>8.8411532096031245</v>
      </c>
      <c r="AN709" s="10">
        <v>37.292202718520009</v>
      </c>
      <c r="AO709" s="10">
        <v>0.96379268104507565</v>
      </c>
      <c r="AP709" s="10">
        <v>0.55519329080557922</v>
      </c>
      <c r="AQ709" s="10">
        <v>0.11948786370828315</v>
      </c>
      <c r="AR709" s="10">
        <v>8.9067993620907533</v>
      </c>
      <c r="AS709" s="10">
        <v>36.812386101991727</v>
      </c>
      <c r="AT709" s="10">
        <v>0.97761519723795598</v>
      </c>
      <c r="AU709" s="10">
        <v>0.57327943283921834</v>
      </c>
      <c r="AV709" s="10">
        <v>0.12182696749574759</v>
      </c>
      <c r="AW709" s="10">
        <v>9.2036723102872831</v>
      </c>
      <c r="AX709" s="10">
        <v>36.765119416905343</v>
      </c>
      <c r="AY709" s="10">
        <v>0.97815708578571636</v>
      </c>
      <c r="AZ709" s="10">
        <v>785</v>
      </c>
      <c r="BA709" s="10" t="s">
        <v>127</v>
      </c>
      <c r="BB709" s="10">
        <v>2.1772630696988132E-2</v>
      </c>
      <c r="BC709" s="10">
        <v>4.1897918342510942E-2</v>
      </c>
      <c r="BD709" s="10">
        <v>0.74096783921111831</v>
      </c>
      <c r="BE709" s="10">
        <v>36.791042810899725</v>
      </c>
      <c r="BF709" s="10">
        <v>0.4611145464042396</v>
      </c>
      <c r="BG709" s="10">
        <v>0.10635005612158857</v>
      </c>
      <c r="BH709" s="10">
        <v>5.2673810688437878E-2</v>
      </c>
      <c r="BI709" s="10">
        <v>1.8824645391658932</v>
      </c>
      <c r="BJ709" s="10">
        <v>36.398954505929026</v>
      </c>
      <c r="BK709" s="10">
        <v>0.89611012135154811</v>
      </c>
      <c r="BL709" s="10">
        <v>0.13511387098002775</v>
      </c>
      <c r="BM709" s="10">
        <v>5.6556474088969716E-2</v>
      </c>
      <c r="BN709" s="10">
        <v>2.3334764617906356</v>
      </c>
      <c r="BO709" s="10">
        <v>36.240490161651586</v>
      </c>
      <c r="BP709" s="10">
        <v>0.922447847556224</v>
      </c>
      <c r="BQ709" s="10">
        <v>785</v>
      </c>
      <c r="BR709" s="10" t="s">
        <v>127</v>
      </c>
      <c r="BS709" s="10">
        <v>0.51900000000000002</v>
      </c>
      <c r="BT709" s="10">
        <v>0.121</v>
      </c>
      <c r="BU709" s="10">
        <v>8.2219167946381742</v>
      </c>
      <c r="BV709" s="10">
        <v>37.421999999999997</v>
      </c>
      <c r="BW709" s="10">
        <v>0.97388271683198135</v>
      </c>
      <c r="BX709" s="10">
        <v>0.55000000000000004</v>
      </c>
      <c r="BY709" s="10">
        <v>0.124</v>
      </c>
      <c r="BZ709" s="10">
        <v>8.9833842575048788</v>
      </c>
      <c r="CA709" s="10">
        <v>36.234999999999999</v>
      </c>
      <c r="CB709" s="10">
        <v>0.97551470366663395</v>
      </c>
      <c r="CC709" s="10">
        <v>0.59899999999999998</v>
      </c>
      <c r="CD709" s="10">
        <v>0.13400000000000001</v>
      </c>
      <c r="CE709" s="10">
        <v>9.6843844570421176</v>
      </c>
      <c r="CF709" s="10">
        <v>36.593000000000004</v>
      </c>
      <c r="CG709" s="10">
        <v>0.97587941537493872</v>
      </c>
      <c r="CH709" s="10">
        <v>785</v>
      </c>
      <c r="CI709" s="10" t="s">
        <v>127</v>
      </c>
      <c r="CJ709" s="10">
        <v>2.7E-2</v>
      </c>
      <c r="CK709" s="10">
        <v>3.7999999999999999E-2</v>
      </c>
      <c r="CL709" s="10">
        <v>0.7284731763228024</v>
      </c>
      <c r="CM709" s="10">
        <v>36.945</v>
      </c>
      <c r="CN709" s="10">
        <v>0.57920713218919462</v>
      </c>
      <c r="CO709" s="10">
        <v>0.11700000000000001</v>
      </c>
      <c r="CP709" s="10">
        <v>5.0999999999999997E-2</v>
      </c>
      <c r="CQ709" s="10">
        <v>2.0247440157103416</v>
      </c>
      <c r="CR709" s="10">
        <v>36.393999999999998</v>
      </c>
      <c r="CS709" s="10">
        <v>0.91669596470842352</v>
      </c>
      <c r="CT709" s="10">
        <v>0.11799999999999999</v>
      </c>
      <c r="CU709" s="10">
        <v>5.1999999999999998E-2</v>
      </c>
      <c r="CV709" s="10">
        <v>2.0242281668630513</v>
      </c>
      <c r="CW709" s="10">
        <v>36.779000000000003</v>
      </c>
      <c r="CX709" s="10">
        <v>0.91508618606598735</v>
      </c>
      <c r="CY709" s="10">
        <v>821</v>
      </c>
      <c r="CZ709" s="10" t="s">
        <v>306</v>
      </c>
      <c r="DA709" s="10">
        <v>0</v>
      </c>
      <c r="DB709" s="10">
        <v>0</v>
      </c>
      <c r="DC709" s="10">
        <v>0</v>
      </c>
      <c r="DD709" s="10">
        <v>10.5</v>
      </c>
      <c r="DE709" s="10">
        <v>0</v>
      </c>
      <c r="DF709" s="10">
        <v>0</v>
      </c>
      <c r="DG709" s="10">
        <v>0</v>
      </c>
      <c r="DH709" s="10">
        <v>0</v>
      </c>
      <c r="DI709" s="10">
        <v>10.5</v>
      </c>
      <c r="DJ709" s="10">
        <v>0</v>
      </c>
      <c r="DK709" s="10">
        <v>0</v>
      </c>
      <c r="DL709" s="10">
        <v>0</v>
      </c>
      <c r="DM709" s="10">
        <v>0</v>
      </c>
      <c r="DN709" s="10">
        <v>10.4</v>
      </c>
      <c r="DO709" s="10">
        <v>0</v>
      </c>
    </row>
    <row r="710" spans="1:119" x14ac:dyDescent="0.25">
      <c r="A710" s="10">
        <v>786</v>
      </c>
      <c r="B710" s="10" t="s">
        <v>128</v>
      </c>
      <c r="C710" s="10">
        <v>-7.29</v>
      </c>
      <c r="D710" s="10">
        <v>-2.3199999999999998</v>
      </c>
      <c r="E710" s="10">
        <v>130.57</v>
      </c>
      <c r="F710" s="10">
        <v>33.840000000000003</v>
      </c>
      <c r="G710" s="10">
        <v>0.95299999999999996</v>
      </c>
      <c r="H710" s="10">
        <v>-7.46</v>
      </c>
      <c r="I710" s="10">
        <v>-2.25</v>
      </c>
      <c r="J710" s="10">
        <v>131.11000000000001</v>
      </c>
      <c r="K710" s="10">
        <v>34.299999999999997</v>
      </c>
      <c r="L710" s="10">
        <v>0.95699999999999996</v>
      </c>
      <c r="M710" s="10">
        <v>-7.56</v>
      </c>
      <c r="N710" s="10">
        <v>-1.9</v>
      </c>
      <c r="O710" s="10">
        <v>131.47</v>
      </c>
      <c r="P710" s="10">
        <v>34.25</v>
      </c>
      <c r="Q710" s="10">
        <v>0.97</v>
      </c>
      <c r="R710" s="10">
        <v>786</v>
      </c>
      <c r="S710" s="10" t="s">
        <v>128</v>
      </c>
      <c r="AI710" s="10">
        <v>786</v>
      </c>
      <c r="AJ710" s="10" t="s">
        <v>128</v>
      </c>
      <c r="AZ710" s="10">
        <v>786</v>
      </c>
      <c r="BA710" s="10" t="s">
        <v>128</v>
      </c>
      <c r="BQ710" s="10">
        <v>786</v>
      </c>
      <c r="BR710" s="10" t="s">
        <v>128</v>
      </c>
      <c r="CH710" s="10">
        <v>786</v>
      </c>
      <c r="CI710" s="10" t="s">
        <v>128</v>
      </c>
      <c r="CY710" s="10">
        <v>822</v>
      </c>
      <c r="CZ710" s="10" t="s">
        <v>307</v>
      </c>
      <c r="DA710" s="10">
        <v>0</v>
      </c>
      <c r="DB710" s="10">
        <v>0</v>
      </c>
      <c r="DC710" s="10">
        <v>0</v>
      </c>
      <c r="DD710" s="10">
        <v>10.5</v>
      </c>
      <c r="DE710" s="10">
        <v>0</v>
      </c>
      <c r="DF710" s="10">
        <v>0</v>
      </c>
      <c r="DG710" s="10">
        <v>0</v>
      </c>
      <c r="DH710" s="10">
        <v>0</v>
      </c>
      <c r="DI710" s="10">
        <v>10.5</v>
      </c>
      <c r="DJ710" s="10">
        <v>0</v>
      </c>
      <c r="DK710" s="10">
        <v>0</v>
      </c>
      <c r="DL710" s="10">
        <v>0</v>
      </c>
      <c r="DM710" s="10">
        <v>0</v>
      </c>
      <c r="DN710" s="10">
        <v>10.4</v>
      </c>
      <c r="DO710" s="10">
        <v>0</v>
      </c>
    </row>
    <row r="711" spans="1:119" x14ac:dyDescent="0.25">
      <c r="A711" s="10">
        <v>787</v>
      </c>
      <c r="B711" s="10" t="s">
        <v>8</v>
      </c>
      <c r="C711" s="10">
        <v>1.89</v>
      </c>
      <c r="D711" s="10">
        <v>1</v>
      </c>
      <c r="E711" s="10">
        <v>34.31</v>
      </c>
      <c r="F711" s="10">
        <v>35.96</v>
      </c>
      <c r="G711" s="10">
        <v>0.88300000000000001</v>
      </c>
      <c r="H711" s="10">
        <v>1.86</v>
      </c>
      <c r="I711" s="10">
        <v>0.62</v>
      </c>
      <c r="J711" s="10">
        <v>31.17</v>
      </c>
      <c r="K711" s="10">
        <v>36.4</v>
      </c>
      <c r="L711" s="10">
        <v>0.94799999999999995</v>
      </c>
      <c r="M711" s="10">
        <v>2</v>
      </c>
      <c r="N711" s="10">
        <v>0.74</v>
      </c>
      <c r="O711" s="10">
        <v>34.04</v>
      </c>
      <c r="P711" s="10">
        <v>36.270000000000003</v>
      </c>
      <c r="Q711" s="10">
        <v>0.93799999999999994</v>
      </c>
      <c r="R711" s="10">
        <v>787</v>
      </c>
      <c r="S711" s="10" t="s">
        <v>8</v>
      </c>
      <c r="T711" s="10">
        <v>0.69</v>
      </c>
      <c r="U711" s="10">
        <v>0.42</v>
      </c>
      <c r="V711" s="10">
        <v>12.731885139351371</v>
      </c>
      <c r="W711" s="10">
        <v>36.630000000000003</v>
      </c>
      <c r="Y711" s="10">
        <v>1.41</v>
      </c>
      <c r="Z711" s="10">
        <v>0.53</v>
      </c>
      <c r="AA711" s="10">
        <v>23.977785181260899</v>
      </c>
      <c r="AB711" s="10">
        <v>36.270000000000003</v>
      </c>
      <c r="AD711" s="10">
        <v>1.23</v>
      </c>
      <c r="AE711" s="10">
        <v>0.36</v>
      </c>
      <c r="AF711" s="10">
        <v>20.316650998007606</v>
      </c>
      <c r="AG711" s="10">
        <v>36.42</v>
      </c>
      <c r="AI711" s="10">
        <v>787</v>
      </c>
      <c r="AJ711" s="10" t="s">
        <v>8</v>
      </c>
      <c r="AK711" s="10">
        <v>1.3546442809546466</v>
      </c>
      <c r="AL711" s="10">
        <v>0.62287658043878502</v>
      </c>
      <c r="AM711" s="10">
        <v>23.083125860063515</v>
      </c>
      <c r="AN711" s="10">
        <v>37.292202718520009</v>
      </c>
      <c r="AO711" s="10">
        <v>0.9085565937121225</v>
      </c>
      <c r="AP711" s="10">
        <v>1.7147986428978748</v>
      </c>
      <c r="AQ711" s="10">
        <v>0.67803209724849955</v>
      </c>
      <c r="AR711" s="10">
        <v>28.920219808569087</v>
      </c>
      <c r="AS711" s="10">
        <v>36.812386101991727</v>
      </c>
      <c r="AT711" s="10">
        <v>0.92994431938705313</v>
      </c>
      <c r="AU711" s="10">
        <v>1.8547101356995239</v>
      </c>
      <c r="AV711" s="10">
        <v>0.66374913343729525</v>
      </c>
      <c r="AW711" s="10">
        <v>30.934844738028087</v>
      </c>
      <c r="AX711" s="10">
        <v>36.765119416905343</v>
      </c>
      <c r="AY711" s="10">
        <v>0.94152421997648472</v>
      </c>
      <c r="AZ711" s="10">
        <v>787</v>
      </c>
      <c r="BA711" s="10" t="s">
        <v>8</v>
      </c>
      <c r="BB711" s="10">
        <v>0.65073635033799082</v>
      </c>
      <c r="BC711" s="10">
        <v>0.23250618944159901</v>
      </c>
      <c r="BD711" s="10">
        <v>10.844053708583136</v>
      </c>
      <c r="BE711" s="10">
        <v>36.791042810899725</v>
      </c>
      <c r="BF711" s="10">
        <v>0.94169590585136975</v>
      </c>
      <c r="BG711" s="10">
        <v>1.3083919322711577</v>
      </c>
      <c r="BH711" s="10">
        <v>0.43224476839768117</v>
      </c>
      <c r="BI711" s="10">
        <v>21.856544230775622</v>
      </c>
      <c r="BJ711" s="10">
        <v>36.398954505929026</v>
      </c>
      <c r="BK711" s="10">
        <v>0.949525920037395</v>
      </c>
      <c r="BL711" s="10">
        <v>1.3754801107531986</v>
      </c>
      <c r="BM711" s="10">
        <v>0.46209478453035313</v>
      </c>
      <c r="BN711" s="10">
        <v>23.116419830796268</v>
      </c>
      <c r="BO711" s="10">
        <v>36.240490161651586</v>
      </c>
      <c r="BP711" s="10">
        <v>0.94793607499352528</v>
      </c>
      <c r="BQ711" s="10">
        <v>787</v>
      </c>
      <c r="BR711" s="10" t="s">
        <v>8</v>
      </c>
      <c r="BS711" s="10">
        <v>1.1080000000000001</v>
      </c>
      <c r="BT711" s="10">
        <v>0.44800000000000001</v>
      </c>
      <c r="BU711" s="10">
        <v>18.438790682627378</v>
      </c>
      <c r="BV711" s="10">
        <v>37.421999999999997</v>
      </c>
      <c r="BW711" s="10">
        <v>0.92708532022462464</v>
      </c>
      <c r="BX711" s="10">
        <v>1.732</v>
      </c>
      <c r="BY711" s="10">
        <v>0.73399999999999999</v>
      </c>
      <c r="BZ711" s="10">
        <v>29.972682708456595</v>
      </c>
      <c r="CA711" s="10">
        <v>36.234999999999999</v>
      </c>
      <c r="CB711" s="10">
        <v>0.92073229915025045</v>
      </c>
      <c r="CC711" s="10">
        <v>1.665</v>
      </c>
      <c r="CD711" s="10">
        <v>0.69599999999999995</v>
      </c>
      <c r="CE711" s="10">
        <v>28.472545790652504</v>
      </c>
      <c r="CF711" s="10">
        <v>36.593000000000004</v>
      </c>
      <c r="CG711" s="10">
        <v>0.92263366005829928</v>
      </c>
      <c r="CH711" s="10">
        <v>787</v>
      </c>
      <c r="CI711" s="10" t="s">
        <v>8</v>
      </c>
      <c r="CJ711" s="10">
        <v>0.53</v>
      </c>
      <c r="CK711" s="10">
        <v>0.17</v>
      </c>
      <c r="CL711" s="10">
        <v>8.69810024269953</v>
      </c>
      <c r="CM711" s="10">
        <v>36.945</v>
      </c>
      <c r="CN711" s="10">
        <v>0.95221531653197489</v>
      </c>
      <c r="CO711" s="10">
        <v>0.97399999999999998</v>
      </c>
      <c r="CP711" s="10">
        <v>0.30199999999999999</v>
      </c>
      <c r="CQ711" s="10">
        <v>16.177119537952791</v>
      </c>
      <c r="CR711" s="10">
        <v>36.393999999999998</v>
      </c>
      <c r="CS711" s="10">
        <v>0.95514068398282392</v>
      </c>
      <c r="CT711" s="10">
        <v>1.2010000000000001</v>
      </c>
      <c r="CU711" s="10">
        <v>0.35399999999999998</v>
      </c>
      <c r="CV711" s="10">
        <v>19.655010930732601</v>
      </c>
      <c r="CW711" s="10">
        <v>36.779000000000003</v>
      </c>
      <c r="CX711" s="10">
        <v>0.9592000075720889</v>
      </c>
      <c r="CY711" s="10">
        <v>823</v>
      </c>
      <c r="CZ711" s="10" t="s">
        <v>294</v>
      </c>
      <c r="DA711" s="10">
        <v>0</v>
      </c>
      <c r="DB711" s="10">
        <v>0</v>
      </c>
      <c r="DC711" s="10">
        <v>0</v>
      </c>
      <c r="DD711" s="10">
        <v>10.5</v>
      </c>
      <c r="DE711" s="10">
        <v>0</v>
      </c>
      <c r="DF711" s="10">
        <v>0</v>
      </c>
      <c r="DG711" s="10">
        <v>0</v>
      </c>
      <c r="DH711" s="10">
        <v>0</v>
      </c>
      <c r="DI711" s="10">
        <v>10.5</v>
      </c>
      <c r="DJ711" s="10">
        <v>0</v>
      </c>
      <c r="DK711" s="10">
        <v>0</v>
      </c>
      <c r="DL711" s="10">
        <v>0</v>
      </c>
      <c r="DM711" s="10">
        <v>0</v>
      </c>
      <c r="DN711" s="10">
        <v>10.4</v>
      </c>
      <c r="DO711" s="10">
        <v>0</v>
      </c>
    </row>
    <row r="712" spans="1:119" x14ac:dyDescent="0.25">
      <c r="A712" s="10">
        <v>788</v>
      </c>
      <c r="B712" s="10" t="s">
        <v>9</v>
      </c>
      <c r="C712" s="10">
        <v>1.6</v>
      </c>
      <c r="D712" s="10">
        <v>0.55000000000000004</v>
      </c>
      <c r="E712" s="10">
        <v>27.15</v>
      </c>
      <c r="F712" s="10">
        <v>35.96</v>
      </c>
      <c r="G712" s="10">
        <v>0.94499999999999995</v>
      </c>
      <c r="H712" s="10">
        <v>1.55</v>
      </c>
      <c r="I712" s="10">
        <v>0.79</v>
      </c>
      <c r="J712" s="10">
        <v>27.61</v>
      </c>
      <c r="K712" s="10">
        <v>36.4</v>
      </c>
      <c r="L712" s="10">
        <v>0.89200000000000002</v>
      </c>
      <c r="M712" s="10">
        <v>1.23</v>
      </c>
      <c r="N712" s="10">
        <v>0.42</v>
      </c>
      <c r="O712" s="10">
        <v>20.7</v>
      </c>
      <c r="P712" s="10">
        <v>36.270000000000003</v>
      </c>
      <c r="Q712" s="10">
        <v>0.94499999999999995</v>
      </c>
      <c r="R712" s="10">
        <v>788</v>
      </c>
      <c r="S712" s="10" t="s">
        <v>9</v>
      </c>
      <c r="AI712" s="10">
        <v>788</v>
      </c>
      <c r="AJ712" s="10" t="s">
        <v>9</v>
      </c>
      <c r="AK712" s="10">
        <v>1.2112194449925997</v>
      </c>
      <c r="AL712" s="10">
        <v>0.33593616641484014</v>
      </c>
      <c r="AM712" s="10">
        <v>19.459734588915037</v>
      </c>
      <c r="AN712" s="10">
        <v>37.292202718520009</v>
      </c>
      <c r="AO712" s="10">
        <v>0.96362322354137742</v>
      </c>
      <c r="AP712" s="10">
        <v>1.6768201759624544</v>
      </c>
      <c r="AQ712" s="10">
        <v>0.46470621216293473</v>
      </c>
      <c r="AR712" s="10">
        <v>27.289792281713201</v>
      </c>
      <c r="AS712" s="10">
        <v>36.812386101991727</v>
      </c>
      <c r="AT712" s="10">
        <v>0.96367737999782876</v>
      </c>
      <c r="AU712" s="10">
        <v>1.2764830266734786</v>
      </c>
      <c r="AV712" s="10">
        <v>0.38138712060526997</v>
      </c>
      <c r="AW712" s="10">
        <v>20.921174450715675</v>
      </c>
      <c r="AX712" s="10">
        <v>36.765119416905343</v>
      </c>
      <c r="AY712" s="10">
        <v>0.95814750985547859</v>
      </c>
      <c r="AZ712" s="10">
        <v>788</v>
      </c>
      <c r="BA712" s="10" t="s">
        <v>9</v>
      </c>
      <c r="BQ712" s="10">
        <v>788</v>
      </c>
      <c r="BR712" s="10" t="s">
        <v>9</v>
      </c>
      <c r="BS712" s="10">
        <v>0.94299999999999995</v>
      </c>
      <c r="BT712" s="10">
        <v>0.22600000000000001</v>
      </c>
      <c r="BU712" s="10">
        <v>14.96068123306984</v>
      </c>
      <c r="BV712" s="10">
        <v>37.421999999999997</v>
      </c>
      <c r="BW712" s="10">
        <v>0.9724621379447097</v>
      </c>
      <c r="BX712" s="10">
        <v>1.708</v>
      </c>
      <c r="BY712" s="10">
        <v>0.501</v>
      </c>
      <c r="BZ712" s="10">
        <v>28.36102069887281</v>
      </c>
      <c r="CA712" s="10">
        <v>36.234999999999999</v>
      </c>
      <c r="CB712" s="10">
        <v>0.9595710048392837</v>
      </c>
      <c r="CC712" s="10">
        <v>1.2709999999999999</v>
      </c>
      <c r="CD712" s="10">
        <v>0.28799999999999998</v>
      </c>
      <c r="CE712" s="10">
        <v>20.561719474667761</v>
      </c>
      <c r="CF712" s="10">
        <v>36.593000000000004</v>
      </c>
      <c r="CG712" s="10">
        <v>0.97527586693740398</v>
      </c>
      <c r="CH712" s="10">
        <v>788</v>
      </c>
      <c r="CI712" s="10" t="s">
        <v>9</v>
      </c>
      <c r="CY712" s="10">
        <v>824</v>
      </c>
      <c r="CZ712" s="10" t="s">
        <v>296</v>
      </c>
      <c r="DA712" s="10">
        <v>0</v>
      </c>
      <c r="DB712" s="10">
        <v>0</v>
      </c>
      <c r="DC712" s="10">
        <v>0</v>
      </c>
      <c r="DD712" s="10">
        <v>10.5</v>
      </c>
      <c r="DE712" s="10">
        <v>0</v>
      </c>
      <c r="DF712" s="10">
        <v>0</v>
      </c>
      <c r="DG712" s="10">
        <v>0</v>
      </c>
      <c r="DH712" s="10">
        <v>0</v>
      </c>
      <c r="DI712" s="10">
        <v>10.5</v>
      </c>
      <c r="DJ712" s="10">
        <v>0</v>
      </c>
      <c r="DK712" s="10">
        <v>0</v>
      </c>
      <c r="DL712" s="10">
        <v>0</v>
      </c>
      <c r="DM712" s="10">
        <v>0</v>
      </c>
      <c r="DN712" s="10">
        <v>10.4</v>
      </c>
      <c r="DO712" s="10">
        <v>0</v>
      </c>
    </row>
    <row r="713" spans="1:119" x14ac:dyDescent="0.25">
      <c r="A713" s="10">
        <v>789</v>
      </c>
      <c r="B713" s="10" t="s">
        <v>10</v>
      </c>
      <c r="C713" s="10">
        <v>1.87</v>
      </c>
      <c r="D713" s="10">
        <v>0.91</v>
      </c>
      <c r="E713" s="10">
        <v>114.4</v>
      </c>
      <c r="F713" s="10">
        <v>10.5</v>
      </c>
      <c r="G713" s="10">
        <v>0.9</v>
      </c>
      <c r="H713" s="10">
        <v>1.85</v>
      </c>
      <c r="I713" s="10">
        <v>0.54</v>
      </c>
      <c r="J713" s="10">
        <v>109</v>
      </c>
      <c r="K713" s="10">
        <v>10.199999999999999</v>
      </c>
      <c r="L713" s="10">
        <v>0.96</v>
      </c>
      <c r="M713" s="10">
        <v>1.99</v>
      </c>
      <c r="N713" s="10">
        <v>0.65</v>
      </c>
      <c r="O713" s="10">
        <v>116</v>
      </c>
      <c r="P713" s="10">
        <v>10.4</v>
      </c>
      <c r="Q713" s="10">
        <v>0.95</v>
      </c>
      <c r="R713" s="10">
        <v>789</v>
      </c>
      <c r="S713" s="10" t="s">
        <v>10</v>
      </c>
      <c r="T713" s="10">
        <v>0.68</v>
      </c>
      <c r="U713" s="10">
        <v>0.38</v>
      </c>
      <c r="V713" s="10">
        <v>42.832000000000001</v>
      </c>
      <c r="W713" s="10">
        <v>10.5</v>
      </c>
      <c r="Y713" s="10">
        <v>1.4</v>
      </c>
      <c r="Z713" s="10">
        <v>0.45</v>
      </c>
      <c r="AA713" s="10">
        <v>81.635999999999996</v>
      </c>
      <c r="AB713" s="10">
        <v>10.4</v>
      </c>
      <c r="AD713" s="10">
        <v>1.22</v>
      </c>
      <c r="AE713" s="10">
        <v>0.3</v>
      </c>
      <c r="AF713" s="10">
        <v>69.081000000000003</v>
      </c>
      <c r="AG713" s="10">
        <v>10.5</v>
      </c>
      <c r="AI713" s="10">
        <v>789</v>
      </c>
      <c r="AJ713" s="10" t="s">
        <v>10</v>
      </c>
      <c r="AK713" s="10">
        <v>1.3439999999997849</v>
      </c>
      <c r="AL713" s="10">
        <v>0.5499999999999784</v>
      </c>
      <c r="AM713" s="10">
        <v>79.849000000000004</v>
      </c>
      <c r="AN713" s="10">
        <v>10.5</v>
      </c>
      <c r="AO713" s="10">
        <v>0.92600000000000005</v>
      </c>
      <c r="AP713" s="10">
        <v>1.7019999999997657</v>
      </c>
      <c r="AQ713" s="10">
        <v>0.58399999999997854</v>
      </c>
      <c r="AR713" s="10">
        <v>99.893000000000001</v>
      </c>
      <c r="AS713" s="10">
        <v>10.4</v>
      </c>
      <c r="AT713" s="10">
        <v>0.94599999999999995</v>
      </c>
      <c r="AU713" s="10">
        <v>1.8409999999997564</v>
      </c>
      <c r="AV713" s="10">
        <v>0.56099999999997618</v>
      </c>
      <c r="AW713" s="10">
        <v>105.824</v>
      </c>
      <c r="AX713" s="10">
        <v>10.5</v>
      </c>
      <c r="AY713" s="10">
        <v>0.95699999999999996</v>
      </c>
      <c r="AZ713" s="10">
        <v>789</v>
      </c>
      <c r="BA713" s="10" t="s">
        <v>10</v>
      </c>
      <c r="BB713" s="10">
        <v>0.643403342411066</v>
      </c>
      <c r="BC713" s="10">
        <v>0.19029144902388315</v>
      </c>
      <c r="BD713" s="10">
        <v>36.544800000000002</v>
      </c>
      <c r="BE713" s="10">
        <v>10.6</v>
      </c>
      <c r="BF713" s="10">
        <v>0.95899999999999996</v>
      </c>
      <c r="BG713" s="10">
        <v>1.2984616253931991</v>
      </c>
      <c r="BH713" s="10">
        <v>0.36481124079938848</v>
      </c>
      <c r="BI713" s="10">
        <v>74.161299999999997</v>
      </c>
      <c r="BJ713" s="10">
        <v>10.5</v>
      </c>
      <c r="BK713" s="10">
        <v>0.96299999999999997</v>
      </c>
      <c r="BL713" s="10">
        <v>1.3651734989781719</v>
      </c>
      <c r="BM713" s="10">
        <v>0.39085891135893758</v>
      </c>
      <c r="BN713" s="10">
        <v>77.344499999999996</v>
      </c>
      <c r="BO713" s="10">
        <v>10.6</v>
      </c>
      <c r="BP713" s="10">
        <v>0.96099999999999997</v>
      </c>
      <c r="BQ713" s="10">
        <v>789</v>
      </c>
      <c r="BR713" s="10" t="s">
        <v>10</v>
      </c>
      <c r="BS713" s="10">
        <v>1.099</v>
      </c>
      <c r="BT713" s="10">
        <v>0.38900000000000001</v>
      </c>
      <c r="BU713" s="10">
        <v>62.904899999999998</v>
      </c>
      <c r="BV713" s="10">
        <v>10.7</v>
      </c>
      <c r="BW713" s="10">
        <v>0.94299999999999995</v>
      </c>
      <c r="BX713" s="10">
        <v>1.7190000000000001</v>
      </c>
      <c r="BY713" s="10">
        <v>0.63600000000000001</v>
      </c>
      <c r="BZ713" s="10">
        <v>99.831599999999995</v>
      </c>
      <c r="CA713" s="10">
        <v>10.6</v>
      </c>
      <c r="CB713" s="10">
        <v>0.93799999999999994</v>
      </c>
      <c r="CC713" s="10">
        <v>1.653</v>
      </c>
      <c r="CD713" s="10">
        <v>0.60499999999999998</v>
      </c>
      <c r="CE713" s="10">
        <v>95.874799999999993</v>
      </c>
      <c r="CF713" s="10">
        <v>10.6</v>
      </c>
      <c r="CG713" s="10">
        <v>0.93899999999999995</v>
      </c>
      <c r="CH713" s="10">
        <v>789</v>
      </c>
      <c r="CI713" s="10" t="s">
        <v>10</v>
      </c>
      <c r="CJ713" s="10">
        <v>0.52300000000000002</v>
      </c>
      <c r="CK713" s="10">
        <v>0.13100000000000001</v>
      </c>
      <c r="CL713" s="10">
        <v>29.091799999999999</v>
      </c>
      <c r="CM713" s="10">
        <v>10.7</v>
      </c>
      <c r="CN713" s="10">
        <v>0.97</v>
      </c>
      <c r="CO713" s="10">
        <v>0.96599999999999997</v>
      </c>
      <c r="CP713" s="10">
        <v>0.251</v>
      </c>
      <c r="CQ713" s="10">
        <v>53.854199999999999</v>
      </c>
      <c r="CR713" s="10">
        <v>10.7</v>
      </c>
      <c r="CS713" s="10">
        <v>0.96799999999999997</v>
      </c>
      <c r="CT713" s="10">
        <v>1.1910000000000001</v>
      </c>
      <c r="CU713" s="10">
        <v>0.29199999999999998</v>
      </c>
      <c r="CV713" s="10">
        <v>66.791399999999996</v>
      </c>
      <c r="CW713" s="10">
        <v>10.6</v>
      </c>
      <c r="CX713" s="10">
        <v>0.97099999999999997</v>
      </c>
      <c r="CY713" s="10">
        <v>825</v>
      </c>
      <c r="CZ713" s="10" t="s">
        <v>135</v>
      </c>
      <c r="DA713" s="10">
        <v>-6.7569999999999997</v>
      </c>
      <c r="DB713" s="10">
        <v>-0.69599999999999995</v>
      </c>
      <c r="DC713" s="10">
        <v>-33.480139404812221</v>
      </c>
      <c r="DD713" s="10">
        <v>117.13800000000001</v>
      </c>
      <c r="DE713" s="10">
        <v>0.99473690174381157</v>
      </c>
      <c r="DF713" s="10">
        <v>-13.071</v>
      </c>
      <c r="DG713" s="10">
        <v>9.1999999999999998E-2</v>
      </c>
      <c r="DH713" s="10">
        <v>-64.724371730750988</v>
      </c>
      <c r="DI713" s="10">
        <v>116.598</v>
      </c>
      <c r="DJ713" s="10">
        <v>0.99997523080491035</v>
      </c>
      <c r="DK713" s="10">
        <v>-13.332000000000001</v>
      </c>
      <c r="DL713" s="10">
        <v>1.5820000000000001</v>
      </c>
      <c r="DM713" s="10">
        <v>-66.603384995609446</v>
      </c>
      <c r="DN713" s="10">
        <v>116.379</v>
      </c>
      <c r="DO713" s="10">
        <v>0.99303316811031161</v>
      </c>
    </row>
    <row r="714" spans="1:119" x14ac:dyDescent="0.25">
      <c r="A714" s="10">
        <v>790</v>
      </c>
      <c r="B714" s="10" t="s">
        <v>11</v>
      </c>
      <c r="C714" s="10">
        <v>1.59</v>
      </c>
      <c r="D714" s="10">
        <v>0.46</v>
      </c>
      <c r="E714" s="10">
        <v>91</v>
      </c>
      <c r="F714" s="10">
        <v>10.5</v>
      </c>
      <c r="G714" s="10">
        <v>0.96</v>
      </c>
      <c r="H714" s="10">
        <v>1.54</v>
      </c>
      <c r="I714" s="10">
        <v>0.7</v>
      </c>
      <c r="J714" s="10">
        <v>95</v>
      </c>
      <c r="K714" s="10">
        <v>10.3</v>
      </c>
      <c r="L714" s="10">
        <v>0.91</v>
      </c>
      <c r="M714" s="10">
        <v>1.22</v>
      </c>
      <c r="N714" s="10">
        <v>0.36</v>
      </c>
      <c r="O714" s="10">
        <v>72</v>
      </c>
      <c r="P714" s="10">
        <v>10.199999999999999</v>
      </c>
      <c r="Q714" s="10">
        <v>0.96</v>
      </c>
      <c r="R714" s="10">
        <v>790</v>
      </c>
      <c r="S714" s="10" t="s">
        <v>11</v>
      </c>
      <c r="AI714" s="10">
        <v>790</v>
      </c>
      <c r="AJ714" s="10" t="s">
        <v>11</v>
      </c>
      <c r="AK714" s="10">
        <v>1.2019999999998188</v>
      </c>
      <c r="AL714" s="10">
        <v>0.28500000000000891</v>
      </c>
      <c r="AM714" s="10">
        <v>67.924999999999997</v>
      </c>
      <c r="AN714" s="10">
        <v>10.5</v>
      </c>
      <c r="AO714" s="10">
        <v>0.97299999999999998</v>
      </c>
      <c r="AP714" s="10">
        <v>1.6649999999997793</v>
      </c>
      <c r="AQ714" s="10">
        <v>0.39399999999998681</v>
      </c>
      <c r="AR714" s="10">
        <v>94.983999999999995</v>
      </c>
      <c r="AS714" s="10">
        <v>10.4</v>
      </c>
      <c r="AT714" s="10">
        <v>0.97299999999999998</v>
      </c>
      <c r="AU714" s="10">
        <v>1.2669999999998471</v>
      </c>
      <c r="AV714" s="10">
        <v>0.32799999999999585</v>
      </c>
      <c r="AW714" s="10">
        <v>71.963999999999999</v>
      </c>
      <c r="AX714" s="10">
        <v>10.5</v>
      </c>
      <c r="AY714" s="10">
        <v>0.96799999999999997</v>
      </c>
      <c r="AZ714" s="10">
        <v>790</v>
      </c>
      <c r="BA714" s="10" t="s">
        <v>11</v>
      </c>
      <c r="BQ714" s="10">
        <v>790</v>
      </c>
      <c r="BR714" s="10" t="s">
        <v>11</v>
      </c>
      <c r="BS714" s="10">
        <v>0.93500000000000005</v>
      </c>
      <c r="BT714" s="10">
        <v>0.183</v>
      </c>
      <c r="BU714" s="10">
        <v>51.892899999999997</v>
      </c>
      <c r="BV714" s="10">
        <v>10.6</v>
      </c>
      <c r="BW714" s="10">
        <v>0.98099999999999998</v>
      </c>
      <c r="BX714" s="10">
        <v>1.696</v>
      </c>
      <c r="BY714" s="10">
        <v>0.42799999999999999</v>
      </c>
      <c r="BZ714" s="10">
        <v>95.272099999999995</v>
      </c>
      <c r="CA714" s="10">
        <v>10.6</v>
      </c>
      <c r="CB714" s="10">
        <v>0.97</v>
      </c>
      <c r="CC714" s="10">
        <v>1.2609999999999999</v>
      </c>
      <c r="CD714" s="10">
        <v>0.23599999999999999</v>
      </c>
      <c r="CE714" s="10">
        <v>69.875399999999999</v>
      </c>
      <c r="CF714" s="10">
        <v>10.6</v>
      </c>
      <c r="CG714" s="10">
        <v>0.98299999999999998</v>
      </c>
      <c r="CH714" s="10">
        <v>790</v>
      </c>
      <c r="CI714" s="10" t="s">
        <v>11</v>
      </c>
      <c r="CY714" s="10">
        <v>826</v>
      </c>
      <c r="CZ714" s="10" t="s">
        <v>136</v>
      </c>
      <c r="DA714" s="10">
        <v>1.2030000000000001</v>
      </c>
      <c r="DB714" s="10">
        <v>-1.4790000000000001</v>
      </c>
      <c r="DC714" s="10">
        <v>9.3966460070149598</v>
      </c>
      <c r="DD714" s="10">
        <v>117.13800000000001</v>
      </c>
      <c r="DE714" s="10">
        <v>0.63100722077135829</v>
      </c>
      <c r="DF714" s="10">
        <v>6.66</v>
      </c>
      <c r="DG714" s="10">
        <v>-2.6779999999999999</v>
      </c>
      <c r="DH714" s="10">
        <v>35.544048865887319</v>
      </c>
      <c r="DI714" s="10">
        <v>116.598</v>
      </c>
      <c r="DJ714" s="10">
        <v>0.92780263896542559</v>
      </c>
      <c r="DK714" s="10">
        <v>6.79</v>
      </c>
      <c r="DL714" s="10">
        <v>-4.234</v>
      </c>
      <c r="DM714" s="10">
        <v>39.69715704157602</v>
      </c>
      <c r="DN714" s="10">
        <v>116.379</v>
      </c>
      <c r="DO714" s="10">
        <v>0.84854547215614451</v>
      </c>
    </row>
    <row r="715" spans="1:119" x14ac:dyDescent="0.25">
      <c r="A715" s="10">
        <v>791</v>
      </c>
      <c r="B715" s="10" t="s">
        <v>285</v>
      </c>
      <c r="C715" s="10">
        <v>0.44</v>
      </c>
      <c r="D715" s="10">
        <v>0.17</v>
      </c>
      <c r="E715" s="10">
        <v>26</v>
      </c>
      <c r="F715" s="10">
        <v>10.5</v>
      </c>
      <c r="G715" s="10">
        <v>0.93</v>
      </c>
      <c r="H715" s="10">
        <v>0.41</v>
      </c>
      <c r="I715" s="10">
        <v>0.16</v>
      </c>
      <c r="J715" s="10">
        <v>25</v>
      </c>
      <c r="K715" s="10">
        <v>10.199999999999999</v>
      </c>
      <c r="L715" s="10">
        <v>0.93</v>
      </c>
      <c r="M715" s="10">
        <v>0.4</v>
      </c>
      <c r="N715" s="10">
        <v>0.16</v>
      </c>
      <c r="O715" s="10">
        <v>24</v>
      </c>
      <c r="P715" s="10">
        <v>10.4</v>
      </c>
      <c r="Q715" s="10">
        <v>0.93</v>
      </c>
      <c r="R715" s="10">
        <v>791</v>
      </c>
      <c r="S715" s="10" t="s">
        <v>285</v>
      </c>
      <c r="T715" s="10">
        <v>3.2099999999999997E-2</v>
      </c>
      <c r="U715" s="10">
        <v>1.49E-2</v>
      </c>
      <c r="V715" s="10">
        <v>1.948</v>
      </c>
      <c r="W715" s="10">
        <v>10.5</v>
      </c>
      <c r="Y715" s="10">
        <v>0.1653</v>
      </c>
      <c r="Z715" s="10">
        <v>5.5399999999999998E-2</v>
      </c>
      <c r="AA715" s="10">
        <v>9.6778999999999993</v>
      </c>
      <c r="AB715" s="10">
        <v>10.4</v>
      </c>
      <c r="AD715" s="10">
        <v>0.1971</v>
      </c>
      <c r="AE715" s="10">
        <v>4.7800000000000002E-2</v>
      </c>
      <c r="AF715" s="10">
        <v>11.152900000000001</v>
      </c>
      <c r="AG715" s="10">
        <v>10.5</v>
      </c>
      <c r="AI715" s="10">
        <v>791</v>
      </c>
      <c r="AJ715" s="10" t="s">
        <v>285</v>
      </c>
      <c r="AK715" s="10">
        <v>0.2913</v>
      </c>
      <c r="AL715" s="10">
        <v>0.14929999999999999</v>
      </c>
      <c r="AM715" s="10">
        <v>17.998000000000001</v>
      </c>
      <c r="AN715" s="10">
        <v>10.5</v>
      </c>
      <c r="AO715" s="10">
        <v>0.89</v>
      </c>
      <c r="AP715" s="10">
        <v>0.38119999999999998</v>
      </c>
      <c r="AQ715" s="10">
        <v>0.16239999999999999</v>
      </c>
      <c r="AR715" s="10">
        <v>23.002199999999998</v>
      </c>
      <c r="AS715" s="10">
        <v>10.4</v>
      </c>
      <c r="AT715" s="10">
        <v>0.92</v>
      </c>
      <c r="AU715" s="10">
        <v>0.33829999999999999</v>
      </c>
      <c r="AV715" s="10">
        <v>0.13370000000000001</v>
      </c>
      <c r="AW715" s="10">
        <v>20.001799999999999</v>
      </c>
      <c r="AX715" s="10">
        <v>10.5</v>
      </c>
      <c r="AY715" s="10">
        <v>0.93</v>
      </c>
      <c r="AZ715" s="10">
        <v>791</v>
      </c>
      <c r="BA715" s="10" t="s">
        <v>285</v>
      </c>
      <c r="BB715" s="10">
        <v>5.21E-2</v>
      </c>
      <c r="BC715" s="10">
        <v>2.3699999999999999E-2</v>
      </c>
      <c r="BD715" s="10">
        <v>3.1194999999999999</v>
      </c>
      <c r="BE715" s="10">
        <v>10.6</v>
      </c>
      <c r="BF715" s="10">
        <v>0.91</v>
      </c>
      <c r="BG715" s="10">
        <v>0.1875</v>
      </c>
      <c r="BH715" s="10">
        <v>7.4099999999999999E-2</v>
      </c>
      <c r="BI715" s="10">
        <v>11.0844</v>
      </c>
      <c r="BJ715" s="10">
        <v>10.5</v>
      </c>
      <c r="BK715" s="10">
        <v>0.93</v>
      </c>
      <c r="BL715" s="10">
        <v>0.1208</v>
      </c>
      <c r="BM715" s="10">
        <v>4.7800000000000002E-2</v>
      </c>
      <c r="BN715" s="10">
        <v>7.0772000000000004</v>
      </c>
      <c r="BO715" s="10">
        <v>10.6</v>
      </c>
      <c r="BP715" s="10">
        <v>0.93</v>
      </c>
      <c r="BQ715" s="10">
        <v>791</v>
      </c>
      <c r="BR715" s="10" t="s">
        <v>285</v>
      </c>
      <c r="BS715" s="10">
        <v>0.17050000000000001</v>
      </c>
      <c r="BT715" s="10">
        <v>7.2599999999999998E-2</v>
      </c>
      <c r="BU715" s="10">
        <v>10</v>
      </c>
      <c r="BV715" s="10">
        <v>10.7</v>
      </c>
      <c r="BW715" s="10">
        <v>0.92</v>
      </c>
      <c r="BX715" s="10">
        <v>0.33779999999999999</v>
      </c>
      <c r="BY715" s="10">
        <v>0.1439</v>
      </c>
      <c r="BZ715" s="10">
        <v>20</v>
      </c>
      <c r="CA715" s="10">
        <v>10.6</v>
      </c>
      <c r="CB715" s="10">
        <v>0.92</v>
      </c>
      <c r="CC715" s="10">
        <v>0.20269999999999999</v>
      </c>
      <c r="CD715" s="10">
        <v>8.6300000000000002E-2</v>
      </c>
      <c r="CE715" s="10">
        <v>12</v>
      </c>
      <c r="CF715" s="10">
        <v>10.6</v>
      </c>
      <c r="CG715" s="10">
        <v>0.92</v>
      </c>
      <c r="CH715" s="10">
        <v>791</v>
      </c>
      <c r="CI715" s="10" t="s">
        <v>285</v>
      </c>
      <c r="CJ715" s="10">
        <v>1.7399999999999999E-2</v>
      </c>
      <c r="CK715" s="10">
        <v>6.3E-3</v>
      </c>
      <c r="CL715" s="10">
        <v>1</v>
      </c>
      <c r="CM715" s="10">
        <v>10.7</v>
      </c>
      <c r="CN715" s="10">
        <v>0.94</v>
      </c>
      <c r="CO715" s="10">
        <v>8.7099999999999997E-2</v>
      </c>
      <c r="CP715" s="10">
        <v>3.1600000000000003E-2</v>
      </c>
      <c r="CQ715" s="10">
        <v>5</v>
      </c>
      <c r="CR715" s="10">
        <v>10.7</v>
      </c>
      <c r="CS715" s="10">
        <v>0.94</v>
      </c>
      <c r="CT715" s="10">
        <v>5.1799999999999999E-2</v>
      </c>
      <c r="CU715" s="10">
        <v>1.8800000000000001E-2</v>
      </c>
      <c r="CV715" s="10">
        <v>3</v>
      </c>
      <c r="CW715" s="10">
        <v>10.6</v>
      </c>
      <c r="CX715" s="10">
        <v>0.94</v>
      </c>
      <c r="CY715" s="10">
        <v>827</v>
      </c>
      <c r="CZ715" s="10" t="s">
        <v>39</v>
      </c>
      <c r="DA715" s="10">
        <v>5.5540000000000003</v>
      </c>
      <c r="DB715" s="10">
        <v>2.1749999999999998</v>
      </c>
      <c r="DC715" s="10">
        <v>29.398795135341132</v>
      </c>
      <c r="DD715" s="10">
        <v>117.13800000000001</v>
      </c>
      <c r="DE715" s="10">
        <v>0.93114627773052006</v>
      </c>
      <c r="DF715" s="10">
        <v>6.4119999999999999</v>
      </c>
      <c r="DG715" s="10">
        <v>2.5859999999999999</v>
      </c>
      <c r="DH715" s="10">
        <v>34.23476875215907</v>
      </c>
      <c r="DI715" s="10">
        <v>116.598</v>
      </c>
      <c r="DJ715" s="10">
        <v>0.92741557811321451</v>
      </c>
      <c r="DK715" s="10">
        <v>6.5419999999999998</v>
      </c>
      <c r="DL715" s="10">
        <v>2.6520000000000001</v>
      </c>
      <c r="DM715" s="10">
        <v>35.019825489608685</v>
      </c>
      <c r="DN715" s="10">
        <v>116.379</v>
      </c>
      <c r="DO715" s="10">
        <v>0.92674726644740746</v>
      </c>
    </row>
    <row r="716" spans="1:119" x14ac:dyDescent="0.25">
      <c r="A716" s="10">
        <v>792</v>
      </c>
      <c r="B716" s="10" t="s">
        <v>304</v>
      </c>
      <c r="C716" s="10">
        <v>0.4</v>
      </c>
      <c r="D716" s="10">
        <v>0.13</v>
      </c>
      <c r="E716" s="10">
        <v>23.4</v>
      </c>
      <c r="F716" s="10">
        <v>10.5</v>
      </c>
      <c r="G716" s="10">
        <v>0.95</v>
      </c>
      <c r="H716" s="10">
        <v>0.37</v>
      </c>
      <c r="I716" s="10">
        <v>0.12</v>
      </c>
      <c r="J716" s="10">
        <v>22</v>
      </c>
      <c r="K716" s="10">
        <v>10.199999999999999</v>
      </c>
      <c r="L716" s="10">
        <v>0.95</v>
      </c>
      <c r="M716" s="10">
        <v>0.44</v>
      </c>
      <c r="N716" s="10">
        <v>0.15</v>
      </c>
      <c r="O716" s="10">
        <v>26</v>
      </c>
      <c r="P716" s="10">
        <v>10.4</v>
      </c>
      <c r="Q716" s="10">
        <v>0.95</v>
      </c>
      <c r="R716" s="10">
        <v>792</v>
      </c>
      <c r="S716" s="10" t="s">
        <v>304</v>
      </c>
      <c r="T716" s="10">
        <v>4.6699999999999998E-2</v>
      </c>
      <c r="U716" s="10">
        <v>2.6499999999999999E-2</v>
      </c>
      <c r="V716" s="10">
        <v>2.9504000000000001</v>
      </c>
      <c r="W716" s="10">
        <v>10.5</v>
      </c>
      <c r="Y716" s="10">
        <v>0.08</v>
      </c>
      <c r="Z716" s="10">
        <v>3.2899999999999999E-2</v>
      </c>
      <c r="AA716" s="10">
        <v>4.8002000000000002</v>
      </c>
      <c r="AB716" s="10">
        <v>10.4</v>
      </c>
      <c r="AD716" s="10">
        <v>9.5399999999999999E-2</v>
      </c>
      <c r="AE716" s="10">
        <v>2.8299999999999999E-2</v>
      </c>
      <c r="AF716" s="10">
        <v>5.4710999999999999</v>
      </c>
      <c r="AG716" s="10">
        <v>10.5</v>
      </c>
      <c r="AI716" s="10">
        <v>792</v>
      </c>
      <c r="AJ716" s="10" t="s">
        <v>304</v>
      </c>
      <c r="AK716" s="10">
        <v>0.30120000000000002</v>
      </c>
      <c r="AL716" s="10">
        <v>0.1283</v>
      </c>
      <c r="AM716" s="10">
        <v>18.001200000000001</v>
      </c>
      <c r="AN716" s="10">
        <v>10.5</v>
      </c>
      <c r="AO716" s="10">
        <v>0.92</v>
      </c>
      <c r="AP716" s="10">
        <v>0.3594</v>
      </c>
      <c r="AQ716" s="10">
        <v>0.1181</v>
      </c>
      <c r="AR716" s="10">
        <v>21.001300000000001</v>
      </c>
      <c r="AS716" s="10">
        <v>10.4</v>
      </c>
      <c r="AT716" s="10">
        <v>0.95</v>
      </c>
      <c r="AU716" s="10">
        <v>0.47139999999999999</v>
      </c>
      <c r="AV716" s="10">
        <v>0.13750000000000001</v>
      </c>
      <c r="AW716" s="10">
        <v>27.000499999999999</v>
      </c>
      <c r="AX716" s="10">
        <v>10.5</v>
      </c>
      <c r="AY716" s="10">
        <v>0.96</v>
      </c>
      <c r="AZ716" s="10">
        <v>792</v>
      </c>
      <c r="BA716" s="10" t="s">
        <v>304</v>
      </c>
      <c r="BB716" s="10">
        <v>2.63E-2</v>
      </c>
      <c r="BC716" s="10">
        <v>1.12E-2</v>
      </c>
      <c r="BD716" s="10">
        <v>1.5598000000000001</v>
      </c>
      <c r="BE716" s="10">
        <v>10.6</v>
      </c>
      <c r="BF716" s="10">
        <v>0.92</v>
      </c>
      <c r="BG716" s="10">
        <v>9.5799999999999996E-2</v>
      </c>
      <c r="BH716" s="10">
        <v>3.15E-2</v>
      </c>
      <c r="BI716" s="10">
        <v>5.5422000000000002</v>
      </c>
      <c r="BJ716" s="10">
        <v>10.5</v>
      </c>
      <c r="BK716" s="10">
        <v>0.95</v>
      </c>
      <c r="BL716" s="10">
        <v>0.12470000000000001</v>
      </c>
      <c r="BM716" s="10">
        <v>3.6400000000000002E-2</v>
      </c>
      <c r="BN716" s="10">
        <v>7.0772000000000004</v>
      </c>
      <c r="BO716" s="10">
        <v>10.6</v>
      </c>
      <c r="BP716" s="10">
        <v>0.96</v>
      </c>
      <c r="BQ716" s="10">
        <v>792</v>
      </c>
      <c r="BR716" s="10" t="s">
        <v>304</v>
      </c>
      <c r="BS716" s="10">
        <v>0.32750000000000001</v>
      </c>
      <c r="BT716" s="10">
        <v>0.12939999999999999</v>
      </c>
      <c r="BU716" s="10">
        <v>19</v>
      </c>
      <c r="BV716" s="10">
        <v>10.7</v>
      </c>
      <c r="BW716" s="10">
        <v>0.93</v>
      </c>
      <c r="BX716" s="10">
        <v>0.4269</v>
      </c>
      <c r="BY716" s="10">
        <v>0.16869999999999999</v>
      </c>
      <c r="BZ716" s="10">
        <v>25</v>
      </c>
      <c r="CA716" s="10">
        <v>10.6</v>
      </c>
      <c r="CB716" s="10">
        <v>0.93</v>
      </c>
      <c r="CC716" s="10">
        <v>0.46100000000000002</v>
      </c>
      <c r="CD716" s="10">
        <v>0.1822</v>
      </c>
      <c r="CE716" s="10">
        <v>27</v>
      </c>
      <c r="CF716" s="10">
        <v>10.6</v>
      </c>
      <c r="CG716" s="10">
        <v>0.93</v>
      </c>
      <c r="CH716" s="10">
        <v>792</v>
      </c>
      <c r="CI716" s="10" t="s">
        <v>304</v>
      </c>
      <c r="CJ716" s="10">
        <v>1.7600000000000001E-2</v>
      </c>
      <c r="CK716" s="10">
        <v>5.7999999999999996E-3</v>
      </c>
      <c r="CL716" s="10">
        <v>1</v>
      </c>
      <c r="CM716" s="10">
        <v>10.7</v>
      </c>
      <c r="CN716" s="10">
        <v>0.95</v>
      </c>
      <c r="CO716" s="10">
        <v>0.17610000000000001</v>
      </c>
      <c r="CP716" s="10">
        <v>5.79E-2</v>
      </c>
      <c r="CQ716" s="10">
        <v>10</v>
      </c>
      <c r="CR716" s="10">
        <v>10.7</v>
      </c>
      <c r="CS716" s="10">
        <v>0.95</v>
      </c>
      <c r="CT716" s="10">
        <v>0.13950000000000001</v>
      </c>
      <c r="CU716" s="10">
        <v>4.5900000000000003E-2</v>
      </c>
      <c r="CV716" s="10">
        <v>8</v>
      </c>
      <c r="CW716" s="10">
        <v>10.6</v>
      </c>
      <c r="CX716" s="10">
        <v>0.95</v>
      </c>
      <c r="CY716" s="10">
        <v>828</v>
      </c>
      <c r="CZ716" s="10" t="s">
        <v>40</v>
      </c>
    </row>
    <row r="717" spans="1:119" x14ac:dyDescent="0.25">
      <c r="A717" s="10">
        <v>793</v>
      </c>
      <c r="B717" s="10" t="s">
        <v>315</v>
      </c>
      <c r="C717" s="10">
        <v>0.77</v>
      </c>
      <c r="D717" s="10">
        <v>0.3</v>
      </c>
      <c r="E717" s="10">
        <v>45.5</v>
      </c>
      <c r="F717" s="10">
        <v>10.5</v>
      </c>
      <c r="G717" s="10">
        <v>0.93</v>
      </c>
      <c r="H717" s="10">
        <v>0.66</v>
      </c>
      <c r="I717" s="10">
        <v>0.26</v>
      </c>
      <c r="J717" s="10">
        <v>40</v>
      </c>
      <c r="K717" s="10">
        <v>10.199999999999999</v>
      </c>
      <c r="L717" s="10">
        <v>0.93</v>
      </c>
      <c r="M717" s="10">
        <v>0.67</v>
      </c>
      <c r="N717" s="10">
        <v>0.26</v>
      </c>
      <c r="O717" s="10">
        <v>40</v>
      </c>
      <c r="P717" s="10">
        <v>10.4</v>
      </c>
      <c r="Q717" s="10">
        <v>0.93</v>
      </c>
      <c r="R717" s="10">
        <v>793</v>
      </c>
      <c r="S717" s="10" t="s">
        <v>315</v>
      </c>
      <c r="T717" s="10">
        <v>4.6699999999999998E-2</v>
      </c>
      <c r="U717" s="10">
        <v>2.6499999999999999E-2</v>
      </c>
      <c r="V717" s="10">
        <v>2.9504000000000001</v>
      </c>
      <c r="W717" s="10">
        <v>10.5</v>
      </c>
      <c r="Y717" s="10">
        <v>0.15989999999999999</v>
      </c>
      <c r="Z717" s="10">
        <v>6.5699999999999995E-2</v>
      </c>
      <c r="AA717" s="10">
        <v>9.6003000000000007</v>
      </c>
      <c r="AB717" s="10">
        <v>10.4</v>
      </c>
      <c r="AD717" s="10">
        <v>0.13350000000000001</v>
      </c>
      <c r="AE717" s="10">
        <v>3.9600000000000003E-2</v>
      </c>
      <c r="AF717" s="10">
        <v>7.6595000000000004</v>
      </c>
      <c r="AG717" s="10">
        <v>10.5</v>
      </c>
      <c r="AI717" s="10">
        <v>793</v>
      </c>
      <c r="AJ717" s="10" t="s">
        <v>315</v>
      </c>
      <c r="AK717" s="10">
        <v>0.58740000000000003</v>
      </c>
      <c r="AL717" s="10">
        <v>0.19309999999999999</v>
      </c>
      <c r="AM717" s="10">
        <v>33.9985</v>
      </c>
      <c r="AN717" s="10">
        <v>10.5</v>
      </c>
      <c r="AO717" s="10">
        <v>0.95</v>
      </c>
      <c r="AP717" s="10">
        <v>0.61609999999999998</v>
      </c>
      <c r="AQ717" s="10">
        <v>0.20250000000000001</v>
      </c>
      <c r="AR717" s="10">
        <v>36.002299999999998</v>
      </c>
      <c r="AS717" s="10">
        <v>10.4</v>
      </c>
      <c r="AT717" s="10">
        <v>0.95</v>
      </c>
      <c r="AU717" s="10">
        <v>0.63929999999999998</v>
      </c>
      <c r="AV717" s="10">
        <v>0.21010000000000001</v>
      </c>
      <c r="AW717" s="10">
        <v>37.002099999999999</v>
      </c>
      <c r="AX717" s="10">
        <v>10.5</v>
      </c>
      <c r="AY717" s="10">
        <v>0.95</v>
      </c>
      <c r="AZ717" s="10">
        <v>793</v>
      </c>
      <c r="BA717" s="10" t="s">
        <v>315</v>
      </c>
      <c r="BB717" s="10">
        <v>6.8000000000000005E-2</v>
      </c>
      <c r="BC717" s="10">
        <v>2.24E-2</v>
      </c>
      <c r="BD717" s="10">
        <v>3.8994</v>
      </c>
      <c r="BE717" s="10">
        <v>10.6</v>
      </c>
      <c r="BF717" s="10">
        <v>0.95</v>
      </c>
      <c r="BG717" s="10">
        <v>0.19350000000000001</v>
      </c>
      <c r="BH717" s="10">
        <v>5.6399999999999999E-2</v>
      </c>
      <c r="BI717" s="10">
        <v>11.0844</v>
      </c>
      <c r="BJ717" s="10">
        <v>10.5</v>
      </c>
      <c r="BK717" s="10">
        <v>0.96</v>
      </c>
      <c r="BL717" s="10">
        <v>0.1221</v>
      </c>
      <c r="BM717" s="10">
        <v>4.4299999999999999E-2</v>
      </c>
      <c r="BN717" s="10">
        <v>7.0772000000000004</v>
      </c>
      <c r="BO717" s="10">
        <v>10.6</v>
      </c>
      <c r="BP717" s="10">
        <v>0.94</v>
      </c>
      <c r="BQ717" s="10">
        <v>793</v>
      </c>
      <c r="BR717" s="10" t="s">
        <v>315</v>
      </c>
      <c r="BS717" s="10">
        <v>0.51600000000000001</v>
      </c>
      <c r="BT717" s="10">
        <v>0.15049999999999999</v>
      </c>
      <c r="BU717" s="10">
        <v>29</v>
      </c>
      <c r="BV717" s="10">
        <v>10.7</v>
      </c>
      <c r="BW717" s="10">
        <v>0.96</v>
      </c>
      <c r="BX717" s="10">
        <v>0.6169</v>
      </c>
      <c r="BY717" s="10">
        <v>0.1799</v>
      </c>
      <c r="BZ717" s="10">
        <v>35</v>
      </c>
      <c r="CA717" s="10">
        <v>10.6</v>
      </c>
      <c r="CB717" s="10">
        <v>0.96</v>
      </c>
      <c r="CC717" s="10">
        <v>0.63449999999999995</v>
      </c>
      <c r="CD717" s="10">
        <v>0.18509999999999999</v>
      </c>
      <c r="CE717" s="10">
        <v>36</v>
      </c>
      <c r="CF717" s="10">
        <v>10.6</v>
      </c>
      <c r="CG717" s="10">
        <v>0.96</v>
      </c>
      <c r="CH717" s="10">
        <v>793</v>
      </c>
      <c r="CI717" s="10" t="s">
        <v>315</v>
      </c>
      <c r="CJ717" s="10">
        <v>8.9899999999999994E-2</v>
      </c>
      <c r="CK717" s="10">
        <v>2.2499999999999999E-2</v>
      </c>
      <c r="CL717" s="10">
        <v>5</v>
      </c>
      <c r="CM717" s="10">
        <v>10.7</v>
      </c>
      <c r="CN717" s="10">
        <v>0.97</v>
      </c>
      <c r="CO717" s="10">
        <v>0.17979999999999999</v>
      </c>
      <c r="CP717" s="10">
        <v>4.5100000000000001E-2</v>
      </c>
      <c r="CQ717" s="10">
        <v>10</v>
      </c>
      <c r="CR717" s="10">
        <v>10.7</v>
      </c>
      <c r="CS717" s="10">
        <v>0.97</v>
      </c>
      <c r="CT717" s="10">
        <v>0.17810000000000001</v>
      </c>
      <c r="CU717" s="10">
        <v>4.4600000000000001E-2</v>
      </c>
      <c r="CV717" s="10">
        <v>10</v>
      </c>
      <c r="CW717" s="10">
        <v>10.6</v>
      </c>
      <c r="CX717" s="10">
        <v>0.97</v>
      </c>
      <c r="CY717" s="10">
        <v>829</v>
      </c>
      <c r="CZ717" s="10" t="s">
        <v>130</v>
      </c>
      <c r="DA717" s="10">
        <v>1</v>
      </c>
      <c r="DB717" s="10">
        <v>0.41599999999999998</v>
      </c>
      <c r="DC717" s="10">
        <v>15.916584468829047</v>
      </c>
      <c r="DD717" s="10">
        <v>39.286999999999999</v>
      </c>
      <c r="DE717" s="10">
        <v>0.92329530551148775</v>
      </c>
      <c r="DF717" s="10">
        <v>1.026</v>
      </c>
      <c r="DG717" s="10">
        <v>0.42199999999999999</v>
      </c>
      <c r="DH717" s="10">
        <v>16.946059562757302</v>
      </c>
      <c r="DI717" s="10">
        <v>37.796999999999997</v>
      </c>
      <c r="DJ717" s="10">
        <v>0.92482737026565465</v>
      </c>
      <c r="DK717" s="10">
        <v>1.48</v>
      </c>
      <c r="DL717" s="10">
        <v>0.55100000000000005</v>
      </c>
      <c r="DM717" s="10">
        <v>24.824389686540439</v>
      </c>
      <c r="DN717" s="10">
        <v>36.728999999999999</v>
      </c>
      <c r="DO717" s="10">
        <v>0.93715926643800151</v>
      </c>
    </row>
    <row r="718" spans="1:119" x14ac:dyDescent="0.25">
      <c r="A718" s="10">
        <v>794</v>
      </c>
      <c r="B718" s="10" t="s">
        <v>289</v>
      </c>
      <c r="C718" s="10">
        <v>0.34</v>
      </c>
      <c r="D718" s="10">
        <v>0.11</v>
      </c>
      <c r="E718" s="10">
        <v>19.5</v>
      </c>
      <c r="F718" s="10">
        <v>10.5</v>
      </c>
      <c r="G718" s="10">
        <v>0.95</v>
      </c>
      <c r="H718" s="10">
        <v>0.37</v>
      </c>
      <c r="I718" s="10">
        <v>0.12</v>
      </c>
      <c r="J718" s="10">
        <v>22</v>
      </c>
      <c r="K718" s="10">
        <v>10.199999999999999</v>
      </c>
      <c r="L718" s="10">
        <v>0.95</v>
      </c>
      <c r="M718" s="10">
        <v>0.44</v>
      </c>
      <c r="N718" s="10">
        <v>0.15</v>
      </c>
      <c r="O718" s="10">
        <v>26</v>
      </c>
      <c r="P718" s="10">
        <v>10.4</v>
      </c>
      <c r="Q718" s="10">
        <v>0.95</v>
      </c>
      <c r="R718" s="10">
        <v>794</v>
      </c>
      <c r="S718" s="10" t="s">
        <v>289</v>
      </c>
      <c r="T718" s="10">
        <v>9.9900000000000003E-2</v>
      </c>
      <c r="U718" s="10">
        <v>5.67E-2</v>
      </c>
      <c r="V718" s="10">
        <v>6.3139000000000003</v>
      </c>
      <c r="W718" s="10">
        <v>10.5</v>
      </c>
      <c r="Y718" s="10">
        <v>0.1973</v>
      </c>
      <c r="Z718" s="10">
        <v>5.0099999999999999E-2</v>
      </c>
      <c r="AA718" s="10">
        <v>11.3025</v>
      </c>
      <c r="AB718" s="10">
        <v>10.4</v>
      </c>
      <c r="AD718" s="10">
        <v>0.20979999999999999</v>
      </c>
      <c r="AE718" s="10">
        <v>2.87E-2</v>
      </c>
      <c r="AF718" s="10">
        <v>11.642099999999999</v>
      </c>
      <c r="AG718" s="10">
        <v>10.5</v>
      </c>
      <c r="AI718" s="10">
        <v>794</v>
      </c>
      <c r="AJ718" s="10" t="s">
        <v>289</v>
      </c>
      <c r="AK718" s="10">
        <v>0.16370000000000001</v>
      </c>
      <c r="AL718" s="10">
        <v>7.9299999999999995E-2</v>
      </c>
      <c r="AM718" s="10">
        <v>10.0014</v>
      </c>
      <c r="AN718" s="10">
        <v>10.5</v>
      </c>
      <c r="AO718" s="10">
        <v>0.9</v>
      </c>
      <c r="AP718" s="10">
        <v>0.34589999999999999</v>
      </c>
      <c r="AQ718" s="10">
        <v>0.1009</v>
      </c>
      <c r="AR718" s="10">
        <v>20.002600000000001</v>
      </c>
      <c r="AS718" s="10">
        <v>10.4</v>
      </c>
      <c r="AT718" s="10">
        <v>0.96</v>
      </c>
      <c r="AU718" s="10">
        <v>0.3921</v>
      </c>
      <c r="AV718" s="10">
        <v>7.9600000000000004E-2</v>
      </c>
      <c r="AW718" s="10">
        <v>21.999700000000001</v>
      </c>
      <c r="AX718" s="10">
        <v>10.5</v>
      </c>
      <c r="AY718" s="10">
        <v>0.98</v>
      </c>
      <c r="AZ718" s="10">
        <v>794</v>
      </c>
      <c r="BA718" s="10" t="s">
        <v>289</v>
      </c>
      <c r="BB718" s="10">
        <v>5.21E-2</v>
      </c>
      <c r="BC718" s="10">
        <v>2.3699999999999999E-2</v>
      </c>
      <c r="BD718" s="10">
        <v>3.1194999999999999</v>
      </c>
      <c r="BE718" s="10">
        <v>10.6</v>
      </c>
      <c r="BF718" s="10">
        <v>0.91</v>
      </c>
      <c r="BG718" s="10">
        <v>0.1915</v>
      </c>
      <c r="BH718" s="10">
        <v>6.2899999999999998E-2</v>
      </c>
      <c r="BI718" s="10">
        <v>11.0844</v>
      </c>
      <c r="BJ718" s="10">
        <v>10.5</v>
      </c>
      <c r="BK718" s="10">
        <v>0.95</v>
      </c>
      <c r="BL718" s="10">
        <v>0.24690000000000001</v>
      </c>
      <c r="BM718" s="10">
        <v>8.1100000000000005E-2</v>
      </c>
      <c r="BN718" s="10">
        <v>14.154400000000001</v>
      </c>
      <c r="BO718" s="10">
        <v>10.6</v>
      </c>
      <c r="BP718" s="10">
        <v>0.95</v>
      </c>
      <c r="BQ718" s="10">
        <v>794</v>
      </c>
      <c r="BR718" s="10" t="s">
        <v>289</v>
      </c>
      <c r="BS718" s="10">
        <v>8.5300000000000001E-2</v>
      </c>
      <c r="BT718" s="10">
        <v>3.6299999999999999E-2</v>
      </c>
      <c r="BU718" s="10">
        <v>5</v>
      </c>
      <c r="BV718" s="10">
        <v>10.7</v>
      </c>
      <c r="BW718" s="10">
        <v>0.92</v>
      </c>
      <c r="BX718" s="10">
        <v>0.33779999999999999</v>
      </c>
      <c r="BY718" s="10">
        <v>0.1439</v>
      </c>
      <c r="BZ718" s="10">
        <v>20</v>
      </c>
      <c r="CA718" s="10">
        <v>10.6</v>
      </c>
      <c r="CB718" s="10">
        <v>0.92</v>
      </c>
      <c r="CC718" s="10">
        <v>0.35470000000000002</v>
      </c>
      <c r="CD718" s="10">
        <v>0.15110000000000001</v>
      </c>
      <c r="CE718" s="10">
        <v>21</v>
      </c>
      <c r="CF718" s="10">
        <v>10.6</v>
      </c>
      <c r="CG718" s="10">
        <v>0.92</v>
      </c>
      <c r="CH718" s="10">
        <v>794</v>
      </c>
      <c r="CI718" s="10" t="s">
        <v>289</v>
      </c>
      <c r="CJ718" s="10">
        <v>8.7099999999999997E-2</v>
      </c>
      <c r="CK718" s="10">
        <v>3.1600000000000003E-2</v>
      </c>
      <c r="CL718" s="10">
        <v>5</v>
      </c>
      <c r="CM718" s="10">
        <v>10.7</v>
      </c>
      <c r="CN718" s="10">
        <v>0.94</v>
      </c>
      <c r="CO718" s="10">
        <v>8.7099999999999997E-2</v>
      </c>
      <c r="CP718" s="10">
        <v>3.1600000000000003E-2</v>
      </c>
      <c r="CQ718" s="10">
        <v>5</v>
      </c>
      <c r="CR718" s="10">
        <v>10.7</v>
      </c>
      <c r="CS718" s="10">
        <v>0.94</v>
      </c>
      <c r="CT718" s="10">
        <v>0.1381</v>
      </c>
      <c r="CU718" s="10">
        <v>5.0099999999999999E-2</v>
      </c>
      <c r="CV718" s="10">
        <v>8</v>
      </c>
      <c r="CW718" s="10">
        <v>10.6</v>
      </c>
      <c r="CX718" s="10">
        <v>0.94</v>
      </c>
      <c r="CY718" s="10">
        <v>830</v>
      </c>
      <c r="CZ718" s="10" t="s">
        <v>137</v>
      </c>
      <c r="DA718" s="10">
        <v>0.115</v>
      </c>
      <c r="DB718" s="10">
        <v>7.5999999999999998E-2</v>
      </c>
      <c r="DC718" s="10">
        <v>2.0257168228016433</v>
      </c>
      <c r="DD718" s="10">
        <v>39.286999999999999</v>
      </c>
      <c r="DE718" s="10">
        <v>0.83427573329082216</v>
      </c>
      <c r="DF718" s="10">
        <v>0.16500000000000001</v>
      </c>
      <c r="DG718" s="10">
        <v>8.6999999999999994E-2</v>
      </c>
      <c r="DH718" s="10">
        <v>2.8492740422663507</v>
      </c>
      <c r="DI718" s="10">
        <v>37.796999999999997</v>
      </c>
      <c r="DJ718" s="10">
        <v>0.88456910048529724</v>
      </c>
      <c r="DK718" s="10">
        <v>0.151</v>
      </c>
      <c r="DL718" s="10">
        <v>8.1000000000000003E-2</v>
      </c>
      <c r="DM718" s="10">
        <v>2.6935378679599613</v>
      </c>
      <c r="DN718" s="10">
        <v>36.728999999999999</v>
      </c>
      <c r="DO718" s="10">
        <v>0.88121956349089403</v>
      </c>
    </row>
    <row r="719" spans="1:119" x14ac:dyDescent="0.25">
      <c r="A719" s="10">
        <v>795</v>
      </c>
      <c r="B719" s="10" t="s">
        <v>307</v>
      </c>
      <c r="C719" s="10">
        <v>0.8</v>
      </c>
      <c r="D719" s="10">
        <v>0.2</v>
      </c>
      <c r="E719" s="10">
        <v>45.5</v>
      </c>
      <c r="F719" s="10">
        <v>10.5</v>
      </c>
      <c r="G719" s="10">
        <v>0.97</v>
      </c>
      <c r="H719" s="10">
        <v>0.67</v>
      </c>
      <c r="I719" s="10">
        <v>0.17</v>
      </c>
      <c r="J719" s="10">
        <v>39</v>
      </c>
      <c r="K719" s="10">
        <v>10.3</v>
      </c>
      <c r="L719" s="10">
        <v>0.97</v>
      </c>
      <c r="M719" s="10">
        <v>0.65</v>
      </c>
      <c r="N719" s="10">
        <v>0.16</v>
      </c>
      <c r="O719" s="10">
        <v>38</v>
      </c>
      <c r="P719" s="10">
        <v>10.199999999999999</v>
      </c>
      <c r="Q719" s="10">
        <v>0.97</v>
      </c>
      <c r="R719" s="10">
        <v>795</v>
      </c>
      <c r="S719" s="10" t="s">
        <v>307</v>
      </c>
      <c r="T719" s="10">
        <v>0.28000000000000003</v>
      </c>
      <c r="U719" s="10">
        <v>0.15890000000000001</v>
      </c>
      <c r="V719" s="10">
        <v>17.702500000000001</v>
      </c>
      <c r="W719" s="10">
        <v>10.5</v>
      </c>
      <c r="Y719" s="10">
        <v>0.31569999999999998</v>
      </c>
      <c r="Z719" s="10">
        <v>0.1173</v>
      </c>
      <c r="AA719" s="10">
        <v>18.694800000000001</v>
      </c>
      <c r="AB719" s="10">
        <v>10.4</v>
      </c>
      <c r="AD719" s="10">
        <v>0.32629999999999998</v>
      </c>
      <c r="AE719" s="10">
        <v>8.5800000000000001E-2</v>
      </c>
      <c r="AF719" s="10">
        <v>18.551100000000002</v>
      </c>
      <c r="AG719" s="10">
        <v>10.5</v>
      </c>
      <c r="AI719" s="10">
        <v>795</v>
      </c>
      <c r="AJ719" s="10" t="s">
        <v>307</v>
      </c>
      <c r="AK719" s="10">
        <v>0.7056</v>
      </c>
      <c r="AL719" s="10">
        <v>0.17680000000000001</v>
      </c>
      <c r="AM719" s="10">
        <v>39.997900000000001</v>
      </c>
      <c r="AN719" s="10">
        <v>10.5</v>
      </c>
      <c r="AO719" s="10">
        <v>0.97</v>
      </c>
      <c r="AP719" s="10">
        <v>0.66400000000000003</v>
      </c>
      <c r="AQ719" s="10">
        <v>0.16639999999999999</v>
      </c>
      <c r="AR719" s="10">
        <v>38.001300000000001</v>
      </c>
      <c r="AS719" s="10">
        <v>10.4</v>
      </c>
      <c r="AT719" s="10">
        <v>0.97</v>
      </c>
      <c r="AU719" s="10">
        <v>0.6704</v>
      </c>
      <c r="AV719" s="10">
        <v>0.16800000000000001</v>
      </c>
      <c r="AW719" s="10">
        <v>38.001800000000003</v>
      </c>
      <c r="AX719" s="10">
        <v>10.5</v>
      </c>
      <c r="AY719" s="10">
        <v>0.97</v>
      </c>
      <c r="AZ719" s="10">
        <v>795</v>
      </c>
      <c r="BA719" s="10" t="s">
        <v>307</v>
      </c>
      <c r="BB719" s="10">
        <v>0.27779999999999999</v>
      </c>
      <c r="BC719" s="10">
        <v>6.9599999999999995E-2</v>
      </c>
      <c r="BD719" s="10">
        <v>15.5977</v>
      </c>
      <c r="BE719" s="10">
        <v>10.6</v>
      </c>
      <c r="BF719" s="10">
        <v>0.97</v>
      </c>
      <c r="BG719" s="10">
        <v>0.1976</v>
      </c>
      <c r="BH719" s="10">
        <v>4.0099999999999997E-2</v>
      </c>
      <c r="BI719" s="10">
        <v>11.0844</v>
      </c>
      <c r="BJ719" s="10">
        <v>10.5</v>
      </c>
      <c r="BK719" s="10">
        <v>0.98</v>
      </c>
      <c r="BL719" s="10">
        <v>0.47439999999999999</v>
      </c>
      <c r="BM719" s="10">
        <v>0.11890000000000001</v>
      </c>
      <c r="BN719" s="10">
        <v>26.8934</v>
      </c>
      <c r="BO719" s="10">
        <v>10.5</v>
      </c>
      <c r="BP719" s="10">
        <v>0.97</v>
      </c>
      <c r="BQ719" s="10">
        <v>795</v>
      </c>
      <c r="BR719" s="10" t="s">
        <v>307</v>
      </c>
      <c r="BS719" s="10">
        <v>0.62970000000000004</v>
      </c>
      <c r="BT719" s="10">
        <v>0.12790000000000001</v>
      </c>
      <c r="BU719" s="10">
        <v>35</v>
      </c>
      <c r="BV719" s="10">
        <v>10.6</v>
      </c>
      <c r="BW719" s="10">
        <v>0.98</v>
      </c>
      <c r="BX719" s="10">
        <v>0.73770000000000002</v>
      </c>
      <c r="BY719" s="10">
        <v>0.14979999999999999</v>
      </c>
      <c r="BZ719" s="10">
        <v>41</v>
      </c>
      <c r="CA719" s="10">
        <v>10.6</v>
      </c>
      <c r="CB719" s="10">
        <v>0.98</v>
      </c>
      <c r="CC719" s="10">
        <v>0.73770000000000002</v>
      </c>
      <c r="CD719" s="10">
        <v>0.14979999999999999</v>
      </c>
      <c r="CE719" s="10">
        <v>41</v>
      </c>
      <c r="CF719" s="10">
        <v>10.6</v>
      </c>
      <c r="CG719" s="10">
        <v>0.98</v>
      </c>
      <c r="CH719" s="10">
        <v>795</v>
      </c>
      <c r="CI719" s="10" t="s">
        <v>307</v>
      </c>
      <c r="CJ719" s="10">
        <v>0.18329999999999999</v>
      </c>
      <c r="CK719" s="10">
        <v>3.7199999999999997E-2</v>
      </c>
      <c r="CL719" s="10">
        <v>10</v>
      </c>
      <c r="CM719" s="10">
        <v>10.8</v>
      </c>
      <c r="CN719" s="10">
        <v>0.98</v>
      </c>
      <c r="CO719" s="10">
        <v>0.21790000000000001</v>
      </c>
      <c r="CP719" s="10">
        <v>4.4299999999999999E-2</v>
      </c>
      <c r="CQ719" s="10">
        <v>12</v>
      </c>
      <c r="CR719" s="10">
        <v>10.7</v>
      </c>
      <c r="CS719" s="10">
        <v>0.98</v>
      </c>
      <c r="CT719" s="10">
        <v>0.43180000000000002</v>
      </c>
      <c r="CU719" s="10">
        <v>8.77E-2</v>
      </c>
      <c r="CV719" s="10">
        <v>24</v>
      </c>
      <c r="CW719" s="10">
        <v>10.6</v>
      </c>
      <c r="CX719" s="10">
        <v>0.98</v>
      </c>
      <c r="CY719" s="10">
        <v>831</v>
      </c>
      <c r="CZ719" s="10" t="s">
        <v>122</v>
      </c>
      <c r="DA719" s="10">
        <v>-1.115</v>
      </c>
      <c r="DB719" s="10">
        <v>-0.49299999999999999</v>
      </c>
      <c r="DC719" s="10">
        <v>-17.915954303734093</v>
      </c>
      <c r="DD719" s="10">
        <v>39.286999999999999</v>
      </c>
      <c r="DE719" s="10">
        <v>0.91458784889924372</v>
      </c>
      <c r="DF719" s="10">
        <v>-1.1910000000000001</v>
      </c>
      <c r="DG719" s="10">
        <v>-0.50900000000000001</v>
      </c>
      <c r="DH719" s="10">
        <v>-19.784329297597576</v>
      </c>
      <c r="DI719" s="10">
        <v>37.796999999999997</v>
      </c>
      <c r="DJ719" s="10">
        <v>0.91954390794550578</v>
      </c>
      <c r="DK719" s="10">
        <v>-1.631</v>
      </c>
      <c r="DL719" s="10">
        <v>-0.63200000000000001</v>
      </c>
      <c r="DM719" s="10">
        <v>-27.495494195567208</v>
      </c>
      <c r="DN719" s="10">
        <v>36.728999999999999</v>
      </c>
      <c r="DO719" s="10">
        <v>0.93244387281435104</v>
      </c>
    </row>
    <row r="720" spans="1:119" x14ac:dyDescent="0.25">
      <c r="A720" s="10">
        <v>796</v>
      </c>
      <c r="B720" s="10" t="s">
        <v>292</v>
      </c>
      <c r="C720" s="10">
        <v>0.65</v>
      </c>
      <c r="D720" s="10">
        <v>0.13</v>
      </c>
      <c r="E720" s="10">
        <v>36.4</v>
      </c>
      <c r="F720" s="10">
        <v>10.5</v>
      </c>
      <c r="G720" s="10">
        <v>0.98</v>
      </c>
      <c r="H720" s="10">
        <v>0.52</v>
      </c>
      <c r="I720" s="10">
        <v>0.11</v>
      </c>
      <c r="J720" s="10">
        <v>30</v>
      </c>
      <c r="K720" s="10">
        <v>10.3</v>
      </c>
      <c r="L720" s="10">
        <v>0.98</v>
      </c>
      <c r="M720" s="10">
        <v>0.48</v>
      </c>
      <c r="N720" s="10">
        <v>0.1</v>
      </c>
      <c r="O720" s="10">
        <v>28</v>
      </c>
      <c r="P720" s="10">
        <v>10.199999999999999</v>
      </c>
      <c r="Q720" s="10">
        <v>0.98</v>
      </c>
      <c r="R720" s="10">
        <v>796</v>
      </c>
      <c r="S720" s="10" t="s">
        <v>292</v>
      </c>
      <c r="T720" s="10">
        <v>0.13300000000000001</v>
      </c>
      <c r="U720" s="10">
        <v>7.5499999999999998E-2</v>
      </c>
      <c r="V720" s="10">
        <v>8.4086999999999996</v>
      </c>
      <c r="W720" s="10">
        <v>10.5</v>
      </c>
      <c r="Y720" s="10">
        <v>0.19739999999999999</v>
      </c>
      <c r="Z720" s="10">
        <v>8.1100000000000005E-2</v>
      </c>
      <c r="AA720" s="10">
        <v>11.8468</v>
      </c>
      <c r="AB720" s="10">
        <v>10.4</v>
      </c>
      <c r="AD720" s="10">
        <v>0.20979999999999999</v>
      </c>
      <c r="AE720" s="10">
        <v>6.2300000000000001E-2</v>
      </c>
      <c r="AF720" s="10">
        <v>12.0364</v>
      </c>
      <c r="AG720" s="10">
        <v>10.5</v>
      </c>
      <c r="AI720" s="10">
        <v>796</v>
      </c>
      <c r="AJ720" s="10" t="s">
        <v>292</v>
      </c>
      <c r="AK720" s="10">
        <v>0.46339999999999998</v>
      </c>
      <c r="AL720" s="10">
        <v>9.4100000000000003E-2</v>
      </c>
      <c r="AM720" s="10">
        <v>26.000699999999998</v>
      </c>
      <c r="AN720" s="10">
        <v>10.5</v>
      </c>
      <c r="AO720" s="10">
        <v>0.98</v>
      </c>
      <c r="AP720" s="10">
        <v>0.48920000000000002</v>
      </c>
      <c r="AQ720" s="10">
        <v>0.1226</v>
      </c>
      <c r="AR720" s="10">
        <v>27.997399999999999</v>
      </c>
      <c r="AS720" s="10">
        <v>10.4</v>
      </c>
      <c r="AT720" s="10">
        <v>0.97</v>
      </c>
      <c r="AU720" s="10">
        <v>0.54690000000000005</v>
      </c>
      <c r="AV720" s="10">
        <v>0.1371</v>
      </c>
      <c r="AW720" s="10">
        <v>31.001799999999999</v>
      </c>
      <c r="AX720" s="10">
        <v>10.5</v>
      </c>
      <c r="AY720" s="10">
        <v>0.97</v>
      </c>
      <c r="AZ720" s="10">
        <v>796</v>
      </c>
      <c r="BA720" s="10" t="s">
        <v>292</v>
      </c>
      <c r="BB720" s="10">
        <v>0.14030000000000001</v>
      </c>
      <c r="BC720" s="10">
        <v>2.8500000000000001E-2</v>
      </c>
      <c r="BD720" s="10">
        <v>7.7988</v>
      </c>
      <c r="BE720" s="10">
        <v>10.6</v>
      </c>
      <c r="BF720" s="10">
        <v>0.98</v>
      </c>
      <c r="BG720" s="10">
        <v>0.1976</v>
      </c>
      <c r="BH720" s="10">
        <v>4.0099999999999997E-2</v>
      </c>
      <c r="BI720" s="10">
        <v>11.0844</v>
      </c>
      <c r="BJ720" s="10">
        <v>10.5</v>
      </c>
      <c r="BK720" s="10">
        <v>0.98</v>
      </c>
      <c r="BL720" s="10">
        <v>0.25230000000000002</v>
      </c>
      <c r="BM720" s="10">
        <v>5.1200000000000002E-2</v>
      </c>
      <c r="BN720" s="10">
        <v>14.154400000000001</v>
      </c>
      <c r="BO720" s="10">
        <v>10.5</v>
      </c>
      <c r="BP720" s="10">
        <v>0.98</v>
      </c>
      <c r="BQ720" s="10">
        <v>796</v>
      </c>
      <c r="BR720" s="10" t="s">
        <v>292</v>
      </c>
      <c r="BS720" s="10">
        <v>0.27260000000000001</v>
      </c>
      <c r="BT720" s="10">
        <v>3.8800000000000001E-2</v>
      </c>
      <c r="BU720" s="10">
        <v>15</v>
      </c>
      <c r="BV720" s="10">
        <v>10.6</v>
      </c>
      <c r="BW720" s="10">
        <v>0.99</v>
      </c>
      <c r="BX720" s="10">
        <v>0.54530000000000001</v>
      </c>
      <c r="BY720" s="10">
        <v>7.7700000000000005E-2</v>
      </c>
      <c r="BZ720" s="10">
        <v>30</v>
      </c>
      <c r="CA720" s="10">
        <v>10.6</v>
      </c>
      <c r="CB720" s="10">
        <v>0.99</v>
      </c>
      <c r="CC720" s="10">
        <v>0.49080000000000001</v>
      </c>
      <c r="CD720" s="10">
        <v>6.9900000000000004E-2</v>
      </c>
      <c r="CE720" s="10">
        <v>27</v>
      </c>
      <c r="CF720" s="10">
        <v>10.6</v>
      </c>
      <c r="CG720" s="10">
        <v>0.99</v>
      </c>
      <c r="CH720" s="10">
        <v>796</v>
      </c>
      <c r="CI720" s="10" t="s">
        <v>292</v>
      </c>
      <c r="CJ720" s="10">
        <v>9.2600000000000002E-2</v>
      </c>
      <c r="CK720" s="10">
        <v>1.32E-2</v>
      </c>
      <c r="CL720" s="10">
        <v>5</v>
      </c>
      <c r="CM720" s="10">
        <v>10.8</v>
      </c>
      <c r="CN720" s="10">
        <v>0.99</v>
      </c>
      <c r="CO720" s="10">
        <v>0.1835</v>
      </c>
      <c r="CP720" s="10">
        <v>2.6100000000000002E-2</v>
      </c>
      <c r="CQ720" s="10">
        <v>10</v>
      </c>
      <c r="CR720" s="10">
        <v>10.7</v>
      </c>
      <c r="CS720" s="10">
        <v>0.99</v>
      </c>
      <c r="CT720" s="10">
        <v>0.21809999999999999</v>
      </c>
      <c r="CU720" s="10">
        <v>3.1099999999999999E-2</v>
      </c>
      <c r="CV720" s="10">
        <v>12</v>
      </c>
      <c r="CW720" s="10">
        <v>10.6</v>
      </c>
      <c r="CX720" s="10">
        <v>0.99</v>
      </c>
      <c r="CY720" s="10">
        <v>832</v>
      </c>
      <c r="CZ720" s="10" t="s">
        <v>8</v>
      </c>
    </row>
    <row r="721" spans="1:119" x14ac:dyDescent="0.25">
      <c r="A721" s="10">
        <v>797</v>
      </c>
      <c r="B721" s="10" t="s">
        <v>297</v>
      </c>
      <c r="C721" s="10">
        <v>0.11</v>
      </c>
      <c r="D721" s="10">
        <v>0.04</v>
      </c>
      <c r="E721" s="10">
        <v>6.5</v>
      </c>
      <c r="F721" s="10">
        <v>10.5</v>
      </c>
      <c r="G721" s="10">
        <v>0.95</v>
      </c>
      <c r="H721" s="10">
        <v>0.41</v>
      </c>
      <c r="I721" s="10">
        <v>0.13</v>
      </c>
      <c r="J721" s="10">
        <v>24</v>
      </c>
      <c r="K721" s="10">
        <v>10.3</v>
      </c>
      <c r="L721" s="10">
        <v>0.95</v>
      </c>
      <c r="M721" s="10">
        <v>7.0000000000000007E-2</v>
      </c>
      <c r="N721" s="10">
        <v>0.02</v>
      </c>
      <c r="O721" s="10">
        <v>4</v>
      </c>
      <c r="P721" s="10">
        <v>10.199999999999999</v>
      </c>
      <c r="Q721" s="10">
        <v>0.95</v>
      </c>
      <c r="R721" s="10">
        <v>797</v>
      </c>
      <c r="S721" s="10" t="s">
        <v>297</v>
      </c>
      <c r="T721" s="10">
        <v>2.8500000000000001E-2</v>
      </c>
      <c r="U721" s="10">
        <v>1.11E-2</v>
      </c>
      <c r="V721" s="10">
        <v>1.6839999999999999</v>
      </c>
      <c r="W721" s="10">
        <v>10.5</v>
      </c>
      <c r="Y721" s="10">
        <v>0.27150000000000002</v>
      </c>
      <c r="Z721" s="10">
        <v>4.6800000000000001E-2</v>
      </c>
      <c r="AA721" s="10">
        <v>15.2957</v>
      </c>
      <c r="AB721" s="10">
        <v>10.4</v>
      </c>
      <c r="AD721" s="10">
        <v>2.4E-2</v>
      </c>
      <c r="AE721" s="10">
        <v>6.3E-3</v>
      </c>
      <c r="AF721" s="10">
        <v>1.3631</v>
      </c>
      <c r="AG721" s="10">
        <v>10.5</v>
      </c>
      <c r="AI721" s="10">
        <v>797</v>
      </c>
      <c r="AJ721" s="10" t="s">
        <v>297</v>
      </c>
      <c r="AK721" s="10">
        <v>1.6500000000000001E-2</v>
      </c>
      <c r="AL721" s="10">
        <v>7.4999999999999997E-3</v>
      </c>
      <c r="AM721" s="10">
        <v>0.99660000000000004</v>
      </c>
      <c r="AN721" s="10">
        <v>10.5</v>
      </c>
      <c r="AO721" s="10">
        <v>0.91</v>
      </c>
      <c r="AP721" s="10">
        <v>0.49430000000000002</v>
      </c>
      <c r="AQ721" s="10">
        <v>0.1004</v>
      </c>
      <c r="AR721" s="10">
        <v>28.001000000000001</v>
      </c>
      <c r="AS721" s="10">
        <v>10.4</v>
      </c>
      <c r="AT721" s="10">
        <v>0.98</v>
      </c>
      <c r="AU721" s="10">
        <v>3.2399999999999998E-2</v>
      </c>
      <c r="AV721" s="10">
        <v>1.66E-2</v>
      </c>
      <c r="AW721" s="10">
        <v>2.0017</v>
      </c>
      <c r="AX721" s="10">
        <v>10.5</v>
      </c>
      <c r="AY721" s="10">
        <v>0.89</v>
      </c>
      <c r="AZ721" s="10">
        <v>797</v>
      </c>
      <c r="BA721" s="10" t="s">
        <v>297</v>
      </c>
      <c r="BB721" s="10">
        <v>1.2999999999999999E-2</v>
      </c>
      <c r="BC721" s="10">
        <v>5.8999999999999999E-3</v>
      </c>
      <c r="BD721" s="10">
        <v>0.77990000000000004</v>
      </c>
      <c r="BE721" s="10">
        <v>10.6</v>
      </c>
      <c r="BF721" s="10">
        <v>0.91</v>
      </c>
      <c r="BG721" s="10">
        <v>0.21510000000000001</v>
      </c>
      <c r="BH721" s="10">
        <v>5.3900000000000003E-2</v>
      </c>
      <c r="BI721" s="10">
        <v>12.1928</v>
      </c>
      <c r="BJ721" s="10">
        <v>10.5</v>
      </c>
      <c r="BK721" s="10">
        <v>0.97</v>
      </c>
      <c r="BL721" s="10">
        <v>2.3199999999999998E-2</v>
      </c>
      <c r="BM721" s="10">
        <v>1.12E-2</v>
      </c>
      <c r="BN721" s="10">
        <v>1.4154</v>
      </c>
      <c r="BO721" s="10">
        <v>10.5</v>
      </c>
      <c r="BP721" s="10">
        <v>0.9</v>
      </c>
      <c r="BQ721" s="10">
        <v>797</v>
      </c>
      <c r="BR721" s="10" t="s">
        <v>297</v>
      </c>
      <c r="BS721" s="10">
        <v>1.6500000000000001E-2</v>
      </c>
      <c r="BT721" s="10">
        <v>8.0000000000000002E-3</v>
      </c>
      <c r="BU721" s="10">
        <v>1</v>
      </c>
      <c r="BV721" s="10">
        <v>10.6</v>
      </c>
      <c r="BW721" s="10">
        <v>0.9</v>
      </c>
      <c r="BX721" s="10">
        <v>0.38</v>
      </c>
      <c r="BY721" s="10">
        <v>0.18410000000000001</v>
      </c>
      <c r="BZ721" s="10">
        <v>23</v>
      </c>
      <c r="CA721" s="10">
        <v>10.6</v>
      </c>
      <c r="CB721" s="10">
        <v>0.9</v>
      </c>
      <c r="CC721" s="10">
        <v>1.6500000000000001E-2</v>
      </c>
      <c r="CD721" s="10">
        <v>8.0000000000000002E-3</v>
      </c>
      <c r="CE721" s="10">
        <v>1</v>
      </c>
      <c r="CF721" s="10">
        <v>10.6</v>
      </c>
      <c r="CG721" s="10">
        <v>0.9</v>
      </c>
      <c r="CH721" s="10">
        <v>797</v>
      </c>
      <c r="CI721" s="10" t="s">
        <v>297</v>
      </c>
      <c r="CJ721" s="10">
        <v>1.7600000000000001E-2</v>
      </c>
      <c r="CK721" s="10">
        <v>6.4000000000000003E-3</v>
      </c>
      <c r="CL721" s="10">
        <v>1</v>
      </c>
      <c r="CM721" s="10">
        <v>10.8</v>
      </c>
      <c r="CN721" s="10">
        <v>0.94</v>
      </c>
      <c r="CO721" s="10">
        <v>1.7399999999999999E-2</v>
      </c>
      <c r="CP721" s="10">
        <v>6.3E-3</v>
      </c>
      <c r="CQ721" s="10">
        <v>1</v>
      </c>
      <c r="CR721" s="10">
        <v>10.7</v>
      </c>
      <c r="CS721" s="10">
        <v>0.94</v>
      </c>
      <c r="CT721" s="10">
        <v>1.7299999999999999E-2</v>
      </c>
      <c r="CU721" s="10">
        <v>6.3E-3</v>
      </c>
      <c r="CV721" s="10">
        <v>1</v>
      </c>
      <c r="CW721" s="10">
        <v>10.6</v>
      </c>
      <c r="CX721" s="10">
        <v>0.94</v>
      </c>
      <c r="CY721" s="10">
        <v>833</v>
      </c>
      <c r="CZ721" s="10" t="s">
        <v>9</v>
      </c>
    </row>
    <row r="722" spans="1:119" x14ac:dyDescent="0.25">
      <c r="A722" s="10">
        <v>798</v>
      </c>
      <c r="B722" s="10" t="s">
        <v>298</v>
      </c>
      <c r="C722" s="10">
        <v>0.04</v>
      </c>
      <c r="D722" s="10">
        <v>0.01</v>
      </c>
      <c r="E722" s="10">
        <v>2.6</v>
      </c>
      <c r="F722" s="10">
        <v>10.5</v>
      </c>
      <c r="G722" s="10">
        <v>0.95</v>
      </c>
      <c r="H722" s="10">
        <v>0.03</v>
      </c>
      <c r="I722" s="10">
        <v>0.01</v>
      </c>
      <c r="J722" s="10">
        <v>2</v>
      </c>
      <c r="K722" s="10">
        <v>10.3</v>
      </c>
      <c r="L722" s="10">
        <v>0.95</v>
      </c>
      <c r="M722" s="10">
        <v>0.03</v>
      </c>
      <c r="N722" s="10">
        <v>0.01</v>
      </c>
      <c r="O722" s="10">
        <v>2</v>
      </c>
      <c r="P722" s="10">
        <v>10.199999999999999</v>
      </c>
      <c r="Q722" s="10">
        <v>0.95</v>
      </c>
      <c r="R722" s="10">
        <v>798</v>
      </c>
      <c r="S722" s="10" t="s">
        <v>298</v>
      </c>
      <c r="T722" s="10">
        <v>1.5699999999999999E-2</v>
      </c>
      <c r="U722" s="10">
        <v>8.3999999999999995E-3</v>
      </c>
      <c r="V722" s="10">
        <v>0.98040000000000005</v>
      </c>
      <c r="W722" s="10">
        <v>10.5</v>
      </c>
      <c r="Y722" s="10">
        <v>1.6199999999999999E-2</v>
      </c>
      <c r="Z722" s="10">
        <v>6.3E-3</v>
      </c>
      <c r="AA722" s="10">
        <v>0.96260000000000001</v>
      </c>
      <c r="AB722" s="10">
        <v>10.4</v>
      </c>
      <c r="AD722" s="10">
        <v>1.9300000000000001E-2</v>
      </c>
      <c r="AE722" s="10">
        <v>5.4000000000000003E-3</v>
      </c>
      <c r="AF722" s="10">
        <v>1.1012</v>
      </c>
      <c r="AG722" s="10">
        <v>10.5</v>
      </c>
      <c r="AI722" s="10">
        <v>798</v>
      </c>
      <c r="AJ722" s="10" t="s">
        <v>298</v>
      </c>
      <c r="AK722" s="10">
        <v>1.6899999999999998E-2</v>
      </c>
      <c r="AL722" s="10">
        <v>6.7000000000000002E-3</v>
      </c>
      <c r="AM722" s="10">
        <v>0.99970000000000003</v>
      </c>
      <c r="AN722" s="10">
        <v>10.5</v>
      </c>
      <c r="AO722" s="10">
        <v>0.93</v>
      </c>
      <c r="AP722" s="10">
        <v>1.7500000000000002E-2</v>
      </c>
      <c r="AQ722" s="10">
        <v>4.4000000000000003E-3</v>
      </c>
      <c r="AR722" s="10">
        <v>1.0017</v>
      </c>
      <c r="AS722" s="10">
        <v>10.4</v>
      </c>
      <c r="AT722" s="10">
        <v>0.97</v>
      </c>
      <c r="AU722" s="10">
        <v>1.6899999999999998E-2</v>
      </c>
      <c r="AV722" s="10">
        <v>6.7000000000000002E-3</v>
      </c>
      <c r="AW722" s="10">
        <v>0.99960000000000004</v>
      </c>
      <c r="AX722" s="10">
        <v>10.5</v>
      </c>
      <c r="AY722" s="10">
        <v>0.93</v>
      </c>
      <c r="AZ722" s="10">
        <v>798</v>
      </c>
      <c r="BA722" s="10" t="s">
        <v>298</v>
      </c>
      <c r="BB722" s="10">
        <v>1.3299999999999999E-2</v>
      </c>
      <c r="BC722" s="10">
        <v>5.3E-3</v>
      </c>
      <c r="BD722" s="10">
        <v>0.77990000000000004</v>
      </c>
      <c r="BE722" s="10">
        <v>10.6</v>
      </c>
      <c r="BF722" s="10">
        <v>0.93</v>
      </c>
      <c r="BG722" s="10">
        <v>1.9400000000000001E-2</v>
      </c>
      <c r="BH722" s="10">
        <v>5.5999999999999999E-3</v>
      </c>
      <c r="BI722" s="10">
        <v>1.1084000000000001</v>
      </c>
      <c r="BJ722" s="10">
        <v>10.5</v>
      </c>
      <c r="BK722" s="10">
        <v>0.96</v>
      </c>
      <c r="BL722" s="10">
        <v>0</v>
      </c>
      <c r="BM722" s="10">
        <v>0</v>
      </c>
      <c r="BN722" s="10">
        <v>0</v>
      </c>
      <c r="BO722" s="10">
        <v>10.5</v>
      </c>
      <c r="BP722" s="10">
        <v>0</v>
      </c>
      <c r="BQ722" s="10">
        <v>798</v>
      </c>
      <c r="BR722" s="10" t="s">
        <v>298</v>
      </c>
      <c r="BS722" s="10">
        <v>1.6299999999999999E-2</v>
      </c>
      <c r="BT722" s="10">
        <v>8.3999999999999995E-3</v>
      </c>
      <c r="BU722" s="10">
        <v>1</v>
      </c>
      <c r="BV722" s="10">
        <v>10.6</v>
      </c>
      <c r="BW722" s="10">
        <v>0.89</v>
      </c>
      <c r="BX722" s="10">
        <v>3.27E-2</v>
      </c>
      <c r="BY722" s="10">
        <v>1.67E-2</v>
      </c>
      <c r="BZ722" s="10">
        <v>2</v>
      </c>
      <c r="CA722" s="10">
        <v>10.6</v>
      </c>
      <c r="CB722" s="10">
        <v>0.89</v>
      </c>
      <c r="CC722" s="10">
        <v>1.6299999999999999E-2</v>
      </c>
      <c r="CD722" s="10">
        <v>8.3999999999999995E-3</v>
      </c>
      <c r="CE722" s="10">
        <v>1</v>
      </c>
      <c r="CF722" s="10">
        <v>10.6</v>
      </c>
      <c r="CG722" s="10">
        <v>0.89</v>
      </c>
      <c r="CH722" s="10">
        <v>798</v>
      </c>
      <c r="CI722" s="10" t="s">
        <v>298</v>
      </c>
      <c r="CJ722" s="10">
        <v>1.7000000000000001E-2</v>
      </c>
      <c r="CK722" s="10">
        <v>7.7999999999999996E-3</v>
      </c>
      <c r="CL722" s="10">
        <v>1</v>
      </c>
      <c r="CM722" s="10">
        <v>10.8</v>
      </c>
      <c r="CN722" s="10">
        <v>0.91</v>
      </c>
      <c r="CO722" s="10">
        <v>1.6899999999999998E-2</v>
      </c>
      <c r="CP722" s="10">
        <v>7.7000000000000002E-3</v>
      </c>
      <c r="CQ722" s="10">
        <v>1</v>
      </c>
      <c r="CR722" s="10">
        <v>10.7</v>
      </c>
      <c r="CS722" s="10">
        <v>0.91</v>
      </c>
      <c r="CT722" s="10">
        <v>1.67E-2</v>
      </c>
      <c r="CU722" s="10">
        <v>7.6E-3</v>
      </c>
      <c r="CV722" s="10">
        <v>1</v>
      </c>
      <c r="CW722" s="10">
        <v>10.6</v>
      </c>
      <c r="CX722" s="10">
        <v>0.91</v>
      </c>
      <c r="CY722" s="10">
        <v>834</v>
      </c>
      <c r="CZ722" s="10" t="s">
        <v>10</v>
      </c>
      <c r="DA722" s="10">
        <v>5.52</v>
      </c>
      <c r="DB722" s="10">
        <v>1.7130000000000001</v>
      </c>
      <c r="DC722" s="10">
        <v>317.80029999999999</v>
      </c>
      <c r="DD722" s="10">
        <v>10.5</v>
      </c>
      <c r="DE722" s="10">
        <v>0.95499999999999996</v>
      </c>
      <c r="DF722" s="10">
        <v>6.3730000000000002</v>
      </c>
      <c r="DG722" s="10">
        <v>1.988</v>
      </c>
      <c r="DH722" s="10">
        <v>367.07780000000002</v>
      </c>
      <c r="DI722" s="10">
        <v>10.5</v>
      </c>
      <c r="DJ722" s="10">
        <v>0.95499999999999996</v>
      </c>
      <c r="DK722" s="10">
        <v>6.5030000000000001</v>
      </c>
      <c r="DL722" s="10">
        <v>2.0299999999999998</v>
      </c>
      <c r="DM722" s="10">
        <v>381.86290000000002</v>
      </c>
      <c r="DN722" s="10">
        <v>10.3</v>
      </c>
      <c r="DO722" s="10">
        <v>0.95499999999999996</v>
      </c>
    </row>
    <row r="723" spans="1:119" x14ac:dyDescent="0.25">
      <c r="A723" s="10">
        <v>799</v>
      </c>
      <c r="B723" s="10" t="s">
        <v>130</v>
      </c>
      <c r="C723" s="10">
        <v>1.41</v>
      </c>
      <c r="D723" s="10">
        <v>0.35</v>
      </c>
      <c r="E723" s="10">
        <v>23.07</v>
      </c>
      <c r="F723" s="10">
        <v>36.46</v>
      </c>
      <c r="G723" s="10">
        <v>0.97</v>
      </c>
      <c r="H723" s="10">
        <v>1.34</v>
      </c>
      <c r="I723" s="10">
        <v>0.33</v>
      </c>
      <c r="J723" s="10">
        <v>22.07</v>
      </c>
      <c r="K723" s="10">
        <v>36.03</v>
      </c>
      <c r="L723" s="10">
        <v>0.97</v>
      </c>
      <c r="M723" s="10">
        <v>1.54</v>
      </c>
      <c r="N723" s="10">
        <v>0.39</v>
      </c>
      <c r="O723" s="10">
        <v>25.63</v>
      </c>
      <c r="P723" s="10">
        <v>35.75</v>
      </c>
      <c r="Q723" s="10">
        <v>0.96899999999999997</v>
      </c>
      <c r="R723" s="10">
        <v>799</v>
      </c>
      <c r="S723" s="10" t="s">
        <v>130</v>
      </c>
      <c r="T723" s="10">
        <v>0.2</v>
      </c>
      <c r="U723" s="10">
        <v>0.2</v>
      </c>
      <c r="V723" s="10">
        <v>4.5147723579083561</v>
      </c>
      <c r="W723" s="10">
        <v>36.17</v>
      </c>
      <c r="Y723" s="10">
        <v>0.3</v>
      </c>
      <c r="Z723" s="10">
        <v>0.1</v>
      </c>
      <c r="AA723" s="10">
        <v>5.0630667175556123</v>
      </c>
      <c r="AB723" s="10">
        <v>36.06</v>
      </c>
      <c r="AD723" s="10">
        <v>0.3</v>
      </c>
      <c r="AE723" s="10">
        <v>0.1</v>
      </c>
      <c r="AF723" s="10">
        <v>5.1169895133143326</v>
      </c>
      <c r="AG723" s="10">
        <v>35.68</v>
      </c>
      <c r="AI723" s="10">
        <v>799</v>
      </c>
      <c r="AJ723" s="10" t="s">
        <v>130</v>
      </c>
      <c r="AK723" s="10">
        <v>-1.4405038441907188</v>
      </c>
      <c r="AL723" s="10">
        <v>-0.65471155356849597</v>
      </c>
      <c r="AM723" s="10">
        <v>-25.192568676037528</v>
      </c>
      <c r="AN723" s="10">
        <v>36.2625165353044</v>
      </c>
      <c r="AO723" s="10">
        <v>0.91038145697154294</v>
      </c>
      <c r="AP723" s="10">
        <v>-1.5968317189819983</v>
      </c>
      <c r="AQ723" s="10">
        <v>-0.73065208201336329</v>
      </c>
      <c r="AR723" s="10">
        <v>-28.358804121263205</v>
      </c>
      <c r="AS723" s="10">
        <v>35.751083666728668</v>
      </c>
      <c r="AT723" s="10">
        <v>0.90932975037671626</v>
      </c>
      <c r="AU723" s="10">
        <v>-1.6237477482731928</v>
      </c>
      <c r="AV723" s="10">
        <v>-0.74347773118813754</v>
      </c>
      <c r="AW723" s="10">
        <v>-28.803081222331752</v>
      </c>
      <c r="AX723" s="10">
        <v>35.797211004375519</v>
      </c>
      <c r="AY723" s="10">
        <v>0.90922170298745075</v>
      </c>
      <c r="AZ723" s="10">
        <v>799</v>
      </c>
      <c r="BA723" s="10" t="s">
        <v>130</v>
      </c>
      <c r="BB723" s="10">
        <v>-0.1821518154103029</v>
      </c>
      <c r="BC723" s="10">
        <v>-0.10319523405310625</v>
      </c>
      <c r="BD723" s="10">
        <v>-3.3799388043456262</v>
      </c>
      <c r="BE723" s="10">
        <v>35.760949246557502</v>
      </c>
      <c r="BF723" s="10">
        <v>0.87007161611449491</v>
      </c>
      <c r="BG723" s="10">
        <v>-0.33565691869523945</v>
      </c>
      <c r="BH723" s="10">
        <v>-0.16549432397307076</v>
      </c>
      <c r="BI723" s="10">
        <v>-6.1371586273285832</v>
      </c>
      <c r="BJ723" s="10">
        <v>35.206243375634159</v>
      </c>
      <c r="BK723" s="10">
        <v>0.89690808850405945</v>
      </c>
      <c r="BL723" s="10">
        <v>-0.38471022103031133</v>
      </c>
      <c r="BM723" s="10">
        <v>-0.1817333672702344</v>
      </c>
      <c r="BN723" s="10">
        <v>-6.9676279468673261</v>
      </c>
      <c r="BO723" s="10">
        <v>35.255628526826563</v>
      </c>
      <c r="BP723" s="10">
        <v>0.90418996651642325</v>
      </c>
      <c r="BQ723" s="10">
        <v>799</v>
      </c>
      <c r="BR723" s="10" t="s">
        <v>130</v>
      </c>
      <c r="BS723" s="10">
        <v>-0.90600000000000003</v>
      </c>
      <c r="BT723" s="10">
        <v>-0.39</v>
      </c>
      <c r="BU723" s="10">
        <v>-15.731601573136798</v>
      </c>
      <c r="BV723" s="10">
        <v>36.200000000000003</v>
      </c>
      <c r="BW723" s="10">
        <v>0.91851459401811253</v>
      </c>
      <c r="BX723" s="10">
        <v>-1.1020000000000001</v>
      </c>
      <c r="BY723" s="10">
        <v>-0.46200000000000002</v>
      </c>
      <c r="BZ723" s="10">
        <v>-19.568039840509183</v>
      </c>
      <c r="CA723" s="10">
        <v>35.256</v>
      </c>
      <c r="CB723" s="10">
        <v>0.9222328881776114</v>
      </c>
      <c r="CC723" s="10">
        <v>-1.113</v>
      </c>
      <c r="CD723" s="10">
        <v>-0.46800000000000003</v>
      </c>
      <c r="CE723" s="10">
        <v>-19.547615390486882</v>
      </c>
      <c r="CF723" s="10">
        <v>35.661000000000001</v>
      </c>
      <c r="CG723" s="10">
        <v>0.92182235105412547</v>
      </c>
      <c r="CH723" s="10">
        <v>799</v>
      </c>
      <c r="CI723" s="10" t="s">
        <v>130</v>
      </c>
      <c r="CJ723" s="10">
        <v>-0.23100000000000001</v>
      </c>
      <c r="CK723" s="10">
        <v>-0.108</v>
      </c>
      <c r="CL723" s="10">
        <v>-3.9467152412233486</v>
      </c>
      <c r="CM723" s="10">
        <v>37.302999999999997</v>
      </c>
      <c r="CN723" s="10">
        <v>0.90588235294117647</v>
      </c>
      <c r="CO723" s="10">
        <v>-0.17699999999999999</v>
      </c>
      <c r="CP723" s="10">
        <v>-0.09</v>
      </c>
      <c r="CQ723" s="10">
        <v>-3.1252330479653234</v>
      </c>
      <c r="CR723" s="10">
        <v>36.683</v>
      </c>
      <c r="CS723" s="10">
        <v>0.89138513020680377</v>
      </c>
      <c r="CT723" s="10">
        <v>-0.38200000000000001</v>
      </c>
      <c r="CU723" s="10">
        <v>-0.17199999999999999</v>
      </c>
      <c r="CV723" s="10">
        <v>-6.5372914143897471</v>
      </c>
      <c r="CW723" s="10">
        <v>36.999000000000002</v>
      </c>
      <c r="CX723" s="10">
        <v>0.91183215734773071</v>
      </c>
      <c r="CY723" s="10">
        <v>835</v>
      </c>
      <c r="CZ723" s="10" t="s">
        <v>11</v>
      </c>
    </row>
    <row r="724" spans="1:119" x14ac:dyDescent="0.25">
      <c r="A724" s="10">
        <v>800</v>
      </c>
      <c r="B724" s="10" t="s">
        <v>8</v>
      </c>
      <c r="C724" s="10">
        <v>1.41</v>
      </c>
      <c r="D724" s="10">
        <v>0.35</v>
      </c>
      <c r="E724" s="10">
        <v>23.07</v>
      </c>
      <c r="F724" s="10">
        <v>36.29</v>
      </c>
      <c r="G724" s="10">
        <v>0.97099999999999997</v>
      </c>
      <c r="H724" s="10">
        <v>1.33</v>
      </c>
      <c r="I724" s="10">
        <v>0.33</v>
      </c>
      <c r="J724" s="10">
        <v>22.07</v>
      </c>
      <c r="K724" s="10">
        <v>35.869999999999997</v>
      </c>
      <c r="L724" s="10">
        <v>0.97099999999999997</v>
      </c>
      <c r="M724" s="10">
        <v>1.53</v>
      </c>
      <c r="N724" s="10">
        <v>0.38</v>
      </c>
      <c r="O724" s="10">
        <v>25.63</v>
      </c>
      <c r="P724" s="10">
        <v>35.56</v>
      </c>
      <c r="Q724" s="10">
        <v>0.97</v>
      </c>
      <c r="R724" s="10">
        <v>800</v>
      </c>
      <c r="S724" s="10" t="s">
        <v>8</v>
      </c>
      <c r="T724" s="10">
        <v>0.2</v>
      </c>
      <c r="U724" s="10">
        <v>0.2</v>
      </c>
      <c r="V724" s="10">
        <v>4.5147723579083561</v>
      </c>
      <c r="W724" s="10">
        <v>36.17</v>
      </c>
      <c r="Y724" s="10">
        <v>0.3</v>
      </c>
      <c r="Z724" s="10">
        <v>0.1</v>
      </c>
      <c r="AA724" s="10">
        <v>5.0630667175556123</v>
      </c>
      <c r="AB724" s="10">
        <v>36.06</v>
      </c>
      <c r="AD724" s="10">
        <v>0.3</v>
      </c>
      <c r="AE724" s="10">
        <v>0.1</v>
      </c>
      <c r="AF724" s="10">
        <v>5.1169895133143326</v>
      </c>
      <c r="AG724" s="10">
        <v>35.68</v>
      </c>
      <c r="AI724" s="10">
        <v>800</v>
      </c>
      <c r="AJ724" s="10" t="s">
        <v>8</v>
      </c>
      <c r="AK724" s="10">
        <v>1.4405038441888696</v>
      </c>
      <c r="AL724" s="10">
        <v>0.6547115535102912</v>
      </c>
      <c r="AM724" s="10">
        <v>25.192568675627282</v>
      </c>
      <c r="AN724" s="10">
        <v>36.2625165353044</v>
      </c>
      <c r="AO724" s="10">
        <v>0.91038145698519923</v>
      </c>
      <c r="AP724" s="10">
        <v>1.5968317191664976</v>
      </c>
      <c r="AQ724" s="10">
        <v>0.73065208270276738</v>
      </c>
      <c r="AR724" s="10">
        <v>28.358804128604863</v>
      </c>
      <c r="AS724" s="10">
        <v>35.751083666728668</v>
      </c>
      <c r="AT724" s="10">
        <v>0.90932975024636953</v>
      </c>
      <c r="AU724" s="10">
        <v>1.6237477481956446</v>
      </c>
      <c r="AV724" s="10">
        <v>0.74347773090315838</v>
      </c>
      <c r="AW724" s="10">
        <v>28.80308121928109</v>
      </c>
      <c r="AX724" s="10">
        <v>35.797211004375519</v>
      </c>
      <c r="AY724" s="10">
        <v>0.90922170304032712</v>
      </c>
      <c r="AZ724" s="10">
        <v>800</v>
      </c>
      <c r="BA724" s="10" t="s">
        <v>8</v>
      </c>
      <c r="BB724" s="10">
        <v>0.18215181541129905</v>
      </c>
      <c r="BC724" s="10">
        <v>0.10319523423922765</v>
      </c>
      <c r="BD724" s="10">
        <v>3.3799388058407991</v>
      </c>
      <c r="BE724" s="10">
        <v>35.760949246557502</v>
      </c>
      <c r="BF724" s="10">
        <v>0.87007161573436242</v>
      </c>
      <c r="BG724" s="10">
        <v>0.33565691871080999</v>
      </c>
      <c r="BH724" s="10">
        <v>0.16549432448433068</v>
      </c>
      <c r="BI724" s="10">
        <v>6.137158631265236</v>
      </c>
      <c r="BJ724" s="10">
        <v>35.206243375634159</v>
      </c>
      <c r="BK724" s="10">
        <v>0.89690808797034782</v>
      </c>
      <c r="BL724" s="10">
        <v>0.38471022103796926</v>
      </c>
      <c r="BM724" s="10">
        <v>0.18173336735055409</v>
      </c>
      <c r="BN724" s="10">
        <v>6.9676279475425327</v>
      </c>
      <c r="BO724" s="10">
        <v>35.255628526826563</v>
      </c>
      <c r="BP724" s="10">
        <v>0.90418996644680005</v>
      </c>
      <c r="BQ724" s="10">
        <v>800</v>
      </c>
      <c r="BR724" s="10" t="s">
        <v>8</v>
      </c>
      <c r="BS724" s="10">
        <v>0.90600000000000003</v>
      </c>
      <c r="BT724" s="10">
        <v>0.39</v>
      </c>
      <c r="BU724" s="10">
        <v>15.731601573136798</v>
      </c>
      <c r="BV724" s="10">
        <v>36.200000000000003</v>
      </c>
      <c r="BW724" s="10">
        <v>0.91851459401811253</v>
      </c>
      <c r="BX724" s="10">
        <v>1.1020000000000001</v>
      </c>
      <c r="BY724" s="10">
        <v>0.46200000000000002</v>
      </c>
      <c r="BZ724" s="10">
        <v>19.568039840509183</v>
      </c>
      <c r="CA724" s="10">
        <v>35.256</v>
      </c>
      <c r="CB724" s="10">
        <v>0.9222328881776114</v>
      </c>
      <c r="CC724" s="10">
        <v>1.113</v>
      </c>
      <c r="CD724" s="10">
        <v>0.46800000000000003</v>
      </c>
      <c r="CE724" s="10">
        <v>19.547615390486882</v>
      </c>
      <c r="CF724" s="10">
        <v>35.661000000000001</v>
      </c>
      <c r="CG724" s="10">
        <v>0.92182235105412547</v>
      </c>
      <c r="CH724" s="10">
        <v>800</v>
      </c>
      <c r="CI724" s="10" t="s">
        <v>8</v>
      </c>
      <c r="CJ724" s="10">
        <v>0.23100000000000001</v>
      </c>
      <c r="CK724" s="10">
        <v>0.108</v>
      </c>
      <c r="CL724" s="10">
        <v>3.9467152412233486</v>
      </c>
      <c r="CM724" s="10">
        <v>37.302999999999997</v>
      </c>
      <c r="CN724" s="10">
        <v>0.90588235294117647</v>
      </c>
      <c r="CO724" s="10">
        <v>0.17699999999999999</v>
      </c>
      <c r="CP724" s="10">
        <v>0.09</v>
      </c>
      <c r="CQ724" s="10">
        <v>3.1252330479653234</v>
      </c>
      <c r="CR724" s="10">
        <v>36.683</v>
      </c>
      <c r="CS724" s="10">
        <v>0.89138513020680377</v>
      </c>
      <c r="CT724" s="10">
        <v>0.38200000000000001</v>
      </c>
      <c r="CU724" s="10">
        <v>0.17199999999999999</v>
      </c>
      <c r="CV724" s="10">
        <v>6.5372914143897471</v>
      </c>
      <c r="CW724" s="10">
        <v>36.999000000000002</v>
      </c>
      <c r="CX724" s="10">
        <v>0.91183215734773071</v>
      </c>
      <c r="CY724" s="10">
        <v>836</v>
      </c>
      <c r="CZ724" s="10" t="s">
        <v>304</v>
      </c>
      <c r="DA724" s="10">
        <v>0</v>
      </c>
      <c r="DB724" s="10">
        <v>0</v>
      </c>
      <c r="DC724" s="10">
        <v>0</v>
      </c>
      <c r="DD724" s="10">
        <v>10.5</v>
      </c>
      <c r="DE724" s="10">
        <v>0</v>
      </c>
      <c r="DF724" s="10">
        <v>0</v>
      </c>
      <c r="DG724" s="10">
        <v>0</v>
      </c>
      <c r="DH724" s="10">
        <v>0</v>
      </c>
      <c r="DI724" s="10">
        <v>10.5</v>
      </c>
      <c r="DJ724" s="10">
        <v>0</v>
      </c>
      <c r="DK724" s="10">
        <v>0</v>
      </c>
      <c r="DL724" s="10">
        <v>0</v>
      </c>
      <c r="DM724" s="10">
        <v>0</v>
      </c>
      <c r="DN724" s="10">
        <v>10.3</v>
      </c>
      <c r="DO724" s="10">
        <v>0</v>
      </c>
    </row>
    <row r="725" spans="1:119" x14ac:dyDescent="0.25">
      <c r="A725" s="10">
        <v>801</v>
      </c>
      <c r="B725" s="10" t="s">
        <v>9</v>
      </c>
      <c r="R725" s="10">
        <v>801</v>
      </c>
      <c r="S725" s="10" t="s">
        <v>9</v>
      </c>
      <c r="AI725" s="10">
        <v>801</v>
      </c>
      <c r="AJ725" s="10" t="s">
        <v>9</v>
      </c>
      <c r="AZ725" s="10">
        <v>801</v>
      </c>
      <c r="BA725" s="10" t="s">
        <v>9</v>
      </c>
      <c r="BQ725" s="10">
        <v>801</v>
      </c>
      <c r="BR725" s="10" t="s">
        <v>9</v>
      </c>
      <c r="CH725" s="10">
        <v>801</v>
      </c>
      <c r="CI725" s="10" t="s">
        <v>9</v>
      </c>
      <c r="CY725" s="10">
        <v>837</v>
      </c>
      <c r="CZ725" s="10" t="s">
        <v>305</v>
      </c>
      <c r="DA725" s="10">
        <v>0.60470000000000002</v>
      </c>
      <c r="DB725" s="10">
        <v>0.1988</v>
      </c>
      <c r="DC725" s="10">
        <v>35</v>
      </c>
      <c r="DD725" s="10">
        <v>10.5</v>
      </c>
      <c r="DE725" s="10">
        <v>0.95</v>
      </c>
      <c r="DF725" s="10">
        <v>0.72560000000000002</v>
      </c>
      <c r="DG725" s="10">
        <v>0.23849999999999999</v>
      </c>
      <c r="DH725" s="10">
        <v>42</v>
      </c>
      <c r="DI725" s="10">
        <v>10.5</v>
      </c>
      <c r="DJ725" s="10">
        <v>0.95</v>
      </c>
      <c r="DK725" s="10">
        <v>0.66100000000000003</v>
      </c>
      <c r="DL725" s="10">
        <v>0.21729999999999999</v>
      </c>
      <c r="DM725" s="10">
        <v>39</v>
      </c>
      <c r="DN725" s="10">
        <v>10.3</v>
      </c>
      <c r="DO725" s="10">
        <v>0.95</v>
      </c>
    </row>
    <row r="726" spans="1:119" x14ac:dyDescent="0.25">
      <c r="A726" s="10">
        <v>802</v>
      </c>
      <c r="B726" s="10" t="s">
        <v>10</v>
      </c>
      <c r="C726" s="10">
        <v>1.39</v>
      </c>
      <c r="D726" s="10">
        <v>0.28000000000000003</v>
      </c>
      <c r="E726" s="10">
        <v>80.510000000000005</v>
      </c>
      <c r="F726" s="10">
        <v>10.199999999999999</v>
      </c>
      <c r="G726" s="10">
        <v>0.98</v>
      </c>
      <c r="H726" s="10">
        <v>1.32</v>
      </c>
      <c r="I726" s="10">
        <v>0.27</v>
      </c>
      <c r="J726" s="10">
        <v>76.95</v>
      </c>
      <c r="K726" s="10">
        <v>10.1</v>
      </c>
      <c r="L726" s="10">
        <v>0.98</v>
      </c>
      <c r="M726" s="10">
        <v>1.52</v>
      </c>
      <c r="N726" s="10">
        <v>0.31</v>
      </c>
      <c r="O726" s="10">
        <v>88</v>
      </c>
      <c r="P726" s="10">
        <v>10.199999999999999</v>
      </c>
      <c r="Q726" s="10">
        <v>0.98</v>
      </c>
      <c r="R726" s="10">
        <v>802</v>
      </c>
      <c r="S726" s="10" t="s">
        <v>10</v>
      </c>
      <c r="T726" s="10">
        <v>0.1905</v>
      </c>
      <c r="U726" s="10">
        <v>7.5200000000000003E-2</v>
      </c>
      <c r="V726" s="10">
        <v>11.260999999999999</v>
      </c>
      <c r="W726" s="10">
        <v>10.5</v>
      </c>
      <c r="Y726" s="10">
        <v>0.28900000000000003</v>
      </c>
      <c r="Z726" s="10">
        <v>0.114</v>
      </c>
      <c r="AA726" s="10">
        <v>17.082999999999998</v>
      </c>
      <c r="AB726" s="10">
        <v>10.5</v>
      </c>
      <c r="AD726" s="10">
        <v>0.29649999999999999</v>
      </c>
      <c r="AE726" s="10">
        <v>0.11940000000000001</v>
      </c>
      <c r="AF726" s="10">
        <v>17.576000000000001</v>
      </c>
      <c r="AG726" s="10">
        <v>10.5</v>
      </c>
      <c r="AI726" s="10">
        <v>802</v>
      </c>
      <c r="AJ726" s="10" t="s">
        <v>10</v>
      </c>
      <c r="AK726" s="10">
        <v>1.4289957291059625</v>
      </c>
      <c r="AL726" s="10">
        <v>0.58024756152936052</v>
      </c>
      <c r="AM726" s="10">
        <v>84.805000000000007</v>
      </c>
      <c r="AN726" s="10">
        <v>10.5</v>
      </c>
      <c r="AO726" s="10">
        <v>0.92700000000000005</v>
      </c>
      <c r="AP726" s="10">
        <v>1.5841794958634539</v>
      </c>
      <c r="AQ726" s="10">
        <v>0.64551463938872511</v>
      </c>
      <c r="AR726" s="10">
        <v>94.965999999999994</v>
      </c>
      <c r="AS726" s="10">
        <v>10.4</v>
      </c>
      <c r="AT726" s="10">
        <v>0.92600000000000005</v>
      </c>
      <c r="AU726" s="10">
        <v>1.6108801673739757</v>
      </c>
      <c r="AV726" s="10">
        <v>0.65653092926411172</v>
      </c>
      <c r="AW726" s="10">
        <v>96.569000000000003</v>
      </c>
      <c r="AX726" s="10">
        <v>10.4</v>
      </c>
      <c r="AY726" s="10">
        <v>0.92600000000000005</v>
      </c>
      <c r="AZ726" s="10">
        <v>802</v>
      </c>
      <c r="BA726" s="10" t="s">
        <v>10</v>
      </c>
      <c r="BB726" s="10">
        <v>0.17565746943796803</v>
      </c>
      <c r="BC726" s="10">
        <v>7.1649758711996261E-2</v>
      </c>
      <c r="BD726" s="10">
        <v>10.4313</v>
      </c>
      <c r="BE726" s="10">
        <v>10.5</v>
      </c>
      <c r="BF726" s="10">
        <v>0.92600000000000005</v>
      </c>
      <c r="BG726" s="10">
        <v>0.22</v>
      </c>
      <c r="BH726" s="10">
        <v>0.09</v>
      </c>
      <c r="BI726" s="10">
        <v>13</v>
      </c>
      <c r="BJ726" s="10">
        <v>10.3</v>
      </c>
      <c r="BK726" s="10">
        <v>0.92700000000000005</v>
      </c>
      <c r="BL726" s="10">
        <v>0.32</v>
      </c>
      <c r="BM726" s="10">
        <v>0.13</v>
      </c>
      <c r="BN726" s="10">
        <v>19</v>
      </c>
      <c r="BO726" s="10">
        <v>10.4</v>
      </c>
      <c r="BP726" s="10">
        <v>0.93100000000000005</v>
      </c>
      <c r="BQ726" s="10">
        <v>802</v>
      </c>
      <c r="BR726" s="10" t="s">
        <v>10</v>
      </c>
      <c r="BS726" s="10">
        <v>0.89800000000000002</v>
      </c>
      <c r="BT726" s="10">
        <v>0.34200000000000003</v>
      </c>
      <c r="BU726" s="10">
        <v>52.8369</v>
      </c>
      <c r="BV726" s="10">
        <v>10.5</v>
      </c>
      <c r="BW726" s="10">
        <v>0.93500000000000005</v>
      </c>
      <c r="BX726" s="10">
        <v>1.093</v>
      </c>
      <c r="BY726" s="10">
        <v>0.40600000000000003</v>
      </c>
      <c r="BZ726" s="10">
        <v>64.728200000000001</v>
      </c>
      <c r="CA726" s="10">
        <v>10.4</v>
      </c>
      <c r="CB726" s="10">
        <v>0.93700000000000006</v>
      </c>
      <c r="CC726" s="10">
        <v>1.103</v>
      </c>
      <c r="CD726" s="10">
        <v>0.41199999999999998</v>
      </c>
      <c r="CE726" s="10">
        <v>64.742099999999994</v>
      </c>
      <c r="CF726" s="10">
        <v>10.5</v>
      </c>
      <c r="CG726" s="10">
        <v>0.93700000000000006</v>
      </c>
      <c r="CH726" s="10">
        <v>802</v>
      </c>
      <c r="CI726" s="10" t="s">
        <v>10</v>
      </c>
      <c r="CJ726" s="10">
        <v>0.224</v>
      </c>
      <c r="CK726" s="10">
        <v>7.2999999999999995E-2</v>
      </c>
      <c r="CL726" s="10">
        <v>12.9544</v>
      </c>
      <c r="CM726" s="10">
        <v>10.5</v>
      </c>
      <c r="CN726" s="10">
        <v>0.95099999999999996</v>
      </c>
      <c r="CO726" s="10">
        <v>0.17</v>
      </c>
      <c r="CP726" s="10">
        <v>5.7000000000000002E-2</v>
      </c>
      <c r="CQ726" s="10">
        <v>9.9537999999999993</v>
      </c>
      <c r="CR726" s="10">
        <v>10.4</v>
      </c>
      <c r="CS726" s="10">
        <v>0.94799999999999995</v>
      </c>
      <c r="CT726" s="10">
        <v>0.375</v>
      </c>
      <c r="CU726" s="10">
        <v>0.13600000000000001</v>
      </c>
      <c r="CV726" s="10">
        <v>21.933800000000002</v>
      </c>
      <c r="CW726" s="10">
        <v>10.5</v>
      </c>
      <c r="CX726" s="10">
        <v>0.94</v>
      </c>
      <c r="CY726" s="10">
        <v>838</v>
      </c>
      <c r="CZ726" s="10" t="s">
        <v>315</v>
      </c>
      <c r="DA726" s="10">
        <v>0.39279999999999998</v>
      </c>
      <c r="DB726" s="10">
        <v>0.1903</v>
      </c>
      <c r="DC726" s="10">
        <v>24</v>
      </c>
      <c r="DD726" s="10">
        <v>10.5</v>
      </c>
      <c r="DE726" s="10">
        <v>0.9</v>
      </c>
      <c r="DF726" s="10">
        <v>0.39279999999999998</v>
      </c>
      <c r="DG726" s="10">
        <v>0.1903</v>
      </c>
      <c r="DH726" s="10">
        <v>24</v>
      </c>
      <c r="DI726" s="10">
        <v>10.5</v>
      </c>
      <c r="DJ726" s="10">
        <v>0.9</v>
      </c>
      <c r="DK726" s="10">
        <v>0.41749999999999998</v>
      </c>
      <c r="DL726" s="10">
        <v>0.20219999999999999</v>
      </c>
      <c r="DM726" s="10">
        <v>26</v>
      </c>
      <c r="DN726" s="10">
        <v>10.3</v>
      </c>
      <c r="DO726" s="10">
        <v>0.9</v>
      </c>
    </row>
    <row r="727" spans="1:119" x14ac:dyDescent="0.25">
      <c r="A727" s="10">
        <v>803</v>
      </c>
      <c r="B727" s="10" t="s">
        <v>11</v>
      </c>
      <c r="C727" s="10">
        <v>0</v>
      </c>
      <c r="D727" s="10">
        <v>0</v>
      </c>
      <c r="E727" s="10">
        <v>0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803</v>
      </c>
      <c r="S727" s="10" t="s">
        <v>11</v>
      </c>
      <c r="AI727" s="10">
        <v>803</v>
      </c>
      <c r="AJ727" s="10" t="s">
        <v>11</v>
      </c>
      <c r="AZ727" s="10">
        <v>803</v>
      </c>
      <c r="BA727" s="10" t="s">
        <v>11</v>
      </c>
      <c r="BQ727" s="10">
        <v>803</v>
      </c>
      <c r="BR727" s="10" t="s">
        <v>11</v>
      </c>
      <c r="CH727" s="10">
        <v>803</v>
      </c>
      <c r="CI727" s="10" t="s">
        <v>11</v>
      </c>
      <c r="CY727" s="10">
        <v>839</v>
      </c>
      <c r="CZ727" s="10" t="s">
        <v>290</v>
      </c>
      <c r="DA727" s="10">
        <v>0</v>
      </c>
      <c r="DB727" s="10">
        <v>0</v>
      </c>
      <c r="DC727" s="10">
        <v>0</v>
      </c>
      <c r="DD727" s="10">
        <v>10.5</v>
      </c>
      <c r="DE727" s="10">
        <v>0</v>
      </c>
      <c r="DF727" s="10">
        <v>0</v>
      </c>
      <c r="DG727" s="10">
        <v>0</v>
      </c>
      <c r="DH727" s="10">
        <v>0</v>
      </c>
      <c r="DI727" s="10">
        <v>10.5</v>
      </c>
      <c r="DJ727" s="10">
        <v>0</v>
      </c>
      <c r="DK727" s="10">
        <v>0</v>
      </c>
      <c r="DL727" s="10">
        <v>0</v>
      </c>
      <c r="DM727" s="10">
        <v>0</v>
      </c>
      <c r="DN727" s="10">
        <v>10.3</v>
      </c>
      <c r="DO727" s="10">
        <v>0</v>
      </c>
    </row>
    <row r="728" spans="1:119" x14ac:dyDescent="0.25">
      <c r="A728" s="10">
        <v>804</v>
      </c>
      <c r="B728" s="10" t="s">
        <v>285</v>
      </c>
      <c r="C728" s="10">
        <v>0</v>
      </c>
      <c r="D728" s="10">
        <v>0</v>
      </c>
      <c r="E728" s="10">
        <v>0</v>
      </c>
      <c r="F728" s="10">
        <v>10.199999999999999</v>
      </c>
      <c r="G728" s="10">
        <v>0</v>
      </c>
      <c r="H728" s="10">
        <v>0</v>
      </c>
      <c r="I728" s="10">
        <v>0</v>
      </c>
      <c r="J728" s="10">
        <v>0</v>
      </c>
      <c r="K728" s="10">
        <v>10.1</v>
      </c>
      <c r="L728" s="10">
        <v>0</v>
      </c>
      <c r="M728" s="10">
        <v>0</v>
      </c>
      <c r="N728" s="10">
        <v>0</v>
      </c>
      <c r="O728" s="10">
        <v>0</v>
      </c>
      <c r="P728" s="10">
        <v>10.199999999999999</v>
      </c>
      <c r="Q728" s="10">
        <v>0</v>
      </c>
      <c r="R728" s="10">
        <v>804</v>
      </c>
      <c r="S728" s="10" t="s">
        <v>285</v>
      </c>
      <c r="T728" s="10">
        <v>0</v>
      </c>
      <c r="U728" s="10">
        <v>0</v>
      </c>
      <c r="V728" s="10">
        <v>0</v>
      </c>
      <c r="W728" s="10">
        <v>10.5</v>
      </c>
      <c r="Y728" s="10">
        <v>0</v>
      </c>
      <c r="Z728" s="10">
        <v>0</v>
      </c>
      <c r="AA728" s="10">
        <v>0</v>
      </c>
      <c r="AB728" s="10">
        <v>10.5</v>
      </c>
      <c r="AD728" s="10">
        <v>0</v>
      </c>
      <c r="AE728" s="10">
        <v>0</v>
      </c>
      <c r="AF728" s="10">
        <v>0</v>
      </c>
      <c r="AG728" s="10">
        <v>10.5</v>
      </c>
      <c r="AI728" s="10">
        <v>804</v>
      </c>
      <c r="AJ728" s="10" t="s">
        <v>285</v>
      </c>
      <c r="AK728" s="10">
        <v>0</v>
      </c>
      <c r="AL728" s="10">
        <v>0</v>
      </c>
      <c r="AM728" s="10">
        <v>0</v>
      </c>
      <c r="AN728" s="10">
        <v>10.5</v>
      </c>
      <c r="AO728" s="10">
        <v>0</v>
      </c>
      <c r="AP728" s="10">
        <v>0</v>
      </c>
      <c r="AQ728" s="10">
        <v>0</v>
      </c>
      <c r="AR728" s="10">
        <v>0</v>
      </c>
      <c r="AS728" s="10">
        <v>10.4</v>
      </c>
      <c r="AT728" s="10">
        <v>0</v>
      </c>
      <c r="AU728" s="10">
        <v>0</v>
      </c>
      <c r="AV728" s="10">
        <v>0</v>
      </c>
      <c r="AW728" s="10">
        <v>0</v>
      </c>
      <c r="AX728" s="10">
        <v>10.4</v>
      </c>
      <c r="AY728" s="10">
        <v>0</v>
      </c>
      <c r="AZ728" s="10">
        <v>804</v>
      </c>
      <c r="BA728" s="10" t="s">
        <v>285</v>
      </c>
      <c r="BB728" s="10">
        <v>0</v>
      </c>
      <c r="BC728" s="10">
        <v>0</v>
      </c>
      <c r="BD728" s="10">
        <v>0</v>
      </c>
      <c r="BE728" s="10">
        <v>10.5</v>
      </c>
      <c r="BF728" s="10">
        <v>0</v>
      </c>
      <c r="BG728" s="10">
        <v>0</v>
      </c>
      <c r="BH728" s="10">
        <v>0</v>
      </c>
      <c r="BI728" s="10">
        <v>0</v>
      </c>
      <c r="BJ728" s="10">
        <v>10.3</v>
      </c>
      <c r="BK728" s="10">
        <v>0</v>
      </c>
      <c r="BL728" s="10">
        <v>0</v>
      </c>
      <c r="BM728" s="10">
        <v>0</v>
      </c>
      <c r="BN728" s="10">
        <v>0</v>
      </c>
      <c r="BO728" s="10">
        <v>10.4</v>
      </c>
      <c r="BP728" s="10">
        <v>0</v>
      </c>
      <c r="BQ728" s="10">
        <v>804</v>
      </c>
      <c r="BR728" s="10" t="s">
        <v>285</v>
      </c>
      <c r="BS728" s="10">
        <v>0</v>
      </c>
      <c r="BT728" s="10">
        <v>0</v>
      </c>
      <c r="BU728" s="10">
        <v>0</v>
      </c>
      <c r="BV728" s="10">
        <v>10.5</v>
      </c>
      <c r="BW728" s="10">
        <v>0</v>
      </c>
      <c r="BX728" s="10">
        <v>0</v>
      </c>
      <c r="BY728" s="10">
        <v>0</v>
      </c>
      <c r="BZ728" s="10">
        <v>0</v>
      </c>
      <c r="CA728" s="10">
        <v>10.4</v>
      </c>
      <c r="CB728" s="10">
        <v>0</v>
      </c>
      <c r="CC728" s="10">
        <v>0</v>
      </c>
      <c r="CD728" s="10">
        <v>0</v>
      </c>
      <c r="CE728" s="10">
        <v>0</v>
      </c>
      <c r="CF728" s="10">
        <v>10.5</v>
      </c>
      <c r="CG728" s="10">
        <v>0</v>
      </c>
      <c r="CH728" s="10">
        <v>804</v>
      </c>
      <c r="CI728" s="10" t="s">
        <v>285</v>
      </c>
      <c r="CJ728" s="10">
        <v>0</v>
      </c>
      <c r="CK728" s="10">
        <v>0</v>
      </c>
      <c r="CL728" s="10">
        <v>0</v>
      </c>
      <c r="CM728" s="10">
        <v>10.5</v>
      </c>
      <c r="CN728" s="10">
        <v>0</v>
      </c>
      <c r="CO728" s="10">
        <v>0</v>
      </c>
      <c r="CP728" s="10">
        <v>0</v>
      </c>
      <c r="CQ728" s="10">
        <v>0</v>
      </c>
      <c r="CR728" s="10">
        <v>10.4</v>
      </c>
      <c r="CS728" s="10">
        <v>0</v>
      </c>
      <c r="CT728" s="10">
        <v>0</v>
      </c>
      <c r="CU728" s="10">
        <v>0</v>
      </c>
      <c r="CV728" s="10">
        <v>0</v>
      </c>
      <c r="CW728" s="10">
        <v>10.5</v>
      </c>
      <c r="CX728" s="10">
        <v>0</v>
      </c>
      <c r="CY728" s="10">
        <v>840</v>
      </c>
      <c r="CZ728" s="10" t="s">
        <v>291</v>
      </c>
      <c r="DA728" s="10">
        <v>0.87329999999999997</v>
      </c>
      <c r="DB728" s="10">
        <v>0.17730000000000001</v>
      </c>
      <c r="DC728" s="10">
        <v>49</v>
      </c>
      <c r="DD728" s="10">
        <v>10.5</v>
      </c>
      <c r="DE728" s="10">
        <v>0.98</v>
      </c>
      <c r="DF728" s="10">
        <v>0.9446</v>
      </c>
      <c r="DG728" s="10">
        <v>0.1918</v>
      </c>
      <c r="DH728" s="10">
        <v>53</v>
      </c>
      <c r="DI728" s="10">
        <v>10.5</v>
      </c>
      <c r="DJ728" s="10">
        <v>0.98</v>
      </c>
      <c r="DK728" s="10">
        <v>1.0315000000000001</v>
      </c>
      <c r="DL728" s="10">
        <v>0.20949999999999999</v>
      </c>
      <c r="DM728" s="10">
        <v>59</v>
      </c>
      <c r="DN728" s="10">
        <v>10.3</v>
      </c>
      <c r="DO728" s="10">
        <v>0.98</v>
      </c>
    </row>
    <row r="729" spans="1:119" x14ac:dyDescent="0.25">
      <c r="A729" s="10">
        <v>805</v>
      </c>
      <c r="B729" s="10" t="s">
        <v>315</v>
      </c>
      <c r="C729" s="10">
        <v>0.19</v>
      </c>
      <c r="D729" s="10">
        <v>0.08</v>
      </c>
      <c r="E729" s="10">
        <v>11.64</v>
      </c>
      <c r="F729" s="10">
        <v>10.199999999999999</v>
      </c>
      <c r="G729" s="10">
        <v>0.93</v>
      </c>
      <c r="H729" s="10">
        <v>0.2</v>
      </c>
      <c r="I729" s="10">
        <v>0.08</v>
      </c>
      <c r="J729" s="10">
        <v>12.35</v>
      </c>
      <c r="K729" s="10">
        <v>10.1</v>
      </c>
      <c r="L729" s="10">
        <v>0.93</v>
      </c>
      <c r="M729" s="10">
        <v>0.2</v>
      </c>
      <c r="N729" s="10">
        <v>0.08</v>
      </c>
      <c r="O729" s="10">
        <v>12</v>
      </c>
      <c r="P729" s="10">
        <v>10.199999999999999</v>
      </c>
      <c r="Q729" s="10">
        <v>0.93</v>
      </c>
      <c r="R729" s="10">
        <v>805</v>
      </c>
      <c r="S729" s="10" t="s">
        <v>315</v>
      </c>
      <c r="T729" s="10">
        <v>5.4399999999999997E-2</v>
      </c>
      <c r="U729" s="10">
        <v>2.1499999999999998E-2</v>
      </c>
      <c r="V729" s="10">
        <v>3.2185000000000001</v>
      </c>
      <c r="W729" s="10">
        <v>10.5</v>
      </c>
      <c r="Y729" s="10">
        <v>8.2600000000000007E-2</v>
      </c>
      <c r="Z729" s="10">
        <v>3.2599999999999997E-2</v>
      </c>
      <c r="AA729" s="10">
        <v>4.8826999999999998</v>
      </c>
      <c r="AB729" s="10">
        <v>10.5</v>
      </c>
      <c r="AD729" s="10">
        <v>7.4300000000000005E-2</v>
      </c>
      <c r="AE729" s="10">
        <v>2.9399999999999999E-2</v>
      </c>
      <c r="AF729" s="10">
        <v>4.3959000000000001</v>
      </c>
      <c r="AG729" s="10">
        <v>10.5</v>
      </c>
      <c r="AI729" s="10">
        <v>805</v>
      </c>
      <c r="AJ729" s="10" t="s">
        <v>315</v>
      </c>
      <c r="AK729" s="10">
        <v>0.17929999999999999</v>
      </c>
      <c r="AL729" s="10">
        <v>7.0900000000000005E-2</v>
      </c>
      <c r="AM729" s="10">
        <v>10.601900000000001</v>
      </c>
      <c r="AN729" s="10">
        <v>10.5</v>
      </c>
      <c r="AO729" s="10">
        <v>0.93</v>
      </c>
      <c r="AP729" s="10">
        <v>0.17299999999999999</v>
      </c>
      <c r="AQ729" s="10">
        <v>6.8400000000000002E-2</v>
      </c>
      <c r="AR729" s="10">
        <v>10.327199999999999</v>
      </c>
      <c r="AS729" s="10">
        <v>10.4</v>
      </c>
      <c r="AT729" s="10">
        <v>0.93</v>
      </c>
      <c r="AU729" s="10">
        <v>0.1721</v>
      </c>
      <c r="AV729" s="10">
        <v>6.8000000000000005E-2</v>
      </c>
      <c r="AW729" s="10">
        <v>10.2728</v>
      </c>
      <c r="AX729" s="10">
        <v>10.4</v>
      </c>
      <c r="AY729" s="10">
        <v>0.93</v>
      </c>
      <c r="AZ729" s="10">
        <v>805</v>
      </c>
      <c r="BA729" s="10" t="s">
        <v>315</v>
      </c>
      <c r="BB729" s="10">
        <v>3.3799999999999997E-2</v>
      </c>
      <c r="BC729" s="10">
        <v>1.34E-2</v>
      </c>
      <c r="BD729" s="10">
        <v>2</v>
      </c>
      <c r="BE729" s="10">
        <v>10.5</v>
      </c>
      <c r="BF729" s="10">
        <v>0.93</v>
      </c>
      <c r="BG729" s="10">
        <v>4.9799999999999997E-2</v>
      </c>
      <c r="BH729" s="10">
        <v>1.9699999999999999E-2</v>
      </c>
      <c r="BI729" s="10">
        <v>3</v>
      </c>
      <c r="BJ729" s="10">
        <v>10.3</v>
      </c>
      <c r="BK729" s="10">
        <v>0.93</v>
      </c>
      <c r="BL729" s="10">
        <v>5.0299999999999997E-2</v>
      </c>
      <c r="BM729" s="10">
        <v>1.9900000000000001E-2</v>
      </c>
      <c r="BN729" s="10">
        <v>3</v>
      </c>
      <c r="BO729" s="10">
        <v>10.4</v>
      </c>
      <c r="BP729" s="10">
        <v>0.93</v>
      </c>
      <c r="BQ729" s="10">
        <v>805</v>
      </c>
      <c r="BR729" s="10" t="s">
        <v>315</v>
      </c>
      <c r="BS729" s="10">
        <v>0.17100000000000001</v>
      </c>
      <c r="BT729" s="10">
        <v>6.2E-2</v>
      </c>
      <c r="BU729" s="10">
        <v>10</v>
      </c>
      <c r="BV729" s="10">
        <v>10.5</v>
      </c>
      <c r="BW729" s="10">
        <v>0.94</v>
      </c>
      <c r="BX729" s="10">
        <v>0.20319999999999999</v>
      </c>
      <c r="BY729" s="10">
        <v>7.3700000000000002E-2</v>
      </c>
      <c r="BZ729" s="10">
        <v>12</v>
      </c>
      <c r="CA729" s="10">
        <v>10.4</v>
      </c>
      <c r="CB729" s="10">
        <v>0.94</v>
      </c>
      <c r="CC729" s="10">
        <v>0.2051</v>
      </c>
      <c r="CD729" s="10">
        <v>7.4499999999999997E-2</v>
      </c>
      <c r="CE729" s="10">
        <v>12</v>
      </c>
      <c r="CF729" s="10">
        <v>10.5</v>
      </c>
      <c r="CG729" s="10">
        <v>0.94</v>
      </c>
      <c r="CH729" s="10">
        <v>805</v>
      </c>
      <c r="CI729" s="10" t="s">
        <v>315</v>
      </c>
      <c r="CJ729" s="10">
        <v>8.5500000000000007E-2</v>
      </c>
      <c r="CK729" s="10">
        <v>3.1E-2</v>
      </c>
      <c r="CL729" s="10">
        <v>5</v>
      </c>
      <c r="CM729" s="10">
        <v>10.5</v>
      </c>
      <c r="CN729" s="10">
        <v>0.94</v>
      </c>
      <c r="CO729" s="10">
        <v>5.0799999999999998E-2</v>
      </c>
      <c r="CP729" s="10">
        <v>1.84E-2</v>
      </c>
      <c r="CQ729" s="10">
        <v>3</v>
      </c>
      <c r="CR729" s="10">
        <v>10.4</v>
      </c>
      <c r="CS729" s="10">
        <v>0.94</v>
      </c>
      <c r="CT729" s="10">
        <v>8.5500000000000007E-2</v>
      </c>
      <c r="CU729" s="10">
        <v>3.1E-2</v>
      </c>
      <c r="CV729" s="10">
        <v>5</v>
      </c>
      <c r="CW729" s="10">
        <v>10.5</v>
      </c>
      <c r="CX729" s="10">
        <v>0.94</v>
      </c>
      <c r="CY729" s="10">
        <v>841</v>
      </c>
      <c r="CZ729" s="10" t="s">
        <v>292</v>
      </c>
      <c r="DA729" s="10">
        <v>3.56E-2</v>
      </c>
      <c r="DB729" s="10">
        <v>7.1999999999999998E-3</v>
      </c>
      <c r="DC729" s="10">
        <v>2</v>
      </c>
      <c r="DD729" s="10">
        <v>10.5</v>
      </c>
      <c r="DE729" s="10">
        <v>0.98</v>
      </c>
      <c r="DF729" s="10">
        <v>7.1300000000000002E-2</v>
      </c>
      <c r="DG729" s="10">
        <v>1.4500000000000001E-2</v>
      </c>
      <c r="DH729" s="10">
        <v>4</v>
      </c>
      <c r="DI729" s="10">
        <v>10.5</v>
      </c>
      <c r="DJ729" s="10">
        <v>0.98</v>
      </c>
      <c r="DK729" s="10">
        <v>6.9900000000000004E-2</v>
      </c>
      <c r="DL729" s="10">
        <v>1.4200000000000001E-2</v>
      </c>
      <c r="DM729" s="10">
        <v>4</v>
      </c>
      <c r="DN729" s="10">
        <v>10.3</v>
      </c>
      <c r="DO729" s="10">
        <v>0.98</v>
      </c>
    </row>
    <row r="730" spans="1:119" x14ac:dyDescent="0.25">
      <c r="A730" s="10">
        <v>806</v>
      </c>
      <c r="B730" s="10" t="s">
        <v>290</v>
      </c>
      <c r="C730" s="10">
        <v>0.47</v>
      </c>
      <c r="D730" s="10">
        <v>0.2</v>
      </c>
      <c r="E730" s="10">
        <v>29.1</v>
      </c>
      <c r="F730" s="10">
        <v>10.199999999999999</v>
      </c>
      <c r="G730" s="10">
        <v>0.92</v>
      </c>
      <c r="H730" s="10">
        <v>0.49</v>
      </c>
      <c r="I730" s="10">
        <v>0.21</v>
      </c>
      <c r="J730" s="10">
        <v>30.4</v>
      </c>
      <c r="K730" s="10">
        <v>10.1</v>
      </c>
      <c r="L730" s="10">
        <v>0.92</v>
      </c>
      <c r="M730" s="10">
        <v>0.52</v>
      </c>
      <c r="N730" s="10">
        <v>0.22</v>
      </c>
      <c r="O730" s="10">
        <v>32</v>
      </c>
      <c r="P730" s="10">
        <v>10.199999999999999</v>
      </c>
      <c r="Q730" s="10">
        <v>0.92</v>
      </c>
      <c r="R730" s="10">
        <v>806</v>
      </c>
      <c r="S730" s="10" t="s">
        <v>290</v>
      </c>
      <c r="T730" s="10">
        <v>4.0399999999999998E-2</v>
      </c>
      <c r="U730" s="10">
        <v>1.72E-2</v>
      </c>
      <c r="V730" s="10">
        <v>2.4138999999999999</v>
      </c>
      <c r="W730" s="10">
        <v>10.5</v>
      </c>
      <c r="Y730" s="10">
        <v>6.13E-2</v>
      </c>
      <c r="Z730" s="10">
        <v>2.6100000000000002E-2</v>
      </c>
      <c r="AA730" s="10">
        <v>3.6619999999999999</v>
      </c>
      <c r="AB730" s="10">
        <v>10.5</v>
      </c>
      <c r="AD730" s="10">
        <v>9.8100000000000007E-2</v>
      </c>
      <c r="AE730" s="10">
        <v>4.1799999999999997E-2</v>
      </c>
      <c r="AF730" s="10">
        <v>5.8612000000000002</v>
      </c>
      <c r="AG730" s="10">
        <v>10.5</v>
      </c>
      <c r="AI730" s="10">
        <v>806</v>
      </c>
      <c r="AJ730" s="10" t="s">
        <v>290</v>
      </c>
      <c r="AK730" s="10">
        <v>0.62080000000000002</v>
      </c>
      <c r="AL730" s="10">
        <v>0.2646</v>
      </c>
      <c r="AM730" s="10">
        <v>37.107100000000003</v>
      </c>
      <c r="AN730" s="10">
        <v>10.5</v>
      </c>
      <c r="AO730" s="10">
        <v>0.92</v>
      </c>
      <c r="AP730" s="10">
        <v>0.68459999999999999</v>
      </c>
      <c r="AQ730" s="10">
        <v>0.29170000000000001</v>
      </c>
      <c r="AR730" s="10">
        <v>41.310299999999998</v>
      </c>
      <c r="AS730" s="10">
        <v>10.4</v>
      </c>
      <c r="AT730" s="10">
        <v>0.92</v>
      </c>
      <c r="AU730" s="10">
        <v>0.62990000000000002</v>
      </c>
      <c r="AV730" s="10">
        <v>0.26840000000000003</v>
      </c>
      <c r="AW730" s="10">
        <v>38.0107</v>
      </c>
      <c r="AX730" s="10">
        <v>10.4</v>
      </c>
      <c r="AY730" s="10">
        <v>0.92</v>
      </c>
      <c r="AZ730" s="10">
        <v>806</v>
      </c>
      <c r="BA730" s="10" t="s">
        <v>290</v>
      </c>
      <c r="BB730" s="10">
        <v>5.0200000000000002E-2</v>
      </c>
      <c r="BC730" s="10">
        <v>2.1399999999999999E-2</v>
      </c>
      <c r="BD730" s="10">
        <v>3</v>
      </c>
      <c r="BE730" s="10">
        <v>10.5</v>
      </c>
      <c r="BF730" s="10">
        <v>0.92</v>
      </c>
      <c r="BG730" s="10">
        <v>6.5699999999999995E-2</v>
      </c>
      <c r="BH730" s="10">
        <v>2.8000000000000001E-2</v>
      </c>
      <c r="BI730" s="10">
        <v>4</v>
      </c>
      <c r="BJ730" s="10">
        <v>10.3</v>
      </c>
      <c r="BK730" s="10">
        <v>0.92</v>
      </c>
      <c r="BL730" s="10">
        <v>8.2900000000000001E-2</v>
      </c>
      <c r="BM730" s="10">
        <v>3.5299999999999998E-2</v>
      </c>
      <c r="BN730" s="10">
        <v>5</v>
      </c>
      <c r="BO730" s="10">
        <v>10.4</v>
      </c>
      <c r="BP730" s="10">
        <v>0.92</v>
      </c>
      <c r="BQ730" s="10">
        <v>806</v>
      </c>
      <c r="BR730" s="10" t="s">
        <v>290</v>
      </c>
      <c r="BS730" s="10">
        <v>0.4965</v>
      </c>
      <c r="BT730" s="10">
        <v>0.22620000000000001</v>
      </c>
      <c r="BU730" s="10">
        <v>30</v>
      </c>
      <c r="BV730" s="10">
        <v>10.5</v>
      </c>
      <c r="BW730" s="10">
        <v>0.91</v>
      </c>
      <c r="BX730" s="10">
        <v>0.57369999999999999</v>
      </c>
      <c r="BY730" s="10">
        <v>0.26140000000000002</v>
      </c>
      <c r="BZ730" s="10">
        <v>35</v>
      </c>
      <c r="CA730" s="10">
        <v>10.4</v>
      </c>
      <c r="CB730" s="10">
        <v>0.91</v>
      </c>
      <c r="CC730" s="10">
        <v>0.57920000000000005</v>
      </c>
      <c r="CD730" s="10">
        <v>0.26390000000000002</v>
      </c>
      <c r="CE730" s="10">
        <v>35</v>
      </c>
      <c r="CF730" s="10">
        <v>10.5</v>
      </c>
      <c r="CG730" s="10">
        <v>0.91</v>
      </c>
      <c r="CH730" s="10">
        <v>806</v>
      </c>
      <c r="CI730" s="10" t="s">
        <v>290</v>
      </c>
      <c r="CJ730" s="10">
        <v>4.9599999999999998E-2</v>
      </c>
      <c r="CK730" s="10">
        <v>2.2599999999999999E-2</v>
      </c>
      <c r="CL730" s="10">
        <v>3</v>
      </c>
      <c r="CM730" s="10">
        <v>10.5</v>
      </c>
      <c r="CN730" s="10">
        <v>0.91</v>
      </c>
      <c r="CO730" s="10">
        <v>4.9200000000000001E-2</v>
      </c>
      <c r="CP730" s="10">
        <v>2.24E-2</v>
      </c>
      <c r="CQ730" s="10">
        <v>3</v>
      </c>
      <c r="CR730" s="10">
        <v>10.4</v>
      </c>
      <c r="CS730" s="10">
        <v>0.91</v>
      </c>
      <c r="CT730" s="10">
        <v>0.16550000000000001</v>
      </c>
      <c r="CU730" s="10">
        <v>7.5399999999999995E-2</v>
      </c>
      <c r="CV730" s="10">
        <v>10</v>
      </c>
      <c r="CW730" s="10">
        <v>10.5</v>
      </c>
      <c r="CX730" s="10">
        <v>0.91</v>
      </c>
      <c r="CY730" s="10">
        <v>842</v>
      </c>
      <c r="CZ730" s="10" t="s">
        <v>294</v>
      </c>
      <c r="DA730" s="10">
        <v>1.1467000000000001</v>
      </c>
      <c r="DB730" s="10">
        <v>0.28739999999999999</v>
      </c>
      <c r="DC730" s="10">
        <v>65</v>
      </c>
      <c r="DD730" s="10">
        <v>10.5</v>
      </c>
      <c r="DE730" s="10">
        <v>0.97</v>
      </c>
      <c r="DF730" s="10">
        <v>1.2701</v>
      </c>
      <c r="DG730" s="10">
        <v>0.31830000000000003</v>
      </c>
      <c r="DH730" s="10">
        <v>72</v>
      </c>
      <c r="DI730" s="10">
        <v>10.5</v>
      </c>
      <c r="DJ730" s="10">
        <v>0.97</v>
      </c>
      <c r="DK730" s="10">
        <v>1.194</v>
      </c>
      <c r="DL730" s="10">
        <v>0.29930000000000001</v>
      </c>
      <c r="DM730" s="10">
        <v>69</v>
      </c>
      <c r="DN730" s="10">
        <v>10.3</v>
      </c>
      <c r="DO730" s="10">
        <v>0.97</v>
      </c>
    </row>
    <row r="731" spans="1:119" x14ac:dyDescent="0.25">
      <c r="A731" s="10">
        <v>807</v>
      </c>
      <c r="B731" s="10" t="s">
        <v>293</v>
      </c>
      <c r="C731" s="10">
        <v>0.28999999999999998</v>
      </c>
      <c r="D731" s="10">
        <v>0.11</v>
      </c>
      <c r="E731" s="10">
        <v>17.46</v>
      </c>
      <c r="F731" s="10">
        <v>10.199999999999999</v>
      </c>
      <c r="G731" s="10">
        <v>0.94</v>
      </c>
      <c r="H731" s="10">
        <v>0.31</v>
      </c>
      <c r="I731" s="10">
        <v>0.11</v>
      </c>
      <c r="J731" s="10">
        <v>19</v>
      </c>
      <c r="K731" s="10">
        <v>10.1</v>
      </c>
      <c r="L731" s="10">
        <v>0.94</v>
      </c>
      <c r="M731" s="10">
        <v>0.37</v>
      </c>
      <c r="N731" s="10">
        <v>0.13</v>
      </c>
      <c r="O731" s="10">
        <v>22</v>
      </c>
      <c r="P731" s="10">
        <v>10.199999999999999</v>
      </c>
      <c r="Q731" s="10">
        <v>0.94</v>
      </c>
      <c r="R731" s="10">
        <v>807</v>
      </c>
      <c r="S731" s="10" t="s">
        <v>293</v>
      </c>
      <c r="T731" s="10">
        <v>6.88E-2</v>
      </c>
      <c r="U731" s="10">
        <v>2.5000000000000001E-2</v>
      </c>
      <c r="V731" s="10">
        <v>4.0232000000000001</v>
      </c>
      <c r="W731" s="10">
        <v>10.5</v>
      </c>
      <c r="Y731" s="10">
        <v>0.1043</v>
      </c>
      <c r="Z731" s="10">
        <v>3.7900000000000003E-2</v>
      </c>
      <c r="AA731" s="10">
        <v>6.1033999999999997</v>
      </c>
      <c r="AB731" s="10">
        <v>10.5</v>
      </c>
      <c r="AD731" s="10">
        <v>7.51E-2</v>
      </c>
      <c r="AE731" s="10">
        <v>2.7300000000000001E-2</v>
      </c>
      <c r="AF731" s="10">
        <v>4.3959000000000001</v>
      </c>
      <c r="AG731" s="10">
        <v>10.5</v>
      </c>
      <c r="AI731" s="10">
        <v>807</v>
      </c>
      <c r="AJ731" s="10" t="s">
        <v>293</v>
      </c>
      <c r="AK731" s="10">
        <v>0.36249999999999999</v>
      </c>
      <c r="AL731" s="10">
        <v>0.13159999999999999</v>
      </c>
      <c r="AM731" s="10">
        <v>21.2057</v>
      </c>
      <c r="AN731" s="10">
        <v>10.5</v>
      </c>
      <c r="AO731" s="10">
        <v>0.94</v>
      </c>
      <c r="AP731" s="10">
        <v>0.38469999999999999</v>
      </c>
      <c r="AQ731" s="10">
        <v>0.1396</v>
      </c>
      <c r="AR731" s="10">
        <v>22.7197</v>
      </c>
      <c r="AS731" s="10">
        <v>10.4</v>
      </c>
      <c r="AT731" s="10">
        <v>0.94</v>
      </c>
      <c r="AU731" s="10">
        <v>0.38269999999999998</v>
      </c>
      <c r="AV731" s="10">
        <v>0.1389</v>
      </c>
      <c r="AW731" s="10">
        <v>22.601900000000001</v>
      </c>
      <c r="AX731" s="10">
        <v>10.4</v>
      </c>
      <c r="AY731" s="10">
        <v>0.94</v>
      </c>
      <c r="AZ731" s="10">
        <v>807</v>
      </c>
      <c r="BA731" s="10" t="s">
        <v>293</v>
      </c>
      <c r="BB731" s="10">
        <v>3.4200000000000001E-2</v>
      </c>
      <c r="BC731" s="10">
        <v>1.24E-2</v>
      </c>
      <c r="BD731" s="10">
        <v>2</v>
      </c>
      <c r="BE731" s="10">
        <v>10.5</v>
      </c>
      <c r="BF731" s="10">
        <v>0.94</v>
      </c>
      <c r="BG731" s="10">
        <v>5.0299999999999997E-2</v>
      </c>
      <c r="BH731" s="10">
        <v>1.83E-2</v>
      </c>
      <c r="BI731" s="10">
        <v>3</v>
      </c>
      <c r="BJ731" s="10">
        <v>10.3</v>
      </c>
      <c r="BK731" s="10">
        <v>0.94</v>
      </c>
      <c r="BL731" s="10">
        <v>0.13550000000000001</v>
      </c>
      <c r="BM731" s="10">
        <v>4.9200000000000001E-2</v>
      </c>
      <c r="BN731" s="10">
        <v>8</v>
      </c>
      <c r="BO731" s="10">
        <v>10.4</v>
      </c>
      <c r="BP731" s="10">
        <v>0.94</v>
      </c>
      <c r="BQ731" s="10">
        <v>807</v>
      </c>
      <c r="BR731" s="10" t="s">
        <v>293</v>
      </c>
      <c r="BS731" s="10">
        <v>0.1411</v>
      </c>
      <c r="BT731" s="10">
        <v>3.5400000000000001E-2</v>
      </c>
      <c r="BU731" s="10">
        <v>8</v>
      </c>
      <c r="BV731" s="10">
        <v>10.5</v>
      </c>
      <c r="BW731" s="10">
        <v>0.97</v>
      </c>
      <c r="BX731" s="10">
        <v>0.13980000000000001</v>
      </c>
      <c r="BY731" s="10">
        <v>3.5000000000000003E-2</v>
      </c>
      <c r="BZ731" s="10">
        <v>8</v>
      </c>
      <c r="CA731" s="10">
        <v>10.4</v>
      </c>
      <c r="CB731" s="10">
        <v>0.97</v>
      </c>
      <c r="CC731" s="10">
        <v>0.1764</v>
      </c>
      <c r="CD731" s="10">
        <v>4.4200000000000003E-2</v>
      </c>
      <c r="CE731" s="10">
        <v>10</v>
      </c>
      <c r="CF731" s="10">
        <v>10.5</v>
      </c>
      <c r="CG731" s="10">
        <v>0.97</v>
      </c>
      <c r="CH731" s="10">
        <v>807</v>
      </c>
      <c r="CI731" s="10" t="s">
        <v>293</v>
      </c>
      <c r="CJ731" s="10">
        <v>3.5299999999999998E-2</v>
      </c>
      <c r="CK731" s="10">
        <v>8.8000000000000005E-3</v>
      </c>
      <c r="CL731" s="10">
        <v>2</v>
      </c>
      <c r="CM731" s="10">
        <v>10.5</v>
      </c>
      <c r="CN731" s="10">
        <v>0.97</v>
      </c>
      <c r="CO731" s="10">
        <v>3.49E-2</v>
      </c>
      <c r="CP731" s="10">
        <v>8.8000000000000005E-3</v>
      </c>
      <c r="CQ731" s="10">
        <v>2</v>
      </c>
      <c r="CR731" s="10">
        <v>10.4</v>
      </c>
      <c r="CS731" s="10">
        <v>0.97</v>
      </c>
      <c r="CT731" s="10">
        <v>8.8200000000000001E-2</v>
      </c>
      <c r="CU731" s="10">
        <v>2.2100000000000002E-2</v>
      </c>
      <c r="CV731" s="10">
        <v>5</v>
      </c>
      <c r="CW731" s="10">
        <v>10.5</v>
      </c>
      <c r="CX731" s="10">
        <v>0.97</v>
      </c>
      <c r="CY731" s="10">
        <v>843</v>
      </c>
      <c r="CZ731" s="10" t="s">
        <v>297</v>
      </c>
      <c r="DA731" s="10">
        <v>1.2991999999999999</v>
      </c>
      <c r="DB731" s="10">
        <v>0.47160000000000002</v>
      </c>
      <c r="DC731" s="10">
        <v>76</v>
      </c>
      <c r="DD731" s="10">
        <v>10.5</v>
      </c>
      <c r="DE731" s="10">
        <v>0.94</v>
      </c>
      <c r="DF731" s="10">
        <v>1.4531000000000001</v>
      </c>
      <c r="DG731" s="10">
        <v>0.52739999999999998</v>
      </c>
      <c r="DH731" s="10">
        <v>85</v>
      </c>
      <c r="DI731" s="10">
        <v>10.5</v>
      </c>
      <c r="DJ731" s="10">
        <v>0.94</v>
      </c>
      <c r="DK731" s="10">
        <v>1.6267</v>
      </c>
      <c r="DL731" s="10">
        <v>0.59040000000000004</v>
      </c>
      <c r="DM731" s="10">
        <v>97</v>
      </c>
      <c r="DN731" s="10">
        <v>10.3</v>
      </c>
      <c r="DO731" s="10">
        <v>0.94</v>
      </c>
    </row>
    <row r="732" spans="1:119" x14ac:dyDescent="0.25">
      <c r="A732" s="10">
        <v>808</v>
      </c>
      <c r="B732" s="10" t="s">
        <v>294</v>
      </c>
      <c r="C732" s="10">
        <v>0</v>
      </c>
      <c r="D732" s="10">
        <v>0</v>
      </c>
      <c r="E732" s="10">
        <v>0</v>
      </c>
      <c r="F732" s="10">
        <v>10.199999999999999</v>
      </c>
      <c r="G732" s="10">
        <v>0</v>
      </c>
      <c r="H732" s="10">
        <v>0</v>
      </c>
      <c r="I732" s="10">
        <v>0</v>
      </c>
      <c r="J732" s="10">
        <v>0</v>
      </c>
      <c r="K732" s="10">
        <v>10.1</v>
      </c>
      <c r="L732" s="10">
        <v>0</v>
      </c>
      <c r="M732" s="10">
        <v>0</v>
      </c>
      <c r="N732" s="10">
        <v>0</v>
      </c>
      <c r="O732" s="10">
        <v>0</v>
      </c>
      <c r="P732" s="10">
        <v>10.199999999999999</v>
      </c>
      <c r="Q732" s="10">
        <v>0</v>
      </c>
      <c r="R732" s="10">
        <v>808</v>
      </c>
      <c r="S732" s="10" t="s">
        <v>294</v>
      </c>
      <c r="T732" s="10">
        <v>0</v>
      </c>
      <c r="U732" s="10">
        <v>0</v>
      </c>
      <c r="V732" s="10">
        <v>0</v>
      </c>
      <c r="W732" s="10">
        <v>10.5</v>
      </c>
      <c r="Y732" s="10">
        <v>0</v>
      </c>
      <c r="Z732" s="10">
        <v>0</v>
      </c>
      <c r="AA732" s="10">
        <v>0</v>
      </c>
      <c r="AB732" s="10">
        <v>10.5</v>
      </c>
      <c r="AD732" s="10">
        <v>0</v>
      </c>
      <c r="AE732" s="10">
        <v>0</v>
      </c>
      <c r="AF732" s="10">
        <v>0</v>
      </c>
      <c r="AG732" s="10">
        <v>10.5</v>
      </c>
      <c r="AI732" s="10">
        <v>808</v>
      </c>
      <c r="AJ732" s="10" t="s">
        <v>294</v>
      </c>
      <c r="AK732" s="10">
        <v>0</v>
      </c>
      <c r="AL732" s="10">
        <v>0</v>
      </c>
      <c r="AM732" s="10">
        <v>0</v>
      </c>
      <c r="AN732" s="10">
        <v>10.5</v>
      </c>
      <c r="AO732" s="10">
        <v>0</v>
      </c>
      <c r="AP732" s="10">
        <v>0</v>
      </c>
      <c r="AQ732" s="10">
        <v>0</v>
      </c>
      <c r="AR732" s="10">
        <v>0</v>
      </c>
      <c r="AS732" s="10">
        <v>10.4</v>
      </c>
      <c r="AT732" s="10">
        <v>0</v>
      </c>
      <c r="AU732" s="10">
        <v>0</v>
      </c>
      <c r="AV732" s="10">
        <v>0</v>
      </c>
      <c r="AW732" s="10">
        <v>0</v>
      </c>
      <c r="AX732" s="10">
        <v>10.4</v>
      </c>
      <c r="AY732" s="10">
        <v>0</v>
      </c>
      <c r="AZ732" s="10">
        <v>808</v>
      </c>
      <c r="BA732" s="10" t="s">
        <v>294</v>
      </c>
      <c r="BB732" s="10">
        <v>0</v>
      </c>
      <c r="BC732" s="10">
        <v>0</v>
      </c>
      <c r="BD732" s="10">
        <v>0</v>
      </c>
      <c r="BE732" s="10">
        <v>10.5</v>
      </c>
      <c r="BF732" s="10">
        <v>0</v>
      </c>
      <c r="BG732" s="10">
        <v>0</v>
      </c>
      <c r="BH732" s="10">
        <v>0</v>
      </c>
      <c r="BI732" s="10">
        <v>0</v>
      </c>
      <c r="BJ732" s="10">
        <v>10.3</v>
      </c>
      <c r="BK732" s="10">
        <v>0</v>
      </c>
      <c r="BL732" s="10">
        <v>0</v>
      </c>
      <c r="BM732" s="10">
        <v>0</v>
      </c>
      <c r="BN732" s="10">
        <v>0</v>
      </c>
      <c r="BO732" s="10">
        <v>10.4</v>
      </c>
      <c r="BP732" s="10">
        <v>0</v>
      </c>
      <c r="BQ732" s="10">
        <v>808</v>
      </c>
      <c r="BR732" s="10" t="s">
        <v>294</v>
      </c>
      <c r="BS732" s="10">
        <v>0</v>
      </c>
      <c r="BT732" s="10">
        <v>0</v>
      </c>
      <c r="BU732" s="10">
        <v>0</v>
      </c>
      <c r="BV732" s="10">
        <v>10.5</v>
      </c>
      <c r="BW732" s="10">
        <v>0</v>
      </c>
      <c r="BX732" s="10">
        <v>0</v>
      </c>
      <c r="BY732" s="10">
        <v>0</v>
      </c>
      <c r="BZ732" s="10">
        <v>0</v>
      </c>
      <c r="CA732" s="10">
        <v>10.4</v>
      </c>
      <c r="CB732" s="10">
        <v>0</v>
      </c>
      <c r="CC732" s="10">
        <v>0</v>
      </c>
      <c r="CD732" s="10">
        <v>0</v>
      </c>
      <c r="CE732" s="10">
        <v>0</v>
      </c>
      <c r="CF732" s="10">
        <v>10.5</v>
      </c>
      <c r="CG732" s="10">
        <v>0</v>
      </c>
      <c r="CH732" s="10">
        <v>808</v>
      </c>
      <c r="CI732" s="10" t="s">
        <v>294</v>
      </c>
      <c r="CJ732" s="10">
        <v>0</v>
      </c>
      <c r="CK732" s="10">
        <v>0</v>
      </c>
      <c r="CL732" s="10">
        <v>0</v>
      </c>
      <c r="CM732" s="10">
        <v>10.5</v>
      </c>
      <c r="CN732" s="10">
        <v>0</v>
      </c>
      <c r="CO732" s="10">
        <v>0</v>
      </c>
      <c r="CP732" s="10">
        <v>0</v>
      </c>
      <c r="CQ732" s="10">
        <v>0</v>
      </c>
      <c r="CR732" s="10">
        <v>10.4</v>
      </c>
      <c r="CS732" s="10">
        <v>0</v>
      </c>
      <c r="CT732" s="10">
        <v>0</v>
      </c>
      <c r="CU732" s="10">
        <v>0</v>
      </c>
      <c r="CV732" s="10">
        <v>0</v>
      </c>
      <c r="CW732" s="10">
        <v>10.5</v>
      </c>
      <c r="CX732" s="10">
        <v>0</v>
      </c>
      <c r="CY732" s="10">
        <v>844</v>
      </c>
      <c r="CZ732" s="10" t="s">
        <v>309</v>
      </c>
      <c r="DA732" s="10">
        <v>5.2299999999999999E-2</v>
      </c>
      <c r="DB732" s="10">
        <v>1.72E-2</v>
      </c>
      <c r="DC732" s="10">
        <v>3</v>
      </c>
      <c r="DD732" s="10">
        <v>10.6</v>
      </c>
      <c r="DE732" s="10">
        <v>0.95</v>
      </c>
      <c r="DF732" s="10">
        <v>5.1799999999999999E-2</v>
      </c>
      <c r="DG732" s="10">
        <v>1.7000000000000001E-2</v>
      </c>
      <c r="DH732" s="10">
        <v>3</v>
      </c>
      <c r="DI732" s="10">
        <v>10.5</v>
      </c>
      <c r="DJ732" s="10">
        <v>0.95</v>
      </c>
      <c r="DK732" s="10">
        <v>8.5599999999999996E-2</v>
      </c>
      <c r="DL732" s="10">
        <v>2.81E-2</v>
      </c>
      <c r="DM732" s="10">
        <v>5</v>
      </c>
      <c r="DN732" s="10">
        <v>10.4</v>
      </c>
      <c r="DO732" s="10">
        <v>0.95</v>
      </c>
    </row>
    <row r="733" spans="1:119" x14ac:dyDescent="0.25">
      <c r="A733" s="10">
        <v>809</v>
      </c>
      <c r="B733" s="10" t="s">
        <v>308</v>
      </c>
      <c r="C733" s="10">
        <v>0</v>
      </c>
      <c r="D733" s="10">
        <v>0</v>
      </c>
      <c r="E733" s="10">
        <v>0</v>
      </c>
      <c r="F733" s="10">
        <v>10.199999999999999</v>
      </c>
      <c r="G733" s="10">
        <v>0</v>
      </c>
      <c r="H733" s="10">
        <v>0</v>
      </c>
      <c r="I733" s="10">
        <v>0</v>
      </c>
      <c r="J733" s="10">
        <v>0</v>
      </c>
      <c r="K733" s="10">
        <v>10.1</v>
      </c>
      <c r="L733" s="10">
        <v>0</v>
      </c>
      <c r="M733" s="10">
        <v>0</v>
      </c>
      <c r="N733" s="10">
        <v>0</v>
      </c>
      <c r="O733" s="10">
        <v>0</v>
      </c>
      <c r="P733" s="10">
        <v>10.199999999999999</v>
      </c>
      <c r="Q733" s="10">
        <v>0</v>
      </c>
      <c r="R733" s="10">
        <v>809</v>
      </c>
      <c r="S733" s="10" t="s">
        <v>308</v>
      </c>
      <c r="T733" s="10">
        <v>0</v>
      </c>
      <c r="U733" s="10">
        <v>0</v>
      </c>
      <c r="V733" s="10">
        <v>0</v>
      </c>
      <c r="W733" s="10">
        <v>10.5</v>
      </c>
      <c r="Y733" s="10">
        <v>0</v>
      </c>
      <c r="Z733" s="10">
        <v>0</v>
      </c>
      <c r="AA733" s="10">
        <v>0</v>
      </c>
      <c r="AB733" s="10">
        <v>10.5</v>
      </c>
      <c r="AD733" s="10">
        <v>0</v>
      </c>
      <c r="AE733" s="10">
        <v>0</v>
      </c>
      <c r="AF733" s="10">
        <v>0</v>
      </c>
      <c r="AG733" s="10">
        <v>10.5</v>
      </c>
      <c r="AI733" s="10">
        <v>809</v>
      </c>
      <c r="AJ733" s="10" t="s">
        <v>308</v>
      </c>
      <c r="AK733" s="10">
        <v>0</v>
      </c>
      <c r="AL733" s="10">
        <v>0</v>
      </c>
      <c r="AM733" s="10">
        <v>0</v>
      </c>
      <c r="AN733" s="10">
        <v>10.5</v>
      </c>
      <c r="AO733" s="10">
        <v>0</v>
      </c>
      <c r="AP733" s="10">
        <v>0</v>
      </c>
      <c r="AQ733" s="10">
        <v>0</v>
      </c>
      <c r="AR733" s="10">
        <v>0</v>
      </c>
      <c r="AS733" s="10">
        <v>10.4</v>
      </c>
      <c r="AT733" s="10">
        <v>0</v>
      </c>
      <c r="AU733" s="10">
        <v>0</v>
      </c>
      <c r="AV733" s="10">
        <v>0</v>
      </c>
      <c r="AW733" s="10">
        <v>0</v>
      </c>
      <c r="AX733" s="10">
        <v>10.4</v>
      </c>
      <c r="AY733" s="10">
        <v>0</v>
      </c>
      <c r="AZ733" s="10">
        <v>809</v>
      </c>
      <c r="BA733" s="10" t="s">
        <v>308</v>
      </c>
      <c r="BB733" s="10">
        <v>0</v>
      </c>
      <c r="BC733" s="10">
        <v>0</v>
      </c>
      <c r="BD733" s="10">
        <v>0</v>
      </c>
      <c r="BE733" s="10">
        <v>10.5</v>
      </c>
      <c r="BF733" s="10">
        <v>0</v>
      </c>
      <c r="BG733" s="10">
        <v>0</v>
      </c>
      <c r="BH733" s="10">
        <v>0</v>
      </c>
      <c r="BI733" s="10">
        <v>0</v>
      </c>
      <c r="BJ733" s="10">
        <v>10.3</v>
      </c>
      <c r="BK733" s="10">
        <v>0</v>
      </c>
      <c r="BL733" s="10">
        <v>0</v>
      </c>
      <c r="BM733" s="10">
        <v>0</v>
      </c>
      <c r="BN733" s="10">
        <v>0</v>
      </c>
      <c r="BO733" s="10">
        <v>10.4</v>
      </c>
      <c r="BP733" s="10">
        <v>0</v>
      </c>
      <c r="BQ733" s="10">
        <v>809</v>
      </c>
      <c r="BR733" s="10" t="s">
        <v>308</v>
      </c>
      <c r="BS733" s="10">
        <v>0</v>
      </c>
      <c r="BT733" s="10">
        <v>0</v>
      </c>
      <c r="BU733" s="10">
        <v>0</v>
      </c>
      <c r="BV733" s="10">
        <v>10.5</v>
      </c>
      <c r="BW733" s="10">
        <v>0</v>
      </c>
      <c r="BX733" s="10">
        <v>0</v>
      </c>
      <c r="BY733" s="10">
        <v>0</v>
      </c>
      <c r="BZ733" s="10">
        <v>0</v>
      </c>
      <c r="CA733" s="10">
        <v>10.4</v>
      </c>
      <c r="CB733" s="10">
        <v>0</v>
      </c>
      <c r="CC733" s="10">
        <v>0</v>
      </c>
      <c r="CD733" s="10">
        <v>0</v>
      </c>
      <c r="CE733" s="10">
        <v>0</v>
      </c>
      <c r="CF733" s="10">
        <v>10.5</v>
      </c>
      <c r="CG733" s="10">
        <v>0</v>
      </c>
      <c r="CH733" s="10">
        <v>809</v>
      </c>
      <c r="CI733" s="10" t="s">
        <v>308</v>
      </c>
      <c r="CJ733" s="10">
        <v>0</v>
      </c>
      <c r="CK733" s="10">
        <v>0</v>
      </c>
      <c r="CL733" s="10">
        <v>0</v>
      </c>
      <c r="CM733" s="10">
        <v>10.5</v>
      </c>
      <c r="CN733" s="10">
        <v>0</v>
      </c>
      <c r="CO733" s="10">
        <v>0</v>
      </c>
      <c r="CP733" s="10">
        <v>0</v>
      </c>
      <c r="CQ733" s="10">
        <v>0</v>
      </c>
      <c r="CR733" s="10">
        <v>10.4</v>
      </c>
      <c r="CS733" s="10">
        <v>0</v>
      </c>
      <c r="CT733" s="10">
        <v>0</v>
      </c>
      <c r="CU733" s="10">
        <v>0</v>
      </c>
      <c r="CV733" s="10">
        <v>0</v>
      </c>
      <c r="CW733" s="10">
        <v>10.5</v>
      </c>
      <c r="CX733" s="10">
        <v>0</v>
      </c>
      <c r="CY733" s="10">
        <v>845</v>
      </c>
      <c r="CZ733" s="10" t="s">
        <v>310</v>
      </c>
      <c r="DA733" s="10">
        <v>0.2339</v>
      </c>
      <c r="DB733" s="10">
        <v>4.7500000000000001E-2</v>
      </c>
      <c r="DC733" s="10">
        <v>13</v>
      </c>
      <c r="DD733" s="10">
        <v>10.6</v>
      </c>
      <c r="DE733" s="10">
        <v>0.98</v>
      </c>
      <c r="DF733" s="10">
        <v>0.23169999999999999</v>
      </c>
      <c r="DG733" s="10">
        <v>4.7E-2</v>
      </c>
      <c r="DH733" s="10">
        <v>13</v>
      </c>
      <c r="DI733" s="10">
        <v>10.5</v>
      </c>
      <c r="DJ733" s="10">
        <v>0.98</v>
      </c>
      <c r="DK733" s="10">
        <v>0.26479999999999998</v>
      </c>
      <c r="DL733" s="10">
        <v>5.3800000000000001E-2</v>
      </c>
      <c r="DM733" s="10">
        <v>15</v>
      </c>
      <c r="DN733" s="10">
        <v>10.4</v>
      </c>
      <c r="DO733" s="10">
        <v>0.98</v>
      </c>
    </row>
    <row r="734" spans="1:119" x14ac:dyDescent="0.25">
      <c r="A734" s="10">
        <v>810</v>
      </c>
      <c r="B734" s="10" t="s">
        <v>299</v>
      </c>
      <c r="C734" s="10">
        <v>0.37</v>
      </c>
      <c r="D734" s="10">
        <v>0.12</v>
      </c>
      <c r="E734" s="10">
        <v>22.31</v>
      </c>
      <c r="F734" s="10">
        <v>10.199999999999999</v>
      </c>
      <c r="G734" s="10">
        <v>0.95</v>
      </c>
      <c r="H734" s="10">
        <v>0.25</v>
      </c>
      <c r="I734" s="10">
        <v>0.08</v>
      </c>
      <c r="J734" s="10">
        <v>15.2</v>
      </c>
      <c r="K734" s="10">
        <v>10.1</v>
      </c>
      <c r="L734" s="10">
        <v>0.95</v>
      </c>
      <c r="M734" s="10">
        <v>0.37</v>
      </c>
      <c r="N734" s="10">
        <v>0.12</v>
      </c>
      <c r="O734" s="10">
        <v>22</v>
      </c>
      <c r="P734" s="10">
        <v>10.199999999999999</v>
      </c>
      <c r="Q734" s="10">
        <v>0.95</v>
      </c>
      <c r="R734" s="10">
        <v>810</v>
      </c>
      <c r="S734" s="10" t="s">
        <v>299</v>
      </c>
      <c r="T734" s="10">
        <v>2.69E-2</v>
      </c>
      <c r="U734" s="10">
        <v>1.15E-2</v>
      </c>
      <c r="V734" s="10">
        <v>1.6093</v>
      </c>
      <c r="W734" s="10">
        <v>10.5</v>
      </c>
      <c r="Y734" s="10">
        <v>4.0800000000000003E-2</v>
      </c>
      <c r="Z734" s="10">
        <v>1.7399999999999999E-2</v>
      </c>
      <c r="AA734" s="10">
        <v>2.4413999999999998</v>
      </c>
      <c r="AB734" s="10">
        <v>10.5</v>
      </c>
      <c r="AD734" s="10">
        <v>4.9000000000000002E-2</v>
      </c>
      <c r="AE734" s="10">
        <v>2.0899999999999998E-2</v>
      </c>
      <c r="AF734" s="10">
        <v>2.9306000000000001</v>
      </c>
      <c r="AG734" s="10">
        <v>10.5</v>
      </c>
      <c r="AI734" s="10">
        <v>810</v>
      </c>
      <c r="AJ734" s="10" t="s">
        <v>299</v>
      </c>
      <c r="AK734" s="10">
        <v>0.2661</v>
      </c>
      <c r="AL734" s="10">
        <v>0.1134</v>
      </c>
      <c r="AM734" s="10">
        <v>15.9054</v>
      </c>
      <c r="AN734" s="10">
        <v>10.5</v>
      </c>
      <c r="AO734" s="10">
        <v>0.92</v>
      </c>
      <c r="AP734" s="10">
        <v>0.34229999999999999</v>
      </c>
      <c r="AQ734" s="10">
        <v>0.14580000000000001</v>
      </c>
      <c r="AR734" s="10">
        <v>20.6554</v>
      </c>
      <c r="AS734" s="10">
        <v>10.4</v>
      </c>
      <c r="AT734" s="10">
        <v>0.92</v>
      </c>
      <c r="AU734" s="10">
        <v>0.42559999999999998</v>
      </c>
      <c r="AV734" s="10">
        <v>0.18129999999999999</v>
      </c>
      <c r="AW734" s="10">
        <v>25.681999999999999</v>
      </c>
      <c r="AX734" s="10">
        <v>10.4</v>
      </c>
      <c r="AY734" s="10">
        <v>0.92</v>
      </c>
      <c r="AZ734" s="10">
        <v>810</v>
      </c>
      <c r="BA734" s="10" t="s">
        <v>299</v>
      </c>
      <c r="BB734" s="10">
        <v>3.3500000000000002E-2</v>
      </c>
      <c r="BC734" s="10">
        <v>1.43E-2</v>
      </c>
      <c r="BD734" s="10">
        <v>2</v>
      </c>
      <c r="BE734" s="10">
        <v>10.5</v>
      </c>
      <c r="BF734" s="10">
        <v>0.92</v>
      </c>
      <c r="BG734" s="10">
        <v>4.9200000000000001E-2</v>
      </c>
      <c r="BH734" s="10">
        <v>2.1000000000000001E-2</v>
      </c>
      <c r="BI734" s="10">
        <v>3</v>
      </c>
      <c r="BJ734" s="10">
        <v>10.3</v>
      </c>
      <c r="BK734" s="10">
        <v>0.92</v>
      </c>
      <c r="BL734" s="10">
        <v>4.9700000000000001E-2</v>
      </c>
      <c r="BM734" s="10">
        <v>2.12E-2</v>
      </c>
      <c r="BN734" s="10">
        <v>3</v>
      </c>
      <c r="BO734" s="10">
        <v>10.4</v>
      </c>
      <c r="BP734" s="10">
        <v>0.92</v>
      </c>
      <c r="BQ734" s="10">
        <v>810</v>
      </c>
      <c r="BR734" s="10" t="s">
        <v>299</v>
      </c>
      <c r="BS734" s="10">
        <v>8.9099999999999999E-2</v>
      </c>
      <c r="BT734" s="10">
        <v>1.8100000000000002E-2</v>
      </c>
      <c r="BU734" s="10">
        <v>5</v>
      </c>
      <c r="BV734" s="10">
        <v>10.5</v>
      </c>
      <c r="BW734" s="10">
        <v>0.98</v>
      </c>
      <c r="BX734" s="10">
        <v>0.17649999999999999</v>
      </c>
      <c r="BY734" s="10">
        <v>3.5799999999999998E-2</v>
      </c>
      <c r="BZ734" s="10">
        <v>10</v>
      </c>
      <c r="CA734" s="10">
        <v>10.4</v>
      </c>
      <c r="CB734" s="10">
        <v>0.98</v>
      </c>
      <c r="CC734" s="10">
        <v>0.1426</v>
      </c>
      <c r="CD734" s="10">
        <v>2.9000000000000001E-2</v>
      </c>
      <c r="CE734" s="10">
        <v>8</v>
      </c>
      <c r="CF734" s="10">
        <v>10.5</v>
      </c>
      <c r="CG734" s="10">
        <v>0.98</v>
      </c>
      <c r="CH734" s="10">
        <v>810</v>
      </c>
      <c r="CI734" s="10" t="s">
        <v>299</v>
      </c>
      <c r="CJ734" s="10">
        <v>5.3499999999999999E-2</v>
      </c>
      <c r="CK734" s="10">
        <v>1.09E-2</v>
      </c>
      <c r="CL734" s="10">
        <v>3</v>
      </c>
      <c r="CM734" s="10">
        <v>10.5</v>
      </c>
      <c r="CN734" s="10">
        <v>0.98</v>
      </c>
      <c r="CO734" s="10">
        <v>3.5299999999999998E-2</v>
      </c>
      <c r="CP734" s="10">
        <v>7.1999999999999998E-3</v>
      </c>
      <c r="CQ734" s="10">
        <v>2</v>
      </c>
      <c r="CR734" s="10">
        <v>10.4</v>
      </c>
      <c r="CS734" s="10">
        <v>0.98</v>
      </c>
      <c r="CT734" s="10">
        <v>3.56E-2</v>
      </c>
      <c r="CU734" s="10">
        <v>7.1999999999999998E-3</v>
      </c>
      <c r="CV734" s="10">
        <v>2</v>
      </c>
      <c r="CW734" s="10">
        <v>10.5</v>
      </c>
      <c r="CX734" s="10">
        <v>0.98</v>
      </c>
      <c r="CY734" s="10">
        <v>846</v>
      </c>
      <c r="CZ734" s="10" t="s">
        <v>316</v>
      </c>
      <c r="DA734" s="10">
        <v>7.0400000000000004E-2</v>
      </c>
      <c r="DB734" s="10">
        <v>2.1100000000000001E-2</v>
      </c>
      <c r="DC734" s="10">
        <v>4</v>
      </c>
      <c r="DD734" s="10">
        <v>10.6</v>
      </c>
      <c r="DE734" s="10">
        <v>0.96</v>
      </c>
      <c r="DF734" s="10">
        <v>6.9699999999999998E-2</v>
      </c>
      <c r="DG734" s="10">
        <v>2.0899999999999998E-2</v>
      </c>
      <c r="DH734" s="10">
        <v>4</v>
      </c>
      <c r="DI734" s="10">
        <v>10.5</v>
      </c>
      <c r="DJ734" s="10">
        <v>0.96</v>
      </c>
      <c r="DK734" s="10">
        <v>5.1799999999999999E-2</v>
      </c>
      <c r="DL734" s="10">
        <v>1.55E-2</v>
      </c>
      <c r="DM734" s="10">
        <v>3</v>
      </c>
      <c r="DN734" s="10">
        <v>10.4</v>
      </c>
      <c r="DO734" s="10">
        <v>0.96</v>
      </c>
    </row>
    <row r="735" spans="1:119" x14ac:dyDescent="0.25">
      <c r="A735" s="10">
        <v>811</v>
      </c>
      <c r="B735" s="10" t="s">
        <v>132</v>
      </c>
      <c r="C735" s="10">
        <v>0.19</v>
      </c>
      <c r="D735" s="10">
        <v>0.08</v>
      </c>
      <c r="E735" s="10">
        <v>3.2</v>
      </c>
      <c r="F735" s="10">
        <v>36.79</v>
      </c>
      <c r="G735" s="10">
        <v>0.92</v>
      </c>
      <c r="H735" s="10">
        <v>0.21</v>
      </c>
      <c r="I735" s="10">
        <v>0.09</v>
      </c>
      <c r="J735" s="10">
        <v>3.68</v>
      </c>
      <c r="K735" s="10">
        <v>35.83</v>
      </c>
      <c r="L735" s="10">
        <v>0.92</v>
      </c>
      <c r="M735" s="10">
        <v>0.23</v>
      </c>
      <c r="N735" s="10">
        <v>0.09</v>
      </c>
      <c r="O735" s="10">
        <v>3.86</v>
      </c>
      <c r="P735" s="10">
        <v>36.46</v>
      </c>
      <c r="Q735" s="10">
        <v>0.92300000000000004</v>
      </c>
      <c r="R735" s="10">
        <v>811</v>
      </c>
      <c r="S735" s="10" t="s">
        <v>132</v>
      </c>
      <c r="T735" s="10">
        <v>-0.09</v>
      </c>
      <c r="U735" s="10">
        <v>-0.04</v>
      </c>
      <c r="V735" s="10">
        <v>-1.5694840472197977</v>
      </c>
      <c r="W735" s="10">
        <v>36.229999999999997</v>
      </c>
      <c r="Y735" s="10">
        <v>-0.1</v>
      </c>
      <c r="Z735" s="10">
        <v>-0.03</v>
      </c>
      <c r="AA735" s="10">
        <v>-1.6692644069071472</v>
      </c>
      <c r="AB735" s="10">
        <v>36.11</v>
      </c>
      <c r="AD735" s="10">
        <v>-0.1</v>
      </c>
      <c r="AE735" s="10">
        <v>-0.03</v>
      </c>
      <c r="AF735" s="10">
        <v>-1.6879624120251213</v>
      </c>
      <c r="AG735" s="10">
        <v>35.71</v>
      </c>
      <c r="AI735" s="10">
        <v>811</v>
      </c>
      <c r="AJ735" s="10" t="s">
        <v>132</v>
      </c>
      <c r="AK735" s="10">
        <v>0.41438175559957896</v>
      </c>
      <c r="AL735" s="10">
        <v>0.12344913716497063</v>
      </c>
      <c r="AM735" s="10">
        <v>6.8201260809894411</v>
      </c>
      <c r="AN735" s="10">
        <v>36.602600724011623</v>
      </c>
      <c r="AO735" s="10">
        <v>0.95837538539459743</v>
      </c>
      <c r="AP735" s="10">
        <v>0.6391578339140771</v>
      </c>
      <c r="AQ735" s="10">
        <v>0.10275709501344552</v>
      </c>
      <c r="AR735" s="10">
        <v>10.331900198769011</v>
      </c>
      <c r="AS735" s="10">
        <v>36.175000710933688</v>
      </c>
      <c r="AT735" s="10">
        <v>0.98732182688890902</v>
      </c>
      <c r="AU735" s="10">
        <v>0.57450337591777001</v>
      </c>
      <c r="AV735" s="10">
        <v>0.13068520788980095</v>
      </c>
      <c r="AW735" s="10">
        <v>9.4201512106483847</v>
      </c>
      <c r="AX735" s="10">
        <v>36.110150172446566</v>
      </c>
      <c r="AY735" s="10">
        <v>0.97509019422349053</v>
      </c>
      <c r="AZ735" s="10">
        <v>811</v>
      </c>
      <c r="BA735" s="10" t="s">
        <v>132</v>
      </c>
      <c r="BB735" s="10">
        <v>0.11263704399784848</v>
      </c>
      <c r="BC735" s="10">
        <v>4.736574055402526E-2</v>
      </c>
      <c r="BD735" s="10">
        <v>1.9425767031056596</v>
      </c>
      <c r="BE735" s="10">
        <v>36.316172892950227</v>
      </c>
      <c r="BF735" s="10">
        <v>0.92181201845228455</v>
      </c>
      <c r="BG735" s="10">
        <v>0.11150556017844608</v>
      </c>
      <c r="BH735" s="10">
        <v>4.6791400877013167E-2</v>
      </c>
      <c r="BI735" s="10">
        <v>1.951319062647753</v>
      </c>
      <c r="BJ735" s="10">
        <v>35.779001293021707</v>
      </c>
      <c r="BK735" s="10">
        <v>0.92210291596283134</v>
      </c>
      <c r="BL735" s="10">
        <v>0.18170030493025505</v>
      </c>
      <c r="BM735" s="10">
        <v>6.4789571093924025E-2</v>
      </c>
      <c r="BN735" s="10">
        <v>3.1129226129650824</v>
      </c>
      <c r="BO735" s="10">
        <v>35.778042614260805</v>
      </c>
      <c r="BP735" s="10">
        <v>0.94191156108810725</v>
      </c>
      <c r="BQ735" s="10">
        <v>811</v>
      </c>
      <c r="BR735" s="10" t="s">
        <v>132</v>
      </c>
      <c r="BS735" s="10">
        <v>0.312</v>
      </c>
      <c r="BT735" s="10">
        <v>9.6000000000000002E-2</v>
      </c>
      <c r="BU735" s="10">
        <v>5.1608068082432688</v>
      </c>
      <c r="BV735" s="10">
        <v>36.518999999999998</v>
      </c>
      <c r="BW735" s="10">
        <v>0.9557790087219501</v>
      </c>
      <c r="BX735" s="10">
        <v>0.378</v>
      </c>
      <c r="BY735" s="10">
        <v>0.112</v>
      </c>
      <c r="BZ735" s="10">
        <v>6.3502018962020905</v>
      </c>
      <c r="CA735" s="10">
        <v>35.844000000000001</v>
      </c>
      <c r="CB735" s="10">
        <v>0.95879811270838722</v>
      </c>
      <c r="CC735" s="10">
        <v>0.55700000000000005</v>
      </c>
      <c r="CD735" s="10">
        <v>0.161</v>
      </c>
      <c r="CE735" s="10">
        <v>9.2584539753870594</v>
      </c>
      <c r="CF735" s="10">
        <v>36.155999999999999</v>
      </c>
      <c r="CG735" s="10">
        <v>0.96067329464616413</v>
      </c>
      <c r="CH735" s="10">
        <v>811</v>
      </c>
      <c r="CI735" s="10" t="s">
        <v>132</v>
      </c>
      <c r="CJ735" s="10">
        <v>0.20699999999999999</v>
      </c>
      <c r="CK735" s="10">
        <v>7.0000000000000007E-2</v>
      </c>
      <c r="CL735" s="10">
        <v>3.3728999942379412</v>
      </c>
      <c r="CM735" s="10">
        <v>37.404000000000003</v>
      </c>
      <c r="CN735" s="10">
        <v>0.94730145668840582</v>
      </c>
      <c r="CO735" s="10">
        <v>0.29099999999999998</v>
      </c>
      <c r="CP735" s="10">
        <v>9.0999999999999998E-2</v>
      </c>
      <c r="CQ735" s="10">
        <v>4.7698738389167268</v>
      </c>
      <c r="CR735" s="10">
        <v>36.905000000000001</v>
      </c>
      <c r="CS735" s="10">
        <v>0.95442160034720058</v>
      </c>
      <c r="CT735" s="10">
        <v>0.23799999999999999</v>
      </c>
      <c r="CU735" s="10">
        <v>7.6999999999999999E-2</v>
      </c>
      <c r="CV735" s="10">
        <v>3.881577010709687</v>
      </c>
      <c r="CW735" s="10">
        <v>37.207000000000001</v>
      </c>
      <c r="CX735" s="10">
        <v>0.95144451855441137</v>
      </c>
      <c r="CY735" s="10">
        <v>847</v>
      </c>
      <c r="CZ735" s="10" t="s">
        <v>312</v>
      </c>
      <c r="DA735" s="10">
        <v>0.81110000000000004</v>
      </c>
      <c r="DB735" s="10">
        <v>0.2944</v>
      </c>
      <c r="DC735" s="10">
        <v>47</v>
      </c>
      <c r="DD735" s="10">
        <v>10.6</v>
      </c>
      <c r="DE735" s="10">
        <v>0.94</v>
      </c>
      <c r="DF735" s="10">
        <v>1.1625000000000001</v>
      </c>
      <c r="DG735" s="10">
        <v>0.4219</v>
      </c>
      <c r="DH735" s="10">
        <v>68</v>
      </c>
      <c r="DI735" s="10">
        <v>10.5</v>
      </c>
      <c r="DJ735" s="10">
        <v>0.94</v>
      </c>
      <c r="DK735" s="10">
        <v>1.1006</v>
      </c>
      <c r="DL735" s="10">
        <v>0.39950000000000002</v>
      </c>
      <c r="DM735" s="10">
        <v>65</v>
      </c>
      <c r="DN735" s="10">
        <v>10.4</v>
      </c>
      <c r="DO735" s="10">
        <v>0.94</v>
      </c>
    </row>
    <row r="736" spans="1:119" x14ac:dyDescent="0.25">
      <c r="A736" s="10">
        <v>812</v>
      </c>
      <c r="B736" s="10" t="s">
        <v>133</v>
      </c>
      <c r="C736" s="10">
        <v>-0.31</v>
      </c>
      <c r="D736" s="10">
        <v>-0.17</v>
      </c>
      <c r="E736" s="10">
        <v>5.6</v>
      </c>
      <c r="F736" s="10">
        <v>36.79</v>
      </c>
      <c r="G736" s="10">
        <v>0.874</v>
      </c>
      <c r="H736" s="10">
        <v>-0.36</v>
      </c>
      <c r="I736" s="10">
        <v>-0.19</v>
      </c>
      <c r="J736" s="10">
        <v>6.6</v>
      </c>
      <c r="K736" s="10">
        <v>35.83</v>
      </c>
      <c r="L736" s="10">
        <v>0.88400000000000001</v>
      </c>
      <c r="M736" s="10">
        <v>-0.43</v>
      </c>
      <c r="N736" s="10">
        <v>-0.22</v>
      </c>
      <c r="O736" s="10">
        <v>7.64</v>
      </c>
      <c r="P736" s="10">
        <v>36.46</v>
      </c>
      <c r="Q736" s="10">
        <v>0.88900000000000001</v>
      </c>
      <c r="R736" s="10">
        <v>812</v>
      </c>
      <c r="S736" s="10" t="s">
        <v>133</v>
      </c>
      <c r="T736" s="10">
        <v>0.2</v>
      </c>
      <c r="U736" s="10">
        <v>0.1</v>
      </c>
      <c r="V736" s="10">
        <v>3.5633299716693507</v>
      </c>
      <c r="W736" s="10">
        <v>36.229999999999997</v>
      </c>
      <c r="Y736" s="10">
        <v>0.3</v>
      </c>
      <c r="Z736" s="10">
        <v>0.1</v>
      </c>
      <c r="AA736" s="10">
        <v>5.0560561017738967</v>
      </c>
      <c r="AB736" s="10">
        <v>36.11</v>
      </c>
      <c r="AD736" s="10">
        <v>0.3</v>
      </c>
      <c r="AE736" s="10">
        <v>0.1</v>
      </c>
      <c r="AF736" s="10">
        <v>5.1126907262687027</v>
      </c>
      <c r="AG736" s="10">
        <v>35.71</v>
      </c>
      <c r="AI736" s="10">
        <v>812</v>
      </c>
      <c r="AJ736" s="10" t="s">
        <v>133</v>
      </c>
      <c r="AK736" s="10">
        <v>-0.89755743949385036</v>
      </c>
      <c r="AL736" s="10">
        <v>-0.30216110118473721</v>
      </c>
      <c r="AM736" s="10">
        <v>-14.938328933949073</v>
      </c>
      <c r="AN736" s="10">
        <v>36.602601550320188</v>
      </c>
      <c r="AO736" s="10">
        <v>0.94773659689394074</v>
      </c>
      <c r="AP736" s="10">
        <v>-1.0946309011544402</v>
      </c>
      <c r="AQ736" s="10">
        <v>-0.20225799340578288</v>
      </c>
      <c r="AR736" s="10">
        <v>-17.765948304785528</v>
      </c>
      <c r="AS736" s="10">
        <v>36.175001406870031</v>
      </c>
      <c r="AT736" s="10">
        <v>0.98335453705137699</v>
      </c>
      <c r="AU736" s="10">
        <v>-1.1947755321710405</v>
      </c>
      <c r="AV736" s="10">
        <v>-0.30415778415700068</v>
      </c>
      <c r="AW736" s="10">
        <v>-19.712056582643253</v>
      </c>
      <c r="AX736" s="10">
        <v>36.110151059119246</v>
      </c>
      <c r="AY736" s="10">
        <v>0.96909075487173824</v>
      </c>
      <c r="AZ736" s="10">
        <v>812</v>
      </c>
      <c r="BA736" s="10" t="s">
        <v>133</v>
      </c>
      <c r="BB736" s="10">
        <v>-0.27144897823278941</v>
      </c>
      <c r="BC736" s="10">
        <v>-0.14878183915280571</v>
      </c>
      <c r="BD736" s="10">
        <v>-4.9211737556429167</v>
      </c>
      <c r="BE736" s="10">
        <v>36.316173212494</v>
      </c>
      <c r="BF736" s="10">
        <v>0.8769176387906833</v>
      </c>
      <c r="BG736" s="10">
        <v>-0.28510400905162231</v>
      </c>
      <c r="BH736" s="10">
        <v>-0.15422594787347138</v>
      </c>
      <c r="BI736" s="10">
        <v>-5.230586576439924</v>
      </c>
      <c r="BJ736" s="10">
        <v>35.779001613430133</v>
      </c>
      <c r="BK736" s="10">
        <v>0.87955719231393525</v>
      </c>
      <c r="BL736" s="10">
        <v>-0.35529835422590261</v>
      </c>
      <c r="BM736" s="10">
        <v>-0.17222218854288157</v>
      </c>
      <c r="BN736" s="10">
        <v>-6.3715079626085567</v>
      </c>
      <c r="BO736" s="10">
        <v>35.77804305792526</v>
      </c>
      <c r="BP736" s="10">
        <v>0.89985753140959213</v>
      </c>
      <c r="BQ736" s="10">
        <v>812</v>
      </c>
      <c r="BR736" s="10" t="s">
        <v>133</v>
      </c>
      <c r="BS736" s="10">
        <v>-0.86</v>
      </c>
      <c r="BT736" s="10">
        <v>-0.34200000000000003</v>
      </c>
      <c r="BU736" s="10">
        <v>-14.631889233450616</v>
      </c>
      <c r="BV736" s="10">
        <v>36.518999999999998</v>
      </c>
      <c r="BW736" s="10">
        <v>0.92921998637935288</v>
      </c>
      <c r="BX736" s="10">
        <v>-0.81100000000000005</v>
      </c>
      <c r="BY736" s="10">
        <v>-0.313</v>
      </c>
      <c r="BZ736" s="10">
        <v>-14.002150510651322</v>
      </c>
      <c r="CA736" s="10">
        <v>35.844000000000001</v>
      </c>
      <c r="CB736" s="10">
        <v>0.93292990930211206</v>
      </c>
      <c r="CC736" s="10">
        <v>-1.0569999999999999</v>
      </c>
      <c r="CD736" s="10">
        <v>-0.39300000000000002</v>
      </c>
      <c r="CE736" s="10">
        <v>-18.007399061100365</v>
      </c>
      <c r="CF736" s="10">
        <v>36.155999999999999</v>
      </c>
      <c r="CG736" s="10">
        <v>0.93730944469959121</v>
      </c>
      <c r="CH736" s="10">
        <v>812</v>
      </c>
      <c r="CI736" s="10" t="s">
        <v>133</v>
      </c>
      <c r="CJ736" s="10">
        <v>-0.36799999999999999</v>
      </c>
      <c r="CK736" s="10">
        <v>-0.16900000000000001</v>
      </c>
      <c r="CL736" s="10">
        <v>-6.2506241620939953</v>
      </c>
      <c r="CM736" s="10">
        <v>37.404000000000003</v>
      </c>
      <c r="CN736" s="10">
        <v>0.90875278868449938</v>
      </c>
      <c r="CO736" s="10">
        <v>-0.45200000000000001</v>
      </c>
      <c r="CP736" s="10">
        <v>-0.189</v>
      </c>
      <c r="CQ736" s="10">
        <v>-7.6644748267791281</v>
      </c>
      <c r="CR736" s="10">
        <v>36.905000000000001</v>
      </c>
      <c r="CS736" s="10">
        <v>0.92259308597638423</v>
      </c>
      <c r="CT736" s="10">
        <v>-0.39800000000000002</v>
      </c>
      <c r="CU736" s="10">
        <v>-0.17599999999999999</v>
      </c>
      <c r="CV736" s="10">
        <v>-6.7527671485678393</v>
      </c>
      <c r="CW736" s="10">
        <v>37.207000000000001</v>
      </c>
      <c r="CX736" s="10">
        <v>0.9145680300516551</v>
      </c>
      <c r="CY736" s="10">
        <v>848</v>
      </c>
      <c r="CZ736" s="10" t="s">
        <v>139</v>
      </c>
      <c r="DA736" s="10">
        <v>-0.53200000000000003</v>
      </c>
      <c r="DB736" s="10">
        <v>-0.11899999999999999</v>
      </c>
      <c r="DC736" s="10">
        <v>-8.1340940187570556</v>
      </c>
      <c r="DD736" s="10">
        <v>38.694000000000003</v>
      </c>
      <c r="DE736" s="10">
        <v>0.97588398213042227</v>
      </c>
      <c r="DF736" s="10">
        <v>-0.621</v>
      </c>
      <c r="DG736" s="10">
        <v>-0.13100000000000001</v>
      </c>
      <c r="DH736" s="10">
        <v>-9.8940211130659232</v>
      </c>
      <c r="DI736" s="10">
        <v>37.034999999999997</v>
      </c>
      <c r="DJ736" s="10">
        <v>0.97846611664905436</v>
      </c>
      <c r="DK736" s="10">
        <v>-0.65700000000000003</v>
      </c>
      <c r="DL736" s="10">
        <v>-0.13500000000000001</v>
      </c>
      <c r="DM736" s="10">
        <v>-10.737393846051289</v>
      </c>
      <c r="DN736" s="10">
        <v>36.064999999999998</v>
      </c>
      <c r="DO736" s="10">
        <v>0.97953491863430298</v>
      </c>
    </row>
    <row r="737" spans="1:119" x14ac:dyDescent="0.25">
      <c r="A737" s="10">
        <v>813</v>
      </c>
      <c r="B737" s="10" t="s">
        <v>8</v>
      </c>
      <c r="R737" s="10">
        <v>813</v>
      </c>
      <c r="S737" s="10" t="s">
        <v>8</v>
      </c>
      <c r="AI737" s="10">
        <v>813</v>
      </c>
      <c r="AJ737" s="10" t="s">
        <v>8</v>
      </c>
      <c r="AZ737" s="10">
        <v>813</v>
      </c>
      <c r="BA737" s="10" t="s">
        <v>8</v>
      </c>
      <c r="BQ737" s="10">
        <v>813</v>
      </c>
      <c r="BR737" s="10" t="s">
        <v>8</v>
      </c>
      <c r="CH737" s="10">
        <v>813</v>
      </c>
      <c r="CI737" s="10" t="s">
        <v>8</v>
      </c>
      <c r="CY737" s="10">
        <v>849</v>
      </c>
      <c r="CZ737" s="10" t="s">
        <v>8</v>
      </c>
      <c r="DA737" s="10">
        <v>0.53200000000000003</v>
      </c>
      <c r="DB737" s="10">
        <v>0.11899999999999999</v>
      </c>
      <c r="DC737" s="10">
        <v>8.1340940187570556</v>
      </c>
      <c r="DD737" s="10">
        <v>38.694000000000003</v>
      </c>
      <c r="DE737" s="10">
        <v>0.97588398213042227</v>
      </c>
      <c r="DF737" s="10">
        <v>0.621</v>
      </c>
      <c r="DG737" s="10">
        <v>0.13100000000000001</v>
      </c>
      <c r="DH737" s="10">
        <v>9.8940211130659232</v>
      </c>
      <c r="DI737" s="10">
        <v>37.034999999999997</v>
      </c>
      <c r="DJ737" s="10">
        <v>0.97846611664905436</v>
      </c>
      <c r="DK737" s="10">
        <v>0.65700000000000003</v>
      </c>
      <c r="DL737" s="10">
        <v>0.13500000000000001</v>
      </c>
      <c r="DM737" s="10">
        <v>10.737393846051289</v>
      </c>
      <c r="DN737" s="10">
        <v>36.064999999999998</v>
      </c>
      <c r="DO737" s="10">
        <v>0.97953491863430298</v>
      </c>
    </row>
    <row r="738" spans="1:119" x14ac:dyDescent="0.25">
      <c r="A738" s="10">
        <v>814</v>
      </c>
      <c r="B738" s="10" t="s">
        <v>9</v>
      </c>
      <c r="C738" s="10">
        <v>0.12</v>
      </c>
      <c r="D738" s="10">
        <v>0.09</v>
      </c>
      <c r="E738" s="10">
        <v>2.44</v>
      </c>
      <c r="F738" s="10">
        <v>36.79</v>
      </c>
      <c r="G738" s="10">
        <v>0.79900000000000004</v>
      </c>
      <c r="H738" s="10">
        <v>0.15</v>
      </c>
      <c r="I738" s="10">
        <v>0.1</v>
      </c>
      <c r="J738" s="10">
        <v>2.95</v>
      </c>
      <c r="K738" s="10">
        <v>35.83</v>
      </c>
      <c r="L738" s="10">
        <v>0.83</v>
      </c>
      <c r="M738" s="10">
        <v>0.2</v>
      </c>
      <c r="N738" s="10">
        <v>0.13</v>
      </c>
      <c r="O738" s="10">
        <v>3.8</v>
      </c>
      <c r="P738" s="10">
        <v>36.46</v>
      </c>
      <c r="Q738" s="10">
        <v>0.84899999999999998</v>
      </c>
      <c r="R738" s="10">
        <v>814</v>
      </c>
      <c r="S738" s="10" t="s">
        <v>9</v>
      </c>
      <c r="T738" s="10">
        <v>0.11</v>
      </c>
      <c r="U738" s="10">
        <v>0.06</v>
      </c>
      <c r="V738" s="10">
        <v>1.9967369964311994</v>
      </c>
      <c r="W738" s="10">
        <v>36.229999999999997</v>
      </c>
      <c r="Y738" s="10">
        <v>0.2</v>
      </c>
      <c r="Z738" s="10">
        <v>7.0000000000000007E-2</v>
      </c>
      <c r="AA738" s="10">
        <v>3.3879348847969295</v>
      </c>
      <c r="AB738" s="10">
        <v>36.11</v>
      </c>
      <c r="AD738" s="10">
        <v>0.2</v>
      </c>
      <c r="AE738" s="10">
        <v>7.0000000000000007E-2</v>
      </c>
      <c r="AF738" s="10">
        <v>3.4258843094376119</v>
      </c>
      <c r="AG738" s="10">
        <v>35.71</v>
      </c>
      <c r="AI738" s="10">
        <v>814</v>
      </c>
      <c r="AJ738" s="10" t="s">
        <v>9</v>
      </c>
      <c r="AK738" s="10">
        <v>0.48317568396349492</v>
      </c>
      <c r="AL738" s="10">
        <v>0.17871193102356783</v>
      </c>
      <c r="AM738" s="10">
        <v>8.1259692446708058</v>
      </c>
      <c r="AN738" s="10">
        <v>36.602601550320188</v>
      </c>
      <c r="AO738" s="10">
        <v>0.93790168101877092</v>
      </c>
      <c r="AP738" s="10">
        <v>0.45547306710681856</v>
      </c>
      <c r="AQ738" s="10">
        <v>9.9500818791095347E-2</v>
      </c>
      <c r="AR738" s="10">
        <v>7.4407508085817131</v>
      </c>
      <c r="AS738" s="10">
        <v>36.175001406870031</v>
      </c>
      <c r="AT738" s="10">
        <v>0.97695994291043919</v>
      </c>
      <c r="AU738" s="10">
        <v>0.62027215623739762</v>
      </c>
      <c r="AV738" s="10">
        <v>0.17347251182510467</v>
      </c>
      <c r="AW738" s="10">
        <v>10.297819656833369</v>
      </c>
      <c r="AX738" s="10">
        <v>36.110151059119246</v>
      </c>
      <c r="AY738" s="10">
        <v>0.96304608897035393</v>
      </c>
      <c r="AZ738" s="10">
        <v>814</v>
      </c>
      <c r="BA738" s="10" t="s">
        <v>9</v>
      </c>
      <c r="BB738" s="10">
        <v>0.15881193424651927</v>
      </c>
      <c r="BC738" s="10">
        <v>0.10141609549821953</v>
      </c>
      <c r="BD738" s="10">
        <v>2.9956629637606151</v>
      </c>
      <c r="BE738" s="10">
        <v>36.316173212494</v>
      </c>
      <c r="BF738" s="10">
        <v>0.84280960998350019</v>
      </c>
      <c r="BG738" s="10">
        <v>0.17359844882737699</v>
      </c>
      <c r="BH738" s="10">
        <v>0.10743454528458805</v>
      </c>
      <c r="BI738" s="10">
        <v>3.2943347811776942</v>
      </c>
      <c r="BJ738" s="10">
        <v>35.779001613430133</v>
      </c>
      <c r="BK738" s="10">
        <v>0.85033345034225394</v>
      </c>
      <c r="BL738" s="10">
        <v>0.17359804935321069</v>
      </c>
      <c r="BM738" s="10">
        <v>0.10743260923056935</v>
      </c>
      <c r="BN738" s="10">
        <v>3.294401119677711</v>
      </c>
      <c r="BO738" s="10">
        <v>35.77804305792526</v>
      </c>
      <c r="BP738" s="10">
        <v>0.85033715209136973</v>
      </c>
      <c r="BQ738" s="10">
        <v>814</v>
      </c>
      <c r="BR738" s="10" t="s">
        <v>9</v>
      </c>
      <c r="BS738" s="10">
        <v>0.54800000000000004</v>
      </c>
      <c r="BT738" s="10">
        <v>0.246</v>
      </c>
      <c r="BU738" s="10">
        <v>9.4965486402822865</v>
      </c>
      <c r="BV738" s="10">
        <v>36.518999999999998</v>
      </c>
      <c r="BW738" s="10">
        <v>0.91229492176490457</v>
      </c>
      <c r="BX738" s="10">
        <v>0.433</v>
      </c>
      <c r="BY738" s="10">
        <v>0.20100000000000001</v>
      </c>
      <c r="BZ738" s="10">
        <v>7.6892775647026612</v>
      </c>
      <c r="CA738" s="10">
        <v>35.844000000000001</v>
      </c>
      <c r="CB738" s="10">
        <v>0.90703754076412668</v>
      </c>
      <c r="CC738" s="10">
        <v>0.5</v>
      </c>
      <c r="CD738" s="10">
        <v>0.23200000000000001</v>
      </c>
      <c r="CE738" s="10">
        <v>8.8017703590223473</v>
      </c>
      <c r="CF738" s="10">
        <v>36.155999999999999</v>
      </c>
      <c r="CG738" s="10">
        <v>0.90710793452986627</v>
      </c>
      <c r="CH738" s="10">
        <v>814</v>
      </c>
      <c r="CI738" s="10" t="s">
        <v>9</v>
      </c>
      <c r="CJ738" s="10">
        <v>0.161</v>
      </c>
      <c r="CK738" s="10">
        <v>9.9000000000000005E-2</v>
      </c>
      <c r="CL738" s="10">
        <v>2.9173545141646424</v>
      </c>
      <c r="CM738" s="10">
        <v>37.404000000000003</v>
      </c>
      <c r="CN738" s="10">
        <v>0.851839928417923</v>
      </c>
      <c r="CO738" s="10">
        <v>0.16</v>
      </c>
      <c r="CP738" s="10">
        <v>9.8000000000000004E-2</v>
      </c>
      <c r="CQ738" s="10">
        <v>2.9352842829298424</v>
      </c>
      <c r="CR738" s="10">
        <v>36.905000000000001</v>
      </c>
      <c r="CS738" s="10">
        <v>0.85275441484345071</v>
      </c>
      <c r="CT738" s="10">
        <v>0.161</v>
      </c>
      <c r="CU738" s="10">
        <v>9.9000000000000005E-2</v>
      </c>
      <c r="CV738" s="10">
        <v>2.9328010387242802</v>
      </c>
      <c r="CW738" s="10">
        <v>37.207000000000001</v>
      </c>
      <c r="CX738" s="10">
        <v>0.851839928417923</v>
      </c>
      <c r="CY738" s="10">
        <v>850</v>
      </c>
      <c r="CZ738" s="10" t="s">
        <v>9</v>
      </c>
    </row>
    <row r="739" spans="1:119" x14ac:dyDescent="0.25">
      <c r="A739" s="10">
        <v>815</v>
      </c>
      <c r="B739" s="10" t="s">
        <v>10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815</v>
      </c>
      <c r="S739" s="10" t="s">
        <v>10</v>
      </c>
      <c r="AI739" s="10">
        <v>815</v>
      </c>
      <c r="AJ739" s="10" t="s">
        <v>10</v>
      </c>
      <c r="AZ739" s="10">
        <v>815</v>
      </c>
      <c r="BA739" s="10" t="s">
        <v>10</v>
      </c>
      <c r="BQ739" s="10">
        <v>815</v>
      </c>
      <c r="BR739" s="10" t="s">
        <v>10</v>
      </c>
      <c r="CH739" s="10">
        <v>815</v>
      </c>
      <c r="CI739" s="10" t="s">
        <v>10</v>
      </c>
      <c r="CY739" s="10">
        <v>851</v>
      </c>
      <c r="CZ739" s="10" t="s">
        <v>10</v>
      </c>
      <c r="DA739" s="10">
        <v>0.52200000000000002</v>
      </c>
      <c r="DB739" s="10">
        <v>7.4999999999999997E-2</v>
      </c>
      <c r="DC739" s="10">
        <v>28.997299999999999</v>
      </c>
      <c r="DD739" s="10">
        <v>10.5</v>
      </c>
      <c r="DE739" s="10">
        <v>0.99</v>
      </c>
      <c r="DF739" s="10">
        <v>0.61199999999999999</v>
      </c>
      <c r="DG739" s="10">
        <v>8.7999999999999995E-2</v>
      </c>
      <c r="DH739" s="10">
        <v>33.997399999999999</v>
      </c>
      <c r="DI739" s="10">
        <v>10.5</v>
      </c>
      <c r="DJ739" s="10">
        <v>0.99</v>
      </c>
      <c r="DK739" s="10">
        <v>0.64800000000000002</v>
      </c>
      <c r="DL739" s="10">
        <v>9.2999999999999999E-2</v>
      </c>
      <c r="DM739" s="10">
        <v>35.995800000000003</v>
      </c>
      <c r="DN739" s="10">
        <v>10.5</v>
      </c>
      <c r="DO739" s="10">
        <v>0.99</v>
      </c>
    </row>
    <row r="740" spans="1:119" x14ac:dyDescent="0.25">
      <c r="A740" s="10">
        <v>816</v>
      </c>
      <c r="B740" s="10" t="s">
        <v>11</v>
      </c>
      <c r="C740" s="10">
        <v>0.12</v>
      </c>
      <c r="D740" s="10">
        <v>0.05</v>
      </c>
      <c r="E740" s="10">
        <v>6.98</v>
      </c>
      <c r="F740" s="10">
        <v>10.6</v>
      </c>
      <c r="G740" s="10">
        <v>0.91</v>
      </c>
      <c r="H740" s="10">
        <v>0.14000000000000001</v>
      </c>
      <c r="I740" s="10">
        <v>7.0000000000000007E-2</v>
      </c>
      <c r="J740" s="10">
        <v>8.74</v>
      </c>
      <c r="K740" s="10">
        <v>10.5</v>
      </c>
      <c r="L740" s="10">
        <v>0.91</v>
      </c>
      <c r="M740" s="10">
        <v>0.2</v>
      </c>
      <c r="N740" s="10">
        <v>0.09</v>
      </c>
      <c r="O740" s="10">
        <v>12</v>
      </c>
      <c r="P740" s="10">
        <v>10.4</v>
      </c>
      <c r="Q740" s="10">
        <v>0.91</v>
      </c>
      <c r="R740" s="10">
        <v>816</v>
      </c>
      <c r="S740" s="10" t="s">
        <v>11</v>
      </c>
      <c r="T740" s="10">
        <v>0.1</v>
      </c>
      <c r="U740" s="10">
        <v>0.02</v>
      </c>
      <c r="V740" s="10">
        <v>0</v>
      </c>
      <c r="W740" s="10">
        <v>10.5</v>
      </c>
      <c r="Y740" s="10">
        <v>0.2</v>
      </c>
      <c r="Z740" s="10">
        <v>0.03</v>
      </c>
      <c r="AA740" s="10">
        <v>0</v>
      </c>
      <c r="AB740" s="10">
        <v>10.5</v>
      </c>
      <c r="AD740" s="10">
        <v>0.2</v>
      </c>
      <c r="AE740" s="10">
        <v>0.03</v>
      </c>
      <c r="AF740" s="10">
        <v>0</v>
      </c>
      <c r="AG740" s="10">
        <v>10.4</v>
      </c>
      <c r="AI740" s="10">
        <v>816</v>
      </c>
      <c r="AJ740" s="10" t="s">
        <v>11</v>
      </c>
      <c r="AK740" s="10">
        <v>0.47478472435768876</v>
      </c>
      <c r="AL740" s="10">
        <v>0.13549371345667277</v>
      </c>
      <c r="AM740" s="10">
        <v>0</v>
      </c>
      <c r="AN740" s="10">
        <v>10.5</v>
      </c>
      <c r="AO740" s="10">
        <v>0</v>
      </c>
      <c r="AP740" s="10">
        <v>0.4473411095121414</v>
      </c>
      <c r="AQ740" s="10">
        <v>5.7876851554447821E-2</v>
      </c>
      <c r="AR740" s="10">
        <v>0</v>
      </c>
      <c r="AS740" s="10">
        <v>10.5</v>
      </c>
      <c r="AT740" s="10">
        <v>0</v>
      </c>
      <c r="AU740" s="10">
        <v>0.61175938670675789</v>
      </c>
      <c r="AV740" s="10">
        <v>0.12822179068713901</v>
      </c>
      <c r="AW740" s="10">
        <v>0</v>
      </c>
      <c r="AX740" s="10">
        <v>10.3</v>
      </c>
      <c r="AY740" s="10">
        <v>0</v>
      </c>
      <c r="AZ740" s="10">
        <v>816</v>
      </c>
      <c r="BA740" s="10" t="s">
        <v>11</v>
      </c>
      <c r="BB740" s="10">
        <v>0.15100000000023792</v>
      </c>
      <c r="BC740" s="10">
        <v>6.3000004900318762E-2</v>
      </c>
      <c r="BD740" s="10">
        <v>9</v>
      </c>
      <c r="BE740" s="10">
        <v>10.5</v>
      </c>
      <c r="BF740" s="10">
        <v>0</v>
      </c>
      <c r="BG740" s="10">
        <v>0.16599999998813969</v>
      </c>
      <c r="BH740" s="10">
        <v>7.0000006677420512E-2</v>
      </c>
      <c r="BI740" s="10">
        <v>10</v>
      </c>
      <c r="BJ740" s="10">
        <v>10.4</v>
      </c>
      <c r="BK740" s="10">
        <v>0</v>
      </c>
      <c r="BL740" s="10">
        <v>0.1660000000003943</v>
      </c>
      <c r="BM740" s="10">
        <v>7.000000596799863E-2</v>
      </c>
      <c r="BN740" s="10">
        <v>10</v>
      </c>
      <c r="BO740" s="10">
        <v>10.4</v>
      </c>
      <c r="BP740" s="10">
        <v>0</v>
      </c>
      <c r="BQ740" s="10">
        <v>816</v>
      </c>
      <c r="BR740" s="10" t="s">
        <v>11</v>
      </c>
      <c r="BS740" s="10">
        <v>0.53900000000000003</v>
      </c>
      <c r="BT740" s="10">
        <v>0.20100000000000001</v>
      </c>
      <c r="BU740" s="10">
        <v>31.935099999999998</v>
      </c>
      <c r="BV740" s="10">
        <v>10.4</v>
      </c>
      <c r="BW740" s="10">
        <v>0.93700000000000006</v>
      </c>
      <c r="BX740" s="10">
        <v>0.42499999999999999</v>
      </c>
      <c r="BY740" s="10">
        <v>0.16</v>
      </c>
      <c r="BZ740" s="10">
        <v>24.970099999999999</v>
      </c>
      <c r="CA740" s="10">
        <v>10.5</v>
      </c>
      <c r="CB740" s="10">
        <v>0.93600000000000005</v>
      </c>
      <c r="CC740" s="10">
        <v>0.49199999999999999</v>
      </c>
      <c r="CD740" s="10">
        <v>0.189</v>
      </c>
      <c r="CE740" s="10">
        <v>28.980399999999999</v>
      </c>
      <c r="CF740" s="10">
        <v>10.5</v>
      </c>
      <c r="CG740" s="10">
        <v>0.93300000000000005</v>
      </c>
      <c r="CH740" s="10">
        <v>816</v>
      </c>
      <c r="CI740" s="10" t="s">
        <v>11</v>
      </c>
      <c r="CJ740" s="10">
        <v>0.152</v>
      </c>
      <c r="CK740" s="10">
        <v>5.8000000000000003E-2</v>
      </c>
      <c r="CL740" s="10">
        <v>8.9456000000000007</v>
      </c>
      <c r="CM740" s="10">
        <v>10.5</v>
      </c>
      <c r="CN740" s="10">
        <v>0.93400000000000005</v>
      </c>
      <c r="CO740" s="10">
        <v>0.152</v>
      </c>
      <c r="CP740" s="10">
        <v>5.8000000000000003E-2</v>
      </c>
      <c r="CQ740" s="10">
        <v>8.9456000000000007</v>
      </c>
      <c r="CR740" s="10">
        <v>10.5</v>
      </c>
      <c r="CS740" s="10">
        <v>0.93400000000000005</v>
      </c>
      <c r="CT740" s="10">
        <v>0.152</v>
      </c>
      <c r="CU740" s="10">
        <v>5.8000000000000003E-2</v>
      </c>
      <c r="CV740" s="10">
        <v>8.9456000000000007</v>
      </c>
      <c r="CW740" s="10">
        <v>10.5</v>
      </c>
      <c r="CX740" s="10">
        <v>0.93400000000000005</v>
      </c>
      <c r="CY740" s="10">
        <v>852</v>
      </c>
      <c r="CZ740" s="10" t="s">
        <v>11</v>
      </c>
    </row>
    <row r="741" spans="1:119" x14ac:dyDescent="0.25">
      <c r="A741" s="10">
        <v>817</v>
      </c>
      <c r="B741" s="10" t="s">
        <v>285</v>
      </c>
      <c r="C741" s="10">
        <v>0.05</v>
      </c>
      <c r="D741" s="10">
        <v>0.02</v>
      </c>
      <c r="E741" s="10">
        <v>3.1</v>
      </c>
      <c r="F741" s="10">
        <v>10.6</v>
      </c>
      <c r="G741" s="10">
        <v>0.92</v>
      </c>
      <c r="H741" s="10">
        <v>0.08</v>
      </c>
      <c r="I741" s="10">
        <v>0.03</v>
      </c>
      <c r="J741" s="10">
        <v>4.5599999999999996</v>
      </c>
      <c r="K741" s="10">
        <v>10.5</v>
      </c>
      <c r="L741" s="10">
        <v>0.92</v>
      </c>
      <c r="M741" s="10">
        <v>0.13</v>
      </c>
      <c r="N741" s="10">
        <v>0.06</v>
      </c>
      <c r="O741" s="10">
        <v>8</v>
      </c>
      <c r="P741" s="10">
        <v>10.4</v>
      </c>
      <c r="Q741" s="10">
        <v>0.92</v>
      </c>
      <c r="R741" s="10">
        <v>817</v>
      </c>
      <c r="S741" s="10" t="s">
        <v>285</v>
      </c>
      <c r="T741" s="10">
        <v>1.7399999999999999E-2</v>
      </c>
      <c r="U741" s="10">
        <v>4.4000000000000003E-3</v>
      </c>
      <c r="V741" s="10">
        <v>0.98740000000000006</v>
      </c>
      <c r="W741" s="10">
        <v>10.5</v>
      </c>
      <c r="Y741" s="10">
        <v>7.6899999999999996E-2</v>
      </c>
      <c r="Z741" s="10">
        <v>1.24E-2</v>
      </c>
      <c r="AA741" s="10">
        <v>4.2842000000000002</v>
      </c>
      <c r="AB741" s="10">
        <v>10.5</v>
      </c>
      <c r="AD741" s="10">
        <v>3.8100000000000002E-2</v>
      </c>
      <c r="AE741" s="10">
        <v>6.3E-3</v>
      </c>
      <c r="AF741" s="10">
        <v>2.1454</v>
      </c>
      <c r="AG741" s="10">
        <v>10.4</v>
      </c>
      <c r="AI741" s="10">
        <v>817</v>
      </c>
      <c r="AJ741" s="10" t="s">
        <v>285</v>
      </c>
      <c r="AK741" s="10">
        <v>0.32829999999999998</v>
      </c>
      <c r="AL741" s="10">
        <v>9.3299999999999994E-2</v>
      </c>
      <c r="AM741" s="10">
        <v>18.766500000000001</v>
      </c>
      <c r="AN741" s="10">
        <v>10.5</v>
      </c>
      <c r="AO741" s="10">
        <v>0.96</v>
      </c>
      <c r="AP741" s="10">
        <v>0.20449999999999999</v>
      </c>
      <c r="AQ741" s="10">
        <v>2.5499999999999998E-2</v>
      </c>
      <c r="AR741" s="10">
        <v>11.3317</v>
      </c>
      <c r="AS741" s="10">
        <v>10.5</v>
      </c>
      <c r="AT741" s="10">
        <v>0.99</v>
      </c>
      <c r="AU741" s="10">
        <v>0.45069999999999999</v>
      </c>
      <c r="AV741" s="10">
        <v>9.4200000000000006E-2</v>
      </c>
      <c r="AW741" s="10">
        <v>25.808900000000001</v>
      </c>
      <c r="AX741" s="10">
        <v>10.3</v>
      </c>
      <c r="AY741" s="10">
        <v>0.98</v>
      </c>
      <c r="AZ741" s="10">
        <v>817</v>
      </c>
      <c r="BA741" s="10" t="s">
        <v>285</v>
      </c>
      <c r="BB741" s="10">
        <v>3.3500000000000002E-2</v>
      </c>
      <c r="BC741" s="10">
        <v>1.43E-2</v>
      </c>
      <c r="BD741" s="10">
        <v>2</v>
      </c>
      <c r="BE741" s="10">
        <v>10.5</v>
      </c>
      <c r="BF741" s="10">
        <v>0.92</v>
      </c>
      <c r="BG741" s="10">
        <v>4.9700000000000001E-2</v>
      </c>
      <c r="BH741" s="10">
        <v>2.12E-2</v>
      </c>
      <c r="BI741" s="10">
        <v>3</v>
      </c>
      <c r="BJ741" s="10">
        <v>10.4</v>
      </c>
      <c r="BK741" s="10">
        <v>0.92</v>
      </c>
      <c r="BL741" s="10">
        <v>4.9700000000000001E-2</v>
      </c>
      <c r="BM741" s="10">
        <v>2.12E-2</v>
      </c>
      <c r="BN741" s="10">
        <v>3</v>
      </c>
      <c r="BO741" s="10">
        <v>10.4</v>
      </c>
      <c r="BP741" s="10">
        <v>0.92</v>
      </c>
      <c r="BQ741" s="10">
        <v>817</v>
      </c>
      <c r="BR741" s="10" t="s">
        <v>285</v>
      </c>
      <c r="BS741" s="10">
        <v>0.42330000000000001</v>
      </c>
      <c r="BT741" s="10">
        <v>0.15359999999999999</v>
      </c>
      <c r="BU741" s="10">
        <v>25</v>
      </c>
      <c r="BV741" s="10">
        <v>10.4</v>
      </c>
      <c r="BW741" s="10">
        <v>0.94</v>
      </c>
      <c r="BX741" s="10">
        <v>0.30769999999999997</v>
      </c>
      <c r="BY741" s="10">
        <v>0.11169999999999999</v>
      </c>
      <c r="BZ741" s="10">
        <v>18</v>
      </c>
      <c r="CA741" s="10">
        <v>10.5</v>
      </c>
      <c r="CB741" s="10">
        <v>0.94</v>
      </c>
      <c r="CC741" s="10">
        <v>0.34189999999999998</v>
      </c>
      <c r="CD741" s="10">
        <v>0.1241</v>
      </c>
      <c r="CE741" s="10">
        <v>20</v>
      </c>
      <c r="CF741" s="10">
        <v>10.5</v>
      </c>
      <c r="CG741" s="10">
        <v>0.94</v>
      </c>
      <c r="CH741" s="10">
        <v>817</v>
      </c>
      <c r="CI741" s="10" t="s">
        <v>285</v>
      </c>
      <c r="CJ741" s="10">
        <v>5.1299999999999998E-2</v>
      </c>
      <c r="CK741" s="10">
        <v>1.8599999999999998E-2</v>
      </c>
      <c r="CL741" s="10">
        <v>3</v>
      </c>
      <c r="CM741" s="10">
        <v>10.5</v>
      </c>
      <c r="CN741" s="10">
        <v>0.94</v>
      </c>
      <c r="CO741" s="10">
        <v>5.1299999999999998E-2</v>
      </c>
      <c r="CP741" s="10">
        <v>1.8599999999999998E-2</v>
      </c>
      <c r="CQ741" s="10">
        <v>3</v>
      </c>
      <c r="CR741" s="10">
        <v>10.5</v>
      </c>
      <c r="CS741" s="10">
        <v>0.94</v>
      </c>
      <c r="CT741" s="10">
        <v>5.1299999999999998E-2</v>
      </c>
      <c r="CU741" s="10">
        <v>1.8599999999999998E-2</v>
      </c>
      <c r="CV741" s="10">
        <v>3</v>
      </c>
      <c r="CW741" s="10">
        <v>10.5</v>
      </c>
      <c r="CX741" s="10">
        <v>0.94</v>
      </c>
      <c r="CY741" s="10">
        <v>853</v>
      </c>
      <c r="CZ741" s="10" t="s">
        <v>285</v>
      </c>
      <c r="DA741" s="10">
        <v>0.50409999999999999</v>
      </c>
      <c r="DB741" s="10">
        <v>7.1800000000000003E-2</v>
      </c>
      <c r="DC741" s="10">
        <v>28</v>
      </c>
      <c r="DD741" s="10">
        <v>10.5</v>
      </c>
      <c r="DE741" s="10">
        <v>0.99</v>
      </c>
      <c r="DF741" s="10">
        <v>0.59419999999999995</v>
      </c>
      <c r="DG741" s="10">
        <v>8.4699999999999998E-2</v>
      </c>
      <c r="DH741" s="10">
        <v>33</v>
      </c>
      <c r="DI741" s="10">
        <v>10.5</v>
      </c>
      <c r="DJ741" s="10">
        <v>0.99</v>
      </c>
      <c r="DK741" s="10">
        <v>0.63019999999999998</v>
      </c>
      <c r="DL741" s="10">
        <v>8.9800000000000005E-2</v>
      </c>
      <c r="DM741" s="10">
        <v>35</v>
      </c>
      <c r="DN741" s="10">
        <v>10.5</v>
      </c>
      <c r="DO741" s="10">
        <v>0.99</v>
      </c>
    </row>
    <row r="742" spans="1:119" x14ac:dyDescent="0.25">
      <c r="A742" s="10">
        <v>818</v>
      </c>
      <c r="B742" s="10" t="s">
        <v>305</v>
      </c>
      <c r="C742" s="10">
        <v>0.02</v>
      </c>
      <c r="D742" s="10">
        <v>0.01</v>
      </c>
      <c r="E742" s="10">
        <v>1.1599999999999999</v>
      </c>
      <c r="F742" s="10">
        <v>10.6</v>
      </c>
      <c r="G742" s="10">
        <v>0.96</v>
      </c>
      <c r="H742" s="10">
        <v>0.02</v>
      </c>
      <c r="I742" s="10">
        <v>0.01</v>
      </c>
      <c r="J742" s="10">
        <v>1.1399999999999999</v>
      </c>
      <c r="K742" s="10">
        <v>10.5</v>
      </c>
      <c r="L742" s="10">
        <v>0.96</v>
      </c>
      <c r="M742" s="10">
        <v>0.02</v>
      </c>
      <c r="N742" s="10">
        <v>0.01</v>
      </c>
      <c r="O742" s="10">
        <v>1.2</v>
      </c>
      <c r="P742" s="10">
        <v>10.4</v>
      </c>
      <c r="Q742" s="10">
        <v>0.96</v>
      </c>
      <c r="R742" s="10">
        <v>818</v>
      </c>
      <c r="S742" s="10" t="s">
        <v>305</v>
      </c>
      <c r="T742" s="10">
        <v>3.6400000000000002E-2</v>
      </c>
      <c r="U742" s="10">
        <v>6.1999999999999998E-3</v>
      </c>
      <c r="V742" s="10">
        <v>2.0282</v>
      </c>
      <c r="W742" s="10">
        <v>10.5</v>
      </c>
      <c r="Y742" s="10">
        <v>4.0099999999999997E-2</v>
      </c>
      <c r="Z742" s="10">
        <v>4.4000000000000003E-3</v>
      </c>
      <c r="AA742" s="10">
        <v>2.2202000000000002</v>
      </c>
      <c r="AB742" s="10">
        <v>10.5</v>
      </c>
      <c r="AD742" s="10">
        <v>3.9800000000000002E-2</v>
      </c>
      <c r="AE742" s="10">
        <v>4.4999999999999997E-3</v>
      </c>
      <c r="AF742" s="10">
        <v>2.2229000000000001</v>
      </c>
      <c r="AG742" s="10">
        <v>10.4</v>
      </c>
      <c r="AI742" s="10">
        <v>818</v>
      </c>
      <c r="AJ742" s="10" t="s">
        <v>305</v>
      </c>
      <c r="AK742" s="10">
        <v>3.4299999999999997E-2</v>
      </c>
      <c r="AL742" s="10">
        <v>6.7000000000000002E-3</v>
      </c>
      <c r="AM742" s="10">
        <v>1.9217</v>
      </c>
      <c r="AN742" s="10">
        <v>10.5</v>
      </c>
      <c r="AO742" s="10">
        <v>0.98</v>
      </c>
      <c r="AP742" s="10">
        <v>4.2700000000000002E-2</v>
      </c>
      <c r="AQ742" s="10">
        <v>4.3E-3</v>
      </c>
      <c r="AR742" s="10">
        <v>2.3553999999999999</v>
      </c>
      <c r="AS742" s="10">
        <v>10.5</v>
      </c>
      <c r="AT742" s="10">
        <v>0.995</v>
      </c>
      <c r="AU742" s="10">
        <v>3.7600000000000001E-2</v>
      </c>
      <c r="AV742" s="10">
        <v>5.4000000000000003E-3</v>
      </c>
      <c r="AW742" s="10">
        <v>2.1292</v>
      </c>
      <c r="AX742" s="10">
        <v>10.3</v>
      </c>
      <c r="AY742" s="10">
        <v>0.99</v>
      </c>
      <c r="AZ742" s="10">
        <v>818</v>
      </c>
      <c r="BA742" s="10" t="s">
        <v>305</v>
      </c>
      <c r="BB742" s="10">
        <v>3.49E-2</v>
      </c>
      <c r="BC742" s="10">
        <v>1.0200000000000001E-2</v>
      </c>
      <c r="BD742" s="10">
        <v>2</v>
      </c>
      <c r="BE742" s="10">
        <v>10.5</v>
      </c>
      <c r="BF742" s="10">
        <v>0.96</v>
      </c>
      <c r="BG742" s="10">
        <v>3.4599999999999999E-2</v>
      </c>
      <c r="BH742" s="10">
        <v>1.01E-2</v>
      </c>
      <c r="BI742" s="10">
        <v>2</v>
      </c>
      <c r="BJ742" s="10">
        <v>10.4</v>
      </c>
      <c r="BK742" s="10">
        <v>0.96</v>
      </c>
      <c r="BL742" s="10">
        <v>3.4599999999999999E-2</v>
      </c>
      <c r="BM742" s="10">
        <v>1.01E-2</v>
      </c>
      <c r="BN742" s="10">
        <v>2</v>
      </c>
      <c r="BO742" s="10">
        <v>10.4</v>
      </c>
      <c r="BP742" s="10">
        <v>0.96</v>
      </c>
      <c r="BQ742" s="10">
        <v>818</v>
      </c>
      <c r="BR742" s="10" t="s">
        <v>305</v>
      </c>
      <c r="BS742" s="10">
        <v>3.49E-2</v>
      </c>
      <c r="BT742" s="10">
        <v>8.8000000000000005E-3</v>
      </c>
      <c r="BU742" s="10">
        <v>2</v>
      </c>
      <c r="BV742" s="10">
        <v>10.4</v>
      </c>
      <c r="BW742" s="10">
        <v>0.97</v>
      </c>
      <c r="BX742" s="10">
        <v>3.5299999999999998E-2</v>
      </c>
      <c r="BY742" s="10">
        <v>8.8000000000000005E-3</v>
      </c>
      <c r="BZ742" s="10">
        <v>2</v>
      </c>
      <c r="CA742" s="10">
        <v>10.5</v>
      </c>
      <c r="CB742" s="10">
        <v>0.97</v>
      </c>
      <c r="CC742" s="10">
        <v>3.5299999999999998E-2</v>
      </c>
      <c r="CD742" s="10">
        <v>8.8000000000000005E-3</v>
      </c>
      <c r="CE742" s="10">
        <v>2</v>
      </c>
      <c r="CF742" s="10">
        <v>10.5</v>
      </c>
      <c r="CG742" s="10">
        <v>0.97</v>
      </c>
      <c r="CH742" s="10">
        <v>818</v>
      </c>
      <c r="CI742" s="10" t="s">
        <v>305</v>
      </c>
      <c r="CJ742" s="10">
        <v>3.5299999999999998E-2</v>
      </c>
      <c r="CK742" s="10">
        <v>8.8000000000000005E-3</v>
      </c>
      <c r="CL742" s="10">
        <v>2</v>
      </c>
      <c r="CM742" s="10">
        <v>10.5</v>
      </c>
      <c r="CN742" s="10">
        <v>0.97</v>
      </c>
      <c r="CO742" s="10">
        <v>3.5299999999999998E-2</v>
      </c>
      <c r="CP742" s="10">
        <v>8.8000000000000005E-3</v>
      </c>
      <c r="CQ742" s="10">
        <v>2</v>
      </c>
      <c r="CR742" s="10">
        <v>10.5</v>
      </c>
      <c r="CS742" s="10">
        <v>0.97</v>
      </c>
      <c r="CT742" s="10">
        <v>3.5299999999999998E-2</v>
      </c>
      <c r="CU742" s="10">
        <v>8.8000000000000005E-3</v>
      </c>
      <c r="CV742" s="10">
        <v>2</v>
      </c>
      <c r="CW742" s="10">
        <v>10.5</v>
      </c>
      <c r="CX742" s="10">
        <v>0.97</v>
      </c>
      <c r="CY742" s="10">
        <v>854</v>
      </c>
      <c r="CZ742" s="10" t="s">
        <v>287</v>
      </c>
      <c r="DA742" s="10">
        <v>0</v>
      </c>
      <c r="DB742" s="10">
        <v>0</v>
      </c>
      <c r="DC742" s="10">
        <v>0</v>
      </c>
      <c r="DD742" s="10">
        <v>10.5</v>
      </c>
      <c r="DE742" s="10">
        <v>0</v>
      </c>
      <c r="DF742" s="10">
        <v>0</v>
      </c>
      <c r="DG742" s="10">
        <v>0</v>
      </c>
      <c r="DH742" s="10">
        <v>0</v>
      </c>
      <c r="DI742" s="10">
        <v>10.5</v>
      </c>
      <c r="DJ742" s="10">
        <v>0</v>
      </c>
      <c r="DK742" s="10">
        <v>0</v>
      </c>
      <c r="DL742" s="10">
        <v>0</v>
      </c>
      <c r="DM742" s="10">
        <v>0</v>
      </c>
      <c r="DN742" s="10">
        <v>10.5</v>
      </c>
      <c r="DO742" s="10">
        <v>0</v>
      </c>
    </row>
    <row r="743" spans="1:119" x14ac:dyDescent="0.25">
      <c r="A743" s="10">
        <v>819</v>
      </c>
      <c r="B743" s="10" t="s">
        <v>315</v>
      </c>
      <c r="C743" s="10">
        <v>0.03</v>
      </c>
      <c r="D743" s="10">
        <v>0.01</v>
      </c>
      <c r="E743" s="10">
        <v>1.55</v>
      </c>
      <c r="F743" s="10">
        <v>10.6</v>
      </c>
      <c r="G743" s="10">
        <v>0.9</v>
      </c>
      <c r="H743" s="10">
        <v>0.03</v>
      </c>
      <c r="I743" s="10">
        <v>0.02</v>
      </c>
      <c r="J743" s="10">
        <v>1.9</v>
      </c>
      <c r="K743" s="10">
        <v>10.5</v>
      </c>
      <c r="L743" s="10">
        <v>0.9</v>
      </c>
      <c r="M743" s="10">
        <v>0.03</v>
      </c>
      <c r="N743" s="10">
        <v>0.01</v>
      </c>
      <c r="O743" s="10">
        <v>1.6</v>
      </c>
      <c r="P743" s="10">
        <v>10.4</v>
      </c>
      <c r="Q743" s="10">
        <v>0.9</v>
      </c>
      <c r="R743" s="10">
        <v>819</v>
      </c>
      <c r="S743" s="10" t="s">
        <v>315</v>
      </c>
      <c r="T743" s="10">
        <v>3.4099999999999998E-2</v>
      </c>
      <c r="U743" s="10">
        <v>9.7000000000000003E-3</v>
      </c>
      <c r="V743" s="10">
        <v>1.9483999999999999</v>
      </c>
      <c r="W743" s="10">
        <v>10.5</v>
      </c>
      <c r="Y743" s="10">
        <v>5.6399999999999999E-2</v>
      </c>
      <c r="Z743" s="10">
        <v>1.03E-2</v>
      </c>
      <c r="AA743" s="10">
        <v>3.1549</v>
      </c>
      <c r="AB743" s="10">
        <v>10.5</v>
      </c>
      <c r="AD743" s="10">
        <v>5.6000000000000001E-2</v>
      </c>
      <c r="AE743" s="10">
        <v>1.0500000000000001E-2</v>
      </c>
      <c r="AF743" s="10">
        <v>3.1602999999999999</v>
      </c>
      <c r="AG743" s="10">
        <v>10.4</v>
      </c>
      <c r="AI743" s="10">
        <v>819</v>
      </c>
      <c r="AJ743" s="10" t="s">
        <v>315</v>
      </c>
      <c r="AK743" s="10">
        <v>8.0299999999999996E-2</v>
      </c>
      <c r="AL743" s="10">
        <v>2.5899999999999999E-2</v>
      </c>
      <c r="AM743" s="10">
        <v>4.6393000000000004</v>
      </c>
      <c r="AN743" s="10">
        <v>10.5</v>
      </c>
      <c r="AO743" s="10">
        <v>0.95</v>
      </c>
      <c r="AP743" s="10">
        <v>0.16</v>
      </c>
      <c r="AQ743" s="10">
        <v>2.2599999999999999E-2</v>
      </c>
      <c r="AR743" s="10">
        <v>8.8853000000000009</v>
      </c>
      <c r="AS743" s="10">
        <v>10.5</v>
      </c>
      <c r="AT743" s="10">
        <v>0.99</v>
      </c>
      <c r="AU743" s="10">
        <v>8.8200000000000001E-2</v>
      </c>
      <c r="AV743" s="10">
        <v>2.0899999999999998E-2</v>
      </c>
      <c r="AW743" s="10">
        <v>5.0808</v>
      </c>
      <c r="AX743" s="10">
        <v>10.3</v>
      </c>
      <c r="AY743" s="10">
        <v>0.97</v>
      </c>
      <c r="AZ743" s="10">
        <v>819</v>
      </c>
      <c r="BA743" s="10" t="s">
        <v>315</v>
      </c>
      <c r="BB743" s="10">
        <v>4.9099999999999998E-2</v>
      </c>
      <c r="BC743" s="10">
        <v>2.3800000000000002E-2</v>
      </c>
      <c r="BD743" s="10">
        <v>3</v>
      </c>
      <c r="BE743" s="10">
        <v>10.5</v>
      </c>
      <c r="BF743" s="10">
        <v>0.9</v>
      </c>
      <c r="BG743" s="10">
        <v>4.8599999999999997E-2</v>
      </c>
      <c r="BH743" s="10">
        <v>2.3599999999999999E-2</v>
      </c>
      <c r="BI743" s="10">
        <v>3</v>
      </c>
      <c r="BJ743" s="10">
        <v>10.4</v>
      </c>
      <c r="BK743" s="10">
        <v>0.9</v>
      </c>
      <c r="BL743" s="10">
        <v>4.8599999999999997E-2</v>
      </c>
      <c r="BM743" s="10">
        <v>2.3599999999999999E-2</v>
      </c>
      <c r="BN743" s="10">
        <v>3</v>
      </c>
      <c r="BO743" s="10">
        <v>10.4</v>
      </c>
      <c r="BP743" s="10">
        <v>0.9</v>
      </c>
      <c r="BQ743" s="10">
        <v>819</v>
      </c>
      <c r="BR743" s="10" t="s">
        <v>315</v>
      </c>
      <c r="BS743" s="10">
        <v>4.8099999999999997E-2</v>
      </c>
      <c r="BT743" s="10">
        <v>2.46E-2</v>
      </c>
      <c r="BU743" s="10">
        <v>3</v>
      </c>
      <c r="BV743" s="10">
        <v>10.4</v>
      </c>
      <c r="BW743" s="10">
        <v>0.89</v>
      </c>
      <c r="BX743" s="10">
        <v>4.8599999999999997E-2</v>
      </c>
      <c r="BY743" s="10">
        <v>2.4899999999999999E-2</v>
      </c>
      <c r="BZ743" s="10">
        <v>3</v>
      </c>
      <c r="CA743" s="10">
        <v>10.5</v>
      </c>
      <c r="CB743" s="10">
        <v>0.89</v>
      </c>
      <c r="CC743" s="10">
        <v>8.09E-2</v>
      </c>
      <c r="CD743" s="10">
        <v>4.1500000000000002E-2</v>
      </c>
      <c r="CE743" s="10">
        <v>5</v>
      </c>
      <c r="CF743" s="10">
        <v>10.5</v>
      </c>
      <c r="CG743" s="10">
        <v>0.89</v>
      </c>
      <c r="CH743" s="10">
        <v>819</v>
      </c>
      <c r="CI743" s="10" t="s">
        <v>315</v>
      </c>
      <c r="CJ743" s="10">
        <v>3.2399999999999998E-2</v>
      </c>
      <c r="CK743" s="10">
        <v>1.66E-2</v>
      </c>
      <c r="CL743" s="10">
        <v>2</v>
      </c>
      <c r="CM743" s="10">
        <v>10.5</v>
      </c>
      <c r="CN743" s="10">
        <v>0.89</v>
      </c>
      <c r="CO743" s="10">
        <v>3.2399999999999998E-2</v>
      </c>
      <c r="CP743" s="10">
        <v>1.66E-2</v>
      </c>
      <c r="CQ743" s="10">
        <v>2</v>
      </c>
      <c r="CR743" s="10">
        <v>10.5</v>
      </c>
      <c r="CS743" s="10">
        <v>0.89</v>
      </c>
      <c r="CT743" s="10">
        <v>3.2399999999999998E-2</v>
      </c>
      <c r="CU743" s="10">
        <v>1.66E-2</v>
      </c>
      <c r="CV743" s="10">
        <v>2</v>
      </c>
      <c r="CW743" s="10">
        <v>10.5</v>
      </c>
      <c r="CX743" s="10">
        <v>0.89</v>
      </c>
      <c r="CY743" s="10">
        <v>855</v>
      </c>
      <c r="CZ743" s="10" t="s">
        <v>315</v>
      </c>
      <c r="DA743" s="10">
        <v>1.78E-2</v>
      </c>
      <c r="DB743" s="10">
        <v>3.5999999999999999E-3</v>
      </c>
      <c r="DC743" s="10">
        <v>1</v>
      </c>
      <c r="DD743" s="10">
        <v>10.5</v>
      </c>
      <c r="DE743" s="10">
        <v>0.98</v>
      </c>
      <c r="DF743" s="10">
        <v>1.78E-2</v>
      </c>
      <c r="DG743" s="10">
        <v>3.5999999999999999E-3</v>
      </c>
      <c r="DH743" s="10">
        <v>1</v>
      </c>
      <c r="DI743" s="10">
        <v>10.5</v>
      </c>
      <c r="DJ743" s="10">
        <v>0.98</v>
      </c>
      <c r="DK743" s="10">
        <v>1.78E-2</v>
      </c>
      <c r="DL743" s="10">
        <v>3.5999999999999999E-3</v>
      </c>
      <c r="DM743" s="10">
        <v>1</v>
      </c>
      <c r="DN743" s="10">
        <v>10.5</v>
      </c>
      <c r="DO743" s="10">
        <v>0.98</v>
      </c>
    </row>
    <row r="744" spans="1:119" x14ac:dyDescent="0.25">
      <c r="A744" s="10">
        <v>820</v>
      </c>
      <c r="B744" s="10" t="s">
        <v>289</v>
      </c>
      <c r="C744" s="10">
        <v>0.02</v>
      </c>
      <c r="D744" s="10">
        <v>0.01</v>
      </c>
      <c r="E744" s="10">
        <v>1.1599999999999999</v>
      </c>
      <c r="F744" s="10">
        <v>10.6</v>
      </c>
      <c r="G744" s="10">
        <v>0.91</v>
      </c>
      <c r="H744" s="10">
        <v>0.02</v>
      </c>
      <c r="I744" s="10">
        <v>0.01</v>
      </c>
      <c r="J744" s="10">
        <v>1.1399999999999999</v>
      </c>
      <c r="K744" s="10">
        <v>10.5</v>
      </c>
      <c r="L744" s="10">
        <v>0.91</v>
      </c>
      <c r="M744" s="10">
        <v>0.02</v>
      </c>
      <c r="N744" s="10">
        <v>0.01</v>
      </c>
      <c r="O744" s="10">
        <v>1.2</v>
      </c>
      <c r="P744" s="10">
        <v>10.4</v>
      </c>
      <c r="Q744" s="10">
        <v>0.91</v>
      </c>
      <c r="R744" s="10">
        <v>820</v>
      </c>
      <c r="S744" s="10" t="s">
        <v>289</v>
      </c>
      <c r="T744" s="10">
        <v>1.72E-2</v>
      </c>
      <c r="U744" s="10">
        <v>4.5999999999999999E-3</v>
      </c>
      <c r="V744" s="10">
        <v>0.98080000000000001</v>
      </c>
      <c r="W744" s="10">
        <v>10.5</v>
      </c>
      <c r="Y744" s="10">
        <v>1.9E-2</v>
      </c>
      <c r="Z744" s="10">
        <v>3.3E-3</v>
      </c>
      <c r="AA744" s="10">
        <v>1.0612999999999999</v>
      </c>
      <c r="AB744" s="10">
        <v>10.5</v>
      </c>
      <c r="AD744" s="10">
        <v>5.6599999999999998E-2</v>
      </c>
      <c r="AE744" s="10">
        <v>0.01</v>
      </c>
      <c r="AF744" s="10">
        <v>3.1890999999999998</v>
      </c>
      <c r="AG744" s="10">
        <v>10.4</v>
      </c>
      <c r="AI744" s="10">
        <v>820</v>
      </c>
      <c r="AJ744" s="10" t="s">
        <v>289</v>
      </c>
      <c r="AK744" s="10">
        <v>3.2500000000000001E-2</v>
      </c>
      <c r="AL744" s="10">
        <v>9.9000000000000008E-3</v>
      </c>
      <c r="AM744" s="10">
        <v>1.8681000000000001</v>
      </c>
      <c r="AN744" s="10">
        <v>10.5</v>
      </c>
      <c r="AO744" s="10">
        <v>0.96</v>
      </c>
      <c r="AP744" s="10">
        <v>4.0500000000000001E-2</v>
      </c>
      <c r="AQ744" s="10">
        <v>5.4000000000000003E-3</v>
      </c>
      <c r="AR744" s="10">
        <v>2.2469000000000001</v>
      </c>
      <c r="AS744" s="10">
        <v>10.5</v>
      </c>
      <c r="AT744" s="10">
        <v>0.99</v>
      </c>
      <c r="AU744" s="10">
        <v>3.5700000000000003E-2</v>
      </c>
      <c r="AV744" s="10">
        <v>8.0000000000000002E-3</v>
      </c>
      <c r="AW744" s="10">
        <v>2.0507</v>
      </c>
      <c r="AX744" s="10">
        <v>10.3</v>
      </c>
      <c r="AY744" s="10">
        <v>0.98</v>
      </c>
      <c r="AZ744" s="10">
        <v>820</v>
      </c>
      <c r="BA744" s="10" t="s">
        <v>289</v>
      </c>
      <c r="BB744" s="10">
        <v>3.3099999999999997E-2</v>
      </c>
      <c r="BC744" s="10">
        <v>1.5100000000000001E-2</v>
      </c>
      <c r="BD744" s="10">
        <v>2</v>
      </c>
      <c r="BE744" s="10">
        <v>10.5</v>
      </c>
      <c r="BF744" s="10">
        <v>0.91</v>
      </c>
      <c r="BG744" s="10">
        <v>3.2800000000000003E-2</v>
      </c>
      <c r="BH744" s="10">
        <v>1.49E-2</v>
      </c>
      <c r="BI744" s="10">
        <v>2</v>
      </c>
      <c r="BJ744" s="10">
        <v>10.4</v>
      </c>
      <c r="BK744" s="10">
        <v>0.91</v>
      </c>
      <c r="BL744" s="10">
        <v>3.2800000000000003E-2</v>
      </c>
      <c r="BM744" s="10">
        <v>1.49E-2</v>
      </c>
      <c r="BN744" s="10">
        <v>2</v>
      </c>
      <c r="BO744" s="10">
        <v>10.4</v>
      </c>
      <c r="BP744" s="10">
        <v>0.91</v>
      </c>
      <c r="BQ744" s="10">
        <v>820</v>
      </c>
      <c r="BR744" s="10" t="s">
        <v>289</v>
      </c>
      <c r="BS744" s="10">
        <v>3.3099999999999997E-2</v>
      </c>
      <c r="BT744" s="10">
        <v>1.41E-2</v>
      </c>
      <c r="BU744" s="10">
        <v>2</v>
      </c>
      <c r="BV744" s="10">
        <v>10.4</v>
      </c>
      <c r="BW744" s="10">
        <v>0.92</v>
      </c>
      <c r="BX744" s="10">
        <v>3.3500000000000002E-2</v>
      </c>
      <c r="BY744" s="10">
        <v>1.43E-2</v>
      </c>
      <c r="BZ744" s="10">
        <v>2</v>
      </c>
      <c r="CA744" s="10">
        <v>10.5</v>
      </c>
      <c r="CB744" s="10">
        <v>0.92</v>
      </c>
      <c r="CC744" s="10">
        <v>3.3500000000000002E-2</v>
      </c>
      <c r="CD744" s="10">
        <v>1.43E-2</v>
      </c>
      <c r="CE744" s="10">
        <v>2</v>
      </c>
      <c r="CF744" s="10">
        <v>10.5</v>
      </c>
      <c r="CG744" s="10">
        <v>0.92</v>
      </c>
      <c r="CH744" s="10">
        <v>820</v>
      </c>
      <c r="CI744" s="10" t="s">
        <v>289</v>
      </c>
      <c r="CJ744" s="10">
        <v>3.3500000000000002E-2</v>
      </c>
      <c r="CK744" s="10">
        <v>1.43E-2</v>
      </c>
      <c r="CL744" s="10">
        <v>2</v>
      </c>
      <c r="CM744" s="10">
        <v>10.5</v>
      </c>
      <c r="CN744" s="10">
        <v>0.92</v>
      </c>
      <c r="CO744" s="10">
        <v>3.3500000000000002E-2</v>
      </c>
      <c r="CP744" s="10">
        <v>1.43E-2</v>
      </c>
      <c r="CQ744" s="10">
        <v>2</v>
      </c>
      <c r="CR744" s="10">
        <v>10.5</v>
      </c>
      <c r="CS744" s="10">
        <v>0.92</v>
      </c>
      <c r="CT744" s="10">
        <v>3.3500000000000002E-2</v>
      </c>
      <c r="CU744" s="10">
        <v>1.43E-2</v>
      </c>
      <c r="CV744" s="10">
        <v>2</v>
      </c>
      <c r="CW744" s="10">
        <v>10.5</v>
      </c>
      <c r="CX744" s="10">
        <v>0.92</v>
      </c>
      <c r="CY744" s="10">
        <v>856</v>
      </c>
      <c r="CZ744" s="10" t="s">
        <v>289</v>
      </c>
      <c r="DA744" s="10">
        <v>0</v>
      </c>
      <c r="DB744" s="10">
        <v>0</v>
      </c>
      <c r="DC744" s="10">
        <v>0</v>
      </c>
      <c r="DD744" s="10">
        <v>10.5</v>
      </c>
      <c r="DE744" s="10">
        <v>0</v>
      </c>
      <c r="DF744" s="10">
        <v>0</v>
      </c>
      <c r="DG744" s="10">
        <v>0</v>
      </c>
      <c r="DH744" s="10">
        <v>0</v>
      </c>
      <c r="DI744" s="10">
        <v>10.5</v>
      </c>
      <c r="DJ744" s="10">
        <v>0</v>
      </c>
      <c r="DK744" s="10">
        <v>0</v>
      </c>
      <c r="DL744" s="10">
        <v>0</v>
      </c>
      <c r="DM744" s="10">
        <v>0</v>
      </c>
      <c r="DN744" s="10">
        <v>10.5</v>
      </c>
      <c r="DO744" s="10">
        <v>0</v>
      </c>
    </row>
    <row r="745" spans="1:119" x14ac:dyDescent="0.25">
      <c r="A745" s="10">
        <v>821</v>
      </c>
      <c r="B745" s="10" t="s">
        <v>306</v>
      </c>
      <c r="C745" s="10">
        <v>0</v>
      </c>
      <c r="D745" s="10">
        <v>0</v>
      </c>
      <c r="E745" s="10">
        <v>0</v>
      </c>
      <c r="F745" s="10">
        <v>10.6</v>
      </c>
      <c r="G745" s="10">
        <v>0</v>
      </c>
      <c r="H745" s="10">
        <v>0</v>
      </c>
      <c r="I745" s="10">
        <v>0</v>
      </c>
      <c r="J745" s="10">
        <v>0</v>
      </c>
      <c r="K745" s="10">
        <v>10.5</v>
      </c>
      <c r="L745" s="10">
        <v>0</v>
      </c>
      <c r="M745" s="10">
        <v>0</v>
      </c>
      <c r="N745" s="10">
        <v>0</v>
      </c>
      <c r="O745" s="10">
        <v>0</v>
      </c>
      <c r="P745" s="10">
        <v>10.4</v>
      </c>
      <c r="Q745" s="10">
        <v>0</v>
      </c>
      <c r="R745" s="10">
        <v>821</v>
      </c>
      <c r="S745" s="10" t="s">
        <v>306</v>
      </c>
      <c r="T745" s="10">
        <v>0</v>
      </c>
      <c r="U745" s="10">
        <v>0</v>
      </c>
      <c r="V745" s="10">
        <v>0</v>
      </c>
      <c r="W745" s="10">
        <v>10.5</v>
      </c>
      <c r="Y745" s="10">
        <v>0</v>
      </c>
      <c r="Z745" s="10">
        <v>0</v>
      </c>
      <c r="AA745" s="10">
        <v>0</v>
      </c>
      <c r="AB745" s="10">
        <v>10.5</v>
      </c>
      <c r="AD745" s="10">
        <v>0</v>
      </c>
      <c r="AE745" s="10">
        <v>0</v>
      </c>
      <c r="AF745" s="10">
        <v>0</v>
      </c>
      <c r="AG745" s="10">
        <v>10.4</v>
      </c>
      <c r="AI745" s="10">
        <v>821</v>
      </c>
      <c r="AJ745" s="10" t="s">
        <v>306</v>
      </c>
      <c r="AK745" s="10">
        <v>0</v>
      </c>
      <c r="AL745" s="10">
        <v>0</v>
      </c>
      <c r="AM745" s="10">
        <v>0</v>
      </c>
      <c r="AN745" s="10">
        <v>10.5</v>
      </c>
      <c r="AO745" s="10">
        <v>0</v>
      </c>
      <c r="AP745" s="10">
        <v>0</v>
      </c>
      <c r="AQ745" s="10">
        <v>0</v>
      </c>
      <c r="AR745" s="10">
        <v>0</v>
      </c>
      <c r="AS745" s="10">
        <v>10.5</v>
      </c>
      <c r="AT745" s="10">
        <v>0</v>
      </c>
      <c r="AU745" s="10">
        <v>0</v>
      </c>
      <c r="AV745" s="10">
        <v>0</v>
      </c>
      <c r="AW745" s="10">
        <v>0</v>
      </c>
      <c r="AX745" s="10">
        <v>10.3</v>
      </c>
      <c r="AY745" s="10">
        <v>0</v>
      </c>
      <c r="AZ745" s="10">
        <v>821</v>
      </c>
      <c r="BA745" s="10" t="s">
        <v>306</v>
      </c>
      <c r="BB745" s="10">
        <v>0</v>
      </c>
      <c r="BC745" s="10">
        <v>0</v>
      </c>
      <c r="BD745" s="10">
        <v>0</v>
      </c>
      <c r="BE745" s="10">
        <v>10.5</v>
      </c>
      <c r="BF745" s="10">
        <v>0</v>
      </c>
      <c r="BG745" s="10">
        <v>0</v>
      </c>
      <c r="BH745" s="10">
        <v>0</v>
      </c>
      <c r="BI745" s="10">
        <v>0</v>
      </c>
      <c r="BJ745" s="10">
        <v>10.4</v>
      </c>
      <c r="BK745" s="10">
        <v>0</v>
      </c>
      <c r="BL745" s="10">
        <v>0</v>
      </c>
      <c r="BM745" s="10">
        <v>0</v>
      </c>
      <c r="BN745" s="10">
        <v>0</v>
      </c>
      <c r="BO745" s="10">
        <v>10.4</v>
      </c>
      <c r="BP745" s="10">
        <v>0</v>
      </c>
      <c r="BQ745" s="10">
        <v>821</v>
      </c>
      <c r="BR745" s="10" t="s">
        <v>306</v>
      </c>
      <c r="BS745" s="10">
        <v>0</v>
      </c>
      <c r="BT745" s="10">
        <v>0</v>
      </c>
      <c r="BU745" s="10">
        <v>0</v>
      </c>
      <c r="BV745" s="10">
        <v>10.4</v>
      </c>
      <c r="BW745" s="10">
        <v>0</v>
      </c>
      <c r="BX745" s="10">
        <v>0</v>
      </c>
      <c r="BY745" s="10">
        <v>0</v>
      </c>
      <c r="BZ745" s="10">
        <v>0</v>
      </c>
      <c r="CA745" s="10">
        <v>10.5</v>
      </c>
      <c r="CB745" s="10">
        <v>0</v>
      </c>
      <c r="CC745" s="10">
        <v>0</v>
      </c>
      <c r="CD745" s="10">
        <v>0</v>
      </c>
      <c r="CE745" s="10">
        <v>0</v>
      </c>
      <c r="CF745" s="10">
        <v>10.5</v>
      </c>
      <c r="CG745" s="10">
        <v>0</v>
      </c>
      <c r="CH745" s="10">
        <v>821</v>
      </c>
      <c r="CI745" s="10" t="s">
        <v>306</v>
      </c>
      <c r="CJ745" s="10">
        <v>0</v>
      </c>
      <c r="CK745" s="10">
        <v>0</v>
      </c>
      <c r="CL745" s="10">
        <v>0</v>
      </c>
      <c r="CM745" s="10">
        <v>10.5</v>
      </c>
      <c r="CN745" s="10">
        <v>0</v>
      </c>
      <c r="CO745" s="10">
        <v>0</v>
      </c>
      <c r="CP745" s="10">
        <v>0</v>
      </c>
      <c r="CQ745" s="10">
        <v>0</v>
      </c>
      <c r="CR745" s="10">
        <v>10.5</v>
      </c>
      <c r="CS745" s="10">
        <v>0</v>
      </c>
      <c r="CT745" s="10">
        <v>0</v>
      </c>
      <c r="CU745" s="10">
        <v>0</v>
      </c>
      <c r="CV745" s="10">
        <v>0</v>
      </c>
      <c r="CW745" s="10">
        <v>10.5</v>
      </c>
      <c r="CX745" s="10">
        <v>0</v>
      </c>
      <c r="CY745" s="10">
        <v>857</v>
      </c>
      <c r="CZ745" s="10" t="s">
        <v>291</v>
      </c>
      <c r="DA745" s="10">
        <v>0</v>
      </c>
      <c r="DB745" s="10">
        <v>0</v>
      </c>
      <c r="DC745" s="10">
        <v>0</v>
      </c>
      <c r="DD745" s="10">
        <v>10.5</v>
      </c>
      <c r="DE745" s="10">
        <v>0</v>
      </c>
      <c r="DF745" s="10">
        <v>0</v>
      </c>
      <c r="DG745" s="10">
        <v>0</v>
      </c>
      <c r="DH745" s="10">
        <v>0</v>
      </c>
      <c r="DI745" s="10">
        <v>10.5</v>
      </c>
      <c r="DJ745" s="10">
        <v>0</v>
      </c>
      <c r="DK745" s="10">
        <v>0</v>
      </c>
      <c r="DL745" s="10">
        <v>0</v>
      </c>
      <c r="DM745" s="10">
        <v>0</v>
      </c>
      <c r="DN745" s="10">
        <v>10.5</v>
      </c>
      <c r="DO745" s="10">
        <v>0</v>
      </c>
    </row>
    <row r="746" spans="1:119" x14ac:dyDescent="0.25">
      <c r="A746" s="10">
        <v>822</v>
      </c>
      <c r="B746" s="10" t="s">
        <v>307</v>
      </c>
      <c r="C746" s="10">
        <v>0</v>
      </c>
      <c r="D746" s="10">
        <v>0</v>
      </c>
      <c r="E746" s="10">
        <v>0</v>
      </c>
      <c r="F746" s="10">
        <v>10.6</v>
      </c>
      <c r="G746" s="10">
        <v>0</v>
      </c>
      <c r="H746" s="10">
        <v>0</v>
      </c>
      <c r="I746" s="10">
        <v>0</v>
      </c>
      <c r="J746" s="10">
        <v>0</v>
      </c>
      <c r="K746" s="10">
        <v>10.5</v>
      </c>
      <c r="L746" s="10">
        <v>0</v>
      </c>
      <c r="M746" s="10">
        <v>0</v>
      </c>
      <c r="N746" s="10">
        <v>0</v>
      </c>
      <c r="O746" s="10">
        <v>0</v>
      </c>
      <c r="P746" s="10">
        <v>10.4</v>
      </c>
      <c r="Q746" s="10">
        <v>0</v>
      </c>
      <c r="R746" s="10">
        <v>822</v>
      </c>
      <c r="S746" s="10" t="s">
        <v>307</v>
      </c>
      <c r="T746" s="10">
        <v>0</v>
      </c>
      <c r="U746" s="10">
        <v>0</v>
      </c>
      <c r="V746" s="10">
        <v>0</v>
      </c>
      <c r="W746" s="10">
        <v>10.5</v>
      </c>
      <c r="Y746" s="10">
        <v>0</v>
      </c>
      <c r="Z746" s="10">
        <v>0</v>
      </c>
      <c r="AA746" s="10">
        <v>0</v>
      </c>
      <c r="AB746" s="10">
        <v>10.5</v>
      </c>
      <c r="AD746" s="10">
        <v>0</v>
      </c>
      <c r="AE746" s="10">
        <v>0</v>
      </c>
      <c r="AF746" s="10">
        <v>0</v>
      </c>
      <c r="AG746" s="10">
        <v>10.4</v>
      </c>
      <c r="AI746" s="10">
        <v>822</v>
      </c>
      <c r="AJ746" s="10" t="s">
        <v>307</v>
      </c>
      <c r="AK746" s="10">
        <v>0</v>
      </c>
      <c r="AL746" s="10">
        <v>0</v>
      </c>
      <c r="AM746" s="10">
        <v>0</v>
      </c>
      <c r="AN746" s="10">
        <v>10.5</v>
      </c>
      <c r="AO746" s="10">
        <v>0</v>
      </c>
      <c r="AP746" s="10">
        <v>0</v>
      </c>
      <c r="AQ746" s="10">
        <v>0</v>
      </c>
      <c r="AR746" s="10">
        <v>0</v>
      </c>
      <c r="AS746" s="10">
        <v>10.5</v>
      </c>
      <c r="AT746" s="10">
        <v>0</v>
      </c>
      <c r="AU746" s="10">
        <v>0</v>
      </c>
      <c r="AV746" s="10">
        <v>0</v>
      </c>
      <c r="AW746" s="10">
        <v>0</v>
      </c>
      <c r="AX746" s="10">
        <v>10.3</v>
      </c>
      <c r="AY746" s="10">
        <v>0</v>
      </c>
      <c r="AZ746" s="10">
        <v>822</v>
      </c>
      <c r="BA746" s="10" t="s">
        <v>307</v>
      </c>
      <c r="BB746" s="10">
        <v>0</v>
      </c>
      <c r="BC746" s="10">
        <v>0</v>
      </c>
      <c r="BD746" s="10">
        <v>0</v>
      </c>
      <c r="BE746" s="10">
        <v>10.5</v>
      </c>
      <c r="BF746" s="10">
        <v>0</v>
      </c>
      <c r="BG746" s="10">
        <v>0</v>
      </c>
      <c r="BH746" s="10">
        <v>0</v>
      </c>
      <c r="BI746" s="10">
        <v>0</v>
      </c>
      <c r="BJ746" s="10">
        <v>10.4</v>
      </c>
      <c r="BK746" s="10">
        <v>0</v>
      </c>
      <c r="BL746" s="10">
        <v>0</v>
      </c>
      <c r="BM746" s="10">
        <v>0</v>
      </c>
      <c r="BN746" s="10">
        <v>0</v>
      </c>
      <c r="BO746" s="10">
        <v>10.4</v>
      </c>
      <c r="BP746" s="10">
        <v>0</v>
      </c>
      <c r="BQ746" s="10">
        <v>822</v>
      </c>
      <c r="BR746" s="10" t="s">
        <v>307</v>
      </c>
      <c r="BS746" s="10">
        <v>0</v>
      </c>
      <c r="BT746" s="10">
        <v>0</v>
      </c>
      <c r="BU746" s="10">
        <v>0</v>
      </c>
      <c r="BV746" s="10">
        <v>10.4</v>
      </c>
      <c r="BW746" s="10">
        <v>0</v>
      </c>
      <c r="BX746" s="10">
        <v>0</v>
      </c>
      <c r="BY746" s="10">
        <v>0</v>
      </c>
      <c r="BZ746" s="10">
        <v>0</v>
      </c>
      <c r="CA746" s="10">
        <v>10.5</v>
      </c>
      <c r="CB746" s="10">
        <v>0</v>
      </c>
      <c r="CC746" s="10">
        <v>0</v>
      </c>
      <c r="CD746" s="10">
        <v>0</v>
      </c>
      <c r="CE746" s="10">
        <v>0</v>
      </c>
      <c r="CF746" s="10">
        <v>10.5</v>
      </c>
      <c r="CG746" s="10">
        <v>0</v>
      </c>
      <c r="CH746" s="10">
        <v>822</v>
      </c>
      <c r="CI746" s="10" t="s">
        <v>307</v>
      </c>
      <c r="CJ746" s="10">
        <v>0</v>
      </c>
      <c r="CK746" s="10">
        <v>0</v>
      </c>
      <c r="CL746" s="10">
        <v>0</v>
      </c>
      <c r="CM746" s="10">
        <v>10.5</v>
      </c>
      <c r="CN746" s="10">
        <v>0</v>
      </c>
      <c r="CO746" s="10">
        <v>0</v>
      </c>
      <c r="CP746" s="10">
        <v>0</v>
      </c>
      <c r="CQ746" s="10">
        <v>0</v>
      </c>
      <c r="CR746" s="10">
        <v>10.5</v>
      </c>
      <c r="CS746" s="10">
        <v>0</v>
      </c>
      <c r="CT746" s="10">
        <v>0</v>
      </c>
      <c r="CU746" s="10">
        <v>0</v>
      </c>
      <c r="CV746" s="10">
        <v>0</v>
      </c>
      <c r="CW746" s="10">
        <v>10.5</v>
      </c>
      <c r="CX746" s="10">
        <v>0</v>
      </c>
      <c r="CY746" s="10">
        <v>858</v>
      </c>
      <c r="CZ746" s="10" t="s">
        <v>293</v>
      </c>
      <c r="DA746" s="10">
        <v>0</v>
      </c>
      <c r="DB746" s="10">
        <v>0</v>
      </c>
      <c r="DC746" s="10">
        <v>0</v>
      </c>
      <c r="DD746" s="10">
        <v>10.5</v>
      </c>
      <c r="DE746" s="10">
        <v>0</v>
      </c>
      <c r="DF746" s="10">
        <v>0</v>
      </c>
      <c r="DG746" s="10">
        <v>0</v>
      </c>
      <c r="DH746" s="10">
        <v>0</v>
      </c>
      <c r="DI746" s="10">
        <v>10.5</v>
      </c>
      <c r="DJ746" s="10">
        <v>0</v>
      </c>
      <c r="DK746" s="10">
        <v>0</v>
      </c>
      <c r="DL746" s="10">
        <v>0</v>
      </c>
      <c r="DM746" s="10">
        <v>0</v>
      </c>
      <c r="DN746" s="10">
        <v>10.5</v>
      </c>
      <c r="DO746" s="10">
        <v>0</v>
      </c>
    </row>
    <row r="747" spans="1:119" x14ac:dyDescent="0.25">
      <c r="A747" s="10">
        <v>823</v>
      </c>
      <c r="B747" s="10" t="s">
        <v>294</v>
      </c>
      <c r="C747" s="10">
        <v>0</v>
      </c>
      <c r="D747" s="10">
        <v>0</v>
      </c>
      <c r="E747" s="10">
        <v>0</v>
      </c>
      <c r="F747" s="10">
        <v>10.6</v>
      </c>
      <c r="G747" s="10">
        <v>0</v>
      </c>
      <c r="H747" s="10">
        <v>0</v>
      </c>
      <c r="I747" s="10">
        <v>0</v>
      </c>
      <c r="J747" s="10">
        <v>0</v>
      </c>
      <c r="K747" s="10">
        <v>10.5</v>
      </c>
      <c r="L747" s="10">
        <v>0</v>
      </c>
      <c r="M747" s="10">
        <v>0</v>
      </c>
      <c r="N747" s="10">
        <v>0</v>
      </c>
      <c r="O747" s="10">
        <v>0</v>
      </c>
      <c r="P747" s="10">
        <v>10.4</v>
      </c>
      <c r="Q747" s="10">
        <v>0</v>
      </c>
      <c r="R747" s="10">
        <v>823</v>
      </c>
      <c r="S747" s="10" t="s">
        <v>294</v>
      </c>
      <c r="T747" s="10">
        <v>0</v>
      </c>
      <c r="U747" s="10">
        <v>0</v>
      </c>
      <c r="V747" s="10">
        <v>0</v>
      </c>
      <c r="W747" s="10">
        <v>10.5</v>
      </c>
      <c r="Y747" s="10">
        <v>0</v>
      </c>
      <c r="Z747" s="10">
        <v>0</v>
      </c>
      <c r="AA747" s="10">
        <v>0</v>
      </c>
      <c r="AB747" s="10">
        <v>10.5</v>
      </c>
      <c r="AD747" s="10">
        <v>0</v>
      </c>
      <c r="AE747" s="10">
        <v>0</v>
      </c>
      <c r="AF747" s="10">
        <v>0</v>
      </c>
      <c r="AG747" s="10">
        <v>10.4</v>
      </c>
      <c r="AI747" s="10">
        <v>823</v>
      </c>
      <c r="AJ747" s="10" t="s">
        <v>294</v>
      </c>
      <c r="AK747" s="10">
        <v>0</v>
      </c>
      <c r="AL747" s="10">
        <v>0</v>
      </c>
      <c r="AM747" s="10">
        <v>0</v>
      </c>
      <c r="AN747" s="10">
        <v>10.5</v>
      </c>
      <c r="AO747" s="10">
        <v>0</v>
      </c>
      <c r="AP747" s="10">
        <v>0</v>
      </c>
      <c r="AQ747" s="10">
        <v>0</v>
      </c>
      <c r="AR747" s="10">
        <v>0</v>
      </c>
      <c r="AS747" s="10">
        <v>10.5</v>
      </c>
      <c r="AT747" s="10">
        <v>0</v>
      </c>
      <c r="AU747" s="10">
        <v>0</v>
      </c>
      <c r="AV747" s="10">
        <v>0</v>
      </c>
      <c r="AW747" s="10">
        <v>0</v>
      </c>
      <c r="AX747" s="10">
        <v>10.3</v>
      </c>
      <c r="AY747" s="10">
        <v>0</v>
      </c>
      <c r="AZ747" s="10">
        <v>823</v>
      </c>
      <c r="BA747" s="10" t="s">
        <v>294</v>
      </c>
      <c r="BB747" s="10">
        <v>0</v>
      </c>
      <c r="BC747" s="10">
        <v>0</v>
      </c>
      <c r="BD747" s="10">
        <v>0</v>
      </c>
      <c r="BE747" s="10">
        <v>10.5</v>
      </c>
      <c r="BF747" s="10">
        <v>0</v>
      </c>
      <c r="BG747" s="10">
        <v>0</v>
      </c>
      <c r="BH747" s="10">
        <v>0</v>
      </c>
      <c r="BI747" s="10">
        <v>0</v>
      </c>
      <c r="BJ747" s="10">
        <v>10.4</v>
      </c>
      <c r="BK747" s="10">
        <v>0</v>
      </c>
      <c r="BL747" s="10">
        <v>0</v>
      </c>
      <c r="BM747" s="10">
        <v>0</v>
      </c>
      <c r="BN747" s="10">
        <v>0</v>
      </c>
      <c r="BO747" s="10">
        <v>10.4</v>
      </c>
      <c r="BP747" s="10">
        <v>0</v>
      </c>
      <c r="BQ747" s="10">
        <v>823</v>
      </c>
      <c r="BR747" s="10" t="s">
        <v>294</v>
      </c>
      <c r="BS747" s="10">
        <v>0</v>
      </c>
      <c r="BT747" s="10">
        <v>0</v>
      </c>
      <c r="BU747" s="10">
        <v>0</v>
      </c>
      <c r="BV747" s="10">
        <v>10.4</v>
      </c>
      <c r="BW747" s="10">
        <v>0</v>
      </c>
      <c r="BX747" s="10">
        <v>0</v>
      </c>
      <c r="BY747" s="10">
        <v>0</v>
      </c>
      <c r="BZ747" s="10">
        <v>0</v>
      </c>
      <c r="CA747" s="10">
        <v>10.5</v>
      </c>
      <c r="CB747" s="10">
        <v>0</v>
      </c>
      <c r="CC747" s="10">
        <v>0</v>
      </c>
      <c r="CD747" s="10">
        <v>0</v>
      </c>
      <c r="CE747" s="10">
        <v>0</v>
      </c>
      <c r="CF747" s="10">
        <v>10.5</v>
      </c>
      <c r="CG747" s="10">
        <v>0</v>
      </c>
      <c r="CH747" s="10">
        <v>823</v>
      </c>
      <c r="CI747" s="10" t="s">
        <v>294</v>
      </c>
      <c r="CJ747" s="10">
        <v>0</v>
      </c>
      <c r="CK747" s="10">
        <v>0</v>
      </c>
      <c r="CL747" s="10">
        <v>0</v>
      </c>
      <c r="CM747" s="10">
        <v>10.5</v>
      </c>
      <c r="CN747" s="10">
        <v>0</v>
      </c>
      <c r="CO747" s="10">
        <v>0</v>
      </c>
      <c r="CP747" s="10">
        <v>0</v>
      </c>
      <c r="CQ747" s="10">
        <v>0</v>
      </c>
      <c r="CR747" s="10">
        <v>10.5</v>
      </c>
      <c r="CS747" s="10">
        <v>0</v>
      </c>
      <c r="CT747" s="10">
        <v>0</v>
      </c>
      <c r="CU747" s="10">
        <v>0</v>
      </c>
      <c r="CV747" s="10">
        <v>0</v>
      </c>
      <c r="CW747" s="10">
        <v>10.5</v>
      </c>
      <c r="CX747" s="10">
        <v>0</v>
      </c>
      <c r="CY747" s="10">
        <v>859</v>
      </c>
      <c r="CZ747" s="10" t="s">
        <v>296</v>
      </c>
      <c r="DA747" s="10">
        <v>0</v>
      </c>
      <c r="DB747" s="10">
        <v>0</v>
      </c>
      <c r="DC747" s="10">
        <v>0</v>
      </c>
      <c r="DD747" s="10">
        <v>10.5</v>
      </c>
      <c r="DE747" s="10">
        <v>0</v>
      </c>
      <c r="DF747" s="10">
        <v>0</v>
      </c>
      <c r="DG747" s="10">
        <v>0</v>
      </c>
      <c r="DH747" s="10">
        <v>0</v>
      </c>
      <c r="DI747" s="10">
        <v>10.5</v>
      </c>
      <c r="DJ747" s="10">
        <v>0</v>
      </c>
      <c r="DK747" s="10">
        <v>0</v>
      </c>
      <c r="DL747" s="10">
        <v>0</v>
      </c>
      <c r="DM747" s="10">
        <v>0</v>
      </c>
      <c r="DN747" s="10">
        <v>10.5</v>
      </c>
      <c r="DO747" s="10">
        <v>0</v>
      </c>
    </row>
    <row r="748" spans="1:119" x14ac:dyDescent="0.25">
      <c r="A748" s="10">
        <v>824</v>
      </c>
      <c r="B748" s="10" t="s">
        <v>296</v>
      </c>
      <c r="C748" s="10">
        <v>0</v>
      </c>
      <c r="D748" s="10">
        <v>0</v>
      </c>
      <c r="E748" s="10">
        <v>0</v>
      </c>
      <c r="F748" s="10">
        <v>10.6</v>
      </c>
      <c r="G748" s="10">
        <v>0</v>
      </c>
      <c r="H748" s="10">
        <v>0</v>
      </c>
      <c r="I748" s="10">
        <v>0</v>
      </c>
      <c r="J748" s="10">
        <v>0</v>
      </c>
      <c r="K748" s="10">
        <v>10.5</v>
      </c>
      <c r="L748" s="10">
        <v>0</v>
      </c>
      <c r="M748" s="10">
        <v>0</v>
      </c>
      <c r="N748" s="10">
        <v>0</v>
      </c>
      <c r="O748" s="10">
        <v>0</v>
      </c>
      <c r="P748" s="10">
        <v>10.4</v>
      </c>
      <c r="Q748" s="10">
        <v>0</v>
      </c>
      <c r="R748" s="10">
        <v>824</v>
      </c>
      <c r="S748" s="10" t="s">
        <v>296</v>
      </c>
      <c r="T748" s="10">
        <v>0</v>
      </c>
      <c r="U748" s="10">
        <v>0</v>
      </c>
      <c r="V748" s="10">
        <v>0</v>
      </c>
      <c r="W748" s="10">
        <v>10.5</v>
      </c>
      <c r="Y748" s="10">
        <v>0</v>
      </c>
      <c r="Z748" s="10">
        <v>0</v>
      </c>
      <c r="AA748" s="10">
        <v>0</v>
      </c>
      <c r="AB748" s="10">
        <v>10.5</v>
      </c>
      <c r="AD748" s="10">
        <v>0</v>
      </c>
      <c r="AE748" s="10">
        <v>0</v>
      </c>
      <c r="AF748" s="10">
        <v>0</v>
      </c>
      <c r="AG748" s="10">
        <v>10.4</v>
      </c>
      <c r="AI748" s="10">
        <v>824</v>
      </c>
      <c r="AJ748" s="10" t="s">
        <v>296</v>
      </c>
      <c r="AK748" s="10">
        <v>0</v>
      </c>
      <c r="AL748" s="10">
        <v>0</v>
      </c>
      <c r="AM748" s="10">
        <v>0</v>
      </c>
      <c r="AN748" s="10">
        <v>10.5</v>
      </c>
      <c r="AO748" s="10">
        <v>0</v>
      </c>
      <c r="AP748" s="10">
        <v>0</v>
      </c>
      <c r="AQ748" s="10">
        <v>0</v>
      </c>
      <c r="AR748" s="10">
        <v>0</v>
      </c>
      <c r="AS748" s="10">
        <v>10.5</v>
      </c>
      <c r="AT748" s="10">
        <v>0</v>
      </c>
      <c r="AU748" s="10">
        <v>0</v>
      </c>
      <c r="AV748" s="10">
        <v>0</v>
      </c>
      <c r="AW748" s="10">
        <v>0</v>
      </c>
      <c r="AX748" s="10">
        <v>10.3</v>
      </c>
      <c r="AY748" s="10">
        <v>0</v>
      </c>
      <c r="AZ748" s="10">
        <v>824</v>
      </c>
      <c r="BA748" s="10" t="s">
        <v>296</v>
      </c>
      <c r="BB748" s="10">
        <v>0</v>
      </c>
      <c r="BC748" s="10">
        <v>0</v>
      </c>
      <c r="BD748" s="10">
        <v>0</v>
      </c>
      <c r="BE748" s="10">
        <v>10.5</v>
      </c>
      <c r="BF748" s="10">
        <v>0</v>
      </c>
      <c r="BG748" s="10">
        <v>0</v>
      </c>
      <c r="BH748" s="10">
        <v>0</v>
      </c>
      <c r="BI748" s="10">
        <v>0</v>
      </c>
      <c r="BJ748" s="10">
        <v>10.4</v>
      </c>
      <c r="BK748" s="10">
        <v>0</v>
      </c>
      <c r="BL748" s="10">
        <v>0</v>
      </c>
      <c r="BM748" s="10">
        <v>0</v>
      </c>
      <c r="BN748" s="10">
        <v>0</v>
      </c>
      <c r="BO748" s="10">
        <v>10.4</v>
      </c>
      <c r="BP748" s="10">
        <v>0</v>
      </c>
      <c r="BQ748" s="10">
        <v>824</v>
      </c>
      <c r="BR748" s="10" t="s">
        <v>296</v>
      </c>
      <c r="BS748" s="10">
        <v>0</v>
      </c>
      <c r="BT748" s="10">
        <v>0</v>
      </c>
      <c r="BU748" s="10">
        <v>0</v>
      </c>
      <c r="BV748" s="10">
        <v>10.4</v>
      </c>
      <c r="BW748" s="10">
        <v>0</v>
      </c>
      <c r="BX748" s="10">
        <v>0</v>
      </c>
      <c r="BY748" s="10">
        <v>0</v>
      </c>
      <c r="BZ748" s="10">
        <v>0</v>
      </c>
      <c r="CA748" s="10">
        <v>10.5</v>
      </c>
      <c r="CB748" s="10">
        <v>0</v>
      </c>
      <c r="CC748" s="10">
        <v>0</v>
      </c>
      <c r="CD748" s="10">
        <v>0</v>
      </c>
      <c r="CE748" s="10">
        <v>0</v>
      </c>
      <c r="CF748" s="10">
        <v>10.5</v>
      </c>
      <c r="CG748" s="10">
        <v>0</v>
      </c>
      <c r="CH748" s="10">
        <v>824</v>
      </c>
      <c r="CI748" s="10" t="s">
        <v>296</v>
      </c>
      <c r="CJ748" s="10">
        <v>0</v>
      </c>
      <c r="CK748" s="10">
        <v>0</v>
      </c>
      <c r="CL748" s="10">
        <v>0</v>
      </c>
      <c r="CM748" s="10">
        <v>10.5</v>
      </c>
      <c r="CN748" s="10">
        <v>0</v>
      </c>
      <c r="CO748" s="10">
        <v>0</v>
      </c>
      <c r="CP748" s="10">
        <v>0</v>
      </c>
      <c r="CQ748" s="10">
        <v>0</v>
      </c>
      <c r="CR748" s="10">
        <v>10.5</v>
      </c>
      <c r="CS748" s="10">
        <v>0</v>
      </c>
      <c r="CT748" s="10">
        <v>0</v>
      </c>
      <c r="CU748" s="10">
        <v>0</v>
      </c>
      <c r="CV748" s="10">
        <v>0</v>
      </c>
      <c r="CW748" s="10">
        <v>10.5</v>
      </c>
      <c r="CX748" s="10">
        <v>0</v>
      </c>
      <c r="CY748" s="10">
        <v>860</v>
      </c>
      <c r="CZ748" s="10" t="s">
        <v>141</v>
      </c>
      <c r="DA748" s="10">
        <v>-7.89</v>
      </c>
      <c r="DB748" s="10">
        <v>1.6E-2</v>
      </c>
      <c r="DC748" s="10">
        <v>-38.757650960059877</v>
      </c>
      <c r="DD748" s="10">
        <v>117.533</v>
      </c>
      <c r="DE748" s="10">
        <v>0.99999794385080631</v>
      </c>
      <c r="DF748" s="10">
        <v>-14.552</v>
      </c>
      <c r="DG748" s="10">
        <v>0.55000000000000004</v>
      </c>
      <c r="DH748" s="10">
        <v>-71.69682445073127</v>
      </c>
      <c r="DI748" s="10">
        <v>117.26600000000001</v>
      </c>
      <c r="DJ748" s="10">
        <v>0.99928651471011076</v>
      </c>
      <c r="DK748" s="10">
        <v>-15.087</v>
      </c>
      <c r="DL748" s="10">
        <v>1.9610000000000001</v>
      </c>
      <c r="DM748" s="10">
        <v>-75.149984607010438</v>
      </c>
      <c r="DN748" s="10">
        <v>116.883</v>
      </c>
      <c r="DO748" s="10">
        <v>0.99165822201002773</v>
      </c>
    </row>
    <row r="749" spans="1:119" x14ac:dyDescent="0.25">
      <c r="A749" s="10">
        <v>825</v>
      </c>
      <c r="B749" s="10" t="s">
        <v>135</v>
      </c>
      <c r="C749" s="10">
        <v>-0.8</v>
      </c>
      <c r="D749" s="10">
        <v>-5.5</v>
      </c>
      <c r="E749" s="10">
        <v>27.05</v>
      </c>
      <c r="F749" s="10">
        <v>118.74</v>
      </c>
      <c r="G749" s="10">
        <v>0.14299999999999999</v>
      </c>
      <c r="H749" s="10">
        <v>-11.14</v>
      </c>
      <c r="I749" s="10">
        <v>-3.4</v>
      </c>
      <c r="J749" s="10">
        <v>57.09</v>
      </c>
      <c r="K749" s="10">
        <v>117.82</v>
      </c>
      <c r="L749" s="10">
        <v>0.95599999999999996</v>
      </c>
      <c r="M749" s="10">
        <v>-14.17</v>
      </c>
      <c r="N749" s="10">
        <v>-0.7</v>
      </c>
      <c r="O749" s="10">
        <v>70.05</v>
      </c>
      <c r="P749" s="10">
        <v>116.97</v>
      </c>
      <c r="Q749" s="10">
        <v>0.999</v>
      </c>
      <c r="R749" s="10">
        <v>825</v>
      </c>
      <c r="S749" s="10" t="s">
        <v>135</v>
      </c>
      <c r="T749" s="10">
        <v>8.33</v>
      </c>
      <c r="U749" s="10">
        <v>-1.76</v>
      </c>
      <c r="V749" s="10">
        <v>41.299804126008702</v>
      </c>
      <c r="W749" s="10">
        <v>119.02</v>
      </c>
      <c r="Y749" s="10">
        <v>13.07</v>
      </c>
      <c r="Z749" s="10">
        <v>-3.47</v>
      </c>
      <c r="AA749" s="10">
        <v>65.707670362541833</v>
      </c>
      <c r="AB749" s="10">
        <v>118.82</v>
      </c>
      <c r="AD749" s="10">
        <v>14.73</v>
      </c>
      <c r="AE749" s="10">
        <v>-4.68</v>
      </c>
      <c r="AF749" s="10">
        <v>75.93642883247179</v>
      </c>
      <c r="AG749" s="10">
        <v>117.51</v>
      </c>
      <c r="AI749" s="10">
        <v>825</v>
      </c>
      <c r="AJ749" s="10" t="s">
        <v>135</v>
      </c>
      <c r="AK749" s="10">
        <v>-8.6254040493969286E-2</v>
      </c>
      <c r="AL749" s="10">
        <v>-1.6775454434768156</v>
      </c>
      <c r="AM749" s="10">
        <v>-8.1828302608775303</v>
      </c>
      <c r="AN749" s="10">
        <v>118.51776036548328</v>
      </c>
      <c r="AO749" s="10">
        <v>5.1348982515698416E-2</v>
      </c>
      <c r="AP749" s="10">
        <v>-4.8298916952914412</v>
      </c>
      <c r="AQ749" s="10">
        <v>-0.38816977608204123</v>
      </c>
      <c r="AR749" s="10">
        <v>-23.857829517861479</v>
      </c>
      <c r="AS749" s="10">
        <v>117.25837970575803</v>
      </c>
      <c r="AT749" s="10">
        <v>0.99678603598990645</v>
      </c>
      <c r="AU749" s="10">
        <v>-6.8267854737017242</v>
      </c>
      <c r="AV749" s="10">
        <v>1.2436618416763152</v>
      </c>
      <c r="AW749" s="10">
        <v>-34.144890596435843</v>
      </c>
      <c r="AX749" s="10">
        <v>117.33280018796793</v>
      </c>
      <c r="AY749" s="10">
        <v>0.98380826651986586</v>
      </c>
      <c r="AZ749" s="10">
        <v>825</v>
      </c>
      <c r="BA749" s="10" t="s">
        <v>135</v>
      </c>
      <c r="BB749" s="10">
        <v>-9.4125890515248098</v>
      </c>
      <c r="BC749" s="10">
        <v>1.1155488314600233</v>
      </c>
      <c r="BD749" s="10">
        <v>-45.891084698932488</v>
      </c>
      <c r="BE749" s="10">
        <v>119.24742769120925</v>
      </c>
      <c r="BF749" s="10">
        <v>0.99305002837917056</v>
      </c>
      <c r="BG749" s="10">
        <v>-20.144351934381419</v>
      </c>
      <c r="BH749" s="10">
        <v>5.8792646477034047</v>
      </c>
      <c r="BI749" s="10">
        <v>-102.9054957377587</v>
      </c>
      <c r="BJ749" s="10">
        <v>117.7348579687164</v>
      </c>
      <c r="BK749" s="10">
        <v>0.9599509427767482</v>
      </c>
      <c r="BL749" s="10">
        <v>-19.40474706885427</v>
      </c>
      <c r="BM749" s="10">
        <v>6.4748851630363262</v>
      </c>
      <c r="BN749" s="10">
        <v>-100.16607560646565</v>
      </c>
      <c r="BO749" s="10">
        <v>117.90983191775406</v>
      </c>
      <c r="BP749" s="10">
        <v>0.94858593236370936</v>
      </c>
      <c r="BQ749" s="10">
        <v>825</v>
      </c>
      <c r="BR749" s="10" t="s">
        <v>135</v>
      </c>
      <c r="BS749" s="10">
        <v>-4.9160000000000004</v>
      </c>
      <c r="BT749" s="10">
        <v>-1.347</v>
      </c>
      <c r="BU749" s="10">
        <v>-24.858896665515175</v>
      </c>
      <c r="BV749" s="10">
        <v>118.383</v>
      </c>
      <c r="BW749" s="10">
        <v>0.96445075268037517</v>
      </c>
      <c r="BX749" s="10">
        <v>-13.252000000000001</v>
      </c>
      <c r="BY749" s="10">
        <v>2.14</v>
      </c>
      <c r="BZ749" s="10">
        <v>-66.746159163895214</v>
      </c>
      <c r="CA749" s="10">
        <v>116.114</v>
      </c>
      <c r="CB749" s="10">
        <v>0.98721088174025262</v>
      </c>
      <c r="CC749" s="10">
        <v>-16.707000000000001</v>
      </c>
      <c r="CD749" s="10">
        <v>5.1470000000000002</v>
      </c>
      <c r="CE749" s="10">
        <v>-85.895553847270307</v>
      </c>
      <c r="CF749" s="10">
        <v>117.505</v>
      </c>
      <c r="CG749" s="10">
        <v>0.95567629582672309</v>
      </c>
      <c r="CH749" s="10">
        <v>825</v>
      </c>
      <c r="CI749" s="10" t="s">
        <v>135</v>
      </c>
      <c r="CJ749" s="10">
        <v>0.499</v>
      </c>
      <c r="CK749" s="10">
        <v>-2.6579999999999999</v>
      </c>
      <c r="CL749" s="10">
        <v>12.980346525876149</v>
      </c>
      <c r="CM749" s="10">
        <v>120.29</v>
      </c>
      <c r="CN749" s="10">
        <v>0.18451178348439159</v>
      </c>
      <c r="CO749" s="10">
        <v>-9.173</v>
      </c>
      <c r="CP749" s="10">
        <v>-0.36399999999999999</v>
      </c>
      <c r="CQ749" s="10">
        <v>-44.735748748073</v>
      </c>
      <c r="CR749" s="10">
        <v>118.47799999999999</v>
      </c>
      <c r="CS749" s="10">
        <v>0.99921361094045802</v>
      </c>
      <c r="CT749" s="10">
        <v>-6.9020000000000001</v>
      </c>
      <c r="CU749" s="10">
        <v>1.194</v>
      </c>
      <c r="CV749" s="10">
        <v>-33.77931019916312</v>
      </c>
      <c r="CW749" s="10">
        <v>119.72</v>
      </c>
      <c r="CX749" s="10">
        <v>0.98536434338678935</v>
      </c>
      <c r="CY749" s="10">
        <v>861</v>
      </c>
      <c r="CZ749" s="10" t="s">
        <v>142</v>
      </c>
      <c r="DA749" s="10">
        <v>6.7789999999999999</v>
      </c>
      <c r="DB749" s="10">
        <v>-0.46500000000000002</v>
      </c>
      <c r="DC749" s="10">
        <v>33.37832215029345</v>
      </c>
      <c r="DD749" s="10">
        <v>117.533</v>
      </c>
      <c r="DE749" s="10">
        <v>0.99765568823083917</v>
      </c>
      <c r="DF749" s="10">
        <v>13.154</v>
      </c>
      <c r="DG749" s="10">
        <v>-1.1140000000000001</v>
      </c>
      <c r="DH749" s="10">
        <v>64.99455459889559</v>
      </c>
      <c r="DI749" s="10">
        <v>117.26600000000001</v>
      </c>
      <c r="DJ749" s="10">
        <v>0.99643305668210924</v>
      </c>
      <c r="DK749" s="10">
        <v>13.420999999999999</v>
      </c>
      <c r="DL749" s="10">
        <v>-2.585</v>
      </c>
      <c r="DM749" s="10">
        <v>67.51170822085777</v>
      </c>
      <c r="DN749" s="10">
        <v>116.884</v>
      </c>
      <c r="DO749" s="10">
        <v>0.98195160994003095</v>
      </c>
    </row>
    <row r="750" spans="1:119" x14ac:dyDescent="0.25">
      <c r="A750" s="10">
        <v>826</v>
      </c>
      <c r="B750" s="10" t="s">
        <v>136</v>
      </c>
      <c r="C750" s="10">
        <v>-6.77</v>
      </c>
      <c r="D750" s="10">
        <v>2.79</v>
      </c>
      <c r="E750" s="10">
        <v>35.619999999999997</v>
      </c>
      <c r="F750" s="10">
        <v>118.74</v>
      </c>
      <c r="G750" s="10">
        <v>0.92500000000000004</v>
      </c>
      <c r="H750" s="10">
        <v>2.8</v>
      </c>
      <c r="I750" s="10">
        <v>0.1</v>
      </c>
      <c r="J750" s="10">
        <v>13.72</v>
      </c>
      <c r="K750" s="10">
        <v>117.82</v>
      </c>
      <c r="L750" s="10">
        <v>0.999</v>
      </c>
      <c r="M750" s="10">
        <v>5.2</v>
      </c>
      <c r="N750" s="10">
        <v>-2.66</v>
      </c>
      <c r="O750" s="10">
        <v>28.81</v>
      </c>
      <c r="P750" s="10">
        <v>116.97</v>
      </c>
      <c r="Q750" s="10">
        <v>0.89</v>
      </c>
      <c r="R750" s="10">
        <v>826</v>
      </c>
      <c r="S750" s="10" t="s">
        <v>136</v>
      </c>
      <c r="T750" s="10">
        <v>-6.5</v>
      </c>
      <c r="U750" s="10">
        <v>3.4460000000000002</v>
      </c>
      <c r="V750" s="10">
        <v>-35.687657674659107</v>
      </c>
      <c r="W750" s="10">
        <v>119.02</v>
      </c>
      <c r="Y750" s="10">
        <v>-9.74</v>
      </c>
      <c r="Z750" s="10">
        <v>5.33</v>
      </c>
      <c r="AA750" s="10">
        <v>-53.949816569937042</v>
      </c>
      <c r="AB750" s="10">
        <v>118.82</v>
      </c>
      <c r="AD750" s="10">
        <v>-11.61</v>
      </c>
      <c r="AE750" s="10">
        <v>6.42</v>
      </c>
      <c r="AF750" s="10">
        <v>-65.182553121666743</v>
      </c>
      <c r="AG750" s="10">
        <v>117.51</v>
      </c>
      <c r="AI750" s="10">
        <v>826</v>
      </c>
      <c r="AJ750" s="10" t="s">
        <v>136</v>
      </c>
      <c r="AK750" s="10">
        <v>-7.6387225956743867</v>
      </c>
      <c r="AL750" s="10">
        <v>-0.83072168113229128</v>
      </c>
      <c r="AM750" s="10">
        <v>-37.430857655359482</v>
      </c>
      <c r="AN750" s="10">
        <v>118.51776036548328</v>
      </c>
      <c r="AO750" s="10">
        <v>0.99413850920737012</v>
      </c>
      <c r="AP750" s="10">
        <v>-4.3822252399752557</v>
      </c>
      <c r="AQ750" s="10">
        <v>-2.5191248711335215</v>
      </c>
      <c r="AR750" s="10">
        <v>-24.887999289324277</v>
      </c>
      <c r="AS750" s="10">
        <v>117.25837970575803</v>
      </c>
      <c r="AT750" s="10">
        <v>0.8669622632280054</v>
      </c>
      <c r="AU750" s="10">
        <v>-2.5853499633651249</v>
      </c>
      <c r="AV750" s="10">
        <v>-4.0495645264204612</v>
      </c>
      <c r="AW750" s="10">
        <v>-23.641015709957312</v>
      </c>
      <c r="AX750" s="10">
        <v>117.33280018796793</v>
      </c>
      <c r="AY750" s="10">
        <v>0.53811257977453297</v>
      </c>
      <c r="AZ750" s="10">
        <v>826</v>
      </c>
      <c r="BA750" s="10" t="s">
        <v>136</v>
      </c>
      <c r="BB750" s="10">
        <v>7.3960900536444516</v>
      </c>
      <c r="BC750" s="10">
        <v>-2.3904397080976967</v>
      </c>
      <c r="BD750" s="10">
        <v>37.632892116869016</v>
      </c>
      <c r="BE750" s="10">
        <v>119.24742769120925</v>
      </c>
      <c r="BF750" s="10">
        <v>0.9515353956910243</v>
      </c>
      <c r="BG750" s="10">
        <v>16.875882688418141</v>
      </c>
      <c r="BH750" s="10">
        <v>-7.450232730499347</v>
      </c>
      <c r="BI750" s="10">
        <v>90.461996052277755</v>
      </c>
      <c r="BJ750" s="10">
        <v>117.7348579687164</v>
      </c>
      <c r="BK750" s="10">
        <v>0.91481787085360544</v>
      </c>
      <c r="BL750" s="10">
        <v>15.936612173119673</v>
      </c>
      <c r="BM750" s="10">
        <v>-8.0372518769796404</v>
      </c>
      <c r="BN750" s="10">
        <v>87.396462090457618</v>
      </c>
      <c r="BO750" s="10">
        <v>117.90983191775406</v>
      </c>
      <c r="BP750" s="10">
        <v>0.89287672890673764</v>
      </c>
      <c r="BQ750" s="10">
        <v>826</v>
      </c>
      <c r="BR750" s="10" t="s">
        <v>136</v>
      </c>
      <c r="BS750" s="10">
        <v>-1.0549999999999999</v>
      </c>
      <c r="BT750" s="10">
        <v>-1.536</v>
      </c>
      <c r="BU750" s="10">
        <v>-9.0878251924561813</v>
      </c>
      <c r="BV750" s="10">
        <v>118.383</v>
      </c>
      <c r="BW750" s="10">
        <v>0.56616435883837957</v>
      </c>
      <c r="BX750" s="10">
        <v>5.8570000000000002</v>
      </c>
      <c r="BY750" s="10">
        <v>-5.8419999999999996</v>
      </c>
      <c r="BZ750" s="10">
        <v>41.132858018283663</v>
      </c>
      <c r="CA750" s="10">
        <v>116.114</v>
      </c>
      <c r="CB750" s="10">
        <v>0.70801282386738085</v>
      </c>
      <c r="CC750" s="10">
        <v>8.93</v>
      </c>
      <c r="CD750" s="10">
        <v>-9.0220000000000002</v>
      </c>
      <c r="CE750" s="10">
        <v>62.371554828522136</v>
      </c>
      <c r="CF750" s="10">
        <v>117.505</v>
      </c>
      <c r="CG750" s="10">
        <v>0.70347377876267436</v>
      </c>
      <c r="CH750" s="10">
        <v>826</v>
      </c>
      <c r="CI750" s="10" t="s">
        <v>136</v>
      </c>
      <c r="CJ750" s="10">
        <v>-3.431</v>
      </c>
      <c r="CK750" s="10">
        <v>1.5169999999999999</v>
      </c>
      <c r="CL750" s="10">
        <v>-18.005449302316194</v>
      </c>
      <c r="CM750" s="10">
        <v>120.29</v>
      </c>
      <c r="CN750" s="10">
        <v>0.91459032466155854</v>
      </c>
      <c r="CO750" s="10">
        <v>5.7190000000000003</v>
      </c>
      <c r="CP750" s="10">
        <v>-1.006</v>
      </c>
      <c r="CQ750" s="10">
        <v>28.29690795625265</v>
      </c>
      <c r="CR750" s="10">
        <v>118.47799999999999</v>
      </c>
      <c r="CS750" s="10">
        <v>0.9848787627054536</v>
      </c>
      <c r="CT750" s="10">
        <v>2.9209999999999998</v>
      </c>
      <c r="CU750" s="10">
        <v>-2.778</v>
      </c>
      <c r="CV750" s="10">
        <v>19.439854033770981</v>
      </c>
      <c r="CW750" s="10">
        <v>119.72</v>
      </c>
      <c r="CX750" s="10">
        <v>0.72462151016962173</v>
      </c>
      <c r="CY750" s="10">
        <v>862</v>
      </c>
      <c r="CZ750" s="10" t="s">
        <v>39</v>
      </c>
      <c r="DA750" s="10">
        <v>1.111</v>
      </c>
      <c r="DB750" s="10">
        <v>0.44800000000000001</v>
      </c>
      <c r="DC750" s="10">
        <v>5.8844961717046917</v>
      </c>
      <c r="DD750" s="10">
        <v>117.533</v>
      </c>
      <c r="DE750" s="10">
        <v>0.92743680214247393</v>
      </c>
      <c r="DF750" s="10">
        <v>1.3979999999999999</v>
      </c>
      <c r="DG750" s="10">
        <v>0.56299999999999994</v>
      </c>
      <c r="DH750" s="10">
        <v>7.4201295998113554</v>
      </c>
      <c r="DI750" s="10">
        <v>117.26600000000001</v>
      </c>
      <c r="DJ750" s="10">
        <v>0.92760470311180609</v>
      </c>
      <c r="DK750" s="10">
        <v>1.6659999999999999</v>
      </c>
      <c r="DL750" s="10">
        <v>0.624</v>
      </c>
      <c r="DM750" s="10">
        <v>8.7875986686579513</v>
      </c>
      <c r="DN750" s="10">
        <v>116.883</v>
      </c>
      <c r="DO750" s="10">
        <v>0.936467705968693</v>
      </c>
    </row>
    <row r="751" spans="1:119" x14ac:dyDescent="0.25">
      <c r="A751" s="10">
        <v>827</v>
      </c>
      <c r="B751" s="10" t="s">
        <v>39</v>
      </c>
      <c r="C751" s="10">
        <v>7.57</v>
      </c>
      <c r="D751" s="10">
        <v>2.71</v>
      </c>
      <c r="E751" s="10">
        <v>39.1</v>
      </c>
      <c r="F751" s="10">
        <v>118.74</v>
      </c>
      <c r="G751" s="10">
        <v>0.94099999999999995</v>
      </c>
      <c r="H751" s="10">
        <v>8.35</v>
      </c>
      <c r="I751" s="10">
        <v>3.31</v>
      </c>
      <c r="J751" s="10">
        <v>43.99</v>
      </c>
      <c r="K751" s="10">
        <v>117.82</v>
      </c>
      <c r="L751" s="10">
        <v>0.93</v>
      </c>
      <c r="M751" s="10">
        <v>8.98</v>
      </c>
      <c r="N751" s="10">
        <v>3.36</v>
      </c>
      <c r="O751" s="10">
        <v>47.32</v>
      </c>
      <c r="P751" s="10">
        <v>116.97</v>
      </c>
      <c r="Q751" s="10">
        <v>0.93700000000000006</v>
      </c>
      <c r="R751" s="10">
        <v>827</v>
      </c>
      <c r="S751" s="10" t="s">
        <v>39</v>
      </c>
      <c r="T751" s="10">
        <v>-1.83</v>
      </c>
      <c r="U751" s="10">
        <v>-1.68</v>
      </c>
      <c r="V751" s="10">
        <v>-12.050574615743916</v>
      </c>
      <c r="W751" s="10">
        <v>119.02</v>
      </c>
      <c r="Y751" s="10">
        <v>-3.33</v>
      </c>
      <c r="Z751" s="10">
        <v>-1.86</v>
      </c>
      <c r="AA751" s="10">
        <v>-18.533563646493228</v>
      </c>
      <c r="AB751" s="10">
        <v>118.82</v>
      </c>
      <c r="AD751" s="10">
        <v>-3.12</v>
      </c>
      <c r="AE751" s="10">
        <v>-1.74</v>
      </c>
      <c r="AF751" s="10">
        <v>-17.551891133924855</v>
      </c>
      <c r="AG751" s="10">
        <v>117.51</v>
      </c>
      <c r="AI751" s="10">
        <v>827</v>
      </c>
      <c r="AJ751" s="10" t="s">
        <v>39</v>
      </c>
      <c r="AK751" s="10">
        <v>7.724976636168245</v>
      </c>
      <c r="AL751" s="10">
        <v>2.5082671246094264</v>
      </c>
      <c r="AM751" s="10">
        <v>39.565641425039971</v>
      </c>
      <c r="AN751" s="10">
        <v>118.51776036548328</v>
      </c>
      <c r="AO751" s="10">
        <v>0.95111909425612262</v>
      </c>
      <c r="AP751" s="10">
        <v>9.2121169352666143</v>
      </c>
      <c r="AQ751" s="10">
        <v>2.9072946472160455</v>
      </c>
      <c r="AR751" s="10">
        <v>47.563333626485459</v>
      </c>
      <c r="AS751" s="10">
        <v>117.25837970575803</v>
      </c>
      <c r="AT751" s="10">
        <v>0.95363600582999919</v>
      </c>
      <c r="AU751" s="10">
        <v>9.4121354370666896</v>
      </c>
      <c r="AV751" s="10">
        <v>2.8059026847442841</v>
      </c>
      <c r="AW751" s="10">
        <v>48.327761582338667</v>
      </c>
      <c r="AX751" s="10">
        <v>117.33280018796793</v>
      </c>
      <c r="AY751" s="10">
        <v>0.95832192644506575</v>
      </c>
      <c r="AZ751" s="10">
        <v>827</v>
      </c>
      <c r="BA751" s="10" t="s">
        <v>39</v>
      </c>
      <c r="BB751" s="10">
        <v>2.0164989978804391</v>
      </c>
      <c r="BC751" s="10">
        <v>1.2748908766380942</v>
      </c>
      <c r="BD751" s="10">
        <v>11.550694806048092</v>
      </c>
      <c r="BE751" s="10">
        <v>119.24742769120925</v>
      </c>
      <c r="BF751" s="10">
        <v>0.84524041498278846</v>
      </c>
      <c r="BG751" s="10">
        <v>3.2684692459629625</v>
      </c>
      <c r="BH751" s="10">
        <v>1.5709680827958374</v>
      </c>
      <c r="BI751" s="10">
        <v>17.783241327547351</v>
      </c>
      <c r="BJ751" s="10">
        <v>117.7348579687164</v>
      </c>
      <c r="BK751" s="10">
        <v>0.90129671714167336</v>
      </c>
      <c r="BL751" s="10">
        <v>3.4681348957346727</v>
      </c>
      <c r="BM751" s="10">
        <v>1.5623667139432253</v>
      </c>
      <c r="BN751" s="10">
        <v>18.625496190569432</v>
      </c>
      <c r="BO751" s="10">
        <v>117.90983191775406</v>
      </c>
      <c r="BP751" s="10">
        <v>0.91175359073774598</v>
      </c>
      <c r="BQ751" s="10">
        <v>827</v>
      </c>
      <c r="BR751" s="10" t="s">
        <v>39</v>
      </c>
      <c r="BS751" s="10">
        <v>5.9710000000000001</v>
      </c>
      <c r="BT751" s="10">
        <v>2.883</v>
      </c>
      <c r="BU751" s="10">
        <v>32.337113320247944</v>
      </c>
      <c r="BV751" s="10">
        <v>118.383</v>
      </c>
      <c r="BW751" s="10">
        <v>0.90052516545897809</v>
      </c>
      <c r="BX751" s="10">
        <v>7.3940000000000001</v>
      </c>
      <c r="BY751" s="10">
        <v>3.702</v>
      </c>
      <c r="BZ751" s="10">
        <v>41.115611981649138</v>
      </c>
      <c r="CA751" s="10">
        <v>116.114</v>
      </c>
      <c r="CB751" s="10">
        <v>0.8941851924072387</v>
      </c>
      <c r="CC751" s="10">
        <v>7.7770000000000001</v>
      </c>
      <c r="CD751" s="10">
        <v>3.875</v>
      </c>
      <c r="CE751" s="10">
        <v>42.692234993109807</v>
      </c>
      <c r="CF751" s="10">
        <v>117.505</v>
      </c>
      <c r="CG751" s="10">
        <v>0.89504780839858544</v>
      </c>
      <c r="CH751" s="10">
        <v>827</v>
      </c>
      <c r="CI751" s="10" t="s">
        <v>39</v>
      </c>
      <c r="CJ751" s="10">
        <v>2.9319999999999999</v>
      </c>
      <c r="CK751" s="10">
        <v>1.141</v>
      </c>
      <c r="CL751" s="10">
        <v>15.10061555860141</v>
      </c>
      <c r="CM751" s="10">
        <v>120.29</v>
      </c>
      <c r="CN751" s="10">
        <v>0.93192113796526199</v>
      </c>
      <c r="CO751" s="10">
        <v>3.4550000000000001</v>
      </c>
      <c r="CP751" s="10">
        <v>1.37</v>
      </c>
      <c r="CQ751" s="10">
        <v>18.111741253546334</v>
      </c>
      <c r="CR751" s="10">
        <v>118.47799999999999</v>
      </c>
      <c r="CS751" s="10">
        <v>0.92958585105225855</v>
      </c>
      <c r="CT751" s="10">
        <v>3.9820000000000002</v>
      </c>
      <c r="CU751" s="10">
        <v>1.5840000000000001</v>
      </c>
      <c r="CV751" s="10">
        <v>20.666770838952825</v>
      </c>
      <c r="CW751" s="10">
        <v>119.72</v>
      </c>
      <c r="CX751" s="10">
        <v>0.92918308725758636</v>
      </c>
      <c r="CY751" s="10">
        <v>863</v>
      </c>
      <c r="CZ751" s="10" t="s">
        <v>40</v>
      </c>
    </row>
    <row r="752" spans="1:119" x14ac:dyDescent="0.25">
      <c r="A752" s="10">
        <v>828</v>
      </c>
      <c r="B752" s="10" t="s">
        <v>40</v>
      </c>
      <c r="R752" s="10">
        <v>828</v>
      </c>
      <c r="S752" s="10" t="s">
        <v>40</v>
      </c>
      <c r="AI752" s="10">
        <v>828</v>
      </c>
      <c r="AJ752" s="10" t="s">
        <v>40</v>
      </c>
      <c r="AZ752" s="10">
        <v>828</v>
      </c>
      <c r="BA752" s="10" t="s">
        <v>40</v>
      </c>
      <c r="BQ752" s="10">
        <v>828</v>
      </c>
      <c r="BR752" s="10" t="s">
        <v>40</v>
      </c>
      <c r="CH752" s="10">
        <v>828</v>
      </c>
      <c r="CI752" s="10" t="s">
        <v>40</v>
      </c>
      <c r="CY752" s="10">
        <v>864</v>
      </c>
      <c r="CZ752" s="10" t="s">
        <v>143</v>
      </c>
      <c r="DA752" s="10">
        <v>0.51500000000000001</v>
      </c>
      <c r="DB752" s="10">
        <v>0.23100000000000001</v>
      </c>
      <c r="DC752" s="10">
        <v>8.9354607796145338</v>
      </c>
      <c r="DD752" s="10">
        <v>36.47</v>
      </c>
      <c r="DE752" s="10">
        <v>0.91241808633136712</v>
      </c>
      <c r="DF752" s="10">
        <v>0.77100000000000002</v>
      </c>
      <c r="DG752" s="10">
        <v>0.33300000000000002</v>
      </c>
      <c r="DH752" s="10">
        <v>13.343646562965006</v>
      </c>
      <c r="DI752" s="10">
        <v>36.338000000000001</v>
      </c>
      <c r="DJ752" s="10">
        <v>0.91803280369435913</v>
      </c>
      <c r="DK752" s="10">
        <v>0.83499999999999996</v>
      </c>
      <c r="DL752" s="10">
        <v>0.35499999999999998</v>
      </c>
      <c r="DM752" s="10">
        <v>14.474136337147776</v>
      </c>
      <c r="DN752" s="10">
        <v>36.192</v>
      </c>
      <c r="DO752" s="10">
        <v>0.92028131797895096</v>
      </c>
    </row>
    <row r="753" spans="1:119" x14ac:dyDescent="0.25">
      <c r="A753" s="10">
        <v>829</v>
      </c>
      <c r="B753" s="10" t="s">
        <v>130</v>
      </c>
      <c r="C753" s="10">
        <v>1.41</v>
      </c>
      <c r="D753" s="10">
        <v>0.35</v>
      </c>
      <c r="E753" s="10">
        <v>23.07</v>
      </c>
      <c r="F753" s="10">
        <v>36.46</v>
      </c>
      <c r="G753" s="10">
        <v>0.97</v>
      </c>
      <c r="H753" s="10">
        <v>1.34</v>
      </c>
      <c r="I753" s="10">
        <v>0.33</v>
      </c>
      <c r="J753" s="10">
        <v>22.07</v>
      </c>
      <c r="K753" s="10">
        <v>36.03</v>
      </c>
      <c r="L753" s="10">
        <v>0.97</v>
      </c>
      <c r="M753" s="10">
        <v>1.54</v>
      </c>
      <c r="N753" s="10">
        <v>0.39</v>
      </c>
      <c r="O753" s="10">
        <v>25.63</v>
      </c>
      <c r="P753" s="10">
        <v>35.75</v>
      </c>
      <c r="Q753" s="10">
        <v>0.96899999999999997</v>
      </c>
      <c r="R753" s="10">
        <v>829</v>
      </c>
      <c r="S753" s="10" t="s">
        <v>130</v>
      </c>
      <c r="T753" s="10">
        <v>-0.2</v>
      </c>
      <c r="U753" s="10">
        <v>-0.2</v>
      </c>
      <c r="V753" s="10">
        <v>-4.5097850368833257</v>
      </c>
      <c r="W753" s="10">
        <v>36.21</v>
      </c>
      <c r="Y753" s="10">
        <v>-0.3</v>
      </c>
      <c r="Z753" s="10">
        <v>-0.1</v>
      </c>
      <c r="AA753" s="10">
        <v>-5.0574566713311739</v>
      </c>
      <c r="AB753" s="10">
        <v>36.1</v>
      </c>
      <c r="AD753" s="10">
        <v>-0.3</v>
      </c>
      <c r="AE753" s="10">
        <v>-0.1</v>
      </c>
      <c r="AF753" s="10">
        <v>-5.1112594018772501</v>
      </c>
      <c r="AG753" s="10">
        <v>35.72</v>
      </c>
      <c r="AI753" s="10">
        <v>829</v>
      </c>
      <c r="AJ753" s="10" t="s">
        <v>130</v>
      </c>
      <c r="AK753" s="10">
        <v>1.4459683142877569</v>
      </c>
      <c r="AL753" s="10">
        <v>0.66173730083611626</v>
      </c>
      <c r="AM753" s="10">
        <v>25.192568676037521</v>
      </c>
      <c r="AN753" s="10">
        <v>36.443270666075122</v>
      </c>
      <c r="AO753" s="10">
        <v>0.90930242903015979</v>
      </c>
      <c r="AP753" s="10">
        <v>1.6037560684319285</v>
      </c>
      <c r="AQ753" s="10">
        <v>0.73955481702041637</v>
      </c>
      <c r="AR753" s="10">
        <v>28.358804121263208</v>
      </c>
      <c r="AS753" s="10">
        <v>35.954842980504665</v>
      </c>
      <c r="AT753" s="10">
        <v>0.90809728239284782</v>
      </c>
      <c r="AU753" s="10">
        <v>1.6308907548440139</v>
      </c>
      <c r="AV753" s="10">
        <v>0.7526615967791932</v>
      </c>
      <c r="AW753" s="10">
        <v>28.803081222331752</v>
      </c>
      <c r="AX753" s="10">
        <v>36.004192565810023</v>
      </c>
      <c r="AY753" s="10">
        <v>0.90797150359944112</v>
      </c>
      <c r="AZ753" s="10">
        <v>829</v>
      </c>
      <c r="BA753" s="10" t="s">
        <v>130</v>
      </c>
      <c r="BB753" s="10">
        <v>0.18225017593252776</v>
      </c>
      <c r="BC753" s="10">
        <v>0.10332169758168107</v>
      </c>
      <c r="BD753" s="10">
        <v>3.3799388043456258</v>
      </c>
      <c r="BE753" s="10">
        <v>35.786217629245868</v>
      </c>
      <c r="BF753" s="10">
        <v>0.8699267649666369</v>
      </c>
      <c r="BG753" s="10">
        <v>0.33598121190014574</v>
      </c>
      <c r="BH753" s="10">
        <v>0.16591127237937889</v>
      </c>
      <c r="BI753" s="10">
        <v>6.1371586273285841</v>
      </c>
      <c r="BJ753" s="10">
        <v>35.250958294913531</v>
      </c>
      <c r="BK753" s="10">
        <v>0.89663582798278163</v>
      </c>
      <c r="BL753" s="10">
        <v>0.38512821792587471</v>
      </c>
      <c r="BM753" s="10">
        <v>0.18227079185024442</v>
      </c>
      <c r="BN753" s="10">
        <v>6.967627946867327</v>
      </c>
      <c r="BO753" s="10">
        <v>35.305976186596872</v>
      </c>
      <c r="BP753" s="10">
        <v>0.90388158050728662</v>
      </c>
      <c r="BQ753" s="10">
        <v>829</v>
      </c>
      <c r="BR753" s="10" t="s">
        <v>130</v>
      </c>
      <c r="BS753" s="10">
        <v>0.90800000000000003</v>
      </c>
      <c r="BT753" s="10">
        <v>0.39300000000000002</v>
      </c>
      <c r="BU753" s="10">
        <v>15.731178207414208</v>
      </c>
      <c r="BV753" s="10">
        <v>36.311999999999998</v>
      </c>
      <c r="BW753" s="10">
        <v>0.91772761590957008</v>
      </c>
      <c r="BX753" s="10">
        <v>1.1060000000000001</v>
      </c>
      <c r="BY753" s="10">
        <v>0.46600000000000003</v>
      </c>
      <c r="BZ753" s="10">
        <v>19.577177407320903</v>
      </c>
      <c r="CA753" s="10">
        <v>35.393999999999998</v>
      </c>
      <c r="CB753" s="10">
        <v>0.92154124319930308</v>
      </c>
      <c r="CC753" s="10">
        <v>1.1160000000000001</v>
      </c>
      <c r="CD753" s="10">
        <v>0.47199999999999998</v>
      </c>
      <c r="CE753" s="10">
        <v>19.541909742634989</v>
      </c>
      <c r="CF753" s="10">
        <v>35.798999999999999</v>
      </c>
      <c r="CG753" s="10">
        <v>0.9210128060431888</v>
      </c>
      <c r="CH753" s="10">
        <v>829</v>
      </c>
      <c r="CI753" s="10" t="s">
        <v>130</v>
      </c>
      <c r="CJ753" s="10">
        <v>0.23100000000000001</v>
      </c>
      <c r="CK753" s="10">
        <v>0.108</v>
      </c>
      <c r="CL753" s="10">
        <v>3.9436493797105583</v>
      </c>
      <c r="CM753" s="10">
        <v>37.332000000000001</v>
      </c>
      <c r="CN753" s="10">
        <v>0.90588235294117647</v>
      </c>
      <c r="CO753" s="10">
        <v>0.17699999999999999</v>
      </c>
      <c r="CP753" s="10">
        <v>0.09</v>
      </c>
      <c r="CQ753" s="10">
        <v>3.123274775200565</v>
      </c>
      <c r="CR753" s="10">
        <v>36.706000000000003</v>
      </c>
      <c r="CS753" s="10">
        <v>0.89138513020680377</v>
      </c>
      <c r="CT753" s="10">
        <v>0.38200000000000001</v>
      </c>
      <c r="CU753" s="10">
        <v>0.17199999999999999</v>
      </c>
      <c r="CV753" s="10">
        <v>6.5289975986882869</v>
      </c>
      <c r="CW753" s="10">
        <v>37.045999999999999</v>
      </c>
      <c r="CX753" s="10">
        <v>0.91183215734773071</v>
      </c>
      <c r="CY753" s="10">
        <v>865</v>
      </c>
      <c r="CZ753" s="10" t="s">
        <v>8</v>
      </c>
      <c r="DA753" s="10">
        <v>0.51500000000000001</v>
      </c>
      <c r="DB753" s="10">
        <v>0.23100000000000001</v>
      </c>
      <c r="DC753" s="10">
        <v>8.9352157778109191</v>
      </c>
      <c r="DD753" s="10">
        <v>36.470999999999997</v>
      </c>
      <c r="DE753" s="10">
        <v>0.91241808633136712</v>
      </c>
      <c r="DF753" s="10">
        <v>0.77100000000000002</v>
      </c>
      <c r="DG753" s="10">
        <v>0.33300000000000002</v>
      </c>
      <c r="DH753" s="10">
        <v>13.343646562965006</v>
      </c>
      <c r="DI753" s="10">
        <v>36.338000000000001</v>
      </c>
      <c r="DJ753" s="10">
        <v>0.91803280369435913</v>
      </c>
      <c r="DK753" s="10">
        <v>0.83499999999999996</v>
      </c>
      <c r="DL753" s="10">
        <v>0.35499999999999998</v>
      </c>
      <c r="DM753" s="10">
        <v>14.474136337147776</v>
      </c>
      <c r="DN753" s="10">
        <v>36.192</v>
      </c>
      <c r="DO753" s="10">
        <v>0.92028131797895096</v>
      </c>
    </row>
    <row r="754" spans="1:119" x14ac:dyDescent="0.25">
      <c r="A754" s="10">
        <v>830</v>
      </c>
      <c r="B754" s="10" t="s">
        <v>137</v>
      </c>
      <c r="C754" s="10">
        <v>0.06</v>
      </c>
      <c r="D754" s="10">
        <v>0.06</v>
      </c>
      <c r="E754" s="10">
        <v>1.32</v>
      </c>
      <c r="F754" s="10">
        <v>36.46</v>
      </c>
      <c r="G754" s="10">
        <v>0.67800000000000005</v>
      </c>
      <c r="H754" s="10">
        <v>0.1</v>
      </c>
      <c r="I754" s="10">
        <v>0.08</v>
      </c>
      <c r="J754" s="10">
        <v>2.08</v>
      </c>
      <c r="K754" s="10">
        <v>36.03</v>
      </c>
      <c r="L754" s="10">
        <v>0.79300000000000004</v>
      </c>
      <c r="M754" s="10">
        <v>0.11</v>
      </c>
      <c r="N754" s="10">
        <v>0.08</v>
      </c>
      <c r="O754" s="10">
        <v>2.17</v>
      </c>
      <c r="P754" s="10">
        <v>35.75</v>
      </c>
      <c r="Q754" s="10">
        <v>0.80100000000000005</v>
      </c>
      <c r="R754" s="10">
        <v>830</v>
      </c>
      <c r="S754" s="10" t="s">
        <v>137</v>
      </c>
      <c r="T754" s="10">
        <v>-0.01</v>
      </c>
      <c r="U754" s="10">
        <v>-0.04</v>
      </c>
      <c r="V754" s="10">
        <v>-0.65740849015399538</v>
      </c>
      <c r="W754" s="10">
        <v>36.21</v>
      </c>
      <c r="Y754" s="10">
        <v>-0.1</v>
      </c>
      <c r="Z754" s="10">
        <v>-0.04</v>
      </c>
      <c r="AA754" s="10">
        <v>-1.7225076737006124</v>
      </c>
      <c r="AB754" s="10">
        <v>36.1</v>
      </c>
      <c r="AD754" s="10">
        <v>-0.1</v>
      </c>
      <c r="AE754" s="10">
        <v>-0.04</v>
      </c>
      <c r="AF754" s="10">
        <v>-1.7408322234208318</v>
      </c>
      <c r="AG754" s="10">
        <v>35.72</v>
      </c>
      <c r="AI754" s="10">
        <v>830</v>
      </c>
      <c r="AJ754" s="10" t="s">
        <v>137</v>
      </c>
      <c r="AK754" s="10">
        <v>9.777270496088139E-2</v>
      </c>
      <c r="AL754" s="10">
        <v>9.6515357466799026E-2</v>
      </c>
      <c r="AM754" s="10">
        <v>2.1765178820530386</v>
      </c>
      <c r="AN754" s="10">
        <v>36.443270666075122</v>
      </c>
      <c r="AO754" s="10">
        <v>0.7116679649057851</v>
      </c>
      <c r="AP754" s="10">
        <v>0.23069475975151926</v>
      </c>
      <c r="AQ754" s="10">
        <v>0.15983680691661192</v>
      </c>
      <c r="AR754" s="10">
        <v>4.5066781796403541</v>
      </c>
      <c r="AS754" s="10">
        <v>35.954842980504665</v>
      </c>
      <c r="AT754" s="10">
        <v>0.82198361270977616</v>
      </c>
      <c r="AU754" s="10">
        <v>0.21208382340526577</v>
      </c>
      <c r="AV754" s="10">
        <v>0.15104939778087023</v>
      </c>
      <c r="AW754" s="10">
        <v>4.1752898588358773</v>
      </c>
      <c r="AX754" s="10">
        <v>36.004192565810023</v>
      </c>
      <c r="AY754" s="10">
        <v>0.81453023606872821</v>
      </c>
      <c r="AZ754" s="10">
        <v>830</v>
      </c>
      <c r="BA754" s="10" t="s">
        <v>137</v>
      </c>
      <c r="BB754" s="10">
        <v>6.5912381504906609E-2</v>
      </c>
      <c r="BC754" s="10">
        <v>8.2124214589936934E-2</v>
      </c>
      <c r="BD754" s="10">
        <v>1.6988945000563702</v>
      </c>
      <c r="BE754" s="10">
        <v>35.786217629245868</v>
      </c>
      <c r="BF754" s="10">
        <v>0.62592769387450697</v>
      </c>
      <c r="BG754" s="10">
        <v>8.3630911366692012E-2</v>
      </c>
      <c r="BH754" s="10">
        <v>8.8856551670871489E-2</v>
      </c>
      <c r="BI754" s="10">
        <v>1.9985278068669485</v>
      </c>
      <c r="BJ754" s="10">
        <v>35.250958294913531</v>
      </c>
      <c r="BK754" s="10">
        <v>0.68536998195029875</v>
      </c>
      <c r="BL754" s="10">
        <v>6.723923431422428E-2</v>
      </c>
      <c r="BM754" s="10">
        <v>8.1611529995977081E-2</v>
      </c>
      <c r="BN754" s="10">
        <v>1.7291882635825382</v>
      </c>
      <c r="BO754" s="10">
        <v>35.305976186596872</v>
      </c>
      <c r="BP754" s="10">
        <v>0.63587482154241648</v>
      </c>
      <c r="BQ754" s="10">
        <v>830</v>
      </c>
      <c r="BR754" s="10" t="s">
        <v>137</v>
      </c>
      <c r="BS754" s="10">
        <v>7.5999999999999998E-2</v>
      </c>
      <c r="BT754" s="10">
        <v>8.5999999999999993E-2</v>
      </c>
      <c r="BU754" s="10">
        <v>1.824799124592313</v>
      </c>
      <c r="BV754" s="10">
        <v>36.311999999999998</v>
      </c>
      <c r="BW754" s="10">
        <v>0.66219779647171062</v>
      </c>
      <c r="BX754" s="10">
        <v>0.159</v>
      </c>
      <c r="BY754" s="10">
        <v>0.124</v>
      </c>
      <c r="BZ754" s="10">
        <v>3.2891023722000434</v>
      </c>
      <c r="CA754" s="10">
        <v>35.393999999999998</v>
      </c>
      <c r="CB754" s="10">
        <v>0.78855040557685696</v>
      </c>
      <c r="CC754" s="10">
        <v>0.14099999999999999</v>
      </c>
      <c r="CD754" s="10">
        <v>0.11700000000000001</v>
      </c>
      <c r="CE754" s="10">
        <v>2.9549092525730645</v>
      </c>
      <c r="CF754" s="10">
        <v>35.798999999999999</v>
      </c>
      <c r="CG754" s="10">
        <v>0.76956169413009767</v>
      </c>
      <c r="CH754" s="10">
        <v>830</v>
      </c>
      <c r="CI754" s="10" t="s">
        <v>137</v>
      </c>
      <c r="CJ754" s="10">
        <v>6.2E-2</v>
      </c>
      <c r="CK754" s="10">
        <v>7.5999999999999998E-2</v>
      </c>
      <c r="CL754" s="10">
        <v>1.5168605325605857</v>
      </c>
      <c r="CM754" s="10">
        <v>37.332000000000001</v>
      </c>
      <c r="CN754" s="10">
        <v>0.63212672747179388</v>
      </c>
      <c r="CO754" s="10">
        <v>6.2E-2</v>
      </c>
      <c r="CP754" s="10">
        <v>7.3999999999999996E-2</v>
      </c>
      <c r="CQ754" s="10">
        <v>1.5184841690607151</v>
      </c>
      <c r="CR754" s="10">
        <v>36.706000000000003</v>
      </c>
      <c r="CS754" s="10">
        <v>0.64221986261040742</v>
      </c>
      <c r="CT754" s="10">
        <v>6.2E-2</v>
      </c>
      <c r="CU754" s="10">
        <v>7.4999999999999997E-2</v>
      </c>
      <c r="CV754" s="10">
        <v>1.5165268662648519</v>
      </c>
      <c r="CW754" s="10">
        <v>37.045999999999999</v>
      </c>
      <c r="CX754" s="10">
        <v>0.63714698334221831</v>
      </c>
      <c r="CY754" s="10">
        <v>866</v>
      </c>
      <c r="CZ754" s="10" t="s">
        <v>9</v>
      </c>
    </row>
    <row r="755" spans="1:119" x14ac:dyDescent="0.25">
      <c r="A755" s="10">
        <v>831</v>
      </c>
      <c r="B755" s="10" t="s">
        <v>122</v>
      </c>
      <c r="C755" s="10">
        <v>1.24</v>
      </c>
      <c r="D755" s="10">
        <v>0.48</v>
      </c>
      <c r="E755" s="10">
        <v>21.09</v>
      </c>
      <c r="F755" s="10">
        <v>36.46</v>
      </c>
      <c r="G755" s="10">
        <v>0.93100000000000005</v>
      </c>
      <c r="H755" s="10">
        <v>1.36</v>
      </c>
      <c r="I755" s="10">
        <v>0.54</v>
      </c>
      <c r="J755" s="10">
        <v>23.47</v>
      </c>
      <c r="K755" s="10">
        <v>36.03</v>
      </c>
      <c r="L755" s="10">
        <v>0.93</v>
      </c>
      <c r="M755" s="10">
        <v>1.44</v>
      </c>
      <c r="N755" s="10">
        <v>0.56999999999999995</v>
      </c>
      <c r="O755" s="10">
        <v>24.95</v>
      </c>
      <c r="P755" s="10">
        <v>35.75</v>
      </c>
      <c r="Q755" s="10">
        <v>0.93</v>
      </c>
      <c r="R755" s="10">
        <v>831</v>
      </c>
      <c r="S755" s="10" t="s">
        <v>122</v>
      </c>
      <c r="T755" s="10">
        <v>-0.1</v>
      </c>
      <c r="U755" s="10">
        <v>-0.1</v>
      </c>
      <c r="V755" s="10">
        <v>-2.2548925184416628</v>
      </c>
      <c r="W755" s="10">
        <v>36.21</v>
      </c>
      <c r="Y755" s="10">
        <v>-0.2</v>
      </c>
      <c r="Z755" s="10">
        <v>-0.1</v>
      </c>
      <c r="AA755" s="10">
        <v>-3.5761619078554174</v>
      </c>
      <c r="AB755" s="10">
        <v>36.1</v>
      </c>
      <c r="AD755" s="10">
        <v>-0.2</v>
      </c>
      <c r="AE755" s="10">
        <v>-0.1</v>
      </c>
      <c r="AF755" s="10">
        <v>-3.6142061834709009</v>
      </c>
      <c r="AG755" s="10">
        <v>35.72</v>
      </c>
      <c r="AI755" s="10">
        <v>831</v>
      </c>
      <c r="AJ755" s="10" t="s">
        <v>122</v>
      </c>
      <c r="AK755" s="10">
        <v>0.69604140903323886</v>
      </c>
      <c r="AL755" s="10">
        <v>0.29169955346842746</v>
      </c>
      <c r="AM755" s="10">
        <v>11.956185188221522</v>
      </c>
      <c r="AN755" s="10">
        <v>36.443270666075122</v>
      </c>
      <c r="AO755" s="10">
        <v>0.92228356666534594</v>
      </c>
      <c r="AP755" s="10">
        <v>0.80276484937677273</v>
      </c>
      <c r="AQ755" s="10">
        <v>0.27391473593908616</v>
      </c>
      <c r="AR755" s="10">
        <v>13.620263509098082</v>
      </c>
      <c r="AS755" s="10">
        <v>35.954842980504665</v>
      </c>
      <c r="AT755" s="10">
        <v>0.94642197162313546</v>
      </c>
      <c r="AU755" s="10">
        <v>0.76302792650181883</v>
      </c>
      <c r="AV755" s="10">
        <v>0.25795469361747891</v>
      </c>
      <c r="AW755" s="10">
        <v>12.915931474423545</v>
      </c>
      <c r="AX755" s="10">
        <v>36.004192565810023</v>
      </c>
      <c r="AY755" s="10">
        <v>0.94732936113024602</v>
      </c>
      <c r="AZ755" s="10">
        <v>831</v>
      </c>
      <c r="BA755" s="10" t="s">
        <v>122</v>
      </c>
      <c r="BB755" s="10">
        <v>0.16870070872714135</v>
      </c>
      <c r="BC755" s="10">
        <v>8.9884332080703719E-2</v>
      </c>
      <c r="BD755" s="10">
        <v>3.083916632926909</v>
      </c>
      <c r="BE755" s="10">
        <v>35.786217629245868</v>
      </c>
      <c r="BF755" s="10">
        <v>0.88254701769628763</v>
      </c>
      <c r="BG755" s="10">
        <v>0.24900172470883114</v>
      </c>
      <c r="BH755" s="10">
        <v>0.10836003642525256</v>
      </c>
      <c r="BI755" s="10">
        <v>4.447654804067267</v>
      </c>
      <c r="BJ755" s="10">
        <v>35.250958294913531</v>
      </c>
      <c r="BK755" s="10">
        <v>0.91693748462564739</v>
      </c>
      <c r="BL755" s="10">
        <v>0.21621127538809914</v>
      </c>
      <c r="BM755" s="10">
        <v>9.3939092679930544E-2</v>
      </c>
      <c r="BN755" s="10">
        <v>3.8549491108611957</v>
      </c>
      <c r="BO755" s="10">
        <v>35.305976186596872</v>
      </c>
      <c r="BP755" s="10">
        <v>0.91717210589219611</v>
      </c>
      <c r="BQ755" s="10">
        <v>831</v>
      </c>
      <c r="BR755" s="10" t="s">
        <v>122</v>
      </c>
      <c r="BS755" s="10">
        <v>0.54</v>
      </c>
      <c r="BT755" s="10">
        <v>0.22500000000000001</v>
      </c>
      <c r="BU755" s="10">
        <v>9.301330344677547</v>
      </c>
      <c r="BV755" s="10">
        <v>36.311999999999998</v>
      </c>
      <c r="BW755" s="10">
        <v>0.92307692307692324</v>
      </c>
      <c r="BX755" s="10">
        <v>0.69299999999999995</v>
      </c>
      <c r="BY755" s="10">
        <v>0.28799999999999998</v>
      </c>
      <c r="BZ755" s="10">
        <v>12.241604667811478</v>
      </c>
      <c r="CA755" s="10">
        <v>35.393999999999998</v>
      </c>
      <c r="CB755" s="10">
        <v>0.92343134138664662</v>
      </c>
      <c r="CC755" s="10">
        <v>0.72899999999999998</v>
      </c>
      <c r="CD755" s="10">
        <v>0.30199999999999999</v>
      </c>
      <c r="CE755" s="10">
        <v>12.725906550289691</v>
      </c>
      <c r="CF755" s="10">
        <v>35.798999999999999</v>
      </c>
      <c r="CG755" s="10">
        <v>0.92386236510166708</v>
      </c>
      <c r="CH755" s="10">
        <v>831</v>
      </c>
      <c r="CI755" s="10" t="s">
        <v>122</v>
      </c>
      <c r="CJ755" s="10">
        <v>0.14899999999999999</v>
      </c>
      <c r="CK755" s="10">
        <v>0.08</v>
      </c>
      <c r="CL755" s="10">
        <v>2.6154638664625405</v>
      </c>
      <c r="CM755" s="10">
        <v>37.332000000000001</v>
      </c>
      <c r="CN755" s="10">
        <v>0.88104006735999019</v>
      </c>
      <c r="CO755" s="10">
        <v>0.182</v>
      </c>
      <c r="CP755" s="10">
        <v>9.1999999999999998E-2</v>
      </c>
      <c r="CQ755" s="10">
        <v>3.2076452397572655</v>
      </c>
      <c r="CR755" s="10">
        <v>36.706000000000003</v>
      </c>
      <c r="CS755" s="10">
        <v>0.89245714394312936</v>
      </c>
      <c r="CT755" s="10">
        <v>0.182</v>
      </c>
      <c r="CU755" s="10">
        <v>9.1999999999999998E-2</v>
      </c>
      <c r="CV755" s="10">
        <v>3.1782061807085835</v>
      </c>
      <c r="CW755" s="10">
        <v>37.045999999999999</v>
      </c>
      <c r="CX755" s="10">
        <v>0.89245714394312936</v>
      </c>
      <c r="CY755" s="10">
        <v>867</v>
      </c>
      <c r="CZ755" s="10" t="s">
        <v>10</v>
      </c>
      <c r="DA755" s="10">
        <v>0.57299999999999995</v>
      </c>
      <c r="DB755" s="10">
        <v>9.8000000000000004E-2</v>
      </c>
      <c r="DC755" s="10">
        <v>31.964300000000001</v>
      </c>
      <c r="DD755" s="10">
        <v>10.5</v>
      </c>
      <c r="DE755" s="10">
        <v>0.98599999999999999</v>
      </c>
      <c r="DF755" s="10">
        <v>0.60299999999999998</v>
      </c>
      <c r="DG755" s="10">
        <v>0.10199999999999999</v>
      </c>
      <c r="DH755" s="10">
        <v>33.950800000000001</v>
      </c>
      <c r="DI755" s="10">
        <v>10.4</v>
      </c>
      <c r="DJ755" s="10">
        <v>0.98599999999999999</v>
      </c>
      <c r="DK755" s="10">
        <v>0.80700000000000005</v>
      </c>
      <c r="DL755" s="10">
        <v>0.13100000000000001</v>
      </c>
      <c r="DM755" s="10">
        <v>44.954300000000003</v>
      </c>
      <c r="DN755" s="10">
        <v>10.5</v>
      </c>
      <c r="DO755" s="10">
        <v>0.98699999999999999</v>
      </c>
    </row>
    <row r="756" spans="1:119" x14ac:dyDescent="0.25">
      <c r="A756" s="10">
        <v>832</v>
      </c>
      <c r="B756" s="10" t="s">
        <v>8</v>
      </c>
      <c r="C756" s="10">
        <v>2.71</v>
      </c>
      <c r="D756" s="10">
        <v>0.9</v>
      </c>
      <c r="E756" s="10">
        <v>45.22</v>
      </c>
      <c r="F756" s="10">
        <v>36.46</v>
      </c>
      <c r="G756" s="10">
        <v>0.94899999999999995</v>
      </c>
      <c r="H756" s="10">
        <v>2.8</v>
      </c>
      <c r="I756" s="10">
        <v>0.95</v>
      </c>
      <c r="J756" s="10">
        <v>47.4</v>
      </c>
      <c r="K756" s="10">
        <v>36.03</v>
      </c>
      <c r="L756" s="10">
        <v>0.94699999999999995</v>
      </c>
      <c r="M756" s="10">
        <v>3.08</v>
      </c>
      <c r="N756" s="10">
        <v>1.04</v>
      </c>
      <c r="O756" s="10">
        <v>52.54</v>
      </c>
      <c r="P756" s="10">
        <v>35.75</v>
      </c>
      <c r="Q756" s="10">
        <v>0.94699999999999995</v>
      </c>
      <c r="R756" s="10">
        <v>832</v>
      </c>
      <c r="S756" s="10" t="s">
        <v>8</v>
      </c>
      <c r="T756" s="10">
        <v>0.31</v>
      </c>
      <c r="U756" s="10">
        <v>0.34</v>
      </c>
      <c r="V756" s="10">
        <v>7.3362019298156254</v>
      </c>
      <c r="W756" s="10">
        <v>36.21</v>
      </c>
      <c r="Y756" s="10">
        <v>0.6</v>
      </c>
      <c r="Z756" s="10">
        <v>0.24</v>
      </c>
      <c r="AA756" s="10">
        <v>10.335046042203675</v>
      </c>
      <c r="AB756" s="10">
        <v>36.1</v>
      </c>
      <c r="AD756" s="10">
        <v>0.6</v>
      </c>
      <c r="AE756" s="10">
        <v>0.24</v>
      </c>
      <c r="AF756" s="10">
        <v>10.44499334052499</v>
      </c>
      <c r="AG756" s="10">
        <v>35.72</v>
      </c>
      <c r="AI756" s="10">
        <v>832</v>
      </c>
      <c r="AJ756" s="10" t="s">
        <v>8</v>
      </c>
      <c r="AK756" s="10">
        <v>2.239782428280864</v>
      </c>
      <c r="AL756" s="10">
        <v>1.0499522117715776</v>
      </c>
      <c r="AM756" s="10">
        <v>39.188905912422072</v>
      </c>
      <c r="AN756" s="10">
        <v>36.443270666075122</v>
      </c>
      <c r="AO756" s="10">
        <v>0.90545051552900024</v>
      </c>
      <c r="AP756" s="10">
        <v>2.6372156775595732</v>
      </c>
      <c r="AQ756" s="10">
        <v>1.1733063598762155</v>
      </c>
      <c r="AR756" s="10">
        <v>46.349493422922414</v>
      </c>
      <c r="AS756" s="10">
        <v>35.954842980504665</v>
      </c>
      <c r="AT756" s="10">
        <v>0.91365583704966602</v>
      </c>
      <c r="AU756" s="10">
        <v>2.6060025047511579</v>
      </c>
      <c r="AV756" s="10">
        <v>1.1616656881773348</v>
      </c>
      <c r="AW756" s="10">
        <v>45.752792362309762</v>
      </c>
      <c r="AX756" s="10">
        <v>36.004192565810023</v>
      </c>
      <c r="AY756" s="10">
        <v>0.91336322341287024</v>
      </c>
      <c r="AZ756" s="10">
        <v>832</v>
      </c>
      <c r="BA756" s="10" t="s">
        <v>8</v>
      </c>
      <c r="BB756" s="10">
        <v>0.41686326616395575</v>
      </c>
      <c r="BC756" s="10">
        <v>0.27533024425236141</v>
      </c>
      <c r="BD756" s="10">
        <v>8.0599057974551478</v>
      </c>
      <c r="BE756" s="10">
        <v>35.786217629245868</v>
      </c>
      <c r="BF756" s="10">
        <v>0.83442486086289824</v>
      </c>
      <c r="BG756" s="10">
        <v>0.66861384797533452</v>
      </c>
      <c r="BH756" s="10">
        <v>0.36312786047547252</v>
      </c>
      <c r="BI756" s="10">
        <v>12.461565099623211</v>
      </c>
      <c r="BJ756" s="10">
        <v>35.250958294913531</v>
      </c>
      <c r="BK756" s="10">
        <v>0.87876190471823268</v>
      </c>
      <c r="BL756" s="10">
        <v>0.66857872762915793</v>
      </c>
      <c r="BM756" s="10">
        <v>0.35782141452625166</v>
      </c>
      <c r="BN756" s="10">
        <v>12.40045982693098</v>
      </c>
      <c r="BO756" s="10">
        <v>35.305976186596872</v>
      </c>
      <c r="BP756" s="10">
        <v>0.88166969501463532</v>
      </c>
      <c r="BQ756" s="10">
        <v>832</v>
      </c>
      <c r="BR756" s="10" t="s">
        <v>8</v>
      </c>
      <c r="BS756" s="10">
        <v>1.524</v>
      </c>
      <c r="BT756" s="10">
        <v>0.70399999999999996</v>
      </c>
      <c r="BU756" s="10">
        <v>26.691592863203816</v>
      </c>
      <c r="BV756" s="10">
        <v>36.311999999999998</v>
      </c>
      <c r="BW756" s="10">
        <v>0.90781985737309201</v>
      </c>
      <c r="BX756" s="10">
        <v>1.958</v>
      </c>
      <c r="BY756" s="10">
        <v>0.878</v>
      </c>
      <c r="BZ756" s="10">
        <v>35.003215701865301</v>
      </c>
      <c r="CA756" s="10">
        <v>35.393999999999998</v>
      </c>
      <c r="CB756" s="10">
        <v>0.91246133232490789</v>
      </c>
      <c r="CC756" s="10">
        <v>1.986</v>
      </c>
      <c r="CD756" s="10">
        <v>0.89100000000000001</v>
      </c>
      <c r="CE756" s="10">
        <v>35.105045029808608</v>
      </c>
      <c r="CF756" s="10">
        <v>35.798999999999999</v>
      </c>
      <c r="CG756" s="10">
        <v>0.91238510574005283</v>
      </c>
      <c r="CH756" s="10">
        <v>832</v>
      </c>
      <c r="CI756" s="10" t="s">
        <v>8</v>
      </c>
      <c r="CJ756" s="10">
        <v>0.442</v>
      </c>
      <c r="CK756" s="10">
        <v>0.26500000000000001</v>
      </c>
      <c r="CL756" s="10">
        <v>7.9700887479773606</v>
      </c>
      <c r="CM756" s="10">
        <v>37.332000000000001</v>
      </c>
      <c r="CN756" s="10">
        <v>0.85766409145273059</v>
      </c>
      <c r="CO756" s="10">
        <v>0.42099999999999999</v>
      </c>
      <c r="CP756" s="10">
        <v>0.25600000000000001</v>
      </c>
      <c r="CQ756" s="10">
        <v>7.7500781639412892</v>
      </c>
      <c r="CR756" s="10">
        <v>36.706000000000003</v>
      </c>
      <c r="CS756" s="10">
        <v>0.85443361421312503</v>
      </c>
      <c r="CT756" s="10">
        <v>0.627</v>
      </c>
      <c r="CU756" s="10">
        <v>0.34</v>
      </c>
      <c r="CV756" s="10">
        <v>11.115814683463045</v>
      </c>
      <c r="CW756" s="10">
        <v>37.045999999999999</v>
      </c>
      <c r="CX756" s="10">
        <v>0.87907168828004012</v>
      </c>
      <c r="CY756" s="10">
        <v>868</v>
      </c>
      <c r="CZ756" s="10" t="s">
        <v>11</v>
      </c>
    </row>
    <row r="757" spans="1:119" x14ac:dyDescent="0.25">
      <c r="A757" s="10">
        <v>833</v>
      </c>
      <c r="B757" s="10" t="s">
        <v>9</v>
      </c>
      <c r="R757" s="10">
        <v>833</v>
      </c>
      <c r="S757" s="10" t="s">
        <v>9</v>
      </c>
      <c r="AI757" s="10">
        <v>833</v>
      </c>
      <c r="AJ757" s="10" t="s">
        <v>9</v>
      </c>
      <c r="AZ757" s="10">
        <v>833</v>
      </c>
      <c r="BA757" s="10" t="s">
        <v>9</v>
      </c>
      <c r="BQ757" s="10">
        <v>833</v>
      </c>
      <c r="BR757" s="10" t="s">
        <v>9</v>
      </c>
      <c r="CH757" s="10">
        <v>833</v>
      </c>
      <c r="CI757" s="10" t="s">
        <v>9</v>
      </c>
      <c r="CY757" s="10">
        <v>869</v>
      </c>
      <c r="CZ757" s="10" t="s">
        <v>285</v>
      </c>
      <c r="DA757" s="10">
        <v>1.7500000000000002E-2</v>
      </c>
      <c r="DB757" s="10">
        <v>5.1000000000000004E-3</v>
      </c>
      <c r="DC757" s="10">
        <v>1</v>
      </c>
      <c r="DD757" s="10">
        <v>10.5</v>
      </c>
      <c r="DE757" s="10">
        <v>0.96</v>
      </c>
      <c r="DF757" s="10">
        <v>1.7299999999999999E-2</v>
      </c>
      <c r="DG757" s="10">
        <v>5.0000000000000001E-3</v>
      </c>
      <c r="DH757" s="10">
        <v>1</v>
      </c>
      <c r="DI757" s="10">
        <v>10.4</v>
      </c>
      <c r="DJ757" s="10">
        <v>0.96</v>
      </c>
      <c r="DK757" s="10">
        <v>1.7500000000000002E-2</v>
      </c>
      <c r="DL757" s="10">
        <v>5.1000000000000004E-3</v>
      </c>
      <c r="DM757" s="10">
        <v>1</v>
      </c>
      <c r="DN757" s="10">
        <v>10.5</v>
      </c>
      <c r="DO757" s="10">
        <v>0.96</v>
      </c>
    </row>
    <row r="758" spans="1:119" x14ac:dyDescent="0.25">
      <c r="A758" s="10">
        <v>834</v>
      </c>
      <c r="B758" s="10" t="s">
        <v>10</v>
      </c>
      <c r="C758" s="10">
        <v>4.82</v>
      </c>
      <c r="D758" s="10">
        <v>1.21</v>
      </c>
      <c r="E758" s="10">
        <v>281.3</v>
      </c>
      <c r="F758" s="10">
        <v>10.199999999999999</v>
      </c>
      <c r="G758" s="10">
        <v>0.97</v>
      </c>
      <c r="H758" s="10">
        <v>5.5</v>
      </c>
      <c r="I758" s="10">
        <v>1.61</v>
      </c>
      <c r="J758" s="10">
        <v>327.75</v>
      </c>
      <c r="K758" s="10">
        <v>10.1</v>
      </c>
      <c r="L758" s="10">
        <v>0.96</v>
      </c>
      <c r="M758" s="10">
        <v>5.85</v>
      </c>
      <c r="N758" s="10">
        <v>1.47</v>
      </c>
      <c r="O758" s="10">
        <v>345</v>
      </c>
      <c r="P758" s="10">
        <v>10.1</v>
      </c>
      <c r="Q758" s="10">
        <v>0.97</v>
      </c>
      <c r="R758" s="10">
        <v>834</v>
      </c>
      <c r="S758" s="10" t="s">
        <v>10</v>
      </c>
      <c r="T758" s="10">
        <v>1.5</v>
      </c>
      <c r="U758" s="10">
        <v>1.2</v>
      </c>
      <c r="V758" s="10">
        <v>106.64</v>
      </c>
      <c r="W758" s="10">
        <v>10.4</v>
      </c>
      <c r="Y758" s="10">
        <v>2.7</v>
      </c>
      <c r="Z758" s="10">
        <v>1.4</v>
      </c>
      <c r="AA758" s="10">
        <v>170.48</v>
      </c>
      <c r="AB758" s="10">
        <v>10.3</v>
      </c>
      <c r="AD758" s="10">
        <v>2.5</v>
      </c>
      <c r="AE758" s="10">
        <v>1.3</v>
      </c>
      <c r="AF758" s="10">
        <v>159.49600000000001</v>
      </c>
      <c r="AG758" s="10">
        <v>10.199999999999999</v>
      </c>
      <c r="AI758" s="10">
        <v>834</v>
      </c>
      <c r="AJ758" s="10" t="s">
        <v>10</v>
      </c>
      <c r="AK758" s="10">
        <v>5.4446595437883856</v>
      </c>
      <c r="AL758" s="10">
        <v>0.82120499380274414</v>
      </c>
      <c r="AM758" s="10">
        <v>308.64400000000001</v>
      </c>
      <c r="AN758" s="10">
        <v>10.3</v>
      </c>
      <c r="AO758" s="10">
        <v>0.98899999999999999</v>
      </c>
      <c r="AP758" s="10">
        <v>6.5260274196235777</v>
      </c>
      <c r="AQ758" s="10">
        <v>0.84731784962528367</v>
      </c>
      <c r="AR758" s="10">
        <v>372.49299999999999</v>
      </c>
      <c r="AS758" s="10">
        <v>10.199999999999999</v>
      </c>
      <c r="AT758" s="10">
        <v>0.99199999999999999</v>
      </c>
      <c r="AU758" s="10">
        <v>6.7561588324545303</v>
      </c>
      <c r="AV758" s="10">
        <v>0.72501692450360977</v>
      </c>
      <c r="AW758" s="10">
        <v>384.61399999999998</v>
      </c>
      <c r="AX758" s="10">
        <v>10.199999999999999</v>
      </c>
      <c r="AY758" s="10">
        <v>0.99399999999999999</v>
      </c>
      <c r="AZ758" s="10">
        <v>834</v>
      </c>
      <c r="BA758" s="10" t="s">
        <v>10</v>
      </c>
      <c r="BB758" s="10">
        <v>1.5765989085036165</v>
      </c>
      <c r="BC758" s="10">
        <v>0.86630706866333984</v>
      </c>
      <c r="BD758" s="10">
        <v>100.83620000000001</v>
      </c>
      <c r="BE758" s="10">
        <v>10.3</v>
      </c>
      <c r="BF758" s="10">
        <v>0.876</v>
      </c>
      <c r="BG758" s="10">
        <v>2.5749166677540378</v>
      </c>
      <c r="BH758" s="10">
        <v>1.0061408058549115</v>
      </c>
      <c r="BI758" s="10">
        <v>156.4795</v>
      </c>
      <c r="BJ758" s="10">
        <v>10.199999999999999</v>
      </c>
      <c r="BK758" s="10">
        <v>0.93100000000000005</v>
      </c>
      <c r="BL758" s="10">
        <v>2.7741081482651651</v>
      </c>
      <c r="BM758" s="10">
        <v>0.98947651094401756</v>
      </c>
      <c r="BN758" s="10">
        <v>165.09370000000001</v>
      </c>
      <c r="BO758" s="10">
        <v>10.3</v>
      </c>
      <c r="BP758" s="10">
        <v>0.94199999999999995</v>
      </c>
      <c r="BQ758" s="10">
        <v>834</v>
      </c>
      <c r="BR758" s="10" t="s">
        <v>10</v>
      </c>
      <c r="BS758" s="10">
        <v>4.4130000000000003</v>
      </c>
      <c r="BT758" s="10">
        <v>1.716</v>
      </c>
      <c r="BU758" s="10">
        <v>260.35169999999999</v>
      </c>
      <c r="BV758" s="10">
        <v>10.5</v>
      </c>
      <c r="BW758" s="10">
        <v>0.93200000000000005</v>
      </c>
      <c r="BX758" s="10">
        <v>5.3949999999999996</v>
      </c>
      <c r="BY758" s="10">
        <v>2.1309999999999998</v>
      </c>
      <c r="BZ758" s="10">
        <v>328.33229999999998</v>
      </c>
      <c r="CA758" s="10">
        <v>10.199999999999999</v>
      </c>
      <c r="CB758" s="10">
        <v>0.93</v>
      </c>
      <c r="CC758" s="10">
        <v>5.7469999999999999</v>
      </c>
      <c r="CD758" s="10">
        <v>2.2360000000000002</v>
      </c>
      <c r="CE758" s="10">
        <v>345.66250000000002</v>
      </c>
      <c r="CF758" s="10">
        <v>10.3</v>
      </c>
      <c r="CG758" s="10">
        <v>0.93200000000000005</v>
      </c>
      <c r="CH758" s="10">
        <v>834</v>
      </c>
      <c r="CI758" s="10" t="s">
        <v>10</v>
      </c>
      <c r="CJ758" s="10">
        <v>2.4660000000000002</v>
      </c>
      <c r="CK758" s="10">
        <v>0.70299999999999996</v>
      </c>
      <c r="CL758" s="10">
        <v>143.73490000000001</v>
      </c>
      <c r="CM758" s="10">
        <v>10.3</v>
      </c>
      <c r="CN758" s="10">
        <v>0.96199999999999997</v>
      </c>
      <c r="CO758" s="10">
        <v>3.008</v>
      </c>
      <c r="CP758" s="10">
        <v>0.9</v>
      </c>
      <c r="CQ758" s="10">
        <v>179.47909999999999</v>
      </c>
      <c r="CR758" s="10">
        <v>10.1</v>
      </c>
      <c r="CS758" s="10">
        <v>0.95799999999999996</v>
      </c>
      <c r="CT758" s="10">
        <v>3.3279999999999998</v>
      </c>
      <c r="CU758" s="10">
        <v>0.99399999999999999</v>
      </c>
      <c r="CV758" s="10">
        <v>196.5975</v>
      </c>
      <c r="CW758" s="10">
        <v>10.199999999999999</v>
      </c>
      <c r="CX758" s="10">
        <v>0.95799999999999996</v>
      </c>
      <c r="CY758" s="10">
        <v>870</v>
      </c>
      <c r="CZ758" s="10" t="s">
        <v>305</v>
      </c>
      <c r="DA758" s="10">
        <v>8.9099999999999999E-2</v>
      </c>
      <c r="DB758" s="10">
        <v>1.8100000000000002E-2</v>
      </c>
      <c r="DC758" s="10">
        <v>5</v>
      </c>
      <c r="DD758" s="10">
        <v>10.5</v>
      </c>
      <c r="DE758" s="10">
        <v>0.98</v>
      </c>
      <c r="DF758" s="10">
        <v>8.8300000000000003E-2</v>
      </c>
      <c r="DG758" s="10">
        <v>1.7899999999999999E-2</v>
      </c>
      <c r="DH758" s="10">
        <v>5</v>
      </c>
      <c r="DI758" s="10">
        <v>10.4</v>
      </c>
      <c r="DJ758" s="10">
        <v>0.98</v>
      </c>
      <c r="DK758" s="10">
        <v>8.9099999999999999E-2</v>
      </c>
      <c r="DL758" s="10">
        <v>1.8100000000000002E-2</v>
      </c>
      <c r="DM758" s="10">
        <v>5</v>
      </c>
      <c r="DN758" s="10">
        <v>10.5</v>
      </c>
      <c r="DO758" s="10">
        <v>0.98</v>
      </c>
    </row>
    <row r="759" spans="1:119" x14ac:dyDescent="0.25">
      <c r="A759" s="10">
        <v>835</v>
      </c>
      <c r="B759" s="10" t="s">
        <v>11</v>
      </c>
      <c r="C759" s="10">
        <v>0</v>
      </c>
      <c r="D759" s="10">
        <v>0</v>
      </c>
      <c r="E759" s="10">
        <v>0</v>
      </c>
      <c r="F759" s="10">
        <v>0</v>
      </c>
      <c r="G759" s="10">
        <v>0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835</v>
      </c>
      <c r="S759" s="10" t="s">
        <v>11</v>
      </c>
      <c r="AI759" s="10">
        <v>835</v>
      </c>
      <c r="AJ759" s="10" t="s">
        <v>11</v>
      </c>
      <c r="AZ759" s="10">
        <v>835</v>
      </c>
      <c r="BA759" s="10" t="s">
        <v>11</v>
      </c>
      <c r="BQ759" s="10">
        <v>835</v>
      </c>
      <c r="BR759" s="10" t="s">
        <v>11</v>
      </c>
      <c r="CH759" s="10">
        <v>835</v>
      </c>
      <c r="CI759" s="10" t="s">
        <v>11</v>
      </c>
      <c r="CY759" s="10">
        <v>871</v>
      </c>
      <c r="CZ759" s="10" t="s">
        <v>315</v>
      </c>
      <c r="DA759" s="10">
        <v>8.9099999999999999E-2</v>
      </c>
      <c r="DB759" s="10">
        <v>1.8100000000000002E-2</v>
      </c>
      <c r="DC759" s="10">
        <v>5</v>
      </c>
      <c r="DD759" s="10">
        <v>10.5</v>
      </c>
      <c r="DE759" s="10">
        <v>0.98</v>
      </c>
      <c r="DF759" s="10">
        <v>8.8300000000000003E-2</v>
      </c>
      <c r="DG759" s="10">
        <v>1.7899999999999999E-2</v>
      </c>
      <c r="DH759" s="10">
        <v>5</v>
      </c>
      <c r="DI759" s="10">
        <v>10.4</v>
      </c>
      <c r="DJ759" s="10">
        <v>0.98</v>
      </c>
      <c r="DK759" s="10">
        <v>8.9099999999999999E-2</v>
      </c>
      <c r="DL759" s="10">
        <v>1.8100000000000002E-2</v>
      </c>
      <c r="DM759" s="10">
        <v>5</v>
      </c>
      <c r="DN759" s="10">
        <v>10.5</v>
      </c>
      <c r="DO759" s="10">
        <v>0.98</v>
      </c>
    </row>
    <row r="760" spans="1:119" x14ac:dyDescent="0.25">
      <c r="A760" s="10">
        <v>836</v>
      </c>
      <c r="B760" s="10" t="s">
        <v>304</v>
      </c>
      <c r="R760" s="10">
        <v>836</v>
      </c>
      <c r="S760" s="10" t="s">
        <v>304</v>
      </c>
      <c r="T760" s="10">
        <v>0</v>
      </c>
      <c r="U760" s="10">
        <v>0</v>
      </c>
      <c r="V760" s="10">
        <v>0</v>
      </c>
      <c r="Y760" s="10">
        <v>0</v>
      </c>
      <c r="Z760" s="10">
        <v>0</v>
      </c>
      <c r="AA760" s="10">
        <v>0</v>
      </c>
      <c r="AD760" s="10">
        <v>0</v>
      </c>
      <c r="AE760" s="10">
        <v>0</v>
      </c>
      <c r="AF760" s="10">
        <v>0</v>
      </c>
      <c r="AI760" s="10">
        <v>836</v>
      </c>
      <c r="AJ760" s="10" t="s">
        <v>304</v>
      </c>
      <c r="AK760" s="10">
        <v>0</v>
      </c>
      <c r="AL760" s="10">
        <v>0</v>
      </c>
      <c r="AM760" s="10">
        <v>0</v>
      </c>
      <c r="AN760" s="10">
        <v>10.3</v>
      </c>
      <c r="AO760" s="10">
        <v>0</v>
      </c>
      <c r="AP760" s="10">
        <v>0</v>
      </c>
      <c r="AQ760" s="10">
        <v>0</v>
      </c>
      <c r="AR760" s="10">
        <v>0</v>
      </c>
      <c r="AS760" s="10">
        <v>10.199999999999999</v>
      </c>
      <c r="AT760" s="10">
        <v>0</v>
      </c>
      <c r="AU760" s="10">
        <v>0</v>
      </c>
      <c r="AV760" s="10">
        <v>0</v>
      </c>
      <c r="AW760" s="10">
        <v>0</v>
      </c>
      <c r="AX760" s="10">
        <v>10.199999999999999</v>
      </c>
      <c r="AY760" s="10">
        <v>0</v>
      </c>
      <c r="AZ760" s="10">
        <v>836</v>
      </c>
      <c r="BA760" s="10" t="s">
        <v>304</v>
      </c>
      <c r="BB760" s="10">
        <v>0</v>
      </c>
      <c r="BC760" s="10">
        <v>0</v>
      </c>
      <c r="BD760" s="10">
        <v>0</v>
      </c>
      <c r="BE760" s="10">
        <v>10.3</v>
      </c>
      <c r="BF760" s="10">
        <v>0</v>
      </c>
      <c r="BG760" s="10">
        <v>0</v>
      </c>
      <c r="BH760" s="10">
        <v>0</v>
      </c>
      <c r="BI760" s="10">
        <v>0</v>
      </c>
      <c r="BJ760" s="10">
        <v>10.199999999999999</v>
      </c>
      <c r="BK760" s="10">
        <v>0</v>
      </c>
      <c r="BL760" s="10">
        <v>0</v>
      </c>
      <c r="BM760" s="10">
        <v>0</v>
      </c>
      <c r="BN760" s="10">
        <v>0</v>
      </c>
      <c r="BO760" s="10">
        <v>10.3</v>
      </c>
      <c r="BP760" s="10">
        <v>0</v>
      </c>
      <c r="BQ760" s="10">
        <v>836</v>
      </c>
      <c r="BR760" s="10" t="s">
        <v>304</v>
      </c>
      <c r="BS760" s="10">
        <v>0</v>
      </c>
      <c r="BT760" s="10">
        <v>0</v>
      </c>
      <c r="BU760" s="10">
        <v>0</v>
      </c>
      <c r="BV760" s="10">
        <v>10.5</v>
      </c>
      <c r="BW760" s="10">
        <v>0</v>
      </c>
      <c r="BX760" s="10">
        <v>0</v>
      </c>
      <c r="BY760" s="10">
        <v>0</v>
      </c>
      <c r="BZ760" s="10">
        <v>0</v>
      </c>
      <c r="CA760" s="10">
        <v>10.199999999999999</v>
      </c>
      <c r="CB760" s="10">
        <v>0</v>
      </c>
      <c r="CC760" s="10">
        <v>0</v>
      </c>
      <c r="CD760" s="10">
        <v>0</v>
      </c>
      <c r="CE760" s="10">
        <v>0</v>
      </c>
      <c r="CF760" s="10">
        <v>10.3</v>
      </c>
      <c r="CG760" s="10">
        <v>0</v>
      </c>
      <c r="CH760" s="10">
        <v>836</v>
      </c>
      <c r="CI760" s="10" t="s">
        <v>304</v>
      </c>
      <c r="CJ760" s="10">
        <v>0</v>
      </c>
      <c r="CK760" s="10">
        <v>0</v>
      </c>
      <c r="CL760" s="10">
        <v>0</v>
      </c>
      <c r="CM760" s="10">
        <v>10.3</v>
      </c>
      <c r="CN760" s="10">
        <v>0</v>
      </c>
      <c r="CO760" s="10">
        <v>0</v>
      </c>
      <c r="CP760" s="10">
        <v>0</v>
      </c>
      <c r="CQ760" s="10">
        <v>0</v>
      </c>
      <c r="CR760" s="10">
        <v>10.1</v>
      </c>
      <c r="CS760" s="10">
        <v>0</v>
      </c>
      <c r="CT760" s="10">
        <v>0</v>
      </c>
      <c r="CU760" s="10">
        <v>0</v>
      </c>
      <c r="CV760" s="10">
        <v>0</v>
      </c>
      <c r="CW760" s="10">
        <v>10.199999999999999</v>
      </c>
      <c r="CX760" s="10">
        <v>0</v>
      </c>
      <c r="CY760" s="10">
        <v>872</v>
      </c>
      <c r="CZ760" s="10" t="s">
        <v>289</v>
      </c>
      <c r="DA760" s="10">
        <v>0</v>
      </c>
      <c r="DB760" s="10">
        <v>0</v>
      </c>
      <c r="DC760" s="10">
        <v>0</v>
      </c>
      <c r="DD760" s="10">
        <v>10.5</v>
      </c>
      <c r="DE760" s="10">
        <v>0</v>
      </c>
      <c r="DF760" s="10">
        <v>0</v>
      </c>
      <c r="DG760" s="10">
        <v>0</v>
      </c>
      <c r="DH760" s="10">
        <v>0</v>
      </c>
      <c r="DI760" s="10">
        <v>10.4</v>
      </c>
      <c r="DJ760" s="10">
        <v>0</v>
      </c>
      <c r="DK760" s="10">
        <v>0</v>
      </c>
      <c r="DL760" s="10">
        <v>0</v>
      </c>
      <c r="DM760" s="10">
        <v>0</v>
      </c>
      <c r="DN760" s="10">
        <v>10.5</v>
      </c>
      <c r="DO760" s="10">
        <v>0</v>
      </c>
    </row>
    <row r="761" spans="1:119" x14ac:dyDescent="0.25">
      <c r="A761" s="10">
        <v>837</v>
      </c>
      <c r="B761" s="10" t="s">
        <v>305</v>
      </c>
      <c r="C761" s="10">
        <v>0.53</v>
      </c>
      <c r="D761" s="10">
        <v>0.13</v>
      </c>
      <c r="E761" s="10">
        <v>31.04</v>
      </c>
      <c r="F761" s="10">
        <v>10.199999999999999</v>
      </c>
      <c r="G761" s="10">
        <v>0.97</v>
      </c>
      <c r="H761" s="10">
        <v>0.56000000000000005</v>
      </c>
      <c r="I761" s="10">
        <v>0.2</v>
      </c>
      <c r="J761" s="10">
        <v>34.200000000000003</v>
      </c>
      <c r="K761" s="10">
        <v>10.1</v>
      </c>
      <c r="L761" s="10">
        <v>0.94</v>
      </c>
      <c r="M761" s="10">
        <v>0.59</v>
      </c>
      <c r="N761" s="10">
        <v>0.21</v>
      </c>
      <c r="O761" s="10">
        <v>36</v>
      </c>
      <c r="P761" s="10">
        <v>10.1</v>
      </c>
      <c r="Q761" s="10">
        <v>0.94</v>
      </c>
      <c r="R761" s="10">
        <v>837</v>
      </c>
      <c r="S761" s="10" t="s">
        <v>305</v>
      </c>
      <c r="T761" s="10">
        <v>8.9200000000000002E-2</v>
      </c>
      <c r="U761" s="10">
        <v>6.9599999999999995E-2</v>
      </c>
      <c r="V761" s="10">
        <v>6.2812000000000001</v>
      </c>
      <c r="W761" s="10">
        <v>10.4</v>
      </c>
      <c r="Y761" s="10">
        <v>0.1812</v>
      </c>
      <c r="Z761" s="10">
        <v>0.1084</v>
      </c>
      <c r="AA761" s="10">
        <v>11.835800000000001</v>
      </c>
      <c r="AB761" s="10">
        <v>10.3</v>
      </c>
      <c r="AD761" s="10">
        <v>0.2167</v>
      </c>
      <c r="AE761" s="10">
        <v>0.1235</v>
      </c>
      <c r="AF761" s="10">
        <v>14.118399999999999</v>
      </c>
      <c r="AG761" s="10">
        <v>10.199999999999999</v>
      </c>
      <c r="AI761" s="10">
        <v>837</v>
      </c>
      <c r="AJ761" s="10" t="s">
        <v>305</v>
      </c>
      <c r="AK761" s="10">
        <v>0.61870000000000003</v>
      </c>
      <c r="AL761" s="10">
        <v>0.1066</v>
      </c>
      <c r="AM761" s="10">
        <v>35.191200000000002</v>
      </c>
      <c r="AN761" s="10">
        <v>10.3</v>
      </c>
      <c r="AO761" s="10">
        <v>0.99</v>
      </c>
      <c r="AP761" s="10">
        <v>0.64900000000000002</v>
      </c>
      <c r="AQ761" s="10">
        <v>9.9400000000000002E-2</v>
      </c>
      <c r="AR761" s="10">
        <v>37.164000000000001</v>
      </c>
      <c r="AS761" s="10">
        <v>10.199999999999999</v>
      </c>
      <c r="AT761" s="10">
        <v>0.99</v>
      </c>
      <c r="AU761" s="10">
        <v>0.72440000000000004</v>
      </c>
      <c r="AV761" s="10">
        <v>8.43E-2</v>
      </c>
      <c r="AW761" s="10">
        <v>41.28</v>
      </c>
      <c r="AX761" s="10">
        <v>10.199999999999999</v>
      </c>
      <c r="AY761" s="10">
        <v>0.99</v>
      </c>
      <c r="AZ761" s="10">
        <v>837</v>
      </c>
      <c r="BA761" s="10" t="s">
        <v>305</v>
      </c>
      <c r="BB761" s="10">
        <v>0.2233</v>
      </c>
      <c r="BC761" s="10">
        <v>0.1323</v>
      </c>
      <c r="BD761" s="10">
        <v>14.5494</v>
      </c>
      <c r="BE761" s="10">
        <v>10.3</v>
      </c>
      <c r="BF761" s="10">
        <v>0.86</v>
      </c>
      <c r="BG761" s="10">
        <v>0.34210000000000002</v>
      </c>
      <c r="BH761" s="10">
        <v>0.1386</v>
      </c>
      <c r="BI761" s="10">
        <v>20.8917</v>
      </c>
      <c r="BJ761" s="10">
        <v>10.199999999999999</v>
      </c>
      <c r="BK761" s="10">
        <v>0.93</v>
      </c>
      <c r="BL761" s="10">
        <v>0.32300000000000001</v>
      </c>
      <c r="BM761" s="10">
        <v>0.1196</v>
      </c>
      <c r="BN761" s="10">
        <v>19.3094</v>
      </c>
      <c r="BO761" s="10">
        <v>10.3</v>
      </c>
      <c r="BP761" s="10">
        <v>0.94</v>
      </c>
      <c r="BQ761" s="10">
        <v>837</v>
      </c>
      <c r="BR761" s="10" t="s">
        <v>305</v>
      </c>
      <c r="BS761" s="10">
        <v>0.58609999999999995</v>
      </c>
      <c r="BT761" s="10">
        <v>0.23169999999999999</v>
      </c>
      <c r="BU761" s="10">
        <v>34.654800000000002</v>
      </c>
      <c r="BV761" s="10">
        <v>10.5</v>
      </c>
      <c r="BW761" s="10">
        <v>0.93</v>
      </c>
      <c r="BX761" s="10">
        <v>0.65720000000000001</v>
      </c>
      <c r="BY761" s="10">
        <v>0.25969999999999999</v>
      </c>
      <c r="BZ761" s="10">
        <v>40</v>
      </c>
      <c r="CA761" s="10">
        <v>10.199999999999999</v>
      </c>
      <c r="CB761" s="10">
        <v>0.93</v>
      </c>
      <c r="CC761" s="10">
        <v>0.68830000000000002</v>
      </c>
      <c r="CD761" s="10">
        <v>0.27200000000000002</v>
      </c>
      <c r="CE761" s="10">
        <v>41.4861</v>
      </c>
      <c r="CF761" s="10">
        <v>10.3</v>
      </c>
      <c r="CG761" s="10">
        <v>0.93</v>
      </c>
      <c r="CH761" s="10">
        <v>837</v>
      </c>
      <c r="CI761" s="10" t="s">
        <v>305</v>
      </c>
      <c r="CJ761" s="10">
        <v>0.2034</v>
      </c>
      <c r="CK761" s="10">
        <v>6.6799999999999998E-2</v>
      </c>
      <c r="CL761" s="10">
        <v>12</v>
      </c>
      <c r="CM761" s="10">
        <v>10.3</v>
      </c>
      <c r="CN761" s="10">
        <v>0.95</v>
      </c>
      <c r="CO761" s="10">
        <v>0.29909999999999998</v>
      </c>
      <c r="CP761" s="10">
        <v>9.8299999999999998E-2</v>
      </c>
      <c r="CQ761" s="10">
        <v>18</v>
      </c>
      <c r="CR761" s="10">
        <v>10.1</v>
      </c>
      <c r="CS761" s="10">
        <v>0.95</v>
      </c>
      <c r="CT761" s="10">
        <v>0.3357</v>
      </c>
      <c r="CU761" s="10">
        <v>0.1103</v>
      </c>
      <c r="CV761" s="10">
        <v>20</v>
      </c>
      <c r="CW761" s="10">
        <v>10.199999999999999</v>
      </c>
      <c r="CX761" s="10">
        <v>0.95</v>
      </c>
      <c r="CY761" s="10">
        <v>873</v>
      </c>
      <c r="CZ761" s="10" t="s">
        <v>292</v>
      </c>
      <c r="DA761" s="10">
        <v>0</v>
      </c>
      <c r="DB761" s="10">
        <v>0</v>
      </c>
      <c r="DC761" s="10">
        <v>0</v>
      </c>
      <c r="DD761" s="10">
        <v>10.5</v>
      </c>
      <c r="DE761" s="10">
        <v>0</v>
      </c>
      <c r="DF761" s="10">
        <v>0</v>
      </c>
      <c r="DG761" s="10">
        <v>0</v>
      </c>
      <c r="DH761" s="10">
        <v>0</v>
      </c>
      <c r="DI761" s="10">
        <v>10.4</v>
      </c>
      <c r="DJ761" s="10">
        <v>0</v>
      </c>
      <c r="DK761" s="10">
        <v>0</v>
      </c>
      <c r="DL761" s="10">
        <v>0</v>
      </c>
      <c r="DM761" s="10">
        <v>0</v>
      </c>
      <c r="DN761" s="10">
        <v>10.5</v>
      </c>
      <c r="DO761" s="10">
        <v>0</v>
      </c>
    </row>
    <row r="762" spans="1:119" x14ac:dyDescent="0.25">
      <c r="A762" s="10">
        <v>838</v>
      </c>
      <c r="B762" s="10" t="s">
        <v>315</v>
      </c>
      <c r="C762" s="10">
        <v>0.35</v>
      </c>
      <c r="D762" s="10">
        <v>0.09</v>
      </c>
      <c r="E762" s="10">
        <v>20.37</v>
      </c>
      <c r="F762" s="10">
        <v>10.199999999999999</v>
      </c>
      <c r="G762" s="10">
        <v>0.97</v>
      </c>
      <c r="H762" s="10">
        <v>0.34</v>
      </c>
      <c r="I762" s="10">
        <v>7.0000000000000007E-2</v>
      </c>
      <c r="J762" s="10">
        <v>19.95</v>
      </c>
      <c r="K762" s="10">
        <v>10.1</v>
      </c>
      <c r="L762" s="10">
        <v>0.98</v>
      </c>
      <c r="M762" s="10">
        <v>0.37</v>
      </c>
      <c r="N762" s="10">
        <v>0.09</v>
      </c>
      <c r="O762" s="10">
        <v>22</v>
      </c>
      <c r="P762" s="10">
        <v>10.1</v>
      </c>
      <c r="Q762" s="10">
        <v>0.97</v>
      </c>
      <c r="R762" s="10">
        <v>838</v>
      </c>
      <c r="S762" s="10" t="s">
        <v>315</v>
      </c>
      <c r="T762" s="10">
        <v>0.1138</v>
      </c>
      <c r="U762" s="10">
        <v>8.8700000000000001E-2</v>
      </c>
      <c r="V762" s="10">
        <v>8.0089000000000006</v>
      </c>
      <c r="W762" s="10">
        <v>10.4</v>
      </c>
      <c r="Y762" s="10">
        <v>0.1163</v>
      </c>
      <c r="Z762" s="10">
        <v>6.9500000000000006E-2</v>
      </c>
      <c r="AA762" s="10">
        <v>7.5930999999999997</v>
      </c>
      <c r="AB762" s="10">
        <v>10.3</v>
      </c>
      <c r="AD762" s="10">
        <v>0.13450000000000001</v>
      </c>
      <c r="AE762" s="10">
        <v>7.6600000000000001E-2</v>
      </c>
      <c r="AF762" s="10">
        <v>8.7630999999999997</v>
      </c>
      <c r="AG762" s="10">
        <v>10.199999999999999</v>
      </c>
      <c r="AI762" s="10">
        <v>838</v>
      </c>
      <c r="AJ762" s="10" t="s">
        <v>315</v>
      </c>
      <c r="AK762" s="10">
        <v>0.3821</v>
      </c>
      <c r="AL762" s="10">
        <v>6.59E-2</v>
      </c>
      <c r="AM762" s="10">
        <v>21.734200000000001</v>
      </c>
      <c r="AN762" s="10">
        <v>10.3</v>
      </c>
      <c r="AO762" s="10">
        <v>0.99</v>
      </c>
      <c r="AP762" s="10">
        <v>0.40200000000000002</v>
      </c>
      <c r="AQ762" s="10">
        <v>6.1600000000000002E-2</v>
      </c>
      <c r="AR762" s="10">
        <v>23.0199</v>
      </c>
      <c r="AS762" s="10">
        <v>10.199999999999999</v>
      </c>
      <c r="AT762" s="10">
        <v>0.99</v>
      </c>
      <c r="AU762" s="10">
        <v>0.41830000000000001</v>
      </c>
      <c r="AV762" s="10">
        <v>4.87E-2</v>
      </c>
      <c r="AW762" s="10">
        <v>23.8371</v>
      </c>
      <c r="AX762" s="10">
        <v>10.199999999999999</v>
      </c>
      <c r="AY762" s="10">
        <v>0.99</v>
      </c>
      <c r="AZ762" s="10">
        <v>838</v>
      </c>
      <c r="BA762" s="10" t="s">
        <v>315</v>
      </c>
      <c r="BB762" s="10">
        <v>0.1031</v>
      </c>
      <c r="BC762" s="10">
        <v>6.5299999999999997E-2</v>
      </c>
      <c r="BD762" s="10">
        <v>6.8402000000000003</v>
      </c>
      <c r="BE762" s="10">
        <v>10.3</v>
      </c>
      <c r="BF762" s="10">
        <v>0.84</v>
      </c>
      <c r="BG762" s="10">
        <v>0.11840000000000001</v>
      </c>
      <c r="BH762" s="10">
        <v>5.1299999999999998E-2</v>
      </c>
      <c r="BI762" s="10">
        <v>7.3056000000000001</v>
      </c>
      <c r="BJ762" s="10">
        <v>10.199999999999999</v>
      </c>
      <c r="BK762" s="10">
        <v>0.92</v>
      </c>
      <c r="BL762" s="10">
        <v>0.14199999999999999</v>
      </c>
      <c r="BM762" s="10">
        <v>5.62E-2</v>
      </c>
      <c r="BN762" s="10">
        <v>8.5619999999999994</v>
      </c>
      <c r="BO762" s="10">
        <v>10.3</v>
      </c>
      <c r="BP762" s="10">
        <v>0.93</v>
      </c>
      <c r="BQ762" s="10">
        <v>838</v>
      </c>
      <c r="BR762" s="10" t="s">
        <v>315</v>
      </c>
      <c r="BS762" s="10">
        <v>0.26690000000000003</v>
      </c>
      <c r="BT762" s="10">
        <v>0.1293</v>
      </c>
      <c r="BU762" s="10">
        <v>16.3081</v>
      </c>
      <c r="BV762" s="10">
        <v>10.5</v>
      </c>
      <c r="BW762" s="10">
        <v>0.9</v>
      </c>
      <c r="BX762" s="10">
        <v>0.33389999999999997</v>
      </c>
      <c r="BY762" s="10">
        <v>0.16170000000000001</v>
      </c>
      <c r="BZ762" s="10">
        <v>21</v>
      </c>
      <c r="CA762" s="10">
        <v>10.199999999999999</v>
      </c>
      <c r="CB762" s="10">
        <v>0.9</v>
      </c>
      <c r="CC762" s="10">
        <v>0.38300000000000001</v>
      </c>
      <c r="CD762" s="10">
        <v>0.1855</v>
      </c>
      <c r="CE762" s="10">
        <v>23.854500000000002</v>
      </c>
      <c r="CF762" s="10">
        <v>10.3</v>
      </c>
      <c r="CG762" s="10">
        <v>0.9</v>
      </c>
      <c r="CH762" s="10">
        <v>838</v>
      </c>
      <c r="CI762" s="10" t="s">
        <v>315</v>
      </c>
      <c r="CJ762" s="10">
        <v>9.6299999999999997E-2</v>
      </c>
      <c r="CK762" s="10">
        <v>4.6699999999999998E-2</v>
      </c>
      <c r="CL762" s="10">
        <v>6</v>
      </c>
      <c r="CM762" s="10">
        <v>10.3</v>
      </c>
      <c r="CN762" s="10">
        <v>0.9</v>
      </c>
      <c r="CO762" s="10">
        <v>9.4500000000000001E-2</v>
      </c>
      <c r="CP762" s="10">
        <v>4.58E-2</v>
      </c>
      <c r="CQ762" s="10">
        <v>6</v>
      </c>
      <c r="CR762" s="10">
        <v>10.1</v>
      </c>
      <c r="CS762" s="10">
        <v>0.9</v>
      </c>
      <c r="CT762" s="10">
        <v>0.12720000000000001</v>
      </c>
      <c r="CU762" s="10">
        <v>6.1600000000000002E-2</v>
      </c>
      <c r="CV762" s="10">
        <v>8</v>
      </c>
      <c r="CW762" s="10">
        <v>10.199999999999999</v>
      </c>
      <c r="CX762" s="10">
        <v>0.9</v>
      </c>
      <c r="CY762" s="10">
        <v>874</v>
      </c>
      <c r="CZ762" s="10" t="s">
        <v>293</v>
      </c>
      <c r="DA762" s="10">
        <v>0</v>
      </c>
      <c r="DB762" s="10">
        <v>0</v>
      </c>
      <c r="DC762" s="10">
        <v>0</v>
      </c>
      <c r="DD762" s="10">
        <v>10.5</v>
      </c>
      <c r="DE762" s="10">
        <v>0</v>
      </c>
      <c r="DF762" s="10">
        <v>0</v>
      </c>
      <c r="DG762" s="10">
        <v>0</v>
      </c>
      <c r="DH762" s="10">
        <v>0</v>
      </c>
      <c r="DI762" s="10">
        <v>10.4</v>
      </c>
      <c r="DJ762" s="10">
        <v>0</v>
      </c>
      <c r="DK762" s="10">
        <v>0</v>
      </c>
      <c r="DL762" s="10">
        <v>0</v>
      </c>
      <c r="DM762" s="10">
        <v>0</v>
      </c>
      <c r="DN762" s="10">
        <v>10.5</v>
      </c>
      <c r="DO762" s="10">
        <v>0</v>
      </c>
    </row>
    <row r="763" spans="1:119" x14ac:dyDescent="0.25">
      <c r="A763" s="10">
        <v>839</v>
      </c>
      <c r="B763" s="10" t="s">
        <v>290</v>
      </c>
      <c r="C763" s="10">
        <v>0</v>
      </c>
      <c r="D763" s="10">
        <v>0</v>
      </c>
      <c r="E763" s="10">
        <v>0</v>
      </c>
      <c r="F763" s="10">
        <v>10.199999999999999</v>
      </c>
      <c r="G763" s="10">
        <v>0</v>
      </c>
      <c r="H763" s="10">
        <v>0</v>
      </c>
      <c r="I763" s="10">
        <v>0</v>
      </c>
      <c r="J763" s="10">
        <v>0</v>
      </c>
      <c r="K763" s="10">
        <v>10.1</v>
      </c>
      <c r="L763" s="10">
        <v>0</v>
      </c>
      <c r="M763" s="10">
        <v>0</v>
      </c>
      <c r="N763" s="10">
        <v>0</v>
      </c>
      <c r="O763" s="10">
        <v>0</v>
      </c>
      <c r="P763" s="10">
        <v>10.1</v>
      </c>
      <c r="Q763" s="10">
        <v>0</v>
      </c>
      <c r="R763" s="10">
        <v>839</v>
      </c>
      <c r="S763" s="10" t="s">
        <v>290</v>
      </c>
      <c r="T763" s="10">
        <v>0</v>
      </c>
      <c r="U763" s="10">
        <v>0</v>
      </c>
      <c r="V763" s="10">
        <v>0</v>
      </c>
      <c r="W763" s="10">
        <v>10.4</v>
      </c>
      <c r="Y763" s="10">
        <v>0</v>
      </c>
      <c r="Z763" s="10">
        <v>0</v>
      </c>
      <c r="AA763" s="10">
        <v>0</v>
      </c>
      <c r="AB763" s="10">
        <v>10.3</v>
      </c>
      <c r="AD763" s="10">
        <v>0</v>
      </c>
      <c r="AE763" s="10">
        <v>0</v>
      </c>
      <c r="AF763" s="10">
        <v>0</v>
      </c>
      <c r="AG763" s="10">
        <v>10.199999999999999</v>
      </c>
      <c r="AI763" s="10">
        <v>839</v>
      </c>
      <c r="AJ763" s="10" t="s">
        <v>290</v>
      </c>
      <c r="AK763" s="10">
        <v>0</v>
      </c>
      <c r="AL763" s="10">
        <v>0</v>
      </c>
      <c r="AM763" s="10">
        <v>0</v>
      </c>
      <c r="AN763" s="10">
        <v>10.3</v>
      </c>
      <c r="AO763" s="10">
        <v>0</v>
      </c>
      <c r="AP763" s="10">
        <v>0</v>
      </c>
      <c r="AQ763" s="10">
        <v>0</v>
      </c>
      <c r="AR763" s="10">
        <v>0</v>
      </c>
      <c r="AS763" s="10">
        <v>10.199999999999999</v>
      </c>
      <c r="AT763" s="10">
        <v>0</v>
      </c>
      <c r="AU763" s="10">
        <v>0</v>
      </c>
      <c r="AV763" s="10">
        <v>0</v>
      </c>
      <c r="AW763" s="10">
        <v>0</v>
      </c>
      <c r="AX763" s="10">
        <v>10.199999999999999</v>
      </c>
      <c r="AY763" s="10">
        <v>0</v>
      </c>
      <c r="AZ763" s="10">
        <v>839</v>
      </c>
      <c r="BA763" s="10" t="s">
        <v>290</v>
      </c>
      <c r="BB763" s="10">
        <v>0</v>
      </c>
      <c r="BC763" s="10">
        <v>0</v>
      </c>
      <c r="BD763" s="10">
        <v>0</v>
      </c>
      <c r="BE763" s="10">
        <v>10.3</v>
      </c>
      <c r="BF763" s="10">
        <v>0</v>
      </c>
      <c r="BG763" s="10">
        <v>0</v>
      </c>
      <c r="BH763" s="10">
        <v>0</v>
      </c>
      <c r="BI763" s="10">
        <v>0</v>
      </c>
      <c r="BJ763" s="10">
        <v>10.199999999999999</v>
      </c>
      <c r="BK763" s="10">
        <v>0</v>
      </c>
      <c r="BL763" s="10">
        <v>0</v>
      </c>
      <c r="BM763" s="10">
        <v>0</v>
      </c>
      <c r="BN763" s="10">
        <v>0</v>
      </c>
      <c r="BO763" s="10">
        <v>10.3</v>
      </c>
      <c r="BP763" s="10">
        <v>0</v>
      </c>
      <c r="BQ763" s="10">
        <v>839</v>
      </c>
      <c r="BR763" s="10" t="s">
        <v>290</v>
      </c>
      <c r="BS763" s="10">
        <v>0</v>
      </c>
      <c r="BT763" s="10">
        <v>0</v>
      </c>
      <c r="BU763" s="10">
        <v>0</v>
      </c>
      <c r="BV763" s="10">
        <v>10.5</v>
      </c>
      <c r="BW763" s="10">
        <v>0</v>
      </c>
      <c r="BX763" s="10">
        <v>0</v>
      </c>
      <c r="BY763" s="10">
        <v>0</v>
      </c>
      <c r="BZ763" s="10">
        <v>0</v>
      </c>
      <c r="CA763" s="10">
        <v>10.199999999999999</v>
      </c>
      <c r="CB763" s="10">
        <v>0</v>
      </c>
      <c r="CC763" s="10">
        <v>0</v>
      </c>
      <c r="CD763" s="10">
        <v>0</v>
      </c>
      <c r="CE763" s="10">
        <v>0</v>
      </c>
      <c r="CF763" s="10">
        <v>10.3</v>
      </c>
      <c r="CG763" s="10">
        <v>0</v>
      </c>
      <c r="CH763" s="10">
        <v>839</v>
      </c>
      <c r="CI763" s="10" t="s">
        <v>290</v>
      </c>
      <c r="CJ763" s="10">
        <v>0</v>
      </c>
      <c r="CK763" s="10">
        <v>0</v>
      </c>
      <c r="CL763" s="10">
        <v>0</v>
      </c>
      <c r="CM763" s="10">
        <v>10.3</v>
      </c>
      <c r="CN763" s="10">
        <v>0</v>
      </c>
      <c r="CO763" s="10">
        <v>0</v>
      </c>
      <c r="CP763" s="10">
        <v>0</v>
      </c>
      <c r="CQ763" s="10">
        <v>0</v>
      </c>
      <c r="CR763" s="10">
        <v>10.1</v>
      </c>
      <c r="CS763" s="10">
        <v>0</v>
      </c>
      <c r="CT763" s="10">
        <v>0</v>
      </c>
      <c r="CU763" s="10">
        <v>0</v>
      </c>
      <c r="CV763" s="10">
        <v>0</v>
      </c>
      <c r="CW763" s="10">
        <v>10.199999999999999</v>
      </c>
      <c r="CX763" s="10">
        <v>0</v>
      </c>
      <c r="CY763" s="10">
        <v>875</v>
      </c>
      <c r="CZ763" s="10" t="s">
        <v>294</v>
      </c>
      <c r="DA763" s="10">
        <v>1.7500000000000002E-2</v>
      </c>
      <c r="DB763" s="10">
        <v>5.1000000000000004E-3</v>
      </c>
      <c r="DC763" s="10">
        <v>1</v>
      </c>
      <c r="DD763" s="10">
        <v>10.5</v>
      </c>
      <c r="DE763" s="10">
        <v>0.96</v>
      </c>
      <c r="DF763" s="10">
        <v>1.7299999999999999E-2</v>
      </c>
      <c r="DG763" s="10">
        <v>5.0000000000000001E-3</v>
      </c>
      <c r="DH763" s="10">
        <v>1</v>
      </c>
      <c r="DI763" s="10">
        <v>10.4</v>
      </c>
      <c r="DJ763" s="10">
        <v>0.96</v>
      </c>
      <c r="DK763" s="10">
        <v>1.7500000000000002E-2</v>
      </c>
      <c r="DL763" s="10">
        <v>5.1000000000000004E-3</v>
      </c>
      <c r="DM763" s="10">
        <v>1</v>
      </c>
      <c r="DN763" s="10">
        <v>10.5</v>
      </c>
      <c r="DO763" s="10">
        <v>0.96</v>
      </c>
    </row>
    <row r="764" spans="1:119" x14ac:dyDescent="0.25">
      <c r="A764" s="10">
        <v>840</v>
      </c>
      <c r="B764" s="10" t="s">
        <v>291</v>
      </c>
      <c r="C764" s="10">
        <v>0.79</v>
      </c>
      <c r="D764" s="10">
        <v>0.23</v>
      </c>
      <c r="E764" s="10">
        <v>46.56</v>
      </c>
      <c r="F764" s="10">
        <v>10.199999999999999</v>
      </c>
      <c r="G764" s="10">
        <v>0.96</v>
      </c>
      <c r="H764" s="10">
        <v>0.81</v>
      </c>
      <c r="I764" s="10">
        <v>0.17</v>
      </c>
      <c r="J764" s="10">
        <v>47.5</v>
      </c>
      <c r="K764" s="10">
        <v>10.1</v>
      </c>
      <c r="L764" s="10">
        <v>0.98</v>
      </c>
      <c r="M764" s="10">
        <v>0.85</v>
      </c>
      <c r="N764" s="10">
        <v>0.12</v>
      </c>
      <c r="O764" s="10">
        <v>49</v>
      </c>
      <c r="P764" s="10">
        <v>10.1</v>
      </c>
      <c r="Q764" s="10">
        <v>0.99</v>
      </c>
      <c r="R764" s="10">
        <v>840</v>
      </c>
      <c r="S764" s="10" t="s">
        <v>291</v>
      </c>
      <c r="T764" s="10">
        <v>0</v>
      </c>
      <c r="U764" s="10">
        <v>0</v>
      </c>
      <c r="V764" s="10">
        <v>0</v>
      </c>
      <c r="W764" s="10">
        <v>10.4</v>
      </c>
      <c r="Y764" s="10">
        <v>0</v>
      </c>
      <c r="Z764" s="10">
        <v>0</v>
      </c>
      <c r="AA764" s="10">
        <v>0</v>
      </c>
      <c r="AB764" s="10">
        <v>10.3</v>
      </c>
      <c r="AD764" s="10">
        <v>0</v>
      </c>
      <c r="AE764" s="10">
        <v>0</v>
      </c>
      <c r="AF764" s="10">
        <v>0</v>
      </c>
      <c r="AG764" s="10">
        <v>10.199999999999999</v>
      </c>
      <c r="AI764" s="10">
        <v>840</v>
      </c>
      <c r="AJ764" s="10" t="s">
        <v>291</v>
      </c>
      <c r="AK764" s="10">
        <v>0.77129999999999999</v>
      </c>
      <c r="AL764" s="10">
        <v>7.7399999999999997E-2</v>
      </c>
      <c r="AM764" s="10">
        <v>43.447200000000002</v>
      </c>
      <c r="AN764" s="10">
        <v>10.3</v>
      </c>
      <c r="AO764" s="10">
        <v>0.995</v>
      </c>
      <c r="AP764" s="10">
        <v>0.77810000000000001</v>
      </c>
      <c r="AQ764" s="10">
        <v>7.8100000000000003E-2</v>
      </c>
      <c r="AR764" s="10">
        <v>44.135599999999997</v>
      </c>
      <c r="AS764" s="10">
        <v>10.199999999999999</v>
      </c>
      <c r="AT764" s="10">
        <v>0.995</v>
      </c>
      <c r="AU764" s="10">
        <v>0.86619999999999997</v>
      </c>
      <c r="AV764" s="10">
        <v>8.6900000000000005E-2</v>
      </c>
      <c r="AW764" s="10">
        <v>49.0627</v>
      </c>
      <c r="AX764" s="10">
        <v>10.199999999999999</v>
      </c>
      <c r="AY764" s="10">
        <v>0.995</v>
      </c>
      <c r="AZ764" s="10">
        <v>840</v>
      </c>
      <c r="BA764" s="10" t="s">
        <v>291</v>
      </c>
      <c r="BB764" s="10">
        <v>0.45050000000000001</v>
      </c>
      <c r="BC764" s="10">
        <v>0.1827</v>
      </c>
      <c r="BD764" s="10">
        <v>27.252099999999999</v>
      </c>
      <c r="BE764" s="10">
        <v>10.3</v>
      </c>
      <c r="BF764" s="10">
        <v>0.93</v>
      </c>
      <c r="BG764" s="10">
        <v>0.55330000000000001</v>
      </c>
      <c r="BH764" s="10">
        <v>0.1535</v>
      </c>
      <c r="BI764" s="10">
        <v>32.499099999999999</v>
      </c>
      <c r="BJ764" s="10">
        <v>10.199999999999999</v>
      </c>
      <c r="BK764" s="10">
        <v>0.96</v>
      </c>
      <c r="BL764" s="10">
        <v>0.52439999999999998</v>
      </c>
      <c r="BM764" s="10">
        <v>0.13289999999999999</v>
      </c>
      <c r="BN764" s="10">
        <v>30.322299999999998</v>
      </c>
      <c r="BO764" s="10">
        <v>10.3</v>
      </c>
      <c r="BP764" s="10">
        <v>0.97</v>
      </c>
      <c r="BQ764" s="10">
        <v>840</v>
      </c>
      <c r="BR764" s="10" t="s">
        <v>291</v>
      </c>
      <c r="BS764" s="10">
        <v>0.68330000000000002</v>
      </c>
      <c r="BT764" s="10">
        <v>0.17119999999999999</v>
      </c>
      <c r="BU764" s="10">
        <v>38.7318</v>
      </c>
      <c r="BV764" s="10">
        <v>10.5</v>
      </c>
      <c r="BW764" s="10">
        <v>0.97</v>
      </c>
      <c r="BX764" s="10">
        <v>0.7369</v>
      </c>
      <c r="BY764" s="10">
        <v>0.1847</v>
      </c>
      <c r="BZ764" s="10">
        <v>43</v>
      </c>
      <c r="CA764" s="10">
        <v>10.199999999999999</v>
      </c>
      <c r="CB764" s="10">
        <v>0.97</v>
      </c>
      <c r="CC764" s="10">
        <v>0.93330000000000002</v>
      </c>
      <c r="CD764" s="10">
        <v>0.2339</v>
      </c>
      <c r="CE764" s="10">
        <v>53.932000000000002</v>
      </c>
      <c r="CF764" s="10">
        <v>10.3</v>
      </c>
      <c r="CG764" s="10">
        <v>0.97</v>
      </c>
      <c r="CH764" s="10">
        <v>840</v>
      </c>
      <c r="CI764" s="10" t="s">
        <v>291</v>
      </c>
      <c r="CJ764" s="10">
        <v>0.29720000000000002</v>
      </c>
      <c r="CK764" s="10">
        <v>6.0400000000000002E-2</v>
      </c>
      <c r="CL764" s="10">
        <v>17</v>
      </c>
      <c r="CM764" s="10">
        <v>10.3</v>
      </c>
      <c r="CN764" s="10">
        <v>0.98</v>
      </c>
      <c r="CO764" s="10">
        <v>0.39429999999999998</v>
      </c>
      <c r="CP764" s="10">
        <v>8.0100000000000005E-2</v>
      </c>
      <c r="CQ764" s="10">
        <v>23</v>
      </c>
      <c r="CR764" s="10">
        <v>10.1</v>
      </c>
      <c r="CS764" s="10">
        <v>0.98</v>
      </c>
      <c r="CT764" s="10">
        <v>0.3982</v>
      </c>
      <c r="CU764" s="10">
        <v>8.09E-2</v>
      </c>
      <c r="CV764" s="10">
        <v>23</v>
      </c>
      <c r="CW764" s="10">
        <v>10.199999999999999</v>
      </c>
      <c r="CX764" s="10">
        <v>0.98</v>
      </c>
      <c r="CY764" s="10">
        <v>876</v>
      </c>
      <c r="CZ764" s="10" t="s">
        <v>299</v>
      </c>
      <c r="DA764" s="10">
        <v>0.36009999999999998</v>
      </c>
      <c r="DB764" s="10">
        <v>5.1299999999999998E-2</v>
      </c>
      <c r="DC764" s="10">
        <v>20</v>
      </c>
      <c r="DD764" s="10">
        <v>10.5</v>
      </c>
      <c r="DE764" s="10">
        <v>0.99</v>
      </c>
      <c r="DF764" s="10">
        <v>0.39229999999999998</v>
      </c>
      <c r="DG764" s="10">
        <v>5.5899999999999998E-2</v>
      </c>
      <c r="DH764" s="10">
        <v>22</v>
      </c>
      <c r="DI764" s="10">
        <v>10.4</v>
      </c>
      <c r="DJ764" s="10">
        <v>0.99</v>
      </c>
      <c r="DK764" s="10">
        <v>0.59419999999999995</v>
      </c>
      <c r="DL764" s="10">
        <v>8.4699999999999998E-2</v>
      </c>
      <c r="DM764" s="10">
        <v>33</v>
      </c>
      <c r="DN764" s="10">
        <v>10.5</v>
      </c>
      <c r="DO764" s="10">
        <v>0.99</v>
      </c>
    </row>
    <row r="765" spans="1:119" x14ac:dyDescent="0.25">
      <c r="A765" s="10">
        <v>841</v>
      </c>
      <c r="B765" s="10" t="s">
        <v>292</v>
      </c>
      <c r="C765" s="10">
        <v>0.25</v>
      </c>
      <c r="D765" s="10">
        <v>0.05</v>
      </c>
      <c r="E765" s="10">
        <v>14.55</v>
      </c>
      <c r="F765" s="10">
        <v>10.199999999999999</v>
      </c>
      <c r="G765" s="10">
        <v>0.98</v>
      </c>
      <c r="H765" s="10">
        <v>0.24</v>
      </c>
      <c r="I765" s="10">
        <v>7.0000000000000007E-2</v>
      </c>
      <c r="J765" s="10">
        <v>14.25</v>
      </c>
      <c r="K765" s="10">
        <v>10.1</v>
      </c>
      <c r="L765" s="10">
        <v>0.96</v>
      </c>
      <c r="M765" s="10">
        <v>0.3</v>
      </c>
      <c r="N765" s="10">
        <v>0.09</v>
      </c>
      <c r="O765" s="10">
        <v>18</v>
      </c>
      <c r="P765" s="10">
        <v>10.1</v>
      </c>
      <c r="Q765" s="10">
        <v>0.96</v>
      </c>
      <c r="R765" s="10">
        <v>841</v>
      </c>
      <c r="S765" s="10" t="s">
        <v>292</v>
      </c>
      <c r="T765" s="10">
        <v>8.1100000000000005E-2</v>
      </c>
      <c r="U765" s="10">
        <v>3.3000000000000002E-2</v>
      </c>
      <c r="V765" s="10">
        <v>4.8611000000000004</v>
      </c>
      <c r="W765" s="10">
        <v>10.4</v>
      </c>
      <c r="Y765" s="10">
        <v>9.1399999999999995E-2</v>
      </c>
      <c r="Z765" s="10">
        <v>2.1700000000000001E-2</v>
      </c>
      <c r="AA765" s="10">
        <v>5.2634999999999996</v>
      </c>
      <c r="AB765" s="10">
        <v>10.3</v>
      </c>
      <c r="AD765" s="10">
        <v>0.1134</v>
      </c>
      <c r="AE765" s="10">
        <v>2.5600000000000001E-2</v>
      </c>
      <c r="AF765" s="10">
        <v>6.5800999999999998</v>
      </c>
      <c r="AG765" s="10">
        <v>10.199999999999999</v>
      </c>
      <c r="AI765" s="10">
        <v>841</v>
      </c>
      <c r="AJ765" s="10" t="s">
        <v>292</v>
      </c>
      <c r="AK765" s="10">
        <v>0.1983</v>
      </c>
      <c r="AL765" s="10">
        <v>1.9900000000000001E-2</v>
      </c>
      <c r="AM765" s="10">
        <v>11.1563</v>
      </c>
      <c r="AN765" s="10">
        <v>10.3</v>
      </c>
      <c r="AO765" s="10">
        <v>0.995</v>
      </c>
      <c r="AP765" s="10">
        <v>9.9299999999999999E-2</v>
      </c>
      <c r="AQ765" s="10">
        <v>0.01</v>
      </c>
      <c r="AR765" s="10">
        <v>5.6295000000000002</v>
      </c>
      <c r="AS765" s="10">
        <v>10.199999999999999</v>
      </c>
      <c r="AT765" s="10">
        <v>0.995</v>
      </c>
      <c r="AU765" s="10">
        <v>7.9799999999999996E-2</v>
      </c>
      <c r="AV765" s="10">
        <v>8.0000000000000002E-3</v>
      </c>
      <c r="AW765" s="10">
        <v>4.5209999999999999</v>
      </c>
      <c r="AX765" s="10">
        <v>10.199999999999999</v>
      </c>
      <c r="AY765" s="10">
        <v>0.995</v>
      </c>
      <c r="AZ765" s="10">
        <v>841</v>
      </c>
      <c r="BA765" s="10" t="s">
        <v>292</v>
      </c>
      <c r="BB765" s="10">
        <v>1.5699999999999999E-2</v>
      </c>
      <c r="BC765" s="10">
        <v>5.4999999999999997E-3</v>
      </c>
      <c r="BD765" s="10">
        <v>0.93179999999999996</v>
      </c>
      <c r="BE765" s="10">
        <v>10.3</v>
      </c>
      <c r="BF765" s="10">
        <v>0.94</v>
      </c>
      <c r="BG765" s="10">
        <v>1.7999999999999999E-2</v>
      </c>
      <c r="BH765" s="10">
        <v>4.3E-3</v>
      </c>
      <c r="BI765" s="10">
        <v>1.0492999999999999</v>
      </c>
      <c r="BJ765" s="10">
        <v>10.199999999999999</v>
      </c>
      <c r="BK765" s="10">
        <v>0.97</v>
      </c>
      <c r="BL765" s="10">
        <v>1.89E-2</v>
      </c>
      <c r="BM765" s="10">
        <v>4.1000000000000003E-3</v>
      </c>
      <c r="BN765" s="10">
        <v>1.0854999999999999</v>
      </c>
      <c r="BO765" s="10">
        <v>10.3</v>
      </c>
      <c r="BP765" s="10">
        <v>0.98</v>
      </c>
      <c r="BQ765" s="10">
        <v>841</v>
      </c>
      <c r="BR765" s="10" t="s">
        <v>292</v>
      </c>
      <c r="BS765" s="10">
        <v>9.0800000000000006E-2</v>
      </c>
      <c r="BT765" s="10">
        <v>1.84E-2</v>
      </c>
      <c r="BU765" s="10">
        <v>5.0963000000000003</v>
      </c>
      <c r="BV765" s="10">
        <v>10.5</v>
      </c>
      <c r="BW765" s="10">
        <v>0.98</v>
      </c>
      <c r="BX765" s="10">
        <v>8.6599999999999996E-2</v>
      </c>
      <c r="BY765" s="10">
        <v>1.7600000000000001E-2</v>
      </c>
      <c r="BZ765" s="10">
        <v>5</v>
      </c>
      <c r="CA765" s="10">
        <v>10.199999999999999</v>
      </c>
      <c r="CB765" s="10">
        <v>0.98</v>
      </c>
      <c r="CC765" s="10">
        <v>9.0700000000000003E-2</v>
      </c>
      <c r="CD765" s="10">
        <v>1.84E-2</v>
      </c>
      <c r="CE765" s="10">
        <v>5.1858000000000004</v>
      </c>
      <c r="CF765" s="10">
        <v>10.3</v>
      </c>
      <c r="CG765" s="10">
        <v>0.98</v>
      </c>
      <c r="CH765" s="10">
        <v>841</v>
      </c>
      <c r="CI765" s="10" t="s">
        <v>292</v>
      </c>
      <c r="CJ765" s="10">
        <v>5.2400000000000002E-2</v>
      </c>
      <c r="CK765" s="10">
        <v>1.0699999999999999E-2</v>
      </c>
      <c r="CL765" s="10">
        <v>3</v>
      </c>
      <c r="CM765" s="10">
        <v>10.3</v>
      </c>
      <c r="CN765" s="10">
        <v>0.98</v>
      </c>
      <c r="CO765" s="10">
        <v>3.4299999999999997E-2</v>
      </c>
      <c r="CP765" s="10">
        <v>7.0000000000000001E-3</v>
      </c>
      <c r="CQ765" s="10">
        <v>2</v>
      </c>
      <c r="CR765" s="10">
        <v>10.1</v>
      </c>
      <c r="CS765" s="10">
        <v>0.98</v>
      </c>
      <c r="CT765" s="10">
        <v>3.4599999999999999E-2</v>
      </c>
      <c r="CU765" s="10">
        <v>7.0000000000000001E-3</v>
      </c>
      <c r="CV765" s="10">
        <v>2</v>
      </c>
      <c r="CW765" s="10">
        <v>10.199999999999999</v>
      </c>
      <c r="CX765" s="10">
        <v>0.98</v>
      </c>
      <c r="CY765" s="10">
        <v>877</v>
      </c>
      <c r="CZ765" s="10" t="s">
        <v>137</v>
      </c>
      <c r="DA765" s="10">
        <v>-0.115</v>
      </c>
      <c r="DB765" s="10">
        <v>-7.5999999999999998E-2</v>
      </c>
      <c r="DC765" s="10">
        <v>-2.0266969750791524</v>
      </c>
      <c r="DD765" s="10">
        <v>39.268000000000001</v>
      </c>
      <c r="DE765" s="10">
        <v>0.83427573329082216</v>
      </c>
      <c r="DF765" s="10">
        <v>-0.16500000000000001</v>
      </c>
      <c r="DG765" s="10">
        <v>-8.6999999999999994E-2</v>
      </c>
      <c r="DH765" s="10">
        <v>-2.8511598796871027</v>
      </c>
      <c r="DI765" s="10">
        <v>37.771999999999998</v>
      </c>
      <c r="DJ765" s="10">
        <v>0.88456910048529724</v>
      </c>
      <c r="DK765" s="10">
        <v>-0.151</v>
      </c>
      <c r="DL765" s="10">
        <v>-8.1000000000000003E-2</v>
      </c>
      <c r="DM765" s="10">
        <v>-2.6952990696717456</v>
      </c>
      <c r="DN765" s="10">
        <v>36.704999999999998</v>
      </c>
      <c r="DO765" s="10">
        <v>0.88121956349089403</v>
      </c>
    </row>
    <row r="766" spans="1:119" x14ac:dyDescent="0.25">
      <c r="A766" s="10">
        <v>842</v>
      </c>
      <c r="B766" s="10" t="s">
        <v>294</v>
      </c>
      <c r="C766" s="10">
        <v>0.85</v>
      </c>
      <c r="D766" s="10">
        <v>0.28000000000000003</v>
      </c>
      <c r="E766" s="10">
        <v>50.44</v>
      </c>
      <c r="F766" s="10">
        <v>10.199999999999999</v>
      </c>
      <c r="G766" s="10">
        <v>0.95</v>
      </c>
      <c r="H766" s="10">
        <v>1.19</v>
      </c>
      <c r="I766" s="10">
        <v>0.47</v>
      </c>
      <c r="J766" s="10">
        <v>73.150000000000006</v>
      </c>
      <c r="K766" s="10">
        <v>10.1</v>
      </c>
      <c r="L766" s="10">
        <v>0.93</v>
      </c>
      <c r="M766" s="10">
        <v>1.1399999999999999</v>
      </c>
      <c r="N766" s="10">
        <v>0.45</v>
      </c>
      <c r="O766" s="10">
        <v>70</v>
      </c>
      <c r="P766" s="10">
        <v>10.1</v>
      </c>
      <c r="Q766" s="10">
        <v>0.93</v>
      </c>
      <c r="R766" s="10">
        <v>842</v>
      </c>
      <c r="S766" s="10" t="s">
        <v>294</v>
      </c>
      <c r="T766" s="10">
        <v>0.28299999999999997</v>
      </c>
      <c r="U766" s="10">
        <v>0.22070000000000001</v>
      </c>
      <c r="V766" s="10">
        <v>19.923200000000001</v>
      </c>
      <c r="W766" s="10">
        <v>10.4</v>
      </c>
      <c r="Y766" s="10">
        <v>0.626</v>
      </c>
      <c r="Z766" s="10">
        <v>0.28649999999999998</v>
      </c>
      <c r="AA766" s="10">
        <v>38.5901</v>
      </c>
      <c r="AB766" s="10">
        <v>10.3</v>
      </c>
      <c r="AD766" s="10">
        <v>0.59699999999999998</v>
      </c>
      <c r="AE766" s="10">
        <v>0.30049999999999999</v>
      </c>
      <c r="AF766" s="10">
        <v>37.8307</v>
      </c>
      <c r="AG766" s="10">
        <v>10.199999999999999</v>
      </c>
      <c r="AI766" s="10">
        <v>842</v>
      </c>
      <c r="AJ766" s="10" t="s">
        <v>294</v>
      </c>
      <c r="AK766" s="10">
        <v>1.0194000000000001</v>
      </c>
      <c r="AL766" s="10">
        <v>0.1661</v>
      </c>
      <c r="AM766" s="10">
        <v>57.894799999999996</v>
      </c>
      <c r="AN766" s="10">
        <v>10.3</v>
      </c>
      <c r="AO766" s="10">
        <v>0.99</v>
      </c>
      <c r="AP766" s="10">
        <v>1.5651999999999999</v>
      </c>
      <c r="AQ766" s="10">
        <v>0.18360000000000001</v>
      </c>
      <c r="AR766" s="10">
        <v>89.202100000000002</v>
      </c>
      <c r="AS766" s="10">
        <v>10.199999999999999</v>
      </c>
      <c r="AT766" s="10">
        <v>0.99</v>
      </c>
      <c r="AU766" s="10">
        <v>1.4459</v>
      </c>
      <c r="AV766" s="10">
        <v>0.1487</v>
      </c>
      <c r="AW766" s="10">
        <v>82.274000000000001</v>
      </c>
      <c r="AX766" s="10">
        <v>10.199999999999999</v>
      </c>
      <c r="AY766" s="10">
        <v>0.99</v>
      </c>
      <c r="AZ766" s="10">
        <v>842</v>
      </c>
      <c r="BA766" s="10" t="s">
        <v>294</v>
      </c>
      <c r="BB766" s="10">
        <v>0.24759999999999999</v>
      </c>
      <c r="BC766" s="10">
        <v>0.16669999999999999</v>
      </c>
      <c r="BD766" s="10">
        <v>16.732500000000002</v>
      </c>
      <c r="BE766" s="10">
        <v>10.3</v>
      </c>
      <c r="BF766" s="10">
        <v>0.83</v>
      </c>
      <c r="BG766" s="10">
        <v>0.56889999999999996</v>
      </c>
      <c r="BH766" s="10">
        <v>0.2621</v>
      </c>
      <c r="BI766" s="10">
        <v>35.453600000000002</v>
      </c>
      <c r="BJ766" s="10">
        <v>10.199999999999999</v>
      </c>
      <c r="BK766" s="10">
        <v>0.91</v>
      </c>
      <c r="BL766" s="10">
        <v>0.56179999999999997</v>
      </c>
      <c r="BM766" s="10">
        <v>0.23649999999999999</v>
      </c>
      <c r="BN766" s="10">
        <v>34.168900000000001</v>
      </c>
      <c r="BO766" s="10">
        <v>10.3</v>
      </c>
      <c r="BP766" s="10">
        <v>0.92</v>
      </c>
      <c r="BQ766" s="10">
        <v>842</v>
      </c>
      <c r="BR766" s="10" t="s">
        <v>294</v>
      </c>
      <c r="BS766" s="10">
        <v>0.80969999999999998</v>
      </c>
      <c r="BT766" s="10">
        <v>0.36890000000000001</v>
      </c>
      <c r="BU766" s="10">
        <v>48.924399999999999</v>
      </c>
      <c r="BV766" s="10">
        <v>10.5</v>
      </c>
      <c r="BW766" s="10">
        <v>0.91</v>
      </c>
      <c r="BX766" s="10">
        <v>1.1736</v>
      </c>
      <c r="BY766" s="10">
        <v>0.53469999999999995</v>
      </c>
      <c r="BZ766" s="10">
        <v>73</v>
      </c>
      <c r="CA766" s="10">
        <v>10.199999999999999</v>
      </c>
      <c r="CB766" s="10">
        <v>0.91</v>
      </c>
      <c r="CC766" s="10">
        <v>1.0608</v>
      </c>
      <c r="CD766" s="10">
        <v>0.48330000000000001</v>
      </c>
      <c r="CE766" s="10">
        <v>65.340699999999998</v>
      </c>
      <c r="CF766" s="10">
        <v>10.3</v>
      </c>
      <c r="CG766" s="10">
        <v>0.91</v>
      </c>
      <c r="CH766" s="10">
        <v>842</v>
      </c>
      <c r="CI766" s="10" t="s">
        <v>294</v>
      </c>
      <c r="CJ766" s="10">
        <v>1.1248</v>
      </c>
      <c r="CK766" s="10">
        <v>0.28189999999999998</v>
      </c>
      <c r="CL766" s="10">
        <v>65</v>
      </c>
      <c r="CM766" s="10">
        <v>10.3</v>
      </c>
      <c r="CN766" s="10">
        <v>0.97</v>
      </c>
      <c r="CO766" s="10">
        <v>1.103</v>
      </c>
      <c r="CP766" s="10">
        <v>0.27639999999999998</v>
      </c>
      <c r="CQ766" s="10">
        <v>65</v>
      </c>
      <c r="CR766" s="10">
        <v>10.1</v>
      </c>
      <c r="CS766" s="10">
        <v>0.97</v>
      </c>
      <c r="CT766" s="10">
        <v>1.1138999999999999</v>
      </c>
      <c r="CU766" s="10">
        <v>0.2792</v>
      </c>
      <c r="CV766" s="10">
        <v>65</v>
      </c>
      <c r="CW766" s="10">
        <v>10.199999999999999</v>
      </c>
      <c r="CX766" s="10">
        <v>0.97</v>
      </c>
      <c r="CY766" s="10">
        <v>878</v>
      </c>
      <c r="CZ766" s="10" t="s">
        <v>8</v>
      </c>
    </row>
    <row r="767" spans="1:119" x14ac:dyDescent="0.25">
      <c r="A767" s="10">
        <v>843</v>
      </c>
      <c r="B767" s="10" t="s">
        <v>297</v>
      </c>
      <c r="C767" s="10">
        <v>0.83</v>
      </c>
      <c r="D767" s="10">
        <v>0.21</v>
      </c>
      <c r="E767" s="10">
        <v>48.5</v>
      </c>
      <c r="F767" s="10">
        <v>10.199999999999999</v>
      </c>
      <c r="G767" s="10">
        <v>0.97</v>
      </c>
      <c r="H767" s="10">
        <v>0.92</v>
      </c>
      <c r="I767" s="10">
        <v>0.33</v>
      </c>
      <c r="J767" s="10">
        <v>56.05</v>
      </c>
      <c r="K767" s="10">
        <v>10.1</v>
      </c>
      <c r="L767" s="10">
        <v>0.94</v>
      </c>
      <c r="M767" s="10">
        <v>1.04</v>
      </c>
      <c r="N767" s="10">
        <v>0.38</v>
      </c>
      <c r="O767" s="10">
        <v>63</v>
      </c>
      <c r="P767" s="10">
        <v>10.1</v>
      </c>
      <c r="Q767" s="10">
        <v>0.94</v>
      </c>
      <c r="R767" s="10">
        <v>843</v>
      </c>
      <c r="S767" s="10" t="s">
        <v>297</v>
      </c>
      <c r="T767" s="10">
        <v>0.83120000000000005</v>
      </c>
      <c r="U767" s="10">
        <v>0.64839999999999998</v>
      </c>
      <c r="V767" s="10">
        <v>58.521900000000002</v>
      </c>
      <c r="W767" s="10">
        <v>10.4</v>
      </c>
      <c r="Y767" s="10">
        <v>1.5742</v>
      </c>
      <c r="Z767" s="10">
        <v>0.84799999999999998</v>
      </c>
      <c r="AA767" s="10">
        <v>100.2278</v>
      </c>
      <c r="AB767" s="10">
        <v>10.3</v>
      </c>
      <c r="AD767" s="10">
        <v>1.2876000000000001</v>
      </c>
      <c r="AE767" s="10">
        <v>0.68530000000000002</v>
      </c>
      <c r="AF767" s="10">
        <v>82.562100000000001</v>
      </c>
      <c r="AG767" s="10">
        <v>10.199999999999999</v>
      </c>
      <c r="AI767" s="10">
        <v>843</v>
      </c>
      <c r="AJ767" s="10" t="s">
        <v>297</v>
      </c>
      <c r="AK767" s="10">
        <v>1.2683</v>
      </c>
      <c r="AL767" s="10">
        <v>0.2185</v>
      </c>
      <c r="AM767" s="10">
        <v>72.140199999999993</v>
      </c>
      <c r="AN767" s="10">
        <v>10.3</v>
      </c>
      <c r="AO767" s="10">
        <v>0.99</v>
      </c>
      <c r="AP767" s="10">
        <v>1.5448999999999999</v>
      </c>
      <c r="AQ767" s="10">
        <v>0.2132</v>
      </c>
      <c r="AR767" s="10">
        <v>88.2744</v>
      </c>
      <c r="AS767" s="10">
        <v>10.199999999999999</v>
      </c>
      <c r="AT767" s="10">
        <v>0.99</v>
      </c>
      <c r="AU767" s="10">
        <v>1.6279999999999999</v>
      </c>
      <c r="AV767" s="10">
        <v>0.17710000000000001</v>
      </c>
      <c r="AW767" s="10">
        <v>92.692999999999998</v>
      </c>
      <c r="AX767" s="10">
        <v>10.199999999999999</v>
      </c>
      <c r="AY767" s="10">
        <v>0.99</v>
      </c>
      <c r="AZ767" s="10">
        <v>843</v>
      </c>
      <c r="BA767" s="10" t="s">
        <v>297</v>
      </c>
      <c r="BB767" s="10">
        <v>0.27979999999999999</v>
      </c>
      <c r="BC767" s="10">
        <v>0.1772</v>
      </c>
      <c r="BD767" s="10">
        <v>18.566400000000002</v>
      </c>
      <c r="BE767" s="10">
        <v>10.3</v>
      </c>
      <c r="BF767" s="10">
        <v>0.84</v>
      </c>
      <c r="BG767" s="10">
        <v>0.59209999999999996</v>
      </c>
      <c r="BH767" s="10">
        <v>0.25669999999999998</v>
      </c>
      <c r="BI767" s="10">
        <v>36.528199999999998</v>
      </c>
      <c r="BJ767" s="10">
        <v>10.199999999999999</v>
      </c>
      <c r="BK767" s="10">
        <v>0.92</v>
      </c>
      <c r="BL767" s="10">
        <v>0.67459999999999998</v>
      </c>
      <c r="BM767" s="10">
        <v>0.26719999999999999</v>
      </c>
      <c r="BN767" s="10">
        <v>40.669499999999999</v>
      </c>
      <c r="BO767" s="10">
        <v>10.3</v>
      </c>
      <c r="BP767" s="10">
        <v>0.93</v>
      </c>
      <c r="BQ767" s="10">
        <v>843</v>
      </c>
      <c r="BR767" s="10" t="s">
        <v>297</v>
      </c>
      <c r="BS767" s="10">
        <v>1.1767000000000001</v>
      </c>
      <c r="BT767" s="10">
        <v>0.50129999999999997</v>
      </c>
      <c r="BU767" s="10">
        <v>70.328900000000004</v>
      </c>
      <c r="BV767" s="10">
        <v>10.5</v>
      </c>
      <c r="BW767" s="10">
        <v>0.92</v>
      </c>
      <c r="BX767" s="10">
        <v>1.4140999999999999</v>
      </c>
      <c r="BY767" s="10">
        <v>0.60240000000000005</v>
      </c>
      <c r="BZ767" s="10">
        <v>87</v>
      </c>
      <c r="CA767" s="10">
        <v>10.199999999999999</v>
      </c>
      <c r="CB767" s="10">
        <v>0.92</v>
      </c>
      <c r="CC767" s="10">
        <v>1.5490999999999999</v>
      </c>
      <c r="CD767" s="10">
        <v>0.65990000000000004</v>
      </c>
      <c r="CE767" s="10">
        <v>94.381</v>
      </c>
      <c r="CF767" s="10">
        <v>10.3</v>
      </c>
      <c r="CG767" s="10">
        <v>0.92</v>
      </c>
      <c r="CH767" s="10">
        <v>843</v>
      </c>
      <c r="CI767" s="10" t="s">
        <v>297</v>
      </c>
      <c r="CJ767" s="10">
        <v>0.33539999999999998</v>
      </c>
      <c r="CK767" s="10">
        <v>0.1217</v>
      </c>
      <c r="CL767" s="10">
        <v>20</v>
      </c>
      <c r="CM767" s="10">
        <v>10.3</v>
      </c>
      <c r="CN767" s="10">
        <v>0.94</v>
      </c>
      <c r="CO767" s="10">
        <v>0.60840000000000005</v>
      </c>
      <c r="CP767" s="10">
        <v>0.2208</v>
      </c>
      <c r="CQ767" s="10">
        <v>37</v>
      </c>
      <c r="CR767" s="10">
        <v>10.1</v>
      </c>
      <c r="CS767" s="10">
        <v>0.94</v>
      </c>
      <c r="CT767" s="10">
        <v>0.64770000000000005</v>
      </c>
      <c r="CU767" s="10">
        <v>0.2351</v>
      </c>
      <c r="CV767" s="10">
        <v>39</v>
      </c>
      <c r="CW767" s="10">
        <v>10.199999999999999</v>
      </c>
      <c r="CX767" s="10">
        <v>0.94</v>
      </c>
      <c r="CY767" s="10">
        <v>879</v>
      </c>
      <c r="CZ767" s="10" t="s">
        <v>9</v>
      </c>
      <c r="DA767" s="10">
        <v>0.115</v>
      </c>
      <c r="DB767" s="10">
        <v>7.5999999999999998E-2</v>
      </c>
      <c r="DC767" s="10">
        <v>2.0266969750791524</v>
      </c>
      <c r="DD767" s="10">
        <v>39.268000000000001</v>
      </c>
      <c r="DE767" s="10">
        <v>0.83427573329082216</v>
      </c>
      <c r="DF767" s="10">
        <v>0.16500000000000001</v>
      </c>
      <c r="DG767" s="10">
        <v>8.6999999999999994E-2</v>
      </c>
      <c r="DH767" s="10">
        <v>2.8511598796871027</v>
      </c>
      <c r="DI767" s="10">
        <v>37.771999999999998</v>
      </c>
      <c r="DJ767" s="10">
        <v>0.88456910048529724</v>
      </c>
      <c r="DK767" s="10">
        <v>0.151</v>
      </c>
      <c r="DL767" s="10">
        <v>8.1000000000000003E-2</v>
      </c>
      <c r="DM767" s="10">
        <v>2.6952990696717456</v>
      </c>
      <c r="DN767" s="10">
        <v>36.704999999999998</v>
      </c>
      <c r="DO767" s="10">
        <v>0.88121956349089403</v>
      </c>
    </row>
    <row r="768" spans="1:119" x14ac:dyDescent="0.25">
      <c r="A768" s="10">
        <v>844</v>
      </c>
      <c r="B768" s="10" t="s">
        <v>309</v>
      </c>
      <c r="C768" s="10">
        <v>7.0000000000000007E-2</v>
      </c>
      <c r="D768" s="10">
        <v>0.01</v>
      </c>
      <c r="E768" s="10">
        <v>3.88</v>
      </c>
      <c r="F768" s="10">
        <v>10.199999999999999</v>
      </c>
      <c r="G768" s="10">
        <v>0.99</v>
      </c>
      <c r="H768" s="10">
        <v>7.0000000000000007E-2</v>
      </c>
      <c r="I768" s="10">
        <v>0.01</v>
      </c>
      <c r="J768" s="10">
        <v>3.8</v>
      </c>
      <c r="K768" s="10">
        <v>10.1</v>
      </c>
      <c r="L768" s="10">
        <v>0.98</v>
      </c>
      <c r="M768" s="10">
        <v>7.0000000000000007E-2</v>
      </c>
      <c r="N768" s="10">
        <v>0.02</v>
      </c>
      <c r="O768" s="10">
        <v>4</v>
      </c>
      <c r="P768" s="10">
        <v>10.1</v>
      </c>
      <c r="Q768" s="10">
        <v>0.97</v>
      </c>
      <c r="R768" s="10">
        <v>844</v>
      </c>
      <c r="S768" s="10" t="s">
        <v>309</v>
      </c>
      <c r="T768" s="10">
        <v>9.1000000000000004E-3</v>
      </c>
      <c r="U768" s="10">
        <v>7.1000000000000004E-3</v>
      </c>
      <c r="V768" s="10">
        <v>0.64070000000000005</v>
      </c>
      <c r="W768" s="10">
        <v>10.4</v>
      </c>
      <c r="Y768" s="10">
        <v>1.6400000000000001E-2</v>
      </c>
      <c r="Z768" s="10">
        <v>9.7999999999999997E-3</v>
      </c>
      <c r="AA768" s="10">
        <v>1.0725</v>
      </c>
      <c r="AB768" s="10">
        <v>10.3</v>
      </c>
      <c r="AD768" s="10">
        <v>3.6400000000000002E-2</v>
      </c>
      <c r="AE768" s="10">
        <v>1.9599999999999999E-2</v>
      </c>
      <c r="AF768" s="10">
        <v>2.3418000000000001</v>
      </c>
      <c r="AG768" s="10">
        <v>10.199999999999999</v>
      </c>
      <c r="AI768" s="10">
        <v>844</v>
      </c>
      <c r="AJ768" s="10" t="s">
        <v>309</v>
      </c>
      <c r="AK768" s="10">
        <v>3.6400000000000002E-2</v>
      </c>
      <c r="AL768" s="10">
        <v>6.3E-3</v>
      </c>
      <c r="AM768" s="10">
        <v>2.0707</v>
      </c>
      <c r="AN768" s="10">
        <v>10.3</v>
      </c>
      <c r="AO768" s="10">
        <v>0.99</v>
      </c>
      <c r="AP768" s="10">
        <v>5.2299999999999999E-2</v>
      </c>
      <c r="AQ768" s="10">
        <v>8.5000000000000006E-3</v>
      </c>
      <c r="AR768" s="10">
        <v>2.9992000000000001</v>
      </c>
      <c r="AS768" s="10">
        <v>10.199999999999999</v>
      </c>
      <c r="AT768" s="10">
        <v>0.99</v>
      </c>
      <c r="AU768" s="10">
        <v>5.4899999999999997E-2</v>
      </c>
      <c r="AV768" s="10">
        <v>6.7999999999999996E-3</v>
      </c>
      <c r="AW768" s="10">
        <v>3.1313</v>
      </c>
      <c r="AX768" s="10">
        <v>10.199999999999999</v>
      </c>
      <c r="AY768" s="10">
        <v>0.99</v>
      </c>
      <c r="AZ768" s="10">
        <v>844</v>
      </c>
      <c r="BA768" s="10" t="s">
        <v>309</v>
      </c>
      <c r="BB768" s="10">
        <v>1.47E-2</v>
      </c>
      <c r="BC768" s="10">
        <v>9.2999999999999992E-3</v>
      </c>
      <c r="BD768" s="10">
        <v>0.97719999999999996</v>
      </c>
      <c r="BE768" s="10">
        <v>10.3</v>
      </c>
      <c r="BF768" s="10">
        <v>0.84</v>
      </c>
      <c r="BG768" s="10">
        <v>3.3799999999999997E-2</v>
      </c>
      <c r="BH768" s="10">
        <v>1.47E-2</v>
      </c>
      <c r="BI768" s="10">
        <v>2.0872999999999999</v>
      </c>
      <c r="BJ768" s="10">
        <v>10.199999999999999</v>
      </c>
      <c r="BK768" s="10">
        <v>0.92</v>
      </c>
      <c r="BL768" s="10">
        <v>1.78E-2</v>
      </c>
      <c r="BM768" s="10">
        <v>7.0000000000000001E-3</v>
      </c>
      <c r="BN768" s="10">
        <v>1.0703</v>
      </c>
      <c r="BO768" s="10">
        <v>10.3</v>
      </c>
      <c r="BP768" s="10">
        <v>0.93</v>
      </c>
      <c r="BQ768" s="10">
        <v>844</v>
      </c>
      <c r="BR768" s="10" t="s">
        <v>309</v>
      </c>
      <c r="BS768" s="10">
        <v>6.9699999999999998E-2</v>
      </c>
      <c r="BT768" s="10">
        <v>2.53E-2</v>
      </c>
      <c r="BU768" s="10">
        <v>4.077</v>
      </c>
      <c r="BV768" s="10">
        <v>10.5</v>
      </c>
      <c r="BW768" s="10">
        <v>0.94</v>
      </c>
      <c r="BX768" s="10">
        <v>6.6400000000000001E-2</v>
      </c>
      <c r="BY768" s="10">
        <v>2.41E-2</v>
      </c>
      <c r="BZ768" s="10">
        <v>4</v>
      </c>
      <c r="CA768" s="10">
        <v>10.199999999999999</v>
      </c>
      <c r="CB768" s="10">
        <v>0.94</v>
      </c>
      <c r="CC768" s="10">
        <v>0.10440000000000001</v>
      </c>
      <c r="CD768" s="10">
        <v>3.7900000000000003E-2</v>
      </c>
      <c r="CE768" s="10">
        <v>6.2229000000000001</v>
      </c>
      <c r="CF768" s="10">
        <v>10.3</v>
      </c>
      <c r="CG768" s="10">
        <v>0.94</v>
      </c>
      <c r="CH768" s="10">
        <v>844</v>
      </c>
      <c r="CI768" s="10" t="s">
        <v>309</v>
      </c>
      <c r="CJ768" s="10">
        <v>1.6899999999999998E-2</v>
      </c>
      <c r="CK768" s="10">
        <v>5.5999999999999999E-3</v>
      </c>
      <c r="CL768" s="10">
        <v>1</v>
      </c>
      <c r="CM768" s="10">
        <v>10.3</v>
      </c>
      <c r="CN768" s="10">
        <v>0.95</v>
      </c>
      <c r="CO768" s="10">
        <v>3.39E-2</v>
      </c>
      <c r="CP768" s="10">
        <v>1.11E-2</v>
      </c>
      <c r="CQ768" s="10">
        <v>2</v>
      </c>
      <c r="CR768" s="10">
        <v>10.3</v>
      </c>
      <c r="CS768" s="10">
        <v>0.95</v>
      </c>
      <c r="CT768" s="10">
        <v>3.3599999999999998E-2</v>
      </c>
      <c r="CU768" s="10">
        <v>1.0999999999999999E-2</v>
      </c>
      <c r="CV768" s="10">
        <v>2</v>
      </c>
      <c r="CW768" s="10">
        <v>10.199999999999999</v>
      </c>
      <c r="CX768" s="10">
        <v>0.95</v>
      </c>
      <c r="CY768" s="10">
        <v>880</v>
      </c>
      <c r="CZ768" s="10" t="s">
        <v>10</v>
      </c>
    </row>
    <row r="769" spans="1:119" x14ac:dyDescent="0.25">
      <c r="A769" s="10">
        <v>845</v>
      </c>
      <c r="B769" s="10" t="s">
        <v>310</v>
      </c>
      <c r="C769" s="10">
        <v>0.18</v>
      </c>
      <c r="D769" s="10">
        <v>0.04</v>
      </c>
      <c r="E769" s="10">
        <v>10.67</v>
      </c>
      <c r="F769" s="10">
        <v>10.199999999999999</v>
      </c>
      <c r="G769" s="10">
        <v>0.98</v>
      </c>
      <c r="H769" s="10">
        <v>0.18</v>
      </c>
      <c r="I769" s="10">
        <v>0.03</v>
      </c>
      <c r="J769" s="10">
        <v>10.45</v>
      </c>
      <c r="K769" s="10">
        <v>10.1</v>
      </c>
      <c r="L769" s="10">
        <v>0.99</v>
      </c>
      <c r="M769" s="10">
        <v>0.19</v>
      </c>
      <c r="N769" s="10">
        <v>0.04</v>
      </c>
      <c r="O769" s="10">
        <v>11</v>
      </c>
      <c r="P769" s="10">
        <v>10.1</v>
      </c>
      <c r="Q769" s="10">
        <v>0.98</v>
      </c>
      <c r="R769" s="10">
        <v>845</v>
      </c>
      <c r="S769" s="10" t="s">
        <v>310</v>
      </c>
      <c r="T769" s="10">
        <v>7.85E-2</v>
      </c>
      <c r="U769" s="10">
        <v>6.1199999999999997E-2</v>
      </c>
      <c r="V769" s="10">
        <v>5.5278</v>
      </c>
      <c r="W769" s="10">
        <v>10.4</v>
      </c>
      <c r="Y769" s="10">
        <v>8.2400000000000001E-2</v>
      </c>
      <c r="Z769" s="10">
        <v>5.45E-2</v>
      </c>
      <c r="AA769" s="10">
        <v>5.5376000000000003</v>
      </c>
      <c r="AB769" s="10">
        <v>10.3</v>
      </c>
      <c r="AD769" s="10">
        <v>0.1046</v>
      </c>
      <c r="AE769" s="10">
        <v>5.96E-2</v>
      </c>
      <c r="AF769" s="10">
        <v>6.8158000000000003</v>
      </c>
      <c r="AG769" s="10">
        <v>10.199999999999999</v>
      </c>
      <c r="AI769" s="10">
        <v>845</v>
      </c>
      <c r="AJ769" s="10" t="s">
        <v>310</v>
      </c>
      <c r="AK769" s="10">
        <v>0.2286</v>
      </c>
      <c r="AL769" s="10">
        <v>4.5999999999999999E-2</v>
      </c>
      <c r="AM769" s="10">
        <v>13.0708</v>
      </c>
      <c r="AN769" s="10">
        <v>10.3</v>
      </c>
      <c r="AO769" s="10">
        <v>0.98</v>
      </c>
      <c r="AP769" s="10">
        <v>0.2467</v>
      </c>
      <c r="AQ769" s="10">
        <v>4.4200000000000003E-2</v>
      </c>
      <c r="AR769" s="10">
        <v>14.186199999999999</v>
      </c>
      <c r="AS769" s="10">
        <v>10.199999999999999</v>
      </c>
      <c r="AT769" s="10">
        <v>0.98</v>
      </c>
      <c r="AU769" s="10">
        <v>0.27160000000000001</v>
      </c>
      <c r="AV769" s="10">
        <v>3.5700000000000003E-2</v>
      </c>
      <c r="AW769" s="10">
        <v>15.505599999999999</v>
      </c>
      <c r="AX769" s="10">
        <v>10.199999999999999</v>
      </c>
      <c r="AY769" s="10">
        <v>0.99</v>
      </c>
      <c r="AZ769" s="10">
        <v>845</v>
      </c>
      <c r="BA769" s="10" t="s">
        <v>310</v>
      </c>
      <c r="BB769" s="10">
        <v>7.5300000000000006E-2</v>
      </c>
      <c r="BC769" s="10">
        <v>4.1399999999999999E-2</v>
      </c>
      <c r="BD769" s="10">
        <v>4.8131000000000004</v>
      </c>
      <c r="BE769" s="10">
        <v>10.3</v>
      </c>
      <c r="BF769" s="10">
        <v>0.88</v>
      </c>
      <c r="BG769" s="10">
        <v>0.121</v>
      </c>
      <c r="BH769" s="10">
        <v>4.5499999999999999E-2</v>
      </c>
      <c r="BI769" s="10">
        <v>7.3186</v>
      </c>
      <c r="BJ769" s="10">
        <v>10.199999999999999</v>
      </c>
      <c r="BK769" s="10">
        <v>0.94</v>
      </c>
      <c r="BL769" s="10">
        <v>0.127</v>
      </c>
      <c r="BM769" s="10">
        <v>4.36E-2</v>
      </c>
      <c r="BN769" s="10">
        <v>7.5267999999999997</v>
      </c>
      <c r="BO769" s="10">
        <v>10.3</v>
      </c>
      <c r="BP769" s="10">
        <v>0.95</v>
      </c>
      <c r="BQ769" s="10">
        <v>845</v>
      </c>
      <c r="BR769" s="10" t="s">
        <v>310</v>
      </c>
      <c r="BS769" s="10">
        <v>0</v>
      </c>
      <c r="BT769" s="10">
        <v>0</v>
      </c>
      <c r="BU769" s="10">
        <v>0</v>
      </c>
      <c r="BV769" s="10">
        <v>10.5</v>
      </c>
      <c r="BW769" s="10">
        <v>0</v>
      </c>
      <c r="BX769" s="10">
        <v>0</v>
      </c>
      <c r="BY769" s="10">
        <v>0</v>
      </c>
      <c r="BZ769" s="10">
        <v>0</v>
      </c>
      <c r="CA769" s="10">
        <v>10.199999999999999</v>
      </c>
      <c r="CB769" s="10">
        <v>0</v>
      </c>
      <c r="CC769" s="10">
        <v>0</v>
      </c>
      <c r="CD769" s="10">
        <v>0</v>
      </c>
      <c r="CE769" s="10">
        <v>0</v>
      </c>
      <c r="CF769" s="10">
        <v>10.3</v>
      </c>
      <c r="CG769" s="10">
        <v>0</v>
      </c>
      <c r="CH769" s="10">
        <v>845</v>
      </c>
      <c r="CI769" s="10" t="s">
        <v>310</v>
      </c>
      <c r="CJ769" s="10">
        <v>8.7400000000000005E-2</v>
      </c>
      <c r="CK769" s="10">
        <v>1.78E-2</v>
      </c>
      <c r="CL769" s="10">
        <v>5</v>
      </c>
      <c r="CM769" s="10">
        <v>10.3</v>
      </c>
      <c r="CN769" s="10">
        <v>0.98</v>
      </c>
      <c r="CO769" s="10">
        <v>0.10489999999999999</v>
      </c>
      <c r="CP769" s="10">
        <v>2.1299999999999999E-2</v>
      </c>
      <c r="CQ769" s="10">
        <v>6</v>
      </c>
      <c r="CR769" s="10">
        <v>10.3</v>
      </c>
      <c r="CS769" s="10">
        <v>0.98</v>
      </c>
      <c r="CT769" s="10">
        <v>0.13850000000000001</v>
      </c>
      <c r="CU769" s="10">
        <v>2.81E-2</v>
      </c>
      <c r="CV769" s="10">
        <v>8</v>
      </c>
      <c r="CW769" s="10">
        <v>10.199999999999999</v>
      </c>
      <c r="CX769" s="10">
        <v>0.98</v>
      </c>
      <c r="CY769" s="10">
        <v>881</v>
      </c>
      <c r="CZ769" s="10" t="s">
        <v>11</v>
      </c>
      <c r="DA769" s="10">
        <v>0.105</v>
      </c>
      <c r="DB769" s="10">
        <v>2.8000000000000001E-2</v>
      </c>
      <c r="DC769" s="10">
        <v>5.9752999999999998</v>
      </c>
      <c r="DD769" s="10">
        <v>10.5</v>
      </c>
      <c r="DE769" s="10">
        <v>0.96599999999999997</v>
      </c>
      <c r="DF769" s="10">
        <v>0.157</v>
      </c>
      <c r="DG769" s="10">
        <v>4.1000000000000002E-2</v>
      </c>
      <c r="DH769" s="10">
        <v>9.0081000000000007</v>
      </c>
      <c r="DI769" s="10">
        <v>10.4</v>
      </c>
      <c r="DJ769" s="10">
        <v>0.96799999999999997</v>
      </c>
      <c r="DK769" s="10">
        <v>0.14299999999999999</v>
      </c>
      <c r="DL769" s="10">
        <v>3.7999999999999999E-2</v>
      </c>
      <c r="DM769" s="10">
        <v>7.9837999999999996</v>
      </c>
      <c r="DN769" s="10">
        <v>10.7</v>
      </c>
      <c r="DO769" s="10">
        <v>0.96599999999999997</v>
      </c>
    </row>
    <row r="770" spans="1:119" x14ac:dyDescent="0.25">
      <c r="A770" s="10">
        <v>846</v>
      </c>
      <c r="B770" s="10" t="s">
        <v>316</v>
      </c>
      <c r="C770" s="10">
        <v>0.05</v>
      </c>
      <c r="D770" s="10">
        <v>0.01</v>
      </c>
      <c r="E770" s="10">
        <v>2.91</v>
      </c>
      <c r="F770" s="10">
        <v>10.199999999999999</v>
      </c>
      <c r="G770" s="10">
        <v>0.98</v>
      </c>
      <c r="H770" s="10">
        <v>7.0000000000000007E-2</v>
      </c>
      <c r="I770" s="10">
        <v>0.01</v>
      </c>
      <c r="J770" s="10">
        <v>3.8</v>
      </c>
      <c r="K770" s="10">
        <v>10.1</v>
      </c>
      <c r="L770" s="10">
        <v>0.98</v>
      </c>
      <c r="M770" s="10">
        <v>0.03</v>
      </c>
      <c r="N770" s="10">
        <v>0</v>
      </c>
      <c r="O770" s="10">
        <v>2</v>
      </c>
      <c r="P770" s="10">
        <v>10.1</v>
      </c>
      <c r="Q770" s="10">
        <v>0.99</v>
      </c>
      <c r="R770" s="10">
        <v>846</v>
      </c>
      <c r="S770" s="10" t="s">
        <v>316</v>
      </c>
      <c r="T770" s="10">
        <v>9.1000000000000004E-3</v>
      </c>
      <c r="U770" s="10">
        <v>6.3E-3</v>
      </c>
      <c r="V770" s="10">
        <v>0.61209999999999998</v>
      </c>
      <c r="W770" s="10">
        <v>10.4</v>
      </c>
      <c r="Y770" s="10">
        <v>7.4000000000000003E-3</v>
      </c>
      <c r="Z770" s="10">
        <v>3.7000000000000002E-3</v>
      </c>
      <c r="AA770" s="10">
        <v>0.46079999999999999</v>
      </c>
      <c r="AB770" s="10">
        <v>10.3</v>
      </c>
      <c r="AD770" s="10">
        <v>6.6E-3</v>
      </c>
      <c r="AE770" s="10">
        <v>3.0999999999999999E-3</v>
      </c>
      <c r="AF770" s="10">
        <v>0.41610000000000003</v>
      </c>
      <c r="AG770" s="10">
        <v>10.199999999999999</v>
      </c>
      <c r="AI770" s="10">
        <v>846</v>
      </c>
      <c r="AJ770" s="10" t="s">
        <v>316</v>
      </c>
      <c r="AK770" s="10">
        <v>5.6399999999999999E-2</v>
      </c>
      <c r="AL770" s="10">
        <v>8.0999999999999996E-3</v>
      </c>
      <c r="AM770" s="10">
        <v>3.1939000000000002</v>
      </c>
      <c r="AN770" s="10">
        <v>10.3</v>
      </c>
      <c r="AO770" s="10">
        <v>0.99</v>
      </c>
      <c r="AP770" s="10">
        <v>5.7799999999999997E-2</v>
      </c>
      <c r="AQ770" s="10">
        <v>7.7999999999999996E-3</v>
      </c>
      <c r="AR770" s="10">
        <v>3.3012999999999999</v>
      </c>
      <c r="AS770" s="10">
        <v>10.199999999999999</v>
      </c>
      <c r="AT770" s="10">
        <v>0.99</v>
      </c>
      <c r="AU770" s="10">
        <v>3.7400000000000003E-2</v>
      </c>
      <c r="AV770" s="10">
        <v>4.1000000000000003E-3</v>
      </c>
      <c r="AW770" s="10">
        <v>2.1295999999999999</v>
      </c>
      <c r="AX770" s="10">
        <v>10.199999999999999</v>
      </c>
      <c r="AY770" s="10">
        <v>0.99</v>
      </c>
      <c r="AZ770" s="10">
        <v>846</v>
      </c>
      <c r="BA770" s="10" t="s">
        <v>316</v>
      </c>
      <c r="BB770" s="10">
        <v>1.49E-2</v>
      </c>
      <c r="BC770" s="10">
        <v>8.8000000000000005E-3</v>
      </c>
      <c r="BD770" s="10">
        <v>0.97</v>
      </c>
      <c r="BE770" s="10">
        <v>10.3</v>
      </c>
      <c r="BF770" s="10">
        <v>0.86</v>
      </c>
      <c r="BG770" s="10">
        <v>1.7100000000000001E-2</v>
      </c>
      <c r="BH770" s="10">
        <v>6.8999999999999999E-3</v>
      </c>
      <c r="BI770" s="10">
        <v>1.0446</v>
      </c>
      <c r="BJ770" s="10">
        <v>10.199999999999999</v>
      </c>
      <c r="BK770" s="10">
        <v>0.93</v>
      </c>
      <c r="BL770" s="10">
        <v>1.7899999999999999E-2</v>
      </c>
      <c r="BM770" s="10">
        <v>6.6E-3</v>
      </c>
      <c r="BN770" s="10">
        <v>1.0727</v>
      </c>
      <c r="BO770" s="10">
        <v>10.3</v>
      </c>
      <c r="BP770" s="10">
        <v>0.94</v>
      </c>
      <c r="BQ770" s="10">
        <v>846</v>
      </c>
      <c r="BR770" s="10" t="s">
        <v>316</v>
      </c>
      <c r="BS770" s="10">
        <v>3.3000000000000002E-2</v>
      </c>
      <c r="BT770" s="10">
        <v>1.6899999999999998E-2</v>
      </c>
      <c r="BU770" s="10">
        <v>2.0385</v>
      </c>
      <c r="BV770" s="10">
        <v>10.5</v>
      </c>
      <c r="BW770" s="10">
        <v>0.89</v>
      </c>
      <c r="BX770" s="10">
        <v>6.2899999999999998E-2</v>
      </c>
      <c r="BY770" s="10">
        <v>3.2199999999999999E-2</v>
      </c>
      <c r="BZ770" s="10">
        <v>4</v>
      </c>
      <c r="CA770" s="10">
        <v>10.199999999999999</v>
      </c>
      <c r="CB770" s="10">
        <v>0.89</v>
      </c>
      <c r="CC770" s="10">
        <v>3.2899999999999999E-2</v>
      </c>
      <c r="CD770" s="10">
        <v>1.6899999999999998E-2</v>
      </c>
      <c r="CE770" s="10">
        <v>2.0743</v>
      </c>
      <c r="CF770" s="10">
        <v>10.3</v>
      </c>
      <c r="CG770" s="10">
        <v>0.89</v>
      </c>
      <c r="CH770" s="10">
        <v>846</v>
      </c>
      <c r="CI770" s="10" t="s">
        <v>316</v>
      </c>
      <c r="CJ770" s="10">
        <v>0</v>
      </c>
      <c r="CK770" s="10">
        <v>0</v>
      </c>
      <c r="CL770" s="10">
        <v>0</v>
      </c>
      <c r="CM770" s="10">
        <v>10.3</v>
      </c>
      <c r="CN770" s="10">
        <v>0</v>
      </c>
      <c r="CO770" s="10">
        <v>0</v>
      </c>
      <c r="CP770" s="10">
        <v>1.78E-2</v>
      </c>
      <c r="CQ770" s="10">
        <v>0</v>
      </c>
      <c r="CR770" s="10">
        <v>10.3</v>
      </c>
      <c r="CS770" s="10">
        <v>0</v>
      </c>
      <c r="CT770" s="10">
        <v>0</v>
      </c>
      <c r="CU770" s="10">
        <v>0</v>
      </c>
      <c r="CV770" s="10">
        <v>0</v>
      </c>
      <c r="CW770" s="10">
        <v>10.199999999999999</v>
      </c>
      <c r="CX770" s="10">
        <v>0</v>
      </c>
      <c r="CY770" s="10">
        <v>882</v>
      </c>
      <c r="CZ770" s="10" t="s">
        <v>285</v>
      </c>
      <c r="DA770" s="10">
        <v>0</v>
      </c>
      <c r="DB770" s="10">
        <v>0</v>
      </c>
      <c r="DC770" s="10">
        <v>0</v>
      </c>
      <c r="DD770" s="10">
        <v>10.5</v>
      </c>
      <c r="DE770" s="10">
        <v>0</v>
      </c>
      <c r="DF770" s="10">
        <v>0</v>
      </c>
      <c r="DG770" s="10">
        <v>0</v>
      </c>
      <c r="DH770" s="10">
        <v>0</v>
      </c>
      <c r="DI770" s="10">
        <v>10.4</v>
      </c>
      <c r="DJ770" s="10">
        <v>0</v>
      </c>
      <c r="DK770" s="10">
        <v>0</v>
      </c>
      <c r="DL770" s="10">
        <v>0</v>
      </c>
      <c r="DM770" s="10">
        <v>0</v>
      </c>
      <c r="DN770" s="10">
        <v>10.7</v>
      </c>
      <c r="DO770" s="10">
        <v>0</v>
      </c>
    </row>
    <row r="771" spans="1:119" x14ac:dyDescent="0.25">
      <c r="A771" s="10">
        <v>847</v>
      </c>
      <c r="B771" s="10" t="s">
        <v>312</v>
      </c>
      <c r="C771" s="10">
        <v>0.87</v>
      </c>
      <c r="D771" s="10">
        <v>0.32</v>
      </c>
      <c r="E771" s="10">
        <v>52.38</v>
      </c>
      <c r="F771" s="10">
        <v>10.199999999999999</v>
      </c>
      <c r="G771" s="10">
        <v>0.94</v>
      </c>
      <c r="H771" s="10">
        <v>1.05</v>
      </c>
      <c r="I771" s="10">
        <v>0.42</v>
      </c>
      <c r="J771" s="10">
        <v>64.599999999999994</v>
      </c>
      <c r="K771" s="10">
        <v>10.1</v>
      </c>
      <c r="L771" s="10">
        <v>0.93</v>
      </c>
      <c r="M771" s="10">
        <v>1.1399999999999999</v>
      </c>
      <c r="N771" s="10">
        <v>0.45</v>
      </c>
      <c r="O771" s="10">
        <v>70</v>
      </c>
      <c r="P771" s="10">
        <v>10.1</v>
      </c>
      <c r="Q771" s="10">
        <v>0.93</v>
      </c>
      <c r="R771" s="10">
        <v>847</v>
      </c>
      <c r="S771" s="10" t="s">
        <v>312</v>
      </c>
      <c r="T771" s="10">
        <v>0</v>
      </c>
      <c r="U771" s="10">
        <v>0</v>
      </c>
      <c r="V771" s="10">
        <v>0</v>
      </c>
      <c r="W771" s="10">
        <v>10.4</v>
      </c>
      <c r="Y771" s="10">
        <v>0</v>
      </c>
      <c r="Z771" s="10">
        <v>0</v>
      </c>
      <c r="AA771" s="10">
        <v>0</v>
      </c>
      <c r="AB771" s="10">
        <v>10.3</v>
      </c>
      <c r="AD771" s="10">
        <v>0</v>
      </c>
      <c r="AE771" s="10">
        <v>0</v>
      </c>
      <c r="AF771" s="10">
        <v>0</v>
      </c>
      <c r="AG771" s="10">
        <v>10.199999999999999</v>
      </c>
      <c r="AI771" s="10">
        <v>847</v>
      </c>
      <c r="AJ771" s="10" t="s">
        <v>312</v>
      </c>
      <c r="AK771" s="10">
        <v>0.86480000000000001</v>
      </c>
      <c r="AL771" s="10">
        <v>0.10639999999999999</v>
      </c>
      <c r="AM771" s="10">
        <v>48.840699999999998</v>
      </c>
      <c r="AN771" s="10">
        <v>10.3</v>
      </c>
      <c r="AO771" s="10">
        <v>0.99</v>
      </c>
      <c r="AP771" s="10">
        <v>1.1303000000000001</v>
      </c>
      <c r="AQ771" s="10">
        <v>0.14119999999999999</v>
      </c>
      <c r="AR771" s="10">
        <v>64.475300000000004</v>
      </c>
      <c r="AS771" s="10">
        <v>10.199999999999999</v>
      </c>
      <c r="AT771" s="10">
        <v>0.99</v>
      </c>
      <c r="AU771" s="10">
        <v>1.23</v>
      </c>
      <c r="AV771" s="10">
        <v>0.12470000000000001</v>
      </c>
      <c r="AW771" s="10">
        <v>69.9786</v>
      </c>
      <c r="AX771" s="10">
        <v>10.199999999999999</v>
      </c>
      <c r="AY771" s="10">
        <v>0.99</v>
      </c>
      <c r="AZ771" s="10">
        <v>847</v>
      </c>
      <c r="BA771" s="10" t="s">
        <v>312</v>
      </c>
      <c r="BB771" s="10">
        <v>0.15210000000000001</v>
      </c>
      <c r="BC771" s="10">
        <v>7.6799999999999993E-2</v>
      </c>
      <c r="BD771" s="10">
        <v>9.5512999999999995</v>
      </c>
      <c r="BE771" s="10">
        <v>10.3</v>
      </c>
      <c r="BF771" s="10">
        <v>0.89</v>
      </c>
      <c r="BG771" s="10">
        <v>0.2097</v>
      </c>
      <c r="BH771" s="10">
        <v>7.2400000000000006E-2</v>
      </c>
      <c r="BI771" s="10">
        <v>12.557399999999999</v>
      </c>
      <c r="BJ771" s="10">
        <v>10.199999999999999</v>
      </c>
      <c r="BK771" s="10">
        <v>0.95</v>
      </c>
      <c r="BL771" s="10">
        <v>0.36670000000000003</v>
      </c>
      <c r="BM771" s="10">
        <v>0.1157</v>
      </c>
      <c r="BN771" s="10">
        <v>21.556000000000001</v>
      </c>
      <c r="BO771" s="10">
        <v>10.3</v>
      </c>
      <c r="BP771" s="10">
        <v>0.95</v>
      </c>
      <c r="BQ771" s="10">
        <v>847</v>
      </c>
      <c r="BR771" s="10" t="s">
        <v>312</v>
      </c>
      <c r="BS771" s="10">
        <v>0.69699999999999995</v>
      </c>
      <c r="BT771" s="10">
        <v>0.253</v>
      </c>
      <c r="BU771" s="10">
        <v>40.770400000000002</v>
      </c>
      <c r="BV771" s="10">
        <v>10.5</v>
      </c>
      <c r="BW771" s="10">
        <v>0.94</v>
      </c>
      <c r="BX771" s="10">
        <v>0.86360000000000003</v>
      </c>
      <c r="BY771" s="10">
        <v>0.31340000000000001</v>
      </c>
      <c r="BZ771" s="10">
        <v>52</v>
      </c>
      <c r="CA771" s="10">
        <v>10.199999999999999</v>
      </c>
      <c r="CB771" s="10">
        <v>0.94</v>
      </c>
      <c r="CC771" s="10">
        <v>0.90439999999999998</v>
      </c>
      <c r="CD771" s="10">
        <v>0.32829999999999998</v>
      </c>
      <c r="CE771" s="10">
        <v>53.932000000000002</v>
      </c>
      <c r="CF771" s="10">
        <v>10.3</v>
      </c>
      <c r="CG771" s="10">
        <v>0.94</v>
      </c>
      <c r="CH771" s="10">
        <v>847</v>
      </c>
      <c r="CI771" s="10" t="s">
        <v>312</v>
      </c>
      <c r="CJ771" s="10">
        <v>0.2515</v>
      </c>
      <c r="CK771" s="10">
        <v>9.1300000000000006E-2</v>
      </c>
      <c r="CL771" s="10">
        <v>15</v>
      </c>
      <c r="CM771" s="10">
        <v>10.3</v>
      </c>
      <c r="CN771" s="10">
        <v>0.94</v>
      </c>
      <c r="CO771" s="10">
        <v>0.33539999999999998</v>
      </c>
      <c r="CP771" s="10">
        <v>0.1217</v>
      </c>
      <c r="CQ771" s="10">
        <v>20</v>
      </c>
      <c r="CR771" s="10">
        <v>10.3</v>
      </c>
      <c r="CS771" s="10">
        <v>0.94</v>
      </c>
      <c r="CT771" s="10">
        <v>0.49819999999999998</v>
      </c>
      <c r="CU771" s="10">
        <v>0.18079999999999999</v>
      </c>
      <c r="CV771" s="10">
        <v>30</v>
      </c>
      <c r="CW771" s="10">
        <v>10.199999999999999</v>
      </c>
      <c r="CX771" s="10">
        <v>0.94</v>
      </c>
      <c r="CY771" s="10">
        <v>883</v>
      </c>
      <c r="CZ771" s="10" t="s">
        <v>305</v>
      </c>
      <c r="DA771" s="10">
        <v>0</v>
      </c>
      <c r="DB771" s="10">
        <v>0</v>
      </c>
      <c r="DC771" s="10">
        <v>0</v>
      </c>
      <c r="DD771" s="10">
        <v>10.5</v>
      </c>
      <c r="DE771" s="10">
        <v>0</v>
      </c>
      <c r="DF771" s="10">
        <v>0</v>
      </c>
      <c r="DG771" s="10">
        <v>0</v>
      </c>
      <c r="DH771" s="10">
        <v>0</v>
      </c>
      <c r="DI771" s="10">
        <v>10.4</v>
      </c>
      <c r="DJ771" s="10">
        <v>0</v>
      </c>
      <c r="DK771" s="10">
        <v>0</v>
      </c>
      <c r="DL771" s="10">
        <v>0</v>
      </c>
      <c r="DM771" s="10">
        <v>0</v>
      </c>
      <c r="DN771" s="10">
        <v>10.7</v>
      </c>
      <c r="DO771" s="10">
        <v>0</v>
      </c>
    </row>
    <row r="772" spans="1:119" x14ac:dyDescent="0.25">
      <c r="A772" s="10">
        <v>848</v>
      </c>
      <c r="B772" s="10" t="s">
        <v>139</v>
      </c>
      <c r="C772" s="10">
        <v>0.57999999999999996</v>
      </c>
      <c r="D772" s="10">
        <v>0.12</v>
      </c>
      <c r="E772" s="10">
        <v>9.5500000000000007</v>
      </c>
      <c r="F772" s="10">
        <v>35.96</v>
      </c>
      <c r="G772" s="10">
        <v>0.98</v>
      </c>
      <c r="H772" s="10">
        <v>0.46</v>
      </c>
      <c r="I772" s="10">
        <v>0.1</v>
      </c>
      <c r="J772" s="10">
        <v>7.46</v>
      </c>
      <c r="K772" s="10">
        <v>36.4</v>
      </c>
      <c r="L772" s="10">
        <v>0.97799999999999998</v>
      </c>
      <c r="M772" s="10">
        <v>0.49</v>
      </c>
      <c r="N772" s="10">
        <v>0.11</v>
      </c>
      <c r="O772" s="10">
        <v>7.99</v>
      </c>
      <c r="P772" s="10">
        <v>36.270000000000003</v>
      </c>
      <c r="Q772" s="10">
        <v>0.97599999999999998</v>
      </c>
      <c r="R772" s="10">
        <v>848</v>
      </c>
      <c r="S772" s="10" t="s">
        <v>139</v>
      </c>
      <c r="T772" s="10">
        <v>0.04</v>
      </c>
      <c r="U772" s="10">
        <v>0.06</v>
      </c>
      <c r="V772" s="10">
        <v>1.1369011466226833</v>
      </c>
      <c r="W772" s="10">
        <v>36.619999999999997</v>
      </c>
      <c r="Y772" s="10">
        <v>7.0000000000000007E-2</v>
      </c>
      <c r="Z772" s="10">
        <v>7.0000000000000007E-2</v>
      </c>
      <c r="AA772" s="10">
        <v>1.5762482257292008</v>
      </c>
      <c r="AB772" s="10">
        <v>36.26</v>
      </c>
      <c r="AD772" s="10">
        <v>0.11</v>
      </c>
      <c r="AE772" s="10">
        <v>7.0000000000000007E-2</v>
      </c>
      <c r="AF772" s="10">
        <v>2.0680567382117614</v>
      </c>
      <c r="AG772" s="10">
        <v>36.4</v>
      </c>
      <c r="AI772" s="10">
        <v>848</v>
      </c>
      <c r="AJ772" s="10" t="s">
        <v>139</v>
      </c>
      <c r="AK772" s="10">
        <v>-0.54936237335561011</v>
      </c>
      <c r="AL772" s="10">
        <v>-0.15153210530059513</v>
      </c>
      <c r="AM772" s="10">
        <v>-8.8411532096031262</v>
      </c>
      <c r="AN772" s="10">
        <v>37.214517152094977</v>
      </c>
      <c r="AO772" s="10">
        <v>0.96399987628659567</v>
      </c>
      <c r="AP772" s="10">
        <v>-0.55414948579380652</v>
      </c>
      <c r="AQ772" s="10">
        <v>-0.11873212574320077</v>
      </c>
      <c r="AR772" s="10">
        <v>-8.9067993620907551</v>
      </c>
      <c r="AS772" s="10">
        <v>36.735948199854121</v>
      </c>
      <c r="AT772" s="10">
        <v>0.97780754458443742</v>
      </c>
      <c r="AU772" s="10">
        <v>-0.57216488597537085</v>
      </c>
      <c r="AV772" s="10">
        <v>-0.12102001086172787</v>
      </c>
      <c r="AW772" s="10">
        <v>-9.2036723102872848</v>
      </c>
      <c r="AX772" s="10">
        <v>36.68622488379269</v>
      </c>
      <c r="AY772" s="10">
        <v>0.97835485072173201</v>
      </c>
      <c r="AZ772" s="10">
        <v>848</v>
      </c>
      <c r="BA772" s="10" t="s">
        <v>139</v>
      </c>
      <c r="BB772" s="10">
        <v>-2.1765406746581506E-2</v>
      </c>
      <c r="BC772" s="10">
        <v>-4.1892688042293388E-2</v>
      </c>
      <c r="BD772" s="10">
        <v>-0.74096783921111831</v>
      </c>
      <c r="BE772" s="10">
        <v>36.784831189620753</v>
      </c>
      <c r="BF772" s="10">
        <v>0.46103939266822175</v>
      </c>
      <c r="BG772" s="10">
        <v>-0.10630342996187599</v>
      </c>
      <c r="BH772" s="10">
        <v>-5.2640052315309403E-2</v>
      </c>
      <c r="BI772" s="10">
        <v>-1.8824645391658934</v>
      </c>
      <c r="BJ772" s="10">
        <v>36.381544781719647</v>
      </c>
      <c r="BK772" s="10">
        <v>0.89614587647549804</v>
      </c>
      <c r="BL772" s="10">
        <v>-0.13504222647477857</v>
      </c>
      <c r="BM772" s="10">
        <v>-5.6504601879126211E-2</v>
      </c>
      <c r="BN772" s="10">
        <v>-2.3334764617906361</v>
      </c>
      <c r="BO772" s="10">
        <v>36.21918330604457</v>
      </c>
      <c r="BP772" s="10">
        <v>0.92250108268377784</v>
      </c>
      <c r="BQ772" s="10">
        <v>848</v>
      </c>
      <c r="BR772" s="10" t="s">
        <v>139</v>
      </c>
      <c r="BS772" s="10">
        <v>-0.51800000000000002</v>
      </c>
      <c r="BT772" s="10">
        <v>-0.12</v>
      </c>
      <c r="BU772" s="10">
        <v>-8.2189904773170035</v>
      </c>
      <c r="BV772" s="10">
        <v>37.350999999999999</v>
      </c>
      <c r="BW772" s="10">
        <v>0.97420066440998832</v>
      </c>
      <c r="BX772" s="10">
        <v>-0.54900000000000004</v>
      </c>
      <c r="BY772" s="10">
        <v>-0.124</v>
      </c>
      <c r="BZ772" s="10">
        <v>-8.9869389817866026</v>
      </c>
      <c r="CA772" s="10">
        <v>36.158000000000001</v>
      </c>
      <c r="CB772" s="10">
        <v>0.97542868652357673</v>
      </c>
      <c r="CC772" s="10">
        <v>-0.59799999999999998</v>
      </c>
      <c r="CD772" s="10">
        <v>-0.13300000000000001</v>
      </c>
      <c r="CE772" s="10">
        <v>-9.6875235592621944</v>
      </c>
      <c r="CF772" s="10">
        <v>36.51</v>
      </c>
      <c r="CG772" s="10">
        <v>0.97614863651659389</v>
      </c>
      <c r="CH772" s="10">
        <v>848</v>
      </c>
      <c r="CI772" s="10" t="s">
        <v>139</v>
      </c>
      <c r="CJ772" s="10">
        <v>-2.7E-2</v>
      </c>
      <c r="CK772" s="10">
        <v>-3.7999999999999999E-2</v>
      </c>
      <c r="CL772" s="10">
        <v>-0.72861122690037183</v>
      </c>
      <c r="CM772" s="10">
        <v>36.938000000000002</v>
      </c>
      <c r="CN772" s="10">
        <v>0.57920713218919462</v>
      </c>
      <c r="CO772" s="10">
        <v>-0.11700000000000001</v>
      </c>
      <c r="CP772" s="10">
        <v>-5.0999999999999997E-2</v>
      </c>
      <c r="CQ772" s="10">
        <v>-2.0257459233495205</v>
      </c>
      <c r="CR772" s="10">
        <v>36.375999999999998</v>
      </c>
      <c r="CS772" s="10">
        <v>0.91669596470842352</v>
      </c>
      <c r="CT772" s="10">
        <v>-0.11799999999999999</v>
      </c>
      <c r="CU772" s="10">
        <v>-5.1999999999999998E-2</v>
      </c>
      <c r="CV772" s="10">
        <v>-2.0252193288826792</v>
      </c>
      <c r="CW772" s="10">
        <v>36.761000000000003</v>
      </c>
      <c r="CX772" s="10">
        <v>0.91508618606598735</v>
      </c>
      <c r="CY772" s="10">
        <v>884</v>
      </c>
      <c r="CZ772" s="10" t="s">
        <v>315</v>
      </c>
      <c r="DA772" s="10">
        <v>0</v>
      </c>
      <c r="DB772" s="10">
        <v>0</v>
      </c>
      <c r="DC772" s="10">
        <v>0</v>
      </c>
      <c r="DD772" s="10">
        <v>10.5</v>
      </c>
      <c r="DE772" s="10">
        <v>0</v>
      </c>
      <c r="DF772" s="10">
        <v>0</v>
      </c>
      <c r="DG772" s="10">
        <v>0</v>
      </c>
      <c r="DH772" s="10">
        <v>0</v>
      </c>
      <c r="DI772" s="10">
        <v>10.4</v>
      </c>
      <c r="DJ772" s="10">
        <v>0</v>
      </c>
      <c r="DK772" s="10">
        <v>0</v>
      </c>
      <c r="DL772" s="10">
        <v>0</v>
      </c>
      <c r="DM772" s="10">
        <v>0</v>
      </c>
      <c r="DN772" s="10">
        <v>10.7</v>
      </c>
      <c r="DO772" s="10">
        <v>0</v>
      </c>
    </row>
    <row r="773" spans="1:119" x14ac:dyDescent="0.25">
      <c r="A773" s="10">
        <v>849</v>
      </c>
      <c r="B773" s="10" t="s">
        <v>8</v>
      </c>
      <c r="C773" s="10">
        <v>0.57999999999999996</v>
      </c>
      <c r="D773" s="10">
        <v>0.12</v>
      </c>
      <c r="E773" s="10">
        <v>9.5500000000000007</v>
      </c>
      <c r="F773" s="10">
        <v>35.85</v>
      </c>
      <c r="G773" s="10">
        <v>0.98</v>
      </c>
      <c r="H773" s="10">
        <v>0.46</v>
      </c>
      <c r="I773" s="10">
        <v>0.1</v>
      </c>
      <c r="J773" s="10">
        <v>7.46</v>
      </c>
      <c r="K773" s="10">
        <v>36.31</v>
      </c>
      <c r="L773" s="10">
        <v>0.97799999999999998</v>
      </c>
      <c r="M773" s="10">
        <v>0.49</v>
      </c>
      <c r="N773" s="10">
        <v>0.11</v>
      </c>
      <c r="O773" s="10">
        <v>7.99</v>
      </c>
      <c r="P773" s="10">
        <v>36.18</v>
      </c>
      <c r="Q773" s="10">
        <v>0.97599999999999998</v>
      </c>
      <c r="R773" s="10">
        <v>849</v>
      </c>
      <c r="S773" s="10" t="s">
        <v>8</v>
      </c>
      <c r="T773" s="10">
        <v>0.04</v>
      </c>
      <c r="U773" s="10">
        <v>0.06</v>
      </c>
      <c r="V773" s="10">
        <v>1.1369011466226833</v>
      </c>
      <c r="W773" s="10">
        <v>36.619999999999997</v>
      </c>
      <c r="Y773" s="10">
        <v>7.0000000000000007E-2</v>
      </c>
      <c r="Z773" s="10">
        <v>7.0000000000000007E-2</v>
      </c>
      <c r="AA773" s="10">
        <v>1.5762482257292008</v>
      </c>
      <c r="AB773" s="10">
        <v>36.26</v>
      </c>
      <c r="AD773" s="10">
        <v>0.11</v>
      </c>
      <c r="AE773" s="10">
        <v>7.0000000000000007E-2</v>
      </c>
      <c r="AF773" s="10">
        <v>2.0680567382117614</v>
      </c>
      <c r="AG773" s="10">
        <v>36.4</v>
      </c>
      <c r="AI773" s="10">
        <v>849</v>
      </c>
      <c r="AJ773" s="10" t="s">
        <v>8</v>
      </c>
      <c r="AK773" s="10">
        <v>0.54936237335554128</v>
      </c>
      <c r="AL773" s="10">
        <v>0.15153210530060468</v>
      </c>
      <c r="AM773" s="10">
        <v>8.8411532096021368</v>
      </c>
      <c r="AN773" s="10">
        <v>37.214517152094977</v>
      </c>
      <c r="AO773" s="10">
        <v>0.9639998762865829</v>
      </c>
      <c r="AP773" s="10">
        <v>0.55414948579376622</v>
      </c>
      <c r="AQ773" s="10">
        <v>0.11873212574316433</v>
      </c>
      <c r="AR773" s="10">
        <v>8.9067993620900143</v>
      </c>
      <c r="AS773" s="10">
        <v>36.735948199854121</v>
      </c>
      <c r="AT773" s="10">
        <v>0.97780754458444752</v>
      </c>
      <c r="AU773" s="10">
        <v>0.57216488597530601</v>
      </c>
      <c r="AV773" s="10">
        <v>0.12102001086172613</v>
      </c>
      <c r="AW773" s="10">
        <v>9.2036723102862776</v>
      </c>
      <c r="AX773" s="10">
        <v>36.68622488379269</v>
      </c>
      <c r="AY773" s="10">
        <v>0.97835485072172801</v>
      </c>
      <c r="AZ773" s="10">
        <v>849</v>
      </c>
      <c r="BA773" s="10" t="s">
        <v>8</v>
      </c>
      <c r="BQ773" s="10">
        <v>849</v>
      </c>
      <c r="BR773" s="10" t="s">
        <v>8</v>
      </c>
      <c r="CH773" s="10">
        <v>849</v>
      </c>
      <c r="CI773" s="10" t="s">
        <v>8</v>
      </c>
      <c r="CJ773" s="10">
        <v>2.7E-2</v>
      </c>
      <c r="CK773" s="10">
        <v>3.7999999999999999E-2</v>
      </c>
      <c r="CL773" s="10">
        <v>0.72861122690037183</v>
      </c>
      <c r="CM773" s="10">
        <v>36.938000000000002</v>
      </c>
      <c r="CN773" s="10">
        <v>0.57920713218919462</v>
      </c>
      <c r="CO773" s="10">
        <v>0.11700000000000001</v>
      </c>
      <c r="CP773" s="10">
        <v>5.0999999999999997E-2</v>
      </c>
      <c r="CQ773" s="10">
        <v>2.0257459233495205</v>
      </c>
      <c r="CR773" s="10">
        <v>36.375999999999998</v>
      </c>
      <c r="CS773" s="10">
        <v>0.91669596470842352</v>
      </c>
      <c r="CT773" s="10">
        <v>0.11799999999999999</v>
      </c>
      <c r="CU773" s="10">
        <v>5.1999999999999998E-2</v>
      </c>
      <c r="CV773" s="10">
        <v>2.0252193288826792</v>
      </c>
      <c r="CW773" s="10">
        <v>36.761000000000003</v>
      </c>
      <c r="CX773" s="10">
        <v>0.91508618606598735</v>
      </c>
      <c r="CY773" s="10">
        <v>885</v>
      </c>
      <c r="CZ773" s="10" t="s">
        <v>306</v>
      </c>
      <c r="DA773" s="10">
        <v>3.49E-2</v>
      </c>
      <c r="DB773" s="10">
        <v>1.0200000000000001E-2</v>
      </c>
      <c r="DC773" s="10">
        <v>2</v>
      </c>
      <c r="DD773" s="10">
        <v>10.5</v>
      </c>
      <c r="DE773" s="10">
        <v>0.96</v>
      </c>
      <c r="DF773" s="10">
        <v>5.1900000000000002E-2</v>
      </c>
      <c r="DG773" s="10">
        <v>1.5100000000000001E-2</v>
      </c>
      <c r="DH773" s="10">
        <v>3</v>
      </c>
      <c r="DI773" s="10">
        <v>10.4</v>
      </c>
      <c r="DJ773" s="10">
        <v>0.96</v>
      </c>
      <c r="DK773" s="10">
        <v>5.3400000000000003E-2</v>
      </c>
      <c r="DL773" s="10">
        <v>1.5599999999999999E-2</v>
      </c>
      <c r="DM773" s="10">
        <v>3</v>
      </c>
      <c r="DN773" s="10">
        <v>10.7</v>
      </c>
      <c r="DO773" s="10">
        <v>0.96</v>
      </c>
    </row>
    <row r="774" spans="1:119" x14ac:dyDescent="0.25">
      <c r="A774" s="10">
        <v>850</v>
      </c>
      <c r="B774" s="10" t="s">
        <v>9</v>
      </c>
      <c r="R774" s="10">
        <v>850</v>
      </c>
      <c r="S774" s="10" t="s">
        <v>9</v>
      </c>
      <c r="AI774" s="10">
        <v>850</v>
      </c>
      <c r="AJ774" s="10" t="s">
        <v>9</v>
      </c>
      <c r="AZ774" s="10">
        <v>850</v>
      </c>
      <c r="BA774" s="10" t="s">
        <v>9</v>
      </c>
      <c r="BB774" s="10">
        <v>2.1765406746492126E-2</v>
      </c>
      <c r="BC774" s="10">
        <v>4.1892688042160828E-2</v>
      </c>
      <c r="BD774" s="10">
        <v>0.74096783920862519</v>
      </c>
      <c r="BE774" s="10">
        <v>36.784831189620753</v>
      </c>
      <c r="BF774" s="10">
        <v>0.46103939266787969</v>
      </c>
      <c r="BG774" s="10">
        <v>0.10630342996105653</v>
      </c>
      <c r="BH774" s="10">
        <v>5.2640052314971125E-2</v>
      </c>
      <c r="BI774" s="10">
        <v>1.8824645391518575</v>
      </c>
      <c r="BJ774" s="10">
        <v>36.381544781719647</v>
      </c>
      <c r="BK774" s="10">
        <v>0.89614587647527166</v>
      </c>
      <c r="BL774" s="10">
        <v>0.13504222647381742</v>
      </c>
      <c r="BM774" s="10">
        <v>5.6504601878695632E-2</v>
      </c>
      <c r="BN774" s="10">
        <v>2.3334764617738526</v>
      </c>
      <c r="BO774" s="10">
        <v>36.21918330604457</v>
      </c>
      <c r="BP774" s="10">
        <v>0.92250108268384701</v>
      </c>
      <c r="BQ774" s="10">
        <v>850</v>
      </c>
      <c r="BR774" s="10" t="s">
        <v>9</v>
      </c>
      <c r="BS774" s="10">
        <v>0.51800000000000002</v>
      </c>
      <c r="BT774" s="10">
        <v>0.12</v>
      </c>
      <c r="BU774" s="10">
        <v>8.2189904773170035</v>
      </c>
      <c r="BV774" s="10">
        <v>37.350999999999999</v>
      </c>
      <c r="BW774" s="10">
        <v>0.97420066440998832</v>
      </c>
      <c r="BX774" s="10">
        <v>0.54900000000000004</v>
      </c>
      <c r="BY774" s="10">
        <v>0.124</v>
      </c>
      <c r="BZ774" s="10">
        <v>8.9869389817866026</v>
      </c>
      <c r="CA774" s="10">
        <v>36.158000000000001</v>
      </c>
      <c r="CB774" s="10">
        <v>0.97542868652357673</v>
      </c>
      <c r="CC774" s="10">
        <v>0.59799999999999998</v>
      </c>
      <c r="CD774" s="10">
        <v>0.13300000000000001</v>
      </c>
      <c r="CE774" s="10">
        <v>9.6875235592621944</v>
      </c>
      <c r="CF774" s="10">
        <v>36.51</v>
      </c>
      <c r="CG774" s="10">
        <v>0.97614863651659389</v>
      </c>
      <c r="CH774" s="10">
        <v>850</v>
      </c>
      <c r="CI774" s="10" t="s">
        <v>9</v>
      </c>
      <c r="CY774" s="10">
        <v>886</v>
      </c>
      <c r="CZ774" s="10" t="s">
        <v>291</v>
      </c>
      <c r="DA774" s="10">
        <v>7.0599999999999996E-2</v>
      </c>
      <c r="DB774" s="10">
        <v>1.77E-2</v>
      </c>
      <c r="DC774" s="10">
        <v>4</v>
      </c>
      <c r="DD774" s="10">
        <v>10.5</v>
      </c>
      <c r="DE774" s="10">
        <v>0.97</v>
      </c>
      <c r="DF774" s="10">
        <v>0.1048</v>
      </c>
      <c r="DG774" s="10">
        <v>2.63E-2</v>
      </c>
      <c r="DH774" s="10">
        <v>6</v>
      </c>
      <c r="DI774" s="10">
        <v>10.4</v>
      </c>
      <c r="DJ774" s="10">
        <v>0.97</v>
      </c>
      <c r="DK774" s="10">
        <v>8.9899999999999994E-2</v>
      </c>
      <c r="DL774" s="10">
        <v>2.2499999999999999E-2</v>
      </c>
      <c r="DM774" s="10">
        <v>5</v>
      </c>
      <c r="DN774" s="10">
        <v>10.7</v>
      </c>
      <c r="DO774" s="10">
        <v>0.97</v>
      </c>
    </row>
    <row r="775" spans="1:119" x14ac:dyDescent="0.25">
      <c r="A775" s="10">
        <v>851</v>
      </c>
      <c r="B775" s="10" t="s">
        <v>10</v>
      </c>
      <c r="C775" s="10">
        <v>0.56999999999999995</v>
      </c>
      <c r="D775" s="10">
        <v>0.08</v>
      </c>
      <c r="E775" s="10">
        <v>32.5</v>
      </c>
      <c r="F775" s="10">
        <v>10.199999999999999</v>
      </c>
      <c r="G775" s="10">
        <v>0.99</v>
      </c>
      <c r="H775" s="10">
        <v>0.45</v>
      </c>
      <c r="I775" s="10">
        <v>0.06</v>
      </c>
      <c r="J775" s="10">
        <v>26</v>
      </c>
      <c r="K775" s="10">
        <v>10.1</v>
      </c>
      <c r="L775" s="10">
        <v>0.99</v>
      </c>
      <c r="M775" s="10">
        <v>0.48</v>
      </c>
      <c r="N775" s="10">
        <v>7.0000000000000007E-2</v>
      </c>
      <c r="O775" s="10">
        <v>28</v>
      </c>
      <c r="P775" s="10">
        <v>10.1</v>
      </c>
      <c r="Q775" s="10">
        <v>0.99</v>
      </c>
      <c r="R775" s="10">
        <v>851</v>
      </c>
      <c r="S775" s="10" t="s">
        <v>10</v>
      </c>
      <c r="T775" s="10">
        <v>0.03</v>
      </c>
      <c r="U775" s="10">
        <v>0.02</v>
      </c>
      <c r="V775" s="10">
        <v>1.9830000000000001</v>
      </c>
      <c r="W775" s="10">
        <v>10.5</v>
      </c>
      <c r="Y775" s="10">
        <v>0.06</v>
      </c>
      <c r="Z775" s="10">
        <v>0.03</v>
      </c>
      <c r="AA775" s="10">
        <v>3.6890000000000001</v>
      </c>
      <c r="AB775" s="10">
        <v>10.5</v>
      </c>
      <c r="AD775" s="10">
        <v>0.1</v>
      </c>
      <c r="AE775" s="10">
        <v>0.04</v>
      </c>
      <c r="AF775" s="10">
        <v>5.9219999999999997</v>
      </c>
      <c r="AG775" s="10">
        <v>10.5</v>
      </c>
      <c r="AI775" s="10">
        <v>851</v>
      </c>
      <c r="AJ775" s="10" t="s">
        <v>10</v>
      </c>
      <c r="AK775" s="10">
        <v>0.54000000003387538</v>
      </c>
      <c r="AL775" s="10">
        <v>0.10999999912950645</v>
      </c>
      <c r="AM775" s="10">
        <v>30.015999999999998</v>
      </c>
      <c r="AN775" s="10">
        <v>10.6</v>
      </c>
      <c r="AO775" s="10">
        <v>0.98</v>
      </c>
      <c r="AP775" s="10">
        <v>0.54500000001643656</v>
      </c>
      <c r="AQ775" s="10">
        <v>7.7999999559457495E-2</v>
      </c>
      <c r="AR775" s="10">
        <v>29.986999999999998</v>
      </c>
      <c r="AS775" s="10">
        <v>10.6</v>
      </c>
      <c r="AT775" s="10">
        <v>0.99</v>
      </c>
      <c r="AU775" s="10">
        <v>0.56300000001506467</v>
      </c>
      <c r="AV775" s="10">
        <v>7.9999999362614677E-2</v>
      </c>
      <c r="AW775" s="10">
        <v>30.972999999999999</v>
      </c>
      <c r="AX775" s="10">
        <v>10.6</v>
      </c>
      <c r="AY775" s="10">
        <v>0.99</v>
      </c>
      <c r="AZ775" s="10">
        <v>851</v>
      </c>
      <c r="BA775" s="10" t="s">
        <v>10</v>
      </c>
      <c r="BQ775" s="10">
        <v>851</v>
      </c>
      <c r="BR775" s="10" t="s">
        <v>10</v>
      </c>
      <c r="CH775" s="10">
        <v>851</v>
      </c>
      <c r="CI775" s="10" t="s">
        <v>10</v>
      </c>
      <c r="CJ775" s="10">
        <v>1.7999999999999999E-2</v>
      </c>
      <c r="CK775" s="10">
        <v>3.0000000000000001E-3</v>
      </c>
      <c r="CL775" s="10">
        <v>0.99390000000000001</v>
      </c>
      <c r="CM775" s="10">
        <v>10.6</v>
      </c>
      <c r="CN775" s="10">
        <v>0.98599999999999999</v>
      </c>
      <c r="CO775" s="10">
        <v>0.109</v>
      </c>
      <c r="CP775" s="10">
        <v>1.7000000000000001E-2</v>
      </c>
      <c r="CQ775" s="10">
        <v>6.0087000000000002</v>
      </c>
      <c r="CR775" s="10">
        <v>10.6</v>
      </c>
      <c r="CS775" s="10">
        <v>0.98799999999999999</v>
      </c>
      <c r="CT775" s="10">
        <v>0.109</v>
      </c>
      <c r="CU775" s="10">
        <v>1.7000000000000001E-2</v>
      </c>
      <c r="CV775" s="10">
        <v>6.0087000000000002</v>
      </c>
      <c r="CW775" s="10">
        <v>10.6</v>
      </c>
      <c r="CX775" s="10">
        <v>0.98799999999999999</v>
      </c>
      <c r="CY775" s="10">
        <v>887</v>
      </c>
      <c r="CZ775" s="10" t="s">
        <v>293</v>
      </c>
      <c r="DA775" s="10">
        <v>0</v>
      </c>
      <c r="DB775" s="10">
        <v>0</v>
      </c>
      <c r="DC775" s="10">
        <v>0</v>
      </c>
      <c r="DD775" s="10">
        <v>10.5</v>
      </c>
      <c r="DE775" s="10">
        <v>0</v>
      </c>
      <c r="DF775" s="10">
        <v>0</v>
      </c>
      <c r="DG775" s="10">
        <v>0</v>
      </c>
      <c r="DH775" s="10">
        <v>0</v>
      </c>
      <c r="DI775" s="10">
        <v>10.4</v>
      </c>
      <c r="DJ775" s="10">
        <v>0</v>
      </c>
      <c r="DK775" s="10">
        <v>0</v>
      </c>
      <c r="DL775" s="10">
        <v>0</v>
      </c>
      <c r="DM775" s="10">
        <v>0</v>
      </c>
      <c r="DN775" s="10">
        <v>10.7</v>
      </c>
      <c r="DO775" s="10">
        <v>0</v>
      </c>
    </row>
    <row r="776" spans="1:119" x14ac:dyDescent="0.25">
      <c r="A776" s="10">
        <v>852</v>
      </c>
      <c r="B776" s="10" t="s">
        <v>11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852</v>
      </c>
      <c r="S776" s="10" t="s">
        <v>11</v>
      </c>
      <c r="AI776" s="10">
        <v>852</v>
      </c>
      <c r="AJ776" s="10" t="s">
        <v>11</v>
      </c>
      <c r="AZ776" s="10">
        <v>852</v>
      </c>
      <c r="BA776" s="10" t="s">
        <v>11</v>
      </c>
      <c r="BB776" s="10">
        <v>1.4037891112244958E-2</v>
      </c>
      <c r="BC776" s="10">
        <v>3.1195314793424486E-3</v>
      </c>
      <c r="BD776" s="10">
        <v>0.78</v>
      </c>
      <c r="BE776" s="10">
        <v>10.4</v>
      </c>
      <c r="BF776" s="10">
        <v>0.95</v>
      </c>
      <c r="BG776" s="10">
        <v>9.8687518892976264E-2</v>
      </c>
      <c r="BH776" s="10">
        <v>1.4415032454454964E-2</v>
      </c>
      <c r="BI776" s="10">
        <v>5.54</v>
      </c>
      <c r="BJ776" s="10">
        <v>10.4</v>
      </c>
      <c r="BK776" s="10">
        <v>0.95</v>
      </c>
      <c r="BL776" s="10">
        <v>0.12745395733457923</v>
      </c>
      <c r="BM776" s="10">
        <v>1.8410018773800073E-2</v>
      </c>
      <c r="BN776" s="10">
        <v>7.08</v>
      </c>
      <c r="BO776" s="10">
        <v>10.5</v>
      </c>
      <c r="BP776" s="10">
        <v>0.95</v>
      </c>
      <c r="BQ776" s="10">
        <v>852</v>
      </c>
      <c r="BR776" s="10" t="s">
        <v>11</v>
      </c>
      <c r="BS776" s="10">
        <v>0.50900000000000001</v>
      </c>
      <c r="BT776" s="10">
        <v>7.2999999999999995E-2</v>
      </c>
      <c r="BU776" s="10">
        <v>28.007400000000001</v>
      </c>
      <c r="BV776" s="10">
        <v>10.6</v>
      </c>
      <c r="BW776" s="10">
        <v>0.99</v>
      </c>
      <c r="BX776" s="10">
        <v>0.54</v>
      </c>
      <c r="BY776" s="10">
        <v>7.6999999999999999E-2</v>
      </c>
      <c r="BZ776" s="10">
        <v>29.992599999999999</v>
      </c>
      <c r="CA776" s="10">
        <v>10.5</v>
      </c>
      <c r="CB776" s="10">
        <v>0.99</v>
      </c>
      <c r="CC776" s="10">
        <v>0.58799999999999997</v>
      </c>
      <c r="CD776" s="10">
        <v>8.4000000000000005E-2</v>
      </c>
      <c r="CE776" s="10">
        <v>32.9739</v>
      </c>
      <c r="CF776" s="10">
        <v>10.4</v>
      </c>
      <c r="CG776" s="10">
        <v>0.99</v>
      </c>
      <c r="CH776" s="10">
        <v>852</v>
      </c>
      <c r="CI776" s="10" t="s">
        <v>11</v>
      </c>
      <c r="CY776" s="10">
        <v>888</v>
      </c>
      <c r="CZ776" s="10" t="s">
        <v>146</v>
      </c>
      <c r="DA776" s="10">
        <v>-14.887</v>
      </c>
      <c r="DB776" s="10">
        <v>-7.2069999999999999</v>
      </c>
      <c r="DC776" s="10">
        <v>-84.203216206413316</v>
      </c>
      <c r="DD776" s="10">
        <v>113.407</v>
      </c>
      <c r="DE776" s="10">
        <v>0.90007359031383982</v>
      </c>
      <c r="DF776" s="10">
        <v>-16.989000000000001</v>
      </c>
      <c r="DG776" s="10">
        <v>-8.9260000000000002</v>
      </c>
      <c r="DH776" s="10">
        <v>-99.904477410773168</v>
      </c>
      <c r="DI776" s="10">
        <v>110.90600000000001</v>
      </c>
      <c r="DJ776" s="10">
        <v>0.88525256649664219</v>
      </c>
      <c r="DK776" s="10">
        <v>-18.632000000000001</v>
      </c>
      <c r="DL776" s="10">
        <v>-10.016</v>
      </c>
      <c r="DM776" s="10">
        <v>-111.59840065859359</v>
      </c>
      <c r="DN776" s="10">
        <v>109.437</v>
      </c>
      <c r="DO776" s="10">
        <v>0.8807987675481912</v>
      </c>
    </row>
    <row r="777" spans="1:119" x14ac:dyDescent="0.25">
      <c r="A777" s="10">
        <v>853</v>
      </c>
      <c r="B777" s="10" t="s">
        <v>285</v>
      </c>
      <c r="C777" s="10">
        <v>0.51</v>
      </c>
      <c r="D777" s="10">
        <v>0.2</v>
      </c>
      <c r="E777" s="10">
        <v>31.2</v>
      </c>
      <c r="F777" s="10">
        <v>10.199999999999999</v>
      </c>
      <c r="G777" s="10">
        <v>0.93</v>
      </c>
      <c r="H777" s="10">
        <v>0.41</v>
      </c>
      <c r="I777" s="10">
        <v>0.16</v>
      </c>
      <c r="J777" s="10">
        <v>25</v>
      </c>
      <c r="K777" s="10">
        <v>10.1</v>
      </c>
      <c r="L777" s="10">
        <v>0.93</v>
      </c>
      <c r="M777" s="10">
        <v>0.44</v>
      </c>
      <c r="N777" s="10">
        <v>0.17</v>
      </c>
      <c r="O777" s="10">
        <v>27</v>
      </c>
      <c r="P777" s="10">
        <v>10.1</v>
      </c>
      <c r="Q777" s="10">
        <v>0.93</v>
      </c>
      <c r="R777" s="10">
        <v>853</v>
      </c>
      <c r="S777" s="10" t="s">
        <v>285</v>
      </c>
      <c r="T777" s="10">
        <v>1.4999999999999999E-2</v>
      </c>
      <c r="U777" s="10">
        <v>0.01</v>
      </c>
      <c r="V777" s="10">
        <v>0.99250000000000005</v>
      </c>
      <c r="W777" s="10">
        <v>10.5</v>
      </c>
      <c r="Y777" s="10">
        <v>4.6800000000000001E-2</v>
      </c>
      <c r="Z777" s="10">
        <v>2.2499999999999999E-2</v>
      </c>
      <c r="AA777" s="10">
        <v>2.8574000000000002</v>
      </c>
      <c r="AB777" s="10">
        <v>10.5</v>
      </c>
      <c r="AD777" s="10">
        <v>9.2200000000000004E-2</v>
      </c>
      <c r="AE777" s="10">
        <v>3.2000000000000001E-2</v>
      </c>
      <c r="AF777" s="10">
        <v>5.3672000000000004</v>
      </c>
      <c r="AG777" s="10">
        <v>10.5</v>
      </c>
      <c r="AI777" s="10">
        <v>853</v>
      </c>
      <c r="AJ777" s="10" t="s">
        <v>285</v>
      </c>
      <c r="AK777" s="10">
        <v>0.53979999999999995</v>
      </c>
      <c r="AL777" s="10">
        <v>0.1096</v>
      </c>
      <c r="AM777" s="10">
        <v>30.001300000000001</v>
      </c>
      <c r="AN777" s="10">
        <v>10.6</v>
      </c>
      <c r="AO777" s="10">
        <v>0.98</v>
      </c>
      <c r="AP777" s="10">
        <v>0.54530000000000001</v>
      </c>
      <c r="AQ777" s="10">
        <v>7.7700000000000005E-2</v>
      </c>
      <c r="AR777" s="10">
        <v>30.000900000000001</v>
      </c>
      <c r="AS777" s="10">
        <v>10.6</v>
      </c>
      <c r="AT777" s="10">
        <v>0.99</v>
      </c>
      <c r="AU777" s="10">
        <v>0.5635</v>
      </c>
      <c r="AV777" s="10">
        <v>8.0299999999999996E-2</v>
      </c>
      <c r="AW777" s="10">
        <v>31.002099999999999</v>
      </c>
      <c r="AX777" s="10">
        <v>10.6</v>
      </c>
      <c r="AY777" s="10">
        <v>0.99</v>
      </c>
      <c r="AZ777" s="10">
        <v>853</v>
      </c>
      <c r="BA777" s="10" t="s">
        <v>285</v>
      </c>
      <c r="BB777" s="10">
        <v>1.38E-2</v>
      </c>
      <c r="BC777" s="10">
        <v>2.8E-3</v>
      </c>
      <c r="BD777" s="10">
        <v>0.77990000000000004</v>
      </c>
      <c r="BE777" s="10">
        <v>10.4</v>
      </c>
      <c r="BF777" s="10">
        <v>0.98</v>
      </c>
      <c r="BG777" s="10">
        <v>9.8799999999999999E-2</v>
      </c>
      <c r="BH777" s="10">
        <v>1.41E-2</v>
      </c>
      <c r="BI777" s="10">
        <v>5.5422000000000002</v>
      </c>
      <c r="BJ777" s="10">
        <v>10.4</v>
      </c>
      <c r="BK777" s="10">
        <v>0.99</v>
      </c>
      <c r="BL777" s="10">
        <v>0.12740000000000001</v>
      </c>
      <c r="BM777" s="10">
        <v>1.8200000000000001E-2</v>
      </c>
      <c r="BN777" s="10">
        <v>7.0772000000000004</v>
      </c>
      <c r="BO777" s="10">
        <v>10.5</v>
      </c>
      <c r="BP777" s="10">
        <v>0.99</v>
      </c>
      <c r="BQ777" s="10">
        <v>853</v>
      </c>
      <c r="BR777" s="10" t="s">
        <v>285</v>
      </c>
      <c r="BS777" s="10">
        <v>0.50890000000000002</v>
      </c>
      <c r="BT777" s="10">
        <v>7.2499999999999995E-2</v>
      </c>
      <c r="BU777" s="10">
        <v>28</v>
      </c>
      <c r="BV777" s="10">
        <v>10.6</v>
      </c>
      <c r="BW777" s="10">
        <v>0.99</v>
      </c>
      <c r="BX777" s="10">
        <v>0.54010000000000002</v>
      </c>
      <c r="BY777" s="10">
        <v>7.6999999999999999E-2</v>
      </c>
      <c r="BZ777" s="10">
        <v>30</v>
      </c>
      <c r="CA777" s="10">
        <v>10.5</v>
      </c>
      <c r="CB777" s="10">
        <v>0.99</v>
      </c>
      <c r="CC777" s="10">
        <v>0.58850000000000002</v>
      </c>
      <c r="CD777" s="10">
        <v>8.3900000000000002E-2</v>
      </c>
      <c r="CE777" s="10">
        <v>33</v>
      </c>
      <c r="CF777" s="10">
        <v>10.4</v>
      </c>
      <c r="CG777" s="10">
        <v>0.99</v>
      </c>
      <c r="CH777" s="10">
        <v>853</v>
      </c>
      <c r="CI777" s="10" t="s">
        <v>285</v>
      </c>
      <c r="CJ777" s="10">
        <v>1.8200000000000001E-2</v>
      </c>
      <c r="CK777" s="10">
        <v>2.5999999999999999E-3</v>
      </c>
      <c r="CL777" s="10">
        <v>1</v>
      </c>
      <c r="CM777" s="10">
        <v>10.6</v>
      </c>
      <c r="CN777" s="10">
        <v>0.99</v>
      </c>
      <c r="CO777" s="10">
        <v>9.0899999999999995E-2</v>
      </c>
      <c r="CP777" s="10">
        <v>1.29E-2</v>
      </c>
      <c r="CQ777" s="10">
        <v>5</v>
      </c>
      <c r="CR777" s="10">
        <v>10.6</v>
      </c>
      <c r="CS777" s="10">
        <v>0.99</v>
      </c>
      <c r="CT777" s="10">
        <v>9.0899999999999995E-2</v>
      </c>
      <c r="CU777" s="10">
        <v>1.29E-2</v>
      </c>
      <c r="CV777" s="10">
        <v>5</v>
      </c>
      <c r="CW777" s="10">
        <v>10.6</v>
      </c>
      <c r="CX777" s="10">
        <v>0.99</v>
      </c>
      <c r="CY777" s="10">
        <v>889</v>
      </c>
      <c r="CZ777" s="10" t="s">
        <v>39</v>
      </c>
      <c r="DA777" s="10">
        <v>4.0540000000000003</v>
      </c>
      <c r="DB777" s="10">
        <v>1.292</v>
      </c>
      <c r="DC777" s="10">
        <v>21.661520600743238</v>
      </c>
      <c r="DD777" s="10">
        <v>113.407</v>
      </c>
      <c r="DE777" s="10">
        <v>0.95278369158875975</v>
      </c>
      <c r="DF777" s="10">
        <v>4.6029999999999998</v>
      </c>
      <c r="DG777" s="10">
        <v>1.504</v>
      </c>
      <c r="DH777" s="10">
        <v>25.208806319804584</v>
      </c>
      <c r="DI777" s="10">
        <v>110.90600000000001</v>
      </c>
      <c r="DJ777" s="10">
        <v>0.95054574889611088</v>
      </c>
      <c r="DK777" s="10">
        <v>5.0190000000000001</v>
      </c>
      <c r="DL777" s="10">
        <v>1.6679999999999999</v>
      </c>
      <c r="DM777" s="10">
        <v>27.902395772622945</v>
      </c>
      <c r="DN777" s="10">
        <v>109.437</v>
      </c>
      <c r="DO777" s="10">
        <v>0.94896652874161147</v>
      </c>
    </row>
    <row r="778" spans="1:119" x14ac:dyDescent="0.25">
      <c r="A778" s="10">
        <v>854</v>
      </c>
      <c r="B778" s="10" t="s">
        <v>287</v>
      </c>
      <c r="C778" s="10">
        <v>0</v>
      </c>
      <c r="D778" s="10">
        <v>0</v>
      </c>
      <c r="E778" s="10">
        <v>0</v>
      </c>
      <c r="F778" s="10">
        <v>10.199999999999999</v>
      </c>
      <c r="G778" s="10">
        <v>0</v>
      </c>
      <c r="H778" s="10">
        <v>0</v>
      </c>
      <c r="I778" s="10">
        <v>0</v>
      </c>
      <c r="J778" s="10">
        <v>0</v>
      </c>
      <c r="K778" s="10">
        <v>10.1</v>
      </c>
      <c r="L778" s="10">
        <v>0</v>
      </c>
      <c r="M778" s="10">
        <v>0</v>
      </c>
      <c r="N778" s="10">
        <v>0</v>
      </c>
      <c r="O778" s="10">
        <v>0</v>
      </c>
      <c r="P778" s="10">
        <v>10.1</v>
      </c>
      <c r="Q778" s="10">
        <v>0</v>
      </c>
      <c r="R778" s="10">
        <v>854</v>
      </c>
      <c r="S778" s="10" t="s">
        <v>287</v>
      </c>
      <c r="T778" s="10">
        <v>0</v>
      </c>
      <c r="U778" s="10">
        <v>0</v>
      </c>
      <c r="V778" s="10">
        <v>0</v>
      </c>
      <c r="W778" s="10">
        <v>10.5</v>
      </c>
      <c r="Y778" s="10">
        <v>0</v>
      </c>
      <c r="Z778" s="10">
        <v>0</v>
      </c>
      <c r="AA778" s="10">
        <v>0</v>
      </c>
      <c r="AB778" s="10">
        <v>10.5</v>
      </c>
      <c r="AD778" s="10">
        <v>0</v>
      </c>
      <c r="AE778" s="10">
        <v>0</v>
      </c>
      <c r="AF778" s="10">
        <v>0</v>
      </c>
      <c r="AG778" s="10">
        <v>10.5</v>
      </c>
      <c r="AI778" s="10">
        <v>854</v>
      </c>
      <c r="AJ778" s="10" t="s">
        <v>287</v>
      </c>
      <c r="AK778" s="10">
        <v>0</v>
      </c>
      <c r="AL778" s="10">
        <v>0</v>
      </c>
      <c r="AM778" s="10">
        <v>0</v>
      </c>
      <c r="AN778" s="10">
        <v>10.6</v>
      </c>
      <c r="AO778" s="10">
        <v>0</v>
      </c>
      <c r="AP778" s="10">
        <v>0</v>
      </c>
      <c r="AQ778" s="10">
        <v>0</v>
      </c>
      <c r="AR778" s="10">
        <v>0</v>
      </c>
      <c r="AS778" s="10">
        <v>10.6</v>
      </c>
      <c r="AT778" s="10">
        <v>0</v>
      </c>
      <c r="AU778" s="10">
        <v>0</v>
      </c>
      <c r="AV778" s="10">
        <v>0</v>
      </c>
      <c r="AW778" s="10">
        <v>0</v>
      </c>
      <c r="AX778" s="10">
        <v>10.6</v>
      </c>
      <c r="AY778" s="10">
        <v>0</v>
      </c>
      <c r="AZ778" s="10">
        <v>854</v>
      </c>
      <c r="BA778" s="10" t="s">
        <v>287</v>
      </c>
      <c r="BB778" s="10">
        <v>0</v>
      </c>
      <c r="BC778" s="10">
        <v>0</v>
      </c>
      <c r="BD778" s="10">
        <v>0</v>
      </c>
      <c r="BE778" s="10">
        <v>10.4</v>
      </c>
      <c r="BF778" s="10">
        <v>0</v>
      </c>
      <c r="BG778" s="10">
        <v>0</v>
      </c>
      <c r="BH778" s="10">
        <v>0</v>
      </c>
      <c r="BI778" s="10">
        <v>0</v>
      </c>
      <c r="BJ778" s="10">
        <v>10.4</v>
      </c>
      <c r="BK778" s="10">
        <v>0</v>
      </c>
      <c r="BL778" s="10">
        <v>0</v>
      </c>
      <c r="BM778" s="10">
        <v>0</v>
      </c>
      <c r="BN778" s="10">
        <v>0</v>
      </c>
      <c r="BO778" s="10">
        <v>10.5</v>
      </c>
      <c r="BP778" s="10">
        <v>0</v>
      </c>
      <c r="BQ778" s="10">
        <v>854</v>
      </c>
      <c r="BR778" s="10" t="s">
        <v>287</v>
      </c>
      <c r="BS778" s="10">
        <v>0</v>
      </c>
      <c r="BT778" s="10">
        <v>0</v>
      </c>
      <c r="BU778" s="10">
        <v>0</v>
      </c>
      <c r="BV778" s="10">
        <v>10.6</v>
      </c>
      <c r="BW778" s="10">
        <v>0</v>
      </c>
      <c r="BX778" s="10">
        <v>0</v>
      </c>
      <c r="BY778" s="10">
        <v>0</v>
      </c>
      <c r="BZ778" s="10">
        <v>0</v>
      </c>
      <c r="CA778" s="10">
        <v>10.5</v>
      </c>
      <c r="CB778" s="10">
        <v>0</v>
      </c>
      <c r="CC778" s="10">
        <v>0</v>
      </c>
      <c r="CD778" s="10">
        <v>0</v>
      </c>
      <c r="CE778" s="10">
        <v>0</v>
      </c>
      <c r="CF778" s="10">
        <v>10.4</v>
      </c>
      <c r="CG778" s="10">
        <v>0</v>
      </c>
      <c r="CH778" s="10">
        <v>854</v>
      </c>
      <c r="CI778" s="10" t="s">
        <v>287</v>
      </c>
      <c r="CJ778" s="10">
        <v>0</v>
      </c>
      <c r="CK778" s="10">
        <v>0</v>
      </c>
      <c r="CL778" s="10">
        <v>0</v>
      </c>
      <c r="CM778" s="10">
        <v>10.6</v>
      </c>
      <c r="CN778" s="10">
        <v>0</v>
      </c>
      <c r="CO778" s="10">
        <v>0</v>
      </c>
      <c r="CP778" s="10">
        <v>0</v>
      </c>
      <c r="CQ778" s="10">
        <v>0</v>
      </c>
      <c r="CR778" s="10">
        <v>10.6</v>
      </c>
      <c r="CS778" s="10">
        <v>0</v>
      </c>
      <c r="CT778" s="10">
        <v>0</v>
      </c>
      <c r="CU778" s="10">
        <v>0</v>
      </c>
      <c r="CV778" s="10">
        <v>0</v>
      </c>
      <c r="CW778" s="10">
        <v>10.6</v>
      </c>
      <c r="CX778" s="10">
        <v>0</v>
      </c>
      <c r="CY778" s="10">
        <v>890</v>
      </c>
      <c r="CZ778" s="10" t="s">
        <v>40</v>
      </c>
      <c r="DA778" s="10">
        <v>10.834</v>
      </c>
      <c r="DB778" s="10">
        <v>5.9139999999999997</v>
      </c>
      <c r="DC778" s="10">
        <v>62.839625117236039</v>
      </c>
      <c r="DD778" s="10">
        <v>113.404</v>
      </c>
      <c r="DE778" s="10">
        <v>0.87774071703404821</v>
      </c>
      <c r="DF778" s="10">
        <v>12.385999999999999</v>
      </c>
      <c r="DG778" s="10">
        <v>7.4210000000000003</v>
      </c>
      <c r="DH778" s="10">
        <v>75.167947308355167</v>
      </c>
      <c r="DI778" s="10">
        <v>110.90300000000001</v>
      </c>
      <c r="DJ778" s="10">
        <v>0.85781663391892338</v>
      </c>
      <c r="DK778" s="10">
        <v>13.613</v>
      </c>
      <c r="DL778" s="10">
        <v>8.3469999999999995</v>
      </c>
      <c r="DM778" s="10">
        <v>84.246018899002237</v>
      </c>
      <c r="DN778" s="10">
        <v>109.43300000000001</v>
      </c>
      <c r="DO778" s="10">
        <v>0.85250223224937782</v>
      </c>
    </row>
    <row r="779" spans="1:119" x14ac:dyDescent="0.25">
      <c r="A779" s="10">
        <v>855</v>
      </c>
      <c r="B779" s="10" t="s">
        <v>315</v>
      </c>
      <c r="C779" s="10">
        <v>0.02</v>
      </c>
      <c r="D779" s="10">
        <v>0</v>
      </c>
      <c r="E779" s="10">
        <v>1.3</v>
      </c>
      <c r="F779" s="10">
        <v>10.199999999999999</v>
      </c>
      <c r="G779" s="10">
        <v>0.98</v>
      </c>
      <c r="H779" s="10">
        <v>0.02</v>
      </c>
      <c r="I779" s="10">
        <v>0</v>
      </c>
      <c r="J779" s="10">
        <v>1</v>
      </c>
      <c r="K779" s="10">
        <v>10.1</v>
      </c>
      <c r="L779" s="10">
        <v>0.98</v>
      </c>
      <c r="M779" s="10">
        <v>0.02</v>
      </c>
      <c r="N779" s="10">
        <v>0</v>
      </c>
      <c r="O779" s="10">
        <v>1</v>
      </c>
      <c r="P779" s="10">
        <v>10.1</v>
      </c>
      <c r="Q779" s="10">
        <v>0.98</v>
      </c>
      <c r="R779" s="10">
        <v>855</v>
      </c>
      <c r="S779" s="10" t="s">
        <v>315</v>
      </c>
      <c r="T779" s="10">
        <v>1.4999999999999999E-2</v>
      </c>
      <c r="U779" s="10">
        <v>0.01</v>
      </c>
      <c r="V779" s="10">
        <v>0.99250000000000005</v>
      </c>
      <c r="W779" s="10">
        <v>10.5</v>
      </c>
      <c r="Y779" s="10">
        <v>1.5599999999999999E-2</v>
      </c>
      <c r="Z779" s="10">
        <v>7.4999999999999997E-3</v>
      </c>
      <c r="AA779" s="10">
        <v>0.95250000000000001</v>
      </c>
      <c r="AB779" s="10">
        <v>10.5</v>
      </c>
      <c r="AD779" s="10">
        <v>1.84E-2</v>
      </c>
      <c r="AE779" s="10">
        <v>6.4000000000000003E-3</v>
      </c>
      <c r="AF779" s="10">
        <v>1.0733999999999999</v>
      </c>
      <c r="AG779" s="10">
        <v>10.5</v>
      </c>
      <c r="AI779" s="10">
        <v>855</v>
      </c>
      <c r="AJ779" s="10" t="s">
        <v>315</v>
      </c>
      <c r="AK779" s="10">
        <v>0</v>
      </c>
      <c r="AL779" s="10">
        <v>0</v>
      </c>
      <c r="AM779" s="10">
        <v>0</v>
      </c>
      <c r="AN779" s="10">
        <v>10.6</v>
      </c>
      <c r="AO779" s="10">
        <v>0</v>
      </c>
      <c r="AP779" s="10">
        <v>0</v>
      </c>
      <c r="AQ779" s="10">
        <v>0</v>
      </c>
      <c r="AR779" s="10">
        <v>0</v>
      </c>
      <c r="AS779" s="10">
        <v>10.6</v>
      </c>
      <c r="AT779" s="10">
        <v>0</v>
      </c>
      <c r="AU779" s="10">
        <v>0</v>
      </c>
      <c r="AV779" s="10">
        <v>0</v>
      </c>
      <c r="AW779" s="10">
        <v>0</v>
      </c>
      <c r="AX779" s="10">
        <v>10.6</v>
      </c>
      <c r="AY779" s="10">
        <v>0</v>
      </c>
      <c r="AZ779" s="10">
        <v>855</v>
      </c>
      <c r="BA779" s="10" t="s">
        <v>315</v>
      </c>
      <c r="BB779" s="10">
        <v>0</v>
      </c>
      <c r="BC779" s="10">
        <v>0</v>
      </c>
      <c r="BD779" s="10">
        <v>0</v>
      </c>
      <c r="BE779" s="10">
        <v>10.4</v>
      </c>
      <c r="BF779" s="10">
        <v>0</v>
      </c>
      <c r="BG779" s="10">
        <v>0</v>
      </c>
      <c r="BH779" s="10">
        <v>0</v>
      </c>
      <c r="BI779" s="10">
        <v>0</v>
      </c>
      <c r="BJ779" s="10">
        <v>10.4</v>
      </c>
      <c r="BK779" s="10">
        <v>0</v>
      </c>
      <c r="BL779" s="10">
        <v>0</v>
      </c>
      <c r="BM779" s="10">
        <v>0</v>
      </c>
      <c r="BN779" s="10">
        <v>0</v>
      </c>
      <c r="BO779" s="10">
        <v>10.5</v>
      </c>
      <c r="BP779" s="10">
        <v>0</v>
      </c>
      <c r="BQ779" s="10">
        <v>855</v>
      </c>
      <c r="BR779" s="10" t="s">
        <v>315</v>
      </c>
      <c r="BS779" s="10">
        <v>0</v>
      </c>
      <c r="BT779" s="10">
        <v>0</v>
      </c>
      <c r="BU779" s="10">
        <v>0</v>
      </c>
      <c r="BV779" s="10">
        <v>10.6</v>
      </c>
      <c r="BW779" s="10">
        <v>0</v>
      </c>
      <c r="BX779" s="10">
        <v>0</v>
      </c>
      <c r="BY779" s="10">
        <v>0</v>
      </c>
      <c r="BZ779" s="10">
        <v>0</v>
      </c>
      <c r="CA779" s="10">
        <v>10.5</v>
      </c>
      <c r="CB779" s="10">
        <v>0</v>
      </c>
      <c r="CC779" s="10">
        <v>0</v>
      </c>
      <c r="CD779" s="10">
        <v>0</v>
      </c>
      <c r="CE779" s="10">
        <v>0</v>
      </c>
      <c r="CF779" s="10">
        <v>10.4</v>
      </c>
      <c r="CG779" s="10">
        <v>0</v>
      </c>
      <c r="CH779" s="10">
        <v>855</v>
      </c>
      <c r="CI779" s="10" t="s">
        <v>315</v>
      </c>
      <c r="CJ779" s="10">
        <v>0</v>
      </c>
      <c r="CK779" s="10">
        <v>0</v>
      </c>
      <c r="CL779" s="10">
        <v>0</v>
      </c>
      <c r="CM779" s="10">
        <v>10.6</v>
      </c>
      <c r="CN779" s="10">
        <v>0</v>
      </c>
      <c r="CO779" s="10">
        <v>1.7999999999999999E-2</v>
      </c>
      <c r="CP779" s="10">
        <v>3.7000000000000002E-3</v>
      </c>
      <c r="CQ779" s="10">
        <v>1</v>
      </c>
      <c r="CR779" s="10">
        <v>10.6</v>
      </c>
      <c r="CS779" s="10">
        <v>0.98</v>
      </c>
      <c r="CT779" s="10">
        <v>1.7999999999999999E-2</v>
      </c>
      <c r="CU779" s="10">
        <v>3.7000000000000002E-3</v>
      </c>
      <c r="CV779" s="10">
        <v>1</v>
      </c>
      <c r="CW779" s="10">
        <v>10.6</v>
      </c>
      <c r="CX779" s="10">
        <v>0.98</v>
      </c>
      <c r="CY779" s="10">
        <v>891</v>
      </c>
      <c r="CZ779" s="10" t="s">
        <v>147</v>
      </c>
      <c r="DA779" s="10">
        <v>2.1840000000000002</v>
      </c>
      <c r="DB779" s="10">
        <v>0.93700000000000006</v>
      </c>
      <c r="DC779" s="10">
        <v>34.291756265485461</v>
      </c>
      <c r="DD779" s="10">
        <v>40.012</v>
      </c>
      <c r="DE779" s="10">
        <v>0.9189926083870833</v>
      </c>
      <c r="DF779" s="10">
        <v>2.6440000000000001</v>
      </c>
      <c r="DG779" s="10">
        <v>1.117</v>
      </c>
      <c r="DH779" s="10">
        <v>42.887979905607764</v>
      </c>
      <c r="DI779" s="10">
        <v>38.639000000000003</v>
      </c>
      <c r="DJ779" s="10">
        <v>0.92116908558800648</v>
      </c>
      <c r="DK779" s="10">
        <v>3.1869999999999998</v>
      </c>
      <c r="DL779" s="10">
        <v>1.3049999999999999</v>
      </c>
      <c r="DM779" s="10">
        <v>52.574066015981302</v>
      </c>
      <c r="DN779" s="10">
        <v>37.819000000000003</v>
      </c>
      <c r="DO779" s="10">
        <v>0.92542201933210555</v>
      </c>
    </row>
    <row r="780" spans="1:119" x14ac:dyDescent="0.25">
      <c r="A780" s="10">
        <v>856</v>
      </c>
      <c r="B780" s="10" t="s">
        <v>289</v>
      </c>
      <c r="C780" s="10">
        <v>0</v>
      </c>
      <c r="D780" s="10">
        <v>0</v>
      </c>
      <c r="E780" s="10">
        <v>0</v>
      </c>
      <c r="F780" s="10">
        <v>10.199999999999999</v>
      </c>
      <c r="G780" s="10">
        <v>0</v>
      </c>
      <c r="H780" s="10">
        <v>0</v>
      </c>
      <c r="I780" s="10">
        <v>0</v>
      </c>
      <c r="J780" s="10">
        <v>0</v>
      </c>
      <c r="K780" s="10">
        <v>10.1</v>
      </c>
      <c r="L780" s="10">
        <v>0</v>
      </c>
      <c r="M780" s="10">
        <v>0</v>
      </c>
      <c r="N780" s="10">
        <v>0</v>
      </c>
      <c r="O780" s="10">
        <v>0</v>
      </c>
      <c r="P780" s="10">
        <v>10.1</v>
      </c>
      <c r="Q780" s="10">
        <v>0</v>
      </c>
      <c r="R780" s="10">
        <v>856</v>
      </c>
      <c r="S780" s="10" t="s">
        <v>289</v>
      </c>
      <c r="T780" s="10">
        <v>0</v>
      </c>
      <c r="U780" s="10">
        <v>0</v>
      </c>
      <c r="V780" s="10">
        <v>0</v>
      </c>
      <c r="W780" s="10">
        <v>10.5</v>
      </c>
      <c r="Y780" s="10">
        <v>0</v>
      </c>
      <c r="Z780" s="10">
        <v>0</v>
      </c>
      <c r="AA780" s="10">
        <v>0</v>
      </c>
      <c r="AB780" s="10">
        <v>10.5</v>
      </c>
      <c r="AD780" s="10">
        <v>0</v>
      </c>
      <c r="AE780" s="10">
        <v>0</v>
      </c>
      <c r="AF780" s="10">
        <v>0</v>
      </c>
      <c r="AG780" s="10">
        <v>10.5</v>
      </c>
      <c r="AI780" s="10">
        <v>856</v>
      </c>
      <c r="AJ780" s="10" t="s">
        <v>289</v>
      </c>
      <c r="AK780" s="10">
        <v>0</v>
      </c>
      <c r="AL780" s="10">
        <v>0</v>
      </c>
      <c r="AM780" s="10">
        <v>0</v>
      </c>
      <c r="AN780" s="10">
        <v>10.6</v>
      </c>
      <c r="AO780" s="10">
        <v>0</v>
      </c>
      <c r="AP780" s="10">
        <v>0</v>
      </c>
      <c r="AQ780" s="10">
        <v>0</v>
      </c>
      <c r="AR780" s="10">
        <v>0</v>
      </c>
      <c r="AS780" s="10">
        <v>10.6</v>
      </c>
      <c r="AT780" s="10">
        <v>0</v>
      </c>
      <c r="AU780" s="10">
        <v>0</v>
      </c>
      <c r="AV780" s="10">
        <v>0</v>
      </c>
      <c r="AW780" s="10">
        <v>0</v>
      </c>
      <c r="AX780" s="10">
        <v>10.6</v>
      </c>
      <c r="AY780" s="10">
        <v>0</v>
      </c>
      <c r="AZ780" s="10">
        <v>856</v>
      </c>
      <c r="BA780" s="10" t="s">
        <v>289</v>
      </c>
      <c r="BB780" s="10">
        <v>0</v>
      </c>
      <c r="BC780" s="10">
        <v>0</v>
      </c>
      <c r="BD780" s="10">
        <v>0</v>
      </c>
      <c r="BE780" s="10">
        <v>10.4</v>
      </c>
      <c r="BF780" s="10">
        <v>0</v>
      </c>
      <c r="BG780" s="10">
        <v>0</v>
      </c>
      <c r="BH780" s="10">
        <v>0</v>
      </c>
      <c r="BI780" s="10">
        <v>0</v>
      </c>
      <c r="BJ780" s="10">
        <v>10.4</v>
      </c>
      <c r="BK780" s="10">
        <v>0</v>
      </c>
      <c r="BL780" s="10">
        <v>0</v>
      </c>
      <c r="BM780" s="10">
        <v>0</v>
      </c>
      <c r="BN780" s="10">
        <v>0</v>
      </c>
      <c r="BO780" s="10">
        <v>10.5</v>
      </c>
      <c r="BP780" s="10">
        <v>0</v>
      </c>
      <c r="BQ780" s="10">
        <v>856</v>
      </c>
      <c r="BR780" s="10" t="s">
        <v>289</v>
      </c>
      <c r="BS780" s="10">
        <v>0</v>
      </c>
      <c r="BT780" s="10">
        <v>0</v>
      </c>
      <c r="BU780" s="10">
        <v>0</v>
      </c>
      <c r="BV780" s="10">
        <v>10.6</v>
      </c>
      <c r="BW780" s="10">
        <v>0</v>
      </c>
      <c r="BX780" s="10">
        <v>0</v>
      </c>
      <c r="BY780" s="10">
        <v>0</v>
      </c>
      <c r="BZ780" s="10">
        <v>0</v>
      </c>
      <c r="CA780" s="10">
        <v>10.5</v>
      </c>
      <c r="CB780" s="10">
        <v>0</v>
      </c>
      <c r="CC780" s="10">
        <v>0</v>
      </c>
      <c r="CD780" s="10">
        <v>0</v>
      </c>
      <c r="CE780" s="10">
        <v>0</v>
      </c>
      <c r="CF780" s="10">
        <v>10.4</v>
      </c>
      <c r="CG780" s="10">
        <v>0</v>
      </c>
      <c r="CH780" s="10">
        <v>856</v>
      </c>
      <c r="CI780" s="10" t="s">
        <v>289</v>
      </c>
      <c r="CJ780" s="10">
        <v>0</v>
      </c>
      <c r="CK780" s="10">
        <v>0</v>
      </c>
      <c r="CL780" s="10">
        <v>0</v>
      </c>
      <c r="CM780" s="10">
        <v>10.6</v>
      </c>
      <c r="CN780" s="10">
        <v>0</v>
      </c>
      <c r="CO780" s="10">
        <v>0</v>
      </c>
      <c r="CP780" s="10">
        <v>0</v>
      </c>
      <c r="CQ780" s="10">
        <v>0</v>
      </c>
      <c r="CR780" s="10">
        <v>10.6</v>
      </c>
      <c r="CS780" s="10">
        <v>0</v>
      </c>
      <c r="CT780" s="10">
        <v>0</v>
      </c>
      <c r="CU780" s="10">
        <v>0</v>
      </c>
      <c r="CV780" s="10">
        <v>0</v>
      </c>
      <c r="CW780" s="10">
        <v>10.6</v>
      </c>
      <c r="CX780" s="10">
        <v>0</v>
      </c>
      <c r="CY780" s="10">
        <v>892</v>
      </c>
      <c r="CZ780" s="10" t="s">
        <v>148</v>
      </c>
      <c r="DA780" s="10">
        <v>8.577</v>
      </c>
      <c r="DB780" s="10">
        <v>3.8740000000000001</v>
      </c>
      <c r="DC780" s="10">
        <v>135.79985673017651</v>
      </c>
      <c r="DD780" s="10">
        <v>40.012</v>
      </c>
      <c r="DE780" s="10">
        <v>0.91135002709138435</v>
      </c>
      <c r="DF780" s="10">
        <v>9.6470000000000002</v>
      </c>
      <c r="DG780" s="10">
        <v>4.7640000000000002</v>
      </c>
      <c r="DH780" s="10">
        <v>160.76567404644356</v>
      </c>
      <c r="DI780" s="10">
        <v>38.639000000000003</v>
      </c>
      <c r="DJ780" s="10">
        <v>0.89662831050995251</v>
      </c>
      <c r="DK780" s="10">
        <v>10.311999999999999</v>
      </c>
      <c r="DL780" s="10">
        <v>5.13</v>
      </c>
      <c r="DM780" s="10">
        <v>175.8287570037312</v>
      </c>
      <c r="DN780" s="10">
        <v>37.819000000000003</v>
      </c>
      <c r="DO780" s="10">
        <v>0.89532833665617206</v>
      </c>
    </row>
    <row r="781" spans="1:119" x14ac:dyDescent="0.25">
      <c r="A781" s="10">
        <v>857</v>
      </c>
      <c r="B781" s="10" t="s">
        <v>291</v>
      </c>
      <c r="C781" s="10">
        <v>0</v>
      </c>
      <c r="D781" s="10">
        <v>0</v>
      </c>
      <c r="E781" s="10">
        <v>0</v>
      </c>
      <c r="F781" s="10">
        <v>10.199999999999999</v>
      </c>
      <c r="G781" s="10">
        <v>0</v>
      </c>
      <c r="H781" s="10">
        <v>0</v>
      </c>
      <c r="I781" s="10">
        <v>0</v>
      </c>
      <c r="J781" s="10">
        <v>0</v>
      </c>
      <c r="K781" s="10">
        <v>10.1</v>
      </c>
      <c r="L781" s="10">
        <v>0</v>
      </c>
      <c r="M781" s="10">
        <v>0</v>
      </c>
      <c r="N781" s="10">
        <v>0</v>
      </c>
      <c r="O781" s="10">
        <v>0</v>
      </c>
      <c r="P781" s="10">
        <v>10.1</v>
      </c>
      <c r="Q781" s="10">
        <v>0</v>
      </c>
      <c r="R781" s="10">
        <v>857</v>
      </c>
      <c r="S781" s="10" t="s">
        <v>291</v>
      </c>
      <c r="T781" s="10">
        <v>0</v>
      </c>
      <c r="U781" s="10">
        <v>0</v>
      </c>
      <c r="V781" s="10">
        <v>0</v>
      </c>
      <c r="W781" s="10">
        <v>10.5</v>
      </c>
      <c r="Y781" s="10">
        <v>0</v>
      </c>
      <c r="Z781" s="10">
        <v>0</v>
      </c>
      <c r="AA781" s="10">
        <v>0</v>
      </c>
      <c r="AB781" s="10">
        <v>10.5</v>
      </c>
      <c r="AD781" s="10">
        <v>0</v>
      </c>
      <c r="AE781" s="10">
        <v>0</v>
      </c>
      <c r="AF781" s="10">
        <v>0</v>
      </c>
      <c r="AG781" s="10">
        <v>10.5</v>
      </c>
      <c r="AI781" s="10">
        <v>857</v>
      </c>
      <c r="AJ781" s="10" t="s">
        <v>291</v>
      </c>
      <c r="AK781" s="10">
        <v>0</v>
      </c>
      <c r="AL781" s="10">
        <v>0</v>
      </c>
      <c r="AM781" s="10">
        <v>0</v>
      </c>
      <c r="AN781" s="10">
        <v>10.6</v>
      </c>
      <c r="AO781" s="10">
        <v>0</v>
      </c>
      <c r="AP781" s="10">
        <v>0</v>
      </c>
      <c r="AQ781" s="10">
        <v>0</v>
      </c>
      <c r="AR781" s="10">
        <v>0</v>
      </c>
      <c r="AS781" s="10">
        <v>10.6</v>
      </c>
      <c r="AT781" s="10">
        <v>0</v>
      </c>
      <c r="AU781" s="10">
        <v>0</v>
      </c>
      <c r="AV781" s="10">
        <v>0</v>
      </c>
      <c r="AW781" s="10">
        <v>0</v>
      </c>
      <c r="AX781" s="10">
        <v>10.6</v>
      </c>
      <c r="AY781" s="10">
        <v>0</v>
      </c>
      <c r="AZ781" s="10">
        <v>857</v>
      </c>
      <c r="BA781" s="10" t="s">
        <v>291</v>
      </c>
      <c r="BB781" s="10">
        <v>0</v>
      </c>
      <c r="BC781" s="10">
        <v>0</v>
      </c>
      <c r="BD781" s="10">
        <v>0</v>
      </c>
      <c r="BE781" s="10">
        <v>10.4</v>
      </c>
      <c r="BF781" s="10">
        <v>0</v>
      </c>
      <c r="BG781" s="10">
        <v>0</v>
      </c>
      <c r="BH781" s="10">
        <v>0</v>
      </c>
      <c r="BI781" s="10">
        <v>0</v>
      </c>
      <c r="BJ781" s="10">
        <v>10.4</v>
      </c>
      <c r="BK781" s="10">
        <v>0</v>
      </c>
      <c r="BL781" s="10">
        <v>0</v>
      </c>
      <c r="BM781" s="10">
        <v>0</v>
      </c>
      <c r="BN781" s="10">
        <v>0</v>
      </c>
      <c r="BO781" s="10">
        <v>10.5</v>
      </c>
      <c r="BP781" s="10">
        <v>0</v>
      </c>
      <c r="BQ781" s="10">
        <v>857</v>
      </c>
      <c r="BR781" s="10" t="s">
        <v>291</v>
      </c>
      <c r="BS781" s="10">
        <v>0</v>
      </c>
      <c r="BT781" s="10">
        <v>0</v>
      </c>
      <c r="BU781" s="10">
        <v>0</v>
      </c>
      <c r="BV781" s="10">
        <v>10.6</v>
      </c>
      <c r="BW781" s="10">
        <v>0</v>
      </c>
      <c r="BX781" s="10">
        <v>0</v>
      </c>
      <c r="BY781" s="10">
        <v>0</v>
      </c>
      <c r="BZ781" s="10">
        <v>0</v>
      </c>
      <c r="CA781" s="10">
        <v>10.5</v>
      </c>
      <c r="CB781" s="10">
        <v>0</v>
      </c>
      <c r="CC781" s="10">
        <v>0</v>
      </c>
      <c r="CD781" s="10">
        <v>0</v>
      </c>
      <c r="CE781" s="10">
        <v>0</v>
      </c>
      <c r="CF781" s="10">
        <v>10.4</v>
      </c>
      <c r="CG781" s="10">
        <v>0</v>
      </c>
      <c r="CH781" s="10">
        <v>857</v>
      </c>
      <c r="CI781" s="10" t="s">
        <v>291</v>
      </c>
      <c r="CJ781" s="10">
        <v>0</v>
      </c>
      <c r="CK781" s="10">
        <v>0</v>
      </c>
      <c r="CL781" s="10">
        <v>0</v>
      </c>
      <c r="CM781" s="10">
        <v>10.6</v>
      </c>
      <c r="CN781" s="10">
        <v>0</v>
      </c>
      <c r="CO781" s="10">
        <v>0</v>
      </c>
      <c r="CP781" s="10">
        <v>0</v>
      </c>
      <c r="CQ781" s="10">
        <v>0</v>
      </c>
      <c r="CR781" s="10">
        <v>10.6</v>
      </c>
      <c r="CS781" s="10">
        <v>0</v>
      </c>
      <c r="CT781" s="10">
        <v>0</v>
      </c>
      <c r="CU781" s="10">
        <v>0</v>
      </c>
      <c r="CV781" s="10">
        <v>0</v>
      </c>
      <c r="CW781" s="10">
        <v>10.6</v>
      </c>
      <c r="CX781" s="10">
        <v>0</v>
      </c>
      <c r="CY781" s="10">
        <v>893</v>
      </c>
      <c r="CZ781" s="10" t="s">
        <v>149</v>
      </c>
    </row>
    <row r="782" spans="1:119" x14ac:dyDescent="0.25">
      <c r="A782" s="10">
        <v>858</v>
      </c>
      <c r="B782" s="10" t="s">
        <v>293</v>
      </c>
      <c r="C782" s="10">
        <v>0</v>
      </c>
      <c r="D782" s="10">
        <v>0</v>
      </c>
      <c r="E782" s="10">
        <v>0</v>
      </c>
      <c r="F782" s="10">
        <v>10.199999999999999</v>
      </c>
      <c r="G782" s="10">
        <v>0</v>
      </c>
      <c r="H782" s="10">
        <v>0</v>
      </c>
      <c r="I782" s="10">
        <v>0</v>
      </c>
      <c r="J782" s="10">
        <v>0</v>
      </c>
      <c r="K782" s="10">
        <v>10.1</v>
      </c>
      <c r="L782" s="10">
        <v>0</v>
      </c>
      <c r="M782" s="10">
        <v>0</v>
      </c>
      <c r="N782" s="10">
        <v>0</v>
      </c>
      <c r="O782" s="10">
        <v>0</v>
      </c>
      <c r="P782" s="10">
        <v>10.1</v>
      </c>
      <c r="Q782" s="10">
        <v>0</v>
      </c>
      <c r="R782" s="10">
        <v>858</v>
      </c>
      <c r="S782" s="10" t="s">
        <v>293</v>
      </c>
      <c r="T782" s="10">
        <v>0</v>
      </c>
      <c r="U782" s="10">
        <v>0</v>
      </c>
      <c r="V782" s="10">
        <v>0</v>
      </c>
      <c r="W782" s="10">
        <v>10.5</v>
      </c>
      <c r="Y782" s="10">
        <v>0</v>
      </c>
      <c r="Z782" s="10">
        <v>0</v>
      </c>
      <c r="AA782" s="10">
        <v>0</v>
      </c>
      <c r="AB782" s="10">
        <v>10.5</v>
      </c>
      <c r="AD782" s="10">
        <v>0</v>
      </c>
      <c r="AE782" s="10">
        <v>0</v>
      </c>
      <c r="AF782" s="10">
        <v>0</v>
      </c>
      <c r="AG782" s="10">
        <v>10.5</v>
      </c>
      <c r="AI782" s="10">
        <v>858</v>
      </c>
      <c r="AJ782" s="10" t="s">
        <v>293</v>
      </c>
      <c r="AK782" s="10">
        <v>0</v>
      </c>
      <c r="AL782" s="10">
        <v>0</v>
      </c>
      <c r="AM782" s="10">
        <v>0</v>
      </c>
      <c r="AN782" s="10">
        <v>10.6</v>
      </c>
      <c r="AO782" s="10">
        <v>0</v>
      </c>
      <c r="AP782" s="10">
        <v>0</v>
      </c>
      <c r="AQ782" s="10">
        <v>0</v>
      </c>
      <c r="AR782" s="10">
        <v>0</v>
      </c>
      <c r="AS782" s="10">
        <v>10.6</v>
      </c>
      <c r="AT782" s="10">
        <v>0</v>
      </c>
      <c r="AU782" s="10">
        <v>0</v>
      </c>
      <c r="AV782" s="10">
        <v>0</v>
      </c>
      <c r="AW782" s="10">
        <v>0</v>
      </c>
      <c r="AX782" s="10">
        <v>10.6</v>
      </c>
      <c r="AY782" s="10">
        <v>0</v>
      </c>
      <c r="AZ782" s="10">
        <v>858</v>
      </c>
      <c r="BA782" s="10" t="s">
        <v>293</v>
      </c>
      <c r="BB782" s="10">
        <v>0</v>
      </c>
      <c r="BC782" s="10">
        <v>0</v>
      </c>
      <c r="BD782" s="10">
        <v>0</v>
      </c>
      <c r="BE782" s="10">
        <v>10.4</v>
      </c>
      <c r="BF782" s="10">
        <v>0</v>
      </c>
      <c r="BG782" s="10">
        <v>0</v>
      </c>
      <c r="BH782" s="10">
        <v>0</v>
      </c>
      <c r="BI782" s="10">
        <v>0</v>
      </c>
      <c r="BJ782" s="10">
        <v>10.4</v>
      </c>
      <c r="BK782" s="10">
        <v>0</v>
      </c>
      <c r="BL782" s="10">
        <v>0</v>
      </c>
      <c r="BM782" s="10">
        <v>0</v>
      </c>
      <c r="BN782" s="10">
        <v>0</v>
      </c>
      <c r="BO782" s="10">
        <v>10.5</v>
      </c>
      <c r="BP782" s="10">
        <v>0</v>
      </c>
      <c r="BQ782" s="10">
        <v>858</v>
      </c>
      <c r="BR782" s="10" t="s">
        <v>293</v>
      </c>
      <c r="BS782" s="10">
        <v>0</v>
      </c>
      <c r="BT782" s="10">
        <v>0</v>
      </c>
      <c r="BU782" s="10">
        <v>0</v>
      </c>
      <c r="BV782" s="10">
        <v>10.6</v>
      </c>
      <c r="BW782" s="10">
        <v>0</v>
      </c>
      <c r="BX782" s="10">
        <v>0</v>
      </c>
      <c r="BY782" s="10">
        <v>0</v>
      </c>
      <c r="BZ782" s="10">
        <v>0</v>
      </c>
      <c r="CA782" s="10">
        <v>10.5</v>
      </c>
      <c r="CB782" s="10">
        <v>0</v>
      </c>
      <c r="CC782" s="10">
        <v>0</v>
      </c>
      <c r="CD782" s="10">
        <v>0</v>
      </c>
      <c r="CE782" s="10">
        <v>0</v>
      </c>
      <c r="CF782" s="10">
        <v>10.4</v>
      </c>
      <c r="CG782" s="10">
        <v>0</v>
      </c>
      <c r="CH782" s="10">
        <v>858</v>
      </c>
      <c r="CI782" s="10" t="s">
        <v>293</v>
      </c>
      <c r="CJ782" s="10">
        <v>0</v>
      </c>
      <c r="CK782" s="10">
        <v>0</v>
      </c>
      <c r="CL782" s="10">
        <v>0</v>
      </c>
      <c r="CM782" s="10">
        <v>10.6</v>
      </c>
      <c r="CN782" s="10">
        <v>0</v>
      </c>
      <c r="CO782" s="10">
        <v>0</v>
      </c>
      <c r="CP782" s="10">
        <v>0</v>
      </c>
      <c r="CQ782" s="10">
        <v>0</v>
      </c>
      <c r="CR782" s="10">
        <v>10.6</v>
      </c>
      <c r="CS782" s="10">
        <v>0</v>
      </c>
      <c r="CT782" s="10">
        <v>0</v>
      </c>
      <c r="CU782" s="10">
        <v>0</v>
      </c>
      <c r="CV782" s="10">
        <v>0</v>
      </c>
      <c r="CW782" s="10">
        <v>10.6</v>
      </c>
      <c r="CX782" s="10">
        <v>0</v>
      </c>
      <c r="CY782" s="10">
        <v>894</v>
      </c>
      <c r="CZ782" s="10" t="s">
        <v>8</v>
      </c>
    </row>
    <row r="783" spans="1:119" x14ac:dyDescent="0.25">
      <c r="A783" s="10">
        <v>859</v>
      </c>
      <c r="B783" s="10" t="s">
        <v>296</v>
      </c>
      <c r="C783" s="10">
        <v>0</v>
      </c>
      <c r="D783" s="10">
        <v>0</v>
      </c>
      <c r="E783" s="10">
        <v>0</v>
      </c>
      <c r="F783" s="10">
        <v>10.199999999999999</v>
      </c>
      <c r="G783" s="10">
        <v>0</v>
      </c>
      <c r="H783" s="10">
        <v>0</v>
      </c>
      <c r="I783" s="10">
        <v>0</v>
      </c>
      <c r="J783" s="10">
        <v>0</v>
      </c>
      <c r="K783" s="10">
        <v>10.1</v>
      </c>
      <c r="L783" s="10">
        <v>0</v>
      </c>
      <c r="M783" s="10">
        <v>0</v>
      </c>
      <c r="N783" s="10">
        <v>0</v>
      </c>
      <c r="O783" s="10">
        <v>0</v>
      </c>
      <c r="P783" s="10">
        <v>10.1</v>
      </c>
      <c r="Q783" s="10">
        <v>0</v>
      </c>
      <c r="R783" s="10">
        <v>859</v>
      </c>
      <c r="S783" s="10" t="s">
        <v>296</v>
      </c>
      <c r="T783" s="10">
        <v>0</v>
      </c>
      <c r="U783" s="10">
        <v>0</v>
      </c>
      <c r="V783" s="10">
        <v>0</v>
      </c>
      <c r="W783" s="10">
        <v>10.5</v>
      </c>
      <c r="Y783" s="10">
        <v>0</v>
      </c>
      <c r="Z783" s="10">
        <v>0</v>
      </c>
      <c r="AA783" s="10">
        <v>0</v>
      </c>
      <c r="AB783" s="10">
        <v>10.5</v>
      </c>
      <c r="AD783" s="10">
        <v>0</v>
      </c>
      <c r="AE783" s="10">
        <v>0</v>
      </c>
      <c r="AF783" s="10">
        <v>0</v>
      </c>
      <c r="AG783" s="10">
        <v>10.5</v>
      </c>
      <c r="AI783" s="10">
        <v>859</v>
      </c>
      <c r="AJ783" s="10" t="s">
        <v>296</v>
      </c>
      <c r="AK783" s="10">
        <v>0</v>
      </c>
      <c r="AL783" s="10">
        <v>0</v>
      </c>
      <c r="AM783" s="10">
        <v>0</v>
      </c>
      <c r="AN783" s="10">
        <v>10.6</v>
      </c>
      <c r="AO783" s="10">
        <v>0</v>
      </c>
      <c r="AP783" s="10">
        <v>0</v>
      </c>
      <c r="AQ783" s="10">
        <v>0</v>
      </c>
      <c r="AR783" s="10">
        <v>0</v>
      </c>
      <c r="AS783" s="10">
        <v>10.6</v>
      </c>
      <c r="AT783" s="10">
        <v>0</v>
      </c>
      <c r="AU783" s="10">
        <v>0</v>
      </c>
      <c r="AV783" s="10">
        <v>0</v>
      </c>
      <c r="AW783" s="10">
        <v>0</v>
      </c>
      <c r="AX783" s="10">
        <v>10.6</v>
      </c>
      <c r="AY783" s="10">
        <v>0</v>
      </c>
      <c r="AZ783" s="10">
        <v>859</v>
      </c>
      <c r="BA783" s="10" t="s">
        <v>296</v>
      </c>
      <c r="BB783" s="10">
        <v>0</v>
      </c>
      <c r="BC783" s="10">
        <v>0</v>
      </c>
      <c r="BD783" s="10">
        <v>0</v>
      </c>
      <c r="BE783" s="10">
        <v>10.4</v>
      </c>
      <c r="BF783" s="10">
        <v>0</v>
      </c>
      <c r="BG783" s="10">
        <v>0</v>
      </c>
      <c r="BH783" s="10">
        <v>0</v>
      </c>
      <c r="BI783" s="10">
        <v>0</v>
      </c>
      <c r="BJ783" s="10">
        <v>10.4</v>
      </c>
      <c r="BK783" s="10">
        <v>0</v>
      </c>
      <c r="BL783" s="10">
        <v>0</v>
      </c>
      <c r="BM783" s="10">
        <v>0</v>
      </c>
      <c r="BN783" s="10">
        <v>0</v>
      </c>
      <c r="BO783" s="10">
        <v>10.5</v>
      </c>
      <c r="BP783" s="10">
        <v>0</v>
      </c>
      <c r="BQ783" s="10">
        <v>859</v>
      </c>
      <c r="BR783" s="10" t="s">
        <v>296</v>
      </c>
      <c r="BS783" s="10">
        <v>0</v>
      </c>
      <c r="BT783" s="10">
        <v>0</v>
      </c>
      <c r="BU783" s="10">
        <v>0</v>
      </c>
      <c r="BV783" s="10">
        <v>10.6</v>
      </c>
      <c r="BW783" s="10">
        <v>0</v>
      </c>
      <c r="BX783" s="10">
        <v>0</v>
      </c>
      <c r="BY783" s="10">
        <v>0</v>
      </c>
      <c r="BZ783" s="10">
        <v>0</v>
      </c>
      <c r="CA783" s="10">
        <v>10.5</v>
      </c>
      <c r="CB783" s="10">
        <v>0</v>
      </c>
      <c r="CC783" s="10">
        <v>0</v>
      </c>
      <c r="CD783" s="10">
        <v>0</v>
      </c>
      <c r="CE783" s="10">
        <v>0</v>
      </c>
      <c r="CF783" s="10">
        <v>10.4</v>
      </c>
      <c r="CG783" s="10">
        <v>0</v>
      </c>
      <c r="CH783" s="10">
        <v>859</v>
      </c>
      <c r="CI783" s="10" t="s">
        <v>296</v>
      </c>
      <c r="CJ783" s="10">
        <v>0</v>
      </c>
      <c r="CK783" s="10">
        <v>0</v>
      </c>
      <c r="CL783" s="10">
        <v>0</v>
      </c>
      <c r="CM783" s="10">
        <v>10.6</v>
      </c>
      <c r="CN783" s="10">
        <v>0</v>
      </c>
      <c r="CO783" s="10">
        <v>0</v>
      </c>
      <c r="CP783" s="10">
        <v>0</v>
      </c>
      <c r="CQ783" s="10">
        <v>0</v>
      </c>
      <c r="CR783" s="10">
        <v>10.6</v>
      </c>
      <c r="CS783" s="10">
        <v>0</v>
      </c>
      <c r="CT783" s="10">
        <v>0</v>
      </c>
      <c r="CU783" s="10">
        <v>0</v>
      </c>
      <c r="CV783" s="10">
        <v>0</v>
      </c>
      <c r="CW783" s="10">
        <v>10.6</v>
      </c>
      <c r="CX783" s="10">
        <v>0</v>
      </c>
      <c r="CY783" s="10">
        <v>895</v>
      </c>
      <c r="CZ783" s="10" t="s">
        <v>9</v>
      </c>
      <c r="DA783" s="10">
        <v>10.760999999999999</v>
      </c>
      <c r="DB783" s="10">
        <v>4.8109999999999999</v>
      </c>
      <c r="DC783" s="10">
        <v>170.08668904592625</v>
      </c>
      <c r="DD783" s="10">
        <v>40.012</v>
      </c>
      <c r="DE783" s="10">
        <v>0.91291725718006189</v>
      </c>
      <c r="DF783" s="10">
        <v>12.291</v>
      </c>
      <c r="DG783" s="10">
        <v>5.8810000000000002</v>
      </c>
      <c r="DH783" s="10">
        <v>203.59477807082399</v>
      </c>
      <c r="DI783" s="10">
        <v>38.639000000000003</v>
      </c>
      <c r="DJ783" s="10">
        <v>0.90205720245307386</v>
      </c>
      <c r="DK783" s="10">
        <v>13.497999999999999</v>
      </c>
      <c r="DL783" s="10">
        <v>6.4340000000000002</v>
      </c>
      <c r="DM783" s="10">
        <v>228.27471615649307</v>
      </c>
      <c r="DN783" s="10">
        <v>37.819000000000003</v>
      </c>
      <c r="DO783" s="10">
        <v>0.90269480653752843</v>
      </c>
    </row>
    <row r="784" spans="1:119" x14ac:dyDescent="0.25">
      <c r="A784" s="10">
        <v>860</v>
      </c>
      <c r="B784" s="10" t="s">
        <v>141</v>
      </c>
      <c r="C784" s="10">
        <v>-2.44</v>
      </c>
      <c r="D784" s="10">
        <v>-5.22</v>
      </c>
      <c r="E784" s="10">
        <v>27.86</v>
      </c>
      <c r="F784" s="10">
        <v>119.34</v>
      </c>
      <c r="G784" s="10">
        <v>0.42399999999999999</v>
      </c>
      <c r="H784" s="10">
        <v>-13.01</v>
      </c>
      <c r="I784" s="10">
        <v>-2.98</v>
      </c>
      <c r="J784" s="10">
        <v>64.78</v>
      </c>
      <c r="K784" s="10">
        <v>118.98</v>
      </c>
      <c r="L784" s="10">
        <v>0.97499999999999998</v>
      </c>
      <c r="M784" s="10">
        <v>-16.23</v>
      </c>
      <c r="N784" s="10">
        <v>-0.35</v>
      </c>
      <c r="O784" s="10">
        <v>79.38</v>
      </c>
      <c r="P784" s="10">
        <v>118.08</v>
      </c>
      <c r="Q784" s="10">
        <v>1</v>
      </c>
      <c r="R784" s="10">
        <v>860</v>
      </c>
      <c r="S784" s="10" t="s">
        <v>141</v>
      </c>
      <c r="T784" s="10">
        <v>8.8000000000000007</v>
      </c>
      <c r="U784" s="10">
        <v>-2.72</v>
      </c>
      <c r="V784" s="10">
        <v>44.571655139769881</v>
      </c>
      <c r="W784" s="10">
        <v>119.31</v>
      </c>
      <c r="Y784" s="10">
        <v>14.2</v>
      </c>
      <c r="Z784" s="10">
        <v>-4.0999999999999996</v>
      </c>
      <c r="AA784" s="10">
        <v>71.563806012397805</v>
      </c>
      <c r="AB784" s="10">
        <v>119.24</v>
      </c>
      <c r="AD784" s="10">
        <v>15.9</v>
      </c>
      <c r="AE784" s="10">
        <v>-5.22</v>
      </c>
      <c r="AF784" s="10">
        <v>81.943221728278957</v>
      </c>
      <c r="AG784" s="10">
        <v>117.91</v>
      </c>
      <c r="AI784" s="10">
        <v>860</v>
      </c>
      <c r="AJ784" s="10" t="s">
        <v>141</v>
      </c>
      <c r="AK784" s="10">
        <v>-1.7999930838574092</v>
      </c>
      <c r="AL784" s="10">
        <v>-1.0947064351432345</v>
      </c>
      <c r="AM784" s="10">
        <v>-10.251494440621471</v>
      </c>
      <c r="AN784" s="10">
        <v>118.64879224964227</v>
      </c>
      <c r="AO784" s="10">
        <v>0.85439698418439314</v>
      </c>
      <c r="AP784" s="10">
        <v>-7.5998180302351921</v>
      </c>
      <c r="AQ784" s="10">
        <v>8.439646970255843E-3</v>
      </c>
      <c r="AR784" s="10">
        <v>-37.340758295418986</v>
      </c>
      <c r="AS784" s="10">
        <v>117.50590752279429</v>
      </c>
      <c r="AT784" s="10">
        <v>0.99999938338827832</v>
      </c>
      <c r="AU784" s="10">
        <v>-9.6997316122019548</v>
      </c>
      <c r="AV784" s="10">
        <v>1.5075462744624195</v>
      </c>
      <c r="AW784" s="10">
        <v>-48.23359156534088</v>
      </c>
      <c r="AX784" s="10">
        <v>117.49855033547985</v>
      </c>
      <c r="AY784" s="10">
        <v>0.98813658805400673</v>
      </c>
      <c r="AZ784" s="10">
        <v>860</v>
      </c>
      <c r="BA784" s="10" t="s">
        <v>141</v>
      </c>
      <c r="BB784" s="10">
        <v>-9.8997304843397753</v>
      </c>
      <c r="BC784" s="10">
        <v>2.1075342922497513</v>
      </c>
      <c r="BD784" s="10">
        <v>-48.93846708271343</v>
      </c>
      <c r="BE784" s="10">
        <v>119.409061914959</v>
      </c>
      <c r="BF784" s="10">
        <v>0.97808161545516314</v>
      </c>
      <c r="BG784" s="10">
        <v>-21.295080775120184</v>
      </c>
      <c r="BH784" s="10">
        <v>6.236666227352317</v>
      </c>
      <c r="BI784" s="10">
        <v>-108.78654025131499</v>
      </c>
      <c r="BJ784" s="10">
        <v>117.76408258567437</v>
      </c>
      <c r="BK784" s="10">
        <v>0.95968928558963007</v>
      </c>
      <c r="BL784" s="10">
        <v>-20.695494263249135</v>
      </c>
      <c r="BM784" s="10">
        <v>6.8344380388433965</v>
      </c>
      <c r="BN784" s="10">
        <v>-106.74562086178355</v>
      </c>
      <c r="BO784" s="10">
        <v>117.88052591150074</v>
      </c>
      <c r="BP784" s="10">
        <v>0.949561380839966</v>
      </c>
      <c r="BQ784" s="10">
        <v>860</v>
      </c>
      <c r="BR784" s="10" t="s">
        <v>141</v>
      </c>
      <c r="BS784" s="10">
        <v>-7.1</v>
      </c>
      <c r="BT784" s="10">
        <v>-1.091</v>
      </c>
      <c r="BU784" s="10">
        <v>-34.926098472942769</v>
      </c>
      <c r="BV784" s="10">
        <v>118.745</v>
      </c>
      <c r="BW784" s="10">
        <v>0.98839904106505483</v>
      </c>
      <c r="BX784" s="10">
        <v>-15.499000000000001</v>
      </c>
      <c r="BY784" s="10">
        <v>2.21</v>
      </c>
      <c r="BZ784" s="10">
        <v>-77.554182446751867</v>
      </c>
      <c r="CA784" s="10">
        <v>116.54900000000001</v>
      </c>
      <c r="CB784" s="10">
        <v>0.98998650674044175</v>
      </c>
      <c r="CC784" s="10">
        <v>-19.297999999999998</v>
      </c>
      <c r="CD784" s="10">
        <v>5.0140000000000002</v>
      </c>
      <c r="CE784" s="10">
        <v>-97.741745335259822</v>
      </c>
      <c r="CF784" s="10">
        <v>117.776</v>
      </c>
      <c r="CG784" s="10">
        <v>0.96786499861566344</v>
      </c>
      <c r="CH784" s="10">
        <v>860</v>
      </c>
      <c r="CI784" s="10" t="s">
        <v>141</v>
      </c>
      <c r="CJ784" s="10">
        <v>-0.36199999999999999</v>
      </c>
      <c r="CK784" s="10">
        <v>-1.9179999999999999</v>
      </c>
      <c r="CL784" s="10">
        <v>-9.351937388529155</v>
      </c>
      <c r="CM784" s="10">
        <v>120.5</v>
      </c>
      <c r="CN784" s="10">
        <v>0.18546386484225194</v>
      </c>
      <c r="CO784" s="10">
        <v>-10.186999999999999</v>
      </c>
      <c r="CP784" s="10">
        <v>0.24099999999999999</v>
      </c>
      <c r="CQ784" s="10">
        <v>-49.452883546049307</v>
      </c>
      <c r="CR784" s="10">
        <v>118.964</v>
      </c>
      <c r="CS784" s="10">
        <v>0.99972027632602689</v>
      </c>
      <c r="CT784" s="10">
        <v>-7.9</v>
      </c>
      <c r="CU784" s="10">
        <v>1.857</v>
      </c>
      <c r="CV784" s="10">
        <v>-39.08101047047478</v>
      </c>
      <c r="CW784" s="10">
        <v>119.889</v>
      </c>
      <c r="CX784" s="10">
        <v>0.97346724255322592</v>
      </c>
      <c r="CY784" s="10">
        <v>896</v>
      </c>
      <c r="CZ784" s="10" t="s">
        <v>10</v>
      </c>
      <c r="DA784" s="10">
        <v>4.0270000000000001</v>
      </c>
      <c r="DB784" s="10">
        <v>0.997</v>
      </c>
      <c r="DC784" s="10">
        <v>223.84909999999999</v>
      </c>
      <c r="DD784" s="10">
        <v>10.7</v>
      </c>
      <c r="DE784" s="10">
        <v>0.97099999999999997</v>
      </c>
      <c r="DF784" s="10">
        <v>4.5739999999999998</v>
      </c>
      <c r="DG784" s="10">
        <v>1.1439999999999999</v>
      </c>
      <c r="DH784" s="10">
        <v>256.80610000000001</v>
      </c>
      <c r="DI784" s="10">
        <v>10.6</v>
      </c>
      <c r="DJ784" s="10">
        <v>0.97</v>
      </c>
      <c r="DK784" s="10">
        <v>4.9889999999999999</v>
      </c>
      <c r="DL784" s="10">
        <v>1.2490000000000001</v>
      </c>
      <c r="DM784" s="10">
        <v>282.78989999999999</v>
      </c>
      <c r="DN784" s="10">
        <v>10.5</v>
      </c>
      <c r="DO784" s="10">
        <v>0.97</v>
      </c>
    </row>
    <row r="785" spans="1:119" x14ac:dyDescent="0.25">
      <c r="A785" s="10">
        <v>861</v>
      </c>
      <c r="B785" s="10" t="s">
        <v>142</v>
      </c>
      <c r="C785" s="10">
        <v>0.81</v>
      </c>
      <c r="D785" s="10">
        <v>4.2699999999999996</v>
      </c>
      <c r="E785" s="10">
        <v>21.03</v>
      </c>
      <c r="F785" s="10">
        <v>119.34</v>
      </c>
      <c r="G785" s="10">
        <v>0.187</v>
      </c>
      <c r="H785" s="10">
        <v>11.23</v>
      </c>
      <c r="I785" s="10">
        <v>2.2799999999999998</v>
      </c>
      <c r="J785" s="10">
        <v>55.6</v>
      </c>
      <c r="K785" s="10">
        <v>118.98</v>
      </c>
      <c r="L785" s="10">
        <v>0.98</v>
      </c>
      <c r="M785" s="10">
        <v>14.31</v>
      </c>
      <c r="N785" s="10">
        <v>-0.33</v>
      </c>
      <c r="O785" s="10">
        <v>69.97</v>
      </c>
      <c r="P785" s="10">
        <v>118.08</v>
      </c>
      <c r="Q785" s="10">
        <v>1</v>
      </c>
      <c r="R785" s="10">
        <v>861</v>
      </c>
      <c r="S785" s="10" t="s">
        <v>142</v>
      </c>
      <c r="T785" s="10">
        <v>-8.3800000000000008</v>
      </c>
      <c r="U785" s="10">
        <v>2.93</v>
      </c>
      <c r="V785" s="10">
        <v>-42.958713009079432</v>
      </c>
      <c r="W785" s="10">
        <v>119.31</v>
      </c>
      <c r="Y785" s="10">
        <v>-13.18</v>
      </c>
      <c r="Z785" s="10">
        <v>4.53</v>
      </c>
      <c r="AA785" s="10">
        <v>-67.480648829625153</v>
      </c>
      <c r="AB785" s="10">
        <v>119.24</v>
      </c>
      <c r="AD785" s="10">
        <v>-14.87</v>
      </c>
      <c r="AE785" s="10">
        <v>5.64</v>
      </c>
      <c r="AF785" s="10">
        <v>-77.872819709243871</v>
      </c>
      <c r="AG785" s="10">
        <v>117.91</v>
      </c>
      <c r="AI785" s="10">
        <v>861</v>
      </c>
      <c r="AJ785" s="10" t="s">
        <v>142</v>
      </c>
      <c r="AK785" s="10">
        <v>8.6787084519261662E-2</v>
      </c>
      <c r="AL785" s="10">
        <v>0.44544630688772507</v>
      </c>
      <c r="AM785" s="10">
        <v>2.2083181013610802</v>
      </c>
      <c r="AN785" s="10">
        <v>118.64878316417139</v>
      </c>
      <c r="AO785" s="10">
        <v>0.19123595584964281</v>
      </c>
      <c r="AP785" s="10">
        <v>4.8411115863888199</v>
      </c>
      <c r="AQ785" s="10">
        <v>-0.79625935072922682</v>
      </c>
      <c r="AR785" s="10">
        <v>24.105779387601032</v>
      </c>
      <c r="AS785" s="10">
        <v>117.50592392147949</v>
      </c>
      <c r="AT785" s="10">
        <v>0.9867418011560255</v>
      </c>
      <c r="AU785" s="10">
        <v>6.8507643381198973</v>
      </c>
      <c r="AV785" s="10">
        <v>-2.4015425692522769</v>
      </c>
      <c r="AW785" s="10">
        <v>35.670857495345494</v>
      </c>
      <c r="AX785" s="10">
        <v>117.49859979754214</v>
      </c>
      <c r="AY785" s="10">
        <v>0.94369609988681669</v>
      </c>
      <c r="AZ785" s="10">
        <v>861</v>
      </c>
      <c r="BA785" s="10" t="s">
        <v>142</v>
      </c>
      <c r="BB785" s="10">
        <v>9.3450951729619494</v>
      </c>
      <c r="BC785" s="10">
        <v>-2.4383814754544124</v>
      </c>
      <c r="BD785" s="10">
        <v>46.696899493106507</v>
      </c>
      <c r="BE785" s="10">
        <v>119.4091113321699</v>
      </c>
      <c r="BF785" s="10">
        <v>0.96760385328175835</v>
      </c>
      <c r="BG785" s="10">
        <v>19.675649359272597</v>
      </c>
      <c r="BH785" s="10">
        <v>-7.0708648076166618</v>
      </c>
      <c r="BI785" s="10">
        <v>102.50155384144641</v>
      </c>
      <c r="BJ785" s="10">
        <v>117.76422788795676</v>
      </c>
      <c r="BK785" s="10">
        <v>0.9410758074513812</v>
      </c>
      <c r="BL785" s="10">
        <v>18.98549181166241</v>
      </c>
      <c r="BM785" s="10">
        <v>-7.7008579161941499</v>
      </c>
      <c r="BN785" s="10">
        <v>100.34440692173978</v>
      </c>
      <c r="BO785" s="10">
        <v>117.88068400356103</v>
      </c>
      <c r="BP785" s="10">
        <v>0.92667064750772754</v>
      </c>
      <c r="BQ785" s="10">
        <v>861</v>
      </c>
      <c r="BR785" s="10" t="s">
        <v>142</v>
      </c>
      <c r="BS785" s="10">
        <v>4.9279999999999999</v>
      </c>
      <c r="BT785" s="10">
        <v>0.13900000000000001</v>
      </c>
      <c r="BU785" s="10">
        <v>23.969966717480627</v>
      </c>
      <c r="BV785" s="10">
        <v>118.745</v>
      </c>
      <c r="BW785" s="10">
        <v>0.99960244322275182</v>
      </c>
      <c r="BX785" s="10">
        <v>13.340999999999999</v>
      </c>
      <c r="BY785" s="10">
        <v>-3.1360000000000001</v>
      </c>
      <c r="BZ785" s="10">
        <v>67.888781350768895</v>
      </c>
      <c r="CA785" s="10">
        <v>116.54900000000001</v>
      </c>
      <c r="CB785" s="10">
        <v>0.97346690718480067</v>
      </c>
      <c r="CC785" s="10">
        <v>16.856000000000002</v>
      </c>
      <c r="CD785" s="10">
        <v>-6.0419999999999998</v>
      </c>
      <c r="CE785" s="10">
        <v>87.777859946057518</v>
      </c>
      <c r="CF785" s="10">
        <v>117.776</v>
      </c>
      <c r="CG785" s="10">
        <v>0.94135212314794237</v>
      </c>
      <c r="CH785" s="10">
        <v>861</v>
      </c>
      <c r="CI785" s="10" t="s">
        <v>142</v>
      </c>
      <c r="CJ785" s="10">
        <v>-0.497</v>
      </c>
      <c r="CK785" s="10">
        <v>1.391</v>
      </c>
      <c r="CL785" s="10">
        <v>-7.0773774140928003</v>
      </c>
      <c r="CM785" s="10">
        <v>120.499</v>
      </c>
      <c r="CN785" s="10">
        <v>0.33646505298357854</v>
      </c>
      <c r="CO785" s="10">
        <v>9.2129999999999992</v>
      </c>
      <c r="CP785" s="10">
        <v>-0.78800000000000003</v>
      </c>
      <c r="CQ785" s="10">
        <v>44.875331173453148</v>
      </c>
      <c r="CR785" s="10">
        <v>118.964</v>
      </c>
      <c r="CS785" s="10">
        <v>0.9963621448362201</v>
      </c>
      <c r="CT785" s="10">
        <v>6.9260000000000002</v>
      </c>
      <c r="CU785" s="10">
        <v>-2.403</v>
      </c>
      <c r="CV785" s="10">
        <v>35.303758292281856</v>
      </c>
      <c r="CW785" s="10">
        <v>119.89</v>
      </c>
      <c r="CX785" s="10">
        <v>0.94475230158935353</v>
      </c>
      <c r="CY785" s="10">
        <v>897</v>
      </c>
      <c r="CZ785" s="10" t="s">
        <v>11</v>
      </c>
    </row>
    <row r="786" spans="1:119" x14ac:dyDescent="0.25">
      <c r="A786" s="10">
        <v>862</v>
      </c>
      <c r="B786" s="10" t="s">
        <v>39</v>
      </c>
      <c r="C786" s="10">
        <v>1.63</v>
      </c>
      <c r="D786" s="10">
        <v>0.95</v>
      </c>
      <c r="E786" s="10">
        <v>9.11</v>
      </c>
      <c r="F786" s="10">
        <v>119.34</v>
      </c>
      <c r="G786" s="10">
        <v>0.86399999999999999</v>
      </c>
      <c r="H786" s="10">
        <v>1.78</v>
      </c>
      <c r="I786" s="10">
        <v>0.7</v>
      </c>
      <c r="J786" s="10">
        <v>9.3000000000000007</v>
      </c>
      <c r="K786" s="10">
        <v>118.98</v>
      </c>
      <c r="L786" s="10">
        <v>0.93100000000000005</v>
      </c>
      <c r="M786" s="10">
        <v>1.92</v>
      </c>
      <c r="N786" s="10">
        <v>0.68</v>
      </c>
      <c r="O786" s="10">
        <v>9.98</v>
      </c>
      <c r="P786" s="10">
        <v>118.08</v>
      </c>
      <c r="Q786" s="10">
        <v>0.94299999999999995</v>
      </c>
      <c r="R786" s="10">
        <v>862</v>
      </c>
      <c r="S786" s="10" t="s">
        <v>39</v>
      </c>
      <c r="T786" s="10">
        <v>-0.42</v>
      </c>
      <c r="U786" s="10">
        <v>-0.21</v>
      </c>
      <c r="V786" s="10">
        <v>-2.2723060450466783</v>
      </c>
      <c r="W786" s="10">
        <v>119.31</v>
      </c>
      <c r="Y786" s="10">
        <v>-1.02</v>
      </c>
      <c r="Z786" s="10">
        <v>-0.42</v>
      </c>
      <c r="AA786" s="10">
        <v>-5.3410544542404086</v>
      </c>
      <c r="AB786" s="10">
        <v>119.24</v>
      </c>
      <c r="AD786" s="10">
        <v>-1.02</v>
      </c>
      <c r="AE786" s="10">
        <v>-0.42</v>
      </c>
      <c r="AF786" s="10">
        <v>-5.4013004251007226</v>
      </c>
      <c r="AG786" s="10">
        <v>117.91</v>
      </c>
      <c r="AI786" s="10">
        <v>862</v>
      </c>
      <c r="AJ786" s="10" t="s">
        <v>39</v>
      </c>
      <c r="AK786" s="10">
        <v>1.713205999391993</v>
      </c>
      <c r="AL786" s="10">
        <v>0.64926009267530072</v>
      </c>
      <c r="AM786" s="10">
        <v>8.9151102229847172</v>
      </c>
      <c r="AN786" s="10">
        <v>118.64879224964227</v>
      </c>
      <c r="AO786" s="10">
        <v>0.93510185904637777</v>
      </c>
      <c r="AP786" s="10">
        <v>2.7587064438194808</v>
      </c>
      <c r="AQ786" s="10">
        <v>0.78781548481139496</v>
      </c>
      <c r="AR786" s="10">
        <v>14.096425248429149</v>
      </c>
      <c r="AS786" s="10">
        <v>117.50590752279429</v>
      </c>
      <c r="AT786" s="10">
        <v>0.96155951178802856</v>
      </c>
      <c r="AU786" s="10">
        <v>2.8489672740958687</v>
      </c>
      <c r="AV786" s="10">
        <v>0.89398705817272417</v>
      </c>
      <c r="AW786" s="10">
        <v>14.671944995096727</v>
      </c>
      <c r="AX786" s="10">
        <v>117.49855033547985</v>
      </c>
      <c r="AY786" s="10">
        <v>0.95412798611422345</v>
      </c>
      <c r="AZ786" s="10">
        <v>862</v>
      </c>
      <c r="BA786" s="10" t="s">
        <v>39</v>
      </c>
      <c r="BB786" s="10">
        <v>0.5546353113819471</v>
      </c>
      <c r="BC786" s="10">
        <v>0.33083135222225096</v>
      </c>
      <c r="BD786" s="10">
        <v>3.1225285096873723</v>
      </c>
      <c r="BE786" s="10">
        <v>119.409061914959</v>
      </c>
      <c r="BF786" s="10">
        <v>0.85882205676139867</v>
      </c>
      <c r="BG786" s="10">
        <v>1.6194314158513443</v>
      </c>
      <c r="BH786" s="10">
        <v>0.83412230210175176</v>
      </c>
      <c r="BI786" s="10">
        <v>8.9307005825626415</v>
      </c>
      <c r="BJ786" s="10">
        <v>117.76408258567437</v>
      </c>
      <c r="BK786" s="10">
        <v>0.88900366295626754</v>
      </c>
      <c r="BL786" s="10">
        <v>1.7100024515664691</v>
      </c>
      <c r="BM786" s="10">
        <v>0.86634677711434416</v>
      </c>
      <c r="BN786" s="10">
        <v>9.3887157692332952</v>
      </c>
      <c r="BO786" s="10">
        <v>117.88052591150074</v>
      </c>
      <c r="BP786" s="10">
        <v>0.89204723075721704</v>
      </c>
      <c r="BQ786" s="10">
        <v>862</v>
      </c>
      <c r="BR786" s="10" t="s">
        <v>39</v>
      </c>
      <c r="BS786" s="10">
        <v>2.1720000000000002</v>
      </c>
      <c r="BT786" s="10">
        <v>0.95199999999999996</v>
      </c>
      <c r="BU786" s="10">
        <v>11.530346867179864</v>
      </c>
      <c r="BV786" s="10">
        <v>118.745</v>
      </c>
      <c r="BW786" s="10">
        <v>0.91588614511659994</v>
      </c>
      <c r="BX786" s="10">
        <v>2.1579999999999999</v>
      </c>
      <c r="BY786" s="10">
        <v>0.92500000000000004</v>
      </c>
      <c r="BZ786" s="10">
        <v>11.63077429959313</v>
      </c>
      <c r="CA786" s="10">
        <v>116.54900000000001</v>
      </c>
      <c r="CB786" s="10">
        <v>0.91912299853214063</v>
      </c>
      <c r="CC786" s="10">
        <v>2.4420000000000002</v>
      </c>
      <c r="CD786" s="10">
        <v>1.028</v>
      </c>
      <c r="CE786" s="10">
        <v>12.988401534245444</v>
      </c>
      <c r="CF786" s="10">
        <v>117.776</v>
      </c>
      <c r="CG786" s="10">
        <v>0.92166379030067946</v>
      </c>
      <c r="CH786" s="10">
        <v>862</v>
      </c>
      <c r="CI786" s="10" t="s">
        <v>39</v>
      </c>
      <c r="CJ786" s="10">
        <v>0.46700000000000003</v>
      </c>
      <c r="CK786" s="10">
        <v>0.22500000000000001</v>
      </c>
      <c r="CL786" s="10">
        <v>2.4836904797130948</v>
      </c>
      <c r="CM786" s="10">
        <v>120.5</v>
      </c>
      <c r="CN786" s="10">
        <v>0.90088993250965876</v>
      </c>
      <c r="CO786" s="10">
        <v>0.499</v>
      </c>
      <c r="CP786" s="10">
        <v>0.22600000000000001</v>
      </c>
      <c r="CQ786" s="10">
        <v>2.6585214516696625</v>
      </c>
      <c r="CR786" s="10">
        <v>118.964</v>
      </c>
      <c r="CS786" s="10">
        <v>0.91092829235302009</v>
      </c>
      <c r="CT786" s="10">
        <v>0.55300000000000005</v>
      </c>
      <c r="CU786" s="10">
        <v>0.23699999999999999</v>
      </c>
      <c r="CV786" s="10">
        <v>2.8973510794806323</v>
      </c>
      <c r="CW786" s="10">
        <v>119.889</v>
      </c>
      <c r="CX786" s="10">
        <v>0.91914503001805792</v>
      </c>
      <c r="CY786" s="10">
        <v>898</v>
      </c>
      <c r="CZ786" s="10" t="s">
        <v>306</v>
      </c>
      <c r="DA786" s="10">
        <v>0.19769999999999999</v>
      </c>
      <c r="DB786" s="10">
        <v>4.9599999999999998E-2</v>
      </c>
      <c r="DC786" s="10">
        <v>11</v>
      </c>
      <c r="DD786" s="10">
        <v>10.7</v>
      </c>
      <c r="DE786" s="10">
        <v>0.97</v>
      </c>
      <c r="DF786" s="10">
        <v>0.17810000000000001</v>
      </c>
      <c r="DG786" s="10">
        <v>4.4600000000000001E-2</v>
      </c>
      <c r="DH786" s="10">
        <v>10</v>
      </c>
      <c r="DI786" s="10">
        <v>10.6</v>
      </c>
      <c r="DJ786" s="10">
        <v>0.97</v>
      </c>
      <c r="DK786" s="10">
        <v>0.2117</v>
      </c>
      <c r="DL786" s="10">
        <v>5.3100000000000001E-2</v>
      </c>
      <c r="DM786" s="10">
        <v>12</v>
      </c>
      <c r="DN786" s="10">
        <v>10.5</v>
      </c>
      <c r="DO786" s="10">
        <v>0.97</v>
      </c>
    </row>
    <row r="787" spans="1:119" x14ac:dyDescent="0.25">
      <c r="A787" s="10">
        <v>863</v>
      </c>
      <c r="B787" s="10" t="s">
        <v>40</v>
      </c>
      <c r="R787" s="10">
        <v>863</v>
      </c>
      <c r="S787" s="10" t="s">
        <v>40</v>
      </c>
      <c r="AI787" s="10">
        <v>863</v>
      </c>
      <c r="AJ787" s="10" t="s">
        <v>40</v>
      </c>
      <c r="AZ787" s="10">
        <v>863</v>
      </c>
      <c r="BA787" s="10" t="s">
        <v>40</v>
      </c>
      <c r="BQ787" s="10">
        <v>863</v>
      </c>
      <c r="BR787" s="10" t="s">
        <v>40</v>
      </c>
      <c r="CH787" s="10">
        <v>863</v>
      </c>
      <c r="CI787" s="10" t="s">
        <v>40</v>
      </c>
      <c r="CJ787" s="10">
        <v>0.39200000000000002</v>
      </c>
      <c r="CK787" s="10">
        <v>0.30299999999999999</v>
      </c>
      <c r="CL787" s="10">
        <v>2.3738747168920145</v>
      </c>
      <c r="CM787" s="10">
        <v>120.499</v>
      </c>
      <c r="CN787" s="10">
        <v>0.7911962166461507</v>
      </c>
      <c r="CO787" s="10">
        <v>0.47499999999999998</v>
      </c>
      <c r="CP787" s="10">
        <v>0.32100000000000001</v>
      </c>
      <c r="CQ787" s="10">
        <v>2.7822823708842845</v>
      </c>
      <c r="CR787" s="10">
        <v>118.964</v>
      </c>
      <c r="CS787" s="10">
        <v>0.82854522730264468</v>
      </c>
      <c r="CT787" s="10">
        <v>0.42199999999999999</v>
      </c>
      <c r="CU787" s="10">
        <v>0.309</v>
      </c>
      <c r="CV787" s="10">
        <v>2.5187593685559153</v>
      </c>
      <c r="CW787" s="10">
        <v>119.89</v>
      </c>
      <c r="CX787" s="10">
        <v>0.80683027223044301</v>
      </c>
      <c r="CY787" s="10">
        <v>899</v>
      </c>
      <c r="CZ787" s="10" t="s">
        <v>307</v>
      </c>
      <c r="DA787" s="10">
        <v>1.1442000000000001</v>
      </c>
      <c r="DB787" s="10">
        <v>0.23230000000000001</v>
      </c>
      <c r="DC787" s="10">
        <v>63</v>
      </c>
      <c r="DD787" s="10">
        <v>10.7</v>
      </c>
      <c r="DE787" s="10">
        <v>0.98</v>
      </c>
      <c r="DF787" s="10">
        <v>1.2055</v>
      </c>
      <c r="DG787" s="10">
        <v>0.24479999999999999</v>
      </c>
      <c r="DH787" s="10">
        <v>67</v>
      </c>
      <c r="DI787" s="10">
        <v>10.6</v>
      </c>
      <c r="DJ787" s="10">
        <v>0.98</v>
      </c>
      <c r="DK787" s="10">
        <v>1.3545</v>
      </c>
      <c r="DL787" s="10">
        <v>0.27500000000000002</v>
      </c>
      <c r="DM787" s="10">
        <v>76</v>
      </c>
      <c r="DN787" s="10">
        <v>10.5</v>
      </c>
      <c r="DO787" s="10">
        <v>0.98</v>
      </c>
    </row>
    <row r="788" spans="1:119" x14ac:dyDescent="0.25">
      <c r="A788" s="10">
        <v>864</v>
      </c>
      <c r="B788" s="10" t="s">
        <v>143</v>
      </c>
      <c r="C788" s="10">
        <v>0.31</v>
      </c>
      <c r="D788" s="10">
        <v>0.17</v>
      </c>
      <c r="E788" s="10">
        <v>5.6</v>
      </c>
      <c r="F788" s="10">
        <v>36.840000000000003</v>
      </c>
      <c r="G788" s="10">
        <v>0.874</v>
      </c>
      <c r="H788" s="10">
        <v>0.36</v>
      </c>
      <c r="I788" s="10">
        <v>0.19</v>
      </c>
      <c r="J788" s="10">
        <v>6.6</v>
      </c>
      <c r="K788" s="10">
        <v>35.9</v>
      </c>
      <c r="L788" s="10">
        <v>0.88400000000000001</v>
      </c>
      <c r="M788" s="10">
        <v>0.43</v>
      </c>
      <c r="N788" s="10">
        <v>0.22</v>
      </c>
      <c r="O788" s="10">
        <v>7.64</v>
      </c>
      <c r="P788" s="10">
        <v>36.53</v>
      </c>
      <c r="Q788" s="10">
        <v>0.88900000000000001</v>
      </c>
      <c r="R788" s="10">
        <v>864</v>
      </c>
      <c r="S788" s="10" t="s">
        <v>143</v>
      </c>
      <c r="T788" s="10">
        <v>-0.2</v>
      </c>
      <c r="U788" s="10">
        <v>-0.1</v>
      </c>
      <c r="V788" s="10">
        <v>-3.5594001895114573</v>
      </c>
      <c r="W788" s="10">
        <v>36.270000000000003</v>
      </c>
      <c r="Y788" s="10">
        <v>-0.3</v>
      </c>
      <c r="Z788" s="10">
        <v>-0.1</v>
      </c>
      <c r="AA788" s="10">
        <v>-5.0490648737570636</v>
      </c>
      <c r="AB788" s="10">
        <v>36.159999999999997</v>
      </c>
      <c r="AD788" s="10">
        <v>-0.3</v>
      </c>
      <c r="AE788" s="10">
        <v>-0.1</v>
      </c>
      <c r="AF788" s="10">
        <v>-5.1055421094814148</v>
      </c>
      <c r="AG788" s="10">
        <v>35.76</v>
      </c>
      <c r="AI788" s="10">
        <v>864</v>
      </c>
      <c r="AJ788" s="10" t="s">
        <v>143</v>
      </c>
      <c r="AK788" s="10">
        <v>0.89982691233136658</v>
      </c>
      <c r="AL788" s="10">
        <v>0.30507325659570933</v>
      </c>
      <c r="AM788" s="10">
        <v>14.938328933949075</v>
      </c>
      <c r="AN788" s="10">
        <v>36.721724396609346</v>
      </c>
      <c r="AO788" s="10">
        <v>0.94705077919729586</v>
      </c>
      <c r="AP788" s="10">
        <v>1.0978408472623822</v>
      </c>
      <c r="AQ788" s="10">
        <v>0.20637695080092933</v>
      </c>
      <c r="AR788" s="10">
        <v>17.765948304785528</v>
      </c>
      <c r="AS788" s="10">
        <v>36.302076635111128</v>
      </c>
      <c r="AT788" s="10">
        <v>0.98278584969149674</v>
      </c>
      <c r="AU788" s="10">
        <v>1.1987272399979156</v>
      </c>
      <c r="AV788" s="10">
        <v>0.30922855968706187</v>
      </c>
      <c r="AW788" s="10">
        <v>19.71205658264325</v>
      </c>
      <c r="AX788" s="10">
        <v>36.259139737530802</v>
      </c>
      <c r="AY788" s="10">
        <v>0.9683008516943824</v>
      </c>
      <c r="AZ788" s="10">
        <v>864</v>
      </c>
      <c r="BA788" s="10" t="s">
        <v>143</v>
      </c>
      <c r="BB788" s="10">
        <v>0.27162537650348501</v>
      </c>
      <c r="BC788" s="10">
        <v>0.1487675571560978</v>
      </c>
      <c r="BD788" s="10">
        <v>4.9321284279765614</v>
      </c>
      <c r="BE788" s="10">
        <v>36.252817656670715</v>
      </c>
      <c r="BF788" s="10">
        <v>0.87706861524198376</v>
      </c>
      <c r="BG788" s="10">
        <v>0.28521179938235097</v>
      </c>
      <c r="BH788" s="10">
        <v>0.15377670990281014</v>
      </c>
      <c r="BI788" s="10">
        <v>5.2609962130195873</v>
      </c>
      <c r="BJ788" s="10">
        <v>35.559173101518873</v>
      </c>
      <c r="BK788" s="10">
        <v>0.88021186568169252</v>
      </c>
      <c r="BL788" s="10">
        <v>0.35555464782058871</v>
      </c>
      <c r="BM788" s="10">
        <v>0.17200653631770371</v>
      </c>
      <c r="BN788" s="10">
        <v>6.4088836149569319</v>
      </c>
      <c r="BO788" s="10">
        <v>35.581703987587616</v>
      </c>
      <c r="BP788" s="10">
        <v>0.90019501892410514</v>
      </c>
      <c r="BQ788" s="10">
        <v>864</v>
      </c>
      <c r="BR788" s="10" t="s">
        <v>143</v>
      </c>
      <c r="BS788" s="10">
        <v>0.86299999999999999</v>
      </c>
      <c r="BT788" s="10">
        <v>0.34499999999999997</v>
      </c>
      <c r="BU788" s="10">
        <v>14.644987292487203</v>
      </c>
      <c r="BV788" s="10">
        <v>36.64</v>
      </c>
      <c r="BW788" s="10">
        <v>0.92855087628266786</v>
      </c>
      <c r="BX788" s="10">
        <v>0.81299999999999994</v>
      </c>
      <c r="BY788" s="10">
        <v>0.315</v>
      </c>
      <c r="BZ788" s="10">
        <v>13.998902400095737</v>
      </c>
      <c r="CA788" s="10">
        <v>35.959000000000003</v>
      </c>
      <c r="CB788" s="10">
        <v>0.93245595495180478</v>
      </c>
      <c r="CC788" s="10">
        <v>1.06</v>
      </c>
      <c r="CD788" s="10">
        <v>0.39700000000000002</v>
      </c>
      <c r="CE788" s="10">
        <v>18.001919303293928</v>
      </c>
      <c r="CF788" s="10">
        <v>36.302</v>
      </c>
      <c r="CG788" s="10">
        <v>0.93647432482376647</v>
      </c>
      <c r="CH788" s="10">
        <v>864</v>
      </c>
      <c r="CI788" s="10" t="s">
        <v>143</v>
      </c>
      <c r="CJ788" s="10">
        <v>0.36799999999999999</v>
      </c>
      <c r="CK788" s="10">
        <v>0.16900000000000001</v>
      </c>
      <c r="CL788" s="10">
        <v>6.2417798050821958</v>
      </c>
      <c r="CM788" s="10">
        <v>37.457000000000001</v>
      </c>
      <c r="CN788" s="10">
        <v>0.90875278868449938</v>
      </c>
      <c r="CO788" s="10">
        <v>0.45300000000000001</v>
      </c>
      <c r="CP788" s="10">
        <v>0.189</v>
      </c>
      <c r="CQ788" s="10">
        <v>7.6656168782933278</v>
      </c>
      <c r="CR788" s="10">
        <v>36.969000000000001</v>
      </c>
      <c r="CS788" s="10">
        <v>0.92289599579322945</v>
      </c>
      <c r="CT788" s="10">
        <v>0.39900000000000002</v>
      </c>
      <c r="CU788" s="10">
        <v>0.17599999999999999</v>
      </c>
      <c r="CV788" s="10">
        <v>6.7566107145901375</v>
      </c>
      <c r="CW788" s="10">
        <v>37.264000000000003</v>
      </c>
      <c r="CX788" s="10">
        <v>0.9149427066684559</v>
      </c>
      <c r="CY788" s="10">
        <v>900</v>
      </c>
      <c r="CZ788" s="10" t="s">
        <v>293</v>
      </c>
      <c r="DA788" s="10">
        <v>1.83E-2</v>
      </c>
      <c r="DB788" s="10">
        <v>2.5999999999999999E-3</v>
      </c>
      <c r="DC788" s="10">
        <v>1</v>
      </c>
      <c r="DD788" s="10">
        <v>10.7</v>
      </c>
      <c r="DE788" s="10">
        <v>0.99</v>
      </c>
      <c r="DF788" s="10">
        <v>1.8200000000000001E-2</v>
      </c>
      <c r="DG788" s="10">
        <v>2.5999999999999999E-3</v>
      </c>
      <c r="DH788" s="10">
        <v>1</v>
      </c>
      <c r="DI788" s="10">
        <v>10.6</v>
      </c>
      <c r="DJ788" s="10">
        <v>0.99</v>
      </c>
      <c r="DK788" s="10">
        <v>1.7999999999999999E-2</v>
      </c>
      <c r="DL788" s="10">
        <v>2.5999999999999999E-3</v>
      </c>
      <c r="DM788" s="10">
        <v>1</v>
      </c>
      <c r="DN788" s="10">
        <v>10.5</v>
      </c>
      <c r="DO788" s="10">
        <v>0.99</v>
      </c>
    </row>
    <row r="789" spans="1:119" x14ac:dyDescent="0.25">
      <c r="A789" s="10">
        <v>865</v>
      </c>
      <c r="B789" s="10" t="s">
        <v>8</v>
      </c>
      <c r="C789" s="10">
        <v>0.31</v>
      </c>
      <c r="D789" s="10">
        <v>0.17</v>
      </c>
      <c r="E789" s="10">
        <v>5.6</v>
      </c>
      <c r="F789" s="10">
        <v>36.840000000000003</v>
      </c>
      <c r="G789" s="10">
        <v>0.874</v>
      </c>
      <c r="H789" s="10">
        <v>0.36</v>
      </c>
      <c r="I789" s="10">
        <v>0.19</v>
      </c>
      <c r="J789" s="10">
        <v>6.6</v>
      </c>
      <c r="K789" s="10">
        <v>35.9</v>
      </c>
      <c r="L789" s="10">
        <v>0.88400000000000001</v>
      </c>
      <c r="M789" s="10">
        <v>0.43</v>
      </c>
      <c r="N789" s="10">
        <v>0.22</v>
      </c>
      <c r="O789" s="10">
        <v>7.64</v>
      </c>
      <c r="P789" s="10">
        <v>36.53</v>
      </c>
      <c r="Q789" s="10">
        <v>0.88900000000000001</v>
      </c>
      <c r="R789" s="10">
        <v>865</v>
      </c>
      <c r="S789" s="10" t="s">
        <v>8</v>
      </c>
      <c r="T789" s="10">
        <v>0.2</v>
      </c>
      <c r="U789" s="10">
        <v>0.1</v>
      </c>
      <c r="V789" s="10">
        <v>3.5594001895114573</v>
      </c>
      <c r="W789" s="10">
        <v>36.270000000000003</v>
      </c>
      <c r="Y789" s="10">
        <v>0.3</v>
      </c>
      <c r="Z789" s="10">
        <v>0.1</v>
      </c>
      <c r="AA789" s="10">
        <v>5.0490648737570636</v>
      </c>
      <c r="AB789" s="10">
        <v>36.159999999999997</v>
      </c>
      <c r="AD789" s="10">
        <v>0.3</v>
      </c>
      <c r="AE789" s="10">
        <v>0.1</v>
      </c>
      <c r="AF789" s="10">
        <v>5.1055421094814148</v>
      </c>
      <c r="AG789" s="10">
        <v>35.76</v>
      </c>
      <c r="AI789" s="10">
        <v>865</v>
      </c>
      <c r="AJ789" s="10" t="s">
        <v>8</v>
      </c>
      <c r="AK789" s="10">
        <v>0.89982691237003865</v>
      </c>
      <c r="AL789" s="10">
        <v>0.30507342084486566</v>
      </c>
      <c r="AM789" s="10">
        <v>14.938328935692073</v>
      </c>
      <c r="AN789" s="10">
        <v>36.721726431997581</v>
      </c>
      <c r="AO789" s="10">
        <v>0.94705072663497436</v>
      </c>
      <c r="AP789" s="10">
        <v>1.0978408472990706</v>
      </c>
      <c r="AQ789" s="10">
        <v>0.20637718248871328</v>
      </c>
      <c r="AR789" s="10">
        <v>17.765948304479068</v>
      </c>
      <c r="AS789" s="10">
        <v>36.302078027934478</v>
      </c>
      <c r="AT789" s="10">
        <v>0.98278581203416593</v>
      </c>
      <c r="AU789" s="10">
        <v>1.198727240032686</v>
      </c>
      <c r="AV789" s="10">
        <v>0.3092288455837357</v>
      </c>
      <c r="AW789" s="10">
        <v>19.712056584377603</v>
      </c>
      <c r="AX789" s="10">
        <v>36.259141826963436</v>
      </c>
      <c r="AY789" s="10">
        <v>0.96830079583894824</v>
      </c>
      <c r="AZ789" s="10">
        <v>865</v>
      </c>
      <c r="BA789" s="10" t="s">
        <v>8</v>
      </c>
      <c r="BB789" s="10">
        <v>0.27162537650355517</v>
      </c>
      <c r="BC789" s="10">
        <v>0.14876757464673515</v>
      </c>
      <c r="BD789" s="10">
        <v>4.9321284250024613</v>
      </c>
      <c r="BE789" s="10">
        <v>36.252818662056107</v>
      </c>
      <c r="BF789" s="10">
        <v>0.87706859144768279</v>
      </c>
      <c r="BG789" s="10">
        <v>0.28521179939055397</v>
      </c>
      <c r="BH789" s="10">
        <v>0.15377673091385827</v>
      </c>
      <c r="BI789" s="10">
        <v>5.2609962182814289</v>
      </c>
      <c r="BJ789" s="10">
        <v>35.559174161028764</v>
      </c>
      <c r="BK789" s="10">
        <v>0.88021183860014096</v>
      </c>
      <c r="BL789" s="10">
        <v>0.35555464785900365</v>
      </c>
      <c r="BM789" s="10">
        <v>0.17200656523465582</v>
      </c>
      <c r="BN789" s="10">
        <v>6.4088836065278008</v>
      </c>
      <c r="BO789" s="10">
        <v>35.581705171949217</v>
      </c>
      <c r="BP789" s="10">
        <v>0.90019499024171212</v>
      </c>
      <c r="BQ789" s="10">
        <v>865</v>
      </c>
      <c r="BR789" s="10" t="s">
        <v>8</v>
      </c>
      <c r="BS789" s="10">
        <v>0.86299999999999999</v>
      </c>
      <c r="BT789" s="10">
        <v>0.34499999999999997</v>
      </c>
      <c r="BU789" s="10">
        <v>14.644987292487203</v>
      </c>
      <c r="BV789" s="10">
        <v>36.64</v>
      </c>
      <c r="BW789" s="10">
        <v>0.92855087628266786</v>
      </c>
      <c r="BX789" s="10">
        <v>0.81299999999999994</v>
      </c>
      <c r="BY789" s="10">
        <v>0.315</v>
      </c>
      <c r="BZ789" s="10">
        <v>13.998902400095737</v>
      </c>
      <c r="CA789" s="10">
        <v>35.959000000000003</v>
      </c>
      <c r="CB789" s="10">
        <v>0.93245595495180478</v>
      </c>
      <c r="CC789" s="10">
        <v>1.06</v>
      </c>
      <c r="CD789" s="10">
        <v>0.39700000000000002</v>
      </c>
      <c r="CE789" s="10">
        <v>18.001919303293928</v>
      </c>
      <c r="CF789" s="10">
        <v>36.302</v>
      </c>
      <c r="CG789" s="10">
        <v>0.93647432482376647</v>
      </c>
      <c r="CH789" s="10">
        <v>865</v>
      </c>
      <c r="CI789" s="10" t="s">
        <v>8</v>
      </c>
      <c r="CY789" s="10">
        <v>901</v>
      </c>
      <c r="CZ789" s="10" t="s">
        <v>296</v>
      </c>
      <c r="DA789" s="10">
        <v>0</v>
      </c>
      <c r="DB789" s="10">
        <v>0</v>
      </c>
      <c r="DC789" s="10">
        <v>0</v>
      </c>
      <c r="DD789" s="10">
        <v>10.7</v>
      </c>
      <c r="DE789" s="10">
        <v>0</v>
      </c>
      <c r="DF789" s="10">
        <v>0</v>
      </c>
      <c r="DG789" s="10">
        <v>0</v>
      </c>
      <c r="DH789" s="10">
        <v>0</v>
      </c>
      <c r="DI789" s="10">
        <v>10.6</v>
      </c>
      <c r="DJ789" s="10">
        <v>0</v>
      </c>
      <c r="DK789" s="10">
        <v>0</v>
      </c>
      <c r="DL789" s="10">
        <v>0</v>
      </c>
      <c r="DM789" s="10">
        <v>0</v>
      </c>
      <c r="DN789" s="10">
        <v>10.5</v>
      </c>
      <c r="DO789" s="10">
        <v>0</v>
      </c>
    </row>
    <row r="790" spans="1:119" x14ac:dyDescent="0.25">
      <c r="A790" s="10">
        <v>866</v>
      </c>
      <c r="B790" s="10" t="s">
        <v>9</v>
      </c>
      <c r="R790" s="10">
        <v>866</v>
      </c>
      <c r="S790" s="10" t="s">
        <v>9</v>
      </c>
      <c r="AI790" s="10">
        <v>866</v>
      </c>
      <c r="AJ790" s="10" t="s">
        <v>9</v>
      </c>
      <c r="AZ790" s="10">
        <v>866</v>
      </c>
      <c r="BA790" s="10" t="s">
        <v>9</v>
      </c>
      <c r="BQ790" s="10">
        <v>866</v>
      </c>
      <c r="BR790" s="10" t="s">
        <v>9</v>
      </c>
      <c r="CH790" s="10">
        <v>866</v>
      </c>
      <c r="CI790" s="10" t="s">
        <v>9</v>
      </c>
      <c r="CJ790" s="10">
        <v>0.36799999999999999</v>
      </c>
      <c r="CK790" s="10">
        <v>0.16900000000000001</v>
      </c>
      <c r="CL790" s="10">
        <v>6.2417798050821958</v>
      </c>
      <c r="CM790" s="10">
        <v>37.457000000000001</v>
      </c>
      <c r="CN790" s="10">
        <v>0.90875278868449938</v>
      </c>
      <c r="CO790" s="10">
        <v>0.45300000000000001</v>
      </c>
      <c r="CP790" s="10">
        <v>0.189</v>
      </c>
      <c r="CQ790" s="10">
        <v>7.6656168782933278</v>
      </c>
      <c r="CR790" s="10">
        <v>36.969000000000001</v>
      </c>
      <c r="CS790" s="10">
        <v>0.92289599579322945</v>
      </c>
      <c r="CT790" s="10">
        <v>0.39900000000000002</v>
      </c>
      <c r="CU790" s="10">
        <v>0.17599999999999999</v>
      </c>
      <c r="CV790" s="10">
        <v>6.7566107145901375</v>
      </c>
      <c r="CW790" s="10">
        <v>37.264000000000003</v>
      </c>
      <c r="CX790" s="10">
        <v>0.9149427066684559</v>
      </c>
      <c r="CY790" s="10">
        <v>902</v>
      </c>
      <c r="CZ790" s="10" t="s">
        <v>298</v>
      </c>
      <c r="DA790" s="10">
        <v>0.37359999999999999</v>
      </c>
      <c r="DB790" s="10">
        <v>0.109</v>
      </c>
      <c r="DC790" s="10">
        <v>21</v>
      </c>
      <c r="DD790" s="10">
        <v>10.7</v>
      </c>
      <c r="DE790" s="10">
        <v>0.96</v>
      </c>
      <c r="DF790" s="10">
        <v>0.37009999999999998</v>
      </c>
      <c r="DG790" s="10">
        <v>0.108</v>
      </c>
      <c r="DH790" s="10">
        <v>21</v>
      </c>
      <c r="DI790" s="10">
        <v>10.6</v>
      </c>
      <c r="DJ790" s="10">
        <v>0.96</v>
      </c>
      <c r="DK790" s="10">
        <v>0.4365</v>
      </c>
      <c r="DL790" s="10">
        <v>0.1273</v>
      </c>
      <c r="DM790" s="10">
        <v>25</v>
      </c>
      <c r="DN790" s="10">
        <v>10.5</v>
      </c>
      <c r="DO790" s="10">
        <v>0.96</v>
      </c>
    </row>
    <row r="791" spans="1:119" x14ac:dyDescent="0.25">
      <c r="A791" s="10">
        <v>867</v>
      </c>
      <c r="B791" s="10" t="s">
        <v>10</v>
      </c>
      <c r="C791" s="10">
        <v>1.29</v>
      </c>
      <c r="D791" s="10">
        <v>0.62</v>
      </c>
      <c r="E791" s="10">
        <v>78.569999999999993</v>
      </c>
      <c r="F791" s="10">
        <v>10.5</v>
      </c>
      <c r="G791" s="10">
        <v>0.9</v>
      </c>
      <c r="H791" s="10">
        <v>1.37</v>
      </c>
      <c r="I791" s="10">
        <v>0.45</v>
      </c>
      <c r="J791" s="10">
        <v>79.8</v>
      </c>
      <c r="K791" s="10">
        <v>10.4</v>
      </c>
      <c r="L791" s="10">
        <v>0.95</v>
      </c>
      <c r="M791" s="10">
        <v>1.44</v>
      </c>
      <c r="N791" s="10">
        <v>0.42</v>
      </c>
      <c r="O791" s="10">
        <v>83</v>
      </c>
      <c r="P791" s="10">
        <v>10.4</v>
      </c>
      <c r="Q791" s="10">
        <v>0.96</v>
      </c>
      <c r="R791" s="10">
        <v>867</v>
      </c>
      <c r="S791" s="10" t="s">
        <v>10</v>
      </c>
      <c r="T791" s="10">
        <v>0.2</v>
      </c>
      <c r="U791" s="10">
        <v>9.9699999999999997E-2</v>
      </c>
      <c r="V791" s="10">
        <v>12.172000000000001</v>
      </c>
      <c r="W791" s="10">
        <v>10.6</v>
      </c>
      <c r="Y791" s="10">
        <v>0.7</v>
      </c>
      <c r="Z791" s="10">
        <v>0.31369999999999998</v>
      </c>
      <c r="AA791" s="10">
        <v>42.584000000000003</v>
      </c>
      <c r="AB791" s="10">
        <v>10.4</v>
      </c>
      <c r="AD791" s="10">
        <v>0.7</v>
      </c>
      <c r="AE791" s="10">
        <v>0.34860000000000002</v>
      </c>
      <c r="AF791" s="10">
        <v>43.411999999999999</v>
      </c>
      <c r="AG791" s="10">
        <v>10.4</v>
      </c>
      <c r="AI791" s="10">
        <v>867</v>
      </c>
      <c r="AJ791" s="10" t="s">
        <v>10</v>
      </c>
      <c r="AK791" s="10">
        <v>0.78900000004026383</v>
      </c>
      <c r="AL791" s="10">
        <v>0.20200002775690257</v>
      </c>
      <c r="AM791" s="10">
        <v>44.783000000000001</v>
      </c>
      <c r="AN791" s="10">
        <v>10.5</v>
      </c>
      <c r="AO791" s="10">
        <v>0.96899999999999997</v>
      </c>
      <c r="AP791" s="10">
        <v>1.6339999999432346</v>
      </c>
      <c r="AQ791" s="10">
        <v>0.3780000322823589</v>
      </c>
      <c r="AR791" s="10">
        <v>93.105999999999995</v>
      </c>
      <c r="AS791" s="10">
        <v>10.4</v>
      </c>
      <c r="AT791" s="10">
        <v>0.97399999999999998</v>
      </c>
      <c r="AU791" s="10">
        <v>1.6230000000585985</v>
      </c>
      <c r="AV791" s="10">
        <v>0.37500003221448652</v>
      </c>
      <c r="AW791" s="10">
        <v>92.474000000000004</v>
      </c>
      <c r="AX791" s="10">
        <v>10.4</v>
      </c>
      <c r="AY791" s="10">
        <v>0.97399999999999998</v>
      </c>
      <c r="AZ791" s="10">
        <v>867</v>
      </c>
      <c r="BA791" s="10" t="s">
        <v>10</v>
      </c>
      <c r="BB791" s="10">
        <v>0.26000000000114698</v>
      </c>
      <c r="BC791" s="10">
        <v>7.00000043955782E-2</v>
      </c>
      <c r="BD791" s="10">
        <v>14.805400000000001</v>
      </c>
      <c r="BE791" s="10">
        <v>10.5</v>
      </c>
      <c r="BF791" s="10">
        <v>0.96599999999999997</v>
      </c>
      <c r="BG791" s="10">
        <v>1.3099999999948908</v>
      </c>
      <c r="BH791" s="10">
        <v>0.53000032192915958</v>
      </c>
      <c r="BI791" s="10">
        <v>77.703199999999995</v>
      </c>
      <c r="BJ791" s="10">
        <v>10.5</v>
      </c>
      <c r="BK791" s="10">
        <v>0.92700000000000005</v>
      </c>
      <c r="BL791" s="10">
        <v>1.3300000000036352</v>
      </c>
      <c r="BM791" s="10">
        <v>0.54000033187113294</v>
      </c>
      <c r="BN791" s="10">
        <v>78.929000000000002</v>
      </c>
      <c r="BO791" s="10">
        <v>10.5</v>
      </c>
      <c r="BP791" s="10">
        <v>0.92700000000000005</v>
      </c>
      <c r="BQ791" s="10">
        <v>867</v>
      </c>
      <c r="BR791" s="10" t="s">
        <v>10</v>
      </c>
      <c r="BS791" s="10">
        <v>1.284</v>
      </c>
      <c r="BT791" s="10">
        <v>0.435</v>
      </c>
      <c r="BU791" s="10">
        <v>74.543300000000002</v>
      </c>
      <c r="BV791" s="10">
        <v>10.5</v>
      </c>
      <c r="BW791" s="10">
        <v>0.94699999999999995</v>
      </c>
      <c r="BX791" s="10">
        <v>1.32</v>
      </c>
      <c r="BY791" s="10">
        <v>0.44</v>
      </c>
      <c r="BZ791" s="10">
        <v>76.507300000000001</v>
      </c>
      <c r="CA791" s="10">
        <v>10.5</v>
      </c>
      <c r="CB791" s="10">
        <v>0.94899999999999995</v>
      </c>
      <c r="CC791" s="10">
        <v>1.3560000000000001</v>
      </c>
      <c r="CD791" s="10">
        <v>0.44500000000000001</v>
      </c>
      <c r="CE791" s="10">
        <v>78.472999999999999</v>
      </c>
      <c r="CF791" s="10">
        <v>10.5</v>
      </c>
      <c r="CG791" s="10">
        <v>0.95</v>
      </c>
      <c r="CH791" s="10">
        <v>867</v>
      </c>
      <c r="CI791" s="10" t="s">
        <v>10</v>
      </c>
      <c r="CJ791" s="10">
        <v>0.44400000000000001</v>
      </c>
      <c r="CK791" s="10">
        <v>0.111</v>
      </c>
      <c r="CL791" s="10">
        <v>24.927600000000002</v>
      </c>
      <c r="CM791" s="10">
        <v>10.6</v>
      </c>
      <c r="CN791" s="10">
        <v>0.97</v>
      </c>
      <c r="CO791" s="10">
        <v>0.47599999999999998</v>
      </c>
      <c r="CP791" s="10">
        <v>0.115</v>
      </c>
      <c r="CQ791" s="10">
        <v>26.926200000000001</v>
      </c>
      <c r="CR791" s="10">
        <v>10.5</v>
      </c>
      <c r="CS791" s="10">
        <v>0.97199999999999998</v>
      </c>
      <c r="CT791" s="10">
        <v>0.53</v>
      </c>
      <c r="CU791" s="10">
        <v>0.123</v>
      </c>
      <c r="CV791" s="10">
        <v>29.916899999999998</v>
      </c>
      <c r="CW791" s="10">
        <v>10.5</v>
      </c>
      <c r="CX791" s="10">
        <v>0.97399999999999998</v>
      </c>
      <c r="CY791" s="10">
        <v>903</v>
      </c>
      <c r="CZ791" s="10" t="s">
        <v>300</v>
      </c>
      <c r="DA791" s="10">
        <v>0</v>
      </c>
      <c r="DB791" s="10">
        <v>0</v>
      </c>
      <c r="DC791" s="10">
        <v>0</v>
      </c>
      <c r="DD791" s="10">
        <v>10.7</v>
      </c>
      <c r="DE791" s="10">
        <v>0</v>
      </c>
      <c r="DF791" s="10">
        <v>0</v>
      </c>
      <c r="DG791" s="10">
        <v>0</v>
      </c>
      <c r="DH791" s="10">
        <v>0</v>
      </c>
      <c r="DI791" s="10">
        <v>10.6</v>
      </c>
      <c r="DJ791" s="10">
        <v>0</v>
      </c>
      <c r="DK791" s="10">
        <v>0</v>
      </c>
      <c r="DL791" s="10">
        <v>0</v>
      </c>
      <c r="DM791" s="10">
        <v>0</v>
      </c>
      <c r="DN791" s="10">
        <v>10.5</v>
      </c>
      <c r="DO791" s="10">
        <v>0</v>
      </c>
    </row>
    <row r="792" spans="1:119" x14ac:dyDescent="0.25">
      <c r="A792" s="10">
        <v>868</v>
      </c>
      <c r="B792" s="10" t="s">
        <v>11</v>
      </c>
      <c r="C792" s="10">
        <v>0</v>
      </c>
      <c r="D792" s="10">
        <v>0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868</v>
      </c>
      <c r="S792" s="10" t="s">
        <v>11</v>
      </c>
      <c r="AI792" s="10">
        <v>868</v>
      </c>
      <c r="AJ792" s="10" t="s">
        <v>11</v>
      </c>
      <c r="AZ792" s="10">
        <v>868</v>
      </c>
      <c r="BA792" s="10" t="s">
        <v>11</v>
      </c>
      <c r="BQ792" s="10">
        <v>868</v>
      </c>
      <c r="BR792" s="10" t="s">
        <v>11</v>
      </c>
      <c r="CH792" s="10">
        <v>868</v>
      </c>
      <c r="CI792" s="10" t="s">
        <v>11</v>
      </c>
      <c r="CY792" s="10">
        <v>904</v>
      </c>
      <c r="CZ792" s="10" t="s">
        <v>301</v>
      </c>
      <c r="DA792" s="10">
        <v>0.17610000000000001</v>
      </c>
      <c r="DB792" s="10">
        <v>5.79E-2</v>
      </c>
      <c r="DC792" s="10">
        <v>10</v>
      </c>
      <c r="DD792" s="10">
        <v>10.7</v>
      </c>
      <c r="DE792" s="10">
        <v>0.95</v>
      </c>
      <c r="DF792" s="10">
        <v>0.314</v>
      </c>
      <c r="DG792" s="10">
        <v>0.1032</v>
      </c>
      <c r="DH792" s="10">
        <v>18</v>
      </c>
      <c r="DI792" s="10">
        <v>10.6</v>
      </c>
      <c r="DJ792" s="10">
        <v>0.95</v>
      </c>
      <c r="DK792" s="10">
        <v>0.34549999999999997</v>
      </c>
      <c r="DL792" s="10">
        <v>0.11360000000000001</v>
      </c>
      <c r="DM792" s="10">
        <v>20</v>
      </c>
      <c r="DN792" s="10">
        <v>10.5</v>
      </c>
      <c r="DO792" s="10">
        <v>0.95</v>
      </c>
    </row>
    <row r="793" spans="1:119" x14ac:dyDescent="0.25">
      <c r="A793" s="10">
        <v>869</v>
      </c>
      <c r="B793" s="10" t="s">
        <v>285</v>
      </c>
      <c r="C793" s="10">
        <v>0.02</v>
      </c>
      <c r="D793" s="10">
        <v>0.01</v>
      </c>
      <c r="E793" s="10">
        <v>0.97</v>
      </c>
      <c r="F793" s="10">
        <v>10.5</v>
      </c>
      <c r="G793" s="10">
        <v>0.9</v>
      </c>
      <c r="H793" s="10">
        <v>0.02</v>
      </c>
      <c r="I793" s="10">
        <v>0.01</v>
      </c>
      <c r="J793" s="10">
        <v>0.95</v>
      </c>
      <c r="K793" s="10">
        <v>10.4</v>
      </c>
      <c r="L793" s="10">
        <v>0.9</v>
      </c>
      <c r="M793" s="10">
        <v>0.02</v>
      </c>
      <c r="N793" s="10">
        <v>0.01</v>
      </c>
      <c r="O793" s="10">
        <v>1</v>
      </c>
      <c r="P793" s="10">
        <v>10.4</v>
      </c>
      <c r="Q793" s="10">
        <v>0.9</v>
      </c>
      <c r="R793" s="10">
        <v>869</v>
      </c>
      <c r="S793" s="10" t="s">
        <v>285</v>
      </c>
      <c r="T793" s="10">
        <v>9.9000000000000008E-3</v>
      </c>
      <c r="U793" s="10">
        <v>5.1000000000000004E-3</v>
      </c>
      <c r="V793" s="10">
        <v>0.60599999999999998</v>
      </c>
      <c r="W793" s="10">
        <v>10.6</v>
      </c>
      <c r="Y793" s="10">
        <v>1.04E-2</v>
      </c>
      <c r="Z793" s="10">
        <v>5.3E-3</v>
      </c>
      <c r="AA793" s="10">
        <v>0.64800000000000002</v>
      </c>
      <c r="AB793" s="10">
        <v>10.4</v>
      </c>
      <c r="AD793" s="10">
        <v>0.01</v>
      </c>
      <c r="AE793" s="10">
        <v>5.1000000000000004E-3</v>
      </c>
      <c r="AF793" s="10">
        <v>0.62490000000000001</v>
      </c>
      <c r="AG793" s="10">
        <v>10.4</v>
      </c>
      <c r="AI793" s="10">
        <v>869</v>
      </c>
      <c r="AJ793" s="10" t="s">
        <v>285</v>
      </c>
      <c r="AK793" s="10">
        <v>6.0100000000000001E-2</v>
      </c>
      <c r="AL793" s="10">
        <v>1.9800000000000002E-2</v>
      </c>
      <c r="AM793" s="10">
        <v>3.4792999999999998</v>
      </c>
      <c r="AN793" s="10">
        <v>10.5</v>
      </c>
      <c r="AO793" s="10">
        <v>0.95</v>
      </c>
      <c r="AP793" s="10">
        <v>8.5400000000000004E-2</v>
      </c>
      <c r="AQ793" s="10">
        <v>2.81E-2</v>
      </c>
      <c r="AR793" s="10">
        <v>4.9908999999999999</v>
      </c>
      <c r="AS793" s="10">
        <v>10.4</v>
      </c>
      <c r="AT793" s="10">
        <v>0.95</v>
      </c>
      <c r="AU793" s="10">
        <v>7.8399999999999997E-2</v>
      </c>
      <c r="AV793" s="10">
        <v>2.58E-2</v>
      </c>
      <c r="AW793" s="10">
        <v>4.5819000000000001</v>
      </c>
      <c r="AX793" s="10">
        <v>10.4</v>
      </c>
      <c r="AY793" s="10">
        <v>0.95</v>
      </c>
      <c r="AZ793" s="10">
        <v>869</v>
      </c>
      <c r="BA793" s="10" t="s">
        <v>285</v>
      </c>
      <c r="BB793" s="10">
        <v>1.7500000000000002E-2</v>
      </c>
      <c r="BC793" s="10">
        <v>5.1000000000000004E-3</v>
      </c>
      <c r="BD793" s="10">
        <v>1</v>
      </c>
      <c r="BE793" s="10">
        <v>10.5</v>
      </c>
      <c r="BF793" s="10">
        <v>0.96</v>
      </c>
      <c r="BG793" s="10">
        <v>1.7500000000000002E-2</v>
      </c>
      <c r="BH793" s="10">
        <v>5.1000000000000004E-3</v>
      </c>
      <c r="BI793" s="10">
        <v>1</v>
      </c>
      <c r="BJ793" s="10">
        <v>10.5</v>
      </c>
      <c r="BK793" s="10">
        <v>0.96</v>
      </c>
      <c r="BL793" s="10">
        <v>1.7500000000000002E-2</v>
      </c>
      <c r="BM793" s="10">
        <v>5.1000000000000004E-3</v>
      </c>
      <c r="BN793" s="10">
        <v>1</v>
      </c>
      <c r="BO793" s="10">
        <v>10.5</v>
      </c>
      <c r="BP793" s="10">
        <v>0.96</v>
      </c>
      <c r="BQ793" s="10">
        <v>869</v>
      </c>
      <c r="BR793" s="10" t="s">
        <v>285</v>
      </c>
      <c r="BS793" s="10">
        <v>1.7600000000000001E-2</v>
      </c>
      <c r="BT793" s="10">
        <v>4.4000000000000003E-3</v>
      </c>
      <c r="BU793" s="10">
        <v>1</v>
      </c>
      <c r="BV793" s="10">
        <v>10.5</v>
      </c>
      <c r="BW793" s="10">
        <v>0.97</v>
      </c>
      <c r="BX793" s="10">
        <v>1.7600000000000001E-2</v>
      </c>
      <c r="BY793" s="10">
        <v>4.4000000000000003E-3</v>
      </c>
      <c r="BZ793" s="10">
        <v>1</v>
      </c>
      <c r="CA793" s="10">
        <v>10.5</v>
      </c>
      <c r="CB793" s="10">
        <v>0.97</v>
      </c>
      <c r="CC793" s="10">
        <v>1.7600000000000001E-2</v>
      </c>
      <c r="CD793" s="10">
        <v>4.4000000000000003E-3</v>
      </c>
      <c r="CE793" s="10">
        <v>1</v>
      </c>
      <c r="CF793" s="10">
        <v>10.5</v>
      </c>
      <c r="CG793" s="10">
        <v>0.97</v>
      </c>
      <c r="CH793" s="10">
        <v>869</v>
      </c>
      <c r="CI793" s="10" t="s">
        <v>285</v>
      </c>
      <c r="CJ793" s="10">
        <v>1.78E-2</v>
      </c>
      <c r="CK793" s="10">
        <v>4.4999999999999997E-3</v>
      </c>
      <c r="CL793" s="10">
        <v>1</v>
      </c>
      <c r="CM793" s="10">
        <v>10.6</v>
      </c>
      <c r="CN793" s="10">
        <v>0.97</v>
      </c>
      <c r="CO793" s="10">
        <v>1.7600000000000001E-2</v>
      </c>
      <c r="CP793" s="10">
        <v>4.4000000000000003E-3</v>
      </c>
      <c r="CQ793" s="10">
        <v>1</v>
      </c>
      <c r="CR793" s="10">
        <v>10.5</v>
      </c>
      <c r="CS793" s="10">
        <v>0.97</v>
      </c>
      <c r="CT793" s="10">
        <v>1.7600000000000001E-2</v>
      </c>
      <c r="CU793" s="10">
        <v>4.4000000000000003E-3</v>
      </c>
      <c r="CV793" s="10">
        <v>1</v>
      </c>
      <c r="CW793" s="10">
        <v>10.5</v>
      </c>
      <c r="CX793" s="10">
        <v>0.97</v>
      </c>
      <c r="CY793" s="10">
        <v>905</v>
      </c>
      <c r="CZ793" s="10" t="s">
        <v>311</v>
      </c>
      <c r="DA793" s="10">
        <v>1.8200000000000001E-2</v>
      </c>
      <c r="DB793" s="10">
        <v>3.7000000000000002E-3</v>
      </c>
      <c r="DC793" s="10">
        <v>1</v>
      </c>
      <c r="DD793" s="10">
        <v>10.7</v>
      </c>
      <c r="DE793" s="10">
        <v>0.98</v>
      </c>
      <c r="DF793" s="10">
        <v>1.7999999999999999E-2</v>
      </c>
      <c r="DG793" s="10">
        <v>3.7000000000000002E-3</v>
      </c>
      <c r="DH793" s="10">
        <v>1</v>
      </c>
      <c r="DI793" s="10">
        <v>10.6</v>
      </c>
      <c r="DJ793" s="10">
        <v>0.98</v>
      </c>
      <c r="DK793" s="10">
        <v>1.78E-2</v>
      </c>
      <c r="DL793" s="10">
        <v>3.5999999999999999E-3</v>
      </c>
      <c r="DM793" s="10">
        <v>1</v>
      </c>
      <c r="DN793" s="10">
        <v>10.5</v>
      </c>
      <c r="DO793" s="10">
        <v>0.98</v>
      </c>
    </row>
    <row r="794" spans="1:119" x14ac:dyDescent="0.25">
      <c r="A794" s="10">
        <v>870</v>
      </c>
      <c r="B794" s="10" t="s">
        <v>305</v>
      </c>
      <c r="C794" s="10">
        <v>0.02</v>
      </c>
      <c r="D794" s="10">
        <v>0.01</v>
      </c>
      <c r="E794" s="10">
        <v>0.97</v>
      </c>
      <c r="F794" s="10">
        <v>10.5</v>
      </c>
      <c r="G794" s="10">
        <v>0.9</v>
      </c>
      <c r="H794" s="10">
        <v>0.02</v>
      </c>
      <c r="I794" s="10">
        <v>0.01</v>
      </c>
      <c r="J794" s="10">
        <v>0.95</v>
      </c>
      <c r="K794" s="10">
        <v>10.4</v>
      </c>
      <c r="L794" s="10">
        <v>0.9</v>
      </c>
      <c r="M794" s="10">
        <v>0.02</v>
      </c>
      <c r="N794" s="10">
        <v>0.01</v>
      </c>
      <c r="O794" s="10">
        <v>1</v>
      </c>
      <c r="P794" s="10">
        <v>10.4</v>
      </c>
      <c r="Q794" s="10">
        <v>0.9</v>
      </c>
      <c r="R794" s="10">
        <v>870</v>
      </c>
      <c r="S794" s="10" t="s">
        <v>305</v>
      </c>
      <c r="T794" s="10">
        <v>4.9700000000000001E-2</v>
      </c>
      <c r="U794" s="10">
        <v>2.4899999999999999E-2</v>
      </c>
      <c r="V794" s="10">
        <v>3.0301</v>
      </c>
      <c r="W794" s="10">
        <v>10.6</v>
      </c>
      <c r="Y794" s="10">
        <v>5.2200000000000003E-2</v>
      </c>
      <c r="Z794" s="10">
        <v>2.6200000000000001E-2</v>
      </c>
      <c r="AA794" s="10">
        <v>3.2402000000000002</v>
      </c>
      <c r="AB794" s="10">
        <v>10.4</v>
      </c>
      <c r="AD794" s="10">
        <v>5.0299999999999997E-2</v>
      </c>
      <c r="AE794" s="10">
        <v>2.52E-2</v>
      </c>
      <c r="AF794" s="10">
        <v>3.1242999999999999</v>
      </c>
      <c r="AG794" s="10">
        <v>10.4</v>
      </c>
      <c r="AI794" s="10">
        <v>870</v>
      </c>
      <c r="AJ794" s="10" t="s">
        <v>305</v>
      </c>
      <c r="AK794" s="10">
        <v>8.6400000000000005E-2</v>
      </c>
      <c r="AL794" s="10">
        <v>2.8400000000000002E-2</v>
      </c>
      <c r="AM794" s="10">
        <v>5.0007999999999999</v>
      </c>
      <c r="AN794" s="10">
        <v>10.5</v>
      </c>
      <c r="AO794" s="10">
        <v>0.95</v>
      </c>
      <c r="AP794" s="10">
        <v>8.5599999999999996E-2</v>
      </c>
      <c r="AQ794" s="10">
        <v>2.81E-2</v>
      </c>
      <c r="AR794" s="10">
        <v>5.0015000000000001</v>
      </c>
      <c r="AS794" s="10">
        <v>10.4</v>
      </c>
      <c r="AT794" s="10">
        <v>0.95</v>
      </c>
      <c r="AU794" s="10">
        <v>8.5599999999999996E-2</v>
      </c>
      <c r="AV794" s="10">
        <v>2.81E-2</v>
      </c>
      <c r="AW794" s="10">
        <v>5.0015000000000001</v>
      </c>
      <c r="AX794" s="10">
        <v>10.4</v>
      </c>
      <c r="AY794" s="10">
        <v>0.95</v>
      </c>
      <c r="AZ794" s="10">
        <v>870</v>
      </c>
      <c r="BA794" s="10" t="s">
        <v>305</v>
      </c>
      <c r="BB794" s="10">
        <v>8.6400000000000005E-2</v>
      </c>
      <c r="BC794" s="10">
        <v>2.8400000000000002E-2</v>
      </c>
      <c r="BD794" s="10">
        <v>5</v>
      </c>
      <c r="BE794" s="10">
        <v>10.5</v>
      </c>
      <c r="BF794" s="10">
        <v>0.95</v>
      </c>
      <c r="BG794" s="10">
        <v>8.6400000000000005E-2</v>
      </c>
      <c r="BH794" s="10">
        <v>2.8400000000000002E-2</v>
      </c>
      <c r="BI794" s="10">
        <v>5</v>
      </c>
      <c r="BJ794" s="10">
        <v>10.5</v>
      </c>
      <c r="BK794" s="10">
        <v>0.95</v>
      </c>
      <c r="BL794" s="10">
        <v>8.6400000000000005E-2</v>
      </c>
      <c r="BM794" s="10">
        <v>2.8400000000000002E-2</v>
      </c>
      <c r="BN794" s="10">
        <v>5</v>
      </c>
      <c r="BO794" s="10">
        <v>10.5</v>
      </c>
      <c r="BP794" s="10">
        <v>0.95</v>
      </c>
      <c r="BQ794" s="10">
        <v>870</v>
      </c>
      <c r="BR794" s="10" t="s">
        <v>305</v>
      </c>
      <c r="BS794" s="10">
        <v>8.7300000000000003E-2</v>
      </c>
      <c r="BT794" s="10">
        <v>2.5499999999999998E-2</v>
      </c>
      <c r="BU794" s="10">
        <v>5</v>
      </c>
      <c r="BV794" s="10">
        <v>10.5</v>
      </c>
      <c r="BW794" s="10">
        <v>0.96</v>
      </c>
      <c r="BX794" s="10">
        <v>8.7300000000000003E-2</v>
      </c>
      <c r="BY794" s="10">
        <v>2.5499999999999998E-2</v>
      </c>
      <c r="BZ794" s="10">
        <v>5</v>
      </c>
      <c r="CA794" s="10">
        <v>10.5</v>
      </c>
      <c r="CB794" s="10">
        <v>0.96</v>
      </c>
      <c r="CC794" s="10">
        <v>8.7300000000000003E-2</v>
      </c>
      <c r="CD794" s="10">
        <v>2.5499999999999998E-2</v>
      </c>
      <c r="CE794" s="10">
        <v>5</v>
      </c>
      <c r="CF794" s="10">
        <v>10.5</v>
      </c>
      <c r="CG794" s="10">
        <v>0.96</v>
      </c>
      <c r="CH794" s="10">
        <v>870</v>
      </c>
      <c r="CI794" s="10" t="s">
        <v>305</v>
      </c>
      <c r="CJ794" s="10">
        <v>8.8099999999999998E-2</v>
      </c>
      <c r="CK794" s="10">
        <v>2.5700000000000001E-2</v>
      </c>
      <c r="CL794" s="10">
        <v>5</v>
      </c>
      <c r="CM794" s="10">
        <v>10.6</v>
      </c>
      <c r="CN794" s="10">
        <v>0.96</v>
      </c>
      <c r="CO794" s="10">
        <v>8.7300000000000003E-2</v>
      </c>
      <c r="CP794" s="10">
        <v>2.5499999999999998E-2</v>
      </c>
      <c r="CQ794" s="10">
        <v>5</v>
      </c>
      <c r="CR794" s="10">
        <v>10.5</v>
      </c>
      <c r="CS794" s="10">
        <v>0.96</v>
      </c>
      <c r="CT794" s="10">
        <v>8.7300000000000003E-2</v>
      </c>
      <c r="CU794" s="10">
        <v>2.5499999999999998E-2</v>
      </c>
      <c r="CV794" s="10">
        <v>5</v>
      </c>
      <c r="CW794" s="10">
        <v>10.5</v>
      </c>
      <c r="CX794" s="10">
        <v>0.96</v>
      </c>
      <c r="CY794" s="10">
        <v>906</v>
      </c>
      <c r="CZ794" s="10" t="s">
        <v>317</v>
      </c>
      <c r="DA794" s="10">
        <v>0.755</v>
      </c>
      <c r="DB794" s="10">
        <v>0.18920000000000001</v>
      </c>
      <c r="DC794" s="10">
        <v>42</v>
      </c>
      <c r="DD794" s="10">
        <v>10.7</v>
      </c>
      <c r="DE794" s="10">
        <v>0.97</v>
      </c>
      <c r="DF794" s="10">
        <v>0.9083</v>
      </c>
      <c r="DG794" s="10">
        <v>0.2276</v>
      </c>
      <c r="DH794" s="10">
        <v>51</v>
      </c>
      <c r="DI794" s="10">
        <v>10.6</v>
      </c>
      <c r="DJ794" s="10">
        <v>0.97</v>
      </c>
      <c r="DK794" s="10">
        <v>0.9173</v>
      </c>
      <c r="DL794" s="10">
        <v>0.22989999999999999</v>
      </c>
      <c r="DM794" s="10">
        <v>52</v>
      </c>
      <c r="DN794" s="10">
        <v>10.5</v>
      </c>
      <c r="DO794" s="10">
        <v>0.97</v>
      </c>
    </row>
    <row r="795" spans="1:119" x14ac:dyDescent="0.25">
      <c r="A795" s="10">
        <v>871</v>
      </c>
      <c r="B795" s="10" t="s">
        <v>315</v>
      </c>
      <c r="C795" s="10">
        <v>0.97</v>
      </c>
      <c r="D795" s="10">
        <v>0.41</v>
      </c>
      <c r="E795" s="10">
        <v>58.2</v>
      </c>
      <c r="F795" s="10">
        <v>10.5</v>
      </c>
      <c r="G795" s="10">
        <v>0.92</v>
      </c>
      <c r="H795" s="10">
        <v>0.94</v>
      </c>
      <c r="I795" s="10">
        <v>0.4</v>
      </c>
      <c r="J795" s="10">
        <v>57</v>
      </c>
      <c r="K795" s="10">
        <v>10.4</v>
      </c>
      <c r="L795" s="10">
        <v>0.92</v>
      </c>
      <c r="M795" s="10">
        <v>1.02</v>
      </c>
      <c r="N795" s="10">
        <v>0.37</v>
      </c>
      <c r="O795" s="10">
        <v>60</v>
      </c>
      <c r="P795" s="10">
        <v>10.4</v>
      </c>
      <c r="Q795" s="10">
        <v>0.94</v>
      </c>
      <c r="R795" s="10">
        <v>871</v>
      </c>
      <c r="S795" s="10" t="s">
        <v>315</v>
      </c>
      <c r="T795" s="10">
        <v>4.8399999999999999E-2</v>
      </c>
      <c r="U795" s="10">
        <v>2.4299999999999999E-2</v>
      </c>
      <c r="V795" s="10">
        <v>2.9512999999999998</v>
      </c>
      <c r="W795" s="10">
        <v>10.6</v>
      </c>
      <c r="Y795" s="10">
        <v>0.49249999999999999</v>
      </c>
      <c r="Z795" s="10">
        <v>0.2329</v>
      </c>
      <c r="AA795" s="10">
        <v>30.243600000000001</v>
      </c>
      <c r="AB795" s="10">
        <v>10.4</v>
      </c>
      <c r="AD795" s="10">
        <v>0.49990000000000001</v>
      </c>
      <c r="AE795" s="10">
        <v>0.2752</v>
      </c>
      <c r="AF795" s="10">
        <v>31.680599999999998</v>
      </c>
      <c r="AG795" s="10">
        <v>10.4</v>
      </c>
      <c r="AI795" s="10">
        <v>871</v>
      </c>
      <c r="AJ795" s="10" t="s">
        <v>315</v>
      </c>
      <c r="AK795" s="10">
        <v>0.27450000000000002</v>
      </c>
      <c r="AL795" s="10">
        <v>5.57E-2</v>
      </c>
      <c r="AM795" s="10">
        <v>15.4011</v>
      </c>
      <c r="AN795" s="10">
        <v>10.5</v>
      </c>
      <c r="AO795" s="10">
        <v>0.98</v>
      </c>
      <c r="AP795" s="10">
        <v>1.0591999999999999</v>
      </c>
      <c r="AQ795" s="10">
        <v>0.21510000000000001</v>
      </c>
      <c r="AR795" s="10">
        <v>60.000900000000001</v>
      </c>
      <c r="AS795" s="10">
        <v>10.4</v>
      </c>
      <c r="AT795" s="10">
        <v>0.98</v>
      </c>
      <c r="AU795" s="10">
        <v>1.0591999999999999</v>
      </c>
      <c r="AV795" s="10">
        <v>0.21510000000000001</v>
      </c>
      <c r="AW795" s="10">
        <v>60.000799999999998</v>
      </c>
      <c r="AX795" s="10">
        <v>10.4</v>
      </c>
      <c r="AY795" s="10">
        <v>0.98</v>
      </c>
      <c r="AZ795" s="10">
        <v>871</v>
      </c>
      <c r="BA795" s="10" t="s">
        <v>315</v>
      </c>
      <c r="BB795" s="10">
        <v>1.78E-2</v>
      </c>
      <c r="BC795" s="10">
        <v>3.5999999999999999E-3</v>
      </c>
      <c r="BD795" s="10">
        <v>1</v>
      </c>
      <c r="BE795" s="10">
        <v>10.5</v>
      </c>
      <c r="BF795" s="10">
        <v>0.98</v>
      </c>
      <c r="BG795" s="10">
        <v>1.78E-2</v>
      </c>
      <c r="BH795" s="10">
        <v>3.5999999999999999E-3</v>
      </c>
      <c r="BI795" s="10">
        <v>1</v>
      </c>
      <c r="BJ795" s="10">
        <v>10.5</v>
      </c>
      <c r="BK795" s="10">
        <v>0.98</v>
      </c>
      <c r="BL795" s="10">
        <v>1.78E-2</v>
      </c>
      <c r="BM795" s="10">
        <v>3.5999999999999999E-3</v>
      </c>
      <c r="BN795" s="10">
        <v>1</v>
      </c>
      <c r="BO795" s="10">
        <v>10.5</v>
      </c>
      <c r="BP795" s="10">
        <v>0.98</v>
      </c>
      <c r="BQ795" s="10">
        <v>871</v>
      </c>
      <c r="BR795" s="10" t="s">
        <v>315</v>
      </c>
      <c r="BS795" s="10">
        <v>1.7999999999999999E-2</v>
      </c>
      <c r="BT795" s="10">
        <v>2.5999999999999999E-3</v>
      </c>
      <c r="BU795" s="10">
        <v>1</v>
      </c>
      <c r="BV795" s="10">
        <v>10.5</v>
      </c>
      <c r="BW795" s="10">
        <v>0.99</v>
      </c>
      <c r="BX795" s="10">
        <v>1.7999999999999999E-2</v>
      </c>
      <c r="BY795" s="10">
        <v>2.5999999999999999E-3</v>
      </c>
      <c r="BZ795" s="10">
        <v>1</v>
      </c>
      <c r="CA795" s="10">
        <v>10.5</v>
      </c>
      <c r="CB795" s="10">
        <v>0.99</v>
      </c>
      <c r="CC795" s="10">
        <v>1.7999999999999999E-2</v>
      </c>
      <c r="CD795" s="10">
        <v>2.5999999999999999E-3</v>
      </c>
      <c r="CE795" s="10">
        <v>1</v>
      </c>
      <c r="CF795" s="10">
        <v>10.5</v>
      </c>
      <c r="CG795" s="10">
        <v>0.99</v>
      </c>
      <c r="CH795" s="10">
        <v>871</v>
      </c>
      <c r="CI795" s="10" t="s">
        <v>315</v>
      </c>
      <c r="CJ795" s="10">
        <v>1.8200000000000001E-2</v>
      </c>
      <c r="CK795" s="10">
        <v>2.5999999999999999E-3</v>
      </c>
      <c r="CL795" s="10">
        <v>1</v>
      </c>
      <c r="CM795" s="10">
        <v>10.6</v>
      </c>
      <c r="CN795" s="10">
        <v>0.99</v>
      </c>
      <c r="CO795" s="10">
        <v>1.7999999999999999E-2</v>
      </c>
      <c r="CP795" s="10">
        <v>2.5999999999999999E-3</v>
      </c>
      <c r="CQ795" s="10">
        <v>1</v>
      </c>
      <c r="CR795" s="10">
        <v>10.5</v>
      </c>
      <c r="CS795" s="10">
        <v>0.99</v>
      </c>
      <c r="CT795" s="10">
        <v>1.7999999999999999E-2</v>
      </c>
      <c r="CU795" s="10">
        <v>2.5999999999999999E-3</v>
      </c>
      <c r="CV795" s="10">
        <v>1</v>
      </c>
      <c r="CW795" s="10">
        <v>10.5</v>
      </c>
      <c r="CX795" s="10">
        <v>0.99</v>
      </c>
      <c r="CY795" s="10">
        <v>907</v>
      </c>
      <c r="CZ795" s="10" t="s">
        <v>318</v>
      </c>
      <c r="DA795" s="10">
        <v>0.2465</v>
      </c>
      <c r="DB795" s="10">
        <v>8.1000000000000003E-2</v>
      </c>
      <c r="DC795" s="10">
        <v>14</v>
      </c>
      <c r="DD795" s="10">
        <v>10.7</v>
      </c>
      <c r="DE795" s="10">
        <v>0.95</v>
      </c>
      <c r="DF795" s="10">
        <v>0.2616</v>
      </c>
      <c r="DG795" s="10">
        <v>8.5999999999999993E-2</v>
      </c>
      <c r="DH795" s="10">
        <v>15</v>
      </c>
      <c r="DI795" s="10">
        <v>10.6</v>
      </c>
      <c r="DJ795" s="10">
        <v>0.95</v>
      </c>
      <c r="DK795" s="10">
        <v>0.311</v>
      </c>
      <c r="DL795" s="10">
        <v>0.1022</v>
      </c>
      <c r="DM795" s="10">
        <v>18</v>
      </c>
      <c r="DN795" s="10">
        <v>10.5</v>
      </c>
      <c r="DO795" s="10">
        <v>0.95</v>
      </c>
    </row>
    <row r="796" spans="1:119" x14ac:dyDescent="0.25">
      <c r="A796" s="10">
        <v>872</v>
      </c>
      <c r="B796" s="10" t="s">
        <v>289</v>
      </c>
      <c r="C796" s="10">
        <v>0</v>
      </c>
      <c r="D796" s="10">
        <v>0</v>
      </c>
      <c r="E796" s="10">
        <v>0</v>
      </c>
      <c r="F796" s="10">
        <v>10.5</v>
      </c>
      <c r="G796" s="10">
        <v>0</v>
      </c>
      <c r="H796" s="10">
        <v>0</v>
      </c>
      <c r="I796" s="10">
        <v>0</v>
      </c>
      <c r="J796" s="10">
        <v>0</v>
      </c>
      <c r="K796" s="10">
        <v>10.4</v>
      </c>
      <c r="L796" s="10">
        <v>0</v>
      </c>
      <c r="M796" s="10">
        <v>0</v>
      </c>
      <c r="N796" s="10">
        <v>0</v>
      </c>
      <c r="O796" s="10">
        <v>0</v>
      </c>
      <c r="P796" s="10">
        <v>10.4</v>
      </c>
      <c r="Q796" s="10">
        <v>0</v>
      </c>
      <c r="R796" s="10">
        <v>872</v>
      </c>
      <c r="S796" s="10" t="s">
        <v>289</v>
      </c>
      <c r="T796" s="10">
        <v>0</v>
      </c>
      <c r="U796" s="10">
        <v>0</v>
      </c>
      <c r="V796" s="10">
        <v>0</v>
      </c>
      <c r="W796" s="10">
        <v>10.6</v>
      </c>
      <c r="Y796" s="10">
        <v>0</v>
      </c>
      <c r="Z796" s="10">
        <v>0</v>
      </c>
      <c r="AA796" s="10">
        <v>0</v>
      </c>
      <c r="AB796" s="10">
        <v>10.4</v>
      </c>
      <c r="AD796" s="10">
        <v>0</v>
      </c>
      <c r="AE796" s="10">
        <v>0</v>
      </c>
      <c r="AF796" s="10">
        <v>0</v>
      </c>
      <c r="AG796" s="10">
        <v>10.4</v>
      </c>
      <c r="AI796" s="10">
        <v>872</v>
      </c>
      <c r="AJ796" s="10" t="s">
        <v>289</v>
      </c>
      <c r="AK796" s="10">
        <v>0</v>
      </c>
      <c r="AL796" s="10">
        <v>0</v>
      </c>
      <c r="AM796" s="10">
        <v>0</v>
      </c>
      <c r="AN796" s="10">
        <v>10.5</v>
      </c>
      <c r="AO796" s="10">
        <v>0</v>
      </c>
      <c r="AP796" s="10">
        <v>0</v>
      </c>
      <c r="AQ796" s="10">
        <v>0</v>
      </c>
      <c r="AR796" s="10">
        <v>0</v>
      </c>
      <c r="AS796" s="10">
        <v>10.4</v>
      </c>
      <c r="AT796" s="10">
        <v>0</v>
      </c>
      <c r="AU796" s="10">
        <v>0</v>
      </c>
      <c r="AV796" s="10">
        <v>0</v>
      </c>
      <c r="AW796" s="10">
        <v>0</v>
      </c>
      <c r="AX796" s="10">
        <v>10.4</v>
      </c>
      <c r="AY796" s="10">
        <v>0</v>
      </c>
      <c r="AZ796" s="10">
        <v>872</v>
      </c>
      <c r="BA796" s="10" t="s">
        <v>289</v>
      </c>
      <c r="BB796" s="10">
        <v>0</v>
      </c>
      <c r="BC796" s="10">
        <v>0</v>
      </c>
      <c r="BD796" s="10">
        <v>0</v>
      </c>
      <c r="BE796" s="10">
        <v>10.5</v>
      </c>
      <c r="BF796" s="10">
        <v>0</v>
      </c>
      <c r="BG796" s="10">
        <v>0</v>
      </c>
      <c r="BH796" s="10">
        <v>0</v>
      </c>
      <c r="BI796" s="10">
        <v>0</v>
      </c>
      <c r="BJ796" s="10">
        <v>10.5</v>
      </c>
      <c r="BK796" s="10">
        <v>0</v>
      </c>
      <c r="BL796" s="10">
        <v>0</v>
      </c>
      <c r="BM796" s="10">
        <v>0</v>
      </c>
      <c r="BN796" s="10">
        <v>0</v>
      </c>
      <c r="BO796" s="10">
        <v>10.5</v>
      </c>
      <c r="BP796" s="10">
        <v>0</v>
      </c>
      <c r="BQ796" s="10">
        <v>872</v>
      </c>
      <c r="BR796" s="10" t="s">
        <v>289</v>
      </c>
      <c r="BS796" s="10">
        <v>0</v>
      </c>
      <c r="BT796" s="10">
        <v>0</v>
      </c>
      <c r="BU796" s="10">
        <v>0</v>
      </c>
      <c r="BV796" s="10">
        <v>10.5</v>
      </c>
      <c r="BW796" s="10">
        <v>0</v>
      </c>
      <c r="BX796" s="10">
        <v>0</v>
      </c>
      <c r="BY796" s="10">
        <v>0</v>
      </c>
      <c r="BZ796" s="10">
        <v>0</v>
      </c>
      <c r="CA796" s="10">
        <v>10.5</v>
      </c>
      <c r="CB796" s="10">
        <v>0</v>
      </c>
      <c r="CC796" s="10">
        <v>0</v>
      </c>
      <c r="CD796" s="10">
        <v>0</v>
      </c>
      <c r="CE796" s="10">
        <v>0</v>
      </c>
      <c r="CF796" s="10">
        <v>10.5</v>
      </c>
      <c r="CG796" s="10">
        <v>0</v>
      </c>
      <c r="CH796" s="10">
        <v>872</v>
      </c>
      <c r="CI796" s="10" t="s">
        <v>289</v>
      </c>
      <c r="CJ796" s="10">
        <v>0</v>
      </c>
      <c r="CK796" s="10">
        <v>0</v>
      </c>
      <c r="CL796" s="10">
        <v>0</v>
      </c>
      <c r="CM796" s="10">
        <v>10.6</v>
      </c>
      <c r="CN796" s="10">
        <v>0</v>
      </c>
      <c r="CO796" s="10">
        <v>0</v>
      </c>
      <c r="CP796" s="10">
        <v>0</v>
      </c>
      <c r="CQ796" s="10">
        <v>0</v>
      </c>
      <c r="CR796" s="10">
        <v>10.5</v>
      </c>
      <c r="CS796" s="10">
        <v>0</v>
      </c>
      <c r="CT796" s="10">
        <v>0</v>
      </c>
      <c r="CU796" s="10">
        <v>0</v>
      </c>
      <c r="CV796" s="10">
        <v>0</v>
      </c>
      <c r="CW796" s="10">
        <v>10.5</v>
      </c>
      <c r="CX796" s="10">
        <v>0</v>
      </c>
      <c r="CY796" s="10">
        <v>908</v>
      </c>
      <c r="CZ796" s="10" t="s">
        <v>305</v>
      </c>
      <c r="DA796" s="10">
        <v>0</v>
      </c>
      <c r="DB796" s="10">
        <v>0</v>
      </c>
      <c r="DC796" s="10">
        <v>0</v>
      </c>
      <c r="DD796" s="10">
        <v>10.7</v>
      </c>
      <c r="DE796" s="10">
        <v>0</v>
      </c>
      <c r="DF796" s="10">
        <v>0</v>
      </c>
      <c r="DG796" s="10">
        <v>0</v>
      </c>
      <c r="DH796" s="10">
        <v>0</v>
      </c>
      <c r="DI796" s="10">
        <v>10.6</v>
      </c>
      <c r="DJ796" s="10">
        <v>0</v>
      </c>
      <c r="DK796" s="10">
        <v>0</v>
      </c>
      <c r="DL796" s="10">
        <v>0</v>
      </c>
      <c r="DM796" s="10">
        <v>0</v>
      </c>
      <c r="DN796" s="10">
        <v>10.5</v>
      </c>
      <c r="DO796" s="10">
        <v>0</v>
      </c>
    </row>
    <row r="797" spans="1:119" x14ac:dyDescent="0.25">
      <c r="A797" s="10">
        <v>873</v>
      </c>
      <c r="B797" s="10" t="s">
        <v>292</v>
      </c>
      <c r="C797" s="10">
        <v>0</v>
      </c>
      <c r="D797" s="10">
        <v>0</v>
      </c>
      <c r="E797" s="10">
        <v>0</v>
      </c>
      <c r="F797" s="10">
        <v>10.5</v>
      </c>
      <c r="G797" s="10">
        <v>0</v>
      </c>
      <c r="H797" s="10">
        <v>0</v>
      </c>
      <c r="I797" s="10">
        <v>0</v>
      </c>
      <c r="J797" s="10">
        <v>0</v>
      </c>
      <c r="K797" s="10">
        <v>10.5</v>
      </c>
      <c r="L797" s="10">
        <v>0</v>
      </c>
      <c r="M797" s="10">
        <v>0</v>
      </c>
      <c r="N797" s="10">
        <v>0</v>
      </c>
      <c r="O797" s="10">
        <v>0</v>
      </c>
      <c r="P797" s="10">
        <v>10.4</v>
      </c>
      <c r="Q797" s="10">
        <v>0</v>
      </c>
      <c r="R797" s="10">
        <v>873</v>
      </c>
      <c r="S797" s="10" t="s">
        <v>292</v>
      </c>
      <c r="T797" s="10">
        <v>0</v>
      </c>
      <c r="U797" s="10">
        <v>0</v>
      </c>
      <c r="V797" s="10">
        <v>0</v>
      </c>
      <c r="W797" s="10">
        <v>10.6</v>
      </c>
      <c r="Y797" s="10">
        <v>0</v>
      </c>
      <c r="Z797" s="10">
        <v>0</v>
      </c>
      <c r="AA797" s="10">
        <v>0</v>
      </c>
      <c r="AB797" s="10">
        <v>10.5</v>
      </c>
      <c r="AD797" s="10">
        <v>0</v>
      </c>
      <c r="AE797" s="10">
        <v>0</v>
      </c>
      <c r="AF797" s="10">
        <v>0</v>
      </c>
      <c r="AG797" s="10">
        <v>10.4</v>
      </c>
      <c r="AI797" s="10">
        <v>873</v>
      </c>
      <c r="AJ797" s="10" t="s">
        <v>292</v>
      </c>
      <c r="AK797" s="10">
        <v>0</v>
      </c>
      <c r="AL797" s="10">
        <v>0</v>
      </c>
      <c r="AM797" s="10">
        <v>0</v>
      </c>
      <c r="AN797" s="10">
        <v>10.5</v>
      </c>
      <c r="AO797" s="10">
        <v>0</v>
      </c>
      <c r="AP797" s="10">
        <v>0</v>
      </c>
      <c r="AQ797" s="10">
        <v>0</v>
      </c>
      <c r="AR797" s="10">
        <v>0</v>
      </c>
      <c r="AS797" s="10">
        <v>10.5</v>
      </c>
      <c r="AT797" s="10">
        <v>0</v>
      </c>
      <c r="AU797" s="10">
        <v>0</v>
      </c>
      <c r="AV797" s="10">
        <v>0</v>
      </c>
      <c r="AW797" s="10">
        <v>0</v>
      </c>
      <c r="AX797" s="10">
        <v>10.4</v>
      </c>
      <c r="AY797" s="10">
        <v>0</v>
      </c>
      <c r="AZ797" s="10">
        <v>873</v>
      </c>
      <c r="BA797" s="10" t="s">
        <v>292</v>
      </c>
      <c r="BB797" s="10">
        <v>0</v>
      </c>
      <c r="BC797" s="10">
        <v>0</v>
      </c>
      <c r="BD797" s="10">
        <v>0</v>
      </c>
      <c r="BE797" s="10">
        <v>10.5</v>
      </c>
      <c r="BF797" s="10">
        <v>0</v>
      </c>
      <c r="BG797" s="10">
        <v>0</v>
      </c>
      <c r="BH797" s="10">
        <v>0</v>
      </c>
      <c r="BI797" s="10">
        <v>0</v>
      </c>
      <c r="BJ797" s="10">
        <v>10.5</v>
      </c>
      <c r="BK797" s="10">
        <v>0</v>
      </c>
      <c r="BL797" s="10">
        <v>0</v>
      </c>
      <c r="BM797" s="10">
        <v>0</v>
      </c>
      <c r="BN797" s="10">
        <v>0</v>
      </c>
      <c r="BO797" s="10">
        <v>10.5</v>
      </c>
      <c r="BP797" s="10">
        <v>0</v>
      </c>
      <c r="BQ797" s="10">
        <v>873</v>
      </c>
      <c r="BR797" s="10" t="s">
        <v>292</v>
      </c>
      <c r="BS797" s="10">
        <v>0</v>
      </c>
      <c r="BT797" s="10">
        <v>0</v>
      </c>
      <c r="BU797" s="10">
        <v>0</v>
      </c>
      <c r="BV797" s="10">
        <v>10.5</v>
      </c>
      <c r="BW797" s="10">
        <v>0</v>
      </c>
      <c r="BX797" s="10">
        <v>0</v>
      </c>
      <c r="BY797" s="10">
        <v>0</v>
      </c>
      <c r="BZ797" s="10">
        <v>0</v>
      </c>
      <c r="CA797" s="10">
        <v>10.5</v>
      </c>
      <c r="CB797" s="10">
        <v>0</v>
      </c>
      <c r="CC797" s="10">
        <v>0</v>
      </c>
      <c r="CD797" s="10">
        <v>0</v>
      </c>
      <c r="CE797" s="10">
        <v>0</v>
      </c>
      <c r="CF797" s="10">
        <v>10.5</v>
      </c>
      <c r="CG797" s="10">
        <v>0</v>
      </c>
      <c r="CH797" s="10">
        <v>873</v>
      </c>
      <c r="CI797" s="10" t="s">
        <v>292</v>
      </c>
      <c r="CJ797" s="10">
        <v>0</v>
      </c>
      <c r="CK797" s="10">
        <v>0</v>
      </c>
      <c r="CL797" s="10">
        <v>0</v>
      </c>
      <c r="CM797" s="10">
        <v>10.6</v>
      </c>
      <c r="CN797" s="10">
        <v>0</v>
      </c>
      <c r="CO797" s="10">
        <v>0</v>
      </c>
      <c r="CP797" s="10">
        <v>0</v>
      </c>
      <c r="CQ797" s="10">
        <v>0</v>
      </c>
      <c r="CR797" s="10">
        <v>10.5</v>
      </c>
      <c r="CS797" s="10">
        <v>0</v>
      </c>
      <c r="CT797" s="10">
        <v>0</v>
      </c>
      <c r="CU797" s="10">
        <v>0</v>
      </c>
      <c r="CV797" s="10">
        <v>0</v>
      </c>
      <c r="CW797" s="10">
        <v>10.5</v>
      </c>
      <c r="CX797" s="10">
        <v>0</v>
      </c>
      <c r="CY797" s="10">
        <v>909</v>
      </c>
      <c r="CZ797" s="10" t="s">
        <v>315</v>
      </c>
      <c r="DA797" s="10">
        <v>0.17979999999999999</v>
      </c>
      <c r="DB797" s="10">
        <v>4.5100000000000001E-2</v>
      </c>
      <c r="DC797" s="10">
        <v>10</v>
      </c>
      <c r="DD797" s="10">
        <v>10.7</v>
      </c>
      <c r="DE797" s="10">
        <v>0.97</v>
      </c>
      <c r="DF797" s="10">
        <v>0.2137</v>
      </c>
      <c r="DG797" s="10">
        <v>5.3600000000000002E-2</v>
      </c>
      <c r="DH797" s="10">
        <v>12</v>
      </c>
      <c r="DI797" s="10">
        <v>10.6</v>
      </c>
      <c r="DJ797" s="10">
        <v>0.97</v>
      </c>
      <c r="DK797" s="10">
        <v>0.2117</v>
      </c>
      <c r="DL797" s="10">
        <v>5.3100000000000001E-2</v>
      </c>
      <c r="DM797" s="10">
        <v>12</v>
      </c>
      <c r="DN797" s="10">
        <v>10.5</v>
      </c>
      <c r="DO797" s="10">
        <v>0.97</v>
      </c>
    </row>
    <row r="798" spans="1:119" x14ac:dyDescent="0.25">
      <c r="A798" s="10">
        <v>874</v>
      </c>
      <c r="B798" s="10" t="s">
        <v>293</v>
      </c>
      <c r="C798" s="10">
        <v>0</v>
      </c>
      <c r="D798" s="10">
        <v>0</v>
      </c>
      <c r="E798" s="10">
        <v>0</v>
      </c>
      <c r="F798" s="10">
        <v>10.5</v>
      </c>
      <c r="G798" s="10">
        <v>0</v>
      </c>
      <c r="H798" s="10">
        <v>0</v>
      </c>
      <c r="I798" s="10">
        <v>0</v>
      </c>
      <c r="J798" s="10">
        <v>0</v>
      </c>
      <c r="K798" s="10">
        <v>10.5</v>
      </c>
      <c r="L798" s="10">
        <v>0</v>
      </c>
      <c r="M798" s="10">
        <v>0</v>
      </c>
      <c r="N798" s="10">
        <v>0</v>
      </c>
      <c r="O798" s="10">
        <v>0</v>
      </c>
      <c r="P798" s="10">
        <v>10.4</v>
      </c>
      <c r="Q798" s="10">
        <v>0</v>
      </c>
      <c r="R798" s="10">
        <v>874</v>
      </c>
      <c r="S798" s="10" t="s">
        <v>293</v>
      </c>
      <c r="T798" s="10">
        <v>0</v>
      </c>
      <c r="U798" s="10">
        <v>0</v>
      </c>
      <c r="V798" s="10">
        <v>0</v>
      </c>
      <c r="W798" s="10">
        <v>10.6</v>
      </c>
      <c r="Y798" s="10">
        <v>0</v>
      </c>
      <c r="Z798" s="10">
        <v>0</v>
      </c>
      <c r="AA798" s="10">
        <v>0</v>
      </c>
      <c r="AB798" s="10">
        <v>10.5</v>
      </c>
      <c r="AD798" s="10">
        <v>0</v>
      </c>
      <c r="AE798" s="10">
        <v>0</v>
      </c>
      <c r="AF798" s="10">
        <v>0</v>
      </c>
      <c r="AG798" s="10">
        <v>10.4</v>
      </c>
      <c r="AI798" s="10">
        <v>874</v>
      </c>
      <c r="AJ798" s="10" t="s">
        <v>293</v>
      </c>
      <c r="AK798" s="10">
        <v>0</v>
      </c>
      <c r="AL798" s="10">
        <v>0</v>
      </c>
      <c r="AM798" s="10">
        <v>0</v>
      </c>
      <c r="AN798" s="10">
        <v>10.5</v>
      </c>
      <c r="AO798" s="10">
        <v>0</v>
      </c>
      <c r="AP798" s="10">
        <v>0</v>
      </c>
      <c r="AQ798" s="10">
        <v>0</v>
      </c>
      <c r="AR798" s="10">
        <v>0</v>
      </c>
      <c r="AS798" s="10">
        <v>10.5</v>
      </c>
      <c r="AT798" s="10">
        <v>0</v>
      </c>
      <c r="AU798" s="10">
        <v>0</v>
      </c>
      <c r="AV798" s="10">
        <v>0</v>
      </c>
      <c r="AW798" s="10">
        <v>0</v>
      </c>
      <c r="AX798" s="10">
        <v>10.4</v>
      </c>
      <c r="AY798" s="10">
        <v>0</v>
      </c>
      <c r="AZ798" s="10">
        <v>874</v>
      </c>
      <c r="BA798" s="10" t="s">
        <v>293</v>
      </c>
      <c r="BB798" s="10">
        <v>0</v>
      </c>
      <c r="BC798" s="10">
        <v>0</v>
      </c>
      <c r="BD798" s="10">
        <v>0</v>
      </c>
      <c r="BE798" s="10">
        <v>10.5</v>
      </c>
      <c r="BF798" s="10">
        <v>0</v>
      </c>
      <c r="BG798" s="10">
        <v>0</v>
      </c>
      <c r="BH798" s="10">
        <v>0</v>
      </c>
      <c r="BI798" s="10">
        <v>0</v>
      </c>
      <c r="BJ798" s="10">
        <v>10.5</v>
      </c>
      <c r="BK798" s="10">
        <v>0</v>
      </c>
      <c r="BL798" s="10">
        <v>0</v>
      </c>
      <c r="BM798" s="10">
        <v>0</v>
      </c>
      <c r="BN798" s="10">
        <v>0</v>
      </c>
      <c r="BO798" s="10">
        <v>10.5</v>
      </c>
      <c r="BP798" s="10">
        <v>0</v>
      </c>
      <c r="BQ798" s="10">
        <v>874</v>
      </c>
      <c r="BR798" s="10" t="s">
        <v>293</v>
      </c>
      <c r="BS798" s="10">
        <v>0</v>
      </c>
      <c r="BT798" s="10">
        <v>0</v>
      </c>
      <c r="BU798" s="10">
        <v>0</v>
      </c>
      <c r="BV798" s="10">
        <v>10.5</v>
      </c>
      <c r="BW798" s="10">
        <v>0</v>
      </c>
      <c r="BX798" s="10">
        <v>0</v>
      </c>
      <c r="BY798" s="10">
        <v>0</v>
      </c>
      <c r="BZ798" s="10">
        <v>0</v>
      </c>
      <c r="CA798" s="10">
        <v>10.5</v>
      </c>
      <c r="CB798" s="10">
        <v>0</v>
      </c>
      <c r="CC798" s="10">
        <v>0</v>
      </c>
      <c r="CD798" s="10">
        <v>0</v>
      </c>
      <c r="CE798" s="10">
        <v>0</v>
      </c>
      <c r="CF798" s="10">
        <v>10.5</v>
      </c>
      <c r="CG798" s="10">
        <v>0</v>
      </c>
      <c r="CH798" s="10">
        <v>874</v>
      </c>
      <c r="CI798" s="10" t="s">
        <v>293</v>
      </c>
      <c r="CJ798" s="10">
        <v>0</v>
      </c>
      <c r="CK798" s="10">
        <v>0</v>
      </c>
      <c r="CL798" s="10">
        <v>0</v>
      </c>
      <c r="CM798" s="10">
        <v>10.6</v>
      </c>
      <c r="CN798" s="10">
        <v>0</v>
      </c>
      <c r="CO798" s="10">
        <v>0</v>
      </c>
      <c r="CP798" s="10">
        <v>0</v>
      </c>
      <c r="CQ798" s="10">
        <v>0</v>
      </c>
      <c r="CR798" s="10">
        <v>10.5</v>
      </c>
      <c r="CS798" s="10">
        <v>0</v>
      </c>
      <c r="CT798" s="10">
        <v>0</v>
      </c>
      <c r="CU798" s="10">
        <v>0</v>
      </c>
      <c r="CV798" s="10">
        <v>0</v>
      </c>
      <c r="CW798" s="10">
        <v>10.5</v>
      </c>
      <c r="CX798" s="10">
        <v>0</v>
      </c>
      <c r="CY798" s="10">
        <v>910</v>
      </c>
      <c r="CZ798" s="10" t="s">
        <v>290</v>
      </c>
      <c r="DA798" s="10">
        <v>1.83E-2</v>
      </c>
      <c r="DB798" s="10">
        <v>2.5999999999999999E-3</v>
      </c>
      <c r="DC798" s="10">
        <v>1</v>
      </c>
      <c r="DD798" s="10">
        <v>10.7</v>
      </c>
      <c r="DE798" s="10">
        <v>0.99</v>
      </c>
      <c r="DF798" s="10">
        <v>1.8200000000000001E-2</v>
      </c>
      <c r="DG798" s="10">
        <v>2.5999999999999999E-3</v>
      </c>
      <c r="DH798" s="10">
        <v>1</v>
      </c>
      <c r="DI798" s="10">
        <v>10.6</v>
      </c>
      <c r="DJ798" s="10">
        <v>0.99</v>
      </c>
      <c r="DK798" s="10">
        <v>1.7999999999999999E-2</v>
      </c>
      <c r="DL798" s="10">
        <v>2.5999999999999999E-3</v>
      </c>
      <c r="DM798" s="10">
        <v>1</v>
      </c>
      <c r="DN798" s="10">
        <v>10.5</v>
      </c>
      <c r="DO798" s="10">
        <v>0.99</v>
      </c>
    </row>
    <row r="799" spans="1:119" x14ac:dyDescent="0.25">
      <c r="A799" s="10">
        <v>875</v>
      </c>
      <c r="B799" s="10" t="s">
        <v>294</v>
      </c>
      <c r="C799" s="10">
        <v>0.02</v>
      </c>
      <c r="D799" s="10">
        <v>0.01</v>
      </c>
      <c r="E799" s="10">
        <v>0.97</v>
      </c>
      <c r="F799" s="10">
        <v>10.5</v>
      </c>
      <c r="G799" s="10">
        <v>0.9</v>
      </c>
      <c r="H799" s="10">
        <v>0.02</v>
      </c>
      <c r="I799" s="10">
        <v>0.01</v>
      </c>
      <c r="J799" s="10">
        <v>0.95</v>
      </c>
      <c r="K799" s="10">
        <v>10.5</v>
      </c>
      <c r="L799" s="10">
        <v>0.9</v>
      </c>
      <c r="M799" s="10">
        <v>0.02</v>
      </c>
      <c r="N799" s="10">
        <v>0.01</v>
      </c>
      <c r="O799" s="10">
        <v>1</v>
      </c>
      <c r="P799" s="10">
        <v>10.4</v>
      </c>
      <c r="Q799" s="10">
        <v>0.92</v>
      </c>
      <c r="R799" s="10">
        <v>875</v>
      </c>
      <c r="S799" s="10" t="s">
        <v>294</v>
      </c>
      <c r="T799" s="10">
        <v>0.01</v>
      </c>
      <c r="U799" s="10">
        <v>4.7999999999999996E-3</v>
      </c>
      <c r="V799" s="10">
        <v>0.60599999999999998</v>
      </c>
      <c r="W799" s="10">
        <v>10.6</v>
      </c>
      <c r="Y799" s="10">
        <v>1.06E-2</v>
      </c>
      <c r="Z799" s="10">
        <v>5.1000000000000004E-3</v>
      </c>
      <c r="AA799" s="10">
        <v>0.64800000000000002</v>
      </c>
      <c r="AB799" s="10">
        <v>10.5</v>
      </c>
      <c r="AD799" s="10">
        <v>1.04E-2</v>
      </c>
      <c r="AE799" s="10">
        <v>4.4000000000000003E-3</v>
      </c>
      <c r="AF799" s="10">
        <v>0.62490000000000001</v>
      </c>
      <c r="AG799" s="10">
        <v>10.4</v>
      </c>
      <c r="AI799" s="10">
        <v>875</v>
      </c>
      <c r="AJ799" s="10" t="s">
        <v>294</v>
      </c>
      <c r="AK799" s="10">
        <v>1.5599999999999999E-2</v>
      </c>
      <c r="AL799" s="10">
        <v>9.2999999999999992E-3</v>
      </c>
      <c r="AM799" s="10">
        <v>1</v>
      </c>
      <c r="AN799" s="10">
        <v>10.5</v>
      </c>
      <c r="AO799" s="10">
        <v>0.86</v>
      </c>
      <c r="AP799" s="10">
        <v>1.5599999999999999E-2</v>
      </c>
      <c r="AQ799" s="10">
        <v>9.2999999999999992E-3</v>
      </c>
      <c r="AR799" s="10">
        <v>1</v>
      </c>
      <c r="AS799" s="10">
        <v>10.5</v>
      </c>
      <c r="AT799" s="10">
        <v>0.86</v>
      </c>
      <c r="AU799" s="10">
        <v>1.55E-2</v>
      </c>
      <c r="AV799" s="10">
        <v>9.1999999999999998E-3</v>
      </c>
      <c r="AW799" s="10">
        <v>1</v>
      </c>
      <c r="AX799" s="10">
        <v>10.4</v>
      </c>
      <c r="AY799" s="10">
        <v>0.86</v>
      </c>
      <c r="AZ799" s="10">
        <v>875</v>
      </c>
      <c r="BA799" s="10" t="s">
        <v>294</v>
      </c>
      <c r="BB799" s="10">
        <v>1.6500000000000001E-2</v>
      </c>
      <c r="BC799" s="10">
        <v>7.4999999999999997E-3</v>
      </c>
      <c r="BD799" s="10">
        <v>1</v>
      </c>
      <c r="BE799" s="10">
        <v>10.5</v>
      </c>
      <c r="BF799" s="10">
        <v>0.91</v>
      </c>
      <c r="BG799" s="10">
        <v>0.99299999999999999</v>
      </c>
      <c r="BH799" s="10">
        <v>0.45240000000000002</v>
      </c>
      <c r="BI799" s="10">
        <v>60</v>
      </c>
      <c r="BJ799" s="10">
        <v>10.5</v>
      </c>
      <c r="BK799" s="10">
        <v>0.91</v>
      </c>
      <c r="BL799" s="10">
        <v>0.99299999999999999</v>
      </c>
      <c r="BM799" s="10">
        <v>0.45240000000000002</v>
      </c>
      <c r="BN799" s="10">
        <v>60</v>
      </c>
      <c r="BO799" s="10">
        <v>10.5</v>
      </c>
      <c r="BP799" s="10">
        <v>0.91</v>
      </c>
      <c r="BQ799" s="10">
        <v>875</v>
      </c>
      <c r="BR799" s="10" t="s">
        <v>294</v>
      </c>
      <c r="BS799" s="10">
        <v>0.83660000000000001</v>
      </c>
      <c r="BT799" s="10">
        <v>0.35639999999999999</v>
      </c>
      <c r="BU799" s="10">
        <v>50</v>
      </c>
      <c r="BV799" s="10">
        <v>10.5</v>
      </c>
      <c r="BW799" s="10">
        <v>0.92</v>
      </c>
      <c r="BX799" s="10">
        <v>0.83660000000000001</v>
      </c>
      <c r="BY799" s="10">
        <v>0.35639999999999999</v>
      </c>
      <c r="BZ799" s="10">
        <v>50</v>
      </c>
      <c r="CA799" s="10">
        <v>10.5</v>
      </c>
      <c r="CB799" s="10">
        <v>0.92</v>
      </c>
      <c r="CC799" s="10">
        <v>0.83660000000000001</v>
      </c>
      <c r="CD799" s="10">
        <v>0.35639999999999999</v>
      </c>
      <c r="CE799" s="10">
        <v>50</v>
      </c>
      <c r="CF799" s="10">
        <v>10.5</v>
      </c>
      <c r="CG799" s="10">
        <v>0.92</v>
      </c>
      <c r="CH799" s="10">
        <v>875</v>
      </c>
      <c r="CI799" s="10" t="s">
        <v>294</v>
      </c>
      <c r="CJ799" s="10">
        <v>0.1744</v>
      </c>
      <c r="CK799" s="10">
        <v>5.7299999999999997E-2</v>
      </c>
      <c r="CL799" s="10">
        <v>10</v>
      </c>
      <c r="CM799" s="10">
        <v>10.6</v>
      </c>
      <c r="CN799" s="10">
        <v>0.95</v>
      </c>
      <c r="CO799" s="10">
        <v>0.17280000000000001</v>
      </c>
      <c r="CP799" s="10">
        <v>5.6800000000000003E-2</v>
      </c>
      <c r="CQ799" s="10">
        <v>10</v>
      </c>
      <c r="CR799" s="10">
        <v>10.5</v>
      </c>
      <c r="CS799" s="10">
        <v>0.95</v>
      </c>
      <c r="CT799" s="10">
        <v>0.17280000000000001</v>
      </c>
      <c r="CU799" s="10">
        <v>5.6800000000000003E-2</v>
      </c>
      <c r="CV799" s="10">
        <v>10</v>
      </c>
      <c r="CW799" s="10">
        <v>10.5</v>
      </c>
      <c r="CX799" s="10">
        <v>0.95</v>
      </c>
      <c r="CY799" s="10">
        <v>911</v>
      </c>
      <c r="CZ799" s="10" t="s">
        <v>291</v>
      </c>
      <c r="DA799" s="10">
        <v>0</v>
      </c>
      <c r="DB799" s="10">
        <v>0</v>
      </c>
      <c r="DC799" s="10">
        <v>0</v>
      </c>
      <c r="DD799" s="10">
        <v>10.7</v>
      </c>
      <c r="DE799" s="10">
        <v>0</v>
      </c>
      <c r="DF799" s="10">
        <v>0</v>
      </c>
      <c r="DG799" s="10">
        <v>0</v>
      </c>
      <c r="DH799" s="10">
        <v>0</v>
      </c>
      <c r="DI799" s="10">
        <v>10.6</v>
      </c>
      <c r="DJ799" s="10">
        <v>0</v>
      </c>
      <c r="DK799" s="10">
        <v>0</v>
      </c>
      <c r="DL799" s="10">
        <v>0</v>
      </c>
      <c r="DM799" s="10">
        <v>0</v>
      </c>
      <c r="DN799" s="10">
        <v>10.5</v>
      </c>
      <c r="DO799" s="10">
        <v>0</v>
      </c>
    </row>
    <row r="800" spans="1:119" x14ac:dyDescent="0.25">
      <c r="A800" s="10">
        <v>876</v>
      </c>
      <c r="B800" s="10" t="s">
        <v>299</v>
      </c>
      <c r="C800" s="10">
        <v>0.3</v>
      </c>
      <c r="D800" s="10">
        <v>0.12</v>
      </c>
      <c r="E800" s="10">
        <v>17.46</v>
      </c>
      <c r="F800" s="10">
        <v>10.5</v>
      </c>
      <c r="G800" s="10">
        <v>0.93</v>
      </c>
      <c r="H800" s="10">
        <v>0.34</v>
      </c>
      <c r="I800" s="10">
        <v>0.13</v>
      </c>
      <c r="J800" s="10">
        <v>19.95</v>
      </c>
      <c r="K800" s="10">
        <v>10.5</v>
      </c>
      <c r="L800" s="10">
        <v>0.93</v>
      </c>
      <c r="M800" s="10">
        <v>0.34</v>
      </c>
      <c r="N800" s="10">
        <v>0.12</v>
      </c>
      <c r="O800" s="10">
        <v>20</v>
      </c>
      <c r="P800" s="10">
        <v>10.4</v>
      </c>
      <c r="Q800" s="10">
        <v>0.94</v>
      </c>
      <c r="R800" s="10">
        <v>876</v>
      </c>
      <c r="S800" s="10" t="s">
        <v>299</v>
      </c>
      <c r="T800" s="10">
        <v>7.9200000000000007E-2</v>
      </c>
      <c r="U800" s="10">
        <v>4.0599999999999997E-2</v>
      </c>
      <c r="V800" s="10">
        <v>4.8482000000000003</v>
      </c>
      <c r="W800" s="10">
        <v>10.6</v>
      </c>
      <c r="Y800" s="10">
        <v>0.13439999999999999</v>
      </c>
      <c r="Z800" s="10">
        <v>4.4200000000000003E-2</v>
      </c>
      <c r="AA800" s="10">
        <v>7.7763999999999998</v>
      </c>
      <c r="AB800" s="10">
        <v>10.5</v>
      </c>
      <c r="AD800" s="10">
        <v>0.12939999999999999</v>
      </c>
      <c r="AE800" s="10">
        <v>3.8699999999999998E-2</v>
      </c>
      <c r="AF800" s="10">
        <v>7.4984000000000002</v>
      </c>
      <c r="AG800" s="10">
        <v>10.4</v>
      </c>
      <c r="AI800" s="10">
        <v>876</v>
      </c>
      <c r="AJ800" s="10" t="s">
        <v>299</v>
      </c>
      <c r="AK800" s="10">
        <v>0.3528</v>
      </c>
      <c r="AL800" s="10">
        <v>8.8400000000000006E-2</v>
      </c>
      <c r="AM800" s="10">
        <v>19.999300000000002</v>
      </c>
      <c r="AN800" s="10">
        <v>10.5</v>
      </c>
      <c r="AO800" s="10">
        <v>0.97</v>
      </c>
      <c r="AP800" s="10">
        <v>0.3881</v>
      </c>
      <c r="AQ800" s="10">
        <v>9.7299999999999998E-2</v>
      </c>
      <c r="AR800" s="10">
        <v>22.000299999999999</v>
      </c>
      <c r="AS800" s="10">
        <v>10.5</v>
      </c>
      <c r="AT800" s="10">
        <v>0.97</v>
      </c>
      <c r="AU800" s="10">
        <v>0.38440000000000002</v>
      </c>
      <c r="AV800" s="10">
        <v>9.6299999999999997E-2</v>
      </c>
      <c r="AW800" s="10">
        <v>21.999700000000001</v>
      </c>
      <c r="AX800" s="10">
        <v>10.4</v>
      </c>
      <c r="AY800" s="10">
        <v>0.97</v>
      </c>
      <c r="AZ800" s="10">
        <v>876</v>
      </c>
      <c r="BA800" s="10" t="s">
        <v>299</v>
      </c>
      <c r="BB800" s="10">
        <v>0.12479999999999999</v>
      </c>
      <c r="BC800" s="10">
        <v>2.53E-2</v>
      </c>
      <c r="BD800" s="10">
        <v>7</v>
      </c>
      <c r="BE800" s="10">
        <v>10.5</v>
      </c>
      <c r="BF800" s="10">
        <v>0.98</v>
      </c>
      <c r="BG800" s="10">
        <v>0.1961</v>
      </c>
      <c r="BH800" s="10">
        <v>3.9800000000000002E-2</v>
      </c>
      <c r="BI800" s="10">
        <v>11</v>
      </c>
      <c r="BJ800" s="10">
        <v>10.5</v>
      </c>
      <c r="BK800" s="10">
        <v>0.98</v>
      </c>
      <c r="BL800" s="10">
        <v>0.21390000000000001</v>
      </c>
      <c r="BM800" s="10">
        <v>4.3400000000000001E-2</v>
      </c>
      <c r="BN800" s="10">
        <v>12</v>
      </c>
      <c r="BO800" s="10">
        <v>10.5</v>
      </c>
      <c r="BP800" s="10">
        <v>0.98</v>
      </c>
      <c r="BQ800" s="10">
        <v>876</v>
      </c>
      <c r="BR800" s="10" t="s">
        <v>299</v>
      </c>
      <c r="BS800" s="10">
        <v>0.3241</v>
      </c>
      <c r="BT800" s="10">
        <v>4.6199999999999998E-2</v>
      </c>
      <c r="BU800" s="10">
        <v>18</v>
      </c>
      <c r="BV800" s="10">
        <v>10.5</v>
      </c>
      <c r="BW800" s="10">
        <v>0.99</v>
      </c>
      <c r="BX800" s="10">
        <v>0.36009999999999998</v>
      </c>
      <c r="BY800" s="10">
        <v>5.1299999999999998E-2</v>
      </c>
      <c r="BZ800" s="10">
        <v>20</v>
      </c>
      <c r="CA800" s="10">
        <v>10.5</v>
      </c>
      <c r="CB800" s="10">
        <v>0.99</v>
      </c>
      <c r="CC800" s="10">
        <v>0.39610000000000001</v>
      </c>
      <c r="CD800" s="10">
        <v>5.6399999999999999E-2</v>
      </c>
      <c r="CE800" s="10">
        <v>22</v>
      </c>
      <c r="CF800" s="10">
        <v>10.5</v>
      </c>
      <c r="CG800" s="10">
        <v>0.99</v>
      </c>
      <c r="CH800" s="10">
        <v>876</v>
      </c>
      <c r="CI800" s="10" t="s">
        <v>299</v>
      </c>
      <c r="CJ800" s="10">
        <v>0.1454</v>
      </c>
      <c r="CK800" s="10">
        <v>2.07E-2</v>
      </c>
      <c r="CL800" s="10">
        <v>8</v>
      </c>
      <c r="CM800" s="10">
        <v>10.6</v>
      </c>
      <c r="CN800" s="10">
        <v>0.99</v>
      </c>
      <c r="CO800" s="10">
        <v>0.18</v>
      </c>
      <c r="CP800" s="10">
        <v>2.5700000000000001E-2</v>
      </c>
      <c r="CQ800" s="10">
        <v>10</v>
      </c>
      <c r="CR800" s="10">
        <v>10.5</v>
      </c>
      <c r="CS800" s="10">
        <v>0.99</v>
      </c>
      <c r="CT800" s="10">
        <v>0.2341</v>
      </c>
      <c r="CU800" s="10">
        <v>3.3399999999999999E-2</v>
      </c>
      <c r="CV800" s="10">
        <v>13</v>
      </c>
      <c r="CW800" s="10">
        <v>10.5</v>
      </c>
      <c r="CX800" s="10">
        <v>0.99</v>
      </c>
      <c r="CY800" s="10">
        <v>912</v>
      </c>
      <c r="CZ800" s="10" t="s">
        <v>292</v>
      </c>
      <c r="DA800" s="10">
        <v>7.1900000000000006E-2</v>
      </c>
      <c r="DB800" s="10">
        <v>1.7999999999999999E-2</v>
      </c>
      <c r="DC800" s="10">
        <v>4</v>
      </c>
      <c r="DD800" s="10">
        <v>10.7</v>
      </c>
      <c r="DE800" s="10">
        <v>0.97</v>
      </c>
      <c r="DF800" s="10">
        <v>8.8999999999999996E-2</v>
      </c>
      <c r="DG800" s="10">
        <v>2.23E-2</v>
      </c>
      <c r="DH800" s="10">
        <v>5</v>
      </c>
      <c r="DI800" s="10">
        <v>10.6</v>
      </c>
      <c r="DJ800" s="10">
        <v>0.97</v>
      </c>
      <c r="DK800" s="10">
        <v>0.10580000000000001</v>
      </c>
      <c r="DL800" s="10">
        <v>2.6499999999999999E-2</v>
      </c>
      <c r="DM800" s="10">
        <v>6</v>
      </c>
      <c r="DN800" s="10">
        <v>10.5</v>
      </c>
      <c r="DO800" s="10">
        <v>0.97</v>
      </c>
    </row>
    <row r="801" spans="1:119" x14ac:dyDescent="0.25">
      <c r="A801" s="10">
        <v>877</v>
      </c>
      <c r="B801" s="10" t="s">
        <v>137</v>
      </c>
      <c r="C801" s="10">
        <v>0.06</v>
      </c>
      <c r="D801" s="10">
        <v>0.06</v>
      </c>
      <c r="E801" s="10">
        <v>1.32</v>
      </c>
      <c r="F801" s="10">
        <v>36.46</v>
      </c>
      <c r="G801" s="10">
        <v>0.67800000000000005</v>
      </c>
      <c r="H801" s="10">
        <v>0.1</v>
      </c>
      <c r="I801" s="10">
        <v>0.08</v>
      </c>
      <c r="J801" s="10">
        <v>2.08</v>
      </c>
      <c r="K801" s="10">
        <v>36.03</v>
      </c>
      <c r="L801" s="10">
        <v>0.79300000000000004</v>
      </c>
      <c r="M801" s="10">
        <v>0.11</v>
      </c>
      <c r="N801" s="10">
        <v>0.08</v>
      </c>
      <c r="O801" s="10">
        <v>2.17</v>
      </c>
      <c r="P801" s="10">
        <v>35.75</v>
      </c>
      <c r="Q801" s="10">
        <v>0.80100000000000005</v>
      </c>
      <c r="R801" s="10">
        <v>877</v>
      </c>
      <c r="S801" s="10" t="s">
        <v>137</v>
      </c>
      <c r="T801" s="10">
        <v>0.01</v>
      </c>
      <c r="U801" s="10">
        <v>0.04</v>
      </c>
      <c r="V801" s="10">
        <v>0.65759009470928653</v>
      </c>
      <c r="W801" s="10">
        <v>36.200000000000003</v>
      </c>
      <c r="Y801" s="10">
        <v>0.1</v>
      </c>
      <c r="Z801" s="10">
        <v>0.04</v>
      </c>
      <c r="AA801" s="10">
        <v>1.7229849548515406</v>
      </c>
      <c r="AB801" s="10">
        <v>36.090000000000003</v>
      </c>
      <c r="AD801" s="10">
        <v>0.1</v>
      </c>
      <c r="AE801" s="10">
        <v>0.04</v>
      </c>
      <c r="AF801" s="10">
        <v>1.7413197149423723</v>
      </c>
      <c r="AG801" s="10">
        <v>35.71</v>
      </c>
      <c r="AI801" s="10">
        <v>877</v>
      </c>
      <c r="AJ801" s="10" t="s">
        <v>137</v>
      </c>
      <c r="AK801" s="10">
        <v>-9.773490186475603E-2</v>
      </c>
      <c r="AL801" s="10">
        <v>-9.6434777182952874E-2</v>
      </c>
      <c r="AM801" s="10">
        <v>-2.1765178820530386</v>
      </c>
      <c r="AN801" s="10">
        <v>36.421118864515833</v>
      </c>
      <c r="AO801" s="10">
        <v>0.71182548215117625</v>
      </c>
      <c r="AP801" s="10">
        <v>-0.23053268476876479</v>
      </c>
      <c r="AQ801" s="10">
        <v>-0.15949133129547741</v>
      </c>
      <c r="AR801" s="10">
        <v>-4.506678179640355</v>
      </c>
      <c r="AS801" s="10">
        <v>35.912578272892901</v>
      </c>
      <c r="AT801" s="10">
        <v>0.82237282121222621</v>
      </c>
      <c r="AU801" s="10">
        <v>-0.21194470770293147</v>
      </c>
      <c r="AV801" s="10">
        <v>-0.15075286167852608</v>
      </c>
      <c r="AW801" s="10">
        <v>-4.1752898588358764</v>
      </c>
      <c r="AX801" s="10">
        <v>35.964743118949805</v>
      </c>
      <c r="AY801" s="10">
        <v>0.81488881339886832</v>
      </c>
      <c r="AZ801" s="10">
        <v>877</v>
      </c>
      <c r="BA801" s="10" t="s">
        <v>137</v>
      </c>
      <c r="BB801" s="10">
        <v>-6.5889349289578472E-2</v>
      </c>
      <c r="BC801" s="10">
        <v>-8.2075119604632235E-2</v>
      </c>
      <c r="BD801" s="10">
        <v>-1.69889450005637</v>
      </c>
      <c r="BE801" s="10">
        <v>35.768306772601797</v>
      </c>
      <c r="BF801" s="10">
        <v>0.62602229328578285</v>
      </c>
      <c r="BG801" s="10">
        <v>-8.3599038341801338E-2</v>
      </c>
      <c r="BH801" s="10">
        <v>-8.8788611802025588E-2</v>
      </c>
      <c r="BI801" s="10">
        <v>-1.9985278068669485</v>
      </c>
      <c r="BJ801" s="10">
        <v>35.230355958556778</v>
      </c>
      <c r="BK801" s="10">
        <v>0.68550942122749092</v>
      </c>
      <c r="BL801" s="10">
        <v>-6.7215373379658008E-2</v>
      </c>
      <c r="BM801" s="10">
        <v>-8.1560668530191074E-2</v>
      </c>
      <c r="BN801" s="10">
        <v>-1.729188263582538</v>
      </c>
      <c r="BO801" s="10">
        <v>35.287804109443201</v>
      </c>
      <c r="BP801" s="10">
        <v>0.63597650978508913</v>
      </c>
      <c r="BQ801" s="10">
        <v>877</v>
      </c>
      <c r="BR801" s="10" t="s">
        <v>137</v>
      </c>
      <c r="BS801" s="10">
        <v>-7.5999999999999998E-2</v>
      </c>
      <c r="BT801" s="10">
        <v>-8.5999999999999993E-2</v>
      </c>
      <c r="BU801" s="10">
        <v>-1.8257544378308783</v>
      </c>
      <c r="BV801" s="10">
        <v>36.292999999999999</v>
      </c>
      <c r="BW801" s="10">
        <v>0.66219779647171062</v>
      </c>
      <c r="BX801" s="10">
        <v>-0.159</v>
      </c>
      <c r="BY801" s="10">
        <v>-0.124</v>
      </c>
      <c r="BZ801" s="10">
        <v>-3.2920787670846767</v>
      </c>
      <c r="CA801" s="10">
        <v>35.362000000000002</v>
      </c>
      <c r="CB801" s="10">
        <v>0.78855040557685696</v>
      </c>
      <c r="CC801" s="10">
        <v>-0.14099999999999999</v>
      </c>
      <c r="CD801" s="10">
        <v>-0.11700000000000001</v>
      </c>
      <c r="CE801" s="10">
        <v>-2.9573049016735569</v>
      </c>
      <c r="CF801" s="10">
        <v>35.770000000000003</v>
      </c>
      <c r="CG801" s="10">
        <v>0.76956169413009767</v>
      </c>
      <c r="CH801" s="10">
        <v>877</v>
      </c>
      <c r="CI801" s="10" t="s">
        <v>137</v>
      </c>
      <c r="CJ801" s="10">
        <v>-6.2E-2</v>
      </c>
      <c r="CK801" s="10">
        <v>-7.5999999999999998E-2</v>
      </c>
      <c r="CL801" s="10">
        <v>-1.5175109176104566</v>
      </c>
      <c r="CM801" s="10">
        <v>37.316000000000003</v>
      </c>
      <c r="CN801" s="10">
        <v>0.63212672747179388</v>
      </c>
      <c r="CO801" s="10">
        <v>-6.2E-2</v>
      </c>
      <c r="CP801" s="10">
        <v>-7.3999999999999996E-2</v>
      </c>
      <c r="CQ801" s="10">
        <v>-1.5191463589409271</v>
      </c>
      <c r="CR801" s="10">
        <v>36.69</v>
      </c>
      <c r="CS801" s="10">
        <v>0.64221986261040742</v>
      </c>
      <c r="CT801" s="10">
        <v>-6.2E-2</v>
      </c>
      <c r="CU801" s="10">
        <v>-7.4999999999999997E-2</v>
      </c>
      <c r="CV801" s="10">
        <v>-1.5171821303712585</v>
      </c>
      <c r="CW801" s="10">
        <v>37.03</v>
      </c>
      <c r="CX801" s="10">
        <v>0.63714698334221831</v>
      </c>
      <c r="CY801" s="10">
        <v>913</v>
      </c>
      <c r="CZ801" s="10" t="s">
        <v>310</v>
      </c>
      <c r="DA801" s="10">
        <v>0</v>
      </c>
      <c r="DB801" s="10">
        <v>0</v>
      </c>
      <c r="DC801" s="10">
        <v>0</v>
      </c>
      <c r="DD801" s="10">
        <v>10.7</v>
      </c>
      <c r="DE801" s="10">
        <v>0</v>
      </c>
      <c r="DF801" s="10">
        <v>0</v>
      </c>
      <c r="DG801" s="10">
        <v>0</v>
      </c>
      <c r="DH801" s="10">
        <v>0</v>
      </c>
      <c r="DI801" s="10">
        <v>10.6</v>
      </c>
      <c r="DJ801" s="10">
        <v>0</v>
      </c>
      <c r="DK801" s="10">
        <v>0</v>
      </c>
      <c r="DL801" s="10">
        <v>0</v>
      </c>
      <c r="DM801" s="10">
        <v>0</v>
      </c>
      <c r="DN801" s="10">
        <v>10.5</v>
      </c>
      <c r="DO801" s="10">
        <v>0</v>
      </c>
    </row>
    <row r="802" spans="1:119" x14ac:dyDescent="0.25">
      <c r="A802" s="10">
        <v>878</v>
      </c>
      <c r="B802" s="10" t="s">
        <v>8</v>
      </c>
      <c r="C802" s="10">
        <v>0.06</v>
      </c>
      <c r="D802" s="10">
        <v>0.06</v>
      </c>
      <c r="E802" s="10">
        <v>1.32</v>
      </c>
      <c r="F802" s="10">
        <v>36.450000000000003</v>
      </c>
      <c r="G802" s="10">
        <v>0.67800000000000005</v>
      </c>
      <c r="H802" s="10">
        <v>0.1</v>
      </c>
      <c r="I802" s="10">
        <v>0.08</v>
      </c>
      <c r="J802" s="10">
        <v>2.08</v>
      </c>
      <c r="K802" s="10">
        <v>36.01</v>
      </c>
      <c r="L802" s="10">
        <v>0.79300000000000004</v>
      </c>
      <c r="M802" s="10">
        <v>0.11</v>
      </c>
      <c r="N802" s="10">
        <v>0.08</v>
      </c>
      <c r="O802" s="10">
        <v>2.17</v>
      </c>
      <c r="P802" s="10">
        <v>35.729999999999997</v>
      </c>
      <c r="Q802" s="10">
        <v>0.80100000000000005</v>
      </c>
      <c r="R802" s="10">
        <v>878</v>
      </c>
      <c r="S802" s="10" t="s">
        <v>8</v>
      </c>
      <c r="AI802" s="10">
        <v>878</v>
      </c>
      <c r="AJ802" s="10" t="s">
        <v>8</v>
      </c>
      <c r="AK802" s="10">
        <v>9.7734901872528451E-2</v>
      </c>
      <c r="AL802" s="10">
        <v>9.6434777193065035E-2</v>
      </c>
      <c r="AM802" s="10">
        <v>2.1765178822533291</v>
      </c>
      <c r="AN802" s="10">
        <v>36.421118864515833</v>
      </c>
      <c r="AO802" s="10">
        <v>0.71182548214228003</v>
      </c>
      <c r="AP802" s="10">
        <v>0.23053268483220596</v>
      </c>
      <c r="AQ802" s="10">
        <v>0.15949133110851851</v>
      </c>
      <c r="AR802" s="10">
        <v>4.5066781787690404</v>
      </c>
      <c r="AS802" s="10">
        <v>35.912578272892901</v>
      </c>
      <c r="AT802" s="10">
        <v>0.82237282159753433</v>
      </c>
      <c r="AU802" s="10">
        <v>0.2119447077746065</v>
      </c>
      <c r="AV802" s="10">
        <v>0.15075286116293624</v>
      </c>
      <c r="AW802" s="10">
        <v>4.1752898549760769</v>
      </c>
      <c r="AX802" s="10">
        <v>35.964743118949805</v>
      </c>
      <c r="AY802" s="10">
        <v>0.81488881442776062</v>
      </c>
      <c r="AZ802" s="10">
        <v>878</v>
      </c>
      <c r="BA802" s="10" t="s">
        <v>8</v>
      </c>
      <c r="BB802" s="10">
        <v>6.5889349291474664E-2</v>
      </c>
      <c r="BC802" s="10">
        <v>8.2075120603450749E-2</v>
      </c>
      <c r="BD802" s="10">
        <v>1.6988945126477999</v>
      </c>
      <c r="BE802" s="10">
        <v>35.768306772601797</v>
      </c>
      <c r="BF802" s="10">
        <v>0.62602228866400744</v>
      </c>
      <c r="BG802" s="10">
        <v>8.3599038344003229E-2</v>
      </c>
      <c r="BH802" s="10">
        <v>8.8788611909877718E-2</v>
      </c>
      <c r="BI802" s="10">
        <v>1.9985278081785127</v>
      </c>
      <c r="BJ802" s="10">
        <v>35.230355958556778</v>
      </c>
      <c r="BK802" s="10">
        <v>0.68550942079567045</v>
      </c>
      <c r="BL802" s="10">
        <v>6.7215373377509519E-2</v>
      </c>
      <c r="BM802" s="10">
        <v>8.1560668151240009E-2</v>
      </c>
      <c r="BN802" s="10">
        <v>1.7291882587755225</v>
      </c>
      <c r="BO802" s="10">
        <v>35.287804109443201</v>
      </c>
      <c r="BP802" s="10">
        <v>0.63597651153272838</v>
      </c>
      <c r="BQ802" s="10">
        <v>878</v>
      </c>
      <c r="BR802" s="10" t="s">
        <v>8</v>
      </c>
      <c r="BS802" s="10">
        <v>7.5999999999999998E-2</v>
      </c>
      <c r="BT802" s="10">
        <v>8.5999999999999993E-2</v>
      </c>
      <c r="BU802" s="10">
        <v>1.8257544378308783</v>
      </c>
      <c r="BV802" s="10">
        <v>36.292999999999999</v>
      </c>
      <c r="BW802" s="10">
        <v>0.66219779647171062</v>
      </c>
      <c r="BX802" s="10">
        <v>0.159</v>
      </c>
      <c r="BY802" s="10">
        <v>0.124</v>
      </c>
      <c r="BZ802" s="10">
        <v>3.2920787670846767</v>
      </c>
      <c r="CA802" s="10">
        <v>35.362000000000002</v>
      </c>
      <c r="CB802" s="10">
        <v>0.78855040557685696</v>
      </c>
      <c r="CC802" s="10">
        <v>0.14099999999999999</v>
      </c>
      <c r="CD802" s="10">
        <v>0.11700000000000001</v>
      </c>
      <c r="CE802" s="10">
        <v>2.9573049016735569</v>
      </c>
      <c r="CF802" s="10">
        <v>35.770000000000003</v>
      </c>
      <c r="CG802" s="10">
        <v>0.76956169413009767</v>
      </c>
      <c r="CH802" s="10">
        <v>878</v>
      </c>
      <c r="CI802" s="10" t="s">
        <v>8</v>
      </c>
      <c r="CJ802" s="10">
        <v>6.2E-2</v>
      </c>
      <c r="CK802" s="10">
        <v>7.5999999999999998E-2</v>
      </c>
      <c r="CL802" s="10">
        <v>1.5175109176104566</v>
      </c>
      <c r="CM802" s="10">
        <v>37.316000000000003</v>
      </c>
      <c r="CN802" s="10">
        <v>0.63212672747179388</v>
      </c>
      <c r="CO802" s="10">
        <v>6.2E-2</v>
      </c>
      <c r="CP802" s="10">
        <v>7.3999999999999996E-2</v>
      </c>
      <c r="CQ802" s="10">
        <v>1.5191463589409271</v>
      </c>
      <c r="CR802" s="10">
        <v>36.69</v>
      </c>
      <c r="CS802" s="10">
        <v>0.64221986261040742</v>
      </c>
      <c r="CT802" s="10">
        <v>6.2E-2</v>
      </c>
      <c r="CU802" s="10">
        <v>7.4999999999999997E-2</v>
      </c>
      <c r="CV802" s="10">
        <v>1.5171821303712585</v>
      </c>
      <c r="CW802" s="10">
        <v>37.03</v>
      </c>
      <c r="CX802" s="10">
        <v>0.63714698334221831</v>
      </c>
      <c r="CY802" s="10">
        <v>914</v>
      </c>
      <c r="CZ802" s="10" t="s">
        <v>316</v>
      </c>
      <c r="DA802" s="10">
        <v>0.70109999999999995</v>
      </c>
      <c r="DB802" s="10">
        <v>0.1757</v>
      </c>
      <c r="DC802" s="10">
        <v>39</v>
      </c>
      <c r="DD802" s="10">
        <v>10.7</v>
      </c>
      <c r="DE802" s="10">
        <v>0.97</v>
      </c>
      <c r="DF802" s="10">
        <v>0.81920000000000004</v>
      </c>
      <c r="DG802" s="10">
        <v>0.20530000000000001</v>
      </c>
      <c r="DH802" s="10">
        <v>46</v>
      </c>
      <c r="DI802" s="10">
        <v>10.6</v>
      </c>
      <c r="DJ802" s="10">
        <v>0.97</v>
      </c>
      <c r="DK802" s="10">
        <v>0.88200000000000001</v>
      </c>
      <c r="DL802" s="10">
        <v>0.22109999999999999</v>
      </c>
      <c r="DM802" s="10">
        <v>50</v>
      </c>
      <c r="DN802" s="10">
        <v>10.5</v>
      </c>
      <c r="DO802" s="10">
        <v>0.97</v>
      </c>
    </row>
    <row r="803" spans="1:119" x14ac:dyDescent="0.25">
      <c r="A803" s="10">
        <v>879</v>
      </c>
      <c r="B803" s="10" t="s">
        <v>9</v>
      </c>
      <c r="R803" s="10">
        <v>879</v>
      </c>
      <c r="S803" s="10" t="s">
        <v>9</v>
      </c>
      <c r="T803" s="10">
        <v>0.01</v>
      </c>
      <c r="U803" s="10">
        <v>0.04</v>
      </c>
      <c r="V803" s="10">
        <v>0.65759009470928653</v>
      </c>
      <c r="W803" s="10">
        <v>36.200000000000003</v>
      </c>
      <c r="Y803" s="10">
        <v>0.1</v>
      </c>
      <c r="Z803" s="10">
        <v>0.04</v>
      </c>
      <c r="AA803" s="10">
        <v>1.7229849548515406</v>
      </c>
      <c r="AB803" s="10">
        <v>36.090000000000003</v>
      </c>
      <c r="AD803" s="10">
        <v>0.1</v>
      </c>
      <c r="AE803" s="10">
        <v>0.04</v>
      </c>
      <c r="AF803" s="10">
        <v>1.7413197149423723</v>
      </c>
      <c r="AG803" s="10">
        <v>35.71</v>
      </c>
      <c r="AI803" s="10">
        <v>879</v>
      </c>
      <c r="AJ803" s="10" t="s">
        <v>9</v>
      </c>
      <c r="AZ803" s="10">
        <v>879</v>
      </c>
      <c r="BA803" s="10" t="s">
        <v>9</v>
      </c>
      <c r="BQ803" s="10">
        <v>879</v>
      </c>
      <c r="BR803" s="10" t="s">
        <v>9</v>
      </c>
      <c r="CH803" s="10">
        <v>879</v>
      </c>
      <c r="CI803" s="10" t="s">
        <v>9</v>
      </c>
      <c r="CY803" s="10">
        <v>915</v>
      </c>
      <c r="CZ803" s="10" t="s">
        <v>312</v>
      </c>
      <c r="DA803" s="10">
        <v>1.8200000000000001E-2</v>
      </c>
      <c r="DB803" s="10">
        <v>3.7000000000000002E-3</v>
      </c>
      <c r="DC803" s="10">
        <v>1</v>
      </c>
      <c r="DD803" s="10">
        <v>10.7</v>
      </c>
      <c r="DE803" s="10">
        <v>0.98</v>
      </c>
      <c r="DF803" s="10">
        <v>1.7999999999999999E-2</v>
      </c>
      <c r="DG803" s="10">
        <v>3.7000000000000002E-3</v>
      </c>
      <c r="DH803" s="10">
        <v>1</v>
      </c>
      <c r="DI803" s="10">
        <v>10.6</v>
      </c>
      <c r="DJ803" s="10">
        <v>0.98</v>
      </c>
      <c r="DK803" s="10">
        <v>1.78E-2</v>
      </c>
      <c r="DL803" s="10">
        <v>3.5999999999999999E-3</v>
      </c>
      <c r="DM803" s="10">
        <v>1</v>
      </c>
      <c r="DN803" s="10">
        <v>10.5</v>
      </c>
      <c r="DO803" s="10">
        <v>0.98</v>
      </c>
    </row>
    <row r="804" spans="1:119" x14ac:dyDescent="0.25">
      <c r="A804" s="10">
        <v>880</v>
      </c>
      <c r="B804" s="10" t="s">
        <v>10</v>
      </c>
      <c r="C804" s="10">
        <v>0.05</v>
      </c>
      <c r="D804" s="10">
        <v>0.02</v>
      </c>
      <c r="E804" s="10">
        <v>2.91</v>
      </c>
      <c r="F804" s="10">
        <v>10.5</v>
      </c>
      <c r="G804" s="10">
        <v>0.93</v>
      </c>
      <c r="H804" s="10">
        <v>0.09</v>
      </c>
      <c r="I804" s="10">
        <v>0.04</v>
      </c>
      <c r="J804" s="10">
        <v>5.7</v>
      </c>
      <c r="K804" s="10">
        <v>10.3</v>
      </c>
      <c r="L804" s="10">
        <v>0.93</v>
      </c>
      <c r="M804" s="10">
        <v>0.1</v>
      </c>
      <c r="N804" s="10">
        <v>0.04</v>
      </c>
      <c r="O804" s="10">
        <v>6</v>
      </c>
      <c r="P804" s="10">
        <v>10.5</v>
      </c>
      <c r="Q804" s="10">
        <v>0.93</v>
      </c>
      <c r="R804" s="10">
        <v>880</v>
      </c>
      <c r="S804" s="10" t="s">
        <v>10</v>
      </c>
      <c r="AI804" s="10">
        <v>880</v>
      </c>
      <c r="AJ804" s="10" t="s">
        <v>10</v>
      </c>
      <c r="AK804" s="10">
        <v>8.6927039766872355E-2</v>
      </c>
      <c r="AL804" s="10">
        <v>4.2431260978557789E-2</v>
      </c>
      <c r="AM804" s="10">
        <v>0</v>
      </c>
      <c r="AN804" s="10">
        <v>10.5</v>
      </c>
      <c r="AO804" s="10">
        <v>0</v>
      </c>
      <c r="AP804" s="10">
        <v>0.21996755721838429</v>
      </c>
      <c r="AQ804" s="10">
        <v>0.10638080549937541</v>
      </c>
      <c r="AR804" s="10">
        <v>0</v>
      </c>
      <c r="AS804" s="10">
        <v>10.5</v>
      </c>
      <c r="AT804" s="10">
        <v>0</v>
      </c>
      <c r="AU804" s="10">
        <v>0.20136002100479305</v>
      </c>
      <c r="AV804" s="10">
        <v>9.7606308571235312E-2</v>
      </c>
      <c r="AW804" s="10">
        <v>0</v>
      </c>
      <c r="AX804" s="10">
        <v>10.5</v>
      </c>
      <c r="AY804" s="10">
        <v>0</v>
      </c>
      <c r="AZ804" s="10">
        <v>880</v>
      </c>
      <c r="BA804" s="10" t="s">
        <v>10</v>
      </c>
      <c r="BB804" s="10">
        <v>5.5470779823832354E-2</v>
      </c>
      <c r="BC804" s="10">
        <v>3.0046673191614505E-2</v>
      </c>
      <c r="BD804" s="10">
        <v>3.47</v>
      </c>
      <c r="BE804" s="10">
        <v>10.5</v>
      </c>
      <c r="BF804" s="10">
        <v>0.95</v>
      </c>
      <c r="BG804" s="10">
        <v>7.3487875495455254E-2</v>
      </c>
      <c r="BH804" s="10">
        <v>3.8274936657391484E-2</v>
      </c>
      <c r="BI804" s="10">
        <v>4.59</v>
      </c>
      <c r="BJ804" s="10">
        <v>10.4</v>
      </c>
      <c r="BK804" s="10">
        <v>0.95</v>
      </c>
      <c r="BL804" s="10">
        <v>5.707433176303342E-2</v>
      </c>
      <c r="BM804" s="10">
        <v>3.0915263046222816E-2</v>
      </c>
      <c r="BN804" s="10">
        <v>3.57</v>
      </c>
      <c r="BO804" s="10">
        <v>10.5</v>
      </c>
      <c r="BP804" s="10">
        <v>0.95</v>
      </c>
      <c r="BQ804" s="10">
        <v>880</v>
      </c>
      <c r="BR804" s="10" t="s">
        <v>10</v>
      </c>
      <c r="BS804" s="10">
        <v>6.5000000000000002E-2</v>
      </c>
      <c r="BT804" s="10">
        <v>3.2000000000000001E-2</v>
      </c>
      <c r="BU804" s="10">
        <v>3.9836999999999998</v>
      </c>
      <c r="BV804" s="10">
        <v>10.5</v>
      </c>
      <c r="BW804" s="10">
        <v>0.89700000000000002</v>
      </c>
      <c r="BX804" s="10">
        <v>0.14799999999999999</v>
      </c>
      <c r="BY804" s="10">
        <v>7.2999999999999995E-2</v>
      </c>
      <c r="BZ804" s="10">
        <v>8.9884000000000004</v>
      </c>
      <c r="CA804" s="10">
        <v>10.6</v>
      </c>
      <c r="CB804" s="10">
        <v>0.89700000000000002</v>
      </c>
      <c r="CC804" s="10">
        <v>0.13</v>
      </c>
      <c r="CD804" s="10">
        <v>6.5000000000000002E-2</v>
      </c>
      <c r="CE804" s="10">
        <v>7.9919000000000002</v>
      </c>
      <c r="CF804" s="10">
        <v>10.5</v>
      </c>
      <c r="CG804" s="10">
        <v>0.89400000000000002</v>
      </c>
      <c r="CH804" s="10">
        <v>880</v>
      </c>
      <c r="CI804" s="10" t="s">
        <v>10</v>
      </c>
      <c r="CJ804" s="10">
        <v>5.0999999999999997E-2</v>
      </c>
      <c r="CK804" s="10">
        <v>0.02</v>
      </c>
      <c r="CL804" s="10">
        <v>3.0122</v>
      </c>
      <c r="CM804" s="10">
        <v>10.5</v>
      </c>
      <c r="CN804" s="10">
        <v>0.93100000000000005</v>
      </c>
      <c r="CO804" s="10">
        <v>5.0999999999999997E-2</v>
      </c>
      <c r="CP804" s="10">
        <v>0.02</v>
      </c>
      <c r="CQ804" s="10">
        <v>3.0122</v>
      </c>
      <c r="CR804" s="10">
        <v>10.5</v>
      </c>
      <c r="CS804" s="10">
        <v>0.93100000000000005</v>
      </c>
      <c r="CT804" s="10">
        <v>5.0999999999999997E-2</v>
      </c>
      <c r="CU804" s="10">
        <v>0.02</v>
      </c>
      <c r="CV804" s="10">
        <v>3.0122</v>
      </c>
      <c r="CW804" s="10">
        <v>10.5</v>
      </c>
      <c r="CX804" s="10">
        <v>0.93100000000000005</v>
      </c>
      <c r="CY804" s="10">
        <v>916</v>
      </c>
      <c r="CZ804" s="10" t="s">
        <v>313</v>
      </c>
      <c r="DA804" s="10">
        <v>0.1079</v>
      </c>
      <c r="DB804" s="10">
        <v>2.7E-2</v>
      </c>
      <c r="DC804" s="10">
        <v>6</v>
      </c>
      <c r="DD804" s="10">
        <v>10.7</v>
      </c>
      <c r="DE804" s="10">
        <v>0.97</v>
      </c>
      <c r="DF804" s="10">
        <v>0.14249999999999999</v>
      </c>
      <c r="DG804" s="10">
        <v>3.5700000000000003E-2</v>
      </c>
      <c r="DH804" s="10">
        <v>8</v>
      </c>
      <c r="DI804" s="10">
        <v>10.6</v>
      </c>
      <c r="DJ804" s="10">
        <v>0.97</v>
      </c>
      <c r="DK804" s="10">
        <v>0.1411</v>
      </c>
      <c r="DL804" s="10">
        <v>3.5400000000000001E-2</v>
      </c>
      <c r="DM804" s="10">
        <v>8</v>
      </c>
      <c r="DN804" s="10">
        <v>10.5</v>
      </c>
      <c r="DO804" s="10">
        <v>0.97</v>
      </c>
    </row>
    <row r="805" spans="1:119" x14ac:dyDescent="0.25">
      <c r="A805" s="10">
        <v>881</v>
      </c>
      <c r="B805" s="10" t="s">
        <v>11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881</v>
      </c>
      <c r="S805" s="10" t="s">
        <v>11</v>
      </c>
      <c r="T805" s="10">
        <v>6.4224443944653972E-2</v>
      </c>
      <c r="U805" s="10">
        <v>3.1105317873315486E-2</v>
      </c>
      <c r="V805" s="10">
        <v>4</v>
      </c>
      <c r="W805" s="10">
        <v>10.3</v>
      </c>
      <c r="Y805" s="10">
        <v>3.2112221972326986E-2</v>
      </c>
      <c r="Z805" s="10">
        <v>1.5552658936657741E-2</v>
      </c>
      <c r="AA805" s="10">
        <v>2</v>
      </c>
      <c r="AB805" s="10">
        <v>10.3</v>
      </c>
      <c r="AD805" s="10">
        <v>3.2112221972326986E-2</v>
      </c>
      <c r="AE805" s="10">
        <v>1.5552658936657741E-2</v>
      </c>
      <c r="AF805" s="10">
        <v>2</v>
      </c>
      <c r="AG805" s="10">
        <v>10.3</v>
      </c>
      <c r="AI805" s="10">
        <v>881</v>
      </c>
      <c r="AJ805" s="10" t="s">
        <v>11</v>
      </c>
      <c r="AZ805" s="10">
        <v>881</v>
      </c>
      <c r="BA805" s="10" t="s">
        <v>11</v>
      </c>
      <c r="BQ805" s="10">
        <v>881</v>
      </c>
      <c r="BR805" s="10" t="s">
        <v>11</v>
      </c>
      <c r="CH805" s="10">
        <v>881</v>
      </c>
      <c r="CI805" s="10" t="s">
        <v>11</v>
      </c>
      <c r="CY805" s="10">
        <v>917</v>
      </c>
      <c r="CZ805" s="10" t="s">
        <v>151</v>
      </c>
      <c r="DA805" s="10">
        <v>0.18099999999999999</v>
      </c>
      <c r="DB805" s="10">
        <v>9.2999999999999999E-2</v>
      </c>
      <c r="DC805" s="10">
        <v>3.2707215277112858</v>
      </c>
      <c r="DD805" s="10">
        <v>35.920999999999999</v>
      </c>
      <c r="DE805" s="10">
        <v>0.88945905269639547</v>
      </c>
      <c r="DF805" s="10">
        <v>0.40500000000000003</v>
      </c>
      <c r="DG805" s="10">
        <v>0.16900000000000001</v>
      </c>
      <c r="DH805" s="10">
        <v>7.2229882002090973</v>
      </c>
      <c r="DI805" s="10">
        <v>35.078000000000003</v>
      </c>
      <c r="DJ805" s="10">
        <v>0.92287454374293321</v>
      </c>
      <c r="DK805" s="10">
        <v>0.33500000000000002</v>
      </c>
      <c r="DL805" s="10">
        <v>0.14499999999999999</v>
      </c>
      <c r="DM805" s="10">
        <v>6.0375460393678759</v>
      </c>
      <c r="DN805" s="10">
        <v>34.906999999999996</v>
      </c>
      <c r="DO805" s="10">
        <v>0.91772211680731464</v>
      </c>
    </row>
    <row r="806" spans="1:119" x14ac:dyDescent="0.25">
      <c r="A806" s="10">
        <v>882</v>
      </c>
      <c r="B806" s="10" t="s">
        <v>285</v>
      </c>
      <c r="C806" s="10">
        <v>0</v>
      </c>
      <c r="D806" s="10">
        <v>0</v>
      </c>
      <c r="E806" s="10">
        <v>0</v>
      </c>
      <c r="F806" s="10">
        <v>10.5</v>
      </c>
      <c r="G806" s="10">
        <v>0</v>
      </c>
      <c r="H806" s="10">
        <v>0</v>
      </c>
      <c r="I806" s="10">
        <v>0</v>
      </c>
      <c r="J806" s="10">
        <v>0</v>
      </c>
      <c r="K806" s="10">
        <v>10.3</v>
      </c>
      <c r="L806" s="10">
        <v>0</v>
      </c>
      <c r="M806" s="10">
        <v>0</v>
      </c>
      <c r="N806" s="10">
        <v>0</v>
      </c>
      <c r="O806" s="10">
        <v>0</v>
      </c>
      <c r="P806" s="10">
        <v>10.5</v>
      </c>
      <c r="Q806" s="10">
        <v>0</v>
      </c>
      <c r="R806" s="10">
        <v>882</v>
      </c>
      <c r="S806" s="10" t="s">
        <v>285</v>
      </c>
      <c r="T806" s="10">
        <v>0</v>
      </c>
      <c r="U806" s="10">
        <v>0</v>
      </c>
      <c r="V806" s="10">
        <v>0</v>
      </c>
      <c r="W806" s="10">
        <v>10.3</v>
      </c>
      <c r="Y806" s="10">
        <v>0</v>
      </c>
      <c r="Z806" s="10">
        <v>0</v>
      </c>
      <c r="AA806" s="10">
        <v>0</v>
      </c>
      <c r="AB806" s="10">
        <v>10.3</v>
      </c>
      <c r="AD806" s="10">
        <v>0</v>
      </c>
      <c r="AE806" s="10">
        <v>0</v>
      </c>
      <c r="AF806" s="10">
        <v>0</v>
      </c>
      <c r="AG806" s="10">
        <v>10.3</v>
      </c>
      <c r="AI806" s="10">
        <v>882</v>
      </c>
      <c r="AJ806" s="10" t="s">
        <v>285</v>
      </c>
      <c r="AK806" s="10">
        <v>0</v>
      </c>
      <c r="AL806" s="10">
        <v>0</v>
      </c>
      <c r="AM806" s="10">
        <v>0</v>
      </c>
      <c r="AN806" s="10">
        <v>10.5</v>
      </c>
      <c r="AO806" s="10">
        <v>0</v>
      </c>
      <c r="AP806" s="10">
        <v>0</v>
      </c>
      <c r="AQ806" s="10">
        <v>0</v>
      </c>
      <c r="AR806" s="10">
        <v>0</v>
      </c>
      <c r="AS806" s="10">
        <v>10.5</v>
      </c>
      <c r="AT806" s="10">
        <v>0</v>
      </c>
      <c r="AU806" s="10">
        <v>0</v>
      </c>
      <c r="AV806" s="10">
        <v>0</v>
      </c>
      <c r="AW806" s="10">
        <v>0</v>
      </c>
      <c r="AX806" s="10">
        <v>10.5</v>
      </c>
      <c r="AY806" s="10">
        <v>0</v>
      </c>
      <c r="AZ806" s="10">
        <v>882</v>
      </c>
      <c r="BA806" s="10" t="s">
        <v>285</v>
      </c>
      <c r="BB806" s="10">
        <v>0</v>
      </c>
      <c r="BC806" s="10">
        <v>0</v>
      </c>
      <c r="BD806" s="10">
        <v>0</v>
      </c>
      <c r="BE806" s="10">
        <v>10.5</v>
      </c>
      <c r="BF806" s="10">
        <v>0</v>
      </c>
      <c r="BG806" s="10">
        <v>0</v>
      </c>
      <c r="BH806" s="10">
        <v>0</v>
      </c>
      <c r="BI806" s="10">
        <v>0</v>
      </c>
      <c r="BJ806" s="10">
        <v>10.4</v>
      </c>
      <c r="BK806" s="10">
        <v>0</v>
      </c>
      <c r="BL806" s="10">
        <v>0</v>
      </c>
      <c r="BM806" s="10">
        <v>0</v>
      </c>
      <c r="BN806" s="10">
        <v>0</v>
      </c>
      <c r="BO806" s="10">
        <v>10.5</v>
      </c>
      <c r="BP806" s="10">
        <v>0</v>
      </c>
      <c r="BQ806" s="10">
        <v>882</v>
      </c>
      <c r="BR806" s="10" t="s">
        <v>285</v>
      </c>
      <c r="BS806" s="10">
        <v>0</v>
      </c>
      <c r="BT806" s="10">
        <v>0</v>
      </c>
      <c r="BU806" s="10">
        <v>0</v>
      </c>
      <c r="BV806" s="10">
        <v>10.5</v>
      </c>
      <c r="BW806" s="10">
        <v>0</v>
      </c>
      <c r="BX806" s="10">
        <v>0</v>
      </c>
      <c r="BY806" s="10">
        <v>0</v>
      </c>
      <c r="BZ806" s="10">
        <v>0</v>
      </c>
      <c r="CA806" s="10">
        <v>10.6</v>
      </c>
      <c r="CB806" s="10">
        <v>0</v>
      </c>
      <c r="CC806" s="10">
        <v>0</v>
      </c>
      <c r="CD806" s="10">
        <v>0</v>
      </c>
      <c r="CE806" s="10">
        <v>0</v>
      </c>
      <c r="CF806" s="10">
        <v>10.5</v>
      </c>
      <c r="CG806" s="10">
        <v>0</v>
      </c>
      <c r="CH806" s="10">
        <v>882</v>
      </c>
      <c r="CI806" s="10" t="s">
        <v>285</v>
      </c>
      <c r="CJ806" s="10">
        <v>0</v>
      </c>
      <c r="CK806" s="10">
        <v>0</v>
      </c>
      <c r="CL806" s="10">
        <v>0</v>
      </c>
      <c r="CM806" s="10">
        <v>10.5</v>
      </c>
      <c r="CN806" s="10">
        <v>0</v>
      </c>
      <c r="CO806" s="10">
        <v>0</v>
      </c>
      <c r="CP806" s="10">
        <v>0</v>
      </c>
      <c r="CQ806" s="10">
        <v>0</v>
      </c>
      <c r="CR806" s="10">
        <v>10.5</v>
      </c>
      <c r="CS806" s="10">
        <v>0</v>
      </c>
      <c r="CT806" s="10">
        <v>0</v>
      </c>
      <c r="CU806" s="10">
        <v>0</v>
      </c>
      <c r="CV806" s="10">
        <v>0</v>
      </c>
      <c r="CW806" s="10">
        <v>10.5</v>
      </c>
      <c r="CX806" s="10">
        <v>0</v>
      </c>
      <c r="CY806" s="10">
        <v>918</v>
      </c>
      <c r="CZ806" s="10" t="s">
        <v>152</v>
      </c>
      <c r="DA806" s="10">
        <v>-2.556</v>
      </c>
      <c r="DB806" s="10">
        <v>-0.96899999999999997</v>
      </c>
      <c r="DC806" s="10">
        <v>-43.935159235255099</v>
      </c>
      <c r="DD806" s="10">
        <v>35.920999999999999</v>
      </c>
      <c r="DE806" s="10">
        <v>0.9350602579121422</v>
      </c>
      <c r="DF806" s="10">
        <v>-3.6190000000000002</v>
      </c>
      <c r="DG806" s="10">
        <v>-1.3380000000000001</v>
      </c>
      <c r="DH806" s="10">
        <v>-63.505896385132274</v>
      </c>
      <c r="DI806" s="10">
        <v>35.078000000000003</v>
      </c>
      <c r="DJ806" s="10">
        <v>0.93794869076146858</v>
      </c>
      <c r="DK806" s="10">
        <v>-3.9119999999999999</v>
      </c>
      <c r="DL806" s="10">
        <v>-1.417</v>
      </c>
      <c r="DM806" s="10">
        <v>-68.817020416724532</v>
      </c>
      <c r="DN806" s="10">
        <v>34.906999999999996</v>
      </c>
      <c r="DO806" s="10">
        <v>0.94022074191433058</v>
      </c>
    </row>
    <row r="807" spans="1:119" x14ac:dyDescent="0.25">
      <c r="A807" s="10">
        <v>883</v>
      </c>
      <c r="B807" s="10" t="s">
        <v>305</v>
      </c>
      <c r="C807" s="10">
        <v>0</v>
      </c>
      <c r="D807" s="10">
        <v>0</v>
      </c>
      <c r="E807" s="10">
        <v>0</v>
      </c>
      <c r="F807" s="10">
        <v>10.5</v>
      </c>
      <c r="G807" s="10">
        <v>0</v>
      </c>
      <c r="H807" s="10">
        <v>0</v>
      </c>
      <c r="I807" s="10">
        <v>0</v>
      </c>
      <c r="J807" s="10">
        <v>0</v>
      </c>
      <c r="K807" s="10">
        <v>10.3</v>
      </c>
      <c r="L807" s="10">
        <v>0</v>
      </c>
      <c r="M807" s="10">
        <v>0</v>
      </c>
      <c r="N807" s="10">
        <v>0</v>
      </c>
      <c r="O807" s="10">
        <v>0</v>
      </c>
      <c r="P807" s="10">
        <v>10.5</v>
      </c>
      <c r="Q807" s="10">
        <v>0</v>
      </c>
      <c r="R807" s="10">
        <v>883</v>
      </c>
      <c r="S807" s="10" t="s">
        <v>305</v>
      </c>
      <c r="T807" s="10">
        <v>0</v>
      </c>
      <c r="U807" s="10">
        <v>0</v>
      </c>
      <c r="V807" s="10">
        <v>0</v>
      </c>
      <c r="W807" s="10">
        <v>10.3</v>
      </c>
      <c r="Y807" s="10">
        <v>0</v>
      </c>
      <c r="Z807" s="10">
        <v>0</v>
      </c>
      <c r="AA807" s="10">
        <v>0</v>
      </c>
      <c r="AB807" s="10">
        <v>10.3</v>
      </c>
      <c r="AD807" s="10">
        <v>0</v>
      </c>
      <c r="AE807" s="10">
        <v>0</v>
      </c>
      <c r="AF807" s="10">
        <v>0</v>
      </c>
      <c r="AG807" s="10">
        <v>10.3</v>
      </c>
      <c r="AI807" s="10">
        <v>883</v>
      </c>
      <c r="AJ807" s="10" t="s">
        <v>305</v>
      </c>
      <c r="AK807" s="10">
        <v>0</v>
      </c>
      <c r="AL807" s="10">
        <v>0</v>
      </c>
      <c r="AM807" s="10">
        <v>0</v>
      </c>
      <c r="AN807" s="10">
        <v>10.5</v>
      </c>
      <c r="AO807" s="10">
        <v>0</v>
      </c>
      <c r="AP807" s="10">
        <v>0</v>
      </c>
      <c r="AQ807" s="10">
        <v>0</v>
      </c>
      <c r="AR807" s="10">
        <v>0</v>
      </c>
      <c r="AS807" s="10">
        <v>10.5</v>
      </c>
      <c r="AT807" s="10">
        <v>0</v>
      </c>
      <c r="AU807" s="10">
        <v>0</v>
      </c>
      <c r="AV807" s="10">
        <v>0</v>
      </c>
      <c r="AW807" s="10">
        <v>0</v>
      </c>
      <c r="AX807" s="10">
        <v>10.5</v>
      </c>
      <c r="AY807" s="10">
        <v>0</v>
      </c>
      <c r="AZ807" s="10">
        <v>883</v>
      </c>
      <c r="BA807" s="10" t="s">
        <v>305</v>
      </c>
      <c r="BB807" s="10">
        <v>0</v>
      </c>
      <c r="BC807" s="10">
        <v>0</v>
      </c>
      <c r="BD807" s="10">
        <v>0</v>
      </c>
      <c r="BE807" s="10">
        <v>10.5</v>
      </c>
      <c r="BF807" s="10">
        <v>0</v>
      </c>
      <c r="BG807" s="10">
        <v>0</v>
      </c>
      <c r="BH807" s="10">
        <v>0</v>
      </c>
      <c r="BI807" s="10">
        <v>0</v>
      </c>
      <c r="BJ807" s="10">
        <v>10.4</v>
      </c>
      <c r="BK807" s="10">
        <v>0</v>
      </c>
      <c r="BL807" s="10">
        <v>0</v>
      </c>
      <c r="BM807" s="10">
        <v>0</v>
      </c>
      <c r="BN807" s="10">
        <v>0</v>
      </c>
      <c r="BO807" s="10">
        <v>10.5</v>
      </c>
      <c r="BP807" s="10">
        <v>0</v>
      </c>
      <c r="BQ807" s="10">
        <v>883</v>
      </c>
      <c r="BR807" s="10" t="s">
        <v>305</v>
      </c>
      <c r="BS807" s="10">
        <v>0</v>
      </c>
      <c r="BT807" s="10">
        <v>0</v>
      </c>
      <c r="BU807" s="10">
        <v>0</v>
      </c>
      <c r="BV807" s="10">
        <v>10.5</v>
      </c>
      <c r="BW807" s="10">
        <v>0</v>
      </c>
      <c r="BX807" s="10">
        <v>0</v>
      </c>
      <c r="BY807" s="10">
        <v>0</v>
      </c>
      <c r="BZ807" s="10">
        <v>0</v>
      </c>
      <c r="CA807" s="10">
        <v>10.6</v>
      </c>
      <c r="CB807" s="10">
        <v>0</v>
      </c>
      <c r="CC807" s="10">
        <v>0</v>
      </c>
      <c r="CD807" s="10">
        <v>0</v>
      </c>
      <c r="CE807" s="10">
        <v>0</v>
      </c>
      <c r="CF807" s="10">
        <v>10.5</v>
      </c>
      <c r="CG807" s="10">
        <v>0</v>
      </c>
      <c r="CH807" s="10">
        <v>883</v>
      </c>
      <c r="CI807" s="10" t="s">
        <v>305</v>
      </c>
      <c r="CJ807" s="10">
        <v>0</v>
      </c>
      <c r="CK807" s="10">
        <v>0</v>
      </c>
      <c r="CL807" s="10">
        <v>0</v>
      </c>
      <c r="CM807" s="10">
        <v>10.5</v>
      </c>
      <c r="CN807" s="10">
        <v>0</v>
      </c>
      <c r="CO807" s="10">
        <v>0</v>
      </c>
      <c r="CP807" s="10">
        <v>0</v>
      </c>
      <c r="CQ807" s="10">
        <v>0</v>
      </c>
      <c r="CR807" s="10">
        <v>10.5</v>
      </c>
      <c r="CS807" s="10">
        <v>0</v>
      </c>
      <c r="CT807" s="10">
        <v>0</v>
      </c>
      <c r="CU807" s="10">
        <v>0</v>
      </c>
      <c r="CV807" s="10">
        <v>0</v>
      </c>
      <c r="CW807" s="10">
        <v>10.5</v>
      </c>
      <c r="CX807" s="10">
        <v>0</v>
      </c>
      <c r="CY807" s="10">
        <v>919</v>
      </c>
      <c r="CZ807" s="10" t="s">
        <v>8</v>
      </c>
      <c r="DA807" s="10">
        <v>2.375</v>
      </c>
      <c r="DB807" s="10">
        <v>0.876</v>
      </c>
      <c r="DC807" s="10">
        <v>40.686678727018162</v>
      </c>
      <c r="DD807" s="10">
        <v>35.920999999999999</v>
      </c>
      <c r="DE807" s="10">
        <v>0.93821490592467649</v>
      </c>
      <c r="DF807" s="10">
        <v>3.2149999999999999</v>
      </c>
      <c r="DG807" s="10">
        <v>1.17</v>
      </c>
      <c r="DH807" s="10">
        <v>56.310914036237143</v>
      </c>
      <c r="DI807" s="10">
        <v>35.078000000000003</v>
      </c>
      <c r="DJ807" s="10">
        <v>0.9397080544299794</v>
      </c>
      <c r="DK807" s="10">
        <v>3.577</v>
      </c>
      <c r="DL807" s="10">
        <v>1.2729999999999999</v>
      </c>
      <c r="DM807" s="10">
        <v>62.797314134982869</v>
      </c>
      <c r="DN807" s="10">
        <v>34.906999999999996</v>
      </c>
      <c r="DO807" s="10">
        <v>0.94211673342917901</v>
      </c>
    </row>
    <row r="808" spans="1:119" x14ac:dyDescent="0.25">
      <c r="A808" s="10">
        <v>884</v>
      </c>
      <c r="B808" s="10" t="s">
        <v>315</v>
      </c>
      <c r="C808" s="10">
        <v>0</v>
      </c>
      <c r="D808" s="10">
        <v>0</v>
      </c>
      <c r="E808" s="10">
        <v>0</v>
      </c>
      <c r="F808" s="10">
        <v>10.5</v>
      </c>
      <c r="G808" s="10">
        <v>0</v>
      </c>
      <c r="H808" s="10">
        <v>0</v>
      </c>
      <c r="I808" s="10">
        <v>0</v>
      </c>
      <c r="J808" s="10">
        <v>0</v>
      </c>
      <c r="K808" s="10">
        <v>10.3</v>
      </c>
      <c r="L808" s="10">
        <v>0</v>
      </c>
      <c r="M808" s="10">
        <v>0</v>
      </c>
      <c r="N808" s="10">
        <v>0</v>
      </c>
      <c r="O808" s="10">
        <v>0</v>
      </c>
      <c r="P808" s="10">
        <v>10.5</v>
      </c>
      <c r="Q808" s="10">
        <v>0</v>
      </c>
      <c r="R808" s="10">
        <v>884</v>
      </c>
      <c r="S808" s="10" t="s">
        <v>315</v>
      </c>
      <c r="T808" s="10">
        <v>0</v>
      </c>
      <c r="U808" s="10">
        <v>0</v>
      </c>
      <c r="V808" s="10">
        <v>0</v>
      </c>
      <c r="W808" s="10">
        <v>10.3</v>
      </c>
      <c r="Y808" s="10">
        <v>0</v>
      </c>
      <c r="Z808" s="10">
        <v>0</v>
      </c>
      <c r="AA808" s="10">
        <v>0</v>
      </c>
      <c r="AB808" s="10">
        <v>10.3</v>
      </c>
      <c r="AD808" s="10">
        <v>0</v>
      </c>
      <c r="AE808" s="10">
        <v>0</v>
      </c>
      <c r="AF808" s="10">
        <v>0</v>
      </c>
      <c r="AG808" s="10">
        <v>10.3</v>
      </c>
      <c r="AI808" s="10">
        <v>884</v>
      </c>
      <c r="AJ808" s="10" t="s">
        <v>315</v>
      </c>
      <c r="AK808" s="10">
        <v>0</v>
      </c>
      <c r="AL808" s="10">
        <v>0</v>
      </c>
      <c r="AM808" s="10">
        <v>0</v>
      </c>
      <c r="AN808" s="10">
        <v>10.5</v>
      </c>
      <c r="AO808" s="10">
        <v>0</v>
      </c>
      <c r="AP808" s="10">
        <v>0</v>
      </c>
      <c r="AQ808" s="10">
        <v>0</v>
      </c>
      <c r="AR808" s="10">
        <v>0</v>
      </c>
      <c r="AS808" s="10">
        <v>10.5</v>
      </c>
      <c r="AT808" s="10">
        <v>0</v>
      </c>
      <c r="AU808" s="10">
        <v>0</v>
      </c>
      <c r="AV808" s="10">
        <v>0</v>
      </c>
      <c r="AW808" s="10">
        <v>0</v>
      </c>
      <c r="AX808" s="10">
        <v>10.5</v>
      </c>
      <c r="AY808" s="10">
        <v>0</v>
      </c>
      <c r="AZ808" s="10">
        <v>884</v>
      </c>
      <c r="BA808" s="10" t="s">
        <v>315</v>
      </c>
      <c r="BB808" s="10">
        <v>0</v>
      </c>
      <c r="BC808" s="10">
        <v>0</v>
      </c>
      <c r="BD808" s="10">
        <v>0</v>
      </c>
      <c r="BE808" s="10">
        <v>10.5</v>
      </c>
      <c r="BF808" s="10">
        <v>0</v>
      </c>
      <c r="BG808" s="10">
        <v>0</v>
      </c>
      <c r="BH808" s="10">
        <v>0</v>
      </c>
      <c r="BI808" s="10">
        <v>0</v>
      </c>
      <c r="BJ808" s="10">
        <v>10.4</v>
      </c>
      <c r="BK808" s="10">
        <v>0</v>
      </c>
      <c r="BL808" s="10">
        <v>0</v>
      </c>
      <c r="BM808" s="10">
        <v>0</v>
      </c>
      <c r="BN808" s="10">
        <v>0</v>
      </c>
      <c r="BO808" s="10">
        <v>10.5</v>
      </c>
      <c r="BP808" s="10">
        <v>0</v>
      </c>
      <c r="BQ808" s="10">
        <v>884</v>
      </c>
      <c r="BR808" s="10" t="s">
        <v>315</v>
      </c>
      <c r="BS808" s="10">
        <v>0</v>
      </c>
      <c r="BT808" s="10">
        <v>0</v>
      </c>
      <c r="BU808" s="10">
        <v>0</v>
      </c>
      <c r="BV808" s="10">
        <v>10.5</v>
      </c>
      <c r="BW808" s="10">
        <v>0</v>
      </c>
      <c r="BX808" s="10">
        <v>0</v>
      </c>
      <c r="BY808" s="10">
        <v>0</v>
      </c>
      <c r="BZ808" s="10">
        <v>0</v>
      </c>
      <c r="CA808" s="10">
        <v>10.6</v>
      </c>
      <c r="CB808" s="10">
        <v>0</v>
      </c>
      <c r="CC808" s="10">
        <v>0</v>
      </c>
      <c r="CD808" s="10">
        <v>0</v>
      </c>
      <c r="CE808" s="10">
        <v>0</v>
      </c>
      <c r="CF808" s="10">
        <v>10.5</v>
      </c>
      <c r="CG808" s="10">
        <v>0</v>
      </c>
      <c r="CH808" s="10">
        <v>884</v>
      </c>
      <c r="CI808" s="10" t="s">
        <v>315</v>
      </c>
      <c r="CJ808" s="10">
        <v>0</v>
      </c>
      <c r="CK808" s="10">
        <v>0</v>
      </c>
      <c r="CL808" s="10">
        <v>0</v>
      </c>
      <c r="CM808" s="10">
        <v>10.5</v>
      </c>
      <c r="CN808" s="10">
        <v>0</v>
      </c>
      <c r="CO808" s="10">
        <v>0</v>
      </c>
      <c r="CP808" s="10">
        <v>0</v>
      </c>
      <c r="CQ808" s="10">
        <v>0</v>
      </c>
      <c r="CR808" s="10">
        <v>10.5</v>
      </c>
      <c r="CS808" s="10">
        <v>0</v>
      </c>
      <c r="CT808" s="10">
        <v>0</v>
      </c>
      <c r="CU808" s="10">
        <v>0</v>
      </c>
      <c r="CV808" s="10">
        <v>0</v>
      </c>
      <c r="CW808" s="10">
        <v>10.5</v>
      </c>
      <c r="CX808" s="10">
        <v>0</v>
      </c>
      <c r="CY808" s="10">
        <v>920</v>
      </c>
      <c r="CZ808" s="10" t="s">
        <v>9</v>
      </c>
    </row>
    <row r="809" spans="1:119" x14ac:dyDescent="0.25">
      <c r="A809" s="10">
        <v>885</v>
      </c>
      <c r="B809" s="10" t="s">
        <v>306</v>
      </c>
      <c r="C809" s="10">
        <v>0.02</v>
      </c>
      <c r="D809" s="10">
        <v>0.01</v>
      </c>
      <c r="E809" s="10">
        <v>0.97</v>
      </c>
      <c r="F809" s="10">
        <v>10.5</v>
      </c>
      <c r="G809" s="10">
        <v>0.9</v>
      </c>
      <c r="H809" s="10">
        <v>0.03</v>
      </c>
      <c r="I809" s="10">
        <v>0.01</v>
      </c>
      <c r="J809" s="10">
        <v>1.9</v>
      </c>
      <c r="K809" s="10">
        <v>10.3</v>
      </c>
      <c r="L809" s="10">
        <v>0.9</v>
      </c>
      <c r="M809" s="10">
        <v>0.05</v>
      </c>
      <c r="N809" s="10">
        <v>0.02</v>
      </c>
      <c r="O809" s="10">
        <v>3</v>
      </c>
      <c r="P809" s="10">
        <v>10.5</v>
      </c>
      <c r="Q809" s="10">
        <v>0.9</v>
      </c>
      <c r="R809" s="10">
        <v>885</v>
      </c>
      <c r="S809" s="10" t="s">
        <v>306</v>
      </c>
      <c r="T809" s="10">
        <v>1.61E-2</v>
      </c>
      <c r="U809" s="10">
        <v>7.7999999999999996E-3</v>
      </c>
      <c r="V809" s="10">
        <v>1</v>
      </c>
      <c r="W809" s="10">
        <v>10.3</v>
      </c>
      <c r="Y809" s="10">
        <v>1.61E-2</v>
      </c>
      <c r="Z809" s="10">
        <v>7.7999999999999996E-3</v>
      </c>
      <c r="AA809" s="10">
        <v>1</v>
      </c>
      <c r="AB809" s="10">
        <v>10.3</v>
      </c>
      <c r="AD809" s="10">
        <v>1.61E-2</v>
      </c>
      <c r="AE809" s="10">
        <v>7.7999999999999996E-3</v>
      </c>
      <c r="AF809" s="10">
        <v>1</v>
      </c>
      <c r="AG809" s="10">
        <v>10.3</v>
      </c>
      <c r="AI809" s="10">
        <v>885</v>
      </c>
      <c r="AJ809" s="10" t="s">
        <v>306</v>
      </c>
      <c r="AK809" s="10">
        <v>3.4700000000000002E-2</v>
      </c>
      <c r="AL809" s="10">
        <v>1.6799999999999999E-2</v>
      </c>
      <c r="AM809" s="10">
        <v>2.1202999999999999</v>
      </c>
      <c r="AN809" s="10">
        <v>10.5</v>
      </c>
      <c r="AO809" s="10">
        <v>0.9</v>
      </c>
      <c r="AP809" s="10">
        <v>6.7599999999999993E-2</v>
      </c>
      <c r="AQ809" s="10">
        <v>3.2800000000000003E-2</v>
      </c>
      <c r="AR809" s="10">
        <v>4.1310000000000002</v>
      </c>
      <c r="AS809" s="10">
        <v>10.5</v>
      </c>
      <c r="AT809" s="10">
        <v>0.9</v>
      </c>
      <c r="AU809" s="10">
        <v>6.7299999999999999E-2</v>
      </c>
      <c r="AV809" s="10">
        <v>3.2599999999999997E-2</v>
      </c>
      <c r="AW809" s="10">
        <v>4.1113</v>
      </c>
      <c r="AX809" s="10">
        <v>10.5</v>
      </c>
      <c r="AY809" s="10">
        <v>0.9</v>
      </c>
      <c r="AZ809" s="10">
        <v>885</v>
      </c>
      <c r="BA809" s="10" t="s">
        <v>306</v>
      </c>
      <c r="BB809" s="10">
        <v>1.83E-2</v>
      </c>
      <c r="BC809" s="10">
        <v>1.04E-2</v>
      </c>
      <c r="BD809" s="10">
        <v>1.155</v>
      </c>
      <c r="BE809" s="10">
        <v>10.5</v>
      </c>
      <c r="BF809" s="10">
        <v>0.87</v>
      </c>
      <c r="BG809" s="10">
        <v>2.4E-2</v>
      </c>
      <c r="BH809" s="10">
        <v>1.3599999999999999E-2</v>
      </c>
      <c r="BI809" s="10">
        <v>1.5305</v>
      </c>
      <c r="BJ809" s="10">
        <v>10.4</v>
      </c>
      <c r="BK809" s="10">
        <v>0.87</v>
      </c>
      <c r="BL809" s="10">
        <v>1.8800000000000001E-2</v>
      </c>
      <c r="BM809" s="10">
        <v>1.0699999999999999E-2</v>
      </c>
      <c r="BN809" s="10">
        <v>1.1889000000000001</v>
      </c>
      <c r="BO809" s="10">
        <v>10.5</v>
      </c>
      <c r="BP809" s="10">
        <v>0.87</v>
      </c>
      <c r="BQ809" s="10">
        <v>885</v>
      </c>
      <c r="BR809" s="10" t="s">
        <v>306</v>
      </c>
      <c r="BS809" s="10">
        <v>1.6199999999999999E-2</v>
      </c>
      <c r="BT809" s="10">
        <v>8.3000000000000001E-3</v>
      </c>
      <c r="BU809" s="10">
        <v>1</v>
      </c>
      <c r="BV809" s="10">
        <v>10.5</v>
      </c>
      <c r="BW809" s="10">
        <v>0.89</v>
      </c>
      <c r="BX809" s="10">
        <v>3.27E-2</v>
      </c>
      <c r="BY809" s="10">
        <v>1.67E-2</v>
      </c>
      <c r="BZ809" s="10">
        <v>2</v>
      </c>
      <c r="CA809" s="10">
        <v>10.6</v>
      </c>
      <c r="CB809" s="10">
        <v>0.89</v>
      </c>
      <c r="CC809" s="10">
        <v>4.8599999999999997E-2</v>
      </c>
      <c r="CD809" s="10">
        <v>2.4899999999999999E-2</v>
      </c>
      <c r="CE809" s="10">
        <v>3</v>
      </c>
      <c r="CF809" s="10">
        <v>10.5</v>
      </c>
      <c r="CG809" s="10">
        <v>0.89</v>
      </c>
      <c r="CH809" s="10">
        <v>885</v>
      </c>
      <c r="CI809" s="10" t="s">
        <v>306</v>
      </c>
      <c r="CJ809" s="10">
        <v>1.7100000000000001E-2</v>
      </c>
      <c r="CK809" s="10">
        <v>6.1999999999999998E-3</v>
      </c>
      <c r="CL809" s="10">
        <v>1</v>
      </c>
      <c r="CM809" s="10">
        <v>10.5</v>
      </c>
      <c r="CN809" s="10">
        <v>0.94</v>
      </c>
      <c r="CO809" s="10">
        <v>1.7100000000000001E-2</v>
      </c>
      <c r="CP809" s="10">
        <v>6.1999999999999998E-3</v>
      </c>
      <c r="CQ809" s="10">
        <v>1</v>
      </c>
      <c r="CR809" s="10">
        <v>10.5</v>
      </c>
      <c r="CS809" s="10">
        <v>0.94</v>
      </c>
      <c r="CT809" s="10">
        <v>1.7100000000000001E-2</v>
      </c>
      <c r="CU809" s="10">
        <v>6.1999999999999998E-3</v>
      </c>
      <c r="CV809" s="10">
        <v>1</v>
      </c>
      <c r="CW809" s="10">
        <v>10.5</v>
      </c>
      <c r="CX809" s="10">
        <v>0.94</v>
      </c>
      <c r="CY809" s="10">
        <v>921</v>
      </c>
      <c r="CZ809" s="10" t="s">
        <v>10</v>
      </c>
      <c r="DA809" s="10">
        <v>2.3530000000000002</v>
      </c>
      <c r="DB809" s="10">
        <v>0.62</v>
      </c>
      <c r="DC809" s="10">
        <v>128.88749999999999</v>
      </c>
      <c r="DD809" s="10">
        <v>10.9</v>
      </c>
      <c r="DE809" s="10">
        <v>0.96699999999999997</v>
      </c>
      <c r="DF809" s="10">
        <v>3.1869999999999998</v>
      </c>
      <c r="DG809" s="10">
        <v>0.86199999999999999</v>
      </c>
      <c r="DH809" s="10">
        <v>179.8237</v>
      </c>
      <c r="DI809" s="10">
        <v>10.6</v>
      </c>
      <c r="DJ809" s="10">
        <v>0.96499999999999997</v>
      </c>
      <c r="DK809" s="10">
        <v>3.5449999999999999</v>
      </c>
      <c r="DL809" s="10">
        <v>0.93500000000000005</v>
      </c>
      <c r="DM809" s="10">
        <v>199.68860000000001</v>
      </c>
      <c r="DN809" s="10">
        <v>10.6</v>
      </c>
      <c r="DO809" s="10">
        <v>0.96699999999999997</v>
      </c>
    </row>
    <row r="810" spans="1:119" x14ac:dyDescent="0.25">
      <c r="A810" s="10">
        <v>886</v>
      </c>
      <c r="B810" s="10" t="s">
        <v>291</v>
      </c>
      <c r="C810" s="10">
        <v>0.03</v>
      </c>
      <c r="D810" s="10">
        <v>0.01</v>
      </c>
      <c r="E810" s="10">
        <v>1.94</v>
      </c>
      <c r="F810" s="10">
        <v>10.5</v>
      </c>
      <c r="G810" s="10">
        <v>0.95</v>
      </c>
      <c r="H810" s="10">
        <v>0.06</v>
      </c>
      <c r="I810" s="10">
        <v>0.02</v>
      </c>
      <c r="J810" s="10">
        <v>3.8</v>
      </c>
      <c r="K810" s="10">
        <v>10.3</v>
      </c>
      <c r="L810" s="10">
        <v>0.95</v>
      </c>
      <c r="M810" s="10">
        <v>0.05</v>
      </c>
      <c r="N810" s="10">
        <v>0.02</v>
      </c>
      <c r="O810" s="10">
        <v>3</v>
      </c>
      <c r="P810" s="10">
        <v>10.5</v>
      </c>
      <c r="Q810" s="10">
        <v>0.95</v>
      </c>
      <c r="R810" s="10">
        <v>886</v>
      </c>
      <c r="S810" s="10" t="s">
        <v>291</v>
      </c>
      <c r="T810" s="10">
        <v>4.82E-2</v>
      </c>
      <c r="U810" s="10">
        <v>2.3300000000000001E-2</v>
      </c>
      <c r="V810" s="10">
        <v>3</v>
      </c>
      <c r="W810" s="10">
        <v>10.3</v>
      </c>
      <c r="Y810" s="10">
        <v>1.61E-2</v>
      </c>
      <c r="Z810" s="10">
        <v>7.7999999999999996E-3</v>
      </c>
      <c r="AA810" s="10">
        <v>1</v>
      </c>
      <c r="AB810" s="10">
        <v>10.3</v>
      </c>
      <c r="AD810" s="10">
        <v>1.61E-2</v>
      </c>
      <c r="AE810" s="10">
        <v>7.7999999999999996E-3</v>
      </c>
      <c r="AF810" s="10">
        <v>1</v>
      </c>
      <c r="AG810" s="10">
        <v>10.3</v>
      </c>
      <c r="AI810" s="10">
        <v>886</v>
      </c>
      <c r="AJ810" s="10" t="s">
        <v>291</v>
      </c>
      <c r="AK810" s="10">
        <v>5.21E-2</v>
      </c>
      <c r="AL810" s="10">
        <v>2.52E-2</v>
      </c>
      <c r="AM810" s="10">
        <v>3.1829000000000001</v>
      </c>
      <c r="AN810" s="10">
        <v>10.5</v>
      </c>
      <c r="AO810" s="10">
        <v>0.9</v>
      </c>
      <c r="AP810" s="10">
        <v>0.15210000000000001</v>
      </c>
      <c r="AQ810" s="10">
        <v>7.3700000000000002E-2</v>
      </c>
      <c r="AR810" s="10">
        <v>9.2924000000000007</v>
      </c>
      <c r="AS810" s="10">
        <v>10.5</v>
      </c>
      <c r="AT810" s="10">
        <v>0.9</v>
      </c>
      <c r="AU810" s="10">
        <v>0.13450000000000001</v>
      </c>
      <c r="AV810" s="10">
        <v>6.5199999999999994E-2</v>
      </c>
      <c r="AW810" s="10">
        <v>8.2177000000000007</v>
      </c>
      <c r="AX810" s="10">
        <v>10.5</v>
      </c>
      <c r="AY810" s="10">
        <v>0.9</v>
      </c>
      <c r="AZ810" s="10">
        <v>886</v>
      </c>
      <c r="BA810" s="10" t="s">
        <v>291</v>
      </c>
      <c r="BB810" s="10">
        <v>3.7400000000000003E-2</v>
      </c>
      <c r="BC810" s="10">
        <v>1.9199999999999998E-2</v>
      </c>
      <c r="BD810" s="10">
        <v>2.31</v>
      </c>
      <c r="BE810" s="10">
        <v>10.5</v>
      </c>
      <c r="BF810" s="10">
        <v>0.89</v>
      </c>
      <c r="BG810" s="10">
        <v>4.9099999999999998E-2</v>
      </c>
      <c r="BH810" s="10">
        <v>2.5100000000000001E-2</v>
      </c>
      <c r="BI810" s="10">
        <v>3.0609000000000002</v>
      </c>
      <c r="BJ810" s="10">
        <v>10.4</v>
      </c>
      <c r="BK810" s="10">
        <v>0.89</v>
      </c>
      <c r="BL810" s="10">
        <v>3.85E-2</v>
      </c>
      <c r="BM810" s="10">
        <v>1.9699999999999999E-2</v>
      </c>
      <c r="BN810" s="10">
        <v>2.3778000000000001</v>
      </c>
      <c r="BO810" s="10">
        <v>10.5</v>
      </c>
      <c r="BP810" s="10">
        <v>0.89</v>
      </c>
      <c r="BQ810" s="10">
        <v>886</v>
      </c>
      <c r="BR810" s="10" t="s">
        <v>291</v>
      </c>
      <c r="BS810" s="10">
        <v>4.9099999999999998E-2</v>
      </c>
      <c r="BT810" s="10">
        <v>2.3800000000000002E-2</v>
      </c>
      <c r="BU810" s="10">
        <v>3</v>
      </c>
      <c r="BV810" s="10">
        <v>10.5</v>
      </c>
      <c r="BW810" s="10">
        <v>0.9</v>
      </c>
      <c r="BX810" s="10">
        <v>0.1157</v>
      </c>
      <c r="BY810" s="10">
        <v>5.6000000000000001E-2</v>
      </c>
      <c r="BZ810" s="10">
        <v>7</v>
      </c>
      <c r="CA810" s="10">
        <v>10.6</v>
      </c>
      <c r="CB810" s="10">
        <v>0.9</v>
      </c>
      <c r="CC810" s="10">
        <v>8.1799999999999998E-2</v>
      </c>
      <c r="CD810" s="10">
        <v>3.9600000000000003E-2</v>
      </c>
      <c r="CE810" s="10">
        <v>5</v>
      </c>
      <c r="CF810" s="10">
        <v>10.5</v>
      </c>
      <c r="CG810" s="10">
        <v>0.9</v>
      </c>
      <c r="CH810" s="10">
        <v>886</v>
      </c>
      <c r="CI810" s="10" t="s">
        <v>291</v>
      </c>
      <c r="CJ810" s="10">
        <v>3.3799999999999997E-2</v>
      </c>
      <c r="CK810" s="10">
        <v>1.34E-2</v>
      </c>
      <c r="CL810" s="10">
        <v>2</v>
      </c>
      <c r="CM810" s="10">
        <v>10.5</v>
      </c>
      <c r="CN810" s="10">
        <v>0.93</v>
      </c>
      <c r="CO810" s="10">
        <v>3.3799999999999997E-2</v>
      </c>
      <c r="CP810" s="10">
        <v>1.34E-2</v>
      </c>
      <c r="CQ810" s="10">
        <v>2</v>
      </c>
      <c r="CR810" s="10">
        <v>10.5</v>
      </c>
      <c r="CS810" s="10">
        <v>0.93</v>
      </c>
      <c r="CT810" s="10">
        <v>3.3799999999999997E-2</v>
      </c>
      <c r="CU810" s="10">
        <v>1.34E-2</v>
      </c>
      <c r="CV810" s="10">
        <v>2</v>
      </c>
      <c r="CW810" s="10">
        <v>10.5</v>
      </c>
      <c r="CX810" s="10">
        <v>0.93</v>
      </c>
      <c r="CY810" s="10">
        <v>922</v>
      </c>
      <c r="CZ810" s="10" t="s">
        <v>11</v>
      </c>
    </row>
    <row r="811" spans="1:119" x14ac:dyDescent="0.25">
      <c r="A811" s="10">
        <v>887</v>
      </c>
      <c r="B811" s="10" t="s">
        <v>293</v>
      </c>
      <c r="C811" s="10">
        <v>0</v>
      </c>
      <c r="D811" s="10">
        <v>0</v>
      </c>
      <c r="E811" s="10">
        <v>0</v>
      </c>
      <c r="F811" s="10">
        <v>10.5</v>
      </c>
      <c r="G811" s="10">
        <v>0</v>
      </c>
      <c r="H811" s="10">
        <v>0</v>
      </c>
      <c r="I811" s="10">
        <v>0</v>
      </c>
      <c r="J811" s="10">
        <v>0</v>
      </c>
      <c r="K811" s="10">
        <v>10.3</v>
      </c>
      <c r="L811" s="10">
        <v>0</v>
      </c>
      <c r="M811" s="10">
        <v>0</v>
      </c>
      <c r="N811" s="10">
        <v>0</v>
      </c>
      <c r="O811" s="10">
        <v>0</v>
      </c>
      <c r="P811" s="10">
        <v>10.5</v>
      </c>
      <c r="Q811" s="10">
        <v>0</v>
      </c>
      <c r="R811" s="10">
        <v>887</v>
      </c>
      <c r="S811" s="10" t="s">
        <v>293</v>
      </c>
      <c r="T811" s="10">
        <v>0</v>
      </c>
      <c r="U811" s="10">
        <v>0</v>
      </c>
      <c r="V811" s="10">
        <v>0</v>
      </c>
      <c r="W811" s="10">
        <v>10.3</v>
      </c>
      <c r="Y811" s="10">
        <v>0</v>
      </c>
      <c r="Z811" s="10">
        <v>0</v>
      </c>
      <c r="AA811" s="10">
        <v>0</v>
      </c>
      <c r="AB811" s="10">
        <v>10.3</v>
      </c>
      <c r="AD811" s="10">
        <v>0</v>
      </c>
      <c r="AE811" s="10">
        <v>0</v>
      </c>
      <c r="AF811" s="10">
        <v>0</v>
      </c>
      <c r="AG811" s="10">
        <v>10.3</v>
      </c>
      <c r="AI811" s="10">
        <v>887</v>
      </c>
      <c r="AJ811" s="10" t="s">
        <v>293</v>
      </c>
      <c r="AK811" s="10">
        <v>0</v>
      </c>
      <c r="AL811" s="10">
        <v>0</v>
      </c>
      <c r="AM811" s="10">
        <v>0</v>
      </c>
      <c r="AN811" s="10">
        <v>10.5</v>
      </c>
      <c r="AO811" s="10">
        <v>0</v>
      </c>
      <c r="AP811" s="10">
        <v>0</v>
      </c>
      <c r="AQ811" s="10">
        <v>0</v>
      </c>
      <c r="AR811" s="10">
        <v>0</v>
      </c>
      <c r="AS811" s="10">
        <v>10.5</v>
      </c>
      <c r="AT811" s="10">
        <v>0</v>
      </c>
      <c r="AU811" s="10">
        <v>0</v>
      </c>
      <c r="AV811" s="10">
        <v>0</v>
      </c>
      <c r="AW811" s="10">
        <v>0</v>
      </c>
      <c r="AX811" s="10">
        <v>10.5</v>
      </c>
      <c r="AY811" s="10">
        <v>0</v>
      </c>
      <c r="AZ811" s="10">
        <v>887</v>
      </c>
      <c r="BA811" s="10" t="s">
        <v>293</v>
      </c>
      <c r="BB811" s="10">
        <v>0</v>
      </c>
      <c r="BC811" s="10">
        <v>0</v>
      </c>
      <c r="BD811" s="10">
        <v>0</v>
      </c>
      <c r="BE811" s="10">
        <v>10.5</v>
      </c>
      <c r="BF811" s="10">
        <v>0</v>
      </c>
      <c r="BG811" s="10">
        <v>0</v>
      </c>
      <c r="BH811" s="10">
        <v>0</v>
      </c>
      <c r="BI811" s="10">
        <v>0</v>
      </c>
      <c r="BJ811" s="10">
        <v>10.4</v>
      </c>
      <c r="BK811" s="10">
        <v>0</v>
      </c>
      <c r="BL811" s="10">
        <v>0</v>
      </c>
      <c r="BM811" s="10">
        <v>0</v>
      </c>
      <c r="BN811" s="10">
        <v>0</v>
      </c>
      <c r="BO811" s="10">
        <v>10.5</v>
      </c>
      <c r="BP811" s="10">
        <v>0</v>
      </c>
      <c r="BQ811" s="10">
        <v>887</v>
      </c>
      <c r="BR811" s="10" t="s">
        <v>293</v>
      </c>
      <c r="BS811" s="10">
        <v>0</v>
      </c>
      <c r="BT811" s="10">
        <v>0</v>
      </c>
      <c r="BU811" s="10">
        <v>0</v>
      </c>
      <c r="BV811" s="10">
        <v>10.5</v>
      </c>
      <c r="BW811" s="10">
        <v>0</v>
      </c>
      <c r="BX811" s="10">
        <v>0</v>
      </c>
      <c r="BY811" s="10">
        <v>0</v>
      </c>
      <c r="BZ811" s="10">
        <v>0</v>
      </c>
      <c r="CA811" s="10">
        <v>10.6</v>
      </c>
      <c r="CB811" s="10">
        <v>0</v>
      </c>
      <c r="CC811" s="10">
        <v>0</v>
      </c>
      <c r="CD811" s="10">
        <v>0</v>
      </c>
      <c r="CE811" s="10">
        <v>0</v>
      </c>
      <c r="CF811" s="10">
        <v>10.5</v>
      </c>
      <c r="CG811" s="10">
        <v>0</v>
      </c>
      <c r="CH811" s="10">
        <v>887</v>
      </c>
      <c r="CI811" s="10" t="s">
        <v>293</v>
      </c>
      <c r="CJ811" s="10">
        <v>0</v>
      </c>
      <c r="CK811" s="10">
        <v>0</v>
      </c>
      <c r="CL811" s="10">
        <v>0</v>
      </c>
      <c r="CM811" s="10">
        <v>10.5</v>
      </c>
      <c r="CN811" s="10">
        <v>0</v>
      </c>
      <c r="CO811" s="10">
        <v>0</v>
      </c>
      <c r="CP811" s="10">
        <v>0</v>
      </c>
      <c r="CQ811" s="10">
        <v>0</v>
      </c>
      <c r="CR811" s="10">
        <v>10.5</v>
      </c>
      <c r="CS811" s="10">
        <v>0</v>
      </c>
      <c r="CT811" s="10">
        <v>0</v>
      </c>
      <c r="CU811" s="10">
        <v>0</v>
      </c>
      <c r="CV811" s="10">
        <v>0</v>
      </c>
      <c r="CW811" s="10">
        <v>10.5</v>
      </c>
      <c r="CX811" s="10">
        <v>0</v>
      </c>
      <c r="CY811" s="10">
        <v>923</v>
      </c>
      <c r="CZ811" s="10" t="s">
        <v>285</v>
      </c>
      <c r="DA811" s="10">
        <v>8.5900000000000004E-2</v>
      </c>
      <c r="DB811" s="10">
        <v>3.9100000000000003E-2</v>
      </c>
      <c r="DC811" s="10">
        <v>5</v>
      </c>
      <c r="DD811" s="10">
        <v>10.9</v>
      </c>
      <c r="DE811" s="10">
        <v>0.91</v>
      </c>
      <c r="DF811" s="10">
        <v>0.1671</v>
      </c>
      <c r="DG811" s="10">
        <v>7.6100000000000001E-2</v>
      </c>
      <c r="DH811" s="10">
        <v>10</v>
      </c>
      <c r="DI811" s="10">
        <v>10.6</v>
      </c>
      <c r="DJ811" s="10">
        <v>0.91</v>
      </c>
      <c r="DK811" s="10">
        <v>0.1671</v>
      </c>
      <c r="DL811" s="10">
        <v>7.6100000000000001E-2</v>
      </c>
      <c r="DM811" s="10">
        <v>10</v>
      </c>
      <c r="DN811" s="10">
        <v>10.6</v>
      </c>
      <c r="DO811" s="10">
        <v>0.91</v>
      </c>
    </row>
    <row r="812" spans="1:119" x14ac:dyDescent="0.25">
      <c r="A812" s="10">
        <v>888</v>
      </c>
      <c r="B812" s="10" t="s">
        <v>146</v>
      </c>
      <c r="C812" s="10">
        <v>-19.010000000000002</v>
      </c>
      <c r="D812" s="10">
        <v>-9.68</v>
      </c>
      <c r="E812" s="10">
        <v>113.96</v>
      </c>
      <c r="F812" s="10">
        <v>108.06</v>
      </c>
      <c r="G812" s="10">
        <v>0.89100000000000001</v>
      </c>
      <c r="H812" s="10">
        <v>-18.079999999999998</v>
      </c>
      <c r="I812" s="10">
        <v>-8.14</v>
      </c>
      <c r="J812" s="10">
        <v>105.58</v>
      </c>
      <c r="K812" s="10">
        <v>108.43</v>
      </c>
      <c r="L812" s="10">
        <v>0.91200000000000003</v>
      </c>
      <c r="M812" s="10">
        <v>-17.75</v>
      </c>
      <c r="N812" s="10">
        <v>-8.11</v>
      </c>
      <c r="O812" s="10">
        <v>104.55</v>
      </c>
      <c r="P812" s="10">
        <v>107.8</v>
      </c>
      <c r="Q812" s="10">
        <v>0.91</v>
      </c>
      <c r="R812" s="10">
        <v>888</v>
      </c>
      <c r="S812" s="10" t="s">
        <v>146</v>
      </c>
      <c r="T812" s="10">
        <v>1.89</v>
      </c>
      <c r="U812" s="10">
        <v>1.01</v>
      </c>
      <c r="V812" s="10">
        <v>10.620895223660247</v>
      </c>
      <c r="W812" s="10">
        <v>116.49</v>
      </c>
      <c r="Y812" s="10">
        <v>3.25</v>
      </c>
      <c r="Z812" s="10">
        <v>1.24</v>
      </c>
      <c r="AA812" s="10">
        <v>17.331069580558268</v>
      </c>
      <c r="AB812" s="10">
        <v>115.88</v>
      </c>
      <c r="AD812" s="10">
        <v>3.14</v>
      </c>
      <c r="AE812" s="10">
        <v>0.94</v>
      </c>
      <c r="AF812" s="10">
        <v>16.313540062712477</v>
      </c>
      <c r="AG812" s="10">
        <v>116</v>
      </c>
      <c r="AI812" s="10">
        <v>888</v>
      </c>
      <c r="AJ812" s="10" t="s">
        <v>146</v>
      </c>
      <c r="AK812" s="10">
        <v>-7.0273531387947417</v>
      </c>
      <c r="AL812" s="10">
        <v>-2.5799609405754587</v>
      </c>
      <c r="AM812" s="10">
        <v>-37.950759247310366</v>
      </c>
      <c r="AN812" s="10">
        <v>113.88526669091641</v>
      </c>
      <c r="AO812" s="10">
        <v>0.93873527754506325</v>
      </c>
      <c r="AP812" s="10">
        <v>-8.4967107798785566</v>
      </c>
      <c r="AQ812" s="10">
        <v>-3.0153145746108181</v>
      </c>
      <c r="AR812" s="10">
        <v>-46.074569673302854</v>
      </c>
      <c r="AS812" s="10">
        <v>112.97608959881508</v>
      </c>
      <c r="AT812" s="10">
        <v>0.94241541647181648</v>
      </c>
      <c r="AU812" s="10">
        <v>-8.6080480945170983</v>
      </c>
      <c r="AV812" s="10">
        <v>-3.0134757968342516</v>
      </c>
      <c r="AW812" s="10">
        <v>-46.752377905167585</v>
      </c>
      <c r="AX812" s="10">
        <v>112.62735751184444</v>
      </c>
      <c r="AY812" s="10">
        <v>0.94383582553020695</v>
      </c>
      <c r="AZ812" s="10">
        <v>888</v>
      </c>
      <c r="BA812" s="10" t="s">
        <v>146</v>
      </c>
      <c r="BB812" s="10">
        <v>-1.6081936448646506</v>
      </c>
      <c r="BC812" s="10">
        <v>-0.69997215937410806</v>
      </c>
      <c r="BD812" s="10">
        <v>-8.6859154797107951</v>
      </c>
      <c r="BE812" s="10">
        <v>116.58278701426327</v>
      </c>
      <c r="BF812" s="10">
        <v>0.91691205344118087</v>
      </c>
      <c r="BG812" s="10">
        <v>-3.0361055071921506</v>
      </c>
      <c r="BH812" s="10">
        <v>-1.1449407157845926</v>
      </c>
      <c r="BI812" s="10">
        <v>-16.144638035026396</v>
      </c>
      <c r="BJ812" s="10">
        <v>116.03821305412002</v>
      </c>
      <c r="BK812" s="10">
        <v>0.93567901084935057</v>
      </c>
      <c r="BL812" s="10">
        <v>-3.4678729901751679</v>
      </c>
      <c r="BM812" s="10">
        <v>-1.2892843266674756</v>
      </c>
      <c r="BN812" s="10">
        <v>-18.461222768306282</v>
      </c>
      <c r="BO812" s="10">
        <v>115.70582102697158</v>
      </c>
      <c r="BP812" s="10">
        <v>0.93731784332591839</v>
      </c>
      <c r="BQ812" s="10">
        <v>888</v>
      </c>
      <c r="BR812" s="10" t="s">
        <v>146</v>
      </c>
      <c r="BS812" s="10">
        <v>-6.3129999999999997</v>
      </c>
      <c r="BT812" s="10">
        <v>-2.3220000000000001</v>
      </c>
      <c r="BU812" s="10">
        <v>-33.305377006544184</v>
      </c>
      <c r="BV812" s="10">
        <v>116.604</v>
      </c>
      <c r="BW812" s="10">
        <v>0.93852827060282595</v>
      </c>
      <c r="BX812" s="10">
        <v>-8.1389999999999993</v>
      </c>
      <c r="BY812" s="10">
        <v>-3.274</v>
      </c>
      <c r="BZ812" s="10">
        <v>-44.248480804474397</v>
      </c>
      <c r="CA812" s="10">
        <v>114.467</v>
      </c>
      <c r="CB812" s="10">
        <v>0.92775169353975173</v>
      </c>
      <c r="CC812" s="10">
        <v>-7.8310000000000004</v>
      </c>
      <c r="CD812" s="10">
        <v>-3.0059999999999998</v>
      </c>
      <c r="CE812" s="10">
        <v>-42.084960216554009</v>
      </c>
      <c r="CF812" s="10">
        <v>115.074</v>
      </c>
      <c r="CG812" s="10">
        <v>0.93358199233167072</v>
      </c>
      <c r="CH812" s="10">
        <v>888</v>
      </c>
      <c r="CI812" s="10" t="s">
        <v>146</v>
      </c>
      <c r="CJ812" s="10">
        <v>-1.869</v>
      </c>
      <c r="CK812" s="10">
        <v>-0.73499999999999999</v>
      </c>
      <c r="CL812" s="10">
        <v>-9.7450046560890726</v>
      </c>
      <c r="CM812" s="10">
        <v>118.985</v>
      </c>
      <c r="CN812" s="10">
        <v>0.93062434220377477</v>
      </c>
      <c r="CO812" s="10">
        <v>-2.61</v>
      </c>
      <c r="CP812" s="10">
        <v>-0.95799999999999996</v>
      </c>
      <c r="CQ812" s="10">
        <v>-13.644085806471766</v>
      </c>
      <c r="CR812" s="10">
        <v>117.64700000000001</v>
      </c>
      <c r="CS812" s="10">
        <v>0.9387600098613772</v>
      </c>
      <c r="CT812" s="10">
        <v>-2.7650000000000001</v>
      </c>
      <c r="CU812" s="10">
        <v>-1.002</v>
      </c>
      <c r="CV812" s="10">
        <v>-14.26979079197312</v>
      </c>
      <c r="CW812" s="10">
        <v>118.99</v>
      </c>
      <c r="CX812" s="10">
        <v>0.94017010526945044</v>
      </c>
      <c r="CY812" s="10">
        <v>924</v>
      </c>
      <c r="CZ812" s="10" t="s">
        <v>287</v>
      </c>
      <c r="DA812" s="10">
        <v>0.185</v>
      </c>
      <c r="DB812" s="10">
        <v>3.7600000000000001E-2</v>
      </c>
      <c r="DC812" s="10">
        <v>10</v>
      </c>
      <c r="DD812" s="10">
        <v>10.9</v>
      </c>
      <c r="DE812" s="10">
        <v>0.98</v>
      </c>
      <c r="DF812" s="10">
        <v>0.1799</v>
      </c>
      <c r="DG812" s="10">
        <v>3.6499999999999998E-2</v>
      </c>
      <c r="DH812" s="10">
        <v>10</v>
      </c>
      <c r="DI812" s="10">
        <v>10.6</v>
      </c>
      <c r="DJ812" s="10">
        <v>0.98</v>
      </c>
      <c r="DK812" s="10">
        <v>0.27260000000000001</v>
      </c>
      <c r="DL812" s="10">
        <v>3.8800000000000001E-2</v>
      </c>
      <c r="DM812" s="10">
        <v>15</v>
      </c>
      <c r="DN812" s="10">
        <v>10.6</v>
      </c>
      <c r="DO812" s="10">
        <v>0.99</v>
      </c>
    </row>
    <row r="813" spans="1:119" x14ac:dyDescent="0.25">
      <c r="A813" s="10">
        <v>889</v>
      </c>
      <c r="B813" s="10" t="s">
        <v>39</v>
      </c>
      <c r="C813" s="10">
        <v>9.4600000000000009</v>
      </c>
      <c r="D813" s="10">
        <v>4.8899999999999997</v>
      </c>
      <c r="E813" s="10">
        <v>56.88</v>
      </c>
      <c r="F813" s="10">
        <v>108.06</v>
      </c>
      <c r="G813" s="10">
        <v>0.88800000000000001</v>
      </c>
      <c r="H813" s="10">
        <v>9</v>
      </c>
      <c r="I813" s="10">
        <v>4.12</v>
      </c>
      <c r="J813" s="10">
        <v>52.71</v>
      </c>
      <c r="K813" s="10">
        <v>108.43</v>
      </c>
      <c r="L813" s="10">
        <v>0.90900000000000003</v>
      </c>
      <c r="M813" s="10">
        <v>8.84</v>
      </c>
      <c r="N813" s="10">
        <v>4.0999999999999996</v>
      </c>
      <c r="O813" s="10">
        <v>52.17</v>
      </c>
      <c r="P813" s="10">
        <v>107.8</v>
      </c>
      <c r="Q813" s="10">
        <v>0.90700000000000003</v>
      </c>
      <c r="R813" s="10">
        <v>889</v>
      </c>
      <c r="S813" s="10" t="s">
        <v>39</v>
      </c>
      <c r="AI813" s="10">
        <v>889</v>
      </c>
      <c r="AJ813" s="10" t="s">
        <v>39</v>
      </c>
      <c r="AK813" s="10">
        <v>3.3494588242658243</v>
      </c>
      <c r="AL813" s="10">
        <v>1.47164345056279</v>
      </c>
      <c r="AM813" s="10">
        <v>18.547042692555173</v>
      </c>
      <c r="AN813" s="10">
        <v>113.88526669091641</v>
      </c>
      <c r="AO813" s="10">
        <v>0.91552835849109704</v>
      </c>
      <c r="AP813" s="10">
        <v>4.2460917058597634</v>
      </c>
      <c r="AQ813" s="10">
        <v>1.7158690644264587</v>
      </c>
      <c r="AR813" s="10">
        <v>23.403903781361311</v>
      </c>
      <c r="AS813" s="10">
        <v>112.97608959881508</v>
      </c>
      <c r="AT813" s="10">
        <v>0.92715831983366026</v>
      </c>
      <c r="AU813" s="10">
        <v>3.9830667501833705</v>
      </c>
      <c r="AV813" s="10">
        <v>1.5892336967590988</v>
      </c>
      <c r="AW813" s="10">
        <v>21.983258316073613</v>
      </c>
      <c r="AX813" s="10">
        <v>112.62735751184444</v>
      </c>
      <c r="AY813" s="10">
        <v>0.92879741787963244</v>
      </c>
      <c r="AZ813" s="10">
        <v>889</v>
      </c>
      <c r="BA813" s="10" t="s">
        <v>39</v>
      </c>
      <c r="BB813" s="10">
        <v>1.6081936448810248</v>
      </c>
      <c r="BC813" s="10">
        <v>0.69997215981736871</v>
      </c>
      <c r="BD813" s="10">
        <v>8.6859154806612082</v>
      </c>
      <c r="BE813" s="10">
        <v>116.58278701426327</v>
      </c>
      <c r="BF813" s="10">
        <v>0.91691205335018811</v>
      </c>
      <c r="BG813" s="10">
        <v>3.0361055072076408</v>
      </c>
      <c r="BH813" s="10">
        <v>1.1449407165622583</v>
      </c>
      <c r="BI813" s="10">
        <v>16.1446380364638</v>
      </c>
      <c r="BJ813" s="10">
        <v>116.03821305412002</v>
      </c>
      <c r="BK813" s="10">
        <v>0.93567901077081816</v>
      </c>
      <c r="BL813" s="10">
        <v>3.4678729901846697</v>
      </c>
      <c r="BM813" s="10">
        <v>1.2892843275468071</v>
      </c>
      <c r="BN813" s="10">
        <v>18.461222769879729</v>
      </c>
      <c r="BO813" s="10">
        <v>115.70582102697158</v>
      </c>
      <c r="BP813" s="10">
        <v>0.93731784324859913</v>
      </c>
      <c r="BQ813" s="10">
        <v>889</v>
      </c>
      <c r="BR813" s="10" t="s">
        <v>39</v>
      </c>
      <c r="BS813" s="10">
        <v>6.3129999999999997</v>
      </c>
      <c r="BT813" s="10">
        <v>2.3220000000000001</v>
      </c>
      <c r="BU813" s="10">
        <v>33.305377006544184</v>
      </c>
      <c r="BV813" s="10">
        <v>116.604</v>
      </c>
      <c r="BW813" s="10">
        <v>0.93852827060282595</v>
      </c>
      <c r="BX813" s="10">
        <v>8.1389999999999993</v>
      </c>
      <c r="BY813" s="10">
        <v>3.274</v>
      </c>
      <c r="BZ813" s="10">
        <v>44.248480804474397</v>
      </c>
      <c r="CA813" s="10">
        <v>114.467</v>
      </c>
      <c r="CB813" s="10">
        <v>0.92775169353975173</v>
      </c>
      <c r="CC813" s="10">
        <v>7.8310000000000004</v>
      </c>
      <c r="CD813" s="10">
        <v>3.0059999999999998</v>
      </c>
      <c r="CE813" s="10">
        <v>42.084960216554009</v>
      </c>
      <c r="CF813" s="10">
        <v>115.074</v>
      </c>
      <c r="CG813" s="10">
        <v>0.93358199233167072</v>
      </c>
      <c r="CH813" s="10">
        <v>889</v>
      </c>
      <c r="CI813" s="10" t="s">
        <v>39</v>
      </c>
      <c r="CJ813" s="10">
        <v>1.869</v>
      </c>
      <c r="CK813" s="10">
        <v>0.73499999999999999</v>
      </c>
      <c r="CL813" s="10">
        <v>9.7450046560890726</v>
      </c>
      <c r="CM813" s="10">
        <v>118.985</v>
      </c>
      <c r="CN813" s="10">
        <v>0.93062434220377477</v>
      </c>
      <c r="CO813" s="10">
        <v>2.61</v>
      </c>
      <c r="CP813" s="10">
        <v>0.95799999999999996</v>
      </c>
      <c r="CQ813" s="10">
        <v>13.644085806471766</v>
      </c>
      <c r="CR813" s="10">
        <v>117.64700000000001</v>
      </c>
      <c r="CS813" s="10">
        <v>0.9387600098613772</v>
      </c>
      <c r="CT813" s="10">
        <v>2.7650000000000001</v>
      </c>
      <c r="CU813" s="10">
        <v>1.002</v>
      </c>
      <c r="CV813" s="10">
        <v>14.26979079197312</v>
      </c>
      <c r="CW813" s="10">
        <v>118.99</v>
      </c>
      <c r="CX813" s="10">
        <v>0.94017010526945044</v>
      </c>
      <c r="CY813" s="10">
        <v>925</v>
      </c>
      <c r="CZ813" s="10" t="s">
        <v>315</v>
      </c>
      <c r="DA813" s="10">
        <v>0.20349999999999999</v>
      </c>
      <c r="DB813" s="10">
        <v>4.1300000000000003E-2</v>
      </c>
      <c r="DC813" s="10">
        <v>11</v>
      </c>
      <c r="DD813" s="10">
        <v>10.9</v>
      </c>
      <c r="DE813" s="10">
        <v>0.98</v>
      </c>
      <c r="DF813" s="10">
        <v>0.19789999999999999</v>
      </c>
      <c r="DG813" s="10">
        <v>4.02E-2</v>
      </c>
      <c r="DH813" s="10">
        <v>11</v>
      </c>
      <c r="DI813" s="10">
        <v>10.6</v>
      </c>
      <c r="DJ813" s="10">
        <v>0.98</v>
      </c>
      <c r="DK813" s="10">
        <v>0.1799</v>
      </c>
      <c r="DL813" s="10">
        <v>3.6499999999999998E-2</v>
      </c>
      <c r="DM813" s="10">
        <v>10</v>
      </c>
      <c r="DN813" s="10">
        <v>10.6</v>
      </c>
      <c r="DO813" s="10">
        <v>0.98</v>
      </c>
    </row>
    <row r="814" spans="1:119" x14ac:dyDescent="0.25">
      <c r="A814" s="10">
        <v>890</v>
      </c>
      <c r="B814" s="10" t="s">
        <v>40</v>
      </c>
      <c r="C814" s="10">
        <v>9.5500000000000007</v>
      </c>
      <c r="D814" s="10">
        <v>4.79</v>
      </c>
      <c r="E814" s="10">
        <v>57.08</v>
      </c>
      <c r="F814" s="10">
        <v>108.06</v>
      </c>
      <c r="G814" s="10">
        <v>0.89400000000000002</v>
      </c>
      <c r="H814" s="10">
        <v>9.08</v>
      </c>
      <c r="I814" s="10">
        <v>4.0199999999999996</v>
      </c>
      <c r="J814" s="10">
        <v>52.87</v>
      </c>
      <c r="K814" s="10">
        <v>108.43</v>
      </c>
      <c r="L814" s="10">
        <v>0.91400000000000003</v>
      </c>
      <c r="M814" s="10">
        <v>8.92</v>
      </c>
      <c r="N814" s="10">
        <v>4.01</v>
      </c>
      <c r="O814" s="10">
        <v>52.38</v>
      </c>
      <c r="P814" s="10">
        <v>107.8</v>
      </c>
      <c r="Q814" s="10">
        <v>0.91200000000000003</v>
      </c>
      <c r="R814" s="10">
        <v>890</v>
      </c>
      <c r="S814" s="10" t="s">
        <v>40</v>
      </c>
      <c r="T814" s="10">
        <v>-1.89</v>
      </c>
      <c r="U814" s="10">
        <v>-1.01</v>
      </c>
      <c r="V814" s="10">
        <v>-10.620895223660247</v>
      </c>
      <c r="W814" s="10">
        <v>116.49</v>
      </c>
      <c r="Y814" s="10">
        <v>-3.25</v>
      </c>
      <c r="Z814" s="10">
        <v>-1.24</v>
      </c>
      <c r="AA814" s="10">
        <v>-17.331069580558268</v>
      </c>
      <c r="AB814" s="10">
        <v>115.88</v>
      </c>
      <c r="AD814" s="10">
        <v>-3.14</v>
      </c>
      <c r="AE814" s="10">
        <v>-0.94</v>
      </c>
      <c r="AF814" s="10">
        <v>-16.313540062712477</v>
      </c>
      <c r="AG814" s="10">
        <v>116</v>
      </c>
      <c r="AI814" s="10">
        <v>890</v>
      </c>
      <c r="AJ814" s="10" t="s">
        <v>40</v>
      </c>
      <c r="AK814" s="10">
        <v>3.6778943145529261</v>
      </c>
      <c r="AL814" s="10">
        <v>1.1083147371624065</v>
      </c>
      <c r="AM814" s="10">
        <v>19.473565355689505</v>
      </c>
      <c r="AN814" s="10">
        <v>113.88524313979912</v>
      </c>
      <c r="AO814" s="10">
        <v>0.95747113994049748</v>
      </c>
      <c r="AP814" s="10">
        <v>4.2506190739849439</v>
      </c>
      <c r="AQ814" s="10">
        <v>1.2994417638999933</v>
      </c>
      <c r="AR814" s="10">
        <v>22.714640756915895</v>
      </c>
      <c r="AS814" s="10">
        <v>112.976061764129</v>
      </c>
      <c r="AT814" s="10">
        <v>0.956311228696198</v>
      </c>
      <c r="AU814" s="10">
        <v>4.6249813442865149</v>
      </c>
      <c r="AV814" s="10">
        <v>1.4242376322286228</v>
      </c>
      <c r="AW814" s="10">
        <v>24.807265278726952</v>
      </c>
      <c r="AX814" s="10">
        <v>112.62732690950212</v>
      </c>
      <c r="AY814" s="10">
        <v>0.95571123259193125</v>
      </c>
      <c r="AZ814" s="10">
        <v>890</v>
      </c>
      <c r="BA814" s="10" t="s">
        <v>40</v>
      </c>
      <c r="BQ814" s="10">
        <v>890</v>
      </c>
      <c r="BR814" s="10" t="s">
        <v>40</v>
      </c>
      <c r="CH814" s="10">
        <v>890</v>
      </c>
      <c r="CI814" s="10" t="s">
        <v>40</v>
      </c>
      <c r="CY814" s="10">
        <v>926</v>
      </c>
      <c r="CZ814" s="10" t="s">
        <v>306</v>
      </c>
      <c r="DA814" s="10">
        <v>0</v>
      </c>
      <c r="DB814" s="10">
        <v>0</v>
      </c>
      <c r="DC814" s="10">
        <v>0</v>
      </c>
      <c r="DD814" s="10">
        <v>10.9</v>
      </c>
      <c r="DE814" s="10">
        <v>0</v>
      </c>
      <c r="DF814" s="10">
        <v>0</v>
      </c>
      <c r="DG814" s="10">
        <v>0</v>
      </c>
      <c r="DH814" s="10">
        <v>0</v>
      </c>
      <c r="DI814" s="10">
        <v>10.6</v>
      </c>
      <c r="DJ814" s="10">
        <v>0</v>
      </c>
      <c r="DK814" s="10">
        <v>0</v>
      </c>
      <c r="DL814" s="10">
        <v>0</v>
      </c>
      <c r="DM814" s="10">
        <v>0</v>
      </c>
      <c r="DN814" s="10">
        <v>10.6</v>
      </c>
      <c r="DO814" s="10">
        <v>0</v>
      </c>
    </row>
    <row r="815" spans="1:119" x14ac:dyDescent="0.25">
      <c r="A815" s="10">
        <v>891</v>
      </c>
      <c r="B815" s="10" t="s">
        <v>147</v>
      </c>
      <c r="R815" s="10">
        <v>891</v>
      </c>
      <c r="S815" s="10" t="s">
        <v>147</v>
      </c>
      <c r="AI815" s="10">
        <v>891</v>
      </c>
      <c r="AJ815" s="10" t="s">
        <v>147</v>
      </c>
      <c r="AZ815" s="10">
        <v>891</v>
      </c>
      <c r="BA815" s="10" t="s">
        <v>147</v>
      </c>
      <c r="BQ815" s="10">
        <v>891</v>
      </c>
      <c r="BR815" s="10" t="s">
        <v>147</v>
      </c>
      <c r="CH815" s="10">
        <v>891</v>
      </c>
      <c r="CI815" s="10" t="s">
        <v>147</v>
      </c>
      <c r="CY815" s="10">
        <v>927</v>
      </c>
      <c r="CZ815" s="10" t="s">
        <v>292</v>
      </c>
      <c r="DA815" s="10">
        <v>1.1171</v>
      </c>
      <c r="DB815" s="10">
        <v>0.28000000000000003</v>
      </c>
      <c r="DC815" s="10">
        <v>61</v>
      </c>
      <c r="DD815" s="10">
        <v>10.9</v>
      </c>
      <c r="DE815" s="10">
        <v>0.97</v>
      </c>
      <c r="DF815" s="10">
        <v>1.496</v>
      </c>
      <c r="DG815" s="10">
        <v>0.37490000000000001</v>
      </c>
      <c r="DH815" s="10">
        <v>84</v>
      </c>
      <c r="DI815" s="10">
        <v>10.6</v>
      </c>
      <c r="DJ815" s="10">
        <v>0.97</v>
      </c>
      <c r="DK815" s="10">
        <v>1.6918</v>
      </c>
      <c r="DL815" s="10">
        <v>0.42399999999999999</v>
      </c>
      <c r="DM815" s="10">
        <v>95</v>
      </c>
      <c r="DN815" s="10">
        <v>10.6</v>
      </c>
      <c r="DO815" s="10">
        <v>0.97</v>
      </c>
    </row>
    <row r="816" spans="1:119" x14ac:dyDescent="0.25">
      <c r="A816" s="10">
        <v>892</v>
      </c>
      <c r="B816" s="10" t="s">
        <v>148</v>
      </c>
      <c r="C816" s="10">
        <v>12.19</v>
      </c>
      <c r="D816" s="10">
        <v>5.38</v>
      </c>
      <c r="E816" s="10">
        <v>201.17</v>
      </c>
      <c r="F816" s="10">
        <v>38.24</v>
      </c>
      <c r="G816" s="10">
        <v>0.91500000000000004</v>
      </c>
      <c r="H816" s="10">
        <v>12.14</v>
      </c>
      <c r="I816" s="10">
        <v>5.12</v>
      </c>
      <c r="J816" s="10">
        <v>197.06</v>
      </c>
      <c r="K816" s="10">
        <v>38.61</v>
      </c>
      <c r="L816" s="10">
        <v>0.92200000000000004</v>
      </c>
      <c r="M816" s="10">
        <v>12.09</v>
      </c>
      <c r="N816" s="10">
        <v>4.51</v>
      </c>
      <c r="O816" s="10">
        <v>194.12</v>
      </c>
      <c r="P816" s="10">
        <v>38.369999999999997</v>
      </c>
      <c r="Q816" s="10">
        <v>0.93700000000000006</v>
      </c>
      <c r="R816" s="10">
        <v>892</v>
      </c>
      <c r="S816" s="10" t="s">
        <v>148</v>
      </c>
      <c r="T816" s="10">
        <v>-0.73</v>
      </c>
      <c r="U816" s="10">
        <v>-0.48</v>
      </c>
      <c r="V816" s="10">
        <v>-13.710623844807612</v>
      </c>
      <c r="W816" s="10">
        <v>36.79</v>
      </c>
      <c r="Y816" s="10">
        <v>-1.49</v>
      </c>
      <c r="Z816" s="10">
        <v>-0.61</v>
      </c>
      <c r="AA816" s="10">
        <v>-25.446259604570322</v>
      </c>
      <c r="AB816" s="10">
        <v>36.53</v>
      </c>
      <c r="AD816" s="10">
        <v>-1.35</v>
      </c>
      <c r="AE816" s="10">
        <v>-0.44</v>
      </c>
      <c r="AF816" s="10">
        <v>-22.373809832864907</v>
      </c>
      <c r="AG816" s="10">
        <v>36.64</v>
      </c>
      <c r="AI816" s="10">
        <v>892</v>
      </c>
      <c r="AJ816" s="10" t="s">
        <v>148</v>
      </c>
      <c r="AK816" s="10">
        <v>3.1398755021644558</v>
      </c>
      <c r="AL816" s="10">
        <v>1.1615000071851038</v>
      </c>
      <c r="AM816" s="10">
        <v>51.220094747818443</v>
      </c>
      <c r="AN816" s="10">
        <v>37.73645739761497</v>
      </c>
      <c r="AO816" s="10">
        <v>0.93788652507179049</v>
      </c>
      <c r="AP816" s="10">
        <v>3.984839014100821</v>
      </c>
      <c r="AQ816" s="10">
        <v>1.3433811520964032</v>
      </c>
      <c r="AR816" s="10">
        <v>64.988631274891645</v>
      </c>
      <c r="AS816" s="10">
        <v>37.358334502394143</v>
      </c>
      <c r="AT816" s="10">
        <v>0.94760044632252149</v>
      </c>
      <c r="AU816" s="10">
        <v>3.7379665166901099</v>
      </c>
      <c r="AV816" s="10">
        <v>1.2384441515213402</v>
      </c>
      <c r="AW816" s="10">
        <v>60.992284818150218</v>
      </c>
      <c r="AX816" s="10">
        <v>37.274882806340237</v>
      </c>
      <c r="AY816" s="10">
        <v>0.94925652285461293</v>
      </c>
      <c r="AZ816" s="10">
        <v>892</v>
      </c>
      <c r="BA816" s="10" t="s">
        <v>148</v>
      </c>
      <c r="BB816" s="10">
        <v>0.67367871606615759</v>
      </c>
      <c r="BC816" s="10">
        <v>0.2769004935160011</v>
      </c>
      <c r="BD816" s="10">
        <v>11.398183679722271</v>
      </c>
      <c r="BE816" s="10">
        <v>36.893795082660539</v>
      </c>
      <c r="BF816" s="10">
        <v>0.9249179687845982</v>
      </c>
      <c r="BG816" s="10">
        <v>1.4198085506766729</v>
      </c>
      <c r="BH816" s="10">
        <v>0.4957313644386111</v>
      </c>
      <c r="BI816" s="10">
        <v>23.721852240326715</v>
      </c>
      <c r="BJ816" s="10">
        <v>36.601530092208705</v>
      </c>
      <c r="BK816" s="10">
        <v>0.9441072278990601</v>
      </c>
      <c r="BL816" s="10">
        <v>1.516423049526848</v>
      </c>
      <c r="BM816" s="10">
        <v>0.53109134231620225</v>
      </c>
      <c r="BN816" s="10">
        <v>25.444355613319363</v>
      </c>
      <c r="BO816" s="10">
        <v>36.457940315245608</v>
      </c>
      <c r="BP816" s="10">
        <v>0.94379172100952513</v>
      </c>
      <c r="BQ816" s="10">
        <v>892</v>
      </c>
      <c r="BR816" s="10" t="s">
        <v>148</v>
      </c>
      <c r="BS816" s="10">
        <v>2.5870000000000002</v>
      </c>
      <c r="BT816" s="10">
        <v>0.82799999999999996</v>
      </c>
      <c r="BU816" s="10">
        <v>41.525245842541693</v>
      </c>
      <c r="BV816" s="10">
        <v>37.765999999999998</v>
      </c>
      <c r="BW816" s="10">
        <v>0.9524070472431978</v>
      </c>
      <c r="BX816" s="10">
        <v>4.0309999999999997</v>
      </c>
      <c r="BY816" s="10">
        <v>1.4470000000000001</v>
      </c>
      <c r="BZ816" s="10">
        <v>67.172918433436323</v>
      </c>
      <c r="CA816" s="10">
        <v>36.811</v>
      </c>
      <c r="CB816" s="10">
        <v>0.94119657456411487</v>
      </c>
      <c r="CC816" s="10">
        <v>3.5659999999999998</v>
      </c>
      <c r="CD816" s="10">
        <v>1.1839999999999999</v>
      </c>
      <c r="CE816" s="10">
        <v>58.49979726347518</v>
      </c>
      <c r="CF816" s="10">
        <v>37.082999999999998</v>
      </c>
      <c r="CG816" s="10">
        <v>0.94905523553055948</v>
      </c>
      <c r="CH816" s="10">
        <v>892</v>
      </c>
      <c r="CI816" s="10" t="s">
        <v>148</v>
      </c>
      <c r="CJ816" s="10">
        <v>0.55700000000000005</v>
      </c>
      <c r="CK816" s="10">
        <v>0.21</v>
      </c>
      <c r="CL816" s="10">
        <v>9.2821414342799606</v>
      </c>
      <c r="CM816" s="10">
        <v>37.026000000000003</v>
      </c>
      <c r="CN816" s="10">
        <v>0.93570637732684458</v>
      </c>
      <c r="CO816" s="10">
        <v>1.0940000000000001</v>
      </c>
      <c r="CP816" s="10">
        <v>0.36</v>
      </c>
      <c r="CQ816" s="10">
        <v>18.194108888627092</v>
      </c>
      <c r="CR816" s="10">
        <v>36.546999999999997</v>
      </c>
      <c r="CS816" s="10">
        <v>0.94989187269374264</v>
      </c>
      <c r="CT816" s="10">
        <v>1.323</v>
      </c>
      <c r="CU816" s="10">
        <v>0.41499999999999998</v>
      </c>
      <c r="CV816" s="10">
        <v>21.660585164389353</v>
      </c>
      <c r="CW816" s="10">
        <v>36.957999999999998</v>
      </c>
      <c r="CX816" s="10">
        <v>0.95415860371160033</v>
      </c>
      <c r="CY816" s="10">
        <v>928</v>
      </c>
      <c r="CZ816" s="10" t="s">
        <v>294</v>
      </c>
      <c r="DA816" s="10">
        <v>0.76119999999999999</v>
      </c>
      <c r="DB816" s="10">
        <v>0.222</v>
      </c>
      <c r="DC816" s="10">
        <v>42</v>
      </c>
      <c r="DD816" s="10">
        <v>10.9</v>
      </c>
      <c r="DE816" s="10">
        <v>0.96</v>
      </c>
      <c r="DF816" s="10">
        <v>1.1456</v>
      </c>
      <c r="DG816" s="10">
        <v>0.33410000000000001</v>
      </c>
      <c r="DH816" s="10">
        <v>65</v>
      </c>
      <c r="DI816" s="10">
        <v>10.6</v>
      </c>
      <c r="DJ816" s="10">
        <v>0.96</v>
      </c>
      <c r="DK816" s="10">
        <v>1.2338</v>
      </c>
      <c r="DL816" s="10">
        <v>0.3599</v>
      </c>
      <c r="DM816" s="10">
        <v>70</v>
      </c>
      <c r="DN816" s="10">
        <v>10.6</v>
      </c>
      <c r="DO816" s="10">
        <v>0.96</v>
      </c>
    </row>
    <row r="817" spans="1:119" x14ac:dyDescent="0.25">
      <c r="A817" s="10">
        <v>893</v>
      </c>
      <c r="B817" s="10" t="s">
        <v>149</v>
      </c>
      <c r="C817" s="10">
        <v>0.33</v>
      </c>
      <c r="D817" s="10">
        <v>0.14000000000000001</v>
      </c>
      <c r="E817" s="10">
        <v>5.44</v>
      </c>
      <c r="F817" s="10">
        <v>38.24</v>
      </c>
      <c r="G817" s="10">
        <v>0.92500000000000004</v>
      </c>
      <c r="H817" s="10">
        <v>0.27</v>
      </c>
      <c r="I817" s="10">
        <v>0.13</v>
      </c>
      <c r="J817" s="10">
        <v>4.53</v>
      </c>
      <c r="K817" s="10">
        <v>38.61</v>
      </c>
      <c r="L817" s="10">
        <v>0.90500000000000003</v>
      </c>
      <c r="M817" s="10">
        <v>0.28999999999999998</v>
      </c>
      <c r="N817" s="10">
        <v>0.13</v>
      </c>
      <c r="O817" s="10">
        <v>4.76</v>
      </c>
      <c r="P817" s="10">
        <v>38.369999999999997</v>
      </c>
      <c r="Q817" s="10">
        <v>0.91</v>
      </c>
      <c r="R817" s="10">
        <v>893</v>
      </c>
      <c r="S817" s="10" t="s">
        <v>149</v>
      </c>
      <c r="T817" s="10">
        <v>-0.1</v>
      </c>
      <c r="U817" s="10">
        <v>-0.1</v>
      </c>
      <c r="V817" s="10">
        <v>-2.219343791594798</v>
      </c>
      <c r="W817" s="10">
        <v>36.79</v>
      </c>
      <c r="Y817" s="10">
        <v>-0.14000000000000001</v>
      </c>
      <c r="Z817" s="10">
        <v>-0.1</v>
      </c>
      <c r="AA817" s="10">
        <v>-2.719164965006176</v>
      </c>
      <c r="AB817" s="10">
        <v>36.53</v>
      </c>
      <c r="AD817" s="10">
        <v>-0.16</v>
      </c>
      <c r="AE817" s="10">
        <v>-0.1</v>
      </c>
      <c r="AF817" s="10">
        <v>-2.9730958221193942</v>
      </c>
      <c r="AG817" s="10">
        <v>36.64</v>
      </c>
      <c r="AI817" s="10">
        <v>893</v>
      </c>
      <c r="AJ817" s="10" t="s">
        <v>149</v>
      </c>
      <c r="AK817" s="10">
        <v>0.18454191504520734</v>
      </c>
      <c r="AL817" s="10">
        <v>0.12266750564515985</v>
      </c>
      <c r="AM817" s="10">
        <v>3.3902553891269429</v>
      </c>
      <c r="AN817" s="10">
        <v>37.73645739761497</v>
      </c>
      <c r="AO817" s="10">
        <v>0.83280026263656393</v>
      </c>
      <c r="AP817" s="10">
        <v>0.23354388020073588</v>
      </c>
      <c r="AQ817" s="10">
        <v>0.13392764654059686</v>
      </c>
      <c r="AR817" s="10">
        <v>4.1606294290617818</v>
      </c>
      <c r="AS817" s="10">
        <v>37.358334502394143</v>
      </c>
      <c r="AT817" s="10">
        <v>0.86748369592033281</v>
      </c>
      <c r="AU817" s="10">
        <v>0.21845526029040635</v>
      </c>
      <c r="AV817" s="10">
        <v>0.12944949740335909</v>
      </c>
      <c r="AW817" s="10">
        <v>3.9331016708107072</v>
      </c>
      <c r="AX817" s="10">
        <v>37.274882806340237</v>
      </c>
      <c r="AY817" s="10">
        <v>0.86030098397672372</v>
      </c>
      <c r="AZ817" s="10">
        <v>893</v>
      </c>
      <c r="BA817" s="10" t="s">
        <v>149</v>
      </c>
      <c r="BB817" s="10">
        <v>4.8476411081305577E-2</v>
      </c>
      <c r="BC817" s="10">
        <v>7.2470494910985214E-2</v>
      </c>
      <c r="BD817" s="10">
        <v>1.3644201331135657</v>
      </c>
      <c r="BE817" s="10">
        <v>36.893795082660539</v>
      </c>
      <c r="BF817" s="10">
        <v>0.55599179412801769</v>
      </c>
      <c r="BG817" s="10">
        <v>6.5473175629524816E-2</v>
      </c>
      <c r="BH817" s="10">
        <v>7.5125506360888522E-2</v>
      </c>
      <c r="BI817" s="10">
        <v>1.5719090145298706</v>
      </c>
      <c r="BJ817" s="10">
        <v>36.601530092208705</v>
      </c>
      <c r="BK817" s="10">
        <v>0.65701628308217197</v>
      </c>
      <c r="BL817" s="10">
        <v>8.1410876512113858E-2</v>
      </c>
      <c r="BM817" s="10">
        <v>7.8071681487247052E-2</v>
      </c>
      <c r="BN817" s="10">
        <v>1.7862432950210316</v>
      </c>
      <c r="BO817" s="10">
        <v>36.457940315245608</v>
      </c>
      <c r="BP817" s="10">
        <v>0.72175377162470766</v>
      </c>
      <c r="BQ817" s="10">
        <v>893</v>
      </c>
      <c r="BR817" s="10" t="s">
        <v>149</v>
      </c>
      <c r="BS817" s="10">
        <v>0.19</v>
      </c>
      <c r="BT817" s="10">
        <v>0.106</v>
      </c>
      <c r="BU817" s="10">
        <v>3.3260912670716403</v>
      </c>
      <c r="BV817" s="10">
        <v>37.765999999999998</v>
      </c>
      <c r="BW817" s="10">
        <v>0.87328866424193297</v>
      </c>
      <c r="BX817" s="10">
        <v>0.20599999999999999</v>
      </c>
      <c r="BY817" s="10">
        <v>0.106</v>
      </c>
      <c r="BZ817" s="10">
        <v>3.6335876979789061</v>
      </c>
      <c r="CA817" s="10">
        <v>36.811</v>
      </c>
      <c r="CB817" s="10">
        <v>0.8891874633112089</v>
      </c>
      <c r="CC817" s="10">
        <v>0.20599999999999999</v>
      </c>
      <c r="CD817" s="10">
        <v>0.107</v>
      </c>
      <c r="CE817" s="10">
        <v>3.6140857700471725</v>
      </c>
      <c r="CF817" s="10">
        <v>37.082999999999998</v>
      </c>
      <c r="CG817" s="10">
        <v>0.88742830523818839</v>
      </c>
      <c r="CH817" s="10">
        <v>893</v>
      </c>
      <c r="CI817" s="10" t="s">
        <v>149</v>
      </c>
      <c r="CJ817" s="10">
        <v>6.0999999999999999E-2</v>
      </c>
      <c r="CK817" s="10">
        <v>7.4999999999999997E-2</v>
      </c>
      <c r="CL817" s="10">
        <v>1.5074588444700325</v>
      </c>
      <c r="CM817" s="10">
        <v>37.026000000000003</v>
      </c>
      <c r="CN817" s="10">
        <v>0.63098196563665665</v>
      </c>
      <c r="CO817" s="10">
        <v>0.06</v>
      </c>
      <c r="CP817" s="10">
        <v>7.2999999999999995E-2</v>
      </c>
      <c r="CQ817" s="10">
        <v>1.4927567748550687</v>
      </c>
      <c r="CR817" s="10">
        <v>36.546999999999997</v>
      </c>
      <c r="CS817" s="10">
        <v>0.63496507567655114</v>
      </c>
      <c r="CT817" s="10">
        <v>6.0999999999999999E-2</v>
      </c>
      <c r="CU817" s="10">
        <v>7.4999999999999997E-2</v>
      </c>
      <c r="CV817" s="10">
        <v>1.510232457799324</v>
      </c>
      <c r="CW817" s="10">
        <v>36.957999999999998</v>
      </c>
      <c r="CX817" s="10">
        <v>0.63098196563665665</v>
      </c>
      <c r="CY817" s="10">
        <v>929</v>
      </c>
      <c r="CZ817" s="10" t="s">
        <v>154</v>
      </c>
    </row>
    <row r="818" spans="1:119" x14ac:dyDescent="0.25">
      <c r="A818" s="10">
        <v>894</v>
      </c>
      <c r="B818" s="10" t="s">
        <v>8</v>
      </c>
      <c r="C818" s="10">
        <v>3.03</v>
      </c>
      <c r="D818" s="10">
        <v>1.67</v>
      </c>
      <c r="E818" s="10">
        <v>52.29</v>
      </c>
      <c r="F818" s="10">
        <v>38.24</v>
      </c>
      <c r="G818" s="10">
        <v>0.876</v>
      </c>
      <c r="H818" s="10">
        <v>3.4</v>
      </c>
      <c r="I818" s="10">
        <v>2.04</v>
      </c>
      <c r="J818" s="10">
        <v>59.24</v>
      </c>
      <c r="K818" s="10">
        <v>38.61</v>
      </c>
      <c r="L818" s="10">
        <v>0.85799999999999998</v>
      </c>
      <c r="M818" s="10">
        <v>3.51</v>
      </c>
      <c r="N818" s="10">
        <v>1.43</v>
      </c>
      <c r="O818" s="10">
        <v>57.04</v>
      </c>
      <c r="P818" s="10">
        <v>38.369999999999997</v>
      </c>
      <c r="Q818" s="10">
        <v>0.92600000000000005</v>
      </c>
      <c r="R818" s="10">
        <v>894</v>
      </c>
      <c r="S818" s="10" t="s">
        <v>8</v>
      </c>
      <c r="AI818" s="10">
        <v>894</v>
      </c>
      <c r="AJ818" s="10" t="s">
        <v>8</v>
      </c>
      <c r="AK818" s="10">
        <v>3.324417417103152</v>
      </c>
      <c r="AL818" s="10">
        <v>1.2841696975781178</v>
      </c>
      <c r="AM818" s="10">
        <v>54.524842878991009</v>
      </c>
      <c r="AN818" s="10">
        <v>37.736465734944311</v>
      </c>
      <c r="AO818" s="10">
        <v>0.93282306432983153</v>
      </c>
      <c r="AP818" s="10">
        <v>4.2183828942187231</v>
      </c>
      <c r="AQ818" s="10">
        <v>1.4773123048455767</v>
      </c>
      <c r="AR818" s="10">
        <v>69.07471892341691</v>
      </c>
      <c r="AS818" s="10">
        <v>37.358344190755339</v>
      </c>
      <c r="AT818" s="10">
        <v>0.94379706938346453</v>
      </c>
      <c r="AU818" s="10">
        <v>3.9564217770957453</v>
      </c>
      <c r="AV818" s="10">
        <v>1.3678967403405338</v>
      </c>
      <c r="AW818" s="10">
        <v>64.84025930540912</v>
      </c>
      <c r="AX818" s="10">
        <v>37.274891797227859</v>
      </c>
      <c r="AY818" s="10">
        <v>0.94510665629484425</v>
      </c>
      <c r="AZ818" s="10">
        <v>894</v>
      </c>
      <c r="BA818" s="10" t="s">
        <v>8</v>
      </c>
      <c r="BB818" s="10">
        <v>0.7221551271354254</v>
      </c>
      <c r="BC818" s="10">
        <v>0.34937110384503439</v>
      </c>
      <c r="BD818" s="10">
        <v>12.554034013229241</v>
      </c>
      <c r="BE818" s="10">
        <v>36.893797402722853</v>
      </c>
      <c r="BF818" s="10">
        <v>0.90018798514309617</v>
      </c>
      <c r="BG818" s="10">
        <v>1.4852817262953315</v>
      </c>
      <c r="BH818" s="10">
        <v>0.57085733431981589</v>
      </c>
      <c r="BI818" s="10">
        <v>25.099598985721808</v>
      </c>
      <c r="BJ818" s="10">
        <v>36.601533913359972</v>
      </c>
      <c r="BK818" s="10">
        <v>0.93343083068947286</v>
      </c>
      <c r="BL818" s="10">
        <v>1.5978339260065058</v>
      </c>
      <c r="BM818" s="10">
        <v>0.60916356247334225</v>
      </c>
      <c r="BN818" s="10">
        <v>27.079913804490428</v>
      </c>
      <c r="BO818" s="10">
        <v>36.457944408866837</v>
      </c>
      <c r="BP818" s="10">
        <v>0.93439725659808903</v>
      </c>
      <c r="BQ818" s="10">
        <v>894</v>
      </c>
      <c r="BR818" s="10" t="s">
        <v>8</v>
      </c>
      <c r="BS818" s="10">
        <v>2.7759999999999998</v>
      </c>
      <c r="BT818" s="10">
        <v>0.93400000000000005</v>
      </c>
      <c r="BU818" s="10">
        <v>44.775956466320842</v>
      </c>
      <c r="BV818" s="10">
        <v>37.765999999999998</v>
      </c>
      <c r="BW818" s="10">
        <v>0.94779185885765271</v>
      </c>
      <c r="BX818" s="10">
        <v>4.2370000000000001</v>
      </c>
      <c r="BY818" s="10">
        <v>1.5529999999999999</v>
      </c>
      <c r="BZ818" s="10">
        <v>70.777149324167993</v>
      </c>
      <c r="CA818" s="10">
        <v>36.811</v>
      </c>
      <c r="CB818" s="10">
        <v>0.93891689613752072</v>
      </c>
      <c r="CC818" s="10">
        <v>3.7719999999999998</v>
      </c>
      <c r="CD818" s="10">
        <v>1.292</v>
      </c>
      <c r="CE818" s="10">
        <v>62.076251812258498</v>
      </c>
      <c r="CF818" s="10">
        <v>37.082999999999998</v>
      </c>
      <c r="CG818" s="10">
        <v>0.9460426357230346</v>
      </c>
      <c r="CH818" s="10">
        <v>894</v>
      </c>
      <c r="CI818" s="10" t="s">
        <v>8</v>
      </c>
      <c r="CJ818" s="10">
        <v>0.61799999999999999</v>
      </c>
      <c r="CK818" s="10">
        <v>0.28499999999999998</v>
      </c>
      <c r="CL818" s="10">
        <v>10.611894926858424</v>
      </c>
      <c r="CM818" s="10">
        <v>37.026000000000003</v>
      </c>
      <c r="CN818" s="10">
        <v>0.90808836183590036</v>
      </c>
      <c r="CO818" s="10">
        <v>1.155</v>
      </c>
      <c r="CP818" s="10">
        <v>0.434</v>
      </c>
      <c r="CQ818" s="10">
        <v>19.491681980808281</v>
      </c>
      <c r="CR818" s="10">
        <v>36.546999999999997</v>
      </c>
      <c r="CS818" s="10">
        <v>0.93609582150640214</v>
      </c>
      <c r="CT818" s="10">
        <v>1.383</v>
      </c>
      <c r="CU818" s="10">
        <v>0.49</v>
      </c>
      <c r="CV818" s="10">
        <v>22.920898835571254</v>
      </c>
      <c r="CW818" s="10">
        <v>36.957999999999998</v>
      </c>
      <c r="CX818" s="10">
        <v>0.94258700331221534</v>
      </c>
      <c r="CY818" s="10">
        <v>930</v>
      </c>
      <c r="CZ818" s="10" t="s">
        <v>155</v>
      </c>
      <c r="DA818" s="10">
        <v>-0.34499999999999997</v>
      </c>
      <c r="DB818" s="10">
        <v>-0.159</v>
      </c>
      <c r="DC818" s="10">
        <v>-6.05961434366864</v>
      </c>
      <c r="DD818" s="10">
        <v>36.194000000000003</v>
      </c>
      <c r="DE818" s="10">
        <v>0.90819038709907041</v>
      </c>
      <c r="DF818" s="10">
        <v>-0.59299999999999997</v>
      </c>
      <c r="DG818" s="10">
        <v>-0.245</v>
      </c>
      <c r="DH818" s="10">
        <v>-10.457864573509093</v>
      </c>
      <c r="DI818" s="10">
        <v>35.421999999999997</v>
      </c>
      <c r="DJ818" s="10">
        <v>0.92422555730438083</v>
      </c>
      <c r="DK818" s="10">
        <v>-0.54300000000000004</v>
      </c>
      <c r="DL818" s="10">
        <v>-0.22700000000000001</v>
      </c>
      <c r="DM818" s="10">
        <v>-9.6106198180474642</v>
      </c>
      <c r="DN818" s="10">
        <v>35.356000000000002</v>
      </c>
      <c r="DO818" s="10">
        <v>0.92262385520335477</v>
      </c>
    </row>
    <row r="819" spans="1:119" x14ac:dyDescent="0.25">
      <c r="A819" s="10">
        <v>895</v>
      </c>
      <c r="B819" s="10" t="s">
        <v>9</v>
      </c>
      <c r="C819" s="10">
        <v>9.49</v>
      </c>
      <c r="D819" s="10">
        <v>3.85</v>
      </c>
      <c r="E819" s="10">
        <v>154.6</v>
      </c>
      <c r="F819" s="10">
        <v>38.24</v>
      </c>
      <c r="G819" s="10">
        <v>0.92700000000000005</v>
      </c>
      <c r="H819" s="10">
        <v>9.02</v>
      </c>
      <c r="I819" s="10">
        <v>3.21</v>
      </c>
      <c r="J819" s="10">
        <v>143.16999999999999</v>
      </c>
      <c r="K819" s="10">
        <v>38.61</v>
      </c>
      <c r="L819" s="10">
        <v>0.94199999999999995</v>
      </c>
      <c r="M819" s="10">
        <v>8.86</v>
      </c>
      <c r="N819" s="10">
        <v>3.21</v>
      </c>
      <c r="O819" s="10">
        <v>141.86000000000001</v>
      </c>
      <c r="P819" s="10">
        <v>38.369999999999997</v>
      </c>
      <c r="Q819" s="10">
        <v>0.94</v>
      </c>
      <c r="R819" s="10">
        <v>895</v>
      </c>
      <c r="S819" s="10" t="s">
        <v>9</v>
      </c>
      <c r="T819" s="10">
        <v>0.83</v>
      </c>
      <c r="U819" s="10">
        <v>0.57999999999999996</v>
      </c>
      <c r="V819" s="10">
        <v>15.890408558281658</v>
      </c>
      <c r="W819" s="10">
        <v>36.79</v>
      </c>
      <c r="Y819" s="10">
        <v>1.62</v>
      </c>
      <c r="Z819" s="10">
        <v>0.71</v>
      </c>
      <c r="AA819" s="10">
        <v>27.954889510608627</v>
      </c>
      <c r="AB819" s="10">
        <v>36.53</v>
      </c>
      <c r="AD819" s="10">
        <v>1.51</v>
      </c>
      <c r="AE819" s="10">
        <v>0.54</v>
      </c>
      <c r="AF819" s="10">
        <v>25.269349378020589</v>
      </c>
      <c r="AG819" s="10">
        <v>36.64</v>
      </c>
      <c r="AI819" s="10">
        <v>895</v>
      </c>
      <c r="AJ819" s="10" t="s">
        <v>9</v>
      </c>
      <c r="AZ819" s="10">
        <v>895</v>
      </c>
      <c r="BA819" s="10" t="s">
        <v>9</v>
      </c>
      <c r="BQ819" s="10">
        <v>895</v>
      </c>
      <c r="BR819" s="10" t="s">
        <v>9</v>
      </c>
      <c r="CH819" s="10">
        <v>895</v>
      </c>
      <c r="CI819" s="10" t="s">
        <v>9</v>
      </c>
      <c r="CY819" s="10">
        <v>931</v>
      </c>
      <c r="CZ819" s="10" t="s">
        <v>8</v>
      </c>
      <c r="DA819" s="10">
        <v>0.34499999999999997</v>
      </c>
      <c r="DB819" s="10">
        <v>0.159</v>
      </c>
      <c r="DC819" s="10">
        <v>6.05961434366864</v>
      </c>
      <c r="DD819" s="10">
        <v>36.194000000000003</v>
      </c>
      <c r="DE819" s="10">
        <v>0.90819038709907041</v>
      </c>
      <c r="DF819" s="10">
        <v>0.59299999999999997</v>
      </c>
      <c r="DG819" s="10">
        <v>0.245</v>
      </c>
      <c r="DH819" s="10">
        <v>10.457864573509093</v>
      </c>
      <c r="DI819" s="10">
        <v>35.421999999999997</v>
      </c>
      <c r="DJ819" s="10">
        <v>0.92422555730438083</v>
      </c>
      <c r="DK819" s="10">
        <v>0.54300000000000004</v>
      </c>
      <c r="DL819" s="10">
        <v>0.22700000000000001</v>
      </c>
      <c r="DM819" s="10">
        <v>9.6106198180474642</v>
      </c>
      <c r="DN819" s="10">
        <v>35.356000000000002</v>
      </c>
      <c r="DO819" s="10">
        <v>0.92262385520335477</v>
      </c>
    </row>
    <row r="820" spans="1:119" x14ac:dyDescent="0.25">
      <c r="A820" s="10">
        <v>896</v>
      </c>
      <c r="B820" s="10" t="s">
        <v>10</v>
      </c>
      <c r="C820" s="10">
        <v>6.38</v>
      </c>
      <c r="D820" s="10">
        <v>2.1</v>
      </c>
      <c r="E820" s="10">
        <v>358.8</v>
      </c>
      <c r="F820" s="10">
        <v>10.8</v>
      </c>
      <c r="G820" s="10">
        <v>0.95</v>
      </c>
      <c r="H820" s="10">
        <v>5.56</v>
      </c>
      <c r="I820" s="10">
        <v>1.1299999999999999</v>
      </c>
      <c r="J820" s="10">
        <v>309</v>
      </c>
      <c r="K820" s="10">
        <v>10.6</v>
      </c>
      <c r="L820" s="10">
        <v>0.98</v>
      </c>
      <c r="M820" s="10">
        <v>5.28</v>
      </c>
      <c r="N820" s="10">
        <v>1.74</v>
      </c>
      <c r="O820" s="10">
        <v>303</v>
      </c>
      <c r="P820" s="10">
        <v>10.6</v>
      </c>
      <c r="Q820" s="10">
        <v>0.95</v>
      </c>
      <c r="R820" s="10">
        <v>896</v>
      </c>
      <c r="S820" s="10" t="s">
        <v>10</v>
      </c>
      <c r="AI820" s="10">
        <v>896</v>
      </c>
      <c r="AJ820" s="10" t="s">
        <v>10</v>
      </c>
      <c r="AZ820" s="10">
        <v>896</v>
      </c>
      <c r="BA820" s="10" t="s">
        <v>10</v>
      </c>
      <c r="BB820" s="10">
        <v>0.8641101859213014</v>
      </c>
      <c r="BC820" s="10">
        <v>0.22304651279851881</v>
      </c>
      <c r="BD820" s="10">
        <v>49.071100000000001</v>
      </c>
      <c r="BE820" s="10">
        <v>10.5</v>
      </c>
      <c r="BF820" s="10">
        <v>0.96799999999999997</v>
      </c>
      <c r="BG820" s="10">
        <v>1.5268844218889626</v>
      </c>
      <c r="BH820" s="10">
        <v>0.39142360445598101</v>
      </c>
      <c r="BI820" s="10">
        <v>87.505099999999999</v>
      </c>
      <c r="BJ820" s="10">
        <v>10.4</v>
      </c>
      <c r="BK820" s="10">
        <v>0.96899999999999997</v>
      </c>
      <c r="BL820" s="10">
        <v>1.8452500716865541</v>
      </c>
      <c r="BM820" s="10">
        <v>0.47157975972597144</v>
      </c>
      <c r="BN820" s="10">
        <v>104.7234</v>
      </c>
      <c r="BO820" s="10">
        <v>10.5</v>
      </c>
      <c r="BP820" s="10">
        <v>0.96899999999999997</v>
      </c>
      <c r="BQ820" s="10">
        <v>896</v>
      </c>
      <c r="BR820" s="10" t="s">
        <v>10</v>
      </c>
      <c r="BS820" s="10">
        <v>3.5030000000000001</v>
      </c>
      <c r="BT820" s="10">
        <v>0.93500000000000005</v>
      </c>
      <c r="BU820" s="10">
        <v>195.6319</v>
      </c>
      <c r="BV820" s="10">
        <v>10.7</v>
      </c>
      <c r="BW820" s="10">
        <v>0.96599999999999997</v>
      </c>
      <c r="BX820" s="10">
        <v>3.8580000000000001</v>
      </c>
      <c r="BY820" s="10">
        <v>1.032</v>
      </c>
      <c r="BZ820" s="10">
        <v>219.5934</v>
      </c>
      <c r="CA820" s="10">
        <v>10.5</v>
      </c>
      <c r="CB820" s="10">
        <v>0.96599999999999997</v>
      </c>
      <c r="CC820" s="10">
        <v>4.0179999999999998</v>
      </c>
      <c r="CD820" s="10">
        <v>1.0680000000000001</v>
      </c>
      <c r="CE820" s="10">
        <v>228.60419999999999</v>
      </c>
      <c r="CF820" s="10">
        <v>10.5</v>
      </c>
      <c r="CG820" s="10">
        <v>0.96599999999999997</v>
      </c>
      <c r="CH820" s="10">
        <v>896</v>
      </c>
      <c r="CI820" s="10" t="s">
        <v>10</v>
      </c>
      <c r="CJ820" s="10">
        <v>1.228</v>
      </c>
      <c r="CK820" s="10">
        <v>0.309</v>
      </c>
      <c r="CL820" s="10">
        <v>68.970500000000001</v>
      </c>
      <c r="CM820" s="10">
        <v>10.6</v>
      </c>
      <c r="CN820" s="10">
        <v>0.97</v>
      </c>
      <c r="CO820" s="10">
        <v>1.4319999999999999</v>
      </c>
      <c r="CP820" s="10">
        <v>0.36</v>
      </c>
      <c r="CQ820" s="10">
        <v>81.970299999999995</v>
      </c>
      <c r="CR820" s="10">
        <v>10.4</v>
      </c>
      <c r="CS820" s="10">
        <v>0.97</v>
      </c>
      <c r="CT820" s="10">
        <v>1.357</v>
      </c>
      <c r="CU820" s="10">
        <v>0.34100000000000003</v>
      </c>
      <c r="CV820" s="10">
        <v>76.935400000000001</v>
      </c>
      <c r="CW820" s="10">
        <v>10.5</v>
      </c>
      <c r="CX820" s="10">
        <v>0.97</v>
      </c>
      <c r="CY820" s="10">
        <v>932</v>
      </c>
      <c r="CZ820" s="10" t="s">
        <v>9</v>
      </c>
    </row>
    <row r="821" spans="1:119" x14ac:dyDescent="0.25">
      <c r="A821" s="10">
        <v>897</v>
      </c>
      <c r="B821" s="10" t="s">
        <v>11</v>
      </c>
      <c r="C821" s="10">
        <v>0</v>
      </c>
      <c r="D821" s="10">
        <v>0</v>
      </c>
      <c r="E821" s="10">
        <v>0</v>
      </c>
      <c r="F821" s="10">
        <v>0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897</v>
      </c>
      <c r="S821" s="10" t="s">
        <v>11</v>
      </c>
      <c r="T821" s="10">
        <v>1.04</v>
      </c>
      <c r="U821" s="10">
        <v>0.3</v>
      </c>
      <c r="V821" s="10">
        <v>59.517000000000003</v>
      </c>
      <c r="W821" s="10">
        <v>10.5</v>
      </c>
      <c r="Y821" s="10">
        <v>1.61</v>
      </c>
      <c r="Z821" s="10">
        <v>0.35</v>
      </c>
      <c r="AA821" s="10">
        <v>91.465999999999994</v>
      </c>
      <c r="AB821" s="10">
        <v>10.4</v>
      </c>
      <c r="AD821" s="10">
        <v>1.61</v>
      </c>
      <c r="AE821" s="10">
        <v>0.23</v>
      </c>
      <c r="AF821" s="10">
        <v>90.286000000000001</v>
      </c>
      <c r="AG821" s="10">
        <v>10.4</v>
      </c>
      <c r="AI821" s="10">
        <v>897</v>
      </c>
      <c r="AJ821" s="10" t="s">
        <v>11</v>
      </c>
      <c r="AK821" s="10">
        <v>3.653000000059889</v>
      </c>
      <c r="AL821" s="10">
        <v>0.85900095860630765</v>
      </c>
      <c r="AM821" s="10">
        <v>208.32599999999999</v>
      </c>
      <c r="AN821" s="10">
        <v>10.4</v>
      </c>
      <c r="AO821" s="10">
        <v>0.97299999999999998</v>
      </c>
      <c r="AP821" s="10">
        <v>4.223999999892655</v>
      </c>
      <c r="AQ821" s="10">
        <v>0.99200129621824273</v>
      </c>
      <c r="AR821" s="10">
        <v>243.21100000000001</v>
      </c>
      <c r="AS821" s="10">
        <v>10.3</v>
      </c>
      <c r="AT821" s="10">
        <v>0.97399999999999998</v>
      </c>
      <c r="AU821" s="10">
        <v>4.5970000000263953</v>
      </c>
      <c r="AV821" s="10">
        <v>1.0740014984943502</v>
      </c>
      <c r="AW821" s="10">
        <v>262.072</v>
      </c>
      <c r="AX821" s="10">
        <v>10.4</v>
      </c>
      <c r="AY821" s="10">
        <v>0.97399999999999998</v>
      </c>
      <c r="AZ821" s="10">
        <v>897</v>
      </c>
      <c r="BA821" s="10" t="s">
        <v>11</v>
      </c>
      <c r="BQ821" s="10">
        <v>897</v>
      </c>
      <c r="BR821" s="10" t="s">
        <v>11</v>
      </c>
      <c r="CH821" s="10">
        <v>897</v>
      </c>
      <c r="CI821" s="10" t="s">
        <v>11</v>
      </c>
      <c r="CY821" s="10">
        <v>933</v>
      </c>
      <c r="CZ821" s="10" t="s">
        <v>10</v>
      </c>
      <c r="DA821" s="10">
        <v>0.33600000000000002</v>
      </c>
      <c r="DB821" s="10">
        <v>0.11600000000000001</v>
      </c>
      <c r="DC821" s="10">
        <v>19.924800000000001</v>
      </c>
      <c r="DD821" s="10">
        <v>10.3</v>
      </c>
      <c r="DE821" s="10">
        <v>0.94499999999999995</v>
      </c>
      <c r="DF821" s="10">
        <v>0.58399999999999996</v>
      </c>
      <c r="DG821" s="10">
        <v>0.19900000000000001</v>
      </c>
      <c r="DH821" s="10">
        <v>34.922600000000003</v>
      </c>
      <c r="DI821" s="10">
        <v>10.199999999999999</v>
      </c>
      <c r="DJ821" s="10">
        <v>0.94699999999999995</v>
      </c>
      <c r="DK821" s="10">
        <v>0.53400000000000003</v>
      </c>
      <c r="DL821" s="10">
        <v>0.182</v>
      </c>
      <c r="DM821" s="10">
        <v>31.933299999999999</v>
      </c>
      <c r="DN821" s="10">
        <v>10.199999999999999</v>
      </c>
      <c r="DO821" s="10">
        <v>0.94699999999999995</v>
      </c>
    </row>
    <row r="822" spans="1:119" x14ac:dyDescent="0.25">
      <c r="A822" s="10">
        <v>898</v>
      </c>
      <c r="B822" s="10" t="s">
        <v>306</v>
      </c>
      <c r="C822" s="10">
        <v>0.24</v>
      </c>
      <c r="D822" s="10">
        <v>0.12</v>
      </c>
      <c r="E822" s="10">
        <v>14.3</v>
      </c>
      <c r="F822" s="10">
        <v>10.8</v>
      </c>
      <c r="G822" s="10">
        <v>0.89</v>
      </c>
      <c r="H822" s="10">
        <v>0.21</v>
      </c>
      <c r="I822" s="10">
        <v>0.11</v>
      </c>
      <c r="J822" s="10">
        <v>13</v>
      </c>
      <c r="K822" s="10">
        <v>10.6</v>
      </c>
      <c r="L822" s="10">
        <v>0.89</v>
      </c>
      <c r="M822" s="10">
        <v>0.13</v>
      </c>
      <c r="N822" s="10">
        <v>7.0000000000000007E-2</v>
      </c>
      <c r="O822" s="10">
        <v>8</v>
      </c>
      <c r="P822" s="10">
        <v>10.6</v>
      </c>
      <c r="Q822" s="10">
        <v>0.89</v>
      </c>
      <c r="R822" s="10">
        <v>898</v>
      </c>
      <c r="S822" s="10" t="s">
        <v>306</v>
      </c>
      <c r="T822" s="10">
        <v>3.39E-2</v>
      </c>
      <c r="U822" s="10">
        <v>8.0999999999999996E-3</v>
      </c>
      <c r="V822" s="10">
        <v>1.9147000000000001</v>
      </c>
      <c r="W822" s="10">
        <v>10.5</v>
      </c>
      <c r="Y822" s="10">
        <v>5.2200000000000003E-2</v>
      </c>
      <c r="Z822" s="10">
        <v>8.9999999999999993E-3</v>
      </c>
      <c r="AA822" s="10">
        <v>2.9434</v>
      </c>
      <c r="AB822" s="10">
        <v>10.4</v>
      </c>
      <c r="AD822" s="10">
        <v>6.1699999999999998E-2</v>
      </c>
      <c r="AE822" s="10">
        <v>7.7000000000000002E-3</v>
      </c>
      <c r="AF822" s="10">
        <v>3.4531000000000001</v>
      </c>
      <c r="AG822" s="10">
        <v>10.4</v>
      </c>
      <c r="AI822" s="10">
        <v>898</v>
      </c>
      <c r="AJ822" s="10" t="s">
        <v>306</v>
      </c>
      <c r="AK822" s="10">
        <v>0.17649999999999999</v>
      </c>
      <c r="AL822" s="10">
        <v>3.5799999999999998E-2</v>
      </c>
      <c r="AM822" s="10">
        <v>9.9977999999999998</v>
      </c>
      <c r="AN822" s="10">
        <v>10.4</v>
      </c>
      <c r="AO822" s="10">
        <v>0.98</v>
      </c>
      <c r="AP822" s="10">
        <v>0.20979999999999999</v>
      </c>
      <c r="AQ822" s="10">
        <v>4.2599999999999999E-2</v>
      </c>
      <c r="AR822" s="10">
        <v>12</v>
      </c>
      <c r="AS822" s="10">
        <v>10.3</v>
      </c>
      <c r="AT822" s="10">
        <v>0.98</v>
      </c>
      <c r="AU822" s="10">
        <v>0.21179999999999999</v>
      </c>
      <c r="AV822" s="10">
        <v>4.2999999999999997E-2</v>
      </c>
      <c r="AW822" s="10">
        <v>11.9978</v>
      </c>
      <c r="AX822" s="10">
        <v>10.4</v>
      </c>
      <c r="AY822" s="10">
        <v>0.98</v>
      </c>
      <c r="AZ822" s="10">
        <v>898</v>
      </c>
      <c r="BA822" s="10" t="s">
        <v>306</v>
      </c>
      <c r="BB822" s="10">
        <v>2.75E-2</v>
      </c>
      <c r="BC822" s="10">
        <v>6.8999999999999999E-3</v>
      </c>
      <c r="BD822" s="10">
        <v>1.5598000000000001</v>
      </c>
      <c r="BE822" s="10">
        <v>10.5</v>
      </c>
      <c r="BF822" s="10">
        <v>0.97</v>
      </c>
      <c r="BG822" s="10">
        <v>5.8099999999999999E-2</v>
      </c>
      <c r="BH822" s="10">
        <v>1.46E-2</v>
      </c>
      <c r="BI822" s="10">
        <v>3.3252999999999999</v>
      </c>
      <c r="BJ822" s="10">
        <v>10.4</v>
      </c>
      <c r="BK822" s="10">
        <v>0.97</v>
      </c>
      <c r="BL822" s="10">
        <v>7.4899999999999994E-2</v>
      </c>
      <c r="BM822" s="10">
        <v>1.8800000000000001E-2</v>
      </c>
      <c r="BN822" s="10">
        <v>4.2462999999999997</v>
      </c>
      <c r="BO822" s="10">
        <v>10.5</v>
      </c>
      <c r="BP822" s="10">
        <v>0.97</v>
      </c>
      <c r="BQ822" s="10">
        <v>898</v>
      </c>
      <c r="BR822" s="10" t="s">
        <v>306</v>
      </c>
      <c r="BS822" s="10">
        <v>0.1618</v>
      </c>
      <c r="BT822" s="10">
        <v>4.0500000000000001E-2</v>
      </c>
      <c r="BU822" s="10">
        <v>9</v>
      </c>
      <c r="BV822" s="10">
        <v>10.7</v>
      </c>
      <c r="BW822" s="10">
        <v>0.97</v>
      </c>
      <c r="BX822" s="10">
        <v>0.1764</v>
      </c>
      <c r="BY822" s="10">
        <v>4.4200000000000003E-2</v>
      </c>
      <c r="BZ822" s="10">
        <v>10</v>
      </c>
      <c r="CA822" s="10">
        <v>10.5</v>
      </c>
      <c r="CB822" s="10">
        <v>0.97</v>
      </c>
      <c r="CC822" s="10">
        <v>0.2293</v>
      </c>
      <c r="CD822" s="10">
        <v>5.7500000000000002E-2</v>
      </c>
      <c r="CE822" s="10">
        <v>13</v>
      </c>
      <c r="CF822" s="10">
        <v>10.5</v>
      </c>
      <c r="CG822" s="10">
        <v>0.97</v>
      </c>
      <c r="CH822" s="10">
        <v>898</v>
      </c>
      <c r="CI822" s="10" t="s">
        <v>306</v>
      </c>
      <c r="CJ822" s="10">
        <v>3.56E-2</v>
      </c>
      <c r="CK822" s="10">
        <v>8.8999999999999999E-3</v>
      </c>
      <c r="CL822" s="10">
        <v>2</v>
      </c>
      <c r="CM822" s="10">
        <v>10.6</v>
      </c>
      <c r="CN822" s="10">
        <v>0.97</v>
      </c>
      <c r="CO822" s="10">
        <v>5.2400000000000002E-2</v>
      </c>
      <c r="CP822" s="10">
        <v>1.3100000000000001E-2</v>
      </c>
      <c r="CQ822" s="10">
        <v>3</v>
      </c>
      <c r="CR822" s="10">
        <v>10.4</v>
      </c>
      <c r="CS822" s="10">
        <v>0.97</v>
      </c>
      <c r="CT822" s="10">
        <v>5.2900000000000003E-2</v>
      </c>
      <c r="CU822" s="10">
        <v>1.3299999999999999E-2</v>
      </c>
      <c r="CV822" s="10">
        <v>3</v>
      </c>
      <c r="CW822" s="10">
        <v>10.5</v>
      </c>
      <c r="CX822" s="10">
        <v>0.97</v>
      </c>
      <c r="CY822" s="10">
        <v>934</v>
      </c>
      <c r="CZ822" s="10" t="s">
        <v>11</v>
      </c>
    </row>
    <row r="823" spans="1:119" x14ac:dyDescent="0.25">
      <c r="A823" s="10">
        <v>899</v>
      </c>
      <c r="B823" s="10" t="s">
        <v>307</v>
      </c>
      <c r="C823" s="10">
        <v>1.69</v>
      </c>
      <c r="D823" s="10">
        <v>0.24</v>
      </c>
      <c r="E823" s="10">
        <v>91</v>
      </c>
      <c r="F823" s="10">
        <v>10.8</v>
      </c>
      <c r="G823" s="10">
        <v>0.99</v>
      </c>
      <c r="H823" s="10">
        <v>1.36</v>
      </c>
      <c r="I823" s="10">
        <v>0.19</v>
      </c>
      <c r="J823" s="10">
        <v>75</v>
      </c>
      <c r="K823" s="10">
        <v>10.6</v>
      </c>
      <c r="L823" s="10">
        <v>0.99</v>
      </c>
      <c r="M823" s="10">
        <v>1.42</v>
      </c>
      <c r="N823" s="10">
        <v>0.2</v>
      </c>
      <c r="O823" s="10">
        <v>78</v>
      </c>
      <c r="P823" s="10">
        <v>10.6</v>
      </c>
      <c r="Q823" s="10">
        <v>0.99</v>
      </c>
      <c r="R823" s="10">
        <v>899</v>
      </c>
      <c r="S823" s="10" t="s">
        <v>307</v>
      </c>
      <c r="T823" s="10">
        <v>0.1711</v>
      </c>
      <c r="U823" s="10">
        <v>2.86E-2</v>
      </c>
      <c r="V823" s="10">
        <v>9.5385000000000009</v>
      </c>
      <c r="W823" s="10">
        <v>10.5</v>
      </c>
      <c r="Y823" s="10">
        <v>0.1759</v>
      </c>
      <c r="Z823" s="10">
        <v>2.1299999999999999E-2</v>
      </c>
      <c r="AA823" s="10">
        <v>9.8384999999999998</v>
      </c>
      <c r="AB823" s="10">
        <v>10.4</v>
      </c>
      <c r="AD823" s="10">
        <v>0.20780000000000001</v>
      </c>
      <c r="AE823" s="10">
        <v>1.8200000000000001E-2</v>
      </c>
      <c r="AF823" s="10">
        <v>11.582599999999999</v>
      </c>
      <c r="AG823" s="10">
        <v>10.4</v>
      </c>
      <c r="AI823" s="10">
        <v>899</v>
      </c>
      <c r="AJ823" s="10" t="s">
        <v>307</v>
      </c>
      <c r="AK823" s="10">
        <v>0.49930000000000002</v>
      </c>
      <c r="AL823" s="10">
        <v>7.1199999999999999E-2</v>
      </c>
      <c r="AM823" s="10">
        <v>27.998699999999999</v>
      </c>
      <c r="AN823" s="10">
        <v>10.4</v>
      </c>
      <c r="AO823" s="10">
        <v>0.99</v>
      </c>
      <c r="AP823" s="10">
        <v>0.58279999999999998</v>
      </c>
      <c r="AQ823" s="10">
        <v>8.3000000000000004E-2</v>
      </c>
      <c r="AR823" s="10">
        <v>32.997500000000002</v>
      </c>
      <c r="AS823" s="10">
        <v>10.3</v>
      </c>
      <c r="AT823" s="10">
        <v>0.99</v>
      </c>
      <c r="AU823" s="10">
        <v>0.69550000000000001</v>
      </c>
      <c r="AV823" s="10">
        <v>9.9099999999999994E-2</v>
      </c>
      <c r="AW823" s="10">
        <v>39.000300000000003</v>
      </c>
      <c r="AX823" s="10">
        <v>10.4</v>
      </c>
      <c r="AY823" s="10">
        <v>0.99</v>
      </c>
      <c r="AZ823" s="10">
        <v>899</v>
      </c>
      <c r="BA823" s="10" t="s">
        <v>307</v>
      </c>
      <c r="BB823" s="10">
        <v>0.13900000000000001</v>
      </c>
      <c r="BC823" s="10">
        <v>2.8199999999999999E-2</v>
      </c>
      <c r="BD823" s="10">
        <v>7.7988</v>
      </c>
      <c r="BE823" s="10">
        <v>10.5</v>
      </c>
      <c r="BF823" s="10">
        <v>0.98</v>
      </c>
      <c r="BG823" s="10">
        <v>0.23480000000000001</v>
      </c>
      <c r="BH823" s="10">
        <v>4.7699999999999999E-2</v>
      </c>
      <c r="BI823" s="10">
        <v>13.301299999999999</v>
      </c>
      <c r="BJ823" s="10">
        <v>10.4</v>
      </c>
      <c r="BK823" s="10">
        <v>0.98</v>
      </c>
      <c r="BL823" s="10">
        <v>0.30270000000000002</v>
      </c>
      <c r="BM823" s="10">
        <v>6.1499999999999999E-2</v>
      </c>
      <c r="BN823" s="10">
        <v>16.985299999999999</v>
      </c>
      <c r="BO823" s="10">
        <v>10.5</v>
      </c>
      <c r="BP823" s="10">
        <v>0.98</v>
      </c>
      <c r="BQ823" s="10">
        <v>899</v>
      </c>
      <c r="BR823" s="10" t="s">
        <v>307</v>
      </c>
      <c r="BS823" s="10">
        <v>0.54490000000000005</v>
      </c>
      <c r="BT823" s="10">
        <v>0.1106</v>
      </c>
      <c r="BU823" s="10">
        <v>30</v>
      </c>
      <c r="BV823" s="10">
        <v>10.7</v>
      </c>
      <c r="BW823" s="10">
        <v>0.98</v>
      </c>
      <c r="BX823" s="10">
        <v>0.53469999999999995</v>
      </c>
      <c r="BY823" s="10">
        <v>0.1086</v>
      </c>
      <c r="BZ823" s="10">
        <v>30</v>
      </c>
      <c r="CA823" s="10">
        <v>10.5</v>
      </c>
      <c r="CB823" s="10">
        <v>0.98</v>
      </c>
      <c r="CC823" s="10">
        <v>0.62380000000000002</v>
      </c>
      <c r="CD823" s="10">
        <v>0.12670000000000001</v>
      </c>
      <c r="CE823" s="10">
        <v>35</v>
      </c>
      <c r="CF823" s="10">
        <v>10.5</v>
      </c>
      <c r="CG823" s="10">
        <v>0.98</v>
      </c>
      <c r="CH823" s="10">
        <v>899</v>
      </c>
      <c r="CI823" s="10" t="s">
        <v>307</v>
      </c>
      <c r="CJ823" s="10">
        <v>0.1799</v>
      </c>
      <c r="CK823" s="10">
        <v>3.6499999999999998E-2</v>
      </c>
      <c r="CL823" s="10">
        <v>10</v>
      </c>
      <c r="CM823" s="10">
        <v>10.6</v>
      </c>
      <c r="CN823" s="10">
        <v>0.98</v>
      </c>
      <c r="CO823" s="10">
        <v>0.17649999999999999</v>
      </c>
      <c r="CP823" s="10">
        <v>3.5799999999999998E-2</v>
      </c>
      <c r="CQ823" s="10">
        <v>10</v>
      </c>
      <c r="CR823" s="10">
        <v>10.4</v>
      </c>
      <c r="CS823" s="10">
        <v>0.98</v>
      </c>
      <c r="CT823" s="10">
        <v>0.1782</v>
      </c>
      <c r="CU823" s="10">
        <v>3.6200000000000003E-2</v>
      </c>
      <c r="CV823" s="10">
        <v>10</v>
      </c>
      <c r="CW823" s="10">
        <v>10.5</v>
      </c>
      <c r="CX823" s="10">
        <v>0.98</v>
      </c>
      <c r="CY823" s="10">
        <v>935</v>
      </c>
      <c r="CZ823" s="10" t="s">
        <v>285</v>
      </c>
      <c r="DA823" s="10">
        <v>0.16950000000000001</v>
      </c>
      <c r="DB823" s="10">
        <v>5.57E-2</v>
      </c>
      <c r="DC823" s="10">
        <v>10</v>
      </c>
      <c r="DD823" s="10">
        <v>10.3</v>
      </c>
      <c r="DE823" s="10">
        <v>0.95</v>
      </c>
      <c r="DF823" s="10">
        <v>0.38600000000000001</v>
      </c>
      <c r="DG823" s="10">
        <v>0.12690000000000001</v>
      </c>
      <c r="DH823" s="10">
        <v>23</v>
      </c>
      <c r="DI823" s="10">
        <v>10.199999999999999</v>
      </c>
      <c r="DJ823" s="10">
        <v>0.95</v>
      </c>
      <c r="DK823" s="10">
        <v>0.3357</v>
      </c>
      <c r="DL823" s="10">
        <v>0.1103</v>
      </c>
      <c r="DM823" s="10">
        <v>20</v>
      </c>
      <c r="DN823" s="10">
        <v>10.199999999999999</v>
      </c>
      <c r="DO823" s="10">
        <v>0.95</v>
      </c>
    </row>
    <row r="824" spans="1:119" x14ac:dyDescent="0.25">
      <c r="A824" s="10">
        <v>900</v>
      </c>
      <c r="B824" s="10" t="s">
        <v>293</v>
      </c>
      <c r="C824" s="10">
        <v>0.02</v>
      </c>
      <c r="D824" s="10">
        <v>0.01</v>
      </c>
      <c r="E824" s="10">
        <v>1.3</v>
      </c>
      <c r="F824" s="10">
        <v>10.8</v>
      </c>
      <c r="G824" s="10">
        <v>0.93</v>
      </c>
      <c r="H824" s="10">
        <v>0.02</v>
      </c>
      <c r="I824" s="10">
        <v>0.01</v>
      </c>
      <c r="J824" s="10">
        <v>1</v>
      </c>
      <c r="K824" s="10">
        <v>10.6</v>
      </c>
      <c r="L824" s="10">
        <v>0.93</v>
      </c>
      <c r="M824" s="10">
        <v>0.02</v>
      </c>
      <c r="N824" s="10">
        <v>0.01</v>
      </c>
      <c r="O824" s="10">
        <v>1</v>
      </c>
      <c r="P824" s="10">
        <v>10.6</v>
      </c>
      <c r="Q824" s="10">
        <v>0.93</v>
      </c>
      <c r="R824" s="10">
        <v>900</v>
      </c>
      <c r="S824" s="10" t="s">
        <v>293</v>
      </c>
      <c r="T824" s="10">
        <v>1.6899999999999998E-2</v>
      </c>
      <c r="U824" s="10">
        <v>4.0000000000000001E-3</v>
      </c>
      <c r="V824" s="10">
        <v>0.95730000000000004</v>
      </c>
      <c r="W824" s="10">
        <v>10.5</v>
      </c>
      <c r="Y824" s="10">
        <v>1.7399999999999999E-2</v>
      </c>
      <c r="Z824" s="10">
        <v>3.0000000000000001E-3</v>
      </c>
      <c r="AA824" s="10">
        <v>0.98109999999999997</v>
      </c>
      <c r="AB824" s="10">
        <v>10.4</v>
      </c>
      <c r="AD824" s="10">
        <v>2.06E-2</v>
      </c>
      <c r="AE824" s="10">
        <v>2.5999999999999999E-3</v>
      </c>
      <c r="AF824" s="10">
        <v>1.151</v>
      </c>
      <c r="AG824" s="10">
        <v>10.4</v>
      </c>
      <c r="AI824" s="10">
        <v>900</v>
      </c>
      <c r="AJ824" s="10" t="s">
        <v>293</v>
      </c>
      <c r="AK824" s="10">
        <v>1.77E-2</v>
      </c>
      <c r="AL824" s="10">
        <v>3.5999999999999999E-3</v>
      </c>
      <c r="AM824" s="10">
        <v>1.0026999999999999</v>
      </c>
      <c r="AN824" s="10">
        <v>10.4</v>
      </c>
      <c r="AO824" s="10">
        <v>0.98</v>
      </c>
      <c r="AP824" s="10">
        <v>1.7500000000000002E-2</v>
      </c>
      <c r="AQ824" s="10">
        <v>3.5999999999999999E-3</v>
      </c>
      <c r="AR824" s="10">
        <v>1.0015000000000001</v>
      </c>
      <c r="AS824" s="10">
        <v>10.3</v>
      </c>
      <c r="AT824" s="10">
        <v>0.98</v>
      </c>
      <c r="AU824" s="10">
        <v>1.77E-2</v>
      </c>
      <c r="AV824" s="10">
        <v>3.5999999999999999E-3</v>
      </c>
      <c r="AW824" s="10">
        <v>1.0026999999999999</v>
      </c>
      <c r="AX824" s="10">
        <v>10.4</v>
      </c>
      <c r="AY824" s="10">
        <v>0.98</v>
      </c>
      <c r="AZ824" s="10">
        <v>900</v>
      </c>
      <c r="BA824" s="10" t="s">
        <v>293</v>
      </c>
      <c r="BB824" s="10">
        <v>1.4E-2</v>
      </c>
      <c r="BC824" s="10">
        <v>2E-3</v>
      </c>
      <c r="BD824" s="10">
        <v>0.77990000000000004</v>
      </c>
      <c r="BE824" s="10">
        <v>10.5</v>
      </c>
      <c r="BF824" s="10">
        <v>0.99</v>
      </c>
      <c r="BG824" s="10">
        <v>1.9800000000000002E-2</v>
      </c>
      <c r="BH824" s="10">
        <v>2.8E-3</v>
      </c>
      <c r="BI824" s="10">
        <v>1.1084000000000001</v>
      </c>
      <c r="BJ824" s="10">
        <v>10.4</v>
      </c>
      <c r="BK824" s="10">
        <v>0.99</v>
      </c>
      <c r="BL824" s="10">
        <v>2.5499999999999998E-2</v>
      </c>
      <c r="BM824" s="10">
        <v>3.5999999999999999E-3</v>
      </c>
      <c r="BN824" s="10">
        <v>1.4154</v>
      </c>
      <c r="BO824" s="10">
        <v>10.5</v>
      </c>
      <c r="BP824" s="10">
        <v>0.99</v>
      </c>
      <c r="BQ824" s="10">
        <v>900</v>
      </c>
      <c r="BR824" s="10" t="s">
        <v>293</v>
      </c>
      <c r="BS824" s="10">
        <v>1.83E-2</v>
      </c>
      <c r="BT824" s="10">
        <v>2.5999999999999999E-3</v>
      </c>
      <c r="BU824" s="10">
        <v>1</v>
      </c>
      <c r="BV824" s="10">
        <v>10.7</v>
      </c>
      <c r="BW824" s="10">
        <v>0.99</v>
      </c>
      <c r="BX824" s="10">
        <v>1.7999999999999999E-2</v>
      </c>
      <c r="BY824" s="10">
        <v>2.5999999999999999E-3</v>
      </c>
      <c r="BZ824" s="10">
        <v>1</v>
      </c>
      <c r="CA824" s="10">
        <v>10.5</v>
      </c>
      <c r="CB824" s="10">
        <v>0.99</v>
      </c>
      <c r="CC824" s="10">
        <v>1.7999999999999999E-2</v>
      </c>
      <c r="CD824" s="10">
        <v>2.5999999999999999E-3</v>
      </c>
      <c r="CE824" s="10">
        <v>1</v>
      </c>
      <c r="CF824" s="10">
        <v>10.5</v>
      </c>
      <c r="CG824" s="10">
        <v>0.99</v>
      </c>
      <c r="CH824" s="10">
        <v>900</v>
      </c>
      <c r="CI824" s="10" t="s">
        <v>293</v>
      </c>
      <c r="CJ824" s="10">
        <v>1.8200000000000001E-2</v>
      </c>
      <c r="CK824" s="10">
        <v>2.5999999999999999E-3</v>
      </c>
      <c r="CL824" s="10">
        <v>1</v>
      </c>
      <c r="CM824" s="10">
        <v>10.6</v>
      </c>
      <c r="CN824" s="10">
        <v>0.99</v>
      </c>
      <c r="CO824" s="10">
        <v>1.78E-2</v>
      </c>
      <c r="CP824" s="10">
        <v>2.5000000000000001E-3</v>
      </c>
      <c r="CQ824" s="10">
        <v>1</v>
      </c>
      <c r="CR824" s="10">
        <v>10.4</v>
      </c>
      <c r="CS824" s="10">
        <v>0.99</v>
      </c>
      <c r="CT824" s="10">
        <v>1.7999999999999999E-2</v>
      </c>
      <c r="CU824" s="10">
        <v>2.5999999999999999E-3</v>
      </c>
      <c r="CV824" s="10">
        <v>1</v>
      </c>
      <c r="CW824" s="10">
        <v>10.5</v>
      </c>
      <c r="CX824" s="10">
        <v>0.99</v>
      </c>
      <c r="CY824" s="10">
        <v>936</v>
      </c>
      <c r="CZ824" s="10" t="s">
        <v>305</v>
      </c>
      <c r="DA824" s="10">
        <v>8.6499999999999994E-2</v>
      </c>
      <c r="DB824" s="10">
        <v>2.1700000000000001E-2</v>
      </c>
      <c r="DC824" s="10">
        <v>5</v>
      </c>
      <c r="DD824" s="10">
        <v>10.3</v>
      </c>
      <c r="DE824" s="10">
        <v>0.97</v>
      </c>
      <c r="DF824" s="10">
        <v>0.1028</v>
      </c>
      <c r="DG824" s="10">
        <v>2.58E-2</v>
      </c>
      <c r="DH824" s="10">
        <v>6</v>
      </c>
      <c r="DI824" s="10">
        <v>10.199999999999999</v>
      </c>
      <c r="DJ824" s="10">
        <v>0.97</v>
      </c>
      <c r="DK824" s="10">
        <v>0.1028</v>
      </c>
      <c r="DL824" s="10">
        <v>2.58E-2</v>
      </c>
      <c r="DM824" s="10">
        <v>6</v>
      </c>
      <c r="DN824" s="10">
        <v>10.199999999999999</v>
      </c>
      <c r="DO824" s="10">
        <v>0.97</v>
      </c>
    </row>
    <row r="825" spans="1:119" x14ac:dyDescent="0.25">
      <c r="A825" s="10">
        <v>901</v>
      </c>
      <c r="B825" s="10" t="s">
        <v>296</v>
      </c>
      <c r="C825" s="10">
        <v>0</v>
      </c>
      <c r="D825" s="10">
        <v>0</v>
      </c>
      <c r="E825" s="10">
        <v>0</v>
      </c>
      <c r="F825" s="10">
        <v>10.8</v>
      </c>
      <c r="G825" s="10">
        <v>0</v>
      </c>
      <c r="H825" s="10">
        <v>0</v>
      </c>
      <c r="I825" s="10">
        <v>0</v>
      </c>
      <c r="J825" s="10">
        <v>0</v>
      </c>
      <c r="K825" s="10">
        <v>10.6</v>
      </c>
      <c r="L825" s="10">
        <v>0</v>
      </c>
      <c r="M825" s="10">
        <v>0</v>
      </c>
      <c r="N825" s="10">
        <v>0</v>
      </c>
      <c r="O825" s="10">
        <v>0</v>
      </c>
      <c r="P825" s="10">
        <v>10.6</v>
      </c>
      <c r="Q825" s="10">
        <v>0</v>
      </c>
      <c r="R825" s="10">
        <v>901</v>
      </c>
      <c r="S825" s="10" t="s">
        <v>296</v>
      </c>
      <c r="T825" s="10">
        <v>0</v>
      </c>
      <c r="U825" s="10">
        <v>0</v>
      </c>
      <c r="V825" s="10">
        <v>0</v>
      </c>
      <c r="W825" s="10">
        <v>10.5</v>
      </c>
      <c r="Y825" s="10">
        <v>0</v>
      </c>
      <c r="Z825" s="10">
        <v>0</v>
      </c>
      <c r="AA825" s="10">
        <v>0</v>
      </c>
      <c r="AB825" s="10">
        <v>10.4</v>
      </c>
      <c r="AD825" s="10">
        <v>0</v>
      </c>
      <c r="AE825" s="10">
        <v>0</v>
      </c>
      <c r="AF825" s="10">
        <v>0</v>
      </c>
      <c r="AG825" s="10">
        <v>10.4</v>
      </c>
      <c r="AI825" s="10">
        <v>901</v>
      </c>
      <c r="AJ825" s="10" t="s">
        <v>296</v>
      </c>
      <c r="AK825" s="10">
        <v>0</v>
      </c>
      <c r="AL825" s="10">
        <v>0</v>
      </c>
      <c r="AM825" s="10">
        <v>0</v>
      </c>
      <c r="AN825" s="10">
        <v>10.4</v>
      </c>
      <c r="AO825" s="10">
        <v>0</v>
      </c>
      <c r="AP825" s="10">
        <v>0</v>
      </c>
      <c r="AQ825" s="10">
        <v>0</v>
      </c>
      <c r="AR825" s="10">
        <v>0</v>
      </c>
      <c r="AS825" s="10">
        <v>10.3</v>
      </c>
      <c r="AT825" s="10">
        <v>0</v>
      </c>
      <c r="AU825" s="10">
        <v>0</v>
      </c>
      <c r="AV825" s="10">
        <v>0</v>
      </c>
      <c r="AW825" s="10">
        <v>0</v>
      </c>
      <c r="AX825" s="10">
        <v>10.4</v>
      </c>
      <c r="AY825" s="10">
        <v>0</v>
      </c>
      <c r="AZ825" s="10">
        <v>901</v>
      </c>
      <c r="BA825" s="10" t="s">
        <v>296</v>
      </c>
      <c r="BB825" s="10">
        <v>0</v>
      </c>
      <c r="BC825" s="10">
        <v>0</v>
      </c>
      <c r="BD825" s="10">
        <v>0</v>
      </c>
      <c r="BE825" s="10">
        <v>10.5</v>
      </c>
      <c r="BF825" s="10">
        <v>0</v>
      </c>
      <c r="BG825" s="10">
        <v>0</v>
      </c>
      <c r="BH825" s="10">
        <v>0</v>
      </c>
      <c r="BI825" s="10">
        <v>0</v>
      </c>
      <c r="BJ825" s="10">
        <v>10.4</v>
      </c>
      <c r="BK825" s="10">
        <v>0</v>
      </c>
      <c r="BL825" s="10">
        <v>0</v>
      </c>
      <c r="BM825" s="10">
        <v>0</v>
      </c>
      <c r="BN825" s="10">
        <v>0</v>
      </c>
      <c r="BO825" s="10">
        <v>10.5</v>
      </c>
      <c r="BP825" s="10">
        <v>0</v>
      </c>
      <c r="BQ825" s="10">
        <v>901</v>
      </c>
      <c r="BR825" s="10" t="s">
        <v>296</v>
      </c>
      <c r="BS825" s="10">
        <v>0</v>
      </c>
      <c r="BT825" s="10">
        <v>0</v>
      </c>
      <c r="BU825" s="10">
        <v>0</v>
      </c>
      <c r="BV825" s="10">
        <v>10.7</v>
      </c>
      <c r="BW825" s="10">
        <v>0</v>
      </c>
      <c r="BX825" s="10">
        <v>0</v>
      </c>
      <c r="BY825" s="10">
        <v>0</v>
      </c>
      <c r="BZ825" s="10">
        <v>0</v>
      </c>
      <c r="CA825" s="10">
        <v>10.5</v>
      </c>
      <c r="CB825" s="10">
        <v>0</v>
      </c>
      <c r="CC825" s="10">
        <v>0</v>
      </c>
      <c r="CD825" s="10">
        <v>0</v>
      </c>
      <c r="CE825" s="10">
        <v>0</v>
      </c>
      <c r="CF825" s="10">
        <v>10.5</v>
      </c>
      <c r="CG825" s="10">
        <v>0</v>
      </c>
      <c r="CH825" s="10">
        <v>901</v>
      </c>
      <c r="CI825" s="10" t="s">
        <v>296</v>
      </c>
      <c r="CJ825" s="10">
        <v>0</v>
      </c>
      <c r="CK825" s="10">
        <v>0</v>
      </c>
      <c r="CL825" s="10">
        <v>0</v>
      </c>
      <c r="CM825" s="10">
        <v>10.6</v>
      </c>
      <c r="CN825" s="10">
        <v>0</v>
      </c>
      <c r="CO825" s="10">
        <v>0</v>
      </c>
      <c r="CP825" s="10">
        <v>0</v>
      </c>
      <c r="CQ825" s="10">
        <v>0</v>
      </c>
      <c r="CR825" s="10">
        <v>10.4</v>
      </c>
      <c r="CS825" s="10">
        <v>0</v>
      </c>
      <c r="CT825" s="10">
        <v>0</v>
      </c>
      <c r="CU825" s="10">
        <v>0</v>
      </c>
      <c r="CV825" s="10">
        <v>0</v>
      </c>
      <c r="CW825" s="10">
        <v>10.5</v>
      </c>
      <c r="CX825" s="10">
        <v>0</v>
      </c>
      <c r="CY825" s="10">
        <v>937</v>
      </c>
      <c r="CZ825" s="10" t="s">
        <v>315</v>
      </c>
      <c r="DA825" s="10">
        <v>0</v>
      </c>
      <c r="DB825" s="10">
        <v>0</v>
      </c>
      <c r="DC825" s="10">
        <v>0</v>
      </c>
      <c r="DD825" s="10">
        <v>10.3</v>
      </c>
      <c r="DE825" s="10">
        <v>0</v>
      </c>
      <c r="DF825" s="10">
        <v>0</v>
      </c>
      <c r="DG825" s="10">
        <v>0</v>
      </c>
      <c r="DH825" s="10">
        <v>0</v>
      </c>
      <c r="DI825" s="10">
        <v>10.199999999999999</v>
      </c>
      <c r="DJ825" s="10">
        <v>0</v>
      </c>
      <c r="DK825" s="10">
        <v>0</v>
      </c>
      <c r="DL825" s="10">
        <v>0</v>
      </c>
      <c r="DM825" s="10">
        <v>0</v>
      </c>
      <c r="DN825" s="10">
        <v>10.199999999999999</v>
      </c>
      <c r="DO825" s="10">
        <v>0</v>
      </c>
    </row>
    <row r="826" spans="1:119" x14ac:dyDescent="0.25">
      <c r="A826" s="10">
        <v>902</v>
      </c>
      <c r="B826" s="10" t="s">
        <v>298</v>
      </c>
      <c r="C826" s="10">
        <v>0.45</v>
      </c>
      <c r="D826" s="10">
        <v>0.19</v>
      </c>
      <c r="E826" s="10">
        <v>26</v>
      </c>
      <c r="F826" s="10">
        <v>10.8</v>
      </c>
      <c r="G826" s="10">
        <v>0.92</v>
      </c>
      <c r="H826" s="10">
        <v>0.37</v>
      </c>
      <c r="I826" s="10">
        <v>0.16</v>
      </c>
      <c r="J826" s="10">
        <v>22</v>
      </c>
      <c r="K826" s="10">
        <v>10.6</v>
      </c>
      <c r="L826" s="10">
        <v>0.92</v>
      </c>
      <c r="M826" s="10">
        <v>0.42</v>
      </c>
      <c r="N826" s="10">
        <v>0.18</v>
      </c>
      <c r="O826" s="10">
        <v>25</v>
      </c>
      <c r="P826" s="10">
        <v>10.6</v>
      </c>
      <c r="Q826" s="10">
        <v>0.92</v>
      </c>
      <c r="R826" s="10">
        <v>902</v>
      </c>
      <c r="S826" s="10" t="s">
        <v>298</v>
      </c>
      <c r="T826" s="10">
        <v>6.7100000000000007E-2</v>
      </c>
      <c r="U826" s="10">
        <v>1.9699999999999999E-2</v>
      </c>
      <c r="V826" s="10">
        <v>3.843</v>
      </c>
      <c r="W826" s="10">
        <v>10.5</v>
      </c>
      <c r="Y826" s="10">
        <v>0.13789999999999999</v>
      </c>
      <c r="Z826" s="10">
        <v>2.93E-2</v>
      </c>
      <c r="AA826" s="10">
        <v>7.8273000000000001</v>
      </c>
      <c r="AB826" s="10">
        <v>10.4</v>
      </c>
      <c r="AD826" s="10">
        <v>0.16289999999999999</v>
      </c>
      <c r="AE826" s="10">
        <v>2.5000000000000001E-2</v>
      </c>
      <c r="AF826" s="10">
        <v>9.1504999999999992</v>
      </c>
      <c r="AG826" s="10">
        <v>10.4</v>
      </c>
      <c r="AI826" s="10">
        <v>902</v>
      </c>
      <c r="AJ826" s="10" t="s">
        <v>298</v>
      </c>
      <c r="AK826" s="10">
        <v>0.43680000000000002</v>
      </c>
      <c r="AL826" s="10">
        <v>0.1095</v>
      </c>
      <c r="AM826" s="10">
        <v>24.998899999999999</v>
      </c>
      <c r="AN826" s="10">
        <v>10.4</v>
      </c>
      <c r="AO826" s="10">
        <v>0.97</v>
      </c>
      <c r="AP826" s="10">
        <v>0.4672</v>
      </c>
      <c r="AQ826" s="10">
        <v>0.1171</v>
      </c>
      <c r="AR826" s="10">
        <v>26.998100000000001</v>
      </c>
      <c r="AS826" s="10">
        <v>10.3</v>
      </c>
      <c r="AT826" s="10">
        <v>0.97</v>
      </c>
      <c r="AU826" s="10">
        <v>0.48920000000000002</v>
      </c>
      <c r="AV826" s="10">
        <v>0.1226</v>
      </c>
      <c r="AW826" s="10">
        <v>27.997499999999999</v>
      </c>
      <c r="AX826" s="10">
        <v>10.4</v>
      </c>
      <c r="AY826" s="10">
        <v>0.97</v>
      </c>
      <c r="AZ826" s="10">
        <v>902</v>
      </c>
      <c r="BA826" s="10" t="s">
        <v>298</v>
      </c>
      <c r="BB826" s="10">
        <v>6.8099999999999994E-2</v>
      </c>
      <c r="BC826" s="10">
        <v>1.9900000000000001E-2</v>
      </c>
      <c r="BD826" s="10">
        <v>3.8994</v>
      </c>
      <c r="BE826" s="10">
        <v>10.5</v>
      </c>
      <c r="BF826" s="10">
        <v>0.96</v>
      </c>
      <c r="BG826" s="10">
        <v>9.5799999999999996E-2</v>
      </c>
      <c r="BH826" s="10">
        <v>2.8000000000000001E-2</v>
      </c>
      <c r="BI826" s="10">
        <v>5.5422000000000002</v>
      </c>
      <c r="BJ826" s="10">
        <v>10.4</v>
      </c>
      <c r="BK826" s="10">
        <v>0.96</v>
      </c>
      <c r="BL826" s="10">
        <v>0.14829999999999999</v>
      </c>
      <c r="BM826" s="10">
        <v>4.3200000000000002E-2</v>
      </c>
      <c r="BN826" s="10">
        <v>8.4925999999999995</v>
      </c>
      <c r="BO826" s="10">
        <v>10.5</v>
      </c>
      <c r="BP826" s="10">
        <v>0.96</v>
      </c>
      <c r="BQ826" s="10">
        <v>902</v>
      </c>
      <c r="BR826" s="10" t="s">
        <v>298</v>
      </c>
      <c r="BS826" s="10">
        <v>0.37359999999999999</v>
      </c>
      <c r="BT826" s="10">
        <v>0.109</v>
      </c>
      <c r="BU826" s="10">
        <v>21</v>
      </c>
      <c r="BV826" s="10">
        <v>10.7</v>
      </c>
      <c r="BW826" s="10">
        <v>0.96</v>
      </c>
      <c r="BX826" s="10">
        <v>0.40160000000000001</v>
      </c>
      <c r="BY826" s="10">
        <v>0.1171</v>
      </c>
      <c r="BZ826" s="10">
        <v>23</v>
      </c>
      <c r="CA826" s="10">
        <v>10.5</v>
      </c>
      <c r="CB826" s="10">
        <v>0.96</v>
      </c>
      <c r="CC826" s="10">
        <v>0.40160000000000001</v>
      </c>
      <c r="CD826" s="10">
        <v>0.1171</v>
      </c>
      <c r="CE826" s="10">
        <v>23</v>
      </c>
      <c r="CF826" s="10">
        <v>10.5</v>
      </c>
      <c r="CG826" s="10">
        <v>0.96</v>
      </c>
      <c r="CH826" s="10">
        <v>902</v>
      </c>
      <c r="CI826" s="10" t="s">
        <v>298</v>
      </c>
      <c r="CJ826" s="10">
        <v>8.8099999999999998E-2</v>
      </c>
      <c r="CK826" s="10">
        <v>2.5700000000000001E-2</v>
      </c>
      <c r="CL826" s="10">
        <v>5</v>
      </c>
      <c r="CM826" s="10">
        <v>10.6</v>
      </c>
      <c r="CN826" s="10">
        <v>0.96</v>
      </c>
      <c r="CO826" s="10">
        <v>8.6499999999999994E-2</v>
      </c>
      <c r="CP826" s="10">
        <v>2.52E-2</v>
      </c>
      <c r="CQ826" s="10">
        <v>5</v>
      </c>
      <c r="CR826" s="10">
        <v>10.4</v>
      </c>
      <c r="CS826" s="10">
        <v>0.96</v>
      </c>
      <c r="CT826" s="10">
        <v>8.7300000000000003E-2</v>
      </c>
      <c r="CU826" s="10">
        <v>2.5499999999999998E-2</v>
      </c>
      <c r="CV826" s="10">
        <v>5</v>
      </c>
      <c r="CW826" s="10">
        <v>10.5</v>
      </c>
      <c r="CX826" s="10">
        <v>0.96</v>
      </c>
      <c r="CY826" s="10">
        <v>938</v>
      </c>
      <c r="CZ826" s="10" t="s">
        <v>306</v>
      </c>
      <c r="DA826" s="10">
        <v>0</v>
      </c>
      <c r="DB826" s="10">
        <v>0</v>
      </c>
      <c r="DC826" s="10">
        <v>0</v>
      </c>
      <c r="DD826" s="10">
        <v>10.3</v>
      </c>
      <c r="DE826" s="10">
        <v>0</v>
      </c>
      <c r="DF826" s="10">
        <v>0</v>
      </c>
      <c r="DG826" s="10">
        <v>0</v>
      </c>
      <c r="DH826" s="10">
        <v>0</v>
      </c>
      <c r="DI826" s="10">
        <v>10.199999999999999</v>
      </c>
      <c r="DJ826" s="10">
        <v>0</v>
      </c>
      <c r="DK826" s="10">
        <v>0</v>
      </c>
      <c r="DL826" s="10">
        <v>0</v>
      </c>
      <c r="DM826" s="10">
        <v>0</v>
      </c>
      <c r="DN826" s="10">
        <v>10.199999999999999</v>
      </c>
      <c r="DO826" s="10">
        <v>0</v>
      </c>
    </row>
    <row r="827" spans="1:119" x14ac:dyDescent="0.25">
      <c r="A827" s="10">
        <v>903</v>
      </c>
      <c r="B827" s="10" t="s">
        <v>300</v>
      </c>
      <c r="C827" s="10">
        <v>0</v>
      </c>
      <c r="D827" s="10">
        <v>0</v>
      </c>
      <c r="E827" s="10">
        <v>0</v>
      </c>
      <c r="F827" s="10">
        <v>10.8</v>
      </c>
      <c r="G827" s="10">
        <v>0</v>
      </c>
      <c r="H827" s="10">
        <v>0</v>
      </c>
      <c r="I827" s="10">
        <v>0</v>
      </c>
      <c r="J827" s="10">
        <v>0</v>
      </c>
      <c r="K827" s="10">
        <v>10.6</v>
      </c>
      <c r="L827" s="10">
        <v>0</v>
      </c>
      <c r="M827" s="10">
        <v>0</v>
      </c>
      <c r="N827" s="10">
        <v>0</v>
      </c>
      <c r="O827" s="10">
        <v>0</v>
      </c>
      <c r="P827" s="10">
        <v>10.6</v>
      </c>
      <c r="Q827" s="10">
        <v>0</v>
      </c>
      <c r="R827" s="10">
        <v>903</v>
      </c>
      <c r="S827" s="10" t="s">
        <v>300</v>
      </c>
      <c r="T827" s="10">
        <v>0</v>
      </c>
      <c r="U827" s="10">
        <v>0</v>
      </c>
      <c r="V827" s="10">
        <v>0</v>
      </c>
      <c r="W827" s="10">
        <v>10.5</v>
      </c>
      <c r="Y827" s="10">
        <v>0</v>
      </c>
      <c r="Z827" s="10">
        <v>0</v>
      </c>
      <c r="AA827" s="10">
        <v>0</v>
      </c>
      <c r="AB827" s="10">
        <v>10.4</v>
      </c>
      <c r="AD827" s="10">
        <v>0</v>
      </c>
      <c r="AE827" s="10">
        <v>0</v>
      </c>
      <c r="AF827" s="10">
        <v>0</v>
      </c>
      <c r="AG827" s="10">
        <v>10.4</v>
      </c>
      <c r="AI827" s="10">
        <v>903</v>
      </c>
      <c r="AJ827" s="10" t="s">
        <v>300</v>
      </c>
      <c r="AK827" s="10">
        <v>0</v>
      </c>
      <c r="AL827" s="10">
        <v>0</v>
      </c>
      <c r="AM827" s="10">
        <v>0</v>
      </c>
      <c r="AN827" s="10">
        <v>10.4</v>
      </c>
      <c r="AO827" s="10">
        <v>0</v>
      </c>
      <c r="AP827" s="10">
        <v>0</v>
      </c>
      <c r="AQ827" s="10">
        <v>0</v>
      </c>
      <c r="AR827" s="10">
        <v>0</v>
      </c>
      <c r="AS827" s="10">
        <v>10.3</v>
      </c>
      <c r="AT827" s="10">
        <v>0</v>
      </c>
      <c r="AU827" s="10">
        <v>0</v>
      </c>
      <c r="AV827" s="10">
        <v>0</v>
      </c>
      <c r="AW827" s="10">
        <v>0</v>
      </c>
      <c r="AX827" s="10">
        <v>10.4</v>
      </c>
      <c r="AY827" s="10">
        <v>0</v>
      </c>
      <c r="AZ827" s="10">
        <v>903</v>
      </c>
      <c r="BA827" s="10" t="s">
        <v>300</v>
      </c>
      <c r="BB827" s="10">
        <v>0</v>
      </c>
      <c r="BC827" s="10">
        <v>0</v>
      </c>
      <c r="BD827" s="10">
        <v>0</v>
      </c>
      <c r="BE827" s="10">
        <v>10.5</v>
      </c>
      <c r="BF827" s="10">
        <v>0</v>
      </c>
      <c r="BG827" s="10">
        <v>0</v>
      </c>
      <c r="BH827" s="10">
        <v>0</v>
      </c>
      <c r="BI827" s="10">
        <v>0</v>
      </c>
      <c r="BJ827" s="10">
        <v>10.4</v>
      </c>
      <c r="BK827" s="10">
        <v>0</v>
      </c>
      <c r="BL827" s="10">
        <v>0</v>
      </c>
      <c r="BM827" s="10">
        <v>0</v>
      </c>
      <c r="BN827" s="10">
        <v>0</v>
      </c>
      <c r="BO827" s="10">
        <v>10.5</v>
      </c>
      <c r="BP827" s="10">
        <v>0</v>
      </c>
      <c r="BQ827" s="10">
        <v>903</v>
      </c>
      <c r="BR827" s="10" t="s">
        <v>300</v>
      </c>
      <c r="BS827" s="10">
        <v>0</v>
      </c>
      <c r="BT827" s="10">
        <v>0</v>
      </c>
      <c r="BU827" s="10">
        <v>0</v>
      </c>
      <c r="BV827" s="10">
        <v>10.7</v>
      </c>
      <c r="BW827" s="10">
        <v>0</v>
      </c>
      <c r="BX827" s="10">
        <v>0</v>
      </c>
      <c r="BY827" s="10">
        <v>0</v>
      </c>
      <c r="BZ827" s="10">
        <v>0</v>
      </c>
      <c r="CA827" s="10">
        <v>10.5</v>
      </c>
      <c r="CB827" s="10">
        <v>0</v>
      </c>
      <c r="CC827" s="10">
        <v>0</v>
      </c>
      <c r="CD827" s="10">
        <v>0</v>
      </c>
      <c r="CE827" s="10">
        <v>0</v>
      </c>
      <c r="CF827" s="10">
        <v>10.5</v>
      </c>
      <c r="CG827" s="10">
        <v>0</v>
      </c>
      <c r="CH827" s="10">
        <v>903</v>
      </c>
      <c r="CI827" s="10" t="s">
        <v>300</v>
      </c>
      <c r="CJ827" s="10">
        <v>0</v>
      </c>
      <c r="CK827" s="10">
        <v>0</v>
      </c>
      <c r="CL827" s="10">
        <v>0</v>
      </c>
      <c r="CM827" s="10">
        <v>10.6</v>
      </c>
      <c r="CN827" s="10">
        <v>0</v>
      </c>
      <c r="CO827" s="10">
        <v>0</v>
      </c>
      <c r="CP827" s="10">
        <v>0</v>
      </c>
      <c r="CQ827" s="10">
        <v>0</v>
      </c>
      <c r="CR827" s="10">
        <v>10.4</v>
      </c>
      <c r="CS827" s="10">
        <v>0</v>
      </c>
      <c r="CT827" s="10">
        <v>0</v>
      </c>
      <c r="CU827" s="10">
        <v>0</v>
      </c>
      <c r="CV827" s="10">
        <v>0</v>
      </c>
      <c r="CW827" s="10">
        <v>10.5</v>
      </c>
      <c r="CX827" s="10">
        <v>0</v>
      </c>
      <c r="CY827" s="10">
        <v>939</v>
      </c>
      <c r="CZ827" s="10" t="s">
        <v>307</v>
      </c>
      <c r="DA827" s="10">
        <v>0</v>
      </c>
      <c r="DB827" s="10">
        <v>0</v>
      </c>
      <c r="DC827" s="10">
        <v>0</v>
      </c>
      <c r="DD827" s="10">
        <v>10.3</v>
      </c>
      <c r="DE827" s="10">
        <v>0</v>
      </c>
      <c r="DF827" s="10">
        <v>0</v>
      </c>
      <c r="DG827" s="10">
        <v>0</v>
      </c>
      <c r="DH827" s="10">
        <v>0</v>
      </c>
      <c r="DI827" s="10">
        <v>10.199999999999999</v>
      </c>
      <c r="DJ827" s="10">
        <v>0</v>
      </c>
      <c r="DK827" s="10">
        <v>0</v>
      </c>
      <c r="DL827" s="10">
        <v>0</v>
      </c>
      <c r="DM827" s="10">
        <v>0</v>
      </c>
      <c r="DN827" s="10">
        <v>10.199999999999999</v>
      </c>
      <c r="DO827" s="10">
        <v>0</v>
      </c>
    </row>
    <row r="828" spans="1:119" x14ac:dyDescent="0.25">
      <c r="A828" s="10">
        <v>904</v>
      </c>
      <c r="B828" s="10" t="s">
        <v>301</v>
      </c>
      <c r="C828" s="10">
        <v>0.41</v>
      </c>
      <c r="D828" s="10">
        <v>0.15</v>
      </c>
      <c r="E828" s="10">
        <v>23.4</v>
      </c>
      <c r="F828" s="10">
        <v>10.8</v>
      </c>
      <c r="G828" s="10">
        <v>0.94</v>
      </c>
      <c r="H828" s="10">
        <v>0.35</v>
      </c>
      <c r="I828" s="10">
        <v>0.13</v>
      </c>
      <c r="J828" s="10">
        <v>20</v>
      </c>
      <c r="K828" s="10">
        <v>10.6</v>
      </c>
      <c r="L828" s="10">
        <v>0.94</v>
      </c>
      <c r="M828" s="10">
        <v>0.35</v>
      </c>
      <c r="N828" s="10">
        <v>0.13</v>
      </c>
      <c r="O828" s="10">
        <v>20</v>
      </c>
      <c r="P828" s="10">
        <v>10.6</v>
      </c>
      <c r="Q828" s="10">
        <v>0.94</v>
      </c>
      <c r="R828" s="10">
        <v>904</v>
      </c>
      <c r="S828" s="10" t="s">
        <v>301</v>
      </c>
      <c r="T828" s="10">
        <v>5.0299999999999997E-2</v>
      </c>
      <c r="U828" s="10">
        <v>1.4800000000000001E-2</v>
      </c>
      <c r="V828" s="10">
        <v>2.8822999999999999</v>
      </c>
      <c r="W828" s="10">
        <v>10.5</v>
      </c>
      <c r="Y828" s="10">
        <v>8.6199999999999999E-2</v>
      </c>
      <c r="Z828" s="10">
        <v>1.83E-2</v>
      </c>
      <c r="AA828" s="10">
        <v>4.8921000000000001</v>
      </c>
      <c r="AB828" s="10">
        <v>10.4</v>
      </c>
      <c r="AD828" s="10">
        <v>0.1018</v>
      </c>
      <c r="AE828" s="10">
        <v>1.5599999999999999E-2</v>
      </c>
      <c r="AF828" s="10">
        <v>5.7191000000000001</v>
      </c>
      <c r="AG828" s="10">
        <v>10.4</v>
      </c>
      <c r="AI828" s="10">
        <v>904</v>
      </c>
      <c r="AJ828" s="10" t="s">
        <v>301</v>
      </c>
      <c r="AK828" s="10">
        <v>0.29699999999999999</v>
      </c>
      <c r="AL828" s="10">
        <v>7.4399999999999994E-2</v>
      </c>
      <c r="AM828" s="10">
        <v>16.997199999999999</v>
      </c>
      <c r="AN828" s="10">
        <v>10.4</v>
      </c>
      <c r="AO828" s="10">
        <v>0.97</v>
      </c>
      <c r="AP828" s="10">
        <v>0.38069999999999998</v>
      </c>
      <c r="AQ828" s="10">
        <v>9.5399999999999999E-2</v>
      </c>
      <c r="AR828" s="10">
        <v>21.999300000000002</v>
      </c>
      <c r="AS828" s="10">
        <v>10.3</v>
      </c>
      <c r="AT828" s="10">
        <v>0.97</v>
      </c>
      <c r="AU828" s="10">
        <v>0.34949999999999998</v>
      </c>
      <c r="AV828" s="10">
        <v>8.7599999999999997E-2</v>
      </c>
      <c r="AW828" s="10">
        <v>20.002500000000001</v>
      </c>
      <c r="AX828" s="10">
        <v>10.4</v>
      </c>
      <c r="AY828" s="10">
        <v>0.97</v>
      </c>
      <c r="AZ828" s="10">
        <v>904</v>
      </c>
      <c r="BA828" s="10" t="s">
        <v>301</v>
      </c>
      <c r="BB828" s="10">
        <v>5.3900000000000003E-2</v>
      </c>
      <c r="BC828" s="10">
        <v>1.77E-2</v>
      </c>
      <c r="BD828" s="10">
        <v>3.1194999999999999</v>
      </c>
      <c r="BE828" s="10">
        <v>10.5</v>
      </c>
      <c r="BF828" s="10">
        <v>0.95</v>
      </c>
      <c r="BG828" s="10">
        <v>9.4799999999999995E-2</v>
      </c>
      <c r="BH828" s="10">
        <v>3.1199999999999999E-2</v>
      </c>
      <c r="BI828" s="10">
        <v>5.5422000000000002</v>
      </c>
      <c r="BJ828" s="10">
        <v>10.4</v>
      </c>
      <c r="BK828" s="10">
        <v>0.95</v>
      </c>
      <c r="BL828" s="10">
        <v>9.7799999999999998E-2</v>
      </c>
      <c r="BM828" s="10">
        <v>3.2199999999999999E-2</v>
      </c>
      <c r="BN828" s="10">
        <v>5.6618000000000004</v>
      </c>
      <c r="BO828" s="10">
        <v>10.5</v>
      </c>
      <c r="BP828" s="10">
        <v>0.95</v>
      </c>
      <c r="BQ828" s="10">
        <v>904</v>
      </c>
      <c r="BR828" s="10" t="s">
        <v>301</v>
      </c>
      <c r="BS828" s="10">
        <v>0.21129999999999999</v>
      </c>
      <c r="BT828" s="10">
        <v>6.9400000000000003E-2</v>
      </c>
      <c r="BU828" s="10">
        <v>12</v>
      </c>
      <c r="BV828" s="10">
        <v>10.7</v>
      </c>
      <c r="BW828" s="10">
        <v>0.95</v>
      </c>
      <c r="BX828" s="10">
        <v>0.311</v>
      </c>
      <c r="BY828" s="10">
        <v>0.1022</v>
      </c>
      <c r="BZ828" s="10">
        <v>18</v>
      </c>
      <c r="CA828" s="10">
        <v>10.5</v>
      </c>
      <c r="CB828" s="10">
        <v>0.95</v>
      </c>
      <c r="CC828" s="10">
        <v>0.311</v>
      </c>
      <c r="CD828" s="10">
        <v>0.1022</v>
      </c>
      <c r="CE828" s="10">
        <v>18</v>
      </c>
      <c r="CF828" s="10">
        <v>10.5</v>
      </c>
      <c r="CG828" s="10">
        <v>0.95</v>
      </c>
      <c r="CH828" s="10">
        <v>904</v>
      </c>
      <c r="CI828" s="10" t="s">
        <v>301</v>
      </c>
      <c r="CJ828" s="10">
        <v>8.72E-2</v>
      </c>
      <c r="CK828" s="10">
        <v>2.87E-2</v>
      </c>
      <c r="CL828" s="10">
        <v>5</v>
      </c>
      <c r="CM828" s="10">
        <v>10.6</v>
      </c>
      <c r="CN828" s="10">
        <v>0.95</v>
      </c>
      <c r="CO828" s="10">
        <v>8.5599999999999996E-2</v>
      </c>
      <c r="CP828" s="10">
        <v>2.81E-2</v>
      </c>
      <c r="CQ828" s="10">
        <v>5</v>
      </c>
      <c r="CR828" s="10">
        <v>10.4</v>
      </c>
      <c r="CS828" s="10">
        <v>0.95</v>
      </c>
      <c r="CT828" s="10">
        <v>8.6400000000000005E-2</v>
      </c>
      <c r="CU828" s="10">
        <v>2.8400000000000002E-2</v>
      </c>
      <c r="CV828" s="10">
        <v>5</v>
      </c>
      <c r="CW828" s="10">
        <v>10.5</v>
      </c>
      <c r="CX828" s="10">
        <v>0.95</v>
      </c>
      <c r="CY828" s="10">
        <v>940</v>
      </c>
      <c r="CZ828" s="10" t="s">
        <v>294</v>
      </c>
      <c r="DA828" s="10">
        <v>8.0299999999999996E-2</v>
      </c>
      <c r="DB828" s="10">
        <v>3.8899999999999997E-2</v>
      </c>
      <c r="DC828" s="10">
        <v>5</v>
      </c>
      <c r="DD828" s="10">
        <v>10.3</v>
      </c>
      <c r="DE828" s="10">
        <v>0.9</v>
      </c>
      <c r="DF828" s="10">
        <v>9.5399999999999999E-2</v>
      </c>
      <c r="DG828" s="10">
        <v>4.6199999999999998E-2</v>
      </c>
      <c r="DH828" s="10">
        <v>6</v>
      </c>
      <c r="DI828" s="10">
        <v>10.199999999999999</v>
      </c>
      <c r="DJ828" s="10">
        <v>0.9</v>
      </c>
      <c r="DK828" s="10">
        <v>9.5399999999999999E-2</v>
      </c>
      <c r="DL828" s="10">
        <v>4.6199999999999998E-2</v>
      </c>
      <c r="DM828" s="10">
        <v>6</v>
      </c>
      <c r="DN828" s="10">
        <v>10.199999999999999</v>
      </c>
      <c r="DO828" s="10">
        <v>0.9</v>
      </c>
    </row>
    <row r="829" spans="1:119" x14ac:dyDescent="0.25">
      <c r="A829" s="10">
        <v>905</v>
      </c>
      <c r="B829" s="10" t="s">
        <v>311</v>
      </c>
      <c r="C829" s="10">
        <v>0.02</v>
      </c>
      <c r="D829" s="10">
        <v>0.01</v>
      </c>
      <c r="E829" s="10">
        <v>1.3</v>
      </c>
      <c r="F829" s="10">
        <v>10.8</v>
      </c>
      <c r="G829" s="10">
        <v>0.9</v>
      </c>
      <c r="H829" s="10">
        <v>0.02</v>
      </c>
      <c r="I829" s="10">
        <v>0.01</v>
      </c>
      <c r="J829" s="10">
        <v>1</v>
      </c>
      <c r="K829" s="10">
        <v>10.6</v>
      </c>
      <c r="L829" s="10">
        <v>0.9</v>
      </c>
      <c r="M829" s="10">
        <v>0.02</v>
      </c>
      <c r="N829" s="10">
        <v>0.01</v>
      </c>
      <c r="O829" s="10">
        <v>1</v>
      </c>
      <c r="P829" s="10">
        <v>10.6</v>
      </c>
      <c r="Q829" s="10">
        <v>0.9</v>
      </c>
      <c r="R829" s="10">
        <v>905</v>
      </c>
      <c r="S829" s="10" t="s">
        <v>311</v>
      </c>
      <c r="T829" s="10">
        <v>0</v>
      </c>
      <c r="U829" s="10">
        <v>0</v>
      </c>
      <c r="V829" s="10">
        <v>0</v>
      </c>
      <c r="W829" s="10">
        <v>10.5</v>
      </c>
      <c r="Y829" s="10">
        <v>0</v>
      </c>
      <c r="Z829" s="10">
        <v>0</v>
      </c>
      <c r="AA829" s="10">
        <v>0</v>
      </c>
      <c r="AB829" s="10">
        <v>10.4</v>
      </c>
      <c r="AD829" s="10">
        <v>0</v>
      </c>
      <c r="AE829" s="10">
        <v>0</v>
      </c>
      <c r="AF829" s="10">
        <v>0</v>
      </c>
      <c r="AG829" s="10">
        <v>10.4</v>
      </c>
      <c r="AI829" s="10">
        <v>905</v>
      </c>
      <c r="AJ829" s="10" t="s">
        <v>311</v>
      </c>
      <c r="AK829" s="10">
        <v>0</v>
      </c>
      <c r="AL829" s="10">
        <v>0</v>
      </c>
      <c r="AM829" s="10">
        <v>0</v>
      </c>
      <c r="AN829" s="10">
        <v>10.4</v>
      </c>
      <c r="AO829" s="10">
        <v>0</v>
      </c>
      <c r="AP829" s="10">
        <v>0</v>
      </c>
      <c r="AQ829" s="10">
        <v>0</v>
      </c>
      <c r="AR829" s="10">
        <v>0</v>
      </c>
      <c r="AS829" s="10">
        <v>10.3</v>
      </c>
      <c r="AT829" s="10">
        <v>0</v>
      </c>
      <c r="AU829" s="10">
        <v>0</v>
      </c>
      <c r="AV829" s="10">
        <v>0</v>
      </c>
      <c r="AW829" s="10">
        <v>0</v>
      </c>
      <c r="AX829" s="10">
        <v>10.4</v>
      </c>
      <c r="AY829" s="10">
        <v>0</v>
      </c>
      <c r="AZ829" s="10">
        <v>905</v>
      </c>
      <c r="BA829" s="10" t="s">
        <v>311</v>
      </c>
      <c r="BB829" s="10">
        <v>1.29E-2</v>
      </c>
      <c r="BC829" s="10">
        <v>5.8999999999999999E-3</v>
      </c>
      <c r="BD829" s="10">
        <v>0.77990000000000004</v>
      </c>
      <c r="BE829" s="10">
        <v>10.5</v>
      </c>
      <c r="BF829" s="10">
        <v>0.91</v>
      </c>
      <c r="BG829" s="10">
        <v>1.8200000000000001E-2</v>
      </c>
      <c r="BH829" s="10">
        <v>8.3000000000000001E-3</v>
      </c>
      <c r="BI829" s="10">
        <v>1.1084000000000001</v>
      </c>
      <c r="BJ829" s="10">
        <v>10.4</v>
      </c>
      <c r="BK829" s="10">
        <v>0.91</v>
      </c>
      <c r="BL829" s="10">
        <v>2.3400000000000001E-2</v>
      </c>
      <c r="BM829" s="10">
        <v>1.0699999999999999E-2</v>
      </c>
      <c r="BN829" s="10">
        <v>1.4154</v>
      </c>
      <c r="BO829" s="10">
        <v>10.5</v>
      </c>
      <c r="BP829" s="10">
        <v>0.91</v>
      </c>
      <c r="BQ829" s="10">
        <v>905</v>
      </c>
      <c r="BR829" s="10" t="s">
        <v>311</v>
      </c>
      <c r="BS829" s="10">
        <v>1.8200000000000001E-2</v>
      </c>
      <c r="BT829" s="10">
        <v>3.7000000000000002E-3</v>
      </c>
      <c r="BU829" s="10">
        <v>1</v>
      </c>
      <c r="BV829" s="10">
        <v>10.7</v>
      </c>
      <c r="BW829" s="10">
        <v>0.98</v>
      </c>
      <c r="BX829" s="10">
        <v>1.78E-2</v>
      </c>
      <c r="BY829" s="10">
        <v>3.5999999999999999E-3</v>
      </c>
      <c r="BZ829" s="10">
        <v>1</v>
      </c>
      <c r="CA829" s="10">
        <v>10.5</v>
      </c>
      <c r="CB829" s="10">
        <v>0.98</v>
      </c>
      <c r="CC829" s="10">
        <v>1.78E-2</v>
      </c>
      <c r="CD829" s="10">
        <v>3.5999999999999999E-3</v>
      </c>
      <c r="CE829" s="10">
        <v>1</v>
      </c>
      <c r="CF829" s="10">
        <v>10.5</v>
      </c>
      <c r="CG829" s="10">
        <v>0.98</v>
      </c>
      <c r="CH829" s="10">
        <v>905</v>
      </c>
      <c r="CI829" s="10" t="s">
        <v>311</v>
      </c>
      <c r="CJ829" s="10">
        <v>1.7999999999999999E-2</v>
      </c>
      <c r="CK829" s="10">
        <v>3.7000000000000002E-3</v>
      </c>
      <c r="CL829" s="10">
        <v>1</v>
      </c>
      <c r="CM829" s="10">
        <v>10.6</v>
      </c>
      <c r="CN829" s="10">
        <v>0.98</v>
      </c>
      <c r="CO829" s="10">
        <v>1.77E-2</v>
      </c>
      <c r="CP829" s="10">
        <v>3.5999999999999999E-3</v>
      </c>
      <c r="CQ829" s="10">
        <v>1</v>
      </c>
      <c r="CR829" s="10">
        <v>10.4</v>
      </c>
      <c r="CS829" s="10">
        <v>0.98</v>
      </c>
      <c r="CT829" s="10">
        <v>1.78E-2</v>
      </c>
      <c r="CU829" s="10">
        <v>3.5999999999999999E-3</v>
      </c>
      <c r="CV829" s="10">
        <v>1</v>
      </c>
      <c r="CW829" s="10">
        <v>10.5</v>
      </c>
      <c r="CX829" s="10">
        <v>0.98</v>
      </c>
      <c r="CY829" s="10">
        <v>941</v>
      </c>
      <c r="CZ829" s="10" t="s">
        <v>157</v>
      </c>
      <c r="DA829" s="10">
        <v>-0.19</v>
      </c>
      <c r="DB829" s="10">
        <v>-0.129</v>
      </c>
      <c r="DC829" s="10">
        <v>-3.6192397804684746</v>
      </c>
      <c r="DD829" s="10">
        <v>36.634999999999998</v>
      </c>
      <c r="DE829" s="10">
        <v>0.82733123498054495</v>
      </c>
      <c r="DF829" s="10">
        <v>-0.38400000000000001</v>
      </c>
      <c r="DG829" s="10">
        <v>-0.17799999999999999</v>
      </c>
      <c r="DH829" s="10">
        <v>-6.7698115520955939</v>
      </c>
      <c r="DI829" s="10">
        <v>36.095999999999997</v>
      </c>
      <c r="DJ829" s="10">
        <v>0.90726663409322028</v>
      </c>
      <c r="DK829" s="10">
        <v>-0.313</v>
      </c>
      <c r="DL829" s="10">
        <v>-0.159</v>
      </c>
      <c r="DM829" s="10">
        <v>-5.6268458124788019</v>
      </c>
      <c r="DN829" s="10">
        <v>36.021999999999998</v>
      </c>
      <c r="DO829" s="10">
        <v>0.89156061181706003</v>
      </c>
    </row>
    <row r="830" spans="1:119" x14ac:dyDescent="0.25">
      <c r="A830" s="10">
        <v>906</v>
      </c>
      <c r="B830" s="10" t="s">
        <v>317</v>
      </c>
      <c r="C830" s="10">
        <v>1.06</v>
      </c>
      <c r="D830" s="10">
        <v>0.27</v>
      </c>
      <c r="E830" s="10">
        <v>58.5</v>
      </c>
      <c r="F830" s="10">
        <v>10.8</v>
      </c>
      <c r="G830" s="10">
        <v>0.97</v>
      </c>
      <c r="H830" s="10">
        <v>0.89</v>
      </c>
      <c r="I830" s="10">
        <v>0.22</v>
      </c>
      <c r="J830" s="10">
        <v>50</v>
      </c>
      <c r="K830" s="10">
        <v>10.6</v>
      </c>
      <c r="L830" s="10">
        <v>0.97</v>
      </c>
      <c r="M830" s="10">
        <v>0.89</v>
      </c>
      <c r="N830" s="10">
        <v>0.22</v>
      </c>
      <c r="O830" s="10">
        <v>50</v>
      </c>
      <c r="P830" s="10">
        <v>10.6</v>
      </c>
      <c r="Q830" s="10">
        <v>0.97</v>
      </c>
      <c r="R830" s="10">
        <v>906</v>
      </c>
      <c r="S830" s="10" t="s">
        <v>317</v>
      </c>
      <c r="T830" s="10">
        <v>0.1694</v>
      </c>
      <c r="U830" s="10">
        <v>4.0300000000000002E-2</v>
      </c>
      <c r="V830" s="10">
        <v>9.5732999999999997</v>
      </c>
      <c r="W830" s="10">
        <v>10.5</v>
      </c>
      <c r="Y830" s="10">
        <v>0.26119999999999999</v>
      </c>
      <c r="Z830" s="10">
        <v>4.4999999999999998E-2</v>
      </c>
      <c r="AA830" s="10">
        <v>14.716900000000001</v>
      </c>
      <c r="AB830" s="10">
        <v>10.4</v>
      </c>
      <c r="AD830" s="10">
        <v>0.20569999999999999</v>
      </c>
      <c r="AE830" s="10">
        <v>2.5600000000000001E-2</v>
      </c>
      <c r="AF830" s="10">
        <v>11.510199999999999</v>
      </c>
      <c r="AG830" s="10">
        <v>10.4</v>
      </c>
      <c r="AI830" s="10">
        <v>906</v>
      </c>
      <c r="AJ830" s="10" t="s">
        <v>317</v>
      </c>
      <c r="AK830" s="10">
        <v>0.84730000000000005</v>
      </c>
      <c r="AL830" s="10">
        <v>0.1721</v>
      </c>
      <c r="AM830" s="10">
        <v>47.997700000000002</v>
      </c>
      <c r="AN830" s="10">
        <v>10.4</v>
      </c>
      <c r="AO830" s="10">
        <v>0.98</v>
      </c>
      <c r="AP830" s="10">
        <v>0.96160000000000001</v>
      </c>
      <c r="AQ830" s="10">
        <v>0.1953</v>
      </c>
      <c r="AR830" s="10">
        <v>55.001300000000001</v>
      </c>
      <c r="AS830" s="10">
        <v>10.3</v>
      </c>
      <c r="AT830" s="10">
        <v>0.98</v>
      </c>
      <c r="AU830" s="10">
        <v>1.0415000000000001</v>
      </c>
      <c r="AV830" s="10">
        <v>0.21149999999999999</v>
      </c>
      <c r="AW830" s="10">
        <v>58.998399999999997</v>
      </c>
      <c r="AX830" s="10">
        <v>10.4</v>
      </c>
      <c r="AY830" s="10">
        <v>0.98</v>
      </c>
      <c r="AZ830" s="10">
        <v>906</v>
      </c>
      <c r="BA830" s="10" t="s">
        <v>317</v>
      </c>
      <c r="BB830" s="10">
        <v>0.1651</v>
      </c>
      <c r="BC830" s="10">
        <v>4.1399999999999999E-2</v>
      </c>
      <c r="BD830" s="10">
        <v>9.3585999999999991</v>
      </c>
      <c r="BE830" s="10">
        <v>10.5</v>
      </c>
      <c r="BF830" s="10">
        <v>0.97</v>
      </c>
      <c r="BG830" s="10">
        <v>0.29049999999999998</v>
      </c>
      <c r="BH830" s="10">
        <v>7.2800000000000004E-2</v>
      </c>
      <c r="BI830" s="10">
        <v>16.6266</v>
      </c>
      <c r="BJ830" s="10">
        <v>10.4</v>
      </c>
      <c r="BK830" s="10">
        <v>0.97</v>
      </c>
      <c r="BL830" s="10">
        <v>0.29959999999999998</v>
      </c>
      <c r="BM830" s="10">
        <v>7.51E-2</v>
      </c>
      <c r="BN830" s="10">
        <v>16.985299999999999</v>
      </c>
      <c r="BO830" s="10">
        <v>10.5</v>
      </c>
      <c r="BP830" s="10">
        <v>0.97</v>
      </c>
      <c r="BQ830" s="10">
        <v>906</v>
      </c>
      <c r="BR830" s="10" t="s">
        <v>317</v>
      </c>
      <c r="BS830" s="10">
        <v>0.755</v>
      </c>
      <c r="BT830" s="10">
        <v>0.18920000000000001</v>
      </c>
      <c r="BU830" s="10">
        <v>42</v>
      </c>
      <c r="BV830" s="10">
        <v>10.7</v>
      </c>
      <c r="BW830" s="10">
        <v>0.97</v>
      </c>
      <c r="BX830" s="10">
        <v>0.88200000000000001</v>
      </c>
      <c r="BY830" s="10">
        <v>0.22109999999999999</v>
      </c>
      <c r="BZ830" s="10">
        <v>50</v>
      </c>
      <c r="CA830" s="10">
        <v>10.5</v>
      </c>
      <c r="CB830" s="10">
        <v>0.97</v>
      </c>
      <c r="CC830" s="10">
        <v>0.88200000000000001</v>
      </c>
      <c r="CD830" s="10">
        <v>0.22109999999999999</v>
      </c>
      <c r="CE830" s="10">
        <v>50</v>
      </c>
      <c r="CF830" s="10">
        <v>10.5</v>
      </c>
      <c r="CG830" s="10">
        <v>0.97</v>
      </c>
      <c r="CH830" s="10">
        <v>906</v>
      </c>
      <c r="CI830" s="10" t="s">
        <v>317</v>
      </c>
      <c r="CJ830" s="10">
        <v>0.17810000000000001</v>
      </c>
      <c r="CK830" s="10">
        <v>4.4600000000000001E-2</v>
      </c>
      <c r="CL830" s="10">
        <v>10</v>
      </c>
      <c r="CM830" s="10">
        <v>10.6</v>
      </c>
      <c r="CN830" s="10">
        <v>0.97</v>
      </c>
      <c r="CO830" s="10">
        <v>0.2621</v>
      </c>
      <c r="CP830" s="10">
        <v>6.5699999999999995E-2</v>
      </c>
      <c r="CQ830" s="10">
        <v>15</v>
      </c>
      <c r="CR830" s="10">
        <v>10.4</v>
      </c>
      <c r="CS830" s="10">
        <v>0.97</v>
      </c>
      <c r="CT830" s="10">
        <v>0.2646</v>
      </c>
      <c r="CU830" s="10">
        <v>6.6299999999999998E-2</v>
      </c>
      <c r="CV830" s="10">
        <v>15</v>
      </c>
      <c r="CW830" s="10">
        <v>10.5</v>
      </c>
      <c r="CX830" s="10">
        <v>0.97</v>
      </c>
      <c r="CY830" s="10">
        <v>942</v>
      </c>
      <c r="CZ830" s="10" t="s">
        <v>158</v>
      </c>
      <c r="DA830" s="10">
        <v>4.2999999999999997E-2</v>
      </c>
      <c r="DB830" s="10">
        <v>4.9000000000000002E-2</v>
      </c>
      <c r="DC830" s="10">
        <v>1.0273954588632199</v>
      </c>
      <c r="DD830" s="10">
        <v>36.634999999999998</v>
      </c>
      <c r="DE830" s="10">
        <v>0.65958989040873839</v>
      </c>
      <c r="DF830" s="10">
        <v>7.8E-2</v>
      </c>
      <c r="DG830" s="10">
        <v>5.8999999999999997E-2</v>
      </c>
      <c r="DH830" s="10">
        <v>1.5643098569073928</v>
      </c>
      <c r="DI830" s="10">
        <v>36.095999999999997</v>
      </c>
      <c r="DJ830" s="10">
        <v>0.79753934170560981</v>
      </c>
      <c r="DK830" s="10">
        <v>7.8E-2</v>
      </c>
      <c r="DL830" s="10">
        <v>5.8999999999999997E-2</v>
      </c>
      <c r="DM830" s="10">
        <v>1.5675234188809406</v>
      </c>
      <c r="DN830" s="10">
        <v>36.021999999999998</v>
      </c>
      <c r="DO830" s="10">
        <v>0.79753934170560981</v>
      </c>
    </row>
    <row r="831" spans="1:119" x14ac:dyDescent="0.25">
      <c r="A831" s="10">
        <v>907</v>
      </c>
      <c r="B831" s="10" t="s">
        <v>318</v>
      </c>
      <c r="C831" s="10">
        <v>1.0900000000000001</v>
      </c>
      <c r="D831" s="10">
        <v>0.36</v>
      </c>
      <c r="E831" s="10">
        <v>61.1</v>
      </c>
      <c r="F831" s="10">
        <v>10.8</v>
      </c>
      <c r="G831" s="10">
        <v>0.95</v>
      </c>
      <c r="H831" s="10">
        <v>0.96</v>
      </c>
      <c r="I831" s="10">
        <v>0.32</v>
      </c>
      <c r="J831" s="10">
        <v>55</v>
      </c>
      <c r="K831" s="10">
        <v>10.6</v>
      </c>
      <c r="L831" s="10">
        <v>0.95</v>
      </c>
      <c r="M831" s="10">
        <v>0.87</v>
      </c>
      <c r="N831" s="10">
        <v>0.28999999999999998</v>
      </c>
      <c r="O831" s="10">
        <v>50</v>
      </c>
      <c r="P831" s="10">
        <v>10.6</v>
      </c>
      <c r="Q831" s="10">
        <v>0.95</v>
      </c>
      <c r="R831" s="10">
        <v>907</v>
      </c>
      <c r="S831" s="10" t="s">
        <v>318</v>
      </c>
      <c r="T831" s="10">
        <v>0</v>
      </c>
      <c r="U831" s="10">
        <v>0</v>
      </c>
      <c r="V831" s="10">
        <v>0</v>
      </c>
      <c r="W831" s="10">
        <v>10.5</v>
      </c>
      <c r="Y831" s="10">
        <v>0</v>
      </c>
      <c r="Z831" s="10">
        <v>0</v>
      </c>
      <c r="AA831" s="10">
        <v>0</v>
      </c>
      <c r="AB831" s="10">
        <v>10.4</v>
      </c>
      <c r="AD831" s="10">
        <v>0.19950000000000001</v>
      </c>
      <c r="AE831" s="10">
        <v>4.02E-2</v>
      </c>
      <c r="AF831" s="10">
        <v>11.2949</v>
      </c>
      <c r="AG831" s="10">
        <v>10.4</v>
      </c>
      <c r="AI831" s="10">
        <v>907</v>
      </c>
      <c r="AJ831" s="10" t="s">
        <v>318</v>
      </c>
      <c r="AK831" s="10">
        <v>0</v>
      </c>
      <c r="AL831" s="10">
        <v>0</v>
      </c>
      <c r="AM831" s="10">
        <v>0</v>
      </c>
      <c r="AN831" s="10">
        <v>10.4</v>
      </c>
      <c r="AO831" s="10">
        <v>0</v>
      </c>
      <c r="AP831" s="10">
        <v>0</v>
      </c>
      <c r="AQ831" s="10">
        <v>0</v>
      </c>
      <c r="AR831" s="10">
        <v>0</v>
      </c>
      <c r="AS831" s="10">
        <v>10.3</v>
      </c>
      <c r="AT831" s="10">
        <v>0</v>
      </c>
      <c r="AU831" s="10">
        <v>0</v>
      </c>
      <c r="AV831" s="10">
        <v>0</v>
      </c>
      <c r="AW831" s="10">
        <v>0</v>
      </c>
      <c r="AX831" s="10">
        <v>10.4</v>
      </c>
      <c r="AY831" s="10">
        <v>0</v>
      </c>
      <c r="AZ831" s="10">
        <v>907</v>
      </c>
      <c r="BA831" s="10" t="s">
        <v>318</v>
      </c>
      <c r="BB831" s="10">
        <v>5.3900000000000003E-2</v>
      </c>
      <c r="BC831" s="10">
        <v>1.77E-2</v>
      </c>
      <c r="BD831" s="10">
        <v>3.1194999999999999</v>
      </c>
      <c r="BE831" s="10">
        <v>10.5</v>
      </c>
      <c r="BF831" s="10">
        <v>0.95</v>
      </c>
      <c r="BG831" s="10">
        <v>9.4799999999999995E-2</v>
      </c>
      <c r="BH831" s="10">
        <v>3.1199999999999999E-2</v>
      </c>
      <c r="BI831" s="10">
        <v>5.5422000000000002</v>
      </c>
      <c r="BJ831" s="10">
        <v>10.4</v>
      </c>
      <c r="BK831" s="10">
        <v>0.95</v>
      </c>
      <c r="BL831" s="10">
        <v>9.7799999999999998E-2</v>
      </c>
      <c r="BM831" s="10">
        <v>3.2199999999999999E-2</v>
      </c>
      <c r="BN831" s="10">
        <v>5.6618000000000004</v>
      </c>
      <c r="BO831" s="10">
        <v>10.5</v>
      </c>
      <c r="BP831" s="10">
        <v>0.95</v>
      </c>
      <c r="BQ831" s="10">
        <v>907</v>
      </c>
      <c r="BR831" s="10" t="s">
        <v>318</v>
      </c>
      <c r="BS831" s="10">
        <v>0</v>
      </c>
      <c r="BT831" s="10">
        <v>0</v>
      </c>
      <c r="BU831" s="10">
        <v>0</v>
      </c>
      <c r="BV831" s="10">
        <v>10.7</v>
      </c>
      <c r="BW831" s="10">
        <v>0</v>
      </c>
      <c r="BX831" s="10">
        <v>0</v>
      </c>
      <c r="BY831" s="10">
        <v>0</v>
      </c>
      <c r="BZ831" s="10">
        <v>0</v>
      </c>
      <c r="CA831" s="10">
        <v>10.5</v>
      </c>
      <c r="CB831" s="10">
        <v>0</v>
      </c>
      <c r="CC831" s="10">
        <v>0</v>
      </c>
      <c r="CD831" s="10">
        <v>0</v>
      </c>
      <c r="CE831" s="10">
        <v>0</v>
      </c>
      <c r="CF831" s="10">
        <v>10.5</v>
      </c>
      <c r="CG831" s="10">
        <v>0</v>
      </c>
      <c r="CH831" s="10">
        <v>907</v>
      </c>
      <c r="CI831" s="10" t="s">
        <v>318</v>
      </c>
      <c r="CJ831" s="10">
        <v>8.72E-2</v>
      </c>
      <c r="CK831" s="10">
        <v>2.87E-2</v>
      </c>
      <c r="CL831" s="10">
        <v>5</v>
      </c>
      <c r="CM831" s="10">
        <v>10.6</v>
      </c>
      <c r="CN831" s="10">
        <v>0.95</v>
      </c>
      <c r="CO831" s="10">
        <v>8.5599999999999996E-2</v>
      </c>
      <c r="CP831" s="10">
        <v>2.81E-2</v>
      </c>
      <c r="CQ831" s="10">
        <v>5</v>
      </c>
      <c r="CR831" s="10">
        <v>10.4</v>
      </c>
      <c r="CS831" s="10">
        <v>0.95</v>
      </c>
      <c r="CT831" s="10">
        <v>8.6400000000000005E-2</v>
      </c>
      <c r="CU831" s="10">
        <v>2.8400000000000002E-2</v>
      </c>
      <c r="CV831" s="10">
        <v>5</v>
      </c>
      <c r="CW831" s="10">
        <v>10.5</v>
      </c>
      <c r="CX831" s="10">
        <v>0.95</v>
      </c>
      <c r="CY831" s="10">
        <v>943</v>
      </c>
      <c r="CZ831" s="10" t="s">
        <v>8</v>
      </c>
      <c r="DA831" s="10">
        <v>0.14699999999999999</v>
      </c>
      <c r="DB831" s="10">
        <v>7.9000000000000001E-2</v>
      </c>
      <c r="DC831" s="10">
        <v>2.6300001697456228</v>
      </c>
      <c r="DD831" s="10">
        <v>36.634999999999998</v>
      </c>
      <c r="DE831" s="10">
        <v>0.88085563103661035</v>
      </c>
      <c r="DF831" s="10">
        <v>0.30599999999999999</v>
      </c>
      <c r="DG831" s="10">
        <v>0.11899999999999999</v>
      </c>
      <c r="DH831" s="10">
        <v>5.2515031697421959</v>
      </c>
      <c r="DI831" s="10">
        <v>36.095999999999997</v>
      </c>
      <c r="DJ831" s="10">
        <v>0.93200467154129596</v>
      </c>
      <c r="DK831" s="10">
        <v>0.23599999999999999</v>
      </c>
      <c r="DL831" s="10">
        <v>0.1</v>
      </c>
      <c r="DM831" s="10">
        <v>4.1081000745394869</v>
      </c>
      <c r="DN831" s="10">
        <v>36.021999999999998</v>
      </c>
      <c r="DO831" s="10">
        <v>0.92075172067457067</v>
      </c>
    </row>
    <row r="832" spans="1:119" x14ac:dyDescent="0.25">
      <c r="A832" s="10">
        <v>908</v>
      </c>
      <c r="B832" s="10" t="s">
        <v>305</v>
      </c>
      <c r="C832" s="10">
        <v>0</v>
      </c>
      <c r="D832" s="10">
        <v>0</v>
      </c>
      <c r="E832" s="10">
        <v>0</v>
      </c>
      <c r="F832" s="10">
        <v>10.8</v>
      </c>
      <c r="G832" s="10">
        <v>0</v>
      </c>
      <c r="H832" s="10">
        <v>0</v>
      </c>
      <c r="I832" s="10">
        <v>0</v>
      </c>
      <c r="J832" s="10">
        <v>0</v>
      </c>
      <c r="K832" s="10">
        <v>10.6</v>
      </c>
      <c r="L832" s="10">
        <v>0</v>
      </c>
      <c r="M832" s="10">
        <v>0</v>
      </c>
      <c r="N832" s="10">
        <v>0</v>
      </c>
      <c r="O832" s="10">
        <v>0</v>
      </c>
      <c r="P832" s="10">
        <v>10.6</v>
      </c>
      <c r="Q832" s="10">
        <v>0</v>
      </c>
      <c r="R832" s="10">
        <v>908</v>
      </c>
      <c r="S832" s="10" t="s">
        <v>305</v>
      </c>
      <c r="T832" s="10">
        <v>0</v>
      </c>
      <c r="U832" s="10">
        <v>0</v>
      </c>
      <c r="V832" s="10">
        <v>0</v>
      </c>
      <c r="W832" s="10">
        <v>10.5</v>
      </c>
      <c r="Y832" s="10">
        <v>0</v>
      </c>
      <c r="Z832" s="10">
        <v>0</v>
      </c>
      <c r="AA832" s="10">
        <v>0</v>
      </c>
      <c r="AB832" s="10">
        <v>10.4</v>
      </c>
      <c r="AD832" s="10">
        <v>0</v>
      </c>
      <c r="AE832" s="10">
        <v>0</v>
      </c>
      <c r="AF832" s="10">
        <v>0</v>
      </c>
      <c r="AG832" s="10">
        <v>10.4</v>
      </c>
      <c r="AI832" s="10">
        <v>908</v>
      </c>
      <c r="AJ832" s="10" t="s">
        <v>305</v>
      </c>
      <c r="AK832" s="10">
        <v>0</v>
      </c>
      <c r="AL832" s="10">
        <v>0</v>
      </c>
      <c r="AM832" s="10">
        <v>0</v>
      </c>
      <c r="AN832" s="10">
        <v>10.4</v>
      </c>
      <c r="AO832" s="10">
        <v>0</v>
      </c>
      <c r="AP832" s="10">
        <v>0</v>
      </c>
      <c r="AQ832" s="10">
        <v>0</v>
      </c>
      <c r="AR832" s="10">
        <v>0</v>
      </c>
      <c r="AS832" s="10">
        <v>10.3</v>
      </c>
      <c r="AT832" s="10">
        <v>0</v>
      </c>
      <c r="AU832" s="10">
        <v>0</v>
      </c>
      <c r="AV832" s="10">
        <v>0</v>
      </c>
      <c r="AW832" s="10">
        <v>0</v>
      </c>
      <c r="AX832" s="10">
        <v>10.4</v>
      </c>
      <c r="AY832" s="10">
        <v>0</v>
      </c>
      <c r="AZ832" s="10">
        <v>908</v>
      </c>
      <c r="BA832" s="10" t="s">
        <v>305</v>
      </c>
      <c r="BB832" s="10">
        <v>0</v>
      </c>
      <c r="BC832" s="10">
        <v>0</v>
      </c>
      <c r="BD832" s="10">
        <v>0</v>
      </c>
      <c r="BE832" s="10">
        <v>10.5</v>
      </c>
      <c r="BF832" s="10">
        <v>0</v>
      </c>
      <c r="BG832" s="10">
        <v>0</v>
      </c>
      <c r="BH832" s="10">
        <v>0</v>
      </c>
      <c r="BI832" s="10">
        <v>0</v>
      </c>
      <c r="BJ832" s="10">
        <v>10.4</v>
      </c>
      <c r="BK832" s="10">
        <v>0</v>
      </c>
      <c r="BL832" s="10">
        <v>0</v>
      </c>
      <c r="BM832" s="10">
        <v>0</v>
      </c>
      <c r="BN832" s="10">
        <v>0</v>
      </c>
      <c r="BO832" s="10">
        <v>10.5</v>
      </c>
      <c r="BP832" s="10">
        <v>0</v>
      </c>
      <c r="BQ832" s="10">
        <v>908</v>
      </c>
      <c r="BR832" s="10" t="s">
        <v>305</v>
      </c>
      <c r="BS832" s="10">
        <v>0</v>
      </c>
      <c r="BT832" s="10">
        <v>0</v>
      </c>
      <c r="BU832" s="10">
        <v>0</v>
      </c>
      <c r="BV832" s="10">
        <v>10.7</v>
      </c>
      <c r="BW832" s="10">
        <v>0</v>
      </c>
      <c r="BX832" s="10">
        <v>0</v>
      </c>
      <c r="BY832" s="10">
        <v>0</v>
      </c>
      <c r="BZ832" s="10">
        <v>0</v>
      </c>
      <c r="CA832" s="10">
        <v>10.5</v>
      </c>
      <c r="CB832" s="10">
        <v>0</v>
      </c>
      <c r="CC832" s="10">
        <v>0</v>
      </c>
      <c r="CD832" s="10">
        <v>0</v>
      </c>
      <c r="CE832" s="10">
        <v>0</v>
      </c>
      <c r="CF832" s="10">
        <v>10.5</v>
      </c>
      <c r="CG832" s="10">
        <v>0</v>
      </c>
      <c r="CH832" s="10">
        <v>908</v>
      </c>
      <c r="CI832" s="10" t="s">
        <v>305</v>
      </c>
      <c r="CJ832" s="10">
        <v>0</v>
      </c>
      <c r="CK832" s="10">
        <v>0</v>
      </c>
      <c r="CL832" s="10">
        <v>0</v>
      </c>
      <c r="CM832" s="10">
        <v>10.6</v>
      </c>
      <c r="CN832" s="10">
        <v>0</v>
      </c>
      <c r="CO832" s="10">
        <v>0</v>
      </c>
      <c r="CP832" s="10">
        <v>0</v>
      </c>
      <c r="CQ832" s="10">
        <v>0</v>
      </c>
      <c r="CR832" s="10">
        <v>10.4</v>
      </c>
      <c r="CS832" s="10">
        <v>0</v>
      </c>
      <c r="CT832" s="10">
        <v>0</v>
      </c>
      <c r="CU832" s="10">
        <v>0</v>
      </c>
      <c r="CV832" s="10">
        <v>0</v>
      </c>
      <c r="CW832" s="10">
        <v>10.5</v>
      </c>
      <c r="CX832" s="10">
        <v>0</v>
      </c>
      <c r="CY832" s="10">
        <v>944</v>
      </c>
      <c r="CZ832" s="10" t="s">
        <v>9</v>
      </c>
    </row>
    <row r="833" spans="1:119" x14ac:dyDescent="0.25">
      <c r="A833" s="10">
        <v>909</v>
      </c>
      <c r="B833" s="10" t="s">
        <v>315</v>
      </c>
      <c r="C833" s="10">
        <v>0.17</v>
      </c>
      <c r="D833" s="10">
        <v>0.1</v>
      </c>
      <c r="E833" s="10">
        <v>10.4</v>
      </c>
      <c r="F833" s="10">
        <v>10.8</v>
      </c>
      <c r="G833" s="10">
        <v>0.86</v>
      </c>
      <c r="H833" s="10">
        <v>0.16</v>
      </c>
      <c r="I833" s="10">
        <v>0.09</v>
      </c>
      <c r="J833" s="10">
        <v>10</v>
      </c>
      <c r="K833" s="10">
        <v>10.6</v>
      </c>
      <c r="L833" s="10">
        <v>0.86</v>
      </c>
      <c r="M833" s="10">
        <v>0.13</v>
      </c>
      <c r="N833" s="10">
        <v>7.0000000000000007E-2</v>
      </c>
      <c r="O833" s="10">
        <v>8</v>
      </c>
      <c r="P833" s="10">
        <v>10.6</v>
      </c>
      <c r="Q833" s="10">
        <v>0.86</v>
      </c>
      <c r="R833" s="10">
        <v>909</v>
      </c>
      <c r="S833" s="10" t="s">
        <v>315</v>
      </c>
      <c r="T833" s="10">
        <v>6.7799999999999999E-2</v>
      </c>
      <c r="U833" s="10">
        <v>1.61E-2</v>
      </c>
      <c r="V833" s="10">
        <v>3.8292999999999999</v>
      </c>
      <c r="W833" s="10">
        <v>10.5</v>
      </c>
      <c r="Y833" s="10">
        <v>8.7099999999999997E-2</v>
      </c>
      <c r="Z833" s="10">
        <v>1.4999999999999999E-2</v>
      </c>
      <c r="AA833" s="10">
        <v>4.9055999999999997</v>
      </c>
      <c r="AB833" s="10">
        <v>10.4</v>
      </c>
      <c r="AD833" s="10">
        <v>0.10290000000000001</v>
      </c>
      <c r="AE833" s="10">
        <v>1.2800000000000001E-2</v>
      </c>
      <c r="AF833" s="10">
        <v>5.7550999999999997</v>
      </c>
      <c r="AG833" s="10">
        <v>10.4</v>
      </c>
      <c r="AI833" s="10">
        <v>909</v>
      </c>
      <c r="AJ833" s="10" t="s">
        <v>315</v>
      </c>
      <c r="AK833" s="10">
        <v>0.14119999999999999</v>
      </c>
      <c r="AL833" s="10">
        <v>2.87E-2</v>
      </c>
      <c r="AM833" s="10">
        <v>7.9988999999999999</v>
      </c>
      <c r="AN833" s="10">
        <v>10.4</v>
      </c>
      <c r="AO833" s="10">
        <v>0.98</v>
      </c>
      <c r="AP833" s="10">
        <v>0.17480000000000001</v>
      </c>
      <c r="AQ833" s="10">
        <v>3.5499999999999997E-2</v>
      </c>
      <c r="AR833" s="10">
        <v>9.9981000000000009</v>
      </c>
      <c r="AS833" s="10">
        <v>10.3</v>
      </c>
      <c r="AT833" s="10">
        <v>0.98</v>
      </c>
      <c r="AU833" s="10">
        <v>0.17649999999999999</v>
      </c>
      <c r="AV833" s="10">
        <v>3.5799999999999998E-2</v>
      </c>
      <c r="AW833" s="10">
        <v>9.9978999999999996</v>
      </c>
      <c r="AX833" s="10">
        <v>10.4</v>
      </c>
      <c r="AY833" s="10">
        <v>0.98</v>
      </c>
      <c r="AZ833" s="10">
        <v>909</v>
      </c>
      <c r="BA833" s="10" t="s">
        <v>315</v>
      </c>
      <c r="BB833" s="10">
        <v>5.5E-2</v>
      </c>
      <c r="BC833" s="10">
        <v>1.38E-2</v>
      </c>
      <c r="BD833" s="10">
        <v>3.1194999999999999</v>
      </c>
      <c r="BE833" s="10">
        <v>10.5</v>
      </c>
      <c r="BF833" s="10">
        <v>0.97</v>
      </c>
      <c r="BG833" s="10">
        <v>9.6799999999999997E-2</v>
      </c>
      <c r="BH833" s="10">
        <v>2.4299999999999999E-2</v>
      </c>
      <c r="BI833" s="10">
        <v>5.5422000000000002</v>
      </c>
      <c r="BJ833" s="10">
        <v>10.4</v>
      </c>
      <c r="BK833" s="10">
        <v>0.97</v>
      </c>
      <c r="BL833" s="10">
        <v>0.12479999999999999</v>
      </c>
      <c r="BM833" s="10">
        <v>3.1300000000000001E-2</v>
      </c>
      <c r="BN833" s="10">
        <v>7.0772000000000004</v>
      </c>
      <c r="BO833" s="10">
        <v>10.5</v>
      </c>
      <c r="BP833" s="10">
        <v>0.97</v>
      </c>
      <c r="BQ833" s="10">
        <v>909</v>
      </c>
      <c r="BR833" s="10" t="s">
        <v>315</v>
      </c>
      <c r="BS833" s="10">
        <v>0.14380000000000001</v>
      </c>
      <c r="BT833" s="10">
        <v>3.5999999999999997E-2</v>
      </c>
      <c r="BU833" s="10">
        <v>8</v>
      </c>
      <c r="BV833" s="10">
        <v>10.7</v>
      </c>
      <c r="BW833" s="10">
        <v>0.97</v>
      </c>
      <c r="BX833" s="10">
        <v>0.1764</v>
      </c>
      <c r="BY833" s="10">
        <v>4.4200000000000003E-2</v>
      </c>
      <c r="BZ833" s="10">
        <v>10</v>
      </c>
      <c r="CA833" s="10">
        <v>10.5</v>
      </c>
      <c r="CB833" s="10">
        <v>0.97</v>
      </c>
      <c r="CC833" s="10">
        <v>0.1411</v>
      </c>
      <c r="CD833" s="10">
        <v>3.5400000000000001E-2</v>
      </c>
      <c r="CE833" s="10">
        <v>8</v>
      </c>
      <c r="CF833" s="10">
        <v>10.5</v>
      </c>
      <c r="CG833" s="10">
        <v>0.97</v>
      </c>
      <c r="CH833" s="10">
        <v>909</v>
      </c>
      <c r="CI833" s="10" t="s">
        <v>315</v>
      </c>
      <c r="CJ833" s="10">
        <v>8.8999999999999996E-2</v>
      </c>
      <c r="CK833" s="10">
        <v>2.23E-2</v>
      </c>
      <c r="CL833" s="10">
        <v>5</v>
      </c>
      <c r="CM833" s="10">
        <v>10.6</v>
      </c>
      <c r="CN833" s="10">
        <v>0.97</v>
      </c>
      <c r="CO833" s="10">
        <v>8.7400000000000005E-2</v>
      </c>
      <c r="CP833" s="10">
        <v>2.1899999999999999E-2</v>
      </c>
      <c r="CQ833" s="10">
        <v>5</v>
      </c>
      <c r="CR833" s="10">
        <v>10.4</v>
      </c>
      <c r="CS833" s="10">
        <v>0.97</v>
      </c>
      <c r="CT833" s="10">
        <v>8.8200000000000001E-2</v>
      </c>
      <c r="CU833" s="10">
        <v>2.2100000000000002E-2</v>
      </c>
      <c r="CV833" s="10">
        <v>5</v>
      </c>
      <c r="CW833" s="10">
        <v>10.5</v>
      </c>
      <c r="CX833" s="10">
        <v>0.97</v>
      </c>
      <c r="CY833" s="10">
        <v>945</v>
      </c>
      <c r="CZ833" s="10" t="s">
        <v>10</v>
      </c>
      <c r="DA833" s="10">
        <v>0.14099999999999999</v>
      </c>
      <c r="DB833" s="10">
        <v>3.5000000000000003E-2</v>
      </c>
      <c r="DC833" s="10">
        <v>7.9882999999999997</v>
      </c>
      <c r="DD833" s="10">
        <v>10.5</v>
      </c>
      <c r="DE833" s="10">
        <v>0.97099999999999997</v>
      </c>
      <c r="DF833" s="10">
        <v>0.3</v>
      </c>
      <c r="DG833" s="10">
        <v>7.3999999999999996E-2</v>
      </c>
      <c r="DH833" s="10">
        <v>16.990100000000002</v>
      </c>
      <c r="DI833" s="10">
        <v>10.5</v>
      </c>
      <c r="DJ833" s="10">
        <v>0.97099999999999997</v>
      </c>
      <c r="DK833" s="10">
        <v>0.23</v>
      </c>
      <c r="DL833" s="10">
        <v>5.7000000000000002E-2</v>
      </c>
      <c r="DM833" s="10">
        <v>13.029299999999999</v>
      </c>
      <c r="DN833" s="10">
        <v>10.5</v>
      </c>
      <c r="DO833" s="10">
        <v>0.97099999999999997</v>
      </c>
    </row>
    <row r="834" spans="1:119" x14ac:dyDescent="0.25">
      <c r="A834" s="10">
        <v>910</v>
      </c>
      <c r="B834" s="10" t="s">
        <v>290</v>
      </c>
      <c r="C834" s="10">
        <v>0.02</v>
      </c>
      <c r="D834" s="10">
        <v>0.02</v>
      </c>
      <c r="E834" s="10">
        <v>1.3</v>
      </c>
      <c r="F834" s="10">
        <v>10.8</v>
      </c>
      <c r="G834" s="10">
        <v>0.78</v>
      </c>
      <c r="H834" s="10">
        <v>0.01</v>
      </c>
      <c r="I834" s="10">
        <v>0.01</v>
      </c>
      <c r="J834" s="10">
        <v>1</v>
      </c>
      <c r="K834" s="10">
        <v>10.6</v>
      </c>
      <c r="L834" s="10">
        <v>0.78</v>
      </c>
      <c r="M834" s="10">
        <v>0.01</v>
      </c>
      <c r="N834" s="10">
        <v>0.01</v>
      </c>
      <c r="O834" s="10">
        <v>1</v>
      </c>
      <c r="P834" s="10">
        <v>10.6</v>
      </c>
      <c r="Q834" s="10">
        <v>0.78</v>
      </c>
      <c r="R834" s="10">
        <v>910</v>
      </c>
      <c r="S834" s="10" t="s">
        <v>290</v>
      </c>
      <c r="T834" s="10">
        <v>1.5900000000000001E-2</v>
      </c>
      <c r="U834" s="10">
        <v>7.9000000000000008E-3</v>
      </c>
      <c r="V834" s="10">
        <v>0.97719999999999996</v>
      </c>
      <c r="W834" s="10">
        <v>10.5</v>
      </c>
      <c r="Y834" s="10">
        <v>1.6400000000000001E-2</v>
      </c>
      <c r="Z834" s="10">
        <v>5.8999999999999999E-3</v>
      </c>
      <c r="AA834" s="10">
        <v>0.96519999999999995</v>
      </c>
      <c r="AB834" s="10">
        <v>10.4</v>
      </c>
      <c r="AD834" s="10">
        <v>1.9300000000000001E-2</v>
      </c>
      <c r="AE834" s="10">
        <v>5.0000000000000001E-3</v>
      </c>
      <c r="AF834" s="10">
        <v>1.1082000000000001</v>
      </c>
      <c r="AG834" s="10">
        <v>10.4</v>
      </c>
      <c r="AI834" s="10">
        <v>910</v>
      </c>
      <c r="AJ834" s="10" t="s">
        <v>290</v>
      </c>
      <c r="AK834" s="10">
        <v>1.66E-2</v>
      </c>
      <c r="AL834" s="10">
        <v>7.1000000000000004E-3</v>
      </c>
      <c r="AM834" s="10">
        <v>1.0023</v>
      </c>
      <c r="AN834" s="10">
        <v>10.4</v>
      </c>
      <c r="AO834" s="10">
        <v>0.92</v>
      </c>
      <c r="AP834" s="10">
        <v>1.6400000000000001E-2</v>
      </c>
      <c r="AQ834" s="10">
        <v>7.0000000000000001E-3</v>
      </c>
      <c r="AR834" s="10">
        <v>0.99950000000000006</v>
      </c>
      <c r="AS834" s="10">
        <v>10.3</v>
      </c>
      <c r="AT834" s="10">
        <v>0.92</v>
      </c>
      <c r="AU834" s="10">
        <v>1.66E-2</v>
      </c>
      <c r="AV834" s="10">
        <v>7.1000000000000004E-3</v>
      </c>
      <c r="AW834" s="10">
        <v>1.0023</v>
      </c>
      <c r="AX834" s="10">
        <v>10.4</v>
      </c>
      <c r="AY834" s="10">
        <v>0.92</v>
      </c>
      <c r="AZ834" s="10">
        <v>910</v>
      </c>
      <c r="BA834" s="10" t="s">
        <v>290</v>
      </c>
      <c r="BB834" s="10">
        <v>1.2999999999999999E-2</v>
      </c>
      <c r="BC834" s="10">
        <v>5.5999999999999999E-3</v>
      </c>
      <c r="BD834" s="10">
        <v>0.77990000000000004</v>
      </c>
      <c r="BE834" s="10">
        <v>10.5</v>
      </c>
      <c r="BF834" s="10">
        <v>0.92</v>
      </c>
      <c r="BG834" s="10">
        <v>1.84E-2</v>
      </c>
      <c r="BH834" s="10">
        <v>7.7999999999999996E-3</v>
      </c>
      <c r="BI834" s="10">
        <v>1.1084000000000001</v>
      </c>
      <c r="BJ834" s="10">
        <v>10.4</v>
      </c>
      <c r="BK834" s="10">
        <v>0.92</v>
      </c>
      <c r="BL834" s="10">
        <v>2.3699999999999999E-2</v>
      </c>
      <c r="BM834" s="10">
        <v>1.01E-2</v>
      </c>
      <c r="BN834" s="10">
        <v>1.4154</v>
      </c>
      <c r="BO834" s="10">
        <v>10.5</v>
      </c>
      <c r="BP834" s="10">
        <v>0.92</v>
      </c>
      <c r="BQ834" s="10">
        <v>910</v>
      </c>
      <c r="BR834" s="10" t="s">
        <v>290</v>
      </c>
      <c r="BS834" s="10">
        <v>1.83E-2</v>
      </c>
      <c r="BT834" s="10">
        <v>2.5999999999999999E-3</v>
      </c>
      <c r="BU834" s="10">
        <v>1</v>
      </c>
      <c r="BV834" s="10">
        <v>10.7</v>
      </c>
      <c r="BW834" s="10">
        <v>0.99</v>
      </c>
      <c r="BX834" s="10">
        <v>1.7999999999999999E-2</v>
      </c>
      <c r="BY834" s="10">
        <v>2.5999999999999999E-3</v>
      </c>
      <c r="BZ834" s="10">
        <v>1</v>
      </c>
      <c r="CA834" s="10">
        <v>10.5</v>
      </c>
      <c r="CB834" s="10">
        <v>0.99</v>
      </c>
      <c r="CC834" s="10">
        <v>1.7999999999999999E-2</v>
      </c>
      <c r="CD834" s="10">
        <v>2.5999999999999999E-3</v>
      </c>
      <c r="CE834" s="10">
        <v>1</v>
      </c>
      <c r="CF834" s="10">
        <v>10.5</v>
      </c>
      <c r="CG834" s="10">
        <v>0.99</v>
      </c>
      <c r="CH834" s="10">
        <v>910</v>
      </c>
      <c r="CI834" s="10" t="s">
        <v>290</v>
      </c>
      <c r="CJ834" s="10">
        <v>1.8200000000000001E-2</v>
      </c>
      <c r="CK834" s="10">
        <v>2.5999999999999999E-3</v>
      </c>
      <c r="CL834" s="10">
        <v>1</v>
      </c>
      <c r="CM834" s="10">
        <v>10.6</v>
      </c>
      <c r="CN834" s="10">
        <v>0.99</v>
      </c>
      <c r="CO834" s="10">
        <v>1.78E-2</v>
      </c>
      <c r="CP834" s="10">
        <v>2.5000000000000001E-3</v>
      </c>
      <c r="CQ834" s="10">
        <v>1</v>
      </c>
      <c r="CR834" s="10">
        <v>10.4</v>
      </c>
      <c r="CS834" s="10">
        <v>0.99</v>
      </c>
      <c r="CT834" s="10">
        <v>1.7999999999999999E-2</v>
      </c>
      <c r="CU834" s="10">
        <v>2.5999999999999999E-3</v>
      </c>
      <c r="CV834" s="10">
        <v>1</v>
      </c>
      <c r="CW834" s="10">
        <v>10.5</v>
      </c>
      <c r="CX834" s="10">
        <v>0.99</v>
      </c>
      <c r="CY834" s="10">
        <v>946</v>
      </c>
      <c r="CZ834" s="10" t="s">
        <v>11</v>
      </c>
    </row>
    <row r="835" spans="1:119" x14ac:dyDescent="0.25">
      <c r="A835" s="10">
        <v>911</v>
      </c>
      <c r="B835" s="10" t="s">
        <v>291</v>
      </c>
      <c r="C835" s="10">
        <v>0</v>
      </c>
      <c r="D835" s="10">
        <v>0</v>
      </c>
      <c r="E835" s="10">
        <v>0</v>
      </c>
      <c r="F835" s="10">
        <v>10.8</v>
      </c>
      <c r="G835" s="10">
        <v>0</v>
      </c>
      <c r="H835" s="10">
        <v>0</v>
      </c>
      <c r="I835" s="10">
        <v>0</v>
      </c>
      <c r="J835" s="10">
        <v>0</v>
      </c>
      <c r="K835" s="10">
        <v>10.6</v>
      </c>
      <c r="L835" s="10">
        <v>0</v>
      </c>
      <c r="M835" s="10">
        <v>0</v>
      </c>
      <c r="N835" s="10">
        <v>0</v>
      </c>
      <c r="O835" s="10">
        <v>0</v>
      </c>
      <c r="P835" s="10">
        <v>10.6</v>
      </c>
      <c r="Q835" s="10">
        <v>0</v>
      </c>
      <c r="R835" s="10">
        <v>911</v>
      </c>
      <c r="S835" s="10" t="s">
        <v>291</v>
      </c>
      <c r="T835" s="10">
        <v>0.15379999999999999</v>
      </c>
      <c r="U835" s="10">
        <v>9.2399999999999996E-2</v>
      </c>
      <c r="V835" s="10">
        <v>9.8653999999999993</v>
      </c>
      <c r="W835" s="10">
        <v>10.5</v>
      </c>
      <c r="Y835" s="10">
        <v>0.23730000000000001</v>
      </c>
      <c r="Z835" s="10">
        <v>0.1032</v>
      </c>
      <c r="AA835" s="10">
        <v>14.362399999999999</v>
      </c>
      <c r="AB835" s="10">
        <v>10.4</v>
      </c>
      <c r="AD835" s="10">
        <v>0</v>
      </c>
      <c r="AE835" s="10">
        <v>0</v>
      </c>
      <c r="AF835" s="10">
        <v>0</v>
      </c>
      <c r="AG835" s="10">
        <v>10.4</v>
      </c>
      <c r="AI835" s="10">
        <v>911</v>
      </c>
      <c r="AJ835" s="10" t="s">
        <v>291</v>
      </c>
      <c r="AK835" s="10">
        <v>0.27250000000000002</v>
      </c>
      <c r="AL835" s="10">
        <v>0.1396</v>
      </c>
      <c r="AM835" s="10">
        <v>16.997399999999999</v>
      </c>
      <c r="AN835" s="10">
        <v>10.4</v>
      </c>
      <c r="AO835" s="10">
        <v>0.89</v>
      </c>
      <c r="AP835" s="10">
        <v>0.31759999999999999</v>
      </c>
      <c r="AQ835" s="10">
        <v>0.16270000000000001</v>
      </c>
      <c r="AR835" s="10">
        <v>20.002099999999999</v>
      </c>
      <c r="AS835" s="10">
        <v>10.3</v>
      </c>
      <c r="AT835" s="10">
        <v>0.89</v>
      </c>
      <c r="AU835" s="10">
        <v>0.35270000000000001</v>
      </c>
      <c r="AV835" s="10">
        <v>0.1807</v>
      </c>
      <c r="AW835" s="10">
        <v>22.000499999999999</v>
      </c>
      <c r="AX835" s="10">
        <v>10.4</v>
      </c>
      <c r="AY835" s="10">
        <v>0.89</v>
      </c>
      <c r="AZ835" s="10">
        <v>911</v>
      </c>
      <c r="BA835" s="10" t="s">
        <v>291</v>
      </c>
      <c r="BB835" s="10">
        <v>0</v>
      </c>
      <c r="BC835" s="10">
        <v>0</v>
      </c>
      <c r="BD835" s="10">
        <v>0</v>
      </c>
      <c r="BE835" s="10">
        <v>10.5</v>
      </c>
      <c r="BF835" s="10">
        <v>0</v>
      </c>
      <c r="BG835" s="10">
        <v>0</v>
      </c>
      <c r="BH835" s="10">
        <v>0</v>
      </c>
      <c r="BI835" s="10">
        <v>0</v>
      </c>
      <c r="BJ835" s="10">
        <v>10.4</v>
      </c>
      <c r="BK835" s="10">
        <v>0</v>
      </c>
      <c r="BL835" s="10">
        <v>0</v>
      </c>
      <c r="BM835" s="10">
        <v>0</v>
      </c>
      <c r="BN835" s="10">
        <v>0</v>
      </c>
      <c r="BO835" s="10">
        <v>10.5</v>
      </c>
      <c r="BP835" s="10">
        <v>0</v>
      </c>
      <c r="BQ835" s="10">
        <v>911</v>
      </c>
      <c r="BR835" s="10" t="s">
        <v>291</v>
      </c>
      <c r="BS835" s="10">
        <v>0.25019999999999998</v>
      </c>
      <c r="BT835" s="10">
        <v>0.1212</v>
      </c>
      <c r="BU835" s="10">
        <v>15</v>
      </c>
      <c r="BV835" s="10">
        <v>10.7</v>
      </c>
      <c r="BW835" s="10">
        <v>0.9</v>
      </c>
      <c r="BX835" s="10">
        <v>0.2455</v>
      </c>
      <c r="BY835" s="10">
        <v>0.11890000000000001</v>
      </c>
      <c r="BZ835" s="10">
        <v>15</v>
      </c>
      <c r="CA835" s="10">
        <v>10.5</v>
      </c>
      <c r="CB835" s="10">
        <v>0.9</v>
      </c>
      <c r="CC835" s="10">
        <v>0.2455</v>
      </c>
      <c r="CD835" s="10">
        <v>0.11890000000000001</v>
      </c>
      <c r="CE835" s="10">
        <v>15</v>
      </c>
      <c r="CF835" s="10">
        <v>10.5</v>
      </c>
      <c r="CG835" s="10">
        <v>0.9</v>
      </c>
      <c r="CH835" s="10">
        <v>911</v>
      </c>
      <c r="CI835" s="10" t="s">
        <v>291</v>
      </c>
      <c r="CJ835" s="10">
        <v>0</v>
      </c>
      <c r="CK835" s="10">
        <v>0</v>
      </c>
      <c r="CL835" s="10">
        <v>0</v>
      </c>
      <c r="CM835" s="10">
        <v>10.6</v>
      </c>
      <c r="CN835" s="10">
        <v>0</v>
      </c>
      <c r="CO835" s="10">
        <v>0</v>
      </c>
      <c r="CP835" s="10">
        <v>0</v>
      </c>
      <c r="CQ835" s="10">
        <v>0</v>
      </c>
      <c r="CR835" s="10">
        <v>10.4</v>
      </c>
      <c r="CS835" s="10">
        <v>0</v>
      </c>
      <c r="CT835" s="10">
        <v>0</v>
      </c>
      <c r="CU835" s="10">
        <v>0</v>
      </c>
      <c r="CV835" s="10">
        <v>0</v>
      </c>
      <c r="CW835" s="10">
        <v>10.5</v>
      </c>
      <c r="CX835" s="10">
        <v>0</v>
      </c>
      <c r="CY835" s="10">
        <v>947</v>
      </c>
      <c r="CZ835" s="10" t="s">
        <v>285</v>
      </c>
      <c r="DA835" s="10">
        <v>1.7500000000000002E-2</v>
      </c>
      <c r="DB835" s="10">
        <v>5.1000000000000004E-3</v>
      </c>
      <c r="DC835" s="10">
        <v>1</v>
      </c>
      <c r="DD835" s="10">
        <v>10.5</v>
      </c>
      <c r="DE835" s="10">
        <v>0.96</v>
      </c>
      <c r="DF835" s="10">
        <v>1.7500000000000002E-2</v>
      </c>
      <c r="DG835" s="10">
        <v>5.1000000000000004E-3</v>
      </c>
      <c r="DH835" s="10">
        <v>1</v>
      </c>
      <c r="DI835" s="10">
        <v>10.5</v>
      </c>
      <c r="DJ835" s="10">
        <v>0.96</v>
      </c>
      <c r="DK835" s="10">
        <v>1.7500000000000002E-2</v>
      </c>
      <c r="DL835" s="10">
        <v>5.1000000000000004E-3</v>
      </c>
      <c r="DM835" s="10">
        <v>1</v>
      </c>
      <c r="DN835" s="10">
        <v>10.5</v>
      </c>
      <c r="DO835" s="10">
        <v>0.96</v>
      </c>
    </row>
    <row r="836" spans="1:119" x14ac:dyDescent="0.25">
      <c r="A836" s="10">
        <v>912</v>
      </c>
      <c r="B836" s="10" t="s">
        <v>292</v>
      </c>
      <c r="C836" s="10">
        <v>0.12</v>
      </c>
      <c r="D836" s="10">
        <v>0.03</v>
      </c>
      <c r="E836" s="10">
        <v>6.5</v>
      </c>
      <c r="F836" s="10">
        <v>10.8</v>
      </c>
      <c r="G836" s="10">
        <v>0.97</v>
      </c>
      <c r="H836" s="10">
        <v>0.09</v>
      </c>
      <c r="I836" s="10">
        <v>0.02</v>
      </c>
      <c r="J836" s="10">
        <v>5</v>
      </c>
      <c r="K836" s="10">
        <v>10.6</v>
      </c>
      <c r="L836" s="10">
        <v>0.97</v>
      </c>
      <c r="M836" s="10">
        <v>0.09</v>
      </c>
      <c r="N836" s="10">
        <v>0.02</v>
      </c>
      <c r="O836" s="10">
        <v>5</v>
      </c>
      <c r="P836" s="10">
        <v>10.6</v>
      </c>
      <c r="Q836" s="10">
        <v>0.97</v>
      </c>
      <c r="R836" s="10">
        <v>912</v>
      </c>
      <c r="S836" s="10" t="s">
        <v>292</v>
      </c>
      <c r="T836" s="10">
        <v>1.6799999999999999E-2</v>
      </c>
      <c r="U836" s="10">
        <v>4.8999999999999998E-3</v>
      </c>
      <c r="V836" s="10">
        <v>0.96079999999999999</v>
      </c>
      <c r="W836" s="10">
        <v>10.5</v>
      </c>
      <c r="Y836" s="10">
        <v>5.1700000000000003E-2</v>
      </c>
      <c r="Z836" s="10">
        <v>1.0999999999999999E-2</v>
      </c>
      <c r="AA836" s="10">
        <v>2.9352999999999998</v>
      </c>
      <c r="AB836" s="10">
        <v>10.4</v>
      </c>
      <c r="AD836" s="10">
        <v>2.0400000000000001E-2</v>
      </c>
      <c r="AE836" s="10">
        <v>3.0999999999999999E-3</v>
      </c>
      <c r="AF836" s="10">
        <v>1.1437999999999999</v>
      </c>
      <c r="AG836" s="10">
        <v>10.4</v>
      </c>
      <c r="AI836" s="10">
        <v>912</v>
      </c>
      <c r="AJ836" s="10" t="s">
        <v>292</v>
      </c>
      <c r="AK836" s="10">
        <v>8.7400000000000005E-2</v>
      </c>
      <c r="AL836" s="10">
        <v>2.1899999999999999E-2</v>
      </c>
      <c r="AM836" s="10">
        <v>5.0019999999999998</v>
      </c>
      <c r="AN836" s="10">
        <v>10.4</v>
      </c>
      <c r="AO836" s="10">
        <v>0.97</v>
      </c>
      <c r="AP836" s="10">
        <v>8.6499999999999994E-2</v>
      </c>
      <c r="AQ836" s="10">
        <v>2.1700000000000001E-2</v>
      </c>
      <c r="AR836" s="10">
        <v>4.9988000000000001</v>
      </c>
      <c r="AS836" s="10">
        <v>10.3</v>
      </c>
      <c r="AT836" s="10">
        <v>0.97</v>
      </c>
      <c r="AU836" s="10">
        <v>8.7400000000000005E-2</v>
      </c>
      <c r="AV836" s="10">
        <v>2.1899999999999999E-2</v>
      </c>
      <c r="AW836" s="10">
        <v>5.0019999999999998</v>
      </c>
      <c r="AX836" s="10">
        <v>10.4</v>
      </c>
      <c r="AY836" s="10">
        <v>0.97</v>
      </c>
      <c r="AZ836" s="10">
        <v>912</v>
      </c>
      <c r="BA836" s="10" t="s">
        <v>292</v>
      </c>
      <c r="BB836" s="10">
        <v>2.75E-2</v>
      </c>
      <c r="BC836" s="10">
        <v>6.8999999999999999E-3</v>
      </c>
      <c r="BD836" s="10">
        <v>1.5598000000000001</v>
      </c>
      <c r="BE836" s="10">
        <v>10.5</v>
      </c>
      <c r="BF836" s="10">
        <v>0.97</v>
      </c>
      <c r="BG836" s="10">
        <v>5.8099999999999999E-2</v>
      </c>
      <c r="BH836" s="10">
        <v>1.46E-2</v>
      </c>
      <c r="BI836" s="10">
        <v>3.3252999999999999</v>
      </c>
      <c r="BJ836" s="10">
        <v>10.4</v>
      </c>
      <c r="BK836" s="10">
        <v>0.97</v>
      </c>
      <c r="BL836" s="10">
        <v>4.99E-2</v>
      </c>
      <c r="BM836" s="10">
        <v>1.2500000000000001E-2</v>
      </c>
      <c r="BN836" s="10">
        <v>2.8309000000000002</v>
      </c>
      <c r="BO836" s="10">
        <v>10.5</v>
      </c>
      <c r="BP836" s="10">
        <v>0.97</v>
      </c>
      <c r="BQ836" s="10">
        <v>912</v>
      </c>
      <c r="BR836" s="10" t="s">
        <v>292</v>
      </c>
      <c r="BS836" s="10">
        <v>8.9899999999999994E-2</v>
      </c>
      <c r="BT836" s="10">
        <v>2.2499999999999999E-2</v>
      </c>
      <c r="BU836" s="10">
        <v>5</v>
      </c>
      <c r="BV836" s="10">
        <v>10.7</v>
      </c>
      <c r="BW836" s="10">
        <v>0.97</v>
      </c>
      <c r="BX836" s="10">
        <v>8.8200000000000001E-2</v>
      </c>
      <c r="BY836" s="10">
        <v>2.2100000000000002E-2</v>
      </c>
      <c r="BZ836" s="10">
        <v>5</v>
      </c>
      <c r="CA836" s="10">
        <v>10.5</v>
      </c>
      <c r="CB836" s="10">
        <v>0.97</v>
      </c>
      <c r="CC836" s="10">
        <v>8.8200000000000001E-2</v>
      </c>
      <c r="CD836" s="10">
        <v>2.2100000000000002E-2</v>
      </c>
      <c r="CE836" s="10">
        <v>5</v>
      </c>
      <c r="CF836" s="10">
        <v>10.5</v>
      </c>
      <c r="CG836" s="10">
        <v>0.97</v>
      </c>
      <c r="CH836" s="10">
        <v>912</v>
      </c>
      <c r="CI836" s="10" t="s">
        <v>292</v>
      </c>
      <c r="CJ836" s="10">
        <v>5.3400000000000003E-2</v>
      </c>
      <c r="CK836" s="10">
        <v>1.34E-2</v>
      </c>
      <c r="CL836" s="10">
        <v>3</v>
      </c>
      <c r="CM836" s="10">
        <v>10.6</v>
      </c>
      <c r="CN836" s="10">
        <v>0.97</v>
      </c>
      <c r="CO836" s="10">
        <v>5.2400000000000002E-2</v>
      </c>
      <c r="CP836" s="10">
        <v>1.3100000000000001E-2</v>
      </c>
      <c r="CQ836" s="10">
        <v>3</v>
      </c>
      <c r="CR836" s="10">
        <v>10.4</v>
      </c>
      <c r="CS836" s="10">
        <v>0.97</v>
      </c>
      <c r="CT836" s="10">
        <v>5.2900000000000003E-2</v>
      </c>
      <c r="CU836" s="10">
        <v>1.3299999999999999E-2</v>
      </c>
      <c r="CV836" s="10">
        <v>3</v>
      </c>
      <c r="CW836" s="10">
        <v>10.5</v>
      </c>
      <c r="CX836" s="10">
        <v>0.97</v>
      </c>
      <c r="CY836" s="10">
        <v>948</v>
      </c>
      <c r="CZ836" s="10" t="s">
        <v>304</v>
      </c>
      <c r="DA836" s="10">
        <v>1.78E-2</v>
      </c>
      <c r="DB836" s="10">
        <v>3.5999999999999999E-3</v>
      </c>
      <c r="DC836" s="10">
        <v>1</v>
      </c>
      <c r="DD836" s="10">
        <v>10.5</v>
      </c>
      <c r="DE836" s="10">
        <v>0.98</v>
      </c>
      <c r="DF836" s="10">
        <v>3.56E-2</v>
      </c>
      <c r="DG836" s="10">
        <v>7.1999999999999998E-3</v>
      </c>
      <c r="DH836" s="10">
        <v>2</v>
      </c>
      <c r="DI836" s="10">
        <v>10.5</v>
      </c>
      <c r="DJ836" s="10">
        <v>0.98</v>
      </c>
      <c r="DK836" s="10">
        <v>3.56E-2</v>
      </c>
      <c r="DL836" s="10">
        <v>7.1999999999999998E-3</v>
      </c>
      <c r="DM836" s="10">
        <v>2</v>
      </c>
      <c r="DN836" s="10">
        <v>10.5</v>
      </c>
      <c r="DO836" s="10">
        <v>0.98</v>
      </c>
    </row>
    <row r="837" spans="1:119" x14ac:dyDescent="0.25">
      <c r="A837" s="10">
        <v>913</v>
      </c>
      <c r="B837" s="10" t="s">
        <v>310</v>
      </c>
      <c r="C837" s="10">
        <v>0</v>
      </c>
      <c r="D837" s="10">
        <v>0</v>
      </c>
      <c r="E837" s="10">
        <v>0</v>
      </c>
      <c r="F837" s="10">
        <v>10.8</v>
      </c>
      <c r="G837" s="10">
        <v>0</v>
      </c>
      <c r="H837" s="10">
        <v>0</v>
      </c>
      <c r="I837" s="10">
        <v>0</v>
      </c>
      <c r="J837" s="10">
        <v>0</v>
      </c>
      <c r="K837" s="10">
        <v>10.6</v>
      </c>
      <c r="L837" s="10">
        <v>0</v>
      </c>
      <c r="M837" s="10">
        <v>0</v>
      </c>
      <c r="N837" s="10">
        <v>0</v>
      </c>
      <c r="O837" s="10">
        <v>0</v>
      </c>
      <c r="P837" s="10">
        <v>10.6</v>
      </c>
      <c r="Q837" s="10">
        <v>0</v>
      </c>
      <c r="R837" s="10">
        <v>913</v>
      </c>
      <c r="S837" s="10" t="s">
        <v>310</v>
      </c>
      <c r="T837" s="10">
        <v>0</v>
      </c>
      <c r="U837" s="10">
        <v>0</v>
      </c>
      <c r="V837" s="10">
        <v>0</v>
      </c>
      <c r="W837" s="10">
        <v>10.5</v>
      </c>
      <c r="Y837" s="10">
        <v>0</v>
      </c>
      <c r="Z837" s="10">
        <v>0</v>
      </c>
      <c r="AA837" s="10">
        <v>0</v>
      </c>
      <c r="AB837" s="10">
        <v>10.4</v>
      </c>
      <c r="AD837" s="10">
        <v>0</v>
      </c>
      <c r="AE837" s="10">
        <v>0</v>
      </c>
      <c r="AF837" s="10">
        <v>0</v>
      </c>
      <c r="AG837" s="10">
        <v>10.4</v>
      </c>
      <c r="AI837" s="10">
        <v>913</v>
      </c>
      <c r="AJ837" s="10" t="s">
        <v>310</v>
      </c>
      <c r="AK837" s="10">
        <v>0</v>
      </c>
      <c r="AL837" s="10">
        <v>0</v>
      </c>
      <c r="AM837" s="10">
        <v>0</v>
      </c>
      <c r="AN837" s="10">
        <v>10.4</v>
      </c>
      <c r="AO837" s="10">
        <v>0</v>
      </c>
      <c r="AP837" s="10">
        <v>0</v>
      </c>
      <c r="AQ837" s="10">
        <v>0</v>
      </c>
      <c r="AR837" s="10">
        <v>0</v>
      </c>
      <c r="AS837" s="10">
        <v>10.3</v>
      </c>
      <c r="AT837" s="10">
        <v>0</v>
      </c>
      <c r="AU837" s="10">
        <v>0</v>
      </c>
      <c r="AV837" s="10">
        <v>0</v>
      </c>
      <c r="AW837" s="10">
        <v>0</v>
      </c>
      <c r="AX837" s="10">
        <v>10.4</v>
      </c>
      <c r="AY837" s="10">
        <v>0</v>
      </c>
      <c r="AZ837" s="10">
        <v>913</v>
      </c>
      <c r="BA837" s="10" t="s">
        <v>310</v>
      </c>
      <c r="BB837" s="10">
        <v>0</v>
      </c>
      <c r="BC837" s="10">
        <v>0</v>
      </c>
      <c r="BD837" s="10">
        <v>0</v>
      </c>
      <c r="BE837" s="10">
        <v>10.5</v>
      </c>
      <c r="BF837" s="10">
        <v>0</v>
      </c>
      <c r="BG837" s="10">
        <v>0</v>
      </c>
      <c r="BH837" s="10">
        <v>0</v>
      </c>
      <c r="BI837" s="10">
        <v>0</v>
      </c>
      <c r="BJ837" s="10">
        <v>10.4</v>
      </c>
      <c r="BK837" s="10">
        <v>0</v>
      </c>
      <c r="BL837" s="10">
        <v>0</v>
      </c>
      <c r="BM837" s="10">
        <v>0</v>
      </c>
      <c r="BN837" s="10">
        <v>0</v>
      </c>
      <c r="BO837" s="10">
        <v>10.5</v>
      </c>
      <c r="BP837" s="10">
        <v>0</v>
      </c>
      <c r="BQ837" s="10">
        <v>913</v>
      </c>
      <c r="BR837" s="10" t="s">
        <v>310</v>
      </c>
      <c r="BS837" s="10">
        <v>0</v>
      </c>
      <c r="BT837" s="10">
        <v>0</v>
      </c>
      <c r="BU837" s="10">
        <v>0</v>
      </c>
      <c r="BV837" s="10">
        <v>10.7</v>
      </c>
      <c r="BW837" s="10">
        <v>0</v>
      </c>
      <c r="BX837" s="10">
        <v>0</v>
      </c>
      <c r="BY837" s="10">
        <v>0</v>
      </c>
      <c r="BZ837" s="10">
        <v>0</v>
      </c>
      <c r="CA837" s="10">
        <v>10.5</v>
      </c>
      <c r="CB837" s="10">
        <v>0</v>
      </c>
      <c r="CC837" s="10">
        <v>0</v>
      </c>
      <c r="CD837" s="10">
        <v>0</v>
      </c>
      <c r="CE837" s="10">
        <v>0</v>
      </c>
      <c r="CF837" s="10">
        <v>10.5</v>
      </c>
      <c r="CG837" s="10">
        <v>0</v>
      </c>
      <c r="CH837" s="10">
        <v>913</v>
      </c>
      <c r="CI837" s="10" t="s">
        <v>310</v>
      </c>
      <c r="CJ837" s="10">
        <v>0</v>
      </c>
      <c r="CK837" s="10">
        <v>0</v>
      </c>
      <c r="CL837" s="10">
        <v>0</v>
      </c>
      <c r="CM837" s="10">
        <v>10.6</v>
      </c>
      <c r="CN837" s="10">
        <v>0</v>
      </c>
      <c r="CO837" s="10">
        <v>0</v>
      </c>
      <c r="CP837" s="10">
        <v>0</v>
      </c>
      <c r="CQ837" s="10">
        <v>0</v>
      </c>
      <c r="CR837" s="10">
        <v>10.4</v>
      </c>
      <c r="CS837" s="10">
        <v>0</v>
      </c>
      <c r="CT837" s="10">
        <v>0</v>
      </c>
      <c r="CU837" s="10">
        <v>0</v>
      </c>
      <c r="CV837" s="10">
        <v>0</v>
      </c>
      <c r="CW837" s="10">
        <v>10.5</v>
      </c>
      <c r="CX837" s="10">
        <v>0</v>
      </c>
      <c r="CY837" s="10">
        <v>949</v>
      </c>
      <c r="CZ837" s="10" t="s">
        <v>288</v>
      </c>
      <c r="DA837" s="10">
        <v>0.10580000000000001</v>
      </c>
      <c r="DB837" s="10">
        <v>2.6499999999999999E-2</v>
      </c>
      <c r="DC837" s="10">
        <v>6</v>
      </c>
      <c r="DD837" s="10">
        <v>10.5</v>
      </c>
      <c r="DE837" s="10">
        <v>0.97</v>
      </c>
      <c r="DF837" s="10">
        <v>0.247</v>
      </c>
      <c r="DG837" s="10">
        <v>6.1899999999999997E-2</v>
      </c>
      <c r="DH837" s="10">
        <v>14</v>
      </c>
      <c r="DI837" s="10">
        <v>10.5</v>
      </c>
      <c r="DJ837" s="10">
        <v>0.97</v>
      </c>
      <c r="DK837" s="10">
        <v>0.1764</v>
      </c>
      <c r="DL837" s="10">
        <v>4.4200000000000003E-2</v>
      </c>
      <c r="DM837" s="10">
        <v>10</v>
      </c>
      <c r="DN837" s="10">
        <v>10.5</v>
      </c>
      <c r="DO837" s="10">
        <v>0.97</v>
      </c>
    </row>
    <row r="838" spans="1:119" x14ac:dyDescent="0.25">
      <c r="A838" s="10">
        <v>914</v>
      </c>
      <c r="B838" s="10" t="s">
        <v>316</v>
      </c>
      <c r="C838" s="10">
        <v>0.87</v>
      </c>
      <c r="D838" s="10">
        <v>0.37</v>
      </c>
      <c r="E838" s="10">
        <v>50.7</v>
      </c>
      <c r="F838" s="10">
        <v>10.8</v>
      </c>
      <c r="G838" s="10">
        <v>0.92</v>
      </c>
      <c r="H838" s="10">
        <v>0.68</v>
      </c>
      <c r="I838" s="10">
        <v>0.28999999999999998</v>
      </c>
      <c r="J838" s="10">
        <v>40</v>
      </c>
      <c r="K838" s="10">
        <v>10.6</v>
      </c>
      <c r="L838" s="10">
        <v>0.92</v>
      </c>
      <c r="M838" s="10">
        <v>0.68</v>
      </c>
      <c r="N838" s="10">
        <v>0.28999999999999998</v>
      </c>
      <c r="O838" s="10">
        <v>40</v>
      </c>
      <c r="P838" s="10">
        <v>10.6</v>
      </c>
      <c r="Q838" s="10">
        <v>0.92</v>
      </c>
      <c r="R838" s="10">
        <v>914</v>
      </c>
      <c r="S838" s="10" t="s">
        <v>316</v>
      </c>
      <c r="T838" s="10">
        <v>0.1676</v>
      </c>
      <c r="U838" s="10">
        <v>4.9200000000000001E-2</v>
      </c>
      <c r="V838" s="10">
        <v>9.6075999999999997</v>
      </c>
      <c r="W838" s="10">
        <v>10.5</v>
      </c>
      <c r="Y838" s="10">
        <v>0.3448</v>
      </c>
      <c r="Z838" s="10">
        <v>7.3300000000000004E-2</v>
      </c>
      <c r="AA838" s="10">
        <v>19.568300000000001</v>
      </c>
      <c r="AB838" s="10">
        <v>10.4</v>
      </c>
      <c r="AD838" s="10">
        <v>0.4073</v>
      </c>
      <c r="AE838" s="10">
        <v>6.2600000000000003E-2</v>
      </c>
      <c r="AF838" s="10">
        <v>22.876300000000001</v>
      </c>
      <c r="AG838" s="10">
        <v>10.4</v>
      </c>
      <c r="AI838" s="10">
        <v>914</v>
      </c>
      <c r="AJ838" s="10" t="s">
        <v>316</v>
      </c>
      <c r="AK838" s="10">
        <v>0.66400000000000003</v>
      </c>
      <c r="AL838" s="10">
        <v>0.16639999999999999</v>
      </c>
      <c r="AM838" s="10">
        <v>38.001600000000003</v>
      </c>
      <c r="AN838" s="10">
        <v>10.4</v>
      </c>
      <c r="AO838" s="10">
        <v>0.97</v>
      </c>
      <c r="AP838" s="10">
        <v>0.77869999999999995</v>
      </c>
      <c r="AQ838" s="10">
        <v>0.19520000000000001</v>
      </c>
      <c r="AR838" s="10">
        <v>44.999000000000002</v>
      </c>
      <c r="AS838" s="10">
        <v>10.3</v>
      </c>
      <c r="AT838" s="10">
        <v>0.97</v>
      </c>
      <c r="AU838" s="10">
        <v>0.8911</v>
      </c>
      <c r="AV838" s="10">
        <v>0.2233</v>
      </c>
      <c r="AW838" s="10">
        <v>50.998800000000003</v>
      </c>
      <c r="AX838" s="10">
        <v>10.4</v>
      </c>
      <c r="AY838" s="10">
        <v>0.97</v>
      </c>
      <c r="AZ838" s="10">
        <v>914</v>
      </c>
      <c r="BA838" s="10" t="s">
        <v>316</v>
      </c>
      <c r="BB838" s="10">
        <v>0.1376</v>
      </c>
      <c r="BC838" s="10">
        <v>3.4500000000000003E-2</v>
      </c>
      <c r="BD838" s="10">
        <v>7.7988</v>
      </c>
      <c r="BE838" s="10">
        <v>10.5</v>
      </c>
      <c r="BF838" s="10">
        <v>0.97</v>
      </c>
      <c r="BG838" s="10">
        <v>0.29049999999999998</v>
      </c>
      <c r="BH838" s="10">
        <v>7.2800000000000004E-2</v>
      </c>
      <c r="BI838" s="10">
        <v>16.6266</v>
      </c>
      <c r="BJ838" s="10">
        <v>10.4</v>
      </c>
      <c r="BK838" s="10">
        <v>0.97</v>
      </c>
      <c r="BL838" s="10">
        <v>0.3745</v>
      </c>
      <c r="BM838" s="10">
        <v>9.3899999999999997E-2</v>
      </c>
      <c r="BN838" s="10">
        <v>21.2316</v>
      </c>
      <c r="BO838" s="10">
        <v>10.5</v>
      </c>
      <c r="BP838" s="10">
        <v>0.97</v>
      </c>
      <c r="BQ838" s="10">
        <v>914</v>
      </c>
      <c r="BR838" s="10" t="s">
        <v>316</v>
      </c>
      <c r="BS838" s="10">
        <v>0.71909999999999996</v>
      </c>
      <c r="BT838" s="10">
        <v>0.1802</v>
      </c>
      <c r="BU838" s="10">
        <v>40</v>
      </c>
      <c r="BV838" s="10">
        <v>10.7</v>
      </c>
      <c r="BW838" s="10">
        <v>0.97</v>
      </c>
      <c r="BX838" s="10">
        <v>0.79379999999999995</v>
      </c>
      <c r="BY838" s="10">
        <v>0.19900000000000001</v>
      </c>
      <c r="BZ838" s="10">
        <v>45</v>
      </c>
      <c r="CA838" s="10">
        <v>10.5</v>
      </c>
      <c r="CB838" s="10">
        <v>0.97</v>
      </c>
      <c r="CC838" s="10">
        <v>0.8468</v>
      </c>
      <c r="CD838" s="10">
        <v>0.2122</v>
      </c>
      <c r="CE838" s="10">
        <v>48</v>
      </c>
      <c r="CF838" s="10">
        <v>10.5</v>
      </c>
      <c r="CG838" s="10">
        <v>0.97</v>
      </c>
      <c r="CH838" s="10">
        <v>914</v>
      </c>
      <c r="CI838" s="10" t="s">
        <v>316</v>
      </c>
      <c r="CJ838" s="10">
        <v>0.2671</v>
      </c>
      <c r="CK838" s="10">
        <v>6.7000000000000004E-2</v>
      </c>
      <c r="CL838" s="10">
        <v>15</v>
      </c>
      <c r="CM838" s="10">
        <v>10.6</v>
      </c>
      <c r="CN838" s="10">
        <v>0.97</v>
      </c>
      <c r="CO838" s="10">
        <v>0.34949999999999998</v>
      </c>
      <c r="CP838" s="10">
        <v>8.7599999999999997E-2</v>
      </c>
      <c r="CQ838" s="10">
        <v>20</v>
      </c>
      <c r="CR838" s="10">
        <v>10.4</v>
      </c>
      <c r="CS838" s="10">
        <v>0.97</v>
      </c>
      <c r="CT838" s="10">
        <v>0.2646</v>
      </c>
      <c r="CU838" s="10">
        <v>6.6299999999999998E-2</v>
      </c>
      <c r="CV838" s="10">
        <v>15</v>
      </c>
      <c r="CW838" s="10">
        <v>10.5</v>
      </c>
      <c r="CX838" s="10">
        <v>0.97</v>
      </c>
      <c r="CY838" s="10">
        <v>950</v>
      </c>
      <c r="CZ838" s="10" t="s">
        <v>289</v>
      </c>
      <c r="DA838" s="10">
        <v>0</v>
      </c>
      <c r="DB838" s="10">
        <v>0</v>
      </c>
      <c r="DC838" s="10">
        <v>0</v>
      </c>
      <c r="DD838" s="10">
        <v>10.5</v>
      </c>
      <c r="DE838" s="10">
        <v>0</v>
      </c>
      <c r="DF838" s="10">
        <v>0</v>
      </c>
      <c r="DG838" s="10">
        <v>0</v>
      </c>
      <c r="DH838" s="10">
        <v>0</v>
      </c>
      <c r="DI838" s="10">
        <v>10.5</v>
      </c>
      <c r="DJ838" s="10">
        <v>0</v>
      </c>
      <c r="DK838" s="10">
        <v>0</v>
      </c>
      <c r="DL838" s="10">
        <v>0</v>
      </c>
      <c r="DM838" s="10">
        <v>0</v>
      </c>
      <c r="DN838" s="10">
        <v>10.5</v>
      </c>
      <c r="DO838" s="10">
        <v>0</v>
      </c>
    </row>
    <row r="839" spans="1:119" x14ac:dyDescent="0.25">
      <c r="A839" s="10">
        <v>915</v>
      </c>
      <c r="B839" s="10" t="s">
        <v>312</v>
      </c>
      <c r="C839" s="10">
        <v>0.12</v>
      </c>
      <c r="D839" s="10">
        <v>0.02</v>
      </c>
      <c r="E839" s="10">
        <v>6.5</v>
      </c>
      <c r="F839" s="10">
        <v>10.8</v>
      </c>
      <c r="G839" s="10">
        <v>0.99</v>
      </c>
      <c r="H839" s="10">
        <v>0.15</v>
      </c>
      <c r="I839" s="10">
        <v>0.02</v>
      </c>
      <c r="J839" s="10">
        <v>8</v>
      </c>
      <c r="K839" s="10">
        <v>10.6</v>
      </c>
      <c r="L839" s="10">
        <v>0.99</v>
      </c>
      <c r="M839" s="10">
        <v>0.15</v>
      </c>
      <c r="N839" s="10">
        <v>0.02</v>
      </c>
      <c r="O839" s="10">
        <v>8</v>
      </c>
      <c r="P839" s="10">
        <v>10.6</v>
      </c>
      <c r="Q839" s="10">
        <v>0.99</v>
      </c>
      <c r="R839" s="10">
        <v>915</v>
      </c>
      <c r="S839" s="10" t="s">
        <v>312</v>
      </c>
      <c r="T839" s="10">
        <v>3.4200000000000001E-2</v>
      </c>
      <c r="U839" s="10">
        <v>5.7000000000000002E-3</v>
      </c>
      <c r="V839" s="10">
        <v>1.9077</v>
      </c>
      <c r="W839" s="10">
        <v>10.5</v>
      </c>
      <c r="Y839" s="10">
        <v>5.28E-2</v>
      </c>
      <c r="Z839" s="10">
        <v>6.4000000000000003E-3</v>
      </c>
      <c r="AA839" s="10">
        <v>2.9516</v>
      </c>
      <c r="AB839" s="10">
        <v>10.4</v>
      </c>
      <c r="AD839" s="10">
        <v>4.1599999999999998E-2</v>
      </c>
      <c r="AE839" s="10">
        <v>3.5999999999999999E-3</v>
      </c>
      <c r="AF839" s="10">
        <v>2.3165</v>
      </c>
      <c r="AG839" s="10">
        <v>10.4</v>
      </c>
      <c r="AI839" s="10">
        <v>915</v>
      </c>
      <c r="AJ839" s="10" t="s">
        <v>312</v>
      </c>
      <c r="AK839" s="10">
        <v>8.9200000000000002E-2</v>
      </c>
      <c r="AL839" s="10">
        <v>1.2699999999999999E-2</v>
      </c>
      <c r="AM839" s="10">
        <v>5.0018000000000002</v>
      </c>
      <c r="AN839" s="10">
        <v>10.4</v>
      </c>
      <c r="AO839" s="10">
        <v>0.99</v>
      </c>
      <c r="AP839" s="10">
        <v>8.8300000000000003E-2</v>
      </c>
      <c r="AQ839" s="10">
        <v>1.26E-2</v>
      </c>
      <c r="AR839" s="10">
        <v>4.9996</v>
      </c>
      <c r="AS839" s="10">
        <v>10.3</v>
      </c>
      <c r="AT839" s="10">
        <v>0.99</v>
      </c>
      <c r="AU839" s="10">
        <v>8.9200000000000002E-2</v>
      </c>
      <c r="AV839" s="10">
        <v>1.2699999999999999E-2</v>
      </c>
      <c r="AW839" s="10">
        <v>5.0018000000000002</v>
      </c>
      <c r="AX839" s="10">
        <v>10.4</v>
      </c>
      <c r="AY839" s="10">
        <v>0.99</v>
      </c>
      <c r="AZ839" s="10">
        <v>915</v>
      </c>
      <c r="BA839" s="10" t="s">
        <v>312</v>
      </c>
      <c r="BB839" s="10">
        <v>2.7799999999999998E-2</v>
      </c>
      <c r="BC839" s="10">
        <v>5.5999999999999999E-3</v>
      </c>
      <c r="BD839" s="10">
        <v>1.5598000000000001</v>
      </c>
      <c r="BE839" s="10">
        <v>10.5</v>
      </c>
      <c r="BF839" s="10">
        <v>0.98</v>
      </c>
      <c r="BG839" s="10">
        <v>5.8700000000000002E-2</v>
      </c>
      <c r="BH839" s="10">
        <v>1.1900000000000001E-2</v>
      </c>
      <c r="BI839" s="10">
        <v>3.3252999999999999</v>
      </c>
      <c r="BJ839" s="10">
        <v>10.4</v>
      </c>
      <c r="BK839" s="10">
        <v>0.98</v>
      </c>
      <c r="BL839" s="10">
        <v>7.5700000000000003E-2</v>
      </c>
      <c r="BM839" s="10">
        <v>1.54E-2</v>
      </c>
      <c r="BN839" s="10">
        <v>4.2462999999999997</v>
      </c>
      <c r="BO839" s="10">
        <v>10.5</v>
      </c>
      <c r="BP839" s="10">
        <v>0.98</v>
      </c>
      <c r="BQ839" s="10">
        <v>915</v>
      </c>
      <c r="BR839" s="10" t="s">
        <v>312</v>
      </c>
      <c r="BS839" s="10">
        <v>5.45E-2</v>
      </c>
      <c r="BT839" s="10">
        <v>1.11E-2</v>
      </c>
      <c r="BU839" s="10">
        <v>3</v>
      </c>
      <c r="BV839" s="10">
        <v>10.7</v>
      </c>
      <c r="BW839" s="10">
        <v>0.98</v>
      </c>
      <c r="BX839" s="10">
        <v>5.3499999999999999E-2</v>
      </c>
      <c r="BY839" s="10">
        <v>1.09E-2</v>
      </c>
      <c r="BZ839" s="10">
        <v>3</v>
      </c>
      <c r="CA839" s="10">
        <v>10.5</v>
      </c>
      <c r="CB839" s="10">
        <v>0.98</v>
      </c>
      <c r="CC839" s="10">
        <v>5.3499999999999999E-2</v>
      </c>
      <c r="CD839" s="10">
        <v>1.09E-2</v>
      </c>
      <c r="CE839" s="10">
        <v>3</v>
      </c>
      <c r="CF839" s="10">
        <v>10.5</v>
      </c>
      <c r="CG839" s="10">
        <v>0.98</v>
      </c>
      <c r="CH839" s="10">
        <v>915</v>
      </c>
      <c r="CI839" s="10" t="s">
        <v>312</v>
      </c>
      <c r="CJ839" s="10">
        <v>5.3999999999999999E-2</v>
      </c>
      <c r="CK839" s="10">
        <v>1.0999999999999999E-2</v>
      </c>
      <c r="CL839" s="10">
        <v>3</v>
      </c>
      <c r="CM839" s="10">
        <v>10.6</v>
      </c>
      <c r="CN839" s="10">
        <v>0.98</v>
      </c>
      <c r="CO839" s="10">
        <v>5.2999999999999999E-2</v>
      </c>
      <c r="CP839" s="10">
        <v>1.0800000000000001E-2</v>
      </c>
      <c r="CQ839" s="10">
        <v>3</v>
      </c>
      <c r="CR839" s="10">
        <v>10.4</v>
      </c>
      <c r="CS839" s="10">
        <v>0.98</v>
      </c>
      <c r="CT839" s="10">
        <v>5.3499999999999999E-2</v>
      </c>
      <c r="CU839" s="10">
        <v>1.09E-2</v>
      </c>
      <c r="CV839" s="10">
        <v>3</v>
      </c>
      <c r="CW839" s="10">
        <v>10.5</v>
      </c>
      <c r="CX839" s="10">
        <v>0.98</v>
      </c>
      <c r="CY839" s="10">
        <v>951</v>
      </c>
      <c r="CZ839" s="10" t="s">
        <v>306</v>
      </c>
      <c r="DA839" s="10">
        <v>0</v>
      </c>
      <c r="DB839" s="10">
        <v>0</v>
      </c>
      <c r="DC839" s="10">
        <v>0</v>
      </c>
      <c r="DD839" s="10">
        <v>10.5</v>
      </c>
      <c r="DE839" s="10">
        <v>0</v>
      </c>
      <c r="DF839" s="10">
        <v>0</v>
      </c>
      <c r="DG839" s="10">
        <v>0</v>
      </c>
      <c r="DH839" s="10">
        <v>0</v>
      </c>
      <c r="DI839" s="10">
        <v>10.5</v>
      </c>
      <c r="DJ839" s="10">
        <v>0</v>
      </c>
      <c r="DK839" s="10">
        <v>0</v>
      </c>
      <c r="DL839" s="10">
        <v>0</v>
      </c>
      <c r="DM839" s="10">
        <v>0</v>
      </c>
      <c r="DN839" s="10">
        <v>10.5</v>
      </c>
      <c r="DO839" s="10">
        <v>0</v>
      </c>
    </row>
    <row r="840" spans="1:119" x14ac:dyDescent="0.25">
      <c r="A840" s="10">
        <v>916</v>
      </c>
      <c r="B840" s="10" t="s">
        <v>313</v>
      </c>
      <c r="C840" s="10">
        <v>0.12</v>
      </c>
      <c r="D840" s="10">
        <v>0.02</v>
      </c>
      <c r="E840" s="10">
        <v>6.5</v>
      </c>
      <c r="F840" s="10">
        <v>10.8</v>
      </c>
      <c r="G840" s="10">
        <v>0.99</v>
      </c>
      <c r="H840" s="10">
        <v>0.15</v>
      </c>
      <c r="I840" s="10">
        <v>0.02</v>
      </c>
      <c r="J840" s="10">
        <v>8</v>
      </c>
      <c r="K840" s="10">
        <v>10.6</v>
      </c>
      <c r="L840" s="10">
        <v>0.99</v>
      </c>
      <c r="M840" s="10">
        <v>0.15</v>
      </c>
      <c r="N840" s="10">
        <v>0.02</v>
      </c>
      <c r="O840" s="10">
        <v>8</v>
      </c>
      <c r="P840" s="10">
        <v>10.6</v>
      </c>
      <c r="Q840" s="10">
        <v>0.99</v>
      </c>
      <c r="R840" s="10">
        <v>916</v>
      </c>
      <c r="S840" s="10" t="s">
        <v>313</v>
      </c>
      <c r="T840" s="10">
        <v>6.8400000000000002E-2</v>
      </c>
      <c r="U840" s="10">
        <v>1.14E-2</v>
      </c>
      <c r="V840" s="10">
        <v>3.8153999999999999</v>
      </c>
      <c r="W840" s="10">
        <v>10.5</v>
      </c>
      <c r="Y840" s="10">
        <v>8.7999999999999995E-2</v>
      </c>
      <c r="Z840" s="10">
        <v>1.06E-2</v>
      </c>
      <c r="AA840" s="10">
        <v>4.9192999999999998</v>
      </c>
      <c r="AB840" s="10">
        <v>10.4</v>
      </c>
      <c r="AD840" s="10">
        <v>6.2399999999999997E-2</v>
      </c>
      <c r="AE840" s="10">
        <v>5.4000000000000003E-3</v>
      </c>
      <c r="AF840" s="10">
        <v>3.4748000000000001</v>
      </c>
      <c r="AG840" s="10">
        <v>10.4</v>
      </c>
      <c r="AI840" s="10">
        <v>916</v>
      </c>
      <c r="AJ840" s="10" t="s">
        <v>313</v>
      </c>
      <c r="AK840" s="10">
        <v>0.107</v>
      </c>
      <c r="AL840" s="10">
        <v>1.52E-2</v>
      </c>
      <c r="AM840" s="10">
        <v>5.9996999999999998</v>
      </c>
      <c r="AN840" s="10">
        <v>10.4</v>
      </c>
      <c r="AO840" s="10">
        <v>0.99</v>
      </c>
      <c r="AP840" s="10">
        <v>0.14130000000000001</v>
      </c>
      <c r="AQ840" s="10">
        <v>2.01E-2</v>
      </c>
      <c r="AR840" s="10">
        <v>8.0000999999999998</v>
      </c>
      <c r="AS840" s="10">
        <v>10.3</v>
      </c>
      <c r="AT840" s="10">
        <v>0.99</v>
      </c>
      <c r="AU840" s="10">
        <v>0.17829999999999999</v>
      </c>
      <c r="AV840" s="10">
        <v>2.5399999999999999E-2</v>
      </c>
      <c r="AW840" s="10">
        <v>9.9982000000000006</v>
      </c>
      <c r="AX840" s="10">
        <v>10.4</v>
      </c>
      <c r="AY840" s="10">
        <v>0.99</v>
      </c>
      <c r="AZ840" s="10">
        <v>916</v>
      </c>
      <c r="BA840" s="10" t="s">
        <v>313</v>
      </c>
      <c r="BB840" s="10">
        <v>6.88E-2</v>
      </c>
      <c r="BC840" s="10">
        <v>1.72E-2</v>
      </c>
      <c r="BD840" s="10">
        <v>3.8994</v>
      </c>
      <c r="BE840" s="10">
        <v>10.5</v>
      </c>
      <c r="BF840" s="10">
        <v>0.97</v>
      </c>
      <c r="BG840" s="10">
        <v>9.6799999999999997E-2</v>
      </c>
      <c r="BH840" s="10">
        <v>2.4299999999999999E-2</v>
      </c>
      <c r="BI840" s="10">
        <v>5.5422000000000002</v>
      </c>
      <c r="BJ840" s="10">
        <v>10.4</v>
      </c>
      <c r="BK840" s="10">
        <v>0.97</v>
      </c>
      <c r="BL840" s="10">
        <v>0.12479999999999999</v>
      </c>
      <c r="BM840" s="10">
        <v>3.1300000000000001E-2</v>
      </c>
      <c r="BN840" s="10">
        <v>7.0772000000000004</v>
      </c>
      <c r="BO840" s="10">
        <v>10.5</v>
      </c>
      <c r="BP840" s="10">
        <v>0.97</v>
      </c>
      <c r="BQ840" s="10">
        <v>916</v>
      </c>
      <c r="BR840" s="10" t="s">
        <v>313</v>
      </c>
      <c r="BS840" s="10">
        <v>0.14380000000000001</v>
      </c>
      <c r="BT840" s="10">
        <v>3.5999999999999997E-2</v>
      </c>
      <c r="BU840" s="10">
        <v>8</v>
      </c>
      <c r="BV840" s="10">
        <v>10.7</v>
      </c>
      <c r="BW840" s="10">
        <v>0.97</v>
      </c>
      <c r="BX840" s="10">
        <v>0.1411</v>
      </c>
      <c r="BY840" s="10">
        <v>3.5400000000000001E-2</v>
      </c>
      <c r="BZ840" s="10">
        <v>8</v>
      </c>
      <c r="CA840" s="10">
        <v>10.5</v>
      </c>
      <c r="CB840" s="10">
        <v>0.97</v>
      </c>
      <c r="CC840" s="10">
        <v>0.1411</v>
      </c>
      <c r="CD840" s="10">
        <v>3.5400000000000001E-2</v>
      </c>
      <c r="CE840" s="10">
        <v>8</v>
      </c>
      <c r="CF840" s="10">
        <v>10.5</v>
      </c>
      <c r="CG840" s="10">
        <v>0.97</v>
      </c>
      <c r="CH840" s="10">
        <v>916</v>
      </c>
      <c r="CI840" s="10" t="s">
        <v>313</v>
      </c>
      <c r="CJ840" s="10">
        <v>5.3400000000000003E-2</v>
      </c>
      <c r="CK840" s="10">
        <v>1.34E-2</v>
      </c>
      <c r="CL840" s="10">
        <v>3</v>
      </c>
      <c r="CM840" s="10">
        <v>10.6</v>
      </c>
      <c r="CN840" s="10">
        <v>0.97</v>
      </c>
      <c r="CO840" s="10">
        <v>8.7400000000000005E-2</v>
      </c>
      <c r="CP840" s="10">
        <v>2.1899999999999999E-2</v>
      </c>
      <c r="CQ840" s="10">
        <v>5</v>
      </c>
      <c r="CR840" s="10">
        <v>10.4</v>
      </c>
      <c r="CS840" s="10">
        <v>0.97</v>
      </c>
      <c r="CT840" s="10">
        <v>8.8200000000000001E-2</v>
      </c>
      <c r="CU840" s="10">
        <v>2.2100000000000002E-2</v>
      </c>
      <c r="CV840" s="10">
        <v>5</v>
      </c>
      <c r="CW840" s="10">
        <v>10.5</v>
      </c>
      <c r="CX840" s="10">
        <v>0.97</v>
      </c>
      <c r="CY840" s="10">
        <v>952</v>
      </c>
      <c r="CZ840" s="10" t="s">
        <v>307</v>
      </c>
      <c r="DA840" s="10">
        <v>0</v>
      </c>
      <c r="DB840" s="10">
        <v>0</v>
      </c>
      <c r="DC840" s="10">
        <v>0</v>
      </c>
      <c r="DD840" s="10">
        <v>10.5</v>
      </c>
      <c r="DE840" s="10">
        <v>0</v>
      </c>
      <c r="DF840" s="10">
        <v>0</v>
      </c>
      <c r="DG840" s="10">
        <v>0</v>
      </c>
      <c r="DH840" s="10">
        <v>0</v>
      </c>
      <c r="DI840" s="10">
        <v>10.5</v>
      </c>
      <c r="DJ840" s="10">
        <v>0</v>
      </c>
      <c r="DK840" s="10">
        <v>0</v>
      </c>
      <c r="DL840" s="10">
        <v>0</v>
      </c>
      <c r="DM840" s="10">
        <v>0</v>
      </c>
      <c r="DN840" s="10">
        <v>10.5</v>
      </c>
      <c r="DO840" s="10">
        <v>0</v>
      </c>
    </row>
    <row r="841" spans="1:119" x14ac:dyDescent="0.25">
      <c r="A841" s="10">
        <v>917</v>
      </c>
      <c r="B841" s="10" t="s">
        <v>151</v>
      </c>
      <c r="C841" s="10">
        <v>0.2</v>
      </c>
      <c r="D841" s="10">
        <v>0.13</v>
      </c>
      <c r="E841" s="10">
        <v>3.82</v>
      </c>
      <c r="F841" s="10">
        <v>36.75</v>
      </c>
      <c r="G841" s="10">
        <v>0.83599999999999997</v>
      </c>
      <c r="H841" s="10">
        <v>0.28000000000000003</v>
      </c>
      <c r="I841" s="10">
        <v>0.17</v>
      </c>
      <c r="J841" s="10">
        <v>5.33</v>
      </c>
      <c r="K841" s="10">
        <v>36</v>
      </c>
      <c r="L841" s="10">
        <v>0.85299999999999998</v>
      </c>
      <c r="M841" s="10">
        <v>0.37</v>
      </c>
      <c r="N841" s="10">
        <v>0.14000000000000001</v>
      </c>
      <c r="O841" s="10">
        <v>6.38</v>
      </c>
      <c r="P841" s="10">
        <v>35.6</v>
      </c>
      <c r="Q841" s="10">
        <v>0.93200000000000005</v>
      </c>
      <c r="R841" s="10">
        <v>917</v>
      </c>
      <c r="S841" s="10" t="s">
        <v>151</v>
      </c>
      <c r="T841" s="10">
        <v>-0.09</v>
      </c>
      <c r="U841" s="10">
        <v>-0.09</v>
      </c>
      <c r="V841" s="10">
        <v>-2.0160409405622861</v>
      </c>
      <c r="W841" s="10">
        <v>36.450000000000003</v>
      </c>
      <c r="Y841" s="10">
        <v>-0.12</v>
      </c>
      <c r="Z841" s="10">
        <v>-0.08</v>
      </c>
      <c r="AA841" s="10">
        <v>-2.3040022130228364</v>
      </c>
      <c r="AB841" s="10">
        <v>36.14</v>
      </c>
      <c r="AD841" s="10">
        <v>-0.12</v>
      </c>
      <c r="AE841" s="10">
        <v>-7.0000000000000007E-2</v>
      </c>
      <c r="AF841" s="10">
        <v>-2.2492446093692213</v>
      </c>
      <c r="AG841" s="10">
        <v>35.659999999999997</v>
      </c>
      <c r="AI841" s="10">
        <v>917</v>
      </c>
      <c r="AJ841" s="10" t="s">
        <v>151</v>
      </c>
      <c r="AK841" s="10">
        <v>0.13732278085578831</v>
      </c>
      <c r="AL841" s="10">
        <v>8.7294430910848569E-2</v>
      </c>
      <c r="AM841" s="10">
        <v>2.5815796565782589</v>
      </c>
      <c r="AN841" s="10">
        <v>36.391111002290167</v>
      </c>
      <c r="AO841" s="10">
        <v>0.84391968557593322</v>
      </c>
      <c r="AP841" s="10">
        <v>0.23562175210450023</v>
      </c>
      <c r="AQ841" s="10">
        <v>0.10022811377361777</v>
      </c>
      <c r="AR841" s="10">
        <v>4.152043122346976</v>
      </c>
      <c r="AS841" s="10">
        <v>35.60474416422754</v>
      </c>
      <c r="AT841" s="10">
        <v>0.92020593265101369</v>
      </c>
      <c r="AU841" s="10">
        <v>0.23417840353448008</v>
      </c>
      <c r="AV841" s="10">
        <v>0.1009955708813305</v>
      </c>
      <c r="AW841" s="10">
        <v>4.1388793623893676</v>
      </c>
      <c r="AX841" s="10">
        <v>35.575059543988125</v>
      </c>
      <c r="AY841" s="10">
        <v>0.91824338823034057</v>
      </c>
      <c r="AZ841" s="10">
        <v>917</v>
      </c>
      <c r="BA841" s="10" t="s">
        <v>151</v>
      </c>
      <c r="BB841" s="10">
        <v>9.3664816661163941E-2</v>
      </c>
      <c r="BC841" s="10">
        <v>7.3087958479691406E-2</v>
      </c>
      <c r="BD841" s="10">
        <v>1.8724691966161549</v>
      </c>
      <c r="BE841" s="10">
        <v>36.632311629889237</v>
      </c>
      <c r="BF841" s="10">
        <v>0.7883822774910042</v>
      </c>
      <c r="BG841" s="10">
        <v>0.13570155836686265</v>
      </c>
      <c r="BH841" s="10">
        <v>8.8664292028679023E-2</v>
      </c>
      <c r="BI841" s="10">
        <v>2.6147395197003411</v>
      </c>
      <c r="BJ841" s="10">
        <v>35.792562869989588</v>
      </c>
      <c r="BK841" s="10">
        <v>0.83714941916079644</v>
      </c>
      <c r="BL841" s="10">
        <v>0.14117747873530637</v>
      </c>
      <c r="BM841" s="10">
        <v>9.1055765315528073E-2</v>
      </c>
      <c r="BN841" s="10">
        <v>2.7073094859189673</v>
      </c>
      <c r="BO841" s="10">
        <v>35.825903637488075</v>
      </c>
      <c r="BP841" s="10">
        <v>0.84036844341714068</v>
      </c>
      <c r="BQ841" s="10">
        <v>917</v>
      </c>
      <c r="BR841" s="10" t="s">
        <v>151</v>
      </c>
      <c r="BS841" s="10">
        <v>0.11700000000000001</v>
      </c>
      <c r="BT841" s="10">
        <v>8.6999999999999994E-2</v>
      </c>
      <c r="BU841" s="10">
        <v>2.3267837366062207</v>
      </c>
      <c r="BV841" s="10">
        <v>36.177999999999997</v>
      </c>
      <c r="BW841" s="10">
        <v>0.80246234094613345</v>
      </c>
      <c r="BX841" s="10">
        <v>0.159</v>
      </c>
      <c r="BY841" s="10">
        <v>0.10199999999999999</v>
      </c>
      <c r="BZ841" s="10">
        <v>3.0939321232342092</v>
      </c>
      <c r="CA841" s="10">
        <v>35.250999999999998</v>
      </c>
      <c r="CB841" s="10">
        <v>0.84169408226567644</v>
      </c>
      <c r="CC841" s="10">
        <v>0.217</v>
      </c>
      <c r="CD841" s="10">
        <v>0.122</v>
      </c>
      <c r="CE841" s="10">
        <v>4.074955399663355</v>
      </c>
      <c r="CF841" s="10">
        <v>35.271000000000001</v>
      </c>
      <c r="CG841" s="10">
        <v>0.87168279442641461</v>
      </c>
      <c r="CH841" s="10">
        <v>917</v>
      </c>
      <c r="CI841" s="10" t="s">
        <v>151</v>
      </c>
      <c r="CJ841" s="10">
        <v>7.6999999999999999E-2</v>
      </c>
      <c r="CK841" s="10">
        <v>5.8000000000000003E-2</v>
      </c>
      <c r="CL841" s="10">
        <v>1.5210069340829846</v>
      </c>
      <c r="CM841" s="10">
        <v>36.591999999999999</v>
      </c>
      <c r="CN841" s="10">
        <v>0.7987534676731457</v>
      </c>
      <c r="CO841" s="10">
        <v>0.11</v>
      </c>
      <c r="CP841" s="10">
        <v>6.9000000000000006E-2</v>
      </c>
      <c r="CQ841" s="10">
        <v>2.1048623531890933</v>
      </c>
      <c r="CR841" s="10">
        <v>35.616999999999997</v>
      </c>
      <c r="CS841" s="10">
        <v>0.84713187057527051</v>
      </c>
      <c r="CT841" s="10">
        <v>0.14499999999999999</v>
      </c>
      <c r="CU841" s="10">
        <v>8.1000000000000003E-2</v>
      </c>
      <c r="CV841" s="10">
        <v>2.6584320007464859</v>
      </c>
      <c r="CW841" s="10">
        <v>36.070999999999998</v>
      </c>
      <c r="CX841" s="10">
        <v>0.87301888078938272</v>
      </c>
      <c r="CY841" s="10">
        <v>953</v>
      </c>
      <c r="CZ841" s="10" t="s">
        <v>292</v>
      </c>
      <c r="DA841" s="10">
        <v>0</v>
      </c>
      <c r="DB841" s="10">
        <v>0</v>
      </c>
      <c r="DC841" s="10">
        <v>0</v>
      </c>
      <c r="DD841" s="10">
        <v>10.5</v>
      </c>
      <c r="DE841" s="10">
        <v>0</v>
      </c>
      <c r="DF841" s="10">
        <v>0</v>
      </c>
      <c r="DG841" s="10">
        <v>0</v>
      </c>
      <c r="DH841" s="10">
        <v>0</v>
      </c>
      <c r="DI841" s="10">
        <v>10.5</v>
      </c>
      <c r="DJ841" s="10">
        <v>0</v>
      </c>
      <c r="DK841" s="10">
        <v>0</v>
      </c>
      <c r="DL841" s="10">
        <v>0</v>
      </c>
      <c r="DM841" s="10">
        <v>0</v>
      </c>
      <c r="DN841" s="10">
        <v>10.5</v>
      </c>
      <c r="DO841" s="10">
        <v>0</v>
      </c>
    </row>
    <row r="842" spans="1:119" x14ac:dyDescent="0.25">
      <c r="A842" s="10">
        <v>918</v>
      </c>
      <c r="B842" s="10" t="s">
        <v>152</v>
      </c>
      <c r="C842" s="10">
        <v>-2.36</v>
      </c>
      <c r="D842" s="10">
        <v>-1.0900000000000001</v>
      </c>
      <c r="E842" s="10">
        <v>40.880000000000003</v>
      </c>
      <c r="F842" s="10">
        <v>36.75</v>
      </c>
      <c r="G842" s="10">
        <v>0.90800000000000003</v>
      </c>
      <c r="H842" s="10">
        <v>-2.82</v>
      </c>
      <c r="I842" s="10">
        <v>-1.28</v>
      </c>
      <c r="J842" s="10">
        <v>49.63</v>
      </c>
      <c r="K842" s="10">
        <v>36</v>
      </c>
      <c r="L842" s="10">
        <v>0.91</v>
      </c>
      <c r="M842" s="10">
        <v>-3.68</v>
      </c>
      <c r="N842" s="10">
        <v>-1.05</v>
      </c>
      <c r="O842" s="10">
        <v>62.01</v>
      </c>
      <c r="P842" s="10">
        <v>35.6</v>
      </c>
      <c r="Q842" s="10">
        <v>0.96199999999999997</v>
      </c>
      <c r="R842" s="10">
        <v>918</v>
      </c>
      <c r="S842" s="10" t="s">
        <v>152</v>
      </c>
      <c r="T842" s="10">
        <v>0.99</v>
      </c>
      <c r="U842" s="10">
        <v>0.99</v>
      </c>
      <c r="V842" s="10">
        <v>22.176450346185153</v>
      </c>
      <c r="W842" s="10">
        <v>36.450000000000003</v>
      </c>
      <c r="Y842" s="10">
        <v>1.58</v>
      </c>
      <c r="Z842" s="10">
        <v>0.97</v>
      </c>
      <c r="AA842" s="10">
        <v>29.618287432522678</v>
      </c>
      <c r="AB842" s="10">
        <v>36.14</v>
      </c>
      <c r="AD842" s="10">
        <v>1.68</v>
      </c>
      <c r="AE842" s="10">
        <v>0.97</v>
      </c>
      <c r="AF842" s="10">
        <v>31.408157062633872</v>
      </c>
      <c r="AG842" s="10">
        <v>35.659999999999997</v>
      </c>
      <c r="AI842" s="10">
        <v>918</v>
      </c>
      <c r="AJ842" s="10" t="s">
        <v>152</v>
      </c>
      <c r="AK842" s="10">
        <v>-2.6575421138071547</v>
      </c>
      <c r="AL842" s="10">
        <v>-1.1390075540739986</v>
      </c>
      <c r="AM842" s="10">
        <v>-45.871588085389241</v>
      </c>
      <c r="AN842" s="10">
        <v>36.391111002290167</v>
      </c>
      <c r="AO842" s="10">
        <v>0.9191373993920875</v>
      </c>
      <c r="AP842" s="10">
        <v>-3.6185854896913932</v>
      </c>
      <c r="AQ842" s="10">
        <v>-1.1065280920541825</v>
      </c>
      <c r="AR842" s="10">
        <v>-61.359421489129268</v>
      </c>
      <c r="AS842" s="10">
        <v>35.60474416422754</v>
      </c>
      <c r="AT842" s="10">
        <v>0.95628883254256269</v>
      </c>
      <c r="AU842" s="10">
        <v>-3.8102638556637309</v>
      </c>
      <c r="AV842" s="10">
        <v>-1.0913086650389863</v>
      </c>
      <c r="AW842" s="10">
        <v>-64.323387643641439</v>
      </c>
      <c r="AX842" s="10">
        <v>35.575059543988125</v>
      </c>
      <c r="AY842" s="10">
        <v>0.96134634437845434</v>
      </c>
      <c r="AZ842" s="10">
        <v>918</v>
      </c>
      <c r="BA842" s="10" t="s">
        <v>152</v>
      </c>
      <c r="BB842" s="10">
        <v>-1.1757589338028553</v>
      </c>
      <c r="BC842" s="10">
        <v>-0.635722810900617</v>
      </c>
      <c r="BD842" s="10">
        <v>-21.066042047507207</v>
      </c>
      <c r="BE842" s="10">
        <v>36.632311629889237</v>
      </c>
      <c r="BF842" s="10">
        <v>0.87965097464011666</v>
      </c>
      <c r="BG842" s="10">
        <v>-1.7300895740272331</v>
      </c>
      <c r="BH842" s="10">
        <v>-0.79301711454999213</v>
      </c>
      <c r="BI842" s="10">
        <v>-30.699122347426137</v>
      </c>
      <c r="BJ842" s="10">
        <v>35.792562869989588</v>
      </c>
      <c r="BK842" s="10">
        <v>0.90905300224446017</v>
      </c>
      <c r="BL842" s="10">
        <v>-1.8954680641586685</v>
      </c>
      <c r="BM842" s="10">
        <v>-0.82127369438839204</v>
      </c>
      <c r="BN842" s="10">
        <v>-33.290343861858844</v>
      </c>
      <c r="BO842" s="10">
        <v>35.825903637488075</v>
      </c>
      <c r="BP842" s="10">
        <v>0.91757254355802731</v>
      </c>
      <c r="BQ842" s="10">
        <v>918</v>
      </c>
      <c r="BR842" s="10" t="s">
        <v>152</v>
      </c>
      <c r="BS842" s="10">
        <v>-2.573</v>
      </c>
      <c r="BT842" s="10">
        <v>-1.1259999999999999</v>
      </c>
      <c r="BU842" s="10">
        <v>-44.821244664158783</v>
      </c>
      <c r="BV842" s="10">
        <v>36.177999999999997</v>
      </c>
      <c r="BW842" s="10">
        <v>0.91611647195346235</v>
      </c>
      <c r="BX842" s="10">
        <v>-2.93</v>
      </c>
      <c r="BY842" s="10">
        <v>-1.2130000000000001</v>
      </c>
      <c r="BZ842" s="10">
        <v>-51.938137533958326</v>
      </c>
      <c r="CA842" s="10">
        <v>35.250999999999998</v>
      </c>
      <c r="CB842" s="10">
        <v>0.92395150957213479</v>
      </c>
      <c r="CC842" s="10">
        <v>-3.5419999999999998</v>
      </c>
      <c r="CD842" s="10">
        <v>-1.3740000000000001</v>
      </c>
      <c r="CE842" s="10">
        <v>-62.188421612485321</v>
      </c>
      <c r="CF842" s="10">
        <v>35.271000000000001</v>
      </c>
      <c r="CG842" s="10">
        <v>0.93231060070865068</v>
      </c>
      <c r="CH842" s="10">
        <v>918</v>
      </c>
      <c r="CI842" s="10" t="s">
        <v>152</v>
      </c>
      <c r="CJ842" s="10">
        <v>-0.99</v>
      </c>
      <c r="CK842" s="10">
        <v>-0.55900000000000005</v>
      </c>
      <c r="CL842" s="10">
        <v>-17.938334134472505</v>
      </c>
      <c r="CM842" s="10">
        <v>36.591999999999999</v>
      </c>
      <c r="CN842" s="10">
        <v>0.87077571932316067</v>
      </c>
      <c r="CO842" s="10">
        <v>-1.675</v>
      </c>
      <c r="CP842" s="10">
        <v>-0.80500000000000005</v>
      </c>
      <c r="CQ842" s="10">
        <v>-30.124593684875908</v>
      </c>
      <c r="CR842" s="10">
        <v>35.616999999999997</v>
      </c>
      <c r="CS842" s="10">
        <v>0.90131303045542011</v>
      </c>
      <c r="CT842" s="10">
        <v>-1.64</v>
      </c>
      <c r="CU842" s="10">
        <v>-0.72499999999999998</v>
      </c>
      <c r="CV842" s="10">
        <v>-28.700328999326103</v>
      </c>
      <c r="CW842" s="10">
        <v>36.070999999999998</v>
      </c>
      <c r="CX842" s="10">
        <v>0.91461467007295283</v>
      </c>
      <c r="CY842" s="10">
        <v>954</v>
      </c>
      <c r="CZ842" s="10" t="s">
        <v>160</v>
      </c>
      <c r="DA842" s="10">
        <v>1.234</v>
      </c>
      <c r="DB842" s="10">
        <v>0.57699999999999996</v>
      </c>
      <c r="DC842" s="10">
        <v>21.482257094635358</v>
      </c>
      <c r="DD842" s="10">
        <v>36.610999999999997</v>
      </c>
      <c r="DE842" s="10">
        <v>0.9058640634096925</v>
      </c>
      <c r="DF842" s="10">
        <v>1.8779999999999999</v>
      </c>
      <c r="DG842" s="10">
        <v>0.83199999999999996</v>
      </c>
      <c r="DH842" s="10">
        <v>32.876037836742398</v>
      </c>
      <c r="DI842" s="10">
        <v>36.072000000000003</v>
      </c>
      <c r="DJ842" s="10">
        <v>0.91429273038298764</v>
      </c>
      <c r="DK842" s="10">
        <v>1.8620000000000001</v>
      </c>
      <c r="DL842" s="10">
        <v>0.82299999999999995</v>
      </c>
      <c r="DM842" s="10">
        <v>32.662339108877248</v>
      </c>
      <c r="DN842" s="10">
        <v>35.984999999999999</v>
      </c>
      <c r="DO842" s="10">
        <v>0.91464014389461967</v>
      </c>
    </row>
    <row r="843" spans="1:119" x14ac:dyDescent="0.25">
      <c r="A843" s="10">
        <v>919</v>
      </c>
      <c r="B843" s="10" t="s">
        <v>8</v>
      </c>
      <c r="C843" s="10">
        <v>2.15</v>
      </c>
      <c r="D843" s="10">
        <v>0.89</v>
      </c>
      <c r="E843" s="10">
        <v>36.57</v>
      </c>
      <c r="F843" s="10">
        <v>36.75</v>
      </c>
      <c r="G843" s="10">
        <v>0.92400000000000004</v>
      </c>
      <c r="H843" s="10">
        <v>2.52</v>
      </c>
      <c r="I843" s="10">
        <v>1.05</v>
      </c>
      <c r="J843" s="10">
        <v>43.81</v>
      </c>
      <c r="K843" s="10">
        <v>36</v>
      </c>
      <c r="L843" s="10">
        <v>0.92400000000000004</v>
      </c>
      <c r="M843" s="10">
        <v>3.3</v>
      </c>
      <c r="N843" s="10">
        <v>0.85</v>
      </c>
      <c r="O843" s="10">
        <v>55.26</v>
      </c>
      <c r="P843" s="10">
        <v>35.6</v>
      </c>
      <c r="Q843" s="10">
        <v>0.96899999999999997</v>
      </c>
      <c r="R843" s="10">
        <v>919</v>
      </c>
      <c r="S843" s="10" t="s">
        <v>8</v>
      </c>
      <c r="T843" s="10">
        <v>0.9</v>
      </c>
      <c r="U843" s="10">
        <v>0.89</v>
      </c>
      <c r="V843" s="10">
        <v>20.048719984221457</v>
      </c>
      <c r="W843" s="10">
        <v>36.450000000000003</v>
      </c>
      <c r="Y843" s="10">
        <v>1.46</v>
      </c>
      <c r="Z843" s="10">
        <v>0.89</v>
      </c>
      <c r="AA843" s="10">
        <v>27.316032973368145</v>
      </c>
      <c r="AB843" s="10">
        <v>36.14</v>
      </c>
      <c r="AD843" s="10">
        <v>1.56</v>
      </c>
      <c r="AE843" s="10">
        <v>0.9</v>
      </c>
      <c r="AF843" s="10">
        <v>29.158936470119933</v>
      </c>
      <c r="AG843" s="10">
        <v>35.659999999999997</v>
      </c>
      <c r="AI843" s="10">
        <v>919</v>
      </c>
      <c r="AJ843" s="10" t="s">
        <v>8</v>
      </c>
      <c r="AK843" s="10">
        <v>2.5202193329513767</v>
      </c>
      <c r="AL843" s="10">
        <v>1.0517131231631789</v>
      </c>
      <c r="AM843" s="10">
        <v>43.325519109633184</v>
      </c>
      <c r="AN843" s="10">
        <v>36.391111002290167</v>
      </c>
      <c r="AO843" s="10">
        <v>0.9228659484851045</v>
      </c>
      <c r="AP843" s="10">
        <v>3.3829637375868988</v>
      </c>
      <c r="AQ843" s="10">
        <v>1.0062999782805579</v>
      </c>
      <c r="AR843" s="10">
        <v>57.232100751220798</v>
      </c>
      <c r="AS843" s="10">
        <v>35.60474416422754</v>
      </c>
      <c r="AT843" s="10">
        <v>0.95849346970458538</v>
      </c>
      <c r="AU843" s="10">
        <v>3.5760854521292593</v>
      </c>
      <c r="AV843" s="10">
        <v>0.9903130941576237</v>
      </c>
      <c r="AW843" s="10">
        <v>60.220814803115339</v>
      </c>
      <c r="AX843" s="10">
        <v>35.575059543988125</v>
      </c>
      <c r="AY843" s="10">
        <v>0.96372915494085432</v>
      </c>
      <c r="AZ843" s="10">
        <v>919</v>
      </c>
      <c r="BA843" s="10" t="s">
        <v>8</v>
      </c>
      <c r="BB843" s="10">
        <v>1.0820941171416991</v>
      </c>
      <c r="BC843" s="10">
        <v>0.5626348524208965</v>
      </c>
      <c r="BD843" s="10">
        <v>19.222126931110392</v>
      </c>
      <c r="BE843" s="10">
        <v>36.632311629889237</v>
      </c>
      <c r="BF843" s="10">
        <v>0.88723495325261292</v>
      </c>
      <c r="BG843" s="10">
        <v>1.5943880156604302</v>
      </c>
      <c r="BH843" s="10">
        <v>0.70435282252137454</v>
      </c>
      <c r="BI843" s="10">
        <v>28.116014481270359</v>
      </c>
      <c r="BJ843" s="10">
        <v>35.792562869989588</v>
      </c>
      <c r="BK843" s="10">
        <v>0.91471718664667423</v>
      </c>
      <c r="BL843" s="10">
        <v>1.7542905854233937</v>
      </c>
      <c r="BM843" s="10">
        <v>0.73021792907290495</v>
      </c>
      <c r="BN843" s="10">
        <v>30.622535769789241</v>
      </c>
      <c r="BO843" s="10">
        <v>35.825903637488075</v>
      </c>
      <c r="BP843" s="10">
        <v>0.92321446686360042</v>
      </c>
      <c r="BQ843" s="10">
        <v>919</v>
      </c>
      <c r="BR843" s="10" t="s">
        <v>8</v>
      </c>
      <c r="BS843" s="10">
        <v>2.456</v>
      </c>
      <c r="BT843" s="10">
        <v>1.038</v>
      </c>
      <c r="BU843" s="10">
        <v>42.551089285140073</v>
      </c>
      <c r="BV843" s="10">
        <v>36.177999999999997</v>
      </c>
      <c r="BW843" s="10">
        <v>0.9211121234404529</v>
      </c>
      <c r="BX843" s="10">
        <v>2.7709999999999999</v>
      </c>
      <c r="BY843" s="10">
        <v>1.1120000000000001</v>
      </c>
      <c r="BZ843" s="10">
        <v>48.902182206062307</v>
      </c>
      <c r="CA843" s="10">
        <v>35.250999999999998</v>
      </c>
      <c r="CB843" s="10">
        <v>0.92806034766648626</v>
      </c>
      <c r="CC843" s="10">
        <v>3.3239999999999998</v>
      </c>
      <c r="CD843" s="10">
        <v>1.252</v>
      </c>
      <c r="CE843" s="10">
        <v>58.142098362465745</v>
      </c>
      <c r="CF843" s="10">
        <v>35.271000000000001</v>
      </c>
      <c r="CG843" s="10">
        <v>0.93581911822663499</v>
      </c>
      <c r="CH843" s="10">
        <v>919</v>
      </c>
      <c r="CI843" s="10" t="s">
        <v>8</v>
      </c>
      <c r="CJ843" s="10">
        <v>0.91300000000000003</v>
      </c>
      <c r="CK843" s="10">
        <v>0.501</v>
      </c>
      <c r="CL843" s="10">
        <v>16.431681907808603</v>
      </c>
      <c r="CM843" s="10">
        <v>36.591999999999999</v>
      </c>
      <c r="CN843" s="10">
        <v>0.87668178627564364</v>
      </c>
      <c r="CO843" s="10">
        <v>1.5640000000000001</v>
      </c>
      <c r="CP843" s="10">
        <v>0.73599999999999999</v>
      </c>
      <c r="CQ843" s="10">
        <v>28.019295818759101</v>
      </c>
      <c r="CR843" s="10">
        <v>35.616999999999997</v>
      </c>
      <c r="CS843" s="10">
        <v>0.90481870220099414</v>
      </c>
      <c r="CT843" s="10">
        <v>1.496</v>
      </c>
      <c r="CU843" s="10">
        <v>0.64400000000000002</v>
      </c>
      <c r="CV843" s="10">
        <v>26.069308741064919</v>
      </c>
      <c r="CW843" s="10">
        <v>36.070999999999998</v>
      </c>
      <c r="CX843" s="10">
        <v>0.91850868723824308</v>
      </c>
      <c r="CY843" s="10">
        <v>955</v>
      </c>
      <c r="CZ843" s="10" t="s">
        <v>161</v>
      </c>
      <c r="DA843" s="10">
        <v>-1.8839999999999999</v>
      </c>
      <c r="DB843" s="10">
        <v>-0.81799999999999995</v>
      </c>
      <c r="DC843" s="10">
        <v>-32.389998349072592</v>
      </c>
      <c r="DD843" s="10">
        <v>36.610999999999997</v>
      </c>
      <c r="DE843" s="10">
        <v>0.91727119113735511</v>
      </c>
      <c r="DF843" s="10">
        <v>-2.75</v>
      </c>
      <c r="DG843" s="10">
        <v>-1.1379999999999999</v>
      </c>
      <c r="DH843" s="10">
        <v>-47.634960511265788</v>
      </c>
      <c r="DI843" s="10">
        <v>36.072000000000003</v>
      </c>
      <c r="DJ843" s="10">
        <v>0.92400864533144444</v>
      </c>
      <c r="DK843" s="10">
        <v>-2.8180000000000001</v>
      </c>
      <c r="DL843" s="10">
        <v>-1.1719999999999999</v>
      </c>
      <c r="DM843" s="10">
        <v>-48.966886200054034</v>
      </c>
      <c r="DN843" s="10">
        <v>35.984999999999999</v>
      </c>
      <c r="DO843" s="10">
        <v>0.92332876636151462</v>
      </c>
    </row>
    <row r="844" spans="1:119" x14ac:dyDescent="0.25">
      <c r="A844" s="10">
        <v>920</v>
      </c>
      <c r="B844" s="10" t="s">
        <v>9</v>
      </c>
      <c r="C844" s="10">
        <v>0.01</v>
      </c>
      <c r="D844" s="10">
        <v>0.06</v>
      </c>
      <c r="E844" s="10">
        <v>1</v>
      </c>
      <c r="F844" s="10">
        <v>36.75</v>
      </c>
      <c r="G844" s="10">
        <v>0.17</v>
      </c>
      <c r="H844" s="10">
        <v>0.01</v>
      </c>
      <c r="I844" s="10">
        <v>0.06</v>
      </c>
      <c r="J844" s="10">
        <v>0.98</v>
      </c>
      <c r="K844" s="10">
        <v>36</v>
      </c>
      <c r="L844" s="10">
        <v>0.17</v>
      </c>
      <c r="M844" s="10">
        <v>0.01</v>
      </c>
      <c r="N844" s="10">
        <v>0.06</v>
      </c>
      <c r="O844" s="10">
        <v>0.97</v>
      </c>
      <c r="P844" s="10">
        <v>35.6</v>
      </c>
      <c r="Q844" s="10">
        <v>0.17</v>
      </c>
      <c r="R844" s="10">
        <v>920</v>
      </c>
      <c r="S844" s="10" t="s">
        <v>9</v>
      </c>
      <c r="AI844" s="10">
        <v>920</v>
      </c>
      <c r="AJ844" s="10" t="s">
        <v>9</v>
      </c>
      <c r="AZ844" s="10">
        <v>920</v>
      </c>
      <c r="BA844" s="10" t="s">
        <v>9</v>
      </c>
      <c r="BQ844" s="10">
        <v>920</v>
      </c>
      <c r="BR844" s="10" t="s">
        <v>9</v>
      </c>
      <c r="CH844" s="10">
        <v>920</v>
      </c>
      <c r="CI844" s="10" t="s">
        <v>9</v>
      </c>
      <c r="CY844" s="10">
        <v>956</v>
      </c>
      <c r="CZ844" s="10" t="s">
        <v>8</v>
      </c>
    </row>
    <row r="845" spans="1:119" x14ac:dyDescent="0.25">
      <c r="A845" s="10">
        <v>921</v>
      </c>
      <c r="B845" s="10" t="s">
        <v>10</v>
      </c>
      <c r="C845" s="10">
        <v>2.13</v>
      </c>
      <c r="D845" s="10">
        <v>0.77</v>
      </c>
      <c r="E845" s="10">
        <v>122.22</v>
      </c>
      <c r="F845" s="10">
        <v>10.7</v>
      </c>
      <c r="G845" s="10">
        <v>0.94</v>
      </c>
      <c r="H845" s="10">
        <v>2.5099999999999998</v>
      </c>
      <c r="I845" s="10">
        <v>0.91</v>
      </c>
      <c r="J845" s="10">
        <v>146.77000000000001</v>
      </c>
      <c r="K845" s="10">
        <v>10.5</v>
      </c>
      <c r="L845" s="10">
        <v>0.94</v>
      </c>
      <c r="M845" s="10">
        <v>3.28</v>
      </c>
      <c r="N845" s="10">
        <v>0.76</v>
      </c>
      <c r="O845" s="10">
        <v>185.33</v>
      </c>
      <c r="P845" s="10">
        <v>10.5</v>
      </c>
      <c r="Q845" s="10">
        <v>0.97</v>
      </c>
      <c r="R845" s="10">
        <v>921</v>
      </c>
      <c r="S845" s="10" t="s">
        <v>10</v>
      </c>
      <c r="T845" s="10">
        <v>0.88</v>
      </c>
      <c r="U845" s="10">
        <v>0.68</v>
      </c>
      <c r="V845" s="10">
        <v>59.451999999999998</v>
      </c>
      <c r="W845" s="10">
        <v>10.8</v>
      </c>
      <c r="Y845" s="10">
        <v>1.44</v>
      </c>
      <c r="Z845" s="10">
        <v>0.67</v>
      </c>
      <c r="AA845" s="10">
        <v>86.507000000000005</v>
      </c>
      <c r="AB845" s="10">
        <v>10.6</v>
      </c>
      <c r="AD845" s="10">
        <v>1.54</v>
      </c>
      <c r="AE845" s="10">
        <v>0.68</v>
      </c>
      <c r="AF845" s="10">
        <v>91.691999999999993</v>
      </c>
      <c r="AG845" s="10">
        <v>10.6</v>
      </c>
      <c r="AI845" s="10">
        <v>921</v>
      </c>
      <c r="AJ845" s="10" t="s">
        <v>10</v>
      </c>
      <c r="AK845" s="10">
        <v>2.4966597043232417</v>
      </c>
      <c r="AL845" s="10">
        <v>0.78237608978384254</v>
      </c>
      <c r="AM845" s="10">
        <v>141.17400000000001</v>
      </c>
      <c r="AN845" s="10">
        <v>10.7</v>
      </c>
      <c r="AO845" s="10">
        <v>0.95399999999999996</v>
      </c>
      <c r="AP845" s="10">
        <v>3.3538357288239893</v>
      </c>
      <c r="AQ845" s="10">
        <v>0.687973208366221</v>
      </c>
      <c r="AR845" s="10">
        <v>188.25299999999999</v>
      </c>
      <c r="AS845" s="10">
        <v>10.5</v>
      </c>
      <c r="AT845" s="10">
        <v>0.98</v>
      </c>
      <c r="AU845" s="10">
        <v>3.5454131454022972</v>
      </c>
      <c r="AV845" s="10">
        <v>0.65786056467052867</v>
      </c>
      <c r="AW845" s="10">
        <v>198.27500000000001</v>
      </c>
      <c r="AX845" s="10">
        <v>10.5</v>
      </c>
      <c r="AY845" s="10">
        <v>0.98299999999999998</v>
      </c>
      <c r="AZ845" s="10">
        <v>921</v>
      </c>
      <c r="BA845" s="10" t="s">
        <v>10</v>
      </c>
      <c r="BB845" s="10">
        <v>1.0647970194102976</v>
      </c>
      <c r="BC845" s="10">
        <v>0.35022250624189871</v>
      </c>
      <c r="BD845" s="10">
        <v>60.482300000000002</v>
      </c>
      <c r="BE845" s="10">
        <v>10.7</v>
      </c>
      <c r="BF845" s="10">
        <v>0.95</v>
      </c>
      <c r="BG845" s="10">
        <v>1.5760119107422457</v>
      </c>
      <c r="BH845" s="10">
        <v>0.48442581929358497</v>
      </c>
      <c r="BI845" s="10">
        <v>88.9649</v>
      </c>
      <c r="BJ845" s="10">
        <v>10.7</v>
      </c>
      <c r="BK845" s="10">
        <v>0.95599999999999996</v>
      </c>
      <c r="BL845" s="10">
        <v>1.7352451121281371</v>
      </c>
      <c r="BM845" s="10">
        <v>0.50403707522678431</v>
      </c>
      <c r="BN845" s="10">
        <v>98.420100000000005</v>
      </c>
      <c r="BO845" s="10">
        <v>10.6</v>
      </c>
      <c r="BP845" s="10">
        <v>0.96</v>
      </c>
      <c r="BQ845" s="10">
        <v>921</v>
      </c>
      <c r="BR845" s="10" t="s">
        <v>10</v>
      </c>
      <c r="BS845" s="10">
        <v>2.4329999999999998</v>
      </c>
      <c r="BT845" s="10">
        <v>0.77400000000000002</v>
      </c>
      <c r="BU845" s="10">
        <v>135.23490000000001</v>
      </c>
      <c r="BV845" s="10">
        <v>10.9</v>
      </c>
      <c r="BW845" s="10">
        <v>0.95299999999999996</v>
      </c>
      <c r="BX845" s="10">
        <v>2.746</v>
      </c>
      <c r="BY845" s="10">
        <v>0.83399999999999996</v>
      </c>
      <c r="BZ845" s="10">
        <v>154.85159999999999</v>
      </c>
      <c r="CA845" s="10">
        <v>10.7</v>
      </c>
      <c r="CB845" s="10">
        <v>0.95699999999999996</v>
      </c>
      <c r="CC845" s="10">
        <v>3.2949999999999999</v>
      </c>
      <c r="CD845" s="10">
        <v>0.93400000000000005</v>
      </c>
      <c r="CE845" s="10">
        <v>186.53960000000001</v>
      </c>
      <c r="CF845" s="10">
        <v>10.6</v>
      </c>
      <c r="CG845" s="10">
        <v>0.96199999999999997</v>
      </c>
      <c r="CH845" s="10">
        <v>921</v>
      </c>
      <c r="CI845" s="10" t="s">
        <v>10</v>
      </c>
      <c r="CJ845" s="10">
        <v>0.89600000000000002</v>
      </c>
      <c r="CK845" s="10">
        <v>0.29299999999999998</v>
      </c>
      <c r="CL845" s="10">
        <v>49.932299999999998</v>
      </c>
      <c r="CM845" s="10">
        <v>10.9</v>
      </c>
      <c r="CN845" s="10">
        <v>0.95</v>
      </c>
      <c r="CO845" s="10">
        <v>1.546</v>
      </c>
      <c r="CP845" s="10">
        <v>0.51800000000000002</v>
      </c>
      <c r="CQ845" s="10">
        <v>88.806899999999999</v>
      </c>
      <c r="CR845" s="10">
        <v>10.6</v>
      </c>
      <c r="CS845" s="10">
        <v>0.94799999999999995</v>
      </c>
      <c r="CT845" s="10">
        <v>1.4770000000000001</v>
      </c>
      <c r="CU845" s="10">
        <v>0.42499999999999999</v>
      </c>
      <c r="CV845" s="10">
        <v>82.929599999999994</v>
      </c>
      <c r="CW845" s="10">
        <v>10.7</v>
      </c>
      <c r="CX845" s="10">
        <v>0.96099999999999997</v>
      </c>
      <c r="CY845" s="10">
        <v>957</v>
      </c>
      <c r="CZ845" s="10" t="s">
        <v>9</v>
      </c>
      <c r="DA845" s="10">
        <v>0.65100000000000002</v>
      </c>
      <c r="DB845" s="10">
        <v>0.24099999999999999</v>
      </c>
      <c r="DC845" s="10">
        <v>10.947076002380449</v>
      </c>
      <c r="DD845" s="10">
        <v>36.610999999999997</v>
      </c>
      <c r="DE845" s="10">
        <v>0.93780088119826366</v>
      </c>
      <c r="DF845" s="10">
        <v>0.872</v>
      </c>
      <c r="DG845" s="10">
        <v>0.30599999999999999</v>
      </c>
      <c r="DH845" s="10">
        <v>14.791191880569274</v>
      </c>
      <c r="DI845" s="10">
        <v>36.072000000000003</v>
      </c>
      <c r="DJ845" s="10">
        <v>0.94358811968604994</v>
      </c>
      <c r="DK845" s="10">
        <v>0.95499999999999996</v>
      </c>
      <c r="DL845" s="10">
        <v>0.34799999999999998</v>
      </c>
      <c r="DM845" s="10">
        <v>16.307791183892451</v>
      </c>
      <c r="DN845" s="10">
        <v>35.984999999999999</v>
      </c>
      <c r="DO845" s="10">
        <v>0.93956340989689413</v>
      </c>
    </row>
    <row r="846" spans="1:119" x14ac:dyDescent="0.25">
      <c r="A846" s="10">
        <v>922</v>
      </c>
      <c r="B846" s="10" t="s">
        <v>11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922</v>
      </c>
      <c r="S846" s="10" t="s">
        <v>11</v>
      </c>
      <c r="AI846" s="10">
        <v>922</v>
      </c>
      <c r="AJ846" s="10" t="s">
        <v>11</v>
      </c>
      <c r="AZ846" s="10">
        <v>922</v>
      </c>
      <c r="BA846" s="10" t="s">
        <v>11</v>
      </c>
      <c r="BQ846" s="10">
        <v>922</v>
      </c>
      <c r="BR846" s="10" t="s">
        <v>11</v>
      </c>
      <c r="CH846" s="10">
        <v>922</v>
      </c>
      <c r="CI846" s="10" t="s">
        <v>11</v>
      </c>
      <c r="CY846" s="10">
        <v>958</v>
      </c>
      <c r="CZ846" s="10" t="s">
        <v>10</v>
      </c>
    </row>
    <row r="847" spans="1:119" x14ac:dyDescent="0.25">
      <c r="A847" s="10">
        <v>923</v>
      </c>
      <c r="B847" s="10" t="s">
        <v>285</v>
      </c>
      <c r="C847" s="10">
        <v>0.13</v>
      </c>
      <c r="D847" s="10">
        <v>0.06</v>
      </c>
      <c r="E847" s="10">
        <v>7.76</v>
      </c>
      <c r="F847" s="10">
        <v>10.7</v>
      </c>
      <c r="G847" s="10">
        <v>0.9</v>
      </c>
      <c r="H847" s="10">
        <v>0.16</v>
      </c>
      <c r="I847" s="10">
        <v>0.08</v>
      </c>
      <c r="J847" s="10">
        <v>9.7799999999999994</v>
      </c>
      <c r="K847" s="10">
        <v>10.5</v>
      </c>
      <c r="L847" s="10">
        <v>0.9</v>
      </c>
      <c r="M847" s="10">
        <v>0.19</v>
      </c>
      <c r="N847" s="10">
        <v>0.06</v>
      </c>
      <c r="O847" s="10">
        <v>10.84</v>
      </c>
      <c r="P847" s="10">
        <v>10.5</v>
      </c>
      <c r="Q847" s="10">
        <v>0.96</v>
      </c>
      <c r="R847" s="10">
        <v>923</v>
      </c>
      <c r="S847" s="10" t="s">
        <v>285</v>
      </c>
      <c r="T847" s="10">
        <v>1.7399999999999999E-2</v>
      </c>
      <c r="U847" s="10">
        <v>1.18E-2</v>
      </c>
      <c r="V847" s="10">
        <v>1.1254999999999999</v>
      </c>
      <c r="W847" s="10">
        <v>10.8</v>
      </c>
      <c r="Y847" s="10">
        <v>1.8800000000000001E-2</v>
      </c>
      <c r="Z847" s="10">
        <v>7.4000000000000003E-3</v>
      </c>
      <c r="AA847" s="10">
        <v>1.1021000000000001</v>
      </c>
      <c r="AB847" s="10">
        <v>10.6</v>
      </c>
      <c r="AD847" s="10">
        <v>1.8700000000000001E-2</v>
      </c>
      <c r="AE847" s="10">
        <v>7.0000000000000001E-3</v>
      </c>
      <c r="AF847" s="10">
        <v>1.0891</v>
      </c>
      <c r="AG847" s="10">
        <v>10.6</v>
      </c>
      <c r="AI847" s="10">
        <v>923</v>
      </c>
      <c r="AJ847" s="10" t="s">
        <v>285</v>
      </c>
      <c r="AK847" s="10">
        <v>3.4700000000000002E-2</v>
      </c>
      <c r="AL847" s="10">
        <v>2.06E-2</v>
      </c>
      <c r="AM847" s="10">
        <v>2.1838000000000002</v>
      </c>
      <c r="AN847" s="10">
        <v>10.7</v>
      </c>
      <c r="AO847" s="10">
        <v>0.86</v>
      </c>
      <c r="AP847" s="10">
        <v>0.26829999999999998</v>
      </c>
      <c r="AQ847" s="10">
        <v>6.1600000000000002E-2</v>
      </c>
      <c r="AR847" s="10">
        <v>15.136699999999999</v>
      </c>
      <c r="AS847" s="10">
        <v>10.5</v>
      </c>
      <c r="AT847" s="10">
        <v>0.97</v>
      </c>
      <c r="AU847" s="10">
        <v>0.2223</v>
      </c>
      <c r="AV847" s="10">
        <v>7.0999999999999994E-2</v>
      </c>
      <c r="AW847" s="10">
        <v>12.832000000000001</v>
      </c>
      <c r="AX847" s="10">
        <v>10.5</v>
      </c>
      <c r="AY847" s="10">
        <v>0.95</v>
      </c>
      <c r="AZ847" s="10">
        <v>923</v>
      </c>
      <c r="BA847" s="10" t="s">
        <v>285</v>
      </c>
      <c r="BB847" s="10">
        <v>3.3599999999999998E-2</v>
      </c>
      <c r="BC847" s="10">
        <v>1.6299999999999999E-2</v>
      </c>
      <c r="BD847" s="10">
        <v>2.0171000000000001</v>
      </c>
      <c r="BE847" s="10">
        <v>10.7</v>
      </c>
      <c r="BF847" s="10">
        <v>0.9</v>
      </c>
      <c r="BG847" s="10">
        <v>3.6200000000000003E-2</v>
      </c>
      <c r="BH847" s="10">
        <v>1.7500000000000002E-2</v>
      </c>
      <c r="BI847" s="10">
        <v>2.1720999999999999</v>
      </c>
      <c r="BJ847" s="10">
        <v>10.7</v>
      </c>
      <c r="BK847" s="10">
        <v>0.9</v>
      </c>
      <c r="BL847" s="10">
        <v>5.6099999999999997E-2</v>
      </c>
      <c r="BM847" s="10">
        <v>2.7199999999999998E-2</v>
      </c>
      <c r="BN847" s="10">
        <v>3.3976999999999999</v>
      </c>
      <c r="BO847" s="10">
        <v>10.6</v>
      </c>
      <c r="BP847" s="10">
        <v>0.9</v>
      </c>
      <c r="BQ847" s="10">
        <v>923</v>
      </c>
      <c r="BR847" s="10" t="s">
        <v>285</v>
      </c>
      <c r="BS847" s="10">
        <v>9.2100000000000001E-2</v>
      </c>
      <c r="BT847" s="10">
        <v>4.4600000000000001E-2</v>
      </c>
      <c r="BU847" s="10">
        <v>5.4189999999999996</v>
      </c>
      <c r="BV847" s="10">
        <v>10.9</v>
      </c>
      <c r="BW847" s="10">
        <v>0.9</v>
      </c>
      <c r="BX847" s="10">
        <v>8.3400000000000002E-2</v>
      </c>
      <c r="BY847" s="10">
        <v>4.0399999999999998E-2</v>
      </c>
      <c r="BZ847" s="10">
        <v>5</v>
      </c>
      <c r="CA847" s="10">
        <v>10.7</v>
      </c>
      <c r="CB847" s="10">
        <v>0.9</v>
      </c>
      <c r="CC847" s="10">
        <v>0.1116</v>
      </c>
      <c r="CD847" s="10">
        <v>5.3999999999999999E-2</v>
      </c>
      <c r="CE847" s="10">
        <v>6.7515000000000001</v>
      </c>
      <c r="CF847" s="10">
        <v>10.6</v>
      </c>
      <c r="CG847" s="10">
        <v>0.9</v>
      </c>
      <c r="CH847" s="10">
        <v>923</v>
      </c>
      <c r="CI847" s="10" t="s">
        <v>285</v>
      </c>
      <c r="CJ847" s="10">
        <v>1.7000000000000001E-2</v>
      </c>
      <c r="CK847" s="10">
        <v>8.2000000000000007E-3</v>
      </c>
      <c r="CL847" s="10">
        <v>1</v>
      </c>
      <c r="CM847" s="10">
        <v>10.9</v>
      </c>
      <c r="CN847" s="10">
        <v>0.9</v>
      </c>
      <c r="CO847" s="10">
        <v>0.24790000000000001</v>
      </c>
      <c r="CP847" s="10">
        <v>0.12</v>
      </c>
      <c r="CQ847" s="10">
        <v>15</v>
      </c>
      <c r="CR847" s="10">
        <v>10.6</v>
      </c>
      <c r="CS847" s="10">
        <v>0.9</v>
      </c>
      <c r="CT847" s="10">
        <v>1.67E-2</v>
      </c>
      <c r="CU847" s="10">
        <v>8.0999999999999996E-3</v>
      </c>
      <c r="CV847" s="10">
        <v>1</v>
      </c>
      <c r="CW847" s="10">
        <v>10.7</v>
      </c>
      <c r="CX847" s="10">
        <v>0.9</v>
      </c>
      <c r="CY847" s="10">
        <v>959</v>
      </c>
      <c r="CZ847" s="10" t="s">
        <v>11</v>
      </c>
      <c r="DA847" s="10">
        <v>0.64200000000000002</v>
      </c>
      <c r="DB847" s="10">
        <v>0.19900000000000001</v>
      </c>
      <c r="DC847" s="10">
        <v>36.957799999999999</v>
      </c>
      <c r="DD847" s="10">
        <v>10.5</v>
      </c>
      <c r="DE847" s="10">
        <v>0.95499999999999996</v>
      </c>
      <c r="DF847" s="10">
        <v>0.86299999999999999</v>
      </c>
      <c r="DG847" s="10">
        <v>0.254</v>
      </c>
      <c r="DH847" s="10">
        <v>49.940899999999999</v>
      </c>
      <c r="DI847" s="10">
        <v>10.4</v>
      </c>
      <c r="DJ847" s="10">
        <v>0.95899999999999996</v>
      </c>
      <c r="DK847" s="10">
        <v>0.94599999999999995</v>
      </c>
      <c r="DL847" s="10">
        <v>0.29199999999999998</v>
      </c>
      <c r="DM847" s="10">
        <v>54.961500000000001</v>
      </c>
      <c r="DN847" s="10">
        <v>10.4</v>
      </c>
      <c r="DO847" s="10">
        <v>0.95599999999999996</v>
      </c>
    </row>
    <row r="848" spans="1:119" x14ac:dyDescent="0.25">
      <c r="A848" s="10">
        <v>924</v>
      </c>
      <c r="B848" s="10" t="s">
        <v>287</v>
      </c>
      <c r="C848" s="10">
        <v>0.05</v>
      </c>
      <c r="D848" s="10">
        <v>0.02</v>
      </c>
      <c r="E848" s="10">
        <v>2.91</v>
      </c>
      <c r="F848" s="10">
        <v>10.7</v>
      </c>
      <c r="G848" s="10">
        <v>0.92</v>
      </c>
      <c r="H848" s="10">
        <v>0.05</v>
      </c>
      <c r="I848" s="10">
        <v>0.02</v>
      </c>
      <c r="J848" s="10">
        <v>2.94</v>
      </c>
      <c r="K848" s="10">
        <v>10.5</v>
      </c>
      <c r="L848" s="10">
        <v>0.92</v>
      </c>
      <c r="M848" s="10">
        <v>0.1</v>
      </c>
      <c r="N848" s="10">
        <v>0.03</v>
      </c>
      <c r="O848" s="10">
        <v>5.48</v>
      </c>
      <c r="P848" s="10">
        <v>10.5</v>
      </c>
      <c r="Q848" s="10">
        <v>0.96</v>
      </c>
      <c r="R848" s="10">
        <v>924</v>
      </c>
      <c r="S848" s="10" t="s">
        <v>287</v>
      </c>
      <c r="T848" s="10">
        <v>1.7399999999999999E-2</v>
      </c>
      <c r="U848" s="10">
        <v>1.18E-2</v>
      </c>
      <c r="V848" s="10">
        <v>1.1254999999999999</v>
      </c>
      <c r="W848" s="10">
        <v>10.8</v>
      </c>
      <c r="Y848" s="10">
        <v>1.8800000000000001E-2</v>
      </c>
      <c r="Z848" s="10">
        <v>7.4000000000000003E-3</v>
      </c>
      <c r="AA848" s="10">
        <v>1.1021000000000001</v>
      </c>
      <c r="AB848" s="10">
        <v>10.6</v>
      </c>
      <c r="AD848" s="10">
        <v>1.9099999999999999E-2</v>
      </c>
      <c r="AE848" s="10">
        <v>5.7999999999999996E-3</v>
      </c>
      <c r="AF848" s="10">
        <v>1.0876999999999999</v>
      </c>
      <c r="AG848" s="10">
        <v>10.6</v>
      </c>
      <c r="AI848" s="10">
        <v>924</v>
      </c>
      <c r="AJ848" s="10" t="s">
        <v>287</v>
      </c>
      <c r="AK848" s="10">
        <v>6.0199999999999997E-2</v>
      </c>
      <c r="AL848" s="10">
        <v>6.1000000000000004E-3</v>
      </c>
      <c r="AM848" s="10">
        <v>3.2652000000000001</v>
      </c>
      <c r="AN848" s="10">
        <v>10.7</v>
      </c>
      <c r="AO848" s="10">
        <v>0.99</v>
      </c>
      <c r="AP848" s="10">
        <v>0.26219999999999999</v>
      </c>
      <c r="AQ848" s="10">
        <v>2.63E-2</v>
      </c>
      <c r="AR848" s="10">
        <v>14.460800000000001</v>
      </c>
      <c r="AS848" s="10">
        <v>10.5</v>
      </c>
      <c r="AT848" s="10">
        <v>0.995</v>
      </c>
      <c r="AU848" s="10">
        <v>0.187</v>
      </c>
      <c r="AV848" s="10">
        <v>1.8800000000000001E-2</v>
      </c>
      <c r="AW848" s="10">
        <v>10.3101</v>
      </c>
      <c r="AX848" s="10">
        <v>10.5</v>
      </c>
      <c r="AY848" s="10">
        <v>0.995</v>
      </c>
      <c r="AZ848" s="10">
        <v>924</v>
      </c>
      <c r="BA848" s="10" t="s">
        <v>287</v>
      </c>
      <c r="BB848" s="10">
        <v>3.6600000000000001E-2</v>
      </c>
      <c r="BC848" s="10">
        <v>7.4000000000000003E-3</v>
      </c>
      <c r="BD848" s="10">
        <v>2.0171000000000001</v>
      </c>
      <c r="BE848" s="10">
        <v>10.7</v>
      </c>
      <c r="BF848" s="10">
        <v>0.98</v>
      </c>
      <c r="BG848" s="10">
        <v>7.8899999999999998E-2</v>
      </c>
      <c r="BH848" s="10">
        <v>1.6E-2</v>
      </c>
      <c r="BI848" s="10">
        <v>4.3441999999999998</v>
      </c>
      <c r="BJ848" s="10">
        <v>10.7</v>
      </c>
      <c r="BK848" s="10">
        <v>0.98</v>
      </c>
      <c r="BL848" s="10">
        <v>6.1800000000000001E-2</v>
      </c>
      <c r="BM848" s="10">
        <v>8.8000000000000005E-3</v>
      </c>
      <c r="BN848" s="10">
        <v>3.3976999999999999</v>
      </c>
      <c r="BO848" s="10">
        <v>10.6</v>
      </c>
      <c r="BP848" s="10">
        <v>0.99</v>
      </c>
      <c r="BQ848" s="10">
        <v>924</v>
      </c>
      <c r="BR848" s="10" t="s">
        <v>287</v>
      </c>
      <c r="BS848" s="10">
        <v>0.20050000000000001</v>
      </c>
      <c r="BT848" s="10">
        <v>4.07E-2</v>
      </c>
      <c r="BU848" s="10">
        <v>10.838100000000001</v>
      </c>
      <c r="BV848" s="10">
        <v>10.9</v>
      </c>
      <c r="BW848" s="10">
        <v>0.98</v>
      </c>
      <c r="BX848" s="10">
        <v>0.18160000000000001</v>
      </c>
      <c r="BY848" s="10">
        <v>3.6900000000000002E-2</v>
      </c>
      <c r="BZ848" s="10">
        <v>10</v>
      </c>
      <c r="CA848" s="10">
        <v>10.7</v>
      </c>
      <c r="CB848" s="10">
        <v>0.98</v>
      </c>
      <c r="CC848" s="10">
        <v>0.20449999999999999</v>
      </c>
      <c r="CD848" s="10">
        <v>2.9100000000000001E-2</v>
      </c>
      <c r="CE848" s="10">
        <v>11.2524</v>
      </c>
      <c r="CF848" s="10">
        <v>10.6</v>
      </c>
      <c r="CG848" s="10">
        <v>0.99</v>
      </c>
      <c r="CH848" s="10">
        <v>924</v>
      </c>
      <c r="CI848" s="10" t="s">
        <v>287</v>
      </c>
      <c r="CJ848" s="10">
        <v>1.8499999999999999E-2</v>
      </c>
      <c r="CK848" s="10">
        <v>3.8E-3</v>
      </c>
      <c r="CL848" s="10">
        <v>1</v>
      </c>
      <c r="CM848" s="10">
        <v>10.9</v>
      </c>
      <c r="CN848" s="10">
        <v>0.98</v>
      </c>
      <c r="CO848" s="10">
        <v>3.5999999999999997E-2</v>
      </c>
      <c r="CP848" s="10">
        <v>7.3000000000000001E-3</v>
      </c>
      <c r="CQ848" s="10">
        <v>2</v>
      </c>
      <c r="CR848" s="10">
        <v>10.6</v>
      </c>
      <c r="CS848" s="10">
        <v>0.98</v>
      </c>
      <c r="CT848" s="10">
        <v>3.6700000000000003E-2</v>
      </c>
      <c r="CU848" s="10">
        <v>5.1999999999999998E-3</v>
      </c>
      <c r="CV848" s="10">
        <v>2</v>
      </c>
      <c r="CW848" s="10">
        <v>10.7</v>
      </c>
      <c r="CX848" s="10">
        <v>0.99</v>
      </c>
      <c r="CY848" s="10">
        <v>960</v>
      </c>
      <c r="CZ848" s="10" t="s">
        <v>285</v>
      </c>
      <c r="DA848" s="10">
        <v>0</v>
      </c>
      <c r="DB848" s="10">
        <v>0</v>
      </c>
      <c r="DC848" s="10">
        <v>0</v>
      </c>
      <c r="DD848" s="10">
        <v>10.5</v>
      </c>
      <c r="DE848" s="10">
        <v>0</v>
      </c>
      <c r="DF848" s="10">
        <v>0</v>
      </c>
      <c r="DG848" s="10">
        <v>0</v>
      </c>
      <c r="DH848" s="10">
        <v>0</v>
      </c>
      <c r="DI848" s="10">
        <v>10.4</v>
      </c>
      <c r="DJ848" s="10">
        <v>0</v>
      </c>
      <c r="DK848" s="10">
        <v>0</v>
      </c>
      <c r="DL848" s="10">
        <v>0</v>
      </c>
      <c r="DM848" s="10">
        <v>0</v>
      </c>
      <c r="DN848" s="10">
        <v>10.4</v>
      </c>
      <c r="DO848" s="10">
        <v>0</v>
      </c>
    </row>
    <row r="849" spans="1:119" x14ac:dyDescent="0.25">
      <c r="A849" s="10">
        <v>925</v>
      </c>
      <c r="B849" s="10" t="s">
        <v>315</v>
      </c>
      <c r="C849" s="10">
        <v>0.14000000000000001</v>
      </c>
      <c r="D849" s="10">
        <v>0.02</v>
      </c>
      <c r="E849" s="10">
        <v>7.76</v>
      </c>
      <c r="F849" s="10">
        <v>10.7</v>
      </c>
      <c r="G849" s="10">
        <v>0.99</v>
      </c>
      <c r="H849" s="10">
        <v>0.12</v>
      </c>
      <c r="I849" s="10">
        <v>0.02</v>
      </c>
      <c r="J849" s="10">
        <v>6.85</v>
      </c>
      <c r="K849" s="10">
        <v>10.5</v>
      </c>
      <c r="L849" s="10">
        <v>0.99</v>
      </c>
      <c r="M849" s="10">
        <v>0.14000000000000001</v>
      </c>
      <c r="N849" s="10">
        <v>0.01</v>
      </c>
      <c r="O849" s="10">
        <v>8</v>
      </c>
      <c r="P849" s="10">
        <v>10.5</v>
      </c>
      <c r="Q849" s="10">
        <v>1</v>
      </c>
      <c r="R849" s="10">
        <v>925</v>
      </c>
      <c r="S849" s="10" t="s">
        <v>315</v>
      </c>
      <c r="T849" s="10">
        <v>8.72E-2</v>
      </c>
      <c r="U849" s="10">
        <v>5.8999999999999997E-2</v>
      </c>
      <c r="V849" s="10">
        <v>5.6276000000000002</v>
      </c>
      <c r="W849" s="10">
        <v>10.8</v>
      </c>
      <c r="Y849" s="10">
        <v>0.11310000000000001</v>
      </c>
      <c r="Z849" s="10">
        <v>4.4200000000000003E-2</v>
      </c>
      <c r="AA849" s="10">
        <v>6.6128</v>
      </c>
      <c r="AB849" s="10">
        <v>10.6</v>
      </c>
      <c r="AD849" s="10">
        <v>0.1159</v>
      </c>
      <c r="AE849" s="10">
        <v>0.03</v>
      </c>
      <c r="AF849" s="10">
        <v>6.5216000000000003</v>
      </c>
      <c r="AG849" s="10">
        <v>10.6</v>
      </c>
      <c r="AI849" s="10">
        <v>925</v>
      </c>
      <c r="AJ849" s="10" t="s">
        <v>315</v>
      </c>
      <c r="AK849" s="10">
        <v>0.19969999999999999</v>
      </c>
      <c r="AL849" s="10">
        <v>2.9000000000000001E-2</v>
      </c>
      <c r="AM849" s="10">
        <v>10.8887</v>
      </c>
      <c r="AN849" s="10">
        <v>10.7</v>
      </c>
      <c r="AO849" s="10">
        <v>0.99</v>
      </c>
      <c r="AP849" s="10">
        <v>0.18640000000000001</v>
      </c>
      <c r="AQ849" s="10">
        <v>1.8599999999999998E-2</v>
      </c>
      <c r="AR849" s="10">
        <v>10.3002</v>
      </c>
      <c r="AS849" s="10">
        <v>10.5</v>
      </c>
      <c r="AT849" s="10">
        <v>1</v>
      </c>
      <c r="AU849" s="10">
        <v>0.18609999999999999</v>
      </c>
      <c r="AV849" s="10">
        <v>1.8599999999999998E-2</v>
      </c>
      <c r="AW849" s="10">
        <v>10.2837</v>
      </c>
      <c r="AX849" s="10">
        <v>10.5</v>
      </c>
      <c r="AY849" s="10">
        <v>1</v>
      </c>
      <c r="AZ849" s="10">
        <v>925</v>
      </c>
      <c r="BA849" s="10" t="s">
        <v>315</v>
      </c>
      <c r="BB849" s="10">
        <v>3.6600000000000001E-2</v>
      </c>
      <c r="BC849" s="10">
        <v>7.4000000000000003E-3</v>
      </c>
      <c r="BD849" s="10">
        <v>2.0171000000000001</v>
      </c>
      <c r="BE849" s="10">
        <v>10.7</v>
      </c>
      <c r="BF849" s="10">
        <v>0.98</v>
      </c>
      <c r="BG849" s="10">
        <v>5.9200000000000003E-2</v>
      </c>
      <c r="BH849" s="10">
        <v>1.2E-2</v>
      </c>
      <c r="BI849" s="10">
        <v>3.2581000000000002</v>
      </c>
      <c r="BJ849" s="10">
        <v>10.7</v>
      </c>
      <c r="BK849" s="10">
        <v>0.98</v>
      </c>
      <c r="BL849" s="10">
        <v>4.0800000000000003E-2</v>
      </c>
      <c r="BM849" s="10">
        <v>8.3000000000000001E-3</v>
      </c>
      <c r="BN849" s="10">
        <v>2.2650999999999999</v>
      </c>
      <c r="BO849" s="10">
        <v>10.6</v>
      </c>
      <c r="BP849" s="10">
        <v>0.98</v>
      </c>
      <c r="BQ849" s="10">
        <v>925</v>
      </c>
      <c r="BR849" s="10" t="s">
        <v>315</v>
      </c>
      <c r="BS849" s="10">
        <v>0.20050000000000001</v>
      </c>
      <c r="BT849" s="10">
        <v>4.07E-2</v>
      </c>
      <c r="BU849" s="10">
        <v>10.838100000000001</v>
      </c>
      <c r="BV849" s="10">
        <v>10.9</v>
      </c>
      <c r="BW849" s="10">
        <v>0.98</v>
      </c>
      <c r="BX849" s="10">
        <v>0.18160000000000001</v>
      </c>
      <c r="BY849" s="10">
        <v>3.6900000000000002E-2</v>
      </c>
      <c r="BZ849" s="10">
        <v>10</v>
      </c>
      <c r="CA849" s="10">
        <v>10.7</v>
      </c>
      <c r="CB849" s="10">
        <v>0.98</v>
      </c>
      <c r="CC849" s="10">
        <v>0.20250000000000001</v>
      </c>
      <c r="CD849" s="10">
        <v>4.1099999999999998E-2</v>
      </c>
      <c r="CE849" s="10">
        <v>11.2524</v>
      </c>
      <c r="CF849" s="10">
        <v>10.6</v>
      </c>
      <c r="CG849" s="10">
        <v>0.98</v>
      </c>
      <c r="CH849" s="10">
        <v>925</v>
      </c>
      <c r="CI849" s="10" t="s">
        <v>315</v>
      </c>
      <c r="CJ849" s="10">
        <v>1.8499999999999999E-2</v>
      </c>
      <c r="CK849" s="10">
        <v>3.8E-3</v>
      </c>
      <c r="CL849" s="10">
        <v>1</v>
      </c>
      <c r="CM849" s="10">
        <v>10.9</v>
      </c>
      <c r="CN849" s="10">
        <v>0.98</v>
      </c>
      <c r="CO849" s="10">
        <v>3.5999999999999997E-2</v>
      </c>
      <c r="CP849" s="10">
        <v>7.3000000000000001E-3</v>
      </c>
      <c r="CQ849" s="10">
        <v>2</v>
      </c>
      <c r="CR849" s="10">
        <v>10.6</v>
      </c>
      <c r="CS849" s="10">
        <v>0.98</v>
      </c>
      <c r="CT849" s="10">
        <v>3.6299999999999999E-2</v>
      </c>
      <c r="CU849" s="10">
        <v>7.4000000000000003E-3</v>
      </c>
      <c r="CV849" s="10">
        <v>2</v>
      </c>
      <c r="CW849" s="10">
        <v>10.7</v>
      </c>
      <c r="CX849" s="10">
        <v>0.98</v>
      </c>
      <c r="CY849" s="10">
        <v>961</v>
      </c>
      <c r="CZ849" s="10" t="s">
        <v>305</v>
      </c>
      <c r="DA849" s="10">
        <v>0</v>
      </c>
      <c r="DB849" s="10">
        <v>0</v>
      </c>
      <c r="DC849" s="10">
        <v>0</v>
      </c>
      <c r="DD849" s="10">
        <v>10.5</v>
      </c>
      <c r="DE849" s="10">
        <v>0</v>
      </c>
      <c r="DF849" s="10">
        <v>0</v>
      </c>
      <c r="DG849" s="10">
        <v>0</v>
      </c>
      <c r="DH849" s="10">
        <v>0</v>
      </c>
      <c r="DI849" s="10">
        <v>10.4</v>
      </c>
      <c r="DJ849" s="10">
        <v>0</v>
      </c>
      <c r="DK849" s="10">
        <v>0</v>
      </c>
      <c r="DL849" s="10">
        <v>0</v>
      </c>
      <c r="DM849" s="10">
        <v>0</v>
      </c>
      <c r="DN849" s="10">
        <v>10.4</v>
      </c>
      <c r="DO849" s="10">
        <v>0</v>
      </c>
    </row>
    <row r="850" spans="1:119" x14ac:dyDescent="0.25">
      <c r="A850" s="10">
        <v>926</v>
      </c>
      <c r="B850" s="10" t="s">
        <v>306</v>
      </c>
      <c r="C850" s="10">
        <v>0</v>
      </c>
      <c r="D850" s="10">
        <v>0</v>
      </c>
      <c r="E850" s="10">
        <v>0</v>
      </c>
      <c r="F850" s="10">
        <v>10.7</v>
      </c>
      <c r="G850" s="10">
        <v>0</v>
      </c>
      <c r="H850" s="10">
        <v>0</v>
      </c>
      <c r="I850" s="10">
        <v>0</v>
      </c>
      <c r="J850" s="10">
        <v>0</v>
      </c>
      <c r="K850" s="10">
        <v>10.5</v>
      </c>
      <c r="L850" s="10">
        <v>0</v>
      </c>
      <c r="M850" s="10">
        <v>0</v>
      </c>
      <c r="N850" s="10">
        <v>0</v>
      </c>
      <c r="O850" s="10">
        <v>0</v>
      </c>
      <c r="P850" s="10">
        <v>10.5</v>
      </c>
      <c r="Q850" s="10">
        <v>0</v>
      </c>
      <c r="R850" s="10">
        <v>926</v>
      </c>
      <c r="S850" s="10" t="s">
        <v>306</v>
      </c>
      <c r="T850" s="10">
        <v>0</v>
      </c>
      <c r="U850" s="10">
        <v>0</v>
      </c>
      <c r="V850" s="10">
        <v>0</v>
      </c>
      <c r="W850" s="10">
        <v>10.8</v>
      </c>
      <c r="Y850" s="10">
        <v>0</v>
      </c>
      <c r="Z850" s="10">
        <v>0</v>
      </c>
      <c r="AA850" s="10">
        <v>0</v>
      </c>
      <c r="AB850" s="10">
        <v>10.6</v>
      </c>
      <c r="AD850" s="10">
        <v>0</v>
      </c>
      <c r="AE850" s="10">
        <v>0</v>
      </c>
      <c r="AF850" s="10">
        <v>0</v>
      </c>
      <c r="AG850" s="10">
        <v>10.6</v>
      </c>
      <c r="AI850" s="10">
        <v>926</v>
      </c>
      <c r="AJ850" s="10" t="s">
        <v>306</v>
      </c>
      <c r="AK850" s="10">
        <v>0</v>
      </c>
      <c r="AL850" s="10">
        <v>0</v>
      </c>
      <c r="AM850" s="10">
        <v>0</v>
      </c>
      <c r="AN850" s="10">
        <v>10.7</v>
      </c>
      <c r="AO850" s="10">
        <v>0</v>
      </c>
      <c r="AP850" s="10">
        <v>0</v>
      </c>
      <c r="AQ850" s="10">
        <v>0</v>
      </c>
      <c r="AR850" s="10">
        <v>0</v>
      </c>
      <c r="AS850" s="10">
        <v>10.5</v>
      </c>
      <c r="AT850" s="10">
        <v>0</v>
      </c>
      <c r="AU850" s="10">
        <v>0</v>
      </c>
      <c r="AV850" s="10">
        <v>0</v>
      </c>
      <c r="AW850" s="10">
        <v>0</v>
      </c>
      <c r="AX850" s="10">
        <v>10.5</v>
      </c>
      <c r="AY850" s="10">
        <v>0</v>
      </c>
      <c r="AZ850" s="10">
        <v>926</v>
      </c>
      <c r="BA850" s="10" t="s">
        <v>306</v>
      </c>
      <c r="BB850" s="10">
        <v>0</v>
      </c>
      <c r="BC850" s="10">
        <v>0</v>
      </c>
      <c r="BD850" s="10">
        <v>0</v>
      </c>
      <c r="BE850" s="10">
        <v>10.7</v>
      </c>
      <c r="BF850" s="10">
        <v>0</v>
      </c>
      <c r="BG850" s="10">
        <v>0</v>
      </c>
      <c r="BH850" s="10">
        <v>0</v>
      </c>
      <c r="BI850" s="10">
        <v>0</v>
      </c>
      <c r="BJ850" s="10">
        <v>10.7</v>
      </c>
      <c r="BK850" s="10">
        <v>0</v>
      </c>
      <c r="BL850" s="10">
        <v>0</v>
      </c>
      <c r="BM850" s="10">
        <v>0</v>
      </c>
      <c r="BN850" s="10">
        <v>0</v>
      </c>
      <c r="BO850" s="10">
        <v>10.6</v>
      </c>
      <c r="BP850" s="10">
        <v>0</v>
      </c>
      <c r="BQ850" s="10">
        <v>926</v>
      </c>
      <c r="BR850" s="10" t="s">
        <v>306</v>
      </c>
      <c r="BS850" s="10">
        <v>0</v>
      </c>
      <c r="BT850" s="10">
        <v>0</v>
      </c>
      <c r="BU850" s="10">
        <v>0</v>
      </c>
      <c r="BV850" s="10">
        <v>10.9</v>
      </c>
      <c r="BW850" s="10">
        <v>0</v>
      </c>
      <c r="BX850" s="10">
        <v>0</v>
      </c>
      <c r="BY850" s="10">
        <v>0</v>
      </c>
      <c r="BZ850" s="10">
        <v>0</v>
      </c>
      <c r="CA850" s="10">
        <v>10.7</v>
      </c>
      <c r="CB850" s="10">
        <v>0</v>
      </c>
      <c r="CC850" s="10">
        <v>0</v>
      </c>
      <c r="CD850" s="10">
        <v>0</v>
      </c>
      <c r="CE850" s="10">
        <v>0</v>
      </c>
      <c r="CF850" s="10">
        <v>10.6</v>
      </c>
      <c r="CG850" s="10">
        <v>0</v>
      </c>
      <c r="CH850" s="10">
        <v>926</v>
      </c>
      <c r="CI850" s="10" t="s">
        <v>306</v>
      </c>
      <c r="CJ850" s="10">
        <v>0</v>
      </c>
      <c r="CK850" s="10">
        <v>0</v>
      </c>
      <c r="CL850" s="10">
        <v>0</v>
      </c>
      <c r="CM850" s="10">
        <v>10.9</v>
      </c>
      <c r="CN850" s="10">
        <v>0</v>
      </c>
      <c r="CO850" s="10">
        <v>0</v>
      </c>
      <c r="CP850" s="10">
        <v>0</v>
      </c>
      <c r="CQ850" s="10">
        <v>0</v>
      </c>
      <c r="CR850" s="10">
        <v>10.6</v>
      </c>
      <c r="CS850" s="10">
        <v>0</v>
      </c>
      <c r="CT850" s="10">
        <v>0</v>
      </c>
      <c r="CU850" s="10">
        <v>0</v>
      </c>
      <c r="CV850" s="10">
        <v>0</v>
      </c>
      <c r="CW850" s="10">
        <v>10.7</v>
      </c>
      <c r="CX850" s="10">
        <v>0</v>
      </c>
      <c r="CY850" s="10">
        <v>962</v>
      </c>
      <c r="CZ850" s="10" t="s">
        <v>288</v>
      </c>
      <c r="DA850" s="10">
        <v>1.7500000000000002E-2</v>
      </c>
      <c r="DB850" s="10">
        <v>5.1000000000000004E-3</v>
      </c>
      <c r="DC850" s="10">
        <v>1</v>
      </c>
      <c r="DD850" s="10">
        <v>10.5</v>
      </c>
      <c r="DE850" s="10">
        <v>0.96</v>
      </c>
      <c r="DF850" s="10">
        <v>1.7299999999999999E-2</v>
      </c>
      <c r="DG850" s="10">
        <v>5.0000000000000001E-3</v>
      </c>
      <c r="DH850" s="10">
        <v>1</v>
      </c>
      <c r="DI850" s="10">
        <v>10.4</v>
      </c>
      <c r="DJ850" s="10">
        <v>0.96</v>
      </c>
      <c r="DK850" s="10">
        <v>1.7299999999999999E-2</v>
      </c>
      <c r="DL850" s="10">
        <v>5.0000000000000001E-3</v>
      </c>
      <c r="DM850" s="10">
        <v>1</v>
      </c>
      <c r="DN850" s="10">
        <v>10.4</v>
      </c>
      <c r="DO850" s="10">
        <v>0.96</v>
      </c>
    </row>
    <row r="851" spans="1:119" x14ac:dyDescent="0.25">
      <c r="A851" s="10">
        <v>927</v>
      </c>
      <c r="B851" s="10" t="s">
        <v>292</v>
      </c>
      <c r="C851" s="10">
        <v>1.1100000000000001</v>
      </c>
      <c r="D851" s="10">
        <v>0.36</v>
      </c>
      <c r="E851" s="10">
        <v>63.05</v>
      </c>
      <c r="F851" s="10">
        <v>10.7</v>
      </c>
      <c r="G851" s="10">
        <v>0.95</v>
      </c>
      <c r="H851" s="10">
        <v>1.18</v>
      </c>
      <c r="I851" s="10">
        <v>0.39</v>
      </c>
      <c r="J851" s="10">
        <v>68.489999999999995</v>
      </c>
      <c r="K851" s="10">
        <v>10.5</v>
      </c>
      <c r="L851" s="10">
        <v>0.95</v>
      </c>
      <c r="M851" s="10">
        <v>1.69</v>
      </c>
      <c r="N851" s="10">
        <v>0.36</v>
      </c>
      <c r="O851" s="10">
        <v>94.89</v>
      </c>
      <c r="P851" s="10">
        <v>10.5</v>
      </c>
      <c r="Q851" s="10">
        <v>0.98</v>
      </c>
      <c r="R851" s="10">
        <v>927</v>
      </c>
      <c r="S851" s="10" t="s">
        <v>292</v>
      </c>
      <c r="T851" s="10">
        <v>0.51219999999999999</v>
      </c>
      <c r="U851" s="10">
        <v>0.39950000000000002</v>
      </c>
      <c r="V851" s="10">
        <v>34.723399999999998</v>
      </c>
      <c r="W851" s="10">
        <v>10.8</v>
      </c>
      <c r="Y851" s="10">
        <v>0.72970000000000002</v>
      </c>
      <c r="Z851" s="10">
        <v>0.35830000000000001</v>
      </c>
      <c r="AA851" s="10">
        <v>44.278700000000001</v>
      </c>
      <c r="AB851" s="10">
        <v>10.6</v>
      </c>
      <c r="AD851" s="10">
        <v>0.8155</v>
      </c>
      <c r="AE851" s="10">
        <v>0.38429999999999997</v>
      </c>
      <c r="AF851" s="10">
        <v>49.102899999999998</v>
      </c>
      <c r="AG851" s="10">
        <v>10.6</v>
      </c>
      <c r="AI851" s="10">
        <v>927</v>
      </c>
      <c r="AJ851" s="10" t="s">
        <v>292</v>
      </c>
      <c r="AK851" s="10">
        <v>1.2232000000000001</v>
      </c>
      <c r="AL851" s="10">
        <v>0.47770000000000001</v>
      </c>
      <c r="AM851" s="10">
        <v>70.8566</v>
      </c>
      <c r="AN851" s="10">
        <v>10.7</v>
      </c>
      <c r="AO851" s="10">
        <v>0.93</v>
      </c>
      <c r="AP851" s="10">
        <v>1.395</v>
      </c>
      <c r="AQ851" s="10">
        <v>0.3463</v>
      </c>
      <c r="AR851" s="10">
        <v>79.0334</v>
      </c>
      <c r="AS851" s="10">
        <v>10.5</v>
      </c>
      <c r="AT851" s="10">
        <v>0.97</v>
      </c>
      <c r="AU851" s="10">
        <v>1.6236999999999999</v>
      </c>
      <c r="AV851" s="10">
        <v>0.35020000000000001</v>
      </c>
      <c r="AW851" s="10">
        <v>91.333100000000002</v>
      </c>
      <c r="AX851" s="10">
        <v>10.5</v>
      </c>
      <c r="AY851" s="10">
        <v>0.98</v>
      </c>
      <c r="AZ851" s="10">
        <v>927</v>
      </c>
      <c r="BA851" s="10" t="s">
        <v>292</v>
      </c>
      <c r="BB851" s="10">
        <v>0.56220000000000003</v>
      </c>
      <c r="BC851" s="10">
        <v>0.2041</v>
      </c>
      <c r="BD851" s="10">
        <v>32.273899999999998</v>
      </c>
      <c r="BE851" s="10">
        <v>10.7</v>
      </c>
      <c r="BF851" s="10">
        <v>0.94</v>
      </c>
      <c r="BG851" s="10">
        <v>0.80310000000000004</v>
      </c>
      <c r="BH851" s="10">
        <v>0.26400000000000001</v>
      </c>
      <c r="BI851" s="10">
        <v>45.613900000000001</v>
      </c>
      <c r="BJ851" s="10">
        <v>10.7</v>
      </c>
      <c r="BK851" s="10">
        <v>0.95</v>
      </c>
      <c r="BL851" s="10">
        <v>0.93820000000000003</v>
      </c>
      <c r="BM851" s="10">
        <v>0.27360000000000001</v>
      </c>
      <c r="BN851" s="10">
        <v>53.230499999999999</v>
      </c>
      <c r="BO851" s="10">
        <v>10.6</v>
      </c>
      <c r="BP851" s="10">
        <v>0.96</v>
      </c>
      <c r="BQ851" s="10">
        <v>927</v>
      </c>
      <c r="BR851" s="10" t="s">
        <v>292</v>
      </c>
      <c r="BS851" s="10">
        <v>1.1539999999999999</v>
      </c>
      <c r="BT851" s="10">
        <v>0.41889999999999999</v>
      </c>
      <c r="BU851" s="10">
        <v>65.028499999999994</v>
      </c>
      <c r="BV851" s="10">
        <v>10.9</v>
      </c>
      <c r="BW851" s="10">
        <v>0.94</v>
      </c>
      <c r="BX851" s="10">
        <v>1.3205</v>
      </c>
      <c r="BY851" s="10">
        <v>0.434</v>
      </c>
      <c r="BZ851" s="10">
        <v>75</v>
      </c>
      <c r="CA851" s="10">
        <v>10.7</v>
      </c>
      <c r="CB851" s="10">
        <v>0.95</v>
      </c>
      <c r="CC851" s="10">
        <v>1.6858</v>
      </c>
      <c r="CD851" s="10">
        <v>0.49170000000000003</v>
      </c>
      <c r="CE851" s="10">
        <v>95.645799999999994</v>
      </c>
      <c r="CF851" s="10">
        <v>10.6</v>
      </c>
      <c r="CG851" s="10">
        <v>0.96</v>
      </c>
      <c r="CH851" s="10">
        <v>927</v>
      </c>
      <c r="CI851" s="10" t="s">
        <v>292</v>
      </c>
      <c r="CJ851" s="10">
        <v>0.44369999999999998</v>
      </c>
      <c r="CK851" s="10">
        <v>0.161</v>
      </c>
      <c r="CL851" s="10">
        <v>25</v>
      </c>
      <c r="CM851" s="10">
        <v>10.9</v>
      </c>
      <c r="CN851" s="10">
        <v>0.94</v>
      </c>
      <c r="CO851" s="10">
        <v>0.69769999999999999</v>
      </c>
      <c r="CP851" s="10">
        <v>0.2293</v>
      </c>
      <c r="CQ851" s="10">
        <v>40</v>
      </c>
      <c r="CR851" s="10">
        <v>10.6</v>
      </c>
      <c r="CS851" s="10">
        <v>0.95</v>
      </c>
      <c r="CT851" s="10">
        <v>0.80059999999999998</v>
      </c>
      <c r="CU851" s="10">
        <v>0.23350000000000001</v>
      </c>
      <c r="CV851" s="10">
        <v>45</v>
      </c>
      <c r="CW851" s="10">
        <v>10.7</v>
      </c>
      <c r="CX851" s="10">
        <v>0.96</v>
      </c>
      <c r="CY851" s="10">
        <v>963</v>
      </c>
      <c r="CZ851" s="10" t="s">
        <v>290</v>
      </c>
      <c r="DA851" s="10">
        <v>0.51829999999999998</v>
      </c>
      <c r="DB851" s="10">
        <v>0.1704</v>
      </c>
      <c r="DC851" s="10">
        <v>30</v>
      </c>
      <c r="DD851" s="10">
        <v>10.5</v>
      </c>
      <c r="DE851" s="10">
        <v>0.95</v>
      </c>
      <c r="DF851" s="10">
        <v>0.58179999999999998</v>
      </c>
      <c r="DG851" s="10">
        <v>0.19120000000000001</v>
      </c>
      <c r="DH851" s="10">
        <v>34</v>
      </c>
      <c r="DI851" s="10">
        <v>10.4</v>
      </c>
      <c r="DJ851" s="10">
        <v>0.95</v>
      </c>
      <c r="DK851" s="10">
        <v>0.753</v>
      </c>
      <c r="DL851" s="10">
        <v>0.2475</v>
      </c>
      <c r="DM851" s="10">
        <v>44</v>
      </c>
      <c r="DN851" s="10">
        <v>10.4</v>
      </c>
      <c r="DO851" s="10">
        <v>0.95</v>
      </c>
    </row>
    <row r="852" spans="1:119" x14ac:dyDescent="0.25">
      <c r="A852" s="10">
        <v>928</v>
      </c>
      <c r="B852" s="10" t="s">
        <v>294</v>
      </c>
      <c r="C852" s="10">
        <v>0.73</v>
      </c>
      <c r="D852" s="10">
        <v>0.18</v>
      </c>
      <c r="E852" s="10">
        <v>40.74</v>
      </c>
      <c r="F852" s="10">
        <v>10.7</v>
      </c>
      <c r="G852" s="10">
        <v>0.97</v>
      </c>
      <c r="H852" s="10">
        <v>1.04</v>
      </c>
      <c r="I852" s="10">
        <v>0.26</v>
      </c>
      <c r="J852" s="10">
        <v>58.71</v>
      </c>
      <c r="K852" s="10">
        <v>10.5</v>
      </c>
      <c r="L852" s="10">
        <v>0.97</v>
      </c>
      <c r="M852" s="10">
        <v>1.22</v>
      </c>
      <c r="N852" s="10">
        <v>0.2</v>
      </c>
      <c r="O852" s="10">
        <v>67.790000000000006</v>
      </c>
      <c r="P852" s="10">
        <v>10.5</v>
      </c>
      <c r="Q852" s="10">
        <v>0.99</v>
      </c>
      <c r="R852" s="10">
        <v>928</v>
      </c>
      <c r="S852" s="10" t="s">
        <v>294</v>
      </c>
      <c r="T852" s="10">
        <v>0.25609999999999999</v>
      </c>
      <c r="U852" s="10">
        <v>0.19969999999999999</v>
      </c>
      <c r="V852" s="10">
        <v>17.361699999999999</v>
      </c>
      <c r="W852" s="10">
        <v>10.8</v>
      </c>
      <c r="Y852" s="10">
        <v>0.55330000000000001</v>
      </c>
      <c r="Z852" s="10">
        <v>0.254</v>
      </c>
      <c r="AA852" s="10">
        <v>33.161200000000001</v>
      </c>
      <c r="AB852" s="10">
        <v>10.6</v>
      </c>
      <c r="AD852" s="10">
        <v>0.56799999999999995</v>
      </c>
      <c r="AE852" s="10">
        <v>0.25019999999999998</v>
      </c>
      <c r="AF852" s="10">
        <v>33.805100000000003</v>
      </c>
      <c r="AG852" s="10">
        <v>10.6</v>
      </c>
      <c r="AI852" s="10">
        <v>928</v>
      </c>
      <c r="AJ852" s="10" t="s">
        <v>294</v>
      </c>
      <c r="AK852" s="10">
        <v>0.97829999999999995</v>
      </c>
      <c r="AL852" s="10">
        <v>0.2482</v>
      </c>
      <c r="AM852" s="10">
        <v>54.459699999999998</v>
      </c>
      <c r="AN852" s="10">
        <v>10.7</v>
      </c>
      <c r="AO852" s="10">
        <v>0.97</v>
      </c>
      <c r="AP852" s="10">
        <v>1.2417</v>
      </c>
      <c r="AQ852" s="10">
        <v>0.23499999999999999</v>
      </c>
      <c r="AR852" s="10">
        <v>69.487899999999996</v>
      </c>
      <c r="AS852" s="10">
        <v>10.5</v>
      </c>
      <c r="AT852" s="10">
        <v>0.98</v>
      </c>
      <c r="AU852" s="10">
        <v>1.3260000000000001</v>
      </c>
      <c r="AV852" s="10">
        <v>0.1991</v>
      </c>
      <c r="AW852" s="10">
        <v>73.728300000000004</v>
      </c>
      <c r="AX852" s="10">
        <v>10.5</v>
      </c>
      <c r="AY852" s="10">
        <v>0.99</v>
      </c>
      <c r="AZ852" s="10">
        <v>928</v>
      </c>
      <c r="BA852" s="10" t="s">
        <v>294</v>
      </c>
      <c r="BB852" s="10">
        <v>0.39479999999999998</v>
      </c>
      <c r="BC852" s="10">
        <v>0.11509999999999999</v>
      </c>
      <c r="BD852" s="10">
        <v>22.188300000000002</v>
      </c>
      <c r="BE852" s="10">
        <v>10.7</v>
      </c>
      <c r="BF852" s="10">
        <v>0.96</v>
      </c>
      <c r="BG852" s="10">
        <v>0.59899999999999998</v>
      </c>
      <c r="BH852" s="10">
        <v>0.17469999999999999</v>
      </c>
      <c r="BI852" s="10">
        <v>33.667400000000001</v>
      </c>
      <c r="BJ852" s="10">
        <v>10.7</v>
      </c>
      <c r="BK852" s="10">
        <v>0.96</v>
      </c>
      <c r="BL852" s="10">
        <v>0.63880000000000003</v>
      </c>
      <c r="BM852" s="10">
        <v>0.18629999999999999</v>
      </c>
      <c r="BN852" s="10">
        <v>36.242100000000001</v>
      </c>
      <c r="BO852" s="10">
        <v>10.6</v>
      </c>
      <c r="BP852" s="10">
        <v>0.96</v>
      </c>
      <c r="BQ852" s="10">
        <v>928</v>
      </c>
      <c r="BR852" s="10" t="s">
        <v>294</v>
      </c>
      <c r="BS852" s="10">
        <v>0.78569999999999995</v>
      </c>
      <c r="BT852" s="10">
        <v>0.22919999999999999</v>
      </c>
      <c r="BU852" s="10">
        <v>43.3523</v>
      </c>
      <c r="BV852" s="10">
        <v>10.9</v>
      </c>
      <c r="BW852" s="10">
        <v>0.96</v>
      </c>
      <c r="BX852" s="10">
        <v>0.97850000000000004</v>
      </c>
      <c r="BY852" s="10">
        <v>0.28539999999999999</v>
      </c>
      <c r="BZ852" s="10">
        <v>55</v>
      </c>
      <c r="CA852" s="10">
        <v>10.7</v>
      </c>
      <c r="CB852" s="10">
        <v>0.96</v>
      </c>
      <c r="CC852" s="10">
        <v>1.0908</v>
      </c>
      <c r="CD852" s="10">
        <v>0.31819999999999998</v>
      </c>
      <c r="CE852" s="10">
        <v>61.888399999999997</v>
      </c>
      <c r="CF852" s="10">
        <v>10.6</v>
      </c>
      <c r="CG852" s="10">
        <v>0.96</v>
      </c>
      <c r="CH852" s="10">
        <v>928</v>
      </c>
      <c r="CI852" s="10" t="s">
        <v>294</v>
      </c>
      <c r="CJ852" s="10">
        <v>0.3987</v>
      </c>
      <c r="CK852" s="10">
        <v>0.1163</v>
      </c>
      <c r="CL852" s="10">
        <v>22</v>
      </c>
      <c r="CM852" s="10">
        <v>10.9</v>
      </c>
      <c r="CN852" s="10">
        <v>0.96</v>
      </c>
      <c r="CO852" s="10">
        <v>0.52880000000000005</v>
      </c>
      <c r="CP852" s="10">
        <v>0.1542</v>
      </c>
      <c r="CQ852" s="10">
        <v>30</v>
      </c>
      <c r="CR852" s="10">
        <v>10.6</v>
      </c>
      <c r="CS852" s="10">
        <v>0.96</v>
      </c>
      <c r="CT852" s="10">
        <v>0.58709999999999996</v>
      </c>
      <c r="CU852" s="10">
        <v>0.17119999999999999</v>
      </c>
      <c r="CV852" s="10">
        <v>33</v>
      </c>
      <c r="CW852" s="10">
        <v>10.7</v>
      </c>
      <c r="CX852" s="10">
        <v>0.96</v>
      </c>
      <c r="CY852" s="10">
        <v>964</v>
      </c>
      <c r="CZ852" s="10" t="s">
        <v>291</v>
      </c>
      <c r="DA852" s="10">
        <v>7.1300000000000002E-2</v>
      </c>
      <c r="DB852" s="10">
        <v>1.4500000000000001E-2</v>
      </c>
      <c r="DC852" s="10">
        <v>4</v>
      </c>
      <c r="DD852" s="10">
        <v>10.5</v>
      </c>
      <c r="DE852" s="10">
        <v>0.98</v>
      </c>
      <c r="DF852" s="10">
        <v>0.17649999999999999</v>
      </c>
      <c r="DG852" s="10">
        <v>3.5799999999999998E-2</v>
      </c>
      <c r="DH852" s="10">
        <v>10</v>
      </c>
      <c r="DI852" s="10">
        <v>10.4</v>
      </c>
      <c r="DJ852" s="10">
        <v>0.98</v>
      </c>
      <c r="DK852" s="10">
        <v>8.8300000000000003E-2</v>
      </c>
      <c r="DL852" s="10">
        <v>1.7899999999999999E-2</v>
      </c>
      <c r="DM852" s="10">
        <v>5</v>
      </c>
      <c r="DN852" s="10">
        <v>10.4</v>
      </c>
      <c r="DO852" s="10">
        <v>0.98</v>
      </c>
    </row>
    <row r="853" spans="1:119" x14ac:dyDescent="0.25">
      <c r="A853" s="10">
        <v>929</v>
      </c>
      <c r="B853" s="10" t="s">
        <v>154</v>
      </c>
      <c r="C853" s="10">
        <v>1.39</v>
      </c>
      <c r="D853" s="10">
        <v>0.79</v>
      </c>
      <c r="E853" s="10">
        <v>24.38</v>
      </c>
      <c r="F853" s="10">
        <v>37.81</v>
      </c>
      <c r="G853" s="10">
        <v>0.871</v>
      </c>
      <c r="H853" s="10">
        <v>1.69</v>
      </c>
      <c r="I853" s="10">
        <v>0.9</v>
      </c>
      <c r="J853" s="10">
        <v>29.62</v>
      </c>
      <c r="K853" s="10">
        <v>37.32</v>
      </c>
      <c r="L853" s="10">
        <v>0.88300000000000001</v>
      </c>
      <c r="M853" s="10">
        <v>1.89</v>
      </c>
      <c r="N853" s="10">
        <v>1.02</v>
      </c>
      <c r="O853" s="10">
        <v>33.61</v>
      </c>
      <c r="P853" s="10">
        <v>36.99</v>
      </c>
      <c r="Q853" s="10">
        <v>0.88</v>
      </c>
      <c r="R853" s="10">
        <v>929</v>
      </c>
      <c r="S853" s="10" t="s">
        <v>154</v>
      </c>
      <c r="T853" s="10">
        <v>0.27</v>
      </c>
      <c r="U853" s="10">
        <v>0.08</v>
      </c>
      <c r="V853" s="10">
        <v>4.5528790808390545</v>
      </c>
      <c r="W853" s="10">
        <v>35.71</v>
      </c>
      <c r="Y853" s="10">
        <v>0.8</v>
      </c>
      <c r="Z853" s="10">
        <v>0.33</v>
      </c>
      <c r="AA853" s="10">
        <v>14.157925723723599</v>
      </c>
      <c r="AB853" s="10">
        <v>35.29</v>
      </c>
      <c r="AD853" s="10">
        <v>0.69</v>
      </c>
      <c r="AE853" s="10">
        <v>0.09</v>
      </c>
      <c r="AF853" s="10">
        <v>11.458818840046018</v>
      </c>
      <c r="AG853" s="10">
        <v>35.06</v>
      </c>
      <c r="AI853" s="10">
        <v>929</v>
      </c>
      <c r="AJ853" s="10" t="s">
        <v>154</v>
      </c>
      <c r="AK853" s="10">
        <v>-1.7143398120679008</v>
      </c>
      <c r="AL853" s="10">
        <v>-0.52188309543183753</v>
      </c>
      <c r="AM853" s="10">
        <v>-28.46778759476064</v>
      </c>
      <c r="AN853" s="10">
        <v>36.343575217079461</v>
      </c>
      <c r="AO853" s="10">
        <v>0.95665405984968743</v>
      </c>
      <c r="AP853" s="10">
        <v>-2.1427251412921198</v>
      </c>
      <c r="AQ853" s="10">
        <v>-0.63310230411247259</v>
      </c>
      <c r="AR853" s="10">
        <v>-36.100516473997679</v>
      </c>
      <c r="AS853" s="10">
        <v>35.732807640881248</v>
      </c>
      <c r="AT853" s="10">
        <v>0.95901473788391089</v>
      </c>
      <c r="AU853" s="10">
        <v>-2.2341499919564409</v>
      </c>
      <c r="AV853" s="10">
        <v>-0.58631115615648932</v>
      </c>
      <c r="AW853" s="10">
        <v>-37.313564992128057</v>
      </c>
      <c r="AX853" s="10">
        <v>35.739415856356544</v>
      </c>
      <c r="AY853" s="10">
        <v>0.96724725338793094</v>
      </c>
      <c r="AZ853" s="10">
        <v>929</v>
      </c>
      <c r="BA853" s="10" t="s">
        <v>154</v>
      </c>
      <c r="BB853" s="10">
        <v>-0.33701180766526162</v>
      </c>
      <c r="BC853" s="10">
        <v>-0.19445973521226773</v>
      </c>
      <c r="BD853" s="10">
        <v>-6.2138846125105669</v>
      </c>
      <c r="BE853" s="10">
        <v>36.151556606493315</v>
      </c>
      <c r="BF853" s="10">
        <v>0.86615238110968751</v>
      </c>
      <c r="BG853" s="10">
        <v>-0.72536179236848553</v>
      </c>
      <c r="BH853" s="10">
        <v>-0.3241296478491606</v>
      </c>
      <c r="BI853" s="10">
        <v>-12.947214028317628</v>
      </c>
      <c r="BJ853" s="10">
        <v>35.428266062977215</v>
      </c>
      <c r="BK853" s="10">
        <v>0.91299379021347338</v>
      </c>
      <c r="BL853" s="10">
        <v>-0.78542094762167003</v>
      </c>
      <c r="BM853" s="10">
        <v>-0.35963592113704129</v>
      </c>
      <c r="BN853" s="10">
        <v>-14.062216794311928</v>
      </c>
      <c r="BO853" s="10">
        <v>35.466653137419556</v>
      </c>
      <c r="BP853" s="10">
        <v>0.90921764616988787</v>
      </c>
      <c r="BQ853" s="10">
        <v>929</v>
      </c>
      <c r="BR853" s="10" t="s">
        <v>154</v>
      </c>
      <c r="BS853" s="10">
        <v>-1.2989999999999999</v>
      </c>
      <c r="BT853" s="10">
        <v>-0.60199999999999998</v>
      </c>
      <c r="BU853" s="10">
        <v>-22.559440729770678</v>
      </c>
      <c r="BV853" s="10">
        <v>36.640999999999998</v>
      </c>
      <c r="BW853" s="10">
        <v>0.90730410749944024</v>
      </c>
      <c r="BX853" s="10">
        <v>-1.3380000000000001</v>
      </c>
      <c r="BY853" s="10">
        <v>-0.54500000000000004</v>
      </c>
      <c r="BZ853" s="10">
        <v>-23.249438226999459</v>
      </c>
      <c r="CA853" s="10">
        <v>35.877000000000002</v>
      </c>
      <c r="CB853" s="10">
        <v>0.92611922978022954</v>
      </c>
      <c r="CC853" s="10">
        <v>-1.825</v>
      </c>
      <c r="CD853" s="10">
        <v>-0.71699999999999997</v>
      </c>
      <c r="CE853" s="10">
        <v>-31.435773483566656</v>
      </c>
      <c r="CF853" s="10">
        <v>36.012</v>
      </c>
      <c r="CG853" s="10">
        <v>0.93074529444290977</v>
      </c>
      <c r="CH853" s="10">
        <v>929</v>
      </c>
      <c r="CI853" s="10" t="s">
        <v>154</v>
      </c>
      <c r="CJ853" s="10">
        <v>-0.36199999999999999</v>
      </c>
      <c r="CK853" s="10">
        <v>-0.20899999999999999</v>
      </c>
      <c r="CL853" s="10">
        <v>-6.4820473028026449</v>
      </c>
      <c r="CM853" s="10">
        <v>37.231000000000002</v>
      </c>
      <c r="CN853" s="10">
        <v>0.86602622986827593</v>
      </c>
      <c r="CO853" s="10">
        <v>-0.54800000000000004</v>
      </c>
      <c r="CP853" s="10">
        <v>-0.27</v>
      </c>
      <c r="CQ853" s="10">
        <v>-9.6716499924818198</v>
      </c>
      <c r="CR853" s="10">
        <v>36.468000000000004</v>
      </c>
      <c r="CS853" s="10">
        <v>0.8970309208993813</v>
      </c>
      <c r="CT853" s="10">
        <v>-0.63300000000000001</v>
      </c>
      <c r="CU853" s="10">
        <v>-0.30399999999999999</v>
      </c>
      <c r="CV853" s="10">
        <v>-11.001102942413377</v>
      </c>
      <c r="CW853" s="10">
        <v>36.853000000000002</v>
      </c>
      <c r="CX853" s="10">
        <v>0.90143415002708627</v>
      </c>
      <c r="CY853" s="10">
        <v>965</v>
      </c>
      <c r="CZ853" s="10" t="s">
        <v>293</v>
      </c>
      <c r="DA853" s="10">
        <v>3.5299999999999998E-2</v>
      </c>
      <c r="DB853" s="10">
        <v>8.8000000000000005E-3</v>
      </c>
      <c r="DC853" s="10">
        <v>2</v>
      </c>
      <c r="DD853" s="10">
        <v>10.5</v>
      </c>
      <c r="DE853" s="10">
        <v>0.97</v>
      </c>
      <c r="DF853" s="10">
        <v>8.7400000000000005E-2</v>
      </c>
      <c r="DG853" s="10">
        <v>2.1899999999999999E-2</v>
      </c>
      <c r="DH853" s="10">
        <v>5</v>
      </c>
      <c r="DI853" s="10">
        <v>10.4</v>
      </c>
      <c r="DJ853" s="10">
        <v>0.97</v>
      </c>
      <c r="DK853" s="10">
        <v>8.7400000000000005E-2</v>
      </c>
      <c r="DL853" s="10">
        <v>2.1899999999999999E-2</v>
      </c>
      <c r="DM853" s="10">
        <v>5</v>
      </c>
      <c r="DN853" s="10">
        <v>10.4</v>
      </c>
      <c r="DO853" s="10">
        <v>0.97</v>
      </c>
    </row>
    <row r="854" spans="1:119" x14ac:dyDescent="0.25">
      <c r="A854" s="10">
        <v>930</v>
      </c>
      <c r="B854" s="10" t="s">
        <v>155</v>
      </c>
      <c r="C854" s="10">
        <v>-0.86</v>
      </c>
      <c r="D854" s="10">
        <v>-0.48</v>
      </c>
      <c r="E854" s="10">
        <v>15.3</v>
      </c>
      <c r="F854" s="10">
        <v>37.200000000000003</v>
      </c>
      <c r="G854" s="10">
        <v>0.875</v>
      </c>
      <c r="H854" s="10">
        <v>-0.93</v>
      </c>
      <c r="I854" s="10">
        <v>-0.51</v>
      </c>
      <c r="J854" s="10">
        <v>16.72</v>
      </c>
      <c r="K854" s="10">
        <v>36.619999999999997</v>
      </c>
      <c r="L854" s="10">
        <v>0.878</v>
      </c>
      <c r="M854" s="10">
        <v>-1.0900000000000001</v>
      </c>
      <c r="N854" s="10">
        <v>-0.59</v>
      </c>
      <c r="O854" s="10">
        <v>19.77</v>
      </c>
      <c r="P854" s="10">
        <v>36.17</v>
      </c>
      <c r="Q854" s="10">
        <v>0.88</v>
      </c>
      <c r="R854" s="10">
        <v>930</v>
      </c>
      <c r="S854" s="10" t="s">
        <v>155</v>
      </c>
      <c r="T854" s="10">
        <v>-0.17</v>
      </c>
      <c r="U854" s="10">
        <v>-0.04</v>
      </c>
      <c r="V854" s="10">
        <v>-2.8235757420431575</v>
      </c>
      <c r="W854" s="10">
        <v>35.71</v>
      </c>
      <c r="Y854" s="10">
        <v>-0.51</v>
      </c>
      <c r="Z854" s="10">
        <v>-0.22</v>
      </c>
      <c r="AA854" s="10">
        <v>-9.0868905789062744</v>
      </c>
      <c r="AB854" s="10">
        <v>35.29</v>
      </c>
      <c r="AD854" s="10">
        <v>-0.47</v>
      </c>
      <c r="AE854" s="10">
        <v>-0.05</v>
      </c>
      <c r="AF854" s="10">
        <v>-7.7833945380855605</v>
      </c>
      <c r="AG854" s="10">
        <v>35.06</v>
      </c>
      <c r="AI854" s="10">
        <v>930</v>
      </c>
      <c r="AJ854" s="10" t="s">
        <v>155</v>
      </c>
      <c r="AK854" s="10">
        <v>1.2562293861884599</v>
      </c>
      <c r="AL854" s="10">
        <v>0.40530139406166232</v>
      </c>
      <c r="AM854" s="10">
        <v>20.969273391846773</v>
      </c>
      <c r="AN854" s="10">
        <v>36.343572484852814</v>
      </c>
      <c r="AO854" s="10">
        <v>0.9516939837937638</v>
      </c>
      <c r="AP854" s="10">
        <v>1.3231081449275774</v>
      </c>
      <c r="AQ854" s="10">
        <v>0.43313284435946459</v>
      </c>
      <c r="AR854" s="10">
        <v>22.494363851105717</v>
      </c>
      <c r="AS854" s="10">
        <v>35.73280467112869</v>
      </c>
      <c r="AT854" s="10">
        <v>0.95037257325742786</v>
      </c>
      <c r="AU854" s="10">
        <v>1.674299307131804</v>
      </c>
      <c r="AV854" s="10">
        <v>0.44520018385397891</v>
      </c>
      <c r="AW854" s="10">
        <v>27.987221575143941</v>
      </c>
      <c r="AX854" s="10">
        <v>35.73941280442866</v>
      </c>
      <c r="AY854" s="10">
        <v>0.96641858063469444</v>
      </c>
      <c r="AZ854" s="10">
        <v>930</v>
      </c>
      <c r="BA854" s="10" t="s">
        <v>155</v>
      </c>
      <c r="BB854" s="10">
        <v>0.16415896371938055</v>
      </c>
      <c r="BC854" s="10">
        <v>0.10037768442179873</v>
      </c>
      <c r="BD854" s="10">
        <v>3.0729333301394788</v>
      </c>
      <c r="BE854" s="10">
        <v>36.151555926231225</v>
      </c>
      <c r="BF854" s="10">
        <v>0.85314695080480152</v>
      </c>
      <c r="BG854" s="10">
        <v>0.35416188291210349</v>
      </c>
      <c r="BH854" s="10">
        <v>0.17989176716855101</v>
      </c>
      <c r="BI854" s="10">
        <v>6.4733866870518542</v>
      </c>
      <c r="BJ854" s="10">
        <v>35.428264818956769</v>
      </c>
      <c r="BK854" s="10">
        <v>0.89157885069299192</v>
      </c>
      <c r="BL854" s="10">
        <v>0.41988907738951192</v>
      </c>
      <c r="BM854" s="10">
        <v>0.21819698066526527</v>
      </c>
      <c r="BN854" s="10">
        <v>7.7030458686101628</v>
      </c>
      <c r="BO854" s="10">
        <v>35.466651630137022</v>
      </c>
      <c r="BP854" s="10">
        <v>0.88734248802656646</v>
      </c>
      <c r="BQ854" s="10">
        <v>930</v>
      </c>
      <c r="BR854" s="10" t="s">
        <v>155</v>
      </c>
      <c r="BS854" s="10">
        <v>1.075</v>
      </c>
      <c r="BT854" s="10">
        <v>0.48899999999999999</v>
      </c>
      <c r="BU854" s="10">
        <v>18.608853508668382</v>
      </c>
      <c r="BV854" s="10">
        <v>36.640999999999998</v>
      </c>
      <c r="BW854" s="10">
        <v>0.91025044928609611</v>
      </c>
      <c r="BX854" s="10">
        <v>0.874</v>
      </c>
      <c r="BY854" s="10">
        <v>0.39500000000000002</v>
      </c>
      <c r="BZ854" s="10">
        <v>15.434543799489724</v>
      </c>
      <c r="CA854" s="10">
        <v>35.877000000000002</v>
      </c>
      <c r="CB854" s="10">
        <v>0.91125702033817135</v>
      </c>
      <c r="CC854" s="10">
        <v>1.0249999999999999</v>
      </c>
      <c r="CD854" s="10">
        <v>0.46100000000000002</v>
      </c>
      <c r="CE854" s="10">
        <v>18.018511311389531</v>
      </c>
      <c r="CF854" s="10">
        <v>36.012</v>
      </c>
      <c r="CG854" s="10">
        <v>0.91200472806004462</v>
      </c>
      <c r="CH854" s="10">
        <v>930</v>
      </c>
      <c r="CI854" s="10" t="s">
        <v>155</v>
      </c>
      <c r="CJ854" s="10">
        <v>0.17599999999999999</v>
      </c>
      <c r="CK854" s="10">
        <v>0.106</v>
      </c>
      <c r="CL854" s="10">
        <v>3.1860503598770129</v>
      </c>
      <c r="CM854" s="10">
        <v>37.231000000000002</v>
      </c>
      <c r="CN854" s="10">
        <v>0.8566328075032682</v>
      </c>
      <c r="CO854" s="10">
        <v>0.27500000000000002</v>
      </c>
      <c r="CP854" s="10">
        <v>0.151</v>
      </c>
      <c r="CQ854" s="10">
        <v>4.9668648681878391</v>
      </c>
      <c r="CR854" s="10">
        <v>36.468000000000004</v>
      </c>
      <c r="CS854" s="10">
        <v>0.87655218345239483</v>
      </c>
      <c r="CT854" s="10">
        <v>0.36199999999999999</v>
      </c>
      <c r="CU854" s="10">
        <v>0.182</v>
      </c>
      <c r="CV854" s="10">
        <v>6.3476179438772329</v>
      </c>
      <c r="CW854" s="10">
        <v>36.853000000000002</v>
      </c>
      <c r="CX854" s="10">
        <v>0.89343778762525361</v>
      </c>
      <c r="CY854" s="10">
        <v>966</v>
      </c>
      <c r="CZ854" s="10" t="s">
        <v>163</v>
      </c>
      <c r="DA854" s="10">
        <v>-1.23</v>
      </c>
      <c r="DB854" s="10">
        <v>-0.57099999999999995</v>
      </c>
      <c r="DC854" s="10">
        <v>-21.472508521052408</v>
      </c>
      <c r="DD854" s="10">
        <v>36.462000000000003</v>
      </c>
      <c r="DE854" s="10">
        <v>0.90702908525744197</v>
      </c>
      <c r="DF854" s="10">
        <v>-1.87</v>
      </c>
      <c r="DG854" s="10">
        <v>-0.81899999999999995</v>
      </c>
      <c r="DH854" s="10">
        <v>-32.880071234907938</v>
      </c>
      <c r="DI854" s="10">
        <v>35.847000000000001</v>
      </c>
      <c r="DJ854" s="10">
        <v>0.9159998732159238</v>
      </c>
      <c r="DK854" s="10">
        <v>-1.855</v>
      </c>
      <c r="DL854" s="10">
        <v>-0.81</v>
      </c>
      <c r="DM854" s="10">
        <v>-32.678128849633374</v>
      </c>
      <c r="DN854" s="10">
        <v>35.762</v>
      </c>
      <c r="DO854" s="10">
        <v>0.91644057024480052</v>
      </c>
    </row>
    <row r="855" spans="1:119" x14ac:dyDescent="0.25">
      <c r="A855" s="10">
        <v>931</v>
      </c>
      <c r="B855" s="10" t="s">
        <v>8</v>
      </c>
      <c r="C855" s="10">
        <v>0.51</v>
      </c>
      <c r="D855" s="10">
        <v>0.28999999999999998</v>
      </c>
      <c r="E855" s="10">
        <v>9.08</v>
      </c>
      <c r="F855" s="10">
        <v>37.549999999999997</v>
      </c>
      <c r="G855" s="10">
        <v>0.87</v>
      </c>
      <c r="H855" s="10">
        <v>0.74</v>
      </c>
      <c r="I855" s="10">
        <v>0.37</v>
      </c>
      <c r="J855" s="10">
        <v>12.9</v>
      </c>
      <c r="K855" s="10">
        <v>37</v>
      </c>
      <c r="L855" s="10">
        <v>0.89600000000000002</v>
      </c>
      <c r="M855" s="10">
        <v>0.78</v>
      </c>
      <c r="N855" s="10">
        <v>0.4</v>
      </c>
      <c r="O855" s="10">
        <v>13.84</v>
      </c>
      <c r="P855" s="10">
        <v>36.619999999999997</v>
      </c>
      <c r="Q855" s="10">
        <v>0.88800000000000001</v>
      </c>
      <c r="R855" s="10">
        <v>931</v>
      </c>
      <c r="S855" s="10" t="s">
        <v>8</v>
      </c>
      <c r="T855" s="10">
        <v>0.1</v>
      </c>
      <c r="U855" s="10">
        <v>0.04</v>
      </c>
      <c r="V855" s="10">
        <v>1.7413197149423723</v>
      </c>
      <c r="W855" s="10">
        <v>35.71</v>
      </c>
      <c r="Y855" s="10">
        <v>0.28999999999999998</v>
      </c>
      <c r="Z855" s="10">
        <v>0.12</v>
      </c>
      <c r="AA855" s="10">
        <v>5.1345906961091474</v>
      </c>
      <c r="AB855" s="10">
        <v>35.29</v>
      </c>
      <c r="AD855" s="10">
        <v>0.23</v>
      </c>
      <c r="AE855" s="10">
        <v>0.04</v>
      </c>
      <c r="AF855" s="10">
        <v>3.8443747136633828</v>
      </c>
      <c r="AG855" s="10">
        <v>35.06</v>
      </c>
      <c r="AI855" s="10">
        <v>931</v>
      </c>
      <c r="AJ855" s="10" t="s">
        <v>8</v>
      </c>
      <c r="AK855" s="10">
        <v>0.45811042611891578</v>
      </c>
      <c r="AL855" s="10">
        <v>0.11658138008514733</v>
      </c>
      <c r="AM855" s="10">
        <v>7.5094495673155448</v>
      </c>
      <c r="AN855" s="10">
        <v>36.343575217079461</v>
      </c>
      <c r="AO855" s="10">
        <v>0.96911160861503098</v>
      </c>
      <c r="AP855" s="10">
        <v>0.81961699642705987</v>
      </c>
      <c r="AQ855" s="10">
        <v>0.19996908883183501</v>
      </c>
      <c r="AR855" s="10">
        <v>13.631351459305804</v>
      </c>
      <c r="AS855" s="10">
        <v>35.732807640881248</v>
      </c>
      <c r="AT855" s="10">
        <v>0.97150328080765047</v>
      </c>
      <c r="AU855" s="10">
        <v>0.55985068508540881</v>
      </c>
      <c r="AV855" s="10">
        <v>0.14111039821644178</v>
      </c>
      <c r="AW855" s="10">
        <v>9.3269329021396477</v>
      </c>
      <c r="AX855" s="10">
        <v>35.739415856356544</v>
      </c>
      <c r="AY855" s="10">
        <v>0.96967295797815878</v>
      </c>
      <c r="AZ855" s="10">
        <v>931</v>
      </c>
      <c r="BA855" s="10" t="s">
        <v>8</v>
      </c>
      <c r="BB855" s="10">
        <v>0.17285284394532416</v>
      </c>
      <c r="BC855" s="10">
        <v>9.4082043397225576E-2</v>
      </c>
      <c r="BD855" s="10">
        <v>3.1429214060136759</v>
      </c>
      <c r="BE855" s="10">
        <v>36.151556606493315</v>
      </c>
      <c r="BF855" s="10">
        <v>0.87832527293644547</v>
      </c>
      <c r="BG855" s="10">
        <v>0.37119990947269543</v>
      </c>
      <c r="BH855" s="10">
        <v>0.14423785193427868</v>
      </c>
      <c r="BI855" s="10">
        <v>6.4898215721106673</v>
      </c>
      <c r="BJ855" s="10">
        <v>35.428266062977215</v>
      </c>
      <c r="BK855" s="10">
        <v>0.93210444718662067</v>
      </c>
      <c r="BL855" s="10">
        <v>0.36553187022854416</v>
      </c>
      <c r="BM855" s="10">
        <v>0.14143889662663664</v>
      </c>
      <c r="BN855" s="10">
        <v>6.380297636869896</v>
      </c>
      <c r="BO855" s="10">
        <v>35.466653137419556</v>
      </c>
      <c r="BP855" s="10">
        <v>0.93261731604233211</v>
      </c>
      <c r="BQ855" s="10">
        <v>931</v>
      </c>
      <c r="BR855" s="10" t="s">
        <v>8</v>
      </c>
      <c r="BS855" s="10">
        <v>0.224</v>
      </c>
      <c r="BT855" s="10">
        <v>0.114</v>
      </c>
      <c r="BU855" s="10">
        <v>3.9603572888402039</v>
      </c>
      <c r="BV855" s="10">
        <v>36.640999999999998</v>
      </c>
      <c r="BW855" s="10">
        <v>0.89122160265499695</v>
      </c>
      <c r="BX855" s="10">
        <v>0.46400000000000002</v>
      </c>
      <c r="BY855" s="10">
        <v>0.15</v>
      </c>
      <c r="BZ855" s="10">
        <v>7.847395200452226</v>
      </c>
      <c r="CA855" s="10">
        <v>35.877000000000002</v>
      </c>
      <c r="CB855" s="10">
        <v>0.95151515119048169</v>
      </c>
      <c r="CC855" s="10">
        <v>0.8</v>
      </c>
      <c r="CD855" s="10">
        <v>0.25600000000000001</v>
      </c>
      <c r="CE855" s="10">
        <v>13.46640651240023</v>
      </c>
      <c r="CF855" s="10">
        <v>36.012</v>
      </c>
      <c r="CG855" s="10">
        <v>0.95242414719932411</v>
      </c>
      <c r="CH855" s="10">
        <v>931</v>
      </c>
      <c r="CI855" s="10" t="s">
        <v>8</v>
      </c>
      <c r="CJ855" s="10">
        <v>0.186</v>
      </c>
      <c r="CK855" s="10">
        <v>0.10299999999999999</v>
      </c>
      <c r="CL855" s="10">
        <v>3.2970680296121109</v>
      </c>
      <c r="CM855" s="10">
        <v>37.231000000000002</v>
      </c>
      <c r="CN855" s="10">
        <v>0.87482202276095933</v>
      </c>
      <c r="CO855" s="10">
        <v>0.27200000000000002</v>
      </c>
      <c r="CP855" s="10">
        <v>0.11899999999999999</v>
      </c>
      <c r="CQ855" s="10">
        <v>4.7003074633161663</v>
      </c>
      <c r="CR855" s="10">
        <v>36.468000000000004</v>
      </c>
      <c r="CS855" s="10">
        <v>0.9161573349021892</v>
      </c>
      <c r="CT855" s="10">
        <v>0.27200000000000002</v>
      </c>
      <c r="CU855" s="10">
        <v>0.122</v>
      </c>
      <c r="CV855" s="10">
        <v>4.6702403168448914</v>
      </c>
      <c r="CW855" s="10">
        <v>36.853000000000002</v>
      </c>
      <c r="CX855" s="10">
        <v>0.91242295081594493</v>
      </c>
      <c r="CY855" s="10">
        <v>967</v>
      </c>
      <c r="CZ855" s="10" t="s">
        <v>164</v>
      </c>
      <c r="DA855" s="10">
        <v>1.046</v>
      </c>
      <c r="DB855" s="10">
        <v>0.48099999999999998</v>
      </c>
      <c r="DC855" s="10">
        <v>18.229929284200743</v>
      </c>
      <c r="DD855" s="10">
        <v>36.462000000000003</v>
      </c>
      <c r="DE855" s="10">
        <v>0.90854320879850858</v>
      </c>
      <c r="DF855" s="10">
        <v>1.5820000000000001</v>
      </c>
      <c r="DG855" s="10">
        <v>0.70299999999999996</v>
      </c>
      <c r="DH855" s="10">
        <v>27.882073886819775</v>
      </c>
      <c r="DI855" s="10">
        <v>35.847000000000001</v>
      </c>
      <c r="DJ855" s="10">
        <v>0.91383536748637806</v>
      </c>
      <c r="DK855" s="10">
        <v>1.5489999999999999</v>
      </c>
      <c r="DL855" s="10">
        <v>0.69</v>
      </c>
      <c r="DM855" s="10">
        <v>27.376273769960626</v>
      </c>
      <c r="DN855" s="10">
        <v>35.762</v>
      </c>
      <c r="DO855" s="10">
        <v>0.91347077269725818</v>
      </c>
    </row>
    <row r="856" spans="1:119" x14ac:dyDescent="0.25">
      <c r="A856" s="10">
        <v>932</v>
      </c>
      <c r="B856" s="10" t="s">
        <v>9</v>
      </c>
      <c r="R856" s="10">
        <v>932</v>
      </c>
      <c r="S856" s="10" t="s">
        <v>9</v>
      </c>
      <c r="AI856" s="10">
        <v>932</v>
      </c>
      <c r="AJ856" s="10" t="s">
        <v>9</v>
      </c>
      <c r="AZ856" s="10">
        <v>932</v>
      </c>
      <c r="BA856" s="10" t="s">
        <v>9</v>
      </c>
      <c r="BQ856" s="10">
        <v>932</v>
      </c>
      <c r="BR856" s="10" t="s">
        <v>9</v>
      </c>
      <c r="CH856" s="10">
        <v>932</v>
      </c>
      <c r="CI856" s="10" t="s">
        <v>9</v>
      </c>
      <c r="CY856" s="10">
        <v>968</v>
      </c>
      <c r="CZ856" s="10" t="s">
        <v>8</v>
      </c>
      <c r="DA856" s="10">
        <v>0.184</v>
      </c>
      <c r="DB856" s="10">
        <v>0.09</v>
      </c>
      <c r="DC856" s="10">
        <v>3.2433657353539642</v>
      </c>
      <c r="DD856" s="10">
        <v>36.462000000000003</v>
      </c>
      <c r="DE856" s="10">
        <v>0.89829872784210807</v>
      </c>
      <c r="DF856" s="10">
        <v>0.28799999999999998</v>
      </c>
      <c r="DG856" s="10">
        <v>0.11600000000000001</v>
      </c>
      <c r="DH856" s="10">
        <v>5.0006340501757487</v>
      </c>
      <c r="DI856" s="10">
        <v>35.847000000000001</v>
      </c>
      <c r="DJ856" s="10">
        <v>0.92758554201719634</v>
      </c>
      <c r="DK856" s="10">
        <v>0.30599999999999999</v>
      </c>
      <c r="DL856" s="10">
        <v>0.12</v>
      </c>
      <c r="DM856" s="10">
        <v>5.3064224526567907</v>
      </c>
      <c r="DN856" s="10">
        <v>35.762</v>
      </c>
      <c r="DO856" s="10">
        <v>0.93097319848706339</v>
      </c>
    </row>
    <row r="857" spans="1:119" x14ac:dyDescent="0.25">
      <c r="A857" s="10">
        <v>933</v>
      </c>
      <c r="B857" s="10" t="s">
        <v>10</v>
      </c>
      <c r="C857" s="10">
        <v>0.5</v>
      </c>
      <c r="D857" s="10">
        <v>0.24</v>
      </c>
      <c r="E857" s="10">
        <v>30.07</v>
      </c>
      <c r="F857" s="10">
        <v>10.7</v>
      </c>
      <c r="G857" s="10">
        <v>0.9</v>
      </c>
      <c r="H857" s="10">
        <v>0.73</v>
      </c>
      <c r="I857" s="10">
        <v>0.31</v>
      </c>
      <c r="J857" s="10">
        <v>43.7</v>
      </c>
      <c r="K857" s="10">
        <v>10.5</v>
      </c>
      <c r="L857" s="10">
        <v>0.92</v>
      </c>
      <c r="M857" s="10">
        <v>0.77</v>
      </c>
      <c r="N857" s="10">
        <v>0.35</v>
      </c>
      <c r="O857" s="10">
        <v>47</v>
      </c>
      <c r="P857" s="10">
        <v>10.4</v>
      </c>
      <c r="Q857" s="10">
        <v>0.91</v>
      </c>
      <c r="R857" s="10">
        <v>933</v>
      </c>
      <c r="S857" s="10" t="s">
        <v>10</v>
      </c>
      <c r="T857" s="10">
        <v>0.09</v>
      </c>
      <c r="U857" s="10">
        <v>0.03</v>
      </c>
      <c r="V857" s="10">
        <v>5.2160000000000002</v>
      </c>
      <c r="W857" s="10">
        <v>10.5</v>
      </c>
      <c r="Y857" s="10">
        <v>0.28999999999999998</v>
      </c>
      <c r="Z857" s="10">
        <v>0.08</v>
      </c>
      <c r="AA857" s="10">
        <v>16.863</v>
      </c>
      <c r="AB857" s="10">
        <v>10.3</v>
      </c>
      <c r="AD857" s="10">
        <v>0.22</v>
      </c>
      <c r="AE857" s="10">
        <v>0</v>
      </c>
      <c r="AF857" s="10">
        <v>12.212999999999999</v>
      </c>
      <c r="AG857" s="10">
        <v>10.4</v>
      </c>
      <c r="AI857" s="10">
        <v>933</v>
      </c>
      <c r="AJ857" s="10" t="s">
        <v>10</v>
      </c>
      <c r="AK857" s="10">
        <v>0.44898181692040917</v>
      </c>
      <c r="AL857" s="10">
        <v>7.1794401493069926E-2</v>
      </c>
      <c r="AM857" s="10">
        <v>25.001000000000001</v>
      </c>
      <c r="AN857" s="10">
        <v>10.5</v>
      </c>
      <c r="AO857" s="10">
        <v>0.98699999999999999</v>
      </c>
      <c r="AP857" s="10">
        <v>0.80982235164554717</v>
      </c>
      <c r="AQ857" s="10">
        <v>0.14737086525246995</v>
      </c>
      <c r="AR857" s="10">
        <v>45.695</v>
      </c>
      <c r="AS857" s="10">
        <v>10.4</v>
      </c>
      <c r="AT857" s="10">
        <v>0.98399999999999999</v>
      </c>
      <c r="AU857" s="10">
        <v>0.55078504981800713</v>
      </c>
      <c r="AV857" s="10">
        <v>9.5517882979860483E-2</v>
      </c>
      <c r="AW857" s="10">
        <v>31.033000000000001</v>
      </c>
      <c r="AX857" s="10">
        <v>10.4</v>
      </c>
      <c r="AY857" s="10">
        <v>0.98499999999999999</v>
      </c>
      <c r="AZ857" s="10">
        <v>933</v>
      </c>
      <c r="BA857" s="10" t="s">
        <v>10</v>
      </c>
      <c r="BB857" s="10">
        <v>0.16415625202782952</v>
      </c>
      <c r="BC857" s="10">
        <v>5.2987145255734017E-2</v>
      </c>
      <c r="BD857" s="10">
        <v>9.3074999999999992</v>
      </c>
      <c r="BE857" s="10">
        <v>10.7</v>
      </c>
      <c r="BF857" s="10">
        <v>0.95199999999999996</v>
      </c>
      <c r="BG857" s="10">
        <v>0.36261547515463</v>
      </c>
      <c r="BH857" s="10">
        <v>0.10254290357305335</v>
      </c>
      <c r="BI857" s="10">
        <v>20.720600000000001</v>
      </c>
      <c r="BJ857" s="10">
        <v>10.5</v>
      </c>
      <c r="BK857" s="10">
        <v>0.96199999999999997</v>
      </c>
      <c r="BL857" s="10">
        <v>0.35693951006400648</v>
      </c>
      <c r="BM857" s="10">
        <v>9.9756021675773812E-2</v>
      </c>
      <c r="BN857" s="10">
        <v>20.186399999999999</v>
      </c>
      <c r="BO857" s="10">
        <v>10.6</v>
      </c>
      <c r="BP857" s="10">
        <v>0.96299999999999997</v>
      </c>
      <c r="BQ857" s="10">
        <v>933</v>
      </c>
      <c r="BR857" s="10" t="s">
        <v>10</v>
      </c>
      <c r="BS857" s="10">
        <v>0.215</v>
      </c>
      <c r="BT857" s="10">
        <v>7.0999999999999994E-2</v>
      </c>
      <c r="BU857" s="10">
        <v>12.4499</v>
      </c>
      <c r="BV857" s="10">
        <v>10.5</v>
      </c>
      <c r="BW857" s="10">
        <v>0.95</v>
      </c>
      <c r="BX857" s="10">
        <v>0.45500000000000002</v>
      </c>
      <c r="BY857" s="10">
        <v>0.106</v>
      </c>
      <c r="BZ857" s="10">
        <v>25.935500000000001</v>
      </c>
      <c r="CA857" s="10">
        <v>10.4</v>
      </c>
      <c r="CB857" s="10">
        <v>0.97399999999999998</v>
      </c>
      <c r="CC857" s="10">
        <v>0.79</v>
      </c>
      <c r="CD857" s="10">
        <v>0.20300000000000001</v>
      </c>
      <c r="CE857" s="10">
        <v>45.281199999999998</v>
      </c>
      <c r="CF857" s="10">
        <v>10.4</v>
      </c>
      <c r="CG857" s="10">
        <v>0.96899999999999997</v>
      </c>
      <c r="CH857" s="10">
        <v>933</v>
      </c>
      <c r="CI857" s="10" t="s">
        <v>10</v>
      </c>
      <c r="CJ857" s="10">
        <v>0.17699999999999999</v>
      </c>
      <c r="CK857" s="10">
        <v>0.06</v>
      </c>
      <c r="CL857" s="10">
        <v>9.9909999999999997</v>
      </c>
      <c r="CM857" s="10">
        <v>10.8</v>
      </c>
      <c r="CN857" s="10">
        <v>0.94699999999999995</v>
      </c>
      <c r="CO857" s="10">
        <v>0.26300000000000001</v>
      </c>
      <c r="CP857" s="10">
        <v>7.6999999999999999E-2</v>
      </c>
      <c r="CQ857" s="10">
        <v>14.9261</v>
      </c>
      <c r="CR857" s="10">
        <v>10.6</v>
      </c>
      <c r="CS857" s="10">
        <v>0.96</v>
      </c>
      <c r="CT857" s="10">
        <v>0.26300000000000001</v>
      </c>
      <c r="CU857" s="10">
        <v>7.9000000000000001E-2</v>
      </c>
      <c r="CV857" s="10">
        <v>14.957100000000001</v>
      </c>
      <c r="CW857" s="10">
        <v>10.6</v>
      </c>
      <c r="CX857" s="10">
        <v>0.95799999999999996</v>
      </c>
      <c r="CY857" s="10">
        <v>969</v>
      </c>
      <c r="CZ857" s="10" t="s">
        <v>9</v>
      </c>
    </row>
    <row r="858" spans="1:119" x14ac:dyDescent="0.25">
      <c r="A858" s="10">
        <v>934</v>
      </c>
      <c r="B858" s="10" t="s">
        <v>11</v>
      </c>
      <c r="C858" s="10">
        <v>0</v>
      </c>
      <c r="D858" s="10">
        <v>0</v>
      </c>
      <c r="E858" s="10">
        <v>0</v>
      </c>
      <c r="F858" s="10">
        <v>0</v>
      </c>
      <c r="G858" s="10">
        <v>0</v>
      </c>
      <c r="H858" s="10">
        <v>0</v>
      </c>
      <c r="I858" s="10">
        <v>0</v>
      </c>
      <c r="J858" s="10">
        <v>0</v>
      </c>
      <c r="K858" s="10">
        <v>0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934</v>
      </c>
      <c r="S858" s="10" t="s">
        <v>11</v>
      </c>
      <c r="AI858" s="10">
        <v>934</v>
      </c>
      <c r="AJ858" s="10" t="s">
        <v>11</v>
      </c>
      <c r="AZ858" s="10">
        <v>934</v>
      </c>
      <c r="BA858" s="10" t="s">
        <v>11</v>
      </c>
      <c r="BQ858" s="10">
        <v>934</v>
      </c>
      <c r="BR858" s="10" t="s">
        <v>11</v>
      </c>
      <c r="CH858" s="10">
        <v>934</v>
      </c>
      <c r="CI858" s="10" t="s">
        <v>11</v>
      </c>
      <c r="CY858" s="10">
        <v>970</v>
      </c>
      <c r="CZ858" s="10" t="s">
        <v>10</v>
      </c>
      <c r="DA858" s="10">
        <v>0.17799999999999999</v>
      </c>
      <c r="DB858" s="10">
        <v>4.5999999999999999E-2</v>
      </c>
      <c r="DC858" s="10">
        <v>10.0136</v>
      </c>
      <c r="DD858" s="10">
        <v>10.6</v>
      </c>
      <c r="DE858" s="10">
        <v>0.96799999999999997</v>
      </c>
      <c r="DF858" s="10">
        <v>0.28199999999999997</v>
      </c>
      <c r="DG858" s="10">
        <v>7.2999999999999995E-2</v>
      </c>
      <c r="DH858" s="10">
        <v>16.017099999999999</v>
      </c>
      <c r="DI858" s="10">
        <v>10.5</v>
      </c>
      <c r="DJ858" s="10">
        <v>0.96799999999999997</v>
      </c>
      <c r="DK858" s="10">
        <v>0.29899999999999999</v>
      </c>
      <c r="DL858" s="10">
        <v>7.6999999999999999E-2</v>
      </c>
      <c r="DM858" s="10">
        <v>16.9772</v>
      </c>
      <c r="DN858" s="10">
        <v>10.5</v>
      </c>
      <c r="DO858" s="10">
        <v>0.96799999999999997</v>
      </c>
    </row>
    <row r="859" spans="1:119" x14ac:dyDescent="0.25">
      <c r="A859" s="10">
        <v>935</v>
      </c>
      <c r="B859" s="10" t="s">
        <v>285</v>
      </c>
      <c r="C859" s="10">
        <v>0.21</v>
      </c>
      <c r="D859" s="10">
        <v>0.04</v>
      </c>
      <c r="E859" s="10">
        <v>11.64</v>
      </c>
      <c r="F859" s="10">
        <v>10.7</v>
      </c>
      <c r="G859" s="10">
        <v>0.98</v>
      </c>
      <c r="H859" s="10">
        <v>0.37</v>
      </c>
      <c r="I859" s="10">
        <v>0.08</v>
      </c>
      <c r="J859" s="10">
        <v>20.9</v>
      </c>
      <c r="K859" s="10">
        <v>10.5</v>
      </c>
      <c r="L859" s="10">
        <v>0.98</v>
      </c>
      <c r="M859" s="10">
        <v>0.37</v>
      </c>
      <c r="N859" s="10">
        <v>0.08</v>
      </c>
      <c r="O859" s="10">
        <v>21</v>
      </c>
      <c r="P859" s="10">
        <v>10.4</v>
      </c>
      <c r="Q859" s="10">
        <v>0.98</v>
      </c>
      <c r="R859" s="10">
        <v>935</v>
      </c>
      <c r="S859" s="10" t="s">
        <v>285</v>
      </c>
      <c r="T859" s="10">
        <v>1.95E-2</v>
      </c>
      <c r="U859" s="10">
        <v>4.0000000000000001E-3</v>
      </c>
      <c r="V859" s="10">
        <v>1.0921000000000001</v>
      </c>
      <c r="W859" s="10">
        <v>10.5</v>
      </c>
      <c r="Y859" s="10">
        <v>0.1042</v>
      </c>
      <c r="Z859" s="10">
        <v>2.12E-2</v>
      </c>
      <c r="AA859" s="10">
        <v>5.9591000000000003</v>
      </c>
      <c r="AB859" s="10">
        <v>10.3</v>
      </c>
      <c r="AD859" s="10">
        <v>8.3400000000000002E-2</v>
      </c>
      <c r="AE859" s="10">
        <v>1.6899999999999998E-2</v>
      </c>
      <c r="AF859" s="10">
        <v>4.7233999999999998</v>
      </c>
      <c r="AG859" s="10">
        <v>10.4</v>
      </c>
      <c r="AI859" s="10">
        <v>935</v>
      </c>
      <c r="AJ859" s="10" t="s">
        <v>285</v>
      </c>
      <c r="AK859" s="10">
        <v>0.18290000000000001</v>
      </c>
      <c r="AL859" s="10">
        <v>2.2100000000000002E-2</v>
      </c>
      <c r="AM859" s="10">
        <v>10.130100000000001</v>
      </c>
      <c r="AN859" s="10">
        <v>10.5</v>
      </c>
      <c r="AO859" s="10">
        <v>0.99</v>
      </c>
      <c r="AP859" s="10">
        <v>0.39479999999999998</v>
      </c>
      <c r="AQ859" s="10">
        <v>4.8500000000000001E-2</v>
      </c>
      <c r="AR859" s="10">
        <v>22.081700000000001</v>
      </c>
      <c r="AS859" s="10">
        <v>10.4</v>
      </c>
      <c r="AT859" s="10">
        <v>0.99</v>
      </c>
      <c r="AU859" s="10">
        <v>0.2767</v>
      </c>
      <c r="AV859" s="10">
        <v>2.9700000000000001E-2</v>
      </c>
      <c r="AW859" s="10">
        <v>15.449</v>
      </c>
      <c r="AX859" s="10">
        <v>10.4</v>
      </c>
      <c r="AY859" s="10">
        <v>0.99</v>
      </c>
      <c r="AZ859" s="10">
        <v>935</v>
      </c>
      <c r="BA859" s="10" t="s">
        <v>285</v>
      </c>
      <c r="BB859" s="10">
        <v>3.6900000000000002E-2</v>
      </c>
      <c r="BC859" s="10">
        <v>1.0800000000000001E-2</v>
      </c>
      <c r="BD859" s="10">
        <v>2.0762999999999998</v>
      </c>
      <c r="BE859" s="10">
        <v>10.7</v>
      </c>
      <c r="BF859" s="10">
        <v>0.96</v>
      </c>
      <c r="BG859" s="10">
        <v>0.13239999999999999</v>
      </c>
      <c r="BH859" s="10">
        <v>2.69E-2</v>
      </c>
      <c r="BI859" s="10">
        <v>7.4305000000000003</v>
      </c>
      <c r="BJ859" s="10">
        <v>10.5</v>
      </c>
      <c r="BK859" s="10">
        <v>0.98</v>
      </c>
      <c r="BL859" s="10">
        <v>0.14019999999999999</v>
      </c>
      <c r="BM859" s="10">
        <v>2.8500000000000001E-2</v>
      </c>
      <c r="BN859" s="10">
        <v>7.7919999999999998</v>
      </c>
      <c r="BO859" s="10">
        <v>10.6</v>
      </c>
      <c r="BP859" s="10">
        <v>0.98</v>
      </c>
      <c r="BQ859" s="10">
        <v>935</v>
      </c>
      <c r="BR859" s="10" t="s">
        <v>285</v>
      </c>
      <c r="BS859" s="10">
        <v>7.2599999999999998E-2</v>
      </c>
      <c r="BT859" s="10">
        <v>2.12E-2</v>
      </c>
      <c r="BU859" s="10">
        <v>4.1589999999999998</v>
      </c>
      <c r="BV859" s="10">
        <v>10.5</v>
      </c>
      <c r="BW859" s="10">
        <v>0.96</v>
      </c>
      <c r="BX859" s="10">
        <v>0.35310000000000002</v>
      </c>
      <c r="BY859" s="10">
        <v>7.17E-2</v>
      </c>
      <c r="BZ859" s="10">
        <v>20</v>
      </c>
      <c r="CA859" s="10">
        <v>10.4</v>
      </c>
      <c r="CB859" s="10">
        <v>0.98</v>
      </c>
      <c r="CC859" s="10">
        <v>0.33550000000000002</v>
      </c>
      <c r="CD859" s="10">
        <v>6.8099999999999994E-2</v>
      </c>
      <c r="CE859" s="10">
        <v>19.006900000000002</v>
      </c>
      <c r="CF859" s="10">
        <v>10.4</v>
      </c>
      <c r="CG859" s="10">
        <v>0.98</v>
      </c>
      <c r="CH859" s="10">
        <v>935</v>
      </c>
      <c r="CI859" s="10" t="s">
        <v>285</v>
      </c>
      <c r="CJ859" s="10">
        <v>3.5900000000000001E-2</v>
      </c>
      <c r="CK859" s="10">
        <v>1.0500000000000001E-2</v>
      </c>
      <c r="CL859" s="10">
        <v>2</v>
      </c>
      <c r="CM859" s="10">
        <v>10.8</v>
      </c>
      <c r="CN859" s="10">
        <v>0.96</v>
      </c>
      <c r="CO859" s="10">
        <v>0.09</v>
      </c>
      <c r="CP859" s="10">
        <v>1.83E-2</v>
      </c>
      <c r="CQ859" s="10">
        <v>5</v>
      </c>
      <c r="CR859" s="10">
        <v>10.6</v>
      </c>
      <c r="CS859" s="10">
        <v>0.98</v>
      </c>
      <c r="CT859" s="10">
        <v>0.09</v>
      </c>
      <c r="CU859" s="10">
        <v>1.83E-2</v>
      </c>
      <c r="CV859" s="10">
        <v>5</v>
      </c>
      <c r="CW859" s="10">
        <v>10.6</v>
      </c>
      <c r="CX859" s="10">
        <v>0.98</v>
      </c>
      <c r="CY859" s="10">
        <v>971</v>
      </c>
      <c r="CZ859" s="10" t="s">
        <v>11</v>
      </c>
    </row>
    <row r="860" spans="1:119" x14ac:dyDescent="0.25">
      <c r="A860" s="10">
        <v>936</v>
      </c>
      <c r="B860" s="10" t="s">
        <v>305</v>
      </c>
      <c r="C860" s="10">
        <v>0.24</v>
      </c>
      <c r="D860" s="10">
        <v>0.12</v>
      </c>
      <c r="E860" s="10">
        <v>14.55</v>
      </c>
      <c r="F860" s="10">
        <v>10.7</v>
      </c>
      <c r="G860" s="10">
        <v>0.9</v>
      </c>
      <c r="H860" s="10">
        <v>0.3</v>
      </c>
      <c r="I860" s="10">
        <v>0.14000000000000001</v>
      </c>
      <c r="J860" s="10">
        <v>18.05</v>
      </c>
      <c r="K860" s="10">
        <v>10.5</v>
      </c>
      <c r="L860" s="10">
        <v>0.9</v>
      </c>
      <c r="M860" s="10">
        <v>0.32</v>
      </c>
      <c r="N860" s="10">
        <v>0.16</v>
      </c>
      <c r="O860" s="10">
        <v>20</v>
      </c>
      <c r="P860" s="10">
        <v>10.4</v>
      </c>
      <c r="Q860" s="10">
        <v>0.9</v>
      </c>
      <c r="R860" s="10">
        <v>936</v>
      </c>
      <c r="S860" s="10" t="s">
        <v>305</v>
      </c>
      <c r="T860" s="10">
        <v>1.7899999999999999E-2</v>
      </c>
      <c r="U860" s="10">
        <v>8.6999999999999994E-3</v>
      </c>
      <c r="V860" s="10">
        <v>1.0921000000000001</v>
      </c>
      <c r="W860" s="10">
        <v>10.5</v>
      </c>
      <c r="Y860" s="10">
        <v>3.8300000000000001E-2</v>
      </c>
      <c r="Z860" s="10">
        <v>1.8499999999999999E-2</v>
      </c>
      <c r="AA860" s="10">
        <v>2.3835999999999999</v>
      </c>
      <c r="AB860" s="10">
        <v>10.3</v>
      </c>
      <c r="AD860" s="10">
        <v>5.11E-2</v>
      </c>
      <c r="AE860" s="10">
        <v>2.47E-2</v>
      </c>
      <c r="AF860" s="10">
        <v>3.1488999999999998</v>
      </c>
      <c r="AG860" s="10">
        <v>10.4</v>
      </c>
      <c r="AI860" s="10">
        <v>936</v>
      </c>
      <c r="AJ860" s="10" t="s">
        <v>305</v>
      </c>
      <c r="AK860" s="10">
        <v>0.18099999999999999</v>
      </c>
      <c r="AL860" s="10">
        <v>2.7E-2</v>
      </c>
      <c r="AM860" s="10">
        <v>10.0627</v>
      </c>
      <c r="AN860" s="10">
        <v>10.5</v>
      </c>
      <c r="AO860" s="10">
        <v>0.99</v>
      </c>
      <c r="AP860" s="10">
        <v>0.21690000000000001</v>
      </c>
      <c r="AQ860" s="10">
        <v>5.1900000000000002E-2</v>
      </c>
      <c r="AR860" s="10">
        <v>12.380599999999999</v>
      </c>
      <c r="AS860" s="10">
        <v>10.4</v>
      </c>
      <c r="AT860" s="10">
        <v>0.97</v>
      </c>
      <c r="AU860" s="10">
        <v>0.1386</v>
      </c>
      <c r="AV860" s="10">
        <v>3.1199999999999999E-2</v>
      </c>
      <c r="AW860" s="10">
        <v>7.8867000000000003</v>
      </c>
      <c r="AX860" s="10">
        <v>10.4</v>
      </c>
      <c r="AY860" s="10">
        <v>0.98</v>
      </c>
      <c r="AZ860" s="10">
        <v>936</v>
      </c>
      <c r="BA860" s="10" t="s">
        <v>305</v>
      </c>
      <c r="BB860" s="10">
        <v>7.46E-2</v>
      </c>
      <c r="BC860" s="10">
        <v>1.8700000000000001E-2</v>
      </c>
      <c r="BD860" s="10">
        <v>4.1524999999999999</v>
      </c>
      <c r="BE860" s="10">
        <v>10.7</v>
      </c>
      <c r="BF860" s="10">
        <v>0.97</v>
      </c>
      <c r="BG860" s="10">
        <v>0.13109999999999999</v>
      </c>
      <c r="BH860" s="10">
        <v>3.2899999999999999E-2</v>
      </c>
      <c r="BI860" s="10">
        <v>7.4305000000000003</v>
      </c>
      <c r="BJ860" s="10">
        <v>10.5</v>
      </c>
      <c r="BK860" s="10">
        <v>0.97</v>
      </c>
      <c r="BL860" s="10">
        <v>0.13880000000000001</v>
      </c>
      <c r="BM860" s="10">
        <v>3.4799999999999998E-2</v>
      </c>
      <c r="BN860" s="10">
        <v>7.7919999999999998</v>
      </c>
      <c r="BO860" s="10">
        <v>10.6</v>
      </c>
      <c r="BP860" s="10">
        <v>0.97</v>
      </c>
      <c r="BQ860" s="10">
        <v>936</v>
      </c>
      <c r="BR860" s="10" t="s">
        <v>305</v>
      </c>
      <c r="BS860" s="10">
        <v>7.3400000000000007E-2</v>
      </c>
      <c r="BT860" s="10">
        <v>1.84E-2</v>
      </c>
      <c r="BU860" s="10">
        <v>4.1589999999999998</v>
      </c>
      <c r="BV860" s="10">
        <v>10.5</v>
      </c>
      <c r="BW860" s="10">
        <v>0.97</v>
      </c>
      <c r="BX860" s="10">
        <v>5.2400000000000002E-2</v>
      </c>
      <c r="BY860" s="10">
        <v>1.3100000000000001E-2</v>
      </c>
      <c r="BZ860" s="10">
        <v>3</v>
      </c>
      <c r="CA860" s="10">
        <v>10.4</v>
      </c>
      <c r="CB860" s="10">
        <v>0.97</v>
      </c>
      <c r="CC860" s="10">
        <v>0.35060000000000002</v>
      </c>
      <c r="CD860" s="10">
        <v>8.7900000000000006E-2</v>
      </c>
      <c r="CE860" s="10">
        <v>20.062899999999999</v>
      </c>
      <c r="CF860" s="10">
        <v>10.4</v>
      </c>
      <c r="CG860" s="10">
        <v>0.97</v>
      </c>
      <c r="CH860" s="10">
        <v>936</v>
      </c>
      <c r="CI860" s="10" t="s">
        <v>305</v>
      </c>
      <c r="CJ860" s="10">
        <v>7.2599999999999998E-2</v>
      </c>
      <c r="CK860" s="10">
        <v>1.8200000000000001E-2</v>
      </c>
      <c r="CL860" s="10">
        <v>4</v>
      </c>
      <c r="CM860" s="10">
        <v>10.8</v>
      </c>
      <c r="CN860" s="10">
        <v>0.97</v>
      </c>
      <c r="CO860" s="10">
        <v>8.8999999999999996E-2</v>
      </c>
      <c r="CP860" s="10">
        <v>2.23E-2</v>
      </c>
      <c r="CQ860" s="10">
        <v>5</v>
      </c>
      <c r="CR860" s="10">
        <v>10.6</v>
      </c>
      <c r="CS860" s="10">
        <v>0.97</v>
      </c>
      <c r="CT860" s="10">
        <v>8.8999999999999996E-2</v>
      </c>
      <c r="CU860" s="10">
        <v>2.23E-2</v>
      </c>
      <c r="CV860" s="10">
        <v>5</v>
      </c>
      <c r="CW860" s="10">
        <v>10.6</v>
      </c>
      <c r="CX860" s="10">
        <v>0.97</v>
      </c>
      <c r="CY860" s="10">
        <v>972</v>
      </c>
      <c r="CZ860" s="10" t="s">
        <v>285</v>
      </c>
      <c r="DA860" s="10">
        <v>0</v>
      </c>
      <c r="DB860" s="10">
        <v>0</v>
      </c>
      <c r="DC860" s="10">
        <v>0</v>
      </c>
      <c r="DD860" s="10">
        <v>10.6</v>
      </c>
      <c r="DE860" s="10">
        <v>0</v>
      </c>
      <c r="DF860" s="10">
        <v>0</v>
      </c>
      <c r="DG860" s="10">
        <v>0</v>
      </c>
      <c r="DH860" s="10">
        <v>0</v>
      </c>
      <c r="DI860" s="10">
        <v>10.5</v>
      </c>
      <c r="DJ860" s="10">
        <v>0</v>
      </c>
      <c r="DK860" s="10">
        <v>0</v>
      </c>
      <c r="DL860" s="10">
        <v>0</v>
      </c>
      <c r="DM860" s="10">
        <v>0</v>
      </c>
      <c r="DN860" s="10">
        <v>10.5</v>
      </c>
      <c r="DO860" s="10">
        <v>0</v>
      </c>
    </row>
    <row r="861" spans="1:119" x14ac:dyDescent="0.25">
      <c r="A861" s="10">
        <v>937</v>
      </c>
      <c r="B861" s="10" t="s">
        <v>315</v>
      </c>
      <c r="C861" s="10">
        <v>0</v>
      </c>
      <c r="D861" s="10">
        <v>0</v>
      </c>
      <c r="E861" s="10">
        <v>0</v>
      </c>
      <c r="F861" s="10">
        <v>10.7</v>
      </c>
      <c r="G861" s="10">
        <v>0</v>
      </c>
      <c r="H861" s="10">
        <v>0</v>
      </c>
      <c r="I861" s="10">
        <v>0</v>
      </c>
      <c r="J861" s="10">
        <v>0</v>
      </c>
      <c r="K861" s="10">
        <v>10.5</v>
      </c>
      <c r="L861" s="10">
        <v>0</v>
      </c>
      <c r="M861" s="10">
        <v>0</v>
      </c>
      <c r="N861" s="10">
        <v>0</v>
      </c>
      <c r="O861" s="10">
        <v>0</v>
      </c>
      <c r="P861" s="10">
        <v>10.4</v>
      </c>
      <c r="Q861" s="10">
        <v>0</v>
      </c>
      <c r="R861" s="10">
        <v>937</v>
      </c>
      <c r="S861" s="10" t="s">
        <v>315</v>
      </c>
      <c r="T861" s="10">
        <v>0</v>
      </c>
      <c r="U861" s="10">
        <v>0</v>
      </c>
      <c r="V861" s="10">
        <v>0</v>
      </c>
      <c r="W861" s="10">
        <v>10.5</v>
      </c>
      <c r="Y861" s="10">
        <v>0</v>
      </c>
      <c r="Z861" s="10">
        <v>0</v>
      </c>
      <c r="AA861" s="10">
        <v>0</v>
      </c>
      <c r="AB861" s="10">
        <v>10.3</v>
      </c>
      <c r="AD861" s="10">
        <v>0</v>
      </c>
      <c r="AE861" s="10">
        <v>0</v>
      </c>
      <c r="AF861" s="10">
        <v>0</v>
      </c>
      <c r="AG861" s="10">
        <v>10.4</v>
      </c>
      <c r="AI861" s="10">
        <v>937</v>
      </c>
      <c r="AJ861" s="10" t="s">
        <v>315</v>
      </c>
      <c r="AK861" s="10">
        <v>0</v>
      </c>
      <c r="AL861" s="10">
        <v>0</v>
      </c>
      <c r="AM861" s="10">
        <v>0</v>
      </c>
      <c r="AN861" s="10">
        <v>10.5</v>
      </c>
      <c r="AO861" s="10">
        <v>0</v>
      </c>
      <c r="AP861" s="10">
        <v>0</v>
      </c>
      <c r="AQ861" s="10">
        <v>0</v>
      </c>
      <c r="AR861" s="10">
        <v>0</v>
      </c>
      <c r="AS861" s="10">
        <v>10.4</v>
      </c>
      <c r="AT861" s="10">
        <v>0</v>
      </c>
      <c r="AU861" s="10">
        <v>0</v>
      </c>
      <c r="AV861" s="10">
        <v>0</v>
      </c>
      <c r="AW861" s="10">
        <v>0</v>
      </c>
      <c r="AX861" s="10">
        <v>10.4</v>
      </c>
      <c r="AY861" s="10">
        <v>0</v>
      </c>
      <c r="AZ861" s="10">
        <v>937</v>
      </c>
      <c r="BA861" s="10" t="s">
        <v>315</v>
      </c>
      <c r="BB861" s="10">
        <v>0</v>
      </c>
      <c r="BC861" s="10">
        <v>0</v>
      </c>
      <c r="BD861" s="10">
        <v>0</v>
      </c>
      <c r="BE861" s="10">
        <v>10.7</v>
      </c>
      <c r="BF861" s="10">
        <v>0</v>
      </c>
      <c r="BG861" s="10">
        <v>0</v>
      </c>
      <c r="BH861" s="10">
        <v>0</v>
      </c>
      <c r="BI861" s="10">
        <v>0</v>
      </c>
      <c r="BJ861" s="10">
        <v>10.5</v>
      </c>
      <c r="BK861" s="10">
        <v>0</v>
      </c>
      <c r="BL861" s="10">
        <v>0</v>
      </c>
      <c r="BM861" s="10">
        <v>0</v>
      </c>
      <c r="BN861" s="10">
        <v>0</v>
      </c>
      <c r="BO861" s="10">
        <v>10.6</v>
      </c>
      <c r="BP861" s="10">
        <v>0</v>
      </c>
      <c r="BQ861" s="10">
        <v>937</v>
      </c>
      <c r="BR861" s="10" t="s">
        <v>315</v>
      </c>
      <c r="BS861" s="10">
        <v>0</v>
      </c>
      <c r="BT861" s="10">
        <v>0</v>
      </c>
      <c r="BU861" s="10">
        <v>0</v>
      </c>
      <c r="BV861" s="10">
        <v>10.5</v>
      </c>
      <c r="BW861" s="10">
        <v>0</v>
      </c>
      <c r="BX861" s="10">
        <v>0</v>
      </c>
      <c r="BY861" s="10">
        <v>0</v>
      </c>
      <c r="BZ861" s="10">
        <v>0</v>
      </c>
      <c r="CA861" s="10">
        <v>10.4</v>
      </c>
      <c r="CB861" s="10">
        <v>0</v>
      </c>
      <c r="CC861" s="10">
        <v>0</v>
      </c>
      <c r="CD861" s="10">
        <v>0</v>
      </c>
      <c r="CE861" s="10">
        <v>0</v>
      </c>
      <c r="CF861" s="10">
        <v>10.4</v>
      </c>
      <c r="CG861" s="10">
        <v>0</v>
      </c>
      <c r="CH861" s="10">
        <v>937</v>
      </c>
      <c r="CI861" s="10" t="s">
        <v>315</v>
      </c>
      <c r="CJ861" s="10">
        <v>0</v>
      </c>
      <c r="CK861" s="10">
        <v>0</v>
      </c>
      <c r="CL861" s="10">
        <v>0</v>
      </c>
      <c r="CM861" s="10">
        <v>10.8</v>
      </c>
      <c r="CN861" s="10">
        <v>0</v>
      </c>
      <c r="CO861" s="10">
        <v>0</v>
      </c>
      <c r="CP861" s="10">
        <v>0</v>
      </c>
      <c r="CQ861" s="10">
        <v>0</v>
      </c>
      <c r="CR861" s="10">
        <v>10.6</v>
      </c>
      <c r="CS861" s="10">
        <v>0</v>
      </c>
      <c r="CT861" s="10">
        <v>0</v>
      </c>
      <c r="CU861" s="10">
        <v>0</v>
      </c>
      <c r="CV861" s="10">
        <v>0</v>
      </c>
      <c r="CW861" s="10">
        <v>10.6</v>
      </c>
      <c r="CX861" s="10">
        <v>0</v>
      </c>
      <c r="CY861" s="10">
        <v>973</v>
      </c>
      <c r="CZ861" s="10" t="s">
        <v>304</v>
      </c>
      <c r="DA861" s="10">
        <v>0</v>
      </c>
      <c r="DB861" s="10">
        <v>0</v>
      </c>
      <c r="DC861" s="10">
        <v>0</v>
      </c>
      <c r="DD861" s="10">
        <v>10.6</v>
      </c>
      <c r="DE861" s="10">
        <v>0</v>
      </c>
      <c r="DF861" s="10">
        <v>0</v>
      </c>
      <c r="DG861" s="10">
        <v>0</v>
      </c>
      <c r="DH861" s="10">
        <v>0</v>
      </c>
      <c r="DI861" s="10">
        <v>10.5</v>
      </c>
      <c r="DJ861" s="10">
        <v>0</v>
      </c>
      <c r="DK861" s="10">
        <v>0</v>
      </c>
      <c r="DL861" s="10">
        <v>0</v>
      </c>
      <c r="DM861" s="10">
        <v>0</v>
      </c>
      <c r="DN861" s="10">
        <v>10.5</v>
      </c>
      <c r="DO861" s="10">
        <v>0</v>
      </c>
    </row>
    <row r="862" spans="1:119" x14ac:dyDescent="0.25">
      <c r="A862" s="10">
        <v>938</v>
      </c>
      <c r="B862" s="10" t="s">
        <v>306</v>
      </c>
      <c r="C862" s="10">
        <v>0</v>
      </c>
      <c r="D862" s="10">
        <v>0</v>
      </c>
      <c r="E862" s="10">
        <v>0</v>
      </c>
      <c r="F862" s="10">
        <v>10.7</v>
      </c>
      <c r="G862" s="10">
        <v>0</v>
      </c>
      <c r="H862" s="10">
        <v>0</v>
      </c>
      <c r="I862" s="10">
        <v>0</v>
      </c>
      <c r="J862" s="10">
        <v>0</v>
      </c>
      <c r="K862" s="10">
        <v>10.5</v>
      </c>
      <c r="L862" s="10">
        <v>0</v>
      </c>
      <c r="M862" s="10">
        <v>0</v>
      </c>
      <c r="N862" s="10">
        <v>0</v>
      </c>
      <c r="O862" s="10">
        <v>0</v>
      </c>
      <c r="P862" s="10">
        <v>10.4</v>
      </c>
      <c r="Q862" s="10">
        <v>0</v>
      </c>
      <c r="R862" s="10">
        <v>938</v>
      </c>
      <c r="S862" s="10" t="s">
        <v>306</v>
      </c>
      <c r="T862" s="10">
        <v>0</v>
      </c>
      <c r="U862" s="10">
        <v>0</v>
      </c>
      <c r="V862" s="10">
        <v>0</v>
      </c>
      <c r="W862" s="10">
        <v>10.5</v>
      </c>
      <c r="Y862" s="10">
        <v>0</v>
      </c>
      <c r="Z862" s="10">
        <v>0</v>
      </c>
      <c r="AA862" s="10">
        <v>0</v>
      </c>
      <c r="AB862" s="10">
        <v>10.3</v>
      </c>
      <c r="AD862" s="10">
        <v>0</v>
      </c>
      <c r="AE862" s="10">
        <v>0</v>
      </c>
      <c r="AF862" s="10">
        <v>0</v>
      </c>
      <c r="AG862" s="10">
        <v>10.4</v>
      </c>
      <c r="AI862" s="10">
        <v>938</v>
      </c>
      <c r="AJ862" s="10" t="s">
        <v>306</v>
      </c>
      <c r="AK862" s="10">
        <v>0</v>
      </c>
      <c r="AL862" s="10">
        <v>0</v>
      </c>
      <c r="AM862" s="10">
        <v>0</v>
      </c>
      <c r="AN862" s="10">
        <v>10.5</v>
      </c>
      <c r="AO862" s="10">
        <v>0</v>
      </c>
      <c r="AP862" s="10">
        <v>0</v>
      </c>
      <c r="AQ862" s="10">
        <v>0</v>
      </c>
      <c r="AR862" s="10">
        <v>0</v>
      </c>
      <c r="AS862" s="10">
        <v>10.4</v>
      </c>
      <c r="AT862" s="10">
        <v>0</v>
      </c>
      <c r="AU862" s="10">
        <v>0</v>
      </c>
      <c r="AV862" s="10">
        <v>0</v>
      </c>
      <c r="AW862" s="10">
        <v>0</v>
      </c>
      <c r="AX862" s="10">
        <v>10.4</v>
      </c>
      <c r="AY862" s="10">
        <v>0</v>
      </c>
      <c r="AZ862" s="10">
        <v>938</v>
      </c>
      <c r="BA862" s="10" t="s">
        <v>306</v>
      </c>
      <c r="BB862" s="10">
        <v>0</v>
      </c>
      <c r="BC862" s="10">
        <v>0</v>
      </c>
      <c r="BD862" s="10">
        <v>0</v>
      </c>
      <c r="BE862" s="10">
        <v>10.7</v>
      </c>
      <c r="BF862" s="10">
        <v>0</v>
      </c>
      <c r="BG862" s="10">
        <v>0</v>
      </c>
      <c r="BH862" s="10">
        <v>0</v>
      </c>
      <c r="BI862" s="10">
        <v>0</v>
      </c>
      <c r="BJ862" s="10">
        <v>10.5</v>
      </c>
      <c r="BK862" s="10">
        <v>0</v>
      </c>
      <c r="BL862" s="10">
        <v>0</v>
      </c>
      <c r="BM862" s="10">
        <v>0</v>
      </c>
      <c r="BN862" s="10">
        <v>0</v>
      </c>
      <c r="BO862" s="10">
        <v>10.6</v>
      </c>
      <c r="BP862" s="10">
        <v>0</v>
      </c>
      <c r="BQ862" s="10">
        <v>938</v>
      </c>
      <c r="BR862" s="10" t="s">
        <v>306</v>
      </c>
      <c r="BS862" s="10">
        <v>0</v>
      </c>
      <c r="BT862" s="10">
        <v>0</v>
      </c>
      <c r="BU862" s="10">
        <v>0</v>
      </c>
      <c r="BV862" s="10">
        <v>10.5</v>
      </c>
      <c r="BW862" s="10">
        <v>0</v>
      </c>
      <c r="BX862" s="10">
        <v>0</v>
      </c>
      <c r="BY862" s="10">
        <v>0</v>
      </c>
      <c r="BZ862" s="10">
        <v>0</v>
      </c>
      <c r="CA862" s="10">
        <v>10.4</v>
      </c>
      <c r="CB862" s="10">
        <v>0</v>
      </c>
      <c r="CC862" s="10">
        <v>0</v>
      </c>
      <c r="CD862" s="10">
        <v>0</v>
      </c>
      <c r="CE862" s="10">
        <v>0</v>
      </c>
      <c r="CF862" s="10">
        <v>10.4</v>
      </c>
      <c r="CG862" s="10">
        <v>0</v>
      </c>
      <c r="CH862" s="10">
        <v>938</v>
      </c>
      <c r="CI862" s="10" t="s">
        <v>306</v>
      </c>
      <c r="CJ862" s="10">
        <v>0</v>
      </c>
      <c r="CK862" s="10">
        <v>0</v>
      </c>
      <c r="CL862" s="10">
        <v>0</v>
      </c>
      <c r="CM862" s="10">
        <v>10.8</v>
      </c>
      <c r="CN862" s="10">
        <v>0</v>
      </c>
      <c r="CO862" s="10">
        <v>0</v>
      </c>
      <c r="CP862" s="10">
        <v>0</v>
      </c>
      <c r="CQ862" s="10">
        <v>0</v>
      </c>
      <c r="CR862" s="10">
        <v>10.6</v>
      </c>
      <c r="CS862" s="10">
        <v>0</v>
      </c>
      <c r="CT862" s="10">
        <v>0</v>
      </c>
      <c r="CU862" s="10">
        <v>0</v>
      </c>
      <c r="CV862" s="10">
        <v>0</v>
      </c>
      <c r="CW862" s="10">
        <v>10.6</v>
      </c>
      <c r="CX862" s="10">
        <v>0</v>
      </c>
      <c r="CY862" s="10">
        <v>974</v>
      </c>
      <c r="CZ862" s="10" t="s">
        <v>315</v>
      </c>
      <c r="DA862" s="10">
        <v>1.7299999999999999E-2</v>
      </c>
      <c r="DB862" s="10">
        <v>6.3E-3</v>
      </c>
      <c r="DC862" s="10">
        <v>1</v>
      </c>
      <c r="DD862" s="10">
        <v>10.6</v>
      </c>
      <c r="DE862" s="10">
        <v>0.94</v>
      </c>
      <c r="DF862" s="10">
        <v>1.7100000000000001E-2</v>
      </c>
      <c r="DG862" s="10">
        <v>6.1999999999999998E-3</v>
      </c>
      <c r="DH862" s="10">
        <v>1</v>
      </c>
      <c r="DI862" s="10">
        <v>10.5</v>
      </c>
      <c r="DJ862" s="10">
        <v>0.94</v>
      </c>
      <c r="DK862" s="10">
        <v>1.7100000000000001E-2</v>
      </c>
      <c r="DL862" s="10">
        <v>6.1999999999999998E-3</v>
      </c>
      <c r="DM862" s="10">
        <v>1</v>
      </c>
      <c r="DN862" s="10">
        <v>10.5</v>
      </c>
      <c r="DO862" s="10">
        <v>0.94</v>
      </c>
    </row>
    <row r="863" spans="1:119" x14ac:dyDescent="0.25">
      <c r="A863" s="10">
        <v>939</v>
      </c>
      <c r="B863" s="10" t="s">
        <v>307</v>
      </c>
      <c r="C863" s="10">
        <v>0</v>
      </c>
      <c r="D863" s="10">
        <v>0</v>
      </c>
      <c r="E863" s="10">
        <v>0</v>
      </c>
      <c r="F863" s="10">
        <v>10.7</v>
      </c>
      <c r="G863" s="10">
        <v>0</v>
      </c>
      <c r="H863" s="10">
        <v>0</v>
      </c>
      <c r="I863" s="10">
        <v>0</v>
      </c>
      <c r="J863" s="10">
        <v>0</v>
      </c>
      <c r="K863" s="10">
        <v>10.5</v>
      </c>
      <c r="L863" s="10">
        <v>0</v>
      </c>
      <c r="M863" s="10">
        <v>0</v>
      </c>
      <c r="N863" s="10">
        <v>0</v>
      </c>
      <c r="O863" s="10">
        <v>0</v>
      </c>
      <c r="P863" s="10">
        <v>10.4</v>
      </c>
      <c r="Q863" s="10">
        <v>0</v>
      </c>
      <c r="R863" s="10">
        <v>939</v>
      </c>
      <c r="S863" s="10" t="s">
        <v>307</v>
      </c>
      <c r="T863" s="10">
        <v>0</v>
      </c>
      <c r="U863" s="10">
        <v>0</v>
      </c>
      <c r="V863" s="10">
        <v>0</v>
      </c>
      <c r="W863" s="10">
        <v>10.5</v>
      </c>
      <c r="Y863" s="10">
        <v>0</v>
      </c>
      <c r="Z863" s="10">
        <v>0</v>
      </c>
      <c r="AA863" s="10">
        <v>0</v>
      </c>
      <c r="AB863" s="10">
        <v>10.3</v>
      </c>
      <c r="AD863" s="10">
        <v>0</v>
      </c>
      <c r="AE863" s="10">
        <v>0</v>
      </c>
      <c r="AF863" s="10">
        <v>0</v>
      </c>
      <c r="AG863" s="10">
        <v>10.4</v>
      </c>
      <c r="AI863" s="10">
        <v>939</v>
      </c>
      <c r="AJ863" s="10" t="s">
        <v>307</v>
      </c>
      <c r="AK863" s="10">
        <v>0</v>
      </c>
      <c r="AL863" s="10">
        <v>0</v>
      </c>
      <c r="AM863" s="10">
        <v>0</v>
      </c>
      <c r="AN863" s="10">
        <v>10.5</v>
      </c>
      <c r="AO863" s="10">
        <v>0</v>
      </c>
      <c r="AP863" s="10">
        <v>0</v>
      </c>
      <c r="AQ863" s="10">
        <v>0</v>
      </c>
      <c r="AR863" s="10">
        <v>0</v>
      </c>
      <c r="AS863" s="10">
        <v>10.4</v>
      </c>
      <c r="AT863" s="10">
        <v>0</v>
      </c>
      <c r="AU863" s="10">
        <v>0</v>
      </c>
      <c r="AV863" s="10">
        <v>0</v>
      </c>
      <c r="AW863" s="10">
        <v>0</v>
      </c>
      <c r="AX863" s="10">
        <v>10.4</v>
      </c>
      <c r="AY863" s="10">
        <v>0</v>
      </c>
      <c r="AZ863" s="10">
        <v>939</v>
      </c>
      <c r="BA863" s="10" t="s">
        <v>307</v>
      </c>
      <c r="BB863" s="10">
        <v>0</v>
      </c>
      <c r="BC863" s="10">
        <v>0</v>
      </c>
      <c r="BD863" s="10">
        <v>0</v>
      </c>
      <c r="BE863" s="10">
        <v>10.7</v>
      </c>
      <c r="BF863" s="10">
        <v>0</v>
      </c>
      <c r="BG863" s="10">
        <v>0</v>
      </c>
      <c r="BH863" s="10">
        <v>0</v>
      </c>
      <c r="BI863" s="10">
        <v>0</v>
      </c>
      <c r="BJ863" s="10">
        <v>10.5</v>
      </c>
      <c r="BK863" s="10">
        <v>0</v>
      </c>
      <c r="BL863" s="10">
        <v>0</v>
      </c>
      <c r="BM863" s="10">
        <v>0</v>
      </c>
      <c r="BN863" s="10">
        <v>0</v>
      </c>
      <c r="BO863" s="10">
        <v>10.6</v>
      </c>
      <c r="BP863" s="10">
        <v>0</v>
      </c>
      <c r="BQ863" s="10">
        <v>939</v>
      </c>
      <c r="BR863" s="10" t="s">
        <v>307</v>
      </c>
      <c r="BS863" s="10">
        <v>0</v>
      </c>
      <c r="BT863" s="10">
        <v>0</v>
      </c>
      <c r="BU863" s="10">
        <v>0</v>
      </c>
      <c r="BV863" s="10">
        <v>10.5</v>
      </c>
      <c r="BW863" s="10">
        <v>0</v>
      </c>
      <c r="BX863" s="10">
        <v>0</v>
      </c>
      <c r="BY863" s="10">
        <v>0</v>
      </c>
      <c r="BZ863" s="10">
        <v>0</v>
      </c>
      <c r="CA863" s="10">
        <v>10.4</v>
      </c>
      <c r="CB863" s="10">
        <v>0</v>
      </c>
      <c r="CC863" s="10">
        <v>0</v>
      </c>
      <c r="CD863" s="10">
        <v>0</v>
      </c>
      <c r="CE863" s="10">
        <v>0</v>
      </c>
      <c r="CF863" s="10">
        <v>10.4</v>
      </c>
      <c r="CG863" s="10">
        <v>0</v>
      </c>
      <c r="CH863" s="10">
        <v>939</v>
      </c>
      <c r="CI863" s="10" t="s">
        <v>307</v>
      </c>
      <c r="CJ863" s="10">
        <v>0</v>
      </c>
      <c r="CK863" s="10">
        <v>0</v>
      </c>
      <c r="CL863" s="10">
        <v>0</v>
      </c>
      <c r="CM863" s="10">
        <v>10.8</v>
      </c>
      <c r="CN863" s="10">
        <v>0</v>
      </c>
      <c r="CO863" s="10">
        <v>0</v>
      </c>
      <c r="CP863" s="10">
        <v>0</v>
      </c>
      <c r="CQ863" s="10">
        <v>0</v>
      </c>
      <c r="CR863" s="10">
        <v>10.6</v>
      </c>
      <c r="CS863" s="10">
        <v>0</v>
      </c>
      <c r="CT863" s="10">
        <v>0</v>
      </c>
      <c r="CU863" s="10">
        <v>0</v>
      </c>
      <c r="CV863" s="10">
        <v>0</v>
      </c>
      <c r="CW863" s="10">
        <v>10.6</v>
      </c>
      <c r="CX863" s="10">
        <v>0</v>
      </c>
      <c r="CY863" s="10">
        <v>975</v>
      </c>
      <c r="CZ863" s="10" t="s">
        <v>289</v>
      </c>
      <c r="DA863" s="10">
        <v>0</v>
      </c>
      <c r="DB863" s="10">
        <v>0</v>
      </c>
      <c r="DC863" s="10">
        <v>0</v>
      </c>
      <c r="DD863" s="10">
        <v>10.6</v>
      </c>
      <c r="DE863" s="10">
        <v>0</v>
      </c>
      <c r="DF863" s="10">
        <v>0</v>
      </c>
      <c r="DG863" s="10">
        <v>0</v>
      </c>
      <c r="DH863" s="10">
        <v>0</v>
      </c>
      <c r="DI863" s="10">
        <v>10.5</v>
      </c>
      <c r="DJ863" s="10">
        <v>0</v>
      </c>
      <c r="DK863" s="10">
        <v>0</v>
      </c>
      <c r="DL863" s="10">
        <v>0</v>
      </c>
      <c r="DM863" s="10">
        <v>0</v>
      </c>
      <c r="DN863" s="10">
        <v>10.5</v>
      </c>
      <c r="DO863" s="10">
        <v>0</v>
      </c>
    </row>
    <row r="864" spans="1:119" x14ac:dyDescent="0.25">
      <c r="A864" s="10">
        <v>940</v>
      </c>
      <c r="B864" s="10" t="s">
        <v>294</v>
      </c>
      <c r="C864" s="10">
        <v>7.0000000000000007E-2</v>
      </c>
      <c r="D864" s="10">
        <v>0.02</v>
      </c>
      <c r="E864" s="10">
        <v>3.88</v>
      </c>
      <c r="F864" s="10">
        <v>10.7</v>
      </c>
      <c r="G864" s="10">
        <v>0.94</v>
      </c>
      <c r="H864" s="10">
        <v>0.08</v>
      </c>
      <c r="I864" s="10">
        <v>0.03</v>
      </c>
      <c r="J864" s="10">
        <v>4.75</v>
      </c>
      <c r="K864" s="10">
        <v>10.5</v>
      </c>
      <c r="L864" s="10">
        <v>0.94</v>
      </c>
      <c r="M864" s="10">
        <v>0.1</v>
      </c>
      <c r="N864" s="10">
        <v>0.04</v>
      </c>
      <c r="O864" s="10">
        <v>6</v>
      </c>
      <c r="P864" s="10">
        <v>10.4</v>
      </c>
      <c r="Q864" s="10">
        <v>0.94</v>
      </c>
      <c r="R864" s="10">
        <v>940</v>
      </c>
      <c r="S864" s="10" t="s">
        <v>294</v>
      </c>
      <c r="T864" s="10">
        <v>5.6000000000000001E-2</v>
      </c>
      <c r="U864" s="10">
        <v>2.0299999999999999E-2</v>
      </c>
      <c r="V864" s="10">
        <v>3.2763</v>
      </c>
      <c r="W864" s="10">
        <v>10.5</v>
      </c>
      <c r="Y864" s="10">
        <v>0.1399</v>
      </c>
      <c r="Z864" s="10">
        <v>5.0799999999999998E-2</v>
      </c>
      <c r="AA864" s="10">
        <v>8.3427000000000007</v>
      </c>
      <c r="AB864" s="10">
        <v>10.3</v>
      </c>
      <c r="AD864" s="10">
        <v>0.08</v>
      </c>
      <c r="AE864" s="10">
        <v>2.9000000000000001E-2</v>
      </c>
      <c r="AF864" s="10">
        <v>4.7233999999999998</v>
      </c>
      <c r="AG864" s="10">
        <v>10.4</v>
      </c>
      <c r="AI864" s="10">
        <v>940</v>
      </c>
      <c r="AJ864" s="10" t="s">
        <v>294</v>
      </c>
      <c r="AK864" s="10">
        <v>8.4900000000000003E-2</v>
      </c>
      <c r="AL864" s="10">
        <v>2.3E-2</v>
      </c>
      <c r="AM864" s="10">
        <v>4.8371000000000004</v>
      </c>
      <c r="AN864" s="10">
        <v>10.5</v>
      </c>
      <c r="AO864" s="10">
        <v>0.97</v>
      </c>
      <c r="AP864" s="10">
        <v>0.19719999999999999</v>
      </c>
      <c r="AQ864" s="10">
        <v>4.7100000000000003E-2</v>
      </c>
      <c r="AR864" s="10">
        <v>11.2559</v>
      </c>
      <c r="AS864" s="10">
        <v>10.4</v>
      </c>
      <c r="AT864" s="10">
        <v>0.97</v>
      </c>
      <c r="AU864" s="10">
        <v>0.13550000000000001</v>
      </c>
      <c r="AV864" s="10">
        <v>3.4700000000000002E-2</v>
      </c>
      <c r="AW864" s="10">
        <v>7.7647000000000004</v>
      </c>
      <c r="AX864" s="10">
        <v>10.4</v>
      </c>
      <c r="AY864" s="10">
        <v>0.97</v>
      </c>
      <c r="AZ864" s="10">
        <v>940</v>
      </c>
      <c r="BA864" s="10" t="s">
        <v>294</v>
      </c>
      <c r="BB864" s="10">
        <v>5.2499999999999998E-2</v>
      </c>
      <c r="BC864" s="10">
        <v>2.3900000000000001E-2</v>
      </c>
      <c r="BD864" s="10">
        <v>3.1143999999999998</v>
      </c>
      <c r="BE864" s="10">
        <v>10.7</v>
      </c>
      <c r="BF864" s="10">
        <v>0.91</v>
      </c>
      <c r="BG864" s="10">
        <v>9.9500000000000005E-2</v>
      </c>
      <c r="BH864" s="10">
        <v>4.24E-2</v>
      </c>
      <c r="BI864" s="10">
        <v>5.9443999999999999</v>
      </c>
      <c r="BJ864" s="10">
        <v>10.5</v>
      </c>
      <c r="BK864" s="10">
        <v>0.92</v>
      </c>
      <c r="BL864" s="10">
        <v>7.8100000000000003E-2</v>
      </c>
      <c r="BM864" s="10">
        <v>3.56E-2</v>
      </c>
      <c r="BN864" s="10">
        <v>4.6752000000000002</v>
      </c>
      <c r="BO864" s="10">
        <v>10.6</v>
      </c>
      <c r="BP864" s="10">
        <v>0.91</v>
      </c>
      <c r="BQ864" s="10">
        <v>940</v>
      </c>
      <c r="BR864" s="10" t="s">
        <v>294</v>
      </c>
      <c r="BS864" s="10">
        <v>6.88E-2</v>
      </c>
      <c r="BT864" s="10">
        <v>3.1399999999999997E-2</v>
      </c>
      <c r="BU864" s="10">
        <v>4.1589999999999998</v>
      </c>
      <c r="BV864" s="10">
        <v>10.5</v>
      </c>
      <c r="BW864" s="10">
        <v>0.91</v>
      </c>
      <c r="BX864" s="10">
        <v>4.9700000000000001E-2</v>
      </c>
      <c r="BY864" s="10">
        <v>2.12E-2</v>
      </c>
      <c r="BZ864" s="10">
        <v>3</v>
      </c>
      <c r="CA864" s="10">
        <v>10.4</v>
      </c>
      <c r="CB864" s="10">
        <v>0.92</v>
      </c>
      <c r="CC864" s="10">
        <v>0.10390000000000001</v>
      </c>
      <c r="CD864" s="10">
        <v>4.7300000000000002E-2</v>
      </c>
      <c r="CE864" s="10">
        <v>6.3356000000000003</v>
      </c>
      <c r="CF864" s="10">
        <v>10.4</v>
      </c>
      <c r="CG864" s="10">
        <v>0.91</v>
      </c>
      <c r="CH864" s="10">
        <v>940</v>
      </c>
      <c r="CI864" s="10" t="s">
        <v>294</v>
      </c>
      <c r="CJ864" s="10">
        <v>6.8099999999999994E-2</v>
      </c>
      <c r="CK864" s="10">
        <v>3.1E-2</v>
      </c>
      <c r="CL864" s="10">
        <v>4</v>
      </c>
      <c r="CM864" s="10">
        <v>10.8</v>
      </c>
      <c r="CN864" s="10">
        <v>0.91</v>
      </c>
      <c r="CO864" s="10">
        <v>8.4500000000000006E-2</v>
      </c>
      <c r="CP864" s="10">
        <v>3.5999999999999997E-2</v>
      </c>
      <c r="CQ864" s="10">
        <v>5</v>
      </c>
      <c r="CR864" s="10">
        <v>10.6</v>
      </c>
      <c r="CS864" s="10">
        <v>0.92</v>
      </c>
      <c r="CT864" s="10">
        <v>8.3500000000000005E-2</v>
      </c>
      <c r="CU864" s="10">
        <v>3.8100000000000002E-2</v>
      </c>
      <c r="CV864" s="10">
        <v>5</v>
      </c>
      <c r="CW864" s="10">
        <v>10.6</v>
      </c>
      <c r="CX864" s="10">
        <v>0.91</v>
      </c>
      <c r="CY864" s="10">
        <v>976</v>
      </c>
      <c r="CZ864" s="10" t="s">
        <v>292</v>
      </c>
      <c r="DA864" s="10">
        <v>0</v>
      </c>
      <c r="DB864" s="10">
        <v>0</v>
      </c>
      <c r="DC864" s="10">
        <v>0</v>
      </c>
      <c r="DD864" s="10">
        <v>10.6</v>
      </c>
      <c r="DE864" s="10">
        <v>0</v>
      </c>
      <c r="DF864" s="10">
        <v>0</v>
      </c>
      <c r="DG864" s="10">
        <v>0</v>
      </c>
      <c r="DH864" s="10">
        <v>0</v>
      </c>
      <c r="DI864" s="10">
        <v>10.5</v>
      </c>
      <c r="DJ864" s="10">
        <v>0</v>
      </c>
      <c r="DK864" s="10">
        <v>0</v>
      </c>
      <c r="DL864" s="10">
        <v>0</v>
      </c>
      <c r="DM864" s="10">
        <v>0</v>
      </c>
      <c r="DN864" s="10">
        <v>10.5</v>
      </c>
      <c r="DO864" s="10">
        <v>0</v>
      </c>
    </row>
    <row r="865" spans="1:119" x14ac:dyDescent="0.25">
      <c r="A865" s="10">
        <v>941</v>
      </c>
      <c r="B865" s="10" t="s">
        <v>157</v>
      </c>
      <c r="C865" s="10">
        <v>-0.18</v>
      </c>
      <c r="D865" s="10">
        <v>-0.13</v>
      </c>
      <c r="E865" s="10">
        <v>3.47</v>
      </c>
      <c r="F865" s="10">
        <v>37.54</v>
      </c>
      <c r="G865" s="10">
        <v>0.80200000000000005</v>
      </c>
      <c r="H865" s="10">
        <v>-0.27</v>
      </c>
      <c r="I865" s="10">
        <v>-0.16</v>
      </c>
      <c r="J865" s="10">
        <v>4.93</v>
      </c>
      <c r="K865" s="10">
        <v>36.94</v>
      </c>
      <c r="L865" s="10">
        <v>0.85699999999999998</v>
      </c>
      <c r="M865" s="10">
        <v>-0.34</v>
      </c>
      <c r="N865" s="10">
        <v>-0.13</v>
      </c>
      <c r="O865" s="10">
        <v>5.7</v>
      </c>
      <c r="P865" s="10">
        <v>36.71</v>
      </c>
      <c r="Q865" s="10">
        <v>0.93200000000000005</v>
      </c>
      <c r="R865" s="10">
        <v>941</v>
      </c>
      <c r="S865" s="10" t="s">
        <v>157</v>
      </c>
      <c r="T865" s="10">
        <v>0.2</v>
      </c>
      <c r="U865" s="10">
        <v>0.18</v>
      </c>
      <c r="V865" s="10">
        <v>4.2122849594110789</v>
      </c>
      <c r="W865" s="10">
        <v>36.880000000000003</v>
      </c>
      <c r="Y865" s="10">
        <v>0.2</v>
      </c>
      <c r="Z865" s="10">
        <v>0.14000000000000001</v>
      </c>
      <c r="AA865" s="10">
        <v>3.838484842386706</v>
      </c>
      <c r="AB865" s="10">
        <v>36.72</v>
      </c>
      <c r="AD865" s="10">
        <v>0.2</v>
      </c>
      <c r="AE865" s="10">
        <v>0.14000000000000001</v>
      </c>
      <c r="AF865" s="10">
        <v>3.8861087238058949</v>
      </c>
      <c r="AG865" s="10">
        <v>36.270000000000003</v>
      </c>
      <c r="AI865" s="10">
        <v>941</v>
      </c>
      <c r="AJ865" s="10" t="s">
        <v>157</v>
      </c>
      <c r="AK865" s="10">
        <v>-0.5338513270038735</v>
      </c>
      <c r="AL865" s="10">
        <v>-0.22119970542132955</v>
      </c>
      <c r="AM865" s="10">
        <v>-8.9903413374329411</v>
      </c>
      <c r="AN865" s="10">
        <v>37.109804490031081</v>
      </c>
      <c r="AO865" s="10">
        <v>0.92383593651650586</v>
      </c>
      <c r="AP865" s="10">
        <v>-0.57319020884710947</v>
      </c>
      <c r="AQ865" s="10">
        <v>-0.23358675036246573</v>
      </c>
      <c r="AR865" s="10">
        <v>-9.784987320253336</v>
      </c>
      <c r="AS865" s="10">
        <v>36.520837469069754</v>
      </c>
      <c r="AT865" s="10">
        <v>0.92605576722960825</v>
      </c>
      <c r="AU865" s="10">
        <v>-0.55640169996693212</v>
      </c>
      <c r="AV865" s="10">
        <v>-0.23988748518413236</v>
      </c>
      <c r="AW865" s="10">
        <v>-9.5767873090040148</v>
      </c>
      <c r="AX865" s="10">
        <v>36.528243703975598</v>
      </c>
      <c r="AY865" s="10">
        <v>0.91828858755639298</v>
      </c>
      <c r="AZ865" s="10">
        <v>941</v>
      </c>
      <c r="BA865" s="10" t="s">
        <v>157</v>
      </c>
      <c r="BB865" s="10">
        <v>-0.20676718355084914</v>
      </c>
      <c r="BC865" s="10">
        <v>-0.19351573545382289</v>
      </c>
      <c r="BD865" s="10">
        <v>-4.4226248661039884</v>
      </c>
      <c r="BE865" s="10">
        <v>36.96997720231969</v>
      </c>
      <c r="BF865" s="10">
        <v>0.73011571886340565</v>
      </c>
      <c r="BG865" s="10">
        <v>-0.28534728529475356</v>
      </c>
      <c r="BH865" s="10">
        <v>-0.22106594407351998</v>
      </c>
      <c r="BI865" s="10">
        <v>-5.7448032489581111</v>
      </c>
      <c r="BJ865" s="10">
        <v>36.276479185277474</v>
      </c>
      <c r="BK865" s="10">
        <v>0.79051993907124329</v>
      </c>
      <c r="BL865" s="10">
        <v>-0.23662372308036383</v>
      </c>
      <c r="BM865" s="10">
        <v>-0.20782341089439199</v>
      </c>
      <c r="BN865" s="10">
        <v>-5.0011633610284472</v>
      </c>
      <c r="BO865" s="10">
        <v>36.356607662287992</v>
      </c>
      <c r="BP865" s="10">
        <v>0.75135167956257709</v>
      </c>
      <c r="BQ865" s="10">
        <v>941</v>
      </c>
      <c r="BR865" s="10" t="s">
        <v>157</v>
      </c>
      <c r="BS865" s="10">
        <v>-0.17799999999999999</v>
      </c>
      <c r="BT865" s="10">
        <v>-0.185</v>
      </c>
      <c r="BU865" s="10">
        <v>-4.0143455522374891</v>
      </c>
      <c r="BV865" s="10">
        <v>36.923000000000002</v>
      </c>
      <c r="BW865" s="10">
        <v>0.69334221109599126</v>
      </c>
      <c r="BX865" s="10">
        <v>-0.28499999999999998</v>
      </c>
      <c r="BY865" s="10">
        <v>-0.19600000000000001</v>
      </c>
      <c r="BZ865" s="10">
        <v>-5.5320260740262839</v>
      </c>
      <c r="CA865" s="10">
        <v>36.098999999999997</v>
      </c>
      <c r="CB865" s="10">
        <v>0.82395755996980136</v>
      </c>
      <c r="CC865" s="10">
        <v>-0.26700000000000002</v>
      </c>
      <c r="CD865" s="10">
        <v>-0.19500000000000001</v>
      </c>
      <c r="CE865" s="10">
        <v>-5.2606349932565593</v>
      </c>
      <c r="CF865" s="10">
        <v>36.286000000000001</v>
      </c>
      <c r="CG865" s="10">
        <v>0.80755733888704018</v>
      </c>
      <c r="CH865" s="10">
        <v>941</v>
      </c>
      <c r="CI865" s="10" t="s">
        <v>157</v>
      </c>
      <c r="CJ865" s="10">
        <v>-0.13900000000000001</v>
      </c>
      <c r="CK865" s="10">
        <v>-0.108</v>
      </c>
      <c r="CL865" s="10">
        <v>-2.7546799691522632</v>
      </c>
      <c r="CM865" s="10">
        <v>36.893000000000001</v>
      </c>
      <c r="CN865" s="10">
        <v>0.78965801901437471</v>
      </c>
      <c r="CO865" s="10">
        <v>-0.17399999999999999</v>
      </c>
      <c r="CP865" s="10">
        <v>-0.11</v>
      </c>
      <c r="CQ865" s="10">
        <v>-3.2902398974488358</v>
      </c>
      <c r="CR865" s="10">
        <v>36.122</v>
      </c>
      <c r="CS865" s="10">
        <v>0.84525795806324522</v>
      </c>
      <c r="CT865" s="10">
        <v>-0.21</v>
      </c>
      <c r="CU865" s="10">
        <v>-0.11899999999999999</v>
      </c>
      <c r="CV865" s="10">
        <v>-3.8139209083070607</v>
      </c>
      <c r="CW865" s="10">
        <v>36.539000000000001</v>
      </c>
      <c r="CX865" s="10">
        <v>0.87002218584861235</v>
      </c>
      <c r="CY865" s="10">
        <v>977</v>
      </c>
      <c r="CZ865" s="10" t="s">
        <v>293</v>
      </c>
      <c r="DA865" s="10">
        <v>0.1603</v>
      </c>
      <c r="DB865" s="10">
        <v>4.02E-2</v>
      </c>
      <c r="DC865" s="10">
        <v>9</v>
      </c>
      <c r="DD865" s="10">
        <v>10.6</v>
      </c>
      <c r="DE865" s="10">
        <v>0.97</v>
      </c>
      <c r="DF865" s="10">
        <v>0.2646</v>
      </c>
      <c r="DG865" s="10">
        <v>6.6299999999999998E-2</v>
      </c>
      <c r="DH865" s="10">
        <v>15</v>
      </c>
      <c r="DI865" s="10">
        <v>10.5</v>
      </c>
      <c r="DJ865" s="10">
        <v>0.97</v>
      </c>
      <c r="DK865" s="10">
        <v>0.2823</v>
      </c>
      <c r="DL865" s="10">
        <v>7.0699999999999999E-2</v>
      </c>
      <c r="DM865" s="10">
        <v>16</v>
      </c>
      <c r="DN865" s="10">
        <v>10.5</v>
      </c>
      <c r="DO865" s="10">
        <v>0.97</v>
      </c>
    </row>
    <row r="866" spans="1:119" x14ac:dyDescent="0.25">
      <c r="A866" s="10">
        <v>942</v>
      </c>
      <c r="B866" s="10" t="s">
        <v>158</v>
      </c>
      <c r="C866" s="10">
        <v>0.08</v>
      </c>
      <c r="D866" s="10">
        <v>0.05</v>
      </c>
      <c r="E866" s="10">
        <v>1.4</v>
      </c>
      <c r="F866" s="10">
        <v>37.54</v>
      </c>
      <c r="G866" s="10">
        <v>0.83399999999999996</v>
      </c>
      <c r="H866" s="10">
        <v>0.12</v>
      </c>
      <c r="I866" s="10">
        <v>0.06</v>
      </c>
      <c r="J866" s="10">
        <v>2.0299999999999998</v>
      </c>
      <c r="K866" s="10">
        <v>36.94</v>
      </c>
      <c r="L866" s="10">
        <v>0.89</v>
      </c>
      <c r="M866" s="10">
        <v>0.16</v>
      </c>
      <c r="N866" s="10">
        <v>0.05</v>
      </c>
      <c r="O866" s="10">
        <v>2.61</v>
      </c>
      <c r="P866" s="10">
        <v>36.71</v>
      </c>
      <c r="Q866" s="10">
        <v>0.94899999999999995</v>
      </c>
      <c r="R866" s="10">
        <v>942</v>
      </c>
      <c r="S866" s="10" t="s">
        <v>158</v>
      </c>
      <c r="T866" s="10">
        <v>-0.11</v>
      </c>
      <c r="U866" s="10">
        <v>-0.13</v>
      </c>
      <c r="V866" s="10">
        <v>-2.665922126491798</v>
      </c>
      <c r="W866" s="10">
        <v>36.880000000000003</v>
      </c>
      <c r="Y866" s="10">
        <v>-0.1</v>
      </c>
      <c r="Z866" s="10">
        <v>-0.11</v>
      </c>
      <c r="AA866" s="10">
        <v>-2.337398908784265</v>
      </c>
      <c r="AB866" s="10">
        <v>36.72</v>
      </c>
      <c r="AD866" s="10">
        <v>-0.1</v>
      </c>
      <c r="AE866" s="10">
        <v>-0.1</v>
      </c>
      <c r="AF866" s="10">
        <v>-2.2511623405782357</v>
      </c>
      <c r="AG866" s="10">
        <v>36.270000000000003</v>
      </c>
      <c r="AI866" s="10">
        <v>942</v>
      </c>
      <c r="AJ866" s="10" t="s">
        <v>158</v>
      </c>
      <c r="AK866" s="10">
        <v>0.17087032972636429</v>
      </c>
      <c r="AL866" s="10">
        <v>8.0720912619223206E-2</v>
      </c>
      <c r="AM866" s="10">
        <v>2.9400928623938443</v>
      </c>
      <c r="AN866" s="10">
        <v>37.109804490031081</v>
      </c>
      <c r="AO866" s="10">
        <v>0.90418295560098827</v>
      </c>
      <c r="AP866" s="10">
        <v>0.18441455820088123</v>
      </c>
      <c r="AQ866" s="10">
        <v>8.306637164422713E-2</v>
      </c>
      <c r="AR866" s="10">
        <v>3.1974720492684185</v>
      </c>
      <c r="AS866" s="10">
        <v>36.520837469069754</v>
      </c>
      <c r="AT866" s="10">
        <v>0.91177376209905792</v>
      </c>
      <c r="AU866" s="10">
        <v>0.19203040610940653</v>
      </c>
      <c r="AV866" s="10">
        <v>8.5117086102080908E-2</v>
      </c>
      <c r="AW866" s="10">
        <v>3.3199478543011725</v>
      </c>
      <c r="AX866" s="10">
        <v>36.528243703975598</v>
      </c>
      <c r="AY866" s="10">
        <v>0.91421705515913554</v>
      </c>
      <c r="AZ866" s="10">
        <v>942</v>
      </c>
      <c r="BA866" s="10" t="s">
        <v>158</v>
      </c>
      <c r="BB866" s="10">
        <v>6.524054090834347E-2</v>
      </c>
      <c r="BC866" s="10">
        <v>0.11851461406998044</v>
      </c>
      <c r="BD866" s="10">
        <v>2.1127103642597511</v>
      </c>
      <c r="BE866" s="10">
        <v>36.96997720231969</v>
      </c>
      <c r="BF866" s="10">
        <v>0.48224505181897193</v>
      </c>
      <c r="BG866" s="10">
        <v>9.1613879799588779E-2</v>
      </c>
      <c r="BH866" s="10">
        <v>0.12554852601254848</v>
      </c>
      <c r="BI866" s="10">
        <v>2.4735607229483723</v>
      </c>
      <c r="BJ866" s="10">
        <v>36.276479185277474</v>
      </c>
      <c r="BK866" s="10">
        <v>0.5894581029844842</v>
      </c>
      <c r="BL866" s="10">
        <v>7.6961347777041625E-2</v>
      </c>
      <c r="BM866" s="10">
        <v>0.1217715975982904</v>
      </c>
      <c r="BN866" s="10">
        <v>2.2875964655512893</v>
      </c>
      <c r="BO866" s="10">
        <v>36.356607662287992</v>
      </c>
      <c r="BP866" s="10">
        <v>0.53425582602665167</v>
      </c>
      <c r="BQ866" s="10">
        <v>942</v>
      </c>
      <c r="BR866" s="10" t="s">
        <v>158</v>
      </c>
      <c r="BS866" s="10">
        <v>8.2000000000000003E-2</v>
      </c>
      <c r="BT866" s="10">
        <v>0.125</v>
      </c>
      <c r="BU866" s="10">
        <v>2.3376066825124271</v>
      </c>
      <c r="BV866" s="10">
        <v>36.923000000000002</v>
      </c>
      <c r="BW866" s="10">
        <v>0.54851032197602467</v>
      </c>
      <c r="BX866" s="10">
        <v>0.11700000000000001</v>
      </c>
      <c r="BY866" s="10">
        <v>0.128</v>
      </c>
      <c r="BZ866" s="10">
        <v>2.773528151546893</v>
      </c>
      <c r="CA866" s="10">
        <v>36.098999999999997</v>
      </c>
      <c r="CB866" s="10">
        <v>0.67467945369973403</v>
      </c>
      <c r="CC866" s="10">
        <v>8.1000000000000003E-2</v>
      </c>
      <c r="CD866" s="10">
        <v>0.122</v>
      </c>
      <c r="CE866" s="10">
        <v>2.3300395977914152</v>
      </c>
      <c r="CF866" s="10">
        <v>36.286000000000001</v>
      </c>
      <c r="CG866" s="10">
        <v>0.55312335136742508</v>
      </c>
      <c r="CH866" s="10">
        <v>942</v>
      </c>
      <c r="CI866" s="10" t="s">
        <v>158</v>
      </c>
      <c r="CJ866" s="10">
        <v>6.0999999999999999E-2</v>
      </c>
      <c r="CK866" s="10">
        <v>5.1999999999999998E-2</v>
      </c>
      <c r="CL866" s="10">
        <v>1.2543882197087812</v>
      </c>
      <c r="CM866" s="10">
        <v>36.893000000000001</v>
      </c>
      <c r="CN866" s="10">
        <v>0.76101509109320253</v>
      </c>
      <c r="CO866" s="10">
        <v>6.0999999999999999E-2</v>
      </c>
      <c r="CP866" s="10">
        <v>0.05</v>
      </c>
      <c r="CQ866" s="10">
        <v>1.2606591636470528</v>
      </c>
      <c r="CR866" s="10">
        <v>36.122</v>
      </c>
      <c r="CS866" s="10">
        <v>0.7733921049602126</v>
      </c>
      <c r="CT866" s="10">
        <v>7.8E-2</v>
      </c>
      <c r="CU866" s="10">
        <v>5.5E-2</v>
      </c>
      <c r="CV866" s="10">
        <v>1.508058074418331</v>
      </c>
      <c r="CW866" s="10">
        <v>36.539000000000001</v>
      </c>
      <c r="CX866" s="10">
        <v>0.81725813388046886</v>
      </c>
      <c r="CY866" s="10">
        <v>978</v>
      </c>
      <c r="CZ866" s="10" t="s">
        <v>298</v>
      </c>
      <c r="DA866" s="10">
        <v>0</v>
      </c>
      <c r="DB866" s="10">
        <v>0</v>
      </c>
      <c r="DC866" s="10">
        <v>0</v>
      </c>
      <c r="DD866" s="10">
        <v>10.6</v>
      </c>
      <c r="DE866" s="10">
        <v>0</v>
      </c>
      <c r="DF866" s="10">
        <v>0</v>
      </c>
      <c r="DG866" s="10">
        <v>0</v>
      </c>
      <c r="DH866" s="10">
        <v>0</v>
      </c>
      <c r="DI866" s="10">
        <v>10.5</v>
      </c>
      <c r="DJ866" s="10">
        <v>0</v>
      </c>
      <c r="DK866" s="10">
        <v>0</v>
      </c>
      <c r="DL866" s="10">
        <v>0</v>
      </c>
      <c r="DM866" s="10">
        <v>0</v>
      </c>
      <c r="DN866" s="10">
        <v>10.5</v>
      </c>
      <c r="DO866" s="10">
        <v>0</v>
      </c>
    </row>
    <row r="867" spans="1:119" x14ac:dyDescent="0.25">
      <c r="A867" s="10">
        <v>943</v>
      </c>
      <c r="B867" s="10" t="s">
        <v>8</v>
      </c>
      <c r="R867" s="10">
        <v>943</v>
      </c>
      <c r="S867" s="10" t="s">
        <v>8</v>
      </c>
      <c r="AI867" s="10">
        <v>943</v>
      </c>
      <c r="AJ867" s="10" t="s">
        <v>8</v>
      </c>
      <c r="AZ867" s="10">
        <v>943</v>
      </c>
      <c r="BA867" s="10" t="s">
        <v>8</v>
      </c>
      <c r="BB867" s="10">
        <v>0.14152664264245962</v>
      </c>
      <c r="BC867" s="10">
        <v>7.5001121383745026E-2</v>
      </c>
      <c r="BD867" s="10">
        <v>2.5013579835858222</v>
      </c>
      <c r="BE867" s="10">
        <v>36.96997720231969</v>
      </c>
      <c r="BF867" s="10">
        <v>0.88359356349251372</v>
      </c>
      <c r="BG867" s="10">
        <v>0.19373340549522969</v>
      </c>
      <c r="BH867" s="10">
        <v>9.5517418061057499E-2</v>
      </c>
      <c r="BI867" s="10">
        <v>3.4377078760359727</v>
      </c>
      <c r="BJ867" s="10">
        <v>36.276479185277474</v>
      </c>
      <c r="BK867" s="10">
        <v>0.89691190006900356</v>
      </c>
      <c r="BL867" s="10">
        <v>0.15966237530332106</v>
      </c>
      <c r="BM867" s="10">
        <v>8.6051813296024904E-2</v>
      </c>
      <c r="BN867" s="10">
        <v>2.8802759068478281</v>
      </c>
      <c r="BO867" s="10">
        <v>36.356607662287992</v>
      </c>
      <c r="BP867" s="10">
        <v>0.88028745639565931</v>
      </c>
      <c r="BQ867" s="10">
        <v>943</v>
      </c>
      <c r="BR867" s="10" t="s">
        <v>8</v>
      </c>
      <c r="BS867" s="10">
        <v>9.6000000000000002E-2</v>
      </c>
      <c r="BT867" s="10">
        <v>0.06</v>
      </c>
      <c r="BU867" s="10">
        <v>1.7701849403751799</v>
      </c>
      <c r="BV867" s="10">
        <v>36.923000000000002</v>
      </c>
      <c r="BW867" s="10">
        <v>0.84799830400508802</v>
      </c>
      <c r="BX867" s="10">
        <v>0.16800000000000001</v>
      </c>
      <c r="BY867" s="10">
        <v>6.8000000000000005E-2</v>
      </c>
      <c r="BZ867" s="10">
        <v>2.898669275526883</v>
      </c>
      <c r="CA867" s="10">
        <v>36.098999999999997</v>
      </c>
      <c r="CB867" s="10">
        <v>0.92694681322315842</v>
      </c>
      <c r="CC867" s="10">
        <v>0.186</v>
      </c>
      <c r="CD867" s="10">
        <v>7.2999999999999995E-2</v>
      </c>
      <c r="CE867" s="10">
        <v>3.1792357898679402</v>
      </c>
      <c r="CF867" s="10">
        <v>36.286000000000001</v>
      </c>
      <c r="CG867" s="10">
        <v>0.93087310299310799</v>
      </c>
      <c r="CH867" s="10">
        <v>943</v>
      </c>
      <c r="CI867" s="10" t="s">
        <v>8</v>
      </c>
      <c r="CJ867" s="10">
        <v>7.8E-2</v>
      </c>
      <c r="CK867" s="10">
        <v>5.7000000000000002E-2</v>
      </c>
      <c r="CL867" s="10">
        <v>1.5118407033729262</v>
      </c>
      <c r="CM867" s="10">
        <v>36.893000000000001</v>
      </c>
      <c r="CN867" s="10">
        <v>0.80739112225789789</v>
      </c>
      <c r="CO867" s="10">
        <v>0.114</v>
      </c>
      <c r="CP867" s="10">
        <v>0.06</v>
      </c>
      <c r="CQ867" s="10">
        <v>2.0590614010062622</v>
      </c>
      <c r="CR867" s="10">
        <v>36.122</v>
      </c>
      <c r="CS867" s="10">
        <v>0.88491822238198248</v>
      </c>
      <c r="CT867" s="10">
        <v>0.13200000000000001</v>
      </c>
      <c r="CU867" s="10">
        <v>6.4000000000000001E-2</v>
      </c>
      <c r="CV867" s="10">
        <v>2.3179488529198564</v>
      </c>
      <c r="CW867" s="10">
        <v>36.539000000000001</v>
      </c>
      <c r="CX867" s="10">
        <v>0.89981410719619959</v>
      </c>
      <c r="CY867" s="10">
        <v>979</v>
      </c>
      <c r="CZ867" s="10" t="s">
        <v>308</v>
      </c>
      <c r="DA867" s="10">
        <v>0</v>
      </c>
      <c r="DB867" s="10">
        <v>0</v>
      </c>
      <c r="DC867" s="10">
        <v>0</v>
      </c>
      <c r="DD867" s="10">
        <v>10.6</v>
      </c>
      <c r="DE867" s="10">
        <v>0</v>
      </c>
      <c r="DF867" s="10">
        <v>0</v>
      </c>
      <c r="DG867" s="10">
        <v>0</v>
      </c>
      <c r="DH867" s="10">
        <v>0</v>
      </c>
      <c r="DI867" s="10">
        <v>10.5</v>
      </c>
      <c r="DJ867" s="10">
        <v>0</v>
      </c>
      <c r="DK867" s="10">
        <v>0</v>
      </c>
      <c r="DL867" s="10">
        <v>0</v>
      </c>
      <c r="DM867" s="10">
        <v>0</v>
      </c>
      <c r="DN867" s="10">
        <v>10.5</v>
      </c>
      <c r="DO867" s="10">
        <v>0</v>
      </c>
    </row>
    <row r="868" spans="1:119" x14ac:dyDescent="0.25">
      <c r="A868" s="10">
        <v>944</v>
      </c>
      <c r="B868" s="10" t="s">
        <v>9</v>
      </c>
      <c r="C868" s="10">
        <v>0.11</v>
      </c>
      <c r="D868" s="10">
        <v>0.08</v>
      </c>
      <c r="E868" s="10">
        <v>2.0699999999999998</v>
      </c>
      <c r="F868" s="10">
        <v>37.54</v>
      </c>
      <c r="G868" s="10">
        <v>0.77900000000000003</v>
      </c>
      <c r="H868" s="10">
        <v>0.15</v>
      </c>
      <c r="I868" s="10">
        <v>0.1</v>
      </c>
      <c r="J868" s="10">
        <v>2.91</v>
      </c>
      <c r="K868" s="10">
        <v>36.94</v>
      </c>
      <c r="L868" s="10">
        <v>0.83</v>
      </c>
      <c r="M868" s="10">
        <v>0.18</v>
      </c>
      <c r="N868" s="10">
        <v>0.08</v>
      </c>
      <c r="O868" s="10">
        <v>3.1</v>
      </c>
      <c r="P868" s="10">
        <v>36.71</v>
      </c>
      <c r="Q868" s="10">
        <v>0.91500000000000004</v>
      </c>
      <c r="R868" s="10">
        <v>944</v>
      </c>
      <c r="S868" s="10" t="s">
        <v>9</v>
      </c>
      <c r="T868" s="10">
        <v>0.09</v>
      </c>
      <c r="U868" s="10">
        <v>0.06</v>
      </c>
      <c r="V868" s="10">
        <v>1.6933291752707151</v>
      </c>
      <c r="W868" s="10">
        <v>36.880000000000003</v>
      </c>
      <c r="Y868" s="10">
        <v>0.1</v>
      </c>
      <c r="Z868" s="10">
        <v>0.04</v>
      </c>
      <c r="AA868" s="10">
        <v>1.6934239384692842</v>
      </c>
      <c r="AB868" s="10">
        <v>36.72</v>
      </c>
      <c r="AD868" s="10">
        <v>0.1</v>
      </c>
      <c r="AE868" s="10">
        <v>0.04</v>
      </c>
      <c r="AF868" s="10">
        <v>1.7144341610309377</v>
      </c>
      <c r="AG868" s="10">
        <v>36.270000000000003</v>
      </c>
      <c r="AI868" s="10">
        <v>944</v>
      </c>
      <c r="AJ868" s="10" t="s">
        <v>9</v>
      </c>
      <c r="AK868" s="10">
        <v>0.36298099727747168</v>
      </c>
      <c r="AL868" s="10">
        <v>0.14047879280210118</v>
      </c>
      <c r="AM868" s="10">
        <v>6.0553878642864847</v>
      </c>
      <c r="AN868" s="10">
        <v>37.109804490031081</v>
      </c>
      <c r="AO868" s="10">
        <v>0.93259402726543861</v>
      </c>
      <c r="AP868" s="10">
        <v>0.38877565064616321</v>
      </c>
      <c r="AQ868" s="10">
        <v>0.15052037871814988</v>
      </c>
      <c r="AR868" s="10">
        <v>6.5906332147856181</v>
      </c>
      <c r="AS868" s="10">
        <v>36.520837469069754</v>
      </c>
      <c r="AT868" s="10">
        <v>0.93254663403689875</v>
      </c>
      <c r="AU868" s="10">
        <v>0.3643712938575645</v>
      </c>
      <c r="AV868" s="10">
        <v>0.15477039908203338</v>
      </c>
      <c r="AW868" s="10">
        <v>6.2571019421085374</v>
      </c>
      <c r="AX868" s="10">
        <v>36.528243703975598</v>
      </c>
      <c r="AY868" s="10">
        <v>0.92041037431652806</v>
      </c>
      <c r="AZ868" s="10">
        <v>944</v>
      </c>
      <c r="BA868" s="10" t="s">
        <v>9</v>
      </c>
      <c r="BQ868" s="10">
        <v>944</v>
      </c>
      <c r="BR868" s="10" t="s">
        <v>9</v>
      </c>
      <c r="CH868" s="10">
        <v>944</v>
      </c>
      <c r="CI868" s="10" t="s">
        <v>9</v>
      </c>
      <c r="CY868" s="10">
        <v>980</v>
      </c>
      <c r="CZ868" s="10" t="s">
        <v>166</v>
      </c>
      <c r="DA868" s="10">
        <v>-0.14299999999999999</v>
      </c>
      <c r="DB868" s="10">
        <v>-0.06</v>
      </c>
      <c r="DC868" s="10">
        <v>-2.4981578865074621</v>
      </c>
      <c r="DD868" s="10">
        <v>35.840000000000003</v>
      </c>
      <c r="DE868" s="10">
        <v>0.92212017981039529</v>
      </c>
      <c r="DF868" s="10">
        <v>-0.33100000000000002</v>
      </c>
      <c r="DG868" s="10">
        <v>-0.121</v>
      </c>
      <c r="DH868" s="10">
        <v>-5.8304641449687713</v>
      </c>
      <c r="DI868" s="10">
        <v>34.898000000000003</v>
      </c>
      <c r="DJ868" s="10">
        <v>0.93921214353970883</v>
      </c>
      <c r="DK868" s="10">
        <v>-0.26200000000000001</v>
      </c>
      <c r="DL868" s="10">
        <v>-9.8000000000000004E-2</v>
      </c>
      <c r="DM868" s="10">
        <v>-4.6460484446514254</v>
      </c>
      <c r="DN868" s="10">
        <v>34.761000000000003</v>
      </c>
      <c r="DO868" s="10">
        <v>0.93662267677349942</v>
      </c>
    </row>
    <row r="869" spans="1:119" x14ac:dyDescent="0.25">
      <c r="A869" s="10">
        <v>945</v>
      </c>
      <c r="B869" s="10" t="s">
        <v>10</v>
      </c>
      <c r="C869" s="10">
        <v>0</v>
      </c>
      <c r="D869" s="10">
        <v>0</v>
      </c>
      <c r="E869" s="10">
        <v>0</v>
      </c>
      <c r="F869" s="10">
        <v>0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945</v>
      </c>
      <c r="S869" s="10" t="s">
        <v>10</v>
      </c>
      <c r="T869" s="10">
        <v>5.4344826138281094E-2</v>
      </c>
      <c r="U869" s="10">
        <v>8.8334615336953352E-3</v>
      </c>
      <c r="V869" s="10">
        <v>2.9990000000000001</v>
      </c>
      <c r="W869" s="10">
        <v>10.6</v>
      </c>
      <c r="Y869" s="10">
        <v>7.2520967312908885E-2</v>
      </c>
      <c r="Z869" s="10">
        <v>1.1423421378943907E-2</v>
      </c>
      <c r="AA869" s="10">
        <v>3.9990000000000001</v>
      </c>
      <c r="AB869" s="10">
        <v>10.6</v>
      </c>
      <c r="AD869" s="10">
        <v>7.2520967312908885E-2</v>
      </c>
      <c r="AE869" s="10">
        <v>1.1423421378943907E-2</v>
      </c>
      <c r="AF869" s="10">
        <v>3.9990000000000001</v>
      </c>
      <c r="AG869" s="10">
        <v>10.6</v>
      </c>
      <c r="AI869" s="10">
        <v>945</v>
      </c>
      <c r="AJ869" s="10" t="s">
        <v>10</v>
      </c>
      <c r="AZ869" s="10">
        <v>945</v>
      </c>
      <c r="BA869" s="10" t="s">
        <v>10</v>
      </c>
      <c r="BB869" s="10">
        <v>0.13513516876813228</v>
      </c>
      <c r="BC869" s="10">
        <v>3.0030037070445447E-2</v>
      </c>
      <c r="BD869" s="10">
        <v>7.54</v>
      </c>
      <c r="BE869" s="10">
        <v>10.6</v>
      </c>
      <c r="BF869" s="10">
        <v>0.97599999999999998</v>
      </c>
      <c r="BG869" s="10">
        <v>0.18754023951402857</v>
      </c>
      <c r="BH869" s="10">
        <v>5.18403909009615E-2</v>
      </c>
      <c r="BI869" s="10">
        <v>10.6988</v>
      </c>
      <c r="BJ869" s="10">
        <v>10.5</v>
      </c>
      <c r="BK869" s="10">
        <v>0.96399999999999997</v>
      </c>
      <c r="BL869" s="10">
        <v>0.1534667844855728</v>
      </c>
      <c r="BM869" s="10">
        <v>4.2421712715572692E-2</v>
      </c>
      <c r="BN869" s="10">
        <v>8.7548999999999992</v>
      </c>
      <c r="BO869" s="10">
        <v>10.5</v>
      </c>
      <c r="BP869" s="10">
        <v>0.96399999999999997</v>
      </c>
      <c r="BQ869" s="10">
        <v>945</v>
      </c>
      <c r="BR869" s="10" t="s">
        <v>10</v>
      </c>
      <c r="BS869" s="10">
        <v>0.09</v>
      </c>
      <c r="BT869" s="10">
        <v>1.4999999999999999E-2</v>
      </c>
      <c r="BU869" s="10">
        <v>5.0170000000000003</v>
      </c>
      <c r="BV869" s="10">
        <v>10.5</v>
      </c>
      <c r="BW869" s="10">
        <v>0.98599999999999999</v>
      </c>
      <c r="BX869" s="10">
        <v>0.16200000000000001</v>
      </c>
      <c r="BY869" s="10">
        <v>2.5000000000000001E-2</v>
      </c>
      <c r="BZ869" s="10">
        <v>9.0130999999999997</v>
      </c>
      <c r="CA869" s="10">
        <v>10.5</v>
      </c>
      <c r="CB869" s="10">
        <v>0.98799999999999999</v>
      </c>
      <c r="CC869" s="10">
        <v>0.17899999999999999</v>
      </c>
      <c r="CD869" s="10">
        <v>0.03</v>
      </c>
      <c r="CE869" s="10">
        <v>9.9796999999999993</v>
      </c>
      <c r="CF869" s="10">
        <v>10.5</v>
      </c>
      <c r="CG869" s="10">
        <v>0.98599999999999999</v>
      </c>
      <c r="CH869" s="10">
        <v>945</v>
      </c>
      <c r="CI869" s="10" t="s">
        <v>10</v>
      </c>
      <c r="CJ869" s="10">
        <v>7.1999999999999995E-2</v>
      </c>
      <c r="CK869" s="10">
        <v>1.2E-2</v>
      </c>
      <c r="CL869" s="10">
        <v>4.0136000000000003</v>
      </c>
      <c r="CM869" s="10">
        <v>10.5</v>
      </c>
      <c r="CN869" s="10">
        <v>0.98599999999999999</v>
      </c>
      <c r="CO869" s="10">
        <v>0.108</v>
      </c>
      <c r="CP869" s="10">
        <v>1.7999999999999999E-2</v>
      </c>
      <c r="CQ869" s="10">
        <v>6.0204000000000004</v>
      </c>
      <c r="CR869" s="10">
        <v>10.5</v>
      </c>
      <c r="CS869" s="10">
        <v>0.98599999999999999</v>
      </c>
      <c r="CT869" s="10">
        <v>0.126</v>
      </c>
      <c r="CU869" s="10">
        <v>0.02</v>
      </c>
      <c r="CV869" s="10">
        <v>7.0148999999999999</v>
      </c>
      <c r="CW869" s="10">
        <v>10.5</v>
      </c>
      <c r="CX869" s="10">
        <v>0.98799999999999999</v>
      </c>
      <c r="CY869" s="10">
        <v>981</v>
      </c>
      <c r="CZ869" s="10" t="s">
        <v>8</v>
      </c>
      <c r="DA869" s="10">
        <v>0.14299999999999999</v>
      </c>
      <c r="DB869" s="10">
        <v>0.06</v>
      </c>
      <c r="DC869" s="10">
        <v>2.4981578865074621</v>
      </c>
      <c r="DD869" s="10">
        <v>35.840000000000003</v>
      </c>
      <c r="DE869" s="10">
        <v>0.92212017981039529</v>
      </c>
      <c r="DF869" s="10">
        <v>0.33100000000000002</v>
      </c>
      <c r="DG869" s="10">
        <v>0.121</v>
      </c>
      <c r="DH869" s="10">
        <v>5.8304641449687713</v>
      </c>
      <c r="DI869" s="10">
        <v>34.898000000000003</v>
      </c>
      <c r="DJ869" s="10">
        <v>0.93921214353970883</v>
      </c>
      <c r="DK869" s="10">
        <v>0.26200000000000001</v>
      </c>
      <c r="DL869" s="10">
        <v>9.8000000000000004E-2</v>
      </c>
      <c r="DM869" s="10">
        <v>4.6460484446514254</v>
      </c>
      <c r="DN869" s="10">
        <v>34.761000000000003</v>
      </c>
      <c r="DO869" s="10">
        <v>0.93662267677349942</v>
      </c>
    </row>
    <row r="870" spans="1:119" x14ac:dyDescent="0.25">
      <c r="A870" s="10">
        <v>946</v>
      </c>
      <c r="B870" s="10" t="s">
        <v>11</v>
      </c>
      <c r="C870" s="10">
        <v>0.1</v>
      </c>
      <c r="D870" s="10">
        <v>0.05</v>
      </c>
      <c r="E870" s="10">
        <v>5.82</v>
      </c>
      <c r="F870" s="10">
        <v>10.6</v>
      </c>
      <c r="G870" s="10">
        <v>0.9</v>
      </c>
      <c r="H870" s="10">
        <v>0.15</v>
      </c>
      <c r="I870" s="10">
        <v>7.0000000000000007E-2</v>
      </c>
      <c r="J870" s="10">
        <v>8.81</v>
      </c>
      <c r="K870" s="10">
        <v>10.6</v>
      </c>
      <c r="L870" s="10">
        <v>0.9</v>
      </c>
      <c r="M870" s="10">
        <v>0.17</v>
      </c>
      <c r="N870" s="10">
        <v>0.05</v>
      </c>
      <c r="O870" s="10">
        <v>9.75</v>
      </c>
      <c r="P870" s="10">
        <v>10.5</v>
      </c>
      <c r="Q870" s="10">
        <v>0.96</v>
      </c>
      <c r="R870" s="10">
        <v>946</v>
      </c>
      <c r="S870" s="10" t="s">
        <v>11</v>
      </c>
      <c r="T870" s="10">
        <v>0</v>
      </c>
      <c r="U870" s="10">
        <v>0</v>
      </c>
      <c r="V870" s="10">
        <v>0</v>
      </c>
      <c r="W870" s="10">
        <v>10.6</v>
      </c>
      <c r="Y870" s="10">
        <v>0</v>
      </c>
      <c r="Z870" s="10">
        <v>0</v>
      </c>
      <c r="AA870" s="10">
        <v>0</v>
      </c>
      <c r="AB870" s="10">
        <v>10.6</v>
      </c>
      <c r="AD870" s="10">
        <v>0</v>
      </c>
      <c r="AE870" s="10">
        <v>0</v>
      </c>
      <c r="AF870" s="10">
        <v>0</v>
      </c>
      <c r="AG870" s="10">
        <v>10.6</v>
      </c>
      <c r="AI870" s="10">
        <v>946</v>
      </c>
      <c r="AJ870" s="10" t="s">
        <v>11</v>
      </c>
      <c r="AK870" s="10">
        <v>0.35482499370961262</v>
      </c>
      <c r="AL870" s="10">
        <v>0.10285566137878145</v>
      </c>
      <c r="AM870" s="10">
        <v>0</v>
      </c>
      <c r="AN870" s="10">
        <v>10.6</v>
      </c>
      <c r="AO870" s="10">
        <v>0</v>
      </c>
      <c r="AP870" s="10">
        <v>0.38081634552711979</v>
      </c>
      <c r="AQ870" s="10">
        <v>0.11350394494656699</v>
      </c>
      <c r="AR870" s="10">
        <v>0</v>
      </c>
      <c r="AS870" s="10">
        <v>10.5</v>
      </c>
      <c r="AT870" s="10">
        <v>0</v>
      </c>
      <c r="AU870" s="10">
        <v>0.35644291493684116</v>
      </c>
      <c r="AV870" s="10">
        <v>0.11806727234515171</v>
      </c>
      <c r="AW870" s="10">
        <v>0</v>
      </c>
      <c r="AX870" s="10">
        <v>10.5</v>
      </c>
      <c r="AY870" s="10">
        <v>0</v>
      </c>
      <c r="AZ870" s="10">
        <v>946</v>
      </c>
      <c r="BA870" s="10" t="s">
        <v>11</v>
      </c>
      <c r="BQ870" s="10">
        <v>946</v>
      </c>
      <c r="BR870" s="10" t="s">
        <v>11</v>
      </c>
      <c r="CH870" s="10">
        <v>946</v>
      </c>
      <c r="CI870" s="10" t="s">
        <v>11</v>
      </c>
      <c r="CY870" s="10">
        <v>982</v>
      </c>
      <c r="CZ870" s="10" t="s">
        <v>9</v>
      </c>
    </row>
    <row r="871" spans="1:119" x14ac:dyDescent="0.25">
      <c r="A871" s="10">
        <v>947</v>
      </c>
      <c r="B871" s="10" t="s">
        <v>285</v>
      </c>
      <c r="C871" s="10">
        <v>0.02</v>
      </c>
      <c r="D871" s="10">
        <v>0</v>
      </c>
      <c r="E871" s="10">
        <v>0.97</v>
      </c>
      <c r="F871" s="10">
        <v>10.6</v>
      </c>
      <c r="G871" s="10">
        <v>0.99</v>
      </c>
      <c r="H871" s="10">
        <v>0.02</v>
      </c>
      <c r="I871" s="10">
        <v>0</v>
      </c>
      <c r="J871" s="10">
        <v>0.98</v>
      </c>
      <c r="K871" s="10">
        <v>10.6</v>
      </c>
      <c r="L871" s="10">
        <v>0.99</v>
      </c>
      <c r="M871" s="10">
        <v>0.02</v>
      </c>
      <c r="N871" s="10">
        <v>0</v>
      </c>
      <c r="O871" s="10">
        <v>1.1399999999999999</v>
      </c>
      <c r="P871" s="10">
        <v>10.5</v>
      </c>
      <c r="Q871" s="10">
        <v>1</v>
      </c>
      <c r="R871" s="10">
        <v>947</v>
      </c>
      <c r="S871" s="10" t="s">
        <v>285</v>
      </c>
      <c r="T871" s="10">
        <v>1.8200000000000001E-2</v>
      </c>
      <c r="U871" s="10">
        <v>2.5999999999999999E-3</v>
      </c>
      <c r="V871" s="10">
        <v>1</v>
      </c>
      <c r="W871" s="10">
        <v>10.6</v>
      </c>
      <c r="Y871" s="10">
        <v>1.8200000000000001E-2</v>
      </c>
      <c r="Z871" s="10">
        <v>2.5999999999999999E-3</v>
      </c>
      <c r="AA871" s="10">
        <v>1</v>
      </c>
      <c r="AB871" s="10">
        <v>10.6</v>
      </c>
      <c r="AD871" s="10">
        <v>1.8200000000000001E-2</v>
      </c>
      <c r="AE871" s="10">
        <v>2.5999999999999999E-3</v>
      </c>
      <c r="AF871" s="10">
        <v>1</v>
      </c>
      <c r="AG871" s="10">
        <v>10.6</v>
      </c>
      <c r="AI871" s="10">
        <v>947</v>
      </c>
      <c r="AJ871" s="10" t="s">
        <v>285</v>
      </c>
      <c r="AK871" s="10">
        <v>3.2500000000000001E-2</v>
      </c>
      <c r="AL871" s="10">
        <v>8.6E-3</v>
      </c>
      <c r="AM871" s="10">
        <v>1.8310999999999999</v>
      </c>
      <c r="AN871" s="10">
        <v>10.6</v>
      </c>
      <c r="AO871" s="10">
        <v>0.97</v>
      </c>
      <c r="AP871" s="10">
        <v>3.4200000000000001E-2</v>
      </c>
      <c r="AQ871" s="10">
        <v>1.1599999999999999E-2</v>
      </c>
      <c r="AR871" s="10">
        <v>1.9858</v>
      </c>
      <c r="AS871" s="10">
        <v>10.5</v>
      </c>
      <c r="AT871" s="10">
        <v>0.95</v>
      </c>
      <c r="AU871" s="10">
        <v>5.0700000000000002E-2</v>
      </c>
      <c r="AV871" s="10">
        <v>1.72E-2</v>
      </c>
      <c r="AW871" s="10">
        <v>2.9439000000000002</v>
      </c>
      <c r="AX871" s="10">
        <v>10.5</v>
      </c>
      <c r="AY871" s="10">
        <v>0.95</v>
      </c>
      <c r="AZ871" s="10">
        <v>947</v>
      </c>
      <c r="BA871" s="10" t="s">
        <v>285</v>
      </c>
      <c r="BB871" s="10">
        <v>2.6700000000000002E-2</v>
      </c>
      <c r="BC871" s="10">
        <v>6.7000000000000002E-3</v>
      </c>
      <c r="BD871" s="10">
        <v>1.5004999999999999</v>
      </c>
      <c r="BE871" s="10">
        <v>10.6</v>
      </c>
      <c r="BF871" s="10">
        <v>0.97</v>
      </c>
      <c r="BG871" s="10">
        <v>2.69E-2</v>
      </c>
      <c r="BH871" s="10">
        <v>6.7000000000000002E-3</v>
      </c>
      <c r="BI871" s="10">
        <v>1.5236000000000001</v>
      </c>
      <c r="BJ871" s="10">
        <v>10.5</v>
      </c>
      <c r="BK871" s="10">
        <v>0.97</v>
      </c>
      <c r="BL871" s="10">
        <v>2.1999999999999999E-2</v>
      </c>
      <c r="BM871" s="10">
        <v>5.4999999999999997E-3</v>
      </c>
      <c r="BN871" s="10">
        <v>1.2465999999999999</v>
      </c>
      <c r="BO871" s="10">
        <v>10.5</v>
      </c>
      <c r="BP871" s="10">
        <v>0.97</v>
      </c>
      <c r="BQ871" s="10">
        <v>947</v>
      </c>
      <c r="BR871" s="10" t="s">
        <v>285</v>
      </c>
      <c r="BS871" s="10">
        <v>1.78E-2</v>
      </c>
      <c r="BT871" s="10">
        <v>3.5999999999999999E-3</v>
      </c>
      <c r="BU871" s="10">
        <v>1</v>
      </c>
      <c r="BV871" s="10">
        <v>10.5</v>
      </c>
      <c r="BW871" s="10">
        <v>0.98</v>
      </c>
      <c r="BX871" s="10">
        <v>1.78E-2</v>
      </c>
      <c r="BY871" s="10">
        <v>3.5999999999999999E-3</v>
      </c>
      <c r="BZ871" s="10">
        <v>1</v>
      </c>
      <c r="CA871" s="10">
        <v>10.5</v>
      </c>
      <c r="CB871" s="10">
        <v>0.98</v>
      </c>
      <c r="CC871" s="10">
        <v>3.56E-2</v>
      </c>
      <c r="CD871" s="10">
        <v>7.1999999999999998E-3</v>
      </c>
      <c r="CE871" s="10">
        <v>2</v>
      </c>
      <c r="CF871" s="10">
        <v>10.5</v>
      </c>
      <c r="CG871" s="10">
        <v>0.98</v>
      </c>
      <c r="CH871" s="10">
        <v>947</v>
      </c>
      <c r="CI871" s="10" t="s">
        <v>285</v>
      </c>
      <c r="CJ871" s="10">
        <v>1.78E-2</v>
      </c>
      <c r="CK871" s="10">
        <v>3.5999999999999999E-3</v>
      </c>
      <c r="CL871" s="10">
        <v>1</v>
      </c>
      <c r="CM871" s="10">
        <v>10.5</v>
      </c>
      <c r="CN871" s="10">
        <v>0.98</v>
      </c>
      <c r="CO871" s="10">
        <v>1.78E-2</v>
      </c>
      <c r="CP871" s="10">
        <v>3.5999999999999999E-3</v>
      </c>
      <c r="CQ871" s="10">
        <v>1</v>
      </c>
      <c r="CR871" s="10">
        <v>10.5</v>
      </c>
      <c r="CS871" s="10">
        <v>0.98</v>
      </c>
      <c r="CT871" s="10">
        <v>1.78E-2</v>
      </c>
      <c r="CU871" s="10">
        <v>3.5999999999999999E-3</v>
      </c>
      <c r="CV871" s="10">
        <v>1</v>
      </c>
      <c r="CW871" s="10">
        <v>10.5</v>
      </c>
      <c r="CX871" s="10">
        <v>0.98</v>
      </c>
      <c r="CY871" s="10">
        <v>983</v>
      </c>
      <c r="CZ871" s="10" t="s">
        <v>10</v>
      </c>
      <c r="DA871" s="10">
        <v>0.13900000000000001</v>
      </c>
      <c r="DB871" s="10">
        <v>4.2999999999999997E-2</v>
      </c>
      <c r="DC871" s="10">
        <v>8.0004000000000008</v>
      </c>
      <c r="DD871" s="10">
        <v>10.5</v>
      </c>
      <c r="DE871" s="10">
        <v>0.95499999999999996</v>
      </c>
      <c r="DF871" s="10">
        <v>0.32700000000000001</v>
      </c>
      <c r="DG871" s="10">
        <v>0.10100000000000001</v>
      </c>
      <c r="DH871" s="10">
        <v>18.999400000000001</v>
      </c>
      <c r="DI871" s="10">
        <v>10.4</v>
      </c>
      <c r="DJ871" s="10">
        <v>0.95499999999999996</v>
      </c>
      <c r="DK871" s="10">
        <v>0.25800000000000001</v>
      </c>
      <c r="DL871" s="10">
        <v>0.08</v>
      </c>
      <c r="DM871" s="10">
        <v>14.9955</v>
      </c>
      <c r="DN871" s="10">
        <v>10.4</v>
      </c>
      <c r="DO871" s="10">
        <v>0.95499999999999996</v>
      </c>
    </row>
    <row r="872" spans="1:119" x14ac:dyDescent="0.25">
      <c r="A872" s="10">
        <v>948</v>
      </c>
      <c r="B872" s="10" t="s">
        <v>304</v>
      </c>
      <c r="C872" s="10">
        <v>0.02</v>
      </c>
      <c r="D872" s="10">
        <v>0</v>
      </c>
      <c r="E872" s="10">
        <v>0.97</v>
      </c>
      <c r="F872" s="10">
        <v>10.6</v>
      </c>
      <c r="G872" s="10">
        <v>0.98</v>
      </c>
      <c r="H872" s="10">
        <v>0.04</v>
      </c>
      <c r="I872" s="10">
        <v>0.01</v>
      </c>
      <c r="J872" s="10">
        <v>1.96</v>
      </c>
      <c r="K872" s="10">
        <v>10.6</v>
      </c>
      <c r="L872" s="10">
        <v>0.98</v>
      </c>
      <c r="M872" s="10">
        <v>0.04</v>
      </c>
      <c r="N872" s="10">
        <v>0.01</v>
      </c>
      <c r="O872" s="10">
        <v>2.27</v>
      </c>
      <c r="P872" s="10">
        <v>10.5</v>
      </c>
      <c r="Q872" s="10">
        <v>0.99</v>
      </c>
      <c r="R872" s="10">
        <v>948</v>
      </c>
      <c r="S872" s="10" t="s">
        <v>304</v>
      </c>
      <c r="T872" s="10">
        <v>1.7999999999999999E-2</v>
      </c>
      <c r="U872" s="10">
        <v>3.7000000000000002E-3</v>
      </c>
      <c r="V872" s="10">
        <v>1</v>
      </c>
      <c r="W872" s="10">
        <v>10.6</v>
      </c>
      <c r="Y872" s="10">
        <v>1.7999999999999999E-2</v>
      </c>
      <c r="Z872" s="10">
        <v>3.7000000000000002E-3</v>
      </c>
      <c r="AA872" s="10">
        <v>1</v>
      </c>
      <c r="AB872" s="10">
        <v>10.6</v>
      </c>
      <c r="AD872" s="10">
        <v>1.7999999999999999E-2</v>
      </c>
      <c r="AE872" s="10">
        <v>3.7000000000000002E-3</v>
      </c>
      <c r="AF872" s="10">
        <v>1</v>
      </c>
      <c r="AG872" s="10">
        <v>10.6</v>
      </c>
      <c r="AI872" s="10">
        <v>948</v>
      </c>
      <c r="AJ872" s="10" t="s">
        <v>304</v>
      </c>
      <c r="AK872" s="10">
        <v>6.4500000000000002E-2</v>
      </c>
      <c r="AL872" s="10">
        <v>1.89E-2</v>
      </c>
      <c r="AM872" s="10">
        <v>3.6608999999999998</v>
      </c>
      <c r="AN872" s="10">
        <v>10.6</v>
      </c>
      <c r="AO872" s="10">
        <v>0.96</v>
      </c>
      <c r="AP872" s="10">
        <v>6.93E-2</v>
      </c>
      <c r="AQ872" s="10">
        <v>2.0299999999999999E-2</v>
      </c>
      <c r="AR872" s="10">
        <v>3.9706999999999999</v>
      </c>
      <c r="AS872" s="10">
        <v>10.5</v>
      </c>
      <c r="AT872" s="10">
        <v>0.96</v>
      </c>
      <c r="AU872" s="10">
        <v>5.0900000000000001E-2</v>
      </c>
      <c r="AV872" s="10">
        <v>1.6799999999999999E-2</v>
      </c>
      <c r="AW872" s="10">
        <v>2.9472999999999998</v>
      </c>
      <c r="AX872" s="10">
        <v>10.5</v>
      </c>
      <c r="AY872" s="10">
        <v>0.95</v>
      </c>
      <c r="AZ872" s="10">
        <v>948</v>
      </c>
      <c r="BA872" s="10" t="s">
        <v>304</v>
      </c>
      <c r="BB872" s="10">
        <v>2.6700000000000002E-2</v>
      </c>
      <c r="BC872" s="10">
        <v>6.7000000000000002E-3</v>
      </c>
      <c r="BD872" s="10">
        <v>1.5004999999999999</v>
      </c>
      <c r="BE872" s="10">
        <v>10.6</v>
      </c>
      <c r="BF872" s="10">
        <v>0.97</v>
      </c>
      <c r="BG872" s="10">
        <v>2.69E-2</v>
      </c>
      <c r="BH872" s="10">
        <v>6.7000000000000002E-3</v>
      </c>
      <c r="BI872" s="10">
        <v>1.5236000000000001</v>
      </c>
      <c r="BJ872" s="10">
        <v>10.5</v>
      </c>
      <c r="BK872" s="10">
        <v>0.97</v>
      </c>
      <c r="BL872" s="10">
        <v>2.1999999999999999E-2</v>
      </c>
      <c r="BM872" s="10">
        <v>5.4999999999999997E-3</v>
      </c>
      <c r="BN872" s="10">
        <v>1.2465999999999999</v>
      </c>
      <c r="BO872" s="10">
        <v>10.5</v>
      </c>
      <c r="BP872" s="10">
        <v>0.97</v>
      </c>
      <c r="BQ872" s="10">
        <v>948</v>
      </c>
      <c r="BR872" s="10" t="s">
        <v>304</v>
      </c>
      <c r="BS872" s="10">
        <v>1.78E-2</v>
      </c>
      <c r="BT872" s="10">
        <v>3.5999999999999999E-3</v>
      </c>
      <c r="BU872" s="10">
        <v>1</v>
      </c>
      <c r="BV872" s="10">
        <v>10.5</v>
      </c>
      <c r="BW872" s="10">
        <v>0.98</v>
      </c>
      <c r="BX872" s="10">
        <v>1.78E-2</v>
      </c>
      <c r="BY872" s="10">
        <v>3.5999999999999999E-3</v>
      </c>
      <c r="BZ872" s="10">
        <v>1</v>
      </c>
      <c r="CA872" s="10">
        <v>10.5</v>
      </c>
      <c r="CB872" s="10">
        <v>0.98</v>
      </c>
      <c r="CC872" s="10">
        <v>3.56E-2</v>
      </c>
      <c r="CD872" s="10">
        <v>7.1999999999999998E-3</v>
      </c>
      <c r="CE872" s="10">
        <v>2</v>
      </c>
      <c r="CF872" s="10">
        <v>10.5</v>
      </c>
      <c r="CG872" s="10">
        <v>0.98</v>
      </c>
      <c r="CH872" s="10">
        <v>948</v>
      </c>
      <c r="CI872" s="10" t="s">
        <v>304</v>
      </c>
      <c r="CJ872" s="10">
        <v>1.78E-2</v>
      </c>
      <c r="CK872" s="10">
        <v>3.5999999999999999E-3</v>
      </c>
      <c r="CL872" s="10">
        <v>1</v>
      </c>
      <c r="CM872" s="10">
        <v>10.5</v>
      </c>
      <c r="CN872" s="10">
        <v>0.98</v>
      </c>
      <c r="CO872" s="10">
        <v>1.78E-2</v>
      </c>
      <c r="CP872" s="10">
        <v>3.5999999999999999E-3</v>
      </c>
      <c r="CQ872" s="10">
        <v>1</v>
      </c>
      <c r="CR872" s="10">
        <v>10.5</v>
      </c>
      <c r="CS872" s="10">
        <v>0.98</v>
      </c>
      <c r="CT872" s="10">
        <v>1.78E-2</v>
      </c>
      <c r="CU872" s="10">
        <v>3.5999999999999999E-3</v>
      </c>
      <c r="CV872" s="10">
        <v>1</v>
      </c>
      <c r="CW872" s="10">
        <v>10.5</v>
      </c>
      <c r="CX872" s="10">
        <v>0.98</v>
      </c>
      <c r="CY872" s="10">
        <v>984</v>
      </c>
      <c r="CZ872" s="10" t="s">
        <v>11</v>
      </c>
    </row>
    <row r="873" spans="1:119" x14ac:dyDescent="0.25">
      <c r="A873" s="10">
        <v>949</v>
      </c>
      <c r="B873" s="10" t="s">
        <v>288</v>
      </c>
      <c r="C873" s="10">
        <v>7.0000000000000007E-2</v>
      </c>
      <c r="D873" s="10">
        <v>0.01</v>
      </c>
      <c r="E873" s="10">
        <v>3.88</v>
      </c>
      <c r="F873" s="10">
        <v>10.6</v>
      </c>
      <c r="G873" s="10">
        <v>0.99</v>
      </c>
      <c r="H873" s="10">
        <v>0.11</v>
      </c>
      <c r="I873" s="10">
        <v>0.02</v>
      </c>
      <c r="J873" s="10">
        <v>5.87</v>
      </c>
      <c r="K873" s="10">
        <v>10.6</v>
      </c>
      <c r="L873" s="10">
        <v>0.99</v>
      </c>
      <c r="M873" s="10">
        <v>0.12</v>
      </c>
      <c r="N873" s="10">
        <v>0.01</v>
      </c>
      <c r="O873" s="10">
        <v>6.86</v>
      </c>
      <c r="P873" s="10">
        <v>10.5</v>
      </c>
      <c r="Q873" s="10">
        <v>1</v>
      </c>
      <c r="R873" s="10">
        <v>949</v>
      </c>
      <c r="S873" s="10" t="s">
        <v>288</v>
      </c>
      <c r="T873" s="10">
        <v>1.8200000000000001E-2</v>
      </c>
      <c r="U873" s="10">
        <v>2.5999999999999999E-3</v>
      </c>
      <c r="V873" s="10">
        <v>1</v>
      </c>
      <c r="W873" s="10">
        <v>10.6</v>
      </c>
      <c r="Y873" s="10">
        <v>3.6400000000000002E-2</v>
      </c>
      <c r="Z873" s="10">
        <v>5.1999999999999998E-3</v>
      </c>
      <c r="AA873" s="10">
        <v>2</v>
      </c>
      <c r="AB873" s="10">
        <v>10.6</v>
      </c>
      <c r="AD873" s="10">
        <v>3.6400000000000002E-2</v>
      </c>
      <c r="AE873" s="10">
        <v>5.1999999999999998E-3</v>
      </c>
      <c r="AF873" s="10">
        <v>2</v>
      </c>
      <c r="AG873" s="10">
        <v>10.6</v>
      </c>
      <c r="AI873" s="10">
        <v>949</v>
      </c>
      <c r="AJ873" s="10" t="s">
        <v>288</v>
      </c>
      <c r="AK873" s="10">
        <v>0.25790000000000002</v>
      </c>
      <c r="AL873" s="10">
        <v>7.5499999999999998E-2</v>
      </c>
      <c r="AM873" s="10">
        <v>14.636699999999999</v>
      </c>
      <c r="AN873" s="10">
        <v>10.6</v>
      </c>
      <c r="AO873" s="10">
        <v>0.96</v>
      </c>
      <c r="AP873" s="10">
        <v>0.27700000000000002</v>
      </c>
      <c r="AQ873" s="10">
        <v>8.1100000000000005E-2</v>
      </c>
      <c r="AR873" s="10">
        <v>15.870799999999999</v>
      </c>
      <c r="AS873" s="10">
        <v>10.5</v>
      </c>
      <c r="AT873" s="10">
        <v>0.96</v>
      </c>
      <c r="AU873" s="10">
        <v>0.2545</v>
      </c>
      <c r="AV873" s="10">
        <v>8.3799999999999999E-2</v>
      </c>
      <c r="AW873" s="10">
        <v>14.7332</v>
      </c>
      <c r="AX873" s="10">
        <v>10.5</v>
      </c>
      <c r="AY873" s="10">
        <v>0.95</v>
      </c>
      <c r="AZ873" s="10">
        <v>949</v>
      </c>
      <c r="BA873" s="10" t="s">
        <v>288</v>
      </c>
      <c r="BB873" s="10">
        <v>8.1000000000000003E-2</v>
      </c>
      <c r="BC873" s="10">
        <v>1.6400000000000001E-2</v>
      </c>
      <c r="BD873" s="10">
        <v>4.5015999999999998</v>
      </c>
      <c r="BE873" s="10">
        <v>10.6</v>
      </c>
      <c r="BF873" s="10">
        <v>0.98</v>
      </c>
      <c r="BG873" s="10">
        <v>0.13300000000000001</v>
      </c>
      <c r="BH873" s="10">
        <v>3.8800000000000001E-2</v>
      </c>
      <c r="BI873" s="10">
        <v>7.6177999999999999</v>
      </c>
      <c r="BJ873" s="10">
        <v>10.5</v>
      </c>
      <c r="BK873" s="10">
        <v>0.96</v>
      </c>
      <c r="BL873" s="10">
        <v>0.10879999999999999</v>
      </c>
      <c r="BM873" s="10">
        <v>3.1699999999999999E-2</v>
      </c>
      <c r="BN873" s="10">
        <v>6.2332000000000001</v>
      </c>
      <c r="BO873" s="10">
        <v>10.5</v>
      </c>
      <c r="BP873" s="10">
        <v>0.96</v>
      </c>
      <c r="BQ873" s="10">
        <v>949</v>
      </c>
      <c r="BR873" s="10" t="s">
        <v>288</v>
      </c>
      <c r="BS873" s="10">
        <v>5.3999999999999999E-2</v>
      </c>
      <c r="BT873" s="10">
        <v>7.7000000000000002E-3</v>
      </c>
      <c r="BU873" s="10">
        <v>3</v>
      </c>
      <c r="BV873" s="10">
        <v>10.5</v>
      </c>
      <c r="BW873" s="10">
        <v>0.99</v>
      </c>
      <c r="BX873" s="10">
        <v>0.126</v>
      </c>
      <c r="BY873" s="10">
        <v>1.7999999999999999E-2</v>
      </c>
      <c r="BZ873" s="10">
        <v>7</v>
      </c>
      <c r="CA873" s="10">
        <v>10.5</v>
      </c>
      <c r="CB873" s="10">
        <v>0.99</v>
      </c>
      <c r="CC873" s="10">
        <v>0.108</v>
      </c>
      <c r="CD873" s="10">
        <v>1.54E-2</v>
      </c>
      <c r="CE873" s="10">
        <v>6</v>
      </c>
      <c r="CF873" s="10">
        <v>10.5</v>
      </c>
      <c r="CG873" s="10">
        <v>0.99</v>
      </c>
      <c r="CH873" s="10">
        <v>949</v>
      </c>
      <c r="CI873" s="10" t="s">
        <v>288</v>
      </c>
      <c r="CJ873" s="10">
        <v>3.5999999999999997E-2</v>
      </c>
      <c r="CK873" s="10">
        <v>5.1000000000000004E-3</v>
      </c>
      <c r="CL873" s="10">
        <v>2</v>
      </c>
      <c r="CM873" s="10">
        <v>10.5</v>
      </c>
      <c r="CN873" s="10">
        <v>0.99</v>
      </c>
      <c r="CO873" s="10">
        <v>7.1999999999999995E-2</v>
      </c>
      <c r="CP873" s="10">
        <v>1.03E-2</v>
      </c>
      <c r="CQ873" s="10">
        <v>4</v>
      </c>
      <c r="CR873" s="10">
        <v>10.5</v>
      </c>
      <c r="CS873" s="10">
        <v>0.99</v>
      </c>
      <c r="CT873" s="10">
        <v>0.09</v>
      </c>
      <c r="CU873" s="10">
        <v>1.2800000000000001E-2</v>
      </c>
      <c r="CV873" s="10">
        <v>5</v>
      </c>
      <c r="CW873" s="10">
        <v>10.5</v>
      </c>
      <c r="CX873" s="10">
        <v>0.99</v>
      </c>
      <c r="CY873" s="10">
        <v>985</v>
      </c>
      <c r="CZ873" s="10" t="s">
        <v>287</v>
      </c>
      <c r="DA873" s="10">
        <v>0</v>
      </c>
      <c r="DB873" s="10">
        <v>0</v>
      </c>
      <c r="DC873" s="10">
        <v>0</v>
      </c>
      <c r="DD873" s="10">
        <v>10.5</v>
      </c>
      <c r="DE873" s="10">
        <v>0</v>
      </c>
      <c r="DF873" s="10">
        <v>0</v>
      </c>
      <c r="DG873" s="10">
        <v>0</v>
      </c>
      <c r="DH873" s="10">
        <v>0</v>
      </c>
      <c r="DI873" s="10">
        <v>10.4</v>
      </c>
      <c r="DJ873" s="10">
        <v>0</v>
      </c>
      <c r="DK873" s="10">
        <v>0</v>
      </c>
      <c r="DL873" s="10">
        <v>0</v>
      </c>
      <c r="DM873" s="10">
        <v>0</v>
      </c>
      <c r="DN873" s="10">
        <v>10.4</v>
      </c>
      <c r="DO873" s="10">
        <v>0</v>
      </c>
    </row>
    <row r="874" spans="1:119" x14ac:dyDescent="0.25">
      <c r="A874" s="10">
        <v>950</v>
      </c>
      <c r="B874" s="10" t="s">
        <v>289</v>
      </c>
      <c r="C874" s="10">
        <v>0</v>
      </c>
      <c r="D874" s="10">
        <v>0</v>
      </c>
      <c r="E874" s="10">
        <v>0</v>
      </c>
      <c r="F874" s="10">
        <v>10.6</v>
      </c>
      <c r="G874" s="10">
        <v>0</v>
      </c>
      <c r="H874" s="10">
        <v>0</v>
      </c>
      <c r="I874" s="10">
        <v>0</v>
      </c>
      <c r="J874" s="10">
        <v>0</v>
      </c>
      <c r="K874" s="10">
        <v>10.6</v>
      </c>
      <c r="L874" s="10">
        <v>0</v>
      </c>
      <c r="M874" s="10">
        <v>0</v>
      </c>
      <c r="N874" s="10">
        <v>0</v>
      </c>
      <c r="O874" s="10">
        <v>0</v>
      </c>
      <c r="P874" s="10">
        <v>10.5</v>
      </c>
      <c r="Q874" s="10">
        <v>0</v>
      </c>
      <c r="R874" s="10">
        <v>950</v>
      </c>
      <c r="S874" s="10" t="s">
        <v>289</v>
      </c>
      <c r="T874" s="10">
        <v>0</v>
      </c>
      <c r="U874" s="10">
        <v>0</v>
      </c>
      <c r="V874" s="10">
        <v>0</v>
      </c>
      <c r="W874" s="10">
        <v>10.6</v>
      </c>
      <c r="Y874" s="10">
        <v>0</v>
      </c>
      <c r="Z874" s="10">
        <v>0</v>
      </c>
      <c r="AA874" s="10">
        <v>0</v>
      </c>
      <c r="AB874" s="10">
        <v>10.6</v>
      </c>
      <c r="AD874" s="10">
        <v>0</v>
      </c>
      <c r="AE874" s="10">
        <v>0</v>
      </c>
      <c r="AF874" s="10">
        <v>0</v>
      </c>
      <c r="AG874" s="10">
        <v>10.6</v>
      </c>
      <c r="AI874" s="10">
        <v>950</v>
      </c>
      <c r="AJ874" s="10" t="s">
        <v>289</v>
      </c>
      <c r="AK874" s="10">
        <v>0</v>
      </c>
      <c r="AL874" s="10">
        <v>0</v>
      </c>
      <c r="AM874" s="10">
        <v>0</v>
      </c>
      <c r="AN874" s="10">
        <v>10.6</v>
      </c>
      <c r="AO874" s="10">
        <v>0</v>
      </c>
      <c r="AP874" s="10">
        <v>0</v>
      </c>
      <c r="AQ874" s="10">
        <v>0</v>
      </c>
      <c r="AR874" s="10">
        <v>0</v>
      </c>
      <c r="AS874" s="10">
        <v>10.5</v>
      </c>
      <c r="AT874" s="10">
        <v>0</v>
      </c>
      <c r="AU874" s="10">
        <v>0</v>
      </c>
      <c r="AV874" s="10">
        <v>0</v>
      </c>
      <c r="AW874" s="10">
        <v>0</v>
      </c>
      <c r="AX874" s="10">
        <v>10.5</v>
      </c>
      <c r="AY874" s="10">
        <v>0</v>
      </c>
      <c r="AZ874" s="10">
        <v>950</v>
      </c>
      <c r="BA874" s="10" t="s">
        <v>289</v>
      </c>
      <c r="BB874" s="10">
        <v>0</v>
      </c>
      <c r="BC874" s="10">
        <v>0</v>
      </c>
      <c r="BD874" s="10">
        <v>0</v>
      </c>
      <c r="BE874" s="10">
        <v>10.6</v>
      </c>
      <c r="BF874" s="10">
        <v>0</v>
      </c>
      <c r="BG874" s="10">
        <v>0</v>
      </c>
      <c r="BH874" s="10">
        <v>0</v>
      </c>
      <c r="BI874" s="10">
        <v>0</v>
      </c>
      <c r="BJ874" s="10">
        <v>10.5</v>
      </c>
      <c r="BK874" s="10">
        <v>0</v>
      </c>
      <c r="BL874" s="10">
        <v>0</v>
      </c>
      <c r="BM874" s="10">
        <v>0</v>
      </c>
      <c r="BN874" s="10">
        <v>0</v>
      </c>
      <c r="BO874" s="10">
        <v>10.5</v>
      </c>
      <c r="BP874" s="10">
        <v>0</v>
      </c>
      <c r="BQ874" s="10">
        <v>950</v>
      </c>
      <c r="BR874" s="10" t="s">
        <v>289</v>
      </c>
      <c r="BS874" s="10">
        <v>0</v>
      </c>
      <c r="BT874" s="10">
        <v>0</v>
      </c>
      <c r="BU874" s="10">
        <v>0</v>
      </c>
      <c r="BV874" s="10">
        <v>10.5</v>
      </c>
      <c r="BW874" s="10">
        <v>0</v>
      </c>
      <c r="BX874" s="10">
        <v>0</v>
      </c>
      <c r="BY874" s="10">
        <v>0</v>
      </c>
      <c r="BZ874" s="10">
        <v>0</v>
      </c>
      <c r="CA874" s="10">
        <v>10.5</v>
      </c>
      <c r="CB874" s="10">
        <v>0</v>
      </c>
      <c r="CC874" s="10">
        <v>0</v>
      </c>
      <c r="CD874" s="10">
        <v>0</v>
      </c>
      <c r="CE874" s="10">
        <v>0</v>
      </c>
      <c r="CF874" s="10">
        <v>10.5</v>
      </c>
      <c r="CG874" s="10">
        <v>0</v>
      </c>
      <c r="CH874" s="10">
        <v>950</v>
      </c>
      <c r="CI874" s="10" t="s">
        <v>289</v>
      </c>
      <c r="CJ874" s="10">
        <v>0</v>
      </c>
      <c r="CK874" s="10">
        <v>0</v>
      </c>
      <c r="CL874" s="10">
        <v>0</v>
      </c>
      <c r="CM874" s="10">
        <v>10.5</v>
      </c>
      <c r="CN874" s="10">
        <v>0</v>
      </c>
      <c r="CO874" s="10">
        <v>0</v>
      </c>
      <c r="CP874" s="10">
        <v>0</v>
      </c>
      <c r="CQ874" s="10">
        <v>0</v>
      </c>
      <c r="CR874" s="10">
        <v>10.5</v>
      </c>
      <c r="CS874" s="10">
        <v>0</v>
      </c>
      <c r="CT874" s="10">
        <v>0</v>
      </c>
      <c r="CU874" s="10">
        <v>0</v>
      </c>
      <c r="CV874" s="10">
        <v>0</v>
      </c>
      <c r="CW874" s="10">
        <v>10.5</v>
      </c>
      <c r="CX874" s="10">
        <v>0</v>
      </c>
      <c r="CY874" s="10">
        <v>986</v>
      </c>
      <c r="CZ874" s="10" t="s">
        <v>305</v>
      </c>
      <c r="DA874" s="10">
        <v>0</v>
      </c>
      <c r="DB874" s="10">
        <v>0</v>
      </c>
      <c r="DC874" s="10">
        <v>0</v>
      </c>
      <c r="DD874" s="10">
        <v>10.5</v>
      </c>
      <c r="DE874" s="10">
        <v>0</v>
      </c>
      <c r="DF874" s="10">
        <v>0</v>
      </c>
      <c r="DG874" s="10">
        <v>0</v>
      </c>
      <c r="DH874" s="10">
        <v>0</v>
      </c>
      <c r="DI874" s="10">
        <v>10.4</v>
      </c>
      <c r="DJ874" s="10">
        <v>0</v>
      </c>
      <c r="DK874" s="10">
        <v>0</v>
      </c>
      <c r="DL874" s="10">
        <v>0</v>
      </c>
      <c r="DM874" s="10">
        <v>0</v>
      </c>
      <c r="DN874" s="10">
        <v>10.4</v>
      </c>
      <c r="DO874" s="10">
        <v>0</v>
      </c>
    </row>
    <row r="875" spans="1:119" x14ac:dyDescent="0.25">
      <c r="A875" s="10">
        <v>951</v>
      </c>
      <c r="B875" s="10" t="s">
        <v>306</v>
      </c>
      <c r="C875" s="10">
        <v>0</v>
      </c>
      <c r="D875" s="10">
        <v>0</v>
      </c>
      <c r="E875" s="10">
        <v>0</v>
      </c>
      <c r="F875" s="10">
        <v>10.6</v>
      </c>
      <c r="G875" s="10">
        <v>0</v>
      </c>
      <c r="H875" s="10">
        <v>0</v>
      </c>
      <c r="I875" s="10">
        <v>0</v>
      </c>
      <c r="J875" s="10">
        <v>0</v>
      </c>
      <c r="K875" s="10">
        <v>10.6</v>
      </c>
      <c r="L875" s="10">
        <v>0</v>
      </c>
      <c r="M875" s="10">
        <v>0</v>
      </c>
      <c r="N875" s="10">
        <v>0</v>
      </c>
      <c r="O875" s="10">
        <v>0</v>
      </c>
      <c r="P875" s="10">
        <v>10.5</v>
      </c>
      <c r="Q875" s="10">
        <v>0</v>
      </c>
      <c r="R875" s="10">
        <v>951</v>
      </c>
      <c r="S875" s="10" t="s">
        <v>306</v>
      </c>
      <c r="T875" s="10">
        <v>0</v>
      </c>
      <c r="U875" s="10">
        <v>0</v>
      </c>
      <c r="V875" s="10">
        <v>0</v>
      </c>
      <c r="W875" s="10">
        <v>10.6</v>
      </c>
      <c r="Y875" s="10">
        <v>0</v>
      </c>
      <c r="Z875" s="10">
        <v>0</v>
      </c>
      <c r="AA875" s="10">
        <v>0</v>
      </c>
      <c r="AB875" s="10">
        <v>10.6</v>
      </c>
      <c r="AD875" s="10">
        <v>0</v>
      </c>
      <c r="AE875" s="10">
        <v>0</v>
      </c>
      <c r="AF875" s="10">
        <v>0</v>
      </c>
      <c r="AG875" s="10">
        <v>10.6</v>
      </c>
      <c r="AI875" s="10">
        <v>951</v>
      </c>
      <c r="AJ875" s="10" t="s">
        <v>306</v>
      </c>
      <c r="AK875" s="10">
        <v>0</v>
      </c>
      <c r="AL875" s="10">
        <v>0</v>
      </c>
      <c r="AM875" s="10">
        <v>0</v>
      </c>
      <c r="AN875" s="10">
        <v>10.6</v>
      </c>
      <c r="AO875" s="10">
        <v>0</v>
      </c>
      <c r="AP875" s="10">
        <v>0</v>
      </c>
      <c r="AQ875" s="10">
        <v>0</v>
      </c>
      <c r="AR875" s="10">
        <v>0</v>
      </c>
      <c r="AS875" s="10">
        <v>10.5</v>
      </c>
      <c r="AT875" s="10">
        <v>0</v>
      </c>
      <c r="AU875" s="10">
        <v>0</v>
      </c>
      <c r="AV875" s="10">
        <v>0</v>
      </c>
      <c r="AW875" s="10">
        <v>0</v>
      </c>
      <c r="AX875" s="10">
        <v>10.5</v>
      </c>
      <c r="AY875" s="10">
        <v>0</v>
      </c>
      <c r="AZ875" s="10">
        <v>951</v>
      </c>
      <c r="BA875" s="10" t="s">
        <v>306</v>
      </c>
      <c r="BB875" s="10">
        <v>0</v>
      </c>
      <c r="BC875" s="10">
        <v>0</v>
      </c>
      <c r="BD875" s="10">
        <v>0</v>
      </c>
      <c r="BE875" s="10">
        <v>10.6</v>
      </c>
      <c r="BF875" s="10">
        <v>0</v>
      </c>
      <c r="BG875" s="10">
        <v>0</v>
      </c>
      <c r="BH875" s="10">
        <v>0</v>
      </c>
      <c r="BI875" s="10">
        <v>0</v>
      </c>
      <c r="BJ875" s="10">
        <v>10.5</v>
      </c>
      <c r="BK875" s="10">
        <v>0</v>
      </c>
      <c r="BL875" s="10">
        <v>0</v>
      </c>
      <c r="BM875" s="10">
        <v>0</v>
      </c>
      <c r="BN875" s="10">
        <v>0</v>
      </c>
      <c r="BO875" s="10">
        <v>10.5</v>
      </c>
      <c r="BP875" s="10">
        <v>0</v>
      </c>
      <c r="BQ875" s="10">
        <v>951</v>
      </c>
      <c r="BR875" s="10" t="s">
        <v>306</v>
      </c>
      <c r="BS875" s="10">
        <v>0</v>
      </c>
      <c r="BT875" s="10">
        <v>0</v>
      </c>
      <c r="BU875" s="10">
        <v>0</v>
      </c>
      <c r="BV875" s="10">
        <v>10.5</v>
      </c>
      <c r="BW875" s="10">
        <v>0</v>
      </c>
      <c r="BX875" s="10">
        <v>0</v>
      </c>
      <c r="BY875" s="10">
        <v>0</v>
      </c>
      <c r="BZ875" s="10">
        <v>0</v>
      </c>
      <c r="CA875" s="10">
        <v>10.5</v>
      </c>
      <c r="CB875" s="10">
        <v>0</v>
      </c>
      <c r="CC875" s="10">
        <v>0</v>
      </c>
      <c r="CD875" s="10">
        <v>0</v>
      </c>
      <c r="CE875" s="10">
        <v>0</v>
      </c>
      <c r="CF875" s="10">
        <v>10.5</v>
      </c>
      <c r="CG875" s="10">
        <v>0</v>
      </c>
      <c r="CH875" s="10">
        <v>951</v>
      </c>
      <c r="CI875" s="10" t="s">
        <v>306</v>
      </c>
      <c r="CJ875" s="10">
        <v>0</v>
      </c>
      <c r="CK875" s="10">
        <v>0</v>
      </c>
      <c r="CL875" s="10">
        <v>0</v>
      </c>
      <c r="CM875" s="10">
        <v>10.5</v>
      </c>
      <c r="CN875" s="10">
        <v>0</v>
      </c>
      <c r="CO875" s="10">
        <v>0</v>
      </c>
      <c r="CP875" s="10">
        <v>0</v>
      </c>
      <c r="CQ875" s="10">
        <v>0</v>
      </c>
      <c r="CR875" s="10">
        <v>10.5</v>
      </c>
      <c r="CS875" s="10">
        <v>0</v>
      </c>
      <c r="CT875" s="10">
        <v>0</v>
      </c>
      <c r="CU875" s="10">
        <v>0</v>
      </c>
      <c r="CV875" s="10">
        <v>0</v>
      </c>
      <c r="CW875" s="10">
        <v>10.5</v>
      </c>
      <c r="CX875" s="10">
        <v>0</v>
      </c>
      <c r="CY875" s="10">
        <v>987</v>
      </c>
      <c r="CZ875" s="10" t="s">
        <v>288</v>
      </c>
      <c r="DA875" s="10">
        <v>1.7299999999999999E-2</v>
      </c>
      <c r="DB875" s="10">
        <v>5.7000000000000002E-3</v>
      </c>
      <c r="DC875" s="10">
        <v>1</v>
      </c>
      <c r="DD875" s="10">
        <v>10.5</v>
      </c>
      <c r="DE875" s="10">
        <v>0.95</v>
      </c>
      <c r="DF875" s="10">
        <v>6.8500000000000005E-2</v>
      </c>
      <c r="DG875" s="10">
        <v>2.2499999999999999E-2</v>
      </c>
      <c r="DH875" s="10">
        <v>4</v>
      </c>
      <c r="DI875" s="10">
        <v>10.4</v>
      </c>
      <c r="DJ875" s="10">
        <v>0.95</v>
      </c>
      <c r="DK875" s="10">
        <v>3.4200000000000001E-2</v>
      </c>
      <c r="DL875" s="10">
        <v>1.12E-2</v>
      </c>
      <c r="DM875" s="10">
        <v>2</v>
      </c>
      <c r="DN875" s="10">
        <v>10.4</v>
      </c>
      <c r="DO875" s="10">
        <v>0.95</v>
      </c>
    </row>
    <row r="876" spans="1:119" x14ac:dyDescent="0.25">
      <c r="A876" s="10">
        <v>952</v>
      </c>
      <c r="B876" s="10" t="s">
        <v>307</v>
      </c>
      <c r="C876" s="10">
        <v>0</v>
      </c>
      <c r="D876" s="10">
        <v>0</v>
      </c>
      <c r="E876" s="10">
        <v>0</v>
      </c>
      <c r="F876" s="10">
        <v>10.6</v>
      </c>
      <c r="G876" s="10">
        <v>0</v>
      </c>
      <c r="H876" s="10">
        <v>0</v>
      </c>
      <c r="I876" s="10">
        <v>0</v>
      </c>
      <c r="J876" s="10">
        <v>0</v>
      </c>
      <c r="K876" s="10">
        <v>10.6</v>
      </c>
      <c r="L876" s="10">
        <v>0</v>
      </c>
      <c r="M876" s="10">
        <v>0</v>
      </c>
      <c r="N876" s="10">
        <v>0</v>
      </c>
      <c r="O876" s="10">
        <v>0</v>
      </c>
      <c r="P876" s="10">
        <v>10.5</v>
      </c>
      <c r="Q876" s="10">
        <v>0</v>
      </c>
      <c r="R876" s="10">
        <v>952</v>
      </c>
      <c r="S876" s="10" t="s">
        <v>307</v>
      </c>
      <c r="T876" s="10">
        <v>0</v>
      </c>
      <c r="U876" s="10">
        <v>0</v>
      </c>
      <c r="V876" s="10">
        <v>0</v>
      </c>
      <c r="W876" s="10">
        <v>10.6</v>
      </c>
      <c r="Y876" s="10">
        <v>0</v>
      </c>
      <c r="Z876" s="10">
        <v>0</v>
      </c>
      <c r="AA876" s="10">
        <v>0</v>
      </c>
      <c r="AB876" s="10">
        <v>10.6</v>
      </c>
      <c r="AD876" s="10">
        <v>0</v>
      </c>
      <c r="AE876" s="10">
        <v>0</v>
      </c>
      <c r="AF876" s="10">
        <v>0</v>
      </c>
      <c r="AG876" s="10">
        <v>10.6</v>
      </c>
      <c r="AI876" s="10">
        <v>952</v>
      </c>
      <c r="AJ876" s="10" t="s">
        <v>307</v>
      </c>
      <c r="AK876" s="10">
        <v>0</v>
      </c>
      <c r="AL876" s="10">
        <v>0</v>
      </c>
      <c r="AM876" s="10">
        <v>0</v>
      </c>
      <c r="AN876" s="10">
        <v>10.6</v>
      </c>
      <c r="AO876" s="10">
        <v>0</v>
      </c>
      <c r="AP876" s="10">
        <v>0</v>
      </c>
      <c r="AQ876" s="10">
        <v>0</v>
      </c>
      <c r="AR876" s="10">
        <v>0</v>
      </c>
      <c r="AS876" s="10">
        <v>10.5</v>
      </c>
      <c r="AT876" s="10">
        <v>0</v>
      </c>
      <c r="AU876" s="10">
        <v>0</v>
      </c>
      <c r="AV876" s="10">
        <v>0</v>
      </c>
      <c r="AW876" s="10">
        <v>0</v>
      </c>
      <c r="AX876" s="10">
        <v>10.5</v>
      </c>
      <c r="AY876" s="10">
        <v>0</v>
      </c>
      <c r="AZ876" s="10">
        <v>952</v>
      </c>
      <c r="BA876" s="10" t="s">
        <v>307</v>
      </c>
      <c r="BB876" s="10">
        <v>0</v>
      </c>
      <c r="BC876" s="10">
        <v>0</v>
      </c>
      <c r="BD876" s="10">
        <v>0</v>
      </c>
      <c r="BE876" s="10">
        <v>10.6</v>
      </c>
      <c r="BF876" s="10">
        <v>0</v>
      </c>
      <c r="BG876" s="10">
        <v>0</v>
      </c>
      <c r="BH876" s="10">
        <v>0</v>
      </c>
      <c r="BI876" s="10">
        <v>0</v>
      </c>
      <c r="BJ876" s="10">
        <v>10.5</v>
      </c>
      <c r="BK876" s="10">
        <v>0</v>
      </c>
      <c r="BL876" s="10">
        <v>0</v>
      </c>
      <c r="BM876" s="10">
        <v>0</v>
      </c>
      <c r="BN876" s="10">
        <v>0</v>
      </c>
      <c r="BO876" s="10">
        <v>10.5</v>
      </c>
      <c r="BP876" s="10">
        <v>0</v>
      </c>
      <c r="BQ876" s="10">
        <v>952</v>
      </c>
      <c r="BR876" s="10" t="s">
        <v>307</v>
      </c>
      <c r="BS876" s="10">
        <v>0</v>
      </c>
      <c r="BT876" s="10">
        <v>0</v>
      </c>
      <c r="BU876" s="10">
        <v>0</v>
      </c>
      <c r="BV876" s="10">
        <v>10.5</v>
      </c>
      <c r="BW876" s="10">
        <v>0</v>
      </c>
      <c r="BX876" s="10">
        <v>0</v>
      </c>
      <c r="BY876" s="10">
        <v>0</v>
      </c>
      <c r="BZ876" s="10">
        <v>0</v>
      </c>
      <c r="CA876" s="10">
        <v>10.5</v>
      </c>
      <c r="CB876" s="10">
        <v>0</v>
      </c>
      <c r="CC876" s="10">
        <v>0</v>
      </c>
      <c r="CD876" s="10">
        <v>0</v>
      </c>
      <c r="CE876" s="10">
        <v>0</v>
      </c>
      <c r="CF876" s="10">
        <v>10.5</v>
      </c>
      <c r="CG876" s="10">
        <v>0</v>
      </c>
      <c r="CH876" s="10">
        <v>952</v>
      </c>
      <c r="CI876" s="10" t="s">
        <v>307</v>
      </c>
      <c r="CJ876" s="10">
        <v>0</v>
      </c>
      <c r="CK876" s="10">
        <v>0</v>
      </c>
      <c r="CL876" s="10">
        <v>0</v>
      </c>
      <c r="CM876" s="10">
        <v>10.5</v>
      </c>
      <c r="CN876" s="10">
        <v>0</v>
      </c>
      <c r="CO876" s="10">
        <v>0</v>
      </c>
      <c r="CP876" s="10">
        <v>0</v>
      </c>
      <c r="CQ876" s="10">
        <v>0</v>
      </c>
      <c r="CR876" s="10">
        <v>10.5</v>
      </c>
      <c r="CS876" s="10">
        <v>0</v>
      </c>
      <c r="CT876" s="10">
        <v>0</v>
      </c>
      <c r="CU876" s="10">
        <v>0</v>
      </c>
      <c r="CV876" s="10">
        <v>0</v>
      </c>
      <c r="CW876" s="10">
        <v>10.5</v>
      </c>
      <c r="CX876" s="10">
        <v>0</v>
      </c>
      <c r="CY876" s="10">
        <v>988</v>
      </c>
      <c r="CZ876" s="10" t="s">
        <v>315</v>
      </c>
      <c r="DA876" s="10">
        <v>6.9800000000000001E-2</v>
      </c>
      <c r="DB876" s="10">
        <v>2.0400000000000001E-2</v>
      </c>
      <c r="DC876" s="10">
        <v>4</v>
      </c>
      <c r="DD876" s="10">
        <v>10.5</v>
      </c>
      <c r="DE876" s="10">
        <v>0.96</v>
      </c>
      <c r="DF876" s="10">
        <v>0.1729</v>
      </c>
      <c r="DG876" s="10">
        <v>5.04E-2</v>
      </c>
      <c r="DH876" s="10">
        <v>10</v>
      </c>
      <c r="DI876" s="10">
        <v>10.4</v>
      </c>
      <c r="DJ876" s="10">
        <v>0.96</v>
      </c>
      <c r="DK876" s="10">
        <v>0.13830000000000001</v>
      </c>
      <c r="DL876" s="10">
        <v>4.0300000000000002E-2</v>
      </c>
      <c r="DM876" s="10">
        <v>8</v>
      </c>
      <c r="DN876" s="10">
        <v>10.4</v>
      </c>
      <c r="DO876" s="10">
        <v>0.96</v>
      </c>
    </row>
    <row r="877" spans="1:119" x14ac:dyDescent="0.25">
      <c r="A877" s="10">
        <v>953</v>
      </c>
      <c r="B877" s="10" t="s">
        <v>292</v>
      </c>
      <c r="C877" s="10">
        <v>0</v>
      </c>
      <c r="D877" s="10">
        <v>0</v>
      </c>
      <c r="E877" s="10">
        <v>0</v>
      </c>
      <c r="F877" s="10">
        <v>10.6</v>
      </c>
      <c r="G877" s="10">
        <v>0</v>
      </c>
      <c r="H877" s="10">
        <v>0</v>
      </c>
      <c r="I877" s="10">
        <v>0</v>
      </c>
      <c r="J877" s="10">
        <v>0</v>
      </c>
      <c r="K877" s="10">
        <v>10.6</v>
      </c>
      <c r="L877" s="10">
        <v>0</v>
      </c>
      <c r="M877" s="10">
        <v>0</v>
      </c>
      <c r="N877" s="10">
        <v>0</v>
      </c>
      <c r="O877" s="10">
        <v>0</v>
      </c>
      <c r="P877" s="10">
        <v>10.5</v>
      </c>
      <c r="Q877" s="10">
        <v>0</v>
      </c>
      <c r="R877" s="10">
        <v>953</v>
      </c>
      <c r="S877" s="10" t="s">
        <v>292</v>
      </c>
      <c r="T877" s="10">
        <v>0</v>
      </c>
      <c r="U877" s="10">
        <v>0</v>
      </c>
      <c r="V877" s="10">
        <v>0</v>
      </c>
      <c r="W877" s="10">
        <v>10.6</v>
      </c>
      <c r="Y877" s="10">
        <v>0</v>
      </c>
      <c r="Z877" s="10">
        <v>0</v>
      </c>
      <c r="AA877" s="10">
        <v>0</v>
      </c>
      <c r="AB877" s="10">
        <v>10.6</v>
      </c>
      <c r="AD877" s="10">
        <v>0</v>
      </c>
      <c r="AE877" s="10">
        <v>0</v>
      </c>
      <c r="AF877" s="10">
        <v>0</v>
      </c>
      <c r="AG877" s="10">
        <v>10.6</v>
      </c>
      <c r="AI877" s="10">
        <v>953</v>
      </c>
      <c r="AJ877" s="10" t="s">
        <v>292</v>
      </c>
      <c r="AK877" s="10">
        <v>0</v>
      </c>
      <c r="AL877" s="10">
        <v>0</v>
      </c>
      <c r="AM877" s="10">
        <v>0</v>
      </c>
      <c r="AN877" s="10">
        <v>10.6</v>
      </c>
      <c r="AO877" s="10">
        <v>0</v>
      </c>
      <c r="AP877" s="10">
        <v>0</v>
      </c>
      <c r="AQ877" s="10">
        <v>0</v>
      </c>
      <c r="AR877" s="10">
        <v>0</v>
      </c>
      <c r="AS877" s="10">
        <v>10.5</v>
      </c>
      <c r="AT877" s="10">
        <v>0</v>
      </c>
      <c r="AU877" s="10">
        <v>0</v>
      </c>
      <c r="AV877" s="10">
        <v>0</v>
      </c>
      <c r="AW877" s="10">
        <v>0</v>
      </c>
      <c r="AX877" s="10">
        <v>10.5</v>
      </c>
      <c r="AY877" s="10">
        <v>0</v>
      </c>
      <c r="AZ877" s="10">
        <v>953</v>
      </c>
      <c r="BA877" s="10" t="s">
        <v>292</v>
      </c>
      <c r="BB877" s="10">
        <v>0</v>
      </c>
      <c r="BC877" s="10">
        <v>0</v>
      </c>
      <c r="BD877" s="10">
        <v>0</v>
      </c>
      <c r="BE877" s="10">
        <v>10.6</v>
      </c>
      <c r="BF877" s="10">
        <v>0</v>
      </c>
      <c r="BG877" s="10">
        <v>0</v>
      </c>
      <c r="BH877" s="10">
        <v>0</v>
      </c>
      <c r="BI877" s="10">
        <v>0</v>
      </c>
      <c r="BJ877" s="10">
        <v>10.5</v>
      </c>
      <c r="BK877" s="10">
        <v>0</v>
      </c>
      <c r="BL877" s="10">
        <v>0</v>
      </c>
      <c r="BM877" s="10">
        <v>0</v>
      </c>
      <c r="BN877" s="10">
        <v>0</v>
      </c>
      <c r="BO877" s="10">
        <v>10.5</v>
      </c>
      <c r="BP877" s="10">
        <v>0</v>
      </c>
      <c r="BQ877" s="10">
        <v>953</v>
      </c>
      <c r="BR877" s="10" t="s">
        <v>292</v>
      </c>
      <c r="BS877" s="10">
        <v>0</v>
      </c>
      <c r="BT877" s="10">
        <v>0</v>
      </c>
      <c r="BU877" s="10">
        <v>0</v>
      </c>
      <c r="BV877" s="10">
        <v>10.5</v>
      </c>
      <c r="BW877" s="10">
        <v>0</v>
      </c>
      <c r="BX877" s="10">
        <v>0</v>
      </c>
      <c r="BY877" s="10">
        <v>0</v>
      </c>
      <c r="BZ877" s="10">
        <v>0</v>
      </c>
      <c r="CA877" s="10">
        <v>10.5</v>
      </c>
      <c r="CB877" s="10">
        <v>0</v>
      </c>
      <c r="CC877" s="10">
        <v>0</v>
      </c>
      <c r="CD877" s="10">
        <v>0</v>
      </c>
      <c r="CE877" s="10">
        <v>0</v>
      </c>
      <c r="CF877" s="10">
        <v>10.5</v>
      </c>
      <c r="CG877" s="10">
        <v>0</v>
      </c>
      <c r="CH877" s="10">
        <v>953</v>
      </c>
      <c r="CI877" s="10" t="s">
        <v>292</v>
      </c>
      <c r="CJ877" s="10">
        <v>0</v>
      </c>
      <c r="CK877" s="10">
        <v>0</v>
      </c>
      <c r="CL877" s="10">
        <v>0</v>
      </c>
      <c r="CM877" s="10">
        <v>10.5</v>
      </c>
      <c r="CN877" s="10">
        <v>0</v>
      </c>
      <c r="CO877" s="10">
        <v>0</v>
      </c>
      <c r="CP877" s="10">
        <v>0</v>
      </c>
      <c r="CQ877" s="10">
        <v>0</v>
      </c>
      <c r="CR877" s="10">
        <v>10.5</v>
      </c>
      <c r="CS877" s="10">
        <v>0</v>
      </c>
      <c r="CT877" s="10">
        <v>0</v>
      </c>
      <c r="CU877" s="10">
        <v>0</v>
      </c>
      <c r="CV877" s="10">
        <v>0</v>
      </c>
      <c r="CW877" s="10">
        <v>10.5</v>
      </c>
      <c r="CX877" s="10">
        <v>0</v>
      </c>
      <c r="CY877" s="10">
        <v>989</v>
      </c>
      <c r="CZ877" s="10" t="s">
        <v>306</v>
      </c>
      <c r="DA877" s="10">
        <v>5.1799999999999999E-2</v>
      </c>
      <c r="DB877" s="10">
        <v>1.7000000000000001E-2</v>
      </c>
      <c r="DC877" s="10">
        <v>3</v>
      </c>
      <c r="DD877" s="10">
        <v>10.5</v>
      </c>
      <c r="DE877" s="10">
        <v>0.95</v>
      </c>
      <c r="DF877" s="10">
        <v>8.5599999999999996E-2</v>
      </c>
      <c r="DG877" s="10">
        <v>2.81E-2</v>
      </c>
      <c r="DH877" s="10">
        <v>5</v>
      </c>
      <c r="DI877" s="10">
        <v>10.4</v>
      </c>
      <c r="DJ877" s="10">
        <v>0.95</v>
      </c>
      <c r="DK877" s="10">
        <v>8.5599999999999996E-2</v>
      </c>
      <c r="DL877" s="10">
        <v>2.81E-2</v>
      </c>
      <c r="DM877" s="10">
        <v>5</v>
      </c>
      <c r="DN877" s="10">
        <v>10.4</v>
      </c>
      <c r="DO877" s="10">
        <v>0.95</v>
      </c>
    </row>
    <row r="878" spans="1:119" x14ac:dyDescent="0.25">
      <c r="A878" s="10">
        <v>954</v>
      </c>
      <c r="B878" s="10" t="s">
        <v>160</v>
      </c>
      <c r="C878" s="10">
        <v>0.18</v>
      </c>
      <c r="D878" s="10">
        <v>0.13</v>
      </c>
      <c r="E878" s="10">
        <v>3.47</v>
      </c>
      <c r="F878" s="10">
        <v>37.51</v>
      </c>
      <c r="G878" s="10">
        <v>0.80600000000000005</v>
      </c>
      <c r="H878" s="10">
        <v>0.26</v>
      </c>
      <c r="I878" s="10">
        <v>0.17</v>
      </c>
      <c r="J878" s="10">
        <v>4.9000000000000004</v>
      </c>
      <c r="K878" s="10">
        <v>36.92</v>
      </c>
      <c r="L878" s="10">
        <v>0.83399999999999996</v>
      </c>
      <c r="M878" s="10">
        <v>0.21</v>
      </c>
      <c r="N878" s="10">
        <v>0.1</v>
      </c>
      <c r="O878" s="10">
        <v>3.73</v>
      </c>
      <c r="P878" s="10">
        <v>36.69</v>
      </c>
      <c r="Q878" s="10">
        <v>0.90300000000000002</v>
      </c>
      <c r="R878" s="10">
        <v>954</v>
      </c>
      <c r="S878" s="10" t="s">
        <v>160</v>
      </c>
      <c r="T878" s="10">
        <v>-0.08</v>
      </c>
      <c r="U878" s="10">
        <v>-0.09</v>
      </c>
      <c r="V878" s="10">
        <v>-1.8830492609799756</v>
      </c>
      <c r="W878" s="10">
        <v>36.92</v>
      </c>
      <c r="Y878" s="10">
        <v>-0.25</v>
      </c>
      <c r="Z878" s="10">
        <v>-0.16</v>
      </c>
      <c r="AA878" s="10">
        <v>-4.6643182486035029</v>
      </c>
      <c r="AB878" s="10">
        <v>36.74</v>
      </c>
      <c r="AD878" s="10">
        <v>-0.3</v>
      </c>
      <c r="AE878" s="10">
        <v>-0.18</v>
      </c>
      <c r="AF878" s="10">
        <v>-5.5644655307780058</v>
      </c>
      <c r="AG878" s="10">
        <v>36.299999999999997</v>
      </c>
      <c r="AI878" s="10">
        <v>954</v>
      </c>
      <c r="AJ878" s="10" t="s">
        <v>160</v>
      </c>
      <c r="AK878" s="10">
        <v>0.29268247797890806</v>
      </c>
      <c r="AL878" s="10">
        <v>0.14064271665428754</v>
      </c>
      <c r="AM878" s="10">
        <v>5.0472957038112902</v>
      </c>
      <c r="AN878" s="10">
        <v>37.144142574210349</v>
      </c>
      <c r="AO878" s="10">
        <v>0.90133660505258129</v>
      </c>
      <c r="AP878" s="10">
        <v>0.33774663447879005</v>
      </c>
      <c r="AQ878" s="10">
        <v>0.13795139330986597</v>
      </c>
      <c r="AR878" s="10">
        <v>5.7622592335148273</v>
      </c>
      <c r="AS878" s="10">
        <v>36.554522535057728</v>
      </c>
      <c r="AT878" s="10">
        <v>0.92575591292645376</v>
      </c>
      <c r="AU878" s="10">
        <v>0.36224379228836262</v>
      </c>
      <c r="AV878" s="10">
        <v>0.15004849525492406</v>
      </c>
      <c r="AW878" s="10">
        <v>6.190477714878158</v>
      </c>
      <c r="AX878" s="10">
        <v>36.568045447769663</v>
      </c>
      <c r="AY878" s="10">
        <v>0.92387754548017942</v>
      </c>
      <c r="AZ878" s="10">
        <v>954</v>
      </c>
      <c r="BA878" s="10" t="s">
        <v>160</v>
      </c>
      <c r="BB878" s="10">
        <v>0.2397135953558602</v>
      </c>
      <c r="BC878" s="10">
        <v>0.14224554091020331</v>
      </c>
      <c r="BD878" s="10">
        <v>4.3491973366227139</v>
      </c>
      <c r="BE878" s="10">
        <v>37.002469753560248</v>
      </c>
      <c r="BF878" s="10">
        <v>0.85998764633969027</v>
      </c>
      <c r="BG878" s="10">
        <v>0.45798287409889449</v>
      </c>
      <c r="BH878" s="10">
        <v>0.22877760207650957</v>
      </c>
      <c r="BI878" s="10">
        <v>8.1393949038975038</v>
      </c>
      <c r="BJ878" s="10">
        <v>36.313692381681093</v>
      </c>
      <c r="BK878" s="10">
        <v>0.89459420515829524</v>
      </c>
      <c r="BL878" s="10">
        <v>0.35827330438290017</v>
      </c>
      <c r="BM878" s="10">
        <v>0.17098596526301035</v>
      </c>
      <c r="BN878" s="10">
        <v>6.298184286697138</v>
      </c>
      <c r="BO878" s="10">
        <v>36.391214516145219</v>
      </c>
      <c r="BP878" s="10">
        <v>0.90248898071186046</v>
      </c>
      <c r="BQ878" s="10">
        <v>954</v>
      </c>
      <c r="BR878" s="10" t="s">
        <v>160</v>
      </c>
      <c r="BS878" s="10">
        <v>0.316</v>
      </c>
      <c r="BT878" s="10">
        <v>0.16400000000000001</v>
      </c>
      <c r="BU878" s="10">
        <v>5.5680374251110338</v>
      </c>
      <c r="BV878" s="10">
        <v>36.915999999999997</v>
      </c>
      <c r="BW878" s="10">
        <v>0.88758442391036296</v>
      </c>
      <c r="BX878" s="10">
        <v>0.312</v>
      </c>
      <c r="BY878" s="10">
        <v>0.16200000000000001</v>
      </c>
      <c r="BZ878" s="10">
        <v>5.621135974573324</v>
      </c>
      <c r="CA878" s="10">
        <v>36.107999999999997</v>
      </c>
      <c r="CB878" s="10">
        <v>0.8874960768017397</v>
      </c>
      <c r="CC878" s="10">
        <v>0.36699999999999999</v>
      </c>
      <c r="CD878" s="10">
        <v>0.17399999999999999</v>
      </c>
      <c r="CE878" s="10">
        <v>6.4633255217628678</v>
      </c>
      <c r="CF878" s="10">
        <v>36.280999999999999</v>
      </c>
      <c r="CG878" s="10">
        <v>0.90358738389656656</v>
      </c>
      <c r="CH878" s="10">
        <v>954</v>
      </c>
      <c r="CI878" s="10" t="s">
        <v>160</v>
      </c>
      <c r="CJ878" s="10">
        <v>9.4E-2</v>
      </c>
      <c r="CK878" s="10">
        <v>7.0000000000000007E-2</v>
      </c>
      <c r="CL878" s="10">
        <v>1.8330176254537018</v>
      </c>
      <c r="CM878" s="10">
        <v>36.914999999999999</v>
      </c>
      <c r="CN878" s="10">
        <v>0.80204311034039566</v>
      </c>
      <c r="CO878" s="10">
        <v>0.18099999999999999</v>
      </c>
      <c r="CP878" s="10">
        <v>9.4E-2</v>
      </c>
      <c r="CQ878" s="10">
        <v>3.2577829695837868</v>
      </c>
      <c r="CR878" s="10">
        <v>36.145000000000003</v>
      </c>
      <c r="CS878" s="10">
        <v>0.8874575117471154</v>
      </c>
      <c r="CT878" s="10">
        <v>0.23400000000000001</v>
      </c>
      <c r="CU878" s="10">
        <v>0.109</v>
      </c>
      <c r="CV878" s="10">
        <v>4.0759750162045814</v>
      </c>
      <c r="CW878" s="10">
        <v>36.564999999999998</v>
      </c>
      <c r="CX878" s="10">
        <v>0.90647981721506798</v>
      </c>
      <c r="CY878" s="10">
        <v>990</v>
      </c>
      <c r="CZ878" s="10" t="s">
        <v>307</v>
      </c>
      <c r="DA878" s="10">
        <v>0</v>
      </c>
      <c r="DB878" s="10">
        <v>0</v>
      </c>
      <c r="DC878" s="10">
        <v>0</v>
      </c>
      <c r="DD878" s="10">
        <v>10.5</v>
      </c>
      <c r="DE878" s="10">
        <v>0</v>
      </c>
      <c r="DF878" s="10">
        <v>0</v>
      </c>
      <c r="DG878" s="10">
        <v>0</v>
      </c>
      <c r="DH878" s="10">
        <v>0</v>
      </c>
      <c r="DI878" s="10">
        <v>10.4</v>
      </c>
      <c r="DJ878" s="10">
        <v>0</v>
      </c>
      <c r="DK878" s="10">
        <v>0</v>
      </c>
      <c r="DL878" s="10">
        <v>0</v>
      </c>
      <c r="DM878" s="10">
        <v>0</v>
      </c>
      <c r="DN878" s="10">
        <v>10.4</v>
      </c>
      <c r="DO878" s="10">
        <v>0</v>
      </c>
    </row>
    <row r="879" spans="1:119" x14ac:dyDescent="0.25">
      <c r="A879" s="10">
        <v>955</v>
      </c>
      <c r="B879" s="10" t="s">
        <v>161</v>
      </c>
      <c r="C879" s="10">
        <v>-2.35</v>
      </c>
      <c r="D879" s="10">
        <v>-0.56000000000000005</v>
      </c>
      <c r="E879" s="10">
        <v>37.26</v>
      </c>
      <c r="F879" s="10">
        <v>37.51</v>
      </c>
      <c r="G879" s="10">
        <v>0.97299999999999998</v>
      </c>
      <c r="H879" s="10">
        <v>-2.5</v>
      </c>
      <c r="I879" s="10">
        <v>-0.68</v>
      </c>
      <c r="J879" s="10">
        <v>40.54</v>
      </c>
      <c r="K879" s="10">
        <v>36.92</v>
      </c>
      <c r="L879" s="10">
        <v>0.96499999999999997</v>
      </c>
      <c r="M879" s="10">
        <v>-3.02</v>
      </c>
      <c r="N879" s="10">
        <v>-0.52</v>
      </c>
      <c r="O879" s="10">
        <v>48.25</v>
      </c>
      <c r="P879" s="10">
        <v>36.69</v>
      </c>
      <c r="Q879" s="10">
        <v>0.98599999999999999</v>
      </c>
      <c r="R879" s="10">
        <v>955</v>
      </c>
      <c r="S879" s="10" t="s">
        <v>161</v>
      </c>
      <c r="T879" s="10">
        <v>0.3</v>
      </c>
      <c r="U879" s="10">
        <v>0.3</v>
      </c>
      <c r="V879" s="10">
        <v>6.6345876023379695</v>
      </c>
      <c r="W879" s="10">
        <v>36.92</v>
      </c>
      <c r="Y879" s="10">
        <v>0.5</v>
      </c>
      <c r="Z879" s="10">
        <v>0.3</v>
      </c>
      <c r="AA879" s="10">
        <v>9.1630420417003062</v>
      </c>
      <c r="AB879" s="10">
        <v>36.74</v>
      </c>
      <c r="AD879" s="10">
        <v>0.5</v>
      </c>
      <c r="AE879" s="10">
        <v>0.3</v>
      </c>
      <c r="AF879" s="10">
        <v>9.2741092179633409</v>
      </c>
      <c r="AG879" s="10">
        <v>36.299999999999997</v>
      </c>
      <c r="AI879" s="10">
        <v>955</v>
      </c>
      <c r="AJ879" s="10" t="s">
        <v>161</v>
      </c>
      <c r="AK879" s="10">
        <v>-2.09472325803881</v>
      </c>
      <c r="AL879" s="10">
        <v>-0.40110400303802163</v>
      </c>
      <c r="AM879" s="10">
        <v>-33.150879589946697</v>
      </c>
      <c r="AN879" s="10">
        <v>37.144143501879299</v>
      </c>
      <c r="AO879" s="10">
        <v>0.98215633653829604</v>
      </c>
      <c r="AP879" s="10">
        <v>-2.2966426053878397</v>
      </c>
      <c r="AQ879" s="10">
        <v>-0.503736756516735</v>
      </c>
      <c r="AR879" s="10">
        <v>-37.135968385292664</v>
      </c>
      <c r="AS879" s="10">
        <v>36.554523459651776</v>
      </c>
      <c r="AT879" s="10">
        <v>0.97678034006009851</v>
      </c>
      <c r="AU879" s="10">
        <v>-2.0967062706893946</v>
      </c>
      <c r="AV879" s="10">
        <v>-0.40090728891166733</v>
      </c>
      <c r="AW879" s="10">
        <v>-33.703309204324135</v>
      </c>
      <c r="AX879" s="10">
        <v>36.56804645307043</v>
      </c>
      <c r="AY879" s="10">
        <v>0.98220617911003616</v>
      </c>
      <c r="AZ879" s="10">
        <v>955</v>
      </c>
      <c r="BA879" s="10" t="s">
        <v>161</v>
      </c>
      <c r="BB879" s="10">
        <v>-0.45197191468968684</v>
      </c>
      <c r="BC879" s="10">
        <v>-0.21666249722323855</v>
      </c>
      <c r="BD879" s="10">
        <v>-7.820541677824342</v>
      </c>
      <c r="BE879" s="10">
        <v>37.002470695393555</v>
      </c>
      <c r="BF879" s="10">
        <v>0.90174400404576172</v>
      </c>
      <c r="BG879" s="10">
        <v>-0.71776293623096832</v>
      </c>
      <c r="BH879" s="10">
        <v>-0.31213070529757303</v>
      </c>
      <c r="BI879" s="10">
        <v>-12.444020122014201</v>
      </c>
      <c r="BJ879" s="10">
        <v>36.313693925190258</v>
      </c>
      <c r="BK879" s="10">
        <v>0.91704208691056088</v>
      </c>
      <c r="BL879" s="10">
        <v>-0.58788098574473568</v>
      </c>
      <c r="BM879" s="10">
        <v>-0.24858595269025974</v>
      </c>
      <c r="BN879" s="10">
        <v>-10.126346967680462</v>
      </c>
      <c r="BO879" s="10">
        <v>36.391215667290211</v>
      </c>
      <c r="BP879" s="10">
        <v>0.9210419662497612</v>
      </c>
      <c r="BQ879" s="10">
        <v>955</v>
      </c>
      <c r="BR879" s="10" t="s">
        <v>161</v>
      </c>
      <c r="BS879" s="10">
        <v>-1.6870000000000001</v>
      </c>
      <c r="BT879" s="10">
        <v>-0.623</v>
      </c>
      <c r="BU879" s="10">
        <v>-28.125569384666328</v>
      </c>
      <c r="BV879" s="10">
        <v>36.915999999999997</v>
      </c>
      <c r="BW879" s="10">
        <v>0.938077014534211</v>
      </c>
      <c r="BX879" s="10">
        <v>-1.5940000000000001</v>
      </c>
      <c r="BY879" s="10">
        <v>-0.56100000000000005</v>
      </c>
      <c r="BZ879" s="10">
        <v>-27.019751819219611</v>
      </c>
      <c r="CA879" s="10">
        <v>36.107999999999997</v>
      </c>
      <c r="CB879" s="10">
        <v>0.94328493891479825</v>
      </c>
      <c r="CC879" s="10">
        <v>-1.982</v>
      </c>
      <c r="CD879" s="10">
        <v>-0.72899999999999998</v>
      </c>
      <c r="CE879" s="10">
        <v>-33.6059449184621</v>
      </c>
      <c r="CF879" s="10">
        <v>36.280999999999999</v>
      </c>
      <c r="CG879" s="10">
        <v>0.93852892673602006</v>
      </c>
      <c r="CH879" s="10">
        <v>955</v>
      </c>
      <c r="CI879" s="10" t="s">
        <v>161</v>
      </c>
      <c r="CJ879" s="10">
        <v>-0.20799999999999999</v>
      </c>
      <c r="CK879" s="10">
        <v>-0.123</v>
      </c>
      <c r="CL879" s="10">
        <v>-3.7793480925282603</v>
      </c>
      <c r="CM879" s="10">
        <v>36.914999999999999</v>
      </c>
      <c r="CN879" s="10">
        <v>0.86076171243885569</v>
      </c>
      <c r="CO879" s="10">
        <v>-0.34799999999999998</v>
      </c>
      <c r="CP879" s="10">
        <v>-0.157</v>
      </c>
      <c r="CQ879" s="10">
        <v>-6.0981751629511773</v>
      </c>
      <c r="CR879" s="10">
        <v>36.145000000000003</v>
      </c>
      <c r="CS879" s="10">
        <v>0.91152900534149162</v>
      </c>
      <c r="CT879" s="10">
        <v>-0.36499999999999999</v>
      </c>
      <c r="CU879" s="10">
        <v>-0.16800000000000001</v>
      </c>
      <c r="CV879" s="10">
        <v>-6.3444134123634779</v>
      </c>
      <c r="CW879" s="10">
        <v>36.564999999999998</v>
      </c>
      <c r="CX879" s="10">
        <v>0.90839594053628991</v>
      </c>
      <c r="CY879" s="10">
        <v>991</v>
      </c>
      <c r="CZ879" s="10" t="s">
        <v>151</v>
      </c>
      <c r="DA879" s="10">
        <v>-0.18099999999999999</v>
      </c>
      <c r="DB879" s="10">
        <v>-9.2999999999999999E-2</v>
      </c>
      <c r="DC879" s="10">
        <v>-3.2746415072444695</v>
      </c>
      <c r="DD879" s="10">
        <v>35.878</v>
      </c>
      <c r="DE879" s="10">
        <v>0.88945905269639547</v>
      </c>
      <c r="DF879" s="10">
        <v>-0.40400000000000003</v>
      </c>
      <c r="DG879" s="10">
        <v>-0.16800000000000001</v>
      </c>
      <c r="DH879" s="10">
        <v>-7.2206091471645788</v>
      </c>
      <c r="DI879" s="10">
        <v>34.984999999999999</v>
      </c>
      <c r="DJ879" s="10">
        <v>0.92334716971524045</v>
      </c>
      <c r="DK879" s="10">
        <v>-0.33400000000000002</v>
      </c>
      <c r="DL879" s="10">
        <v>-0.14399999999999999</v>
      </c>
      <c r="DM879" s="10">
        <v>-6.0292759108118501</v>
      </c>
      <c r="DN879" s="10">
        <v>34.829000000000001</v>
      </c>
      <c r="DO879" s="10">
        <v>0.91828962098937572</v>
      </c>
    </row>
    <row r="880" spans="1:119" x14ac:dyDescent="0.25">
      <c r="A880" s="10">
        <v>956</v>
      </c>
      <c r="B880" s="10" t="s">
        <v>8</v>
      </c>
      <c r="C880" s="10">
        <v>1.0900000000000001</v>
      </c>
      <c r="D880" s="10">
        <v>0.21</v>
      </c>
      <c r="E880" s="10">
        <v>17.04</v>
      </c>
      <c r="F880" s="10">
        <v>37.51</v>
      </c>
      <c r="G880" s="10">
        <v>0.98099999999999998</v>
      </c>
      <c r="H880" s="10">
        <v>1.1200000000000001</v>
      </c>
      <c r="I880" s="10">
        <v>0.28000000000000003</v>
      </c>
      <c r="J880" s="10">
        <v>18.010000000000002</v>
      </c>
      <c r="K880" s="10">
        <v>36.92</v>
      </c>
      <c r="L880" s="10">
        <v>0.96899999999999997</v>
      </c>
      <c r="M880" s="10">
        <v>1.39</v>
      </c>
      <c r="N880" s="10">
        <v>0.23</v>
      </c>
      <c r="O880" s="10">
        <v>22.2</v>
      </c>
      <c r="P880" s="10">
        <v>36.69</v>
      </c>
      <c r="Q880" s="10">
        <v>0.98699999999999999</v>
      </c>
      <c r="R880" s="10">
        <v>956</v>
      </c>
      <c r="S880" s="10" t="s">
        <v>8</v>
      </c>
      <c r="T880" s="10">
        <v>0.22</v>
      </c>
      <c r="U880" s="10">
        <v>0.21</v>
      </c>
      <c r="V880" s="10">
        <v>4.7560733806666384</v>
      </c>
      <c r="W880" s="10">
        <v>36.92</v>
      </c>
      <c r="Y880" s="10">
        <v>0.25</v>
      </c>
      <c r="Z880" s="10">
        <v>0.14000000000000001</v>
      </c>
      <c r="AA880" s="10">
        <v>4.5026874228552209</v>
      </c>
      <c r="AB880" s="10">
        <v>36.74</v>
      </c>
      <c r="AD880" s="10">
        <v>0.2</v>
      </c>
      <c r="AE880" s="10">
        <v>0.12</v>
      </c>
      <c r="AF880" s="10">
        <v>3.7096436871853369</v>
      </c>
      <c r="AG880" s="10">
        <v>36.299999999999997</v>
      </c>
      <c r="AI880" s="10">
        <v>956</v>
      </c>
      <c r="AJ880" s="10" t="s">
        <v>8</v>
      </c>
      <c r="AZ880" s="10">
        <v>956</v>
      </c>
      <c r="BA880" s="10" t="s">
        <v>8</v>
      </c>
      <c r="BQ880" s="10">
        <v>956</v>
      </c>
      <c r="BR880" s="10" t="s">
        <v>8</v>
      </c>
      <c r="CH880" s="10">
        <v>956</v>
      </c>
      <c r="CI880" s="10" t="s">
        <v>8</v>
      </c>
      <c r="CY880" s="10">
        <v>992</v>
      </c>
      <c r="CZ880" s="10" t="s">
        <v>168</v>
      </c>
      <c r="DA880" s="10">
        <v>0.14299999999999999</v>
      </c>
      <c r="DB880" s="10">
        <v>0.06</v>
      </c>
      <c r="DC880" s="10">
        <v>2.4955119753728594</v>
      </c>
      <c r="DD880" s="10">
        <v>35.878</v>
      </c>
      <c r="DE880" s="10">
        <v>0.92212017981039529</v>
      </c>
      <c r="DF880" s="10">
        <v>0.33200000000000002</v>
      </c>
      <c r="DG880" s="10">
        <v>0.122</v>
      </c>
      <c r="DH880" s="10">
        <v>5.8371389973892649</v>
      </c>
      <c r="DI880" s="10">
        <v>34.984999999999999</v>
      </c>
      <c r="DJ880" s="10">
        <v>0.93863240376515877</v>
      </c>
      <c r="DK880" s="10">
        <v>0.26300000000000001</v>
      </c>
      <c r="DL880" s="10">
        <v>9.8000000000000004E-2</v>
      </c>
      <c r="DM880" s="10">
        <v>4.6525072663555811</v>
      </c>
      <c r="DN880" s="10">
        <v>34.829000000000001</v>
      </c>
      <c r="DO880" s="10">
        <v>0.9370592578967315</v>
      </c>
    </row>
    <row r="881" spans="1:119" x14ac:dyDescent="0.25">
      <c r="A881" s="10">
        <v>957</v>
      </c>
      <c r="B881" s="10" t="s">
        <v>9</v>
      </c>
      <c r="C881" s="10">
        <v>1.0900000000000001</v>
      </c>
      <c r="D881" s="10">
        <v>0.22</v>
      </c>
      <c r="E881" s="10">
        <v>17.05</v>
      </c>
      <c r="F881" s="10">
        <v>37.51</v>
      </c>
      <c r="G881" s="10">
        <v>0.98099999999999998</v>
      </c>
      <c r="H881" s="10">
        <v>1.1299999999999999</v>
      </c>
      <c r="I881" s="10">
        <v>0.22</v>
      </c>
      <c r="J881" s="10">
        <v>17.93</v>
      </c>
      <c r="K881" s="10">
        <v>36.92</v>
      </c>
      <c r="L881" s="10">
        <v>0.98199999999999998</v>
      </c>
      <c r="M881" s="10">
        <v>1.42</v>
      </c>
      <c r="N881" s="10">
        <v>0.19</v>
      </c>
      <c r="O881" s="10">
        <v>22.47</v>
      </c>
      <c r="P881" s="10">
        <v>36.69</v>
      </c>
      <c r="Q881" s="10">
        <v>0.99099999999999999</v>
      </c>
      <c r="R881" s="10">
        <v>957</v>
      </c>
      <c r="S881" s="10" t="s">
        <v>9</v>
      </c>
      <c r="AI881" s="10">
        <v>957</v>
      </c>
      <c r="AJ881" s="10" t="s">
        <v>9</v>
      </c>
      <c r="AK881" s="10">
        <v>1.8020407800739715</v>
      </c>
      <c r="AL881" s="10">
        <v>0.26046126833950867</v>
      </c>
      <c r="AM881" s="10">
        <v>28.301099254798363</v>
      </c>
      <c r="AN881" s="10">
        <v>37.144143501879299</v>
      </c>
      <c r="AO881" s="10">
        <v>0.98971541488101356</v>
      </c>
      <c r="AP881" s="10">
        <v>1.9588959708509646</v>
      </c>
      <c r="AQ881" s="10">
        <v>0.36578533912167072</v>
      </c>
      <c r="AR881" s="10">
        <v>31.474014838718421</v>
      </c>
      <c r="AS881" s="10">
        <v>36.554523459651776</v>
      </c>
      <c r="AT881" s="10">
        <v>0.98300895399448629</v>
      </c>
      <c r="AU881" s="10">
        <v>1.734462478149408</v>
      </c>
      <c r="AV881" s="10">
        <v>0.25085876494796988</v>
      </c>
      <c r="AW881" s="10">
        <v>27.669291595164239</v>
      </c>
      <c r="AX881" s="10">
        <v>36.56804645307043</v>
      </c>
      <c r="AY881" s="10">
        <v>0.98970207673890087</v>
      </c>
      <c r="AZ881" s="10">
        <v>957</v>
      </c>
      <c r="BA881" s="10" t="s">
        <v>9</v>
      </c>
      <c r="BB881" s="10">
        <v>0.21225831933592895</v>
      </c>
      <c r="BC881" s="10">
        <v>7.441694292898092E-2</v>
      </c>
      <c r="BD881" s="10">
        <v>3.5095167722316534</v>
      </c>
      <c r="BE881" s="10">
        <v>37.002470695393555</v>
      </c>
      <c r="BF881" s="10">
        <v>0.94368281890488903</v>
      </c>
      <c r="BG881" s="10">
        <v>0.25978006215410437</v>
      </c>
      <c r="BH881" s="10">
        <v>8.3353057113763299E-2</v>
      </c>
      <c r="BI881" s="10">
        <v>4.3376340554913817</v>
      </c>
      <c r="BJ881" s="10">
        <v>36.313693925190258</v>
      </c>
      <c r="BK881" s="10">
        <v>0.95218612836785532</v>
      </c>
      <c r="BL881" s="10">
        <v>0.22960768135866275</v>
      </c>
      <c r="BM881" s="10">
        <v>7.7599958459795976E-2</v>
      </c>
      <c r="BN881" s="10">
        <v>3.8451661161802932</v>
      </c>
      <c r="BO881" s="10">
        <v>36.391215667290211</v>
      </c>
      <c r="BP881" s="10">
        <v>0.94735797478931594</v>
      </c>
      <c r="BQ881" s="10">
        <v>957</v>
      </c>
      <c r="BR881" s="10" t="s">
        <v>9</v>
      </c>
      <c r="BS881" s="10">
        <v>1.371</v>
      </c>
      <c r="BT881" s="10">
        <v>0.45900000000000002</v>
      </c>
      <c r="BU881" s="10">
        <v>22.611601918776977</v>
      </c>
      <c r="BV881" s="10">
        <v>36.915999999999997</v>
      </c>
      <c r="BW881" s="10">
        <v>0.94826748441730158</v>
      </c>
      <c r="BX881" s="10">
        <v>1.282</v>
      </c>
      <c r="BY881" s="10">
        <v>0.39900000000000002</v>
      </c>
      <c r="BZ881" s="10">
        <v>21.468449488933643</v>
      </c>
      <c r="CA881" s="10">
        <v>36.107999999999997</v>
      </c>
      <c r="CB881" s="10">
        <v>0.95482390706646281</v>
      </c>
      <c r="CC881" s="10">
        <v>1.615</v>
      </c>
      <c r="CD881" s="10">
        <v>0.55500000000000005</v>
      </c>
      <c r="CE881" s="10">
        <v>27.175184398073988</v>
      </c>
      <c r="CF881" s="10">
        <v>36.280999999999999</v>
      </c>
      <c r="CG881" s="10">
        <v>0.94571472415156366</v>
      </c>
      <c r="CH881" s="10">
        <v>957</v>
      </c>
      <c r="CI881" s="10" t="s">
        <v>9</v>
      </c>
      <c r="CJ881" s="10">
        <v>0.114</v>
      </c>
      <c r="CK881" s="10">
        <v>5.2999999999999999E-2</v>
      </c>
      <c r="CL881" s="10">
        <v>1.9662274277551992</v>
      </c>
      <c r="CM881" s="10">
        <v>36.914999999999999</v>
      </c>
      <c r="CN881" s="10">
        <v>0.90679183558895915</v>
      </c>
      <c r="CO881" s="10">
        <v>0.16700000000000001</v>
      </c>
      <c r="CP881" s="10">
        <v>6.3E-2</v>
      </c>
      <c r="CQ881" s="10">
        <v>2.8510208771239069</v>
      </c>
      <c r="CR881" s="10">
        <v>36.145000000000003</v>
      </c>
      <c r="CS881" s="10">
        <v>0.93563663250866735</v>
      </c>
      <c r="CT881" s="10">
        <v>0.13100000000000001</v>
      </c>
      <c r="CU881" s="10">
        <v>5.8999999999999997E-2</v>
      </c>
      <c r="CV881" s="10">
        <v>2.2685569261903016</v>
      </c>
      <c r="CW881" s="10">
        <v>36.564999999999998</v>
      </c>
      <c r="CX881" s="10">
        <v>0.91179122610174557</v>
      </c>
      <c r="CY881" s="10">
        <v>993</v>
      </c>
      <c r="CZ881" s="10" t="s">
        <v>8</v>
      </c>
      <c r="DA881" s="10">
        <v>3.7999999999999999E-2</v>
      </c>
      <c r="DB881" s="10">
        <v>3.3000000000000002E-2</v>
      </c>
      <c r="DC881" s="10">
        <v>0.80989504514177724</v>
      </c>
      <c r="DD881" s="10">
        <v>35.878</v>
      </c>
      <c r="DE881" s="10">
        <v>0.75503311839264353</v>
      </c>
      <c r="DF881" s="10">
        <v>7.1999999999999995E-2</v>
      </c>
      <c r="DG881" s="10">
        <v>4.5999999999999999E-2</v>
      </c>
      <c r="DH881" s="10">
        <v>1.4099993889713442</v>
      </c>
      <c r="DI881" s="10">
        <v>34.984999999999999</v>
      </c>
      <c r="DJ881" s="10">
        <v>0.84269625981214002</v>
      </c>
      <c r="DK881" s="10">
        <v>7.0999999999999994E-2</v>
      </c>
      <c r="DL881" s="10">
        <v>4.5999999999999999E-2</v>
      </c>
      <c r="DM881" s="10">
        <v>1.4023740794363804</v>
      </c>
      <c r="DN881" s="10">
        <v>34.829000000000001</v>
      </c>
      <c r="DO881" s="10">
        <v>0.83925287971843787</v>
      </c>
    </row>
    <row r="882" spans="1:119" x14ac:dyDescent="0.25">
      <c r="A882" s="10">
        <v>958</v>
      </c>
      <c r="B882" s="10" t="s">
        <v>10</v>
      </c>
      <c r="C882" s="10">
        <v>1.07</v>
      </c>
      <c r="D882" s="10">
        <v>0.15</v>
      </c>
      <c r="E882" s="10">
        <v>59.65</v>
      </c>
      <c r="F882" s="10">
        <v>10.5</v>
      </c>
      <c r="G882" s="10">
        <v>0.99</v>
      </c>
      <c r="H882" s="10">
        <v>1.1100000000000001</v>
      </c>
      <c r="I882" s="10">
        <v>0.22</v>
      </c>
      <c r="J882" s="10">
        <v>62.13</v>
      </c>
      <c r="K882" s="10">
        <v>10.5</v>
      </c>
      <c r="L882" s="10">
        <v>0.98</v>
      </c>
      <c r="M882" s="10">
        <v>1.38</v>
      </c>
      <c r="N882" s="10">
        <v>0.18</v>
      </c>
      <c r="O882" s="10">
        <v>76.709999999999994</v>
      </c>
      <c r="P882" s="10">
        <v>10.5</v>
      </c>
      <c r="Q882" s="10">
        <v>0.99</v>
      </c>
      <c r="R882" s="10">
        <v>958</v>
      </c>
      <c r="S882" s="10" t="s">
        <v>10</v>
      </c>
      <c r="T882" s="10">
        <v>0.22</v>
      </c>
      <c r="U882" s="10">
        <v>0.18</v>
      </c>
      <c r="V882" s="10">
        <v>15.481999999999999</v>
      </c>
      <c r="W882" s="10">
        <v>10.6</v>
      </c>
      <c r="Y882" s="10">
        <v>0.24</v>
      </c>
      <c r="Z882" s="10">
        <v>0.11</v>
      </c>
      <c r="AA882" s="10">
        <v>14.38</v>
      </c>
      <c r="AB882" s="10">
        <v>10.6</v>
      </c>
      <c r="AD882" s="10">
        <v>0.19</v>
      </c>
      <c r="AE882" s="10">
        <v>0.09</v>
      </c>
      <c r="AF882" s="10">
        <v>11.56</v>
      </c>
      <c r="AG882" s="10">
        <v>10.5</v>
      </c>
      <c r="AI882" s="10">
        <v>958</v>
      </c>
      <c r="AJ882" s="10" t="s">
        <v>10</v>
      </c>
      <c r="AZ882" s="10">
        <v>958</v>
      </c>
      <c r="BA882" s="10" t="s">
        <v>10</v>
      </c>
      <c r="BQ882" s="10">
        <v>958</v>
      </c>
      <c r="BR882" s="10" t="s">
        <v>10</v>
      </c>
      <c r="CH882" s="10">
        <v>958</v>
      </c>
      <c r="CI882" s="10" t="s">
        <v>10</v>
      </c>
      <c r="CY882" s="10">
        <v>994</v>
      </c>
      <c r="CZ882" s="10" t="s">
        <v>9</v>
      </c>
    </row>
    <row r="883" spans="1:119" x14ac:dyDescent="0.25">
      <c r="A883" s="10">
        <v>959</v>
      </c>
      <c r="B883" s="10" t="s">
        <v>11</v>
      </c>
      <c r="C883" s="10">
        <v>1.07</v>
      </c>
      <c r="D883" s="10">
        <v>0.15</v>
      </c>
      <c r="E883" s="10">
        <v>59.65</v>
      </c>
      <c r="F883" s="10">
        <v>10.5</v>
      </c>
      <c r="G883" s="10">
        <v>0.99</v>
      </c>
      <c r="H883" s="10">
        <v>1.1200000000000001</v>
      </c>
      <c r="I883" s="10">
        <v>0.16</v>
      </c>
      <c r="J883" s="10">
        <v>62.13</v>
      </c>
      <c r="K883" s="10">
        <v>10.5</v>
      </c>
      <c r="L883" s="10">
        <v>0.99</v>
      </c>
      <c r="M883" s="10">
        <v>1.4</v>
      </c>
      <c r="N883" s="10">
        <v>0.13</v>
      </c>
      <c r="O883" s="10">
        <v>77.17</v>
      </c>
      <c r="P883" s="10">
        <v>10.5</v>
      </c>
      <c r="Q883" s="10">
        <v>1</v>
      </c>
      <c r="R883" s="10">
        <v>959</v>
      </c>
      <c r="S883" s="10" t="s">
        <v>11</v>
      </c>
      <c r="AI883" s="10">
        <v>959</v>
      </c>
      <c r="AJ883" s="10" t="s">
        <v>11</v>
      </c>
      <c r="AK883" s="10">
        <v>1.7859318121178116</v>
      </c>
      <c r="AL883" s="10">
        <v>0.14881320545880078</v>
      </c>
      <c r="AM883" s="10">
        <v>98.540999999999997</v>
      </c>
      <c r="AN883" s="10">
        <v>10.5</v>
      </c>
      <c r="AO883" s="10">
        <v>0.997</v>
      </c>
      <c r="AP883" s="10">
        <v>1.9408730656230191</v>
      </c>
      <c r="AQ883" s="10">
        <v>0.23629529124519688</v>
      </c>
      <c r="AR883" s="10">
        <v>107.508</v>
      </c>
      <c r="AS883" s="10">
        <v>10.5</v>
      </c>
      <c r="AT883" s="10">
        <v>0.99299999999999999</v>
      </c>
      <c r="AU883" s="10">
        <v>1.718970668510492</v>
      </c>
      <c r="AV883" s="10">
        <v>0.14371746829727766</v>
      </c>
      <c r="AW883" s="10">
        <v>94.849000000000004</v>
      </c>
      <c r="AX883" s="10">
        <v>10.5</v>
      </c>
      <c r="AY883" s="10">
        <v>0.997</v>
      </c>
      <c r="AZ883" s="10">
        <v>959</v>
      </c>
      <c r="BA883" s="10" t="s">
        <v>11</v>
      </c>
      <c r="BB883" s="10">
        <v>0.20509880673513675</v>
      </c>
      <c r="BC883" s="10">
        <v>4.1480658934983997E-2</v>
      </c>
      <c r="BD883" s="10">
        <v>11.505800000000001</v>
      </c>
      <c r="BE883" s="10">
        <v>10.5</v>
      </c>
      <c r="BF883" s="10">
        <v>0.98</v>
      </c>
      <c r="BG883" s="10">
        <v>0.25280957611479138</v>
      </c>
      <c r="BH883" s="10">
        <v>5.0969674479545368E-2</v>
      </c>
      <c r="BI883" s="10">
        <v>14.1806</v>
      </c>
      <c r="BJ883" s="10">
        <v>10.5</v>
      </c>
      <c r="BK883" s="10">
        <v>0.98</v>
      </c>
      <c r="BL883" s="10">
        <v>0.2226519562701266</v>
      </c>
      <c r="BM883" s="10">
        <v>4.5471175318149967E-2</v>
      </c>
      <c r="BN883" s="10">
        <v>12.4954</v>
      </c>
      <c r="BO883" s="10">
        <v>10.5</v>
      </c>
      <c r="BP883" s="10">
        <v>0.98</v>
      </c>
      <c r="BQ883" s="10">
        <v>959</v>
      </c>
      <c r="BR883" s="10" t="s">
        <v>11</v>
      </c>
      <c r="BS883" s="10">
        <v>1.3580000000000001</v>
      </c>
      <c r="BT883" s="10">
        <v>0.377</v>
      </c>
      <c r="BU883" s="10">
        <v>78.239800000000002</v>
      </c>
      <c r="BV883" s="10">
        <v>10.4</v>
      </c>
      <c r="BW883" s="10">
        <v>0.96399999999999997</v>
      </c>
      <c r="BX883" s="10">
        <v>1.27</v>
      </c>
      <c r="BY883" s="10">
        <v>0.32400000000000001</v>
      </c>
      <c r="BZ883" s="10">
        <v>72.761499999999998</v>
      </c>
      <c r="CA883" s="10">
        <v>10.4</v>
      </c>
      <c r="CB883" s="10">
        <v>0.96899999999999997</v>
      </c>
      <c r="CC883" s="10">
        <v>1.6</v>
      </c>
      <c r="CD883" s="10">
        <v>0.45100000000000001</v>
      </c>
      <c r="CE883" s="10">
        <v>92.284300000000002</v>
      </c>
      <c r="CF883" s="10">
        <v>10.4</v>
      </c>
      <c r="CG883" s="10">
        <v>0.96199999999999997</v>
      </c>
      <c r="CH883" s="10">
        <v>959</v>
      </c>
      <c r="CI883" s="10" t="s">
        <v>11</v>
      </c>
      <c r="CJ883" s="10">
        <v>0.107</v>
      </c>
      <c r="CK883" s="10">
        <v>2.1000000000000001E-2</v>
      </c>
      <c r="CL883" s="10">
        <v>5.9957000000000003</v>
      </c>
      <c r="CM883" s="10">
        <v>10.5</v>
      </c>
      <c r="CN883" s="10">
        <v>0.98099999999999998</v>
      </c>
      <c r="CO883" s="10">
        <v>0.16</v>
      </c>
      <c r="CP883" s="10">
        <v>3.2000000000000001E-2</v>
      </c>
      <c r="CQ883" s="10">
        <v>8.9718999999999998</v>
      </c>
      <c r="CR883" s="10">
        <v>10.5</v>
      </c>
      <c r="CS883" s="10">
        <v>0.98099999999999998</v>
      </c>
      <c r="CT883" s="10">
        <v>0.124</v>
      </c>
      <c r="CU883" s="10">
        <v>2.8000000000000001E-2</v>
      </c>
      <c r="CV883" s="10">
        <v>6.9898999999999996</v>
      </c>
      <c r="CW883" s="10">
        <v>10.5</v>
      </c>
      <c r="CX883" s="10">
        <v>0.97499999999999998</v>
      </c>
      <c r="CY883" s="10">
        <v>995</v>
      </c>
      <c r="CZ883" s="10" t="s">
        <v>10</v>
      </c>
      <c r="DA883" s="10">
        <v>3.4000000000000002E-2</v>
      </c>
      <c r="DB883" s="10">
        <v>1.4E-2</v>
      </c>
      <c r="DC883" s="10">
        <v>2.0217999999999998</v>
      </c>
      <c r="DD883" s="10">
        <v>10.5</v>
      </c>
      <c r="DE883" s="10">
        <v>0.92500000000000004</v>
      </c>
      <c r="DF883" s="10">
        <v>6.7000000000000004E-2</v>
      </c>
      <c r="DG883" s="10">
        <v>2.7E-2</v>
      </c>
      <c r="DH883" s="10">
        <v>3.9719000000000002</v>
      </c>
      <c r="DI883" s="10">
        <v>10.5</v>
      </c>
      <c r="DJ883" s="10">
        <v>0.92800000000000005</v>
      </c>
      <c r="DK883" s="10">
        <v>6.7000000000000004E-2</v>
      </c>
      <c r="DL883" s="10">
        <v>2.7E-2</v>
      </c>
      <c r="DM883" s="10">
        <v>3.9719000000000002</v>
      </c>
      <c r="DN883" s="10">
        <v>10.5</v>
      </c>
      <c r="DO883" s="10">
        <v>0.92800000000000005</v>
      </c>
    </row>
    <row r="884" spans="1:119" x14ac:dyDescent="0.25">
      <c r="A884" s="10">
        <v>960</v>
      </c>
      <c r="B884" s="10" t="s">
        <v>285</v>
      </c>
      <c r="C884" s="10">
        <v>0.02</v>
      </c>
      <c r="D884" s="10">
        <v>0</v>
      </c>
      <c r="E884" s="10">
        <v>0.97</v>
      </c>
      <c r="F884" s="10">
        <v>10.5</v>
      </c>
      <c r="G884" s="10">
        <v>0.98</v>
      </c>
      <c r="H884" s="10">
        <v>0.03</v>
      </c>
      <c r="I884" s="10">
        <v>0.01</v>
      </c>
      <c r="J884" s="10">
        <v>1.96</v>
      </c>
      <c r="K884" s="10">
        <v>10.4</v>
      </c>
      <c r="L884" s="10">
        <v>0.98</v>
      </c>
      <c r="M884" s="10">
        <v>0.04</v>
      </c>
      <c r="N884" s="10">
        <v>0.01</v>
      </c>
      <c r="O884" s="10">
        <v>2.27</v>
      </c>
      <c r="P884" s="10">
        <v>10.5</v>
      </c>
      <c r="Q884" s="10">
        <v>0.99</v>
      </c>
      <c r="R884" s="10">
        <v>960</v>
      </c>
      <c r="S884" s="10" t="s">
        <v>285</v>
      </c>
      <c r="T884" s="10">
        <v>0</v>
      </c>
      <c r="U884" s="10">
        <v>0</v>
      </c>
      <c r="V884" s="10">
        <v>0</v>
      </c>
      <c r="W884" s="10">
        <v>10.6</v>
      </c>
      <c r="Y884" s="10">
        <v>0</v>
      </c>
      <c r="Z884" s="10">
        <v>0</v>
      </c>
      <c r="AA884" s="10">
        <v>0</v>
      </c>
      <c r="AB884" s="10">
        <v>10.6</v>
      </c>
      <c r="AD884" s="10">
        <v>0</v>
      </c>
      <c r="AE884" s="10">
        <v>0</v>
      </c>
      <c r="AF884" s="10">
        <v>0</v>
      </c>
      <c r="AG884" s="10">
        <v>10.5</v>
      </c>
      <c r="AI884" s="10">
        <v>960</v>
      </c>
      <c r="AJ884" s="10" t="s">
        <v>285</v>
      </c>
      <c r="AK884" s="10">
        <v>2.64E-2</v>
      </c>
      <c r="AL884" s="10">
        <v>3.5000000000000001E-3</v>
      </c>
      <c r="AM884" s="10">
        <v>1.4642999999999999</v>
      </c>
      <c r="AN884" s="10">
        <v>10.5</v>
      </c>
      <c r="AO884" s="10">
        <v>0.99</v>
      </c>
      <c r="AP884" s="10">
        <v>2.2200000000000001E-2</v>
      </c>
      <c r="AQ884" s="10">
        <v>3.7000000000000002E-3</v>
      </c>
      <c r="AR884" s="10">
        <v>1.2375</v>
      </c>
      <c r="AS884" s="10">
        <v>10.5</v>
      </c>
      <c r="AT884" s="10">
        <v>0.99</v>
      </c>
      <c r="AU884" s="10">
        <v>2.1499999999999998E-2</v>
      </c>
      <c r="AV884" s="10">
        <v>2.8999999999999998E-3</v>
      </c>
      <c r="AW884" s="10">
        <v>1.1929000000000001</v>
      </c>
      <c r="AX884" s="10">
        <v>10.5</v>
      </c>
      <c r="AY884" s="10">
        <v>0.99</v>
      </c>
      <c r="AZ884" s="10">
        <v>960</v>
      </c>
      <c r="BA884" s="10" t="s">
        <v>285</v>
      </c>
      <c r="BB884" s="10">
        <v>4.0599999999999997E-2</v>
      </c>
      <c r="BC884" s="10">
        <v>1.0200000000000001E-2</v>
      </c>
      <c r="BD884" s="10">
        <v>2.3025000000000002</v>
      </c>
      <c r="BE884" s="10">
        <v>10.5</v>
      </c>
      <c r="BF884" s="10">
        <v>0.97</v>
      </c>
      <c r="BG884" s="10">
        <v>3.5999999999999997E-2</v>
      </c>
      <c r="BH884" s="10">
        <v>8.9999999999999993E-3</v>
      </c>
      <c r="BI884" s="10">
        <v>2.0386000000000002</v>
      </c>
      <c r="BJ884" s="10">
        <v>10.5</v>
      </c>
      <c r="BK884" s="10">
        <v>0.97</v>
      </c>
      <c r="BL884" s="10">
        <v>2.7699999999999999E-2</v>
      </c>
      <c r="BM884" s="10">
        <v>6.8999999999999999E-3</v>
      </c>
      <c r="BN884" s="10">
        <v>1.5678000000000001</v>
      </c>
      <c r="BO884" s="10">
        <v>10.5</v>
      </c>
      <c r="BP884" s="10">
        <v>0.97</v>
      </c>
      <c r="BQ884" s="10">
        <v>960</v>
      </c>
      <c r="BR884" s="10" t="s">
        <v>285</v>
      </c>
      <c r="BS884" s="10">
        <v>0</v>
      </c>
      <c r="BT884" s="10">
        <v>0</v>
      </c>
      <c r="BU884" s="10">
        <v>0</v>
      </c>
      <c r="BV884" s="10">
        <v>10.4</v>
      </c>
      <c r="BW884" s="10">
        <v>0</v>
      </c>
      <c r="BX884" s="10">
        <v>0</v>
      </c>
      <c r="BY884" s="10">
        <v>0</v>
      </c>
      <c r="BZ884" s="10">
        <v>0</v>
      </c>
      <c r="CA884" s="10">
        <v>10.4</v>
      </c>
      <c r="CB884" s="10">
        <v>0</v>
      </c>
      <c r="CC884" s="10">
        <v>0</v>
      </c>
      <c r="CD884" s="10">
        <v>0</v>
      </c>
      <c r="CE884" s="10">
        <v>0</v>
      </c>
      <c r="CF884" s="10">
        <v>10.4</v>
      </c>
      <c r="CG884" s="10">
        <v>0</v>
      </c>
      <c r="CH884" s="10">
        <v>960</v>
      </c>
      <c r="CI884" s="10" t="s">
        <v>285</v>
      </c>
      <c r="CJ884" s="10">
        <v>0</v>
      </c>
      <c r="CK884" s="10">
        <v>0</v>
      </c>
      <c r="CL884" s="10">
        <v>0</v>
      </c>
      <c r="CM884" s="10">
        <v>10.5</v>
      </c>
      <c r="CN884" s="10">
        <v>0</v>
      </c>
      <c r="CO884" s="10">
        <v>0</v>
      </c>
      <c r="CP884" s="10">
        <v>0</v>
      </c>
      <c r="CQ884" s="10">
        <v>0</v>
      </c>
      <c r="CR884" s="10">
        <v>10.5</v>
      </c>
      <c r="CS884" s="10">
        <v>0</v>
      </c>
      <c r="CT884" s="10">
        <v>0</v>
      </c>
      <c r="CU884" s="10">
        <v>0</v>
      </c>
      <c r="CV884" s="10">
        <v>0</v>
      </c>
      <c r="CW884" s="10">
        <v>10.5</v>
      </c>
      <c r="CX884" s="10">
        <v>0</v>
      </c>
      <c r="CY884" s="10">
        <v>996</v>
      </c>
      <c r="CZ884" s="10" t="s">
        <v>11</v>
      </c>
    </row>
    <row r="885" spans="1:119" x14ac:dyDescent="0.25">
      <c r="A885" s="10">
        <v>961</v>
      </c>
      <c r="B885" s="10" t="s">
        <v>305</v>
      </c>
      <c r="C885" s="10">
        <v>0</v>
      </c>
      <c r="D885" s="10">
        <v>0</v>
      </c>
      <c r="E885" s="10">
        <v>0</v>
      </c>
      <c r="F885" s="10">
        <v>10.5</v>
      </c>
      <c r="G885" s="10">
        <v>0</v>
      </c>
      <c r="H885" s="10">
        <v>0</v>
      </c>
      <c r="I885" s="10">
        <v>0</v>
      </c>
      <c r="J885" s="10">
        <v>0</v>
      </c>
      <c r="K885" s="10">
        <v>10.4</v>
      </c>
      <c r="L885" s="10">
        <v>0</v>
      </c>
      <c r="M885" s="10">
        <v>0</v>
      </c>
      <c r="N885" s="10">
        <v>0</v>
      </c>
      <c r="O885" s="10">
        <v>0</v>
      </c>
      <c r="P885" s="10">
        <v>10.5</v>
      </c>
      <c r="Q885" s="10">
        <v>0</v>
      </c>
      <c r="R885" s="10">
        <v>961</v>
      </c>
      <c r="S885" s="10" t="s">
        <v>305</v>
      </c>
      <c r="T885" s="10">
        <v>0</v>
      </c>
      <c r="U885" s="10">
        <v>0</v>
      </c>
      <c r="V885" s="10">
        <v>0</v>
      </c>
      <c r="W885" s="10">
        <v>10.6</v>
      </c>
      <c r="Y885" s="10">
        <v>0</v>
      </c>
      <c r="Z885" s="10">
        <v>0</v>
      </c>
      <c r="AA885" s="10">
        <v>0</v>
      </c>
      <c r="AB885" s="10">
        <v>10.6</v>
      </c>
      <c r="AD885" s="10">
        <v>0</v>
      </c>
      <c r="AE885" s="10">
        <v>0</v>
      </c>
      <c r="AF885" s="10">
        <v>0</v>
      </c>
      <c r="AG885" s="10">
        <v>10.5</v>
      </c>
      <c r="AI885" s="10">
        <v>961</v>
      </c>
      <c r="AJ885" s="10" t="s">
        <v>305</v>
      </c>
      <c r="AK885" s="10">
        <v>0</v>
      </c>
      <c r="AL885" s="10">
        <v>0</v>
      </c>
      <c r="AM885" s="10">
        <v>0</v>
      </c>
      <c r="AN885" s="10">
        <v>10.5</v>
      </c>
      <c r="AO885" s="10">
        <v>0</v>
      </c>
      <c r="AP885" s="10">
        <v>0</v>
      </c>
      <c r="AQ885" s="10">
        <v>0</v>
      </c>
      <c r="AR885" s="10">
        <v>0</v>
      </c>
      <c r="AS885" s="10">
        <v>10.5</v>
      </c>
      <c r="AT885" s="10">
        <v>0</v>
      </c>
      <c r="AU885" s="10">
        <v>0</v>
      </c>
      <c r="AV885" s="10">
        <v>0</v>
      </c>
      <c r="AW885" s="10">
        <v>0</v>
      </c>
      <c r="AX885" s="10">
        <v>10.5</v>
      </c>
      <c r="AY885" s="10">
        <v>0</v>
      </c>
      <c r="AZ885" s="10">
        <v>961</v>
      </c>
      <c r="BA885" s="10" t="s">
        <v>305</v>
      </c>
      <c r="BB885" s="10">
        <v>0</v>
      </c>
      <c r="BC885" s="10">
        <v>0</v>
      </c>
      <c r="BD885" s="10">
        <v>0</v>
      </c>
      <c r="BE885" s="10">
        <v>10.5</v>
      </c>
      <c r="BF885" s="10">
        <v>0</v>
      </c>
      <c r="BG885" s="10">
        <v>0</v>
      </c>
      <c r="BH885" s="10">
        <v>0</v>
      </c>
      <c r="BI885" s="10">
        <v>0</v>
      </c>
      <c r="BJ885" s="10">
        <v>10.5</v>
      </c>
      <c r="BK885" s="10">
        <v>0</v>
      </c>
      <c r="BL885" s="10">
        <v>0</v>
      </c>
      <c r="BM885" s="10">
        <v>0</v>
      </c>
      <c r="BN885" s="10">
        <v>0</v>
      </c>
      <c r="BO885" s="10">
        <v>10.5</v>
      </c>
      <c r="BP885" s="10">
        <v>0</v>
      </c>
      <c r="BQ885" s="10">
        <v>961</v>
      </c>
      <c r="BR885" s="10" t="s">
        <v>305</v>
      </c>
      <c r="BS885" s="10">
        <v>0</v>
      </c>
      <c r="BT885" s="10">
        <v>0</v>
      </c>
      <c r="BU885" s="10">
        <v>0</v>
      </c>
      <c r="BV885" s="10">
        <v>10.4</v>
      </c>
      <c r="BW885" s="10">
        <v>0</v>
      </c>
      <c r="BX885" s="10">
        <v>0</v>
      </c>
      <c r="BY885" s="10">
        <v>0</v>
      </c>
      <c r="BZ885" s="10">
        <v>0</v>
      </c>
      <c r="CA885" s="10">
        <v>10.4</v>
      </c>
      <c r="CB885" s="10">
        <v>0</v>
      </c>
      <c r="CC885" s="10">
        <v>0</v>
      </c>
      <c r="CD885" s="10">
        <v>0</v>
      </c>
      <c r="CE885" s="10">
        <v>0</v>
      </c>
      <c r="CF885" s="10">
        <v>10.4</v>
      </c>
      <c r="CG885" s="10">
        <v>0</v>
      </c>
      <c r="CH885" s="10">
        <v>961</v>
      </c>
      <c r="CI885" s="10" t="s">
        <v>305</v>
      </c>
      <c r="CJ885" s="10">
        <v>0</v>
      </c>
      <c r="CK885" s="10">
        <v>0</v>
      </c>
      <c r="CL885" s="10">
        <v>0</v>
      </c>
      <c r="CM885" s="10">
        <v>10.5</v>
      </c>
      <c r="CN885" s="10">
        <v>0</v>
      </c>
      <c r="CO885" s="10">
        <v>0</v>
      </c>
      <c r="CP885" s="10">
        <v>0</v>
      </c>
      <c r="CQ885" s="10">
        <v>0</v>
      </c>
      <c r="CR885" s="10">
        <v>10.5</v>
      </c>
      <c r="CS885" s="10">
        <v>0</v>
      </c>
      <c r="CT885" s="10">
        <v>0</v>
      </c>
      <c r="CU885" s="10">
        <v>0</v>
      </c>
      <c r="CV885" s="10">
        <v>0</v>
      </c>
      <c r="CW885" s="10">
        <v>10.5</v>
      </c>
      <c r="CX885" s="10">
        <v>0</v>
      </c>
      <c r="CY885" s="10">
        <v>997</v>
      </c>
      <c r="CZ885" s="10" t="s">
        <v>287</v>
      </c>
      <c r="DA885" s="10">
        <v>0</v>
      </c>
      <c r="DB885" s="10">
        <v>0</v>
      </c>
      <c r="DC885" s="10">
        <v>0</v>
      </c>
      <c r="DD885" s="10">
        <v>10.5</v>
      </c>
      <c r="DE885" s="10">
        <v>0</v>
      </c>
      <c r="DF885" s="10">
        <v>0</v>
      </c>
      <c r="DG885" s="10">
        <v>0</v>
      </c>
      <c r="DH885" s="10">
        <v>0</v>
      </c>
      <c r="DI885" s="10">
        <v>10.5</v>
      </c>
      <c r="DJ885" s="10">
        <v>0</v>
      </c>
      <c r="DK885" s="10">
        <v>0</v>
      </c>
      <c r="DL885" s="10">
        <v>0</v>
      </c>
      <c r="DM885" s="10">
        <v>0</v>
      </c>
      <c r="DN885" s="10">
        <v>10.5</v>
      </c>
      <c r="DO885" s="10">
        <v>0</v>
      </c>
    </row>
    <row r="886" spans="1:119" x14ac:dyDescent="0.25">
      <c r="A886" s="10">
        <v>962</v>
      </c>
      <c r="B886" s="10" t="s">
        <v>288</v>
      </c>
      <c r="C886" s="10">
        <v>0.38</v>
      </c>
      <c r="D886" s="10">
        <v>0.05</v>
      </c>
      <c r="E886" s="10">
        <v>21.34</v>
      </c>
      <c r="F886" s="10">
        <v>10.5</v>
      </c>
      <c r="G886" s="10">
        <v>0.99</v>
      </c>
      <c r="H886" s="10">
        <v>0.4</v>
      </c>
      <c r="I886" s="10">
        <v>0.06</v>
      </c>
      <c r="J886" s="10">
        <v>22.51</v>
      </c>
      <c r="K886" s="10">
        <v>10.4</v>
      </c>
      <c r="L886" s="10">
        <v>0.99</v>
      </c>
      <c r="M886" s="10">
        <v>0.48</v>
      </c>
      <c r="N886" s="10">
        <v>0.04</v>
      </c>
      <c r="O886" s="10">
        <v>26.29</v>
      </c>
      <c r="P886" s="10">
        <v>10.5</v>
      </c>
      <c r="Q886" s="10">
        <v>1</v>
      </c>
      <c r="R886" s="10">
        <v>962</v>
      </c>
      <c r="S886" s="10" t="s">
        <v>288</v>
      </c>
      <c r="T886" s="10">
        <v>3.9100000000000003E-2</v>
      </c>
      <c r="U886" s="10">
        <v>3.0499999999999999E-2</v>
      </c>
      <c r="V886" s="10">
        <v>2.702</v>
      </c>
      <c r="W886" s="10">
        <v>10.6</v>
      </c>
      <c r="Y886" s="10">
        <v>4.4200000000000003E-2</v>
      </c>
      <c r="Z886" s="10">
        <v>2.3300000000000001E-2</v>
      </c>
      <c r="AA886" s="10">
        <v>2.7191999999999998</v>
      </c>
      <c r="AB886" s="10">
        <v>10.6</v>
      </c>
      <c r="AD886" s="10">
        <v>3.9399999999999998E-2</v>
      </c>
      <c r="AE886" s="10">
        <v>1.8599999999999998E-2</v>
      </c>
      <c r="AF886" s="10">
        <v>2.3957000000000002</v>
      </c>
      <c r="AG886" s="10">
        <v>10.5</v>
      </c>
      <c r="AI886" s="10">
        <v>962</v>
      </c>
      <c r="AJ886" s="10" t="s">
        <v>288</v>
      </c>
      <c r="AK886" s="10">
        <v>2.3900000000000001E-2</v>
      </c>
      <c r="AL886" s="10">
        <v>8.0999999999999996E-3</v>
      </c>
      <c r="AM886" s="10">
        <v>1.3874</v>
      </c>
      <c r="AN886" s="10">
        <v>10.5</v>
      </c>
      <c r="AO886" s="10">
        <v>0.95</v>
      </c>
      <c r="AP886" s="10">
        <v>0.17</v>
      </c>
      <c r="AQ886" s="10">
        <v>5.0999999999999997E-2</v>
      </c>
      <c r="AR886" s="10">
        <v>9.7593999999999994</v>
      </c>
      <c r="AS886" s="10">
        <v>10.5</v>
      </c>
      <c r="AT886" s="10">
        <v>0.96</v>
      </c>
      <c r="AU886" s="10">
        <v>1.9599999999999999E-2</v>
      </c>
      <c r="AV886" s="10">
        <v>6.7000000000000002E-3</v>
      </c>
      <c r="AW886" s="10">
        <v>1.1392</v>
      </c>
      <c r="AX886" s="10">
        <v>10.5</v>
      </c>
      <c r="AY886" s="10">
        <v>0.95</v>
      </c>
      <c r="AZ886" s="10">
        <v>962</v>
      </c>
      <c r="BA886" s="10" t="s">
        <v>288</v>
      </c>
      <c r="BB886" s="10">
        <v>4.1000000000000002E-2</v>
      </c>
      <c r="BC886" s="10">
        <v>8.3000000000000001E-3</v>
      </c>
      <c r="BD886" s="10">
        <v>2.3025000000000002</v>
      </c>
      <c r="BE886" s="10">
        <v>10.5</v>
      </c>
      <c r="BF886" s="10">
        <v>0.98</v>
      </c>
      <c r="BG886" s="10">
        <v>3.6299999999999999E-2</v>
      </c>
      <c r="BH886" s="10">
        <v>7.4000000000000003E-3</v>
      </c>
      <c r="BI886" s="10">
        <v>2.0386000000000002</v>
      </c>
      <c r="BJ886" s="10">
        <v>10.5</v>
      </c>
      <c r="BK886" s="10">
        <v>0.98</v>
      </c>
      <c r="BL886" s="10">
        <v>5.5899999999999998E-2</v>
      </c>
      <c r="BM886" s="10">
        <v>1.1299999999999999E-2</v>
      </c>
      <c r="BN886" s="10">
        <v>3.1356000000000002</v>
      </c>
      <c r="BO886" s="10">
        <v>10.5</v>
      </c>
      <c r="BP886" s="10">
        <v>0.98</v>
      </c>
      <c r="BQ886" s="10">
        <v>962</v>
      </c>
      <c r="BR886" s="10" t="s">
        <v>288</v>
      </c>
      <c r="BS886" s="10">
        <v>4.9399999999999999E-2</v>
      </c>
      <c r="BT886" s="10">
        <v>0.01</v>
      </c>
      <c r="BU886" s="10">
        <v>2.8012000000000001</v>
      </c>
      <c r="BV886" s="10">
        <v>10.4</v>
      </c>
      <c r="BW886" s="10">
        <v>0.98</v>
      </c>
      <c r="BX886" s="10">
        <v>3.5299999999999998E-2</v>
      </c>
      <c r="BY886" s="10">
        <v>7.1999999999999998E-3</v>
      </c>
      <c r="BZ886" s="10">
        <v>2</v>
      </c>
      <c r="CA886" s="10">
        <v>10.4</v>
      </c>
      <c r="CB886" s="10">
        <v>0.98</v>
      </c>
      <c r="CC886" s="10">
        <v>4.1300000000000003E-2</v>
      </c>
      <c r="CD886" s="10">
        <v>8.3999999999999995E-3</v>
      </c>
      <c r="CE886" s="10">
        <v>2.3401999999999998</v>
      </c>
      <c r="CF886" s="10">
        <v>10.4</v>
      </c>
      <c r="CG886" s="10">
        <v>0.98</v>
      </c>
      <c r="CH886" s="10">
        <v>962</v>
      </c>
      <c r="CI886" s="10" t="s">
        <v>288</v>
      </c>
      <c r="CJ886" s="10">
        <v>3.56E-2</v>
      </c>
      <c r="CK886" s="10">
        <v>7.1999999999999998E-3</v>
      </c>
      <c r="CL886" s="10">
        <v>2</v>
      </c>
      <c r="CM886" s="10">
        <v>10.5</v>
      </c>
      <c r="CN886" s="10">
        <v>0.98</v>
      </c>
      <c r="CO886" s="10">
        <v>3.56E-2</v>
      </c>
      <c r="CP886" s="10">
        <v>7.1999999999999998E-3</v>
      </c>
      <c r="CQ886" s="10">
        <v>2</v>
      </c>
      <c r="CR886" s="10">
        <v>10.5</v>
      </c>
      <c r="CS886" s="10">
        <v>0.98</v>
      </c>
      <c r="CT886" s="10">
        <v>1.78E-2</v>
      </c>
      <c r="CU886" s="10">
        <v>3.5999999999999999E-3</v>
      </c>
      <c r="CV886" s="10">
        <v>1</v>
      </c>
      <c r="CW886" s="10">
        <v>10.5</v>
      </c>
      <c r="CX886" s="10">
        <v>0.98</v>
      </c>
      <c r="CY886" s="10">
        <v>998</v>
      </c>
      <c r="CZ886" s="10" t="s">
        <v>305</v>
      </c>
      <c r="DA886" s="10">
        <v>0</v>
      </c>
      <c r="DB886" s="10">
        <v>0</v>
      </c>
      <c r="DC886" s="10">
        <v>0</v>
      </c>
      <c r="DD886" s="10">
        <v>10.5</v>
      </c>
      <c r="DE886" s="10">
        <v>0</v>
      </c>
      <c r="DF886" s="10">
        <v>0</v>
      </c>
      <c r="DG886" s="10">
        <v>0</v>
      </c>
      <c r="DH886" s="10">
        <v>0</v>
      </c>
      <c r="DI886" s="10">
        <v>10.5</v>
      </c>
      <c r="DJ886" s="10">
        <v>0</v>
      </c>
      <c r="DK886" s="10">
        <v>0</v>
      </c>
      <c r="DL886" s="10">
        <v>0</v>
      </c>
      <c r="DM886" s="10">
        <v>0</v>
      </c>
      <c r="DN886" s="10">
        <v>10.5</v>
      </c>
      <c r="DO886" s="10">
        <v>0</v>
      </c>
    </row>
    <row r="887" spans="1:119" x14ac:dyDescent="0.25">
      <c r="A887" s="10">
        <v>963</v>
      </c>
      <c r="B887" s="10" t="s">
        <v>290</v>
      </c>
      <c r="C887" s="10">
        <v>0.7</v>
      </c>
      <c r="D887" s="10">
        <v>0.1</v>
      </c>
      <c r="E887" s="10">
        <v>38.799999999999997</v>
      </c>
      <c r="F887" s="10">
        <v>10.5</v>
      </c>
      <c r="G887" s="10">
        <v>0.99</v>
      </c>
      <c r="H887" s="10">
        <v>0.66</v>
      </c>
      <c r="I887" s="10">
        <v>0.09</v>
      </c>
      <c r="J887" s="10">
        <v>37.18</v>
      </c>
      <c r="K887" s="10">
        <v>10.4</v>
      </c>
      <c r="L887" s="10">
        <v>0.99</v>
      </c>
      <c r="M887" s="10">
        <v>0.89</v>
      </c>
      <c r="N887" s="10">
        <v>0.08</v>
      </c>
      <c r="O887" s="10">
        <v>49.16</v>
      </c>
      <c r="P887" s="10">
        <v>10.5</v>
      </c>
      <c r="Q887" s="10">
        <v>1</v>
      </c>
      <c r="R887" s="10">
        <v>963</v>
      </c>
      <c r="S887" s="10" t="s">
        <v>290</v>
      </c>
      <c r="T887" s="10">
        <v>0</v>
      </c>
      <c r="U887" s="10">
        <v>0</v>
      </c>
      <c r="V887" s="10">
        <v>0</v>
      </c>
      <c r="W887" s="10">
        <v>10.6</v>
      </c>
      <c r="Y887" s="10">
        <v>0</v>
      </c>
      <c r="Z887" s="10">
        <v>0</v>
      </c>
      <c r="AA887" s="10">
        <v>0</v>
      </c>
      <c r="AB887" s="10">
        <v>10.6</v>
      </c>
      <c r="AD887" s="10">
        <v>0</v>
      </c>
      <c r="AE887" s="10">
        <v>0</v>
      </c>
      <c r="AF887" s="10">
        <v>0</v>
      </c>
      <c r="AG887" s="10">
        <v>10.5</v>
      </c>
      <c r="AI887" s="10">
        <v>963</v>
      </c>
      <c r="AJ887" s="10" t="s">
        <v>290</v>
      </c>
      <c r="AK887" s="10">
        <v>1.0185</v>
      </c>
      <c r="AL887" s="10">
        <v>9.1399999999999995E-2</v>
      </c>
      <c r="AM887" s="10">
        <v>56.0989</v>
      </c>
      <c r="AN887" s="10">
        <v>10.5</v>
      </c>
      <c r="AO887" s="10">
        <v>0.996</v>
      </c>
      <c r="AP887" s="10">
        <v>0.87839999999999996</v>
      </c>
      <c r="AQ887" s="10">
        <v>7.8799999999999995E-2</v>
      </c>
      <c r="AR887" s="10">
        <v>48.429299999999998</v>
      </c>
      <c r="AS887" s="10">
        <v>10.5</v>
      </c>
      <c r="AT887" s="10">
        <v>0.996</v>
      </c>
      <c r="AU887" s="10">
        <v>0.98470000000000002</v>
      </c>
      <c r="AV887" s="10">
        <v>8.8300000000000003E-2</v>
      </c>
      <c r="AW887" s="10">
        <v>54.239400000000003</v>
      </c>
      <c r="AX887" s="10">
        <v>10.5</v>
      </c>
      <c r="AY887" s="10">
        <v>0.996</v>
      </c>
      <c r="AZ887" s="10">
        <v>963</v>
      </c>
      <c r="BA887" s="10" t="s">
        <v>290</v>
      </c>
      <c r="BB887" s="10">
        <v>0</v>
      </c>
      <c r="BC887" s="10">
        <v>0</v>
      </c>
      <c r="BD887" s="10">
        <v>0</v>
      </c>
      <c r="BE887" s="10">
        <v>10.5</v>
      </c>
      <c r="BF887" s="10">
        <v>0</v>
      </c>
      <c r="BG887" s="10">
        <v>0</v>
      </c>
      <c r="BH887" s="10">
        <v>0</v>
      </c>
      <c r="BI887" s="10">
        <v>0</v>
      </c>
      <c r="BJ887" s="10">
        <v>10.5</v>
      </c>
      <c r="BK887" s="10">
        <v>0</v>
      </c>
      <c r="BL887" s="10">
        <v>0</v>
      </c>
      <c r="BM887" s="10">
        <v>0</v>
      </c>
      <c r="BN887" s="10">
        <v>0</v>
      </c>
      <c r="BO887" s="10">
        <v>10.5</v>
      </c>
      <c r="BP887" s="10">
        <v>0</v>
      </c>
      <c r="BQ887" s="10">
        <v>963</v>
      </c>
      <c r="BR887" s="10" t="s">
        <v>290</v>
      </c>
      <c r="BS887" s="10">
        <v>0.83889999999999998</v>
      </c>
      <c r="BT887" s="10">
        <v>0.2757</v>
      </c>
      <c r="BU887" s="10">
        <v>49.020299999999999</v>
      </c>
      <c r="BV887" s="10">
        <v>10.4</v>
      </c>
      <c r="BW887" s="10">
        <v>0.95</v>
      </c>
      <c r="BX887" s="10">
        <v>0.63319999999999999</v>
      </c>
      <c r="BY887" s="10">
        <v>0.20810000000000001</v>
      </c>
      <c r="BZ887" s="10">
        <v>37</v>
      </c>
      <c r="CA887" s="10">
        <v>10.4</v>
      </c>
      <c r="CB887" s="10">
        <v>0.95</v>
      </c>
      <c r="CC887" s="10">
        <v>0.96109999999999995</v>
      </c>
      <c r="CD887" s="10">
        <v>0.31590000000000001</v>
      </c>
      <c r="CE887" s="10">
        <v>56.163800000000002</v>
      </c>
      <c r="CF887" s="10">
        <v>10.4</v>
      </c>
      <c r="CG887" s="10">
        <v>0.95</v>
      </c>
      <c r="CH887" s="10">
        <v>963</v>
      </c>
      <c r="CI887" s="10" t="s">
        <v>290</v>
      </c>
      <c r="CJ887" s="10">
        <v>0</v>
      </c>
      <c r="CK887" s="10">
        <v>0</v>
      </c>
      <c r="CL887" s="10">
        <v>0</v>
      </c>
      <c r="CM887" s="10">
        <v>10.5</v>
      </c>
      <c r="CN887" s="10">
        <v>0</v>
      </c>
      <c r="CO887" s="10">
        <v>1.7299999999999999E-2</v>
      </c>
      <c r="CP887" s="10">
        <v>5.7000000000000002E-3</v>
      </c>
      <c r="CQ887" s="10">
        <v>1</v>
      </c>
      <c r="CR887" s="10">
        <v>10.5</v>
      </c>
      <c r="CS887" s="10">
        <v>0.95</v>
      </c>
      <c r="CT887" s="10">
        <v>1.7299999999999999E-2</v>
      </c>
      <c r="CU887" s="10">
        <v>5.7000000000000002E-3</v>
      </c>
      <c r="CV887" s="10">
        <v>1</v>
      </c>
      <c r="CW887" s="10">
        <v>10.5</v>
      </c>
      <c r="CX887" s="10">
        <v>0.95</v>
      </c>
      <c r="CY887" s="10">
        <v>999</v>
      </c>
      <c r="CZ887" s="10" t="s">
        <v>288</v>
      </c>
      <c r="DA887" s="10">
        <v>0</v>
      </c>
      <c r="DB887" s="10">
        <v>0</v>
      </c>
      <c r="DC887" s="10">
        <v>0</v>
      </c>
      <c r="DD887" s="10">
        <v>10.5</v>
      </c>
      <c r="DE887" s="10">
        <v>0</v>
      </c>
      <c r="DF887" s="10">
        <v>0</v>
      </c>
      <c r="DG887" s="10">
        <v>0</v>
      </c>
      <c r="DH887" s="10">
        <v>0</v>
      </c>
      <c r="DI887" s="10">
        <v>10.5</v>
      </c>
      <c r="DJ887" s="10">
        <v>0</v>
      </c>
      <c r="DK887" s="10">
        <v>0</v>
      </c>
      <c r="DL887" s="10">
        <v>0</v>
      </c>
      <c r="DM887" s="10">
        <v>0</v>
      </c>
      <c r="DN887" s="10">
        <v>10.5</v>
      </c>
      <c r="DO887" s="10">
        <v>0</v>
      </c>
    </row>
    <row r="888" spans="1:119" x14ac:dyDescent="0.25">
      <c r="A888" s="10">
        <v>964</v>
      </c>
      <c r="B888" s="10" t="s">
        <v>291</v>
      </c>
      <c r="C888" s="10">
        <v>0.62</v>
      </c>
      <c r="D888" s="10">
        <v>0.13</v>
      </c>
      <c r="E888" s="10">
        <v>34.92</v>
      </c>
      <c r="F888" s="10">
        <v>10.5</v>
      </c>
      <c r="G888" s="10">
        <v>0.98</v>
      </c>
      <c r="H888" s="10">
        <v>0.66</v>
      </c>
      <c r="I888" s="10">
        <v>0.13</v>
      </c>
      <c r="J888" s="10">
        <v>37.18</v>
      </c>
      <c r="K888" s="10">
        <v>10.4</v>
      </c>
      <c r="L888" s="10">
        <v>0.98</v>
      </c>
      <c r="M888" s="10">
        <v>0.84</v>
      </c>
      <c r="N888" s="10">
        <v>0.11</v>
      </c>
      <c r="O888" s="10">
        <v>46.6</v>
      </c>
      <c r="P888" s="10">
        <v>10.5</v>
      </c>
      <c r="Q888" s="10">
        <v>0.99</v>
      </c>
      <c r="R888" s="10">
        <v>964</v>
      </c>
      <c r="S888" s="10" t="s">
        <v>291</v>
      </c>
      <c r="T888" s="10">
        <v>7.8200000000000006E-2</v>
      </c>
      <c r="U888" s="10">
        <v>6.0999999999999999E-2</v>
      </c>
      <c r="V888" s="10">
        <v>5.4040999999999997</v>
      </c>
      <c r="W888" s="10">
        <v>10.6</v>
      </c>
      <c r="Y888" s="10">
        <v>8.8300000000000003E-2</v>
      </c>
      <c r="Z888" s="10">
        <v>4.65E-2</v>
      </c>
      <c r="AA888" s="10">
        <v>5.4382999999999999</v>
      </c>
      <c r="AB888" s="10">
        <v>10.6</v>
      </c>
      <c r="AD888" s="10">
        <v>7.8799999999999995E-2</v>
      </c>
      <c r="AE888" s="10">
        <v>3.7199999999999997E-2</v>
      </c>
      <c r="AF888" s="10">
        <v>4.7915000000000001</v>
      </c>
      <c r="AG888" s="10">
        <v>10.5</v>
      </c>
      <c r="AI888" s="10">
        <v>964</v>
      </c>
      <c r="AJ888" s="10" t="s">
        <v>291</v>
      </c>
      <c r="AK888" s="10">
        <v>0.39679999999999999</v>
      </c>
      <c r="AL888" s="10">
        <v>1.37E-2</v>
      </c>
      <c r="AM888" s="10">
        <v>21.831299999999999</v>
      </c>
      <c r="AN888" s="10">
        <v>10.5</v>
      </c>
      <c r="AO888" s="10">
        <v>1</v>
      </c>
      <c r="AP888" s="10">
        <v>0.55569999999999997</v>
      </c>
      <c r="AQ888" s="10">
        <v>7.1400000000000005E-2</v>
      </c>
      <c r="AR888" s="10">
        <v>30.806799999999999</v>
      </c>
      <c r="AS888" s="10">
        <v>10.5</v>
      </c>
      <c r="AT888" s="10">
        <v>0.99</v>
      </c>
      <c r="AU888" s="10">
        <v>0.43190000000000001</v>
      </c>
      <c r="AV888" s="10">
        <v>1.9199999999999998E-2</v>
      </c>
      <c r="AW888" s="10">
        <v>23.771699999999999</v>
      </c>
      <c r="AX888" s="10">
        <v>10.5</v>
      </c>
      <c r="AY888" s="10">
        <v>1</v>
      </c>
      <c r="AZ888" s="10">
        <v>964</v>
      </c>
      <c r="BA888" s="10" t="s">
        <v>291</v>
      </c>
      <c r="BB888" s="10">
        <v>8.2900000000000001E-2</v>
      </c>
      <c r="BC888" s="10">
        <v>1.18E-2</v>
      </c>
      <c r="BD888" s="10">
        <v>4.6048999999999998</v>
      </c>
      <c r="BE888" s="10">
        <v>10.5</v>
      </c>
      <c r="BF888" s="10">
        <v>0.99</v>
      </c>
      <c r="BG888" s="10">
        <v>0.1101</v>
      </c>
      <c r="BH888" s="10">
        <v>1.5699999999999999E-2</v>
      </c>
      <c r="BI888" s="10">
        <v>6.1157000000000004</v>
      </c>
      <c r="BJ888" s="10">
        <v>10.5</v>
      </c>
      <c r="BK888" s="10">
        <v>0.99</v>
      </c>
      <c r="BL888" s="10">
        <v>8.4699999999999998E-2</v>
      </c>
      <c r="BM888" s="10">
        <v>1.21E-2</v>
      </c>
      <c r="BN888" s="10">
        <v>4.7034000000000002</v>
      </c>
      <c r="BO888" s="10">
        <v>10.5</v>
      </c>
      <c r="BP888" s="10">
        <v>0.99</v>
      </c>
      <c r="BQ888" s="10">
        <v>964</v>
      </c>
      <c r="BR888" s="10" t="s">
        <v>291</v>
      </c>
      <c r="BS888" s="10">
        <v>0.24979999999999999</v>
      </c>
      <c r="BT888" s="10">
        <v>3.56E-2</v>
      </c>
      <c r="BU888" s="10">
        <v>14.005800000000001</v>
      </c>
      <c r="BV888" s="10">
        <v>10.4</v>
      </c>
      <c r="BW888" s="10">
        <v>0.99</v>
      </c>
      <c r="BX888" s="10">
        <v>0.39229999999999998</v>
      </c>
      <c r="BY888" s="10">
        <v>5.5899999999999998E-2</v>
      </c>
      <c r="BZ888" s="10">
        <v>22</v>
      </c>
      <c r="CA888" s="10">
        <v>10.4</v>
      </c>
      <c r="CB888" s="10">
        <v>0.99</v>
      </c>
      <c r="CC888" s="10">
        <v>0.2087</v>
      </c>
      <c r="CD888" s="10">
        <v>2.9700000000000001E-2</v>
      </c>
      <c r="CE888" s="10">
        <v>11.700799999999999</v>
      </c>
      <c r="CF888" s="10">
        <v>10.4</v>
      </c>
      <c r="CG888" s="10">
        <v>0.99</v>
      </c>
      <c r="CH888" s="10">
        <v>964</v>
      </c>
      <c r="CI888" s="10" t="s">
        <v>291</v>
      </c>
      <c r="CJ888" s="10">
        <v>3.5999999999999997E-2</v>
      </c>
      <c r="CK888" s="10">
        <v>5.1000000000000004E-3</v>
      </c>
      <c r="CL888" s="10">
        <v>2</v>
      </c>
      <c r="CM888" s="10">
        <v>10.5</v>
      </c>
      <c r="CN888" s="10">
        <v>0.99</v>
      </c>
      <c r="CO888" s="10">
        <v>7.1999999999999995E-2</v>
      </c>
      <c r="CP888" s="10">
        <v>1.03E-2</v>
      </c>
      <c r="CQ888" s="10">
        <v>4</v>
      </c>
      <c r="CR888" s="10">
        <v>10.5</v>
      </c>
      <c r="CS888" s="10">
        <v>0.99</v>
      </c>
      <c r="CT888" s="10">
        <v>3.5999999999999997E-2</v>
      </c>
      <c r="CU888" s="10">
        <v>5.1000000000000004E-3</v>
      </c>
      <c r="CV888" s="10">
        <v>2</v>
      </c>
      <c r="CW888" s="10">
        <v>10.5</v>
      </c>
      <c r="CX888" s="10">
        <v>0.99</v>
      </c>
      <c r="CY888" s="10">
        <v>1000</v>
      </c>
      <c r="CZ888" s="10" t="s">
        <v>290</v>
      </c>
      <c r="DA888" s="10">
        <v>1.7100000000000001E-2</v>
      </c>
      <c r="DB888" s="10">
        <v>6.1999999999999998E-3</v>
      </c>
      <c r="DC888" s="10">
        <v>1</v>
      </c>
      <c r="DD888" s="10">
        <v>10.5</v>
      </c>
      <c r="DE888" s="10">
        <v>0.94</v>
      </c>
      <c r="DF888" s="10">
        <v>3.4200000000000001E-2</v>
      </c>
      <c r="DG888" s="10">
        <v>1.24E-2</v>
      </c>
      <c r="DH888" s="10">
        <v>2</v>
      </c>
      <c r="DI888" s="10">
        <v>10.5</v>
      </c>
      <c r="DJ888" s="10">
        <v>0.94</v>
      </c>
      <c r="DK888" s="10">
        <v>3.4200000000000001E-2</v>
      </c>
      <c r="DL888" s="10">
        <v>1.24E-2</v>
      </c>
      <c r="DM888" s="10">
        <v>2</v>
      </c>
      <c r="DN888" s="10">
        <v>10.5</v>
      </c>
      <c r="DO888" s="10">
        <v>0.94</v>
      </c>
    </row>
    <row r="889" spans="1:119" x14ac:dyDescent="0.25">
      <c r="A889" s="10">
        <v>965</v>
      </c>
      <c r="B889" s="10" t="s">
        <v>293</v>
      </c>
      <c r="C889" s="10">
        <v>0.39</v>
      </c>
      <c r="D889" s="10">
        <v>0.18</v>
      </c>
      <c r="E889" s="10">
        <v>23.28</v>
      </c>
      <c r="F889" s="10">
        <v>10.5</v>
      </c>
      <c r="G889" s="10">
        <v>0.91</v>
      </c>
      <c r="H889" s="10">
        <v>0.42</v>
      </c>
      <c r="I889" s="10">
        <v>0.19</v>
      </c>
      <c r="J889" s="10">
        <v>25.44</v>
      </c>
      <c r="K889" s="10">
        <v>10.4</v>
      </c>
      <c r="L889" s="10">
        <v>0.91</v>
      </c>
      <c r="M889" s="10">
        <v>0.49</v>
      </c>
      <c r="N889" s="10">
        <v>0.14000000000000001</v>
      </c>
      <c r="O889" s="10">
        <v>28.34</v>
      </c>
      <c r="P889" s="10">
        <v>10.5</v>
      </c>
      <c r="Q889" s="10">
        <v>0.96</v>
      </c>
      <c r="R889" s="10">
        <v>965</v>
      </c>
      <c r="S889" s="10" t="s">
        <v>293</v>
      </c>
      <c r="T889" s="10">
        <v>7.8200000000000006E-2</v>
      </c>
      <c r="U889" s="10">
        <v>6.0999999999999999E-2</v>
      </c>
      <c r="V889" s="10">
        <v>5.4040999999999997</v>
      </c>
      <c r="W889" s="10">
        <v>10.6</v>
      </c>
      <c r="Y889" s="10">
        <v>8.8300000000000003E-2</v>
      </c>
      <c r="Z889" s="10">
        <v>4.65E-2</v>
      </c>
      <c r="AA889" s="10">
        <v>5.4382999999999999</v>
      </c>
      <c r="AB889" s="10">
        <v>10.6</v>
      </c>
      <c r="AD889" s="10">
        <v>7.8799999999999995E-2</v>
      </c>
      <c r="AE889" s="10">
        <v>3.7199999999999997E-2</v>
      </c>
      <c r="AF889" s="10">
        <v>4.7915000000000001</v>
      </c>
      <c r="AG889" s="10">
        <v>10.5</v>
      </c>
      <c r="AI889" s="10">
        <v>965</v>
      </c>
      <c r="AJ889" s="10" t="s">
        <v>293</v>
      </c>
      <c r="AK889" s="10">
        <v>0.32</v>
      </c>
      <c r="AL889" s="10">
        <v>3.2099999999999997E-2</v>
      </c>
      <c r="AM889" s="10">
        <v>17.665199999999999</v>
      </c>
      <c r="AN889" s="10">
        <v>10.5</v>
      </c>
      <c r="AO889" s="10">
        <v>0.995</v>
      </c>
      <c r="AP889" s="10">
        <v>0.31440000000000001</v>
      </c>
      <c r="AQ889" s="10">
        <v>3.1600000000000003E-2</v>
      </c>
      <c r="AR889" s="10">
        <v>17.368400000000001</v>
      </c>
      <c r="AS889" s="10">
        <v>10.5</v>
      </c>
      <c r="AT889" s="10">
        <v>0.995</v>
      </c>
      <c r="AU889" s="10">
        <v>0.26179999999999998</v>
      </c>
      <c r="AV889" s="10">
        <v>2.63E-2</v>
      </c>
      <c r="AW889" s="10">
        <v>14.4398</v>
      </c>
      <c r="AX889" s="10">
        <v>10.5</v>
      </c>
      <c r="AY889" s="10">
        <v>0.995</v>
      </c>
      <c r="AZ889" s="10">
        <v>965</v>
      </c>
      <c r="BA889" s="10" t="s">
        <v>293</v>
      </c>
      <c r="BB889" s="10">
        <v>4.0599999999999997E-2</v>
      </c>
      <c r="BC889" s="10">
        <v>1.0200000000000001E-2</v>
      </c>
      <c r="BD889" s="10">
        <v>2.3025000000000002</v>
      </c>
      <c r="BE889" s="10">
        <v>10.5</v>
      </c>
      <c r="BF889" s="10">
        <v>0.97</v>
      </c>
      <c r="BG889" s="10">
        <v>7.1900000000000006E-2</v>
      </c>
      <c r="BH889" s="10">
        <v>1.7999999999999999E-2</v>
      </c>
      <c r="BI889" s="10">
        <v>4.0770999999999997</v>
      </c>
      <c r="BJ889" s="10">
        <v>10.5</v>
      </c>
      <c r="BK889" s="10">
        <v>0.97</v>
      </c>
      <c r="BL889" s="10">
        <v>5.5300000000000002E-2</v>
      </c>
      <c r="BM889" s="10">
        <v>1.3899999999999999E-2</v>
      </c>
      <c r="BN889" s="10">
        <v>3.1356000000000002</v>
      </c>
      <c r="BO889" s="10">
        <v>10.5</v>
      </c>
      <c r="BP889" s="10">
        <v>0.97</v>
      </c>
      <c r="BQ889" s="10">
        <v>965</v>
      </c>
      <c r="BR889" s="10" t="s">
        <v>293</v>
      </c>
      <c r="BS889" s="10">
        <v>0.2203</v>
      </c>
      <c r="BT889" s="10">
        <v>5.5199999999999999E-2</v>
      </c>
      <c r="BU889" s="10">
        <v>12.6052</v>
      </c>
      <c r="BV889" s="10">
        <v>10.4</v>
      </c>
      <c r="BW889" s="10">
        <v>0.97</v>
      </c>
      <c r="BX889" s="10">
        <v>0.2097</v>
      </c>
      <c r="BY889" s="10">
        <v>5.2499999999999998E-2</v>
      </c>
      <c r="BZ889" s="10">
        <v>12</v>
      </c>
      <c r="CA889" s="10">
        <v>10.4</v>
      </c>
      <c r="CB889" s="10">
        <v>0.97</v>
      </c>
      <c r="CC889" s="10">
        <v>0.38840000000000002</v>
      </c>
      <c r="CD889" s="10">
        <v>9.74E-2</v>
      </c>
      <c r="CE889" s="10">
        <v>22.2315</v>
      </c>
      <c r="CF889" s="10">
        <v>10.4</v>
      </c>
      <c r="CG889" s="10">
        <v>0.97</v>
      </c>
      <c r="CH889" s="10">
        <v>965</v>
      </c>
      <c r="CI889" s="10" t="s">
        <v>293</v>
      </c>
      <c r="CJ889" s="10">
        <v>3.5299999999999998E-2</v>
      </c>
      <c r="CK889" s="10">
        <v>8.8000000000000005E-3</v>
      </c>
      <c r="CL889" s="10">
        <v>2</v>
      </c>
      <c r="CM889" s="10">
        <v>10.5</v>
      </c>
      <c r="CN889" s="10">
        <v>0.97</v>
      </c>
      <c r="CO889" s="10">
        <v>3.5299999999999998E-2</v>
      </c>
      <c r="CP889" s="10">
        <v>8.8000000000000005E-3</v>
      </c>
      <c r="CQ889" s="10">
        <v>2</v>
      </c>
      <c r="CR889" s="10">
        <v>10.5</v>
      </c>
      <c r="CS889" s="10">
        <v>0.97</v>
      </c>
      <c r="CT889" s="10">
        <v>5.2900000000000003E-2</v>
      </c>
      <c r="CU889" s="10">
        <v>1.3299999999999999E-2</v>
      </c>
      <c r="CV889" s="10">
        <v>3</v>
      </c>
      <c r="CW889" s="10">
        <v>10.5</v>
      </c>
      <c r="CX889" s="10">
        <v>0.97</v>
      </c>
      <c r="CY889" s="10">
        <v>1001</v>
      </c>
      <c r="CZ889" s="10" t="s">
        <v>306</v>
      </c>
      <c r="DA889" s="10">
        <v>1.6500000000000001E-2</v>
      </c>
      <c r="DB889" s="10">
        <v>7.4999999999999997E-3</v>
      </c>
      <c r="DC889" s="10">
        <v>1</v>
      </c>
      <c r="DD889" s="10">
        <v>10.5</v>
      </c>
      <c r="DE889" s="10">
        <v>0.91</v>
      </c>
      <c r="DF889" s="10">
        <v>3.3099999999999997E-2</v>
      </c>
      <c r="DG889" s="10">
        <v>1.5100000000000001E-2</v>
      </c>
      <c r="DH889" s="10">
        <v>2</v>
      </c>
      <c r="DI889" s="10">
        <v>10.5</v>
      </c>
      <c r="DJ889" s="10">
        <v>0.91</v>
      </c>
      <c r="DK889" s="10">
        <v>3.3099999999999997E-2</v>
      </c>
      <c r="DL889" s="10">
        <v>1.5100000000000001E-2</v>
      </c>
      <c r="DM889" s="10">
        <v>2</v>
      </c>
      <c r="DN889" s="10">
        <v>10.5</v>
      </c>
      <c r="DO889" s="10">
        <v>0.91</v>
      </c>
    </row>
    <row r="890" spans="1:119" x14ac:dyDescent="0.25">
      <c r="A890" s="10">
        <v>966</v>
      </c>
      <c r="B890" s="10" t="s">
        <v>163</v>
      </c>
      <c r="C890" s="10">
        <v>-0.18</v>
      </c>
      <c r="D890" s="10">
        <v>-0.13</v>
      </c>
      <c r="E890" s="10">
        <v>3.47</v>
      </c>
      <c r="F890" s="10">
        <v>37.479999999999997</v>
      </c>
      <c r="G890" s="10">
        <v>0.80600000000000005</v>
      </c>
      <c r="H890" s="10">
        <v>-0.26</v>
      </c>
      <c r="I890" s="10">
        <v>-0.17</v>
      </c>
      <c r="J890" s="10">
        <v>4.9000000000000004</v>
      </c>
      <c r="K890" s="10">
        <v>36.880000000000003</v>
      </c>
      <c r="L890" s="10">
        <v>0.83399999999999996</v>
      </c>
      <c r="M890" s="10">
        <v>-0.21</v>
      </c>
      <c r="N890" s="10">
        <v>-0.1</v>
      </c>
      <c r="O890" s="10">
        <v>3.73</v>
      </c>
      <c r="P890" s="10">
        <v>36.659999999999997</v>
      </c>
      <c r="Q890" s="10">
        <v>0.90300000000000002</v>
      </c>
      <c r="R890" s="10">
        <v>966</v>
      </c>
      <c r="S890" s="10" t="s">
        <v>163</v>
      </c>
      <c r="T890" s="10">
        <v>0.08</v>
      </c>
      <c r="U890" s="10">
        <v>0.09</v>
      </c>
      <c r="V890" s="10">
        <v>1.8840698838856558</v>
      </c>
      <c r="W890" s="10">
        <v>36.9</v>
      </c>
      <c r="Y890" s="10">
        <v>0.25</v>
      </c>
      <c r="Z890" s="10">
        <v>0.16</v>
      </c>
      <c r="AA890" s="10">
        <v>4.6694019742150594</v>
      </c>
      <c r="AB890" s="10">
        <v>36.700000000000003</v>
      </c>
      <c r="AD890" s="10">
        <v>0.3</v>
      </c>
      <c r="AE890" s="10">
        <v>0.18</v>
      </c>
      <c r="AF890" s="10">
        <v>5.5721406556480435</v>
      </c>
      <c r="AG890" s="10">
        <v>36.25</v>
      </c>
      <c r="AI890" s="10">
        <v>966</v>
      </c>
      <c r="AJ890" s="10" t="s">
        <v>163</v>
      </c>
      <c r="AK890" s="10">
        <v>-0.29249459638571995</v>
      </c>
      <c r="AL890" s="10">
        <v>-0.14032050640156574</v>
      </c>
      <c r="AM890" s="10">
        <v>-5.0472957038112911</v>
      </c>
      <c r="AN890" s="10">
        <v>37.10881580854241</v>
      </c>
      <c r="AO890" s="10">
        <v>0.90161551181305344</v>
      </c>
      <c r="AP890" s="10">
        <v>-0.3375017550403771</v>
      </c>
      <c r="AQ890" s="10">
        <v>-0.13753143377897994</v>
      </c>
      <c r="AR890" s="10">
        <v>-5.7622592335148255</v>
      </c>
      <c r="AS890" s="10">
        <v>36.515909937124377</v>
      </c>
      <c r="AT890" s="10">
        <v>0.92606290556514415</v>
      </c>
      <c r="AU890" s="10">
        <v>-0.36196116436685577</v>
      </c>
      <c r="AV890" s="10">
        <v>-0.14956379841757195</v>
      </c>
      <c r="AW890" s="10">
        <v>-6.190477714878158</v>
      </c>
      <c r="AX890" s="10">
        <v>36.52640724110136</v>
      </c>
      <c r="AY890" s="10">
        <v>0.92420907336910429</v>
      </c>
      <c r="AZ890" s="10">
        <v>966</v>
      </c>
      <c r="BA890" s="10" t="s">
        <v>163</v>
      </c>
      <c r="BB890" s="10">
        <v>-0.23957409190125628</v>
      </c>
      <c r="BC890" s="10">
        <v>-0.14200629744520626</v>
      </c>
      <c r="BD890" s="10">
        <v>-4.3491973366227139</v>
      </c>
      <c r="BE890" s="10">
        <v>36.970340821174332</v>
      </c>
      <c r="BF890" s="10">
        <v>0.86023410291115987</v>
      </c>
      <c r="BG890" s="10">
        <v>-0.45749427689707783</v>
      </c>
      <c r="BH890" s="10">
        <v>-0.22793967524607825</v>
      </c>
      <c r="BI890" s="10">
        <v>-8.1393949038975038</v>
      </c>
      <c r="BJ890" s="10">
        <v>36.256146540155768</v>
      </c>
      <c r="BK890" s="10">
        <v>0.89505819812117526</v>
      </c>
      <c r="BL890" s="10">
        <v>-0.35798075616037478</v>
      </c>
      <c r="BM890" s="10">
        <v>-0.17048425546209958</v>
      </c>
      <c r="BN890" s="10">
        <v>-6.298184286697138</v>
      </c>
      <c r="BO890" s="10">
        <v>36.347215095207005</v>
      </c>
      <c r="BP890" s="10">
        <v>0.90284365151591484</v>
      </c>
      <c r="BQ890" s="10">
        <v>966</v>
      </c>
      <c r="BR890" s="10" t="s">
        <v>163</v>
      </c>
      <c r="BS890" s="10">
        <v>-0.316</v>
      </c>
      <c r="BT890" s="10">
        <v>-0.16400000000000001</v>
      </c>
      <c r="BU890" s="10">
        <v>-5.574077166324952</v>
      </c>
      <c r="BV890" s="10">
        <v>36.875999999999998</v>
      </c>
      <c r="BW890" s="10">
        <v>0.88758442391036296</v>
      </c>
      <c r="BX890" s="10">
        <v>-0.312</v>
      </c>
      <c r="BY890" s="10">
        <v>-0.161</v>
      </c>
      <c r="BZ890" s="10">
        <v>-5.6200114664947449</v>
      </c>
      <c r="CA890" s="10">
        <v>36.067999999999998</v>
      </c>
      <c r="CB890" s="10">
        <v>0.88865810044497551</v>
      </c>
      <c r="CC890" s="10">
        <v>-0.36699999999999999</v>
      </c>
      <c r="CD890" s="10">
        <v>-0.17299999999999999</v>
      </c>
      <c r="CE890" s="10">
        <v>-6.4645423088481406</v>
      </c>
      <c r="CF890" s="10">
        <v>36.235999999999997</v>
      </c>
      <c r="CG890" s="10">
        <v>0.90453922320037461</v>
      </c>
      <c r="CH890" s="10">
        <v>966</v>
      </c>
      <c r="CI890" s="10" t="s">
        <v>163</v>
      </c>
      <c r="CJ890" s="10">
        <v>-9.4E-2</v>
      </c>
      <c r="CK890" s="10">
        <v>-7.0000000000000007E-2</v>
      </c>
      <c r="CL890" s="10">
        <v>-1.8337627545697399</v>
      </c>
      <c r="CM890" s="10">
        <v>36.9</v>
      </c>
      <c r="CN890" s="10">
        <v>0.80204311034039566</v>
      </c>
      <c r="CO890" s="10">
        <v>-0.18099999999999999</v>
      </c>
      <c r="CP890" s="10">
        <v>-9.4E-2</v>
      </c>
      <c r="CQ890" s="10">
        <v>-3.2599475495032246</v>
      </c>
      <c r="CR890" s="10">
        <v>36.121000000000002</v>
      </c>
      <c r="CS890" s="10">
        <v>0.8874575117471154</v>
      </c>
      <c r="CT890" s="10">
        <v>-0.23400000000000001</v>
      </c>
      <c r="CU890" s="10">
        <v>-0.108</v>
      </c>
      <c r="CV890" s="10">
        <v>-4.0724515206953749</v>
      </c>
      <c r="CW890" s="10">
        <v>36.536999999999999</v>
      </c>
      <c r="CX890" s="10">
        <v>0.90795938450045177</v>
      </c>
      <c r="CY890" s="10">
        <v>1002</v>
      </c>
      <c r="CZ890" s="10" t="s">
        <v>291</v>
      </c>
      <c r="DA890" s="10">
        <v>0</v>
      </c>
      <c r="DB890" s="10">
        <v>0</v>
      </c>
      <c r="DC890" s="10">
        <v>0</v>
      </c>
      <c r="DD890" s="10">
        <v>10.5</v>
      </c>
      <c r="DE890" s="10">
        <v>0</v>
      </c>
      <c r="DF890" s="10">
        <v>0</v>
      </c>
      <c r="DG890" s="10">
        <v>0</v>
      </c>
      <c r="DH890" s="10">
        <v>0</v>
      </c>
      <c r="DI890" s="10">
        <v>10.5</v>
      </c>
      <c r="DJ890" s="10">
        <v>0</v>
      </c>
      <c r="DK890" s="10">
        <v>0</v>
      </c>
      <c r="DL890" s="10">
        <v>0</v>
      </c>
      <c r="DM890" s="10">
        <v>0</v>
      </c>
      <c r="DN890" s="10">
        <v>10.5</v>
      </c>
      <c r="DO890" s="10">
        <v>0</v>
      </c>
    </row>
    <row r="891" spans="1:119" x14ac:dyDescent="0.25">
      <c r="A891" s="10">
        <v>967</v>
      </c>
      <c r="B891" s="10" t="s">
        <v>164</v>
      </c>
      <c r="R891" s="10">
        <v>967</v>
      </c>
      <c r="S891" s="10" t="s">
        <v>164</v>
      </c>
      <c r="AI891" s="10">
        <v>967</v>
      </c>
      <c r="AJ891" s="10" t="s">
        <v>164</v>
      </c>
      <c r="AZ891" s="10">
        <v>967</v>
      </c>
      <c r="BA891" s="10" t="s">
        <v>164</v>
      </c>
      <c r="BQ891" s="10">
        <v>967</v>
      </c>
      <c r="BR891" s="10" t="s">
        <v>164</v>
      </c>
      <c r="CH891" s="10">
        <v>967</v>
      </c>
      <c r="CI891" s="10" t="s">
        <v>164</v>
      </c>
      <c r="CY891" s="10">
        <v>1003</v>
      </c>
      <c r="CZ891" s="10" t="s">
        <v>170</v>
      </c>
      <c r="DA891" s="10">
        <v>-1.0429999999999999</v>
      </c>
      <c r="DB891" s="10">
        <v>-0.47599999999999998</v>
      </c>
      <c r="DC891" s="10">
        <v>-18.230265346062961</v>
      </c>
      <c r="DD891" s="10">
        <v>36.308999999999997</v>
      </c>
      <c r="DE891" s="10">
        <v>0.90973814120026864</v>
      </c>
      <c r="DF891" s="10">
        <v>-1.575</v>
      </c>
      <c r="DG891" s="10">
        <v>-0.69099999999999995</v>
      </c>
      <c r="DH891" s="10">
        <v>-27.880534548301188</v>
      </c>
      <c r="DI891" s="10">
        <v>35.616</v>
      </c>
      <c r="DJ891" s="10">
        <v>0.91574317793122872</v>
      </c>
      <c r="DK891" s="10">
        <v>-1.542</v>
      </c>
      <c r="DL891" s="10">
        <v>-0.67900000000000005</v>
      </c>
      <c r="DM891" s="10">
        <v>-27.374792353745505</v>
      </c>
      <c r="DN891" s="10">
        <v>35.534999999999997</v>
      </c>
      <c r="DO891" s="10">
        <v>0.91520122546311489</v>
      </c>
    </row>
    <row r="892" spans="1:119" x14ac:dyDescent="0.25">
      <c r="A892" s="10">
        <v>968</v>
      </c>
      <c r="B892" s="10" t="s">
        <v>8</v>
      </c>
      <c r="C892" s="10">
        <v>0.18</v>
      </c>
      <c r="D892" s="10">
        <v>0.13</v>
      </c>
      <c r="E892" s="10">
        <v>3.47</v>
      </c>
      <c r="F892" s="10">
        <v>37.479999999999997</v>
      </c>
      <c r="G892" s="10">
        <v>0.80600000000000005</v>
      </c>
      <c r="H892" s="10">
        <v>0.26</v>
      </c>
      <c r="I892" s="10">
        <v>0.17</v>
      </c>
      <c r="J892" s="10">
        <v>4.9000000000000004</v>
      </c>
      <c r="K892" s="10">
        <v>36.880000000000003</v>
      </c>
      <c r="L892" s="10">
        <v>0.83399999999999996</v>
      </c>
      <c r="M892" s="10">
        <v>0.21</v>
      </c>
      <c r="N892" s="10">
        <v>0.1</v>
      </c>
      <c r="O892" s="10">
        <v>3.73</v>
      </c>
      <c r="P892" s="10">
        <v>36.659999999999997</v>
      </c>
      <c r="Q892" s="10">
        <v>0.90300000000000002</v>
      </c>
      <c r="R892" s="10">
        <v>968</v>
      </c>
      <c r="S892" s="10" t="s">
        <v>8</v>
      </c>
      <c r="T892" s="10">
        <v>0.08</v>
      </c>
      <c r="U892" s="10">
        <v>0.09</v>
      </c>
      <c r="V892" s="10">
        <v>1.8840698838856558</v>
      </c>
      <c r="W892" s="10">
        <v>36.9</v>
      </c>
      <c r="Y892" s="10">
        <v>0.25</v>
      </c>
      <c r="Z892" s="10">
        <v>0.16</v>
      </c>
      <c r="AA892" s="10">
        <v>4.6694019742150594</v>
      </c>
      <c r="AB892" s="10">
        <v>36.700000000000003</v>
      </c>
      <c r="AD892" s="10">
        <v>0.3</v>
      </c>
      <c r="AE892" s="10">
        <v>0.18</v>
      </c>
      <c r="AF892" s="10">
        <v>5.5721406556480435</v>
      </c>
      <c r="AG892" s="10">
        <v>36.25</v>
      </c>
      <c r="AI892" s="10">
        <v>968</v>
      </c>
      <c r="AJ892" s="10" t="s">
        <v>8</v>
      </c>
      <c r="AK892" s="10">
        <v>0.29249459646123754</v>
      </c>
      <c r="AL892" s="10">
        <v>0.1403205069970643</v>
      </c>
      <c r="AM892" s="10">
        <v>5.0472957088780683</v>
      </c>
      <c r="AN892" s="10">
        <v>37.10881580854241</v>
      </c>
      <c r="AO892" s="10">
        <v>0.90161551114074112</v>
      </c>
      <c r="AP892" s="10">
        <v>0.33750175501133417</v>
      </c>
      <c r="AQ892" s="10">
        <v>0.13753143357862782</v>
      </c>
      <c r="AR892" s="10">
        <v>5.7622592318941699</v>
      </c>
      <c r="AS892" s="10">
        <v>36.515909937124377</v>
      </c>
      <c r="AT892" s="10">
        <v>0.92606290574591243</v>
      </c>
      <c r="AU892" s="10">
        <v>0.36196116431947495</v>
      </c>
      <c r="AV892" s="10">
        <v>0.14956379846761478</v>
      </c>
      <c r="AW892" s="10">
        <v>6.1904777144880718</v>
      </c>
      <c r="AX892" s="10">
        <v>36.52640724110136</v>
      </c>
      <c r="AY892" s="10">
        <v>0.92420907330636315</v>
      </c>
      <c r="AZ892" s="10">
        <v>968</v>
      </c>
      <c r="BA892" s="10" t="s">
        <v>8</v>
      </c>
      <c r="BB892" s="10">
        <v>0.23957409190645829</v>
      </c>
      <c r="BC892" s="10">
        <v>0.14200629812054719</v>
      </c>
      <c r="BD892" s="10">
        <v>4.3491973420702568</v>
      </c>
      <c r="BE892" s="10">
        <v>36.970340821174332</v>
      </c>
      <c r="BF892" s="10">
        <v>0.86023410185236093</v>
      </c>
      <c r="BG892" s="10">
        <v>0.45749427689444</v>
      </c>
      <c r="BH892" s="10">
        <v>0.22793967572036061</v>
      </c>
      <c r="BI892" s="10">
        <v>8.1393949072279703</v>
      </c>
      <c r="BJ892" s="10">
        <v>36.256146540155768</v>
      </c>
      <c r="BK892" s="10">
        <v>0.8950581977497758</v>
      </c>
      <c r="BL892" s="10">
        <v>0.35798075615711517</v>
      </c>
      <c r="BM892" s="10">
        <v>0.17048425493604996</v>
      </c>
      <c r="BN892" s="10">
        <v>6.2981842830576005</v>
      </c>
      <c r="BO892" s="10">
        <v>36.347215095207005</v>
      </c>
      <c r="BP892" s="10">
        <v>0.90284365202942107</v>
      </c>
      <c r="BQ892" s="10">
        <v>968</v>
      </c>
      <c r="BR892" s="10" t="s">
        <v>8</v>
      </c>
      <c r="BS892" s="10">
        <v>0.316</v>
      </c>
      <c r="BT892" s="10">
        <v>0.16400000000000001</v>
      </c>
      <c r="BU892" s="10">
        <v>5.574077166324952</v>
      </c>
      <c r="BV892" s="10">
        <v>36.875999999999998</v>
      </c>
      <c r="BW892" s="10">
        <v>0.88758442391036296</v>
      </c>
      <c r="BX892" s="10">
        <v>0.312</v>
      </c>
      <c r="BY892" s="10">
        <v>0.161</v>
      </c>
      <c r="BZ892" s="10">
        <v>5.6200114664947449</v>
      </c>
      <c r="CA892" s="10">
        <v>36.067999999999998</v>
      </c>
      <c r="CB892" s="10">
        <v>0.88865810044497551</v>
      </c>
      <c r="CC892" s="10">
        <v>0.36699999999999999</v>
      </c>
      <c r="CD892" s="10">
        <v>0.17299999999999999</v>
      </c>
      <c r="CE892" s="10">
        <v>6.4645423088481406</v>
      </c>
      <c r="CF892" s="10">
        <v>36.235999999999997</v>
      </c>
      <c r="CG892" s="10">
        <v>0.90453922320037461</v>
      </c>
      <c r="CH892" s="10">
        <v>968</v>
      </c>
      <c r="CI892" s="10" t="s">
        <v>8</v>
      </c>
      <c r="CJ892" s="10">
        <v>9.4E-2</v>
      </c>
      <c r="CK892" s="10">
        <v>7.0000000000000007E-2</v>
      </c>
      <c r="CL892" s="10">
        <v>1.8337627545697399</v>
      </c>
      <c r="CM892" s="10">
        <v>36.9</v>
      </c>
      <c r="CN892" s="10">
        <v>0.80204311034039566</v>
      </c>
      <c r="CO892" s="10">
        <v>0.18099999999999999</v>
      </c>
      <c r="CP892" s="10">
        <v>9.4E-2</v>
      </c>
      <c r="CQ892" s="10">
        <v>3.2599475495032246</v>
      </c>
      <c r="CR892" s="10">
        <v>36.121000000000002</v>
      </c>
      <c r="CS892" s="10">
        <v>0.8874575117471154</v>
      </c>
      <c r="CT892" s="10">
        <v>0.23400000000000001</v>
      </c>
      <c r="CU892" s="10">
        <v>0.108</v>
      </c>
      <c r="CV892" s="10">
        <v>4.0724515206953749</v>
      </c>
      <c r="CW892" s="10">
        <v>36.536999999999999</v>
      </c>
      <c r="CX892" s="10">
        <v>0.90795938450045177</v>
      </c>
      <c r="CY892" s="10">
        <v>1004</v>
      </c>
      <c r="CZ892" s="10" t="s">
        <v>155</v>
      </c>
      <c r="DA892" s="10">
        <v>0.34599999999999997</v>
      </c>
      <c r="DB892" s="10">
        <v>0.161</v>
      </c>
      <c r="DC892" s="10">
        <v>6.0682148196516685</v>
      </c>
      <c r="DD892" s="10">
        <v>36.308999999999997</v>
      </c>
      <c r="DE892" s="10">
        <v>0.90665119158324847</v>
      </c>
      <c r="DF892" s="10">
        <v>0.59599999999999997</v>
      </c>
      <c r="DG892" s="10">
        <v>0.249</v>
      </c>
      <c r="DH892" s="10">
        <v>10.470688218346501</v>
      </c>
      <c r="DI892" s="10">
        <v>35.616</v>
      </c>
      <c r="DJ892" s="10">
        <v>0.92271007308073938</v>
      </c>
      <c r="DK892" s="10">
        <v>0.54500000000000004</v>
      </c>
      <c r="DL892" s="10">
        <v>0.23</v>
      </c>
      <c r="DM892" s="10">
        <v>9.6110434028008296</v>
      </c>
      <c r="DN892" s="10">
        <v>35.534999999999997</v>
      </c>
      <c r="DO892" s="10">
        <v>0.92131685546304865</v>
      </c>
    </row>
    <row r="893" spans="1:119" x14ac:dyDescent="0.25">
      <c r="A893" s="10">
        <v>969</v>
      </c>
      <c r="B893" s="10" t="s">
        <v>9</v>
      </c>
      <c r="R893" s="10">
        <v>969</v>
      </c>
      <c r="S893" s="10" t="s">
        <v>9</v>
      </c>
      <c r="AI893" s="10">
        <v>969</v>
      </c>
      <c r="AJ893" s="10" t="s">
        <v>9</v>
      </c>
      <c r="AZ893" s="10">
        <v>969</v>
      </c>
      <c r="BA893" s="10" t="s">
        <v>9</v>
      </c>
      <c r="BQ893" s="10">
        <v>969</v>
      </c>
      <c r="BR893" s="10" t="s">
        <v>9</v>
      </c>
      <c r="CH893" s="10">
        <v>969</v>
      </c>
      <c r="CI893" s="10" t="s">
        <v>9</v>
      </c>
      <c r="CY893" s="10">
        <v>1005</v>
      </c>
      <c r="CZ893" s="10" t="s">
        <v>8</v>
      </c>
      <c r="DA893" s="10">
        <v>0.69699999999999995</v>
      </c>
      <c r="DB893" s="10">
        <v>0.315</v>
      </c>
      <c r="DC893" s="10">
        <v>12.162297931724826</v>
      </c>
      <c r="DD893" s="10">
        <v>36.308999999999997</v>
      </c>
      <c r="DE893" s="10">
        <v>0.9112598272720418</v>
      </c>
      <c r="DF893" s="10">
        <v>0.98</v>
      </c>
      <c r="DG893" s="10">
        <v>0.442</v>
      </c>
      <c r="DH893" s="10">
        <v>17.427247995921508</v>
      </c>
      <c r="DI893" s="10">
        <v>35.616</v>
      </c>
      <c r="DJ893" s="10">
        <v>0.91157308605775111</v>
      </c>
      <c r="DK893" s="10">
        <v>0.997</v>
      </c>
      <c r="DL893" s="10">
        <v>0.44800000000000001</v>
      </c>
      <c r="DM893" s="10">
        <v>17.758850350582762</v>
      </c>
      <c r="DN893" s="10">
        <v>35.534999999999997</v>
      </c>
      <c r="DO893" s="10">
        <v>0.91214391154702712</v>
      </c>
    </row>
    <row r="894" spans="1:119" x14ac:dyDescent="0.25">
      <c r="A894" s="10">
        <v>970</v>
      </c>
      <c r="B894" s="10" t="s">
        <v>10</v>
      </c>
      <c r="C894" s="10">
        <v>0.18</v>
      </c>
      <c r="D894" s="10">
        <v>0.09</v>
      </c>
      <c r="E894" s="10">
        <v>10.67</v>
      </c>
      <c r="F894" s="10">
        <v>10.6</v>
      </c>
      <c r="G894" s="10">
        <v>0.9</v>
      </c>
      <c r="H894" s="10">
        <v>0.26</v>
      </c>
      <c r="I894" s="10">
        <v>0.12</v>
      </c>
      <c r="J894" s="10">
        <v>15.66</v>
      </c>
      <c r="K894" s="10">
        <v>10.5</v>
      </c>
      <c r="L894" s="10">
        <v>0.9</v>
      </c>
      <c r="M894" s="10">
        <v>0.21</v>
      </c>
      <c r="N894" s="10">
        <v>0.06</v>
      </c>
      <c r="O894" s="10">
        <v>11.92</v>
      </c>
      <c r="P894" s="10">
        <v>10.5</v>
      </c>
      <c r="Q894" s="10">
        <v>0.96</v>
      </c>
      <c r="R894" s="10">
        <v>970</v>
      </c>
      <c r="S894" s="10" t="s">
        <v>10</v>
      </c>
      <c r="T894" s="10">
        <v>7.0000000000000007E-2</v>
      </c>
      <c r="U894" s="10">
        <v>0.04</v>
      </c>
      <c r="V894" s="10">
        <v>0</v>
      </c>
      <c r="W894" s="10">
        <v>10.5</v>
      </c>
      <c r="Y894" s="10">
        <v>0.24</v>
      </c>
      <c r="Z894" s="10">
        <v>0.11</v>
      </c>
      <c r="AA894" s="10">
        <v>14.516999999999999</v>
      </c>
      <c r="AB894" s="10">
        <v>10.5</v>
      </c>
      <c r="AD894" s="10">
        <v>0.28999999999999998</v>
      </c>
      <c r="AE894" s="10">
        <v>0.13</v>
      </c>
      <c r="AF894" s="10">
        <v>0</v>
      </c>
      <c r="AG894" s="10">
        <v>10.5</v>
      </c>
      <c r="AI894" s="10">
        <v>970</v>
      </c>
      <c r="AJ894" s="10" t="s">
        <v>10</v>
      </c>
      <c r="AK894" s="10">
        <v>0.28557153242752331</v>
      </c>
      <c r="AL894" s="10">
        <v>9.4345637870379362E-2</v>
      </c>
      <c r="AM894" s="10">
        <v>16.536999999999999</v>
      </c>
      <c r="AN894" s="10">
        <v>10.5</v>
      </c>
      <c r="AO894" s="10">
        <v>0.95</v>
      </c>
      <c r="AP894" s="10">
        <v>0.33073173314788568</v>
      </c>
      <c r="AQ894" s="10">
        <v>9.2463392928245236E-2</v>
      </c>
      <c r="AR894" s="10">
        <v>18.882999999999999</v>
      </c>
      <c r="AS894" s="10">
        <v>10.5</v>
      </c>
      <c r="AT894" s="10">
        <v>0.96299999999999997</v>
      </c>
      <c r="AU894" s="10">
        <v>0.35514924563930361</v>
      </c>
      <c r="AV894" s="10">
        <v>0.10415481038290325</v>
      </c>
      <c r="AW894" s="10">
        <v>20.350999999999999</v>
      </c>
      <c r="AX894" s="10">
        <v>10.5</v>
      </c>
      <c r="AY894" s="10">
        <v>0.96</v>
      </c>
      <c r="AZ894" s="10">
        <v>970</v>
      </c>
      <c r="BA894" s="10" t="s">
        <v>10</v>
      </c>
      <c r="BB894" s="10">
        <v>0.23275257842400923</v>
      </c>
      <c r="BC894" s="10">
        <v>9.6788206078999114E-2</v>
      </c>
      <c r="BD894" s="10">
        <v>13.729799999999999</v>
      </c>
      <c r="BE894" s="10">
        <v>10.6</v>
      </c>
      <c r="BF894" s="10">
        <v>0.92300000000000004</v>
      </c>
      <c r="BG894" s="10">
        <v>0.45057190579049539</v>
      </c>
      <c r="BH894" s="10">
        <v>0.18145205974516215</v>
      </c>
      <c r="BI894" s="10">
        <v>26.456600000000002</v>
      </c>
      <c r="BJ894" s="10">
        <v>10.6</v>
      </c>
      <c r="BK894" s="10">
        <v>0.92800000000000005</v>
      </c>
      <c r="BL894" s="10">
        <v>0.35122562116298411</v>
      </c>
      <c r="BM894" s="10">
        <v>0.12543774036441221</v>
      </c>
      <c r="BN894" s="10">
        <v>20.313600000000001</v>
      </c>
      <c r="BO894" s="10">
        <v>10.6</v>
      </c>
      <c r="BP894" s="10">
        <v>0.94199999999999995</v>
      </c>
      <c r="BQ894" s="10">
        <v>970</v>
      </c>
      <c r="BR894" s="10" t="s">
        <v>10</v>
      </c>
      <c r="BS894" s="10">
        <v>0.309</v>
      </c>
      <c r="BT894" s="10">
        <v>0.11799999999999999</v>
      </c>
      <c r="BU894" s="10">
        <v>18.1873</v>
      </c>
      <c r="BV894" s="10">
        <v>10.5</v>
      </c>
      <c r="BW894" s="10">
        <v>0.93400000000000005</v>
      </c>
      <c r="BX894" s="10">
        <v>0.30499999999999999</v>
      </c>
      <c r="BY894" s="10">
        <v>0.11799999999999999</v>
      </c>
      <c r="BZ894" s="10">
        <v>17.981999999999999</v>
      </c>
      <c r="CA894" s="10">
        <v>10.5</v>
      </c>
      <c r="CB894" s="10">
        <v>0.93300000000000005</v>
      </c>
      <c r="CC894" s="10">
        <v>0.36</v>
      </c>
      <c r="CD894" s="10">
        <v>0.128</v>
      </c>
      <c r="CE894" s="10">
        <v>21.008900000000001</v>
      </c>
      <c r="CF894" s="10">
        <v>10.5</v>
      </c>
      <c r="CG894" s="10">
        <v>0.94199999999999995</v>
      </c>
      <c r="CH894" s="10">
        <v>970</v>
      </c>
      <c r="CI894" s="10" t="s">
        <v>10</v>
      </c>
      <c r="CJ894" s="10">
        <v>8.6999999999999994E-2</v>
      </c>
      <c r="CK894" s="10">
        <v>2.5999999999999999E-2</v>
      </c>
      <c r="CL894" s="10">
        <v>4.9927999999999999</v>
      </c>
      <c r="CM894" s="10">
        <v>10.5</v>
      </c>
      <c r="CN894" s="10">
        <v>0.95799999999999996</v>
      </c>
      <c r="CO894" s="10">
        <v>0.17399999999999999</v>
      </c>
      <c r="CP894" s="10">
        <v>5.0999999999999997E-2</v>
      </c>
      <c r="CQ894" s="10">
        <v>9.9700000000000006</v>
      </c>
      <c r="CR894" s="10">
        <v>10.5</v>
      </c>
      <c r="CS894" s="10">
        <v>0.96</v>
      </c>
      <c r="CT894" s="10">
        <v>0.22700000000000001</v>
      </c>
      <c r="CU894" s="10">
        <v>6.4000000000000001E-2</v>
      </c>
      <c r="CV894" s="10">
        <v>12.968400000000001</v>
      </c>
      <c r="CW894" s="10">
        <v>10.5</v>
      </c>
      <c r="CX894" s="10">
        <v>0.96199999999999997</v>
      </c>
      <c r="CY894" s="10">
        <v>1006</v>
      </c>
      <c r="CZ894" s="10" t="s">
        <v>9</v>
      </c>
    </row>
    <row r="895" spans="1:119" x14ac:dyDescent="0.25">
      <c r="A895" s="10">
        <v>971</v>
      </c>
      <c r="B895" s="10" t="s">
        <v>11</v>
      </c>
      <c r="C895" s="10">
        <v>0</v>
      </c>
      <c r="D895" s="10"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971</v>
      </c>
      <c r="S895" s="10" t="s">
        <v>11</v>
      </c>
      <c r="AI895" s="10">
        <v>971</v>
      </c>
      <c r="AJ895" s="10" t="s">
        <v>11</v>
      </c>
      <c r="AZ895" s="10">
        <v>971</v>
      </c>
      <c r="BA895" s="10" t="s">
        <v>11</v>
      </c>
      <c r="BQ895" s="10">
        <v>971</v>
      </c>
      <c r="BR895" s="10" t="s">
        <v>11</v>
      </c>
      <c r="CH895" s="10">
        <v>971</v>
      </c>
      <c r="CI895" s="10" t="s">
        <v>11</v>
      </c>
      <c r="CY895" s="10">
        <v>1007</v>
      </c>
      <c r="CZ895" s="10" t="s">
        <v>10</v>
      </c>
      <c r="DA895" s="10">
        <v>0.68899999999999995</v>
      </c>
      <c r="DB895" s="10">
        <v>0.26900000000000002</v>
      </c>
      <c r="DC895" s="10">
        <v>39.909999999999997</v>
      </c>
      <c r="DD895" s="10">
        <v>10.7</v>
      </c>
      <c r="DE895" s="10">
        <v>0.93200000000000005</v>
      </c>
      <c r="DF895" s="10">
        <v>0.97</v>
      </c>
      <c r="DG895" s="10">
        <v>0.38600000000000001</v>
      </c>
      <c r="DH895" s="10">
        <v>56.862499999999997</v>
      </c>
      <c r="DI895" s="10">
        <v>10.6</v>
      </c>
      <c r="DJ895" s="10">
        <v>0.92900000000000005</v>
      </c>
      <c r="DK895" s="10">
        <v>0.98799999999999999</v>
      </c>
      <c r="DL895" s="10">
        <v>0.39100000000000001</v>
      </c>
      <c r="DM895" s="10">
        <v>57.874200000000002</v>
      </c>
      <c r="DN895" s="10">
        <v>10.6</v>
      </c>
      <c r="DO895" s="10">
        <v>0.93</v>
      </c>
    </row>
    <row r="896" spans="1:119" x14ac:dyDescent="0.25">
      <c r="A896" s="10">
        <v>972</v>
      </c>
      <c r="B896" s="10" t="s">
        <v>285</v>
      </c>
      <c r="C896" s="10">
        <v>0</v>
      </c>
      <c r="D896" s="10">
        <v>0</v>
      </c>
      <c r="E896" s="10">
        <v>0</v>
      </c>
      <c r="F896" s="10">
        <v>10.6</v>
      </c>
      <c r="G896" s="10">
        <v>0</v>
      </c>
      <c r="H896" s="10">
        <v>0</v>
      </c>
      <c r="I896" s="10">
        <v>0</v>
      </c>
      <c r="J896" s="10">
        <v>0</v>
      </c>
      <c r="K896" s="10">
        <v>10.5</v>
      </c>
      <c r="L896" s="10">
        <v>0</v>
      </c>
      <c r="M896" s="10">
        <v>0</v>
      </c>
      <c r="N896" s="10">
        <v>0</v>
      </c>
      <c r="O896" s="10">
        <v>0</v>
      </c>
      <c r="P896" s="10">
        <v>10.5</v>
      </c>
      <c r="Q896" s="10">
        <v>0</v>
      </c>
      <c r="R896" s="10">
        <v>972</v>
      </c>
      <c r="S896" s="10" t="s">
        <v>285</v>
      </c>
      <c r="T896" s="10">
        <v>0</v>
      </c>
      <c r="U896" s="10">
        <v>0</v>
      </c>
      <c r="V896" s="10">
        <v>0</v>
      </c>
      <c r="W896" s="10">
        <v>10.5</v>
      </c>
      <c r="Y896" s="10">
        <v>0</v>
      </c>
      <c r="Z896" s="10">
        <v>0</v>
      </c>
      <c r="AA896" s="10">
        <v>0</v>
      </c>
      <c r="AB896" s="10">
        <v>10.5</v>
      </c>
      <c r="AD896" s="10">
        <v>0</v>
      </c>
      <c r="AE896" s="10">
        <v>0</v>
      </c>
      <c r="AF896" s="10">
        <v>0</v>
      </c>
      <c r="AG896" s="10">
        <v>10.5</v>
      </c>
      <c r="AI896" s="10">
        <v>972</v>
      </c>
      <c r="AJ896" s="10" t="s">
        <v>285</v>
      </c>
      <c r="AK896" s="10">
        <v>0</v>
      </c>
      <c r="AL896" s="10">
        <v>0</v>
      </c>
      <c r="AM896" s="10">
        <v>0</v>
      </c>
      <c r="AN896" s="10">
        <v>10.5</v>
      </c>
      <c r="AO896" s="10">
        <v>0</v>
      </c>
      <c r="AP896" s="10">
        <v>0</v>
      </c>
      <c r="AQ896" s="10">
        <v>0</v>
      </c>
      <c r="AR896" s="10">
        <v>0</v>
      </c>
      <c r="AS896" s="10">
        <v>10.5</v>
      </c>
      <c r="AT896" s="10">
        <v>0</v>
      </c>
      <c r="AU896" s="10">
        <v>0</v>
      </c>
      <c r="AV896" s="10">
        <v>0</v>
      </c>
      <c r="AW896" s="10">
        <v>0</v>
      </c>
      <c r="AX896" s="10">
        <v>10.5</v>
      </c>
      <c r="AY896" s="10">
        <v>0</v>
      </c>
      <c r="AZ896" s="10">
        <v>972</v>
      </c>
      <c r="BA896" s="10" t="s">
        <v>285</v>
      </c>
      <c r="BB896" s="10">
        <v>0</v>
      </c>
      <c r="BC896" s="10">
        <v>0</v>
      </c>
      <c r="BD896" s="10">
        <v>0</v>
      </c>
      <c r="BE896" s="10">
        <v>10.6</v>
      </c>
      <c r="BF896" s="10">
        <v>0</v>
      </c>
      <c r="BG896" s="10">
        <v>0</v>
      </c>
      <c r="BH896" s="10">
        <v>0</v>
      </c>
      <c r="BI896" s="10">
        <v>0</v>
      </c>
      <c r="BJ896" s="10">
        <v>10.6</v>
      </c>
      <c r="BK896" s="10">
        <v>0</v>
      </c>
      <c r="BL896" s="10">
        <v>0</v>
      </c>
      <c r="BM896" s="10">
        <v>0</v>
      </c>
      <c r="BN896" s="10">
        <v>0</v>
      </c>
      <c r="BO896" s="10">
        <v>10.6</v>
      </c>
      <c r="BP896" s="10">
        <v>0</v>
      </c>
      <c r="BQ896" s="10">
        <v>972</v>
      </c>
      <c r="BR896" s="10" t="s">
        <v>285</v>
      </c>
      <c r="BS896" s="10">
        <v>0</v>
      </c>
      <c r="BT896" s="10">
        <v>0</v>
      </c>
      <c r="BU896" s="10">
        <v>0</v>
      </c>
      <c r="BV896" s="10">
        <v>10.5</v>
      </c>
      <c r="BW896" s="10">
        <v>0</v>
      </c>
      <c r="BX896" s="10">
        <v>0</v>
      </c>
      <c r="BY896" s="10">
        <v>0</v>
      </c>
      <c r="BZ896" s="10">
        <v>0</v>
      </c>
      <c r="CA896" s="10">
        <v>10.5</v>
      </c>
      <c r="CB896" s="10">
        <v>0</v>
      </c>
      <c r="CC896" s="10">
        <v>0</v>
      </c>
      <c r="CD896" s="10">
        <v>0</v>
      </c>
      <c r="CE896" s="10">
        <v>0</v>
      </c>
      <c r="CF896" s="10">
        <v>10.5</v>
      </c>
      <c r="CG896" s="10">
        <v>0</v>
      </c>
      <c r="CH896" s="10">
        <v>972</v>
      </c>
      <c r="CI896" s="10" t="s">
        <v>285</v>
      </c>
      <c r="CJ896" s="10">
        <v>0</v>
      </c>
      <c r="CK896" s="10">
        <v>0</v>
      </c>
      <c r="CL896" s="10">
        <v>0</v>
      </c>
      <c r="CM896" s="10">
        <v>10.5</v>
      </c>
      <c r="CN896" s="10">
        <v>0</v>
      </c>
      <c r="CO896" s="10">
        <v>0</v>
      </c>
      <c r="CP896" s="10">
        <v>0</v>
      </c>
      <c r="CQ896" s="10">
        <v>0</v>
      </c>
      <c r="CR896" s="10">
        <v>10.5</v>
      </c>
      <c r="CS896" s="10">
        <v>0</v>
      </c>
      <c r="CT896" s="10">
        <v>0</v>
      </c>
      <c r="CU896" s="10">
        <v>0</v>
      </c>
      <c r="CV896" s="10">
        <v>0</v>
      </c>
      <c r="CW896" s="10">
        <v>10.5</v>
      </c>
      <c r="CX896" s="10">
        <v>0</v>
      </c>
      <c r="CY896" s="10">
        <v>1008</v>
      </c>
      <c r="CZ896" s="10" t="s">
        <v>11</v>
      </c>
    </row>
    <row r="897" spans="1:119" x14ac:dyDescent="0.25">
      <c r="A897" s="10">
        <v>973</v>
      </c>
      <c r="B897" s="10" t="s">
        <v>304</v>
      </c>
      <c r="C897" s="10">
        <v>0</v>
      </c>
      <c r="D897" s="10">
        <v>0</v>
      </c>
      <c r="E897" s="10">
        <v>0</v>
      </c>
      <c r="F897" s="10">
        <v>10.6</v>
      </c>
      <c r="G897" s="10">
        <v>0</v>
      </c>
      <c r="H897" s="10">
        <v>0</v>
      </c>
      <c r="I897" s="10">
        <v>0</v>
      </c>
      <c r="J897" s="10">
        <v>0</v>
      </c>
      <c r="K897" s="10">
        <v>10.5</v>
      </c>
      <c r="L897" s="10">
        <v>0</v>
      </c>
      <c r="M897" s="10">
        <v>0</v>
      </c>
      <c r="N897" s="10">
        <v>0</v>
      </c>
      <c r="O897" s="10">
        <v>0</v>
      </c>
      <c r="P897" s="10">
        <v>10.5</v>
      </c>
      <c r="Q897" s="10">
        <v>0</v>
      </c>
      <c r="R897" s="10">
        <v>973</v>
      </c>
      <c r="S897" s="10" t="s">
        <v>304</v>
      </c>
      <c r="T897" s="10">
        <v>0</v>
      </c>
      <c r="U897" s="10">
        <v>0</v>
      </c>
      <c r="V897" s="10">
        <v>0</v>
      </c>
      <c r="W897" s="10">
        <v>10.5</v>
      </c>
      <c r="Y897" s="10">
        <v>0</v>
      </c>
      <c r="Z897" s="10">
        <v>0</v>
      </c>
      <c r="AA897" s="10">
        <v>0</v>
      </c>
      <c r="AB897" s="10">
        <v>10.5</v>
      </c>
      <c r="AD897" s="10">
        <v>0</v>
      </c>
      <c r="AE897" s="10">
        <v>0</v>
      </c>
      <c r="AF897" s="10">
        <v>0</v>
      </c>
      <c r="AG897" s="10">
        <v>10.5</v>
      </c>
      <c r="AI897" s="10">
        <v>973</v>
      </c>
      <c r="AJ897" s="10" t="s">
        <v>304</v>
      </c>
      <c r="AK897" s="10">
        <v>0</v>
      </c>
      <c r="AL897" s="10">
        <v>0</v>
      </c>
      <c r="AM897" s="10">
        <v>0</v>
      </c>
      <c r="AN897" s="10">
        <v>10.5</v>
      </c>
      <c r="AO897" s="10">
        <v>0</v>
      </c>
      <c r="AP897" s="10">
        <v>0</v>
      </c>
      <c r="AQ897" s="10">
        <v>0</v>
      </c>
      <c r="AR897" s="10">
        <v>0</v>
      </c>
      <c r="AS897" s="10">
        <v>10.5</v>
      </c>
      <c r="AT897" s="10">
        <v>0</v>
      </c>
      <c r="AU897" s="10">
        <v>0</v>
      </c>
      <c r="AV897" s="10">
        <v>0</v>
      </c>
      <c r="AW897" s="10">
        <v>0</v>
      </c>
      <c r="AX897" s="10">
        <v>10.5</v>
      </c>
      <c r="AY897" s="10">
        <v>0</v>
      </c>
      <c r="AZ897" s="10">
        <v>973</v>
      </c>
      <c r="BA897" s="10" t="s">
        <v>304</v>
      </c>
      <c r="BB897" s="10">
        <v>0</v>
      </c>
      <c r="BC897" s="10">
        <v>0</v>
      </c>
      <c r="BD897" s="10">
        <v>0</v>
      </c>
      <c r="BE897" s="10">
        <v>10.6</v>
      </c>
      <c r="BF897" s="10">
        <v>0</v>
      </c>
      <c r="BG897" s="10">
        <v>0</v>
      </c>
      <c r="BH897" s="10">
        <v>0</v>
      </c>
      <c r="BI897" s="10">
        <v>0</v>
      </c>
      <c r="BJ897" s="10">
        <v>10.6</v>
      </c>
      <c r="BK897" s="10">
        <v>0</v>
      </c>
      <c r="BL897" s="10">
        <v>0</v>
      </c>
      <c r="BM897" s="10">
        <v>0</v>
      </c>
      <c r="BN897" s="10">
        <v>0</v>
      </c>
      <c r="BO897" s="10">
        <v>10.6</v>
      </c>
      <c r="BP897" s="10">
        <v>0</v>
      </c>
      <c r="BQ897" s="10">
        <v>973</v>
      </c>
      <c r="BR897" s="10" t="s">
        <v>304</v>
      </c>
      <c r="BS897" s="10">
        <v>0</v>
      </c>
      <c r="BT897" s="10">
        <v>0</v>
      </c>
      <c r="BU897" s="10">
        <v>0</v>
      </c>
      <c r="BV897" s="10">
        <v>10.5</v>
      </c>
      <c r="BW897" s="10">
        <v>0</v>
      </c>
      <c r="BX897" s="10">
        <v>0</v>
      </c>
      <c r="BY897" s="10">
        <v>0</v>
      </c>
      <c r="BZ897" s="10">
        <v>0</v>
      </c>
      <c r="CA897" s="10">
        <v>10.5</v>
      </c>
      <c r="CB897" s="10">
        <v>0</v>
      </c>
      <c r="CC897" s="10">
        <v>0</v>
      </c>
      <c r="CD897" s="10">
        <v>0</v>
      </c>
      <c r="CE897" s="10">
        <v>0</v>
      </c>
      <c r="CF897" s="10">
        <v>10.5</v>
      </c>
      <c r="CG897" s="10">
        <v>0</v>
      </c>
      <c r="CH897" s="10">
        <v>973</v>
      </c>
      <c r="CI897" s="10" t="s">
        <v>304</v>
      </c>
      <c r="CJ897" s="10">
        <v>0</v>
      </c>
      <c r="CK897" s="10">
        <v>0</v>
      </c>
      <c r="CL897" s="10">
        <v>0</v>
      </c>
      <c r="CM897" s="10">
        <v>10.5</v>
      </c>
      <c r="CN897" s="10">
        <v>0</v>
      </c>
      <c r="CO897" s="10">
        <v>0</v>
      </c>
      <c r="CP897" s="10">
        <v>0</v>
      </c>
      <c r="CQ897" s="10">
        <v>0</v>
      </c>
      <c r="CR897" s="10">
        <v>10.5</v>
      </c>
      <c r="CS897" s="10">
        <v>0</v>
      </c>
      <c r="CT897" s="10">
        <v>0</v>
      </c>
      <c r="CU897" s="10">
        <v>0</v>
      </c>
      <c r="CV897" s="10">
        <v>0</v>
      </c>
      <c r="CW897" s="10">
        <v>10.5</v>
      </c>
      <c r="CX897" s="10">
        <v>0</v>
      </c>
      <c r="CY897" s="10">
        <v>1009</v>
      </c>
      <c r="CZ897" s="10" t="s">
        <v>287</v>
      </c>
      <c r="DA897" s="10">
        <v>0</v>
      </c>
      <c r="DB897" s="10">
        <v>0</v>
      </c>
      <c r="DC897" s="10">
        <v>0</v>
      </c>
      <c r="DD897" s="10">
        <v>10.7</v>
      </c>
      <c r="DE897" s="10">
        <v>0</v>
      </c>
      <c r="DF897" s="10">
        <v>0</v>
      </c>
      <c r="DG897" s="10">
        <v>0</v>
      </c>
      <c r="DH897" s="10">
        <v>0</v>
      </c>
      <c r="DI897" s="10">
        <v>10.6</v>
      </c>
      <c r="DJ897" s="10">
        <v>0</v>
      </c>
      <c r="DK897" s="10">
        <v>0</v>
      </c>
      <c r="DL897" s="10">
        <v>0</v>
      </c>
      <c r="DM897" s="10">
        <v>0</v>
      </c>
      <c r="DN897" s="10">
        <v>10.6</v>
      </c>
      <c r="DO897" s="10">
        <v>0</v>
      </c>
    </row>
    <row r="898" spans="1:119" x14ac:dyDescent="0.25">
      <c r="A898" s="10">
        <v>974</v>
      </c>
      <c r="B898" s="10" t="s">
        <v>315</v>
      </c>
      <c r="C898" s="10">
        <v>0.01</v>
      </c>
      <c r="D898" s="10">
        <v>0.01</v>
      </c>
      <c r="E898" s="10">
        <v>0.49</v>
      </c>
      <c r="F898" s="10">
        <v>10.6</v>
      </c>
      <c r="G898" s="10">
        <v>0.8</v>
      </c>
      <c r="H898" s="10">
        <v>0.01</v>
      </c>
      <c r="I898" s="10">
        <v>0.01</v>
      </c>
      <c r="J898" s="10">
        <v>0.49</v>
      </c>
      <c r="K898" s="10">
        <v>10.5</v>
      </c>
      <c r="L898" s="10">
        <v>0.8</v>
      </c>
      <c r="M898" s="10">
        <v>0.01</v>
      </c>
      <c r="N898" s="10">
        <v>0</v>
      </c>
      <c r="O898" s="10">
        <v>0.51</v>
      </c>
      <c r="P898" s="10">
        <v>10.5</v>
      </c>
      <c r="Q898" s="10">
        <v>0.9</v>
      </c>
      <c r="R898" s="10">
        <v>974</v>
      </c>
      <c r="S898" s="10" t="s">
        <v>315</v>
      </c>
      <c r="T898" s="10">
        <v>0</v>
      </c>
      <c r="U898" s="10">
        <v>0</v>
      </c>
      <c r="V898" s="10">
        <v>0</v>
      </c>
      <c r="W898" s="10">
        <v>10.5</v>
      </c>
      <c r="Y898" s="10">
        <v>2.1399999999999999E-2</v>
      </c>
      <c r="Z898" s="10">
        <v>4.4999999999999997E-3</v>
      </c>
      <c r="AA898" s="10">
        <v>1.2015</v>
      </c>
      <c r="AB898" s="10">
        <v>10.5</v>
      </c>
      <c r="AD898" s="10">
        <v>0</v>
      </c>
      <c r="AE898" s="10">
        <v>0</v>
      </c>
      <c r="AF898" s="10">
        <v>0</v>
      </c>
      <c r="AG898" s="10">
        <v>10.5</v>
      </c>
      <c r="AI898" s="10">
        <v>974</v>
      </c>
      <c r="AJ898" s="10" t="s">
        <v>315</v>
      </c>
      <c r="AK898" s="10">
        <v>3.8199999999999998E-2</v>
      </c>
      <c r="AL898" s="10">
        <v>2.4899999999999999E-2</v>
      </c>
      <c r="AM898" s="10">
        <v>2.5076999999999998</v>
      </c>
      <c r="AN898" s="10">
        <v>10.5</v>
      </c>
      <c r="AO898" s="10">
        <v>0.84</v>
      </c>
      <c r="AP898" s="10">
        <v>8.0000000000000002E-3</v>
      </c>
      <c r="AQ898" s="10">
        <v>6.6E-3</v>
      </c>
      <c r="AR898" s="10">
        <v>0.56950000000000001</v>
      </c>
      <c r="AS898" s="10">
        <v>10.5</v>
      </c>
      <c r="AT898" s="10">
        <v>0.77</v>
      </c>
      <c r="AU898" s="10">
        <v>6.2399999999999997E-2</v>
      </c>
      <c r="AV898" s="10">
        <v>4.1399999999999999E-2</v>
      </c>
      <c r="AW898" s="10">
        <v>4.1163999999999996</v>
      </c>
      <c r="AX898" s="10">
        <v>10.5</v>
      </c>
      <c r="AY898" s="10">
        <v>0.83</v>
      </c>
      <c r="AZ898" s="10">
        <v>974</v>
      </c>
      <c r="BA898" s="10" t="s">
        <v>315</v>
      </c>
      <c r="BB898" s="10">
        <v>3.6799999999999999E-2</v>
      </c>
      <c r="BC898" s="10">
        <v>2.0799999999999999E-2</v>
      </c>
      <c r="BD898" s="10">
        <v>2.3025000000000002</v>
      </c>
      <c r="BE898" s="10">
        <v>10.6</v>
      </c>
      <c r="BF898" s="10">
        <v>0.87</v>
      </c>
      <c r="BG898" s="10">
        <v>6.5100000000000005E-2</v>
      </c>
      <c r="BH898" s="10">
        <v>3.6900000000000002E-2</v>
      </c>
      <c r="BI898" s="10">
        <v>4.0770999999999997</v>
      </c>
      <c r="BJ898" s="10">
        <v>10.6</v>
      </c>
      <c r="BK898" s="10">
        <v>0.87</v>
      </c>
      <c r="BL898" s="10">
        <v>2.5000000000000001E-2</v>
      </c>
      <c r="BM898" s="10">
        <v>1.4200000000000001E-2</v>
      </c>
      <c r="BN898" s="10">
        <v>1.5678000000000001</v>
      </c>
      <c r="BO898" s="10">
        <v>10.6</v>
      </c>
      <c r="BP898" s="10">
        <v>0.87</v>
      </c>
      <c r="BQ898" s="10">
        <v>974</v>
      </c>
      <c r="BR898" s="10" t="s">
        <v>315</v>
      </c>
      <c r="BS898" s="10">
        <v>2.2700000000000001E-2</v>
      </c>
      <c r="BT898" s="10">
        <v>1.1599999999999999E-2</v>
      </c>
      <c r="BU898" s="10">
        <v>1.4006000000000001</v>
      </c>
      <c r="BV898" s="10">
        <v>10.5</v>
      </c>
      <c r="BW898" s="10">
        <v>0.89</v>
      </c>
      <c r="BX898" s="10">
        <v>3.2399999999999998E-2</v>
      </c>
      <c r="BY898" s="10">
        <v>1.66E-2</v>
      </c>
      <c r="BZ898" s="10">
        <v>2</v>
      </c>
      <c r="CA898" s="10">
        <v>10.5</v>
      </c>
      <c r="CB898" s="10">
        <v>0.89</v>
      </c>
      <c r="CC898" s="10">
        <v>3.7900000000000003E-2</v>
      </c>
      <c r="CD898" s="10">
        <v>1.9400000000000001E-2</v>
      </c>
      <c r="CE898" s="10">
        <v>2.3401999999999998</v>
      </c>
      <c r="CF898" s="10">
        <v>10.5</v>
      </c>
      <c r="CG898" s="10">
        <v>0.89</v>
      </c>
      <c r="CH898" s="10">
        <v>974</v>
      </c>
      <c r="CI898" s="10" t="s">
        <v>315</v>
      </c>
      <c r="CJ898" s="10">
        <v>1.6500000000000001E-2</v>
      </c>
      <c r="CK898" s="10">
        <v>7.4999999999999997E-3</v>
      </c>
      <c r="CL898" s="10">
        <v>1</v>
      </c>
      <c r="CM898" s="10">
        <v>10.5</v>
      </c>
      <c r="CN898" s="10">
        <v>0.91</v>
      </c>
      <c r="CO898" s="10">
        <v>3.3099999999999997E-2</v>
      </c>
      <c r="CP898" s="10">
        <v>1.5100000000000001E-2</v>
      </c>
      <c r="CQ898" s="10">
        <v>2</v>
      </c>
      <c r="CR898" s="10">
        <v>10.5</v>
      </c>
      <c r="CS898" s="10">
        <v>0.91</v>
      </c>
      <c r="CT898" s="10">
        <v>3.3099999999999997E-2</v>
      </c>
      <c r="CU898" s="10">
        <v>1.5100000000000001E-2</v>
      </c>
      <c r="CV898" s="10">
        <v>2</v>
      </c>
      <c r="CW898" s="10">
        <v>10.5</v>
      </c>
      <c r="CX898" s="10">
        <v>0.91</v>
      </c>
      <c r="CY898" s="10">
        <v>1010</v>
      </c>
      <c r="CZ898" s="10" t="s">
        <v>305</v>
      </c>
      <c r="DA898" s="10">
        <v>0.24909999999999999</v>
      </c>
      <c r="DB898" s="10">
        <v>7.2599999999999998E-2</v>
      </c>
      <c r="DC898" s="10">
        <v>14</v>
      </c>
      <c r="DD898" s="10">
        <v>10.7</v>
      </c>
      <c r="DE898" s="10">
        <v>0.96</v>
      </c>
      <c r="DF898" s="10">
        <v>0.29959999999999998</v>
      </c>
      <c r="DG898" s="10">
        <v>8.7400000000000005E-2</v>
      </c>
      <c r="DH898" s="10">
        <v>17</v>
      </c>
      <c r="DI898" s="10">
        <v>10.6</v>
      </c>
      <c r="DJ898" s="10">
        <v>0.96</v>
      </c>
      <c r="DK898" s="10">
        <v>0.31730000000000003</v>
      </c>
      <c r="DL898" s="10">
        <v>9.2499999999999999E-2</v>
      </c>
      <c r="DM898" s="10">
        <v>18</v>
      </c>
      <c r="DN898" s="10">
        <v>10.6</v>
      </c>
      <c r="DO898" s="10">
        <v>0.96</v>
      </c>
    </row>
    <row r="899" spans="1:119" x14ac:dyDescent="0.25">
      <c r="A899" s="10">
        <v>975</v>
      </c>
      <c r="B899" s="10" t="s">
        <v>289</v>
      </c>
      <c r="C899" s="10">
        <v>0</v>
      </c>
      <c r="D899" s="10">
        <v>0.01</v>
      </c>
      <c r="E899" s="10">
        <v>0</v>
      </c>
      <c r="F899" s="10">
        <v>10.6</v>
      </c>
      <c r="G899" s="10">
        <v>0</v>
      </c>
      <c r="H899" s="10">
        <v>0</v>
      </c>
      <c r="I899" s="10">
        <v>0.01</v>
      </c>
      <c r="J899" s="10">
        <v>0</v>
      </c>
      <c r="K899" s="10">
        <v>10.5</v>
      </c>
      <c r="L899" s="10">
        <v>0</v>
      </c>
      <c r="M899" s="10">
        <v>0</v>
      </c>
      <c r="N899" s="10">
        <v>0.01</v>
      </c>
      <c r="O899" s="10">
        <v>0</v>
      </c>
      <c r="P899" s="10">
        <v>10.5</v>
      </c>
      <c r="Q899" s="10">
        <v>0</v>
      </c>
      <c r="R899" s="10">
        <v>975</v>
      </c>
      <c r="S899" s="10" t="s">
        <v>289</v>
      </c>
      <c r="T899" s="10">
        <v>0</v>
      </c>
      <c r="U899" s="10">
        <v>0</v>
      </c>
      <c r="V899" s="10">
        <v>0</v>
      </c>
      <c r="W899" s="10">
        <v>10.5</v>
      </c>
      <c r="Y899" s="10">
        <v>0</v>
      </c>
      <c r="Z899" s="10">
        <v>0</v>
      </c>
      <c r="AA899" s="10">
        <v>0</v>
      </c>
      <c r="AB899" s="10">
        <v>10.5</v>
      </c>
      <c r="AD899" s="10">
        <v>0</v>
      </c>
      <c r="AE899" s="10">
        <v>0</v>
      </c>
      <c r="AF899" s="10">
        <v>0</v>
      </c>
      <c r="AG899" s="10">
        <v>10.5</v>
      </c>
      <c r="AI899" s="10">
        <v>975</v>
      </c>
      <c r="AJ899" s="10" t="s">
        <v>289</v>
      </c>
      <c r="AK899" s="10">
        <v>0</v>
      </c>
      <c r="AL899" s="10">
        <v>0</v>
      </c>
      <c r="AM899" s="10">
        <v>0</v>
      </c>
      <c r="AN899" s="10">
        <v>10.5</v>
      </c>
      <c r="AO899" s="10">
        <v>0</v>
      </c>
      <c r="AP899" s="10">
        <v>0</v>
      </c>
      <c r="AQ899" s="10">
        <v>0</v>
      </c>
      <c r="AR899" s="10">
        <v>0</v>
      </c>
      <c r="AS899" s="10">
        <v>10.5</v>
      </c>
      <c r="AT899" s="10">
        <v>0</v>
      </c>
      <c r="AU899" s="10">
        <v>0</v>
      </c>
      <c r="AV899" s="10">
        <v>0</v>
      </c>
      <c r="AW899" s="10">
        <v>0</v>
      </c>
      <c r="AX899" s="10">
        <v>10.5</v>
      </c>
      <c r="AY899" s="10">
        <v>0</v>
      </c>
      <c r="AZ899" s="10">
        <v>975</v>
      </c>
      <c r="BA899" s="10" t="s">
        <v>289</v>
      </c>
      <c r="BB899" s="10">
        <v>3.7600000000000001E-2</v>
      </c>
      <c r="BC899" s="10">
        <v>1.9300000000000001E-2</v>
      </c>
      <c r="BD899" s="10">
        <v>2.3025000000000002</v>
      </c>
      <c r="BE899" s="10">
        <v>10.6</v>
      </c>
      <c r="BF899" s="10">
        <v>0.89</v>
      </c>
      <c r="BG899" s="10">
        <v>3.3300000000000003E-2</v>
      </c>
      <c r="BH899" s="10">
        <v>1.7100000000000001E-2</v>
      </c>
      <c r="BI899" s="10">
        <v>2.0386000000000002</v>
      </c>
      <c r="BJ899" s="10">
        <v>10.6</v>
      </c>
      <c r="BK899" s="10">
        <v>0.89</v>
      </c>
      <c r="BL899" s="10">
        <v>2.5600000000000001E-2</v>
      </c>
      <c r="BM899" s="10">
        <v>1.3100000000000001E-2</v>
      </c>
      <c r="BN899" s="10">
        <v>1.5678000000000001</v>
      </c>
      <c r="BO899" s="10">
        <v>10.6</v>
      </c>
      <c r="BP899" s="10">
        <v>0.89</v>
      </c>
      <c r="BQ899" s="10">
        <v>975</v>
      </c>
      <c r="BR899" s="10" t="s">
        <v>289</v>
      </c>
      <c r="BS899" s="10">
        <v>2.29E-2</v>
      </c>
      <c r="BT899" s="10">
        <v>1.11E-2</v>
      </c>
      <c r="BU899" s="10">
        <v>1.4006000000000001</v>
      </c>
      <c r="BV899" s="10">
        <v>10.5</v>
      </c>
      <c r="BW899" s="10">
        <v>0.9</v>
      </c>
      <c r="BX899" s="10">
        <v>1.6400000000000001E-2</v>
      </c>
      <c r="BY899" s="10">
        <v>7.9000000000000008E-3</v>
      </c>
      <c r="BZ899" s="10">
        <v>1</v>
      </c>
      <c r="CA899" s="10">
        <v>10.5</v>
      </c>
      <c r="CB899" s="10">
        <v>0.9</v>
      </c>
      <c r="CC899" s="10">
        <v>1.9199999999999998E-2</v>
      </c>
      <c r="CD899" s="10">
        <v>9.2999999999999992E-3</v>
      </c>
      <c r="CE899" s="10">
        <v>1.1700999999999999</v>
      </c>
      <c r="CF899" s="10">
        <v>10.5</v>
      </c>
      <c r="CG899" s="10">
        <v>0.9</v>
      </c>
      <c r="CH899" s="10">
        <v>975</v>
      </c>
      <c r="CI899" s="10" t="s">
        <v>289</v>
      </c>
      <c r="CJ899" s="10">
        <v>1.7500000000000002E-2</v>
      </c>
      <c r="CK899" s="10">
        <v>5.1000000000000004E-3</v>
      </c>
      <c r="CL899" s="10">
        <v>1</v>
      </c>
      <c r="CM899" s="10">
        <v>10.5</v>
      </c>
      <c r="CN899" s="10">
        <v>0.96</v>
      </c>
      <c r="CO899" s="10">
        <v>1.7500000000000002E-2</v>
      </c>
      <c r="CP899" s="10">
        <v>5.1000000000000004E-3</v>
      </c>
      <c r="CQ899" s="10">
        <v>1</v>
      </c>
      <c r="CR899" s="10">
        <v>10.5</v>
      </c>
      <c r="CS899" s="10">
        <v>0.96</v>
      </c>
      <c r="CT899" s="10">
        <v>1.7500000000000002E-2</v>
      </c>
      <c r="CU899" s="10">
        <v>5.1000000000000004E-3</v>
      </c>
      <c r="CV899" s="10">
        <v>1</v>
      </c>
      <c r="CW899" s="10">
        <v>10.5</v>
      </c>
      <c r="CX899" s="10">
        <v>0.96</v>
      </c>
      <c r="CY899" s="10">
        <v>1011</v>
      </c>
      <c r="CZ899" s="10" t="s">
        <v>288</v>
      </c>
      <c r="DA899" s="10">
        <v>1.67E-2</v>
      </c>
      <c r="DB899" s="10">
        <v>8.0999999999999996E-3</v>
      </c>
      <c r="DC899" s="10">
        <v>1</v>
      </c>
      <c r="DD899" s="10">
        <v>10.7</v>
      </c>
      <c r="DE899" s="10">
        <v>0.9</v>
      </c>
      <c r="DF899" s="10">
        <v>1.6500000000000001E-2</v>
      </c>
      <c r="DG899" s="10">
        <v>8.0000000000000002E-3</v>
      </c>
      <c r="DH899" s="10">
        <v>1</v>
      </c>
      <c r="DI899" s="10">
        <v>10.6</v>
      </c>
      <c r="DJ899" s="10">
        <v>0.9</v>
      </c>
      <c r="DK899" s="10">
        <v>1.6500000000000001E-2</v>
      </c>
      <c r="DL899" s="10">
        <v>8.0000000000000002E-3</v>
      </c>
      <c r="DM899" s="10">
        <v>1</v>
      </c>
      <c r="DN899" s="10">
        <v>10.6</v>
      </c>
      <c r="DO899" s="10">
        <v>0.9</v>
      </c>
    </row>
    <row r="900" spans="1:119" x14ac:dyDescent="0.25">
      <c r="A900" s="10">
        <v>976</v>
      </c>
      <c r="B900" s="10" t="s">
        <v>292</v>
      </c>
      <c r="C900" s="10">
        <v>0</v>
      </c>
      <c r="D900" s="10">
        <v>0</v>
      </c>
      <c r="E900" s="10">
        <v>0</v>
      </c>
      <c r="F900" s="10">
        <v>10.6</v>
      </c>
      <c r="G900" s="10">
        <v>0</v>
      </c>
      <c r="H900" s="10">
        <v>0</v>
      </c>
      <c r="I900" s="10">
        <v>0</v>
      </c>
      <c r="J900" s="10">
        <v>0</v>
      </c>
      <c r="K900" s="10">
        <v>10.5</v>
      </c>
      <c r="L900" s="10">
        <v>0</v>
      </c>
      <c r="M900" s="10">
        <v>0</v>
      </c>
      <c r="N900" s="10">
        <v>0</v>
      </c>
      <c r="O900" s="10">
        <v>0</v>
      </c>
      <c r="P900" s="10">
        <v>10.5</v>
      </c>
      <c r="Q900" s="10">
        <v>0</v>
      </c>
      <c r="R900" s="10">
        <v>976</v>
      </c>
      <c r="S900" s="10" t="s">
        <v>292</v>
      </c>
      <c r="T900" s="10">
        <v>0</v>
      </c>
      <c r="U900" s="10">
        <v>0</v>
      </c>
      <c r="V900" s="10">
        <v>0</v>
      </c>
      <c r="W900" s="10">
        <v>10.5</v>
      </c>
      <c r="Y900" s="10">
        <v>0</v>
      </c>
      <c r="Z900" s="10">
        <v>0</v>
      </c>
      <c r="AA900" s="10">
        <v>0</v>
      </c>
      <c r="AB900" s="10">
        <v>10.5</v>
      </c>
      <c r="AD900" s="10">
        <v>0</v>
      </c>
      <c r="AE900" s="10">
        <v>0</v>
      </c>
      <c r="AF900" s="10">
        <v>0</v>
      </c>
      <c r="AG900" s="10">
        <v>10.5</v>
      </c>
      <c r="AI900" s="10">
        <v>976</v>
      </c>
      <c r="AJ900" s="10" t="s">
        <v>292</v>
      </c>
      <c r="AK900" s="10">
        <v>0</v>
      </c>
      <c r="AL900" s="10">
        <v>0</v>
      </c>
      <c r="AM900" s="10">
        <v>0</v>
      </c>
      <c r="AN900" s="10">
        <v>10.5</v>
      </c>
      <c r="AO900" s="10">
        <v>0</v>
      </c>
      <c r="AP900" s="10">
        <v>0</v>
      </c>
      <c r="AQ900" s="10">
        <v>0</v>
      </c>
      <c r="AR900" s="10">
        <v>0</v>
      </c>
      <c r="AS900" s="10">
        <v>10.5</v>
      </c>
      <c r="AT900" s="10">
        <v>0</v>
      </c>
      <c r="AU900" s="10">
        <v>0</v>
      </c>
      <c r="AV900" s="10">
        <v>0</v>
      </c>
      <c r="AW900" s="10">
        <v>0</v>
      </c>
      <c r="AX900" s="10">
        <v>10.5</v>
      </c>
      <c r="AY900" s="10">
        <v>0</v>
      </c>
      <c r="AZ900" s="10">
        <v>976</v>
      </c>
      <c r="BA900" s="10" t="s">
        <v>292</v>
      </c>
      <c r="BB900" s="10">
        <v>0</v>
      </c>
      <c r="BC900" s="10">
        <v>0</v>
      </c>
      <c r="BD900" s="10">
        <v>0</v>
      </c>
      <c r="BE900" s="10">
        <v>10.6</v>
      </c>
      <c r="BF900" s="10">
        <v>0</v>
      </c>
      <c r="BG900" s="10">
        <v>0</v>
      </c>
      <c r="BH900" s="10">
        <v>0</v>
      </c>
      <c r="BI900" s="10">
        <v>0</v>
      </c>
      <c r="BJ900" s="10">
        <v>10.6</v>
      </c>
      <c r="BK900" s="10">
        <v>0</v>
      </c>
      <c r="BL900" s="10">
        <v>0</v>
      </c>
      <c r="BM900" s="10">
        <v>0</v>
      </c>
      <c r="BN900" s="10">
        <v>0</v>
      </c>
      <c r="BO900" s="10">
        <v>10.6</v>
      </c>
      <c r="BP900" s="10">
        <v>0</v>
      </c>
      <c r="BQ900" s="10">
        <v>976</v>
      </c>
      <c r="BR900" s="10" t="s">
        <v>292</v>
      </c>
      <c r="BS900" s="10">
        <v>0</v>
      </c>
      <c r="BT900" s="10">
        <v>0</v>
      </c>
      <c r="BU900" s="10">
        <v>0</v>
      </c>
      <c r="BV900" s="10">
        <v>10.5</v>
      </c>
      <c r="BW900" s="10">
        <v>0</v>
      </c>
      <c r="BX900" s="10">
        <v>0</v>
      </c>
      <c r="BY900" s="10">
        <v>0</v>
      </c>
      <c r="BZ900" s="10">
        <v>0</v>
      </c>
      <c r="CA900" s="10">
        <v>10.5</v>
      </c>
      <c r="CB900" s="10">
        <v>0</v>
      </c>
      <c r="CC900" s="10">
        <v>0</v>
      </c>
      <c r="CD900" s="10">
        <v>0</v>
      </c>
      <c r="CE900" s="10">
        <v>0</v>
      </c>
      <c r="CF900" s="10">
        <v>10.5</v>
      </c>
      <c r="CG900" s="10">
        <v>0</v>
      </c>
      <c r="CH900" s="10">
        <v>976</v>
      </c>
      <c r="CI900" s="10" t="s">
        <v>292</v>
      </c>
      <c r="CJ900" s="10">
        <v>0</v>
      </c>
      <c r="CK900" s="10">
        <v>0</v>
      </c>
      <c r="CL900" s="10">
        <v>0</v>
      </c>
      <c r="CM900" s="10">
        <v>10.5</v>
      </c>
      <c r="CN900" s="10">
        <v>0</v>
      </c>
      <c r="CO900" s="10">
        <v>0</v>
      </c>
      <c r="CP900" s="10">
        <v>0</v>
      </c>
      <c r="CQ900" s="10">
        <v>0</v>
      </c>
      <c r="CR900" s="10">
        <v>10.5</v>
      </c>
      <c r="CS900" s="10">
        <v>0</v>
      </c>
      <c r="CT900" s="10">
        <v>0</v>
      </c>
      <c r="CU900" s="10">
        <v>0</v>
      </c>
      <c r="CV900" s="10">
        <v>0</v>
      </c>
      <c r="CW900" s="10">
        <v>10.5</v>
      </c>
      <c r="CX900" s="10">
        <v>0</v>
      </c>
      <c r="CY900" s="10">
        <v>1012</v>
      </c>
      <c r="CZ900" s="10" t="s">
        <v>289</v>
      </c>
      <c r="DA900" s="10">
        <v>0</v>
      </c>
      <c r="DB900" s="10">
        <v>0</v>
      </c>
      <c r="DC900" s="10">
        <v>0</v>
      </c>
      <c r="DD900" s="10">
        <v>10.7</v>
      </c>
      <c r="DE900" s="10">
        <v>0</v>
      </c>
      <c r="DF900" s="10">
        <v>0</v>
      </c>
      <c r="DG900" s="10">
        <v>0</v>
      </c>
      <c r="DH900" s="10">
        <v>0</v>
      </c>
      <c r="DI900" s="10">
        <v>10.6</v>
      </c>
      <c r="DJ900" s="10">
        <v>0</v>
      </c>
      <c r="DK900" s="10">
        <v>0</v>
      </c>
      <c r="DL900" s="10">
        <v>0</v>
      </c>
      <c r="DM900" s="10">
        <v>0</v>
      </c>
      <c r="DN900" s="10">
        <v>10.6</v>
      </c>
      <c r="DO900" s="10">
        <v>0</v>
      </c>
    </row>
    <row r="901" spans="1:119" x14ac:dyDescent="0.25">
      <c r="A901" s="10">
        <v>977</v>
      </c>
      <c r="B901" s="10" t="s">
        <v>293</v>
      </c>
      <c r="C901" s="10">
        <v>0.16</v>
      </c>
      <c r="D901" s="10">
        <v>0.08</v>
      </c>
      <c r="E901" s="10">
        <v>9.6999999999999993</v>
      </c>
      <c r="F901" s="10">
        <v>10.6</v>
      </c>
      <c r="G901" s="10">
        <v>0.9</v>
      </c>
      <c r="H901" s="10">
        <v>0.24</v>
      </c>
      <c r="I901" s="10">
        <v>0.12</v>
      </c>
      <c r="J901" s="10">
        <v>14.68</v>
      </c>
      <c r="K901" s="10">
        <v>10.5</v>
      </c>
      <c r="L901" s="10">
        <v>0.9</v>
      </c>
      <c r="M901" s="10">
        <v>0.19</v>
      </c>
      <c r="N901" s="10">
        <v>0.06</v>
      </c>
      <c r="O901" s="10">
        <v>10.84</v>
      </c>
      <c r="P901" s="10">
        <v>10.5</v>
      </c>
      <c r="Q901" s="10">
        <v>0.96</v>
      </c>
      <c r="R901" s="10">
        <v>977</v>
      </c>
      <c r="S901" s="10" t="s">
        <v>293</v>
      </c>
      <c r="T901" s="10">
        <v>3.9199999999999999E-2</v>
      </c>
      <c r="U901" s="10">
        <v>3.0599999999999999E-2</v>
      </c>
      <c r="V901" s="10">
        <v>2.7324000000000002</v>
      </c>
      <c r="W901" s="10">
        <v>10.5</v>
      </c>
      <c r="Y901" s="10">
        <v>0.22120000000000001</v>
      </c>
      <c r="Z901" s="10">
        <v>0.11020000000000001</v>
      </c>
      <c r="AA901" s="10">
        <v>13.588900000000001</v>
      </c>
      <c r="AB901" s="10">
        <v>10.5</v>
      </c>
      <c r="AD901" s="10">
        <v>0.27889999999999998</v>
      </c>
      <c r="AE901" s="10">
        <v>0.1244</v>
      </c>
      <c r="AF901" s="10">
        <v>16.793700000000001</v>
      </c>
      <c r="AG901" s="10">
        <v>10.5</v>
      </c>
      <c r="AI901" s="10">
        <v>977</v>
      </c>
      <c r="AJ901" s="10" t="s">
        <v>293</v>
      </c>
      <c r="AK901" s="10">
        <v>0.24779999999999999</v>
      </c>
      <c r="AL901" s="10">
        <v>6.8900000000000003E-2</v>
      </c>
      <c r="AM901" s="10">
        <v>14.1425</v>
      </c>
      <c r="AN901" s="10">
        <v>10.5</v>
      </c>
      <c r="AO901" s="10">
        <v>0.96</v>
      </c>
      <c r="AP901" s="10">
        <v>0.32290000000000002</v>
      </c>
      <c r="AQ901" s="10">
        <v>8.5800000000000001E-2</v>
      </c>
      <c r="AR901" s="10">
        <v>18.370799999999999</v>
      </c>
      <c r="AS901" s="10">
        <v>10.5</v>
      </c>
      <c r="AT901" s="10">
        <v>0.97</v>
      </c>
      <c r="AU901" s="10">
        <v>0.2928</v>
      </c>
      <c r="AV901" s="10">
        <v>6.2899999999999998E-2</v>
      </c>
      <c r="AW901" s="10">
        <v>16.467400000000001</v>
      </c>
      <c r="AX901" s="10">
        <v>10.5</v>
      </c>
      <c r="AY901" s="10">
        <v>0.98</v>
      </c>
      <c r="AZ901" s="10">
        <v>977</v>
      </c>
      <c r="BA901" s="10" t="s">
        <v>293</v>
      </c>
      <c r="BB901" s="10">
        <v>0.15890000000000001</v>
      </c>
      <c r="BC901" s="10">
        <v>5.7700000000000001E-2</v>
      </c>
      <c r="BD901" s="10">
        <v>9.2097999999999995</v>
      </c>
      <c r="BE901" s="10">
        <v>10.6</v>
      </c>
      <c r="BF901" s="10">
        <v>0.94</v>
      </c>
      <c r="BG901" s="10">
        <v>0.3518</v>
      </c>
      <c r="BH901" s="10">
        <v>0.12770000000000001</v>
      </c>
      <c r="BI901" s="10">
        <v>20.3857</v>
      </c>
      <c r="BJ901" s="10">
        <v>10.6</v>
      </c>
      <c r="BK901" s="10">
        <v>0.94</v>
      </c>
      <c r="BL901" s="10">
        <v>0.30080000000000001</v>
      </c>
      <c r="BM901" s="10">
        <v>9.8900000000000002E-2</v>
      </c>
      <c r="BN901" s="10">
        <v>17.245699999999999</v>
      </c>
      <c r="BO901" s="10">
        <v>10.6</v>
      </c>
      <c r="BP901" s="10">
        <v>0.95</v>
      </c>
      <c r="BQ901" s="10">
        <v>977</v>
      </c>
      <c r="BR901" s="10" t="s">
        <v>293</v>
      </c>
      <c r="BS901" s="10">
        <v>0.26340000000000002</v>
      </c>
      <c r="BT901" s="10">
        <v>9.5600000000000004E-2</v>
      </c>
      <c r="BU901" s="10">
        <v>15.4064</v>
      </c>
      <c r="BV901" s="10">
        <v>10.5</v>
      </c>
      <c r="BW901" s="10">
        <v>0.94</v>
      </c>
      <c r="BX901" s="10">
        <v>0.25640000000000002</v>
      </c>
      <c r="BY901" s="10">
        <v>9.3100000000000002E-2</v>
      </c>
      <c r="BZ901" s="10">
        <v>15</v>
      </c>
      <c r="CA901" s="10">
        <v>10.5</v>
      </c>
      <c r="CB901" s="10">
        <v>0.94</v>
      </c>
      <c r="CC901" s="10">
        <v>0.30320000000000003</v>
      </c>
      <c r="CD901" s="10">
        <v>9.9699999999999997E-2</v>
      </c>
      <c r="CE901" s="10">
        <v>17.551200000000001</v>
      </c>
      <c r="CF901" s="10">
        <v>10.5</v>
      </c>
      <c r="CG901" s="10">
        <v>0.95</v>
      </c>
      <c r="CH901" s="10">
        <v>977</v>
      </c>
      <c r="CI901" s="10" t="s">
        <v>293</v>
      </c>
      <c r="CJ901" s="10">
        <v>5.2900000000000003E-2</v>
      </c>
      <c r="CK901" s="10">
        <v>1.3299999999999999E-2</v>
      </c>
      <c r="CL901" s="10">
        <v>3</v>
      </c>
      <c r="CM901" s="10">
        <v>10.5</v>
      </c>
      <c r="CN901" s="10">
        <v>0.97</v>
      </c>
      <c r="CO901" s="10">
        <v>0.1235</v>
      </c>
      <c r="CP901" s="10">
        <v>3.09E-2</v>
      </c>
      <c r="CQ901" s="10">
        <v>7</v>
      </c>
      <c r="CR901" s="10">
        <v>10.5</v>
      </c>
      <c r="CS901" s="10">
        <v>0.97</v>
      </c>
      <c r="CT901" s="10">
        <v>0.1764</v>
      </c>
      <c r="CU901" s="10">
        <v>4.4200000000000003E-2</v>
      </c>
      <c r="CV901" s="10">
        <v>10</v>
      </c>
      <c r="CW901" s="10">
        <v>10.5</v>
      </c>
      <c r="CX901" s="10">
        <v>0.97</v>
      </c>
      <c r="CY901" s="10">
        <v>1013</v>
      </c>
      <c r="CZ901" s="10" t="s">
        <v>290</v>
      </c>
      <c r="DA901" s="10">
        <v>1.7399999999999999E-2</v>
      </c>
      <c r="DB901" s="10">
        <v>6.3E-3</v>
      </c>
      <c r="DC901" s="10">
        <v>1</v>
      </c>
      <c r="DD901" s="10">
        <v>10.7</v>
      </c>
      <c r="DE901" s="10">
        <v>0.94</v>
      </c>
      <c r="DF901" s="10">
        <v>1.7299999999999999E-2</v>
      </c>
      <c r="DG901" s="10">
        <v>6.3E-3</v>
      </c>
      <c r="DH901" s="10">
        <v>1</v>
      </c>
      <c r="DI901" s="10">
        <v>10.6</v>
      </c>
      <c r="DJ901" s="10">
        <v>0.94</v>
      </c>
      <c r="DK901" s="10">
        <v>1.7299999999999999E-2</v>
      </c>
      <c r="DL901" s="10">
        <v>6.3E-3</v>
      </c>
      <c r="DM901" s="10">
        <v>1</v>
      </c>
      <c r="DN901" s="10">
        <v>10.6</v>
      </c>
      <c r="DO901" s="10">
        <v>0.94</v>
      </c>
    </row>
    <row r="902" spans="1:119" x14ac:dyDescent="0.25">
      <c r="A902" s="10">
        <v>978</v>
      </c>
      <c r="B902" s="10" t="s">
        <v>298</v>
      </c>
      <c r="C902" s="10">
        <v>0</v>
      </c>
      <c r="D902" s="10">
        <v>0</v>
      </c>
      <c r="E902" s="10">
        <v>0</v>
      </c>
      <c r="F902" s="10">
        <v>10.6</v>
      </c>
      <c r="G902" s="10">
        <v>0</v>
      </c>
      <c r="H902" s="10">
        <v>0</v>
      </c>
      <c r="I902" s="10">
        <v>0</v>
      </c>
      <c r="J902" s="10">
        <v>0</v>
      </c>
      <c r="K902" s="10">
        <v>10.5</v>
      </c>
      <c r="L902" s="10">
        <v>0</v>
      </c>
      <c r="M902" s="10">
        <v>0</v>
      </c>
      <c r="N902" s="10">
        <v>0</v>
      </c>
      <c r="O902" s="10">
        <v>0</v>
      </c>
      <c r="P902" s="10">
        <v>10.5</v>
      </c>
      <c r="Q902" s="10">
        <v>0</v>
      </c>
      <c r="R902" s="10">
        <v>978</v>
      </c>
      <c r="S902" s="10" t="s">
        <v>298</v>
      </c>
      <c r="T902" s="10">
        <v>0</v>
      </c>
      <c r="U902" s="10">
        <v>0</v>
      </c>
      <c r="V902" s="10">
        <v>0</v>
      </c>
      <c r="W902" s="10">
        <v>10.5</v>
      </c>
      <c r="Y902" s="10">
        <v>0</v>
      </c>
      <c r="Z902" s="10">
        <v>0</v>
      </c>
      <c r="AA902" s="10">
        <v>0</v>
      </c>
      <c r="AB902" s="10">
        <v>10.5</v>
      </c>
      <c r="AD902" s="10">
        <v>0</v>
      </c>
      <c r="AE902" s="10">
        <v>0</v>
      </c>
      <c r="AF902" s="10">
        <v>0</v>
      </c>
      <c r="AG902" s="10">
        <v>10.5</v>
      </c>
      <c r="AI902" s="10">
        <v>978</v>
      </c>
      <c r="AJ902" s="10" t="s">
        <v>298</v>
      </c>
      <c r="AK902" s="10">
        <v>0</v>
      </c>
      <c r="AL902" s="10">
        <v>0</v>
      </c>
      <c r="AM902" s="10">
        <v>0</v>
      </c>
      <c r="AN902" s="10">
        <v>10.5</v>
      </c>
      <c r="AO902" s="10">
        <v>0</v>
      </c>
      <c r="AP902" s="10">
        <v>0</v>
      </c>
      <c r="AQ902" s="10">
        <v>0</v>
      </c>
      <c r="AR902" s="10">
        <v>0</v>
      </c>
      <c r="AS902" s="10">
        <v>10.5</v>
      </c>
      <c r="AT902" s="10">
        <v>0</v>
      </c>
      <c r="AU902" s="10">
        <v>0</v>
      </c>
      <c r="AV902" s="10">
        <v>0</v>
      </c>
      <c r="AW902" s="10">
        <v>0</v>
      </c>
      <c r="AX902" s="10">
        <v>10.5</v>
      </c>
      <c r="AY902" s="10">
        <v>0</v>
      </c>
      <c r="AZ902" s="10">
        <v>978</v>
      </c>
      <c r="BA902" s="10" t="s">
        <v>298</v>
      </c>
      <c r="BB902" s="10">
        <v>0</v>
      </c>
      <c r="BC902" s="10">
        <v>0</v>
      </c>
      <c r="BD902" s="10">
        <v>0</v>
      </c>
      <c r="BE902" s="10">
        <v>10.6</v>
      </c>
      <c r="BF902" s="10">
        <v>0</v>
      </c>
      <c r="BG902" s="10">
        <v>0</v>
      </c>
      <c r="BH902" s="10">
        <v>0</v>
      </c>
      <c r="BI902" s="10">
        <v>0</v>
      </c>
      <c r="BJ902" s="10">
        <v>10.6</v>
      </c>
      <c r="BK902" s="10">
        <v>0</v>
      </c>
      <c r="BL902" s="10">
        <v>0</v>
      </c>
      <c r="BM902" s="10">
        <v>0</v>
      </c>
      <c r="BN902" s="10">
        <v>0</v>
      </c>
      <c r="BO902" s="10">
        <v>10.6</v>
      </c>
      <c r="BP902" s="10">
        <v>0</v>
      </c>
      <c r="BQ902" s="10">
        <v>978</v>
      </c>
      <c r="BR902" s="10" t="s">
        <v>298</v>
      </c>
      <c r="BS902" s="10">
        <v>0</v>
      </c>
      <c r="BT902" s="10">
        <v>0</v>
      </c>
      <c r="BU902" s="10">
        <v>0</v>
      </c>
      <c r="BV902" s="10">
        <v>10.5</v>
      </c>
      <c r="BW902" s="10">
        <v>0</v>
      </c>
      <c r="BX902" s="10">
        <v>0</v>
      </c>
      <c r="BY902" s="10">
        <v>0</v>
      </c>
      <c r="BZ902" s="10">
        <v>0</v>
      </c>
      <c r="CA902" s="10">
        <v>10.5</v>
      </c>
      <c r="CB902" s="10">
        <v>0</v>
      </c>
      <c r="CC902" s="10">
        <v>0</v>
      </c>
      <c r="CD902" s="10">
        <v>0</v>
      </c>
      <c r="CE902" s="10">
        <v>0</v>
      </c>
      <c r="CF902" s="10">
        <v>10.5</v>
      </c>
      <c r="CG902" s="10">
        <v>0</v>
      </c>
      <c r="CH902" s="10">
        <v>978</v>
      </c>
      <c r="CI902" s="10" t="s">
        <v>298</v>
      </c>
      <c r="CJ902" s="10">
        <v>0</v>
      </c>
      <c r="CK902" s="10">
        <v>0</v>
      </c>
      <c r="CL902" s="10">
        <v>0</v>
      </c>
      <c r="CM902" s="10">
        <v>10.5</v>
      </c>
      <c r="CN902" s="10">
        <v>0</v>
      </c>
      <c r="CO902" s="10">
        <v>0</v>
      </c>
      <c r="CP902" s="10">
        <v>0</v>
      </c>
      <c r="CQ902" s="10">
        <v>0</v>
      </c>
      <c r="CR902" s="10">
        <v>10.5</v>
      </c>
      <c r="CS902" s="10">
        <v>0</v>
      </c>
      <c r="CT902" s="10">
        <v>0</v>
      </c>
      <c r="CU902" s="10">
        <v>0</v>
      </c>
      <c r="CV902" s="10">
        <v>0</v>
      </c>
      <c r="CW902" s="10">
        <v>10.5</v>
      </c>
      <c r="CX902" s="10">
        <v>0</v>
      </c>
      <c r="CY902" s="10">
        <v>1014</v>
      </c>
      <c r="CZ902" s="10" t="s">
        <v>306</v>
      </c>
      <c r="DA902" s="10">
        <v>0.30359999999999998</v>
      </c>
      <c r="DB902" s="10">
        <v>0.13830000000000001</v>
      </c>
      <c r="DC902" s="10">
        <v>18</v>
      </c>
      <c r="DD902" s="10">
        <v>10.7</v>
      </c>
      <c r="DE902" s="10">
        <v>0.91</v>
      </c>
      <c r="DF902" s="10">
        <v>0.4511</v>
      </c>
      <c r="DG902" s="10">
        <v>0.20549999999999999</v>
      </c>
      <c r="DH902" s="10">
        <v>27</v>
      </c>
      <c r="DI902" s="10">
        <v>10.6</v>
      </c>
      <c r="DJ902" s="10">
        <v>0.91</v>
      </c>
      <c r="DK902" s="10">
        <v>0.4511</v>
      </c>
      <c r="DL902" s="10">
        <v>0.20549999999999999</v>
      </c>
      <c r="DM902" s="10">
        <v>27</v>
      </c>
      <c r="DN902" s="10">
        <v>10.6</v>
      </c>
      <c r="DO902" s="10">
        <v>0.91</v>
      </c>
    </row>
    <row r="903" spans="1:119" x14ac:dyDescent="0.25">
      <c r="A903" s="10">
        <v>979</v>
      </c>
      <c r="B903" s="10" t="s">
        <v>308</v>
      </c>
      <c r="C903" s="10">
        <v>0</v>
      </c>
      <c r="D903" s="10">
        <v>0</v>
      </c>
      <c r="E903" s="10">
        <v>0</v>
      </c>
      <c r="F903" s="10">
        <v>10.6</v>
      </c>
      <c r="G903" s="10">
        <v>0</v>
      </c>
      <c r="H903" s="10">
        <v>0</v>
      </c>
      <c r="I903" s="10">
        <v>0</v>
      </c>
      <c r="J903" s="10">
        <v>0</v>
      </c>
      <c r="K903" s="10">
        <v>10.5</v>
      </c>
      <c r="L903" s="10">
        <v>0</v>
      </c>
      <c r="M903" s="10">
        <v>0</v>
      </c>
      <c r="N903" s="10">
        <v>0</v>
      </c>
      <c r="O903" s="10">
        <v>0</v>
      </c>
      <c r="P903" s="10">
        <v>10.5</v>
      </c>
      <c r="Q903" s="10">
        <v>0</v>
      </c>
      <c r="R903" s="10">
        <v>979</v>
      </c>
      <c r="S903" s="10" t="s">
        <v>308</v>
      </c>
      <c r="T903" s="10">
        <v>0</v>
      </c>
      <c r="U903" s="10">
        <v>0</v>
      </c>
      <c r="V903" s="10">
        <v>0</v>
      </c>
      <c r="W903" s="10">
        <v>10.5</v>
      </c>
      <c r="Y903" s="10">
        <v>0</v>
      </c>
      <c r="Z903" s="10">
        <v>0</v>
      </c>
      <c r="AA903" s="10">
        <v>0</v>
      </c>
      <c r="AB903" s="10">
        <v>10.5</v>
      </c>
      <c r="AD903" s="10">
        <v>0</v>
      </c>
      <c r="AE903" s="10">
        <v>0</v>
      </c>
      <c r="AF903" s="10">
        <v>0</v>
      </c>
      <c r="AG903" s="10">
        <v>10.5</v>
      </c>
      <c r="AI903" s="10">
        <v>979</v>
      </c>
      <c r="AJ903" s="10" t="s">
        <v>308</v>
      </c>
      <c r="AK903" s="10">
        <v>0</v>
      </c>
      <c r="AL903" s="10">
        <v>0</v>
      </c>
      <c r="AM903" s="10">
        <v>0</v>
      </c>
      <c r="AN903" s="10">
        <v>10.5</v>
      </c>
      <c r="AO903" s="10">
        <v>0</v>
      </c>
      <c r="AP903" s="10">
        <v>0</v>
      </c>
      <c r="AQ903" s="10">
        <v>0</v>
      </c>
      <c r="AR903" s="10">
        <v>0</v>
      </c>
      <c r="AS903" s="10">
        <v>10.5</v>
      </c>
      <c r="AT903" s="10">
        <v>0</v>
      </c>
      <c r="AU903" s="10">
        <v>0</v>
      </c>
      <c r="AV903" s="10">
        <v>0</v>
      </c>
      <c r="AW903" s="10">
        <v>0</v>
      </c>
      <c r="AX903" s="10">
        <v>10.5</v>
      </c>
      <c r="AY903" s="10">
        <v>0</v>
      </c>
      <c r="AZ903" s="10">
        <v>979</v>
      </c>
      <c r="BA903" s="10" t="s">
        <v>308</v>
      </c>
      <c r="BB903" s="10">
        <v>0</v>
      </c>
      <c r="BC903" s="10">
        <v>0</v>
      </c>
      <c r="BD903" s="10">
        <v>0</v>
      </c>
      <c r="BE903" s="10">
        <v>10.6</v>
      </c>
      <c r="BF903" s="10">
        <v>0</v>
      </c>
      <c r="BG903" s="10">
        <v>0</v>
      </c>
      <c r="BH903" s="10">
        <v>0</v>
      </c>
      <c r="BI903" s="10">
        <v>0</v>
      </c>
      <c r="BJ903" s="10">
        <v>10.6</v>
      </c>
      <c r="BK903" s="10">
        <v>0</v>
      </c>
      <c r="BL903" s="10">
        <v>0</v>
      </c>
      <c r="BM903" s="10">
        <v>0</v>
      </c>
      <c r="BN903" s="10">
        <v>0</v>
      </c>
      <c r="BO903" s="10">
        <v>10.6</v>
      </c>
      <c r="BP903" s="10">
        <v>0</v>
      </c>
      <c r="BQ903" s="10">
        <v>979</v>
      </c>
      <c r="BR903" s="10" t="s">
        <v>308</v>
      </c>
      <c r="BS903" s="10">
        <v>0</v>
      </c>
      <c r="BT903" s="10">
        <v>0</v>
      </c>
      <c r="BU903" s="10">
        <v>0</v>
      </c>
      <c r="BV903" s="10">
        <v>10.5</v>
      </c>
      <c r="BW903" s="10">
        <v>0</v>
      </c>
      <c r="BX903" s="10">
        <v>0</v>
      </c>
      <c r="BY903" s="10">
        <v>0</v>
      </c>
      <c r="BZ903" s="10">
        <v>0</v>
      </c>
      <c r="CA903" s="10">
        <v>10.5</v>
      </c>
      <c r="CB903" s="10">
        <v>0</v>
      </c>
      <c r="CC903" s="10">
        <v>0</v>
      </c>
      <c r="CD903" s="10">
        <v>0</v>
      </c>
      <c r="CE903" s="10">
        <v>0</v>
      </c>
      <c r="CF903" s="10">
        <v>10.5</v>
      </c>
      <c r="CG903" s="10">
        <v>0</v>
      </c>
      <c r="CH903" s="10">
        <v>979</v>
      </c>
      <c r="CI903" s="10" t="s">
        <v>308</v>
      </c>
      <c r="CJ903" s="10">
        <v>0</v>
      </c>
      <c r="CK903" s="10">
        <v>0</v>
      </c>
      <c r="CL903" s="10">
        <v>0</v>
      </c>
      <c r="CM903" s="10">
        <v>10.5</v>
      </c>
      <c r="CN903" s="10">
        <v>0</v>
      </c>
      <c r="CO903" s="10">
        <v>0</v>
      </c>
      <c r="CP903" s="10">
        <v>0</v>
      </c>
      <c r="CQ903" s="10">
        <v>0</v>
      </c>
      <c r="CR903" s="10">
        <v>10.5</v>
      </c>
      <c r="CS903" s="10">
        <v>0</v>
      </c>
      <c r="CT903" s="10">
        <v>0</v>
      </c>
      <c r="CU903" s="10">
        <v>0</v>
      </c>
      <c r="CV903" s="10">
        <v>0</v>
      </c>
      <c r="CW903" s="10">
        <v>10.5</v>
      </c>
      <c r="CX903" s="10">
        <v>0</v>
      </c>
      <c r="CY903" s="10">
        <v>1015</v>
      </c>
      <c r="CZ903" s="10" t="s">
        <v>291</v>
      </c>
      <c r="DA903" s="10">
        <v>0.1023</v>
      </c>
      <c r="DB903" s="10">
        <v>4.36E-2</v>
      </c>
      <c r="DC903" s="10">
        <v>6</v>
      </c>
      <c r="DD903" s="10">
        <v>10.7</v>
      </c>
      <c r="DE903" s="10">
        <v>0.92</v>
      </c>
      <c r="DF903" s="10">
        <v>0.18579999999999999</v>
      </c>
      <c r="DG903" s="10">
        <v>7.9200000000000007E-2</v>
      </c>
      <c r="DH903" s="10">
        <v>11</v>
      </c>
      <c r="DI903" s="10">
        <v>10.6</v>
      </c>
      <c r="DJ903" s="10">
        <v>0.92</v>
      </c>
      <c r="DK903" s="10">
        <v>0.18579999999999999</v>
      </c>
      <c r="DL903" s="10">
        <v>7.9200000000000007E-2</v>
      </c>
      <c r="DM903" s="10">
        <v>11</v>
      </c>
      <c r="DN903" s="10">
        <v>10.6</v>
      </c>
      <c r="DO903" s="10">
        <v>0.92</v>
      </c>
    </row>
    <row r="904" spans="1:119" x14ac:dyDescent="0.25">
      <c r="A904" s="10">
        <v>980</v>
      </c>
      <c r="B904" s="10" t="s">
        <v>166</v>
      </c>
      <c r="C904" s="10">
        <v>-0.15</v>
      </c>
      <c r="D904" s="10">
        <v>-0.09</v>
      </c>
      <c r="E904" s="10">
        <v>2.78</v>
      </c>
      <c r="F904" s="10">
        <v>36.64</v>
      </c>
      <c r="G904" s="10">
        <v>0.84799999999999998</v>
      </c>
      <c r="H904" s="10">
        <v>-0.23</v>
      </c>
      <c r="I904" s="10">
        <v>-0.13</v>
      </c>
      <c r="J904" s="10">
        <v>4.28</v>
      </c>
      <c r="K904" s="10">
        <v>35.840000000000003</v>
      </c>
      <c r="L904" s="10">
        <v>0.86399999999999999</v>
      </c>
      <c r="M904" s="10">
        <v>-0.28000000000000003</v>
      </c>
      <c r="N904" s="10">
        <v>-0.1</v>
      </c>
      <c r="O904" s="10">
        <v>4.87</v>
      </c>
      <c r="P904" s="10">
        <v>35.42</v>
      </c>
      <c r="Q904" s="10">
        <v>0.93899999999999995</v>
      </c>
      <c r="R904" s="10">
        <v>980</v>
      </c>
      <c r="S904" s="10" t="s">
        <v>166</v>
      </c>
      <c r="T904" s="10">
        <v>0.05</v>
      </c>
      <c r="U904" s="10">
        <v>0.05</v>
      </c>
      <c r="V904" s="10">
        <v>1.1215612375380855</v>
      </c>
      <c r="W904" s="10">
        <v>36.4</v>
      </c>
      <c r="Y904" s="10">
        <v>0.08</v>
      </c>
      <c r="Z904" s="10">
        <v>0.05</v>
      </c>
      <c r="AA904" s="10">
        <v>1.5096207167745928</v>
      </c>
      <c r="AB904" s="10">
        <v>36.08</v>
      </c>
      <c r="AD904" s="10">
        <v>0.08</v>
      </c>
      <c r="AE904" s="10">
        <v>0.04</v>
      </c>
      <c r="AF904" s="10">
        <v>1.4501482153729917</v>
      </c>
      <c r="AG904" s="10">
        <v>35.61</v>
      </c>
      <c r="AI904" s="10">
        <v>980</v>
      </c>
      <c r="AJ904" s="10" t="s">
        <v>166</v>
      </c>
      <c r="AK904" s="10">
        <v>-9.6677914597716741E-2</v>
      </c>
      <c r="AL904" s="10">
        <v>-5.072052659490095E-2</v>
      </c>
      <c r="AM904" s="10">
        <v>-1.7349603107151874</v>
      </c>
      <c r="AN904" s="10">
        <v>36.330654167435668</v>
      </c>
      <c r="AO904" s="10">
        <v>0.88553123485966989</v>
      </c>
      <c r="AP904" s="10">
        <v>-0.16141936461288264</v>
      </c>
      <c r="AQ904" s="10">
        <v>-5.880848175221548E-2</v>
      </c>
      <c r="AR904" s="10">
        <v>-2.7932397670999225</v>
      </c>
      <c r="AS904" s="10">
        <v>35.509942259452103</v>
      </c>
      <c r="AT904" s="10">
        <v>0.93958661981456371</v>
      </c>
      <c r="AU904" s="10">
        <v>-0.1601064088433477</v>
      </c>
      <c r="AV904" s="10">
        <v>-6.0107185526801235E-2</v>
      </c>
      <c r="AW904" s="10">
        <v>-2.7828573782423685</v>
      </c>
      <c r="AX904" s="10">
        <v>35.480408390272956</v>
      </c>
      <c r="AY904" s="10">
        <v>0.93619976939644678</v>
      </c>
      <c r="AZ904" s="10">
        <v>980</v>
      </c>
      <c r="BA904" s="10" t="s">
        <v>166</v>
      </c>
      <c r="BB904" s="10">
        <v>-5.5666719153884707E-2</v>
      </c>
      <c r="BC904" s="10">
        <v>-3.6699462862293031E-2</v>
      </c>
      <c r="BD904" s="10">
        <v>-1.0520271656084927</v>
      </c>
      <c r="BE904" s="10">
        <v>36.591421432738464</v>
      </c>
      <c r="BF904" s="10">
        <v>0.83488904737431069</v>
      </c>
      <c r="BG904" s="10">
        <v>-9.5272155906168665E-2</v>
      </c>
      <c r="BH904" s="10">
        <v>-5.1883792898352162E-2</v>
      </c>
      <c r="BI904" s="10">
        <v>-1.7528906512039457</v>
      </c>
      <c r="BJ904" s="10">
        <v>35.731315777620686</v>
      </c>
      <c r="BK904" s="10">
        <v>0.87821637734318048</v>
      </c>
      <c r="BL904" s="10">
        <v>-9.9190443230457073E-2</v>
      </c>
      <c r="BM904" s="10">
        <v>-5.3481359697435386E-2</v>
      </c>
      <c r="BN904" s="10">
        <v>-1.819268875642472</v>
      </c>
      <c r="BO904" s="10">
        <v>35.762448244710221</v>
      </c>
      <c r="BP904" s="10">
        <v>0.88020751398142361</v>
      </c>
      <c r="BQ904" s="10">
        <v>980</v>
      </c>
      <c r="BR904" s="10" t="s">
        <v>166</v>
      </c>
      <c r="BS904" s="10">
        <v>-7.6999999999999999E-2</v>
      </c>
      <c r="BT904" s="10">
        <v>-5.0999999999999997E-2</v>
      </c>
      <c r="BU904" s="10">
        <v>-1.4761077302960728</v>
      </c>
      <c r="BV904" s="10">
        <v>36.124000000000002</v>
      </c>
      <c r="BW904" s="10">
        <v>0.83371230148131203</v>
      </c>
      <c r="BX904" s="10">
        <v>-0.105</v>
      </c>
      <c r="BY904" s="10">
        <v>-0.06</v>
      </c>
      <c r="BZ904" s="10">
        <v>-1.9846844860387922</v>
      </c>
      <c r="CA904" s="10">
        <v>35.18</v>
      </c>
      <c r="CB904" s="10">
        <v>0.86824314212445919</v>
      </c>
      <c r="CC904" s="10">
        <v>-0.157</v>
      </c>
      <c r="CD904" s="10">
        <v>-7.5999999999999998E-2</v>
      </c>
      <c r="CE904" s="10">
        <v>-2.8630762002275909</v>
      </c>
      <c r="CF904" s="10">
        <v>35.173999999999999</v>
      </c>
      <c r="CG904" s="10">
        <v>0.90008673004912021</v>
      </c>
      <c r="CH904" s="10">
        <v>980</v>
      </c>
      <c r="CI904" s="10" t="s">
        <v>166</v>
      </c>
      <c r="CJ904" s="10">
        <v>-5.6000000000000001E-2</v>
      </c>
      <c r="CK904" s="10">
        <v>-3.1E-2</v>
      </c>
      <c r="CL904" s="10">
        <v>-1.0109127777066864</v>
      </c>
      <c r="CM904" s="10">
        <v>36.555999999999997</v>
      </c>
      <c r="CN904" s="10">
        <v>0.87489320803035853</v>
      </c>
      <c r="CO904" s="10">
        <v>-7.2999999999999995E-2</v>
      </c>
      <c r="CP904" s="10">
        <v>-3.5999999999999997E-2</v>
      </c>
      <c r="CQ904" s="10">
        <v>-1.3211759472079325</v>
      </c>
      <c r="CR904" s="10">
        <v>35.569000000000003</v>
      </c>
      <c r="CS904" s="10">
        <v>0.89687087057756876</v>
      </c>
      <c r="CT904" s="10">
        <v>-9.0999999999999998E-2</v>
      </c>
      <c r="CU904" s="10">
        <v>-4.1000000000000002E-2</v>
      </c>
      <c r="CV904" s="10">
        <v>-1.600122898887046</v>
      </c>
      <c r="CW904" s="10">
        <v>36.012999999999998</v>
      </c>
      <c r="CX904" s="10">
        <v>0.91173394330628699</v>
      </c>
      <c r="CY904" s="10">
        <v>1016</v>
      </c>
      <c r="CZ904" s="10" t="s">
        <v>158</v>
      </c>
      <c r="DA904" s="10">
        <v>-4.2999999999999997E-2</v>
      </c>
      <c r="DB904" s="10">
        <v>-4.9000000000000002E-2</v>
      </c>
      <c r="DC904" s="10">
        <v>-1.0275637510020494</v>
      </c>
      <c r="DD904" s="10">
        <v>36.628999999999998</v>
      </c>
      <c r="DE904" s="10">
        <v>0.65958989040873839</v>
      </c>
      <c r="DF904" s="10">
        <v>-7.8E-2</v>
      </c>
      <c r="DG904" s="10">
        <v>-5.8999999999999997E-2</v>
      </c>
      <c r="DH904" s="10">
        <v>-1.5646999915462421</v>
      </c>
      <c r="DI904" s="10">
        <v>36.087000000000003</v>
      </c>
      <c r="DJ904" s="10">
        <v>0.79753934170560981</v>
      </c>
      <c r="DK904" s="10">
        <v>-7.8E-2</v>
      </c>
      <c r="DL904" s="10">
        <v>-5.8999999999999997E-2</v>
      </c>
      <c r="DM904" s="10">
        <v>-1.5679151582742132</v>
      </c>
      <c r="DN904" s="10">
        <v>36.012999999999998</v>
      </c>
      <c r="DO904" s="10">
        <v>0.79753934170560981</v>
      </c>
    </row>
    <row r="905" spans="1:119" x14ac:dyDescent="0.25">
      <c r="A905" s="10">
        <v>981</v>
      </c>
      <c r="B905" s="10" t="s">
        <v>8</v>
      </c>
      <c r="C905" s="10">
        <v>0.15</v>
      </c>
      <c r="D905" s="10">
        <v>0.09</v>
      </c>
      <c r="E905" s="10">
        <v>2.78</v>
      </c>
      <c r="F905" s="10">
        <v>36.64</v>
      </c>
      <c r="G905" s="10">
        <v>0.84799999999999998</v>
      </c>
      <c r="H905" s="10">
        <v>0.23</v>
      </c>
      <c r="I905" s="10">
        <v>0.13</v>
      </c>
      <c r="J905" s="10">
        <v>4.28</v>
      </c>
      <c r="K905" s="10">
        <v>35.840000000000003</v>
      </c>
      <c r="L905" s="10">
        <v>0.86399999999999999</v>
      </c>
      <c r="M905" s="10">
        <v>0.28000000000000003</v>
      </c>
      <c r="N905" s="10">
        <v>0.1</v>
      </c>
      <c r="O905" s="10">
        <v>4.87</v>
      </c>
      <c r="P905" s="10">
        <v>35.42</v>
      </c>
      <c r="Q905" s="10">
        <v>0.93899999999999995</v>
      </c>
      <c r="R905" s="10">
        <v>981</v>
      </c>
      <c r="S905" s="10" t="s">
        <v>8</v>
      </c>
      <c r="T905" s="10">
        <v>0.05</v>
      </c>
      <c r="U905" s="10">
        <v>0.05</v>
      </c>
      <c r="V905" s="10">
        <v>1.1215612375380855</v>
      </c>
      <c r="W905" s="10">
        <v>36.4</v>
      </c>
      <c r="Y905" s="10">
        <v>0.08</v>
      </c>
      <c r="Z905" s="10">
        <v>0.05</v>
      </c>
      <c r="AA905" s="10">
        <v>1.5096207167745928</v>
      </c>
      <c r="AB905" s="10">
        <v>36.08</v>
      </c>
      <c r="AD905" s="10">
        <v>0.08</v>
      </c>
      <c r="AE905" s="10">
        <v>0.04</v>
      </c>
      <c r="AF905" s="10">
        <v>1.4501482153729917</v>
      </c>
      <c r="AG905" s="10">
        <v>35.61</v>
      </c>
      <c r="AI905" s="10">
        <v>981</v>
      </c>
      <c r="AJ905" s="10" t="s">
        <v>8</v>
      </c>
      <c r="AK905" s="10">
        <v>9.6677914597699893E-2</v>
      </c>
      <c r="AL905" s="10">
        <v>5.0720526594893761E-2</v>
      </c>
      <c r="AM905" s="10">
        <v>1.7349603107148974</v>
      </c>
      <c r="AN905" s="10">
        <v>36.330654167435668</v>
      </c>
      <c r="AO905" s="10">
        <v>0.88553123485966367</v>
      </c>
      <c r="AP905" s="10">
        <v>0.1614193646129134</v>
      </c>
      <c r="AQ905" s="10">
        <v>5.8808481752255719E-2</v>
      </c>
      <c r="AR905" s="10">
        <v>2.7932397671006162</v>
      </c>
      <c r="AS905" s="10">
        <v>35.509942259452103</v>
      </c>
      <c r="AT905" s="10">
        <v>0.93958661981450942</v>
      </c>
      <c r="AU905" s="10">
        <v>0.16010640884336283</v>
      </c>
      <c r="AV905" s="10">
        <v>6.0107185526812601E-2</v>
      </c>
      <c r="AW905" s="10">
        <v>2.7828573782426642</v>
      </c>
      <c r="AX905" s="10">
        <v>35.480408390272956</v>
      </c>
      <c r="AY905" s="10">
        <v>0.93619976939643568</v>
      </c>
      <c r="AZ905" s="10">
        <v>981</v>
      </c>
      <c r="BA905" s="10" t="s">
        <v>8</v>
      </c>
      <c r="BB905" s="10">
        <v>5.5666719153918146E-2</v>
      </c>
      <c r="BC905" s="10">
        <v>3.6699462862329606E-2</v>
      </c>
      <c r="BD905" s="10">
        <v>1.0520271656092508</v>
      </c>
      <c r="BE905" s="10">
        <v>36.591421432738464</v>
      </c>
      <c r="BF905" s="10">
        <v>0.83488904737421055</v>
      </c>
      <c r="BG905" s="10">
        <v>9.5272155906155884E-2</v>
      </c>
      <c r="BH905" s="10">
        <v>5.1883792898357567E-2</v>
      </c>
      <c r="BI905" s="10">
        <v>1.7528906512038065</v>
      </c>
      <c r="BJ905" s="10">
        <v>35.731315777620686</v>
      </c>
      <c r="BK905" s="10">
        <v>0.87821637734313251</v>
      </c>
      <c r="BL905" s="10">
        <v>9.9190443230449565E-2</v>
      </c>
      <c r="BM905" s="10">
        <v>5.3481359697448952E-2</v>
      </c>
      <c r="BN905" s="10">
        <v>1.8192688756424691</v>
      </c>
      <c r="BO905" s="10">
        <v>35.762448244710221</v>
      </c>
      <c r="BP905" s="10">
        <v>0.88020751398135832</v>
      </c>
      <c r="BQ905" s="10">
        <v>981</v>
      </c>
      <c r="BR905" s="10" t="s">
        <v>8</v>
      </c>
      <c r="CH905" s="10">
        <v>981</v>
      </c>
      <c r="CI905" s="10" t="s">
        <v>8</v>
      </c>
      <c r="CJ905" s="10">
        <v>5.6000000000000001E-2</v>
      </c>
      <c r="CK905" s="10">
        <v>3.1E-2</v>
      </c>
      <c r="CL905" s="10">
        <v>1.0109127777066864</v>
      </c>
      <c r="CM905" s="10">
        <v>36.555999999999997</v>
      </c>
      <c r="CN905" s="10">
        <v>0.87489320803035853</v>
      </c>
      <c r="CO905" s="10">
        <v>7.2999999999999995E-2</v>
      </c>
      <c r="CP905" s="10">
        <v>3.5999999999999997E-2</v>
      </c>
      <c r="CQ905" s="10">
        <v>1.3211759472079325</v>
      </c>
      <c r="CR905" s="10">
        <v>35.569000000000003</v>
      </c>
      <c r="CS905" s="10">
        <v>0.89687087057756876</v>
      </c>
      <c r="CT905" s="10">
        <v>9.0999999999999998E-2</v>
      </c>
      <c r="CU905" s="10">
        <v>4.1000000000000002E-2</v>
      </c>
      <c r="CV905" s="10">
        <v>1.600122898887046</v>
      </c>
      <c r="CW905" s="10">
        <v>36.012999999999998</v>
      </c>
      <c r="CX905" s="10">
        <v>0.91173394330628699</v>
      </c>
      <c r="CY905" s="10">
        <v>1017</v>
      </c>
      <c r="CZ905" s="10" t="s">
        <v>8</v>
      </c>
    </row>
    <row r="906" spans="1:119" x14ac:dyDescent="0.25">
      <c r="A906" s="10">
        <v>982</v>
      </c>
      <c r="B906" s="10" t="s">
        <v>9</v>
      </c>
      <c r="R906" s="10">
        <v>982</v>
      </c>
      <c r="S906" s="10" t="s">
        <v>9</v>
      </c>
      <c r="AI906" s="10">
        <v>982</v>
      </c>
      <c r="AJ906" s="10" t="s">
        <v>9</v>
      </c>
      <c r="AZ906" s="10">
        <v>982</v>
      </c>
      <c r="BA906" s="10" t="s">
        <v>9</v>
      </c>
      <c r="BQ906" s="10">
        <v>982</v>
      </c>
      <c r="BR906" s="10" t="s">
        <v>9</v>
      </c>
      <c r="BS906" s="10">
        <v>7.6999999999999999E-2</v>
      </c>
      <c r="BT906" s="10">
        <v>5.0999999999999997E-2</v>
      </c>
      <c r="BU906" s="10">
        <v>1.4761077302960728</v>
      </c>
      <c r="BV906" s="10">
        <v>36.124000000000002</v>
      </c>
      <c r="BW906" s="10">
        <v>0.83371230148131203</v>
      </c>
      <c r="BX906" s="10">
        <v>0.105</v>
      </c>
      <c r="BY906" s="10">
        <v>0.06</v>
      </c>
      <c r="BZ906" s="10">
        <v>1.9846844860387922</v>
      </c>
      <c r="CA906" s="10">
        <v>35.18</v>
      </c>
      <c r="CB906" s="10">
        <v>0.86824314212445919</v>
      </c>
      <c r="CC906" s="10">
        <v>0.157</v>
      </c>
      <c r="CD906" s="10">
        <v>7.5999999999999998E-2</v>
      </c>
      <c r="CE906" s="10">
        <v>2.8630762002275909</v>
      </c>
      <c r="CF906" s="10">
        <v>35.173999999999999</v>
      </c>
      <c r="CG906" s="10">
        <v>0.90008673004912021</v>
      </c>
      <c r="CH906" s="10">
        <v>982</v>
      </c>
      <c r="CI906" s="10" t="s">
        <v>9</v>
      </c>
      <c r="CY906" s="10">
        <v>1018</v>
      </c>
      <c r="CZ906" s="10" t="s">
        <v>9</v>
      </c>
      <c r="DA906" s="10">
        <v>4.2999999999999997E-2</v>
      </c>
      <c r="DB906" s="10">
        <v>4.9000000000000002E-2</v>
      </c>
      <c r="DC906" s="10">
        <v>1.0275637510020494</v>
      </c>
      <c r="DD906" s="10">
        <v>36.628999999999998</v>
      </c>
      <c r="DE906" s="10">
        <v>0.65958989040873839</v>
      </c>
      <c r="DF906" s="10">
        <v>7.8E-2</v>
      </c>
      <c r="DG906" s="10">
        <v>5.8999999999999997E-2</v>
      </c>
      <c r="DH906" s="10">
        <v>1.5646999915462421</v>
      </c>
      <c r="DI906" s="10">
        <v>36.087000000000003</v>
      </c>
      <c r="DJ906" s="10">
        <v>0.79753934170560981</v>
      </c>
      <c r="DK906" s="10">
        <v>7.8E-2</v>
      </c>
      <c r="DL906" s="10">
        <v>5.8999999999999997E-2</v>
      </c>
      <c r="DM906" s="10">
        <v>1.5679151582742132</v>
      </c>
      <c r="DN906" s="10">
        <v>36.012999999999998</v>
      </c>
      <c r="DO906" s="10">
        <v>0.79753934170560981</v>
      </c>
    </row>
    <row r="907" spans="1:119" x14ac:dyDescent="0.25">
      <c r="A907" s="10">
        <v>983</v>
      </c>
      <c r="B907" s="10" t="s">
        <v>10</v>
      </c>
      <c r="C907" s="10">
        <v>0.14000000000000001</v>
      </c>
      <c r="D907" s="10">
        <v>7.0000000000000007E-2</v>
      </c>
      <c r="E907" s="10">
        <v>8.73</v>
      </c>
      <c r="F907" s="10">
        <v>10.4</v>
      </c>
      <c r="G907" s="10">
        <v>0.9</v>
      </c>
      <c r="H907" s="10">
        <v>0.22</v>
      </c>
      <c r="I907" s="10">
        <v>0.11</v>
      </c>
      <c r="J907" s="10">
        <v>13.7</v>
      </c>
      <c r="K907" s="10">
        <v>10.4</v>
      </c>
      <c r="L907" s="10">
        <v>0.9</v>
      </c>
      <c r="M907" s="10">
        <v>0.28000000000000003</v>
      </c>
      <c r="N907" s="10">
        <v>0.09</v>
      </c>
      <c r="O907" s="10">
        <v>16.25</v>
      </c>
      <c r="P907" s="10">
        <v>10.4</v>
      </c>
      <c r="Q907" s="10">
        <v>0.96</v>
      </c>
      <c r="R907" s="10">
        <v>983</v>
      </c>
      <c r="S907" s="10" t="s">
        <v>10</v>
      </c>
      <c r="T907" s="10">
        <v>0.05</v>
      </c>
      <c r="U907" s="10">
        <v>0.04</v>
      </c>
      <c r="V907" s="10">
        <v>3.5209999999999999</v>
      </c>
      <c r="W907" s="10">
        <v>10.5</v>
      </c>
      <c r="Y907" s="10">
        <v>0.08</v>
      </c>
      <c r="Z907" s="10">
        <v>0.04</v>
      </c>
      <c r="AA907" s="10">
        <v>4.9180000000000001</v>
      </c>
      <c r="AB907" s="10">
        <v>10.5</v>
      </c>
      <c r="AD907" s="10">
        <v>0.08</v>
      </c>
      <c r="AE907" s="10">
        <v>0.02</v>
      </c>
      <c r="AF907" s="10">
        <v>4.5339999999999998</v>
      </c>
      <c r="AG907" s="10">
        <v>10.5</v>
      </c>
      <c r="AI907" s="10">
        <v>983</v>
      </c>
      <c r="AJ907" s="10" t="s">
        <v>10</v>
      </c>
      <c r="AK907" s="10">
        <v>9.2509187041611124E-2</v>
      </c>
      <c r="AL907" s="10">
        <v>3.4160043164197684E-2</v>
      </c>
      <c r="AM907" s="10">
        <v>5.4219999999999997</v>
      </c>
      <c r="AN907" s="10">
        <v>10.5</v>
      </c>
      <c r="AO907" s="10">
        <v>0.93799999999999994</v>
      </c>
      <c r="AP907" s="10">
        <v>0.15734044158014723</v>
      </c>
      <c r="AQ907" s="10">
        <v>4.2216457800835994E-2</v>
      </c>
      <c r="AR907" s="10">
        <v>9.0440000000000005</v>
      </c>
      <c r="AS907" s="10">
        <v>10.4</v>
      </c>
      <c r="AT907" s="10">
        <v>0.96599999999999997</v>
      </c>
      <c r="AU907" s="10">
        <v>0.15603537894097624</v>
      </c>
      <c r="AV907" s="10">
        <v>4.3551637615475716E-2</v>
      </c>
      <c r="AW907" s="10">
        <v>8.9930000000000003</v>
      </c>
      <c r="AX907" s="10">
        <v>10.4</v>
      </c>
      <c r="AY907" s="10">
        <v>0.96299999999999997</v>
      </c>
      <c r="AZ907" s="10">
        <v>983</v>
      </c>
      <c r="BA907" s="10" t="s">
        <v>10</v>
      </c>
      <c r="BB907" s="10">
        <v>5.1473599988613644E-2</v>
      </c>
      <c r="BC907" s="10">
        <v>2.0185726137690048E-2</v>
      </c>
      <c r="BD907" s="10">
        <v>3.0402</v>
      </c>
      <c r="BE907" s="10">
        <v>10.5</v>
      </c>
      <c r="BF907" s="10">
        <v>0.93100000000000005</v>
      </c>
      <c r="BG907" s="10">
        <v>9.1237078233971244E-2</v>
      </c>
      <c r="BH907" s="10">
        <v>3.5843138034864996E-2</v>
      </c>
      <c r="BI907" s="10">
        <v>5.4417999999999997</v>
      </c>
      <c r="BJ907" s="10">
        <v>10.4</v>
      </c>
      <c r="BK907" s="10">
        <v>0.93100000000000005</v>
      </c>
      <c r="BL907" s="10">
        <v>9.5143987873415228E-2</v>
      </c>
      <c r="BM907" s="10">
        <v>3.7377995241849205E-2</v>
      </c>
      <c r="BN907" s="10">
        <v>5.6748000000000003</v>
      </c>
      <c r="BO907" s="10">
        <v>10.4</v>
      </c>
      <c r="BP907" s="10">
        <v>0.93100000000000005</v>
      </c>
      <c r="BQ907" s="10">
        <v>983</v>
      </c>
      <c r="BR907" s="10" t="s">
        <v>10</v>
      </c>
      <c r="CH907" s="10">
        <v>983</v>
      </c>
      <c r="CI907" s="10" t="s">
        <v>10</v>
      </c>
      <c r="CJ907" s="10">
        <v>5.0999999999999997E-2</v>
      </c>
      <c r="CK907" s="10">
        <v>1.4999999999999999E-2</v>
      </c>
      <c r="CL907" s="10">
        <v>2.9798</v>
      </c>
      <c r="CM907" s="10">
        <v>10.3</v>
      </c>
      <c r="CN907" s="10">
        <v>0.95899999999999996</v>
      </c>
      <c r="CO907" s="10">
        <v>6.9000000000000006E-2</v>
      </c>
      <c r="CP907" s="10">
        <v>0.02</v>
      </c>
      <c r="CQ907" s="10">
        <v>3.9882</v>
      </c>
      <c r="CR907" s="10">
        <v>10.4</v>
      </c>
      <c r="CS907" s="10">
        <v>0.96</v>
      </c>
      <c r="CT907" s="10">
        <v>8.5999999999999993E-2</v>
      </c>
      <c r="CU907" s="10">
        <v>2.5000000000000001E-2</v>
      </c>
      <c r="CV907" s="10">
        <v>4.9718999999999998</v>
      </c>
      <c r="CW907" s="10">
        <v>10.4</v>
      </c>
      <c r="CX907" s="10">
        <v>0.96</v>
      </c>
      <c r="CY907" s="10">
        <v>1019</v>
      </c>
      <c r="CZ907" s="10" t="s">
        <v>10</v>
      </c>
    </row>
    <row r="908" spans="1:119" x14ac:dyDescent="0.25">
      <c r="A908" s="10">
        <v>984</v>
      </c>
      <c r="B908" s="10" t="s">
        <v>11</v>
      </c>
      <c r="R908" s="10">
        <v>984</v>
      </c>
      <c r="S908" s="10" t="s">
        <v>11</v>
      </c>
      <c r="AI908" s="10">
        <v>984</v>
      </c>
      <c r="AJ908" s="10" t="s">
        <v>11</v>
      </c>
      <c r="AZ908" s="10">
        <v>984</v>
      </c>
      <c r="BA908" s="10" t="s">
        <v>11</v>
      </c>
      <c r="BQ908" s="10">
        <v>984</v>
      </c>
      <c r="BR908" s="10" t="s">
        <v>11</v>
      </c>
      <c r="BS908" s="10">
        <v>7.2999999999999995E-2</v>
      </c>
      <c r="BT908" s="10">
        <v>2.5999999999999999E-2</v>
      </c>
      <c r="BU908" s="10">
        <v>4.2379453982535304</v>
      </c>
      <c r="BV908" s="10">
        <v>10.557</v>
      </c>
      <c r="BW908" s="10">
        <v>0.94203351535209601</v>
      </c>
      <c r="BX908" s="10">
        <v>0.10199999999999999</v>
      </c>
      <c r="BY908" s="10">
        <v>3.5999999999999997E-2</v>
      </c>
      <c r="BZ908" s="10">
        <v>6.0784485092450851</v>
      </c>
      <c r="CA908" s="10">
        <v>10.273999999999999</v>
      </c>
      <c r="CB908" s="10">
        <v>0.94299033358288953</v>
      </c>
      <c r="CC908" s="10">
        <v>0.153</v>
      </c>
      <c r="CD908" s="10">
        <v>5.2999999999999999E-2</v>
      </c>
      <c r="CE908" s="10">
        <v>9.1097643296548707</v>
      </c>
      <c r="CF908" s="10">
        <v>10.262</v>
      </c>
      <c r="CG908" s="10">
        <v>0.94491262414403343</v>
      </c>
      <c r="CH908" s="10">
        <v>984</v>
      </c>
      <c r="CI908" s="10" t="s">
        <v>11</v>
      </c>
      <c r="CY908" s="10">
        <v>1020</v>
      </c>
      <c r="CZ908" s="10" t="s">
        <v>11</v>
      </c>
      <c r="DA908" s="10">
        <v>3.5000000000000003E-2</v>
      </c>
      <c r="DB908" s="10">
        <v>1.0999999999999999E-2</v>
      </c>
      <c r="DC908" s="10">
        <v>1.9983</v>
      </c>
      <c r="DD908" s="10">
        <v>10.6</v>
      </c>
      <c r="DE908" s="10">
        <v>0.95399999999999996</v>
      </c>
      <c r="DF908" s="10">
        <v>7.0000000000000007E-2</v>
      </c>
      <c r="DG908" s="10">
        <v>2.1999999999999999E-2</v>
      </c>
      <c r="DH908" s="10">
        <v>3.9965999999999999</v>
      </c>
      <c r="DI908" s="10">
        <v>10.6</v>
      </c>
      <c r="DJ908" s="10">
        <v>0.95399999999999996</v>
      </c>
      <c r="DK908" s="10">
        <v>7.0000000000000007E-2</v>
      </c>
      <c r="DL908" s="10">
        <v>2.1999999999999999E-2</v>
      </c>
      <c r="DM908" s="10">
        <v>3.9965999999999999</v>
      </c>
      <c r="DN908" s="10">
        <v>10.6</v>
      </c>
      <c r="DO908" s="10">
        <v>0.95399999999999996</v>
      </c>
    </row>
    <row r="909" spans="1:119" x14ac:dyDescent="0.25">
      <c r="A909" s="10">
        <v>985</v>
      </c>
      <c r="B909" s="10" t="s">
        <v>287</v>
      </c>
      <c r="C909" s="10">
        <v>0</v>
      </c>
      <c r="D909" s="10">
        <v>0</v>
      </c>
      <c r="E909" s="10">
        <v>0</v>
      </c>
      <c r="F909" s="10">
        <v>10.4</v>
      </c>
      <c r="G909" s="10">
        <v>0</v>
      </c>
      <c r="H909" s="10">
        <v>0</v>
      </c>
      <c r="I909" s="10">
        <v>0</v>
      </c>
      <c r="J909" s="10">
        <v>0</v>
      </c>
      <c r="K909" s="10">
        <v>10.4</v>
      </c>
      <c r="L909" s="10">
        <v>0</v>
      </c>
      <c r="M909" s="10">
        <v>0</v>
      </c>
      <c r="N909" s="10">
        <v>0</v>
      </c>
      <c r="O909" s="10">
        <v>0</v>
      </c>
      <c r="P909" s="10">
        <v>10.4</v>
      </c>
      <c r="Q909" s="10">
        <v>0</v>
      </c>
      <c r="R909" s="10">
        <v>985</v>
      </c>
      <c r="S909" s="10" t="s">
        <v>287</v>
      </c>
      <c r="T909" s="10">
        <v>0</v>
      </c>
      <c r="U909" s="10">
        <v>0</v>
      </c>
      <c r="V909" s="10">
        <v>0</v>
      </c>
      <c r="W909" s="10">
        <v>10.5</v>
      </c>
      <c r="Y909" s="10">
        <v>0</v>
      </c>
      <c r="Z909" s="10">
        <v>0</v>
      </c>
      <c r="AA909" s="10">
        <v>0</v>
      </c>
      <c r="AB909" s="10">
        <v>10.5</v>
      </c>
      <c r="AD909" s="10">
        <v>0</v>
      </c>
      <c r="AE909" s="10">
        <v>0</v>
      </c>
      <c r="AF909" s="10">
        <v>0</v>
      </c>
      <c r="AG909" s="10">
        <v>10.5</v>
      </c>
      <c r="AI909" s="10">
        <v>985</v>
      </c>
      <c r="AJ909" s="10" t="s">
        <v>287</v>
      </c>
      <c r="AK909" s="10">
        <v>0</v>
      </c>
      <c r="AL909" s="10">
        <v>0</v>
      </c>
      <c r="AM909" s="10">
        <v>0</v>
      </c>
      <c r="AN909" s="10">
        <v>10.5</v>
      </c>
      <c r="AO909" s="10">
        <v>0</v>
      </c>
      <c r="AP909" s="10">
        <v>0</v>
      </c>
      <c r="AQ909" s="10">
        <v>0</v>
      </c>
      <c r="AR909" s="10">
        <v>0</v>
      </c>
      <c r="AS909" s="10">
        <v>10.4</v>
      </c>
      <c r="AT909" s="10">
        <v>0</v>
      </c>
      <c r="AU909" s="10">
        <v>0</v>
      </c>
      <c r="AV909" s="10">
        <v>0</v>
      </c>
      <c r="AW909" s="10">
        <v>0</v>
      </c>
      <c r="AX909" s="10">
        <v>10.4</v>
      </c>
      <c r="AY909" s="10">
        <v>0</v>
      </c>
      <c r="AZ909" s="10">
        <v>985</v>
      </c>
      <c r="BA909" s="10" t="s">
        <v>287</v>
      </c>
      <c r="BB909" s="10">
        <v>0</v>
      </c>
      <c r="BC909" s="10">
        <v>0</v>
      </c>
      <c r="BD909" s="10">
        <v>0</v>
      </c>
      <c r="BE909" s="10">
        <v>10.5</v>
      </c>
      <c r="BF909" s="10">
        <v>0</v>
      </c>
      <c r="BG909" s="10">
        <v>0</v>
      </c>
      <c r="BH909" s="10">
        <v>0</v>
      </c>
      <c r="BI909" s="10">
        <v>0</v>
      </c>
      <c r="BJ909" s="10">
        <v>10.4</v>
      </c>
      <c r="BK909" s="10">
        <v>0</v>
      </c>
      <c r="BL909" s="10">
        <v>0</v>
      </c>
      <c r="BM909" s="10">
        <v>0</v>
      </c>
      <c r="BN909" s="10">
        <v>0</v>
      </c>
      <c r="BO909" s="10">
        <v>10.4</v>
      </c>
      <c r="BP909" s="10">
        <v>0</v>
      </c>
      <c r="BQ909" s="10">
        <v>985</v>
      </c>
      <c r="BR909" s="10" t="s">
        <v>287</v>
      </c>
      <c r="BS909" s="10">
        <v>0</v>
      </c>
      <c r="BT909" s="10">
        <v>0</v>
      </c>
      <c r="BU909" s="10">
        <v>0</v>
      </c>
      <c r="BV909" s="10">
        <v>10.4</v>
      </c>
      <c r="BW909" s="10">
        <v>0</v>
      </c>
      <c r="BX909" s="10">
        <v>0</v>
      </c>
      <c r="BY909" s="10">
        <v>0</v>
      </c>
      <c r="BZ909" s="10">
        <v>0</v>
      </c>
      <c r="CA909" s="10">
        <v>10.4</v>
      </c>
      <c r="CB909" s="10">
        <v>0</v>
      </c>
      <c r="CC909" s="10">
        <v>0</v>
      </c>
      <c r="CD909" s="10">
        <v>0</v>
      </c>
      <c r="CE909" s="10">
        <v>0</v>
      </c>
      <c r="CF909" s="10">
        <v>10.4</v>
      </c>
      <c r="CG909" s="10">
        <v>0</v>
      </c>
      <c r="CH909" s="10">
        <v>985</v>
      </c>
      <c r="CI909" s="10" t="s">
        <v>287</v>
      </c>
      <c r="CJ909" s="10">
        <v>0</v>
      </c>
      <c r="CK909" s="10">
        <v>0</v>
      </c>
      <c r="CL909" s="10">
        <v>0</v>
      </c>
      <c r="CM909" s="10">
        <v>10.3</v>
      </c>
      <c r="CN909" s="10">
        <v>0</v>
      </c>
      <c r="CO909" s="10">
        <v>0</v>
      </c>
      <c r="CP909" s="10">
        <v>0</v>
      </c>
      <c r="CQ909" s="10">
        <v>0</v>
      </c>
      <c r="CR909" s="10">
        <v>10.4</v>
      </c>
      <c r="CS909" s="10">
        <v>0</v>
      </c>
      <c r="CT909" s="10">
        <v>0</v>
      </c>
      <c r="CU909" s="10">
        <v>0</v>
      </c>
      <c r="CV909" s="10">
        <v>0</v>
      </c>
      <c r="CW909" s="10">
        <v>10.4</v>
      </c>
      <c r="CX909" s="10">
        <v>0</v>
      </c>
      <c r="CY909" s="10">
        <v>1021</v>
      </c>
      <c r="CZ909" s="10" t="s">
        <v>285</v>
      </c>
      <c r="DA909" s="10">
        <v>0</v>
      </c>
      <c r="DB909" s="10">
        <v>0</v>
      </c>
      <c r="DC909" s="10">
        <v>0</v>
      </c>
      <c r="DD909" s="10">
        <v>10.6</v>
      </c>
      <c r="DE909" s="10">
        <v>0</v>
      </c>
      <c r="DF909" s="10">
        <v>0</v>
      </c>
      <c r="DG909" s="10">
        <v>0</v>
      </c>
      <c r="DH909" s="10">
        <v>0</v>
      </c>
      <c r="DI909" s="10">
        <v>10.6</v>
      </c>
      <c r="DJ909" s="10">
        <v>0</v>
      </c>
      <c r="DK909" s="10">
        <v>0</v>
      </c>
      <c r="DL909" s="10">
        <v>0</v>
      </c>
      <c r="DM909" s="10">
        <v>0</v>
      </c>
      <c r="DN909" s="10">
        <v>10.6</v>
      </c>
      <c r="DO909" s="10">
        <v>0</v>
      </c>
    </row>
    <row r="910" spans="1:119" x14ac:dyDescent="0.25">
      <c r="A910" s="10">
        <v>986</v>
      </c>
      <c r="B910" s="10" t="s">
        <v>305</v>
      </c>
      <c r="C910" s="10">
        <v>0</v>
      </c>
      <c r="D910" s="10">
        <v>0</v>
      </c>
      <c r="E910" s="10">
        <v>0</v>
      </c>
      <c r="F910" s="10">
        <v>10.4</v>
      </c>
      <c r="G910" s="10">
        <v>0</v>
      </c>
      <c r="H910" s="10">
        <v>0</v>
      </c>
      <c r="I910" s="10">
        <v>0</v>
      </c>
      <c r="J910" s="10">
        <v>0</v>
      </c>
      <c r="K910" s="10">
        <v>10.4</v>
      </c>
      <c r="L910" s="10">
        <v>0</v>
      </c>
      <c r="M910" s="10">
        <v>0</v>
      </c>
      <c r="N910" s="10">
        <v>0</v>
      </c>
      <c r="O910" s="10">
        <v>0</v>
      </c>
      <c r="P910" s="10">
        <v>10.4</v>
      </c>
      <c r="Q910" s="10">
        <v>0</v>
      </c>
      <c r="R910" s="10">
        <v>986</v>
      </c>
      <c r="S910" s="10" t="s">
        <v>305</v>
      </c>
      <c r="T910" s="10">
        <v>0</v>
      </c>
      <c r="U910" s="10">
        <v>0</v>
      </c>
      <c r="V910" s="10">
        <v>0</v>
      </c>
      <c r="W910" s="10">
        <v>10.5</v>
      </c>
      <c r="Y910" s="10">
        <v>0</v>
      </c>
      <c r="Z910" s="10">
        <v>0</v>
      </c>
      <c r="AA910" s="10">
        <v>0</v>
      </c>
      <c r="AB910" s="10">
        <v>10.5</v>
      </c>
      <c r="AD910" s="10">
        <v>0</v>
      </c>
      <c r="AE910" s="10">
        <v>0</v>
      </c>
      <c r="AF910" s="10">
        <v>0</v>
      </c>
      <c r="AG910" s="10">
        <v>10.5</v>
      </c>
      <c r="AI910" s="10">
        <v>986</v>
      </c>
      <c r="AJ910" s="10" t="s">
        <v>305</v>
      </c>
      <c r="AK910" s="10">
        <v>0</v>
      </c>
      <c r="AL910" s="10">
        <v>0</v>
      </c>
      <c r="AM910" s="10">
        <v>0</v>
      </c>
      <c r="AN910" s="10">
        <v>10.5</v>
      </c>
      <c r="AO910" s="10">
        <v>0</v>
      </c>
      <c r="AP910" s="10">
        <v>0</v>
      </c>
      <c r="AQ910" s="10">
        <v>0</v>
      </c>
      <c r="AR910" s="10">
        <v>0</v>
      </c>
      <c r="AS910" s="10">
        <v>10.4</v>
      </c>
      <c r="AT910" s="10">
        <v>0</v>
      </c>
      <c r="AU910" s="10">
        <v>0</v>
      </c>
      <c r="AV910" s="10">
        <v>0</v>
      </c>
      <c r="AW910" s="10">
        <v>0</v>
      </c>
      <c r="AX910" s="10">
        <v>10.4</v>
      </c>
      <c r="AY910" s="10">
        <v>0</v>
      </c>
      <c r="AZ910" s="10">
        <v>986</v>
      </c>
      <c r="BA910" s="10" t="s">
        <v>305</v>
      </c>
      <c r="BB910" s="10">
        <v>0</v>
      </c>
      <c r="BC910" s="10">
        <v>0</v>
      </c>
      <c r="BD910" s="10">
        <v>0</v>
      </c>
      <c r="BE910" s="10">
        <v>10.5</v>
      </c>
      <c r="BF910" s="10">
        <v>0</v>
      </c>
      <c r="BG910" s="10">
        <v>0</v>
      </c>
      <c r="BH910" s="10">
        <v>0</v>
      </c>
      <c r="BI910" s="10">
        <v>0</v>
      </c>
      <c r="BJ910" s="10">
        <v>10.4</v>
      </c>
      <c r="BK910" s="10">
        <v>0</v>
      </c>
      <c r="BL910" s="10">
        <v>0</v>
      </c>
      <c r="BM910" s="10">
        <v>0</v>
      </c>
      <c r="BN910" s="10">
        <v>0</v>
      </c>
      <c r="BO910" s="10">
        <v>10.4</v>
      </c>
      <c r="BP910" s="10">
        <v>0</v>
      </c>
      <c r="BQ910" s="10">
        <v>986</v>
      </c>
      <c r="BR910" s="10" t="s">
        <v>305</v>
      </c>
      <c r="BS910" s="10">
        <v>0</v>
      </c>
      <c r="BT910" s="10">
        <v>0</v>
      </c>
      <c r="BU910" s="10">
        <v>0</v>
      </c>
      <c r="BV910" s="10">
        <v>10.4</v>
      </c>
      <c r="BW910" s="10">
        <v>0</v>
      </c>
      <c r="BX910" s="10">
        <v>0</v>
      </c>
      <c r="BY910" s="10">
        <v>0</v>
      </c>
      <c r="BZ910" s="10">
        <v>0</v>
      </c>
      <c r="CA910" s="10">
        <v>10.4</v>
      </c>
      <c r="CB910" s="10">
        <v>0</v>
      </c>
      <c r="CC910" s="10">
        <v>0</v>
      </c>
      <c r="CD910" s="10">
        <v>0</v>
      </c>
      <c r="CE910" s="10">
        <v>0</v>
      </c>
      <c r="CF910" s="10">
        <v>10.4</v>
      </c>
      <c r="CG910" s="10">
        <v>0</v>
      </c>
      <c r="CH910" s="10">
        <v>986</v>
      </c>
      <c r="CI910" s="10" t="s">
        <v>305</v>
      </c>
      <c r="CJ910" s="10">
        <v>0</v>
      </c>
      <c r="CK910" s="10">
        <v>0</v>
      </c>
      <c r="CL910" s="10">
        <v>0</v>
      </c>
      <c r="CM910" s="10">
        <v>10.3</v>
      </c>
      <c r="CN910" s="10">
        <v>0</v>
      </c>
      <c r="CO910" s="10">
        <v>0</v>
      </c>
      <c r="CP910" s="10">
        <v>0</v>
      </c>
      <c r="CQ910" s="10">
        <v>0</v>
      </c>
      <c r="CR910" s="10">
        <v>10.4</v>
      </c>
      <c r="CS910" s="10">
        <v>0</v>
      </c>
      <c r="CT910" s="10">
        <v>0</v>
      </c>
      <c r="CU910" s="10">
        <v>0</v>
      </c>
      <c r="CV910" s="10">
        <v>0</v>
      </c>
      <c r="CW910" s="10">
        <v>10.4</v>
      </c>
      <c r="CX910" s="10">
        <v>0</v>
      </c>
      <c r="CY910" s="10">
        <v>1022</v>
      </c>
      <c r="CZ910" s="10" t="s">
        <v>304</v>
      </c>
      <c r="DA910" s="10">
        <v>1.7600000000000001E-2</v>
      </c>
      <c r="DB910" s="10">
        <v>5.1000000000000004E-3</v>
      </c>
      <c r="DC910" s="10">
        <v>1</v>
      </c>
      <c r="DD910" s="10">
        <v>10.6</v>
      </c>
      <c r="DE910" s="10">
        <v>0.96</v>
      </c>
      <c r="DF910" s="10">
        <v>3.5299999999999998E-2</v>
      </c>
      <c r="DG910" s="10">
        <v>1.03E-2</v>
      </c>
      <c r="DH910" s="10">
        <v>2</v>
      </c>
      <c r="DI910" s="10">
        <v>10.6</v>
      </c>
      <c r="DJ910" s="10">
        <v>0.96</v>
      </c>
      <c r="DK910" s="10">
        <v>3.5299999999999998E-2</v>
      </c>
      <c r="DL910" s="10">
        <v>1.03E-2</v>
      </c>
      <c r="DM910" s="10">
        <v>2</v>
      </c>
      <c r="DN910" s="10">
        <v>10.6</v>
      </c>
      <c r="DO910" s="10">
        <v>0.96</v>
      </c>
    </row>
    <row r="911" spans="1:119" x14ac:dyDescent="0.25">
      <c r="A911" s="10">
        <v>987</v>
      </c>
      <c r="B911" s="10" t="s">
        <v>288</v>
      </c>
      <c r="C911" s="10">
        <v>0.02</v>
      </c>
      <c r="D911" s="10">
        <v>0.01</v>
      </c>
      <c r="E911" s="10">
        <v>0.97</v>
      </c>
      <c r="F911" s="10">
        <v>10.4</v>
      </c>
      <c r="G911" s="10">
        <v>0.93</v>
      </c>
      <c r="H911" s="10">
        <v>0.02</v>
      </c>
      <c r="I911" s="10">
        <v>0.01</v>
      </c>
      <c r="J911" s="10">
        <v>0.98</v>
      </c>
      <c r="K911" s="10">
        <v>10.4</v>
      </c>
      <c r="L911" s="10">
        <v>0.93</v>
      </c>
      <c r="M911" s="10">
        <v>0.02</v>
      </c>
      <c r="N911" s="10">
        <v>0</v>
      </c>
      <c r="O911" s="10">
        <v>1.1000000000000001</v>
      </c>
      <c r="P911" s="10">
        <v>10.4</v>
      </c>
      <c r="Q911" s="10">
        <v>0.97</v>
      </c>
      <c r="R911" s="10">
        <v>987</v>
      </c>
      <c r="S911" s="10" t="s">
        <v>288</v>
      </c>
      <c r="T911" s="10">
        <v>1.6799999999999999E-2</v>
      </c>
      <c r="U911" s="10">
        <v>1.23E-2</v>
      </c>
      <c r="V911" s="10">
        <v>1.1455</v>
      </c>
      <c r="W911" s="10">
        <v>10.5</v>
      </c>
      <c r="Y911" s="10">
        <v>1.8499999999999999E-2</v>
      </c>
      <c r="Z911" s="10">
        <v>7.9000000000000008E-3</v>
      </c>
      <c r="AA911" s="10">
        <v>1.1037999999999999</v>
      </c>
      <c r="AB911" s="10">
        <v>10.5</v>
      </c>
      <c r="AD911" s="10">
        <v>1.83E-2</v>
      </c>
      <c r="AE911" s="10">
        <v>7.4999999999999997E-3</v>
      </c>
      <c r="AF911" s="10">
        <v>1.0898000000000001</v>
      </c>
      <c r="AG911" s="10">
        <v>10.5</v>
      </c>
      <c r="AI911" s="10">
        <v>987</v>
      </c>
      <c r="AJ911" s="10" t="s">
        <v>288</v>
      </c>
      <c r="AK911" s="10">
        <v>1.84E-2</v>
      </c>
      <c r="AL911" s="10">
        <v>7.4000000000000003E-3</v>
      </c>
      <c r="AM911" s="10">
        <v>1.0906</v>
      </c>
      <c r="AN911" s="10">
        <v>10.5</v>
      </c>
      <c r="AO911" s="10">
        <v>0.93</v>
      </c>
      <c r="AP911" s="10">
        <v>1.7299999999999999E-2</v>
      </c>
      <c r="AQ911" s="10">
        <v>5.1999999999999998E-3</v>
      </c>
      <c r="AR911" s="10">
        <v>1.0026999999999999</v>
      </c>
      <c r="AS911" s="10">
        <v>10.4</v>
      </c>
      <c r="AT911" s="10">
        <v>0.96</v>
      </c>
      <c r="AU911" s="10">
        <v>1.7299999999999999E-2</v>
      </c>
      <c r="AV911" s="10">
        <v>5.1000000000000004E-3</v>
      </c>
      <c r="AW911" s="10">
        <v>1.0013000000000001</v>
      </c>
      <c r="AX911" s="10">
        <v>10.4</v>
      </c>
      <c r="AY911" s="10">
        <v>0.96</v>
      </c>
      <c r="AZ911" s="10">
        <v>987</v>
      </c>
      <c r="BA911" s="10" t="s">
        <v>288</v>
      </c>
      <c r="BB911" s="10">
        <v>1.6899999999999998E-2</v>
      </c>
      <c r="BC911" s="10">
        <v>7.1999999999999998E-3</v>
      </c>
      <c r="BD911" s="10">
        <v>1.0085999999999999</v>
      </c>
      <c r="BE911" s="10">
        <v>10.5</v>
      </c>
      <c r="BF911" s="10">
        <v>0.92</v>
      </c>
      <c r="BG911" s="10">
        <v>1.7999999999999999E-2</v>
      </c>
      <c r="BH911" s="10">
        <v>7.7000000000000002E-3</v>
      </c>
      <c r="BI911" s="10">
        <v>1.0860000000000001</v>
      </c>
      <c r="BJ911" s="10">
        <v>10.4</v>
      </c>
      <c r="BK911" s="10">
        <v>0.92</v>
      </c>
      <c r="BL911" s="10">
        <v>1.8800000000000001E-2</v>
      </c>
      <c r="BM911" s="10">
        <v>8.0000000000000002E-3</v>
      </c>
      <c r="BN911" s="10">
        <v>1.1326000000000001</v>
      </c>
      <c r="BO911" s="10">
        <v>10.4</v>
      </c>
      <c r="BP911" s="10">
        <v>0.92</v>
      </c>
      <c r="BQ911" s="10">
        <v>987</v>
      </c>
      <c r="BR911" s="10" t="s">
        <v>288</v>
      </c>
      <c r="BS911" s="10">
        <v>1.7999999999999999E-2</v>
      </c>
      <c r="BT911" s="10">
        <v>7.7000000000000002E-3</v>
      </c>
      <c r="BU911" s="10">
        <v>1.0838000000000001</v>
      </c>
      <c r="BV911" s="10">
        <v>10.4</v>
      </c>
      <c r="BW911" s="10">
        <v>0.92</v>
      </c>
      <c r="BX911" s="10">
        <v>3.3099999999999997E-2</v>
      </c>
      <c r="BY911" s="10">
        <v>1.41E-2</v>
      </c>
      <c r="BZ911" s="10">
        <v>2</v>
      </c>
      <c r="CA911" s="10">
        <v>10.4</v>
      </c>
      <c r="CB911" s="10">
        <v>0.92</v>
      </c>
      <c r="CC911" s="10">
        <v>1.8599999999999998E-2</v>
      </c>
      <c r="CD911" s="10">
        <v>7.9000000000000008E-3</v>
      </c>
      <c r="CE911" s="10">
        <v>1.1252</v>
      </c>
      <c r="CF911" s="10">
        <v>10.4</v>
      </c>
      <c r="CG911" s="10">
        <v>0.92</v>
      </c>
      <c r="CH911" s="10">
        <v>987</v>
      </c>
      <c r="CI911" s="10" t="s">
        <v>288</v>
      </c>
      <c r="CJ911" s="10">
        <v>1.6899999999999998E-2</v>
      </c>
      <c r="CK911" s="10">
        <v>5.5999999999999999E-3</v>
      </c>
      <c r="CL911" s="10">
        <v>1</v>
      </c>
      <c r="CM911" s="10">
        <v>10.3</v>
      </c>
      <c r="CN911" s="10">
        <v>0.95</v>
      </c>
      <c r="CO911" s="10">
        <v>1.7100000000000001E-2</v>
      </c>
      <c r="CP911" s="10">
        <v>5.5999999999999999E-3</v>
      </c>
      <c r="CQ911" s="10">
        <v>1</v>
      </c>
      <c r="CR911" s="10">
        <v>10.4</v>
      </c>
      <c r="CS911" s="10">
        <v>0.95</v>
      </c>
      <c r="CT911" s="10">
        <v>1.7100000000000001E-2</v>
      </c>
      <c r="CU911" s="10">
        <v>5.5999999999999999E-3</v>
      </c>
      <c r="CV911" s="10">
        <v>1</v>
      </c>
      <c r="CW911" s="10">
        <v>10.4</v>
      </c>
      <c r="CX911" s="10">
        <v>0.95</v>
      </c>
      <c r="CY911" s="10">
        <v>1023</v>
      </c>
      <c r="CZ911" s="10" t="s">
        <v>288</v>
      </c>
      <c r="DA911" s="10">
        <v>1.7399999999999999E-2</v>
      </c>
      <c r="DB911" s="10">
        <v>5.7000000000000002E-3</v>
      </c>
      <c r="DC911" s="10">
        <v>1</v>
      </c>
      <c r="DD911" s="10">
        <v>10.6</v>
      </c>
      <c r="DE911" s="10">
        <v>0.95</v>
      </c>
      <c r="DF911" s="10">
        <v>3.49E-2</v>
      </c>
      <c r="DG911" s="10">
        <v>1.15E-2</v>
      </c>
      <c r="DH911" s="10">
        <v>2</v>
      </c>
      <c r="DI911" s="10">
        <v>10.6</v>
      </c>
      <c r="DJ911" s="10">
        <v>0.95</v>
      </c>
      <c r="DK911" s="10">
        <v>3.49E-2</v>
      </c>
      <c r="DL911" s="10">
        <v>1.15E-2</v>
      </c>
      <c r="DM911" s="10">
        <v>2</v>
      </c>
      <c r="DN911" s="10">
        <v>10.6</v>
      </c>
      <c r="DO911" s="10">
        <v>0.95</v>
      </c>
    </row>
    <row r="912" spans="1:119" x14ac:dyDescent="0.25">
      <c r="A912" s="10">
        <v>988</v>
      </c>
      <c r="B912" s="10" t="s">
        <v>315</v>
      </c>
      <c r="C912" s="10">
        <v>0.05</v>
      </c>
      <c r="D912" s="10">
        <v>0.02</v>
      </c>
      <c r="E912" s="10">
        <v>2.91</v>
      </c>
      <c r="F912" s="10">
        <v>10.4</v>
      </c>
      <c r="G912" s="10">
        <v>0.91</v>
      </c>
      <c r="H912" s="10">
        <v>0.08</v>
      </c>
      <c r="I912" s="10">
        <v>0.04</v>
      </c>
      <c r="J912" s="10">
        <v>4.8899999999999997</v>
      </c>
      <c r="K912" s="10">
        <v>10.4</v>
      </c>
      <c r="L912" s="10">
        <v>0.91</v>
      </c>
      <c r="M912" s="10">
        <v>0.11</v>
      </c>
      <c r="N912" s="10">
        <v>0.03</v>
      </c>
      <c r="O912" s="10">
        <v>6.54</v>
      </c>
      <c r="P912" s="10">
        <v>10.4</v>
      </c>
      <c r="Q912" s="10">
        <v>0.96</v>
      </c>
      <c r="R912" s="10">
        <v>988</v>
      </c>
      <c r="S912" s="10" t="s">
        <v>315</v>
      </c>
      <c r="T912" s="10">
        <v>1.6400000000000001E-2</v>
      </c>
      <c r="U912" s="10">
        <v>1.2800000000000001E-2</v>
      </c>
      <c r="V912" s="10">
        <v>1.1449</v>
      </c>
      <c r="W912" s="10">
        <v>10.5</v>
      </c>
      <c r="Y912" s="10">
        <v>3.61E-2</v>
      </c>
      <c r="Z912" s="10">
        <v>1.77E-2</v>
      </c>
      <c r="AA912" s="10">
        <v>2.2139000000000002</v>
      </c>
      <c r="AB912" s="10">
        <v>10.5</v>
      </c>
      <c r="AD912" s="10">
        <v>1.7999999999999999E-2</v>
      </c>
      <c r="AE912" s="10">
        <v>8.5000000000000006E-3</v>
      </c>
      <c r="AF912" s="10">
        <v>1.0911999999999999</v>
      </c>
      <c r="AG912" s="10">
        <v>10.5</v>
      </c>
      <c r="AI912" s="10">
        <v>988</v>
      </c>
      <c r="AJ912" s="10" t="s">
        <v>315</v>
      </c>
      <c r="AK912" s="10">
        <v>3.5999999999999997E-2</v>
      </c>
      <c r="AL912" s="10">
        <v>1.66E-2</v>
      </c>
      <c r="AM912" s="10">
        <v>2.1800999999999999</v>
      </c>
      <c r="AN912" s="10">
        <v>10.5</v>
      </c>
      <c r="AO912" s="10">
        <v>0.91</v>
      </c>
      <c r="AP912" s="10">
        <v>6.7900000000000002E-2</v>
      </c>
      <c r="AQ912" s="10">
        <v>2.3400000000000001E-2</v>
      </c>
      <c r="AR912" s="10">
        <v>3.9862000000000002</v>
      </c>
      <c r="AS912" s="10">
        <v>10.4</v>
      </c>
      <c r="AT912" s="10">
        <v>0.95</v>
      </c>
      <c r="AU912" s="10">
        <v>8.4699999999999998E-2</v>
      </c>
      <c r="AV912" s="10">
        <v>2.8500000000000001E-2</v>
      </c>
      <c r="AW912" s="10">
        <v>4.9615</v>
      </c>
      <c r="AX912" s="10">
        <v>10.4</v>
      </c>
      <c r="AY912" s="10">
        <v>0.95</v>
      </c>
      <c r="AZ912" s="10">
        <v>988</v>
      </c>
      <c r="BA912" s="10" t="s">
        <v>315</v>
      </c>
      <c r="BB912" s="10">
        <v>1.6500000000000001E-2</v>
      </c>
      <c r="BC912" s="10">
        <v>8.0000000000000002E-3</v>
      </c>
      <c r="BD912" s="10">
        <v>1.0085999999999999</v>
      </c>
      <c r="BE912" s="10">
        <v>10.5</v>
      </c>
      <c r="BF912" s="10">
        <v>0.9</v>
      </c>
      <c r="BG912" s="10">
        <v>3.5200000000000002E-2</v>
      </c>
      <c r="BH912" s="10">
        <v>1.7100000000000001E-2</v>
      </c>
      <c r="BI912" s="10">
        <v>2.1720999999999999</v>
      </c>
      <c r="BJ912" s="10">
        <v>10.4</v>
      </c>
      <c r="BK912" s="10">
        <v>0.9</v>
      </c>
      <c r="BL912" s="10">
        <v>3.6700000000000003E-2</v>
      </c>
      <c r="BM912" s="10">
        <v>1.78E-2</v>
      </c>
      <c r="BN912" s="10">
        <v>2.2650999999999999</v>
      </c>
      <c r="BO912" s="10">
        <v>10.4</v>
      </c>
      <c r="BP912" s="10">
        <v>0.9</v>
      </c>
      <c r="BQ912" s="10">
        <v>988</v>
      </c>
      <c r="BR912" s="10" t="s">
        <v>315</v>
      </c>
      <c r="BS912" s="10">
        <v>3.6700000000000003E-2</v>
      </c>
      <c r="BT912" s="10">
        <v>1.3299999999999999E-2</v>
      </c>
      <c r="BU912" s="10">
        <v>2.1676000000000002</v>
      </c>
      <c r="BV912" s="10">
        <v>10.4</v>
      </c>
      <c r="BW912" s="10">
        <v>0.94</v>
      </c>
      <c r="BX912" s="10">
        <v>3.39E-2</v>
      </c>
      <c r="BY912" s="10">
        <v>1.23E-2</v>
      </c>
      <c r="BZ912" s="10">
        <v>2</v>
      </c>
      <c r="CA912" s="10">
        <v>10.4</v>
      </c>
      <c r="CB912" s="10">
        <v>0.94</v>
      </c>
      <c r="CC912" s="10">
        <v>7.6200000000000004E-2</v>
      </c>
      <c r="CD912" s="10">
        <v>2.7699999999999999E-2</v>
      </c>
      <c r="CE912" s="10">
        <v>4.5010000000000003</v>
      </c>
      <c r="CF912" s="10">
        <v>10.4</v>
      </c>
      <c r="CG912" s="10">
        <v>0.94</v>
      </c>
      <c r="CH912" s="10">
        <v>988</v>
      </c>
      <c r="CI912" s="10" t="s">
        <v>315</v>
      </c>
      <c r="CJ912" s="10">
        <v>1.7299999999999999E-2</v>
      </c>
      <c r="CK912" s="10">
        <v>4.3E-3</v>
      </c>
      <c r="CL912" s="10">
        <v>1</v>
      </c>
      <c r="CM912" s="10">
        <v>10.3</v>
      </c>
      <c r="CN912" s="10">
        <v>0.97</v>
      </c>
      <c r="CO912" s="10">
        <v>1.7500000000000002E-2</v>
      </c>
      <c r="CP912" s="10">
        <v>4.4000000000000003E-3</v>
      </c>
      <c r="CQ912" s="10">
        <v>1</v>
      </c>
      <c r="CR912" s="10">
        <v>10.4</v>
      </c>
      <c r="CS912" s="10">
        <v>0.97</v>
      </c>
      <c r="CT912" s="10">
        <v>1.7500000000000002E-2</v>
      </c>
      <c r="CU912" s="10">
        <v>4.4000000000000003E-3</v>
      </c>
      <c r="CV912" s="10">
        <v>1</v>
      </c>
      <c r="CW912" s="10">
        <v>10.4</v>
      </c>
      <c r="CX912" s="10">
        <v>0.97</v>
      </c>
      <c r="CY912" s="10">
        <v>1024</v>
      </c>
      <c r="CZ912" s="10" t="s">
        <v>289</v>
      </c>
      <c r="DA912" s="10">
        <v>0</v>
      </c>
      <c r="DB912" s="10">
        <v>0</v>
      </c>
      <c r="DC912" s="10">
        <v>0</v>
      </c>
      <c r="DD912" s="10">
        <v>10.6</v>
      </c>
      <c r="DE912" s="10">
        <v>0</v>
      </c>
      <c r="DF912" s="10">
        <v>0</v>
      </c>
      <c r="DG912" s="10">
        <v>0</v>
      </c>
      <c r="DH912" s="10">
        <v>0</v>
      </c>
      <c r="DI912" s="10">
        <v>10.6</v>
      </c>
      <c r="DJ912" s="10">
        <v>0</v>
      </c>
      <c r="DK912" s="10">
        <v>0</v>
      </c>
      <c r="DL912" s="10">
        <v>0</v>
      </c>
      <c r="DM912" s="10">
        <v>0</v>
      </c>
      <c r="DN912" s="10">
        <v>10.6</v>
      </c>
      <c r="DO912" s="10">
        <v>0</v>
      </c>
    </row>
    <row r="913" spans="1:119" x14ac:dyDescent="0.25">
      <c r="A913" s="10">
        <v>989</v>
      </c>
      <c r="B913" s="10" t="s">
        <v>306</v>
      </c>
      <c r="C913" s="10">
        <v>0.08</v>
      </c>
      <c r="D913" s="10">
        <v>0.02</v>
      </c>
      <c r="E913" s="10">
        <v>4.8499999999999996</v>
      </c>
      <c r="F913" s="10">
        <v>10.4</v>
      </c>
      <c r="G913" s="10">
        <v>0.97</v>
      </c>
      <c r="H913" s="10">
        <v>0.14000000000000001</v>
      </c>
      <c r="I913" s="10">
        <v>0.03</v>
      </c>
      <c r="J913" s="10">
        <v>7.83</v>
      </c>
      <c r="K913" s="10">
        <v>10.4</v>
      </c>
      <c r="L913" s="10">
        <v>0.97</v>
      </c>
      <c r="M913" s="10">
        <v>0.16</v>
      </c>
      <c r="N913" s="10">
        <v>0.03</v>
      </c>
      <c r="O913" s="10">
        <v>9.0399999999999991</v>
      </c>
      <c r="P913" s="10">
        <v>10.4</v>
      </c>
      <c r="Q913" s="10">
        <v>0.99</v>
      </c>
      <c r="R913" s="10">
        <v>989</v>
      </c>
      <c r="S913" s="10" t="s">
        <v>306</v>
      </c>
      <c r="T913" s="10">
        <v>1.7500000000000002E-2</v>
      </c>
      <c r="U913" s="10">
        <v>8.2000000000000007E-3</v>
      </c>
      <c r="V913" s="10">
        <v>1.0619000000000001</v>
      </c>
      <c r="W913" s="10">
        <v>10.5</v>
      </c>
      <c r="Y913" s="10">
        <v>1.9300000000000001E-2</v>
      </c>
      <c r="Z913" s="10">
        <v>5.1999999999999998E-3</v>
      </c>
      <c r="AA913" s="10">
        <v>1.0971</v>
      </c>
      <c r="AB913" s="10">
        <v>10.5</v>
      </c>
      <c r="AD913" s="10">
        <v>3.8300000000000001E-2</v>
      </c>
      <c r="AE913" s="10">
        <v>9.9000000000000008E-3</v>
      </c>
      <c r="AF913" s="10">
        <v>2.1739000000000002</v>
      </c>
      <c r="AG913" s="10">
        <v>10.5</v>
      </c>
      <c r="AI913" s="10">
        <v>989</v>
      </c>
      <c r="AJ913" s="10" t="s">
        <v>306</v>
      </c>
      <c r="AK913" s="10">
        <v>3.8399999999999997E-2</v>
      </c>
      <c r="AL913" s="10">
        <v>9.7000000000000003E-3</v>
      </c>
      <c r="AM913" s="10">
        <v>2.1779000000000002</v>
      </c>
      <c r="AN913" s="10">
        <v>10.5</v>
      </c>
      <c r="AO913" s="10">
        <v>0.97</v>
      </c>
      <c r="AP913" s="10">
        <v>7.2300000000000003E-2</v>
      </c>
      <c r="AQ913" s="10">
        <v>1.37E-2</v>
      </c>
      <c r="AR913" s="10">
        <v>4.0849000000000002</v>
      </c>
      <c r="AS913" s="10">
        <v>10.4</v>
      </c>
      <c r="AT913" s="10">
        <v>0.98</v>
      </c>
      <c r="AU913" s="10">
        <v>5.4199999999999998E-2</v>
      </c>
      <c r="AV913" s="10">
        <v>0.01</v>
      </c>
      <c r="AW913" s="10">
        <v>3.0596999999999999</v>
      </c>
      <c r="AX913" s="10">
        <v>10.4</v>
      </c>
      <c r="AY913" s="10">
        <v>0.98</v>
      </c>
      <c r="AZ913" s="10">
        <v>989</v>
      </c>
      <c r="BA913" s="10" t="s">
        <v>306</v>
      </c>
      <c r="BB913" s="10">
        <v>1.7600000000000001E-2</v>
      </c>
      <c r="BC913" s="10">
        <v>5.1000000000000004E-3</v>
      </c>
      <c r="BD913" s="10">
        <v>1.0085999999999999</v>
      </c>
      <c r="BE913" s="10">
        <v>10.5</v>
      </c>
      <c r="BF913" s="10">
        <v>0.96</v>
      </c>
      <c r="BG913" s="10">
        <v>3.7600000000000001E-2</v>
      </c>
      <c r="BH913" s="10">
        <v>1.0999999999999999E-2</v>
      </c>
      <c r="BI913" s="10">
        <v>2.1720999999999999</v>
      </c>
      <c r="BJ913" s="10">
        <v>10.4</v>
      </c>
      <c r="BK913" s="10">
        <v>0.96</v>
      </c>
      <c r="BL913" s="10">
        <v>3.9199999999999999E-2</v>
      </c>
      <c r="BM913" s="10">
        <v>1.14E-2</v>
      </c>
      <c r="BN913" s="10">
        <v>2.2650999999999999</v>
      </c>
      <c r="BO913" s="10">
        <v>10.4</v>
      </c>
      <c r="BP913" s="10">
        <v>0.96</v>
      </c>
      <c r="BQ913" s="10">
        <v>989</v>
      </c>
      <c r="BR913" s="10" t="s">
        <v>306</v>
      </c>
      <c r="BS913" s="10">
        <v>1.8700000000000001E-2</v>
      </c>
      <c r="BT913" s="10">
        <v>5.4999999999999997E-3</v>
      </c>
      <c r="BU913" s="10">
        <v>1.0838000000000001</v>
      </c>
      <c r="BV913" s="10">
        <v>10.4</v>
      </c>
      <c r="BW913" s="10">
        <v>0.96</v>
      </c>
      <c r="BX913" s="10">
        <v>3.4599999999999999E-2</v>
      </c>
      <c r="BY913" s="10">
        <v>1.01E-2</v>
      </c>
      <c r="BZ913" s="10">
        <v>2</v>
      </c>
      <c r="CA913" s="10">
        <v>10.4</v>
      </c>
      <c r="CB913" s="10">
        <v>0.96</v>
      </c>
      <c r="CC913" s="10">
        <v>5.8400000000000001E-2</v>
      </c>
      <c r="CD913" s="10">
        <v>1.7000000000000001E-2</v>
      </c>
      <c r="CE913" s="10">
        <v>3.3757000000000001</v>
      </c>
      <c r="CF913" s="10">
        <v>10.4</v>
      </c>
      <c r="CG913" s="10">
        <v>0.96</v>
      </c>
      <c r="CH913" s="10">
        <v>989</v>
      </c>
      <c r="CI913" s="10" t="s">
        <v>306</v>
      </c>
      <c r="CJ913" s="10">
        <v>1.7100000000000001E-2</v>
      </c>
      <c r="CK913" s="10">
        <v>5.0000000000000001E-3</v>
      </c>
      <c r="CL913" s="10">
        <v>1</v>
      </c>
      <c r="CM913" s="10">
        <v>10.3</v>
      </c>
      <c r="CN913" s="10">
        <v>0.96</v>
      </c>
      <c r="CO913" s="10">
        <v>3.4599999999999999E-2</v>
      </c>
      <c r="CP913" s="10">
        <v>1.01E-2</v>
      </c>
      <c r="CQ913" s="10">
        <v>2</v>
      </c>
      <c r="CR913" s="10">
        <v>10.4</v>
      </c>
      <c r="CS913" s="10">
        <v>0.96</v>
      </c>
      <c r="CT913" s="10">
        <v>5.1900000000000002E-2</v>
      </c>
      <c r="CU913" s="10">
        <v>1.5100000000000001E-2</v>
      </c>
      <c r="CV913" s="10">
        <v>3</v>
      </c>
      <c r="CW913" s="10">
        <v>10.4</v>
      </c>
      <c r="CX913" s="10">
        <v>0.96</v>
      </c>
      <c r="CY913" s="10">
        <v>1025</v>
      </c>
      <c r="CZ913" s="10" t="s">
        <v>291</v>
      </c>
      <c r="DA913" s="10">
        <v>0</v>
      </c>
      <c r="DB913" s="10">
        <v>0</v>
      </c>
      <c r="DC913" s="10">
        <v>0</v>
      </c>
      <c r="DD913" s="10">
        <v>10.6</v>
      </c>
      <c r="DE913" s="10">
        <v>0</v>
      </c>
      <c r="DF913" s="10">
        <v>0</v>
      </c>
      <c r="DG913" s="10">
        <v>0</v>
      </c>
      <c r="DH913" s="10">
        <v>0</v>
      </c>
      <c r="DI913" s="10">
        <v>10.6</v>
      </c>
      <c r="DJ913" s="10">
        <v>0</v>
      </c>
      <c r="DK913" s="10">
        <v>0</v>
      </c>
      <c r="DL913" s="10">
        <v>0</v>
      </c>
      <c r="DM913" s="10">
        <v>0</v>
      </c>
      <c r="DN913" s="10">
        <v>10.6</v>
      </c>
      <c r="DO913" s="10">
        <v>0</v>
      </c>
    </row>
    <row r="914" spans="1:119" x14ac:dyDescent="0.25">
      <c r="A914" s="10">
        <v>990</v>
      </c>
      <c r="B914" s="10" t="s">
        <v>307</v>
      </c>
      <c r="C914" s="10">
        <v>0</v>
      </c>
      <c r="D914" s="10">
        <v>0</v>
      </c>
      <c r="E914" s="10">
        <v>0</v>
      </c>
      <c r="F914" s="10">
        <v>10.4</v>
      </c>
      <c r="G914" s="10">
        <v>0</v>
      </c>
      <c r="H914" s="10">
        <v>0</v>
      </c>
      <c r="I914" s="10">
        <v>0</v>
      </c>
      <c r="J914" s="10">
        <v>0</v>
      </c>
      <c r="K914" s="10">
        <v>10.4</v>
      </c>
      <c r="L914" s="10">
        <v>0</v>
      </c>
      <c r="M914" s="10">
        <v>0</v>
      </c>
      <c r="N914" s="10">
        <v>0</v>
      </c>
      <c r="O914" s="10">
        <v>0</v>
      </c>
      <c r="P914" s="10">
        <v>10.4</v>
      </c>
      <c r="Q914" s="10">
        <v>0</v>
      </c>
      <c r="R914" s="10">
        <v>990</v>
      </c>
      <c r="S914" s="10" t="s">
        <v>307</v>
      </c>
      <c r="T914" s="10">
        <v>0</v>
      </c>
      <c r="U914" s="10">
        <v>0</v>
      </c>
      <c r="V914" s="10">
        <v>0</v>
      </c>
      <c r="W914" s="10">
        <v>10.5</v>
      </c>
      <c r="Y914" s="10">
        <v>0</v>
      </c>
      <c r="Z914" s="10">
        <v>0</v>
      </c>
      <c r="AA914" s="10">
        <v>0</v>
      </c>
      <c r="AB914" s="10">
        <v>10.5</v>
      </c>
      <c r="AD914" s="10">
        <v>0</v>
      </c>
      <c r="AE914" s="10">
        <v>0</v>
      </c>
      <c r="AF914" s="10">
        <v>0</v>
      </c>
      <c r="AG914" s="10">
        <v>10.5</v>
      </c>
      <c r="AI914" s="10">
        <v>990</v>
      </c>
      <c r="AJ914" s="10" t="s">
        <v>307</v>
      </c>
      <c r="AK914" s="10">
        <v>0</v>
      </c>
      <c r="AL914" s="10">
        <v>0</v>
      </c>
      <c r="AM914" s="10">
        <v>0</v>
      </c>
      <c r="AN914" s="10">
        <v>10.5</v>
      </c>
      <c r="AO914" s="10">
        <v>0</v>
      </c>
      <c r="AP914" s="10">
        <v>0</v>
      </c>
      <c r="AQ914" s="10">
        <v>0</v>
      </c>
      <c r="AR914" s="10">
        <v>0</v>
      </c>
      <c r="AS914" s="10">
        <v>10.4</v>
      </c>
      <c r="AT914" s="10">
        <v>0</v>
      </c>
      <c r="AU914" s="10">
        <v>0</v>
      </c>
      <c r="AV914" s="10">
        <v>0</v>
      </c>
      <c r="AW914" s="10">
        <v>0</v>
      </c>
      <c r="AX914" s="10">
        <v>10.4</v>
      </c>
      <c r="AY914" s="10">
        <v>0</v>
      </c>
      <c r="AZ914" s="10">
        <v>990</v>
      </c>
      <c r="BA914" s="10" t="s">
        <v>307</v>
      </c>
      <c r="BB914" s="10">
        <v>0</v>
      </c>
      <c r="BC914" s="10">
        <v>0</v>
      </c>
      <c r="BD914" s="10">
        <v>0</v>
      </c>
      <c r="BE914" s="10">
        <v>10.5</v>
      </c>
      <c r="BF914" s="10">
        <v>0</v>
      </c>
      <c r="BG914" s="10">
        <v>0</v>
      </c>
      <c r="BH914" s="10">
        <v>0</v>
      </c>
      <c r="BI914" s="10">
        <v>0</v>
      </c>
      <c r="BJ914" s="10">
        <v>10.4</v>
      </c>
      <c r="BK914" s="10">
        <v>0</v>
      </c>
      <c r="BL914" s="10">
        <v>0</v>
      </c>
      <c r="BM914" s="10">
        <v>0</v>
      </c>
      <c r="BN914" s="10">
        <v>0</v>
      </c>
      <c r="BO914" s="10">
        <v>10.4</v>
      </c>
      <c r="BP914" s="10">
        <v>0</v>
      </c>
      <c r="BQ914" s="10">
        <v>990</v>
      </c>
      <c r="BR914" s="10" t="s">
        <v>307</v>
      </c>
      <c r="BS914" s="10">
        <v>0</v>
      </c>
      <c r="BT914" s="10">
        <v>0</v>
      </c>
      <c r="BU914" s="10">
        <v>0</v>
      </c>
      <c r="BV914" s="10">
        <v>10.4</v>
      </c>
      <c r="BW914" s="10">
        <v>0</v>
      </c>
      <c r="BX914" s="10">
        <v>0</v>
      </c>
      <c r="BY914" s="10">
        <v>0</v>
      </c>
      <c r="BZ914" s="10">
        <v>0</v>
      </c>
      <c r="CA914" s="10">
        <v>10.4</v>
      </c>
      <c r="CB914" s="10">
        <v>0</v>
      </c>
      <c r="CC914" s="10">
        <v>0</v>
      </c>
      <c r="CD914" s="10">
        <v>0</v>
      </c>
      <c r="CE914" s="10">
        <v>0</v>
      </c>
      <c r="CF914" s="10">
        <v>10.4</v>
      </c>
      <c r="CG914" s="10">
        <v>0</v>
      </c>
      <c r="CH914" s="10">
        <v>990</v>
      </c>
      <c r="CI914" s="10" t="s">
        <v>307</v>
      </c>
      <c r="CJ914" s="10">
        <v>0</v>
      </c>
      <c r="CK914" s="10">
        <v>0</v>
      </c>
      <c r="CL914" s="10">
        <v>0</v>
      </c>
      <c r="CM914" s="10">
        <v>10.3</v>
      </c>
      <c r="CN914" s="10">
        <v>0</v>
      </c>
      <c r="CO914" s="10">
        <v>0</v>
      </c>
      <c r="CP914" s="10">
        <v>0</v>
      </c>
      <c r="CQ914" s="10">
        <v>0</v>
      </c>
      <c r="CR914" s="10">
        <v>10.4</v>
      </c>
      <c r="CS914" s="10">
        <v>0</v>
      </c>
      <c r="CT914" s="10">
        <v>0</v>
      </c>
      <c r="CU914" s="10">
        <v>0</v>
      </c>
      <c r="CV914" s="10">
        <v>0</v>
      </c>
      <c r="CW914" s="10">
        <v>10.4</v>
      </c>
      <c r="CX914" s="10">
        <v>0</v>
      </c>
      <c r="CY914" s="10">
        <v>1026</v>
      </c>
      <c r="CZ914" s="10" t="s">
        <v>293</v>
      </c>
      <c r="DA914" s="10">
        <v>0</v>
      </c>
      <c r="DB914" s="10">
        <v>0</v>
      </c>
      <c r="DC914" s="10">
        <v>0</v>
      </c>
      <c r="DD914" s="10">
        <v>10.6</v>
      </c>
      <c r="DE914" s="10">
        <v>0</v>
      </c>
      <c r="DF914" s="10">
        <v>0</v>
      </c>
      <c r="DG914" s="10">
        <v>0</v>
      </c>
      <c r="DH914" s="10">
        <v>0</v>
      </c>
      <c r="DI914" s="10">
        <v>10.6</v>
      </c>
      <c r="DJ914" s="10">
        <v>0</v>
      </c>
      <c r="DK914" s="10">
        <v>0</v>
      </c>
      <c r="DL914" s="10">
        <v>0</v>
      </c>
      <c r="DM914" s="10">
        <v>0</v>
      </c>
      <c r="DN914" s="10">
        <v>10.6</v>
      </c>
      <c r="DO914" s="10">
        <v>0</v>
      </c>
    </row>
    <row r="915" spans="1:119" x14ac:dyDescent="0.25">
      <c r="A915" s="10">
        <v>991</v>
      </c>
      <c r="B915" s="10" t="s">
        <v>151</v>
      </c>
      <c r="C915" s="10">
        <v>0.2</v>
      </c>
      <c r="D915" s="10">
        <v>0.13</v>
      </c>
      <c r="E915" s="10">
        <v>3.82</v>
      </c>
      <c r="F915" s="10">
        <v>36.75</v>
      </c>
      <c r="G915" s="10">
        <v>0.83599999999999997</v>
      </c>
      <c r="H915" s="10">
        <v>0.28000000000000003</v>
      </c>
      <c r="I915" s="10">
        <v>0.17</v>
      </c>
      <c r="J915" s="10">
        <v>5.33</v>
      </c>
      <c r="K915" s="10">
        <v>36</v>
      </c>
      <c r="L915" s="10">
        <v>0.85299999999999998</v>
      </c>
      <c r="M915" s="10">
        <v>0.37</v>
      </c>
      <c r="N915" s="10">
        <v>0.14000000000000001</v>
      </c>
      <c r="O915" s="10">
        <v>6.38</v>
      </c>
      <c r="P915" s="10">
        <v>35.6</v>
      </c>
      <c r="Q915" s="10">
        <v>0.93200000000000005</v>
      </c>
      <c r="R915" s="10">
        <v>991</v>
      </c>
      <c r="S915" s="10" t="s">
        <v>151</v>
      </c>
      <c r="T915" s="10">
        <v>0.09</v>
      </c>
      <c r="U915" s="10">
        <v>0.09</v>
      </c>
      <c r="V915" s="10">
        <v>2.0177016003156329</v>
      </c>
      <c r="W915" s="10">
        <v>36.42</v>
      </c>
      <c r="Y915" s="10">
        <v>0.12</v>
      </c>
      <c r="Z915" s="10">
        <v>0.08</v>
      </c>
      <c r="AA915" s="10">
        <v>2.3065551240621969</v>
      </c>
      <c r="AB915" s="10">
        <v>36.1</v>
      </c>
      <c r="AD915" s="10">
        <v>0.12</v>
      </c>
      <c r="AE915" s="10">
        <v>7.0000000000000007E-2</v>
      </c>
      <c r="AF915" s="10">
        <v>2.2511384442915081</v>
      </c>
      <c r="AG915" s="10">
        <v>35.630000000000003</v>
      </c>
      <c r="AI915" s="10">
        <v>991</v>
      </c>
      <c r="AJ915" s="10" t="s">
        <v>151</v>
      </c>
      <c r="AK915" s="10">
        <v>-0.13719920503822167</v>
      </c>
      <c r="AL915" s="10">
        <v>-8.7204959279798808E-2</v>
      </c>
      <c r="AM915" s="10">
        <v>-2.5815796565782585</v>
      </c>
      <c r="AN915" s="10">
        <v>36.357053283311991</v>
      </c>
      <c r="AO915" s="10">
        <v>0.84395008425141027</v>
      </c>
      <c r="AP915" s="10">
        <v>-0.23530209368856511</v>
      </c>
      <c r="AQ915" s="10">
        <v>-9.9996673995061833E-2</v>
      </c>
      <c r="AR915" s="10">
        <v>-4.1520431223469769</v>
      </c>
      <c r="AS915" s="10">
        <v>35.551246652050686</v>
      </c>
      <c r="AT915" s="10">
        <v>0.92034037400203761</v>
      </c>
      <c r="AU915" s="10">
        <v>-0.23386076881439602</v>
      </c>
      <c r="AV915" s="10">
        <v>-0.10076559630342716</v>
      </c>
      <c r="AW915" s="10">
        <v>-4.1388793623893667</v>
      </c>
      <c r="AX915" s="10">
        <v>35.521671515015356</v>
      </c>
      <c r="AY915" s="10">
        <v>0.91837612289393833</v>
      </c>
      <c r="AZ915" s="10">
        <v>991</v>
      </c>
      <c r="BA915" s="10" t="s">
        <v>151</v>
      </c>
      <c r="BB915" s="10">
        <v>-9.359980492020413E-2</v>
      </c>
      <c r="BC915" s="10">
        <v>-7.3040888538212598E-2</v>
      </c>
      <c r="BD915" s="10">
        <v>-1.8724691966161549</v>
      </c>
      <c r="BE915" s="10">
        <v>36.607579719903285</v>
      </c>
      <c r="BF915" s="10">
        <v>0.78836732753480321</v>
      </c>
      <c r="BG915" s="10">
        <v>-0.13557478754842736</v>
      </c>
      <c r="BH915" s="10">
        <v>-8.8572507146181298E-2</v>
      </c>
      <c r="BI915" s="10">
        <v>-2.6147395197003398</v>
      </c>
      <c r="BJ915" s="10">
        <v>35.758044281683446</v>
      </c>
      <c r="BK915" s="10">
        <v>0.83717474085378007</v>
      </c>
      <c r="BL915" s="10">
        <v>-0.14104157285681765</v>
      </c>
      <c r="BM915" s="10">
        <v>-9.0957366447067631E-2</v>
      </c>
      <c r="BN915" s="10">
        <v>-2.7073094859189664</v>
      </c>
      <c r="BO915" s="10">
        <v>35.790173753068252</v>
      </c>
      <c r="BP915" s="10">
        <v>0.84039759972717065</v>
      </c>
      <c r="BQ915" s="10">
        <v>991</v>
      </c>
      <c r="BR915" s="10" t="s">
        <v>151</v>
      </c>
      <c r="BS915" s="10">
        <v>-0.11700000000000001</v>
      </c>
      <c r="BT915" s="10">
        <v>-8.6999999999999994E-2</v>
      </c>
      <c r="BU915" s="10">
        <v>-2.3287792077610825</v>
      </c>
      <c r="BV915" s="10">
        <v>36.146999999999998</v>
      </c>
      <c r="BW915" s="10">
        <v>0.80246234094613345</v>
      </c>
      <c r="BX915" s="10">
        <v>-0.159</v>
      </c>
      <c r="BY915" s="10">
        <v>-0.10199999999999999</v>
      </c>
      <c r="BZ915" s="10">
        <v>-3.0974468568381783</v>
      </c>
      <c r="CA915" s="10">
        <v>35.210999999999999</v>
      </c>
      <c r="CB915" s="10">
        <v>0.84169408226567644</v>
      </c>
      <c r="CC915" s="10">
        <v>-0.217</v>
      </c>
      <c r="CD915" s="10">
        <v>-0.122</v>
      </c>
      <c r="CE915" s="10">
        <v>-4.0812037340354435</v>
      </c>
      <c r="CF915" s="10">
        <v>35.216999999999999</v>
      </c>
      <c r="CG915" s="10">
        <v>0.87168279442641461</v>
      </c>
      <c r="CH915" s="10">
        <v>991</v>
      </c>
      <c r="CI915" s="10" t="s">
        <v>151</v>
      </c>
      <c r="CJ915" s="10">
        <v>-7.6999999999999999E-2</v>
      </c>
      <c r="CK915" s="10">
        <v>-5.8000000000000003E-2</v>
      </c>
      <c r="CL915" s="10">
        <v>-1.5218387217533784</v>
      </c>
      <c r="CM915" s="10">
        <v>36.572000000000003</v>
      </c>
      <c r="CN915" s="10">
        <v>0.7987534676731457</v>
      </c>
      <c r="CO915" s="10">
        <v>-0.11</v>
      </c>
      <c r="CP915" s="10">
        <v>-6.9000000000000006E-2</v>
      </c>
      <c r="CQ915" s="10">
        <v>-2.1065183745970928</v>
      </c>
      <c r="CR915" s="10">
        <v>35.588999999999999</v>
      </c>
      <c r="CS915" s="10">
        <v>0.84713187057527051</v>
      </c>
      <c r="CT915" s="10">
        <v>-0.14499999999999999</v>
      </c>
      <c r="CU915" s="10">
        <v>-8.1000000000000003E-2</v>
      </c>
      <c r="CV915" s="10">
        <v>-2.6609401642458166</v>
      </c>
      <c r="CW915" s="10">
        <v>36.036999999999999</v>
      </c>
      <c r="CX915" s="10">
        <v>0.87301888078938272</v>
      </c>
      <c r="CY915" s="10">
        <v>1027</v>
      </c>
      <c r="CZ915" s="10" t="s">
        <v>173</v>
      </c>
      <c r="DA915" s="10">
        <v>-4.9290000000000003</v>
      </c>
      <c r="DB915" s="10">
        <v>-2.4510000000000001</v>
      </c>
      <c r="DC915" s="10">
        <v>-27.284008926451694</v>
      </c>
      <c r="DD915" s="10">
        <v>116.485</v>
      </c>
      <c r="DE915" s="10">
        <v>0.89540600746909227</v>
      </c>
      <c r="DF915" s="10">
        <v>-7.2610000000000001</v>
      </c>
      <c r="DG915" s="10">
        <v>-3.43</v>
      </c>
      <c r="DH915" s="10">
        <v>-40.175583644611706</v>
      </c>
      <c r="DI915" s="10">
        <v>115.402</v>
      </c>
      <c r="DJ915" s="10">
        <v>0.90419120682994414</v>
      </c>
      <c r="DK915" s="10">
        <v>-7.569</v>
      </c>
      <c r="DL915" s="10">
        <v>-3.5659999999999998</v>
      </c>
      <c r="DM915" s="10">
        <v>-41.929259329373963</v>
      </c>
      <c r="DN915" s="10">
        <v>115.21</v>
      </c>
      <c r="DO915" s="10">
        <v>0.90462900944258617</v>
      </c>
    </row>
    <row r="916" spans="1:119" x14ac:dyDescent="0.25">
      <c r="A916" s="10">
        <v>992</v>
      </c>
      <c r="B916" s="10" t="s">
        <v>168</v>
      </c>
      <c r="C916" s="10">
        <v>0.15</v>
      </c>
      <c r="D916" s="10">
        <v>0.09</v>
      </c>
      <c r="E916" s="10">
        <v>2.78</v>
      </c>
      <c r="F916" s="10">
        <v>36.69</v>
      </c>
      <c r="G916" s="10">
        <v>0.84799999999999998</v>
      </c>
      <c r="H916" s="10">
        <v>0.23</v>
      </c>
      <c r="I916" s="10">
        <v>0.13</v>
      </c>
      <c r="J916" s="10">
        <v>4.28</v>
      </c>
      <c r="K916" s="10">
        <v>35.909999999999997</v>
      </c>
      <c r="L916" s="10">
        <v>0.86399999999999999</v>
      </c>
      <c r="M916" s="10">
        <v>0.28000000000000003</v>
      </c>
      <c r="N916" s="10">
        <v>0.1</v>
      </c>
      <c r="O916" s="10">
        <v>4.87</v>
      </c>
      <c r="P916" s="10">
        <v>35.5</v>
      </c>
      <c r="Q916" s="10">
        <v>0.93799999999999994</v>
      </c>
      <c r="R916" s="10">
        <v>992</v>
      </c>
      <c r="S916" s="10" t="s">
        <v>168</v>
      </c>
      <c r="T916" s="10">
        <v>-0.05</v>
      </c>
      <c r="U916" s="10">
        <v>-0.05</v>
      </c>
      <c r="V916" s="10">
        <v>-1.120945333508685</v>
      </c>
      <c r="W916" s="10">
        <v>36.42</v>
      </c>
      <c r="Y916" s="10">
        <v>-0.08</v>
      </c>
      <c r="Z916" s="10">
        <v>-0.05</v>
      </c>
      <c r="AA916" s="10">
        <v>-1.5087843618068504</v>
      </c>
      <c r="AB916" s="10">
        <v>36.1</v>
      </c>
      <c r="AD916" s="10">
        <v>-0.08</v>
      </c>
      <c r="AE916" s="10">
        <v>-0.04</v>
      </c>
      <c r="AF916" s="10">
        <v>-1.4493342113228243</v>
      </c>
      <c r="AG916" s="10">
        <v>35.630000000000003</v>
      </c>
      <c r="AI916" s="10">
        <v>992</v>
      </c>
      <c r="AJ916" s="10" t="s">
        <v>168</v>
      </c>
      <c r="AK916" s="10">
        <v>9.6742837199248671E-2</v>
      </c>
      <c r="AL916" s="10">
        <v>5.0767531997458148E-2</v>
      </c>
      <c r="AM916" s="10">
        <v>1.7349603107151872</v>
      </c>
      <c r="AN916" s="10">
        <v>36.357052941203804</v>
      </c>
      <c r="AO916" s="10">
        <v>0.88548248605216962</v>
      </c>
      <c r="AP916" s="10">
        <v>0.16158764490553396</v>
      </c>
      <c r="AQ916" s="10">
        <v>5.8930320414127838E-2</v>
      </c>
      <c r="AR916" s="10">
        <v>2.7932397670999221</v>
      </c>
      <c r="AS916" s="10">
        <v>35.551246245934699</v>
      </c>
      <c r="AT916" s="10">
        <v>0.93947337812936338</v>
      </c>
      <c r="AU916" s="10">
        <v>0.16027344047528538</v>
      </c>
      <c r="AV916" s="10">
        <v>6.0228120130679588E-2</v>
      </c>
      <c r="AW916" s="10">
        <v>2.7828573782423685</v>
      </c>
      <c r="AX916" s="10">
        <v>35.52167109961006</v>
      </c>
      <c r="AY916" s="10">
        <v>0.93608781983362366</v>
      </c>
      <c r="AZ916" s="10">
        <v>992</v>
      </c>
      <c r="BA916" s="10" t="s">
        <v>168</v>
      </c>
      <c r="BB916" s="10">
        <v>5.5690590160576675E-2</v>
      </c>
      <c r="BC916" s="10">
        <v>3.6716746000253077E-2</v>
      </c>
      <c r="BD916" s="10">
        <v>1.0520271656084925</v>
      </c>
      <c r="BE916" s="10">
        <v>36.607579474172667</v>
      </c>
      <c r="BF916" s="10">
        <v>0.8348783989194225</v>
      </c>
      <c r="BG916" s="10">
        <v>9.5338427356536401E-2</v>
      </c>
      <c r="BH916" s="10">
        <v>5.1931774897364516E-2</v>
      </c>
      <c r="BI916" s="10">
        <v>1.7528906512039462</v>
      </c>
      <c r="BJ916" s="10">
        <v>35.758043925867426</v>
      </c>
      <c r="BK916" s="10">
        <v>0.87817036687383754</v>
      </c>
      <c r="BL916" s="10">
        <v>9.9261828828947962E-2</v>
      </c>
      <c r="BM916" s="10">
        <v>5.3533044453047039E-2</v>
      </c>
      <c r="BN916" s="10">
        <v>1.8192688756424717</v>
      </c>
      <c r="BO916" s="10">
        <v>35.790173386610235</v>
      </c>
      <c r="BP916" s="10">
        <v>0.8801586332203476</v>
      </c>
      <c r="BQ916" s="10">
        <v>992</v>
      </c>
      <c r="BR916" s="10" t="s">
        <v>168</v>
      </c>
      <c r="BS916" s="10">
        <v>7.6999999999999999E-2</v>
      </c>
      <c r="BT916" s="10">
        <v>5.0999999999999997E-2</v>
      </c>
      <c r="BU916" s="10">
        <v>1.4751684966723473</v>
      </c>
      <c r="BV916" s="10">
        <v>36.146999999999998</v>
      </c>
      <c r="BW916" s="10">
        <v>0.83371230148131203</v>
      </c>
      <c r="BX916" s="10">
        <v>0.105</v>
      </c>
      <c r="BY916" s="10">
        <v>0.06</v>
      </c>
      <c r="BZ916" s="10">
        <v>1.9829371565375793</v>
      </c>
      <c r="CA916" s="10">
        <v>35.210999999999999</v>
      </c>
      <c r="CB916" s="10">
        <v>0.86824314212445919</v>
      </c>
      <c r="CC916" s="10">
        <v>0.157</v>
      </c>
      <c r="CD916" s="10">
        <v>7.5999999999999998E-2</v>
      </c>
      <c r="CE916" s="10">
        <v>2.8595803806912938</v>
      </c>
      <c r="CF916" s="10">
        <v>35.216999999999999</v>
      </c>
      <c r="CG916" s="10">
        <v>0.90008673004912021</v>
      </c>
      <c r="CH916" s="10">
        <v>992</v>
      </c>
      <c r="CI916" s="10" t="s">
        <v>168</v>
      </c>
      <c r="CJ916" s="10">
        <v>5.6000000000000001E-2</v>
      </c>
      <c r="CK916" s="10">
        <v>3.1E-2</v>
      </c>
      <c r="CL916" s="10">
        <v>1.0104705102768683</v>
      </c>
      <c r="CM916" s="10">
        <v>36.572000000000003</v>
      </c>
      <c r="CN916" s="10">
        <v>0.87489320803035853</v>
      </c>
      <c r="CO916" s="10">
        <v>7.2999999999999995E-2</v>
      </c>
      <c r="CP916" s="10">
        <v>3.5999999999999997E-2</v>
      </c>
      <c r="CQ916" s="10">
        <v>1.3204334841169729</v>
      </c>
      <c r="CR916" s="10">
        <v>35.588999999999999</v>
      </c>
      <c r="CS916" s="10">
        <v>0.89687087057756876</v>
      </c>
      <c r="CT916" s="10">
        <v>9.0999999999999998E-2</v>
      </c>
      <c r="CU916" s="10">
        <v>4.1000000000000002E-2</v>
      </c>
      <c r="CV916" s="10">
        <v>1.5990572455426144</v>
      </c>
      <c r="CW916" s="10">
        <v>36.036999999999999</v>
      </c>
      <c r="CX916" s="10">
        <v>0.91173394330628699</v>
      </c>
      <c r="CY916" s="10">
        <v>1028</v>
      </c>
      <c r="CZ916" s="10" t="s">
        <v>39</v>
      </c>
    </row>
    <row r="917" spans="1:119" x14ac:dyDescent="0.25">
      <c r="A917" s="10">
        <v>993</v>
      </c>
      <c r="B917" s="10" t="s">
        <v>8</v>
      </c>
      <c r="C917" s="10">
        <v>0.05</v>
      </c>
      <c r="D917" s="10">
        <v>0.04</v>
      </c>
      <c r="E917" s="10">
        <v>1.04</v>
      </c>
      <c r="F917" s="10">
        <v>36.69</v>
      </c>
      <c r="G917" s="10">
        <v>0.80100000000000005</v>
      </c>
      <c r="H917" s="10">
        <v>0.05</v>
      </c>
      <c r="I917" s="10">
        <v>0.04</v>
      </c>
      <c r="J917" s="10">
        <v>1.06</v>
      </c>
      <c r="K917" s="10">
        <v>35.909999999999997</v>
      </c>
      <c r="L917" s="10">
        <v>0.80700000000000005</v>
      </c>
      <c r="M917" s="10">
        <v>0.08</v>
      </c>
      <c r="N917" s="10">
        <v>0.04</v>
      </c>
      <c r="O917" s="10">
        <v>1.51</v>
      </c>
      <c r="P917" s="10">
        <v>35.5</v>
      </c>
      <c r="Q917" s="10">
        <v>0.91100000000000003</v>
      </c>
      <c r="R917" s="10">
        <v>993</v>
      </c>
      <c r="S917" s="10" t="s">
        <v>8</v>
      </c>
      <c r="T917" s="10">
        <v>0.03</v>
      </c>
      <c r="U917" s="10">
        <v>0.04</v>
      </c>
      <c r="V917" s="10">
        <v>0.79262804666340714</v>
      </c>
      <c r="W917" s="10">
        <v>36.42</v>
      </c>
      <c r="Y917" s="10">
        <v>0.04</v>
      </c>
      <c r="Z917" s="10">
        <v>0.03</v>
      </c>
      <c r="AA917" s="10">
        <v>0.79965411245100526</v>
      </c>
      <c r="AB917" s="10">
        <v>36.1</v>
      </c>
      <c r="AD917" s="10">
        <v>0.04</v>
      </c>
      <c r="AE917" s="10">
        <v>0.03</v>
      </c>
      <c r="AF917" s="10">
        <v>0.81020245465847018</v>
      </c>
      <c r="AG917" s="10">
        <v>35.630000000000003</v>
      </c>
      <c r="AI917" s="10">
        <v>993</v>
      </c>
      <c r="AJ917" s="10" t="s">
        <v>8</v>
      </c>
      <c r="AK917" s="10">
        <v>4.0456367921285048E-2</v>
      </c>
      <c r="AL917" s="10">
        <v>3.6437425579443607E-2</v>
      </c>
      <c r="AM917" s="10">
        <v>0.86460823650380492</v>
      </c>
      <c r="AN917" s="10">
        <v>36.357053283311991</v>
      </c>
      <c r="AO917" s="10">
        <v>0.74305030668902372</v>
      </c>
      <c r="AP917" s="10">
        <v>7.3714448762688664E-2</v>
      </c>
      <c r="AQ917" s="10">
        <v>4.1066347183394539E-2</v>
      </c>
      <c r="AR917" s="10">
        <v>1.370353494511904</v>
      </c>
      <c r="AS917" s="10">
        <v>35.551246652050686</v>
      </c>
      <c r="AT917" s="10">
        <v>0.87358375383556075</v>
      </c>
      <c r="AU917" s="10">
        <v>7.3587328113041708E-2</v>
      </c>
      <c r="AV917" s="10">
        <v>4.0537470395236086E-2</v>
      </c>
      <c r="AW917" s="10">
        <v>1.365521487927414</v>
      </c>
      <c r="AX917" s="10">
        <v>35.521671515015356</v>
      </c>
      <c r="AY917" s="10">
        <v>0.87589182829702261</v>
      </c>
      <c r="AZ917" s="10">
        <v>993</v>
      </c>
      <c r="BA917" s="10" t="s">
        <v>8</v>
      </c>
      <c r="BB917" s="10">
        <v>3.7909214734617745E-2</v>
      </c>
      <c r="BC917" s="10">
        <v>3.6324140031554451E-2</v>
      </c>
      <c r="BD917" s="10">
        <v>0.82804021184404508</v>
      </c>
      <c r="BE917" s="10">
        <v>36.607579719903285</v>
      </c>
      <c r="BF917" s="10">
        <v>0.722040762917046</v>
      </c>
      <c r="BG917" s="10">
        <v>4.0236360216959852E-2</v>
      </c>
      <c r="BH917" s="10">
        <v>3.6640730619135198E-2</v>
      </c>
      <c r="BI917" s="10">
        <v>0.87866242954497764</v>
      </c>
      <c r="BJ917" s="10">
        <v>35.758044281683446</v>
      </c>
      <c r="BK917" s="10">
        <v>0.73937071556181488</v>
      </c>
      <c r="BL917" s="10">
        <v>4.1779744012996702E-2</v>
      </c>
      <c r="BM917" s="10">
        <v>3.7424319377053178E-2</v>
      </c>
      <c r="BN917" s="10">
        <v>0.9048230789210181</v>
      </c>
      <c r="BO917" s="10">
        <v>35.790173753068252</v>
      </c>
      <c r="BP917" s="10">
        <v>0.74486517695606647</v>
      </c>
      <c r="BQ917" s="10">
        <v>993</v>
      </c>
      <c r="BR917" s="10" t="s">
        <v>8</v>
      </c>
      <c r="BS917" s="10">
        <v>0.04</v>
      </c>
      <c r="BT917" s="10">
        <v>3.6999999999999998E-2</v>
      </c>
      <c r="BU917" s="10">
        <v>0.87030647037840325</v>
      </c>
      <c r="BV917" s="10">
        <v>36.146999999999998</v>
      </c>
      <c r="BW917" s="10">
        <v>0.73409943958640766</v>
      </c>
      <c r="BX917" s="10">
        <v>5.3999999999999999E-2</v>
      </c>
      <c r="BY917" s="10">
        <v>4.2000000000000003E-2</v>
      </c>
      <c r="BZ917" s="10">
        <v>1.1217186480435946</v>
      </c>
      <c r="CA917" s="10">
        <v>35.210999999999999</v>
      </c>
      <c r="CB917" s="10">
        <v>0.78935221737632622</v>
      </c>
      <c r="CC917" s="10">
        <v>0.06</v>
      </c>
      <c r="CD917" s="10">
        <v>4.4999999999999998E-2</v>
      </c>
      <c r="CE917" s="10">
        <v>1.2295559016731106</v>
      </c>
      <c r="CF917" s="10">
        <v>35.216999999999999</v>
      </c>
      <c r="CG917" s="10">
        <v>0.8</v>
      </c>
      <c r="CH917" s="10">
        <v>993</v>
      </c>
      <c r="CI917" s="10" t="s">
        <v>8</v>
      </c>
      <c r="CJ917" s="10">
        <v>2.1000000000000001E-2</v>
      </c>
      <c r="CK917" s="10">
        <v>2.5999999999999999E-2</v>
      </c>
      <c r="CL917" s="10">
        <v>0.52761513866368814</v>
      </c>
      <c r="CM917" s="10">
        <v>36.572000000000003</v>
      </c>
      <c r="CN917" s="10">
        <v>0.62833710708762136</v>
      </c>
      <c r="CO917" s="10">
        <v>3.6999999999999998E-2</v>
      </c>
      <c r="CP917" s="10">
        <v>3.3000000000000002E-2</v>
      </c>
      <c r="CQ917" s="10">
        <v>0.80429344052107876</v>
      </c>
      <c r="CR917" s="10">
        <v>35.588999999999999</v>
      </c>
      <c r="CS917" s="10">
        <v>0.74629543446851088</v>
      </c>
      <c r="CT917" s="10">
        <v>5.3999999999999999E-2</v>
      </c>
      <c r="CU917" s="10">
        <v>0.04</v>
      </c>
      <c r="CV917" s="10">
        <v>1.0766330550601855</v>
      </c>
      <c r="CW917" s="10">
        <v>36.036999999999999</v>
      </c>
      <c r="CX917" s="10">
        <v>0.80355719334474573</v>
      </c>
      <c r="CY917" s="10">
        <v>1029</v>
      </c>
      <c r="CZ917" s="10" t="s">
        <v>40</v>
      </c>
      <c r="DA917" s="10">
        <v>4.9290000000000003</v>
      </c>
      <c r="DB917" s="10">
        <v>2.4510000000000001</v>
      </c>
      <c r="DC917" s="10">
        <v>27.284008926451694</v>
      </c>
      <c r="DD917" s="10">
        <v>116.485</v>
      </c>
      <c r="DE917" s="10">
        <v>0.89540600746909227</v>
      </c>
      <c r="DF917" s="10">
        <v>7.2610000000000001</v>
      </c>
      <c r="DG917" s="10">
        <v>3.43</v>
      </c>
      <c r="DH917" s="10">
        <v>40.175583644611706</v>
      </c>
      <c r="DI917" s="10">
        <v>115.402</v>
      </c>
      <c r="DJ917" s="10">
        <v>0.90419120682994414</v>
      </c>
      <c r="DK917" s="10">
        <v>7.569</v>
      </c>
      <c r="DL917" s="10">
        <v>3.5659999999999998</v>
      </c>
      <c r="DM917" s="10">
        <v>41.929259329373963</v>
      </c>
      <c r="DN917" s="10">
        <v>115.21</v>
      </c>
      <c r="DO917" s="10">
        <v>0.90462900944258617</v>
      </c>
    </row>
    <row r="918" spans="1:119" x14ac:dyDescent="0.25">
      <c r="A918" s="10">
        <v>994</v>
      </c>
      <c r="B918" s="10" t="s">
        <v>9</v>
      </c>
      <c r="R918" s="10">
        <v>994</v>
      </c>
      <c r="S918" s="10" t="s">
        <v>9</v>
      </c>
      <c r="AI918" s="10">
        <v>994</v>
      </c>
      <c r="AJ918" s="10" t="s">
        <v>9</v>
      </c>
      <c r="AZ918" s="10">
        <v>994</v>
      </c>
      <c r="BA918" s="10" t="s">
        <v>9</v>
      </c>
      <c r="BQ918" s="10">
        <v>994</v>
      </c>
      <c r="BR918" s="10" t="s">
        <v>9</v>
      </c>
      <c r="CH918" s="10">
        <v>994</v>
      </c>
      <c r="CI918" s="10" t="s">
        <v>9</v>
      </c>
      <c r="CY918" s="10">
        <v>1030</v>
      </c>
      <c r="CZ918" s="10" t="s">
        <v>174</v>
      </c>
      <c r="DA918" s="10">
        <v>2.597</v>
      </c>
      <c r="DB918" s="10">
        <v>1.022</v>
      </c>
      <c r="DC918" s="10">
        <v>43.937040761349259</v>
      </c>
      <c r="DD918" s="10">
        <v>36.673000000000002</v>
      </c>
      <c r="DE918" s="10">
        <v>0.93053793104202509</v>
      </c>
      <c r="DF918" s="10">
        <v>3.7050000000000001</v>
      </c>
      <c r="DG918" s="10">
        <v>1.448</v>
      </c>
      <c r="DH918" s="10">
        <v>63.51164462854792</v>
      </c>
      <c r="DI918" s="10">
        <v>36.161000000000001</v>
      </c>
      <c r="DJ918" s="10">
        <v>0.93139476811495836</v>
      </c>
      <c r="DK918" s="10">
        <v>4.0119999999999996</v>
      </c>
      <c r="DL918" s="10">
        <v>1.546</v>
      </c>
      <c r="DM918" s="10">
        <v>68.807136529760442</v>
      </c>
      <c r="DN918" s="10">
        <v>36.076999999999998</v>
      </c>
      <c r="DO918" s="10">
        <v>0.93311763213728616</v>
      </c>
    </row>
    <row r="919" spans="1:119" x14ac:dyDescent="0.25">
      <c r="A919" s="10">
        <v>995</v>
      </c>
      <c r="B919" s="10" t="s">
        <v>10</v>
      </c>
      <c r="C919" s="10">
        <v>0.05</v>
      </c>
      <c r="D919" s="10">
        <v>0.02</v>
      </c>
      <c r="E919" s="10">
        <v>2.91</v>
      </c>
      <c r="F919" s="10">
        <v>10.6</v>
      </c>
      <c r="G919" s="10">
        <v>0.9</v>
      </c>
      <c r="H919" s="10">
        <v>0.05</v>
      </c>
      <c r="I919" s="10">
        <v>0.02</v>
      </c>
      <c r="J919" s="10">
        <v>2.94</v>
      </c>
      <c r="K919" s="10">
        <v>10.6</v>
      </c>
      <c r="L919" s="10">
        <v>0.9</v>
      </c>
      <c r="M919" s="10">
        <v>0.08</v>
      </c>
      <c r="N919" s="10">
        <v>0.02</v>
      </c>
      <c r="O919" s="10">
        <v>4.33</v>
      </c>
      <c r="P919" s="10">
        <v>10.6</v>
      </c>
      <c r="Q919" s="10">
        <v>0.96</v>
      </c>
      <c r="R919" s="10">
        <v>995</v>
      </c>
      <c r="S919" s="10" t="s">
        <v>10</v>
      </c>
      <c r="T919" s="10">
        <v>0.03</v>
      </c>
      <c r="U919" s="10">
        <v>0.02</v>
      </c>
      <c r="V919" s="10">
        <v>0</v>
      </c>
      <c r="W919" s="10">
        <v>10.6</v>
      </c>
      <c r="Y919" s="10">
        <v>0.03</v>
      </c>
      <c r="Z919" s="10">
        <v>0.01</v>
      </c>
      <c r="AA919" s="10">
        <v>0</v>
      </c>
      <c r="AB919" s="10">
        <v>10.6</v>
      </c>
      <c r="AD919" s="10">
        <v>0.03</v>
      </c>
      <c r="AE919" s="10">
        <v>0.01</v>
      </c>
      <c r="AF919" s="10">
        <v>0</v>
      </c>
      <c r="AG919" s="10">
        <v>10.6</v>
      </c>
      <c r="AI919" s="10">
        <v>995</v>
      </c>
      <c r="AJ919" s="10" t="s">
        <v>10</v>
      </c>
      <c r="AK919" s="10">
        <v>3.5915331498607886E-2</v>
      </c>
      <c r="AL919" s="10">
        <v>1.6529052780145107E-2</v>
      </c>
      <c r="AM919" s="10">
        <v>0</v>
      </c>
      <c r="AN919" s="10">
        <v>10.5</v>
      </c>
      <c r="AO919" s="10">
        <v>0</v>
      </c>
      <c r="AP919" s="10">
        <v>6.9354010553841328E-2</v>
      </c>
      <c r="AQ919" s="10">
        <v>2.1890016333337085E-2</v>
      </c>
      <c r="AR919" s="10">
        <v>0</v>
      </c>
      <c r="AS919" s="10">
        <v>10.5</v>
      </c>
      <c r="AT919" s="10">
        <v>0</v>
      </c>
      <c r="AU919" s="10">
        <v>6.9234240828682986E-2</v>
      </c>
      <c r="AV919" s="10">
        <v>2.1393786392130673E-2</v>
      </c>
      <c r="AW919" s="10">
        <v>0</v>
      </c>
      <c r="AX919" s="10">
        <v>10.5</v>
      </c>
      <c r="AY919" s="10">
        <v>0</v>
      </c>
      <c r="AZ919" s="10">
        <v>995</v>
      </c>
      <c r="BA919" s="10" t="s">
        <v>10</v>
      </c>
      <c r="BB919" s="10">
        <v>3.3306447052349697E-2</v>
      </c>
      <c r="BC919" s="10">
        <v>1.6148580316431488E-2</v>
      </c>
      <c r="BD919" s="10">
        <v>2.02</v>
      </c>
      <c r="BE919" s="10">
        <v>10.6</v>
      </c>
      <c r="BF919" s="10">
        <v>0</v>
      </c>
      <c r="BG919" s="10">
        <v>3.5843137882524329E-2</v>
      </c>
      <c r="BH919" s="10">
        <v>1.7378491318781785E-2</v>
      </c>
      <c r="BI919" s="10">
        <v>2.17</v>
      </c>
      <c r="BJ919" s="10">
        <v>10.6</v>
      </c>
      <c r="BK919" s="10">
        <v>0</v>
      </c>
      <c r="BL919" s="10">
        <v>3.7377995238083807E-2</v>
      </c>
      <c r="BM919" s="10">
        <v>1.8122664426712974E-2</v>
      </c>
      <c r="BN919" s="10">
        <v>2.27</v>
      </c>
      <c r="BO919" s="10">
        <v>10.6</v>
      </c>
      <c r="BP919" s="10">
        <v>0</v>
      </c>
      <c r="BQ919" s="10">
        <v>995</v>
      </c>
      <c r="BR919" s="10" t="s">
        <v>10</v>
      </c>
      <c r="BS919" s="10">
        <v>3.5000000000000003E-2</v>
      </c>
      <c r="BT919" s="10">
        <v>1.7000000000000001E-2</v>
      </c>
      <c r="BU919" s="10">
        <v>2.1395</v>
      </c>
      <c r="BV919" s="10">
        <v>10.5</v>
      </c>
      <c r="BW919" s="10">
        <v>0.9</v>
      </c>
      <c r="BX919" s="10">
        <v>4.9000000000000002E-2</v>
      </c>
      <c r="BY919" s="10">
        <v>2.3E-2</v>
      </c>
      <c r="BZ919" s="10">
        <v>2.9763000000000002</v>
      </c>
      <c r="CA919" s="10">
        <v>10.5</v>
      </c>
      <c r="CB919" s="10">
        <v>0.90500000000000003</v>
      </c>
      <c r="CC919" s="10">
        <v>5.5E-2</v>
      </c>
      <c r="CD919" s="10">
        <v>2.5999999999999999E-2</v>
      </c>
      <c r="CE919" s="10">
        <v>3.3451</v>
      </c>
      <c r="CF919" s="10">
        <v>10.5</v>
      </c>
      <c r="CG919" s="10">
        <v>0.90400000000000003</v>
      </c>
      <c r="CH919" s="10">
        <v>995</v>
      </c>
      <c r="CI919" s="10" t="s">
        <v>10</v>
      </c>
      <c r="CJ919" s="10">
        <v>1.7000000000000001E-2</v>
      </c>
      <c r="CK919" s="10">
        <v>6.0000000000000001E-3</v>
      </c>
      <c r="CL919" s="10">
        <v>1.0105</v>
      </c>
      <c r="CM919" s="10">
        <v>10.3</v>
      </c>
      <c r="CN919" s="10">
        <v>0.94299999999999995</v>
      </c>
      <c r="CO919" s="10">
        <v>3.3000000000000002E-2</v>
      </c>
      <c r="CP919" s="10">
        <v>1.4E-2</v>
      </c>
      <c r="CQ919" s="10">
        <v>2.0093000000000001</v>
      </c>
      <c r="CR919" s="10">
        <v>10.3</v>
      </c>
      <c r="CS919" s="10">
        <v>0.92100000000000004</v>
      </c>
      <c r="CT919" s="10">
        <v>0.05</v>
      </c>
      <c r="CU919" s="10">
        <v>0.02</v>
      </c>
      <c r="CV919" s="10">
        <v>3.0186000000000002</v>
      </c>
      <c r="CW919" s="10">
        <v>10.3</v>
      </c>
      <c r="CX919" s="10">
        <v>0.92800000000000005</v>
      </c>
      <c r="CY919" s="10">
        <v>1031</v>
      </c>
      <c r="CZ919" s="10" t="s">
        <v>175</v>
      </c>
      <c r="DA919" s="10">
        <v>1.8859999999999999</v>
      </c>
      <c r="DB919" s="10">
        <v>0.82199999999999995</v>
      </c>
      <c r="DC919" s="10">
        <v>32.389232141711375</v>
      </c>
      <c r="DD919" s="10">
        <v>36.673000000000002</v>
      </c>
      <c r="DE919" s="10">
        <v>0.91671422466975006</v>
      </c>
      <c r="DF919" s="10">
        <v>2.7549999999999999</v>
      </c>
      <c r="DG919" s="10">
        <v>1.1459999999999999</v>
      </c>
      <c r="DH919" s="10">
        <v>47.640404938347558</v>
      </c>
      <c r="DI919" s="10">
        <v>36.161000000000001</v>
      </c>
      <c r="DJ919" s="10">
        <v>0.92330481320442115</v>
      </c>
      <c r="DK919" s="10">
        <v>2.823</v>
      </c>
      <c r="DL919" s="10">
        <v>1.18</v>
      </c>
      <c r="DM919" s="10">
        <v>48.965138675100533</v>
      </c>
      <c r="DN919" s="10">
        <v>36.076999999999998</v>
      </c>
      <c r="DO919" s="10">
        <v>0.92264120359340152</v>
      </c>
    </row>
    <row r="920" spans="1:119" x14ac:dyDescent="0.25">
      <c r="A920" s="10">
        <v>996</v>
      </c>
      <c r="B920" s="10" t="s">
        <v>11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996</v>
      </c>
      <c r="S920" s="10" t="s">
        <v>11</v>
      </c>
      <c r="AI920" s="10">
        <v>996</v>
      </c>
      <c r="AJ920" s="10" t="s">
        <v>11</v>
      </c>
      <c r="AZ920" s="10">
        <v>996</v>
      </c>
      <c r="BA920" s="10" t="s">
        <v>11</v>
      </c>
      <c r="BQ920" s="10">
        <v>996</v>
      </c>
      <c r="BR920" s="10" t="s">
        <v>11</v>
      </c>
      <c r="CH920" s="10">
        <v>996</v>
      </c>
      <c r="CI920" s="10" t="s">
        <v>11</v>
      </c>
      <c r="CY920" s="10">
        <v>1032</v>
      </c>
      <c r="CZ920" s="10" t="s">
        <v>176</v>
      </c>
      <c r="DA920" s="10">
        <v>0.19</v>
      </c>
      <c r="DB920" s="10">
        <v>0.129</v>
      </c>
      <c r="DC920" s="10">
        <v>3.6154895797306619</v>
      </c>
      <c r="DD920" s="10">
        <v>36.673000000000002</v>
      </c>
      <c r="DE920" s="10">
        <v>0.82733123498054495</v>
      </c>
      <c r="DF920" s="10">
        <v>0.38400000000000001</v>
      </c>
      <c r="DG920" s="10">
        <v>0.17899999999999999</v>
      </c>
      <c r="DH920" s="10">
        <v>6.7641857943456394</v>
      </c>
      <c r="DI920" s="10">
        <v>36.161999999999999</v>
      </c>
      <c r="DJ920" s="10">
        <v>0.90636395773568423</v>
      </c>
      <c r="DK920" s="10">
        <v>0.314</v>
      </c>
      <c r="DL920" s="10">
        <v>0.16</v>
      </c>
      <c r="DM920" s="10">
        <v>5.6397877589450989</v>
      </c>
      <c r="DN920" s="10">
        <v>36.076999999999998</v>
      </c>
      <c r="DO920" s="10">
        <v>0.89099618340764164</v>
      </c>
    </row>
    <row r="921" spans="1:119" x14ac:dyDescent="0.25">
      <c r="A921" s="10">
        <v>997</v>
      </c>
      <c r="B921" s="10" t="s">
        <v>287</v>
      </c>
      <c r="C921" s="10">
        <v>0</v>
      </c>
      <c r="D921" s="10">
        <v>0</v>
      </c>
      <c r="E921" s="10">
        <v>0</v>
      </c>
      <c r="F921" s="10">
        <v>10.6</v>
      </c>
      <c r="G921" s="10">
        <v>0</v>
      </c>
      <c r="H921" s="10">
        <v>0</v>
      </c>
      <c r="I921" s="10">
        <v>0</v>
      </c>
      <c r="J921" s="10">
        <v>0</v>
      </c>
      <c r="K921" s="10">
        <v>10.6</v>
      </c>
      <c r="L921" s="10">
        <v>0</v>
      </c>
      <c r="M921" s="10">
        <v>0</v>
      </c>
      <c r="N921" s="10">
        <v>0</v>
      </c>
      <c r="O921" s="10">
        <v>0</v>
      </c>
      <c r="P921" s="10">
        <v>10.6</v>
      </c>
      <c r="Q921" s="10">
        <v>0</v>
      </c>
      <c r="R921" s="10">
        <v>997</v>
      </c>
      <c r="S921" s="10" t="s">
        <v>287</v>
      </c>
      <c r="T921" s="10">
        <v>0</v>
      </c>
      <c r="U921" s="10">
        <v>0</v>
      </c>
      <c r="V921" s="10">
        <v>0</v>
      </c>
      <c r="W921" s="10">
        <v>10.6</v>
      </c>
      <c r="Y921" s="10">
        <v>0</v>
      </c>
      <c r="Z921" s="10">
        <v>0</v>
      </c>
      <c r="AA921" s="10">
        <v>0</v>
      </c>
      <c r="AB921" s="10">
        <v>10.6</v>
      </c>
      <c r="AD921" s="10">
        <v>0</v>
      </c>
      <c r="AE921" s="10">
        <v>0</v>
      </c>
      <c r="AF921" s="10">
        <v>0</v>
      </c>
      <c r="AG921" s="10">
        <v>10.6</v>
      </c>
      <c r="AI921" s="10">
        <v>997</v>
      </c>
      <c r="AJ921" s="10" t="s">
        <v>287</v>
      </c>
      <c r="AK921" s="10">
        <v>0</v>
      </c>
      <c r="AL921" s="10">
        <v>0</v>
      </c>
      <c r="AM921" s="10">
        <v>0</v>
      </c>
      <c r="AN921" s="10">
        <v>10.5</v>
      </c>
      <c r="AO921" s="10">
        <v>0</v>
      </c>
      <c r="AP921" s="10">
        <v>0</v>
      </c>
      <c r="AQ921" s="10">
        <v>0</v>
      </c>
      <c r="AR921" s="10">
        <v>0</v>
      </c>
      <c r="AS921" s="10">
        <v>10.5</v>
      </c>
      <c r="AT921" s="10">
        <v>0</v>
      </c>
      <c r="AU921" s="10">
        <v>0</v>
      </c>
      <c r="AV921" s="10">
        <v>0</v>
      </c>
      <c r="AW921" s="10">
        <v>0</v>
      </c>
      <c r="AX921" s="10">
        <v>10.5</v>
      </c>
      <c r="AY921" s="10">
        <v>0</v>
      </c>
      <c r="AZ921" s="10">
        <v>997</v>
      </c>
      <c r="BA921" s="10" t="s">
        <v>287</v>
      </c>
      <c r="BB921" s="10">
        <v>0</v>
      </c>
      <c r="BC921" s="10">
        <v>0</v>
      </c>
      <c r="BD921" s="10">
        <v>0</v>
      </c>
      <c r="BE921" s="10">
        <v>10.6</v>
      </c>
      <c r="BF921" s="10">
        <v>0</v>
      </c>
      <c r="BG921" s="10">
        <v>0</v>
      </c>
      <c r="BH921" s="10">
        <v>0</v>
      </c>
      <c r="BI921" s="10">
        <v>0</v>
      </c>
      <c r="BJ921" s="10">
        <v>10.6</v>
      </c>
      <c r="BK921" s="10">
        <v>0</v>
      </c>
      <c r="BL921" s="10">
        <v>0</v>
      </c>
      <c r="BM921" s="10">
        <v>0</v>
      </c>
      <c r="BN921" s="10">
        <v>0</v>
      </c>
      <c r="BO921" s="10">
        <v>10.6</v>
      </c>
      <c r="BP921" s="10">
        <v>0</v>
      </c>
      <c r="BQ921" s="10">
        <v>997</v>
      </c>
      <c r="BR921" s="10" t="s">
        <v>287</v>
      </c>
      <c r="BS921" s="10">
        <v>0</v>
      </c>
      <c r="BT921" s="10">
        <v>0</v>
      </c>
      <c r="BU921" s="10">
        <v>0</v>
      </c>
      <c r="BV921" s="10">
        <v>10.5</v>
      </c>
      <c r="BW921" s="10">
        <v>0</v>
      </c>
      <c r="BX921" s="10">
        <v>0</v>
      </c>
      <c r="BY921" s="10">
        <v>0</v>
      </c>
      <c r="BZ921" s="10">
        <v>0</v>
      </c>
      <c r="CA921" s="10">
        <v>10.5</v>
      </c>
      <c r="CB921" s="10">
        <v>0</v>
      </c>
      <c r="CC921" s="10">
        <v>0</v>
      </c>
      <c r="CD921" s="10">
        <v>0</v>
      </c>
      <c r="CE921" s="10">
        <v>0</v>
      </c>
      <c r="CF921" s="10">
        <v>10.5</v>
      </c>
      <c r="CG921" s="10">
        <v>0</v>
      </c>
      <c r="CH921" s="10">
        <v>997</v>
      </c>
      <c r="CI921" s="10" t="s">
        <v>287</v>
      </c>
      <c r="CJ921" s="10">
        <v>0</v>
      </c>
      <c r="CK921" s="10">
        <v>0</v>
      </c>
      <c r="CL921" s="10">
        <v>0</v>
      </c>
      <c r="CM921" s="10">
        <v>10.3</v>
      </c>
      <c r="CN921" s="10">
        <v>0</v>
      </c>
      <c r="CO921" s="10">
        <v>0</v>
      </c>
      <c r="CP921" s="10">
        <v>0</v>
      </c>
      <c r="CQ921" s="10">
        <v>0</v>
      </c>
      <c r="CR921" s="10">
        <v>10.3</v>
      </c>
      <c r="CS921" s="10">
        <v>0</v>
      </c>
      <c r="CT921" s="10">
        <v>0</v>
      </c>
      <c r="CU921" s="10">
        <v>0</v>
      </c>
      <c r="CV921" s="10">
        <v>0</v>
      </c>
      <c r="CW921" s="10">
        <v>10.3</v>
      </c>
      <c r="CX921" s="10">
        <v>0</v>
      </c>
      <c r="CY921" s="10">
        <v>1033</v>
      </c>
      <c r="CZ921" s="10" t="s">
        <v>177</v>
      </c>
      <c r="DA921" s="10">
        <v>0.13200000000000001</v>
      </c>
      <c r="DB921" s="10">
        <v>8.5999999999999993E-2</v>
      </c>
      <c r="DC921" s="10">
        <v>2.4802406594357063</v>
      </c>
      <c r="DD921" s="10">
        <v>36.673000000000002</v>
      </c>
      <c r="DE921" s="10">
        <v>0.83786305828095187</v>
      </c>
      <c r="DF921" s="10">
        <v>0.23599999999999999</v>
      </c>
      <c r="DG921" s="10">
        <v>0.114</v>
      </c>
      <c r="DH921" s="10">
        <v>4.1844656914170635</v>
      </c>
      <c r="DI921" s="10">
        <v>36.161999999999999</v>
      </c>
      <c r="DJ921" s="10">
        <v>0.90044858997736243</v>
      </c>
      <c r="DK921" s="10">
        <v>0.218</v>
      </c>
      <c r="DL921" s="10">
        <v>0.109</v>
      </c>
      <c r="DM921" s="10">
        <v>3.9005015636611367</v>
      </c>
      <c r="DN921" s="10">
        <v>36.076999999999998</v>
      </c>
      <c r="DO921" s="10">
        <v>0.89442719099991586</v>
      </c>
    </row>
    <row r="922" spans="1:119" x14ac:dyDescent="0.25">
      <c r="A922" s="10">
        <v>998</v>
      </c>
      <c r="B922" s="10" t="s">
        <v>305</v>
      </c>
      <c r="C922" s="10">
        <v>0</v>
      </c>
      <c r="D922" s="10">
        <v>0</v>
      </c>
      <c r="E922" s="10">
        <v>0</v>
      </c>
      <c r="F922" s="10">
        <v>10.6</v>
      </c>
      <c r="G922" s="10">
        <v>0</v>
      </c>
      <c r="H922" s="10">
        <v>0</v>
      </c>
      <c r="I922" s="10">
        <v>0</v>
      </c>
      <c r="J922" s="10">
        <v>0</v>
      </c>
      <c r="K922" s="10">
        <v>10.6</v>
      </c>
      <c r="L922" s="10">
        <v>0</v>
      </c>
      <c r="M922" s="10">
        <v>0</v>
      </c>
      <c r="N922" s="10">
        <v>0</v>
      </c>
      <c r="O922" s="10">
        <v>0</v>
      </c>
      <c r="P922" s="10">
        <v>10.6</v>
      </c>
      <c r="Q922" s="10">
        <v>0</v>
      </c>
      <c r="R922" s="10">
        <v>998</v>
      </c>
      <c r="S922" s="10" t="s">
        <v>305</v>
      </c>
      <c r="T922" s="10">
        <v>0</v>
      </c>
      <c r="U922" s="10">
        <v>0</v>
      </c>
      <c r="V922" s="10">
        <v>0</v>
      </c>
      <c r="W922" s="10">
        <v>10.6</v>
      </c>
      <c r="Y922" s="10">
        <v>0</v>
      </c>
      <c r="Z922" s="10">
        <v>0</v>
      </c>
      <c r="AA922" s="10">
        <v>0</v>
      </c>
      <c r="AB922" s="10">
        <v>10.6</v>
      </c>
      <c r="AD922" s="10">
        <v>0</v>
      </c>
      <c r="AE922" s="10">
        <v>0</v>
      </c>
      <c r="AF922" s="10">
        <v>0</v>
      </c>
      <c r="AG922" s="10">
        <v>10.6</v>
      </c>
      <c r="AI922" s="10">
        <v>998</v>
      </c>
      <c r="AJ922" s="10" t="s">
        <v>305</v>
      </c>
      <c r="AK922" s="10">
        <v>0</v>
      </c>
      <c r="AL922" s="10">
        <v>0</v>
      </c>
      <c r="AM922" s="10">
        <v>0</v>
      </c>
      <c r="AN922" s="10">
        <v>10.5</v>
      </c>
      <c r="AO922" s="10">
        <v>0</v>
      </c>
      <c r="AP922" s="10">
        <v>0</v>
      </c>
      <c r="AQ922" s="10">
        <v>0</v>
      </c>
      <c r="AR922" s="10">
        <v>0</v>
      </c>
      <c r="AS922" s="10">
        <v>10.5</v>
      </c>
      <c r="AT922" s="10">
        <v>0</v>
      </c>
      <c r="AU922" s="10">
        <v>0</v>
      </c>
      <c r="AV922" s="10">
        <v>0</v>
      </c>
      <c r="AW922" s="10">
        <v>0</v>
      </c>
      <c r="AX922" s="10">
        <v>10.5</v>
      </c>
      <c r="AY922" s="10">
        <v>0</v>
      </c>
      <c r="AZ922" s="10">
        <v>998</v>
      </c>
      <c r="BA922" s="10" t="s">
        <v>305</v>
      </c>
      <c r="BB922" s="10">
        <v>0</v>
      </c>
      <c r="BC922" s="10">
        <v>0</v>
      </c>
      <c r="BD922" s="10">
        <v>0</v>
      </c>
      <c r="BE922" s="10">
        <v>10.6</v>
      </c>
      <c r="BF922" s="10">
        <v>0</v>
      </c>
      <c r="BG922" s="10">
        <v>0</v>
      </c>
      <c r="BH922" s="10">
        <v>0</v>
      </c>
      <c r="BI922" s="10">
        <v>0</v>
      </c>
      <c r="BJ922" s="10">
        <v>10.6</v>
      </c>
      <c r="BK922" s="10">
        <v>0</v>
      </c>
      <c r="BL922" s="10">
        <v>0</v>
      </c>
      <c r="BM922" s="10">
        <v>0</v>
      </c>
      <c r="BN922" s="10">
        <v>0</v>
      </c>
      <c r="BO922" s="10">
        <v>10.6</v>
      </c>
      <c r="BP922" s="10">
        <v>0</v>
      </c>
      <c r="BQ922" s="10">
        <v>998</v>
      </c>
      <c r="BR922" s="10" t="s">
        <v>305</v>
      </c>
      <c r="BS922" s="10">
        <v>0</v>
      </c>
      <c r="BT922" s="10">
        <v>0</v>
      </c>
      <c r="BU922" s="10">
        <v>0</v>
      </c>
      <c r="BV922" s="10">
        <v>10.5</v>
      </c>
      <c r="BW922" s="10">
        <v>0</v>
      </c>
      <c r="BX922" s="10">
        <v>0</v>
      </c>
      <c r="BY922" s="10">
        <v>0</v>
      </c>
      <c r="BZ922" s="10">
        <v>0</v>
      </c>
      <c r="CA922" s="10">
        <v>10.5</v>
      </c>
      <c r="CB922" s="10">
        <v>0</v>
      </c>
      <c r="CC922" s="10">
        <v>0</v>
      </c>
      <c r="CD922" s="10">
        <v>0</v>
      </c>
      <c r="CE922" s="10">
        <v>0</v>
      </c>
      <c r="CF922" s="10">
        <v>10.5</v>
      </c>
      <c r="CG922" s="10">
        <v>0</v>
      </c>
      <c r="CH922" s="10">
        <v>998</v>
      </c>
      <c r="CI922" s="10" t="s">
        <v>305</v>
      </c>
      <c r="CJ922" s="10">
        <v>0</v>
      </c>
      <c r="CK922" s="10">
        <v>0</v>
      </c>
      <c r="CL922" s="10">
        <v>0</v>
      </c>
      <c r="CM922" s="10">
        <v>10.3</v>
      </c>
      <c r="CN922" s="10">
        <v>0</v>
      </c>
      <c r="CO922" s="10">
        <v>0</v>
      </c>
      <c r="CP922" s="10">
        <v>0</v>
      </c>
      <c r="CQ922" s="10">
        <v>0</v>
      </c>
      <c r="CR922" s="10">
        <v>10.3</v>
      </c>
      <c r="CS922" s="10">
        <v>0</v>
      </c>
      <c r="CT922" s="10">
        <v>0</v>
      </c>
      <c r="CU922" s="10">
        <v>0</v>
      </c>
      <c r="CV922" s="10">
        <v>0</v>
      </c>
      <c r="CW922" s="10">
        <v>10.3</v>
      </c>
      <c r="CX922" s="10">
        <v>0</v>
      </c>
      <c r="CY922" s="10">
        <v>1034</v>
      </c>
      <c r="CZ922" s="10" t="s">
        <v>8</v>
      </c>
    </row>
    <row r="923" spans="1:119" x14ac:dyDescent="0.25">
      <c r="A923" s="10">
        <v>999</v>
      </c>
      <c r="B923" s="10" t="s">
        <v>288</v>
      </c>
      <c r="C923" s="10">
        <v>0</v>
      </c>
      <c r="D923" s="10">
        <v>0</v>
      </c>
      <c r="E923" s="10">
        <v>0</v>
      </c>
      <c r="F923" s="10">
        <v>10.6</v>
      </c>
      <c r="G923" s="10">
        <v>0</v>
      </c>
      <c r="H923" s="10">
        <v>0</v>
      </c>
      <c r="I923" s="10">
        <v>0</v>
      </c>
      <c r="J923" s="10">
        <v>0</v>
      </c>
      <c r="K923" s="10">
        <v>10.6</v>
      </c>
      <c r="L923" s="10">
        <v>0</v>
      </c>
      <c r="M923" s="10">
        <v>0</v>
      </c>
      <c r="N923" s="10">
        <v>0</v>
      </c>
      <c r="O923" s="10">
        <v>0</v>
      </c>
      <c r="P923" s="10">
        <v>10.6</v>
      </c>
      <c r="Q923" s="10">
        <v>0</v>
      </c>
      <c r="R923" s="10">
        <v>999</v>
      </c>
      <c r="S923" s="10" t="s">
        <v>288</v>
      </c>
      <c r="T923" s="10">
        <v>0</v>
      </c>
      <c r="U923" s="10">
        <v>0</v>
      </c>
      <c r="V923" s="10">
        <v>0</v>
      </c>
      <c r="W923" s="10">
        <v>10.6</v>
      </c>
      <c r="Y923" s="10">
        <v>0</v>
      </c>
      <c r="Z923" s="10">
        <v>0</v>
      </c>
      <c r="AA923" s="10">
        <v>0</v>
      </c>
      <c r="AB923" s="10">
        <v>10.6</v>
      </c>
      <c r="AD923" s="10">
        <v>0</v>
      </c>
      <c r="AE923" s="10">
        <v>0</v>
      </c>
      <c r="AF923" s="10">
        <v>0</v>
      </c>
      <c r="AG923" s="10">
        <v>10.6</v>
      </c>
      <c r="AI923" s="10">
        <v>999</v>
      </c>
      <c r="AJ923" s="10" t="s">
        <v>288</v>
      </c>
      <c r="AK923" s="10">
        <v>0</v>
      </c>
      <c r="AL923" s="10">
        <v>0</v>
      </c>
      <c r="AM923" s="10">
        <v>0</v>
      </c>
      <c r="AN923" s="10">
        <v>10.5</v>
      </c>
      <c r="AO923" s="10">
        <v>0</v>
      </c>
      <c r="AP923" s="10">
        <v>0</v>
      </c>
      <c r="AQ923" s="10">
        <v>0</v>
      </c>
      <c r="AR923" s="10">
        <v>0</v>
      </c>
      <c r="AS923" s="10">
        <v>10.5</v>
      </c>
      <c r="AT923" s="10">
        <v>0</v>
      </c>
      <c r="AU923" s="10">
        <v>0</v>
      </c>
      <c r="AV923" s="10">
        <v>0</v>
      </c>
      <c r="AW923" s="10">
        <v>0</v>
      </c>
      <c r="AX923" s="10">
        <v>10.5</v>
      </c>
      <c r="AY923" s="10">
        <v>0</v>
      </c>
      <c r="AZ923" s="10">
        <v>999</v>
      </c>
      <c r="BA923" s="10" t="s">
        <v>288</v>
      </c>
      <c r="BB923" s="10">
        <v>0</v>
      </c>
      <c r="BC923" s="10">
        <v>0</v>
      </c>
      <c r="BD923" s="10">
        <v>0</v>
      </c>
      <c r="BE923" s="10">
        <v>10.6</v>
      </c>
      <c r="BF923" s="10">
        <v>0</v>
      </c>
      <c r="BG923" s="10">
        <v>0</v>
      </c>
      <c r="BH923" s="10">
        <v>0</v>
      </c>
      <c r="BI923" s="10">
        <v>0</v>
      </c>
      <c r="BJ923" s="10">
        <v>10.6</v>
      </c>
      <c r="BK923" s="10">
        <v>0</v>
      </c>
      <c r="BL923" s="10">
        <v>0</v>
      </c>
      <c r="BM923" s="10">
        <v>0</v>
      </c>
      <c r="BN923" s="10">
        <v>0</v>
      </c>
      <c r="BO923" s="10">
        <v>10.6</v>
      </c>
      <c r="BP923" s="10">
        <v>0</v>
      </c>
      <c r="BQ923" s="10">
        <v>999</v>
      </c>
      <c r="BR923" s="10" t="s">
        <v>288</v>
      </c>
      <c r="BS923" s="10">
        <v>0</v>
      </c>
      <c r="BT923" s="10">
        <v>0</v>
      </c>
      <c r="BU923" s="10">
        <v>0</v>
      </c>
      <c r="BV923" s="10">
        <v>10.5</v>
      </c>
      <c r="BW923" s="10">
        <v>0</v>
      </c>
      <c r="BX923" s="10">
        <v>0</v>
      </c>
      <c r="BY923" s="10">
        <v>0</v>
      </c>
      <c r="BZ923" s="10">
        <v>0</v>
      </c>
      <c r="CA923" s="10">
        <v>10.5</v>
      </c>
      <c r="CB923" s="10">
        <v>0</v>
      </c>
      <c r="CC923" s="10">
        <v>0</v>
      </c>
      <c r="CD923" s="10">
        <v>0</v>
      </c>
      <c r="CE923" s="10">
        <v>0</v>
      </c>
      <c r="CF923" s="10">
        <v>10.5</v>
      </c>
      <c r="CG923" s="10">
        <v>0</v>
      </c>
      <c r="CH923" s="10">
        <v>999</v>
      </c>
      <c r="CI923" s="10" t="s">
        <v>288</v>
      </c>
      <c r="CJ923" s="10">
        <v>0</v>
      </c>
      <c r="CK923" s="10">
        <v>0</v>
      </c>
      <c r="CL923" s="10">
        <v>0</v>
      </c>
      <c r="CM923" s="10">
        <v>10.3</v>
      </c>
      <c r="CN923" s="10">
        <v>0</v>
      </c>
      <c r="CO923" s="10">
        <v>0</v>
      </c>
      <c r="CP923" s="10">
        <v>0</v>
      </c>
      <c r="CQ923" s="10">
        <v>0</v>
      </c>
      <c r="CR923" s="10">
        <v>10.3</v>
      </c>
      <c r="CS923" s="10">
        <v>0</v>
      </c>
      <c r="CT923" s="10">
        <v>0</v>
      </c>
      <c r="CU923" s="10">
        <v>0</v>
      </c>
      <c r="CV923" s="10">
        <v>0</v>
      </c>
      <c r="CW923" s="10">
        <v>10.3</v>
      </c>
      <c r="CX923" s="10">
        <v>0</v>
      </c>
      <c r="CY923" s="10">
        <v>1035</v>
      </c>
      <c r="CZ923" s="10" t="s">
        <v>9</v>
      </c>
      <c r="DA923" s="10">
        <v>4.806</v>
      </c>
      <c r="DB923" s="10">
        <v>2.0590000000000002</v>
      </c>
      <c r="DC923" s="10">
        <v>82.313162913453667</v>
      </c>
      <c r="DD923" s="10">
        <v>36.673000000000002</v>
      </c>
      <c r="DE923" s="10">
        <v>0.91919448650714386</v>
      </c>
      <c r="DF923" s="10">
        <v>7.08</v>
      </c>
      <c r="DG923" s="10">
        <v>2.887</v>
      </c>
      <c r="DH923" s="10">
        <v>122.07329816458193</v>
      </c>
      <c r="DI923" s="10">
        <v>36.161999999999999</v>
      </c>
      <c r="DJ923" s="10">
        <v>0.92597552985711484</v>
      </c>
      <c r="DK923" s="10">
        <v>7.367</v>
      </c>
      <c r="DL923" s="10">
        <v>2.9950000000000001</v>
      </c>
      <c r="DM923" s="10">
        <v>127.26653080882582</v>
      </c>
      <c r="DN923" s="10">
        <v>36.076999999999998</v>
      </c>
      <c r="DO923" s="10">
        <v>0.92637200110949391</v>
      </c>
    </row>
    <row r="924" spans="1:119" x14ac:dyDescent="0.25">
      <c r="A924" s="10">
        <v>1000</v>
      </c>
      <c r="B924" s="10" t="s">
        <v>290</v>
      </c>
      <c r="C924" s="10">
        <v>0.02</v>
      </c>
      <c r="D924" s="10">
        <v>0.01</v>
      </c>
      <c r="E924" s="10">
        <v>0.97</v>
      </c>
      <c r="F924" s="10">
        <v>10.6</v>
      </c>
      <c r="G924" s="10">
        <v>0.93</v>
      </c>
      <c r="H924" s="10">
        <v>0.02</v>
      </c>
      <c r="I924" s="10">
        <v>0.01</v>
      </c>
      <c r="J924" s="10">
        <v>0.98</v>
      </c>
      <c r="K924" s="10">
        <v>10.6</v>
      </c>
      <c r="L924" s="10">
        <v>0.93</v>
      </c>
      <c r="M924" s="10">
        <v>0.04</v>
      </c>
      <c r="N924" s="10">
        <v>0.01</v>
      </c>
      <c r="O924" s="10">
        <v>2.21</v>
      </c>
      <c r="P924" s="10">
        <v>10.6</v>
      </c>
      <c r="Q924" s="10">
        <v>0.97</v>
      </c>
      <c r="R924" s="10">
        <v>1000</v>
      </c>
      <c r="S924" s="10" t="s">
        <v>290</v>
      </c>
      <c r="T924" s="10">
        <v>1.6899999999999998E-2</v>
      </c>
      <c r="U924" s="10">
        <v>1.2500000000000001E-2</v>
      </c>
      <c r="V924" s="10">
        <v>1.1455</v>
      </c>
      <c r="W924" s="10">
        <v>10.6</v>
      </c>
      <c r="Y924" s="10">
        <v>1.8599999999999998E-2</v>
      </c>
      <c r="Z924" s="10">
        <v>7.9000000000000008E-3</v>
      </c>
      <c r="AA924" s="10">
        <v>1.1037999999999999</v>
      </c>
      <c r="AB924" s="10">
        <v>10.6</v>
      </c>
      <c r="AD924" s="10">
        <v>1.8499999999999999E-2</v>
      </c>
      <c r="AE924" s="10">
        <v>7.6E-3</v>
      </c>
      <c r="AF924" s="10">
        <v>1.0898000000000001</v>
      </c>
      <c r="AG924" s="10">
        <v>10.6</v>
      </c>
      <c r="AI924" s="10">
        <v>1000</v>
      </c>
      <c r="AJ924" s="10" t="s">
        <v>290</v>
      </c>
      <c r="AK924" s="10">
        <v>1.84E-2</v>
      </c>
      <c r="AL924" s="10">
        <v>7.4000000000000003E-3</v>
      </c>
      <c r="AM924" s="10">
        <v>1.0905</v>
      </c>
      <c r="AN924" s="10">
        <v>10.5</v>
      </c>
      <c r="AO924" s="10">
        <v>0.93</v>
      </c>
      <c r="AP924" s="10">
        <v>5.2499999999999998E-2</v>
      </c>
      <c r="AQ924" s="10">
        <v>1.5699999999999999E-2</v>
      </c>
      <c r="AR924" s="10">
        <v>3.0127999999999999</v>
      </c>
      <c r="AS924" s="10">
        <v>10.5</v>
      </c>
      <c r="AT924" s="10">
        <v>0.96</v>
      </c>
      <c r="AU924" s="10">
        <v>5.2400000000000002E-2</v>
      </c>
      <c r="AV924" s="10">
        <v>1.5299999999999999E-2</v>
      </c>
      <c r="AW924" s="10">
        <v>3.0013000000000001</v>
      </c>
      <c r="AX924" s="10">
        <v>10.5</v>
      </c>
      <c r="AY924" s="10">
        <v>0.96</v>
      </c>
      <c r="AZ924" s="10">
        <v>1000</v>
      </c>
      <c r="BA924" s="10" t="s">
        <v>290</v>
      </c>
      <c r="BB924" s="10">
        <v>1.6899999999999998E-2</v>
      </c>
      <c r="BC924" s="10">
        <v>7.7000000000000002E-3</v>
      </c>
      <c r="BD924" s="10">
        <v>1.0085999999999999</v>
      </c>
      <c r="BE924" s="10">
        <v>10.6</v>
      </c>
      <c r="BF924" s="10">
        <v>0.91</v>
      </c>
      <c r="BG924" s="10">
        <v>1.8100000000000002E-2</v>
      </c>
      <c r="BH924" s="10">
        <v>8.3000000000000001E-3</v>
      </c>
      <c r="BI924" s="10">
        <v>1.0860000000000001</v>
      </c>
      <c r="BJ924" s="10">
        <v>10.6</v>
      </c>
      <c r="BK924" s="10">
        <v>0.91</v>
      </c>
      <c r="BL924" s="10">
        <v>1.89E-2</v>
      </c>
      <c r="BM924" s="10">
        <v>8.6E-3</v>
      </c>
      <c r="BN924" s="10">
        <v>1.1326000000000001</v>
      </c>
      <c r="BO924" s="10">
        <v>10.6</v>
      </c>
      <c r="BP924" s="10">
        <v>0.91</v>
      </c>
      <c r="BQ924" s="10">
        <v>1000</v>
      </c>
      <c r="BR924" s="10" t="s">
        <v>290</v>
      </c>
      <c r="BS924" s="10">
        <v>1.7899999999999999E-2</v>
      </c>
      <c r="BT924" s="10">
        <v>8.2000000000000007E-3</v>
      </c>
      <c r="BU924" s="10">
        <v>1.0838000000000001</v>
      </c>
      <c r="BV924" s="10">
        <v>10.5</v>
      </c>
      <c r="BW924" s="10">
        <v>0.91</v>
      </c>
      <c r="BX924" s="10">
        <v>3.3099999999999997E-2</v>
      </c>
      <c r="BY924" s="10">
        <v>1.5100000000000001E-2</v>
      </c>
      <c r="BZ924" s="10">
        <v>2</v>
      </c>
      <c r="CA924" s="10">
        <v>10.5</v>
      </c>
      <c r="CB924" s="10">
        <v>0.91</v>
      </c>
      <c r="CC924" s="10">
        <v>3.7199999999999997E-2</v>
      </c>
      <c r="CD924" s="10">
        <v>1.7000000000000001E-2</v>
      </c>
      <c r="CE924" s="10">
        <v>2.2505000000000002</v>
      </c>
      <c r="CF924" s="10">
        <v>10.5</v>
      </c>
      <c r="CG924" s="10">
        <v>0.91</v>
      </c>
      <c r="CH924" s="10">
        <v>1000</v>
      </c>
      <c r="CI924" s="10" t="s">
        <v>290</v>
      </c>
      <c r="CJ924" s="10">
        <v>1.6799999999999999E-2</v>
      </c>
      <c r="CK924" s="10">
        <v>6.1000000000000004E-3</v>
      </c>
      <c r="CL924" s="10">
        <v>1</v>
      </c>
      <c r="CM924" s="10">
        <v>10.3</v>
      </c>
      <c r="CN924" s="10">
        <v>0.94</v>
      </c>
      <c r="CO924" s="10">
        <v>1.6799999999999999E-2</v>
      </c>
      <c r="CP924" s="10">
        <v>6.1000000000000004E-3</v>
      </c>
      <c r="CQ924" s="10">
        <v>1</v>
      </c>
      <c r="CR924" s="10">
        <v>10.3</v>
      </c>
      <c r="CS924" s="10">
        <v>0.94</v>
      </c>
      <c r="CT924" s="10">
        <v>3.3500000000000002E-2</v>
      </c>
      <c r="CU924" s="10">
        <v>1.2200000000000001E-2</v>
      </c>
      <c r="CV924" s="10">
        <v>2</v>
      </c>
      <c r="CW924" s="10">
        <v>10.3</v>
      </c>
      <c r="CX924" s="10">
        <v>0.94</v>
      </c>
      <c r="CY924" s="10">
        <v>1036</v>
      </c>
      <c r="CZ924" s="10" t="s">
        <v>10</v>
      </c>
    </row>
    <row r="925" spans="1:119" x14ac:dyDescent="0.25">
      <c r="A925" s="10">
        <v>1001</v>
      </c>
      <c r="B925" s="10" t="s">
        <v>306</v>
      </c>
      <c r="C925" s="10">
        <v>0.03</v>
      </c>
      <c r="D925" s="10">
        <v>0.02</v>
      </c>
      <c r="E925" s="10">
        <v>1.94</v>
      </c>
      <c r="F925" s="10">
        <v>10.6</v>
      </c>
      <c r="G925" s="10">
        <v>0.9</v>
      </c>
      <c r="H925" s="10">
        <v>0.03</v>
      </c>
      <c r="I925" s="10">
        <v>0.02</v>
      </c>
      <c r="J925" s="10">
        <v>1.96</v>
      </c>
      <c r="K925" s="10">
        <v>10.6</v>
      </c>
      <c r="L925" s="10">
        <v>0.9</v>
      </c>
      <c r="M925" s="10">
        <v>0.04</v>
      </c>
      <c r="N925" s="10">
        <v>0.01</v>
      </c>
      <c r="O925" s="10">
        <v>2.17</v>
      </c>
      <c r="P925" s="10">
        <v>10.6</v>
      </c>
      <c r="Q925" s="10">
        <v>0.96</v>
      </c>
      <c r="R925" s="10">
        <v>1001</v>
      </c>
      <c r="S925" s="10" t="s">
        <v>306</v>
      </c>
      <c r="T925" s="10">
        <v>1.6400000000000001E-2</v>
      </c>
      <c r="U925" s="10">
        <v>1.2800000000000001E-2</v>
      </c>
      <c r="V925" s="10">
        <v>1.1323000000000001</v>
      </c>
      <c r="W925" s="10">
        <v>10.6</v>
      </c>
      <c r="Y925" s="10">
        <v>1.7999999999999999E-2</v>
      </c>
      <c r="Z925" s="10">
        <v>9.4000000000000004E-3</v>
      </c>
      <c r="AA925" s="10">
        <v>1.1085</v>
      </c>
      <c r="AB925" s="10">
        <v>10.6</v>
      </c>
      <c r="AD925" s="10">
        <v>1.7899999999999999E-2</v>
      </c>
      <c r="AE925" s="10">
        <v>8.9999999999999993E-3</v>
      </c>
      <c r="AF925" s="10">
        <v>1.0919000000000001</v>
      </c>
      <c r="AG925" s="10">
        <v>10.6</v>
      </c>
      <c r="AI925" s="10">
        <v>1001</v>
      </c>
      <c r="AJ925" s="10" t="s">
        <v>306</v>
      </c>
      <c r="AK925" s="10">
        <v>1.78E-2</v>
      </c>
      <c r="AL925" s="10">
        <v>8.6999999999999994E-3</v>
      </c>
      <c r="AM925" s="10">
        <v>1.0893999999999999</v>
      </c>
      <c r="AN925" s="10">
        <v>10.5</v>
      </c>
      <c r="AO925" s="10">
        <v>0.9</v>
      </c>
      <c r="AP925" s="10">
        <v>1.6899999999999998E-2</v>
      </c>
      <c r="AQ925" s="10">
        <v>6.1999999999999998E-3</v>
      </c>
      <c r="AR925" s="10">
        <v>0.98970000000000002</v>
      </c>
      <c r="AS925" s="10">
        <v>10.5</v>
      </c>
      <c r="AT925" s="10">
        <v>0.94</v>
      </c>
      <c r="AU925" s="10">
        <v>1.6899999999999998E-2</v>
      </c>
      <c r="AV925" s="10">
        <v>6.1000000000000004E-3</v>
      </c>
      <c r="AW925" s="10">
        <v>0.98780000000000001</v>
      </c>
      <c r="AX925" s="10">
        <v>10.5</v>
      </c>
      <c r="AY925" s="10">
        <v>0.94</v>
      </c>
      <c r="AZ925" s="10">
        <v>1001</v>
      </c>
      <c r="BA925" s="10" t="s">
        <v>306</v>
      </c>
      <c r="BB925" s="10">
        <v>1.6500000000000001E-2</v>
      </c>
      <c r="BC925" s="10">
        <v>8.3999999999999995E-3</v>
      </c>
      <c r="BD925" s="10">
        <v>1.0085999999999999</v>
      </c>
      <c r="BE925" s="10">
        <v>10.6</v>
      </c>
      <c r="BF925" s="10">
        <v>0.89</v>
      </c>
      <c r="BG925" s="10">
        <v>1.77E-2</v>
      </c>
      <c r="BH925" s="10">
        <v>9.1000000000000004E-3</v>
      </c>
      <c r="BI925" s="10">
        <v>1.0860000000000001</v>
      </c>
      <c r="BJ925" s="10">
        <v>10.6</v>
      </c>
      <c r="BK925" s="10">
        <v>0.89</v>
      </c>
      <c r="BL925" s="10">
        <v>1.8499999999999999E-2</v>
      </c>
      <c r="BM925" s="10">
        <v>9.4999999999999998E-3</v>
      </c>
      <c r="BN925" s="10">
        <v>1.1326000000000001</v>
      </c>
      <c r="BO925" s="10">
        <v>10.6</v>
      </c>
      <c r="BP925" s="10">
        <v>0.89</v>
      </c>
      <c r="BQ925" s="10">
        <v>1001</v>
      </c>
      <c r="BR925" s="10" t="s">
        <v>306</v>
      </c>
      <c r="BS925" s="10">
        <v>1.7500000000000002E-2</v>
      </c>
      <c r="BT925" s="10">
        <v>8.9999999999999993E-3</v>
      </c>
      <c r="BU925" s="10">
        <v>1.0838000000000001</v>
      </c>
      <c r="BV925" s="10">
        <v>10.5</v>
      </c>
      <c r="BW925" s="10">
        <v>0.89</v>
      </c>
      <c r="BX925" s="10">
        <v>1.6199999999999999E-2</v>
      </c>
      <c r="BY925" s="10">
        <v>8.3000000000000001E-3</v>
      </c>
      <c r="BZ925" s="10">
        <v>1</v>
      </c>
      <c r="CA925" s="10">
        <v>10.5</v>
      </c>
      <c r="CB925" s="10">
        <v>0.89</v>
      </c>
      <c r="CC925" s="10">
        <v>1.8200000000000001E-2</v>
      </c>
      <c r="CD925" s="10">
        <v>9.2999999999999992E-3</v>
      </c>
      <c r="CE925" s="10">
        <v>1.1252</v>
      </c>
      <c r="CF925" s="10">
        <v>10.5</v>
      </c>
      <c r="CG925" s="10">
        <v>0.89</v>
      </c>
      <c r="CH925" s="10">
        <v>1001</v>
      </c>
      <c r="CI925" s="10" t="s">
        <v>306</v>
      </c>
      <c r="CJ925" s="10">
        <v>0</v>
      </c>
      <c r="CK925" s="10">
        <v>0</v>
      </c>
      <c r="CL925" s="10">
        <v>0</v>
      </c>
      <c r="CM925" s="10">
        <v>10.3</v>
      </c>
      <c r="CN925" s="10">
        <v>0</v>
      </c>
      <c r="CO925" s="10">
        <v>1.61E-2</v>
      </c>
      <c r="CP925" s="10">
        <v>7.7999999999999996E-3</v>
      </c>
      <c r="CQ925" s="10">
        <v>1</v>
      </c>
      <c r="CR925" s="10">
        <v>10.3</v>
      </c>
      <c r="CS925" s="10">
        <v>0.9</v>
      </c>
      <c r="CT925" s="10">
        <v>1.61E-2</v>
      </c>
      <c r="CU925" s="10">
        <v>7.7999999999999996E-3</v>
      </c>
      <c r="CV925" s="10">
        <v>1</v>
      </c>
      <c r="CW925" s="10">
        <v>10.3</v>
      </c>
      <c r="CX925" s="10">
        <v>0.9</v>
      </c>
      <c r="CY925" s="10">
        <v>1037</v>
      </c>
      <c r="CZ925" s="10" t="s">
        <v>11</v>
      </c>
      <c r="DA925" s="10">
        <v>7.0999999999999994E-2</v>
      </c>
      <c r="DB925" s="10">
        <v>1.6E-2</v>
      </c>
      <c r="DC925" s="10">
        <v>4.0019</v>
      </c>
      <c r="DD925" s="10">
        <v>10.5</v>
      </c>
      <c r="DE925" s="10">
        <v>0.97599999999999998</v>
      </c>
      <c r="DF925" s="10">
        <v>0.122</v>
      </c>
      <c r="DG925" s="10">
        <v>2.5999999999999999E-2</v>
      </c>
      <c r="DH925" s="10">
        <v>6.9920999999999998</v>
      </c>
      <c r="DI925" s="10">
        <v>10.3</v>
      </c>
      <c r="DJ925" s="10">
        <v>0.97799999999999998</v>
      </c>
      <c r="DK925" s="10">
        <v>0.14199999999999999</v>
      </c>
      <c r="DL925" s="10">
        <v>0.03</v>
      </c>
      <c r="DM925" s="10">
        <v>7.9802999999999997</v>
      </c>
      <c r="DN925" s="10">
        <v>10.5</v>
      </c>
      <c r="DO925" s="10">
        <v>0.97799999999999998</v>
      </c>
    </row>
    <row r="926" spans="1:119" x14ac:dyDescent="0.25">
      <c r="A926" s="10">
        <v>1002</v>
      </c>
      <c r="B926" s="10" t="s">
        <v>291</v>
      </c>
      <c r="C926" s="10">
        <v>0</v>
      </c>
      <c r="D926" s="10">
        <v>0</v>
      </c>
      <c r="E926" s="10">
        <v>0</v>
      </c>
      <c r="F926" s="10">
        <v>10.6</v>
      </c>
      <c r="G926" s="10">
        <v>0</v>
      </c>
      <c r="H926" s="10">
        <v>0</v>
      </c>
      <c r="I926" s="10">
        <v>0</v>
      </c>
      <c r="J926" s="10">
        <v>0</v>
      </c>
      <c r="K926" s="10">
        <v>10.6</v>
      </c>
      <c r="L926" s="10">
        <v>0</v>
      </c>
      <c r="M926" s="10">
        <v>0</v>
      </c>
      <c r="N926" s="10">
        <v>0</v>
      </c>
      <c r="O926" s="10">
        <v>0</v>
      </c>
      <c r="P926" s="10">
        <v>10.6</v>
      </c>
      <c r="Q926" s="10">
        <v>0</v>
      </c>
      <c r="R926" s="10">
        <v>1002</v>
      </c>
      <c r="S926" s="10" t="s">
        <v>291</v>
      </c>
      <c r="T926" s="10">
        <v>0</v>
      </c>
      <c r="U926" s="10">
        <v>0</v>
      </c>
      <c r="V926" s="10">
        <v>0</v>
      </c>
      <c r="W926" s="10">
        <v>10.6</v>
      </c>
      <c r="Y926" s="10">
        <v>0</v>
      </c>
      <c r="Z926" s="10">
        <v>0</v>
      </c>
      <c r="AA926" s="10">
        <v>0</v>
      </c>
      <c r="AB926" s="10">
        <v>10.6</v>
      </c>
      <c r="AD926" s="10">
        <v>0</v>
      </c>
      <c r="AE926" s="10">
        <v>0</v>
      </c>
      <c r="AF926" s="10">
        <v>0</v>
      </c>
      <c r="AG926" s="10">
        <v>10.6</v>
      </c>
      <c r="AI926" s="10">
        <v>1002</v>
      </c>
      <c r="AJ926" s="10" t="s">
        <v>291</v>
      </c>
      <c r="AK926" s="10">
        <v>0</v>
      </c>
      <c r="AL926" s="10">
        <v>0</v>
      </c>
      <c r="AM926" s="10">
        <v>0</v>
      </c>
      <c r="AN926" s="10">
        <v>10.5</v>
      </c>
      <c r="AO926" s="10">
        <v>0</v>
      </c>
      <c r="AP926" s="10">
        <v>0</v>
      </c>
      <c r="AQ926" s="10">
        <v>0</v>
      </c>
      <c r="AR926" s="10">
        <v>0</v>
      </c>
      <c r="AS926" s="10">
        <v>10.5</v>
      </c>
      <c r="AT926" s="10">
        <v>0</v>
      </c>
      <c r="AU926" s="10">
        <v>0</v>
      </c>
      <c r="AV926" s="10">
        <v>0</v>
      </c>
      <c r="AW926" s="10">
        <v>0</v>
      </c>
      <c r="AX926" s="10">
        <v>10.5</v>
      </c>
      <c r="AY926" s="10">
        <v>0</v>
      </c>
      <c r="AZ926" s="10">
        <v>1002</v>
      </c>
      <c r="BA926" s="10" t="s">
        <v>291</v>
      </c>
      <c r="BB926" s="10">
        <v>0</v>
      </c>
      <c r="BC926" s="10">
        <v>0</v>
      </c>
      <c r="BD926" s="10">
        <v>0</v>
      </c>
      <c r="BE926" s="10">
        <v>10.6</v>
      </c>
      <c r="BF926" s="10">
        <v>0</v>
      </c>
      <c r="BG926" s="10">
        <v>0</v>
      </c>
      <c r="BH926" s="10">
        <v>0</v>
      </c>
      <c r="BI926" s="10">
        <v>0</v>
      </c>
      <c r="BJ926" s="10">
        <v>10.6</v>
      </c>
      <c r="BK926" s="10">
        <v>0</v>
      </c>
      <c r="BL926" s="10">
        <v>0</v>
      </c>
      <c r="BM926" s="10">
        <v>0</v>
      </c>
      <c r="BN926" s="10">
        <v>0</v>
      </c>
      <c r="BO926" s="10">
        <v>10.6</v>
      </c>
      <c r="BP926" s="10">
        <v>0</v>
      </c>
      <c r="BQ926" s="10">
        <v>1002</v>
      </c>
      <c r="BR926" s="10" t="s">
        <v>291</v>
      </c>
      <c r="BS926" s="10">
        <v>0</v>
      </c>
      <c r="BT926" s="10">
        <v>0</v>
      </c>
      <c r="BU926" s="10">
        <v>0</v>
      </c>
      <c r="BV926" s="10">
        <v>10.5</v>
      </c>
      <c r="BW926" s="10">
        <v>0</v>
      </c>
      <c r="BX926" s="10">
        <v>0</v>
      </c>
      <c r="BY926" s="10">
        <v>0</v>
      </c>
      <c r="BZ926" s="10">
        <v>0</v>
      </c>
      <c r="CA926" s="10">
        <v>10.5</v>
      </c>
      <c r="CB926" s="10">
        <v>0</v>
      </c>
      <c r="CC926" s="10">
        <v>0</v>
      </c>
      <c r="CD926" s="10">
        <v>0</v>
      </c>
      <c r="CE926" s="10">
        <v>0</v>
      </c>
      <c r="CF926" s="10">
        <v>10.5</v>
      </c>
      <c r="CG926" s="10">
        <v>0</v>
      </c>
      <c r="CH926" s="10">
        <v>1002</v>
      </c>
      <c r="CI926" s="10" t="s">
        <v>291</v>
      </c>
      <c r="CJ926" s="10">
        <v>0</v>
      </c>
      <c r="CK926" s="10">
        <v>0</v>
      </c>
      <c r="CL926" s="10">
        <v>0</v>
      </c>
      <c r="CM926" s="10">
        <v>10.3</v>
      </c>
      <c r="CN926" s="10">
        <v>0</v>
      </c>
      <c r="CO926" s="10">
        <v>0</v>
      </c>
      <c r="CP926" s="10">
        <v>0</v>
      </c>
      <c r="CQ926" s="10">
        <v>0</v>
      </c>
      <c r="CR926" s="10">
        <v>10.3</v>
      </c>
      <c r="CS926" s="10">
        <v>0</v>
      </c>
      <c r="CT926" s="10">
        <v>0</v>
      </c>
      <c r="CU926" s="10">
        <v>0</v>
      </c>
      <c r="CV926" s="10">
        <v>0</v>
      </c>
      <c r="CW926" s="10">
        <v>10.3</v>
      </c>
      <c r="CX926" s="10">
        <v>0</v>
      </c>
      <c r="CY926" s="10">
        <v>1038</v>
      </c>
      <c r="CZ926" s="10" t="s">
        <v>304</v>
      </c>
      <c r="DA926" s="10">
        <v>1.7500000000000002E-2</v>
      </c>
      <c r="DB926" s="10">
        <v>5.1000000000000004E-3</v>
      </c>
      <c r="DC926" s="10">
        <v>1</v>
      </c>
      <c r="DD926" s="10">
        <v>10.5</v>
      </c>
      <c r="DE926" s="10">
        <v>0.96</v>
      </c>
      <c r="DF926" s="10">
        <v>1.7100000000000001E-2</v>
      </c>
      <c r="DG926" s="10">
        <v>5.0000000000000001E-3</v>
      </c>
      <c r="DH926" s="10">
        <v>1</v>
      </c>
      <c r="DI926" s="10">
        <v>10.3</v>
      </c>
      <c r="DJ926" s="10">
        <v>0.96</v>
      </c>
      <c r="DK926" s="10">
        <v>1.7500000000000002E-2</v>
      </c>
      <c r="DL926" s="10">
        <v>5.1000000000000004E-3</v>
      </c>
      <c r="DM926" s="10">
        <v>1</v>
      </c>
      <c r="DN926" s="10">
        <v>10.5</v>
      </c>
      <c r="DO926" s="10">
        <v>0.96</v>
      </c>
    </row>
    <row r="927" spans="1:119" x14ac:dyDescent="0.25">
      <c r="A927" s="10">
        <v>1003</v>
      </c>
      <c r="B927" s="10" t="s">
        <v>170</v>
      </c>
      <c r="R927" s="10">
        <v>1003</v>
      </c>
      <c r="S927" s="10" t="s">
        <v>170</v>
      </c>
      <c r="AI927" s="10">
        <v>1003</v>
      </c>
      <c r="AJ927" s="10" t="s">
        <v>170</v>
      </c>
      <c r="AZ927" s="10">
        <v>1003</v>
      </c>
      <c r="BA927" s="10" t="s">
        <v>170</v>
      </c>
      <c r="BQ927" s="10">
        <v>1003</v>
      </c>
      <c r="BR927" s="10" t="s">
        <v>170</v>
      </c>
      <c r="CH927" s="10">
        <v>1003</v>
      </c>
      <c r="CI927" s="10" t="s">
        <v>170</v>
      </c>
      <c r="CY927" s="10">
        <v>1039</v>
      </c>
      <c r="CZ927" s="10" t="s">
        <v>305</v>
      </c>
      <c r="DA927" s="10">
        <v>1.78E-2</v>
      </c>
      <c r="DB927" s="10">
        <v>3.5999999999999999E-3</v>
      </c>
      <c r="DC927" s="10">
        <v>1</v>
      </c>
      <c r="DD927" s="10">
        <v>10.5</v>
      </c>
      <c r="DE927" s="10">
        <v>0.98</v>
      </c>
      <c r="DF927" s="10">
        <v>3.5000000000000003E-2</v>
      </c>
      <c r="DG927" s="10">
        <v>7.1000000000000004E-3</v>
      </c>
      <c r="DH927" s="10">
        <v>2</v>
      </c>
      <c r="DI927" s="10">
        <v>10.3</v>
      </c>
      <c r="DJ927" s="10">
        <v>0.98</v>
      </c>
      <c r="DK927" s="10">
        <v>3.56E-2</v>
      </c>
      <c r="DL927" s="10">
        <v>7.1999999999999998E-3</v>
      </c>
      <c r="DM927" s="10">
        <v>2</v>
      </c>
      <c r="DN927" s="10">
        <v>10.5</v>
      </c>
      <c r="DO927" s="10">
        <v>0.98</v>
      </c>
    </row>
    <row r="928" spans="1:119" x14ac:dyDescent="0.25">
      <c r="A928" s="10">
        <v>1004</v>
      </c>
      <c r="B928" s="10" t="s">
        <v>155</v>
      </c>
      <c r="C928" s="10">
        <v>-0.86</v>
      </c>
      <c r="D928" s="10">
        <v>-0.48</v>
      </c>
      <c r="E928" s="10">
        <v>15.3</v>
      </c>
      <c r="F928" s="10">
        <v>37.200000000000003</v>
      </c>
      <c r="G928" s="10">
        <v>0.875</v>
      </c>
      <c r="H928" s="10">
        <v>-0.93</v>
      </c>
      <c r="I928" s="10">
        <v>-0.51</v>
      </c>
      <c r="J928" s="10">
        <v>16.72</v>
      </c>
      <c r="K928" s="10">
        <v>36.619999999999997</v>
      </c>
      <c r="L928" s="10">
        <v>0.878</v>
      </c>
      <c r="M928" s="10">
        <v>-1.0900000000000001</v>
      </c>
      <c r="N928" s="10">
        <v>-0.59</v>
      </c>
      <c r="O928" s="10">
        <v>19.77</v>
      </c>
      <c r="P928" s="10">
        <v>36.17</v>
      </c>
      <c r="Q928" s="10">
        <v>0.88</v>
      </c>
      <c r="R928" s="10">
        <v>1004</v>
      </c>
      <c r="S928" s="10" t="s">
        <v>155</v>
      </c>
      <c r="T928" s="10">
        <v>0.17</v>
      </c>
      <c r="U928" s="10">
        <v>0.04</v>
      </c>
      <c r="V928" s="10">
        <v>2.8275347657981253</v>
      </c>
      <c r="W928" s="10">
        <v>35.659999999999997</v>
      </c>
      <c r="Y928" s="10">
        <v>0.51</v>
      </c>
      <c r="Z928" s="10">
        <v>0.21</v>
      </c>
      <c r="AA928" s="10">
        <v>9.0721842325302884</v>
      </c>
      <c r="AB928" s="10">
        <v>35.1</v>
      </c>
      <c r="AD928" s="10">
        <v>0.46</v>
      </c>
      <c r="AE928" s="10">
        <v>0.05</v>
      </c>
      <c r="AF928" s="10">
        <v>7.6458329594692387</v>
      </c>
      <c r="AG928" s="10">
        <v>34.94</v>
      </c>
      <c r="AI928" s="10">
        <v>1004</v>
      </c>
      <c r="AJ928" s="10" t="s">
        <v>155</v>
      </c>
      <c r="AK928" s="10">
        <v>-1.2472262835450425</v>
      </c>
      <c r="AL928" s="10">
        <v>-0.39019575795103456</v>
      </c>
      <c r="AM928" s="10">
        <v>-20.96927339184677</v>
      </c>
      <c r="AN928" s="10">
        <v>35.98138017010681</v>
      </c>
      <c r="AO928" s="10">
        <v>0.95438460932309066</v>
      </c>
      <c r="AP928" s="10">
        <v>-1.3127478321021115</v>
      </c>
      <c r="AQ928" s="10">
        <v>-0.41575004625839151</v>
      </c>
      <c r="AR928" s="10">
        <v>-22.494363851105721</v>
      </c>
      <c r="AS928" s="10">
        <v>35.342931706413687</v>
      </c>
      <c r="AT928" s="10">
        <v>0.9533324921652625</v>
      </c>
      <c r="AU928" s="10">
        <v>-1.6582614991339302</v>
      </c>
      <c r="AV928" s="10">
        <v>-0.41829153899862692</v>
      </c>
      <c r="AW928" s="10">
        <v>-27.987221575143941</v>
      </c>
      <c r="AX928" s="10">
        <v>35.279920687331575</v>
      </c>
      <c r="AY928" s="10">
        <v>0.96962767809274308</v>
      </c>
      <c r="AZ928" s="10">
        <v>1004</v>
      </c>
      <c r="BA928" s="10" t="s">
        <v>155</v>
      </c>
      <c r="BB928" s="10">
        <v>-0.16396561926781628</v>
      </c>
      <c r="BC928" s="10">
        <v>-0.10005328615100101</v>
      </c>
      <c r="BD928" s="10">
        <v>-3.0729333301394783</v>
      </c>
      <c r="BE928" s="10">
        <v>36.088784443415697</v>
      </c>
      <c r="BF928" s="10">
        <v>0.85362430875714368</v>
      </c>
      <c r="BG928" s="10">
        <v>-0.35330388044174049</v>
      </c>
      <c r="BH928" s="10">
        <v>-0.17845218865738083</v>
      </c>
      <c r="BI928" s="10">
        <v>-6.473386687051855</v>
      </c>
      <c r="BJ928" s="10">
        <v>35.301983074058427</v>
      </c>
      <c r="BK928" s="10">
        <v>0.89260050328399243</v>
      </c>
      <c r="BL928" s="10">
        <v>-0.41867414976924011</v>
      </c>
      <c r="BM928" s="10">
        <v>-0.21615854399965703</v>
      </c>
      <c r="BN928" s="10">
        <v>-7.7030458686101628</v>
      </c>
      <c r="BO928" s="10">
        <v>35.315524514278167</v>
      </c>
      <c r="BP928" s="10">
        <v>0.88856126037520489</v>
      </c>
      <c r="BQ928" s="10">
        <v>1004</v>
      </c>
      <c r="BR928" s="10" t="s">
        <v>155</v>
      </c>
      <c r="BS928" s="10">
        <v>-1.0680000000000001</v>
      </c>
      <c r="BT928" s="10">
        <v>-0.47699999999999998</v>
      </c>
      <c r="BU928" s="10">
        <v>-18.609371485313158</v>
      </c>
      <c r="BV928" s="10">
        <v>36.289000000000001</v>
      </c>
      <c r="BW928" s="10">
        <v>0.91306967496601676</v>
      </c>
      <c r="BX928" s="10">
        <v>-0.86899999999999999</v>
      </c>
      <c r="BY928" s="10">
        <v>-0.38700000000000001</v>
      </c>
      <c r="BZ928" s="10">
        <v>-15.433616027815958</v>
      </c>
      <c r="CA928" s="10">
        <v>35.585999999999999</v>
      </c>
      <c r="CB928" s="10">
        <v>0.91350784938966645</v>
      </c>
      <c r="CC928" s="10">
        <v>-1.0189999999999999</v>
      </c>
      <c r="CD928" s="10">
        <v>-0.45</v>
      </c>
      <c r="CE928" s="10">
        <v>-18.029076470423064</v>
      </c>
      <c r="CF928" s="10">
        <v>35.671999999999997</v>
      </c>
      <c r="CG928" s="10">
        <v>0.91477148093492766</v>
      </c>
      <c r="CH928" s="10">
        <v>1004</v>
      </c>
      <c r="CI928" s="10" t="s">
        <v>155</v>
      </c>
      <c r="CJ928" s="10">
        <v>-0.17599999999999999</v>
      </c>
      <c r="CK928" s="10">
        <v>-0.105</v>
      </c>
      <c r="CL928" s="10">
        <v>-3.1835500375072647</v>
      </c>
      <c r="CM928" s="10">
        <v>37.167000000000002</v>
      </c>
      <c r="CN928" s="10">
        <v>0.85878184066222196</v>
      </c>
      <c r="CO928" s="10">
        <v>-0.27500000000000002</v>
      </c>
      <c r="CP928" s="10">
        <v>-0.15</v>
      </c>
      <c r="CQ928" s="10">
        <v>-4.9727639872351697</v>
      </c>
      <c r="CR928" s="10">
        <v>36.369</v>
      </c>
      <c r="CS928" s="10">
        <v>0.87789557291438436</v>
      </c>
      <c r="CT928" s="10">
        <v>-0.36099999999999999</v>
      </c>
      <c r="CU928" s="10">
        <v>-0.18099999999999999</v>
      </c>
      <c r="CV928" s="10">
        <v>-6.3479468651178292</v>
      </c>
      <c r="CW928" s="10">
        <v>36.728999999999999</v>
      </c>
      <c r="CX928" s="10">
        <v>0.8939313896998391</v>
      </c>
      <c r="CY928" s="10">
        <v>1040</v>
      </c>
      <c r="CZ928" s="10" t="s">
        <v>315</v>
      </c>
      <c r="DA928" s="10">
        <v>0</v>
      </c>
      <c r="DB928" s="10">
        <v>0</v>
      </c>
      <c r="DC928" s="10">
        <v>0</v>
      </c>
      <c r="DD928" s="10">
        <v>10.5</v>
      </c>
      <c r="DE928" s="10">
        <v>0</v>
      </c>
      <c r="DF928" s="10">
        <v>0</v>
      </c>
      <c r="DG928" s="10">
        <v>0</v>
      </c>
      <c r="DH928" s="10">
        <v>0</v>
      </c>
      <c r="DI928" s="10">
        <v>10.3</v>
      </c>
      <c r="DJ928" s="10">
        <v>0</v>
      </c>
      <c r="DK928" s="10">
        <v>0</v>
      </c>
      <c r="DL928" s="10">
        <v>0</v>
      </c>
      <c r="DM928" s="10">
        <v>0</v>
      </c>
      <c r="DN928" s="10">
        <v>10.5</v>
      </c>
      <c r="DO928" s="10">
        <v>0</v>
      </c>
    </row>
    <row r="929" spans="1:119" x14ac:dyDescent="0.25">
      <c r="A929" s="10">
        <v>1005</v>
      </c>
      <c r="B929" s="10" t="s">
        <v>8</v>
      </c>
      <c r="C929" s="10">
        <v>0.86</v>
      </c>
      <c r="D929" s="10">
        <v>0.48</v>
      </c>
      <c r="E929" s="10">
        <v>15.3</v>
      </c>
      <c r="F929" s="10">
        <v>37.200000000000003</v>
      </c>
      <c r="G929" s="10">
        <v>0.875</v>
      </c>
      <c r="H929" s="10">
        <v>0.93</v>
      </c>
      <c r="I929" s="10">
        <v>0.51</v>
      </c>
      <c r="J929" s="10">
        <v>16.72</v>
      </c>
      <c r="K929" s="10">
        <v>36.619999999999997</v>
      </c>
      <c r="L929" s="10">
        <v>0.878</v>
      </c>
      <c r="M929" s="10">
        <v>1.0900000000000001</v>
      </c>
      <c r="N929" s="10">
        <v>0.59</v>
      </c>
      <c r="O929" s="10">
        <v>19.77</v>
      </c>
      <c r="P929" s="10">
        <v>36.17</v>
      </c>
      <c r="Q929" s="10">
        <v>0.88</v>
      </c>
      <c r="R929" s="10">
        <v>1005</v>
      </c>
      <c r="S929" s="10" t="s">
        <v>8</v>
      </c>
      <c r="T929" s="10">
        <v>0.17</v>
      </c>
      <c r="U929" s="10">
        <v>0.04</v>
      </c>
      <c r="V929" s="10">
        <v>2.8275347657981253</v>
      </c>
      <c r="W929" s="10">
        <v>35.659999999999997</v>
      </c>
      <c r="Y929" s="10">
        <v>0.51</v>
      </c>
      <c r="Z929" s="10">
        <v>0.21</v>
      </c>
      <c r="AA929" s="10">
        <v>9.0721842325302884</v>
      </c>
      <c r="AB929" s="10">
        <v>35.1</v>
      </c>
      <c r="AD929" s="10">
        <v>0.46</v>
      </c>
      <c r="AE929" s="10">
        <v>0.05</v>
      </c>
      <c r="AF929" s="10">
        <v>7.6458329594692387</v>
      </c>
      <c r="AG929" s="10">
        <v>34.94</v>
      </c>
      <c r="AI929" s="10">
        <v>1005</v>
      </c>
      <c r="AJ929" s="10" t="s">
        <v>8</v>
      </c>
      <c r="AK929" s="10">
        <v>1.2472262835450376</v>
      </c>
      <c r="AL929" s="10">
        <v>0.39019575795102895</v>
      </c>
      <c r="AM929" s="10">
        <v>20.96927339184667</v>
      </c>
      <c r="AN929" s="10">
        <v>35.98138017010681</v>
      </c>
      <c r="AO929" s="10">
        <v>0.95438460932309144</v>
      </c>
      <c r="AP929" s="10">
        <v>1.3127478321021138</v>
      </c>
      <c r="AQ929" s="10">
        <v>0.41575004625840328</v>
      </c>
      <c r="AR929" s="10">
        <v>22.49436385110582</v>
      </c>
      <c r="AS929" s="10">
        <v>35.342931706413687</v>
      </c>
      <c r="AT929" s="10">
        <v>0.95333249216526006</v>
      </c>
      <c r="AU929" s="10">
        <v>1.6582614991339339</v>
      </c>
      <c r="AV929" s="10">
        <v>0.41829153899862953</v>
      </c>
      <c r="AW929" s="10">
        <v>27.987221575144012</v>
      </c>
      <c r="AX929" s="10">
        <v>35.279920687331575</v>
      </c>
      <c r="AY929" s="10">
        <v>0.96962767809274297</v>
      </c>
      <c r="AZ929" s="10">
        <v>1005</v>
      </c>
      <c r="BA929" s="10" t="s">
        <v>8</v>
      </c>
      <c r="BB929" s="10">
        <v>0.1639656192678243</v>
      </c>
      <c r="BC929" s="10">
        <v>0.10005328615100433</v>
      </c>
      <c r="BD929" s="10">
        <v>3.072933330139616</v>
      </c>
      <c r="BE929" s="10">
        <v>36.088784443415697</v>
      </c>
      <c r="BF929" s="10">
        <v>0.85362430875714723</v>
      </c>
      <c r="BG929" s="10">
        <v>0.35330388044175043</v>
      </c>
      <c r="BH929" s="10">
        <v>0.17845218865741477</v>
      </c>
      <c r="BI929" s="10">
        <v>6.4733866870522512</v>
      </c>
      <c r="BJ929" s="10">
        <v>35.301983074058427</v>
      </c>
      <c r="BK929" s="10">
        <v>0.89260050328396301</v>
      </c>
      <c r="BL929" s="10">
        <v>0.41867414976925194</v>
      </c>
      <c r="BM929" s="10">
        <v>0.21615854399964918</v>
      </c>
      <c r="BN929" s="10">
        <v>7.7030458686102765</v>
      </c>
      <c r="BO929" s="10">
        <v>35.315524514278167</v>
      </c>
      <c r="BP929" s="10">
        <v>0.88856126037521688</v>
      </c>
      <c r="BQ929" s="10">
        <v>1005</v>
      </c>
      <c r="BR929" s="10" t="s">
        <v>8</v>
      </c>
      <c r="BS929" s="10">
        <v>1.0680000000000001</v>
      </c>
      <c r="BT929" s="10">
        <v>0.47699999999999998</v>
      </c>
      <c r="BU929" s="10">
        <v>18.609371485313158</v>
      </c>
      <c r="BV929" s="10">
        <v>36.289000000000001</v>
      </c>
      <c r="BW929" s="10">
        <v>0.91306967496601676</v>
      </c>
      <c r="BX929" s="10">
        <v>0.86899999999999999</v>
      </c>
      <c r="BY929" s="10">
        <v>0.38700000000000001</v>
      </c>
      <c r="BZ929" s="10">
        <v>15.433616027815958</v>
      </c>
      <c r="CA929" s="10">
        <v>35.585999999999999</v>
      </c>
      <c r="CB929" s="10">
        <v>0.91350784938966645</v>
      </c>
      <c r="CC929" s="10">
        <v>1.0189999999999999</v>
      </c>
      <c r="CD929" s="10">
        <v>0.45</v>
      </c>
      <c r="CE929" s="10">
        <v>18.029076470423064</v>
      </c>
      <c r="CF929" s="10">
        <v>35.671999999999997</v>
      </c>
      <c r="CG929" s="10">
        <v>0.91477148093492766</v>
      </c>
      <c r="CH929" s="10">
        <v>1005</v>
      </c>
      <c r="CI929" s="10" t="s">
        <v>8</v>
      </c>
      <c r="CJ929" s="10">
        <v>0.17599999999999999</v>
      </c>
      <c r="CK929" s="10">
        <v>0.105</v>
      </c>
      <c r="CL929" s="10">
        <v>3.1835500375072647</v>
      </c>
      <c r="CM929" s="10">
        <v>37.167000000000002</v>
      </c>
      <c r="CN929" s="10">
        <v>0.85878184066222196</v>
      </c>
      <c r="CO929" s="10">
        <v>0.27500000000000002</v>
      </c>
      <c r="CP929" s="10">
        <v>0.15</v>
      </c>
      <c r="CQ929" s="10">
        <v>4.9727639872351697</v>
      </c>
      <c r="CR929" s="10">
        <v>36.369</v>
      </c>
      <c r="CS929" s="10">
        <v>0.87789557291438436</v>
      </c>
      <c r="CT929" s="10">
        <v>0.36099999999999999</v>
      </c>
      <c r="CU929" s="10">
        <v>0.18099999999999999</v>
      </c>
      <c r="CV929" s="10">
        <v>6.3479468651178292</v>
      </c>
      <c r="CW929" s="10">
        <v>36.728999999999999</v>
      </c>
      <c r="CX929" s="10">
        <v>0.8939313896998391</v>
      </c>
      <c r="CY929" s="10">
        <v>1041</v>
      </c>
      <c r="CZ929" s="10" t="s">
        <v>290</v>
      </c>
      <c r="DA929" s="10">
        <v>1.78E-2</v>
      </c>
      <c r="DB929" s="10">
        <v>3.5999999999999999E-3</v>
      </c>
      <c r="DC929" s="10">
        <v>1</v>
      </c>
      <c r="DD929" s="10">
        <v>10.5</v>
      </c>
      <c r="DE929" s="10">
        <v>0.98</v>
      </c>
      <c r="DF929" s="10">
        <v>3.5000000000000003E-2</v>
      </c>
      <c r="DG929" s="10">
        <v>7.1000000000000004E-3</v>
      </c>
      <c r="DH929" s="10">
        <v>2</v>
      </c>
      <c r="DI929" s="10">
        <v>10.3</v>
      </c>
      <c r="DJ929" s="10">
        <v>0.98</v>
      </c>
      <c r="DK929" s="10">
        <v>5.3499999999999999E-2</v>
      </c>
      <c r="DL929" s="10">
        <v>1.09E-2</v>
      </c>
      <c r="DM929" s="10">
        <v>3</v>
      </c>
      <c r="DN929" s="10">
        <v>10.5</v>
      </c>
      <c r="DO929" s="10">
        <v>0.98</v>
      </c>
    </row>
    <row r="930" spans="1:119" x14ac:dyDescent="0.25">
      <c r="A930" s="10">
        <v>1006</v>
      </c>
      <c r="B930" s="10" t="s">
        <v>9</v>
      </c>
      <c r="R930" s="10">
        <v>1006</v>
      </c>
      <c r="S930" s="10" t="s">
        <v>9</v>
      </c>
      <c r="AI930" s="10">
        <v>1006</v>
      </c>
      <c r="AJ930" s="10" t="s">
        <v>9</v>
      </c>
      <c r="AZ930" s="10">
        <v>1006</v>
      </c>
      <c r="BA930" s="10" t="s">
        <v>9</v>
      </c>
      <c r="BQ930" s="10">
        <v>1006</v>
      </c>
      <c r="BR930" s="10" t="s">
        <v>9</v>
      </c>
      <c r="CH930" s="10">
        <v>1006</v>
      </c>
      <c r="CI930" s="10" t="s">
        <v>9</v>
      </c>
      <c r="CY930" s="10">
        <v>1042</v>
      </c>
      <c r="CZ930" s="10" t="s">
        <v>291</v>
      </c>
      <c r="DA930" s="10">
        <v>1.78E-2</v>
      </c>
      <c r="DB930" s="10">
        <v>3.5999999999999999E-3</v>
      </c>
      <c r="DC930" s="10">
        <v>1</v>
      </c>
      <c r="DD930" s="10">
        <v>10.5</v>
      </c>
      <c r="DE930" s="10">
        <v>0.98</v>
      </c>
      <c r="DF930" s="10">
        <v>3.5000000000000003E-2</v>
      </c>
      <c r="DG930" s="10">
        <v>7.1000000000000004E-3</v>
      </c>
      <c r="DH930" s="10">
        <v>2</v>
      </c>
      <c r="DI930" s="10">
        <v>10.3</v>
      </c>
      <c r="DJ930" s="10">
        <v>0.98</v>
      </c>
      <c r="DK930" s="10">
        <v>3.56E-2</v>
      </c>
      <c r="DL930" s="10">
        <v>7.1999999999999998E-3</v>
      </c>
      <c r="DM930" s="10">
        <v>2</v>
      </c>
      <c r="DN930" s="10">
        <v>10.5</v>
      </c>
      <c r="DO930" s="10">
        <v>0.98</v>
      </c>
    </row>
    <row r="931" spans="1:119" x14ac:dyDescent="0.25">
      <c r="A931" s="10">
        <v>1007</v>
      </c>
      <c r="B931" s="10" t="s">
        <v>10</v>
      </c>
      <c r="C931" s="10">
        <v>0.86</v>
      </c>
      <c r="D931" s="10">
        <v>0.42</v>
      </c>
      <c r="E931" s="10">
        <v>51.41</v>
      </c>
      <c r="F931" s="10">
        <v>10.7</v>
      </c>
      <c r="G931" s="10">
        <v>0.9</v>
      </c>
      <c r="H931" s="10">
        <v>0.92</v>
      </c>
      <c r="I931" s="10">
        <v>0.44</v>
      </c>
      <c r="J931" s="10">
        <v>56.05</v>
      </c>
      <c r="K931" s="10">
        <v>10.5</v>
      </c>
      <c r="L931" s="10">
        <v>0.9</v>
      </c>
      <c r="M931" s="10">
        <v>1.08</v>
      </c>
      <c r="N931" s="10">
        <v>0.52</v>
      </c>
      <c r="O931" s="10">
        <v>66</v>
      </c>
      <c r="P931" s="10">
        <v>10.5</v>
      </c>
      <c r="Q931" s="10">
        <v>0.9</v>
      </c>
      <c r="R931" s="10">
        <v>1007</v>
      </c>
      <c r="S931" s="10" t="s">
        <v>10</v>
      </c>
      <c r="T931" s="10">
        <v>5.2325254896655772E-2</v>
      </c>
      <c r="U931" s="10">
        <v>1.7198479583963231E-2</v>
      </c>
      <c r="V931" s="10">
        <v>3</v>
      </c>
      <c r="W931" s="10">
        <v>10.6</v>
      </c>
      <c r="Y931" s="10">
        <v>0.27362245837650095</v>
      </c>
      <c r="Z931" s="10">
        <v>9.0515587114178134E-2</v>
      </c>
      <c r="AA931" s="10">
        <v>16</v>
      </c>
      <c r="AB931" s="10">
        <v>10.4</v>
      </c>
      <c r="AD931" s="10">
        <v>0.12957905104124662</v>
      </c>
      <c r="AE931" s="10">
        <v>4.248785781176611E-2</v>
      </c>
      <c r="AF931" s="10">
        <v>7.4980000000000002</v>
      </c>
      <c r="AG931" s="10">
        <v>10.5</v>
      </c>
      <c r="AI931" s="10">
        <v>1007</v>
      </c>
      <c r="AJ931" s="10" t="s">
        <v>10</v>
      </c>
      <c r="AK931" s="10">
        <v>1.2366242046298628</v>
      </c>
      <c r="AL931" s="10">
        <v>0.32383868574123165</v>
      </c>
      <c r="AM931" s="10">
        <v>68.975999999999999</v>
      </c>
      <c r="AN931" s="10">
        <v>10.7</v>
      </c>
      <c r="AO931" s="10">
        <v>0.96699999999999997</v>
      </c>
      <c r="AP931" s="10">
        <v>1.3018365131462535</v>
      </c>
      <c r="AQ931" s="10">
        <v>0.34600127394865576</v>
      </c>
      <c r="AR931" s="10">
        <v>73.369</v>
      </c>
      <c r="AS931" s="10">
        <v>10.6</v>
      </c>
      <c r="AT931" s="10">
        <v>0.96599999999999997</v>
      </c>
      <c r="AU931" s="10">
        <v>1.6450392193112904</v>
      </c>
      <c r="AV931" s="10">
        <v>0.32906765280796357</v>
      </c>
      <c r="AW931" s="10">
        <v>92.245999999999995</v>
      </c>
      <c r="AX931" s="10">
        <v>10.5</v>
      </c>
      <c r="AY931" s="10">
        <v>0.98099999999999998</v>
      </c>
      <c r="AZ931" s="10">
        <v>1007</v>
      </c>
      <c r="BA931" s="10" t="s">
        <v>10</v>
      </c>
      <c r="BB931" s="10">
        <v>0.15688350668648277</v>
      </c>
      <c r="BC931" s="10">
        <v>6.3376782078415766E-2</v>
      </c>
      <c r="BD931" s="10">
        <v>9.3036999999999992</v>
      </c>
      <c r="BE931" s="10">
        <v>10.5</v>
      </c>
      <c r="BF931" s="10">
        <v>0.92700000000000005</v>
      </c>
      <c r="BG931" s="10">
        <v>0.34626805621294698</v>
      </c>
      <c r="BH931" s="10">
        <v>0.14118226387336807</v>
      </c>
      <c r="BI931" s="10">
        <v>20.7593</v>
      </c>
      <c r="BJ931" s="10">
        <v>10.4</v>
      </c>
      <c r="BK931" s="10">
        <v>0.92600000000000005</v>
      </c>
      <c r="BL931" s="10">
        <v>0.41149358365946087</v>
      </c>
      <c r="BM931" s="10">
        <v>0.17769042829860543</v>
      </c>
      <c r="BN931" s="10">
        <v>24.8827</v>
      </c>
      <c r="BO931" s="10">
        <v>10.4</v>
      </c>
      <c r="BP931" s="10">
        <v>0.91800000000000004</v>
      </c>
      <c r="BQ931" s="10">
        <v>1007</v>
      </c>
      <c r="BR931" s="10" t="s">
        <v>10</v>
      </c>
      <c r="BS931" s="10">
        <v>1.0580000000000001</v>
      </c>
      <c r="BT931" s="10">
        <v>0.41599999999999998</v>
      </c>
      <c r="BU931" s="10">
        <v>60.773899999999998</v>
      </c>
      <c r="BV931" s="10">
        <v>10.8</v>
      </c>
      <c r="BW931" s="10">
        <v>0.93100000000000005</v>
      </c>
      <c r="BX931" s="10">
        <v>0.86</v>
      </c>
      <c r="BY931" s="10">
        <v>0.33600000000000002</v>
      </c>
      <c r="BZ931" s="10">
        <v>49.819800000000001</v>
      </c>
      <c r="CA931" s="10">
        <v>10.7</v>
      </c>
      <c r="CB931" s="10">
        <v>0.93100000000000005</v>
      </c>
      <c r="CC931" s="10">
        <v>1.0089999999999999</v>
      </c>
      <c r="CD931" s="10">
        <v>0.39200000000000002</v>
      </c>
      <c r="CE931" s="10">
        <v>57.867199999999997</v>
      </c>
      <c r="CF931" s="10">
        <v>10.8</v>
      </c>
      <c r="CG931" s="10">
        <v>0.93200000000000005</v>
      </c>
      <c r="CH931" s="10">
        <v>1007</v>
      </c>
      <c r="CI931" s="10" t="s">
        <v>10</v>
      </c>
      <c r="CJ931" s="10">
        <v>0.16900000000000001</v>
      </c>
      <c r="CK931" s="10">
        <v>6.6000000000000003E-2</v>
      </c>
      <c r="CL931" s="10">
        <v>9.9761000000000006</v>
      </c>
      <c r="CM931" s="10">
        <v>10.5</v>
      </c>
      <c r="CN931" s="10">
        <v>0.93100000000000005</v>
      </c>
      <c r="CO931" s="10">
        <v>0.26700000000000002</v>
      </c>
      <c r="CP931" s="10">
        <v>0.112</v>
      </c>
      <c r="CQ931" s="10">
        <v>15.920500000000001</v>
      </c>
      <c r="CR931" s="10">
        <v>10.5</v>
      </c>
      <c r="CS931" s="10">
        <v>0.92200000000000004</v>
      </c>
      <c r="CT931" s="10">
        <v>0.35299999999999998</v>
      </c>
      <c r="CU931" s="10">
        <v>0.14099999999999999</v>
      </c>
      <c r="CV931" s="10">
        <v>20.9011</v>
      </c>
      <c r="CW931" s="10">
        <v>10.5</v>
      </c>
      <c r="CX931" s="10">
        <v>0.92900000000000005</v>
      </c>
      <c r="CY931" s="10">
        <v>1043</v>
      </c>
      <c r="CZ931" s="10" t="s">
        <v>292</v>
      </c>
      <c r="DA931" s="10">
        <v>0</v>
      </c>
      <c r="DB931" s="10">
        <v>0</v>
      </c>
      <c r="DC931" s="10">
        <v>0</v>
      </c>
      <c r="DD931" s="10">
        <v>10.5</v>
      </c>
      <c r="DE931" s="10">
        <v>0</v>
      </c>
      <c r="DF931" s="10">
        <v>0</v>
      </c>
      <c r="DG931" s="10">
        <v>0</v>
      </c>
      <c r="DH931" s="10">
        <v>0</v>
      </c>
      <c r="DI931" s="10">
        <v>10.3</v>
      </c>
      <c r="DJ931" s="10">
        <v>0</v>
      </c>
      <c r="DK931" s="10">
        <v>0</v>
      </c>
      <c r="DL931" s="10">
        <v>0</v>
      </c>
      <c r="DM931" s="10">
        <v>0</v>
      </c>
      <c r="DN931" s="10">
        <v>10.5</v>
      </c>
      <c r="DO931" s="10">
        <v>0</v>
      </c>
    </row>
    <row r="932" spans="1:119" x14ac:dyDescent="0.25">
      <c r="A932" s="10">
        <v>1008</v>
      </c>
      <c r="B932" s="10" t="s">
        <v>11</v>
      </c>
      <c r="C932" s="10">
        <v>0</v>
      </c>
      <c r="D932" s="10">
        <v>0</v>
      </c>
      <c r="E932" s="10">
        <v>0</v>
      </c>
      <c r="F932" s="10">
        <v>0</v>
      </c>
      <c r="G932" s="10">
        <v>0</v>
      </c>
      <c r="H932" s="10">
        <v>0</v>
      </c>
      <c r="I932" s="10">
        <v>0</v>
      </c>
      <c r="J932" s="10">
        <v>0</v>
      </c>
      <c r="K932" s="10">
        <v>0</v>
      </c>
      <c r="L932" s="10">
        <v>0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0">
        <v>1008</v>
      </c>
      <c r="S932" s="10" t="s">
        <v>11</v>
      </c>
      <c r="T932" s="10">
        <v>9.840819868283332E-2</v>
      </c>
      <c r="U932" s="10">
        <v>4.9490913105062317E-2</v>
      </c>
      <c r="V932" s="10">
        <v>6</v>
      </c>
      <c r="W932" s="10">
        <v>10.6</v>
      </c>
      <c r="Y932" s="10">
        <v>0.14500729360966641</v>
      </c>
      <c r="Z932" s="10">
        <v>7.2474144583721423E-2</v>
      </c>
      <c r="AA932" s="10">
        <v>8.9990000000000006</v>
      </c>
      <c r="AB932" s="10">
        <v>10.4</v>
      </c>
      <c r="AD932" s="10">
        <v>0.15522206324730387</v>
      </c>
      <c r="AE932" s="10">
        <v>7.5381629202064787E-2</v>
      </c>
      <c r="AF932" s="10">
        <v>9.4879999999999995</v>
      </c>
      <c r="AG932" s="10">
        <v>10.5</v>
      </c>
      <c r="AI932" s="10">
        <v>1008</v>
      </c>
      <c r="AJ932" s="10" t="s">
        <v>11</v>
      </c>
      <c r="AZ932" s="10">
        <v>1008</v>
      </c>
      <c r="BA932" s="10" t="s">
        <v>11</v>
      </c>
      <c r="BQ932" s="10">
        <v>1008</v>
      </c>
      <c r="BR932" s="10" t="s">
        <v>11</v>
      </c>
      <c r="CH932" s="10">
        <v>1008</v>
      </c>
      <c r="CI932" s="10" t="s">
        <v>11</v>
      </c>
      <c r="CY932" s="10">
        <v>1044</v>
      </c>
      <c r="CZ932" s="10" t="s">
        <v>294</v>
      </c>
      <c r="DA932" s="10">
        <v>0</v>
      </c>
      <c r="DB932" s="10">
        <v>0</v>
      </c>
      <c r="DC932" s="10">
        <v>0</v>
      </c>
      <c r="DD932" s="10">
        <v>10.5</v>
      </c>
      <c r="DE932" s="10">
        <v>0</v>
      </c>
      <c r="DF932" s="10">
        <v>0</v>
      </c>
      <c r="DG932" s="10">
        <v>0</v>
      </c>
      <c r="DH932" s="10">
        <v>0</v>
      </c>
      <c r="DI932" s="10">
        <v>10.3</v>
      </c>
      <c r="DJ932" s="10">
        <v>0</v>
      </c>
      <c r="DK932" s="10">
        <v>0</v>
      </c>
      <c r="DL932" s="10">
        <v>0</v>
      </c>
      <c r="DM932" s="10">
        <v>0</v>
      </c>
      <c r="DN932" s="10">
        <v>10.5</v>
      </c>
      <c r="DO932" s="10">
        <v>0</v>
      </c>
    </row>
    <row r="933" spans="1:119" x14ac:dyDescent="0.25">
      <c r="A933" s="10">
        <v>1009</v>
      </c>
      <c r="B933" s="10" t="s">
        <v>287</v>
      </c>
      <c r="C933" s="10">
        <v>0</v>
      </c>
      <c r="D933" s="10">
        <v>0</v>
      </c>
      <c r="E933" s="10">
        <v>0</v>
      </c>
      <c r="F933" s="10">
        <v>10.7</v>
      </c>
      <c r="G933" s="10">
        <v>0</v>
      </c>
      <c r="H933" s="10">
        <v>0</v>
      </c>
      <c r="I933" s="10">
        <v>0</v>
      </c>
      <c r="J933" s="10">
        <v>0</v>
      </c>
      <c r="K933" s="10">
        <v>10.5</v>
      </c>
      <c r="L933" s="10">
        <v>0</v>
      </c>
      <c r="M933" s="10">
        <v>0</v>
      </c>
      <c r="N933" s="10">
        <v>0</v>
      </c>
      <c r="O933" s="10">
        <v>0</v>
      </c>
      <c r="P933" s="10">
        <v>10.5</v>
      </c>
      <c r="Q933" s="10">
        <v>0</v>
      </c>
      <c r="R933" s="10">
        <v>1009</v>
      </c>
      <c r="S933" s="10" t="s">
        <v>287</v>
      </c>
      <c r="T933" s="10">
        <v>0</v>
      </c>
      <c r="U933" s="10">
        <v>0</v>
      </c>
      <c r="V933" s="10">
        <v>0</v>
      </c>
      <c r="W933" s="10">
        <v>10.6</v>
      </c>
      <c r="Y933" s="10">
        <v>2.0199999999999999E-2</v>
      </c>
      <c r="Z933" s="10">
        <v>6.1000000000000004E-3</v>
      </c>
      <c r="AA933" s="10">
        <v>1.1711</v>
      </c>
      <c r="AB933" s="10">
        <v>10.4</v>
      </c>
      <c r="AD933" s="10">
        <v>2.69E-2</v>
      </c>
      <c r="AE933" s="10">
        <v>6.1999999999999998E-3</v>
      </c>
      <c r="AF933" s="10">
        <v>1.5187999999999999</v>
      </c>
      <c r="AG933" s="10">
        <v>10.5</v>
      </c>
      <c r="AI933" s="10">
        <v>1009</v>
      </c>
      <c r="AJ933" s="10" t="s">
        <v>287</v>
      </c>
      <c r="AK933" s="10">
        <v>0</v>
      </c>
      <c r="AL933" s="10">
        <v>0</v>
      </c>
      <c r="AM933" s="10">
        <v>0</v>
      </c>
      <c r="AN933" s="10">
        <v>10.7</v>
      </c>
      <c r="AO933" s="10">
        <v>0</v>
      </c>
      <c r="AP933" s="10">
        <v>0</v>
      </c>
      <c r="AQ933" s="10">
        <v>0</v>
      </c>
      <c r="AR933" s="10">
        <v>0</v>
      </c>
      <c r="AS933" s="10">
        <v>10.6</v>
      </c>
      <c r="AT933" s="10">
        <v>0</v>
      </c>
      <c r="AU933" s="10">
        <v>0</v>
      </c>
      <c r="AV933" s="10">
        <v>0</v>
      </c>
      <c r="AW933" s="10">
        <v>0</v>
      </c>
      <c r="AX933" s="10">
        <v>10.5</v>
      </c>
      <c r="AY933" s="10">
        <v>0</v>
      </c>
      <c r="AZ933" s="10">
        <v>1009</v>
      </c>
      <c r="BA933" s="10" t="s">
        <v>287</v>
      </c>
      <c r="BB933" s="10">
        <v>1.83E-2</v>
      </c>
      <c r="BC933" s="10">
        <v>4.5999999999999999E-3</v>
      </c>
      <c r="BD933" s="10">
        <v>1.0381</v>
      </c>
      <c r="BE933" s="10">
        <v>10.5</v>
      </c>
      <c r="BF933" s="10">
        <v>0.97</v>
      </c>
      <c r="BG933" s="10">
        <v>2.5999999999999999E-2</v>
      </c>
      <c r="BH933" s="10">
        <v>6.4999999999999997E-3</v>
      </c>
      <c r="BI933" s="10">
        <v>1.4861</v>
      </c>
      <c r="BJ933" s="10">
        <v>10.4</v>
      </c>
      <c r="BK933" s="10">
        <v>0.97</v>
      </c>
      <c r="BL933" s="10">
        <v>2.7199999999999998E-2</v>
      </c>
      <c r="BM933" s="10">
        <v>6.7999999999999996E-3</v>
      </c>
      <c r="BN933" s="10">
        <v>1.5584</v>
      </c>
      <c r="BO933" s="10">
        <v>10.4</v>
      </c>
      <c r="BP933" s="10">
        <v>0.97</v>
      </c>
      <c r="BQ933" s="10">
        <v>1009</v>
      </c>
      <c r="BR933" s="10" t="s">
        <v>287</v>
      </c>
      <c r="BS933" s="10">
        <v>0</v>
      </c>
      <c r="BT933" s="10">
        <v>0</v>
      </c>
      <c r="BU933" s="10">
        <v>0</v>
      </c>
      <c r="BV933" s="10">
        <v>10.8</v>
      </c>
      <c r="BW933" s="10">
        <v>0</v>
      </c>
      <c r="BX933" s="10">
        <v>0</v>
      </c>
      <c r="BY933" s="10">
        <v>0</v>
      </c>
      <c r="BZ933" s="10">
        <v>0</v>
      </c>
      <c r="CA933" s="10">
        <v>10.7</v>
      </c>
      <c r="CB933" s="10">
        <v>0</v>
      </c>
      <c r="CC933" s="10">
        <v>0</v>
      </c>
      <c r="CD933" s="10">
        <v>0</v>
      </c>
      <c r="CE933" s="10">
        <v>0</v>
      </c>
      <c r="CF933" s="10">
        <v>10.8</v>
      </c>
      <c r="CG933" s="10">
        <v>0</v>
      </c>
      <c r="CH933" s="10">
        <v>1009</v>
      </c>
      <c r="CI933" s="10" t="s">
        <v>287</v>
      </c>
      <c r="CJ933" s="10">
        <v>1.7600000000000001E-2</v>
      </c>
      <c r="CK933" s="10">
        <v>4.4000000000000003E-3</v>
      </c>
      <c r="CL933" s="10">
        <v>1</v>
      </c>
      <c r="CM933" s="10">
        <v>10.5</v>
      </c>
      <c r="CN933" s="10">
        <v>0.97</v>
      </c>
      <c r="CO933" s="10">
        <v>1.7600000000000001E-2</v>
      </c>
      <c r="CP933" s="10">
        <v>4.4000000000000003E-3</v>
      </c>
      <c r="CQ933" s="10">
        <v>1</v>
      </c>
      <c r="CR933" s="10">
        <v>10.5</v>
      </c>
      <c r="CS933" s="10">
        <v>0.97</v>
      </c>
      <c r="CT933" s="10">
        <v>1.7600000000000001E-2</v>
      </c>
      <c r="CU933" s="10">
        <v>4.4000000000000003E-3</v>
      </c>
      <c r="CV933" s="10">
        <v>1</v>
      </c>
      <c r="CW933" s="10">
        <v>10.5</v>
      </c>
      <c r="CX933" s="10">
        <v>0.97</v>
      </c>
      <c r="CY933" s="10">
        <v>1045</v>
      </c>
      <c r="CZ933" s="10" t="s">
        <v>297</v>
      </c>
      <c r="DA933" s="10">
        <v>0</v>
      </c>
      <c r="DB933" s="10">
        <v>0</v>
      </c>
      <c r="DC933" s="10">
        <v>0</v>
      </c>
      <c r="DD933" s="10">
        <v>10.5</v>
      </c>
      <c r="DE933" s="10">
        <v>0</v>
      </c>
      <c r="DF933" s="10">
        <v>0</v>
      </c>
      <c r="DG933" s="10">
        <v>0</v>
      </c>
      <c r="DH933" s="10">
        <v>0</v>
      </c>
      <c r="DI933" s="10">
        <v>10.3</v>
      </c>
      <c r="DJ933" s="10">
        <v>0</v>
      </c>
      <c r="DK933" s="10">
        <v>0</v>
      </c>
      <c r="DL933" s="10">
        <v>0</v>
      </c>
      <c r="DM933" s="10">
        <v>0</v>
      </c>
      <c r="DN933" s="10">
        <v>10.5</v>
      </c>
      <c r="DO933" s="10">
        <v>0</v>
      </c>
    </row>
    <row r="934" spans="1:119" x14ac:dyDescent="0.25">
      <c r="A934" s="10">
        <v>1010</v>
      </c>
      <c r="B934" s="10" t="s">
        <v>305</v>
      </c>
      <c r="C934" s="10">
        <v>0.31</v>
      </c>
      <c r="D934" s="10">
        <v>0.1</v>
      </c>
      <c r="E934" s="10">
        <v>17.46</v>
      </c>
      <c r="F934" s="10">
        <v>10.7</v>
      </c>
      <c r="G934" s="10">
        <v>0.95</v>
      </c>
      <c r="H934" s="10">
        <v>0.33</v>
      </c>
      <c r="I934" s="10">
        <v>0.11</v>
      </c>
      <c r="J934" s="10">
        <v>19</v>
      </c>
      <c r="K934" s="10">
        <v>10.5</v>
      </c>
      <c r="L934" s="10">
        <v>0.95</v>
      </c>
      <c r="M934" s="10">
        <v>0.52</v>
      </c>
      <c r="N934" s="10">
        <v>0.17</v>
      </c>
      <c r="O934" s="10">
        <v>30</v>
      </c>
      <c r="P934" s="10">
        <v>10.5</v>
      </c>
      <c r="Q934" s="10">
        <v>0.95</v>
      </c>
      <c r="R934" s="10">
        <v>1010</v>
      </c>
      <c r="S934" s="10" t="s">
        <v>305</v>
      </c>
      <c r="T934" s="10">
        <v>5.7099999999999998E-2</v>
      </c>
      <c r="U934" s="10">
        <v>1.72E-2</v>
      </c>
      <c r="V934" s="10">
        <v>3.2504</v>
      </c>
      <c r="W934" s="10">
        <v>10.6</v>
      </c>
      <c r="Y934" s="10">
        <v>0.30590000000000001</v>
      </c>
      <c r="Z934" s="10">
        <v>8.4400000000000003E-2</v>
      </c>
      <c r="AA934" s="10">
        <v>17.6175</v>
      </c>
      <c r="AB934" s="10">
        <v>10.4</v>
      </c>
      <c r="AD934" s="10">
        <v>0.16320000000000001</v>
      </c>
      <c r="AE934" s="10">
        <v>3.4099999999999998E-2</v>
      </c>
      <c r="AF934" s="10">
        <v>9.1678999999999995</v>
      </c>
      <c r="AG934" s="10">
        <v>10.5</v>
      </c>
      <c r="AI934" s="10">
        <v>1010</v>
      </c>
      <c r="AJ934" s="10" t="s">
        <v>305</v>
      </c>
      <c r="AK934" s="10">
        <v>0.42909999999999998</v>
      </c>
      <c r="AL934" s="10">
        <v>8.4000000000000005E-2</v>
      </c>
      <c r="AM934" s="10">
        <v>23.592300000000002</v>
      </c>
      <c r="AN934" s="10">
        <v>10.7</v>
      </c>
      <c r="AO934" s="10">
        <v>0.98</v>
      </c>
      <c r="AP934" s="10">
        <v>0.45169999999999999</v>
      </c>
      <c r="AQ934" s="10">
        <v>8.9800000000000005E-2</v>
      </c>
      <c r="AR934" s="10">
        <v>25.0837</v>
      </c>
      <c r="AS934" s="10">
        <v>10.6</v>
      </c>
      <c r="AT934" s="10">
        <v>0.98</v>
      </c>
      <c r="AU934" s="10">
        <v>0.39729999999999999</v>
      </c>
      <c r="AV934" s="10">
        <v>6.9000000000000006E-2</v>
      </c>
      <c r="AW934" s="10">
        <v>22.172999999999998</v>
      </c>
      <c r="AX934" s="10">
        <v>10.5</v>
      </c>
      <c r="AY934" s="10">
        <v>0.99</v>
      </c>
      <c r="AZ934" s="10">
        <v>1010</v>
      </c>
      <c r="BA934" s="10" t="s">
        <v>305</v>
      </c>
      <c r="BB934" s="10">
        <v>5.4399999999999997E-2</v>
      </c>
      <c r="BC934" s="10">
        <v>1.5900000000000001E-2</v>
      </c>
      <c r="BD934" s="10">
        <v>3.1143999999999998</v>
      </c>
      <c r="BE934" s="10">
        <v>10.5</v>
      </c>
      <c r="BF934" s="10">
        <v>0.96</v>
      </c>
      <c r="BG934" s="10">
        <v>0.1285</v>
      </c>
      <c r="BH934" s="10">
        <v>3.7499999999999999E-2</v>
      </c>
      <c r="BI934" s="10">
        <v>7.4305000000000003</v>
      </c>
      <c r="BJ934" s="10">
        <v>10.4</v>
      </c>
      <c r="BK934" s="10">
        <v>0.96</v>
      </c>
      <c r="BL934" s="10">
        <v>0.10780000000000001</v>
      </c>
      <c r="BM934" s="10">
        <v>3.1399999999999997E-2</v>
      </c>
      <c r="BN934" s="10">
        <v>6.2336</v>
      </c>
      <c r="BO934" s="10">
        <v>10.4</v>
      </c>
      <c r="BP934" s="10">
        <v>0.96</v>
      </c>
      <c r="BQ934" s="10">
        <v>1010</v>
      </c>
      <c r="BR934" s="10" t="s">
        <v>305</v>
      </c>
      <c r="BS934" s="10">
        <v>0.4481</v>
      </c>
      <c r="BT934" s="10">
        <v>0.13070000000000001</v>
      </c>
      <c r="BU934" s="10">
        <v>24.953800000000001</v>
      </c>
      <c r="BV934" s="10">
        <v>10.8</v>
      </c>
      <c r="BW934" s="10">
        <v>0.96</v>
      </c>
      <c r="BX934" s="10">
        <v>0.35580000000000001</v>
      </c>
      <c r="BY934" s="10">
        <v>0.1038</v>
      </c>
      <c r="BZ934" s="10">
        <v>20</v>
      </c>
      <c r="CA934" s="10">
        <v>10.7</v>
      </c>
      <c r="CB934" s="10">
        <v>0.96</v>
      </c>
      <c r="CC934" s="10">
        <v>0.43609999999999999</v>
      </c>
      <c r="CD934" s="10">
        <v>0.12720000000000001</v>
      </c>
      <c r="CE934" s="10">
        <v>24.2867</v>
      </c>
      <c r="CF934" s="10">
        <v>10.8</v>
      </c>
      <c r="CG934" s="10">
        <v>0.96</v>
      </c>
      <c r="CH934" s="10">
        <v>1010</v>
      </c>
      <c r="CI934" s="10" t="s">
        <v>305</v>
      </c>
      <c r="CJ934" s="10">
        <v>5.2400000000000002E-2</v>
      </c>
      <c r="CK934" s="10">
        <v>1.5299999999999999E-2</v>
      </c>
      <c r="CL934" s="10">
        <v>3</v>
      </c>
      <c r="CM934" s="10">
        <v>10.5</v>
      </c>
      <c r="CN934" s="10">
        <v>0.96</v>
      </c>
      <c r="CO934" s="10">
        <v>6.9800000000000001E-2</v>
      </c>
      <c r="CP934" s="10">
        <v>2.0400000000000001E-2</v>
      </c>
      <c r="CQ934" s="10">
        <v>4</v>
      </c>
      <c r="CR934" s="10">
        <v>10.5</v>
      </c>
      <c r="CS934" s="10">
        <v>0.96</v>
      </c>
      <c r="CT934" s="10">
        <v>0.13969999999999999</v>
      </c>
      <c r="CU934" s="10">
        <v>4.07E-2</v>
      </c>
      <c r="CV934" s="10">
        <v>8</v>
      </c>
      <c r="CW934" s="10">
        <v>10.5</v>
      </c>
      <c r="CX934" s="10">
        <v>0.96</v>
      </c>
      <c r="CY934" s="10">
        <v>1046</v>
      </c>
      <c r="CZ934" s="10" t="s">
        <v>179</v>
      </c>
      <c r="DA934" s="10">
        <v>-0.13200000000000001</v>
      </c>
      <c r="DB934" s="10">
        <v>-8.5999999999999993E-2</v>
      </c>
      <c r="DC934" s="10">
        <v>-2.4815263191871462</v>
      </c>
      <c r="DD934" s="10">
        <v>36.654000000000003</v>
      </c>
      <c r="DE934" s="10">
        <v>0.83786305828095187</v>
      </c>
      <c r="DF934" s="10">
        <v>-0.23599999999999999</v>
      </c>
      <c r="DG934" s="10">
        <v>-0.113</v>
      </c>
      <c r="DH934" s="10">
        <v>-4.1810145347996759</v>
      </c>
      <c r="DI934" s="10">
        <v>36.131999999999998</v>
      </c>
      <c r="DJ934" s="10">
        <v>0.90194010157778703</v>
      </c>
      <c r="DK934" s="10">
        <v>-0.218</v>
      </c>
      <c r="DL934" s="10">
        <v>-0.109</v>
      </c>
      <c r="DM934" s="10">
        <v>-3.9035311634775676</v>
      </c>
      <c r="DN934" s="10">
        <v>36.048999999999999</v>
      </c>
      <c r="DO934" s="10">
        <v>0.89442719099991586</v>
      </c>
    </row>
    <row r="935" spans="1:119" x14ac:dyDescent="0.25">
      <c r="A935" s="10">
        <v>1011</v>
      </c>
      <c r="B935" s="10" t="s">
        <v>288</v>
      </c>
      <c r="C935" s="10">
        <v>0.01</v>
      </c>
      <c r="D935" s="10">
        <v>0</v>
      </c>
      <c r="E935" s="10">
        <v>0.49</v>
      </c>
      <c r="F935" s="10">
        <v>10.7</v>
      </c>
      <c r="G935" s="10">
        <v>0.97</v>
      </c>
      <c r="H935" s="10">
        <v>0.01</v>
      </c>
      <c r="I935" s="10">
        <v>0</v>
      </c>
      <c r="J935" s="10">
        <v>0.47</v>
      </c>
      <c r="K935" s="10">
        <v>10.5</v>
      </c>
      <c r="L935" s="10">
        <v>0.97</v>
      </c>
      <c r="M935" s="10">
        <v>0.01</v>
      </c>
      <c r="N935" s="10">
        <v>0</v>
      </c>
      <c r="O935" s="10">
        <v>0.5</v>
      </c>
      <c r="P935" s="10">
        <v>10.5</v>
      </c>
      <c r="Q935" s="10">
        <v>0.97</v>
      </c>
      <c r="R935" s="10">
        <v>1011</v>
      </c>
      <c r="S935" s="10" t="s">
        <v>288</v>
      </c>
      <c r="T935" s="10">
        <v>0</v>
      </c>
      <c r="U935" s="10">
        <v>0</v>
      </c>
      <c r="V935" s="10">
        <v>0</v>
      </c>
      <c r="W935" s="10">
        <v>10.6</v>
      </c>
      <c r="Y935" s="10">
        <v>0</v>
      </c>
      <c r="Z935" s="10">
        <v>0</v>
      </c>
      <c r="AA935" s="10">
        <v>0</v>
      </c>
      <c r="AB935" s="10">
        <v>10.4</v>
      </c>
      <c r="AD935" s="10">
        <v>1.3899999999999999E-2</v>
      </c>
      <c r="AE935" s="10">
        <v>2.2000000000000001E-3</v>
      </c>
      <c r="AF935" s="10">
        <v>0.7732</v>
      </c>
      <c r="AG935" s="10">
        <v>10.5</v>
      </c>
      <c r="AI935" s="10">
        <v>1011</v>
      </c>
      <c r="AJ935" s="10" t="s">
        <v>288</v>
      </c>
      <c r="AK935" s="10">
        <v>2.1399999999999999E-2</v>
      </c>
      <c r="AL935" s="10">
        <v>6.1999999999999998E-3</v>
      </c>
      <c r="AM935" s="10">
        <v>1.2020999999999999</v>
      </c>
      <c r="AN935" s="10">
        <v>10.7</v>
      </c>
      <c r="AO935" s="10">
        <v>0.96</v>
      </c>
      <c r="AP935" s="10">
        <v>2.0299999999999999E-2</v>
      </c>
      <c r="AQ935" s="10">
        <v>4.4999999999999997E-3</v>
      </c>
      <c r="AR935" s="10">
        <v>1.1325000000000001</v>
      </c>
      <c r="AS935" s="10">
        <v>10.6</v>
      </c>
      <c r="AT935" s="10">
        <v>0.98</v>
      </c>
      <c r="AU935" s="10">
        <v>1.84E-2</v>
      </c>
      <c r="AV935" s="10">
        <v>2.3999999999999998E-3</v>
      </c>
      <c r="AW935" s="10">
        <v>1.0203</v>
      </c>
      <c r="AX935" s="10">
        <v>10.5</v>
      </c>
      <c r="AY935" s="10">
        <v>0.99</v>
      </c>
      <c r="AZ935" s="10">
        <v>1011</v>
      </c>
      <c r="BA935" s="10" t="s">
        <v>288</v>
      </c>
      <c r="BB935" s="10">
        <v>0</v>
      </c>
      <c r="BC935" s="10">
        <v>0</v>
      </c>
      <c r="BD935" s="10">
        <v>0</v>
      </c>
      <c r="BE935" s="10">
        <v>10.5</v>
      </c>
      <c r="BF935" s="10">
        <v>0</v>
      </c>
      <c r="BG935" s="10">
        <v>0</v>
      </c>
      <c r="BH935" s="10">
        <v>0</v>
      </c>
      <c r="BI935" s="10">
        <v>0</v>
      </c>
      <c r="BJ935" s="10">
        <v>10.4</v>
      </c>
      <c r="BK935" s="10">
        <v>0</v>
      </c>
      <c r="BL935" s="10">
        <v>0</v>
      </c>
      <c r="BM935" s="10">
        <v>0</v>
      </c>
      <c r="BN935" s="10">
        <v>0</v>
      </c>
      <c r="BO935" s="10">
        <v>10.4</v>
      </c>
      <c r="BP935" s="10">
        <v>0</v>
      </c>
      <c r="BQ935" s="10">
        <v>1011</v>
      </c>
      <c r="BR935" s="10" t="s">
        <v>288</v>
      </c>
      <c r="BS935" s="10">
        <v>2.3300000000000001E-2</v>
      </c>
      <c r="BT935" s="10">
        <v>1.1299999999999999E-2</v>
      </c>
      <c r="BU935" s="10">
        <v>1.3863000000000001</v>
      </c>
      <c r="BV935" s="10">
        <v>10.8</v>
      </c>
      <c r="BW935" s="10">
        <v>0.9</v>
      </c>
      <c r="BX935" s="10">
        <v>1.67E-2</v>
      </c>
      <c r="BY935" s="10">
        <v>8.0999999999999996E-3</v>
      </c>
      <c r="BZ935" s="10">
        <v>1</v>
      </c>
      <c r="CA935" s="10">
        <v>10.7</v>
      </c>
      <c r="CB935" s="10">
        <v>0.9</v>
      </c>
      <c r="CC935" s="10">
        <v>1.78E-2</v>
      </c>
      <c r="CD935" s="10">
        <v>8.6E-3</v>
      </c>
      <c r="CE935" s="10">
        <v>1.0559000000000001</v>
      </c>
      <c r="CF935" s="10">
        <v>10.8</v>
      </c>
      <c r="CG935" s="10">
        <v>0.9</v>
      </c>
      <c r="CH935" s="10">
        <v>1011</v>
      </c>
      <c r="CI935" s="10" t="s">
        <v>288</v>
      </c>
      <c r="CJ935" s="10">
        <v>0</v>
      </c>
      <c r="CK935" s="10">
        <v>0</v>
      </c>
      <c r="CL935" s="10">
        <v>0</v>
      </c>
      <c r="CM935" s="10">
        <v>10.5</v>
      </c>
      <c r="CN935" s="10">
        <v>0</v>
      </c>
      <c r="CO935" s="10">
        <v>0</v>
      </c>
      <c r="CP935" s="10">
        <v>0</v>
      </c>
      <c r="CQ935" s="10">
        <v>0</v>
      </c>
      <c r="CR935" s="10">
        <v>10.5</v>
      </c>
      <c r="CS935" s="10">
        <v>0</v>
      </c>
      <c r="CT935" s="10">
        <v>0</v>
      </c>
      <c r="CU935" s="10">
        <v>0</v>
      </c>
      <c r="CV935" s="10">
        <v>0</v>
      </c>
      <c r="CW935" s="10">
        <v>10.5</v>
      </c>
      <c r="CX935" s="10">
        <v>0</v>
      </c>
      <c r="CY935" s="10">
        <v>1047</v>
      </c>
      <c r="CZ935" s="10" t="s">
        <v>8</v>
      </c>
    </row>
    <row r="936" spans="1:119" x14ac:dyDescent="0.25">
      <c r="A936" s="10">
        <v>1012</v>
      </c>
      <c r="B936" s="10" t="s">
        <v>289</v>
      </c>
      <c r="C936" s="10">
        <v>0</v>
      </c>
      <c r="D936" s="10">
        <v>0</v>
      </c>
      <c r="E936" s="10">
        <v>0</v>
      </c>
      <c r="F936" s="10">
        <v>10.7</v>
      </c>
      <c r="G936" s="10">
        <v>0</v>
      </c>
      <c r="H936" s="10">
        <v>0</v>
      </c>
      <c r="I936" s="10">
        <v>0</v>
      </c>
      <c r="J936" s="10">
        <v>0</v>
      </c>
      <c r="K936" s="10">
        <v>10.5</v>
      </c>
      <c r="L936" s="10">
        <v>0</v>
      </c>
      <c r="M936" s="10">
        <v>0</v>
      </c>
      <c r="N936" s="10">
        <v>0</v>
      </c>
      <c r="O936" s="10">
        <v>0</v>
      </c>
      <c r="P936" s="10">
        <v>10.5</v>
      </c>
      <c r="Q936" s="10">
        <v>0</v>
      </c>
      <c r="R936" s="10">
        <v>1012</v>
      </c>
      <c r="S936" s="10" t="s">
        <v>289</v>
      </c>
      <c r="T936" s="10">
        <v>0</v>
      </c>
      <c r="U936" s="10">
        <v>0</v>
      </c>
      <c r="V936" s="10">
        <v>0</v>
      </c>
      <c r="W936" s="10">
        <v>10.6</v>
      </c>
      <c r="Y936" s="10">
        <v>0</v>
      </c>
      <c r="Z936" s="10">
        <v>0</v>
      </c>
      <c r="AA936" s="10">
        <v>0</v>
      </c>
      <c r="AB936" s="10">
        <v>10.4</v>
      </c>
      <c r="AD936" s="10">
        <v>0</v>
      </c>
      <c r="AE936" s="10">
        <v>0</v>
      </c>
      <c r="AF936" s="10">
        <v>0</v>
      </c>
      <c r="AG936" s="10">
        <v>10.5</v>
      </c>
      <c r="AI936" s="10">
        <v>1012</v>
      </c>
      <c r="AJ936" s="10" t="s">
        <v>289</v>
      </c>
      <c r="AK936" s="10">
        <v>0</v>
      </c>
      <c r="AL936" s="10">
        <v>0</v>
      </c>
      <c r="AM936" s="10">
        <v>0</v>
      </c>
      <c r="AN936" s="10">
        <v>10.7</v>
      </c>
      <c r="AO936" s="10">
        <v>0</v>
      </c>
      <c r="AP936" s="10">
        <v>0</v>
      </c>
      <c r="AQ936" s="10">
        <v>0</v>
      </c>
      <c r="AR936" s="10">
        <v>0</v>
      </c>
      <c r="AS936" s="10">
        <v>10.6</v>
      </c>
      <c r="AT936" s="10">
        <v>0</v>
      </c>
      <c r="AU936" s="10">
        <v>0</v>
      </c>
      <c r="AV936" s="10">
        <v>0</v>
      </c>
      <c r="AW936" s="10">
        <v>0</v>
      </c>
      <c r="AX936" s="10">
        <v>10.5</v>
      </c>
      <c r="AY936" s="10">
        <v>0</v>
      </c>
      <c r="AZ936" s="10">
        <v>1012</v>
      </c>
      <c r="BA936" s="10" t="s">
        <v>289</v>
      </c>
      <c r="BB936" s="10">
        <v>0</v>
      </c>
      <c r="BC936" s="10">
        <v>0</v>
      </c>
      <c r="BD936" s="10">
        <v>0</v>
      </c>
      <c r="BE936" s="10">
        <v>10.5</v>
      </c>
      <c r="BF936" s="10">
        <v>0</v>
      </c>
      <c r="BG936" s="10">
        <v>0</v>
      </c>
      <c r="BH936" s="10">
        <v>0</v>
      </c>
      <c r="BI936" s="10">
        <v>0</v>
      </c>
      <c r="BJ936" s="10">
        <v>10.4</v>
      </c>
      <c r="BK936" s="10">
        <v>0</v>
      </c>
      <c r="BL936" s="10">
        <v>0</v>
      </c>
      <c r="BM936" s="10">
        <v>0</v>
      </c>
      <c r="BN936" s="10">
        <v>0</v>
      </c>
      <c r="BO936" s="10">
        <v>10.4</v>
      </c>
      <c r="BP936" s="10">
        <v>0</v>
      </c>
      <c r="BQ936" s="10">
        <v>1012</v>
      </c>
      <c r="BR936" s="10" t="s">
        <v>289</v>
      </c>
      <c r="BS936" s="10">
        <v>0</v>
      </c>
      <c r="BT936" s="10">
        <v>0</v>
      </c>
      <c r="BU936" s="10">
        <v>0</v>
      </c>
      <c r="BV936" s="10">
        <v>10.8</v>
      </c>
      <c r="BW936" s="10">
        <v>0</v>
      </c>
      <c r="BX936" s="10">
        <v>0</v>
      </c>
      <c r="BY936" s="10">
        <v>0</v>
      </c>
      <c r="BZ936" s="10">
        <v>0</v>
      </c>
      <c r="CA936" s="10">
        <v>10.7</v>
      </c>
      <c r="CB936" s="10">
        <v>0</v>
      </c>
      <c r="CC936" s="10">
        <v>0</v>
      </c>
      <c r="CD936" s="10">
        <v>0</v>
      </c>
      <c r="CE936" s="10">
        <v>0</v>
      </c>
      <c r="CF936" s="10">
        <v>10.8</v>
      </c>
      <c r="CG936" s="10">
        <v>0</v>
      </c>
      <c r="CH936" s="10">
        <v>1012</v>
      </c>
      <c r="CI936" s="10" t="s">
        <v>289</v>
      </c>
      <c r="CJ936" s="10">
        <v>0</v>
      </c>
      <c r="CK936" s="10">
        <v>0</v>
      </c>
      <c r="CL936" s="10">
        <v>0</v>
      </c>
      <c r="CM936" s="10">
        <v>10.5</v>
      </c>
      <c r="CN936" s="10">
        <v>0</v>
      </c>
      <c r="CO936" s="10">
        <v>0</v>
      </c>
      <c r="CP936" s="10">
        <v>0</v>
      </c>
      <c r="CQ936" s="10">
        <v>0</v>
      </c>
      <c r="CR936" s="10">
        <v>10.5</v>
      </c>
      <c r="CS936" s="10">
        <v>0</v>
      </c>
      <c r="CT936" s="10">
        <v>0</v>
      </c>
      <c r="CU936" s="10">
        <v>0</v>
      </c>
      <c r="CV936" s="10">
        <v>0</v>
      </c>
      <c r="CW936" s="10">
        <v>10.5</v>
      </c>
      <c r="CX936" s="10">
        <v>0</v>
      </c>
      <c r="CY936" s="10">
        <v>1048</v>
      </c>
      <c r="CZ936" s="10" t="s">
        <v>9</v>
      </c>
      <c r="DA936" s="10">
        <v>0.13200000000000001</v>
      </c>
      <c r="DB936" s="10">
        <v>8.5999999999999993E-2</v>
      </c>
      <c r="DC936" s="10">
        <v>2.4815263191871462</v>
      </c>
      <c r="DD936" s="10">
        <v>36.654000000000003</v>
      </c>
      <c r="DE936" s="10">
        <v>0.83786305828095187</v>
      </c>
      <c r="DF936" s="10">
        <v>0.23599999999999999</v>
      </c>
      <c r="DG936" s="10">
        <v>0.113</v>
      </c>
      <c r="DH936" s="10">
        <v>4.1810145347996759</v>
      </c>
      <c r="DI936" s="10">
        <v>36.131999999999998</v>
      </c>
      <c r="DJ936" s="10">
        <v>0.90194010157778703</v>
      </c>
      <c r="DK936" s="10">
        <v>0.218</v>
      </c>
      <c r="DL936" s="10">
        <v>0.109</v>
      </c>
      <c r="DM936" s="10">
        <v>3.9035311634775676</v>
      </c>
      <c r="DN936" s="10">
        <v>36.048999999999999</v>
      </c>
      <c r="DO936" s="10">
        <v>0.89442719099991586</v>
      </c>
    </row>
    <row r="937" spans="1:119" x14ac:dyDescent="0.25">
      <c r="A937" s="10">
        <v>1013</v>
      </c>
      <c r="B937" s="10" t="s">
        <v>290</v>
      </c>
      <c r="C937" s="10">
        <v>0.01</v>
      </c>
      <c r="D937" s="10">
        <v>0</v>
      </c>
      <c r="E937" s="10">
        <v>0.49</v>
      </c>
      <c r="F937" s="10">
        <v>10.7</v>
      </c>
      <c r="G937" s="10">
        <v>0.97</v>
      </c>
      <c r="H937" s="10">
        <v>0.01</v>
      </c>
      <c r="I937" s="10">
        <v>0</v>
      </c>
      <c r="J937" s="10">
        <v>0.47</v>
      </c>
      <c r="K937" s="10">
        <v>10.5</v>
      </c>
      <c r="L937" s="10">
        <v>0.97</v>
      </c>
      <c r="M937" s="10">
        <v>0.01</v>
      </c>
      <c r="N937" s="10">
        <v>0</v>
      </c>
      <c r="O937" s="10">
        <v>0.5</v>
      </c>
      <c r="P937" s="10">
        <v>10.5</v>
      </c>
      <c r="Q937" s="10">
        <v>0.97</v>
      </c>
      <c r="R937" s="10">
        <v>1013</v>
      </c>
      <c r="S937" s="10" t="s">
        <v>290</v>
      </c>
      <c r="T937" s="10">
        <v>0</v>
      </c>
      <c r="U937" s="10">
        <v>0</v>
      </c>
      <c r="V937" s="10">
        <v>0</v>
      </c>
      <c r="W937" s="10">
        <v>10.6</v>
      </c>
      <c r="Y937" s="10">
        <v>0</v>
      </c>
      <c r="Z937" s="10">
        <v>0</v>
      </c>
      <c r="AA937" s="10">
        <v>0</v>
      </c>
      <c r="AB937" s="10">
        <v>10.4</v>
      </c>
      <c r="AD937" s="10">
        <v>1.3899999999999999E-2</v>
      </c>
      <c r="AE937" s="10">
        <v>2.2000000000000001E-3</v>
      </c>
      <c r="AF937" s="10">
        <v>0.7732</v>
      </c>
      <c r="AG937" s="10">
        <v>10.5</v>
      </c>
      <c r="AI937" s="10">
        <v>1013</v>
      </c>
      <c r="AJ937" s="10" t="s">
        <v>290</v>
      </c>
      <c r="AK937" s="10">
        <v>2.23E-2</v>
      </c>
      <c r="AL937" s="10">
        <v>4.7999999999999996E-3</v>
      </c>
      <c r="AM937" s="10">
        <v>1.2307999999999999</v>
      </c>
      <c r="AN937" s="10">
        <v>10.7</v>
      </c>
      <c r="AO937" s="10">
        <v>0.98</v>
      </c>
      <c r="AP937" s="10">
        <v>1.9699999999999999E-2</v>
      </c>
      <c r="AQ937" s="10">
        <v>5.4000000000000003E-3</v>
      </c>
      <c r="AR937" s="10">
        <v>1.1126</v>
      </c>
      <c r="AS937" s="10">
        <v>10.6</v>
      </c>
      <c r="AT937" s="10">
        <v>0.96</v>
      </c>
      <c r="AU937" s="10">
        <v>0.51619999999999999</v>
      </c>
      <c r="AV937" s="10">
        <v>6.8400000000000002E-2</v>
      </c>
      <c r="AW937" s="10">
        <v>28.631599999999999</v>
      </c>
      <c r="AX937" s="10">
        <v>10.5</v>
      </c>
      <c r="AY937" s="10">
        <v>0.99</v>
      </c>
      <c r="AZ937" s="10">
        <v>1013</v>
      </c>
      <c r="BA937" s="10" t="s">
        <v>290</v>
      </c>
      <c r="BB937" s="10">
        <v>0</v>
      </c>
      <c r="BC937" s="10">
        <v>0</v>
      </c>
      <c r="BD937" s="10">
        <v>0</v>
      </c>
      <c r="BE937" s="10">
        <v>10.5</v>
      </c>
      <c r="BF937" s="10">
        <v>0</v>
      </c>
      <c r="BG937" s="10">
        <v>0</v>
      </c>
      <c r="BH937" s="10">
        <v>0</v>
      </c>
      <c r="BI937" s="10">
        <v>0</v>
      </c>
      <c r="BJ937" s="10">
        <v>10.4</v>
      </c>
      <c r="BK937" s="10">
        <v>0</v>
      </c>
      <c r="BL937" s="10">
        <v>0</v>
      </c>
      <c r="BM937" s="10">
        <v>0</v>
      </c>
      <c r="BN937" s="10">
        <v>0</v>
      </c>
      <c r="BO937" s="10">
        <v>10.4</v>
      </c>
      <c r="BP937" s="10">
        <v>0</v>
      </c>
      <c r="BQ937" s="10">
        <v>1013</v>
      </c>
      <c r="BR937" s="10" t="s">
        <v>290</v>
      </c>
      <c r="BS937" s="10">
        <v>0.12189999999999999</v>
      </c>
      <c r="BT937" s="10">
        <v>4.4200000000000003E-2</v>
      </c>
      <c r="BU937" s="10">
        <v>6.9316000000000004</v>
      </c>
      <c r="BV937" s="10">
        <v>10.8</v>
      </c>
      <c r="BW937" s="10">
        <v>0.94</v>
      </c>
      <c r="BX937" s="10">
        <v>0.1394</v>
      </c>
      <c r="BY937" s="10">
        <v>5.0599999999999999E-2</v>
      </c>
      <c r="BZ937" s="10">
        <v>8</v>
      </c>
      <c r="CA937" s="10">
        <v>10.7</v>
      </c>
      <c r="CB937" s="10">
        <v>0.94</v>
      </c>
      <c r="CC937" s="10">
        <v>0.14849999999999999</v>
      </c>
      <c r="CD937" s="10">
        <v>5.3900000000000003E-2</v>
      </c>
      <c r="CE937" s="10">
        <v>8.4474999999999998</v>
      </c>
      <c r="CF937" s="10">
        <v>10.8</v>
      </c>
      <c r="CG937" s="10">
        <v>0.94</v>
      </c>
      <c r="CH937" s="10">
        <v>1013</v>
      </c>
      <c r="CI937" s="10" t="s">
        <v>290</v>
      </c>
      <c r="CJ937" s="10">
        <v>1.7100000000000001E-2</v>
      </c>
      <c r="CK937" s="10">
        <v>6.1999999999999998E-3</v>
      </c>
      <c r="CL937" s="10">
        <v>1</v>
      </c>
      <c r="CM937" s="10">
        <v>10.5</v>
      </c>
      <c r="CN937" s="10">
        <v>0.94</v>
      </c>
      <c r="CO937" s="10">
        <v>1.7100000000000001E-2</v>
      </c>
      <c r="CP937" s="10">
        <v>6.1999999999999998E-3</v>
      </c>
      <c r="CQ937" s="10">
        <v>1</v>
      </c>
      <c r="CR937" s="10">
        <v>10.5</v>
      </c>
      <c r="CS937" s="10">
        <v>0.94</v>
      </c>
      <c r="CT937" s="10">
        <v>1.7100000000000001E-2</v>
      </c>
      <c r="CU937" s="10">
        <v>6.1999999999999998E-3</v>
      </c>
      <c r="CV937" s="10">
        <v>1</v>
      </c>
      <c r="CW937" s="10">
        <v>10.5</v>
      </c>
      <c r="CX937" s="10">
        <v>0.94</v>
      </c>
      <c r="CY937" s="10">
        <v>1049</v>
      </c>
      <c r="CZ937" s="10" t="s">
        <v>10</v>
      </c>
    </row>
    <row r="938" spans="1:119" x14ac:dyDescent="0.25">
      <c r="A938" s="10">
        <v>1014</v>
      </c>
      <c r="B938" s="10" t="s">
        <v>306</v>
      </c>
      <c r="C938" s="10">
        <v>0.37</v>
      </c>
      <c r="D938" s="10">
        <v>0.19</v>
      </c>
      <c r="E938" s="10">
        <v>22.31</v>
      </c>
      <c r="F938" s="10">
        <v>10.7</v>
      </c>
      <c r="G938" s="10">
        <v>0.89</v>
      </c>
      <c r="H938" s="10">
        <v>0.43</v>
      </c>
      <c r="I938" s="10">
        <v>0.22</v>
      </c>
      <c r="J938" s="10">
        <v>26.6</v>
      </c>
      <c r="K938" s="10">
        <v>10.5</v>
      </c>
      <c r="L938" s="10">
        <v>0.89</v>
      </c>
      <c r="M938" s="10">
        <v>0.4</v>
      </c>
      <c r="N938" s="10">
        <v>0.21</v>
      </c>
      <c r="O938" s="10">
        <v>25</v>
      </c>
      <c r="P938" s="10">
        <v>10.5</v>
      </c>
      <c r="Q938" s="10">
        <v>0.89</v>
      </c>
      <c r="R938" s="10">
        <v>1014</v>
      </c>
      <c r="S938" s="10" t="s">
        <v>306</v>
      </c>
      <c r="T938" s="10">
        <v>7.1400000000000005E-2</v>
      </c>
      <c r="U938" s="10">
        <v>3.3500000000000002E-2</v>
      </c>
      <c r="V938" s="10">
        <v>4.2944000000000004</v>
      </c>
      <c r="W938" s="10">
        <v>10.6</v>
      </c>
      <c r="Y938" s="10">
        <v>9.5500000000000002E-2</v>
      </c>
      <c r="Z938" s="10">
        <v>4.1099999999999998E-2</v>
      </c>
      <c r="AA938" s="10">
        <v>5.7728000000000002</v>
      </c>
      <c r="AB938" s="10">
        <v>10.4</v>
      </c>
      <c r="AD938" s="10">
        <v>0.12740000000000001</v>
      </c>
      <c r="AE938" s="10">
        <v>4.1500000000000002E-2</v>
      </c>
      <c r="AF938" s="10">
        <v>7.3680000000000003</v>
      </c>
      <c r="AG938" s="10">
        <v>10.5</v>
      </c>
      <c r="AI938" s="10">
        <v>1014</v>
      </c>
      <c r="AJ938" s="10" t="s">
        <v>306</v>
      </c>
      <c r="AK938" s="10">
        <v>0.52900000000000003</v>
      </c>
      <c r="AL938" s="10">
        <v>0.16139999999999999</v>
      </c>
      <c r="AM938" s="10">
        <v>29.842199999999998</v>
      </c>
      <c r="AN938" s="10">
        <v>10.7</v>
      </c>
      <c r="AO938" s="10">
        <v>0.96</v>
      </c>
      <c r="AP938" s="10">
        <v>0.55779999999999996</v>
      </c>
      <c r="AQ938" s="10">
        <v>0.17280000000000001</v>
      </c>
      <c r="AR938" s="10">
        <v>31.8064</v>
      </c>
      <c r="AS938" s="10">
        <v>10.6</v>
      </c>
      <c r="AT938" s="10">
        <v>0.96</v>
      </c>
      <c r="AU938" s="10">
        <v>0.47370000000000001</v>
      </c>
      <c r="AV938" s="10">
        <v>0.12820000000000001</v>
      </c>
      <c r="AW938" s="10">
        <v>26.9832</v>
      </c>
      <c r="AX938" s="10">
        <v>10.5</v>
      </c>
      <c r="AY938" s="10">
        <v>0.97</v>
      </c>
      <c r="AZ938" s="10">
        <v>1014</v>
      </c>
      <c r="BA938" s="10" t="s">
        <v>306</v>
      </c>
      <c r="BB938" s="10">
        <v>5.04E-2</v>
      </c>
      <c r="BC938" s="10">
        <v>2.58E-2</v>
      </c>
      <c r="BD938" s="10">
        <v>3.1143999999999998</v>
      </c>
      <c r="BE938" s="10">
        <v>10.5</v>
      </c>
      <c r="BF938" s="10">
        <v>0.89</v>
      </c>
      <c r="BG938" s="10">
        <v>0.1191</v>
      </c>
      <c r="BH938" s="10">
        <v>6.0999999999999999E-2</v>
      </c>
      <c r="BI938" s="10">
        <v>7.4305000000000003</v>
      </c>
      <c r="BJ938" s="10">
        <v>10.4</v>
      </c>
      <c r="BK938" s="10">
        <v>0.89</v>
      </c>
      <c r="BL938" s="10">
        <v>0.14990000000000001</v>
      </c>
      <c r="BM938" s="10">
        <v>7.6799999999999993E-2</v>
      </c>
      <c r="BN938" s="10">
        <v>9.3503000000000007</v>
      </c>
      <c r="BO938" s="10">
        <v>10.4</v>
      </c>
      <c r="BP938" s="10">
        <v>0.89</v>
      </c>
      <c r="BQ938" s="10">
        <v>1014</v>
      </c>
      <c r="BR938" s="10" t="s">
        <v>306</v>
      </c>
      <c r="BS938" s="10">
        <v>0.18459999999999999</v>
      </c>
      <c r="BT938" s="10">
        <v>9.4600000000000004E-2</v>
      </c>
      <c r="BU938" s="10">
        <v>11.0906</v>
      </c>
      <c r="BV938" s="10">
        <v>10.8</v>
      </c>
      <c r="BW938" s="10">
        <v>0.89</v>
      </c>
      <c r="BX938" s="10">
        <v>0.16489999999999999</v>
      </c>
      <c r="BY938" s="10">
        <v>8.4500000000000006E-2</v>
      </c>
      <c r="BZ938" s="10">
        <v>10</v>
      </c>
      <c r="CA938" s="10">
        <v>10.7</v>
      </c>
      <c r="CB938" s="10">
        <v>0.89</v>
      </c>
      <c r="CC938" s="10">
        <v>0.19339999999999999</v>
      </c>
      <c r="CD938" s="10">
        <v>9.9099999999999994E-2</v>
      </c>
      <c r="CE938" s="10">
        <v>11.615399999999999</v>
      </c>
      <c r="CF938" s="10">
        <v>10.8</v>
      </c>
      <c r="CG938" s="10">
        <v>0.89</v>
      </c>
      <c r="CH938" s="10">
        <v>1014</v>
      </c>
      <c r="CI938" s="10" t="s">
        <v>306</v>
      </c>
      <c r="CJ938" s="10">
        <v>3.2399999999999998E-2</v>
      </c>
      <c r="CK938" s="10">
        <v>1.66E-2</v>
      </c>
      <c r="CL938" s="10">
        <v>2</v>
      </c>
      <c r="CM938" s="10">
        <v>10.5</v>
      </c>
      <c r="CN938" s="10">
        <v>0.89</v>
      </c>
      <c r="CO938" s="10">
        <v>8.09E-2</v>
      </c>
      <c r="CP938" s="10">
        <v>4.1500000000000002E-2</v>
      </c>
      <c r="CQ938" s="10">
        <v>5</v>
      </c>
      <c r="CR938" s="10">
        <v>10.5</v>
      </c>
      <c r="CS938" s="10">
        <v>0.89</v>
      </c>
      <c r="CT938" s="10">
        <v>9.7100000000000006E-2</v>
      </c>
      <c r="CU938" s="10">
        <v>4.9799999999999997E-2</v>
      </c>
      <c r="CV938" s="10">
        <v>6</v>
      </c>
      <c r="CW938" s="10">
        <v>10.5</v>
      </c>
      <c r="CX938" s="10">
        <v>0.89</v>
      </c>
      <c r="CY938" s="10">
        <v>1050</v>
      </c>
      <c r="CZ938" s="10" t="s">
        <v>11</v>
      </c>
      <c r="DA938" s="10">
        <v>0.124</v>
      </c>
      <c r="DB938" s="10">
        <v>3.3000000000000002E-2</v>
      </c>
      <c r="DC938" s="10">
        <v>6.9889999999999999</v>
      </c>
      <c r="DD938" s="10">
        <v>10.6</v>
      </c>
      <c r="DE938" s="10">
        <v>0.96599999999999997</v>
      </c>
      <c r="DF938" s="10">
        <v>0.22800000000000001</v>
      </c>
      <c r="DG938" s="10">
        <v>6.2E-2</v>
      </c>
      <c r="DH938" s="10">
        <v>12.992000000000001</v>
      </c>
      <c r="DI938" s="10">
        <v>10.5</v>
      </c>
      <c r="DJ938" s="10">
        <v>0.96499999999999997</v>
      </c>
      <c r="DK938" s="10">
        <v>0.21</v>
      </c>
      <c r="DL938" s="10">
        <v>5.7000000000000002E-2</v>
      </c>
      <c r="DM938" s="10">
        <v>11.9648</v>
      </c>
      <c r="DN938" s="10">
        <v>10.5</v>
      </c>
      <c r="DO938" s="10">
        <v>0.96499999999999997</v>
      </c>
    </row>
    <row r="939" spans="1:119" x14ac:dyDescent="0.25">
      <c r="A939" s="10">
        <v>1015</v>
      </c>
      <c r="B939" s="10" t="s">
        <v>291</v>
      </c>
      <c r="C939" s="10">
        <v>0.18</v>
      </c>
      <c r="D939" s="10">
        <v>0.09</v>
      </c>
      <c r="E939" s="10">
        <v>10.67</v>
      </c>
      <c r="F939" s="10">
        <v>10.7</v>
      </c>
      <c r="G939" s="10">
        <v>0.9</v>
      </c>
      <c r="H939" s="10">
        <v>0.16</v>
      </c>
      <c r="I939" s="10">
        <v>0.08</v>
      </c>
      <c r="J939" s="10">
        <v>9.5</v>
      </c>
      <c r="K939" s="10">
        <v>10.5</v>
      </c>
      <c r="L939" s="10">
        <v>0.9</v>
      </c>
      <c r="M939" s="10">
        <v>0.16</v>
      </c>
      <c r="N939" s="10">
        <v>0.08</v>
      </c>
      <c r="O939" s="10">
        <v>10</v>
      </c>
      <c r="P939" s="10">
        <v>10.5</v>
      </c>
      <c r="Q939" s="10">
        <v>0.9</v>
      </c>
      <c r="R939" s="10">
        <v>1015</v>
      </c>
      <c r="S939" s="10" t="s">
        <v>291</v>
      </c>
      <c r="T939" s="10">
        <v>3.61E-2</v>
      </c>
      <c r="U939" s="10">
        <v>1.6E-2</v>
      </c>
      <c r="V939" s="10">
        <v>2.1503999999999999</v>
      </c>
      <c r="W939" s="10">
        <v>10.6</v>
      </c>
      <c r="Y939" s="10">
        <v>7.7299999999999994E-2</v>
      </c>
      <c r="Z939" s="10">
        <v>3.1399999999999997E-2</v>
      </c>
      <c r="AA939" s="10">
        <v>4.6313000000000004</v>
      </c>
      <c r="AB939" s="10">
        <v>10.4</v>
      </c>
      <c r="AD939" s="10">
        <v>0.1031</v>
      </c>
      <c r="AE939" s="10">
        <v>3.1699999999999999E-2</v>
      </c>
      <c r="AF939" s="10">
        <v>5.9302000000000001</v>
      </c>
      <c r="AG939" s="10">
        <v>10.5</v>
      </c>
      <c r="AI939" s="10">
        <v>1015</v>
      </c>
      <c r="AJ939" s="10" t="s">
        <v>291</v>
      </c>
      <c r="AK939" s="10">
        <v>0.2354</v>
      </c>
      <c r="AL939" s="10">
        <v>6.7900000000000002E-2</v>
      </c>
      <c r="AM939" s="10">
        <v>13.2193</v>
      </c>
      <c r="AN939" s="10">
        <v>10.7</v>
      </c>
      <c r="AO939" s="10">
        <v>0.96</v>
      </c>
      <c r="AP939" s="10">
        <v>0.25280000000000002</v>
      </c>
      <c r="AQ939" s="10">
        <v>7.4099999999999999E-2</v>
      </c>
      <c r="AR939" s="10">
        <v>14.348699999999999</v>
      </c>
      <c r="AS939" s="10">
        <v>10.6</v>
      </c>
      <c r="AT939" s="10">
        <v>0.96</v>
      </c>
      <c r="AU939" s="10">
        <v>0.23949999999999999</v>
      </c>
      <c r="AV939" s="10">
        <v>6.13E-2</v>
      </c>
      <c r="AW939" s="10">
        <v>13.593299999999999</v>
      </c>
      <c r="AX939" s="10">
        <v>10.5</v>
      </c>
      <c r="AY939" s="10">
        <v>0.97</v>
      </c>
      <c r="AZ939" s="10">
        <v>1015</v>
      </c>
      <c r="BA939" s="10" t="s">
        <v>291</v>
      </c>
      <c r="BB939" s="10">
        <v>3.4000000000000002E-2</v>
      </c>
      <c r="BC939" s="10">
        <v>1.6500000000000001E-2</v>
      </c>
      <c r="BD939" s="10">
        <v>2.0762999999999998</v>
      </c>
      <c r="BE939" s="10">
        <v>10.5</v>
      </c>
      <c r="BF939" s="10">
        <v>0.9</v>
      </c>
      <c r="BG939" s="10">
        <v>7.2300000000000003E-2</v>
      </c>
      <c r="BH939" s="10">
        <v>3.5000000000000003E-2</v>
      </c>
      <c r="BI939" s="10">
        <v>4.4583000000000004</v>
      </c>
      <c r="BJ939" s="10">
        <v>10.4</v>
      </c>
      <c r="BK939" s="10">
        <v>0.9</v>
      </c>
      <c r="BL939" s="10">
        <v>0.1263</v>
      </c>
      <c r="BM939" s="10">
        <v>6.1199999999999997E-2</v>
      </c>
      <c r="BN939" s="10">
        <v>7.7919999999999998</v>
      </c>
      <c r="BO939" s="10">
        <v>10.4</v>
      </c>
      <c r="BP939" s="10">
        <v>0.9</v>
      </c>
      <c r="BQ939" s="10">
        <v>1015</v>
      </c>
      <c r="BR939" s="10" t="s">
        <v>291</v>
      </c>
      <c r="BS939" s="10">
        <v>0.28010000000000002</v>
      </c>
      <c r="BT939" s="10">
        <v>0.1356</v>
      </c>
      <c r="BU939" s="10">
        <v>16.635899999999999</v>
      </c>
      <c r="BV939" s="10">
        <v>10.8</v>
      </c>
      <c r="BW939" s="10">
        <v>0.9</v>
      </c>
      <c r="BX939" s="10">
        <v>0.1835</v>
      </c>
      <c r="BY939" s="10">
        <v>8.8900000000000007E-2</v>
      </c>
      <c r="BZ939" s="10">
        <v>11</v>
      </c>
      <c r="CA939" s="10">
        <v>10.7</v>
      </c>
      <c r="CB939" s="10">
        <v>0.9</v>
      </c>
      <c r="CC939" s="10">
        <v>0.21329999999999999</v>
      </c>
      <c r="CD939" s="10">
        <v>0.1033</v>
      </c>
      <c r="CE939" s="10">
        <v>12.6713</v>
      </c>
      <c r="CF939" s="10">
        <v>10.8</v>
      </c>
      <c r="CG939" s="10">
        <v>0.9</v>
      </c>
      <c r="CH939" s="10">
        <v>1015</v>
      </c>
      <c r="CI939" s="10" t="s">
        <v>291</v>
      </c>
      <c r="CJ939" s="10">
        <v>4.9099999999999998E-2</v>
      </c>
      <c r="CK939" s="10">
        <v>2.3800000000000002E-2</v>
      </c>
      <c r="CL939" s="10">
        <v>3</v>
      </c>
      <c r="CM939" s="10">
        <v>10.5</v>
      </c>
      <c r="CN939" s="10">
        <v>0.9</v>
      </c>
      <c r="CO939" s="10">
        <v>8.1799999999999998E-2</v>
      </c>
      <c r="CP939" s="10">
        <v>3.9600000000000003E-2</v>
      </c>
      <c r="CQ939" s="10">
        <v>5</v>
      </c>
      <c r="CR939" s="10">
        <v>10.5</v>
      </c>
      <c r="CS939" s="10">
        <v>0.9</v>
      </c>
      <c r="CT939" s="10">
        <v>8.1799999999999998E-2</v>
      </c>
      <c r="CU939" s="10">
        <v>3.9600000000000003E-2</v>
      </c>
      <c r="CV939" s="10">
        <v>5</v>
      </c>
      <c r="CW939" s="10">
        <v>10.5</v>
      </c>
      <c r="CX939" s="10">
        <v>0.9</v>
      </c>
      <c r="CY939" s="10">
        <v>1051</v>
      </c>
      <c r="CZ939" s="10" t="s">
        <v>285</v>
      </c>
      <c r="DA939" s="10">
        <v>3.56E-2</v>
      </c>
      <c r="DB939" s="10">
        <v>8.8999999999999999E-3</v>
      </c>
      <c r="DC939" s="10">
        <v>2</v>
      </c>
      <c r="DD939" s="10">
        <v>10.6</v>
      </c>
      <c r="DE939" s="10">
        <v>0.97</v>
      </c>
      <c r="DF939" s="10">
        <v>7.0599999999999996E-2</v>
      </c>
      <c r="DG939" s="10">
        <v>1.77E-2</v>
      </c>
      <c r="DH939" s="10">
        <v>4</v>
      </c>
      <c r="DI939" s="10">
        <v>10.5</v>
      </c>
      <c r="DJ939" s="10">
        <v>0.97</v>
      </c>
      <c r="DK939" s="10">
        <v>5.2900000000000003E-2</v>
      </c>
      <c r="DL939" s="10">
        <v>1.3299999999999999E-2</v>
      </c>
      <c r="DM939" s="10">
        <v>3</v>
      </c>
      <c r="DN939" s="10">
        <v>10.5</v>
      </c>
      <c r="DO939" s="10">
        <v>0.97</v>
      </c>
    </row>
    <row r="940" spans="1:119" x14ac:dyDescent="0.25">
      <c r="A940" s="10">
        <v>1016</v>
      </c>
      <c r="B940" s="10" t="s">
        <v>158</v>
      </c>
      <c r="C940" s="10">
        <v>0.08</v>
      </c>
      <c r="D940" s="10">
        <v>0.05</v>
      </c>
      <c r="E940" s="10">
        <v>1.4</v>
      </c>
      <c r="F940" s="10">
        <v>37.54</v>
      </c>
      <c r="G940" s="10">
        <v>0.83399999999999996</v>
      </c>
      <c r="H940" s="10">
        <v>0.12</v>
      </c>
      <c r="I940" s="10">
        <v>0.06</v>
      </c>
      <c r="J940" s="10">
        <v>2.0299999999999998</v>
      </c>
      <c r="K940" s="10">
        <v>36.94</v>
      </c>
      <c r="L940" s="10">
        <v>0.89</v>
      </c>
      <c r="M940" s="10">
        <v>0.16</v>
      </c>
      <c r="N940" s="10">
        <v>0.05</v>
      </c>
      <c r="O940" s="10">
        <v>2.61</v>
      </c>
      <c r="P940" s="10">
        <v>36.71</v>
      </c>
      <c r="Q940" s="10">
        <v>0.94899999999999995</v>
      </c>
      <c r="R940" s="10">
        <v>1016</v>
      </c>
      <c r="S940" s="10" t="s">
        <v>158</v>
      </c>
      <c r="T940" s="10">
        <v>0.11</v>
      </c>
      <c r="U940" s="10">
        <v>0.13</v>
      </c>
      <c r="V940" s="10">
        <v>2.6666451864664364</v>
      </c>
      <c r="W940" s="10">
        <v>36.869999999999997</v>
      </c>
      <c r="Y940" s="10">
        <v>0.1</v>
      </c>
      <c r="Z940" s="10">
        <v>0.11</v>
      </c>
      <c r="AA940" s="10">
        <v>2.338672695655537</v>
      </c>
      <c r="AB940" s="10">
        <v>36.700000000000003</v>
      </c>
      <c r="AD940" s="10">
        <v>0.1</v>
      </c>
      <c r="AE940" s="10">
        <v>0.1</v>
      </c>
      <c r="AF940" s="10">
        <v>2.2517831796131444</v>
      </c>
      <c r="AG940" s="10">
        <v>36.26</v>
      </c>
      <c r="AI940" s="10">
        <v>1016</v>
      </c>
      <c r="AJ940" s="10" t="s">
        <v>158</v>
      </c>
      <c r="AK940" s="10">
        <v>-0.17082400011867074</v>
      </c>
      <c r="AL940" s="10">
        <v>-8.0643179617314237E-2</v>
      </c>
      <c r="AM940" s="10">
        <v>-2.9400928623938438</v>
      </c>
      <c r="AN940" s="10">
        <v>37.095059550469898</v>
      </c>
      <c r="AO940" s="10">
        <v>0.90429710318035395</v>
      </c>
      <c r="AP940" s="10">
        <v>-0.18435976205152088</v>
      </c>
      <c r="AQ940" s="10">
        <v>-8.29744332619511E-2</v>
      </c>
      <c r="AR940" s="10">
        <v>-3.197472049268419</v>
      </c>
      <c r="AS940" s="10">
        <v>36.504999998621145</v>
      </c>
      <c r="AT940" s="10">
        <v>0.91189829148111945</v>
      </c>
      <c r="AU940" s="10">
        <v>-0.19197133174577058</v>
      </c>
      <c r="AV940" s="10">
        <v>-8.5017969622363326E-2</v>
      </c>
      <c r="AW940" s="10">
        <v>-3.319947854301172</v>
      </c>
      <c r="AX940" s="10">
        <v>36.511868842972582</v>
      </c>
      <c r="AY940" s="10">
        <v>0.91434569671553001</v>
      </c>
      <c r="AZ940" s="10">
        <v>1016</v>
      </c>
      <c r="BA940" s="10" t="s">
        <v>158</v>
      </c>
      <c r="BB940" s="10">
        <v>-6.5216617863581766E-2</v>
      </c>
      <c r="BC940" s="10">
        <v>-0.11847447537300661</v>
      </c>
      <c r="BD940" s="10">
        <v>-2.1127103642597502</v>
      </c>
      <c r="BE940" s="10">
        <v>36.957215351206635</v>
      </c>
      <c r="BF940" s="10">
        <v>0.48223468244783196</v>
      </c>
      <c r="BG940" s="10">
        <v>-9.1581086759517899E-2</v>
      </c>
      <c r="BH940" s="10">
        <v>-0.12549350501035719</v>
      </c>
      <c r="BI940" s="10">
        <v>-2.4735607229483731</v>
      </c>
      <c r="BJ940" s="10">
        <v>36.261593339651441</v>
      </c>
      <c r="BK940" s="10">
        <v>0.58948900084798006</v>
      </c>
      <c r="BL940" s="10">
        <v>-7.6933300199267932E-2</v>
      </c>
      <c r="BM940" s="10">
        <v>-0.12172453865423365</v>
      </c>
      <c r="BN940" s="10">
        <v>-2.2875964655512893</v>
      </c>
      <c r="BO940" s="10">
        <v>36.342786019047828</v>
      </c>
      <c r="BP940" s="10">
        <v>0.5342642338556286</v>
      </c>
      <c r="BQ940" s="10">
        <v>1016</v>
      </c>
      <c r="BR940" s="10" t="s">
        <v>158</v>
      </c>
      <c r="BS940" s="10">
        <v>-8.2000000000000003E-2</v>
      </c>
      <c r="BT940" s="10">
        <v>-0.125</v>
      </c>
      <c r="BU940" s="10">
        <v>-2.3384933630931846</v>
      </c>
      <c r="BV940" s="10">
        <v>36.908999999999999</v>
      </c>
      <c r="BW940" s="10">
        <v>0.54851032197602467</v>
      </c>
      <c r="BX940" s="10">
        <v>-0.11700000000000001</v>
      </c>
      <c r="BY940" s="10">
        <v>-0.128</v>
      </c>
      <c r="BZ940" s="10">
        <v>-2.7748348966989438</v>
      </c>
      <c r="CA940" s="10">
        <v>36.082000000000001</v>
      </c>
      <c r="CB940" s="10">
        <v>0.67467945369973403</v>
      </c>
      <c r="CC940" s="10">
        <v>-8.1000000000000003E-2</v>
      </c>
      <c r="CD940" s="10">
        <v>-0.122</v>
      </c>
      <c r="CE940" s="10">
        <v>-2.3309389293520986</v>
      </c>
      <c r="CF940" s="10">
        <v>36.271999999999998</v>
      </c>
      <c r="CG940" s="10">
        <v>0.55312335136742508</v>
      </c>
      <c r="CH940" s="10">
        <v>1016</v>
      </c>
      <c r="CI940" s="10" t="s">
        <v>158</v>
      </c>
      <c r="CJ940" s="10">
        <v>-6.0999999999999999E-2</v>
      </c>
      <c r="CK940" s="10">
        <v>-5.1999999999999998E-2</v>
      </c>
      <c r="CL940" s="10">
        <v>-1.2546262698507853</v>
      </c>
      <c r="CM940" s="10">
        <v>36.886000000000003</v>
      </c>
      <c r="CN940" s="10">
        <v>0.76101509109320253</v>
      </c>
      <c r="CO940" s="10">
        <v>-6.0999999999999999E-2</v>
      </c>
      <c r="CP940" s="10">
        <v>-0.05</v>
      </c>
      <c r="CQ940" s="10">
        <v>-1.2609035112628777</v>
      </c>
      <c r="CR940" s="10">
        <v>36.115000000000002</v>
      </c>
      <c r="CS940" s="10">
        <v>0.7733921049602126</v>
      </c>
      <c r="CT940" s="10">
        <v>-7.8E-2</v>
      </c>
      <c r="CU940" s="10">
        <v>-5.5E-2</v>
      </c>
      <c r="CV940" s="10">
        <v>-1.508429618975401</v>
      </c>
      <c r="CW940" s="10">
        <v>36.53</v>
      </c>
      <c r="CX940" s="10">
        <v>0.81725813388046886</v>
      </c>
      <c r="CY940" s="10">
        <v>1052</v>
      </c>
      <c r="CZ940" s="10" t="s">
        <v>305</v>
      </c>
      <c r="DA940" s="10">
        <v>1.7600000000000001E-2</v>
      </c>
      <c r="DB940" s="10">
        <v>5.1000000000000004E-3</v>
      </c>
      <c r="DC940" s="10">
        <v>1</v>
      </c>
      <c r="DD940" s="10">
        <v>10.6</v>
      </c>
      <c r="DE940" s="10">
        <v>0.96</v>
      </c>
      <c r="DF940" s="10">
        <v>1.7500000000000002E-2</v>
      </c>
      <c r="DG940" s="10">
        <v>5.1000000000000004E-3</v>
      </c>
      <c r="DH940" s="10">
        <v>1</v>
      </c>
      <c r="DI940" s="10">
        <v>10.5</v>
      </c>
      <c r="DJ940" s="10">
        <v>0.96</v>
      </c>
      <c r="DK940" s="10">
        <v>1.7500000000000002E-2</v>
      </c>
      <c r="DL940" s="10">
        <v>5.1000000000000004E-3</v>
      </c>
      <c r="DM940" s="10">
        <v>1</v>
      </c>
      <c r="DN940" s="10">
        <v>10.5</v>
      </c>
      <c r="DO940" s="10">
        <v>0.96</v>
      </c>
    </row>
    <row r="941" spans="1:119" x14ac:dyDescent="0.25">
      <c r="A941" s="10">
        <v>1017</v>
      </c>
      <c r="B941" s="10" t="s">
        <v>8</v>
      </c>
      <c r="C941" s="10">
        <v>0.08</v>
      </c>
      <c r="D941" s="10">
        <v>0.05</v>
      </c>
      <c r="E941" s="10">
        <v>1.4</v>
      </c>
      <c r="F941" s="10">
        <v>37.53</v>
      </c>
      <c r="G941" s="10">
        <v>0.83399999999999996</v>
      </c>
      <c r="H941" s="10">
        <v>0.12</v>
      </c>
      <c r="I941" s="10">
        <v>0.06</v>
      </c>
      <c r="J941" s="10">
        <v>2.0299999999999998</v>
      </c>
      <c r="K941" s="10">
        <v>36.93</v>
      </c>
      <c r="L941" s="10">
        <v>0.89100000000000001</v>
      </c>
      <c r="M941" s="10">
        <v>0.16</v>
      </c>
      <c r="N941" s="10">
        <v>0.05</v>
      </c>
      <c r="O941" s="10">
        <v>2.61</v>
      </c>
      <c r="P941" s="10">
        <v>36.700000000000003</v>
      </c>
      <c r="Q941" s="10">
        <v>0.94899999999999995</v>
      </c>
      <c r="R941" s="10">
        <v>1017</v>
      </c>
      <c r="S941" s="10" t="s">
        <v>8</v>
      </c>
      <c r="T941" s="10">
        <v>0.11</v>
      </c>
      <c r="U941" s="10">
        <v>0.13</v>
      </c>
      <c r="V941" s="10">
        <v>2.6666451864664364</v>
      </c>
      <c r="W941" s="10">
        <v>36.869999999999997</v>
      </c>
      <c r="Y941" s="10">
        <v>0.1</v>
      </c>
      <c r="Z941" s="10">
        <v>0.11</v>
      </c>
      <c r="AA941" s="10">
        <v>2.338672695655537</v>
      </c>
      <c r="AB941" s="10">
        <v>36.700000000000003</v>
      </c>
      <c r="AD941" s="10">
        <v>0.1</v>
      </c>
      <c r="AE941" s="10">
        <v>0.1</v>
      </c>
      <c r="AF941" s="10">
        <v>2.2517831796131444</v>
      </c>
      <c r="AG941" s="10">
        <v>36.26</v>
      </c>
      <c r="AI941" s="10">
        <v>1017</v>
      </c>
      <c r="AJ941" s="10" t="s">
        <v>8</v>
      </c>
      <c r="AZ941" s="10">
        <v>1017</v>
      </c>
      <c r="BA941" s="10" t="s">
        <v>8</v>
      </c>
      <c r="BB941" s="10">
        <v>6.521661786395766E-2</v>
      </c>
      <c r="BC941" s="10">
        <v>0.1184744723203295</v>
      </c>
      <c r="BD941" s="10">
        <v>2.1127103673832988</v>
      </c>
      <c r="BE941" s="10">
        <v>36.957214565805302</v>
      </c>
      <c r="BF941" s="10">
        <v>0.48223469198592567</v>
      </c>
      <c r="BG941" s="10">
        <v>9.1581086755894048E-2</v>
      </c>
      <c r="BH941" s="10">
        <v>0.12549350003407325</v>
      </c>
      <c r="BI941" s="10">
        <v>2.4735607167514422</v>
      </c>
      <c r="BJ941" s="10">
        <v>36.261592491759622</v>
      </c>
      <c r="BK941" s="10">
        <v>0.58948901608529169</v>
      </c>
      <c r="BL941" s="10">
        <v>7.6933300200487276E-2</v>
      </c>
      <c r="BM941" s="10">
        <v>0.12172453472389927</v>
      </c>
      <c r="BN941" s="10">
        <v>2.2875964644335074</v>
      </c>
      <c r="BO941" s="10">
        <v>36.34278519845823</v>
      </c>
      <c r="BP941" s="10">
        <v>0.53426424618839063</v>
      </c>
      <c r="BQ941" s="10">
        <v>1017</v>
      </c>
      <c r="BR941" s="10" t="s">
        <v>8</v>
      </c>
      <c r="BS941" s="10">
        <v>8.2000000000000003E-2</v>
      </c>
      <c r="BT941" s="10">
        <v>0.125</v>
      </c>
      <c r="BU941" s="10">
        <v>2.3384933630931846</v>
      </c>
      <c r="BV941" s="10">
        <v>36.908999999999999</v>
      </c>
      <c r="BW941" s="10">
        <v>0.54851032197602467</v>
      </c>
      <c r="BX941" s="10">
        <v>0.11700000000000001</v>
      </c>
      <c r="BY941" s="10">
        <v>0.128</v>
      </c>
      <c r="BZ941" s="10">
        <v>2.7748348966989438</v>
      </c>
      <c r="CA941" s="10">
        <v>36.082000000000001</v>
      </c>
      <c r="CB941" s="10">
        <v>0.67467945369973403</v>
      </c>
      <c r="CC941" s="10">
        <v>8.1000000000000003E-2</v>
      </c>
      <c r="CD941" s="10">
        <v>0.122</v>
      </c>
      <c r="CE941" s="10">
        <v>2.3309389293520986</v>
      </c>
      <c r="CF941" s="10">
        <v>36.271999999999998</v>
      </c>
      <c r="CG941" s="10">
        <v>0.55312335136742508</v>
      </c>
      <c r="CH941" s="10">
        <v>1017</v>
      </c>
      <c r="CI941" s="10" t="s">
        <v>8</v>
      </c>
      <c r="CY941" s="10">
        <v>1053</v>
      </c>
      <c r="CZ941" s="10" t="s">
        <v>315</v>
      </c>
      <c r="DA941" s="10">
        <v>1.7399999999999999E-2</v>
      </c>
      <c r="DB941" s="10">
        <v>5.7000000000000002E-3</v>
      </c>
      <c r="DC941" s="10">
        <v>1</v>
      </c>
      <c r="DD941" s="10">
        <v>10.6</v>
      </c>
      <c r="DE941" s="10">
        <v>0.95</v>
      </c>
      <c r="DF941" s="10">
        <v>1.7299999999999999E-2</v>
      </c>
      <c r="DG941" s="10">
        <v>5.7000000000000002E-3</v>
      </c>
      <c r="DH941" s="10">
        <v>1</v>
      </c>
      <c r="DI941" s="10">
        <v>10.5</v>
      </c>
      <c r="DJ941" s="10">
        <v>0.95</v>
      </c>
      <c r="DK941" s="10">
        <v>1.7299999999999999E-2</v>
      </c>
      <c r="DL941" s="10">
        <v>5.7000000000000002E-3</v>
      </c>
      <c r="DM941" s="10">
        <v>1</v>
      </c>
      <c r="DN941" s="10">
        <v>10.5</v>
      </c>
      <c r="DO941" s="10">
        <v>0.95</v>
      </c>
    </row>
    <row r="942" spans="1:119" x14ac:dyDescent="0.25">
      <c r="A942" s="10">
        <v>1018</v>
      </c>
      <c r="B942" s="10" t="s">
        <v>9</v>
      </c>
      <c r="R942" s="10">
        <v>1018</v>
      </c>
      <c r="S942" s="10" t="s">
        <v>9</v>
      </c>
      <c r="AI942" s="10">
        <v>1018</v>
      </c>
      <c r="AJ942" s="10" t="s">
        <v>9</v>
      </c>
      <c r="AK942" s="10">
        <v>0.17082400007249512</v>
      </c>
      <c r="AL942" s="10">
        <v>8.0643179243360674E-2</v>
      </c>
      <c r="AM942" s="10">
        <v>2.9400928592592606</v>
      </c>
      <c r="AN942" s="10">
        <v>37.095059550469898</v>
      </c>
      <c r="AO942" s="10">
        <v>0.90429710390002971</v>
      </c>
      <c r="AP942" s="10">
        <v>0.18435976228297474</v>
      </c>
      <c r="AQ942" s="10">
        <v>8.2974434550821027E-2</v>
      </c>
      <c r="AR942" s="10">
        <v>3.197472060972562</v>
      </c>
      <c r="AS942" s="10">
        <v>36.504999998621145</v>
      </c>
      <c r="AT942" s="10">
        <v>0.91189828928801353</v>
      </c>
      <c r="AU942" s="10">
        <v>0.1919713316747971</v>
      </c>
      <c r="AV942" s="10">
        <v>8.5017969734929644E-2</v>
      </c>
      <c r="AW942" s="10">
        <v>3.3199478539957932</v>
      </c>
      <c r="AX942" s="10">
        <v>36.511868842972582</v>
      </c>
      <c r="AY942" s="10">
        <v>0.91434569646159281</v>
      </c>
      <c r="AZ942" s="10">
        <v>1018</v>
      </c>
      <c r="BA942" s="10" t="s">
        <v>9</v>
      </c>
      <c r="BQ942" s="10">
        <v>1018</v>
      </c>
      <c r="BR942" s="10" t="s">
        <v>9</v>
      </c>
      <c r="CH942" s="10">
        <v>1018</v>
      </c>
      <c r="CI942" s="10" t="s">
        <v>9</v>
      </c>
      <c r="CJ942" s="10">
        <v>6.0999999999999999E-2</v>
      </c>
      <c r="CK942" s="10">
        <v>5.1999999999999998E-2</v>
      </c>
      <c r="CL942" s="10">
        <v>1.2546262698507853</v>
      </c>
      <c r="CM942" s="10">
        <v>36.886000000000003</v>
      </c>
      <c r="CN942" s="10">
        <v>0.76101509109320253</v>
      </c>
      <c r="CO942" s="10">
        <v>6.0999999999999999E-2</v>
      </c>
      <c r="CP942" s="10">
        <v>0.05</v>
      </c>
      <c r="CQ942" s="10">
        <v>1.2609035112628777</v>
      </c>
      <c r="CR942" s="10">
        <v>36.115000000000002</v>
      </c>
      <c r="CS942" s="10">
        <v>0.7733921049602126</v>
      </c>
      <c r="CT942" s="10">
        <v>7.8E-2</v>
      </c>
      <c r="CU942" s="10">
        <v>5.5E-2</v>
      </c>
      <c r="CV942" s="10">
        <v>1.508429618975401</v>
      </c>
      <c r="CW942" s="10">
        <v>36.53</v>
      </c>
      <c r="CX942" s="10">
        <v>0.81725813388046886</v>
      </c>
      <c r="CY942" s="10">
        <v>1054</v>
      </c>
      <c r="CZ942" s="10" t="s">
        <v>289</v>
      </c>
      <c r="DA942" s="10">
        <v>0</v>
      </c>
      <c r="DB942" s="10">
        <v>0</v>
      </c>
      <c r="DC942" s="10">
        <v>0</v>
      </c>
      <c r="DD942" s="10">
        <v>10.6</v>
      </c>
      <c r="DE942" s="10">
        <v>0</v>
      </c>
      <c r="DF942" s="10">
        <v>0</v>
      </c>
      <c r="DG942" s="10">
        <v>0</v>
      </c>
      <c r="DH942" s="10">
        <v>0</v>
      </c>
      <c r="DI942" s="10">
        <v>10.5</v>
      </c>
      <c r="DJ942" s="10">
        <v>0</v>
      </c>
      <c r="DK942" s="10">
        <v>0</v>
      </c>
      <c r="DL942" s="10">
        <v>0</v>
      </c>
      <c r="DM942" s="10">
        <v>0</v>
      </c>
      <c r="DN942" s="10">
        <v>10.5</v>
      </c>
      <c r="DO942" s="10">
        <v>0</v>
      </c>
    </row>
    <row r="943" spans="1:119" x14ac:dyDescent="0.25">
      <c r="A943" s="10">
        <v>1019</v>
      </c>
      <c r="B943" s="10" t="s">
        <v>10</v>
      </c>
      <c r="C943" s="10">
        <v>7.0000000000000007E-2</v>
      </c>
      <c r="D943" s="10">
        <v>0.01</v>
      </c>
      <c r="E943" s="10">
        <v>3.88</v>
      </c>
      <c r="F943" s="10">
        <v>10.6</v>
      </c>
      <c r="G943" s="10">
        <v>0.99</v>
      </c>
      <c r="H943" s="10">
        <v>0.11</v>
      </c>
      <c r="I943" s="10">
        <v>0.02</v>
      </c>
      <c r="J943" s="10">
        <v>5.87</v>
      </c>
      <c r="K943" s="10">
        <v>10.6</v>
      </c>
      <c r="L943" s="10">
        <v>0.99</v>
      </c>
      <c r="M943" s="10">
        <v>0.15</v>
      </c>
      <c r="N943" s="10">
        <v>0.01</v>
      </c>
      <c r="O943" s="10">
        <v>8</v>
      </c>
      <c r="P943" s="10">
        <v>10.6</v>
      </c>
      <c r="Q943" s="10">
        <v>1</v>
      </c>
      <c r="R943" s="10">
        <v>1019</v>
      </c>
      <c r="S943" s="10" t="s">
        <v>10</v>
      </c>
      <c r="T943" s="10">
        <v>9.06E-2</v>
      </c>
      <c r="U943" s="10">
        <v>1.6500000000000001E-2</v>
      </c>
      <c r="V943" s="10">
        <v>4.923</v>
      </c>
      <c r="W943" s="10">
        <v>10.8</v>
      </c>
      <c r="Y943" s="10">
        <v>9.4399999999999984E-2</v>
      </c>
      <c r="Z943" s="10">
        <v>1.6399999999999998E-2</v>
      </c>
      <c r="AA943" s="10">
        <v>5.17</v>
      </c>
      <c r="AB943" s="10">
        <v>10.7</v>
      </c>
      <c r="AD943" s="10">
        <v>9.4500000000000001E-2</v>
      </c>
      <c r="AE943" s="10">
        <v>1.6399999999999998E-2</v>
      </c>
      <c r="AF943" s="10">
        <v>5.1749999999999998</v>
      </c>
      <c r="AG943" s="10">
        <v>10.7</v>
      </c>
      <c r="AI943" s="10">
        <v>1019</v>
      </c>
      <c r="AJ943" s="10" t="s">
        <v>10</v>
      </c>
      <c r="AZ943" s="10">
        <v>1019</v>
      </c>
      <c r="BA943" s="10" t="s">
        <v>10</v>
      </c>
      <c r="BB943" s="10">
        <v>5.4054067505883145E-2</v>
      </c>
      <c r="BC943" s="10">
        <v>1.2012014267698093E-2</v>
      </c>
      <c r="BD943" s="10">
        <v>2.9878</v>
      </c>
      <c r="BE943" s="10">
        <v>10.7</v>
      </c>
      <c r="BF943" s="10">
        <v>0.97599999999999998</v>
      </c>
      <c r="BG943" s="10">
        <v>8.0810021912670713E-2</v>
      </c>
      <c r="BH943" s="10">
        <v>2.2870761740848296E-2</v>
      </c>
      <c r="BI943" s="10">
        <v>4.5743999999999998</v>
      </c>
      <c r="BJ943" s="10">
        <v>10.6</v>
      </c>
      <c r="BK943" s="10">
        <v>0.96199999999999997</v>
      </c>
      <c r="BL943" s="10">
        <v>6.6127964046097235E-2</v>
      </c>
      <c r="BM943" s="10">
        <v>1.871546114308454E-2</v>
      </c>
      <c r="BN943" s="10">
        <v>3.7433000000000001</v>
      </c>
      <c r="BO943" s="10">
        <v>10.6</v>
      </c>
      <c r="BP943" s="10">
        <v>0.96199999999999997</v>
      </c>
      <c r="BQ943" s="10">
        <v>1019</v>
      </c>
      <c r="BR943" s="10" t="s">
        <v>10</v>
      </c>
      <c r="BS943" s="10">
        <v>7.0999999999999994E-2</v>
      </c>
      <c r="BT943" s="10">
        <v>1.9E-2</v>
      </c>
      <c r="BU943" s="10">
        <v>4.0031999999999996</v>
      </c>
      <c r="BV943" s="10">
        <v>10.6</v>
      </c>
      <c r="BW943" s="10">
        <v>0.96599999999999997</v>
      </c>
      <c r="BX943" s="10">
        <v>0.107</v>
      </c>
      <c r="BY943" s="10">
        <v>2.5999999999999999E-2</v>
      </c>
      <c r="BZ943" s="10">
        <v>5.9976000000000003</v>
      </c>
      <c r="CA943" s="10">
        <v>10.6</v>
      </c>
      <c r="CB943" s="10">
        <v>0.97199999999999998</v>
      </c>
      <c r="CC943" s="10">
        <v>7.0999999999999994E-2</v>
      </c>
      <c r="CD943" s="10">
        <v>1.9E-2</v>
      </c>
      <c r="CE943" s="10">
        <v>4.0031999999999996</v>
      </c>
      <c r="CF943" s="10">
        <v>10.6</v>
      </c>
      <c r="CG943" s="10">
        <v>0.96599999999999997</v>
      </c>
      <c r="CH943" s="10">
        <v>1019</v>
      </c>
      <c r="CI943" s="10" t="s">
        <v>10</v>
      </c>
      <c r="CY943" s="10">
        <v>1055</v>
      </c>
      <c r="CZ943" s="10" t="s">
        <v>306</v>
      </c>
      <c r="DA943" s="10">
        <v>1.7299999999999999E-2</v>
      </c>
      <c r="DB943" s="10">
        <v>6.3E-3</v>
      </c>
      <c r="DC943" s="10">
        <v>1</v>
      </c>
      <c r="DD943" s="10">
        <v>10.6</v>
      </c>
      <c r="DE943" s="10">
        <v>0.94</v>
      </c>
      <c r="DF943" s="10">
        <v>5.1299999999999998E-2</v>
      </c>
      <c r="DG943" s="10">
        <v>1.8599999999999998E-2</v>
      </c>
      <c r="DH943" s="10">
        <v>3</v>
      </c>
      <c r="DI943" s="10">
        <v>10.5</v>
      </c>
      <c r="DJ943" s="10">
        <v>0.94</v>
      </c>
      <c r="DK943" s="10">
        <v>5.1299999999999998E-2</v>
      </c>
      <c r="DL943" s="10">
        <v>1.8599999999999998E-2</v>
      </c>
      <c r="DM943" s="10">
        <v>3</v>
      </c>
      <c r="DN943" s="10">
        <v>10.5</v>
      </c>
      <c r="DO943" s="10">
        <v>0.94</v>
      </c>
    </row>
    <row r="944" spans="1:119" x14ac:dyDescent="0.25">
      <c r="A944" s="10">
        <v>1020</v>
      </c>
      <c r="B944" s="10" t="s">
        <v>11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1020</v>
      </c>
      <c r="S944" s="10" t="s">
        <v>11</v>
      </c>
      <c r="AI944" s="10">
        <v>1020</v>
      </c>
      <c r="AJ944" s="10" t="s">
        <v>11</v>
      </c>
      <c r="AK944" s="10">
        <v>0.16278053842085172</v>
      </c>
      <c r="AL944" s="10">
        <v>4.0407575722252245E-2</v>
      </c>
      <c r="AM944" s="10">
        <v>9.1349999999999998</v>
      </c>
      <c r="AN944" s="10">
        <v>10.6</v>
      </c>
      <c r="AO944" s="10">
        <v>0.97099999999999997</v>
      </c>
      <c r="AP944" s="10">
        <v>0.17652424353001897</v>
      </c>
      <c r="AQ944" s="10">
        <v>4.3808532672982979E-2</v>
      </c>
      <c r="AR944" s="10">
        <v>9.9060000000000006</v>
      </c>
      <c r="AS944" s="10">
        <v>10.6</v>
      </c>
      <c r="AT944" s="10">
        <v>0.97099999999999997</v>
      </c>
      <c r="AU944" s="10">
        <v>0.18411307595296364</v>
      </c>
      <c r="AV944" s="10">
        <v>4.5751063079007309E-2</v>
      </c>
      <c r="AW944" s="10">
        <v>10.333</v>
      </c>
      <c r="AX944" s="10">
        <v>10.6</v>
      </c>
      <c r="AY944" s="10">
        <v>0.97</v>
      </c>
      <c r="AZ944" s="10">
        <v>1020</v>
      </c>
      <c r="BA944" s="10" t="s">
        <v>11</v>
      </c>
      <c r="BQ944" s="10">
        <v>1020</v>
      </c>
      <c r="BR944" s="10" t="s">
        <v>11</v>
      </c>
      <c r="CH944" s="10">
        <v>1020</v>
      </c>
      <c r="CI944" s="10" t="s">
        <v>11</v>
      </c>
      <c r="CJ944" s="10">
        <v>5.2999999999999999E-2</v>
      </c>
      <c r="CK944" s="10">
        <v>1.2E-2</v>
      </c>
      <c r="CL944" s="10">
        <v>2.988</v>
      </c>
      <c r="CM944" s="10">
        <v>10.5</v>
      </c>
      <c r="CN944" s="10">
        <v>0.97499999999999998</v>
      </c>
      <c r="CO944" s="10">
        <v>5.2999999999999999E-2</v>
      </c>
      <c r="CP944" s="10">
        <v>1.2E-2</v>
      </c>
      <c r="CQ944" s="10">
        <v>2.988</v>
      </c>
      <c r="CR944" s="10">
        <v>10.5</v>
      </c>
      <c r="CS944" s="10">
        <v>0.97499999999999998</v>
      </c>
      <c r="CT944" s="10">
        <v>7.0999999999999994E-2</v>
      </c>
      <c r="CU944" s="10">
        <v>1.7000000000000001E-2</v>
      </c>
      <c r="CV944" s="10">
        <v>4.0143000000000004</v>
      </c>
      <c r="CW944" s="10">
        <v>10.5</v>
      </c>
      <c r="CX944" s="10">
        <v>0.97299999999999998</v>
      </c>
      <c r="CY944" s="10">
        <v>1056</v>
      </c>
      <c r="CZ944" s="10" t="s">
        <v>307</v>
      </c>
      <c r="DA944" s="10">
        <v>0</v>
      </c>
      <c r="DB944" s="10">
        <v>0</v>
      </c>
      <c r="DC944" s="10">
        <v>0</v>
      </c>
      <c r="DD944" s="10">
        <v>10.6</v>
      </c>
      <c r="DE944" s="10">
        <v>0</v>
      </c>
      <c r="DF944" s="10">
        <v>0</v>
      </c>
      <c r="DG944" s="10">
        <v>0</v>
      </c>
      <c r="DH944" s="10">
        <v>0</v>
      </c>
      <c r="DI944" s="10">
        <v>10.5</v>
      </c>
      <c r="DJ944" s="10">
        <v>0</v>
      </c>
      <c r="DK944" s="10">
        <v>0</v>
      </c>
      <c r="DL944" s="10">
        <v>0</v>
      </c>
      <c r="DM944" s="10">
        <v>0</v>
      </c>
      <c r="DN944" s="10">
        <v>10.5</v>
      </c>
      <c r="DO944" s="10">
        <v>0</v>
      </c>
    </row>
    <row r="945" spans="1:119" x14ac:dyDescent="0.25">
      <c r="A945" s="10">
        <v>1021</v>
      </c>
      <c r="B945" s="10" t="s">
        <v>285</v>
      </c>
      <c r="C945" s="10">
        <v>0</v>
      </c>
      <c r="D945" s="10">
        <v>0</v>
      </c>
      <c r="E945" s="10">
        <v>0</v>
      </c>
      <c r="F945" s="10">
        <v>10.6</v>
      </c>
      <c r="G945" s="10">
        <v>0</v>
      </c>
      <c r="H945" s="10">
        <v>0</v>
      </c>
      <c r="I945" s="10">
        <v>0</v>
      </c>
      <c r="J945" s="10">
        <v>0</v>
      </c>
      <c r="K945" s="10">
        <v>10.6</v>
      </c>
      <c r="L945" s="10">
        <v>0</v>
      </c>
      <c r="M945" s="10">
        <v>0</v>
      </c>
      <c r="N945" s="10">
        <v>0</v>
      </c>
      <c r="O945" s="10">
        <v>0</v>
      </c>
      <c r="P945" s="10">
        <v>10.6</v>
      </c>
      <c r="Q945" s="10">
        <v>0</v>
      </c>
      <c r="R945" s="10">
        <v>1021</v>
      </c>
      <c r="S945" s="10" t="s">
        <v>285</v>
      </c>
      <c r="T945" s="10">
        <v>0</v>
      </c>
      <c r="U945" s="10">
        <v>0</v>
      </c>
      <c r="V945" s="10">
        <v>0</v>
      </c>
      <c r="W945" s="10">
        <v>10.8</v>
      </c>
      <c r="Y945" s="10">
        <v>0</v>
      </c>
      <c r="Z945" s="10">
        <v>0</v>
      </c>
      <c r="AA945" s="10">
        <v>0</v>
      </c>
      <c r="AB945" s="10">
        <v>10.7</v>
      </c>
      <c r="AD945" s="10">
        <v>0</v>
      </c>
      <c r="AE945" s="10">
        <v>0</v>
      </c>
      <c r="AF945" s="10">
        <v>0</v>
      </c>
      <c r="AG945" s="10">
        <v>10.7</v>
      </c>
      <c r="AI945" s="10">
        <v>1021</v>
      </c>
      <c r="AJ945" s="10" t="s">
        <v>285</v>
      </c>
      <c r="AK945" s="10">
        <v>0</v>
      </c>
      <c r="AL945" s="10">
        <v>0</v>
      </c>
      <c r="AM945" s="10">
        <v>0</v>
      </c>
      <c r="AN945" s="10">
        <v>10.6</v>
      </c>
      <c r="AO945" s="10">
        <v>0</v>
      </c>
      <c r="AP945" s="10">
        <v>0</v>
      </c>
      <c r="AQ945" s="10">
        <v>0</v>
      </c>
      <c r="AR945" s="10">
        <v>0</v>
      </c>
      <c r="AS945" s="10">
        <v>10.6</v>
      </c>
      <c r="AT945" s="10">
        <v>0</v>
      </c>
      <c r="AU945" s="10">
        <v>0</v>
      </c>
      <c r="AV945" s="10">
        <v>0</v>
      </c>
      <c r="AW945" s="10">
        <v>0</v>
      </c>
      <c r="AX945" s="10">
        <v>10.6</v>
      </c>
      <c r="AY945" s="10">
        <v>0</v>
      </c>
      <c r="AZ945" s="10">
        <v>1021</v>
      </c>
      <c r="BA945" s="10" t="s">
        <v>285</v>
      </c>
      <c r="BB945" s="10">
        <v>0</v>
      </c>
      <c r="BC945" s="10">
        <v>0</v>
      </c>
      <c r="BD945" s="10">
        <v>0</v>
      </c>
      <c r="BE945" s="10">
        <v>10.7</v>
      </c>
      <c r="BF945" s="10">
        <v>0</v>
      </c>
      <c r="BG945" s="10">
        <v>0</v>
      </c>
      <c r="BH945" s="10">
        <v>0</v>
      </c>
      <c r="BI945" s="10">
        <v>0</v>
      </c>
      <c r="BJ945" s="10">
        <v>10.6</v>
      </c>
      <c r="BK945" s="10">
        <v>0</v>
      </c>
      <c r="BL945" s="10">
        <v>0</v>
      </c>
      <c r="BM945" s="10">
        <v>0</v>
      </c>
      <c r="BN945" s="10">
        <v>0</v>
      </c>
      <c r="BO945" s="10">
        <v>10.6</v>
      </c>
      <c r="BP945" s="10">
        <v>0</v>
      </c>
      <c r="BQ945" s="10">
        <v>1021</v>
      </c>
      <c r="BR945" s="10" t="s">
        <v>285</v>
      </c>
      <c r="BS945" s="10">
        <v>0</v>
      </c>
      <c r="BT945" s="10">
        <v>0</v>
      </c>
      <c r="BU945" s="10">
        <v>0</v>
      </c>
      <c r="BV945" s="10">
        <v>10.6</v>
      </c>
      <c r="BW945" s="10">
        <v>0</v>
      </c>
      <c r="BX945" s="10">
        <v>0</v>
      </c>
      <c r="BY945" s="10">
        <v>0</v>
      </c>
      <c r="BZ945" s="10">
        <v>0</v>
      </c>
      <c r="CA945" s="10">
        <v>10.6</v>
      </c>
      <c r="CB945" s="10">
        <v>0</v>
      </c>
      <c r="CC945" s="10">
        <v>0</v>
      </c>
      <c r="CD945" s="10">
        <v>0</v>
      </c>
      <c r="CE945" s="10">
        <v>0</v>
      </c>
      <c r="CF945" s="10">
        <v>10.6</v>
      </c>
      <c r="CG945" s="10">
        <v>0</v>
      </c>
      <c r="CH945" s="10">
        <v>1021</v>
      </c>
      <c r="CI945" s="10" t="s">
        <v>285</v>
      </c>
      <c r="CJ945" s="10">
        <v>0</v>
      </c>
      <c r="CK945" s="10">
        <v>0</v>
      </c>
      <c r="CL945" s="10">
        <v>0</v>
      </c>
      <c r="CM945" s="10">
        <v>10.5</v>
      </c>
      <c r="CN945" s="10">
        <v>0</v>
      </c>
      <c r="CO945" s="10">
        <v>0</v>
      </c>
      <c r="CP945" s="10">
        <v>0</v>
      </c>
      <c r="CQ945" s="10">
        <v>0</v>
      </c>
      <c r="CR945" s="10">
        <v>10.5</v>
      </c>
      <c r="CS945" s="10">
        <v>0</v>
      </c>
      <c r="CT945" s="10">
        <v>0</v>
      </c>
      <c r="CU945" s="10">
        <v>0</v>
      </c>
      <c r="CV945" s="10">
        <v>0</v>
      </c>
      <c r="CW945" s="10">
        <v>10.5</v>
      </c>
      <c r="CX945" s="10">
        <v>0</v>
      </c>
      <c r="CY945" s="10">
        <v>1057</v>
      </c>
      <c r="CZ945" s="10" t="s">
        <v>292</v>
      </c>
      <c r="DA945" s="10">
        <v>3.5999999999999997E-2</v>
      </c>
      <c r="DB945" s="10">
        <v>7.3000000000000001E-3</v>
      </c>
      <c r="DC945" s="10">
        <v>2</v>
      </c>
      <c r="DD945" s="10">
        <v>10.6</v>
      </c>
      <c r="DE945" s="10">
        <v>0.98</v>
      </c>
      <c r="DF945" s="10">
        <v>7.1300000000000002E-2</v>
      </c>
      <c r="DG945" s="10">
        <v>1.4500000000000001E-2</v>
      </c>
      <c r="DH945" s="10">
        <v>4</v>
      </c>
      <c r="DI945" s="10">
        <v>10.5</v>
      </c>
      <c r="DJ945" s="10">
        <v>0.98</v>
      </c>
      <c r="DK945" s="10">
        <v>7.1300000000000002E-2</v>
      </c>
      <c r="DL945" s="10">
        <v>1.4500000000000001E-2</v>
      </c>
      <c r="DM945" s="10">
        <v>4</v>
      </c>
      <c r="DN945" s="10">
        <v>10.5</v>
      </c>
      <c r="DO945" s="10">
        <v>0.98</v>
      </c>
    </row>
    <row r="946" spans="1:119" x14ac:dyDescent="0.25">
      <c r="A946" s="10">
        <v>1022</v>
      </c>
      <c r="B946" s="10" t="s">
        <v>304</v>
      </c>
      <c r="C946" s="10">
        <v>0.02</v>
      </c>
      <c r="D946" s="10">
        <v>0</v>
      </c>
      <c r="E946" s="10">
        <v>0.97</v>
      </c>
      <c r="F946" s="10">
        <v>10.6</v>
      </c>
      <c r="G946" s="10">
        <v>0.98</v>
      </c>
      <c r="H946" s="10">
        <v>0.04</v>
      </c>
      <c r="I946" s="10">
        <v>0.01</v>
      </c>
      <c r="J946" s="10">
        <v>1.96</v>
      </c>
      <c r="K946" s="10">
        <v>10.6</v>
      </c>
      <c r="L946" s="10">
        <v>0.98</v>
      </c>
      <c r="M946" s="10">
        <v>0.04</v>
      </c>
      <c r="N946" s="10">
        <v>0.01</v>
      </c>
      <c r="O946" s="10">
        <v>2.27</v>
      </c>
      <c r="P946" s="10">
        <v>10.6</v>
      </c>
      <c r="Q946" s="10">
        <v>0.99</v>
      </c>
      <c r="R946" s="10">
        <v>1022</v>
      </c>
      <c r="S946" s="10" t="s">
        <v>304</v>
      </c>
      <c r="T946" s="10">
        <v>3.0099999999999998E-2</v>
      </c>
      <c r="U946" s="10">
        <v>6.1000000000000004E-3</v>
      </c>
      <c r="V946" s="10">
        <v>1.6412</v>
      </c>
      <c r="W946" s="10">
        <v>10.8</v>
      </c>
      <c r="Y946" s="10">
        <v>2.35E-2</v>
      </c>
      <c r="Z946" s="10">
        <v>4.7999999999999996E-3</v>
      </c>
      <c r="AA946" s="10">
        <v>1.2916000000000001</v>
      </c>
      <c r="AB946" s="10">
        <v>10.7</v>
      </c>
      <c r="AD946" s="10">
        <v>2.35E-2</v>
      </c>
      <c r="AE946" s="10">
        <v>4.7999999999999996E-3</v>
      </c>
      <c r="AF946" s="10">
        <v>1.2949999999999999</v>
      </c>
      <c r="AG946" s="10">
        <v>10.7</v>
      </c>
      <c r="AI946" s="10">
        <v>1022</v>
      </c>
      <c r="AJ946" s="10" t="s">
        <v>304</v>
      </c>
      <c r="AK946" s="10">
        <v>3.2599999999999997E-2</v>
      </c>
      <c r="AL946" s="10">
        <v>8.2000000000000007E-3</v>
      </c>
      <c r="AM946" s="10">
        <v>1.831</v>
      </c>
      <c r="AN946" s="10">
        <v>10.6</v>
      </c>
      <c r="AO946" s="10">
        <v>0.97</v>
      </c>
      <c r="AP946" s="10">
        <v>3.5299999999999998E-2</v>
      </c>
      <c r="AQ946" s="10">
        <v>8.8999999999999999E-3</v>
      </c>
      <c r="AR946" s="10">
        <v>1.9829000000000001</v>
      </c>
      <c r="AS946" s="10">
        <v>10.6</v>
      </c>
      <c r="AT946" s="10">
        <v>0.97</v>
      </c>
      <c r="AU946" s="10">
        <v>5.2499999999999998E-2</v>
      </c>
      <c r="AV946" s="10">
        <v>1.32E-2</v>
      </c>
      <c r="AW946" s="10">
        <v>2.9481999999999999</v>
      </c>
      <c r="AX946" s="10">
        <v>10.6</v>
      </c>
      <c r="AY946" s="10">
        <v>0.97</v>
      </c>
      <c r="AZ946" s="10">
        <v>1022</v>
      </c>
      <c r="BA946" s="10" t="s">
        <v>304</v>
      </c>
      <c r="BB946" s="10">
        <v>2.7E-2</v>
      </c>
      <c r="BC946" s="10">
        <v>6.7999999999999996E-3</v>
      </c>
      <c r="BD946" s="10">
        <v>1.5004999999999999</v>
      </c>
      <c r="BE946" s="10">
        <v>10.7</v>
      </c>
      <c r="BF946" s="10">
        <v>0.97</v>
      </c>
      <c r="BG946" s="10">
        <v>2.7099999999999999E-2</v>
      </c>
      <c r="BH946" s="10">
        <v>6.7999999999999996E-3</v>
      </c>
      <c r="BI946" s="10">
        <v>1.5236000000000001</v>
      </c>
      <c r="BJ946" s="10">
        <v>10.6</v>
      </c>
      <c r="BK946" s="10">
        <v>0.97</v>
      </c>
      <c r="BL946" s="10">
        <v>2.2200000000000001E-2</v>
      </c>
      <c r="BM946" s="10">
        <v>5.5999999999999999E-3</v>
      </c>
      <c r="BN946" s="10">
        <v>1.2465999999999999</v>
      </c>
      <c r="BO946" s="10">
        <v>10.6</v>
      </c>
      <c r="BP946" s="10">
        <v>0.97</v>
      </c>
      <c r="BQ946" s="10">
        <v>1022</v>
      </c>
      <c r="BR946" s="10" t="s">
        <v>304</v>
      </c>
      <c r="BS946" s="10">
        <v>1.78E-2</v>
      </c>
      <c r="BT946" s="10">
        <v>4.4999999999999997E-3</v>
      </c>
      <c r="BU946" s="10">
        <v>1</v>
      </c>
      <c r="BV946" s="10">
        <v>10.6</v>
      </c>
      <c r="BW946" s="10">
        <v>0.97</v>
      </c>
      <c r="BX946" s="10">
        <v>1.78E-2</v>
      </c>
      <c r="BY946" s="10">
        <v>4.4999999999999997E-3</v>
      </c>
      <c r="BZ946" s="10">
        <v>1</v>
      </c>
      <c r="CA946" s="10">
        <v>10.6</v>
      </c>
      <c r="CB946" s="10">
        <v>0.97</v>
      </c>
      <c r="CC946" s="10">
        <v>1.78E-2</v>
      </c>
      <c r="CD946" s="10">
        <v>4.4999999999999997E-3</v>
      </c>
      <c r="CE946" s="10">
        <v>1</v>
      </c>
      <c r="CF946" s="10">
        <v>10.6</v>
      </c>
      <c r="CG946" s="10">
        <v>0.97</v>
      </c>
      <c r="CH946" s="10">
        <v>1022</v>
      </c>
      <c r="CI946" s="10" t="s">
        <v>304</v>
      </c>
      <c r="CJ946" s="10">
        <v>1.7600000000000001E-2</v>
      </c>
      <c r="CK946" s="10">
        <v>4.4000000000000003E-3</v>
      </c>
      <c r="CL946" s="10">
        <v>1</v>
      </c>
      <c r="CM946" s="10">
        <v>10.5</v>
      </c>
      <c r="CN946" s="10">
        <v>0.97</v>
      </c>
      <c r="CO946" s="10">
        <v>1.7600000000000001E-2</v>
      </c>
      <c r="CP946" s="10">
        <v>4.4000000000000003E-3</v>
      </c>
      <c r="CQ946" s="10">
        <v>1</v>
      </c>
      <c r="CR946" s="10">
        <v>10.5</v>
      </c>
      <c r="CS946" s="10">
        <v>0.97</v>
      </c>
      <c r="CT946" s="10">
        <v>3.5299999999999998E-2</v>
      </c>
      <c r="CU946" s="10">
        <v>8.8000000000000005E-3</v>
      </c>
      <c r="CV946" s="10">
        <v>2</v>
      </c>
      <c r="CW946" s="10">
        <v>10.5</v>
      </c>
      <c r="CX946" s="10">
        <v>0.97</v>
      </c>
      <c r="CY946" s="10">
        <v>1058</v>
      </c>
      <c r="CZ946" s="10" t="s">
        <v>181</v>
      </c>
      <c r="DA946" s="10">
        <v>-0.96499999999999997</v>
      </c>
      <c r="DB946" s="10">
        <v>-0.433</v>
      </c>
      <c r="DC946" s="10">
        <v>-5.2184620159992168</v>
      </c>
      <c r="DD946" s="10">
        <v>117.01900000000001</v>
      </c>
      <c r="DE946" s="10">
        <v>0.91236323582872347</v>
      </c>
      <c r="DF946" s="10">
        <v>-1.21</v>
      </c>
      <c r="DG946" s="10">
        <v>-0.499</v>
      </c>
      <c r="DH946" s="10">
        <v>-6.5020452239405326</v>
      </c>
      <c r="DI946" s="10">
        <v>116.22</v>
      </c>
      <c r="DJ946" s="10">
        <v>0.92447226404596405</v>
      </c>
      <c r="DK946" s="10">
        <v>-1.2210000000000001</v>
      </c>
      <c r="DL946" s="10">
        <v>-0.52400000000000002</v>
      </c>
      <c r="DM946" s="10">
        <v>-6.6091678565795577</v>
      </c>
      <c r="DN946" s="10">
        <v>116.069</v>
      </c>
      <c r="DO946" s="10">
        <v>0.91895027444220678</v>
      </c>
    </row>
    <row r="947" spans="1:119" x14ac:dyDescent="0.25">
      <c r="A947" s="10">
        <v>1023</v>
      </c>
      <c r="B947" s="10" t="s">
        <v>288</v>
      </c>
      <c r="C947" s="10">
        <v>0.04</v>
      </c>
      <c r="D947" s="10">
        <v>0.01</v>
      </c>
      <c r="E947" s="10">
        <v>1.94</v>
      </c>
      <c r="F947" s="10">
        <v>10.6</v>
      </c>
      <c r="G947" s="10">
        <v>0.99</v>
      </c>
      <c r="H947" s="10">
        <v>0.05</v>
      </c>
      <c r="I947" s="10">
        <v>0.01</v>
      </c>
      <c r="J947" s="10">
        <v>2.94</v>
      </c>
      <c r="K947" s="10">
        <v>10.6</v>
      </c>
      <c r="L947" s="10">
        <v>0.99</v>
      </c>
      <c r="M947" s="10">
        <v>0.06</v>
      </c>
      <c r="N947" s="10">
        <v>0.01</v>
      </c>
      <c r="O947" s="10">
        <v>3.43</v>
      </c>
      <c r="P947" s="10">
        <v>10.6</v>
      </c>
      <c r="Q947" s="10">
        <v>1</v>
      </c>
      <c r="R947" s="10">
        <v>1023</v>
      </c>
      <c r="S947" s="10" t="s">
        <v>288</v>
      </c>
      <c r="T947" s="10">
        <v>3.04E-2</v>
      </c>
      <c r="U947" s="10">
        <v>4.3E-3</v>
      </c>
      <c r="V947" s="10">
        <v>1.6412</v>
      </c>
      <c r="W947" s="10">
        <v>10.8</v>
      </c>
      <c r="Y947" s="10">
        <v>4.7399999999999998E-2</v>
      </c>
      <c r="Z947" s="10">
        <v>6.7999999999999996E-3</v>
      </c>
      <c r="AA947" s="10">
        <v>2.5831</v>
      </c>
      <c r="AB947" s="10">
        <v>10.7</v>
      </c>
      <c r="AD947" s="10">
        <v>4.7500000000000001E-2</v>
      </c>
      <c r="AE947" s="10">
        <v>6.7999999999999996E-3</v>
      </c>
      <c r="AF947" s="10">
        <v>2.59</v>
      </c>
      <c r="AG947" s="10">
        <v>10.7</v>
      </c>
      <c r="AI947" s="10">
        <v>1023</v>
      </c>
      <c r="AJ947" s="10" t="s">
        <v>288</v>
      </c>
      <c r="AK947" s="10">
        <v>9.8699999999999996E-2</v>
      </c>
      <c r="AL947" s="10">
        <v>2.01E-2</v>
      </c>
      <c r="AM947" s="10">
        <v>5.4865000000000004</v>
      </c>
      <c r="AN947" s="10">
        <v>10.6</v>
      </c>
      <c r="AO947" s="10">
        <v>0.98</v>
      </c>
      <c r="AP947" s="10">
        <v>0.1071</v>
      </c>
      <c r="AQ947" s="10">
        <v>2.18E-2</v>
      </c>
      <c r="AR947" s="10">
        <v>5.9531000000000001</v>
      </c>
      <c r="AS947" s="10">
        <v>10.6</v>
      </c>
      <c r="AT947" s="10">
        <v>0.98</v>
      </c>
      <c r="AU947" s="10">
        <v>0.106</v>
      </c>
      <c r="AV947" s="10">
        <v>2.1600000000000001E-2</v>
      </c>
      <c r="AW947" s="10">
        <v>5.8917999999999999</v>
      </c>
      <c r="AX947" s="10">
        <v>10.6</v>
      </c>
      <c r="AY947" s="10">
        <v>0.98</v>
      </c>
      <c r="AZ947" s="10">
        <v>1023</v>
      </c>
      <c r="BA947" s="10" t="s">
        <v>288</v>
      </c>
      <c r="BB947" s="10">
        <v>2.7300000000000001E-2</v>
      </c>
      <c r="BC947" s="10">
        <v>5.4999999999999997E-3</v>
      </c>
      <c r="BD947" s="10">
        <v>1.5004999999999999</v>
      </c>
      <c r="BE947" s="10">
        <v>10.7</v>
      </c>
      <c r="BF947" s="10">
        <v>0.98</v>
      </c>
      <c r="BG947" s="10">
        <v>2.7400000000000001E-2</v>
      </c>
      <c r="BH947" s="10">
        <v>5.5999999999999999E-3</v>
      </c>
      <c r="BI947" s="10">
        <v>1.5236000000000001</v>
      </c>
      <c r="BJ947" s="10">
        <v>10.6</v>
      </c>
      <c r="BK947" s="10">
        <v>0.98</v>
      </c>
      <c r="BL947" s="10">
        <v>2.24E-2</v>
      </c>
      <c r="BM947" s="10">
        <v>4.5999999999999999E-3</v>
      </c>
      <c r="BN947" s="10">
        <v>1.2465999999999999</v>
      </c>
      <c r="BO947" s="10">
        <v>10.6</v>
      </c>
      <c r="BP947" s="10">
        <v>0.98</v>
      </c>
      <c r="BQ947" s="10">
        <v>1023</v>
      </c>
      <c r="BR947" s="10" t="s">
        <v>288</v>
      </c>
      <c r="BS947" s="10">
        <v>3.5999999999999997E-2</v>
      </c>
      <c r="BT947" s="10">
        <v>7.3000000000000001E-3</v>
      </c>
      <c r="BU947" s="10">
        <v>2</v>
      </c>
      <c r="BV947" s="10">
        <v>10.6</v>
      </c>
      <c r="BW947" s="10">
        <v>0.98</v>
      </c>
      <c r="BX947" s="10">
        <v>7.1999999999999995E-2</v>
      </c>
      <c r="BY947" s="10">
        <v>1.46E-2</v>
      </c>
      <c r="BZ947" s="10">
        <v>4</v>
      </c>
      <c r="CA947" s="10">
        <v>10.6</v>
      </c>
      <c r="CB947" s="10">
        <v>0.98</v>
      </c>
      <c r="CC947" s="10">
        <v>3.5999999999999997E-2</v>
      </c>
      <c r="CD947" s="10">
        <v>7.3000000000000001E-3</v>
      </c>
      <c r="CE947" s="10">
        <v>2</v>
      </c>
      <c r="CF947" s="10">
        <v>10.6</v>
      </c>
      <c r="CG947" s="10">
        <v>0.98</v>
      </c>
      <c r="CH947" s="10">
        <v>1023</v>
      </c>
      <c r="CI947" s="10" t="s">
        <v>288</v>
      </c>
      <c r="CJ947" s="10">
        <v>1.78E-2</v>
      </c>
      <c r="CK947" s="10">
        <v>3.5999999999999999E-3</v>
      </c>
      <c r="CL947" s="10">
        <v>1</v>
      </c>
      <c r="CM947" s="10">
        <v>10.5</v>
      </c>
      <c r="CN947" s="10">
        <v>0.98</v>
      </c>
      <c r="CO947" s="10">
        <v>1.78E-2</v>
      </c>
      <c r="CP947" s="10">
        <v>3.5999999999999999E-3</v>
      </c>
      <c r="CQ947" s="10">
        <v>1</v>
      </c>
      <c r="CR947" s="10">
        <v>10.5</v>
      </c>
      <c r="CS947" s="10">
        <v>0.98</v>
      </c>
      <c r="CT947" s="10">
        <v>1.78E-2</v>
      </c>
      <c r="CU947" s="10">
        <v>3.5999999999999999E-3</v>
      </c>
      <c r="CV947" s="10">
        <v>1</v>
      </c>
      <c r="CW947" s="10">
        <v>10.5</v>
      </c>
      <c r="CX947" s="10">
        <v>0.98</v>
      </c>
      <c r="CY947" s="10">
        <v>1059</v>
      </c>
      <c r="CZ947" s="10" t="s">
        <v>39</v>
      </c>
      <c r="DA947" s="10">
        <v>0.96499999999999997</v>
      </c>
      <c r="DB947" s="10">
        <v>0.433</v>
      </c>
      <c r="DC947" s="10">
        <v>5.2184620159992168</v>
      </c>
      <c r="DD947" s="10">
        <v>117.01900000000001</v>
      </c>
      <c r="DE947" s="10">
        <v>0.91236323582872347</v>
      </c>
      <c r="DF947" s="10">
        <v>1.21</v>
      </c>
      <c r="DG947" s="10">
        <v>0.499</v>
      </c>
      <c r="DH947" s="10">
        <v>6.5020452239405326</v>
      </c>
      <c r="DI947" s="10">
        <v>116.22</v>
      </c>
      <c r="DJ947" s="10">
        <v>0.92447226404596405</v>
      </c>
      <c r="DK947" s="10">
        <v>1.2210000000000001</v>
      </c>
      <c r="DL947" s="10">
        <v>0.52400000000000002</v>
      </c>
      <c r="DM947" s="10">
        <v>6.6091678565795577</v>
      </c>
      <c r="DN947" s="10">
        <v>116.069</v>
      </c>
      <c r="DO947" s="10">
        <v>0.91895027444220678</v>
      </c>
    </row>
    <row r="948" spans="1:119" x14ac:dyDescent="0.25">
      <c r="A948" s="10">
        <v>1024</v>
      </c>
      <c r="B948" s="10" t="s">
        <v>289</v>
      </c>
      <c r="C948" s="10">
        <v>0</v>
      </c>
      <c r="D948" s="10">
        <v>0</v>
      </c>
      <c r="E948" s="10">
        <v>0</v>
      </c>
      <c r="F948" s="10">
        <v>10.6</v>
      </c>
      <c r="G948" s="10">
        <v>0</v>
      </c>
      <c r="H948" s="10">
        <v>0</v>
      </c>
      <c r="I948" s="10">
        <v>0</v>
      </c>
      <c r="J948" s="10">
        <v>0</v>
      </c>
      <c r="K948" s="10">
        <v>10.6</v>
      </c>
      <c r="L948" s="10">
        <v>0</v>
      </c>
      <c r="M948" s="10">
        <v>0</v>
      </c>
      <c r="N948" s="10">
        <v>0</v>
      </c>
      <c r="O948" s="10">
        <v>0</v>
      </c>
      <c r="P948" s="10">
        <v>10.6</v>
      </c>
      <c r="Q948" s="10">
        <v>0</v>
      </c>
      <c r="R948" s="10">
        <v>1024</v>
      </c>
      <c r="S948" s="10" t="s">
        <v>289</v>
      </c>
      <c r="T948" s="10">
        <v>0</v>
      </c>
      <c r="U948" s="10">
        <v>0</v>
      </c>
      <c r="V948" s="10">
        <v>0</v>
      </c>
      <c r="W948" s="10">
        <v>10.8</v>
      </c>
      <c r="Y948" s="10">
        <v>0</v>
      </c>
      <c r="Z948" s="10">
        <v>0</v>
      </c>
      <c r="AA948" s="10">
        <v>0</v>
      </c>
      <c r="AB948" s="10">
        <v>10.7</v>
      </c>
      <c r="AD948" s="10">
        <v>0</v>
      </c>
      <c r="AE948" s="10">
        <v>0</v>
      </c>
      <c r="AF948" s="10">
        <v>0</v>
      </c>
      <c r="AG948" s="10">
        <v>10.7</v>
      </c>
      <c r="AI948" s="10">
        <v>1024</v>
      </c>
      <c r="AJ948" s="10" t="s">
        <v>289</v>
      </c>
      <c r="AK948" s="10">
        <v>0</v>
      </c>
      <c r="AL948" s="10">
        <v>0</v>
      </c>
      <c r="AM948" s="10">
        <v>0</v>
      </c>
      <c r="AN948" s="10">
        <v>10.6</v>
      </c>
      <c r="AO948" s="10">
        <v>0</v>
      </c>
      <c r="AP948" s="10">
        <v>0</v>
      </c>
      <c r="AQ948" s="10">
        <v>0</v>
      </c>
      <c r="AR948" s="10">
        <v>0</v>
      </c>
      <c r="AS948" s="10">
        <v>10.6</v>
      </c>
      <c r="AT948" s="10">
        <v>0</v>
      </c>
      <c r="AU948" s="10">
        <v>0</v>
      </c>
      <c r="AV948" s="10">
        <v>0</v>
      </c>
      <c r="AW948" s="10">
        <v>0</v>
      </c>
      <c r="AX948" s="10">
        <v>10.6</v>
      </c>
      <c r="AY948" s="10">
        <v>0</v>
      </c>
      <c r="AZ948" s="10">
        <v>1024</v>
      </c>
      <c r="BA948" s="10" t="s">
        <v>289</v>
      </c>
      <c r="BB948" s="10">
        <v>0</v>
      </c>
      <c r="BC948" s="10">
        <v>0</v>
      </c>
      <c r="BD948" s="10">
        <v>0</v>
      </c>
      <c r="BE948" s="10">
        <v>10.7</v>
      </c>
      <c r="BF948" s="10">
        <v>0</v>
      </c>
      <c r="BG948" s="10">
        <v>0</v>
      </c>
      <c r="BH948" s="10">
        <v>0</v>
      </c>
      <c r="BI948" s="10">
        <v>0</v>
      </c>
      <c r="BJ948" s="10">
        <v>10.6</v>
      </c>
      <c r="BK948" s="10">
        <v>0</v>
      </c>
      <c r="BL948" s="10">
        <v>0</v>
      </c>
      <c r="BM948" s="10">
        <v>0</v>
      </c>
      <c r="BN948" s="10">
        <v>0</v>
      </c>
      <c r="BO948" s="10">
        <v>10.6</v>
      </c>
      <c r="BP948" s="10">
        <v>0</v>
      </c>
      <c r="BQ948" s="10">
        <v>1024</v>
      </c>
      <c r="BR948" s="10" t="s">
        <v>289</v>
      </c>
      <c r="BS948" s="10">
        <v>0</v>
      </c>
      <c r="BT948" s="10">
        <v>0</v>
      </c>
      <c r="BU948" s="10">
        <v>0</v>
      </c>
      <c r="BV948" s="10">
        <v>10.6</v>
      </c>
      <c r="BW948" s="10">
        <v>0</v>
      </c>
      <c r="BX948" s="10">
        <v>0</v>
      </c>
      <c r="BY948" s="10">
        <v>0</v>
      </c>
      <c r="BZ948" s="10">
        <v>0</v>
      </c>
      <c r="CA948" s="10">
        <v>10.6</v>
      </c>
      <c r="CB948" s="10">
        <v>0</v>
      </c>
      <c r="CC948" s="10">
        <v>0</v>
      </c>
      <c r="CD948" s="10">
        <v>0</v>
      </c>
      <c r="CE948" s="10">
        <v>0</v>
      </c>
      <c r="CF948" s="10">
        <v>10.6</v>
      </c>
      <c r="CG948" s="10">
        <v>0</v>
      </c>
      <c r="CH948" s="10">
        <v>1024</v>
      </c>
      <c r="CI948" s="10" t="s">
        <v>289</v>
      </c>
      <c r="CJ948" s="10">
        <v>0</v>
      </c>
      <c r="CK948" s="10">
        <v>0</v>
      </c>
      <c r="CL948" s="10">
        <v>0</v>
      </c>
      <c r="CM948" s="10">
        <v>10.5</v>
      </c>
      <c r="CN948" s="10">
        <v>0</v>
      </c>
      <c r="CO948" s="10">
        <v>0</v>
      </c>
      <c r="CP948" s="10">
        <v>0</v>
      </c>
      <c r="CQ948" s="10">
        <v>0</v>
      </c>
      <c r="CR948" s="10">
        <v>10.5</v>
      </c>
      <c r="CS948" s="10">
        <v>0</v>
      </c>
      <c r="CT948" s="10">
        <v>0</v>
      </c>
      <c r="CU948" s="10">
        <v>0</v>
      </c>
      <c r="CV948" s="10">
        <v>0</v>
      </c>
      <c r="CW948" s="10">
        <v>10.5</v>
      </c>
      <c r="CX948" s="10">
        <v>0</v>
      </c>
      <c r="CY948" s="10">
        <v>1060</v>
      </c>
      <c r="CZ948" s="10" t="s">
        <v>40</v>
      </c>
    </row>
    <row r="949" spans="1:119" x14ac:dyDescent="0.25">
      <c r="A949" s="10">
        <v>1025</v>
      </c>
      <c r="B949" s="10" t="s">
        <v>291</v>
      </c>
      <c r="C949" s="10">
        <v>0.02</v>
      </c>
      <c r="D949" s="10">
        <v>0</v>
      </c>
      <c r="E949" s="10">
        <v>0.97</v>
      </c>
      <c r="F949" s="10">
        <v>10.6</v>
      </c>
      <c r="G949" s="10">
        <v>0.98</v>
      </c>
      <c r="H949" s="10">
        <v>0.02</v>
      </c>
      <c r="I949" s="10">
        <v>0</v>
      </c>
      <c r="J949" s="10">
        <v>0.98</v>
      </c>
      <c r="K949" s="10">
        <v>10.6</v>
      </c>
      <c r="L949" s="10">
        <v>0.98</v>
      </c>
      <c r="M949" s="10">
        <v>0.04</v>
      </c>
      <c r="N949" s="10">
        <v>0.01</v>
      </c>
      <c r="O949" s="10">
        <v>2.27</v>
      </c>
      <c r="P949" s="10">
        <v>10.6</v>
      </c>
      <c r="Q949" s="10">
        <v>0.99</v>
      </c>
      <c r="R949" s="10">
        <v>1025</v>
      </c>
      <c r="S949" s="10" t="s">
        <v>291</v>
      </c>
      <c r="T949" s="10">
        <v>3.0099999999999998E-2</v>
      </c>
      <c r="U949" s="10">
        <v>6.1000000000000004E-3</v>
      </c>
      <c r="V949" s="10">
        <v>1.6412</v>
      </c>
      <c r="W949" s="10">
        <v>10.8</v>
      </c>
      <c r="Y949" s="10">
        <v>2.35E-2</v>
      </c>
      <c r="Z949" s="10">
        <v>4.7999999999999996E-3</v>
      </c>
      <c r="AA949" s="10">
        <v>1.2916000000000001</v>
      </c>
      <c r="AB949" s="10">
        <v>10.7</v>
      </c>
      <c r="AD949" s="10">
        <v>2.35E-2</v>
      </c>
      <c r="AE949" s="10">
        <v>4.7999999999999996E-3</v>
      </c>
      <c r="AF949" s="10">
        <v>1.2949999999999999</v>
      </c>
      <c r="AG949" s="10">
        <v>10.7</v>
      </c>
      <c r="AI949" s="10">
        <v>1025</v>
      </c>
      <c r="AJ949" s="10" t="s">
        <v>291</v>
      </c>
      <c r="AK949" s="10">
        <v>3.09E-2</v>
      </c>
      <c r="AL949" s="10">
        <v>1.32E-2</v>
      </c>
      <c r="AM949" s="10">
        <v>1.8305</v>
      </c>
      <c r="AN949" s="10">
        <v>10.6</v>
      </c>
      <c r="AO949" s="10">
        <v>0.92</v>
      </c>
      <c r="AP949" s="10">
        <v>3.3500000000000002E-2</v>
      </c>
      <c r="AQ949" s="10">
        <v>1.43E-2</v>
      </c>
      <c r="AR949" s="10">
        <v>1.9844999999999999</v>
      </c>
      <c r="AS949" s="10">
        <v>10.6</v>
      </c>
      <c r="AT949" s="10">
        <v>0.92</v>
      </c>
      <c r="AU949" s="10">
        <v>2.4899999999999999E-2</v>
      </c>
      <c r="AV949" s="10">
        <v>1.06E-2</v>
      </c>
      <c r="AW949" s="10">
        <v>1.4743999999999999</v>
      </c>
      <c r="AX949" s="10">
        <v>10.6</v>
      </c>
      <c r="AY949" s="10">
        <v>0.92</v>
      </c>
      <c r="AZ949" s="10">
        <v>1025</v>
      </c>
      <c r="BA949" s="10" t="s">
        <v>291</v>
      </c>
      <c r="BB949" s="10">
        <v>0</v>
      </c>
      <c r="BC949" s="10">
        <v>0</v>
      </c>
      <c r="BD949" s="10">
        <v>0</v>
      </c>
      <c r="BE949" s="10">
        <v>10.7</v>
      </c>
      <c r="BF949" s="10">
        <v>0</v>
      </c>
      <c r="BG949" s="10">
        <v>2.5700000000000001E-2</v>
      </c>
      <c r="BH949" s="10">
        <v>1.0999999999999999E-2</v>
      </c>
      <c r="BI949" s="10">
        <v>1.5236000000000001</v>
      </c>
      <c r="BJ949" s="10">
        <v>10.6</v>
      </c>
      <c r="BK949" s="10">
        <v>0.92</v>
      </c>
      <c r="BL949" s="10">
        <v>2.1100000000000001E-2</v>
      </c>
      <c r="BM949" s="10">
        <v>8.9999999999999993E-3</v>
      </c>
      <c r="BN949" s="10">
        <v>1.2465999999999999</v>
      </c>
      <c r="BO949" s="10">
        <v>10.6</v>
      </c>
      <c r="BP949" s="10">
        <v>0.92</v>
      </c>
      <c r="BQ949" s="10">
        <v>1025</v>
      </c>
      <c r="BR949" s="10" t="s">
        <v>291</v>
      </c>
      <c r="BS949" s="10">
        <v>1.6899999999999998E-2</v>
      </c>
      <c r="BT949" s="10">
        <v>7.1999999999999998E-3</v>
      </c>
      <c r="BU949" s="10">
        <v>1</v>
      </c>
      <c r="BV949" s="10">
        <v>10.6</v>
      </c>
      <c r="BW949" s="10">
        <v>0.92</v>
      </c>
      <c r="BX949" s="10">
        <v>1.6899999999999998E-2</v>
      </c>
      <c r="BY949" s="10">
        <v>7.1999999999999998E-3</v>
      </c>
      <c r="BZ949" s="10">
        <v>1</v>
      </c>
      <c r="CA949" s="10">
        <v>10.6</v>
      </c>
      <c r="CB949" s="10">
        <v>0.92</v>
      </c>
      <c r="CC949" s="10">
        <v>1.6899999999999998E-2</v>
      </c>
      <c r="CD949" s="10">
        <v>7.1999999999999998E-3</v>
      </c>
      <c r="CE949" s="10">
        <v>1</v>
      </c>
      <c r="CF949" s="10">
        <v>10.6</v>
      </c>
      <c r="CG949" s="10">
        <v>0.92</v>
      </c>
      <c r="CH949" s="10">
        <v>1025</v>
      </c>
      <c r="CI949" s="10" t="s">
        <v>291</v>
      </c>
      <c r="CJ949" s="10">
        <v>1.7600000000000001E-2</v>
      </c>
      <c r="CK949" s="10">
        <v>4.4000000000000003E-3</v>
      </c>
      <c r="CL949" s="10">
        <v>1</v>
      </c>
      <c r="CM949" s="10">
        <v>10.5</v>
      </c>
      <c r="CN949" s="10">
        <v>0.97</v>
      </c>
      <c r="CO949" s="10">
        <v>1.7600000000000001E-2</v>
      </c>
      <c r="CP949" s="10">
        <v>4.4000000000000003E-3</v>
      </c>
      <c r="CQ949" s="10">
        <v>1</v>
      </c>
      <c r="CR949" s="10">
        <v>10.5</v>
      </c>
      <c r="CS949" s="10">
        <v>0.97</v>
      </c>
      <c r="CT949" s="10">
        <v>1.7600000000000001E-2</v>
      </c>
      <c r="CU949" s="10">
        <v>4.4000000000000003E-3</v>
      </c>
      <c r="CV949" s="10">
        <v>1</v>
      </c>
      <c r="CW949" s="10">
        <v>10.5</v>
      </c>
      <c r="CX949" s="10">
        <v>0.97</v>
      </c>
      <c r="CY949" s="10">
        <v>1061</v>
      </c>
      <c r="CZ949" s="10" t="s">
        <v>182</v>
      </c>
    </row>
    <row r="950" spans="1:119" x14ac:dyDescent="0.25">
      <c r="A950" s="10">
        <v>1026</v>
      </c>
      <c r="B950" s="10" t="s">
        <v>293</v>
      </c>
      <c r="C950" s="10">
        <v>0</v>
      </c>
      <c r="D950" s="10">
        <v>0</v>
      </c>
      <c r="E950" s="10">
        <v>0</v>
      </c>
      <c r="F950" s="10">
        <v>10.6</v>
      </c>
      <c r="G950" s="10">
        <v>0</v>
      </c>
      <c r="H950" s="10">
        <v>0</v>
      </c>
      <c r="I950" s="10">
        <v>0</v>
      </c>
      <c r="J950" s="10">
        <v>0</v>
      </c>
      <c r="K950" s="10">
        <v>10.6</v>
      </c>
      <c r="L950" s="10">
        <v>0</v>
      </c>
      <c r="M950" s="10">
        <v>0</v>
      </c>
      <c r="N950" s="10">
        <v>0</v>
      </c>
      <c r="O950" s="10">
        <v>0</v>
      </c>
      <c r="P950" s="10">
        <v>10.6</v>
      </c>
      <c r="Q950" s="10">
        <v>0</v>
      </c>
      <c r="R950" s="10">
        <v>1026</v>
      </c>
      <c r="S950" s="10" t="s">
        <v>293</v>
      </c>
      <c r="T950" s="10">
        <v>0</v>
      </c>
      <c r="U950" s="10">
        <v>0</v>
      </c>
      <c r="V950" s="10">
        <v>0</v>
      </c>
      <c r="W950" s="10">
        <v>10.8</v>
      </c>
      <c r="Y950" s="10">
        <v>0</v>
      </c>
      <c r="Z950" s="10">
        <v>0</v>
      </c>
      <c r="AA950" s="10">
        <v>0</v>
      </c>
      <c r="AB950" s="10">
        <v>10.7</v>
      </c>
      <c r="AD950" s="10">
        <v>0</v>
      </c>
      <c r="AE950" s="10">
        <v>0</v>
      </c>
      <c r="AF950" s="10">
        <v>0</v>
      </c>
      <c r="AG950" s="10">
        <v>10.7</v>
      </c>
      <c r="AI950" s="10">
        <v>1026</v>
      </c>
      <c r="AJ950" s="10" t="s">
        <v>293</v>
      </c>
      <c r="AK950" s="10">
        <v>0</v>
      </c>
      <c r="AL950" s="10">
        <v>0</v>
      </c>
      <c r="AM950" s="10">
        <v>0</v>
      </c>
      <c r="AN950" s="10">
        <v>10.6</v>
      </c>
      <c r="AO950" s="10">
        <v>0</v>
      </c>
      <c r="AP950" s="10">
        <v>0</v>
      </c>
      <c r="AQ950" s="10">
        <v>0</v>
      </c>
      <c r="AR950" s="10">
        <v>0</v>
      </c>
      <c r="AS950" s="10">
        <v>10.6</v>
      </c>
      <c r="AT950" s="10">
        <v>0</v>
      </c>
      <c r="AU950" s="10">
        <v>0</v>
      </c>
      <c r="AV950" s="10">
        <v>0</v>
      </c>
      <c r="AW950" s="10">
        <v>0</v>
      </c>
      <c r="AX950" s="10">
        <v>10.6</v>
      </c>
      <c r="AY950" s="10">
        <v>0</v>
      </c>
      <c r="AZ950" s="10">
        <v>1026</v>
      </c>
      <c r="BA950" s="10" t="s">
        <v>293</v>
      </c>
      <c r="BB950" s="10">
        <v>0</v>
      </c>
      <c r="BC950" s="10">
        <v>0</v>
      </c>
      <c r="BD950" s="10">
        <v>0</v>
      </c>
      <c r="BE950" s="10">
        <v>10.7</v>
      </c>
      <c r="BF950" s="10">
        <v>0</v>
      </c>
      <c r="BG950" s="10">
        <v>0</v>
      </c>
      <c r="BH950" s="10">
        <v>0</v>
      </c>
      <c r="BI950" s="10">
        <v>0</v>
      </c>
      <c r="BJ950" s="10">
        <v>10.6</v>
      </c>
      <c r="BK950" s="10">
        <v>0</v>
      </c>
      <c r="BL950" s="10">
        <v>0</v>
      </c>
      <c r="BM950" s="10">
        <v>0</v>
      </c>
      <c r="BN950" s="10">
        <v>0</v>
      </c>
      <c r="BO950" s="10">
        <v>10.6</v>
      </c>
      <c r="BP950" s="10">
        <v>0</v>
      </c>
      <c r="BQ950" s="10">
        <v>1026</v>
      </c>
      <c r="BR950" s="10" t="s">
        <v>293</v>
      </c>
      <c r="BS950" s="10">
        <v>0</v>
      </c>
      <c r="BT950" s="10">
        <v>0</v>
      </c>
      <c r="BU950" s="10">
        <v>0</v>
      </c>
      <c r="BV950" s="10">
        <v>10.6</v>
      </c>
      <c r="BW950" s="10">
        <v>0</v>
      </c>
      <c r="BX950" s="10">
        <v>0</v>
      </c>
      <c r="BY950" s="10">
        <v>0</v>
      </c>
      <c r="BZ950" s="10">
        <v>0</v>
      </c>
      <c r="CA950" s="10">
        <v>10.6</v>
      </c>
      <c r="CB950" s="10">
        <v>0</v>
      </c>
      <c r="CC950" s="10">
        <v>0</v>
      </c>
      <c r="CD950" s="10">
        <v>0</v>
      </c>
      <c r="CE950" s="10">
        <v>0</v>
      </c>
      <c r="CF950" s="10">
        <v>10.6</v>
      </c>
      <c r="CG950" s="10">
        <v>0</v>
      </c>
      <c r="CH950" s="10">
        <v>1026</v>
      </c>
      <c r="CI950" s="10" t="s">
        <v>293</v>
      </c>
      <c r="CJ950" s="10">
        <v>0</v>
      </c>
      <c r="CK950" s="10">
        <v>0</v>
      </c>
      <c r="CL950" s="10">
        <v>0</v>
      </c>
      <c r="CM950" s="10">
        <v>10.5</v>
      </c>
      <c r="CN950" s="10">
        <v>0</v>
      </c>
      <c r="CO950" s="10">
        <v>0</v>
      </c>
      <c r="CP950" s="10">
        <v>0</v>
      </c>
      <c r="CQ950" s="10">
        <v>0</v>
      </c>
      <c r="CR950" s="10">
        <v>10.5</v>
      </c>
      <c r="CS950" s="10">
        <v>0</v>
      </c>
      <c r="CT950" s="10">
        <v>0</v>
      </c>
      <c r="CU950" s="10">
        <v>0</v>
      </c>
      <c r="CV950" s="10">
        <v>0</v>
      </c>
      <c r="CW950" s="10">
        <v>10.5</v>
      </c>
      <c r="CX950" s="10">
        <v>0</v>
      </c>
      <c r="CY950" s="10">
        <v>1062</v>
      </c>
      <c r="CZ950" s="10" t="s">
        <v>8</v>
      </c>
      <c r="DA950" s="10">
        <v>0</v>
      </c>
      <c r="DB950" s="10">
        <v>0</v>
      </c>
      <c r="DD950" s="10">
        <v>36.686999999999998</v>
      </c>
      <c r="DF950" s="10">
        <v>0</v>
      </c>
      <c r="DG950" s="10">
        <v>0</v>
      </c>
      <c r="DI950" s="10">
        <v>36.406999999999996</v>
      </c>
      <c r="DK950" s="10">
        <v>0</v>
      </c>
      <c r="DL950" s="10">
        <v>0</v>
      </c>
      <c r="DN950" s="10">
        <v>36.35</v>
      </c>
    </row>
    <row r="951" spans="1:119" x14ac:dyDescent="0.25">
      <c r="A951" s="10">
        <v>1027</v>
      </c>
      <c r="B951" s="10" t="s">
        <v>173</v>
      </c>
      <c r="C951" s="10">
        <v>-5.79</v>
      </c>
      <c r="D951" s="10">
        <v>-2.57</v>
      </c>
      <c r="E951" s="10">
        <v>31.11</v>
      </c>
      <c r="F951" s="10">
        <v>117.5</v>
      </c>
      <c r="G951" s="10">
        <v>0.91400000000000003</v>
      </c>
      <c r="H951" s="10">
        <v>-6.87</v>
      </c>
      <c r="I951" s="10">
        <v>-3.12</v>
      </c>
      <c r="J951" s="10">
        <v>37.56</v>
      </c>
      <c r="K951" s="10">
        <v>116.01</v>
      </c>
      <c r="L951" s="10">
        <v>0.91100000000000003</v>
      </c>
      <c r="M951" s="10">
        <v>-8.41</v>
      </c>
      <c r="N951" s="10">
        <v>-2.62</v>
      </c>
      <c r="O951" s="10">
        <v>44.2</v>
      </c>
      <c r="P951" s="10">
        <v>115.09</v>
      </c>
      <c r="Q951" s="10">
        <v>0.95499999999999996</v>
      </c>
      <c r="R951" s="10">
        <v>1027</v>
      </c>
      <c r="S951" s="10" t="s">
        <v>173</v>
      </c>
      <c r="T951" s="10">
        <v>1.95</v>
      </c>
      <c r="U951" s="10">
        <v>2.1800000000000002</v>
      </c>
      <c r="V951" s="10">
        <v>14.181037822533867</v>
      </c>
      <c r="W951" s="10">
        <v>119.08</v>
      </c>
      <c r="Y951" s="10">
        <v>3.05</v>
      </c>
      <c r="Z951" s="10">
        <v>2.15</v>
      </c>
      <c r="AA951" s="10">
        <v>18.173367806055253</v>
      </c>
      <c r="AB951" s="10">
        <v>118.55</v>
      </c>
      <c r="AD951" s="10">
        <v>3.15</v>
      </c>
      <c r="AE951" s="10">
        <v>2.15</v>
      </c>
      <c r="AF951" s="10">
        <v>18.795502559677903</v>
      </c>
      <c r="AG951" s="10">
        <v>117.15</v>
      </c>
      <c r="AI951" s="10">
        <v>1027</v>
      </c>
      <c r="AJ951" s="10" t="s">
        <v>173</v>
      </c>
      <c r="AK951" s="10">
        <v>-6.5899105749843914</v>
      </c>
      <c r="AL951" s="10">
        <v>-2.6182917891850677</v>
      </c>
      <c r="AM951" s="10">
        <v>-34.599716742674268</v>
      </c>
      <c r="AN951" s="10">
        <v>118.32450959004672</v>
      </c>
      <c r="AO951" s="10">
        <v>0.92933359582405184</v>
      </c>
      <c r="AP951" s="10">
        <v>-8.1509065367882858</v>
      </c>
      <c r="AQ951" s="10">
        <v>-2.8708845286378635</v>
      </c>
      <c r="AR951" s="10">
        <v>-42.770878014287007</v>
      </c>
      <c r="AS951" s="10">
        <v>116.65173332753893</v>
      </c>
      <c r="AT951" s="10">
        <v>0.94320462983961162</v>
      </c>
      <c r="AU951" s="10">
        <v>-8.1671275283772662</v>
      </c>
      <c r="AV951" s="10">
        <v>-2.7797352149791656</v>
      </c>
      <c r="AW951" s="10">
        <v>-42.707777300086164</v>
      </c>
      <c r="AX951" s="10">
        <v>116.62810072963279</v>
      </c>
      <c r="AY951" s="10">
        <v>0.94666983105940505</v>
      </c>
      <c r="AZ951" s="10">
        <v>1027</v>
      </c>
      <c r="BA951" s="10" t="s">
        <v>173</v>
      </c>
      <c r="BB951" s="10">
        <v>-2.3118414184044589</v>
      </c>
      <c r="BC951" s="10">
        <v>-1.632724301967283</v>
      </c>
      <c r="BD951" s="10">
        <v>-13.714594575245176</v>
      </c>
      <c r="BE951" s="10">
        <v>119.14710212473857</v>
      </c>
      <c r="BF951" s="10">
        <v>0.81682863693686958</v>
      </c>
      <c r="BG951" s="10">
        <v>-3.3444193068171795</v>
      </c>
      <c r="BH951" s="10">
        <v>-2.0184959031625533</v>
      </c>
      <c r="BI951" s="10">
        <v>-19.244465289357208</v>
      </c>
      <c r="BJ951" s="10">
        <v>117.19341100869912</v>
      </c>
      <c r="BK951" s="10">
        <v>0.85615234576396171</v>
      </c>
      <c r="BL951" s="10">
        <v>-3.3998508685996258</v>
      </c>
      <c r="BM951" s="10">
        <v>-2.0177741893887662</v>
      </c>
      <c r="BN951" s="10">
        <v>-19.438491579325625</v>
      </c>
      <c r="BO951" s="10">
        <v>117.42534332790663</v>
      </c>
      <c r="BP951" s="10">
        <v>0.8599532471867426</v>
      </c>
      <c r="BQ951" s="10">
        <v>1027</v>
      </c>
      <c r="BR951" s="10" t="s">
        <v>173</v>
      </c>
      <c r="BS951" s="10">
        <v>-5.6269999999999998</v>
      </c>
      <c r="BT951" s="10">
        <v>-2.8679999999999999</v>
      </c>
      <c r="BU951" s="10">
        <v>-30.985140737158314</v>
      </c>
      <c r="BV951" s="10">
        <v>117.682</v>
      </c>
      <c r="BW951" s="10">
        <v>0.89094885513707667</v>
      </c>
      <c r="BX951" s="10">
        <v>-6.0620000000000003</v>
      </c>
      <c r="BY951" s="10">
        <v>-2.8849999999999998</v>
      </c>
      <c r="BZ951" s="10">
        <v>-33.652026935797018</v>
      </c>
      <c r="CA951" s="10">
        <v>115.18</v>
      </c>
      <c r="CB951" s="10">
        <v>0.90295686170459433</v>
      </c>
      <c r="CC951" s="10">
        <v>-7.3419999999999996</v>
      </c>
      <c r="CD951" s="10">
        <v>-3.4049999999999998</v>
      </c>
      <c r="CE951" s="10">
        <v>-40.273564225245025</v>
      </c>
      <c r="CF951" s="10">
        <v>116.021</v>
      </c>
      <c r="CG951" s="10">
        <v>0.90718755092410142</v>
      </c>
      <c r="CH951" s="10">
        <v>1027</v>
      </c>
      <c r="CI951" s="10" t="s">
        <v>173</v>
      </c>
      <c r="CJ951" s="10">
        <v>-1.7250000000000001</v>
      </c>
      <c r="CK951" s="10">
        <v>-1.175</v>
      </c>
      <c r="CL951" s="10">
        <v>-9.9909147054980814</v>
      </c>
      <c r="CM951" s="10">
        <v>120.61199999999999</v>
      </c>
      <c r="CN951" s="10">
        <v>0.82648067206151177</v>
      </c>
      <c r="CO951" s="10">
        <v>-2.641</v>
      </c>
      <c r="CP951" s="10">
        <v>-1.504</v>
      </c>
      <c r="CQ951" s="10">
        <v>-14.831485091385042</v>
      </c>
      <c r="CR951" s="10">
        <v>118.309</v>
      </c>
      <c r="CS951" s="10">
        <v>0.86897113548067551</v>
      </c>
      <c r="CT951" s="10">
        <v>-2.6619999999999999</v>
      </c>
      <c r="CU951" s="10">
        <v>-1.4430000000000001</v>
      </c>
      <c r="CV951" s="10">
        <v>-14.61207683323755</v>
      </c>
      <c r="CW951" s="10">
        <v>119.64</v>
      </c>
      <c r="CX951" s="10">
        <v>0.87914208865525267</v>
      </c>
      <c r="CY951" s="10">
        <v>1063</v>
      </c>
      <c r="CZ951" s="10" t="s">
        <v>9</v>
      </c>
    </row>
    <row r="952" spans="1:119" x14ac:dyDescent="0.25">
      <c r="A952" s="10">
        <v>1028</v>
      </c>
      <c r="B952" s="10" t="s">
        <v>39</v>
      </c>
      <c r="C952" s="10">
        <v>5.79</v>
      </c>
      <c r="D952" s="10">
        <v>2.57</v>
      </c>
      <c r="E952" s="10">
        <v>31.11</v>
      </c>
      <c r="F952" s="10">
        <v>117.5</v>
      </c>
      <c r="G952" s="10">
        <v>0.91400000000000003</v>
      </c>
      <c r="H952" s="10">
        <v>6.87</v>
      </c>
      <c r="I952" s="10">
        <v>3.12</v>
      </c>
      <c r="J952" s="10">
        <v>37.56</v>
      </c>
      <c r="K952" s="10">
        <v>116.01</v>
      </c>
      <c r="L952" s="10">
        <v>0.91100000000000003</v>
      </c>
      <c r="M952" s="10">
        <v>8.41</v>
      </c>
      <c r="N952" s="10">
        <v>2.62</v>
      </c>
      <c r="O952" s="10">
        <v>44.2</v>
      </c>
      <c r="P952" s="10">
        <v>115.09</v>
      </c>
      <c r="Q952" s="10">
        <v>0.95499999999999996</v>
      </c>
      <c r="R952" s="10">
        <v>1028</v>
      </c>
      <c r="S952" s="10" t="s">
        <v>39</v>
      </c>
      <c r="AI952" s="10">
        <v>1028</v>
      </c>
      <c r="AJ952" s="10" t="s">
        <v>39</v>
      </c>
      <c r="AK952" s="10">
        <v>6.5899105749843265</v>
      </c>
      <c r="AL952" s="10">
        <v>2.6182917891851996</v>
      </c>
      <c r="AM952" s="10">
        <v>34.599716742674218</v>
      </c>
      <c r="AN952" s="10">
        <v>118.32450959004672</v>
      </c>
      <c r="AO952" s="10">
        <v>0.92933359582404407</v>
      </c>
      <c r="AP952" s="10">
        <v>8.1509065367883018</v>
      </c>
      <c r="AQ952" s="10">
        <v>2.8708845286380544</v>
      </c>
      <c r="AR952" s="10">
        <v>42.770878014287405</v>
      </c>
      <c r="AS952" s="10">
        <v>116.65173332753893</v>
      </c>
      <c r="AT952" s="10">
        <v>0.94320462983960496</v>
      </c>
      <c r="AU952" s="10">
        <v>8.1671275283772555</v>
      </c>
      <c r="AV952" s="10">
        <v>2.7797352149790164</v>
      </c>
      <c r="AW952" s="10">
        <v>42.707777300085873</v>
      </c>
      <c r="AX952" s="10">
        <v>116.62810072963279</v>
      </c>
      <c r="AY952" s="10">
        <v>0.94666983105941027</v>
      </c>
      <c r="AZ952" s="10">
        <v>1028</v>
      </c>
      <c r="BA952" s="10" t="s">
        <v>39</v>
      </c>
      <c r="BQ952" s="10">
        <v>1028</v>
      </c>
      <c r="BR952" s="10" t="s">
        <v>39</v>
      </c>
      <c r="CH952" s="10">
        <v>1028</v>
      </c>
      <c r="CI952" s="10" t="s">
        <v>39</v>
      </c>
      <c r="CJ952" s="10">
        <v>1.7250000000000001</v>
      </c>
      <c r="CK952" s="10">
        <v>1.175</v>
      </c>
      <c r="CL952" s="10">
        <v>9.9909147054980814</v>
      </c>
      <c r="CM952" s="10">
        <v>120.61199999999999</v>
      </c>
      <c r="CN952" s="10">
        <v>0.82648067206151177</v>
      </c>
      <c r="CO952" s="10">
        <v>2.641</v>
      </c>
      <c r="CP952" s="10">
        <v>1.504</v>
      </c>
      <c r="CQ952" s="10">
        <v>14.831485091385042</v>
      </c>
      <c r="CR952" s="10">
        <v>118.309</v>
      </c>
      <c r="CS952" s="10">
        <v>0.86897113548067551</v>
      </c>
      <c r="CT952" s="10">
        <v>2.6619999999999999</v>
      </c>
      <c r="CU952" s="10">
        <v>1.4430000000000001</v>
      </c>
      <c r="CV952" s="10">
        <v>14.61207683323755</v>
      </c>
      <c r="CW952" s="10">
        <v>119.64</v>
      </c>
      <c r="CX952" s="10">
        <v>0.87914208865525267</v>
      </c>
      <c r="CY952" s="10">
        <v>1064</v>
      </c>
      <c r="CZ952" s="10" t="s">
        <v>10</v>
      </c>
      <c r="DA952" s="10">
        <v>0.94399999999999995</v>
      </c>
      <c r="DB952" s="10">
        <v>0.34799999999999998</v>
      </c>
      <c r="DC952" s="10">
        <v>54.799300000000002</v>
      </c>
      <c r="DD952" s="10">
        <v>10.6</v>
      </c>
      <c r="DE952" s="10">
        <v>0.93799999999999994</v>
      </c>
      <c r="DF952" s="10">
        <v>1.19</v>
      </c>
      <c r="DG952" s="10">
        <v>0.40500000000000003</v>
      </c>
      <c r="DH952" s="10">
        <v>69.783299999999997</v>
      </c>
      <c r="DI952" s="10">
        <v>10.4</v>
      </c>
      <c r="DJ952" s="10">
        <v>0.94699999999999995</v>
      </c>
      <c r="DK952" s="10">
        <v>1.2010000000000001</v>
      </c>
      <c r="DL952" s="10">
        <v>0.43</v>
      </c>
      <c r="DM952" s="10">
        <v>70.817400000000006</v>
      </c>
      <c r="DN952" s="10">
        <v>10.4</v>
      </c>
      <c r="DO952" s="10">
        <v>0.94099999999999995</v>
      </c>
    </row>
    <row r="953" spans="1:119" x14ac:dyDescent="0.25">
      <c r="A953" s="10">
        <v>1029</v>
      </c>
      <c r="B953" s="10" t="s">
        <v>40</v>
      </c>
      <c r="R953" s="10">
        <v>1029</v>
      </c>
      <c r="S953" s="10" t="s">
        <v>40</v>
      </c>
      <c r="T953" s="10">
        <v>-1.95</v>
      </c>
      <c r="U953" s="10">
        <v>-2.1800000000000002</v>
      </c>
      <c r="V953" s="10">
        <v>-14.181037822533867</v>
      </c>
      <c r="W953" s="10">
        <v>119.08</v>
      </c>
      <c r="Y953" s="10">
        <v>-3.05</v>
      </c>
      <c r="Z953" s="10">
        <v>-2.15</v>
      </c>
      <c r="AA953" s="10">
        <v>-18.173367806055253</v>
      </c>
      <c r="AB953" s="10">
        <v>118.55</v>
      </c>
      <c r="AD953" s="10">
        <v>-3.15</v>
      </c>
      <c r="AE953" s="10">
        <v>-2.15</v>
      </c>
      <c r="AF953" s="10">
        <v>-18.795502559677903</v>
      </c>
      <c r="AG953" s="10">
        <v>117.15</v>
      </c>
      <c r="AI953" s="10">
        <v>1029</v>
      </c>
      <c r="AJ953" s="10" t="s">
        <v>40</v>
      </c>
      <c r="AZ953" s="10">
        <v>1029</v>
      </c>
      <c r="BA953" s="10" t="s">
        <v>40</v>
      </c>
      <c r="BB953" s="10">
        <v>2.3118414184044171</v>
      </c>
      <c r="BC953" s="10">
        <v>1.6327243019675062</v>
      </c>
      <c r="BD953" s="10">
        <v>13.714594575245636</v>
      </c>
      <c r="BE953" s="10">
        <v>119.14710212473857</v>
      </c>
      <c r="BF953" s="10">
        <v>0.81682863693682739</v>
      </c>
      <c r="BG953" s="10">
        <v>3.3444193068172319</v>
      </c>
      <c r="BH953" s="10">
        <v>2.018495903162782</v>
      </c>
      <c r="BI953" s="10">
        <v>19.244465289358011</v>
      </c>
      <c r="BJ953" s="10">
        <v>117.19341100869912</v>
      </c>
      <c r="BK953" s="10">
        <v>0.85615234576393939</v>
      </c>
      <c r="BL953" s="10">
        <v>3.3998508685995765</v>
      </c>
      <c r="BM953" s="10">
        <v>2.0177741893886729</v>
      </c>
      <c r="BN953" s="10">
        <v>19.438491579325188</v>
      </c>
      <c r="BO953" s="10">
        <v>117.42534332790663</v>
      </c>
      <c r="BP953" s="10">
        <v>0.85995324718674959</v>
      </c>
      <c r="BQ953" s="10">
        <v>1029</v>
      </c>
      <c r="BR953" s="10" t="s">
        <v>40</v>
      </c>
      <c r="BS953" s="10">
        <v>5.6269999999999998</v>
      </c>
      <c r="BT953" s="10">
        <v>2.8679999999999999</v>
      </c>
      <c r="BU953" s="10">
        <v>30.985140737158314</v>
      </c>
      <c r="BV953" s="10">
        <v>117.682</v>
      </c>
      <c r="BW953" s="10">
        <v>0.89094885513707667</v>
      </c>
      <c r="BX953" s="10">
        <v>6.0620000000000003</v>
      </c>
      <c r="BY953" s="10">
        <v>2.8849999999999998</v>
      </c>
      <c r="BZ953" s="10">
        <v>33.652026935797018</v>
      </c>
      <c r="CA953" s="10">
        <v>115.18</v>
      </c>
      <c r="CB953" s="10">
        <v>0.90295686170459433</v>
      </c>
      <c r="CC953" s="10">
        <v>7.3419999999999996</v>
      </c>
      <c r="CD953" s="10">
        <v>3.4049999999999998</v>
      </c>
      <c r="CE953" s="10">
        <v>40.273564225245025</v>
      </c>
      <c r="CF953" s="10">
        <v>116.021</v>
      </c>
      <c r="CG953" s="10">
        <v>0.90718755092410142</v>
      </c>
      <c r="CH953" s="10">
        <v>1029</v>
      </c>
      <c r="CI953" s="10" t="s">
        <v>40</v>
      </c>
      <c r="CY953" s="10">
        <v>1065</v>
      </c>
      <c r="CZ953" s="10" t="s">
        <v>11</v>
      </c>
    </row>
    <row r="954" spans="1:119" x14ac:dyDescent="0.25">
      <c r="A954" s="10">
        <v>1030</v>
      </c>
      <c r="B954" s="10" t="s">
        <v>174</v>
      </c>
      <c r="C954" s="10">
        <v>2.41</v>
      </c>
      <c r="D954" s="10">
        <v>1.1299999999999999</v>
      </c>
      <c r="E954" s="10">
        <v>40.880000000000003</v>
      </c>
      <c r="F954" s="10">
        <v>37.58</v>
      </c>
      <c r="G954" s="10">
        <v>0.90500000000000003</v>
      </c>
      <c r="H954" s="10">
        <v>2.88</v>
      </c>
      <c r="I954" s="10">
        <v>1.35</v>
      </c>
      <c r="J954" s="10">
        <v>49.63</v>
      </c>
      <c r="K954" s="10">
        <v>37</v>
      </c>
      <c r="L954" s="10">
        <v>0.90600000000000003</v>
      </c>
      <c r="M954" s="10">
        <v>3.78</v>
      </c>
      <c r="N954" s="10">
        <v>1.1499999999999999</v>
      </c>
      <c r="O954" s="10">
        <v>62.01</v>
      </c>
      <c r="P954" s="10">
        <v>36.770000000000003</v>
      </c>
      <c r="Q954" s="10">
        <v>0.95699999999999996</v>
      </c>
      <c r="R954" s="10">
        <v>1030</v>
      </c>
      <c r="S954" s="10" t="s">
        <v>174</v>
      </c>
      <c r="T954" s="10">
        <v>-1</v>
      </c>
      <c r="U954" s="10">
        <v>-1</v>
      </c>
      <c r="V954" s="10">
        <v>-22.109303572372763</v>
      </c>
      <c r="W954" s="10">
        <v>36.93</v>
      </c>
      <c r="Y954" s="10">
        <v>-1.6</v>
      </c>
      <c r="Z954" s="10">
        <v>-1</v>
      </c>
      <c r="AA954" s="10">
        <v>-29.633903950613341</v>
      </c>
      <c r="AB954" s="10">
        <v>36.76</v>
      </c>
      <c r="AD954" s="10">
        <v>-1.7</v>
      </c>
      <c r="AE954" s="10">
        <v>-1</v>
      </c>
      <c r="AF954" s="10">
        <v>-31.352222563397071</v>
      </c>
      <c r="AG954" s="10">
        <v>36.32</v>
      </c>
      <c r="AI954" s="10">
        <v>1030</v>
      </c>
      <c r="AJ954" s="10" t="s">
        <v>174</v>
      </c>
      <c r="AK954" s="10">
        <v>2.7022353768925766</v>
      </c>
      <c r="AL954" s="10">
        <v>1.1963891587980788</v>
      </c>
      <c r="AM954" s="10">
        <v>45.871588085389256</v>
      </c>
      <c r="AN954" s="10">
        <v>37.195281162200743</v>
      </c>
      <c r="AO954" s="10">
        <v>0.91438885974079853</v>
      </c>
      <c r="AP954" s="10">
        <v>3.6985536352718014</v>
      </c>
      <c r="AQ954" s="10">
        <v>1.2091990586256389</v>
      </c>
      <c r="AR954" s="10">
        <v>61.359421489129254</v>
      </c>
      <c r="AS954" s="10">
        <v>36.613564587520216</v>
      </c>
      <c r="AT954" s="10">
        <v>0.95049103471576546</v>
      </c>
      <c r="AU954" s="10">
        <v>3.8981443173882768</v>
      </c>
      <c r="AV954" s="10">
        <v>1.2041382408971961</v>
      </c>
      <c r="AW954" s="10">
        <v>64.323387643641425</v>
      </c>
      <c r="AX954" s="10">
        <v>36.620021897842562</v>
      </c>
      <c r="AY954" s="10">
        <v>0.95545398852853769</v>
      </c>
      <c r="AZ954" s="10">
        <v>1030</v>
      </c>
      <c r="BA954" s="10" t="s">
        <v>174</v>
      </c>
      <c r="BB954" s="10">
        <v>1.1851847812319611</v>
      </c>
      <c r="BC954" s="10">
        <v>0.64782464043883292</v>
      </c>
      <c r="BD954" s="10">
        <v>21.066042047507214</v>
      </c>
      <c r="BE954" s="10">
        <v>37.017687437013677</v>
      </c>
      <c r="BF954" s="10">
        <v>0.87747188060348669</v>
      </c>
      <c r="BG954" s="10">
        <v>1.7501069170652763</v>
      </c>
      <c r="BH954" s="10">
        <v>0.81871734734883617</v>
      </c>
      <c r="BI954" s="10">
        <v>30.699122347426137</v>
      </c>
      <c r="BJ954" s="10">
        <v>36.337281326727691</v>
      </c>
      <c r="BK954" s="10">
        <v>0.9057859147961338</v>
      </c>
      <c r="BL954" s="10">
        <v>1.919007230320591</v>
      </c>
      <c r="BM954" s="10">
        <v>0.85149558992679275</v>
      </c>
      <c r="BN954" s="10">
        <v>33.290343861858844</v>
      </c>
      <c r="BO954" s="10">
        <v>36.410264065534044</v>
      </c>
      <c r="BP954" s="10">
        <v>0.91405825236976146</v>
      </c>
      <c r="BQ954" s="10">
        <v>1030</v>
      </c>
      <c r="BR954" s="10" t="s">
        <v>174</v>
      </c>
      <c r="BS954" s="10">
        <v>2.6160000000000001</v>
      </c>
      <c r="BT954" s="10">
        <v>1.181</v>
      </c>
      <c r="BU954" s="10">
        <v>44.827217138899655</v>
      </c>
      <c r="BV954" s="10">
        <v>36.966999999999999</v>
      </c>
      <c r="BW954" s="10">
        <v>0.91142539673479228</v>
      </c>
      <c r="BX954" s="10">
        <v>2.9870000000000001</v>
      </c>
      <c r="BY954" s="10">
        <v>1.2869999999999999</v>
      </c>
      <c r="BZ954" s="10">
        <v>51.936397270006182</v>
      </c>
      <c r="CA954" s="10">
        <v>36.155999999999999</v>
      </c>
      <c r="CB954" s="10">
        <v>0.9183799578263091</v>
      </c>
      <c r="CC954" s="10">
        <v>3.6240000000000001</v>
      </c>
      <c r="CD954" s="10">
        <v>1.4790000000000001</v>
      </c>
      <c r="CE954" s="10">
        <v>62.182977170498688</v>
      </c>
      <c r="CF954" s="10">
        <v>36.341999999999999</v>
      </c>
      <c r="CG954" s="10">
        <v>0.92586406075271055</v>
      </c>
      <c r="CH954" s="10">
        <v>1030</v>
      </c>
      <c r="CI954" s="10" t="s">
        <v>174</v>
      </c>
      <c r="CJ954" s="10">
        <v>0.997</v>
      </c>
      <c r="CK954" s="10">
        <v>0.56799999999999995</v>
      </c>
      <c r="CL954" s="10">
        <v>17.94264740051258</v>
      </c>
      <c r="CM954" s="10">
        <v>36.921999999999997</v>
      </c>
      <c r="CN954" s="10">
        <v>0.86888598125250982</v>
      </c>
      <c r="CO954" s="10">
        <v>1.694</v>
      </c>
      <c r="CP954" s="10">
        <v>0.82899999999999996</v>
      </c>
      <c r="CQ954" s="10">
        <v>30.115731639244029</v>
      </c>
      <c r="CR954" s="10">
        <v>36.155999999999999</v>
      </c>
      <c r="CS954" s="10">
        <v>0.89821226790160558</v>
      </c>
      <c r="CT954" s="10">
        <v>1.6579999999999999</v>
      </c>
      <c r="CU954" s="10">
        <v>0.748</v>
      </c>
      <c r="CV954" s="10">
        <v>28.710764675974552</v>
      </c>
      <c r="CW954" s="10">
        <v>36.576999999999998</v>
      </c>
      <c r="CX954" s="10">
        <v>0.91153018973846833</v>
      </c>
      <c r="CY954" s="10">
        <v>1066</v>
      </c>
      <c r="CZ954" s="10" t="s">
        <v>287</v>
      </c>
      <c r="DA954" s="10">
        <v>3.3799999999999997E-2</v>
      </c>
      <c r="DB954" s="10">
        <v>1.44E-2</v>
      </c>
      <c r="DC954" s="10">
        <v>2</v>
      </c>
      <c r="DD954" s="10">
        <v>10.6</v>
      </c>
      <c r="DE954" s="10">
        <v>0.92</v>
      </c>
      <c r="DF954" s="10">
        <v>3.3099999999999997E-2</v>
      </c>
      <c r="DG954" s="10">
        <v>1.41E-2</v>
      </c>
      <c r="DH954" s="10">
        <v>2</v>
      </c>
      <c r="DI954" s="10">
        <v>10.4</v>
      </c>
      <c r="DJ954" s="10">
        <v>0.92</v>
      </c>
      <c r="DK954" s="10">
        <v>4.9700000000000001E-2</v>
      </c>
      <c r="DL954" s="10">
        <v>2.12E-2</v>
      </c>
      <c r="DM954" s="10">
        <v>3</v>
      </c>
      <c r="DN954" s="10">
        <v>10.4</v>
      </c>
      <c r="DO954" s="10">
        <v>0.92</v>
      </c>
    </row>
    <row r="955" spans="1:119" x14ac:dyDescent="0.25">
      <c r="A955" s="10">
        <v>1031</v>
      </c>
      <c r="B955" s="10" t="s">
        <v>175</v>
      </c>
      <c r="C955" s="10">
        <v>2.36</v>
      </c>
      <c r="D955" s="10">
        <v>0.56999999999999995</v>
      </c>
      <c r="E955" s="10">
        <v>37.26</v>
      </c>
      <c r="F955" s="10">
        <v>37.58</v>
      </c>
      <c r="G955" s="10">
        <v>0.97199999999999998</v>
      </c>
      <c r="H955" s="10">
        <v>2.5099999999999998</v>
      </c>
      <c r="I955" s="10">
        <v>0.68</v>
      </c>
      <c r="J955" s="10">
        <v>40.54</v>
      </c>
      <c r="K955" s="10">
        <v>37</v>
      </c>
      <c r="L955" s="10">
        <v>0.96499999999999997</v>
      </c>
      <c r="M955" s="10">
        <v>3.03</v>
      </c>
      <c r="N955" s="10">
        <v>0.53</v>
      </c>
      <c r="O955" s="10">
        <v>48.25</v>
      </c>
      <c r="P955" s="10">
        <v>36.770000000000003</v>
      </c>
      <c r="Q955" s="10">
        <v>0.98499999999999999</v>
      </c>
      <c r="R955" s="10">
        <v>1031</v>
      </c>
      <c r="S955" s="10" t="s">
        <v>175</v>
      </c>
      <c r="T955" s="10">
        <v>-0.3</v>
      </c>
      <c r="U955" s="10">
        <v>-0.3</v>
      </c>
      <c r="V955" s="10">
        <v>-6.6327910717118295</v>
      </c>
      <c r="W955" s="10">
        <v>36.93</v>
      </c>
      <c r="Y955" s="10">
        <v>-0.5</v>
      </c>
      <c r="Z955" s="10">
        <v>-0.3</v>
      </c>
      <c r="AA955" s="10">
        <v>-9.1580567087069991</v>
      </c>
      <c r="AB955" s="10">
        <v>36.76</v>
      </c>
      <c r="AD955" s="10">
        <v>-0.5</v>
      </c>
      <c r="AE955" s="10">
        <v>-0.3</v>
      </c>
      <c r="AF955" s="10">
        <v>-9.2690023296274564</v>
      </c>
      <c r="AG955" s="10">
        <v>36.32</v>
      </c>
      <c r="AI955" s="10">
        <v>1031</v>
      </c>
      <c r="AJ955" s="10" t="s">
        <v>175</v>
      </c>
      <c r="AK955" s="10">
        <v>2.0969651789066881</v>
      </c>
      <c r="AL955" s="10">
        <v>0.40499439513228014</v>
      </c>
      <c r="AM955" s="10">
        <v>33.150879589946726</v>
      </c>
      <c r="AN955" s="10">
        <v>37.195281162200743</v>
      </c>
      <c r="AO955" s="10">
        <v>0.98185575400495673</v>
      </c>
      <c r="AP955" s="10">
        <v>2.2994559288895831</v>
      </c>
      <c r="AQ955" s="10">
        <v>0.5086187002403485</v>
      </c>
      <c r="AR955" s="10">
        <v>37.135968385292649</v>
      </c>
      <c r="AS955" s="10">
        <v>36.613564587520216</v>
      </c>
      <c r="AT955" s="10">
        <v>0.97639983431114108</v>
      </c>
      <c r="AU955" s="10">
        <v>2.0990235333140919</v>
      </c>
      <c r="AV955" s="10">
        <v>0.40492842111334826</v>
      </c>
      <c r="AW955" s="10">
        <v>33.703309204324128</v>
      </c>
      <c r="AX955" s="10">
        <v>36.620021897842562</v>
      </c>
      <c r="AY955" s="10">
        <v>0.98189610203854238</v>
      </c>
      <c r="AZ955" s="10">
        <v>1031</v>
      </c>
      <c r="BA955" s="10" t="s">
        <v>175</v>
      </c>
      <c r="BB955" s="10">
        <v>0.45209668286884136</v>
      </c>
      <c r="BC955" s="10">
        <v>0.21687900671059498</v>
      </c>
      <c r="BD955" s="10">
        <v>7.8205416778243428</v>
      </c>
      <c r="BE955" s="10">
        <v>37.017687437013677</v>
      </c>
      <c r="BF955" s="10">
        <v>0.90162215380416511</v>
      </c>
      <c r="BG955" s="10">
        <v>0.71807883765003433</v>
      </c>
      <c r="BH955" s="10">
        <v>0.31267888717183473</v>
      </c>
      <c r="BI955" s="10">
        <v>12.4440201220142</v>
      </c>
      <c r="BJ955" s="10">
        <v>36.337281326727691</v>
      </c>
      <c r="BK955" s="10">
        <v>0.91685015893447508</v>
      </c>
      <c r="BL955" s="10">
        <v>0.58809017326667179</v>
      </c>
      <c r="BM955" s="10">
        <v>0.24894895456656058</v>
      </c>
      <c r="BN955" s="10">
        <v>10.12634696768046</v>
      </c>
      <c r="BO955" s="10">
        <v>36.410264065534044</v>
      </c>
      <c r="BP955" s="10">
        <v>0.92088767959309237</v>
      </c>
      <c r="BQ955" s="10">
        <v>1031</v>
      </c>
      <c r="BR955" s="10" t="s">
        <v>175</v>
      </c>
      <c r="BS955" s="10">
        <v>1.6890000000000001</v>
      </c>
      <c r="BT955" s="10">
        <v>0.626</v>
      </c>
      <c r="BU955" s="10">
        <v>28.132319837690034</v>
      </c>
      <c r="BV955" s="10">
        <v>36.966999999999999</v>
      </c>
      <c r="BW955" s="10">
        <v>0.93766837443657203</v>
      </c>
      <c r="BX955" s="10">
        <v>1.5960000000000001</v>
      </c>
      <c r="BY955" s="10">
        <v>0.56399999999999995</v>
      </c>
      <c r="BZ955" s="10">
        <v>27.029932068399571</v>
      </c>
      <c r="CA955" s="10">
        <v>36.155999999999999</v>
      </c>
      <c r="CB955" s="10">
        <v>0.94285938372012423</v>
      </c>
      <c r="CC955" s="10">
        <v>1.984</v>
      </c>
      <c r="CD955" s="10">
        <v>0.73299999999999998</v>
      </c>
      <c r="CE955" s="10">
        <v>33.601328907904758</v>
      </c>
      <c r="CF955" s="10">
        <v>36.341999999999999</v>
      </c>
      <c r="CG955" s="10">
        <v>0.93802791458460266</v>
      </c>
      <c r="CH955" s="10">
        <v>1031</v>
      </c>
      <c r="CI955" s="10" t="s">
        <v>175</v>
      </c>
      <c r="CJ955" s="10">
        <v>0.20799999999999999</v>
      </c>
      <c r="CK955" s="10">
        <v>0.123</v>
      </c>
      <c r="CL955" s="10">
        <v>3.7786315702204849</v>
      </c>
      <c r="CM955" s="10">
        <v>36.921999999999997</v>
      </c>
      <c r="CN955" s="10">
        <v>0.86076171243885569</v>
      </c>
      <c r="CO955" s="10">
        <v>0.34799999999999998</v>
      </c>
      <c r="CP955" s="10">
        <v>0.157</v>
      </c>
      <c r="CQ955" s="10">
        <v>6.0963198712487641</v>
      </c>
      <c r="CR955" s="10">
        <v>36.155999999999999</v>
      </c>
      <c r="CS955" s="10">
        <v>0.91152900534149162</v>
      </c>
      <c r="CT955" s="10">
        <v>0.36499999999999999</v>
      </c>
      <c r="CU955" s="10">
        <v>0.16800000000000001</v>
      </c>
      <c r="CV955" s="10">
        <v>6.3423319688074633</v>
      </c>
      <c r="CW955" s="10">
        <v>36.576999999999998</v>
      </c>
      <c r="CX955" s="10">
        <v>0.90839594053628991</v>
      </c>
      <c r="CY955" s="10">
        <v>1067</v>
      </c>
      <c r="CZ955" s="10" t="s">
        <v>305</v>
      </c>
      <c r="DA955" s="10">
        <v>8.1699999999999995E-2</v>
      </c>
      <c r="DB955" s="10">
        <v>4.19E-2</v>
      </c>
      <c r="DC955" s="10">
        <v>5</v>
      </c>
      <c r="DD955" s="10">
        <v>10.6</v>
      </c>
      <c r="DE955" s="10">
        <v>0.89</v>
      </c>
      <c r="DF955" s="10">
        <v>8.0199999999999994E-2</v>
      </c>
      <c r="DG955" s="10">
        <v>4.1099999999999998E-2</v>
      </c>
      <c r="DH955" s="10">
        <v>5</v>
      </c>
      <c r="DI955" s="10">
        <v>10.4</v>
      </c>
      <c r="DJ955" s="10">
        <v>0.89</v>
      </c>
      <c r="DK955" s="10">
        <v>8.0199999999999994E-2</v>
      </c>
      <c r="DL955" s="10">
        <v>4.1099999999999998E-2</v>
      </c>
      <c r="DM955" s="10">
        <v>5</v>
      </c>
      <c r="DN955" s="10">
        <v>10.4</v>
      </c>
      <c r="DO955" s="10">
        <v>0.89</v>
      </c>
    </row>
    <row r="956" spans="1:119" x14ac:dyDescent="0.25">
      <c r="A956" s="10">
        <v>1032</v>
      </c>
      <c r="B956" s="10" t="s">
        <v>176</v>
      </c>
      <c r="C956" s="10">
        <v>0.18</v>
      </c>
      <c r="D956" s="10">
        <v>0.13</v>
      </c>
      <c r="E956" s="10">
        <v>3.47</v>
      </c>
      <c r="F956" s="10">
        <v>37.58</v>
      </c>
      <c r="G956" s="10">
        <v>0.80200000000000005</v>
      </c>
      <c r="H956" s="10">
        <v>0.27</v>
      </c>
      <c r="I956" s="10">
        <v>0.16</v>
      </c>
      <c r="J956" s="10">
        <v>4.93</v>
      </c>
      <c r="K956" s="10">
        <v>37</v>
      </c>
      <c r="L956" s="10">
        <v>0.85599999999999998</v>
      </c>
      <c r="M956" s="10">
        <v>0.34</v>
      </c>
      <c r="N956" s="10">
        <v>0.13</v>
      </c>
      <c r="O956" s="10">
        <v>5.7</v>
      </c>
      <c r="P956" s="10">
        <v>36.770000000000003</v>
      </c>
      <c r="Q956" s="10">
        <v>0.93100000000000005</v>
      </c>
      <c r="R956" s="10">
        <v>1032</v>
      </c>
      <c r="S956" s="10" t="s">
        <v>176</v>
      </c>
      <c r="T956" s="10">
        <v>-0.2</v>
      </c>
      <c r="U956" s="10">
        <v>-0.18</v>
      </c>
      <c r="V956" s="10">
        <v>-4.2065818928535226</v>
      </c>
      <c r="W956" s="10">
        <v>36.93</v>
      </c>
      <c r="Y956" s="10">
        <v>-0.2</v>
      </c>
      <c r="Z956" s="10">
        <v>-0.14000000000000001</v>
      </c>
      <c r="AA956" s="10">
        <v>-3.8343080362470032</v>
      </c>
      <c r="AB956" s="10">
        <v>36.76</v>
      </c>
      <c r="AD956" s="10">
        <v>-0.2</v>
      </c>
      <c r="AE956" s="10">
        <v>-0.14000000000000001</v>
      </c>
      <c r="AF956" s="10">
        <v>-3.8807589045275281</v>
      </c>
      <c r="AG956" s="10">
        <v>36.32</v>
      </c>
      <c r="AI956" s="10">
        <v>1032</v>
      </c>
      <c r="AJ956" s="10" t="s">
        <v>176</v>
      </c>
      <c r="AK956" s="10">
        <v>0.53479214440678535</v>
      </c>
      <c r="AL956" s="10">
        <v>0.22240482462042013</v>
      </c>
      <c r="AM956" s="10">
        <v>8.9903413374329411</v>
      </c>
      <c r="AN956" s="10">
        <v>37.195277125889412</v>
      </c>
      <c r="AO956" s="10">
        <v>0.92333736816349909</v>
      </c>
      <c r="AP956" s="10">
        <v>0.57430469201773104</v>
      </c>
      <c r="AQ956" s="10">
        <v>0.23501432287741134</v>
      </c>
      <c r="AR956" s="10">
        <v>9.7849873202533395</v>
      </c>
      <c r="AS956" s="10">
        <v>36.613560288389962</v>
      </c>
      <c r="AT956" s="10">
        <v>0.92550657474219866</v>
      </c>
      <c r="AU956" s="10">
        <v>0.55746926088101656</v>
      </c>
      <c r="AV956" s="10">
        <v>0.24125495367459626</v>
      </c>
      <c r="AW956" s="10">
        <v>9.576787309004013</v>
      </c>
      <c r="AX956" s="10">
        <v>36.620017549780762</v>
      </c>
      <c r="AY956" s="10">
        <v>0.91774474717441712</v>
      </c>
      <c r="AZ956" s="10">
        <v>1032</v>
      </c>
      <c r="BA956" s="10" t="s">
        <v>176</v>
      </c>
      <c r="BB956" s="10">
        <v>0.20699485741947024</v>
      </c>
      <c r="BC956" s="10">
        <v>0.19380736924945352</v>
      </c>
      <c r="BD956" s="10">
        <v>4.4226248661039884</v>
      </c>
      <c r="BE956" s="10">
        <v>37.01769316001981</v>
      </c>
      <c r="BF956" s="10">
        <v>0.72997749976454851</v>
      </c>
      <c r="BG956" s="10">
        <v>0.28573143747201146</v>
      </c>
      <c r="BH956" s="10">
        <v>0.22155801529026534</v>
      </c>
      <c r="BI956" s="10">
        <v>5.7448032489581111</v>
      </c>
      <c r="BJ956" s="10">
        <v>36.337288955042354</v>
      </c>
      <c r="BK956" s="10">
        <v>0.79025948469317309</v>
      </c>
      <c r="BL956" s="10">
        <v>0.23691485851134123</v>
      </c>
      <c r="BM956" s="10">
        <v>0.20819633437170065</v>
      </c>
      <c r="BN956" s="10">
        <v>5.0011633610284463</v>
      </c>
      <c r="BO956" s="10">
        <v>36.410271470288244</v>
      </c>
      <c r="BP956" s="10">
        <v>0.75116736925306005</v>
      </c>
      <c r="BQ956" s="10">
        <v>1032</v>
      </c>
      <c r="BR956" s="10" t="s">
        <v>176</v>
      </c>
      <c r="BS956" s="10">
        <v>0.17799999999999999</v>
      </c>
      <c r="BT956" s="10">
        <v>0.185</v>
      </c>
      <c r="BU956" s="10">
        <v>4.0095674743761949</v>
      </c>
      <c r="BV956" s="10">
        <v>36.966999999999999</v>
      </c>
      <c r="BW956" s="10">
        <v>0.69334221109599126</v>
      </c>
      <c r="BX956" s="10">
        <v>0.28599999999999998</v>
      </c>
      <c r="BY956" s="10">
        <v>0.19700000000000001</v>
      </c>
      <c r="BZ956" s="10">
        <v>5.5455120257621493</v>
      </c>
      <c r="CA956" s="10">
        <v>36.155999999999999</v>
      </c>
      <c r="CB956" s="10">
        <v>0.82353749422507228</v>
      </c>
      <c r="CC956" s="10">
        <v>0.26700000000000002</v>
      </c>
      <c r="CD956" s="10">
        <v>0.19600000000000001</v>
      </c>
      <c r="CE956" s="10">
        <v>5.2619141662141491</v>
      </c>
      <c r="CF956" s="10">
        <v>36.341999999999999</v>
      </c>
      <c r="CG956" s="10">
        <v>0.80611694525038213</v>
      </c>
      <c r="CH956" s="10">
        <v>1032</v>
      </c>
      <c r="CI956" s="10" t="s">
        <v>176</v>
      </c>
      <c r="CJ956" s="10">
        <v>0.13900000000000001</v>
      </c>
      <c r="CK956" s="10">
        <v>0.109</v>
      </c>
      <c r="CL956" s="10">
        <v>2.7621379887798128</v>
      </c>
      <c r="CM956" s="10">
        <v>36.921999999999997</v>
      </c>
      <c r="CN956" s="10">
        <v>0.78690731774628075</v>
      </c>
      <c r="CO956" s="10">
        <v>0.17399999999999999</v>
      </c>
      <c r="CP956" s="10">
        <v>0.11</v>
      </c>
      <c r="CQ956" s="10">
        <v>3.2871458561690137</v>
      </c>
      <c r="CR956" s="10">
        <v>36.155999999999999</v>
      </c>
      <c r="CS956" s="10">
        <v>0.84525795806324522</v>
      </c>
      <c r="CT956" s="10">
        <v>0.21</v>
      </c>
      <c r="CU956" s="10">
        <v>0.11899999999999999</v>
      </c>
      <c r="CV956" s="10">
        <v>3.8099586097446951</v>
      </c>
      <c r="CW956" s="10">
        <v>36.576999999999998</v>
      </c>
      <c r="CX956" s="10">
        <v>0.87002218584861235</v>
      </c>
      <c r="CY956" s="10">
        <v>1068</v>
      </c>
      <c r="CZ956" s="10" t="s">
        <v>288</v>
      </c>
      <c r="DA956" s="10">
        <v>9.0899999999999995E-2</v>
      </c>
      <c r="DB956" s="10">
        <v>1.29E-2</v>
      </c>
      <c r="DC956" s="10">
        <v>5</v>
      </c>
      <c r="DD956" s="10">
        <v>10.6</v>
      </c>
      <c r="DE956" s="10">
        <v>0.99</v>
      </c>
      <c r="DF956" s="10">
        <v>8.9200000000000002E-2</v>
      </c>
      <c r="DG956" s="10">
        <v>1.2699999999999999E-2</v>
      </c>
      <c r="DH956" s="10">
        <v>5</v>
      </c>
      <c r="DI956" s="10">
        <v>10.4</v>
      </c>
      <c r="DJ956" s="10">
        <v>0.99</v>
      </c>
      <c r="DK956" s="10">
        <v>8.9200000000000002E-2</v>
      </c>
      <c r="DL956" s="10">
        <v>1.2699999999999999E-2</v>
      </c>
      <c r="DM956" s="10">
        <v>5</v>
      </c>
      <c r="DN956" s="10">
        <v>10.4</v>
      </c>
      <c r="DO956" s="10">
        <v>0.99</v>
      </c>
    </row>
    <row r="957" spans="1:119" x14ac:dyDescent="0.25">
      <c r="A957" s="10">
        <v>1033</v>
      </c>
      <c r="B957" s="10" t="s">
        <v>177</v>
      </c>
      <c r="C957" s="10">
        <v>0.72</v>
      </c>
      <c r="D957" s="10">
        <v>0.38</v>
      </c>
      <c r="E957" s="10">
        <v>12.54</v>
      </c>
      <c r="F957" s="10">
        <v>37.58</v>
      </c>
      <c r="G957" s="10">
        <v>0.88500000000000001</v>
      </c>
      <c r="H957" s="10">
        <v>1</v>
      </c>
      <c r="I957" s="10">
        <v>0.5</v>
      </c>
      <c r="J957" s="10">
        <v>17.39</v>
      </c>
      <c r="K957" s="10">
        <v>37</v>
      </c>
      <c r="L957" s="10">
        <v>0.89400000000000002</v>
      </c>
      <c r="M957" s="10">
        <v>1.03</v>
      </c>
      <c r="N957" s="10">
        <v>0.28999999999999998</v>
      </c>
      <c r="O957" s="10">
        <v>16.77</v>
      </c>
      <c r="P957" s="10">
        <v>36.770000000000003</v>
      </c>
      <c r="Q957" s="10">
        <v>0.96199999999999997</v>
      </c>
      <c r="R957" s="10">
        <v>1033</v>
      </c>
      <c r="S957" s="10" t="s">
        <v>177</v>
      </c>
      <c r="T957" s="10">
        <v>-0.3</v>
      </c>
      <c r="U957" s="10">
        <v>-0.4</v>
      </c>
      <c r="V957" s="10">
        <v>-7.8168192416683704</v>
      </c>
      <c r="W957" s="10">
        <v>36.93</v>
      </c>
      <c r="Y957" s="10">
        <v>-0.5</v>
      </c>
      <c r="Z957" s="10">
        <v>-0.4</v>
      </c>
      <c r="AA957" s="10">
        <v>-10.056707024310318</v>
      </c>
      <c r="AB957" s="10">
        <v>36.76</v>
      </c>
      <c r="AD957" s="10">
        <v>-0.5</v>
      </c>
      <c r="AE957" s="10">
        <v>-0.4</v>
      </c>
      <c r="AF957" s="10">
        <v>-10.178539378129054</v>
      </c>
      <c r="AG957" s="10">
        <v>36.32</v>
      </c>
      <c r="AI957" s="10">
        <v>1033</v>
      </c>
      <c r="AJ957" s="10" t="s">
        <v>177</v>
      </c>
      <c r="AK957" s="10">
        <v>1.0936592100606233</v>
      </c>
      <c r="AL957" s="10">
        <v>0.39037746465571899</v>
      </c>
      <c r="AM957" s="10">
        <v>18.024973672388146</v>
      </c>
      <c r="AN957" s="10">
        <v>37.195277125889412</v>
      </c>
      <c r="AO957" s="10">
        <v>0.94180057104119497</v>
      </c>
      <c r="AP957" s="10">
        <v>1.3958106921528814</v>
      </c>
      <c r="AQ957" s="10">
        <v>0.40746068726858192</v>
      </c>
      <c r="AR957" s="10">
        <v>22.928831227968132</v>
      </c>
      <c r="AS957" s="10">
        <v>36.613560288389962</v>
      </c>
      <c r="AT957" s="10">
        <v>0.95993541455847686</v>
      </c>
      <c r="AU957" s="10">
        <v>1.3968172374266397</v>
      </c>
      <c r="AV957" s="10">
        <v>0.40864714433742838</v>
      </c>
      <c r="AW957" s="10">
        <v>22.945267229037011</v>
      </c>
      <c r="AX957" s="10">
        <v>36.620017549780762</v>
      </c>
      <c r="AY957" s="10">
        <v>0.95977026405055388</v>
      </c>
      <c r="AZ957" s="10">
        <v>1033</v>
      </c>
      <c r="BA957" s="10" t="s">
        <v>177</v>
      </c>
      <c r="BB957" s="10">
        <v>0.41783170215114041</v>
      </c>
      <c r="BC957" s="10">
        <v>0.27797789642945903</v>
      </c>
      <c r="BD957" s="10">
        <v>7.8271804523496344</v>
      </c>
      <c r="BE957" s="10">
        <v>37.01769316001981</v>
      </c>
      <c r="BF957" s="10">
        <v>0.83258017051491484</v>
      </c>
      <c r="BG957" s="10">
        <v>0.54077355256127524</v>
      </c>
      <c r="BH957" s="10">
        <v>0.3482330958172285</v>
      </c>
      <c r="BI957" s="10">
        <v>10.21952782806866</v>
      </c>
      <c r="BJ957" s="10">
        <v>36.337288955042354</v>
      </c>
      <c r="BK957" s="10">
        <v>0.84075888037078861</v>
      </c>
      <c r="BL957" s="10">
        <v>0.60585889043175978</v>
      </c>
      <c r="BM957" s="10">
        <v>0.38953694950493184</v>
      </c>
      <c r="BN957" s="10">
        <v>11.421341736405388</v>
      </c>
      <c r="BO957" s="10">
        <v>36.410271470288244</v>
      </c>
      <c r="BP957" s="10">
        <v>0.84114296036004887</v>
      </c>
      <c r="BQ957" s="10">
        <v>1033</v>
      </c>
      <c r="BR957" s="10" t="s">
        <v>177</v>
      </c>
      <c r="BS957" s="10">
        <v>0.999</v>
      </c>
      <c r="BT957" s="10">
        <v>0.442</v>
      </c>
      <c r="BU957" s="10">
        <v>17.061287970405854</v>
      </c>
      <c r="BV957" s="10">
        <v>36.966999999999999</v>
      </c>
      <c r="BW957" s="10">
        <v>0.91448974573698316</v>
      </c>
      <c r="BX957" s="10">
        <v>0.999</v>
      </c>
      <c r="BY957" s="10">
        <v>0.375</v>
      </c>
      <c r="BZ957" s="10">
        <v>17.039213442861122</v>
      </c>
      <c r="CA957" s="10">
        <v>36.155999999999999</v>
      </c>
      <c r="CB957" s="10">
        <v>0.93621358774517127</v>
      </c>
      <c r="CC957" s="10">
        <v>1.2989999999999999</v>
      </c>
      <c r="CD957" s="10">
        <v>0.45500000000000002</v>
      </c>
      <c r="CE957" s="10">
        <v>21.86600138951194</v>
      </c>
      <c r="CF957" s="10">
        <v>36.341999999999999</v>
      </c>
      <c r="CG957" s="10">
        <v>0.94377904054936101</v>
      </c>
      <c r="CH957" s="10">
        <v>1033</v>
      </c>
      <c r="CI957" s="10" t="s">
        <v>177</v>
      </c>
      <c r="CJ957" s="10">
        <v>0.24</v>
      </c>
      <c r="CK957" s="10">
        <v>0.17299999999999999</v>
      </c>
      <c r="CL957" s="10">
        <v>4.6262610780442248</v>
      </c>
      <c r="CM957" s="10">
        <v>36.921999999999997</v>
      </c>
      <c r="CN957" s="10">
        <v>0.81121366598277089</v>
      </c>
      <c r="CO957" s="10">
        <v>0.30299999999999999</v>
      </c>
      <c r="CP957" s="10">
        <v>0.19600000000000001</v>
      </c>
      <c r="CQ957" s="10">
        <v>5.7624368359339337</v>
      </c>
      <c r="CR957" s="10">
        <v>36.155999999999999</v>
      </c>
      <c r="CS957" s="10">
        <v>0.83964449598113078</v>
      </c>
      <c r="CT957" s="10">
        <v>0.30499999999999999</v>
      </c>
      <c r="CU957" s="10">
        <v>0.19400000000000001</v>
      </c>
      <c r="CV957" s="10">
        <v>5.7056388570754075</v>
      </c>
      <c r="CW957" s="10">
        <v>36.576999999999998</v>
      </c>
      <c r="CX957" s="10">
        <v>0.84377538248628792</v>
      </c>
      <c r="CY957" s="10">
        <v>1069</v>
      </c>
      <c r="CZ957" s="10" t="s">
        <v>306</v>
      </c>
      <c r="DA957" s="10">
        <v>0</v>
      </c>
      <c r="DB957" s="10">
        <v>0</v>
      </c>
      <c r="DC957" s="10">
        <v>0</v>
      </c>
      <c r="DD957" s="10">
        <v>10.6</v>
      </c>
      <c r="DE957" s="10">
        <v>0</v>
      </c>
      <c r="DF957" s="10">
        <v>0</v>
      </c>
      <c r="DG957" s="10">
        <v>0</v>
      </c>
      <c r="DH957" s="10">
        <v>0</v>
      </c>
      <c r="DI957" s="10">
        <v>10.4</v>
      </c>
      <c r="DJ957" s="10">
        <v>0</v>
      </c>
      <c r="DK957" s="10">
        <v>0</v>
      </c>
      <c r="DL957" s="10">
        <v>0</v>
      </c>
      <c r="DM957" s="10">
        <v>0</v>
      </c>
      <c r="DN957" s="10">
        <v>10.4</v>
      </c>
      <c r="DO957" s="10">
        <v>0</v>
      </c>
    </row>
    <row r="958" spans="1:119" x14ac:dyDescent="0.25">
      <c r="A958" s="10">
        <v>1034</v>
      </c>
      <c r="B958" s="10" t="s">
        <v>8</v>
      </c>
      <c r="C958" s="10">
        <v>5.67</v>
      </c>
      <c r="D958" s="10">
        <v>2.21</v>
      </c>
      <c r="E958" s="10">
        <v>93.51</v>
      </c>
      <c r="F958" s="10">
        <v>37.58</v>
      </c>
      <c r="G958" s="10">
        <v>0.93100000000000005</v>
      </c>
      <c r="H958" s="10">
        <v>6.66</v>
      </c>
      <c r="I958" s="10">
        <v>2.69</v>
      </c>
      <c r="J958" s="10">
        <v>112.02</v>
      </c>
      <c r="K958" s="10">
        <v>37</v>
      </c>
      <c r="L958" s="10">
        <v>0.92700000000000005</v>
      </c>
      <c r="M958" s="10">
        <v>8.17</v>
      </c>
      <c r="N958" s="10">
        <v>2.1</v>
      </c>
      <c r="O958" s="10">
        <v>132.47</v>
      </c>
      <c r="P958" s="10">
        <v>36.770000000000003</v>
      </c>
      <c r="Q958" s="10">
        <v>0.96799999999999997</v>
      </c>
      <c r="R958" s="10">
        <v>1034</v>
      </c>
      <c r="S958" s="10" t="s">
        <v>8</v>
      </c>
      <c r="AI958" s="10">
        <v>1034</v>
      </c>
      <c r="AJ958" s="10" t="s">
        <v>8</v>
      </c>
      <c r="AK958" s="10">
        <v>6.427651910267512</v>
      </c>
      <c r="AL958" s="10">
        <v>2.2141663785741641</v>
      </c>
      <c r="AM958" s="10">
        <v>105.52455725674433</v>
      </c>
      <c r="AN958" s="10">
        <v>37.195281162200743</v>
      </c>
      <c r="AO958" s="10">
        <v>0.94547562631276427</v>
      </c>
      <c r="AP958" s="10">
        <v>7.9681249483169481</v>
      </c>
      <c r="AQ958" s="10">
        <v>2.3602935546017205</v>
      </c>
      <c r="AR958" s="10">
        <v>131.04393883096776</v>
      </c>
      <c r="AS958" s="10">
        <v>36.613564587520216</v>
      </c>
      <c r="AT958" s="10">
        <v>0.95881883649753064</v>
      </c>
      <c r="AU958" s="10">
        <v>7.9514543491270127</v>
      </c>
      <c r="AV958" s="10">
        <v>2.2589695356522257</v>
      </c>
      <c r="AW958" s="10">
        <v>130.32326074910148</v>
      </c>
      <c r="AX958" s="10">
        <v>36.620021897842562</v>
      </c>
      <c r="AY958" s="10">
        <v>0.96193428763966471</v>
      </c>
      <c r="AZ958" s="10">
        <v>1034</v>
      </c>
      <c r="BA958" s="10" t="s">
        <v>8</v>
      </c>
      <c r="BQ958" s="10">
        <v>1034</v>
      </c>
      <c r="BR958" s="10" t="s">
        <v>8</v>
      </c>
      <c r="CH958" s="10">
        <v>1034</v>
      </c>
      <c r="CI958" s="10" t="s">
        <v>8</v>
      </c>
      <c r="CJ958" s="10">
        <v>1.583</v>
      </c>
      <c r="CK958" s="10">
        <v>0.97299999999999998</v>
      </c>
      <c r="CL958" s="10">
        <v>29.055504448489881</v>
      </c>
      <c r="CM958" s="10">
        <v>36.921999999999997</v>
      </c>
      <c r="CN958" s="10">
        <v>0.85193537069173875</v>
      </c>
      <c r="CO958" s="10">
        <v>2.52</v>
      </c>
      <c r="CP958" s="10">
        <v>1.2929999999999999</v>
      </c>
      <c r="CQ958" s="10">
        <v>45.227966707341487</v>
      </c>
      <c r="CR958" s="10">
        <v>36.155999999999999</v>
      </c>
      <c r="CS958" s="10">
        <v>0.88971819455209122</v>
      </c>
      <c r="CT958" s="10">
        <v>2.5379999999999998</v>
      </c>
      <c r="CU958" s="10">
        <v>1.2290000000000001</v>
      </c>
      <c r="CV958" s="10">
        <v>44.510895896892961</v>
      </c>
      <c r="CW958" s="10">
        <v>36.576999999999998</v>
      </c>
      <c r="CX958" s="10">
        <v>0.90002914356128483</v>
      </c>
      <c r="CY958" s="10">
        <v>1070</v>
      </c>
      <c r="CZ958" s="10" t="s">
        <v>291</v>
      </c>
      <c r="DA958" s="10">
        <v>0.17069999999999999</v>
      </c>
      <c r="DB958" s="10">
        <v>6.7500000000000004E-2</v>
      </c>
      <c r="DC958" s="10">
        <v>10</v>
      </c>
      <c r="DD958" s="10">
        <v>10.6</v>
      </c>
      <c r="DE958" s="10">
        <v>0.93</v>
      </c>
      <c r="DF958" s="10">
        <v>0.33500000000000002</v>
      </c>
      <c r="DG958" s="10">
        <v>0.13239999999999999</v>
      </c>
      <c r="DH958" s="10">
        <v>20</v>
      </c>
      <c r="DI958" s="10">
        <v>10.4</v>
      </c>
      <c r="DJ958" s="10">
        <v>0.93</v>
      </c>
      <c r="DK958" s="10">
        <v>0.33500000000000002</v>
      </c>
      <c r="DL958" s="10">
        <v>0.13239999999999999</v>
      </c>
      <c r="DM958" s="10">
        <v>20</v>
      </c>
      <c r="DN958" s="10">
        <v>10.4</v>
      </c>
      <c r="DO958" s="10">
        <v>0.93</v>
      </c>
    </row>
    <row r="959" spans="1:119" x14ac:dyDescent="0.25">
      <c r="A959" s="10">
        <v>1035</v>
      </c>
      <c r="B959" s="10" t="s">
        <v>9</v>
      </c>
      <c r="R959" s="10">
        <v>1035</v>
      </c>
      <c r="S959" s="10" t="s">
        <v>9</v>
      </c>
      <c r="T959" s="10">
        <v>1.8</v>
      </c>
      <c r="U959" s="10">
        <v>1.88</v>
      </c>
      <c r="V959" s="10">
        <v>40.690730178397018</v>
      </c>
      <c r="W959" s="10">
        <v>36.93</v>
      </c>
      <c r="Y959" s="10">
        <v>2.8</v>
      </c>
      <c r="Z959" s="10">
        <v>1.84</v>
      </c>
      <c r="AA959" s="10">
        <v>52.622157659259017</v>
      </c>
      <c r="AB959" s="10">
        <v>36.76</v>
      </c>
      <c r="AD959" s="10">
        <v>2.9</v>
      </c>
      <c r="AE959" s="10">
        <v>1.84</v>
      </c>
      <c r="AF959" s="10">
        <v>54.595085590725049</v>
      </c>
      <c r="AG959" s="10">
        <v>36.32</v>
      </c>
      <c r="AI959" s="10">
        <v>1035</v>
      </c>
      <c r="AJ959" s="10" t="s">
        <v>9</v>
      </c>
      <c r="AZ959" s="10">
        <v>1035</v>
      </c>
      <c r="BA959" s="10" t="s">
        <v>9</v>
      </c>
      <c r="BB959" s="10">
        <v>2.2621080236684095</v>
      </c>
      <c r="BC959" s="10">
        <v>1.3364895251430173</v>
      </c>
      <c r="BD959" s="10">
        <v>40.978830289103556</v>
      </c>
      <c r="BE959" s="10">
        <v>37.01769316001981</v>
      </c>
      <c r="BF959" s="10">
        <v>0.86096164396893249</v>
      </c>
      <c r="BG959" s="10">
        <v>3.2946907447484826</v>
      </c>
      <c r="BH959" s="10">
        <v>1.7011887137348474</v>
      </c>
      <c r="BI959" s="10">
        <v>58.914593064919565</v>
      </c>
      <c r="BJ959" s="10">
        <v>36.337288955042354</v>
      </c>
      <c r="BK959" s="10">
        <v>0.88854335605825563</v>
      </c>
      <c r="BL959" s="10">
        <v>3.34987115253224</v>
      </c>
      <c r="BM959" s="10">
        <v>1.6981792127738808</v>
      </c>
      <c r="BN959" s="10">
        <v>59.553723328232969</v>
      </c>
      <c r="BO959" s="10">
        <v>36.410271470288244</v>
      </c>
      <c r="BP959" s="10">
        <v>0.89193794382798508</v>
      </c>
      <c r="BQ959" s="10">
        <v>1035</v>
      </c>
      <c r="BR959" s="10" t="s">
        <v>9</v>
      </c>
      <c r="BS959" s="10">
        <v>5.4820000000000002</v>
      </c>
      <c r="BT959" s="10">
        <v>2.4329999999999998</v>
      </c>
      <c r="BU959" s="10">
        <v>93.671252790529081</v>
      </c>
      <c r="BV959" s="10">
        <v>36.966999999999999</v>
      </c>
      <c r="BW959" s="10">
        <v>0.91402456465870985</v>
      </c>
      <c r="BX959" s="10">
        <v>5.8680000000000003</v>
      </c>
      <c r="BY959" s="10">
        <v>2.4220000000000002</v>
      </c>
      <c r="BZ959" s="10">
        <v>101.36986472570814</v>
      </c>
      <c r="CA959" s="10">
        <v>36.155999999999999</v>
      </c>
      <c r="CB959" s="10">
        <v>0.92435806151678879</v>
      </c>
      <c r="CC959" s="10">
        <v>7.1749999999999998</v>
      </c>
      <c r="CD959" s="10">
        <v>2.863</v>
      </c>
      <c r="CE959" s="10">
        <v>122.72568748752306</v>
      </c>
      <c r="CF959" s="10">
        <v>36.341999999999999</v>
      </c>
      <c r="CG959" s="10">
        <v>0.92878882277938968</v>
      </c>
      <c r="CH959" s="10">
        <v>1035</v>
      </c>
      <c r="CI959" s="10" t="s">
        <v>9</v>
      </c>
      <c r="CY959" s="10">
        <v>1071</v>
      </c>
      <c r="CZ959" s="10" t="s">
        <v>307</v>
      </c>
      <c r="DA959" s="10">
        <v>3.3000000000000002E-2</v>
      </c>
      <c r="DB959" s="10">
        <v>1.6E-2</v>
      </c>
      <c r="DC959" s="10">
        <v>2</v>
      </c>
      <c r="DD959" s="10">
        <v>10.6</v>
      </c>
      <c r="DE959" s="10">
        <v>0.9</v>
      </c>
      <c r="DF959" s="10">
        <v>3.2399999999999998E-2</v>
      </c>
      <c r="DG959" s="10">
        <v>1.5699999999999999E-2</v>
      </c>
      <c r="DH959" s="10">
        <v>2</v>
      </c>
      <c r="DI959" s="10">
        <v>10.4</v>
      </c>
      <c r="DJ959" s="10">
        <v>0.9</v>
      </c>
      <c r="DK959" s="10">
        <v>3.2399999999999998E-2</v>
      </c>
      <c r="DL959" s="10">
        <v>1.5699999999999999E-2</v>
      </c>
      <c r="DM959" s="10">
        <v>2</v>
      </c>
      <c r="DN959" s="10">
        <v>10.4</v>
      </c>
      <c r="DO959" s="10">
        <v>0.9</v>
      </c>
    </row>
    <row r="960" spans="1:119" x14ac:dyDescent="0.25">
      <c r="A960" s="10">
        <v>1036</v>
      </c>
      <c r="B960" s="10" t="s">
        <v>10</v>
      </c>
      <c r="C960" s="10">
        <v>0.08</v>
      </c>
      <c r="D960" s="10">
        <v>0.04</v>
      </c>
      <c r="E960" s="10">
        <v>4.8499999999999996</v>
      </c>
      <c r="F960" s="10">
        <v>10.7</v>
      </c>
      <c r="G960" s="10">
        <v>0.9</v>
      </c>
      <c r="H960" s="10">
        <v>0.17</v>
      </c>
      <c r="I960" s="10">
        <v>0.04</v>
      </c>
      <c r="J960" s="10">
        <v>9.7799999999999994</v>
      </c>
      <c r="K960" s="10">
        <v>10.5</v>
      </c>
      <c r="L960" s="10">
        <v>0.97</v>
      </c>
      <c r="M960" s="10">
        <v>0.2</v>
      </c>
      <c r="N960" s="10">
        <v>0.04</v>
      </c>
      <c r="O960" s="10">
        <v>11.16</v>
      </c>
      <c r="P960" s="10">
        <v>10.6</v>
      </c>
      <c r="Q960" s="10">
        <v>0.98</v>
      </c>
      <c r="R960" s="10">
        <v>1036</v>
      </c>
      <c r="S960" s="10" t="s">
        <v>10</v>
      </c>
      <c r="AI960" s="10">
        <v>1036</v>
      </c>
      <c r="AJ960" s="10" t="s">
        <v>10</v>
      </c>
      <c r="AK960" s="10">
        <v>0.11999999997413978</v>
      </c>
      <c r="AL960" s="10">
        <v>4.5999999813806224E-2</v>
      </c>
      <c r="AM960" s="10">
        <v>7</v>
      </c>
      <c r="AN960" s="10">
        <v>10.6</v>
      </c>
      <c r="AO960" s="10">
        <v>0.93400000000000005</v>
      </c>
      <c r="AP960" s="10">
        <v>0.13600000001761361</v>
      </c>
      <c r="AQ960" s="10">
        <v>5.1000000105007756E-2</v>
      </c>
      <c r="AR960" s="10">
        <v>7.9870000000000001</v>
      </c>
      <c r="AS960" s="10">
        <v>10.5</v>
      </c>
      <c r="AT960" s="10">
        <v>0.93600000000000005</v>
      </c>
      <c r="AU960" s="10">
        <v>0.16899999998507217</v>
      </c>
      <c r="AV960" s="10">
        <v>6.1999999705009398E-2</v>
      </c>
      <c r="AW960" s="10">
        <v>9.9930000000000003</v>
      </c>
      <c r="AX960" s="10">
        <v>10.4</v>
      </c>
      <c r="AY960" s="10">
        <v>0.93899999999999995</v>
      </c>
      <c r="AZ960" s="10">
        <v>1036</v>
      </c>
      <c r="BA960" s="10" t="s">
        <v>10</v>
      </c>
      <c r="BQ960" s="10">
        <v>1036</v>
      </c>
      <c r="BR960" s="10" t="s">
        <v>10</v>
      </c>
      <c r="CH960" s="10">
        <v>1036</v>
      </c>
      <c r="CI960" s="10" t="s">
        <v>10</v>
      </c>
      <c r="CJ960" s="10">
        <v>0.107</v>
      </c>
      <c r="CK960" s="10">
        <v>0.02</v>
      </c>
      <c r="CL960" s="10">
        <v>5.9854000000000003</v>
      </c>
      <c r="CM960" s="10">
        <v>10.5</v>
      </c>
      <c r="CN960" s="10">
        <v>0.98299999999999998</v>
      </c>
      <c r="CO960" s="10">
        <v>8.7999999999999995E-2</v>
      </c>
      <c r="CP960" s="10">
        <v>1.6E-2</v>
      </c>
      <c r="CQ960" s="10">
        <v>5.0136000000000003</v>
      </c>
      <c r="CR960" s="10">
        <v>10.3</v>
      </c>
      <c r="CS960" s="10">
        <v>0.98399999999999999</v>
      </c>
      <c r="CT960" s="10">
        <v>8.8999999999999996E-2</v>
      </c>
      <c r="CU960" s="10">
        <v>1.6E-2</v>
      </c>
      <c r="CV960" s="10">
        <v>4.9722</v>
      </c>
      <c r="CW960" s="10">
        <v>10.5</v>
      </c>
      <c r="CX960" s="10">
        <v>0.98399999999999999</v>
      </c>
      <c r="CY960" s="10">
        <v>1072</v>
      </c>
      <c r="CZ960" s="10" t="s">
        <v>292</v>
      </c>
      <c r="DA960" s="10">
        <v>0</v>
      </c>
      <c r="DB960" s="10">
        <v>0</v>
      </c>
      <c r="DC960" s="10">
        <v>0</v>
      </c>
      <c r="DD960" s="10">
        <v>10.6</v>
      </c>
      <c r="DE960" s="10">
        <v>0</v>
      </c>
      <c r="DF960" s="10">
        <v>0</v>
      </c>
      <c r="DG960" s="10">
        <v>0</v>
      </c>
      <c r="DH960" s="10">
        <v>0</v>
      </c>
      <c r="DI960" s="10">
        <v>10.4</v>
      </c>
      <c r="DJ960" s="10">
        <v>0</v>
      </c>
      <c r="DK960" s="10">
        <v>0</v>
      </c>
      <c r="DL960" s="10">
        <v>0</v>
      </c>
      <c r="DM960" s="10">
        <v>0</v>
      </c>
      <c r="DN960" s="10">
        <v>10.4</v>
      </c>
      <c r="DO960" s="10">
        <v>0</v>
      </c>
    </row>
    <row r="961" spans="1:119" x14ac:dyDescent="0.25">
      <c r="A961" s="10">
        <v>1037</v>
      </c>
      <c r="B961" s="10" t="s">
        <v>11</v>
      </c>
      <c r="C961" s="10">
        <v>0</v>
      </c>
      <c r="D961" s="10">
        <v>0</v>
      </c>
      <c r="E961" s="10">
        <v>0</v>
      </c>
      <c r="F961" s="10">
        <v>0</v>
      </c>
      <c r="G961" s="10">
        <v>0</v>
      </c>
      <c r="H961" s="10">
        <v>0</v>
      </c>
      <c r="I961" s="10">
        <v>0</v>
      </c>
      <c r="J961" s="10">
        <v>0</v>
      </c>
      <c r="K961" s="10">
        <v>0</v>
      </c>
      <c r="L961" s="10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0">
        <v>1037</v>
      </c>
      <c r="S961" s="10" t="s">
        <v>11</v>
      </c>
      <c r="T961" s="10">
        <v>0.1</v>
      </c>
      <c r="U961" s="10">
        <v>3.0599999999999995E-2</v>
      </c>
      <c r="V961" s="10">
        <v>5.6429999999999998</v>
      </c>
      <c r="W961" s="10">
        <v>10.7</v>
      </c>
      <c r="Y961" s="10">
        <v>0.2</v>
      </c>
      <c r="Z961" s="10">
        <v>6.7699999999999996E-2</v>
      </c>
      <c r="AA961" s="10">
        <v>11.61</v>
      </c>
      <c r="AB961" s="10">
        <v>10.5</v>
      </c>
      <c r="AD961" s="10">
        <v>0.2</v>
      </c>
      <c r="AE961" s="10">
        <v>7.1399999999999991E-2</v>
      </c>
      <c r="AF961" s="10">
        <v>11.789</v>
      </c>
      <c r="AG961" s="10">
        <v>10.4</v>
      </c>
      <c r="AI961" s="10">
        <v>1037</v>
      </c>
      <c r="AJ961" s="10" t="s">
        <v>11</v>
      </c>
      <c r="AZ961" s="10">
        <v>1037</v>
      </c>
      <c r="BA961" s="10" t="s">
        <v>11</v>
      </c>
      <c r="BB961" s="10">
        <v>5.3999999999999992E-2</v>
      </c>
      <c r="BC961" s="10">
        <v>1.11E-2</v>
      </c>
      <c r="BD961" s="10">
        <v>3.0026999999999999</v>
      </c>
      <c r="BE961" s="10">
        <v>10.6</v>
      </c>
      <c r="BF961" s="10">
        <v>0.98</v>
      </c>
      <c r="BG961" s="10">
        <v>7.0900000000000005E-2</v>
      </c>
      <c r="BH961" s="10">
        <v>1.3299999999999999E-2</v>
      </c>
      <c r="BI961" s="10">
        <v>4.0045999999999999</v>
      </c>
      <c r="BJ961" s="10">
        <v>10.4</v>
      </c>
      <c r="BK961" s="10">
        <v>0.98299999999999998</v>
      </c>
      <c r="BL961" s="10">
        <v>7.1399999999999991E-2</v>
      </c>
      <c r="BM961" s="10">
        <v>1.3399999999999999E-2</v>
      </c>
      <c r="BN961" s="10">
        <v>3.9944999999999999</v>
      </c>
      <c r="BO961" s="10">
        <v>10.5</v>
      </c>
      <c r="BP961" s="10">
        <v>0.98299999999999998</v>
      </c>
      <c r="BQ961" s="10">
        <v>1037</v>
      </c>
      <c r="BR961" s="10" t="s">
        <v>11</v>
      </c>
      <c r="BS961" s="10">
        <v>0.09</v>
      </c>
      <c r="BT961" s="10">
        <v>1.7000000000000001E-2</v>
      </c>
      <c r="BU961" s="10">
        <v>4.9886999999999997</v>
      </c>
      <c r="BV961" s="10">
        <v>10.6</v>
      </c>
      <c r="BW961" s="10">
        <v>0.98299999999999998</v>
      </c>
      <c r="BX961" s="10">
        <v>0.14000000000000001</v>
      </c>
      <c r="BY961" s="10">
        <v>2.7E-2</v>
      </c>
      <c r="BZ961" s="10">
        <v>7.9920999999999998</v>
      </c>
      <c r="CA961" s="10">
        <v>10.3</v>
      </c>
      <c r="CB961" s="10">
        <v>0.98199999999999998</v>
      </c>
      <c r="CC961" s="10">
        <v>0.108</v>
      </c>
      <c r="CD961" s="10">
        <v>2.1000000000000001E-2</v>
      </c>
      <c r="CE961" s="10">
        <v>5.9926000000000004</v>
      </c>
      <c r="CF961" s="10">
        <v>10.6</v>
      </c>
      <c r="CG961" s="10">
        <v>0.98199999999999998</v>
      </c>
      <c r="CH961" s="10">
        <v>1037</v>
      </c>
      <c r="CI961" s="10" t="s">
        <v>11</v>
      </c>
      <c r="CY961" s="10">
        <v>1073</v>
      </c>
      <c r="CZ961" s="10" t="s">
        <v>294</v>
      </c>
      <c r="DA961" s="10">
        <v>0</v>
      </c>
      <c r="DB961" s="10">
        <v>0</v>
      </c>
      <c r="DC961" s="10">
        <v>0</v>
      </c>
      <c r="DD961" s="10">
        <v>10.6</v>
      </c>
      <c r="DE961" s="10">
        <v>0</v>
      </c>
      <c r="DF961" s="10">
        <v>0</v>
      </c>
      <c r="DG961" s="10">
        <v>0</v>
      </c>
      <c r="DH961" s="10">
        <v>0</v>
      </c>
      <c r="DI961" s="10">
        <v>10.4</v>
      </c>
      <c r="DJ961" s="10">
        <v>0</v>
      </c>
      <c r="DK961" s="10">
        <v>0</v>
      </c>
      <c r="DL961" s="10">
        <v>0</v>
      </c>
      <c r="DM961" s="10">
        <v>0</v>
      </c>
      <c r="DN961" s="10">
        <v>10.4</v>
      </c>
      <c r="DO961" s="10">
        <v>0</v>
      </c>
    </row>
    <row r="962" spans="1:119" x14ac:dyDescent="0.25">
      <c r="A962" s="10">
        <v>1038</v>
      </c>
      <c r="B962" s="10" t="s">
        <v>304</v>
      </c>
      <c r="C962" s="10">
        <v>0</v>
      </c>
      <c r="D962" s="10">
        <v>0</v>
      </c>
      <c r="E962" s="10">
        <v>0</v>
      </c>
      <c r="F962" s="10">
        <v>10.7</v>
      </c>
      <c r="G962" s="10">
        <v>0</v>
      </c>
      <c r="H962" s="10">
        <v>0</v>
      </c>
      <c r="I962" s="10">
        <v>0</v>
      </c>
      <c r="J962" s="10">
        <v>0</v>
      </c>
      <c r="K962" s="10">
        <v>10.5</v>
      </c>
      <c r="L962" s="10">
        <v>0</v>
      </c>
      <c r="M962" s="10">
        <v>0</v>
      </c>
      <c r="N962" s="10">
        <v>0.01</v>
      </c>
      <c r="O962" s="10">
        <v>0</v>
      </c>
      <c r="P962" s="10">
        <v>10.6</v>
      </c>
      <c r="Q962" s="10">
        <v>0</v>
      </c>
      <c r="R962" s="10">
        <v>1038</v>
      </c>
      <c r="S962" s="10" t="s">
        <v>304</v>
      </c>
      <c r="T962" s="10">
        <v>0</v>
      </c>
      <c r="U962" s="10">
        <v>0</v>
      </c>
      <c r="V962" s="10">
        <v>0</v>
      </c>
      <c r="W962" s="10">
        <v>10.7</v>
      </c>
      <c r="Y962" s="10">
        <v>0</v>
      </c>
      <c r="Z962" s="10">
        <v>0</v>
      </c>
      <c r="AA962" s="10">
        <v>0</v>
      </c>
      <c r="AB962" s="10">
        <v>10.5</v>
      </c>
      <c r="AD962" s="10">
        <v>0</v>
      </c>
      <c r="AE962" s="10">
        <v>0</v>
      </c>
      <c r="AF962" s="10">
        <v>0</v>
      </c>
      <c r="AG962" s="10">
        <v>10.4</v>
      </c>
      <c r="AI962" s="10">
        <v>1038</v>
      </c>
      <c r="AJ962" s="10" t="s">
        <v>304</v>
      </c>
      <c r="AK962" s="10">
        <v>0</v>
      </c>
      <c r="AL962" s="10">
        <v>0</v>
      </c>
      <c r="AM962" s="10">
        <v>0</v>
      </c>
      <c r="AN962" s="10">
        <v>10.6</v>
      </c>
      <c r="AO962" s="10">
        <v>0</v>
      </c>
      <c r="AP962" s="10">
        <v>0</v>
      </c>
      <c r="AQ962" s="10">
        <v>0</v>
      </c>
      <c r="AR962" s="10">
        <v>0</v>
      </c>
      <c r="AS962" s="10">
        <v>10.5</v>
      </c>
      <c r="AT962" s="10">
        <v>0</v>
      </c>
      <c r="AU962" s="10">
        <v>0</v>
      </c>
      <c r="AV962" s="10">
        <v>0</v>
      </c>
      <c r="AW962" s="10">
        <v>0</v>
      </c>
      <c r="AX962" s="10">
        <v>10.4</v>
      </c>
      <c r="AY962" s="10">
        <v>0</v>
      </c>
      <c r="AZ962" s="10">
        <v>1038</v>
      </c>
      <c r="BA962" s="10" t="s">
        <v>304</v>
      </c>
      <c r="BB962" s="10">
        <v>0</v>
      </c>
      <c r="BC962" s="10">
        <v>0</v>
      </c>
      <c r="BD962" s="10">
        <v>0</v>
      </c>
      <c r="BE962" s="10">
        <v>10.6</v>
      </c>
      <c r="BF962" s="10">
        <v>0</v>
      </c>
      <c r="BG962" s="10">
        <v>1.78E-2</v>
      </c>
      <c r="BH962" s="10">
        <v>2.5000000000000001E-3</v>
      </c>
      <c r="BI962" s="10">
        <v>1</v>
      </c>
      <c r="BJ962" s="10">
        <v>10.4</v>
      </c>
      <c r="BK962" s="10">
        <v>0.99</v>
      </c>
      <c r="BL962" s="10">
        <v>1.7999999999999999E-2</v>
      </c>
      <c r="BM962" s="10">
        <v>2.5999999999999999E-3</v>
      </c>
      <c r="BN962" s="10">
        <v>1</v>
      </c>
      <c r="BO962" s="10">
        <v>10.5</v>
      </c>
      <c r="BP962" s="10">
        <v>0.99</v>
      </c>
      <c r="BQ962" s="10">
        <v>1038</v>
      </c>
      <c r="BR962" s="10" t="s">
        <v>304</v>
      </c>
      <c r="BS962" s="10">
        <v>1.8200000000000001E-2</v>
      </c>
      <c r="BT962" s="10">
        <v>2.5999999999999999E-3</v>
      </c>
      <c r="BU962" s="10">
        <v>1</v>
      </c>
      <c r="BV962" s="10">
        <v>10.6</v>
      </c>
      <c r="BW962" s="10">
        <v>0.99</v>
      </c>
      <c r="BX962" s="10">
        <v>1.77E-2</v>
      </c>
      <c r="BY962" s="10">
        <v>2.5000000000000001E-3</v>
      </c>
      <c r="BZ962" s="10">
        <v>1</v>
      </c>
      <c r="CA962" s="10">
        <v>10.3</v>
      </c>
      <c r="CB962" s="10">
        <v>0.99</v>
      </c>
      <c r="CC962" s="10">
        <v>1.8200000000000001E-2</v>
      </c>
      <c r="CD962" s="10">
        <v>2.5999999999999999E-3</v>
      </c>
      <c r="CE962" s="10">
        <v>1</v>
      </c>
      <c r="CF962" s="10">
        <v>10.6</v>
      </c>
      <c r="CG962" s="10">
        <v>0.99</v>
      </c>
      <c r="CH962" s="10">
        <v>1038</v>
      </c>
      <c r="CI962" s="10" t="s">
        <v>304</v>
      </c>
      <c r="CJ962" s="10">
        <v>1.7999999999999999E-2</v>
      </c>
      <c r="CK962" s="10">
        <v>2.5999999999999999E-3</v>
      </c>
      <c r="CL962" s="10">
        <v>1</v>
      </c>
      <c r="CM962" s="10">
        <v>10.5</v>
      </c>
      <c r="CN962" s="10">
        <v>0.99</v>
      </c>
      <c r="CO962" s="10">
        <v>1.77E-2</v>
      </c>
      <c r="CP962" s="10">
        <v>2.5000000000000001E-3</v>
      </c>
      <c r="CQ962" s="10">
        <v>1</v>
      </c>
      <c r="CR962" s="10">
        <v>10.3</v>
      </c>
      <c r="CS962" s="10">
        <v>0.99</v>
      </c>
      <c r="CT962" s="10">
        <v>1.7999999999999999E-2</v>
      </c>
      <c r="CU962" s="10">
        <v>2.5999999999999999E-3</v>
      </c>
      <c r="CV962" s="10">
        <v>1</v>
      </c>
      <c r="CW962" s="10">
        <v>10.5</v>
      </c>
      <c r="CX962" s="10">
        <v>0.99</v>
      </c>
      <c r="CY962" s="10">
        <v>1074</v>
      </c>
      <c r="CZ962" s="10" t="s">
        <v>296</v>
      </c>
      <c r="DA962" s="10">
        <v>3.5299999999999998E-2</v>
      </c>
      <c r="DB962" s="10">
        <v>1.03E-2</v>
      </c>
      <c r="DC962" s="10">
        <v>2</v>
      </c>
      <c r="DD962" s="10">
        <v>10.6</v>
      </c>
      <c r="DE962" s="10">
        <v>0.96</v>
      </c>
      <c r="DF962" s="10">
        <v>3.4599999999999999E-2</v>
      </c>
      <c r="DG962" s="10">
        <v>1.01E-2</v>
      </c>
      <c r="DH962" s="10">
        <v>2</v>
      </c>
      <c r="DI962" s="10">
        <v>10.4</v>
      </c>
      <c r="DJ962" s="10">
        <v>0.96</v>
      </c>
      <c r="DK962" s="10">
        <v>3.4599999999999999E-2</v>
      </c>
      <c r="DL962" s="10">
        <v>1.01E-2</v>
      </c>
      <c r="DM962" s="10">
        <v>2</v>
      </c>
      <c r="DN962" s="10">
        <v>10.4</v>
      </c>
      <c r="DO962" s="10">
        <v>0.96</v>
      </c>
    </row>
    <row r="963" spans="1:119" x14ac:dyDescent="0.25">
      <c r="A963" s="10">
        <v>1039</v>
      </c>
      <c r="B963" s="10" t="s">
        <v>305</v>
      </c>
      <c r="C963" s="10">
        <v>0.03</v>
      </c>
      <c r="D963" s="10">
        <v>0.01</v>
      </c>
      <c r="E963" s="10">
        <v>1.94</v>
      </c>
      <c r="F963" s="10">
        <v>10.7</v>
      </c>
      <c r="G963" s="10">
        <v>0.97</v>
      </c>
      <c r="H963" s="10">
        <v>0.03</v>
      </c>
      <c r="I963" s="10">
        <v>0.01</v>
      </c>
      <c r="J963" s="10">
        <v>1.96</v>
      </c>
      <c r="K963" s="10">
        <v>10.5</v>
      </c>
      <c r="L963" s="10">
        <v>0.97</v>
      </c>
      <c r="M963" s="10">
        <v>0.04</v>
      </c>
      <c r="N963" s="10">
        <v>0.01</v>
      </c>
      <c r="O963" s="10">
        <v>2.2599999999999998</v>
      </c>
      <c r="P963" s="10">
        <v>10.6</v>
      </c>
      <c r="Q963" s="10">
        <v>0.99</v>
      </c>
      <c r="R963" s="10">
        <v>1039</v>
      </c>
      <c r="S963" s="10" t="s">
        <v>305</v>
      </c>
      <c r="T963" s="10">
        <v>0.03</v>
      </c>
      <c r="U963" s="10">
        <v>7.4999999999999997E-3</v>
      </c>
      <c r="V963" s="10">
        <v>1.6667000000000001</v>
      </c>
      <c r="W963" s="10">
        <v>10.7</v>
      </c>
      <c r="Y963" s="10">
        <v>5.04E-2</v>
      </c>
      <c r="Z963" s="10">
        <v>1.26E-2</v>
      </c>
      <c r="AA963" s="10">
        <v>2.8572000000000002</v>
      </c>
      <c r="AB963" s="10">
        <v>10.5</v>
      </c>
      <c r="AD963" s="10">
        <v>6.9900000000000004E-2</v>
      </c>
      <c r="AE963" s="10">
        <v>1.7500000000000002E-2</v>
      </c>
      <c r="AF963" s="10">
        <v>4.0000999999999998</v>
      </c>
      <c r="AG963" s="10">
        <v>10.4</v>
      </c>
      <c r="AI963" s="10">
        <v>1039</v>
      </c>
      <c r="AJ963" s="10" t="s">
        <v>305</v>
      </c>
      <c r="AK963" s="10">
        <v>3.3000000000000002E-2</v>
      </c>
      <c r="AL963" s="10">
        <v>1.6E-2</v>
      </c>
      <c r="AM963" s="10">
        <v>1.9979</v>
      </c>
      <c r="AN963" s="10">
        <v>10.6</v>
      </c>
      <c r="AO963" s="10">
        <v>0.9</v>
      </c>
      <c r="AP963" s="10">
        <v>3.27E-2</v>
      </c>
      <c r="AQ963" s="10">
        <v>1.5900000000000001E-2</v>
      </c>
      <c r="AR963" s="10">
        <v>1.9988999999999999</v>
      </c>
      <c r="AS963" s="10">
        <v>10.5</v>
      </c>
      <c r="AT963" s="10">
        <v>0.9</v>
      </c>
      <c r="AU963" s="10">
        <v>3.2399999999999998E-2</v>
      </c>
      <c r="AV963" s="10">
        <v>1.5699999999999999E-2</v>
      </c>
      <c r="AW963" s="10">
        <v>1.9984999999999999</v>
      </c>
      <c r="AX963" s="10">
        <v>10.4</v>
      </c>
      <c r="AY963" s="10">
        <v>0.9</v>
      </c>
      <c r="AZ963" s="10">
        <v>1039</v>
      </c>
      <c r="BA963" s="10" t="s">
        <v>305</v>
      </c>
      <c r="BB963" s="10">
        <v>1.7999999999999999E-2</v>
      </c>
      <c r="BC963" s="10">
        <v>3.7000000000000002E-3</v>
      </c>
      <c r="BD963" s="10">
        <v>1</v>
      </c>
      <c r="BE963" s="10">
        <v>10.6</v>
      </c>
      <c r="BF963" s="10">
        <v>0.98</v>
      </c>
      <c r="BG963" s="10">
        <v>1.77E-2</v>
      </c>
      <c r="BH963" s="10">
        <v>3.5999999999999999E-3</v>
      </c>
      <c r="BI963" s="10">
        <v>1</v>
      </c>
      <c r="BJ963" s="10">
        <v>10.4</v>
      </c>
      <c r="BK963" s="10">
        <v>0.98</v>
      </c>
      <c r="BL963" s="10">
        <v>1.78E-2</v>
      </c>
      <c r="BM963" s="10">
        <v>3.5999999999999999E-3</v>
      </c>
      <c r="BN963" s="10">
        <v>1</v>
      </c>
      <c r="BO963" s="10">
        <v>10.5</v>
      </c>
      <c r="BP963" s="10">
        <v>0.98</v>
      </c>
      <c r="BQ963" s="10">
        <v>1039</v>
      </c>
      <c r="BR963" s="10" t="s">
        <v>305</v>
      </c>
      <c r="BS963" s="10">
        <v>1.7999999999999999E-2</v>
      </c>
      <c r="BT963" s="10">
        <v>3.7000000000000002E-3</v>
      </c>
      <c r="BU963" s="10">
        <v>1</v>
      </c>
      <c r="BV963" s="10">
        <v>10.6</v>
      </c>
      <c r="BW963" s="10">
        <v>0.98</v>
      </c>
      <c r="BX963" s="10">
        <v>1.7500000000000002E-2</v>
      </c>
      <c r="BY963" s="10">
        <v>3.5999999999999999E-3</v>
      </c>
      <c r="BZ963" s="10">
        <v>1</v>
      </c>
      <c r="CA963" s="10">
        <v>10.3</v>
      </c>
      <c r="CB963" s="10">
        <v>0.98</v>
      </c>
      <c r="CC963" s="10">
        <v>1.7999999999999999E-2</v>
      </c>
      <c r="CD963" s="10">
        <v>3.7000000000000002E-3</v>
      </c>
      <c r="CE963" s="10">
        <v>1</v>
      </c>
      <c r="CF963" s="10">
        <v>10.6</v>
      </c>
      <c r="CG963" s="10">
        <v>0.98</v>
      </c>
      <c r="CH963" s="10">
        <v>1039</v>
      </c>
      <c r="CI963" s="10" t="s">
        <v>305</v>
      </c>
      <c r="CJ963" s="10">
        <v>1.78E-2</v>
      </c>
      <c r="CK963" s="10">
        <v>3.5999999999999999E-3</v>
      </c>
      <c r="CL963" s="10">
        <v>1</v>
      </c>
      <c r="CM963" s="10">
        <v>10.5</v>
      </c>
      <c r="CN963" s="10">
        <v>0.98</v>
      </c>
      <c r="CO963" s="10">
        <v>1.7500000000000002E-2</v>
      </c>
      <c r="CP963" s="10">
        <v>3.5999999999999999E-3</v>
      </c>
      <c r="CQ963" s="10">
        <v>1</v>
      </c>
      <c r="CR963" s="10">
        <v>10.3</v>
      </c>
      <c r="CS963" s="10">
        <v>0.98</v>
      </c>
      <c r="CT963" s="10">
        <v>1.78E-2</v>
      </c>
      <c r="CU963" s="10">
        <v>3.5999999999999999E-3</v>
      </c>
      <c r="CV963" s="10">
        <v>1</v>
      </c>
      <c r="CW963" s="10">
        <v>10.5</v>
      </c>
      <c r="CX963" s="10">
        <v>0.98</v>
      </c>
      <c r="CY963" s="10">
        <v>1075</v>
      </c>
      <c r="CZ963" s="10" t="s">
        <v>297</v>
      </c>
      <c r="DA963" s="10">
        <v>0</v>
      </c>
      <c r="DB963" s="10">
        <v>0</v>
      </c>
      <c r="DC963" s="10">
        <v>0</v>
      </c>
      <c r="DD963" s="10">
        <v>10.6</v>
      </c>
      <c r="DE963" s="10">
        <v>0</v>
      </c>
      <c r="DF963" s="10">
        <v>0</v>
      </c>
      <c r="DG963" s="10">
        <v>0</v>
      </c>
      <c r="DH963" s="10">
        <v>0</v>
      </c>
      <c r="DI963" s="10">
        <v>10.4</v>
      </c>
      <c r="DJ963" s="10">
        <v>0</v>
      </c>
      <c r="DK963" s="10">
        <v>0</v>
      </c>
      <c r="DL963" s="10">
        <v>0</v>
      </c>
      <c r="DM963" s="10">
        <v>0</v>
      </c>
      <c r="DN963" s="10">
        <v>10.4</v>
      </c>
      <c r="DO963" s="10">
        <v>0</v>
      </c>
    </row>
    <row r="964" spans="1:119" x14ac:dyDescent="0.25">
      <c r="A964" s="10">
        <v>1040</v>
      </c>
      <c r="B964" s="10" t="s">
        <v>315</v>
      </c>
      <c r="C964" s="10">
        <v>0</v>
      </c>
      <c r="D964" s="10">
        <v>0</v>
      </c>
      <c r="E964" s="10">
        <v>0</v>
      </c>
      <c r="F964" s="10">
        <v>10.7</v>
      </c>
      <c r="G964" s="10">
        <v>0</v>
      </c>
      <c r="H964" s="10">
        <v>0</v>
      </c>
      <c r="I964" s="10">
        <v>0</v>
      </c>
      <c r="J964" s="10">
        <v>0</v>
      </c>
      <c r="K964" s="10">
        <v>10.5</v>
      </c>
      <c r="L964" s="10">
        <v>0</v>
      </c>
      <c r="M964" s="10">
        <v>0</v>
      </c>
      <c r="N964" s="10">
        <v>0</v>
      </c>
      <c r="O964" s="10">
        <v>0</v>
      </c>
      <c r="P964" s="10">
        <v>10.6</v>
      </c>
      <c r="Q964" s="10">
        <v>0</v>
      </c>
      <c r="R964" s="10">
        <v>1040</v>
      </c>
      <c r="S964" s="10" t="s">
        <v>315</v>
      </c>
      <c r="T964" s="10">
        <v>0</v>
      </c>
      <c r="U964" s="10">
        <v>0</v>
      </c>
      <c r="V964" s="10">
        <v>0</v>
      </c>
      <c r="W964" s="10">
        <v>10.7</v>
      </c>
      <c r="Y964" s="10">
        <v>0</v>
      </c>
      <c r="Z964" s="10">
        <v>0</v>
      </c>
      <c r="AA964" s="10">
        <v>0</v>
      </c>
      <c r="AB964" s="10">
        <v>10.5</v>
      </c>
      <c r="AD964" s="10">
        <v>0</v>
      </c>
      <c r="AE964" s="10">
        <v>0</v>
      </c>
      <c r="AF964" s="10">
        <v>0</v>
      </c>
      <c r="AG964" s="10">
        <v>10.4</v>
      </c>
      <c r="AI964" s="10">
        <v>1040</v>
      </c>
      <c r="AJ964" s="10" t="s">
        <v>315</v>
      </c>
      <c r="AK964" s="10">
        <v>0</v>
      </c>
      <c r="AL964" s="10">
        <v>0</v>
      </c>
      <c r="AM964" s="10">
        <v>0</v>
      </c>
      <c r="AN964" s="10">
        <v>10.6</v>
      </c>
      <c r="AO964" s="10">
        <v>0</v>
      </c>
      <c r="AP964" s="10">
        <v>0</v>
      </c>
      <c r="AQ964" s="10">
        <v>0</v>
      </c>
      <c r="AR964" s="10">
        <v>0</v>
      </c>
      <c r="AS964" s="10">
        <v>10.5</v>
      </c>
      <c r="AT964" s="10">
        <v>0</v>
      </c>
      <c r="AU964" s="10">
        <v>0</v>
      </c>
      <c r="AV964" s="10">
        <v>0</v>
      </c>
      <c r="AW964" s="10">
        <v>0</v>
      </c>
      <c r="AX964" s="10">
        <v>10.4</v>
      </c>
      <c r="AY964" s="10">
        <v>0</v>
      </c>
      <c r="AZ964" s="10">
        <v>1040</v>
      </c>
      <c r="BA964" s="10" t="s">
        <v>315</v>
      </c>
      <c r="BB964" s="10">
        <v>0</v>
      </c>
      <c r="BC964" s="10">
        <v>0</v>
      </c>
      <c r="BD964" s="10">
        <v>0</v>
      </c>
      <c r="BE964" s="10">
        <v>10.6</v>
      </c>
      <c r="BF964" s="10">
        <v>0</v>
      </c>
      <c r="BG964" s="10">
        <v>0</v>
      </c>
      <c r="BH964" s="10">
        <v>0</v>
      </c>
      <c r="BI964" s="10">
        <v>0</v>
      </c>
      <c r="BJ964" s="10">
        <v>10.4</v>
      </c>
      <c r="BK964" s="10">
        <v>0</v>
      </c>
      <c r="BL964" s="10">
        <v>0</v>
      </c>
      <c r="BM964" s="10">
        <v>0</v>
      </c>
      <c r="BN964" s="10">
        <v>0</v>
      </c>
      <c r="BO964" s="10">
        <v>10.5</v>
      </c>
      <c r="BP964" s="10">
        <v>0</v>
      </c>
      <c r="BQ964" s="10">
        <v>1040</v>
      </c>
      <c r="BR964" s="10" t="s">
        <v>315</v>
      </c>
      <c r="BS964" s="10">
        <v>0</v>
      </c>
      <c r="BT964" s="10">
        <v>0</v>
      </c>
      <c r="BU964" s="10">
        <v>0</v>
      </c>
      <c r="BV964" s="10">
        <v>10.6</v>
      </c>
      <c r="BW964" s="10">
        <v>0</v>
      </c>
      <c r="BX964" s="10">
        <v>0</v>
      </c>
      <c r="BY964" s="10">
        <v>0</v>
      </c>
      <c r="BZ964" s="10">
        <v>0</v>
      </c>
      <c r="CA964" s="10">
        <v>10.3</v>
      </c>
      <c r="CB964" s="10">
        <v>0</v>
      </c>
      <c r="CC964" s="10">
        <v>0</v>
      </c>
      <c r="CD964" s="10">
        <v>0</v>
      </c>
      <c r="CE964" s="10">
        <v>0</v>
      </c>
      <c r="CF964" s="10">
        <v>10.6</v>
      </c>
      <c r="CG964" s="10">
        <v>0</v>
      </c>
      <c r="CH964" s="10">
        <v>1040</v>
      </c>
      <c r="CI964" s="10" t="s">
        <v>315</v>
      </c>
      <c r="CJ964" s="10">
        <v>0</v>
      </c>
      <c r="CK964" s="10">
        <v>0</v>
      </c>
      <c r="CL964" s="10">
        <v>0</v>
      </c>
      <c r="CM964" s="10">
        <v>10.5</v>
      </c>
      <c r="CN964" s="10">
        <v>0</v>
      </c>
      <c r="CO964" s="10">
        <v>0</v>
      </c>
      <c r="CP964" s="10">
        <v>0</v>
      </c>
      <c r="CQ964" s="10">
        <v>0</v>
      </c>
      <c r="CR964" s="10">
        <v>10.3</v>
      </c>
      <c r="CS964" s="10">
        <v>0</v>
      </c>
      <c r="CT964" s="10">
        <v>0</v>
      </c>
      <c r="CU964" s="10">
        <v>0</v>
      </c>
      <c r="CV964" s="10">
        <v>0</v>
      </c>
      <c r="CW964" s="10">
        <v>10.5</v>
      </c>
      <c r="CX964" s="10">
        <v>0</v>
      </c>
      <c r="CY964" s="10">
        <v>1076</v>
      </c>
      <c r="CZ964" s="10" t="s">
        <v>298</v>
      </c>
      <c r="DA964" s="10">
        <v>0</v>
      </c>
      <c r="DB964" s="10">
        <v>0</v>
      </c>
      <c r="DC964" s="10">
        <v>0</v>
      </c>
      <c r="DD964" s="10">
        <v>10.6</v>
      </c>
      <c r="DE964" s="10">
        <v>0</v>
      </c>
      <c r="DF964" s="10">
        <v>0</v>
      </c>
      <c r="DG964" s="10">
        <v>0</v>
      </c>
      <c r="DH964" s="10">
        <v>0</v>
      </c>
      <c r="DI964" s="10">
        <v>10.4</v>
      </c>
      <c r="DJ964" s="10">
        <v>0</v>
      </c>
      <c r="DK964" s="10">
        <v>0</v>
      </c>
      <c r="DL964" s="10">
        <v>0</v>
      </c>
      <c r="DM964" s="10">
        <v>0</v>
      </c>
      <c r="DN964" s="10">
        <v>10.4</v>
      </c>
      <c r="DO964" s="10">
        <v>0</v>
      </c>
    </row>
    <row r="965" spans="1:119" x14ac:dyDescent="0.25">
      <c r="A965" s="10">
        <v>1041</v>
      </c>
      <c r="B965" s="10" t="s">
        <v>290</v>
      </c>
      <c r="C965" s="10">
        <v>0.03</v>
      </c>
      <c r="D965" s="10">
        <v>0.01</v>
      </c>
      <c r="E965" s="10">
        <v>1.94</v>
      </c>
      <c r="F965" s="10">
        <v>10.7</v>
      </c>
      <c r="G965" s="10">
        <v>0.95</v>
      </c>
      <c r="H965" s="10">
        <v>0.12</v>
      </c>
      <c r="I965" s="10">
        <v>0.04</v>
      </c>
      <c r="J965" s="10">
        <v>6.85</v>
      </c>
      <c r="K965" s="10">
        <v>10.5</v>
      </c>
      <c r="L965" s="10">
        <v>0.95</v>
      </c>
      <c r="M965" s="10">
        <v>0.12</v>
      </c>
      <c r="N965" s="10">
        <v>0.03</v>
      </c>
      <c r="O965" s="10">
        <v>6.7</v>
      </c>
      <c r="P965" s="10">
        <v>10.6</v>
      </c>
      <c r="Q965" s="10">
        <v>0.98</v>
      </c>
      <c r="R965" s="10">
        <v>1041</v>
      </c>
      <c r="S965" s="10" t="s">
        <v>290</v>
      </c>
      <c r="T965" s="10">
        <v>2.93E-2</v>
      </c>
      <c r="U965" s="10">
        <v>9.5999999999999992E-3</v>
      </c>
      <c r="V965" s="10">
        <v>1.6667000000000001</v>
      </c>
      <c r="W965" s="10">
        <v>10.7</v>
      </c>
      <c r="Y965" s="10">
        <v>9.8699999999999996E-2</v>
      </c>
      <c r="Z965" s="10">
        <v>3.2500000000000001E-2</v>
      </c>
      <c r="AA965" s="10">
        <v>5.7144000000000004</v>
      </c>
      <c r="AB965" s="10">
        <v>10.5</v>
      </c>
      <c r="AD965" s="10">
        <v>6.8500000000000005E-2</v>
      </c>
      <c r="AE965" s="10">
        <v>2.2499999999999999E-2</v>
      </c>
      <c r="AF965" s="10">
        <v>4.0000999999999998</v>
      </c>
      <c r="AG965" s="10">
        <v>10.4</v>
      </c>
      <c r="AI965" s="10">
        <v>1041</v>
      </c>
      <c r="AJ965" s="10" t="s">
        <v>290</v>
      </c>
      <c r="AK965" s="10">
        <v>6.9800000000000001E-2</v>
      </c>
      <c r="AL965" s="10">
        <v>2.29E-2</v>
      </c>
      <c r="AM965" s="10">
        <v>4.0015000000000001</v>
      </c>
      <c r="AN965" s="10">
        <v>10.6</v>
      </c>
      <c r="AO965" s="10">
        <v>0.95</v>
      </c>
      <c r="AP965" s="10">
        <v>8.6400000000000005E-2</v>
      </c>
      <c r="AQ965" s="10">
        <v>2.8400000000000002E-2</v>
      </c>
      <c r="AR965" s="10">
        <v>5.0003000000000002</v>
      </c>
      <c r="AS965" s="10">
        <v>10.5</v>
      </c>
      <c r="AT965" s="10">
        <v>0.95</v>
      </c>
      <c r="AU965" s="10">
        <v>0.1198</v>
      </c>
      <c r="AV965" s="10">
        <v>3.9399999999999998E-2</v>
      </c>
      <c r="AW965" s="10">
        <v>7.0007999999999999</v>
      </c>
      <c r="AX965" s="10">
        <v>10.4</v>
      </c>
      <c r="AY965" s="10">
        <v>0.95</v>
      </c>
      <c r="AZ965" s="10">
        <v>1041</v>
      </c>
      <c r="BA965" s="10" t="s">
        <v>290</v>
      </c>
      <c r="BB965" s="10">
        <v>1.7999999999999999E-2</v>
      </c>
      <c r="BC965" s="10">
        <v>3.7000000000000002E-3</v>
      </c>
      <c r="BD965" s="10">
        <v>1</v>
      </c>
      <c r="BE965" s="10">
        <v>10.6</v>
      </c>
      <c r="BF965" s="10">
        <v>0.98</v>
      </c>
      <c r="BG965" s="10">
        <v>1.77E-2</v>
      </c>
      <c r="BH965" s="10">
        <v>3.5999999999999999E-3</v>
      </c>
      <c r="BI965" s="10">
        <v>1</v>
      </c>
      <c r="BJ965" s="10">
        <v>10.4</v>
      </c>
      <c r="BK965" s="10">
        <v>0.98</v>
      </c>
      <c r="BL965" s="10">
        <v>1.78E-2</v>
      </c>
      <c r="BM965" s="10">
        <v>3.5999999999999999E-3</v>
      </c>
      <c r="BN965" s="10">
        <v>1</v>
      </c>
      <c r="BO965" s="10">
        <v>10.5</v>
      </c>
      <c r="BP965" s="10">
        <v>0.98</v>
      </c>
      <c r="BQ965" s="10">
        <v>1041</v>
      </c>
      <c r="BR965" s="10" t="s">
        <v>290</v>
      </c>
      <c r="BS965" s="10">
        <v>1.7999999999999999E-2</v>
      </c>
      <c r="BT965" s="10">
        <v>3.7000000000000002E-3</v>
      </c>
      <c r="BU965" s="10">
        <v>1</v>
      </c>
      <c r="BV965" s="10">
        <v>10.6</v>
      </c>
      <c r="BW965" s="10">
        <v>0.98</v>
      </c>
      <c r="BX965" s="10">
        <v>5.2400000000000002E-2</v>
      </c>
      <c r="BY965" s="10">
        <v>1.0699999999999999E-2</v>
      </c>
      <c r="BZ965" s="10">
        <v>3</v>
      </c>
      <c r="CA965" s="10">
        <v>10.3</v>
      </c>
      <c r="CB965" s="10">
        <v>0.98</v>
      </c>
      <c r="CC965" s="10">
        <v>3.5999999999999997E-2</v>
      </c>
      <c r="CD965" s="10">
        <v>7.3000000000000001E-3</v>
      </c>
      <c r="CE965" s="10">
        <v>2</v>
      </c>
      <c r="CF965" s="10">
        <v>10.6</v>
      </c>
      <c r="CG965" s="10">
        <v>0.98</v>
      </c>
      <c r="CH965" s="10">
        <v>1041</v>
      </c>
      <c r="CI965" s="10" t="s">
        <v>290</v>
      </c>
      <c r="CJ965" s="10">
        <v>1.78E-2</v>
      </c>
      <c r="CK965" s="10">
        <v>3.5999999999999999E-3</v>
      </c>
      <c r="CL965" s="10">
        <v>1</v>
      </c>
      <c r="CM965" s="10">
        <v>10.5</v>
      </c>
      <c r="CN965" s="10">
        <v>0.98</v>
      </c>
      <c r="CO965" s="10">
        <v>1.7500000000000002E-2</v>
      </c>
      <c r="CP965" s="10">
        <v>3.5999999999999999E-3</v>
      </c>
      <c r="CQ965" s="10">
        <v>1</v>
      </c>
      <c r="CR965" s="10">
        <v>10.3</v>
      </c>
      <c r="CS965" s="10">
        <v>0.98</v>
      </c>
      <c r="CT965" s="10">
        <v>1.78E-2</v>
      </c>
      <c r="CU965" s="10">
        <v>3.5999999999999999E-3</v>
      </c>
      <c r="CV965" s="10">
        <v>1</v>
      </c>
      <c r="CW965" s="10">
        <v>10.5</v>
      </c>
      <c r="CX965" s="10">
        <v>0.98</v>
      </c>
      <c r="CY965" s="10">
        <v>1077</v>
      </c>
      <c r="CZ965" s="10" t="s">
        <v>308</v>
      </c>
      <c r="DA965" s="10">
        <v>3.4500000000000003E-2</v>
      </c>
      <c r="DB965" s="10">
        <v>1.2500000000000001E-2</v>
      </c>
      <c r="DC965" s="10">
        <v>2</v>
      </c>
      <c r="DD965" s="10">
        <v>10.6</v>
      </c>
      <c r="DE965" s="10">
        <v>0.94</v>
      </c>
      <c r="DF965" s="10">
        <v>3.39E-2</v>
      </c>
      <c r="DG965" s="10">
        <v>1.23E-2</v>
      </c>
      <c r="DH965" s="10">
        <v>2</v>
      </c>
      <c r="DI965" s="10">
        <v>10.4</v>
      </c>
      <c r="DJ965" s="10">
        <v>0.94</v>
      </c>
      <c r="DK965" s="10">
        <v>3.39E-2</v>
      </c>
      <c r="DL965" s="10">
        <v>1.23E-2</v>
      </c>
      <c r="DM965" s="10">
        <v>2</v>
      </c>
      <c r="DN965" s="10">
        <v>10.4</v>
      </c>
      <c r="DO965" s="10">
        <v>0.94</v>
      </c>
    </row>
    <row r="966" spans="1:119" x14ac:dyDescent="0.25">
      <c r="A966" s="10">
        <v>1042</v>
      </c>
      <c r="B966" s="10" t="s">
        <v>291</v>
      </c>
      <c r="C966" s="10">
        <v>0.02</v>
      </c>
      <c r="D966" s="10">
        <v>0.01</v>
      </c>
      <c r="E966" s="10">
        <v>0.97</v>
      </c>
      <c r="F966" s="10">
        <v>10.7</v>
      </c>
      <c r="G966" s="10">
        <v>0.9</v>
      </c>
      <c r="H966" s="10">
        <v>0.02</v>
      </c>
      <c r="I966" s="10">
        <v>0.01</v>
      </c>
      <c r="J966" s="10">
        <v>0.98</v>
      </c>
      <c r="K966" s="10">
        <v>10.5</v>
      </c>
      <c r="L966" s="10">
        <v>0.9</v>
      </c>
      <c r="M966" s="10">
        <v>0.02</v>
      </c>
      <c r="N966" s="10">
        <v>0.01</v>
      </c>
      <c r="O966" s="10">
        <v>1.08</v>
      </c>
      <c r="P966" s="10">
        <v>10.6</v>
      </c>
      <c r="Q966" s="10">
        <v>0.96</v>
      </c>
      <c r="R966" s="10">
        <v>1042</v>
      </c>
      <c r="S966" s="10" t="s">
        <v>291</v>
      </c>
      <c r="T966" s="10">
        <v>2.7799999999999998E-2</v>
      </c>
      <c r="U966" s="10">
        <v>1.35E-2</v>
      </c>
      <c r="V966" s="10">
        <v>1.6667000000000001</v>
      </c>
      <c r="W966" s="10">
        <v>10.7</v>
      </c>
      <c r="Y966" s="10">
        <v>4.6800000000000001E-2</v>
      </c>
      <c r="Z966" s="10">
        <v>2.2599999999999999E-2</v>
      </c>
      <c r="AA966" s="10">
        <v>2.8572000000000002</v>
      </c>
      <c r="AB966" s="10">
        <v>10.5</v>
      </c>
      <c r="AD966" s="10">
        <v>6.4799999999999996E-2</v>
      </c>
      <c r="AE966" s="10">
        <v>3.1399999999999997E-2</v>
      </c>
      <c r="AF966" s="10">
        <v>4.0000999999999998</v>
      </c>
      <c r="AG966" s="10">
        <v>10.4</v>
      </c>
      <c r="AI966" s="10">
        <v>1042</v>
      </c>
      <c r="AJ966" s="10" t="s">
        <v>291</v>
      </c>
      <c r="AK966" s="10">
        <v>1.6899999999999998E-2</v>
      </c>
      <c r="AL966" s="10">
        <v>7.1999999999999998E-3</v>
      </c>
      <c r="AM966" s="10">
        <v>1.0004999999999999</v>
      </c>
      <c r="AN966" s="10">
        <v>10.6</v>
      </c>
      <c r="AO966" s="10">
        <v>0.92</v>
      </c>
      <c r="AP966" s="10">
        <v>1.67E-2</v>
      </c>
      <c r="AQ966" s="10">
        <v>7.1000000000000004E-3</v>
      </c>
      <c r="AR966" s="10">
        <v>0.99839999999999995</v>
      </c>
      <c r="AS966" s="10">
        <v>10.5</v>
      </c>
      <c r="AT966" s="10">
        <v>0.92</v>
      </c>
      <c r="AU966" s="10">
        <v>1.66E-2</v>
      </c>
      <c r="AV966" s="10">
        <v>7.1000000000000004E-3</v>
      </c>
      <c r="AW966" s="10">
        <v>1.0014000000000001</v>
      </c>
      <c r="AX966" s="10">
        <v>10.4</v>
      </c>
      <c r="AY966" s="10">
        <v>0.92</v>
      </c>
      <c r="AZ966" s="10">
        <v>1042</v>
      </c>
      <c r="BA966" s="10" t="s">
        <v>291</v>
      </c>
      <c r="BB966" s="10">
        <v>1.7999999999999999E-2</v>
      </c>
      <c r="BC966" s="10">
        <v>3.7000000000000002E-3</v>
      </c>
      <c r="BD966" s="10">
        <v>1</v>
      </c>
      <c r="BE966" s="10">
        <v>10.6</v>
      </c>
      <c r="BF966" s="10">
        <v>0.98</v>
      </c>
      <c r="BG966" s="10">
        <v>1.77E-2</v>
      </c>
      <c r="BH966" s="10">
        <v>3.5999999999999999E-3</v>
      </c>
      <c r="BI966" s="10">
        <v>1</v>
      </c>
      <c r="BJ966" s="10">
        <v>10.4</v>
      </c>
      <c r="BK966" s="10">
        <v>0.98</v>
      </c>
      <c r="BL966" s="10">
        <v>1.78E-2</v>
      </c>
      <c r="BM966" s="10">
        <v>3.5999999999999999E-3</v>
      </c>
      <c r="BN966" s="10">
        <v>1</v>
      </c>
      <c r="BO966" s="10">
        <v>10.5</v>
      </c>
      <c r="BP966" s="10">
        <v>0.98</v>
      </c>
      <c r="BQ966" s="10">
        <v>1042</v>
      </c>
      <c r="BR966" s="10" t="s">
        <v>291</v>
      </c>
      <c r="BS966" s="10">
        <v>3.5999999999999997E-2</v>
      </c>
      <c r="BT966" s="10">
        <v>7.3000000000000001E-3</v>
      </c>
      <c r="BU966" s="10">
        <v>2</v>
      </c>
      <c r="BV966" s="10">
        <v>10.6</v>
      </c>
      <c r="BW966" s="10">
        <v>0.98</v>
      </c>
      <c r="BX966" s="10">
        <v>5.2400000000000002E-2</v>
      </c>
      <c r="BY966" s="10">
        <v>1.0699999999999999E-2</v>
      </c>
      <c r="BZ966" s="10">
        <v>3</v>
      </c>
      <c r="CA966" s="10">
        <v>10.3</v>
      </c>
      <c r="CB966" s="10">
        <v>0.98</v>
      </c>
      <c r="CC966" s="10">
        <v>3.5999999999999997E-2</v>
      </c>
      <c r="CD966" s="10">
        <v>7.3000000000000001E-3</v>
      </c>
      <c r="CE966" s="10">
        <v>2</v>
      </c>
      <c r="CF966" s="10">
        <v>10.6</v>
      </c>
      <c r="CG966" s="10">
        <v>0.98</v>
      </c>
      <c r="CH966" s="10">
        <v>1042</v>
      </c>
      <c r="CI966" s="10" t="s">
        <v>291</v>
      </c>
      <c r="CJ966" s="10">
        <v>3.56E-2</v>
      </c>
      <c r="CK966" s="10">
        <v>7.1999999999999998E-3</v>
      </c>
      <c r="CL966" s="10">
        <v>2</v>
      </c>
      <c r="CM966" s="10">
        <v>10.5</v>
      </c>
      <c r="CN966" s="10">
        <v>0.98</v>
      </c>
      <c r="CO966" s="10">
        <v>1.7500000000000002E-2</v>
      </c>
      <c r="CP966" s="10">
        <v>3.5999999999999999E-3</v>
      </c>
      <c r="CQ966" s="10">
        <v>1</v>
      </c>
      <c r="CR966" s="10">
        <v>10.3</v>
      </c>
      <c r="CS966" s="10">
        <v>0.98</v>
      </c>
      <c r="CT966" s="10">
        <v>1.78E-2</v>
      </c>
      <c r="CU966" s="10">
        <v>3.5999999999999999E-3</v>
      </c>
      <c r="CV966" s="10">
        <v>1</v>
      </c>
      <c r="CW966" s="10">
        <v>10.5</v>
      </c>
      <c r="CX966" s="10">
        <v>0.98</v>
      </c>
      <c r="CY966" s="10">
        <v>1078</v>
      </c>
      <c r="CZ966" s="10" t="s">
        <v>299</v>
      </c>
      <c r="DA966" s="10">
        <v>3.3000000000000002E-2</v>
      </c>
      <c r="DB966" s="10">
        <v>1.6E-2</v>
      </c>
      <c r="DC966" s="10">
        <v>2</v>
      </c>
      <c r="DD966" s="10">
        <v>10.6</v>
      </c>
      <c r="DE966" s="10">
        <v>0.9</v>
      </c>
      <c r="DF966" s="10">
        <v>3.2399999999999998E-2</v>
      </c>
      <c r="DG966" s="10">
        <v>1.5699999999999999E-2</v>
      </c>
      <c r="DH966" s="10">
        <v>2</v>
      </c>
      <c r="DI966" s="10">
        <v>10.4</v>
      </c>
      <c r="DJ966" s="10">
        <v>0.9</v>
      </c>
      <c r="DK966" s="10">
        <v>3.2399999999999998E-2</v>
      </c>
      <c r="DL966" s="10">
        <v>1.5699999999999999E-2</v>
      </c>
      <c r="DM966" s="10">
        <v>2</v>
      </c>
      <c r="DN966" s="10">
        <v>10.4</v>
      </c>
      <c r="DO966" s="10">
        <v>0.9</v>
      </c>
    </row>
    <row r="967" spans="1:119" x14ac:dyDescent="0.25">
      <c r="A967" s="10">
        <v>1043</v>
      </c>
      <c r="B967" s="10" t="s">
        <v>292</v>
      </c>
      <c r="C967" s="10">
        <v>0</v>
      </c>
      <c r="D967" s="10">
        <v>0</v>
      </c>
      <c r="E967" s="10">
        <v>0</v>
      </c>
      <c r="F967" s="10">
        <v>10.7</v>
      </c>
      <c r="G967" s="10">
        <v>0</v>
      </c>
      <c r="H967" s="10">
        <v>0</v>
      </c>
      <c r="I967" s="10">
        <v>0</v>
      </c>
      <c r="J967" s="10">
        <v>0</v>
      </c>
      <c r="K967" s="10">
        <v>10.5</v>
      </c>
      <c r="L967" s="10">
        <v>0</v>
      </c>
      <c r="M967" s="10">
        <v>0</v>
      </c>
      <c r="N967" s="10">
        <v>0</v>
      </c>
      <c r="O967" s="10">
        <v>0</v>
      </c>
      <c r="P967" s="10">
        <v>10.6</v>
      </c>
      <c r="Q967" s="10">
        <v>0</v>
      </c>
      <c r="R967" s="10">
        <v>1043</v>
      </c>
      <c r="S967" s="10" t="s">
        <v>292</v>
      </c>
      <c r="T967" s="10">
        <v>0</v>
      </c>
      <c r="U967" s="10">
        <v>0</v>
      </c>
      <c r="V967" s="10">
        <v>0</v>
      </c>
      <c r="W967" s="10">
        <v>10.7</v>
      </c>
      <c r="Y967" s="10">
        <v>0</v>
      </c>
      <c r="Z967" s="10">
        <v>0</v>
      </c>
      <c r="AA967" s="10">
        <v>0</v>
      </c>
      <c r="AB967" s="10">
        <v>10.5</v>
      </c>
      <c r="AD967" s="10">
        <v>0</v>
      </c>
      <c r="AE967" s="10">
        <v>0</v>
      </c>
      <c r="AF967" s="10">
        <v>0</v>
      </c>
      <c r="AG967" s="10">
        <v>10.4</v>
      </c>
      <c r="AI967" s="10">
        <v>1043</v>
      </c>
      <c r="AJ967" s="10" t="s">
        <v>292</v>
      </c>
      <c r="AK967" s="10">
        <v>0</v>
      </c>
      <c r="AL967" s="10">
        <v>0</v>
      </c>
      <c r="AM967" s="10">
        <v>0</v>
      </c>
      <c r="AN967" s="10">
        <v>10.6</v>
      </c>
      <c r="AO967" s="10">
        <v>0</v>
      </c>
      <c r="AP967" s="10">
        <v>0</v>
      </c>
      <c r="AQ967" s="10">
        <v>0</v>
      </c>
      <c r="AR967" s="10">
        <v>0</v>
      </c>
      <c r="AS967" s="10">
        <v>10.5</v>
      </c>
      <c r="AT967" s="10">
        <v>0</v>
      </c>
      <c r="AU967" s="10">
        <v>0</v>
      </c>
      <c r="AV967" s="10">
        <v>0</v>
      </c>
      <c r="AW967" s="10">
        <v>0</v>
      </c>
      <c r="AX967" s="10">
        <v>10.4</v>
      </c>
      <c r="AY967" s="10">
        <v>0</v>
      </c>
      <c r="AZ967" s="10">
        <v>1043</v>
      </c>
      <c r="BA967" s="10" t="s">
        <v>292</v>
      </c>
      <c r="BB967" s="10">
        <v>0</v>
      </c>
      <c r="BC967" s="10">
        <v>0</v>
      </c>
      <c r="BD967" s="10">
        <v>0</v>
      </c>
      <c r="BE967" s="10">
        <v>10.6</v>
      </c>
      <c r="BF967" s="10">
        <v>0</v>
      </c>
      <c r="BG967" s="10">
        <v>0</v>
      </c>
      <c r="BH967" s="10">
        <v>0</v>
      </c>
      <c r="BI967" s="10">
        <v>0</v>
      </c>
      <c r="BJ967" s="10">
        <v>10.4</v>
      </c>
      <c r="BK967" s="10">
        <v>0</v>
      </c>
      <c r="BL967" s="10">
        <v>0</v>
      </c>
      <c r="BM967" s="10">
        <v>0</v>
      </c>
      <c r="BN967" s="10">
        <v>0</v>
      </c>
      <c r="BO967" s="10">
        <v>10.5</v>
      </c>
      <c r="BP967" s="10">
        <v>0</v>
      </c>
      <c r="BQ967" s="10">
        <v>1043</v>
      </c>
      <c r="BR967" s="10" t="s">
        <v>292</v>
      </c>
      <c r="BS967" s="10">
        <v>0</v>
      </c>
      <c r="BT967" s="10">
        <v>0</v>
      </c>
      <c r="BU967" s="10">
        <v>0</v>
      </c>
      <c r="BV967" s="10">
        <v>10.6</v>
      </c>
      <c r="BW967" s="10">
        <v>0</v>
      </c>
      <c r="BX967" s="10">
        <v>0</v>
      </c>
      <c r="BY967" s="10">
        <v>0</v>
      </c>
      <c r="BZ967" s="10">
        <v>0</v>
      </c>
      <c r="CA967" s="10">
        <v>10.3</v>
      </c>
      <c r="CB967" s="10">
        <v>0</v>
      </c>
      <c r="CC967" s="10">
        <v>0</v>
      </c>
      <c r="CD967" s="10">
        <v>0</v>
      </c>
      <c r="CE967" s="10">
        <v>0</v>
      </c>
      <c r="CF967" s="10">
        <v>10.6</v>
      </c>
      <c r="CG967" s="10">
        <v>0</v>
      </c>
      <c r="CH967" s="10">
        <v>1043</v>
      </c>
      <c r="CI967" s="10" t="s">
        <v>292</v>
      </c>
      <c r="CJ967" s="10">
        <v>1.7999999999999999E-2</v>
      </c>
      <c r="CK967" s="10">
        <v>2.5999999999999999E-3</v>
      </c>
      <c r="CL967" s="10">
        <v>1</v>
      </c>
      <c r="CM967" s="10">
        <v>10.5</v>
      </c>
      <c r="CN967" s="10">
        <v>0.99</v>
      </c>
      <c r="CO967" s="10">
        <v>1.77E-2</v>
      </c>
      <c r="CP967" s="10">
        <v>2.5000000000000001E-3</v>
      </c>
      <c r="CQ967" s="10">
        <v>1</v>
      </c>
      <c r="CR967" s="10">
        <v>10.3</v>
      </c>
      <c r="CS967" s="10">
        <v>0.99</v>
      </c>
      <c r="CT967" s="10">
        <v>1.7999999999999999E-2</v>
      </c>
      <c r="CU967" s="10">
        <v>2.5999999999999999E-3</v>
      </c>
      <c r="CV967" s="10">
        <v>1</v>
      </c>
      <c r="CW967" s="10">
        <v>10.5</v>
      </c>
      <c r="CX967" s="10">
        <v>0.99</v>
      </c>
      <c r="CY967" s="10">
        <v>1079</v>
      </c>
      <c r="CZ967" s="10" t="s">
        <v>300</v>
      </c>
      <c r="DA967" s="10">
        <v>0.43149999999999999</v>
      </c>
      <c r="DB967" s="10">
        <v>0.15659999999999999</v>
      </c>
      <c r="DC967" s="10">
        <v>25</v>
      </c>
      <c r="DD967" s="10">
        <v>10.6</v>
      </c>
      <c r="DE967" s="10">
        <v>0.94</v>
      </c>
      <c r="DF967" s="10">
        <v>0.51880000000000004</v>
      </c>
      <c r="DG967" s="10">
        <v>0.15129999999999999</v>
      </c>
      <c r="DH967" s="10">
        <v>30</v>
      </c>
      <c r="DI967" s="10">
        <v>10.4</v>
      </c>
      <c r="DJ967" s="10">
        <v>0.96</v>
      </c>
      <c r="DK967" s="10">
        <v>0.51339999999999997</v>
      </c>
      <c r="DL967" s="10">
        <v>0.16869999999999999</v>
      </c>
      <c r="DM967" s="10">
        <v>30</v>
      </c>
      <c r="DN967" s="10">
        <v>10.4</v>
      </c>
      <c r="DO967" s="10">
        <v>0.95</v>
      </c>
    </row>
    <row r="968" spans="1:119" x14ac:dyDescent="0.25">
      <c r="A968" s="10">
        <v>1044</v>
      </c>
      <c r="B968" s="10" t="s">
        <v>294</v>
      </c>
      <c r="C968" s="10">
        <v>0</v>
      </c>
      <c r="D968" s="10">
        <v>0</v>
      </c>
      <c r="E968" s="10">
        <v>0</v>
      </c>
      <c r="F968" s="10">
        <v>10.7</v>
      </c>
      <c r="G968" s="10">
        <v>0</v>
      </c>
      <c r="H968" s="10">
        <v>0</v>
      </c>
      <c r="I968" s="10">
        <v>0</v>
      </c>
      <c r="J968" s="10">
        <v>0</v>
      </c>
      <c r="K968" s="10">
        <v>10.5</v>
      </c>
      <c r="L968" s="10">
        <v>0</v>
      </c>
      <c r="M968" s="10">
        <v>0</v>
      </c>
      <c r="N968" s="10">
        <v>0</v>
      </c>
      <c r="O968" s="10">
        <v>0</v>
      </c>
      <c r="P968" s="10">
        <v>10.6</v>
      </c>
      <c r="Q968" s="10">
        <v>0</v>
      </c>
      <c r="R968" s="10">
        <v>1044</v>
      </c>
      <c r="S968" s="10" t="s">
        <v>294</v>
      </c>
      <c r="T968" s="10">
        <v>0</v>
      </c>
      <c r="U968" s="10">
        <v>0</v>
      </c>
      <c r="V968" s="10">
        <v>0</v>
      </c>
      <c r="W968" s="10">
        <v>10.7</v>
      </c>
      <c r="Y968" s="10">
        <v>0</v>
      </c>
      <c r="Z968" s="10">
        <v>0</v>
      </c>
      <c r="AA968" s="10">
        <v>0</v>
      </c>
      <c r="AB968" s="10">
        <v>10.5</v>
      </c>
      <c r="AD968" s="10">
        <v>0</v>
      </c>
      <c r="AE968" s="10">
        <v>0</v>
      </c>
      <c r="AF968" s="10">
        <v>0</v>
      </c>
      <c r="AG968" s="10">
        <v>10.4</v>
      </c>
      <c r="AI968" s="10">
        <v>1044</v>
      </c>
      <c r="AJ968" s="10" t="s">
        <v>294</v>
      </c>
      <c r="AK968" s="10">
        <v>0</v>
      </c>
      <c r="AL968" s="10">
        <v>0</v>
      </c>
      <c r="AM968" s="10">
        <v>0</v>
      </c>
      <c r="AN968" s="10">
        <v>10.6</v>
      </c>
      <c r="AO968" s="10">
        <v>0</v>
      </c>
      <c r="AP968" s="10">
        <v>0</v>
      </c>
      <c r="AQ968" s="10">
        <v>0</v>
      </c>
      <c r="AR968" s="10">
        <v>0</v>
      </c>
      <c r="AS968" s="10">
        <v>10.5</v>
      </c>
      <c r="AT968" s="10">
        <v>0</v>
      </c>
      <c r="AU968" s="10">
        <v>0</v>
      </c>
      <c r="AV968" s="10">
        <v>0</v>
      </c>
      <c r="AW968" s="10">
        <v>0</v>
      </c>
      <c r="AX968" s="10">
        <v>10.4</v>
      </c>
      <c r="AY968" s="10">
        <v>0</v>
      </c>
      <c r="AZ968" s="10">
        <v>1044</v>
      </c>
      <c r="BA968" s="10" t="s">
        <v>294</v>
      </c>
      <c r="BB968" s="10">
        <v>0</v>
      </c>
      <c r="BC968" s="10">
        <v>0</v>
      </c>
      <c r="BD968" s="10">
        <v>0</v>
      </c>
      <c r="BE968" s="10">
        <v>10.6</v>
      </c>
      <c r="BF968" s="10">
        <v>0</v>
      </c>
      <c r="BG968" s="10">
        <v>0</v>
      </c>
      <c r="BH968" s="10">
        <v>0</v>
      </c>
      <c r="BI968" s="10">
        <v>0</v>
      </c>
      <c r="BJ968" s="10">
        <v>10.4</v>
      </c>
      <c r="BK968" s="10">
        <v>0</v>
      </c>
      <c r="BL968" s="10">
        <v>0</v>
      </c>
      <c r="BM968" s="10">
        <v>0</v>
      </c>
      <c r="BN968" s="10">
        <v>0</v>
      </c>
      <c r="BO968" s="10">
        <v>10.5</v>
      </c>
      <c r="BP968" s="10">
        <v>0</v>
      </c>
      <c r="BQ968" s="10">
        <v>1044</v>
      </c>
      <c r="BR968" s="10" t="s">
        <v>294</v>
      </c>
      <c r="BS968" s="10">
        <v>0</v>
      </c>
      <c r="BT968" s="10">
        <v>0</v>
      </c>
      <c r="BU968" s="10">
        <v>0</v>
      </c>
      <c r="BV968" s="10">
        <v>10.6</v>
      </c>
      <c r="BW968" s="10">
        <v>0</v>
      </c>
      <c r="BX968" s="10">
        <v>0</v>
      </c>
      <c r="BY968" s="10">
        <v>0</v>
      </c>
      <c r="BZ968" s="10">
        <v>0</v>
      </c>
      <c r="CA968" s="10">
        <v>10.3</v>
      </c>
      <c r="CB968" s="10">
        <v>0</v>
      </c>
      <c r="CC968" s="10">
        <v>0</v>
      </c>
      <c r="CD968" s="10">
        <v>0</v>
      </c>
      <c r="CE968" s="10">
        <v>0</v>
      </c>
      <c r="CF968" s="10">
        <v>10.6</v>
      </c>
      <c r="CG968" s="10">
        <v>0</v>
      </c>
      <c r="CH968" s="10">
        <v>1044</v>
      </c>
      <c r="CI968" s="10" t="s">
        <v>294</v>
      </c>
      <c r="CJ968" s="10">
        <v>0</v>
      </c>
      <c r="CK968" s="10">
        <v>0</v>
      </c>
      <c r="CL968" s="10">
        <v>0</v>
      </c>
      <c r="CM968" s="10">
        <v>10.5</v>
      </c>
      <c r="CN968" s="10">
        <v>0</v>
      </c>
      <c r="CO968" s="10">
        <v>0</v>
      </c>
      <c r="CP968" s="10">
        <v>0</v>
      </c>
      <c r="CQ968" s="10">
        <v>0</v>
      </c>
      <c r="CR968" s="10">
        <v>10.3</v>
      </c>
      <c r="CS968" s="10">
        <v>0</v>
      </c>
      <c r="CT968" s="10">
        <v>0</v>
      </c>
      <c r="CU968" s="10">
        <v>0</v>
      </c>
      <c r="CV968" s="10">
        <v>0</v>
      </c>
      <c r="CW968" s="10">
        <v>10.5</v>
      </c>
      <c r="CX968" s="10">
        <v>0</v>
      </c>
      <c r="CY968" s="10">
        <v>1080</v>
      </c>
      <c r="CZ968" s="10" t="s">
        <v>184</v>
      </c>
      <c r="DA968" s="10">
        <v>-1.202</v>
      </c>
      <c r="DB968" s="10">
        <v>-0.45700000000000002</v>
      </c>
      <c r="DC968" s="10">
        <v>-20.660071948109969</v>
      </c>
      <c r="DD968" s="10">
        <v>35.936</v>
      </c>
      <c r="DE968" s="10">
        <v>0.93472159446436109</v>
      </c>
      <c r="DF968" s="10">
        <v>-1.506</v>
      </c>
      <c r="DG968" s="10">
        <v>-0.47899999999999998</v>
      </c>
      <c r="DH968" s="10">
        <v>-25.851707888808495</v>
      </c>
      <c r="DI968" s="10">
        <v>35.293999999999997</v>
      </c>
      <c r="DJ968" s="10">
        <v>0.95295901574508346</v>
      </c>
      <c r="DK968" s="10">
        <v>-1.534</v>
      </c>
      <c r="DL968" s="10">
        <v>-0.52300000000000002</v>
      </c>
      <c r="DM968" s="10">
        <v>-26.60017971947503</v>
      </c>
      <c r="DN968" s="10">
        <v>35.177</v>
      </c>
      <c r="DO968" s="10">
        <v>0.9465016221523207</v>
      </c>
    </row>
    <row r="969" spans="1:119" x14ac:dyDescent="0.25">
      <c r="A969" s="10">
        <v>1045</v>
      </c>
      <c r="B969" s="10" t="s">
        <v>297</v>
      </c>
      <c r="C969" s="10">
        <v>0</v>
      </c>
      <c r="D969" s="10">
        <v>0</v>
      </c>
      <c r="E969" s="10">
        <v>0</v>
      </c>
      <c r="F969" s="10">
        <v>10.7</v>
      </c>
      <c r="G969" s="10">
        <v>0</v>
      </c>
      <c r="H969" s="10">
        <v>0</v>
      </c>
      <c r="I969" s="10">
        <v>0</v>
      </c>
      <c r="J969" s="10">
        <v>0</v>
      </c>
      <c r="K969" s="10">
        <v>10.5</v>
      </c>
      <c r="L969" s="10">
        <v>0</v>
      </c>
      <c r="M969" s="10">
        <v>0</v>
      </c>
      <c r="N969" s="10">
        <v>0</v>
      </c>
      <c r="O969" s="10">
        <v>0</v>
      </c>
      <c r="P969" s="10">
        <v>10.6</v>
      </c>
      <c r="Q969" s="10">
        <v>0</v>
      </c>
      <c r="R969" s="10">
        <v>1045</v>
      </c>
      <c r="S969" s="10" t="s">
        <v>297</v>
      </c>
      <c r="T969" s="10">
        <v>0</v>
      </c>
      <c r="U969" s="10">
        <v>0</v>
      </c>
      <c r="V969" s="10">
        <v>0</v>
      </c>
      <c r="W969" s="10">
        <v>10.7</v>
      </c>
      <c r="Y969" s="10">
        <v>0</v>
      </c>
      <c r="Z969" s="10">
        <v>0</v>
      </c>
      <c r="AA969" s="10">
        <v>0</v>
      </c>
      <c r="AB969" s="10">
        <v>10.5</v>
      </c>
      <c r="AD969" s="10">
        <v>0</v>
      </c>
      <c r="AE969" s="10">
        <v>0</v>
      </c>
      <c r="AF969" s="10">
        <v>0</v>
      </c>
      <c r="AG969" s="10">
        <v>10.4</v>
      </c>
      <c r="AI969" s="10">
        <v>1045</v>
      </c>
      <c r="AJ969" s="10" t="s">
        <v>297</v>
      </c>
      <c r="AK969" s="10">
        <v>0</v>
      </c>
      <c r="AL969" s="10">
        <v>0</v>
      </c>
      <c r="AM969" s="10">
        <v>0</v>
      </c>
      <c r="AN969" s="10">
        <v>10.6</v>
      </c>
      <c r="AO969" s="10">
        <v>0</v>
      </c>
      <c r="AP969" s="10">
        <v>0</v>
      </c>
      <c r="AQ969" s="10">
        <v>0</v>
      </c>
      <c r="AR969" s="10">
        <v>0</v>
      </c>
      <c r="AS969" s="10">
        <v>10.5</v>
      </c>
      <c r="AT969" s="10">
        <v>0</v>
      </c>
      <c r="AU969" s="10">
        <v>0</v>
      </c>
      <c r="AV969" s="10">
        <v>0</v>
      </c>
      <c r="AW969" s="10">
        <v>0</v>
      </c>
      <c r="AX969" s="10">
        <v>10.4</v>
      </c>
      <c r="AY969" s="10">
        <v>0</v>
      </c>
      <c r="AZ969" s="10">
        <v>1045</v>
      </c>
      <c r="BA969" s="10" t="s">
        <v>297</v>
      </c>
      <c r="BB969" s="10">
        <v>0</v>
      </c>
      <c r="BC969" s="10">
        <v>0</v>
      </c>
      <c r="BD969" s="10">
        <v>0</v>
      </c>
      <c r="BE969" s="10">
        <v>10.6</v>
      </c>
      <c r="BF969" s="10">
        <v>0</v>
      </c>
      <c r="BG969" s="10">
        <v>0</v>
      </c>
      <c r="BH969" s="10">
        <v>0</v>
      </c>
      <c r="BI969" s="10">
        <v>0</v>
      </c>
      <c r="BJ969" s="10">
        <v>10.4</v>
      </c>
      <c r="BK969" s="10">
        <v>0</v>
      </c>
      <c r="BL969" s="10">
        <v>0</v>
      </c>
      <c r="BM969" s="10">
        <v>0</v>
      </c>
      <c r="BN969" s="10">
        <v>0</v>
      </c>
      <c r="BO969" s="10">
        <v>10.5</v>
      </c>
      <c r="BP969" s="10">
        <v>0</v>
      </c>
      <c r="BQ969" s="10">
        <v>1045</v>
      </c>
      <c r="BR969" s="10" t="s">
        <v>297</v>
      </c>
      <c r="BS969" s="10">
        <v>0</v>
      </c>
      <c r="BT969" s="10">
        <v>0</v>
      </c>
      <c r="BU969" s="10">
        <v>0</v>
      </c>
      <c r="BV969" s="10">
        <v>10.6</v>
      </c>
      <c r="BW969" s="10">
        <v>0</v>
      </c>
      <c r="BX969" s="10">
        <v>0</v>
      </c>
      <c r="BY969" s="10">
        <v>0</v>
      </c>
      <c r="BZ969" s="10">
        <v>0</v>
      </c>
      <c r="CA969" s="10">
        <v>10.3</v>
      </c>
      <c r="CB969" s="10">
        <v>0</v>
      </c>
      <c r="CC969" s="10">
        <v>0</v>
      </c>
      <c r="CD969" s="10">
        <v>0</v>
      </c>
      <c r="CE969" s="10">
        <v>0</v>
      </c>
      <c r="CF969" s="10">
        <v>10.6</v>
      </c>
      <c r="CG969" s="10">
        <v>0</v>
      </c>
      <c r="CH969" s="10">
        <v>1045</v>
      </c>
      <c r="CI969" s="10" t="s">
        <v>297</v>
      </c>
      <c r="CJ969" s="10">
        <v>0</v>
      </c>
      <c r="CK969" s="10">
        <v>0</v>
      </c>
      <c r="CL969" s="10">
        <v>0</v>
      </c>
      <c r="CM969" s="10">
        <v>10.5</v>
      </c>
      <c r="CN969" s="10">
        <v>0</v>
      </c>
      <c r="CO969" s="10">
        <v>0</v>
      </c>
      <c r="CP969" s="10">
        <v>0</v>
      </c>
      <c r="CQ969" s="10">
        <v>0</v>
      </c>
      <c r="CR969" s="10">
        <v>10.3</v>
      </c>
      <c r="CS969" s="10">
        <v>0</v>
      </c>
      <c r="CT969" s="10">
        <v>0</v>
      </c>
      <c r="CU969" s="10">
        <v>0</v>
      </c>
      <c r="CV969" s="10">
        <v>0</v>
      </c>
      <c r="CW969" s="10">
        <v>10.5</v>
      </c>
      <c r="CX969" s="10">
        <v>0</v>
      </c>
      <c r="CY969" s="10">
        <v>1081</v>
      </c>
      <c r="CZ969" s="10" t="s">
        <v>185</v>
      </c>
      <c r="DA969" s="10">
        <v>0.57299999999999995</v>
      </c>
      <c r="DB969" s="10">
        <v>0.223</v>
      </c>
      <c r="DC969" s="10">
        <v>9.87845109888754</v>
      </c>
      <c r="DD969" s="10">
        <v>35.936</v>
      </c>
      <c r="DE969" s="10">
        <v>0.93191307643144594</v>
      </c>
      <c r="DF969" s="10">
        <v>0.82499999999999996</v>
      </c>
      <c r="DG969" s="10">
        <v>0.22700000000000001</v>
      </c>
      <c r="DH969" s="10">
        <v>13.99715303803413</v>
      </c>
      <c r="DI969" s="10">
        <v>35.293999999999997</v>
      </c>
      <c r="DJ969" s="10">
        <v>0.96416803409912277</v>
      </c>
      <c r="DK969" s="10">
        <v>0.79900000000000004</v>
      </c>
      <c r="DL969" s="10">
        <v>0.25600000000000001</v>
      </c>
      <c r="DM969" s="10">
        <v>13.770429000384611</v>
      </c>
      <c r="DN969" s="10">
        <v>35.177</v>
      </c>
      <c r="DO969" s="10">
        <v>0.95231337257492066</v>
      </c>
    </row>
    <row r="970" spans="1:119" x14ac:dyDescent="0.25">
      <c r="A970" s="10">
        <v>1046</v>
      </c>
      <c r="B970" s="10" t="s">
        <v>179</v>
      </c>
      <c r="C970" s="10">
        <v>0.72</v>
      </c>
      <c r="D970" s="10">
        <v>0.38</v>
      </c>
      <c r="E970" s="10">
        <v>12.54</v>
      </c>
      <c r="F970" s="10">
        <v>37.58</v>
      </c>
      <c r="G970" s="10">
        <v>0.88500000000000001</v>
      </c>
      <c r="H970" s="10">
        <v>1</v>
      </c>
      <c r="I970" s="10">
        <v>0.5</v>
      </c>
      <c r="J970" s="10">
        <v>17.39</v>
      </c>
      <c r="K970" s="10">
        <v>37</v>
      </c>
      <c r="L970" s="10">
        <v>0.89400000000000002</v>
      </c>
      <c r="M970" s="10">
        <v>1.03</v>
      </c>
      <c r="N970" s="10">
        <v>0.28999999999999998</v>
      </c>
      <c r="O970" s="10">
        <v>16.77</v>
      </c>
      <c r="P970" s="10">
        <v>36.770000000000003</v>
      </c>
      <c r="Q970" s="10">
        <v>0.96199999999999997</v>
      </c>
      <c r="R970" s="10">
        <v>1046</v>
      </c>
      <c r="S970" s="10" t="s">
        <v>179</v>
      </c>
      <c r="T970" s="10">
        <v>0.12</v>
      </c>
      <c r="U970" s="10">
        <v>0.14000000000000001</v>
      </c>
      <c r="V970" s="10">
        <v>2.8866087170410903</v>
      </c>
      <c r="W970" s="10">
        <v>36.880000000000003</v>
      </c>
      <c r="Y970" s="10">
        <v>0.19</v>
      </c>
      <c r="Z970" s="10">
        <v>0.12</v>
      </c>
      <c r="AA970" s="10">
        <v>3.5362043165310375</v>
      </c>
      <c r="AB970" s="10">
        <v>36.69</v>
      </c>
      <c r="AD970" s="10">
        <v>0.17</v>
      </c>
      <c r="AE970" s="10">
        <v>0.12</v>
      </c>
      <c r="AF970" s="10">
        <v>3.3141740305177194</v>
      </c>
      <c r="AG970" s="10">
        <v>36.25</v>
      </c>
      <c r="AI970" s="10">
        <v>1046</v>
      </c>
      <c r="AJ970" s="10" t="s">
        <v>179</v>
      </c>
      <c r="AK970" s="10">
        <v>-0.19988348897072683</v>
      </c>
      <c r="AL970" s="10">
        <v>-7.7560026577726385E-2</v>
      </c>
      <c r="AM970" s="10">
        <v>-3.3362046251624999</v>
      </c>
      <c r="AN970" s="10">
        <v>37.103857576691091</v>
      </c>
      <c r="AO970" s="10">
        <v>0.93227609789284172</v>
      </c>
      <c r="AP970" s="10">
        <v>-0.24564467819983379</v>
      </c>
      <c r="AQ970" s="10">
        <v>-7.5447727373959772E-2</v>
      </c>
      <c r="AR970" s="10">
        <v>-4.0644548069791302</v>
      </c>
      <c r="AS970" s="10">
        <v>36.502262418238544</v>
      </c>
      <c r="AT970" s="10">
        <v>0.95592682856244759</v>
      </c>
      <c r="AU970" s="10">
        <v>-0.25518727503098859</v>
      </c>
      <c r="AV970" s="10">
        <v>-7.6484324611672733E-2</v>
      </c>
      <c r="AW970" s="10">
        <v>-4.2129454892084439</v>
      </c>
      <c r="AX970" s="10">
        <v>36.508345413765518</v>
      </c>
      <c r="AY970" s="10">
        <v>0.95790049200321903</v>
      </c>
      <c r="AZ970" s="10">
        <v>1046</v>
      </c>
      <c r="BA970" s="10" t="s">
        <v>179</v>
      </c>
      <c r="BB970" s="10">
        <v>-0.16762274004809363</v>
      </c>
      <c r="BC970" s="10">
        <v>-8.1064940682461825E-2</v>
      </c>
      <c r="BD970" s="10">
        <v>-2.9077614305418646</v>
      </c>
      <c r="BE970" s="10">
        <v>36.97010462919836</v>
      </c>
      <c r="BF970" s="10">
        <v>0.90024943382915978</v>
      </c>
      <c r="BG970" s="10">
        <v>-0.19138614111519892</v>
      </c>
      <c r="BH970" s="10">
        <v>-8.3058609745639389E-2</v>
      </c>
      <c r="BI970" s="10">
        <v>-3.3204259836169263</v>
      </c>
      <c r="BJ970" s="10">
        <v>36.276624579389718</v>
      </c>
      <c r="BK970" s="10">
        <v>0.91733757767331126</v>
      </c>
      <c r="BL970" s="10">
        <v>-0.20124557650080083</v>
      </c>
      <c r="BM970" s="10">
        <v>-8.5155833090248448E-2</v>
      </c>
      <c r="BN970" s="10">
        <v>-3.4714485295125499</v>
      </c>
      <c r="BO970" s="10">
        <v>36.343038378650135</v>
      </c>
      <c r="BP970" s="10">
        <v>0.92094512346360535</v>
      </c>
      <c r="BQ970" s="10">
        <v>1046</v>
      </c>
      <c r="BR970" s="10" t="s">
        <v>179</v>
      </c>
      <c r="BS970" s="10">
        <v>-0.255</v>
      </c>
      <c r="BT970" s="10">
        <v>-9.9000000000000005E-2</v>
      </c>
      <c r="BU970" s="10">
        <v>-4.2829734881360801</v>
      </c>
      <c r="BV970" s="10">
        <v>36.874000000000002</v>
      </c>
      <c r="BW970" s="10">
        <v>0.93221033967251743</v>
      </c>
      <c r="BX970" s="10">
        <v>-0.27700000000000002</v>
      </c>
      <c r="BY970" s="10">
        <v>-0.10100000000000001</v>
      </c>
      <c r="BZ970" s="10">
        <v>-4.7198286709797639</v>
      </c>
      <c r="CA970" s="10">
        <v>36.066000000000003</v>
      </c>
      <c r="CB970" s="10">
        <v>0.93949598672706847</v>
      </c>
      <c r="CC970" s="10">
        <v>-0.33700000000000002</v>
      </c>
      <c r="CD970" s="10">
        <v>-0.114</v>
      </c>
      <c r="CE970" s="10">
        <v>-5.6695922396070557</v>
      </c>
      <c r="CF970" s="10">
        <v>36.228000000000002</v>
      </c>
      <c r="CG970" s="10">
        <v>0.9472684856207324</v>
      </c>
      <c r="CH970" s="10">
        <v>1046</v>
      </c>
      <c r="CI970" s="10" t="s">
        <v>179</v>
      </c>
      <c r="CJ970" s="10">
        <v>-9.6000000000000002E-2</v>
      </c>
      <c r="CK970" s="10">
        <v>-7.0000000000000007E-2</v>
      </c>
      <c r="CL970" s="10">
        <v>-1.8593075192212365</v>
      </c>
      <c r="CM970" s="10">
        <v>36.893000000000001</v>
      </c>
      <c r="CN970" s="10">
        <v>0.8080075302163775</v>
      </c>
      <c r="CO970" s="10">
        <v>-0.114</v>
      </c>
      <c r="CP970" s="10">
        <v>-7.0999999999999994E-2</v>
      </c>
      <c r="CQ970" s="10">
        <v>-2.1466525671799204</v>
      </c>
      <c r="CR970" s="10">
        <v>36.121000000000002</v>
      </c>
      <c r="CS970" s="10">
        <v>0.84883386672762084</v>
      </c>
      <c r="CT970" s="10">
        <v>-0.13100000000000001</v>
      </c>
      <c r="CU970" s="10">
        <v>-7.5999999999999998E-2</v>
      </c>
      <c r="CV970" s="10">
        <v>-2.3928494033115792</v>
      </c>
      <c r="CW970" s="10">
        <v>36.542000000000002</v>
      </c>
      <c r="CX970" s="10">
        <v>0.86497387060812903</v>
      </c>
      <c r="CY970" s="10">
        <v>1082</v>
      </c>
      <c r="CZ970" s="10" t="s">
        <v>8</v>
      </c>
      <c r="DA970" s="10">
        <v>0.63</v>
      </c>
      <c r="DB970" s="10">
        <v>0.23400000000000001</v>
      </c>
      <c r="DC970" s="10">
        <v>10.797259270408334</v>
      </c>
      <c r="DD970" s="10">
        <v>35.936</v>
      </c>
      <c r="DE970" s="10">
        <v>0.93742527200976522</v>
      </c>
      <c r="DF970" s="10">
        <v>0.68100000000000005</v>
      </c>
      <c r="DG970" s="10">
        <v>0.252</v>
      </c>
      <c r="DH970" s="10">
        <v>11.878263717932798</v>
      </c>
      <c r="DI970" s="10">
        <v>35.293999999999997</v>
      </c>
      <c r="DJ970" s="10">
        <v>0.93784839618977112</v>
      </c>
      <c r="DK970" s="10">
        <v>0.73499999999999999</v>
      </c>
      <c r="DL970" s="10">
        <v>0.26700000000000002</v>
      </c>
      <c r="DM970" s="10">
        <v>12.834642493484692</v>
      </c>
      <c r="DN970" s="10">
        <v>35.177</v>
      </c>
      <c r="DO970" s="10">
        <v>0.93990538318386274</v>
      </c>
    </row>
    <row r="971" spans="1:119" x14ac:dyDescent="0.25">
      <c r="A971" s="10">
        <v>1047</v>
      </c>
      <c r="B971" s="10" t="s">
        <v>8</v>
      </c>
      <c r="C971" s="10">
        <v>0.17</v>
      </c>
      <c r="D971" s="10">
        <v>0.11</v>
      </c>
      <c r="E971" s="10">
        <v>3.06</v>
      </c>
      <c r="F971" s="10">
        <v>37.5</v>
      </c>
      <c r="G971" s="10">
        <v>0.83299999999999996</v>
      </c>
      <c r="H971" s="10">
        <v>0.21</v>
      </c>
      <c r="I971" s="10">
        <v>0.13</v>
      </c>
      <c r="J971" s="10">
        <v>3.8</v>
      </c>
      <c r="K971" s="10">
        <v>36.89</v>
      </c>
      <c r="L971" s="10">
        <v>0.84799999999999998</v>
      </c>
      <c r="M971" s="10">
        <v>0.24</v>
      </c>
      <c r="N971" s="10">
        <v>0.1</v>
      </c>
      <c r="O971" s="10">
        <v>4.0999999999999996</v>
      </c>
      <c r="P971" s="10">
        <v>36.68</v>
      </c>
      <c r="Q971" s="10">
        <v>0.92100000000000004</v>
      </c>
      <c r="R971" s="10">
        <v>1047</v>
      </c>
      <c r="S971" s="10" t="s">
        <v>8</v>
      </c>
      <c r="T971" s="10">
        <v>0.12</v>
      </c>
      <c r="U971" s="10">
        <v>0.14000000000000001</v>
      </c>
      <c r="V971" s="10">
        <v>2.8866087170410903</v>
      </c>
      <c r="W971" s="10">
        <v>36.880000000000003</v>
      </c>
      <c r="Y971" s="10">
        <v>0.19</v>
      </c>
      <c r="Z971" s="10">
        <v>0.12</v>
      </c>
      <c r="AA971" s="10">
        <v>3.5362043165310375</v>
      </c>
      <c r="AB971" s="10">
        <v>36.69</v>
      </c>
      <c r="AD971" s="10">
        <v>0.17</v>
      </c>
      <c r="AE971" s="10">
        <v>0.12</v>
      </c>
      <c r="AF971" s="10">
        <v>3.3141740305177194</v>
      </c>
      <c r="AG971" s="10">
        <v>36.25</v>
      </c>
      <c r="AI971" s="10">
        <v>1047</v>
      </c>
      <c r="AJ971" s="10" t="s">
        <v>8</v>
      </c>
      <c r="AK971" s="10">
        <v>0.19988348898624075</v>
      </c>
      <c r="AL971" s="10">
        <v>7.7560026572935259E-2</v>
      </c>
      <c r="AM971" s="10">
        <v>3.3362046253605846</v>
      </c>
      <c r="AN971" s="10">
        <v>37.103857576691091</v>
      </c>
      <c r="AO971" s="10">
        <v>0.932276097909847</v>
      </c>
      <c r="AP971" s="10">
        <v>0.24564467810717555</v>
      </c>
      <c r="AQ971" s="10">
        <v>7.5447726876839094E-2</v>
      </c>
      <c r="AR971" s="10">
        <v>4.0644548032695811</v>
      </c>
      <c r="AS971" s="10">
        <v>36.502262418238544</v>
      </c>
      <c r="AT971" s="10">
        <v>0.95592682907432369</v>
      </c>
      <c r="AU971" s="10">
        <v>0.25518727512222833</v>
      </c>
      <c r="AV971" s="10">
        <v>7.6484325484550114E-2</v>
      </c>
      <c r="AW971" s="10">
        <v>4.2129454945536757</v>
      </c>
      <c r="AX971" s="10">
        <v>36.508345413765518</v>
      </c>
      <c r="AY971" s="10">
        <v>0.95790049113035791</v>
      </c>
      <c r="AZ971" s="10">
        <v>1047</v>
      </c>
      <c r="BA971" s="10" t="s">
        <v>8</v>
      </c>
      <c r="BB971" s="10">
        <v>0.1676227400495324</v>
      </c>
      <c r="BC971" s="10">
        <v>8.106494091228264E-2</v>
      </c>
      <c r="BD971" s="10">
        <v>2.9077614321246679</v>
      </c>
      <c r="BE971" s="10">
        <v>36.97010462919836</v>
      </c>
      <c r="BF971" s="10">
        <v>0.90024943334684759</v>
      </c>
      <c r="BG971" s="10">
        <v>0.19138614112030064</v>
      </c>
      <c r="BH971" s="10">
        <v>8.305860954757309E-2</v>
      </c>
      <c r="BI971" s="10">
        <v>3.3204259824364599</v>
      </c>
      <c r="BJ971" s="10">
        <v>36.276624579389718</v>
      </c>
      <c r="BK971" s="10">
        <v>0.91733757802389315</v>
      </c>
      <c r="BL971" s="10">
        <v>0.20124557649545979</v>
      </c>
      <c r="BM971" s="10">
        <v>8.5155832717812269E-2</v>
      </c>
      <c r="BN971" s="10">
        <v>3.4714485271287674</v>
      </c>
      <c r="BO971" s="10">
        <v>36.343038378650135</v>
      </c>
      <c r="BP971" s="10">
        <v>0.92094512407156037</v>
      </c>
      <c r="BQ971" s="10">
        <v>1047</v>
      </c>
      <c r="BR971" s="10" t="s">
        <v>8</v>
      </c>
      <c r="BS971" s="10">
        <v>0.255</v>
      </c>
      <c r="BT971" s="10">
        <v>9.9000000000000005E-2</v>
      </c>
      <c r="BU971" s="10">
        <v>4.2829734881360801</v>
      </c>
      <c r="BV971" s="10">
        <v>36.874000000000002</v>
      </c>
      <c r="BW971" s="10">
        <v>0.93221033967251743</v>
      </c>
      <c r="BX971" s="10">
        <v>0.27700000000000002</v>
      </c>
      <c r="BY971" s="10">
        <v>0.10100000000000001</v>
      </c>
      <c r="BZ971" s="10">
        <v>4.7198286709797639</v>
      </c>
      <c r="CA971" s="10">
        <v>36.066000000000003</v>
      </c>
      <c r="CB971" s="10">
        <v>0.93949598672706847</v>
      </c>
      <c r="CC971" s="10">
        <v>0.33700000000000002</v>
      </c>
      <c r="CD971" s="10">
        <v>0.114</v>
      </c>
      <c r="CE971" s="10">
        <v>5.6695922396070557</v>
      </c>
      <c r="CF971" s="10">
        <v>36.228000000000002</v>
      </c>
      <c r="CG971" s="10">
        <v>0.9472684856207324</v>
      </c>
      <c r="CH971" s="10">
        <v>1047</v>
      </c>
      <c r="CI971" s="10" t="s">
        <v>8</v>
      </c>
      <c r="CY971" s="10">
        <v>1083</v>
      </c>
      <c r="CZ971" s="10" t="s">
        <v>9</v>
      </c>
    </row>
    <row r="972" spans="1:119" x14ac:dyDescent="0.25">
      <c r="A972" s="10">
        <v>1048</v>
      </c>
      <c r="B972" s="10" t="s">
        <v>9</v>
      </c>
      <c r="R972" s="10">
        <v>1048</v>
      </c>
      <c r="S972" s="10" t="s">
        <v>9</v>
      </c>
      <c r="AI972" s="10">
        <v>1048</v>
      </c>
      <c r="AJ972" s="10" t="s">
        <v>9</v>
      </c>
      <c r="AZ972" s="10">
        <v>1048</v>
      </c>
      <c r="BA972" s="10" t="s">
        <v>9</v>
      </c>
      <c r="BQ972" s="10">
        <v>1048</v>
      </c>
      <c r="BR972" s="10" t="s">
        <v>9</v>
      </c>
      <c r="CH972" s="10">
        <v>1048</v>
      </c>
      <c r="CI972" s="10" t="s">
        <v>9</v>
      </c>
      <c r="CJ972" s="10">
        <v>9.6000000000000002E-2</v>
      </c>
      <c r="CK972" s="10">
        <v>7.0000000000000007E-2</v>
      </c>
      <c r="CL972" s="10">
        <v>1.8593075192212365</v>
      </c>
      <c r="CM972" s="10">
        <v>36.893000000000001</v>
      </c>
      <c r="CN972" s="10">
        <v>0.8080075302163775</v>
      </c>
      <c r="CO972" s="10">
        <v>0.114</v>
      </c>
      <c r="CP972" s="10">
        <v>7.0999999999999994E-2</v>
      </c>
      <c r="CQ972" s="10">
        <v>2.1466525671799204</v>
      </c>
      <c r="CR972" s="10">
        <v>36.121000000000002</v>
      </c>
      <c r="CS972" s="10">
        <v>0.84883386672762084</v>
      </c>
      <c r="CT972" s="10">
        <v>0.13100000000000001</v>
      </c>
      <c r="CU972" s="10">
        <v>7.5999999999999998E-2</v>
      </c>
      <c r="CV972" s="10">
        <v>2.3928494033115792</v>
      </c>
      <c r="CW972" s="10">
        <v>36.542000000000002</v>
      </c>
      <c r="CX972" s="10">
        <v>0.86497387060812903</v>
      </c>
      <c r="CY972" s="10">
        <v>1084</v>
      </c>
      <c r="CZ972" s="10" t="s">
        <v>10</v>
      </c>
      <c r="DA972" s="10">
        <v>0.623</v>
      </c>
      <c r="DB972" s="10">
        <v>0.19400000000000001</v>
      </c>
      <c r="DC972" s="10">
        <v>35.878599999999999</v>
      </c>
      <c r="DD972" s="10">
        <v>10.5</v>
      </c>
      <c r="DE972" s="10">
        <v>0.95499999999999996</v>
      </c>
      <c r="DF972" s="10">
        <v>0.67400000000000004</v>
      </c>
      <c r="DG972" s="10">
        <v>0.21099999999999999</v>
      </c>
      <c r="DH972" s="10">
        <v>38.834000000000003</v>
      </c>
      <c r="DI972" s="10">
        <v>10.5</v>
      </c>
      <c r="DJ972" s="10">
        <v>0.95399999999999996</v>
      </c>
      <c r="DK972" s="10">
        <v>0.72699999999999998</v>
      </c>
      <c r="DL972" s="10">
        <v>0.224</v>
      </c>
      <c r="DM972" s="10">
        <v>41.829099999999997</v>
      </c>
      <c r="DN972" s="10">
        <v>10.5</v>
      </c>
      <c r="DO972" s="10">
        <v>0.95599999999999996</v>
      </c>
    </row>
    <row r="973" spans="1:119" x14ac:dyDescent="0.25">
      <c r="A973" s="10">
        <v>1049</v>
      </c>
      <c r="B973" s="10" t="s">
        <v>10</v>
      </c>
      <c r="C973" s="10">
        <v>0.15</v>
      </c>
      <c r="D973" s="10">
        <v>0.05</v>
      </c>
      <c r="E973" s="10">
        <v>8.73</v>
      </c>
      <c r="F973" s="10">
        <v>10.6</v>
      </c>
      <c r="G973" s="10">
        <v>0.94</v>
      </c>
      <c r="H973" s="10">
        <v>0.2</v>
      </c>
      <c r="I973" s="10">
        <v>0.08</v>
      </c>
      <c r="J973" s="10">
        <v>11.74</v>
      </c>
      <c r="K973" s="10">
        <v>10.5</v>
      </c>
      <c r="L973" s="10">
        <v>0.93</v>
      </c>
      <c r="M973" s="10">
        <v>0.23</v>
      </c>
      <c r="N973" s="10">
        <v>0.06</v>
      </c>
      <c r="O973" s="10">
        <v>13.24</v>
      </c>
      <c r="P973" s="10">
        <v>10.5</v>
      </c>
      <c r="Q973" s="10">
        <v>0.97</v>
      </c>
      <c r="R973" s="10">
        <v>1049</v>
      </c>
      <c r="S973" s="10" t="s">
        <v>10</v>
      </c>
      <c r="T973" s="10">
        <v>0.11</v>
      </c>
      <c r="U973" s="10">
        <v>0.09</v>
      </c>
      <c r="V973" s="10">
        <v>7.6689999999999996</v>
      </c>
      <c r="W973" s="10">
        <v>10.7</v>
      </c>
      <c r="Y973" s="10">
        <v>0.18</v>
      </c>
      <c r="Z973" s="10">
        <v>7.0000000000000007E-2</v>
      </c>
      <c r="AA973" s="10">
        <v>10.519</v>
      </c>
      <c r="AB973" s="10">
        <v>10.6</v>
      </c>
      <c r="AD973" s="10">
        <v>0.16</v>
      </c>
      <c r="AE973" s="10">
        <v>0.08</v>
      </c>
      <c r="AF973" s="10">
        <v>9.7430000000000003</v>
      </c>
      <c r="AG973" s="10">
        <v>10.6</v>
      </c>
      <c r="AI973" s="10">
        <v>1049</v>
      </c>
      <c r="AJ973" s="10" t="s">
        <v>10</v>
      </c>
      <c r="AK973" s="10">
        <v>0.18969669862134433</v>
      </c>
      <c r="AL973" s="10">
        <v>2.657649471959677E-2</v>
      </c>
      <c r="AM973" s="10">
        <v>10.336</v>
      </c>
      <c r="AN973" s="10">
        <v>10.7</v>
      </c>
      <c r="AO973" s="10">
        <v>0.99</v>
      </c>
      <c r="AP973" s="10">
        <v>0.23574360231426594</v>
      </c>
      <c r="AQ973" s="10">
        <v>2.5711138205201222E-2</v>
      </c>
      <c r="AR973" s="10">
        <v>12.916</v>
      </c>
      <c r="AS973" s="10">
        <v>10.6</v>
      </c>
      <c r="AT973" s="10">
        <v>0.99399999999999999</v>
      </c>
      <c r="AU973" s="10">
        <v>0.24527408174094631</v>
      </c>
      <c r="AV973" s="10">
        <v>2.6648552118753548E-2</v>
      </c>
      <c r="AW973" s="10">
        <v>13.438000000000001</v>
      </c>
      <c r="AX973" s="10">
        <v>10.6</v>
      </c>
      <c r="AY973" s="10">
        <v>0.99399999999999999</v>
      </c>
      <c r="AZ973" s="10">
        <v>1049</v>
      </c>
      <c r="BA973" s="10" t="s">
        <v>10</v>
      </c>
      <c r="BB973" s="10">
        <v>0.15752871533669799</v>
      </c>
      <c r="BC973" s="10">
        <v>3.0630584969361486E-2</v>
      </c>
      <c r="BD973" s="10">
        <v>8.7408000000000001</v>
      </c>
      <c r="BE973" s="10">
        <v>10.6</v>
      </c>
      <c r="BF973" s="10">
        <v>0.98199999999999998</v>
      </c>
      <c r="BG973" s="10">
        <v>0.18164724188963335</v>
      </c>
      <c r="BH973" s="10">
        <v>3.4311146579314347E-2</v>
      </c>
      <c r="BI973" s="10">
        <v>10.0687</v>
      </c>
      <c r="BJ973" s="10">
        <v>10.6</v>
      </c>
      <c r="BK973" s="10">
        <v>0.98299999999999998</v>
      </c>
      <c r="BL973" s="10">
        <v>0.19146412540958724</v>
      </c>
      <c r="BM973" s="10">
        <v>3.6165447415575459E-2</v>
      </c>
      <c r="BN973" s="10">
        <v>10.714</v>
      </c>
      <c r="BO973" s="10">
        <v>10.5</v>
      </c>
      <c r="BP973" s="10">
        <v>0.98299999999999998</v>
      </c>
      <c r="BQ973" s="10">
        <v>1049</v>
      </c>
      <c r="BR973" s="10" t="s">
        <v>10</v>
      </c>
      <c r="BS973" s="10">
        <v>0.245</v>
      </c>
      <c r="BT973" s="10">
        <v>4.8000000000000001E-2</v>
      </c>
      <c r="BU973" s="10">
        <v>13.727600000000001</v>
      </c>
      <c r="BV973" s="10">
        <v>10.5</v>
      </c>
      <c r="BW973" s="10">
        <v>0.98099999999999998</v>
      </c>
      <c r="BX973" s="10">
        <v>0.26800000000000002</v>
      </c>
      <c r="BY973" s="10">
        <v>5.1999999999999998E-2</v>
      </c>
      <c r="BZ973" s="10">
        <v>15.010999999999999</v>
      </c>
      <c r="CA973" s="10">
        <v>10.5</v>
      </c>
      <c r="CB973" s="10">
        <v>0.98199999999999998</v>
      </c>
      <c r="CC973" s="10">
        <v>0.32800000000000001</v>
      </c>
      <c r="CD973" s="10">
        <v>6.4000000000000001E-2</v>
      </c>
      <c r="CE973" s="10">
        <v>18.375399999999999</v>
      </c>
      <c r="CF973" s="10">
        <v>10.5</v>
      </c>
      <c r="CG973" s="10">
        <v>0.98099999999999998</v>
      </c>
      <c r="CH973" s="10">
        <v>1049</v>
      </c>
      <c r="CI973" s="10" t="s">
        <v>10</v>
      </c>
      <c r="CY973" s="10">
        <v>1085</v>
      </c>
      <c r="CZ973" s="10" t="s">
        <v>11</v>
      </c>
    </row>
    <row r="974" spans="1:119" x14ac:dyDescent="0.25">
      <c r="A974" s="10">
        <v>1050</v>
      </c>
      <c r="B974" s="10" t="s">
        <v>11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1050</v>
      </c>
      <c r="S974" s="10" t="s">
        <v>11</v>
      </c>
      <c r="AI974" s="10">
        <v>1050</v>
      </c>
      <c r="AJ974" s="10" t="s">
        <v>11</v>
      </c>
      <c r="AZ974" s="10">
        <v>1050</v>
      </c>
      <c r="BA974" s="10" t="s">
        <v>11</v>
      </c>
      <c r="BQ974" s="10">
        <v>1050</v>
      </c>
      <c r="BR974" s="10" t="s">
        <v>11</v>
      </c>
      <c r="CH974" s="10">
        <v>1050</v>
      </c>
      <c r="CI974" s="10" t="s">
        <v>11</v>
      </c>
      <c r="CJ974" s="10">
        <v>8.7999999999999995E-2</v>
      </c>
      <c r="CK974" s="10">
        <v>1.7000000000000001E-2</v>
      </c>
      <c r="CL974" s="10">
        <v>4.9756</v>
      </c>
      <c r="CM974" s="10">
        <v>10.4</v>
      </c>
      <c r="CN974" s="10">
        <v>0.98199999999999998</v>
      </c>
      <c r="CO974" s="10">
        <v>0.106</v>
      </c>
      <c r="CP974" s="10">
        <v>0.02</v>
      </c>
      <c r="CQ974" s="10">
        <v>5.9884000000000004</v>
      </c>
      <c r="CR974" s="10">
        <v>10.4</v>
      </c>
      <c r="CS974" s="10">
        <v>0.98299999999999998</v>
      </c>
      <c r="CT974" s="10">
        <v>0.124</v>
      </c>
      <c r="CU974" s="10">
        <v>2.4E-2</v>
      </c>
      <c r="CV974" s="10">
        <v>7.0114999999999998</v>
      </c>
      <c r="CW974" s="10">
        <v>10.4</v>
      </c>
      <c r="CX974" s="10">
        <v>0.98199999999999998</v>
      </c>
      <c r="CY974" s="10">
        <v>1086</v>
      </c>
      <c r="CZ974" s="10" t="s">
        <v>285</v>
      </c>
      <c r="DA974" s="10">
        <v>5.2400000000000002E-2</v>
      </c>
      <c r="DB974" s="10">
        <v>1.5299999999999999E-2</v>
      </c>
      <c r="DC974" s="10">
        <v>3</v>
      </c>
      <c r="DD974" s="10">
        <v>10.5</v>
      </c>
      <c r="DE974" s="10">
        <v>0.96</v>
      </c>
      <c r="DF974" s="10">
        <v>5.2400000000000002E-2</v>
      </c>
      <c r="DG974" s="10">
        <v>1.5299999999999999E-2</v>
      </c>
      <c r="DH974" s="10">
        <v>3</v>
      </c>
      <c r="DI974" s="10">
        <v>10.5</v>
      </c>
      <c r="DJ974" s="10">
        <v>0.96</v>
      </c>
      <c r="DK974" s="10">
        <v>5.2400000000000002E-2</v>
      </c>
      <c r="DL974" s="10">
        <v>1.5299999999999999E-2</v>
      </c>
      <c r="DM974" s="10">
        <v>3</v>
      </c>
      <c r="DN974" s="10">
        <v>10.5</v>
      </c>
      <c r="DO974" s="10">
        <v>0.96</v>
      </c>
    </row>
    <row r="975" spans="1:119" x14ac:dyDescent="0.25">
      <c r="A975" s="10">
        <v>1051</v>
      </c>
      <c r="B975" s="10" t="s">
        <v>285</v>
      </c>
      <c r="C975" s="10">
        <v>0.04</v>
      </c>
      <c r="D975" s="10">
        <v>0.01</v>
      </c>
      <c r="E975" s="10">
        <v>1.94</v>
      </c>
      <c r="F975" s="10">
        <v>10.6</v>
      </c>
      <c r="G975" s="10">
        <v>0.99</v>
      </c>
      <c r="H975" s="10">
        <v>0.05</v>
      </c>
      <c r="I975" s="10">
        <v>0.01</v>
      </c>
      <c r="J975" s="10">
        <v>2.94</v>
      </c>
      <c r="K975" s="10">
        <v>10.5</v>
      </c>
      <c r="L975" s="10">
        <v>0.99</v>
      </c>
      <c r="M975" s="10">
        <v>0.06</v>
      </c>
      <c r="N975" s="10">
        <v>0.01</v>
      </c>
      <c r="O975" s="10">
        <v>3.43</v>
      </c>
      <c r="P975" s="10">
        <v>10.5</v>
      </c>
      <c r="Q975" s="10">
        <v>1</v>
      </c>
      <c r="R975" s="10">
        <v>1051</v>
      </c>
      <c r="S975" s="10" t="s">
        <v>285</v>
      </c>
      <c r="T975" s="10">
        <v>2.1399999999999999E-2</v>
      </c>
      <c r="U975" s="10">
        <v>1.12E-2</v>
      </c>
      <c r="V975" s="10">
        <v>1.3047</v>
      </c>
      <c r="W975" s="10">
        <v>10.7</v>
      </c>
      <c r="Y975" s="10">
        <v>6.0100000000000001E-2</v>
      </c>
      <c r="Z975" s="10">
        <v>1.9400000000000001E-2</v>
      </c>
      <c r="AA975" s="10">
        <v>3.4396</v>
      </c>
      <c r="AB975" s="10">
        <v>10.6</v>
      </c>
      <c r="AD975" s="10">
        <v>3.2300000000000002E-2</v>
      </c>
      <c r="AE975" s="10">
        <v>9.7999999999999997E-3</v>
      </c>
      <c r="AF975" s="10">
        <v>1.8374999999999999</v>
      </c>
      <c r="AG975" s="10">
        <v>10.6</v>
      </c>
      <c r="AI975" s="10">
        <v>1051</v>
      </c>
      <c r="AJ975" s="10" t="s">
        <v>285</v>
      </c>
      <c r="AK975" s="10">
        <v>5.4399999999999997E-2</v>
      </c>
      <c r="AL975" s="10">
        <v>6.3E-3</v>
      </c>
      <c r="AM975" s="10">
        <v>2.9546999999999999</v>
      </c>
      <c r="AN975" s="10">
        <v>10.7</v>
      </c>
      <c r="AO975" s="10">
        <v>0.99</v>
      </c>
      <c r="AP975" s="10">
        <v>5.2900000000000003E-2</v>
      </c>
      <c r="AQ975" s="10">
        <v>5.3E-3</v>
      </c>
      <c r="AR975" s="10">
        <v>2.8929</v>
      </c>
      <c r="AS975" s="10">
        <v>10.6</v>
      </c>
      <c r="AT975" s="10">
        <v>0.995</v>
      </c>
      <c r="AU975" s="10">
        <v>4.9299999999999997E-2</v>
      </c>
      <c r="AV975" s="10">
        <v>4.8999999999999998E-3</v>
      </c>
      <c r="AW975" s="10">
        <v>2.694</v>
      </c>
      <c r="AX975" s="10">
        <v>10.6</v>
      </c>
      <c r="AY975" s="10">
        <v>0.995</v>
      </c>
      <c r="AZ975" s="10">
        <v>1051</v>
      </c>
      <c r="BA975" s="10" t="s">
        <v>285</v>
      </c>
      <c r="BB975" s="10">
        <v>3.9399999999999998E-2</v>
      </c>
      <c r="BC975" s="10">
        <v>8.0000000000000002E-3</v>
      </c>
      <c r="BD975" s="10">
        <v>2.1871999999999998</v>
      </c>
      <c r="BE975" s="10">
        <v>10.6</v>
      </c>
      <c r="BF975" s="10">
        <v>0.98</v>
      </c>
      <c r="BG975" s="10">
        <v>3.6299999999999999E-2</v>
      </c>
      <c r="BH975" s="10">
        <v>7.4000000000000003E-3</v>
      </c>
      <c r="BI975" s="10">
        <v>2.0167000000000002</v>
      </c>
      <c r="BJ975" s="10">
        <v>10.6</v>
      </c>
      <c r="BK975" s="10">
        <v>0.98</v>
      </c>
      <c r="BL975" s="10">
        <v>3.7900000000000003E-2</v>
      </c>
      <c r="BM975" s="10">
        <v>7.7000000000000002E-3</v>
      </c>
      <c r="BN975" s="10">
        <v>2.1261000000000001</v>
      </c>
      <c r="BO975" s="10">
        <v>10.5</v>
      </c>
      <c r="BP975" s="10">
        <v>0.98</v>
      </c>
      <c r="BQ975" s="10">
        <v>1051</v>
      </c>
      <c r="BR975" s="10" t="s">
        <v>285</v>
      </c>
      <c r="BS975" s="10">
        <v>0.17130000000000001</v>
      </c>
      <c r="BT975" s="10">
        <v>3.4799999999999998E-2</v>
      </c>
      <c r="BU975" s="10">
        <v>9.6128</v>
      </c>
      <c r="BV975" s="10">
        <v>10.5</v>
      </c>
      <c r="BW975" s="10">
        <v>0.98</v>
      </c>
      <c r="BX975" s="10">
        <v>0.1782</v>
      </c>
      <c r="BY975" s="10">
        <v>3.6200000000000003E-2</v>
      </c>
      <c r="BZ975" s="10">
        <v>10</v>
      </c>
      <c r="CA975" s="10">
        <v>10.5</v>
      </c>
      <c r="CB975" s="10">
        <v>0.98</v>
      </c>
      <c r="CC975" s="10">
        <v>0.21809999999999999</v>
      </c>
      <c r="CD975" s="10">
        <v>4.4299999999999999E-2</v>
      </c>
      <c r="CE975" s="10">
        <v>12.2349</v>
      </c>
      <c r="CF975" s="10">
        <v>10.5</v>
      </c>
      <c r="CG975" s="10">
        <v>0.98</v>
      </c>
      <c r="CH975" s="10">
        <v>1051</v>
      </c>
      <c r="CI975" s="10" t="s">
        <v>285</v>
      </c>
      <c r="CJ975" s="10">
        <v>1.77E-2</v>
      </c>
      <c r="CK975" s="10">
        <v>3.5999999999999999E-3</v>
      </c>
      <c r="CL975" s="10">
        <v>1</v>
      </c>
      <c r="CM975" s="10">
        <v>10.4</v>
      </c>
      <c r="CN975" s="10">
        <v>0.98</v>
      </c>
      <c r="CO975" s="10">
        <v>3.5299999999999998E-2</v>
      </c>
      <c r="CP975" s="10">
        <v>7.1999999999999998E-3</v>
      </c>
      <c r="CQ975" s="10">
        <v>2</v>
      </c>
      <c r="CR975" s="10">
        <v>10.4</v>
      </c>
      <c r="CS975" s="10">
        <v>0.98</v>
      </c>
      <c r="CT975" s="10">
        <v>3.5299999999999998E-2</v>
      </c>
      <c r="CU975" s="10">
        <v>7.1999999999999998E-3</v>
      </c>
      <c r="CV975" s="10">
        <v>2</v>
      </c>
      <c r="CW975" s="10">
        <v>10.4</v>
      </c>
      <c r="CX975" s="10">
        <v>0.98</v>
      </c>
      <c r="CY975" s="10">
        <v>1087</v>
      </c>
      <c r="CZ975" s="10" t="s">
        <v>288</v>
      </c>
      <c r="DA975" s="10">
        <v>0.14729999999999999</v>
      </c>
      <c r="DB975" s="10">
        <v>7.1300000000000002E-2</v>
      </c>
      <c r="DC975" s="10">
        <v>9</v>
      </c>
      <c r="DD975" s="10">
        <v>10.5</v>
      </c>
      <c r="DE975" s="10">
        <v>0.9</v>
      </c>
      <c r="DF975" s="10">
        <v>0.16370000000000001</v>
      </c>
      <c r="DG975" s="10">
        <v>7.9299999999999995E-2</v>
      </c>
      <c r="DH975" s="10">
        <v>10</v>
      </c>
      <c r="DI975" s="10">
        <v>10.5</v>
      </c>
      <c r="DJ975" s="10">
        <v>0.9</v>
      </c>
      <c r="DK975" s="10">
        <v>0.16370000000000001</v>
      </c>
      <c r="DL975" s="10">
        <v>7.9299999999999995E-2</v>
      </c>
      <c r="DM975" s="10">
        <v>10</v>
      </c>
      <c r="DN975" s="10">
        <v>10.5</v>
      </c>
      <c r="DO975" s="10">
        <v>0.9</v>
      </c>
    </row>
    <row r="976" spans="1:119" x14ac:dyDescent="0.25">
      <c r="A976" s="10">
        <v>1052</v>
      </c>
      <c r="B976" s="10" t="s">
        <v>305</v>
      </c>
      <c r="C976" s="10">
        <v>0.02</v>
      </c>
      <c r="D976" s="10">
        <v>0</v>
      </c>
      <c r="E976" s="10">
        <v>0.97</v>
      </c>
      <c r="F976" s="10">
        <v>10.6</v>
      </c>
      <c r="G976" s="10">
        <v>0.98</v>
      </c>
      <c r="H976" s="10">
        <v>0.02</v>
      </c>
      <c r="I976" s="10">
        <v>0</v>
      </c>
      <c r="J976" s="10">
        <v>0.98</v>
      </c>
      <c r="K976" s="10">
        <v>10.5</v>
      </c>
      <c r="L976" s="10">
        <v>0.98</v>
      </c>
      <c r="M976" s="10">
        <v>0.02</v>
      </c>
      <c r="N976" s="10">
        <v>0</v>
      </c>
      <c r="O976" s="10">
        <v>1.1399999999999999</v>
      </c>
      <c r="P976" s="10">
        <v>10.5</v>
      </c>
      <c r="Q976" s="10">
        <v>0.99</v>
      </c>
      <c r="R976" s="10">
        <v>1052</v>
      </c>
      <c r="S976" s="10" t="s">
        <v>305</v>
      </c>
      <c r="T976" s="10">
        <v>2.12E-2</v>
      </c>
      <c r="U976" s="10">
        <v>1.5800000000000002E-2</v>
      </c>
      <c r="V976" s="10">
        <v>1.4278</v>
      </c>
      <c r="W976" s="10">
        <v>10.7</v>
      </c>
      <c r="Y976" s="10">
        <v>2.9700000000000001E-2</v>
      </c>
      <c r="Z976" s="10">
        <v>1.37E-2</v>
      </c>
      <c r="AA976" s="10">
        <v>1.7831999999999999</v>
      </c>
      <c r="AB976" s="10">
        <v>10.6</v>
      </c>
      <c r="AD976" s="10">
        <v>3.2000000000000001E-2</v>
      </c>
      <c r="AE976" s="10">
        <v>1.38E-2</v>
      </c>
      <c r="AF976" s="10">
        <v>1.8957999999999999</v>
      </c>
      <c r="AG976" s="10">
        <v>10.6</v>
      </c>
      <c r="AI976" s="10">
        <v>1052</v>
      </c>
      <c r="AJ976" s="10" t="s">
        <v>305</v>
      </c>
      <c r="AK976" s="10">
        <v>2.69E-2</v>
      </c>
      <c r="AL976" s="10">
        <v>4.4999999999999997E-3</v>
      </c>
      <c r="AM976" s="10">
        <v>1.4714</v>
      </c>
      <c r="AN976" s="10">
        <v>10.7</v>
      </c>
      <c r="AO976" s="10">
        <v>0.99</v>
      </c>
      <c r="AP976" s="10">
        <v>2.6200000000000001E-2</v>
      </c>
      <c r="AQ976" s="10">
        <v>3.2000000000000002E-3</v>
      </c>
      <c r="AR976" s="10">
        <v>1.4377</v>
      </c>
      <c r="AS976" s="10">
        <v>10.6</v>
      </c>
      <c r="AT976" s="10">
        <v>0.99</v>
      </c>
      <c r="AU976" s="10">
        <v>2.4400000000000002E-2</v>
      </c>
      <c r="AV976" s="10">
        <v>2.8999999999999998E-3</v>
      </c>
      <c r="AW976" s="10">
        <v>1.3386</v>
      </c>
      <c r="AX976" s="10">
        <v>10.6</v>
      </c>
      <c r="AY976" s="10">
        <v>0.99</v>
      </c>
      <c r="AZ976" s="10">
        <v>1052</v>
      </c>
      <c r="BA976" s="10" t="s">
        <v>305</v>
      </c>
      <c r="BB976" s="10">
        <v>0</v>
      </c>
      <c r="BC976" s="10">
        <v>0</v>
      </c>
      <c r="BD976" s="10">
        <v>0</v>
      </c>
      <c r="BE976" s="10">
        <v>10.6</v>
      </c>
      <c r="BF976" s="10">
        <v>0</v>
      </c>
      <c r="BG976" s="10">
        <v>3.6700000000000003E-2</v>
      </c>
      <c r="BH976" s="10">
        <v>5.1999999999999998E-3</v>
      </c>
      <c r="BI976" s="10">
        <v>2.0167000000000002</v>
      </c>
      <c r="BJ976" s="10">
        <v>10.6</v>
      </c>
      <c r="BK976" s="10">
        <v>0.99</v>
      </c>
      <c r="BL976" s="10">
        <v>3.8300000000000001E-2</v>
      </c>
      <c r="BM976" s="10">
        <v>5.4999999999999997E-3</v>
      </c>
      <c r="BN976" s="10">
        <v>2.1261000000000001</v>
      </c>
      <c r="BO976" s="10">
        <v>10.5</v>
      </c>
      <c r="BP976" s="10">
        <v>0.99</v>
      </c>
      <c r="BQ976" s="10">
        <v>1052</v>
      </c>
      <c r="BR976" s="10" t="s">
        <v>305</v>
      </c>
      <c r="BS976" s="10">
        <v>2.47E-2</v>
      </c>
      <c r="BT976" s="10">
        <v>3.5000000000000001E-3</v>
      </c>
      <c r="BU976" s="10">
        <v>1.3733</v>
      </c>
      <c r="BV976" s="10">
        <v>10.5</v>
      </c>
      <c r="BW976" s="10">
        <v>0.99</v>
      </c>
      <c r="BX976" s="10">
        <v>3.5999999999999997E-2</v>
      </c>
      <c r="BY976" s="10">
        <v>5.1000000000000004E-3</v>
      </c>
      <c r="BZ976" s="10">
        <v>2</v>
      </c>
      <c r="CA976" s="10">
        <v>10.5</v>
      </c>
      <c r="CB976" s="10">
        <v>0.99</v>
      </c>
      <c r="CC976" s="10">
        <v>4.41E-2</v>
      </c>
      <c r="CD976" s="10">
        <v>6.3E-3</v>
      </c>
      <c r="CE976" s="10">
        <v>2.4470000000000001</v>
      </c>
      <c r="CF976" s="10">
        <v>10.5</v>
      </c>
      <c r="CG976" s="10">
        <v>0.99</v>
      </c>
      <c r="CH976" s="10">
        <v>1052</v>
      </c>
      <c r="CI976" s="10" t="s">
        <v>305</v>
      </c>
      <c r="CJ976" s="10">
        <v>1.78E-2</v>
      </c>
      <c r="CK976" s="10">
        <v>2.5000000000000001E-3</v>
      </c>
      <c r="CL976" s="10">
        <v>1</v>
      </c>
      <c r="CM976" s="10">
        <v>10.4</v>
      </c>
      <c r="CN976" s="10">
        <v>0.99</v>
      </c>
      <c r="CO976" s="10">
        <v>1.78E-2</v>
      </c>
      <c r="CP976" s="10">
        <v>2.5000000000000001E-3</v>
      </c>
      <c r="CQ976" s="10">
        <v>1</v>
      </c>
      <c r="CR976" s="10">
        <v>10.4</v>
      </c>
      <c r="CS976" s="10">
        <v>0.99</v>
      </c>
      <c r="CT976" s="10">
        <v>1.78E-2</v>
      </c>
      <c r="CU976" s="10">
        <v>2.5000000000000001E-3</v>
      </c>
      <c r="CV976" s="10">
        <v>1</v>
      </c>
      <c r="CW976" s="10">
        <v>10.4</v>
      </c>
      <c r="CX976" s="10">
        <v>0.99</v>
      </c>
      <c r="CY976" s="10">
        <v>1088</v>
      </c>
      <c r="CZ976" s="10" t="s">
        <v>306</v>
      </c>
      <c r="DA976" s="10">
        <v>0.40570000000000001</v>
      </c>
      <c r="DB976" s="10">
        <v>0.1017</v>
      </c>
      <c r="DC976" s="10">
        <v>23</v>
      </c>
      <c r="DD976" s="10">
        <v>10.5</v>
      </c>
      <c r="DE976" s="10">
        <v>0.97</v>
      </c>
      <c r="DF976" s="10">
        <v>0.441</v>
      </c>
      <c r="DG976" s="10">
        <v>0.1105</v>
      </c>
      <c r="DH976" s="10">
        <v>25</v>
      </c>
      <c r="DI976" s="10">
        <v>10.5</v>
      </c>
      <c r="DJ976" s="10">
        <v>0.97</v>
      </c>
      <c r="DK976" s="10">
        <v>0.49390000000000001</v>
      </c>
      <c r="DL976" s="10">
        <v>0.12379999999999999</v>
      </c>
      <c r="DM976" s="10">
        <v>28</v>
      </c>
      <c r="DN976" s="10">
        <v>10.5</v>
      </c>
      <c r="DO976" s="10">
        <v>0.97</v>
      </c>
    </row>
    <row r="977" spans="1:119" x14ac:dyDescent="0.25">
      <c r="A977" s="10">
        <v>1053</v>
      </c>
      <c r="B977" s="10" t="s">
        <v>315</v>
      </c>
      <c r="C977" s="10">
        <v>0.02</v>
      </c>
      <c r="D977" s="10">
        <v>0</v>
      </c>
      <c r="E977" s="10">
        <v>0.97</v>
      </c>
      <c r="F977" s="10">
        <v>10.6</v>
      </c>
      <c r="G977" s="10">
        <v>0.98</v>
      </c>
      <c r="H977" s="10">
        <v>0.02</v>
      </c>
      <c r="I977" s="10">
        <v>0</v>
      </c>
      <c r="J977" s="10">
        <v>0.98</v>
      </c>
      <c r="K977" s="10">
        <v>10.5</v>
      </c>
      <c r="L977" s="10">
        <v>0.98</v>
      </c>
      <c r="M977" s="10">
        <v>0.02</v>
      </c>
      <c r="N977" s="10">
        <v>0</v>
      </c>
      <c r="O977" s="10">
        <v>1.1399999999999999</v>
      </c>
      <c r="P977" s="10">
        <v>10.5</v>
      </c>
      <c r="Q977" s="10">
        <v>0.99</v>
      </c>
      <c r="R977" s="10">
        <v>1053</v>
      </c>
      <c r="S977" s="10" t="s">
        <v>315</v>
      </c>
      <c r="T977" s="10">
        <v>2.12E-2</v>
      </c>
      <c r="U977" s="10">
        <v>1.5800000000000002E-2</v>
      </c>
      <c r="V977" s="10">
        <v>1.4278</v>
      </c>
      <c r="W977" s="10">
        <v>10.7</v>
      </c>
      <c r="Y977" s="10">
        <v>2.9700000000000001E-2</v>
      </c>
      <c r="Z977" s="10">
        <v>1.37E-2</v>
      </c>
      <c r="AA977" s="10">
        <v>1.7831999999999999</v>
      </c>
      <c r="AB977" s="10">
        <v>10.6</v>
      </c>
      <c r="AD977" s="10">
        <v>3.2000000000000001E-2</v>
      </c>
      <c r="AE977" s="10">
        <v>1.38E-2</v>
      </c>
      <c r="AF977" s="10">
        <v>1.8957999999999999</v>
      </c>
      <c r="AG977" s="10">
        <v>10.6</v>
      </c>
      <c r="AI977" s="10">
        <v>1053</v>
      </c>
      <c r="AJ977" s="10" t="s">
        <v>315</v>
      </c>
      <c r="AK977" s="10">
        <v>2.69E-2</v>
      </c>
      <c r="AL977" s="10">
        <v>4.4999999999999997E-3</v>
      </c>
      <c r="AM977" s="10">
        <v>1.4714</v>
      </c>
      <c r="AN977" s="10">
        <v>10.7</v>
      </c>
      <c r="AO977" s="10">
        <v>0.99</v>
      </c>
      <c r="AP977" s="10">
        <v>5.2400000000000002E-2</v>
      </c>
      <c r="AQ977" s="10">
        <v>6.3E-3</v>
      </c>
      <c r="AR977" s="10">
        <v>2.8746999999999998</v>
      </c>
      <c r="AS977" s="10">
        <v>10.6</v>
      </c>
      <c r="AT977" s="10">
        <v>0.99</v>
      </c>
      <c r="AU977" s="10">
        <v>4.8800000000000003E-2</v>
      </c>
      <c r="AV977" s="10">
        <v>6.0000000000000001E-3</v>
      </c>
      <c r="AW977" s="10">
        <v>2.6779000000000002</v>
      </c>
      <c r="AX977" s="10">
        <v>10.6</v>
      </c>
      <c r="AY977" s="10">
        <v>0.99</v>
      </c>
      <c r="AZ977" s="10">
        <v>1053</v>
      </c>
      <c r="BA977" s="10" t="s">
        <v>315</v>
      </c>
      <c r="BB977" s="10">
        <v>3.9399999999999998E-2</v>
      </c>
      <c r="BC977" s="10">
        <v>8.0000000000000002E-3</v>
      </c>
      <c r="BD977" s="10">
        <v>2.1871999999999998</v>
      </c>
      <c r="BE977" s="10">
        <v>10.6</v>
      </c>
      <c r="BF977" s="10">
        <v>0.98</v>
      </c>
      <c r="BG977" s="10">
        <v>3.6299999999999999E-2</v>
      </c>
      <c r="BH977" s="10">
        <v>7.4000000000000003E-3</v>
      </c>
      <c r="BI977" s="10">
        <v>2.0167000000000002</v>
      </c>
      <c r="BJ977" s="10">
        <v>10.6</v>
      </c>
      <c r="BK977" s="10">
        <v>0.98</v>
      </c>
      <c r="BL977" s="10">
        <v>3.7900000000000003E-2</v>
      </c>
      <c r="BM977" s="10">
        <v>7.7000000000000002E-3</v>
      </c>
      <c r="BN977" s="10">
        <v>2.1261000000000001</v>
      </c>
      <c r="BO977" s="10">
        <v>10.5</v>
      </c>
      <c r="BP977" s="10">
        <v>0.98</v>
      </c>
      <c r="BQ977" s="10">
        <v>1053</v>
      </c>
      <c r="BR977" s="10" t="s">
        <v>315</v>
      </c>
      <c r="BS977" s="10">
        <v>2.4500000000000001E-2</v>
      </c>
      <c r="BT977" s="10">
        <v>5.0000000000000001E-3</v>
      </c>
      <c r="BU977" s="10">
        <v>1.3733</v>
      </c>
      <c r="BV977" s="10">
        <v>10.5</v>
      </c>
      <c r="BW977" s="10">
        <v>0.98</v>
      </c>
      <c r="BX977" s="10">
        <v>1.78E-2</v>
      </c>
      <c r="BY977" s="10">
        <v>3.5999999999999999E-3</v>
      </c>
      <c r="BZ977" s="10">
        <v>1</v>
      </c>
      <c r="CA977" s="10">
        <v>10.5</v>
      </c>
      <c r="CB977" s="10">
        <v>0.98</v>
      </c>
      <c r="CC977" s="10">
        <v>2.18E-2</v>
      </c>
      <c r="CD977" s="10">
        <v>4.4000000000000003E-3</v>
      </c>
      <c r="CE977" s="10">
        <v>1.2235</v>
      </c>
      <c r="CF977" s="10">
        <v>10.5</v>
      </c>
      <c r="CG977" s="10">
        <v>0.98</v>
      </c>
      <c r="CH977" s="10">
        <v>1053</v>
      </c>
      <c r="CI977" s="10" t="s">
        <v>315</v>
      </c>
      <c r="CJ977" s="10">
        <v>1.77E-2</v>
      </c>
      <c r="CK977" s="10">
        <v>3.5999999999999999E-3</v>
      </c>
      <c r="CL977" s="10">
        <v>1</v>
      </c>
      <c r="CM977" s="10">
        <v>10.4</v>
      </c>
      <c r="CN977" s="10">
        <v>0.98</v>
      </c>
      <c r="CO977" s="10">
        <v>1.77E-2</v>
      </c>
      <c r="CP977" s="10">
        <v>3.5999999999999999E-3</v>
      </c>
      <c r="CQ977" s="10">
        <v>1</v>
      </c>
      <c r="CR977" s="10">
        <v>10.4</v>
      </c>
      <c r="CS977" s="10">
        <v>0.98</v>
      </c>
      <c r="CT977" s="10">
        <v>1.77E-2</v>
      </c>
      <c r="CU977" s="10">
        <v>3.5999999999999999E-3</v>
      </c>
      <c r="CV977" s="10">
        <v>1</v>
      </c>
      <c r="CW977" s="10">
        <v>10.4</v>
      </c>
      <c r="CX977" s="10">
        <v>0.98</v>
      </c>
      <c r="CY977" s="10">
        <v>1089</v>
      </c>
      <c r="CZ977" s="10" t="s">
        <v>291</v>
      </c>
      <c r="DA977" s="10">
        <v>0</v>
      </c>
      <c r="DB977" s="10">
        <v>0</v>
      </c>
      <c r="DC977" s="10">
        <v>0</v>
      </c>
      <c r="DD977" s="10">
        <v>10.5</v>
      </c>
      <c r="DE977" s="10">
        <v>0</v>
      </c>
      <c r="DF977" s="10">
        <v>0</v>
      </c>
      <c r="DG977" s="10">
        <v>0</v>
      </c>
      <c r="DH977" s="10">
        <v>0</v>
      </c>
      <c r="DI977" s="10">
        <v>10.5</v>
      </c>
      <c r="DJ977" s="10">
        <v>0</v>
      </c>
      <c r="DK977" s="10">
        <v>0</v>
      </c>
      <c r="DL977" s="10">
        <v>0</v>
      </c>
      <c r="DM977" s="10">
        <v>0</v>
      </c>
      <c r="DN977" s="10">
        <v>10.5</v>
      </c>
      <c r="DO977" s="10">
        <v>0</v>
      </c>
    </row>
    <row r="978" spans="1:119" x14ac:dyDescent="0.25">
      <c r="A978" s="10">
        <v>1054</v>
      </c>
      <c r="B978" s="10" t="s">
        <v>289</v>
      </c>
      <c r="C978" s="10">
        <v>0</v>
      </c>
      <c r="D978" s="10">
        <v>0</v>
      </c>
      <c r="E978" s="10">
        <v>0</v>
      </c>
      <c r="F978" s="10">
        <v>10.6</v>
      </c>
      <c r="G978" s="10">
        <v>0</v>
      </c>
      <c r="H978" s="10">
        <v>0</v>
      </c>
      <c r="I978" s="10">
        <v>0</v>
      </c>
      <c r="J978" s="10">
        <v>0</v>
      </c>
      <c r="K978" s="10">
        <v>10.5</v>
      </c>
      <c r="L978" s="10">
        <v>0</v>
      </c>
      <c r="M978" s="10">
        <v>0</v>
      </c>
      <c r="N978" s="10">
        <v>0</v>
      </c>
      <c r="O978" s="10">
        <v>0</v>
      </c>
      <c r="P978" s="10">
        <v>10.5</v>
      </c>
      <c r="Q978" s="10">
        <v>0</v>
      </c>
      <c r="R978" s="10">
        <v>1054</v>
      </c>
      <c r="S978" s="10" t="s">
        <v>289</v>
      </c>
      <c r="T978" s="10">
        <v>0</v>
      </c>
      <c r="U978" s="10">
        <v>0</v>
      </c>
      <c r="V978" s="10">
        <v>0</v>
      </c>
      <c r="W978" s="10">
        <v>10.7</v>
      </c>
      <c r="Y978" s="10">
        <v>0</v>
      </c>
      <c r="Z978" s="10">
        <v>0</v>
      </c>
      <c r="AA978" s="10">
        <v>0</v>
      </c>
      <c r="AB978" s="10">
        <v>10.6</v>
      </c>
      <c r="AD978" s="10">
        <v>0</v>
      </c>
      <c r="AE978" s="10">
        <v>0</v>
      </c>
      <c r="AF978" s="10">
        <v>0</v>
      </c>
      <c r="AG978" s="10">
        <v>10.6</v>
      </c>
      <c r="AI978" s="10">
        <v>1054</v>
      </c>
      <c r="AJ978" s="10" t="s">
        <v>289</v>
      </c>
      <c r="AK978" s="10">
        <v>0</v>
      </c>
      <c r="AL978" s="10">
        <v>0</v>
      </c>
      <c r="AM978" s="10">
        <v>0</v>
      </c>
      <c r="AN978" s="10">
        <v>10.7</v>
      </c>
      <c r="AO978" s="10">
        <v>0</v>
      </c>
      <c r="AP978" s="10">
        <v>0</v>
      </c>
      <c r="AQ978" s="10">
        <v>0</v>
      </c>
      <c r="AR978" s="10">
        <v>0</v>
      </c>
      <c r="AS978" s="10">
        <v>10.6</v>
      </c>
      <c r="AT978" s="10">
        <v>0</v>
      </c>
      <c r="AU978" s="10">
        <v>0</v>
      </c>
      <c r="AV978" s="10">
        <v>0</v>
      </c>
      <c r="AW978" s="10">
        <v>0</v>
      </c>
      <c r="AX978" s="10">
        <v>10.6</v>
      </c>
      <c r="AY978" s="10">
        <v>0</v>
      </c>
      <c r="AZ978" s="10">
        <v>1054</v>
      </c>
      <c r="BA978" s="10" t="s">
        <v>289</v>
      </c>
      <c r="BB978" s="10">
        <v>0</v>
      </c>
      <c r="BC978" s="10">
        <v>0</v>
      </c>
      <c r="BD978" s="10">
        <v>0</v>
      </c>
      <c r="BE978" s="10">
        <v>10.6</v>
      </c>
      <c r="BF978" s="10">
        <v>0</v>
      </c>
      <c r="BG978" s="10">
        <v>0</v>
      </c>
      <c r="BH978" s="10">
        <v>0</v>
      </c>
      <c r="BI978" s="10">
        <v>0</v>
      </c>
      <c r="BJ978" s="10">
        <v>10.6</v>
      </c>
      <c r="BK978" s="10">
        <v>0</v>
      </c>
      <c r="BL978" s="10">
        <v>0</v>
      </c>
      <c r="BM978" s="10">
        <v>0</v>
      </c>
      <c r="BN978" s="10">
        <v>0</v>
      </c>
      <c r="BO978" s="10">
        <v>10.5</v>
      </c>
      <c r="BP978" s="10">
        <v>0</v>
      </c>
      <c r="BQ978" s="10">
        <v>1054</v>
      </c>
      <c r="BR978" s="10" t="s">
        <v>289</v>
      </c>
      <c r="BS978" s="10">
        <v>0</v>
      </c>
      <c r="BT978" s="10">
        <v>0</v>
      </c>
      <c r="BU978" s="10">
        <v>0</v>
      </c>
      <c r="BV978" s="10">
        <v>10.5</v>
      </c>
      <c r="BW978" s="10">
        <v>0</v>
      </c>
      <c r="BX978" s="10">
        <v>0</v>
      </c>
      <c r="BY978" s="10">
        <v>0</v>
      </c>
      <c r="BZ978" s="10">
        <v>0</v>
      </c>
      <c r="CA978" s="10">
        <v>10.5</v>
      </c>
      <c r="CB978" s="10">
        <v>0</v>
      </c>
      <c r="CC978" s="10">
        <v>0</v>
      </c>
      <c r="CD978" s="10">
        <v>0</v>
      </c>
      <c r="CE978" s="10">
        <v>0</v>
      </c>
      <c r="CF978" s="10">
        <v>10.5</v>
      </c>
      <c r="CG978" s="10">
        <v>0</v>
      </c>
      <c r="CH978" s="10">
        <v>1054</v>
      </c>
      <c r="CI978" s="10" t="s">
        <v>289</v>
      </c>
      <c r="CJ978" s="10">
        <v>0</v>
      </c>
      <c r="CK978" s="10">
        <v>0</v>
      </c>
      <c r="CL978" s="10">
        <v>0</v>
      </c>
      <c r="CM978" s="10">
        <v>10.4</v>
      </c>
      <c r="CN978" s="10">
        <v>0</v>
      </c>
      <c r="CO978" s="10">
        <v>0</v>
      </c>
      <c r="CP978" s="10">
        <v>0</v>
      </c>
      <c r="CQ978" s="10">
        <v>0</v>
      </c>
      <c r="CR978" s="10">
        <v>10.4</v>
      </c>
      <c r="CS978" s="10">
        <v>0</v>
      </c>
      <c r="CT978" s="10">
        <v>0</v>
      </c>
      <c r="CU978" s="10">
        <v>0</v>
      </c>
      <c r="CV978" s="10">
        <v>0</v>
      </c>
      <c r="CW978" s="10">
        <v>10.4</v>
      </c>
      <c r="CX978" s="10">
        <v>0</v>
      </c>
      <c r="CY978" s="10">
        <v>1090</v>
      </c>
      <c r="CZ978" s="10" t="s">
        <v>307</v>
      </c>
      <c r="DA978" s="10">
        <v>1.7299999999999999E-2</v>
      </c>
      <c r="DB978" s="10">
        <v>5.7000000000000002E-3</v>
      </c>
      <c r="DC978" s="10">
        <v>1</v>
      </c>
      <c r="DD978" s="10">
        <v>10.5</v>
      </c>
      <c r="DE978" s="10">
        <v>0.95</v>
      </c>
      <c r="DF978" s="10">
        <v>1.7299999999999999E-2</v>
      </c>
      <c r="DG978" s="10">
        <v>5.7000000000000002E-3</v>
      </c>
      <c r="DH978" s="10">
        <v>1</v>
      </c>
      <c r="DI978" s="10">
        <v>10.5</v>
      </c>
      <c r="DJ978" s="10">
        <v>0.95</v>
      </c>
      <c r="DK978" s="10">
        <v>1.7299999999999999E-2</v>
      </c>
      <c r="DL978" s="10">
        <v>5.7000000000000002E-3</v>
      </c>
      <c r="DM978" s="10">
        <v>1</v>
      </c>
      <c r="DN978" s="10">
        <v>10.5</v>
      </c>
      <c r="DO978" s="10">
        <v>0.95</v>
      </c>
    </row>
    <row r="979" spans="1:119" x14ac:dyDescent="0.25">
      <c r="A979" s="10">
        <v>1055</v>
      </c>
      <c r="B979" s="10" t="s">
        <v>306</v>
      </c>
      <c r="C979" s="10">
        <v>7.0000000000000007E-2</v>
      </c>
      <c r="D979" s="10">
        <v>0.01</v>
      </c>
      <c r="E979" s="10">
        <v>3.88</v>
      </c>
      <c r="F979" s="10">
        <v>10.6</v>
      </c>
      <c r="G979" s="10">
        <v>0.99</v>
      </c>
      <c r="H979" s="10">
        <v>0.09</v>
      </c>
      <c r="I979" s="10">
        <v>0.01</v>
      </c>
      <c r="J979" s="10">
        <v>4.8899999999999997</v>
      </c>
      <c r="K979" s="10">
        <v>10.5</v>
      </c>
      <c r="L979" s="10">
        <v>0.99</v>
      </c>
      <c r="M979" s="10">
        <v>0.1</v>
      </c>
      <c r="N979" s="10">
        <v>0.01</v>
      </c>
      <c r="O979" s="10">
        <v>5.72</v>
      </c>
      <c r="P979" s="10">
        <v>10.5</v>
      </c>
      <c r="Q979" s="10">
        <v>1</v>
      </c>
      <c r="R979" s="10">
        <v>1055</v>
      </c>
      <c r="S979" s="10" t="s">
        <v>306</v>
      </c>
      <c r="T979" s="10">
        <v>2.1399999999999999E-2</v>
      </c>
      <c r="U979" s="10">
        <v>1.12E-2</v>
      </c>
      <c r="V979" s="10">
        <v>1.3047</v>
      </c>
      <c r="W979" s="10">
        <v>10.7</v>
      </c>
      <c r="Y979" s="10">
        <v>0.03</v>
      </c>
      <c r="Z979" s="10">
        <v>9.7000000000000003E-3</v>
      </c>
      <c r="AA979" s="10">
        <v>1.7198</v>
      </c>
      <c r="AB979" s="10">
        <v>10.6</v>
      </c>
      <c r="AD979" s="10">
        <v>3.2300000000000002E-2</v>
      </c>
      <c r="AE979" s="10">
        <v>9.7999999999999997E-3</v>
      </c>
      <c r="AF979" s="10">
        <v>1.8374999999999999</v>
      </c>
      <c r="AG979" s="10">
        <v>10.6</v>
      </c>
      <c r="AI979" s="10">
        <v>1055</v>
      </c>
      <c r="AJ979" s="10" t="s">
        <v>306</v>
      </c>
      <c r="AK979" s="10">
        <v>5.4399999999999997E-2</v>
      </c>
      <c r="AL979" s="10">
        <v>6.3E-3</v>
      </c>
      <c r="AM979" s="10">
        <v>2.9548000000000001</v>
      </c>
      <c r="AN979" s="10">
        <v>10.7</v>
      </c>
      <c r="AO979" s="10">
        <v>0.99</v>
      </c>
      <c r="AP979" s="10">
        <v>5.2900000000000003E-2</v>
      </c>
      <c r="AQ979" s="10">
        <v>5.3E-3</v>
      </c>
      <c r="AR979" s="10">
        <v>2.8929</v>
      </c>
      <c r="AS979" s="10">
        <v>10.6</v>
      </c>
      <c r="AT979" s="10">
        <v>0.995</v>
      </c>
      <c r="AU979" s="10">
        <v>7.3899999999999993E-2</v>
      </c>
      <c r="AV979" s="10">
        <v>7.4000000000000003E-3</v>
      </c>
      <c r="AW979" s="10">
        <v>4.0411000000000001</v>
      </c>
      <c r="AX979" s="10">
        <v>10.6</v>
      </c>
      <c r="AY979" s="10">
        <v>0.995</v>
      </c>
      <c r="AZ979" s="10">
        <v>1055</v>
      </c>
      <c r="BA979" s="10" t="s">
        <v>306</v>
      </c>
      <c r="BB979" s="10">
        <v>3.9399999999999998E-2</v>
      </c>
      <c r="BC979" s="10">
        <v>8.0000000000000002E-3</v>
      </c>
      <c r="BD979" s="10">
        <v>2.1871999999999998</v>
      </c>
      <c r="BE979" s="10">
        <v>10.6</v>
      </c>
      <c r="BF979" s="10">
        <v>0.98</v>
      </c>
      <c r="BG979" s="10">
        <v>3.6299999999999999E-2</v>
      </c>
      <c r="BH979" s="10">
        <v>7.4000000000000003E-3</v>
      </c>
      <c r="BI979" s="10">
        <v>2.0167000000000002</v>
      </c>
      <c r="BJ979" s="10">
        <v>10.6</v>
      </c>
      <c r="BK979" s="10">
        <v>0.98</v>
      </c>
      <c r="BL979" s="10">
        <v>3.7900000000000003E-2</v>
      </c>
      <c r="BM979" s="10">
        <v>7.7000000000000002E-3</v>
      </c>
      <c r="BN979" s="10">
        <v>2.1261000000000001</v>
      </c>
      <c r="BO979" s="10">
        <v>10.5</v>
      </c>
      <c r="BP979" s="10">
        <v>0.98</v>
      </c>
      <c r="BQ979" s="10">
        <v>1055</v>
      </c>
      <c r="BR979" s="10" t="s">
        <v>306</v>
      </c>
      <c r="BS979" s="10">
        <v>2.4500000000000001E-2</v>
      </c>
      <c r="BT979" s="10">
        <v>5.0000000000000001E-3</v>
      </c>
      <c r="BU979" s="10">
        <v>1.3733</v>
      </c>
      <c r="BV979" s="10">
        <v>10.5</v>
      </c>
      <c r="BW979" s="10">
        <v>0.98</v>
      </c>
      <c r="BX979" s="10">
        <v>3.56E-2</v>
      </c>
      <c r="BY979" s="10">
        <v>7.1999999999999998E-3</v>
      </c>
      <c r="BZ979" s="10">
        <v>2</v>
      </c>
      <c r="CA979" s="10">
        <v>10.5</v>
      </c>
      <c r="CB979" s="10">
        <v>0.98</v>
      </c>
      <c r="CC979" s="10">
        <v>4.36E-2</v>
      </c>
      <c r="CD979" s="10">
        <v>8.8999999999999999E-3</v>
      </c>
      <c r="CE979" s="10">
        <v>2.4470000000000001</v>
      </c>
      <c r="CF979" s="10">
        <v>10.5</v>
      </c>
      <c r="CG979" s="10">
        <v>0.98</v>
      </c>
      <c r="CH979" s="10">
        <v>1055</v>
      </c>
      <c r="CI979" s="10" t="s">
        <v>306</v>
      </c>
      <c r="CJ979" s="10">
        <v>1.77E-2</v>
      </c>
      <c r="CK979" s="10">
        <v>3.5999999999999999E-3</v>
      </c>
      <c r="CL979" s="10">
        <v>1</v>
      </c>
      <c r="CM979" s="10">
        <v>10.4</v>
      </c>
      <c r="CN979" s="10">
        <v>0.98</v>
      </c>
      <c r="CO979" s="10">
        <v>1.77E-2</v>
      </c>
      <c r="CP979" s="10">
        <v>3.5999999999999999E-3</v>
      </c>
      <c r="CQ979" s="10">
        <v>1</v>
      </c>
      <c r="CR979" s="10">
        <v>10.4</v>
      </c>
      <c r="CS979" s="10">
        <v>0.98</v>
      </c>
      <c r="CT979" s="10">
        <v>3.5299999999999998E-2</v>
      </c>
      <c r="CU979" s="10">
        <v>7.1999999999999998E-3</v>
      </c>
      <c r="CV979" s="10">
        <v>2</v>
      </c>
      <c r="CW979" s="10">
        <v>10.4</v>
      </c>
      <c r="CX979" s="10">
        <v>0.98</v>
      </c>
      <c r="CY979" s="10">
        <v>1091</v>
      </c>
      <c r="CZ979" s="10" t="s">
        <v>294</v>
      </c>
      <c r="DA979" s="10">
        <v>0</v>
      </c>
      <c r="DB979" s="10">
        <v>0</v>
      </c>
      <c r="DC979" s="10">
        <v>0</v>
      </c>
      <c r="DD979" s="10">
        <v>10.5</v>
      </c>
      <c r="DE979" s="10">
        <v>0</v>
      </c>
      <c r="DF979" s="10">
        <v>0</v>
      </c>
      <c r="DG979" s="10">
        <v>0</v>
      </c>
      <c r="DH979" s="10">
        <v>0</v>
      </c>
      <c r="DI979" s="10">
        <v>10.5</v>
      </c>
      <c r="DJ979" s="10">
        <v>0</v>
      </c>
      <c r="DK979" s="10">
        <v>0</v>
      </c>
      <c r="DL979" s="10">
        <v>0</v>
      </c>
      <c r="DM979" s="10">
        <v>0</v>
      </c>
      <c r="DN979" s="10">
        <v>10.5</v>
      </c>
      <c r="DO979" s="10">
        <v>0</v>
      </c>
    </row>
    <row r="980" spans="1:119" x14ac:dyDescent="0.25">
      <c r="A980" s="10">
        <v>1056</v>
      </c>
      <c r="B980" s="10" t="s">
        <v>307</v>
      </c>
      <c r="C980" s="10">
        <v>0</v>
      </c>
      <c r="D980" s="10">
        <v>0</v>
      </c>
      <c r="E980" s="10">
        <v>0</v>
      </c>
      <c r="F980" s="10">
        <v>10.6</v>
      </c>
      <c r="G980" s="10">
        <v>0</v>
      </c>
      <c r="H980" s="10">
        <v>0</v>
      </c>
      <c r="I980" s="10">
        <v>0</v>
      </c>
      <c r="J980" s="10">
        <v>0</v>
      </c>
      <c r="K980" s="10">
        <v>10.5</v>
      </c>
      <c r="L980" s="10">
        <v>0</v>
      </c>
      <c r="M980" s="10">
        <v>0</v>
      </c>
      <c r="N980" s="10">
        <v>0</v>
      </c>
      <c r="O980" s="10">
        <v>0</v>
      </c>
      <c r="P980" s="10">
        <v>10.5</v>
      </c>
      <c r="Q980" s="10">
        <v>0</v>
      </c>
      <c r="R980" s="10">
        <v>1056</v>
      </c>
      <c r="S980" s="10" t="s">
        <v>307</v>
      </c>
      <c r="T980" s="10">
        <v>0</v>
      </c>
      <c r="U980" s="10">
        <v>0</v>
      </c>
      <c r="V980" s="10">
        <v>0</v>
      </c>
      <c r="W980" s="10">
        <v>10.7</v>
      </c>
      <c r="Y980" s="10">
        <v>0</v>
      </c>
      <c r="Z980" s="10">
        <v>0</v>
      </c>
      <c r="AA980" s="10">
        <v>0</v>
      </c>
      <c r="AB980" s="10">
        <v>10.6</v>
      </c>
      <c r="AD980" s="10">
        <v>0</v>
      </c>
      <c r="AE980" s="10">
        <v>0</v>
      </c>
      <c r="AF980" s="10">
        <v>0</v>
      </c>
      <c r="AG980" s="10">
        <v>10.6</v>
      </c>
      <c r="AI980" s="10">
        <v>1056</v>
      </c>
      <c r="AJ980" s="10" t="s">
        <v>307</v>
      </c>
      <c r="AK980" s="10">
        <v>0</v>
      </c>
      <c r="AL980" s="10">
        <v>0</v>
      </c>
      <c r="AM980" s="10">
        <v>0</v>
      </c>
      <c r="AN980" s="10">
        <v>10.7</v>
      </c>
      <c r="AO980" s="10">
        <v>0</v>
      </c>
      <c r="AP980" s="10">
        <v>0</v>
      </c>
      <c r="AQ980" s="10">
        <v>0</v>
      </c>
      <c r="AR980" s="10">
        <v>0</v>
      </c>
      <c r="AS980" s="10">
        <v>10.6</v>
      </c>
      <c r="AT980" s="10">
        <v>0</v>
      </c>
      <c r="AU980" s="10">
        <v>0</v>
      </c>
      <c r="AV980" s="10">
        <v>0</v>
      </c>
      <c r="AW980" s="10">
        <v>0</v>
      </c>
      <c r="AX980" s="10">
        <v>10.6</v>
      </c>
      <c r="AY980" s="10">
        <v>0</v>
      </c>
      <c r="AZ980" s="10">
        <v>1056</v>
      </c>
      <c r="BA980" s="10" t="s">
        <v>307</v>
      </c>
      <c r="BB980" s="10">
        <v>0</v>
      </c>
      <c r="BC980" s="10">
        <v>0</v>
      </c>
      <c r="BD980" s="10">
        <v>0</v>
      </c>
      <c r="BE980" s="10">
        <v>10.6</v>
      </c>
      <c r="BF980" s="10">
        <v>0</v>
      </c>
      <c r="BG980" s="10">
        <v>0</v>
      </c>
      <c r="BH980" s="10">
        <v>0</v>
      </c>
      <c r="BI980" s="10">
        <v>0</v>
      </c>
      <c r="BJ980" s="10">
        <v>10.6</v>
      </c>
      <c r="BK980" s="10">
        <v>0</v>
      </c>
      <c r="BL980" s="10">
        <v>0</v>
      </c>
      <c r="BM980" s="10">
        <v>0</v>
      </c>
      <c r="BN980" s="10">
        <v>0</v>
      </c>
      <c r="BO980" s="10">
        <v>10.5</v>
      </c>
      <c r="BP980" s="10">
        <v>0</v>
      </c>
      <c r="BQ980" s="10">
        <v>1056</v>
      </c>
      <c r="BR980" s="10" t="s">
        <v>307</v>
      </c>
      <c r="BS980" s="10">
        <v>0</v>
      </c>
      <c r="BT980" s="10">
        <v>0</v>
      </c>
      <c r="BU980" s="10">
        <v>0</v>
      </c>
      <c r="BV980" s="10">
        <v>10.5</v>
      </c>
      <c r="BW980" s="10">
        <v>0</v>
      </c>
      <c r="BX980" s="10">
        <v>0</v>
      </c>
      <c r="BY980" s="10">
        <v>0</v>
      </c>
      <c r="BZ980" s="10">
        <v>0</v>
      </c>
      <c r="CA980" s="10">
        <v>10.5</v>
      </c>
      <c r="CB980" s="10">
        <v>0</v>
      </c>
      <c r="CC980" s="10">
        <v>0</v>
      </c>
      <c r="CD980" s="10">
        <v>0</v>
      </c>
      <c r="CE980" s="10">
        <v>0</v>
      </c>
      <c r="CF980" s="10">
        <v>10.5</v>
      </c>
      <c r="CG980" s="10">
        <v>0</v>
      </c>
      <c r="CH980" s="10">
        <v>1056</v>
      </c>
      <c r="CI980" s="10" t="s">
        <v>307</v>
      </c>
      <c r="CJ980" s="10">
        <v>0</v>
      </c>
      <c r="CK980" s="10">
        <v>0</v>
      </c>
      <c r="CL980" s="10">
        <v>0</v>
      </c>
      <c r="CM980" s="10">
        <v>10.4</v>
      </c>
      <c r="CN980" s="10">
        <v>0</v>
      </c>
      <c r="CO980" s="10">
        <v>0</v>
      </c>
      <c r="CP980" s="10">
        <v>0</v>
      </c>
      <c r="CQ980" s="10">
        <v>0</v>
      </c>
      <c r="CR980" s="10">
        <v>10.4</v>
      </c>
      <c r="CS980" s="10">
        <v>0</v>
      </c>
      <c r="CT980" s="10">
        <v>0</v>
      </c>
      <c r="CU980" s="10">
        <v>0</v>
      </c>
      <c r="CV980" s="10">
        <v>0</v>
      </c>
      <c r="CW980" s="10">
        <v>10.4</v>
      </c>
      <c r="CX980" s="10">
        <v>0</v>
      </c>
      <c r="CY980" s="10">
        <v>1092</v>
      </c>
      <c r="CZ980" s="10" t="s">
        <v>296</v>
      </c>
      <c r="DA980" s="10">
        <v>0</v>
      </c>
      <c r="DB980" s="10">
        <v>0</v>
      </c>
      <c r="DC980" s="10">
        <v>0</v>
      </c>
      <c r="DD980" s="10">
        <v>10.5</v>
      </c>
      <c r="DE980" s="10">
        <v>0</v>
      </c>
      <c r="DF980" s="10">
        <v>0</v>
      </c>
      <c r="DG980" s="10">
        <v>0</v>
      </c>
      <c r="DH980" s="10">
        <v>0</v>
      </c>
      <c r="DI980" s="10">
        <v>10.5</v>
      </c>
      <c r="DJ980" s="10">
        <v>0</v>
      </c>
      <c r="DK980" s="10">
        <v>0</v>
      </c>
      <c r="DL980" s="10">
        <v>0</v>
      </c>
      <c r="DM980" s="10">
        <v>0</v>
      </c>
      <c r="DN980" s="10">
        <v>10.5</v>
      </c>
      <c r="DO980" s="10">
        <v>0</v>
      </c>
    </row>
    <row r="981" spans="1:119" x14ac:dyDescent="0.25">
      <c r="A981" s="10">
        <v>1057</v>
      </c>
      <c r="B981" s="10" t="s">
        <v>292</v>
      </c>
      <c r="C981" s="10">
        <v>0.02</v>
      </c>
      <c r="D981" s="10">
        <v>0</v>
      </c>
      <c r="E981" s="10">
        <v>0.97</v>
      </c>
      <c r="F981" s="10">
        <v>10.6</v>
      </c>
      <c r="G981" s="10">
        <v>0.98</v>
      </c>
      <c r="H981" s="10">
        <v>0.03</v>
      </c>
      <c r="I981" s="10">
        <v>0.01</v>
      </c>
      <c r="J981" s="10">
        <v>1.96</v>
      </c>
      <c r="K981" s="10">
        <v>10.5</v>
      </c>
      <c r="L981" s="10">
        <v>0.98</v>
      </c>
      <c r="M981" s="10">
        <v>0.04</v>
      </c>
      <c r="N981" s="10">
        <v>0.01</v>
      </c>
      <c r="O981" s="10">
        <v>2.27</v>
      </c>
      <c r="P981" s="10">
        <v>10.5</v>
      </c>
      <c r="Q981" s="10">
        <v>0.99</v>
      </c>
      <c r="R981" s="10">
        <v>1057</v>
      </c>
      <c r="S981" s="10" t="s">
        <v>292</v>
      </c>
      <c r="T981" s="10">
        <v>2.12E-2</v>
      </c>
      <c r="U981" s="10">
        <v>1.5800000000000002E-2</v>
      </c>
      <c r="V981" s="10">
        <v>1.4278</v>
      </c>
      <c r="W981" s="10">
        <v>10.7</v>
      </c>
      <c r="Y981" s="10">
        <v>2.9700000000000001E-2</v>
      </c>
      <c r="Z981" s="10">
        <v>1.37E-2</v>
      </c>
      <c r="AA981" s="10">
        <v>1.7831999999999999</v>
      </c>
      <c r="AB981" s="10">
        <v>10.6</v>
      </c>
      <c r="AD981" s="10">
        <v>3.2000000000000001E-2</v>
      </c>
      <c r="AE981" s="10">
        <v>1.38E-2</v>
      </c>
      <c r="AF981" s="10">
        <v>1.8957999999999999</v>
      </c>
      <c r="AG981" s="10">
        <v>10.6</v>
      </c>
      <c r="AI981" s="10">
        <v>1057</v>
      </c>
      <c r="AJ981" s="10" t="s">
        <v>292</v>
      </c>
      <c r="AK981" s="10">
        <v>2.69E-2</v>
      </c>
      <c r="AL981" s="10">
        <v>4.4999999999999997E-3</v>
      </c>
      <c r="AM981" s="10">
        <v>1.4715</v>
      </c>
      <c r="AN981" s="10">
        <v>10.7</v>
      </c>
      <c r="AO981" s="10">
        <v>0.99</v>
      </c>
      <c r="AP981" s="10">
        <v>5.2400000000000002E-2</v>
      </c>
      <c r="AQ981" s="10">
        <v>6.1999999999999998E-3</v>
      </c>
      <c r="AR981" s="10">
        <v>2.8736999999999999</v>
      </c>
      <c r="AS981" s="10">
        <v>10.6</v>
      </c>
      <c r="AT981" s="10">
        <v>0.99</v>
      </c>
      <c r="AU981" s="10">
        <v>4.8800000000000003E-2</v>
      </c>
      <c r="AV981" s="10">
        <v>5.4999999999999997E-3</v>
      </c>
      <c r="AW981" s="10">
        <v>2.6751</v>
      </c>
      <c r="AX981" s="10">
        <v>10.6</v>
      </c>
      <c r="AY981" s="10">
        <v>0.99</v>
      </c>
      <c r="AZ981" s="10">
        <v>1057</v>
      </c>
      <c r="BA981" s="10" t="s">
        <v>292</v>
      </c>
      <c r="BB981" s="10">
        <v>3.9399999999999998E-2</v>
      </c>
      <c r="BC981" s="10">
        <v>8.0000000000000002E-3</v>
      </c>
      <c r="BD981" s="10">
        <v>2.1871999999999998</v>
      </c>
      <c r="BE981" s="10">
        <v>10.6</v>
      </c>
      <c r="BF981" s="10">
        <v>0.98</v>
      </c>
      <c r="BG981" s="10">
        <v>3.6299999999999999E-2</v>
      </c>
      <c r="BH981" s="10">
        <v>7.4000000000000003E-3</v>
      </c>
      <c r="BI981" s="10">
        <v>2.0167000000000002</v>
      </c>
      <c r="BJ981" s="10">
        <v>10.6</v>
      </c>
      <c r="BK981" s="10">
        <v>0.98</v>
      </c>
      <c r="BL981" s="10">
        <v>3.7900000000000003E-2</v>
      </c>
      <c r="BM981" s="10">
        <v>7.7000000000000002E-3</v>
      </c>
      <c r="BN981" s="10">
        <v>2.1261000000000001</v>
      </c>
      <c r="BO981" s="10">
        <v>10.5</v>
      </c>
      <c r="BP981" s="10">
        <v>0.98</v>
      </c>
      <c r="BQ981" s="10">
        <v>1057</v>
      </c>
      <c r="BR981" s="10" t="s">
        <v>292</v>
      </c>
      <c r="BS981" s="10">
        <v>0</v>
      </c>
      <c r="BT981" s="10">
        <v>0</v>
      </c>
      <c r="BU981" s="10">
        <v>0</v>
      </c>
      <c r="BV981" s="10">
        <v>10.5</v>
      </c>
      <c r="BW981" s="10">
        <v>0</v>
      </c>
      <c r="BX981" s="10">
        <v>0</v>
      </c>
      <c r="BY981" s="10">
        <v>0</v>
      </c>
      <c r="BZ981" s="10">
        <v>0</v>
      </c>
      <c r="CA981" s="10">
        <v>10.5</v>
      </c>
      <c r="CB981" s="10">
        <v>0</v>
      </c>
      <c r="CC981" s="10">
        <v>0</v>
      </c>
      <c r="CD981" s="10">
        <v>0</v>
      </c>
      <c r="CE981" s="10">
        <v>0</v>
      </c>
      <c r="CF981" s="10">
        <v>10.5</v>
      </c>
      <c r="CG981" s="10">
        <v>0</v>
      </c>
      <c r="CH981" s="10">
        <v>1057</v>
      </c>
      <c r="CI981" s="10" t="s">
        <v>292</v>
      </c>
      <c r="CJ981" s="10">
        <v>1.77E-2</v>
      </c>
      <c r="CK981" s="10">
        <v>3.5999999999999999E-3</v>
      </c>
      <c r="CL981" s="10">
        <v>1</v>
      </c>
      <c r="CM981" s="10">
        <v>10.4</v>
      </c>
      <c r="CN981" s="10">
        <v>0.98</v>
      </c>
      <c r="CO981" s="10">
        <v>1.77E-2</v>
      </c>
      <c r="CP981" s="10">
        <v>3.5999999999999999E-3</v>
      </c>
      <c r="CQ981" s="10">
        <v>1</v>
      </c>
      <c r="CR981" s="10">
        <v>10.4</v>
      </c>
      <c r="CS981" s="10">
        <v>0.98</v>
      </c>
      <c r="CT981" s="10">
        <v>1.77E-2</v>
      </c>
      <c r="CU981" s="10">
        <v>3.5999999999999999E-3</v>
      </c>
      <c r="CV981" s="10">
        <v>1</v>
      </c>
      <c r="CW981" s="10">
        <v>10.4</v>
      </c>
      <c r="CX981" s="10">
        <v>0.98</v>
      </c>
      <c r="CY981" s="10">
        <v>1093</v>
      </c>
      <c r="CZ981" s="10" t="s">
        <v>187</v>
      </c>
      <c r="DA981" s="10">
        <v>-2.0459999999999998</v>
      </c>
      <c r="DB981" s="10">
        <v>-0.77600000000000002</v>
      </c>
      <c r="DC981" s="10">
        <v>-34.410117329770394</v>
      </c>
      <c r="DD981" s="10">
        <v>36.715000000000003</v>
      </c>
      <c r="DE981" s="10">
        <v>0.93500797689853099</v>
      </c>
      <c r="DF981" s="10">
        <v>-2.2839999999999998</v>
      </c>
      <c r="DG981" s="10">
        <v>-0.84699999999999998</v>
      </c>
      <c r="DH981" s="10">
        <v>-38.793556080015613</v>
      </c>
      <c r="DI981" s="10">
        <v>36.253999999999998</v>
      </c>
      <c r="DJ981" s="10">
        <v>0.93760507630777501</v>
      </c>
      <c r="DK981" s="10">
        <v>-2.524</v>
      </c>
      <c r="DL981" s="10">
        <v>-0.82799999999999996</v>
      </c>
      <c r="DM981" s="10">
        <v>-42.413798748128904</v>
      </c>
      <c r="DN981" s="10">
        <v>36.158999999999999</v>
      </c>
      <c r="DO981" s="10">
        <v>0.95017837161901608</v>
      </c>
    </row>
    <row r="982" spans="1:119" x14ac:dyDescent="0.25">
      <c r="A982" s="10">
        <v>1058</v>
      </c>
      <c r="B982" s="10" t="s">
        <v>181</v>
      </c>
      <c r="C982" s="10">
        <v>2.61</v>
      </c>
      <c r="D982" s="10">
        <v>0.56999999999999995</v>
      </c>
      <c r="E982" s="10">
        <v>13.03</v>
      </c>
      <c r="F982" s="10">
        <v>118.33</v>
      </c>
      <c r="G982" s="10">
        <v>0.97699999999999998</v>
      </c>
      <c r="H982" s="10">
        <v>2.98</v>
      </c>
      <c r="I982" s="10">
        <v>0.69</v>
      </c>
      <c r="J982" s="10">
        <v>15.1</v>
      </c>
      <c r="K982" s="10">
        <v>117.04</v>
      </c>
      <c r="L982" s="10">
        <v>0.97399999999999998</v>
      </c>
      <c r="M982" s="10">
        <v>3.29</v>
      </c>
      <c r="N982" s="10">
        <v>0.87</v>
      </c>
      <c r="O982" s="10">
        <v>16.920000000000002</v>
      </c>
      <c r="P982" s="10">
        <v>116.23</v>
      </c>
      <c r="Q982" s="10">
        <v>0.96699999999999997</v>
      </c>
      <c r="R982" s="10">
        <v>1058</v>
      </c>
      <c r="S982" s="10" t="s">
        <v>181</v>
      </c>
      <c r="T982" s="10">
        <v>0.9</v>
      </c>
      <c r="U982" s="10">
        <v>0.16</v>
      </c>
      <c r="V982" s="10">
        <v>4.4197518874499133</v>
      </c>
      <c r="W982" s="10">
        <v>119.41</v>
      </c>
      <c r="Y982" s="10">
        <v>1.5</v>
      </c>
      <c r="Z982" s="10">
        <v>0.62</v>
      </c>
      <c r="AA982" s="10">
        <v>7.8806465991934038</v>
      </c>
      <c r="AB982" s="10">
        <v>118.91</v>
      </c>
      <c r="AD982" s="10">
        <v>1.6</v>
      </c>
      <c r="AE982" s="10">
        <v>0.21</v>
      </c>
      <c r="AF982" s="10">
        <v>7.9265191837051816</v>
      </c>
      <c r="AG982" s="10">
        <v>117.54</v>
      </c>
      <c r="AI982" s="10">
        <v>1058</v>
      </c>
      <c r="AJ982" s="10" t="s">
        <v>181</v>
      </c>
      <c r="AK982" s="10">
        <v>-2.884711943962861</v>
      </c>
      <c r="AL982" s="10">
        <v>-0.95842244092756501</v>
      </c>
      <c r="AM982" s="10">
        <v>-14.76442843786648</v>
      </c>
      <c r="AN982" s="10">
        <v>118.86717152284091</v>
      </c>
      <c r="AO982" s="10">
        <v>0.94899354306794792</v>
      </c>
      <c r="AP982" s="10">
        <v>-3.5879002798810498</v>
      </c>
      <c r="AQ982" s="10">
        <v>-1.1530085510224422</v>
      </c>
      <c r="AR982" s="10">
        <v>-18.548685059433573</v>
      </c>
      <c r="AS982" s="10">
        <v>117.30269470081873</v>
      </c>
      <c r="AT982" s="10">
        <v>0.95204750750362388</v>
      </c>
      <c r="AU982" s="10">
        <v>-3.4900101942109192</v>
      </c>
      <c r="AV982" s="10">
        <v>-1.0370838792642549</v>
      </c>
      <c r="AW982" s="10">
        <v>-17.923132683372096</v>
      </c>
      <c r="AX982" s="10">
        <v>117.28082642103502</v>
      </c>
      <c r="AY982" s="10">
        <v>0.95857286455167989</v>
      </c>
      <c r="AZ982" s="10">
        <v>1058</v>
      </c>
      <c r="BA982" s="10" t="s">
        <v>181</v>
      </c>
      <c r="BB982" s="10">
        <v>-0.7551968266761655</v>
      </c>
      <c r="BC982" s="10">
        <v>-0.51265055054418174</v>
      </c>
      <c r="BD982" s="10">
        <v>-4.4141176869730616</v>
      </c>
      <c r="BE982" s="10">
        <v>119.38577690802146</v>
      </c>
      <c r="BF982" s="10">
        <v>0.82737621367135716</v>
      </c>
      <c r="BG982" s="10">
        <v>-1.3053612993613366</v>
      </c>
      <c r="BH982" s="10">
        <v>-0.75175098667610452</v>
      </c>
      <c r="BI982" s="10">
        <v>-7.4003899543586833</v>
      </c>
      <c r="BJ982" s="10">
        <v>117.51988625038268</v>
      </c>
      <c r="BK982" s="10">
        <v>0.86657097391363103</v>
      </c>
      <c r="BL982" s="10">
        <v>-1.3931673553162351</v>
      </c>
      <c r="BM982" s="10">
        <v>-0.80598458932150385</v>
      </c>
      <c r="BN982" s="10">
        <v>-7.8919290398451816</v>
      </c>
      <c r="BO982" s="10">
        <v>117.74709885809152</v>
      </c>
      <c r="BP982" s="10">
        <v>0.86558410960843746</v>
      </c>
      <c r="BQ982" s="10">
        <v>1058</v>
      </c>
      <c r="BR982" s="10" t="s">
        <v>181</v>
      </c>
      <c r="BS982" s="10">
        <v>-2.351</v>
      </c>
      <c r="BT982" s="10">
        <v>-1.095</v>
      </c>
      <c r="BU982" s="10">
        <v>-12.667237256683253</v>
      </c>
      <c r="BV982" s="10">
        <v>118.20699999999999</v>
      </c>
      <c r="BW982" s="10">
        <v>0.90649810677002696</v>
      </c>
      <c r="BX982" s="10">
        <v>-2.4729999999999999</v>
      </c>
      <c r="BY982" s="10">
        <v>-1.04</v>
      </c>
      <c r="BZ982" s="10">
        <v>-13.381361353078885</v>
      </c>
      <c r="CA982" s="10">
        <v>115.751</v>
      </c>
      <c r="CB982" s="10">
        <v>0.92180368236672816</v>
      </c>
      <c r="CC982" s="10">
        <v>-3.0640000000000001</v>
      </c>
      <c r="CD982" s="10">
        <v>-1.2889999999999999</v>
      </c>
      <c r="CE982" s="10">
        <v>-16.444889695020791</v>
      </c>
      <c r="CF982" s="10">
        <v>116.703</v>
      </c>
      <c r="CG982" s="10">
        <v>0.92175424962888475</v>
      </c>
      <c r="CH982" s="10">
        <v>1058</v>
      </c>
      <c r="CI982" s="10" t="s">
        <v>181</v>
      </c>
      <c r="CJ982" s="10">
        <v>-0.69499999999999995</v>
      </c>
      <c r="CK982" s="10">
        <v>-0.39200000000000002</v>
      </c>
      <c r="CL982" s="10">
        <v>-3.814998110915766</v>
      </c>
      <c r="CM982" s="10">
        <v>120.756</v>
      </c>
      <c r="CN982" s="10">
        <v>0.87100596903369043</v>
      </c>
      <c r="CO982" s="10">
        <v>-1.048</v>
      </c>
      <c r="CP982" s="10">
        <v>-0.50800000000000001</v>
      </c>
      <c r="CQ982" s="10">
        <v>-5.6722568726824756</v>
      </c>
      <c r="CR982" s="10">
        <v>118.542</v>
      </c>
      <c r="CS982" s="10">
        <v>0.89985496048057745</v>
      </c>
      <c r="CT982" s="10">
        <v>-1.1359999999999999</v>
      </c>
      <c r="CU982" s="10">
        <v>-0.54100000000000004</v>
      </c>
      <c r="CV982" s="10">
        <v>-6.0609500575271609</v>
      </c>
      <c r="CW982" s="10">
        <v>119.857</v>
      </c>
      <c r="CX982" s="10">
        <v>0.90284582774878452</v>
      </c>
      <c r="CY982" s="10">
        <v>1094</v>
      </c>
      <c r="CZ982" s="10" t="s">
        <v>188</v>
      </c>
      <c r="DA982" s="10">
        <v>0.88300000000000001</v>
      </c>
      <c r="DB982" s="10">
        <v>0.377</v>
      </c>
      <c r="DC982" s="10">
        <v>15.097965623253003</v>
      </c>
      <c r="DD982" s="10">
        <v>36.715000000000003</v>
      </c>
      <c r="DE982" s="10">
        <v>0.91968289983871443</v>
      </c>
      <c r="DF982" s="10">
        <v>0.876</v>
      </c>
      <c r="DG982" s="10">
        <v>0.374</v>
      </c>
      <c r="DH982" s="10">
        <v>15.168666722287981</v>
      </c>
      <c r="DI982" s="10">
        <v>36.253999999999998</v>
      </c>
      <c r="DJ982" s="10">
        <v>0.91968719348869188</v>
      </c>
      <c r="DK982" s="10">
        <v>1.028</v>
      </c>
      <c r="DL982" s="10">
        <v>0.32700000000000001</v>
      </c>
      <c r="DM982" s="10">
        <v>17.224471461409863</v>
      </c>
      <c r="DN982" s="10">
        <v>36.158999999999999</v>
      </c>
      <c r="DO982" s="10">
        <v>0.95295012575860383</v>
      </c>
    </row>
    <row r="983" spans="1:119" x14ac:dyDescent="0.25">
      <c r="A983" s="10">
        <v>1059</v>
      </c>
      <c r="B983" s="10" t="s">
        <v>39</v>
      </c>
      <c r="C983" s="10">
        <v>1.19</v>
      </c>
      <c r="D983" s="10">
        <v>0.43</v>
      </c>
      <c r="E983" s="10">
        <v>6.21</v>
      </c>
      <c r="F983" s="10">
        <v>118.13</v>
      </c>
      <c r="G983" s="10">
        <v>0.94</v>
      </c>
      <c r="H983" s="10">
        <v>1.27</v>
      </c>
      <c r="I983" s="10">
        <v>0.41</v>
      </c>
      <c r="J983" s="10">
        <v>6.57</v>
      </c>
      <c r="K983" s="10">
        <v>116.81</v>
      </c>
      <c r="L983" s="10">
        <v>0.95099999999999996</v>
      </c>
      <c r="M983" s="10">
        <v>1.37</v>
      </c>
      <c r="N983" s="10">
        <v>0.44</v>
      </c>
      <c r="O983" s="10">
        <v>7.17</v>
      </c>
      <c r="P983" s="10">
        <v>115.97</v>
      </c>
      <c r="Q983" s="10">
        <v>0.95199999999999996</v>
      </c>
      <c r="R983" s="10">
        <v>1059</v>
      </c>
      <c r="S983" s="10" t="s">
        <v>39</v>
      </c>
      <c r="T983" s="10">
        <v>-0.9</v>
      </c>
      <c r="U983" s="10">
        <v>-0.16</v>
      </c>
      <c r="V983" s="10">
        <v>-4.4197518874499133</v>
      </c>
      <c r="W983" s="10">
        <v>119.41</v>
      </c>
      <c r="Y983" s="10">
        <v>-1.5</v>
      </c>
      <c r="Z983" s="10">
        <v>-0.62</v>
      </c>
      <c r="AA983" s="10">
        <v>-7.8806465991934038</v>
      </c>
      <c r="AB983" s="10">
        <v>118.91</v>
      </c>
      <c r="AD983" s="10">
        <v>-1.6</v>
      </c>
      <c r="AE983" s="10">
        <v>-0.21</v>
      </c>
      <c r="AF983" s="10">
        <v>-7.9265191837051816</v>
      </c>
      <c r="AG983" s="10">
        <v>117.54</v>
      </c>
      <c r="AI983" s="10">
        <v>1059</v>
      </c>
      <c r="AJ983" s="10" t="s">
        <v>39</v>
      </c>
      <c r="AK983" s="10">
        <v>1.1398586915369346</v>
      </c>
      <c r="AL983" s="10">
        <v>0.29908890005027061</v>
      </c>
      <c r="AM983" s="10">
        <v>5.7238292081209288</v>
      </c>
      <c r="AN983" s="10">
        <v>118.86717152284091</v>
      </c>
      <c r="AO983" s="10">
        <v>0.9672568022933612</v>
      </c>
      <c r="AP983" s="10">
        <v>1.4090108999087518</v>
      </c>
      <c r="AQ983" s="10">
        <v>0.35577705989821728</v>
      </c>
      <c r="AR983" s="10">
        <v>7.1526492891087967</v>
      </c>
      <c r="AS983" s="10">
        <v>117.30269470081873</v>
      </c>
      <c r="AT983" s="10">
        <v>0.9695691875479252</v>
      </c>
      <c r="AU983" s="10">
        <v>1.2185861082856793</v>
      </c>
      <c r="AV983" s="10">
        <v>0.28143130050562604</v>
      </c>
      <c r="AW983" s="10">
        <v>6.1567616826245501</v>
      </c>
      <c r="AX983" s="10">
        <v>117.28082642103502</v>
      </c>
      <c r="AY983" s="10">
        <v>0.97435279398515529</v>
      </c>
      <c r="AZ983" s="10">
        <v>1059</v>
      </c>
      <c r="BA983" s="10" t="s">
        <v>39</v>
      </c>
      <c r="BB983" s="10">
        <v>0.75519682667520183</v>
      </c>
      <c r="BC983" s="10">
        <v>0.51265055106653867</v>
      </c>
      <c r="BD983" s="10">
        <v>4.4141176883879965</v>
      </c>
      <c r="BE983" s="10">
        <v>119.38577690802146</v>
      </c>
      <c r="BF983" s="10">
        <v>0.82737621340508782</v>
      </c>
      <c r="BG983" s="10">
        <v>1.3053612993618879</v>
      </c>
      <c r="BH983" s="10">
        <v>0.75175098671051377</v>
      </c>
      <c r="BI983" s="10">
        <v>7.4003899544453917</v>
      </c>
      <c r="BJ983" s="10">
        <v>117.51988625038268</v>
      </c>
      <c r="BK983" s="10">
        <v>0.86657097390384352</v>
      </c>
      <c r="BL983" s="10">
        <v>1.3931673553048918</v>
      </c>
      <c r="BM983" s="10">
        <v>0.80598458972004805</v>
      </c>
      <c r="BN983" s="10">
        <v>7.8919290407756213</v>
      </c>
      <c r="BO983" s="10">
        <v>117.74709885809152</v>
      </c>
      <c r="BP983" s="10">
        <v>0.86558410949933928</v>
      </c>
      <c r="BQ983" s="10">
        <v>1059</v>
      </c>
      <c r="BR983" s="10" t="s">
        <v>39</v>
      </c>
      <c r="BS983" s="10">
        <v>2.351</v>
      </c>
      <c r="BT983" s="10">
        <v>1.095</v>
      </c>
      <c r="BU983" s="10">
        <v>12.667237256683253</v>
      </c>
      <c r="BV983" s="10">
        <v>118.20699999999999</v>
      </c>
      <c r="BW983" s="10">
        <v>0.90649810677002696</v>
      </c>
      <c r="BX983" s="10">
        <v>2.4729999999999999</v>
      </c>
      <c r="BY983" s="10">
        <v>1.04</v>
      </c>
      <c r="BZ983" s="10">
        <v>13.381361353078885</v>
      </c>
      <c r="CA983" s="10">
        <v>115.751</v>
      </c>
      <c r="CB983" s="10">
        <v>0.92180368236672816</v>
      </c>
      <c r="CC983" s="10">
        <v>3.0640000000000001</v>
      </c>
      <c r="CD983" s="10">
        <v>1.2889999999999999</v>
      </c>
      <c r="CE983" s="10">
        <v>16.444889695020791</v>
      </c>
      <c r="CF983" s="10">
        <v>116.703</v>
      </c>
      <c r="CG983" s="10">
        <v>0.92175424962888475</v>
      </c>
      <c r="CH983" s="10">
        <v>1059</v>
      </c>
      <c r="CI983" s="10" t="s">
        <v>39</v>
      </c>
      <c r="CJ983" s="10">
        <v>0.69499999999999995</v>
      </c>
      <c r="CK983" s="10">
        <v>0.39200000000000002</v>
      </c>
      <c r="CL983" s="10">
        <v>3.814998110915766</v>
      </c>
      <c r="CM983" s="10">
        <v>120.756</v>
      </c>
      <c r="CN983" s="10">
        <v>0.87100596903369043</v>
      </c>
      <c r="CO983" s="10">
        <v>1.048</v>
      </c>
      <c r="CP983" s="10">
        <v>0.50800000000000001</v>
      </c>
      <c r="CQ983" s="10">
        <v>5.6722568726824756</v>
      </c>
      <c r="CR983" s="10">
        <v>118.542</v>
      </c>
      <c r="CS983" s="10">
        <v>0.89985496048057745</v>
      </c>
      <c r="CT983" s="10">
        <v>1.1359999999999999</v>
      </c>
      <c r="CU983" s="10">
        <v>0.54100000000000004</v>
      </c>
      <c r="CV983" s="10">
        <v>6.0609500575271609</v>
      </c>
      <c r="CW983" s="10">
        <v>119.857</v>
      </c>
      <c r="CX983" s="10">
        <v>0.90284582774878452</v>
      </c>
      <c r="CY983" s="10">
        <v>1095</v>
      </c>
      <c r="CZ983" s="10" t="s">
        <v>8</v>
      </c>
      <c r="DA983" s="10">
        <v>1.163</v>
      </c>
      <c r="DB983" s="10">
        <v>0.39900000000000002</v>
      </c>
      <c r="DC983" s="10">
        <v>19.334756256355856</v>
      </c>
      <c r="DD983" s="10">
        <v>36.715000000000003</v>
      </c>
      <c r="DE983" s="10">
        <v>0.94588176550088465</v>
      </c>
      <c r="DF983" s="10">
        <v>1.4079999999999999</v>
      </c>
      <c r="DG983" s="10">
        <v>0.47299999999999998</v>
      </c>
      <c r="DH983" s="10">
        <v>23.654032728034483</v>
      </c>
      <c r="DI983" s="10">
        <v>36.253999999999998</v>
      </c>
      <c r="DJ983" s="10">
        <v>0.94794011827385483</v>
      </c>
      <c r="DK983" s="10">
        <v>1.496</v>
      </c>
      <c r="DL983" s="10">
        <v>0.501</v>
      </c>
      <c r="DM983" s="10">
        <v>25.190506090230638</v>
      </c>
      <c r="DN983" s="10">
        <v>36.158999999999999</v>
      </c>
      <c r="DO983" s="10">
        <v>0.94823866967331238</v>
      </c>
    </row>
    <row r="984" spans="1:119" x14ac:dyDescent="0.25">
      <c r="A984" s="10">
        <v>1060</v>
      </c>
      <c r="B984" s="10" t="s">
        <v>40</v>
      </c>
      <c r="C984" s="10">
        <v>1.41</v>
      </c>
      <c r="D984" s="10">
        <v>0.9</v>
      </c>
      <c r="E984" s="10">
        <v>8.19</v>
      </c>
      <c r="F984" s="10">
        <v>118.13</v>
      </c>
      <c r="G984" s="10">
        <v>0.84199999999999997</v>
      </c>
      <c r="H984" s="10">
        <v>1.71</v>
      </c>
      <c r="I984" s="10">
        <v>1.03</v>
      </c>
      <c r="J984" s="10">
        <v>9.8699999999999992</v>
      </c>
      <c r="K984" s="10">
        <v>116.81</v>
      </c>
      <c r="L984" s="10">
        <v>0.85799999999999998</v>
      </c>
      <c r="M984" s="10">
        <v>1.92</v>
      </c>
      <c r="N984" s="10">
        <v>1.1599999999999999</v>
      </c>
      <c r="O984" s="10">
        <v>11.16</v>
      </c>
      <c r="P984" s="10">
        <v>115.97</v>
      </c>
      <c r="Q984" s="10">
        <v>0.85499999999999998</v>
      </c>
      <c r="R984" s="10">
        <v>1060</v>
      </c>
      <c r="S984" s="10" t="s">
        <v>40</v>
      </c>
      <c r="AI984" s="10">
        <v>1060</v>
      </c>
      <c r="AJ984" s="10" t="s">
        <v>40</v>
      </c>
      <c r="AK984" s="10">
        <v>1.7448532524040561</v>
      </c>
      <c r="AL984" s="10">
        <v>0.6593329443502387</v>
      </c>
      <c r="AM984" s="10">
        <v>9.0598130845323066</v>
      </c>
      <c r="AN984" s="10">
        <v>118.86715809956755</v>
      </c>
      <c r="AO984" s="10">
        <v>0.93544264056758619</v>
      </c>
      <c r="AP984" s="10">
        <v>2.178889380088147</v>
      </c>
      <c r="AQ984" s="10">
        <v>0.79723054468572507</v>
      </c>
      <c r="AR984" s="10">
        <v>11.419552863934038</v>
      </c>
      <c r="AS984" s="10">
        <v>117.30267825363305</v>
      </c>
      <c r="AT984" s="10">
        <v>0.93911229715037225</v>
      </c>
      <c r="AU984" s="10">
        <v>2.2714240859302364</v>
      </c>
      <c r="AV984" s="10">
        <v>0.75565157068325539</v>
      </c>
      <c r="AW984" s="10">
        <v>11.784305641620193</v>
      </c>
      <c r="AX984" s="10">
        <v>117.28081082873236</v>
      </c>
      <c r="AY984" s="10">
        <v>0.94886983733733499</v>
      </c>
      <c r="AZ984" s="10">
        <v>1060</v>
      </c>
      <c r="BA984" s="10" t="s">
        <v>40</v>
      </c>
      <c r="BQ984" s="10">
        <v>1060</v>
      </c>
      <c r="BR984" s="10" t="s">
        <v>40</v>
      </c>
      <c r="CH984" s="10">
        <v>1060</v>
      </c>
      <c r="CI984" s="10" t="s">
        <v>40</v>
      </c>
      <c r="CY984" s="10">
        <v>1096</v>
      </c>
      <c r="CZ984" s="10" t="s">
        <v>9</v>
      </c>
    </row>
    <row r="985" spans="1:119" x14ac:dyDescent="0.25">
      <c r="A985" s="10">
        <v>1061</v>
      </c>
      <c r="B985" s="10" t="s">
        <v>182</v>
      </c>
      <c r="C985" s="10">
        <v>1.39</v>
      </c>
      <c r="D985" s="10">
        <v>0.79</v>
      </c>
      <c r="E985" s="10">
        <v>24.38</v>
      </c>
      <c r="F985" s="10">
        <v>37.81</v>
      </c>
      <c r="G985" s="10">
        <v>0.871</v>
      </c>
      <c r="H985" s="10">
        <v>1.69</v>
      </c>
      <c r="I985" s="10">
        <v>0.9</v>
      </c>
      <c r="J985" s="10">
        <v>29.62</v>
      </c>
      <c r="K985" s="10">
        <v>37.32</v>
      </c>
      <c r="L985" s="10">
        <v>0.88300000000000001</v>
      </c>
      <c r="M985" s="10">
        <v>1.89</v>
      </c>
      <c r="N985" s="10">
        <v>1.02</v>
      </c>
      <c r="O985" s="10">
        <v>33.61</v>
      </c>
      <c r="P985" s="10">
        <v>36.99</v>
      </c>
      <c r="Q985" s="10">
        <v>0.88</v>
      </c>
      <c r="R985" s="10">
        <v>1061</v>
      </c>
      <c r="S985" s="10" t="s">
        <v>182</v>
      </c>
      <c r="T985" s="10">
        <v>-0.27</v>
      </c>
      <c r="U985" s="10">
        <v>-0.08</v>
      </c>
      <c r="V985" s="10">
        <v>-4.5477849503989551</v>
      </c>
      <c r="W985" s="10">
        <v>35.75</v>
      </c>
      <c r="Y985" s="10">
        <v>-0.81</v>
      </c>
      <c r="Z985" s="10">
        <v>-0.34</v>
      </c>
      <c r="AA985" s="10">
        <v>-14.315036853461429</v>
      </c>
      <c r="AB985" s="10">
        <v>35.43</v>
      </c>
      <c r="AD985" s="10">
        <v>-0.7</v>
      </c>
      <c r="AE985" s="10">
        <v>-0.1</v>
      </c>
      <c r="AF985" s="10">
        <v>-11.611157294194058</v>
      </c>
      <c r="AG985" s="10">
        <v>35.159999999999997</v>
      </c>
      <c r="AI985" s="10">
        <v>1061</v>
      </c>
      <c r="AJ985" s="10" t="s">
        <v>182</v>
      </c>
      <c r="AK985" s="10">
        <v>1.7220399328996754</v>
      </c>
      <c r="AL985" s="10">
        <v>0.53546847801580233</v>
      </c>
      <c r="AM985" s="10">
        <v>28.467787594760644</v>
      </c>
      <c r="AN985" s="10">
        <v>36.573860829965049</v>
      </c>
      <c r="AO985" s="10">
        <v>0.9549003798111001</v>
      </c>
      <c r="AP985" s="10">
        <v>2.155107886508326</v>
      </c>
      <c r="AQ985" s="10">
        <v>0.65494927702070749</v>
      </c>
      <c r="AR985" s="10">
        <v>36.100516473997679</v>
      </c>
      <c r="AS985" s="10">
        <v>36.022810050263374</v>
      </c>
      <c r="AT985" s="10">
        <v>0.95679166991555242</v>
      </c>
      <c r="AU985" s="10">
        <v>2.2473788877355898</v>
      </c>
      <c r="AV985" s="10">
        <v>0.60965099903032027</v>
      </c>
      <c r="AW985" s="10">
        <v>37.31356499212805</v>
      </c>
      <c r="AX985" s="10">
        <v>36.030297810661651</v>
      </c>
      <c r="AY985" s="10">
        <v>0.9651194618974781</v>
      </c>
      <c r="AZ985" s="10">
        <v>1061</v>
      </c>
      <c r="BA985" s="10" t="s">
        <v>182</v>
      </c>
      <c r="BB985" s="10">
        <v>0.33737868127731302</v>
      </c>
      <c r="BC985" s="10">
        <v>0.19510701315615556</v>
      </c>
      <c r="BD985" s="10">
        <v>6.213884612510566</v>
      </c>
      <c r="BE985" s="10">
        <v>36.211155391013214</v>
      </c>
      <c r="BF985" s="10">
        <v>0.86566815672771824</v>
      </c>
      <c r="BG985" s="10">
        <v>0.72695452457252341</v>
      </c>
      <c r="BH985" s="10">
        <v>0.32693971756343926</v>
      </c>
      <c r="BI985" s="10">
        <v>12.947214028317624</v>
      </c>
      <c r="BJ985" s="10">
        <v>35.544335795005971</v>
      </c>
      <c r="BK985" s="10">
        <v>0.91201060026894909</v>
      </c>
      <c r="BL985" s="10">
        <v>0.78729982174358237</v>
      </c>
      <c r="BM985" s="10">
        <v>0.36295083324438898</v>
      </c>
      <c r="BN985" s="10">
        <v>14.062216794311926</v>
      </c>
      <c r="BO985" s="10">
        <v>35.593569950411215</v>
      </c>
      <c r="BP985" s="10">
        <v>0.90814289135982917</v>
      </c>
      <c r="BQ985" s="10">
        <v>1061</v>
      </c>
      <c r="BR985" s="10" t="s">
        <v>182</v>
      </c>
      <c r="BS985" s="10">
        <v>1.304</v>
      </c>
      <c r="BT985" s="10">
        <v>0.61099999999999999</v>
      </c>
      <c r="BU985" s="10">
        <v>22.564507718911148</v>
      </c>
      <c r="BV985" s="10">
        <v>36.845999999999997</v>
      </c>
      <c r="BW985" s="10">
        <v>0.90552564261090984</v>
      </c>
      <c r="BX985" s="10">
        <v>1.343</v>
      </c>
      <c r="BY985" s="10">
        <v>0.55500000000000005</v>
      </c>
      <c r="BZ985" s="10">
        <v>23.252745767473325</v>
      </c>
      <c r="CA985" s="10">
        <v>36.081000000000003</v>
      </c>
      <c r="CB985" s="10">
        <v>0.92419279048479464</v>
      </c>
      <c r="CC985" s="10">
        <v>1.835</v>
      </c>
      <c r="CD985" s="10">
        <v>0.73399999999999999</v>
      </c>
      <c r="CE985" s="10">
        <v>31.446861535837538</v>
      </c>
      <c r="CF985" s="10">
        <v>36.284999999999997</v>
      </c>
      <c r="CG985" s="10">
        <v>0.92847669088525941</v>
      </c>
      <c r="CH985" s="10">
        <v>1061</v>
      </c>
      <c r="CI985" s="10" t="s">
        <v>182</v>
      </c>
      <c r="CJ985" s="10">
        <v>0.36299999999999999</v>
      </c>
      <c r="CK985" s="10">
        <v>0.21</v>
      </c>
      <c r="CL985" s="10">
        <v>6.4922472821314967</v>
      </c>
      <c r="CM985" s="10">
        <v>37.293999999999997</v>
      </c>
      <c r="CN985" s="10">
        <v>0.86558949670599494</v>
      </c>
      <c r="CO985" s="10">
        <v>0.54800000000000004</v>
      </c>
      <c r="CP985" s="10">
        <v>0.27200000000000002</v>
      </c>
      <c r="CQ985" s="10">
        <v>9.6621055093666577</v>
      </c>
      <c r="CR985" s="10">
        <v>36.557000000000002</v>
      </c>
      <c r="CS985" s="10">
        <v>0.89573100401175065</v>
      </c>
      <c r="CT985" s="10">
        <v>0.63500000000000001</v>
      </c>
      <c r="CU985" s="10">
        <v>0.30599999999999999</v>
      </c>
      <c r="CV985" s="10">
        <v>11.012739661227887</v>
      </c>
      <c r="CW985" s="10">
        <v>36.954000000000001</v>
      </c>
      <c r="CX985" s="10">
        <v>0.90085785712774069</v>
      </c>
      <c r="CY985" s="10">
        <v>1097</v>
      </c>
      <c r="CZ985" s="10" t="s">
        <v>10</v>
      </c>
      <c r="DA985" s="10">
        <v>1.151</v>
      </c>
      <c r="DB985" s="10">
        <v>0.32500000000000001</v>
      </c>
      <c r="DC985" s="10">
        <v>65.763199999999998</v>
      </c>
      <c r="DD985" s="10">
        <v>10.5</v>
      </c>
      <c r="DE985" s="10">
        <v>0.96199999999999997</v>
      </c>
      <c r="DF985" s="10">
        <v>1.395</v>
      </c>
      <c r="DG985" s="10">
        <v>0.38700000000000001</v>
      </c>
      <c r="DH985" s="10">
        <v>79.602099999999993</v>
      </c>
      <c r="DI985" s="10">
        <v>10.5</v>
      </c>
      <c r="DJ985" s="10">
        <v>0.96399999999999997</v>
      </c>
      <c r="DK985" s="10">
        <v>1.482</v>
      </c>
      <c r="DL985" s="10">
        <v>0.41</v>
      </c>
      <c r="DM985" s="10">
        <v>84.549800000000005</v>
      </c>
      <c r="DN985" s="10">
        <v>10.5</v>
      </c>
      <c r="DO985" s="10">
        <v>0.96399999999999997</v>
      </c>
    </row>
    <row r="986" spans="1:119" x14ac:dyDescent="0.25">
      <c r="A986" s="10">
        <v>1062</v>
      </c>
      <c r="B986" s="10" t="s">
        <v>8</v>
      </c>
      <c r="R986" s="10">
        <v>1062</v>
      </c>
      <c r="S986" s="10" t="s">
        <v>8</v>
      </c>
      <c r="T986" s="10">
        <v>0.27</v>
      </c>
      <c r="U986" s="10">
        <v>0.08</v>
      </c>
      <c r="V986" s="10">
        <v>4.5477849503989551</v>
      </c>
      <c r="W986" s="10">
        <v>35.75</v>
      </c>
      <c r="Y986" s="10">
        <v>0.81</v>
      </c>
      <c r="Z986" s="10">
        <v>0.34</v>
      </c>
      <c r="AA986" s="10">
        <v>14.315036853461429</v>
      </c>
      <c r="AB986" s="10">
        <v>35.43</v>
      </c>
      <c r="AD986" s="10">
        <v>0.7</v>
      </c>
      <c r="AE986" s="10">
        <v>0.1</v>
      </c>
      <c r="AF986" s="10">
        <v>11.611157294194058</v>
      </c>
      <c r="AG986" s="10">
        <v>35.159999999999997</v>
      </c>
      <c r="AI986" s="10">
        <v>1062</v>
      </c>
      <c r="AJ986" s="10" t="s">
        <v>8</v>
      </c>
      <c r="AZ986" s="10">
        <v>1062</v>
      </c>
      <c r="BA986" s="10" t="s">
        <v>8</v>
      </c>
      <c r="BB986" s="10">
        <v>0.33737868127725368</v>
      </c>
      <c r="BC986" s="10">
        <v>0.19510701377299422</v>
      </c>
      <c r="BD986" s="10">
        <v>6.213884617433262</v>
      </c>
      <c r="BE986" s="10">
        <v>36.211155391013214</v>
      </c>
      <c r="BF986" s="10">
        <v>0.86566815604177583</v>
      </c>
      <c r="BG986" s="10">
        <v>0.72695452456961607</v>
      </c>
      <c r="BH986" s="10">
        <v>0.32693971597323945</v>
      </c>
      <c r="BI986" s="10">
        <v>12.947214017680043</v>
      </c>
      <c r="BJ986" s="10">
        <v>35.544335795005971</v>
      </c>
      <c r="BK986" s="10">
        <v>0.91201060101462017</v>
      </c>
      <c r="BL986" s="10">
        <v>0.78729982174334134</v>
      </c>
      <c r="BM986" s="10">
        <v>0.36295083355925345</v>
      </c>
      <c r="BN986" s="10">
        <v>14.0622167964466</v>
      </c>
      <c r="BO986" s="10">
        <v>35.593569950411215</v>
      </c>
      <c r="BP986" s="10">
        <v>0.90814289122169312</v>
      </c>
      <c r="BQ986" s="10">
        <v>1062</v>
      </c>
      <c r="BR986" s="10" t="s">
        <v>8</v>
      </c>
      <c r="BS986" s="10">
        <v>1.304</v>
      </c>
      <c r="BT986" s="10">
        <v>0.61099999999999999</v>
      </c>
      <c r="BU986" s="10">
        <v>22.564507718911148</v>
      </c>
      <c r="BV986" s="10">
        <v>36.845999999999997</v>
      </c>
      <c r="BW986" s="10">
        <v>0.90552564261090984</v>
      </c>
      <c r="BX986" s="10">
        <v>1.343</v>
      </c>
      <c r="BY986" s="10">
        <v>0.55500000000000005</v>
      </c>
      <c r="BZ986" s="10">
        <v>23.252745767473325</v>
      </c>
      <c r="CA986" s="10">
        <v>36.081000000000003</v>
      </c>
      <c r="CB986" s="10">
        <v>0.92419279048479464</v>
      </c>
      <c r="CC986" s="10">
        <v>1.835</v>
      </c>
      <c r="CD986" s="10">
        <v>0.73399999999999999</v>
      </c>
      <c r="CE986" s="10">
        <v>31.446861535837538</v>
      </c>
      <c r="CF986" s="10">
        <v>36.284999999999997</v>
      </c>
      <c r="CG986" s="10">
        <v>0.92847669088525941</v>
      </c>
      <c r="CH986" s="10">
        <v>1062</v>
      </c>
      <c r="CI986" s="10" t="s">
        <v>8</v>
      </c>
      <c r="CJ986" s="10">
        <v>0.36299999999999999</v>
      </c>
      <c r="CK986" s="10">
        <v>0.21</v>
      </c>
      <c r="CL986" s="10">
        <v>6.4922472821314967</v>
      </c>
      <c r="CM986" s="10">
        <v>37.293999999999997</v>
      </c>
      <c r="CN986" s="10">
        <v>0.86558949670599494</v>
      </c>
      <c r="CO986" s="10">
        <v>0.54800000000000004</v>
      </c>
      <c r="CP986" s="10">
        <v>0.27200000000000002</v>
      </c>
      <c r="CQ986" s="10">
        <v>9.6621055093666577</v>
      </c>
      <c r="CR986" s="10">
        <v>36.557000000000002</v>
      </c>
      <c r="CS986" s="10">
        <v>0.89573100401175065</v>
      </c>
      <c r="CT986" s="10">
        <v>0.63500000000000001</v>
      </c>
      <c r="CU986" s="10">
        <v>0.30599999999999999</v>
      </c>
      <c r="CV986" s="10">
        <v>11.012739661227887</v>
      </c>
      <c r="CW986" s="10">
        <v>36.954000000000001</v>
      </c>
      <c r="CX986" s="10">
        <v>0.90085785712774069</v>
      </c>
      <c r="CY986" s="10">
        <v>1098</v>
      </c>
      <c r="CZ986" s="10" t="s">
        <v>11</v>
      </c>
    </row>
    <row r="987" spans="1:119" x14ac:dyDescent="0.25">
      <c r="A987" s="10">
        <v>1063</v>
      </c>
      <c r="B987" s="10" t="s">
        <v>9</v>
      </c>
      <c r="C987" s="10">
        <v>1.39</v>
      </c>
      <c r="D987" s="10">
        <v>0.79</v>
      </c>
      <c r="E987" s="10">
        <v>24.38</v>
      </c>
      <c r="F987" s="10">
        <v>37.81</v>
      </c>
      <c r="G987" s="10">
        <v>0.871</v>
      </c>
      <c r="H987" s="10">
        <v>1.69</v>
      </c>
      <c r="I987" s="10">
        <v>0.9</v>
      </c>
      <c r="J987" s="10">
        <v>29.62</v>
      </c>
      <c r="K987" s="10">
        <v>37.32</v>
      </c>
      <c r="L987" s="10">
        <v>0.88300000000000001</v>
      </c>
      <c r="M987" s="10">
        <v>1.89</v>
      </c>
      <c r="N987" s="10">
        <v>1.02</v>
      </c>
      <c r="O987" s="10">
        <v>33.61</v>
      </c>
      <c r="P987" s="10">
        <v>36.99</v>
      </c>
      <c r="Q987" s="10">
        <v>0.88</v>
      </c>
      <c r="R987" s="10">
        <v>1063</v>
      </c>
      <c r="S987" s="10" t="s">
        <v>9</v>
      </c>
      <c r="AI987" s="10">
        <v>1063</v>
      </c>
      <c r="AJ987" s="10" t="s">
        <v>9</v>
      </c>
      <c r="AK987" s="10">
        <v>1.722039932905626</v>
      </c>
      <c r="AL987" s="10">
        <v>0.53546907451806591</v>
      </c>
      <c r="AM987" s="10">
        <v>28.467787598821793</v>
      </c>
      <c r="AN987" s="10">
        <v>36.57386441694878</v>
      </c>
      <c r="AO987" s="10">
        <v>0.95490028602626953</v>
      </c>
      <c r="AP987" s="10">
        <v>2.1551078865284561</v>
      </c>
      <c r="AQ987" s="10">
        <v>0.65495023482760606</v>
      </c>
      <c r="AR987" s="10">
        <v>36.100516473934199</v>
      </c>
      <c r="AS987" s="10">
        <v>36.022814504737639</v>
      </c>
      <c r="AT987" s="10">
        <v>0.95679155161215546</v>
      </c>
      <c r="AU987" s="10">
        <v>2.247378887613166</v>
      </c>
      <c r="AV987" s="10">
        <v>0.60965202110642558</v>
      </c>
      <c r="AW987" s="10">
        <v>37.313564984923737</v>
      </c>
      <c r="AX987" s="10">
        <v>36.030301956189732</v>
      </c>
      <c r="AY987" s="10">
        <v>0.96511935098777246</v>
      </c>
      <c r="AZ987" s="10">
        <v>1063</v>
      </c>
      <c r="BA987" s="10" t="s">
        <v>9</v>
      </c>
      <c r="BQ987" s="10">
        <v>1063</v>
      </c>
      <c r="BR987" s="10" t="s">
        <v>9</v>
      </c>
      <c r="CH987" s="10">
        <v>1063</v>
      </c>
      <c r="CI987" s="10" t="s">
        <v>9</v>
      </c>
      <c r="CY987" s="10">
        <v>1099</v>
      </c>
      <c r="CZ987" s="10" t="s">
        <v>285</v>
      </c>
      <c r="DA987" s="10">
        <v>3.27E-2</v>
      </c>
      <c r="DB987" s="10">
        <v>1.5900000000000001E-2</v>
      </c>
      <c r="DC987" s="10">
        <v>2</v>
      </c>
      <c r="DD987" s="10">
        <v>10.5</v>
      </c>
      <c r="DE987" s="10">
        <v>0.9</v>
      </c>
      <c r="DF987" s="10">
        <v>3.27E-2</v>
      </c>
      <c r="DG987" s="10">
        <v>1.5900000000000001E-2</v>
      </c>
      <c r="DH987" s="10">
        <v>2</v>
      </c>
      <c r="DI987" s="10">
        <v>10.5</v>
      </c>
      <c r="DJ987" s="10">
        <v>0.9</v>
      </c>
      <c r="DK987" s="10">
        <v>3.27E-2</v>
      </c>
      <c r="DL987" s="10">
        <v>1.5900000000000001E-2</v>
      </c>
      <c r="DM987" s="10">
        <v>2</v>
      </c>
      <c r="DN987" s="10">
        <v>10.5</v>
      </c>
      <c r="DO987" s="10">
        <v>0.9</v>
      </c>
    </row>
    <row r="988" spans="1:119" x14ac:dyDescent="0.25">
      <c r="A988" s="10">
        <v>1064</v>
      </c>
      <c r="B988" s="10" t="s">
        <v>10</v>
      </c>
      <c r="C988" s="10">
        <v>1.17</v>
      </c>
      <c r="D988" s="10">
        <v>0.34</v>
      </c>
      <c r="E988" s="10">
        <v>67.900000000000006</v>
      </c>
      <c r="F988" s="10">
        <v>10.4</v>
      </c>
      <c r="G988" s="10">
        <v>0.96</v>
      </c>
      <c r="H988" s="10">
        <v>1.24</v>
      </c>
      <c r="I988" s="10">
        <v>0.31</v>
      </c>
      <c r="J988" s="10">
        <v>71.25</v>
      </c>
      <c r="K988" s="10">
        <v>10.4</v>
      </c>
      <c r="L988" s="10">
        <v>0.97</v>
      </c>
      <c r="M988" s="10">
        <v>1.35</v>
      </c>
      <c r="N988" s="10">
        <v>0.34</v>
      </c>
      <c r="O988" s="10">
        <v>78</v>
      </c>
      <c r="P988" s="10">
        <v>10.3</v>
      </c>
      <c r="Q988" s="10">
        <v>0.97</v>
      </c>
      <c r="R988" s="10">
        <v>1064</v>
      </c>
      <c r="S988" s="10" t="s">
        <v>10</v>
      </c>
      <c r="T988" s="10">
        <v>0.61</v>
      </c>
      <c r="U988" s="10">
        <v>0.1729</v>
      </c>
      <c r="V988" s="10">
        <v>34.533999999999999</v>
      </c>
      <c r="W988" s="10">
        <v>10.6</v>
      </c>
      <c r="Y988" s="10">
        <v>0.67</v>
      </c>
      <c r="Z988" s="10">
        <v>0.18</v>
      </c>
      <c r="AA988" s="10">
        <v>38.146999999999998</v>
      </c>
      <c r="AB988" s="10">
        <v>10.5</v>
      </c>
      <c r="AD988" s="10">
        <v>0.88</v>
      </c>
      <c r="AE988" s="10">
        <v>0.02</v>
      </c>
      <c r="AF988" s="10">
        <v>48.4</v>
      </c>
      <c r="AG988" s="10">
        <v>10.5</v>
      </c>
      <c r="AI988" s="10">
        <v>1064</v>
      </c>
      <c r="AJ988" s="10" t="s">
        <v>10</v>
      </c>
      <c r="AK988" s="10">
        <v>1.1186061269795911</v>
      </c>
      <c r="AL988" s="10">
        <v>0.20774567295054996</v>
      </c>
      <c r="AM988" s="10">
        <v>61.969000000000001</v>
      </c>
      <c r="AN988" s="10">
        <v>10.6</v>
      </c>
      <c r="AO988" s="10">
        <v>0.98299999999999998</v>
      </c>
      <c r="AP988" s="10">
        <v>1.3877624311606336</v>
      </c>
      <c r="AQ988" s="10">
        <v>0.25344967426196252</v>
      </c>
      <c r="AR988" s="10">
        <v>77.569000000000003</v>
      </c>
      <c r="AS988" s="10">
        <v>10.5</v>
      </c>
      <c r="AT988" s="10">
        <v>0.98399999999999999</v>
      </c>
      <c r="AU988" s="10">
        <v>1.1977223285813003</v>
      </c>
      <c r="AV988" s="10">
        <v>0.1882753292335832</v>
      </c>
      <c r="AW988" s="10">
        <v>66.665999999999997</v>
      </c>
      <c r="AX988" s="10">
        <v>10.5</v>
      </c>
      <c r="AY988" s="10">
        <v>0.98799999999999999</v>
      </c>
      <c r="AZ988" s="10">
        <v>1064</v>
      </c>
      <c r="BA988" s="10" t="s">
        <v>10</v>
      </c>
      <c r="BB988" s="10">
        <v>0.39688410301256943</v>
      </c>
      <c r="BC988" s="10">
        <v>0.23896165359389124</v>
      </c>
      <c r="BD988" s="10">
        <v>25.7182</v>
      </c>
      <c r="BE988" s="10">
        <v>10.4</v>
      </c>
      <c r="BF988" s="10">
        <v>0.85699999999999998</v>
      </c>
      <c r="BG988" s="10">
        <v>0.55729837370247093</v>
      </c>
      <c r="BH988" s="10">
        <v>0.33289293576076279</v>
      </c>
      <c r="BI988" s="10">
        <v>36.744</v>
      </c>
      <c r="BJ988" s="10">
        <v>10.199999999999999</v>
      </c>
      <c r="BK988" s="10">
        <v>0.85899999999999999</v>
      </c>
      <c r="BL988" s="10">
        <v>0.58450793134075651</v>
      </c>
      <c r="BM988" s="10">
        <v>0.34758742776762597</v>
      </c>
      <c r="BN988" s="10">
        <v>38.492800000000003</v>
      </c>
      <c r="BO988" s="10">
        <v>10.199999999999999</v>
      </c>
      <c r="BP988" s="10">
        <v>0.86</v>
      </c>
      <c r="BQ988" s="10">
        <v>1064</v>
      </c>
      <c r="BR988" s="10" t="s">
        <v>10</v>
      </c>
      <c r="BS988" s="10">
        <v>1.024</v>
      </c>
      <c r="BT988" s="10">
        <v>0.34399999999999997</v>
      </c>
      <c r="BU988" s="10">
        <v>59.397599999999997</v>
      </c>
      <c r="BV988" s="10">
        <v>10.5</v>
      </c>
      <c r="BW988" s="10">
        <v>0.94799999999999995</v>
      </c>
      <c r="BX988" s="10">
        <v>1.1060000000000001</v>
      </c>
      <c r="BY988" s="10">
        <v>0.33900000000000002</v>
      </c>
      <c r="BZ988" s="10">
        <v>64.841899999999995</v>
      </c>
      <c r="CA988" s="10">
        <v>10.3</v>
      </c>
      <c r="CB988" s="10">
        <v>0.95599999999999996</v>
      </c>
      <c r="CC988" s="10">
        <v>1.204</v>
      </c>
      <c r="CD988" s="10">
        <v>0.36899999999999999</v>
      </c>
      <c r="CE988" s="10">
        <v>70.586799999999997</v>
      </c>
      <c r="CF988" s="10">
        <v>10.3</v>
      </c>
      <c r="CG988" s="10">
        <v>0.95599999999999996</v>
      </c>
      <c r="CH988" s="10">
        <v>1064</v>
      </c>
      <c r="CI988" s="10" t="s">
        <v>10</v>
      </c>
      <c r="CJ988" s="10">
        <v>0.311</v>
      </c>
      <c r="CK988" s="10">
        <v>0.105</v>
      </c>
      <c r="CL988" s="10">
        <v>17.878599999999999</v>
      </c>
      <c r="CM988" s="10">
        <v>10.6</v>
      </c>
      <c r="CN988" s="10">
        <v>0.94699999999999995</v>
      </c>
      <c r="CO988" s="10">
        <v>0.47899999999999998</v>
      </c>
      <c r="CP988" s="10">
        <v>0.153</v>
      </c>
      <c r="CQ988" s="10">
        <v>27.914999999999999</v>
      </c>
      <c r="CR988" s="10">
        <v>10.4</v>
      </c>
      <c r="CS988" s="10">
        <v>0.95299999999999996</v>
      </c>
      <c r="CT988" s="10">
        <v>0.48</v>
      </c>
      <c r="CU988" s="10">
        <v>0.14799999999999999</v>
      </c>
      <c r="CV988" s="10">
        <v>27.884799999999998</v>
      </c>
      <c r="CW988" s="10">
        <v>10.4</v>
      </c>
      <c r="CX988" s="10">
        <v>0.95599999999999996</v>
      </c>
      <c r="CY988" s="10">
        <v>1100</v>
      </c>
      <c r="CZ988" s="10" t="s">
        <v>304</v>
      </c>
      <c r="DA988" s="10">
        <v>0.2117</v>
      </c>
      <c r="DB988" s="10">
        <v>5.3100000000000001E-2</v>
      </c>
      <c r="DC988" s="10">
        <v>12</v>
      </c>
      <c r="DD988" s="10">
        <v>10.5</v>
      </c>
      <c r="DE988" s="10">
        <v>0.97</v>
      </c>
      <c r="DF988" s="10">
        <v>0.247</v>
      </c>
      <c r="DG988" s="10">
        <v>6.1899999999999997E-2</v>
      </c>
      <c r="DH988" s="10">
        <v>14</v>
      </c>
      <c r="DI988" s="10">
        <v>10.5</v>
      </c>
      <c r="DJ988" s="10">
        <v>0.97</v>
      </c>
      <c r="DK988" s="10">
        <v>0.2293</v>
      </c>
      <c r="DL988" s="10">
        <v>5.7500000000000002E-2</v>
      </c>
      <c r="DM988" s="10">
        <v>13</v>
      </c>
      <c r="DN988" s="10">
        <v>10.5</v>
      </c>
      <c r="DO988" s="10">
        <v>0.97</v>
      </c>
    </row>
    <row r="989" spans="1:119" x14ac:dyDescent="0.25">
      <c r="A989" s="10">
        <v>1065</v>
      </c>
      <c r="B989" s="10" t="s">
        <v>11</v>
      </c>
      <c r="C989" s="10">
        <v>0</v>
      </c>
      <c r="D989" s="10">
        <v>0</v>
      </c>
      <c r="E989" s="10">
        <v>0</v>
      </c>
      <c r="F989" s="10">
        <v>0</v>
      </c>
      <c r="G989" s="10">
        <v>0</v>
      </c>
      <c r="H989" s="10">
        <v>0</v>
      </c>
      <c r="I989" s="10">
        <v>0</v>
      </c>
      <c r="J989" s="10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1065</v>
      </c>
      <c r="S989" s="10" t="s">
        <v>11</v>
      </c>
      <c r="AI989" s="10">
        <v>1065</v>
      </c>
      <c r="AJ989" s="10" t="s">
        <v>11</v>
      </c>
      <c r="AZ989" s="10">
        <v>1065</v>
      </c>
      <c r="BA989" s="10" t="s">
        <v>11</v>
      </c>
      <c r="BQ989" s="10">
        <v>1065</v>
      </c>
      <c r="BR989" s="10" t="s">
        <v>11</v>
      </c>
      <c r="CH989" s="10">
        <v>1065</v>
      </c>
      <c r="CI989" s="10" t="s">
        <v>11</v>
      </c>
      <c r="CY989" s="10">
        <v>1101</v>
      </c>
      <c r="CZ989" s="10" t="s">
        <v>288</v>
      </c>
      <c r="DA989" s="10">
        <v>0</v>
      </c>
      <c r="DB989" s="10">
        <v>0</v>
      </c>
      <c r="DC989" s="10">
        <v>0</v>
      </c>
      <c r="DD989" s="10">
        <v>10.5</v>
      </c>
      <c r="DE989" s="10">
        <v>0</v>
      </c>
      <c r="DF989" s="10">
        <v>0</v>
      </c>
      <c r="DG989" s="10">
        <v>0</v>
      </c>
      <c r="DH989" s="10">
        <v>0</v>
      </c>
      <c r="DI989" s="10">
        <v>10.5</v>
      </c>
      <c r="DJ989" s="10">
        <v>0</v>
      </c>
      <c r="DK989" s="10">
        <v>0</v>
      </c>
      <c r="DL989" s="10">
        <v>0</v>
      </c>
      <c r="DM989" s="10">
        <v>0</v>
      </c>
      <c r="DN989" s="10">
        <v>10.5</v>
      </c>
      <c r="DO989" s="10">
        <v>0</v>
      </c>
    </row>
    <row r="990" spans="1:119" x14ac:dyDescent="0.25">
      <c r="A990" s="10">
        <v>1066</v>
      </c>
      <c r="B990" s="10" t="s">
        <v>287</v>
      </c>
      <c r="C990" s="10">
        <v>0.05</v>
      </c>
      <c r="D990" s="10">
        <v>0.02</v>
      </c>
      <c r="E990" s="10">
        <v>2.91</v>
      </c>
      <c r="F990" s="10">
        <v>10.4</v>
      </c>
      <c r="G990" s="10">
        <v>0.91</v>
      </c>
      <c r="H990" s="10">
        <v>0.05</v>
      </c>
      <c r="I990" s="10">
        <v>0.02</v>
      </c>
      <c r="J990" s="10">
        <v>2.85</v>
      </c>
      <c r="K990" s="10">
        <v>10.4</v>
      </c>
      <c r="L990" s="10">
        <v>0.91</v>
      </c>
      <c r="M990" s="10">
        <v>0.05</v>
      </c>
      <c r="N990" s="10">
        <v>0.02</v>
      </c>
      <c r="O990" s="10">
        <v>3</v>
      </c>
      <c r="P990" s="10">
        <v>10.3</v>
      </c>
      <c r="Q990" s="10">
        <v>0.91</v>
      </c>
      <c r="R990" s="10">
        <v>1066</v>
      </c>
      <c r="S990" s="10" t="s">
        <v>287</v>
      </c>
      <c r="T990" s="10">
        <v>0.1825</v>
      </c>
      <c r="U990" s="10">
        <v>7.6100000000000001E-2</v>
      </c>
      <c r="V990" s="10">
        <v>10.7684</v>
      </c>
      <c r="W990" s="10">
        <v>10.6</v>
      </c>
      <c r="Y990" s="10">
        <v>0.19719999999999999</v>
      </c>
      <c r="Z990" s="10">
        <v>8.1799999999999998E-2</v>
      </c>
      <c r="AA990" s="10">
        <v>11.740500000000001</v>
      </c>
      <c r="AB990" s="10">
        <v>10.5</v>
      </c>
      <c r="AD990" s="10">
        <v>0.2606</v>
      </c>
      <c r="AE990" s="10">
        <v>7.0000000000000001E-3</v>
      </c>
      <c r="AF990" s="10">
        <v>14.332800000000001</v>
      </c>
      <c r="AG990" s="10">
        <v>10.5</v>
      </c>
      <c r="AI990" s="10">
        <v>1066</v>
      </c>
      <c r="AJ990" s="10" t="s">
        <v>287</v>
      </c>
      <c r="AK990" s="10">
        <v>4.0500000000000001E-2</v>
      </c>
      <c r="AL990" s="10">
        <v>1.38E-2</v>
      </c>
      <c r="AM990" s="10">
        <v>2.3304</v>
      </c>
      <c r="AN990" s="10">
        <v>10.6</v>
      </c>
      <c r="AO990" s="10">
        <v>0.95</v>
      </c>
      <c r="AP990" s="10">
        <v>3.6799999999999999E-2</v>
      </c>
      <c r="AQ990" s="10">
        <v>1.2500000000000001E-2</v>
      </c>
      <c r="AR990" s="10">
        <v>2.1375999999999999</v>
      </c>
      <c r="AS990" s="10">
        <v>10.5</v>
      </c>
      <c r="AT990" s="10">
        <v>0.95</v>
      </c>
      <c r="AU990" s="10">
        <v>3.27E-2</v>
      </c>
      <c r="AV990" s="10">
        <v>9.1000000000000004E-3</v>
      </c>
      <c r="AW990" s="10">
        <v>1.8671</v>
      </c>
      <c r="AX990" s="10">
        <v>10.5</v>
      </c>
      <c r="AY990" s="10">
        <v>0.96</v>
      </c>
      <c r="AZ990" s="10">
        <v>1066</v>
      </c>
      <c r="BA990" s="10" t="s">
        <v>287</v>
      </c>
      <c r="BB990" s="10">
        <v>3.2199999999999999E-2</v>
      </c>
      <c r="BC990" s="10">
        <v>1.9099999999999999E-2</v>
      </c>
      <c r="BD990" s="10">
        <v>2.0762999999999998</v>
      </c>
      <c r="BE990" s="10">
        <v>10.4</v>
      </c>
      <c r="BF990" s="10">
        <v>0.86</v>
      </c>
      <c r="BG990" s="10">
        <v>4.5199999999999997E-2</v>
      </c>
      <c r="BH990" s="10">
        <v>2.6800000000000001E-2</v>
      </c>
      <c r="BI990" s="10">
        <v>2.9722</v>
      </c>
      <c r="BJ990" s="10">
        <v>10.199999999999999</v>
      </c>
      <c r="BK990" s="10">
        <v>0.86</v>
      </c>
      <c r="BL990" s="10">
        <v>4.7399999999999998E-2</v>
      </c>
      <c r="BM990" s="10">
        <v>2.81E-2</v>
      </c>
      <c r="BN990" s="10">
        <v>3.1168</v>
      </c>
      <c r="BO990" s="10">
        <v>10.199999999999999</v>
      </c>
      <c r="BP990" s="10">
        <v>0.86</v>
      </c>
      <c r="BQ990" s="10">
        <v>1066</v>
      </c>
      <c r="BR990" s="10" t="s">
        <v>287</v>
      </c>
      <c r="BS990" s="10">
        <v>4.6399999999999997E-2</v>
      </c>
      <c r="BT990" s="10">
        <v>1.9800000000000002E-2</v>
      </c>
      <c r="BU990" s="10">
        <v>2.7726000000000002</v>
      </c>
      <c r="BV990" s="10">
        <v>10.5</v>
      </c>
      <c r="BW990" s="10">
        <v>0.92</v>
      </c>
      <c r="BX990" s="10">
        <v>4.9200000000000001E-2</v>
      </c>
      <c r="BY990" s="10">
        <v>2.1000000000000001E-2</v>
      </c>
      <c r="BZ990" s="10">
        <v>3</v>
      </c>
      <c r="CA990" s="10">
        <v>10.3</v>
      </c>
      <c r="CB990" s="10">
        <v>0.92</v>
      </c>
      <c r="CC990" s="10">
        <v>3.4700000000000002E-2</v>
      </c>
      <c r="CD990" s="10">
        <v>1.4800000000000001E-2</v>
      </c>
      <c r="CE990" s="10">
        <v>2.1118999999999999</v>
      </c>
      <c r="CF990" s="10">
        <v>10.3</v>
      </c>
      <c r="CG990" s="10">
        <v>0.92</v>
      </c>
      <c r="CH990" s="10">
        <v>1066</v>
      </c>
      <c r="CI990" s="10" t="s">
        <v>287</v>
      </c>
      <c r="CJ990" s="10">
        <v>3.3799999999999997E-2</v>
      </c>
      <c r="CK990" s="10">
        <v>1.44E-2</v>
      </c>
      <c r="CL990" s="10">
        <v>2</v>
      </c>
      <c r="CM990" s="10">
        <v>10.6</v>
      </c>
      <c r="CN990" s="10">
        <v>0.92</v>
      </c>
      <c r="CO990" s="10">
        <v>3.3099999999999997E-2</v>
      </c>
      <c r="CP990" s="10">
        <v>1.41E-2</v>
      </c>
      <c r="CQ990" s="10">
        <v>2</v>
      </c>
      <c r="CR990" s="10">
        <v>10.4</v>
      </c>
      <c r="CS990" s="10">
        <v>0.92</v>
      </c>
      <c r="CT990" s="10">
        <v>3.3099999999999997E-2</v>
      </c>
      <c r="CU990" s="10">
        <v>1.41E-2</v>
      </c>
      <c r="CV990" s="10">
        <v>2</v>
      </c>
      <c r="CW990" s="10">
        <v>10.4</v>
      </c>
      <c r="CX990" s="10">
        <v>0.92</v>
      </c>
      <c r="CY990" s="10">
        <v>1102</v>
      </c>
      <c r="CZ990" s="10" t="s">
        <v>289</v>
      </c>
      <c r="DA990" s="10">
        <v>5.0200000000000002E-2</v>
      </c>
      <c r="DB990" s="10">
        <v>2.1399999999999999E-2</v>
      </c>
      <c r="DC990" s="10">
        <v>3</v>
      </c>
      <c r="DD990" s="10">
        <v>10.5</v>
      </c>
      <c r="DE990" s="10">
        <v>0.92</v>
      </c>
      <c r="DF990" s="10">
        <v>5.0200000000000002E-2</v>
      </c>
      <c r="DG990" s="10">
        <v>2.1399999999999999E-2</v>
      </c>
      <c r="DH990" s="10">
        <v>3</v>
      </c>
      <c r="DI990" s="10">
        <v>10.5</v>
      </c>
      <c r="DJ990" s="10">
        <v>0.92</v>
      </c>
      <c r="DK990" s="10">
        <v>5.0200000000000002E-2</v>
      </c>
      <c r="DL990" s="10">
        <v>2.1399999999999999E-2</v>
      </c>
      <c r="DM990" s="10">
        <v>3</v>
      </c>
      <c r="DN990" s="10">
        <v>10.5</v>
      </c>
      <c r="DO990" s="10">
        <v>0.92</v>
      </c>
    </row>
    <row r="991" spans="1:119" x14ac:dyDescent="0.25">
      <c r="A991" s="10">
        <v>1067</v>
      </c>
      <c r="B991" s="10" t="s">
        <v>305</v>
      </c>
      <c r="C991" s="10">
        <v>0.03</v>
      </c>
      <c r="D991" s="10">
        <v>0.01</v>
      </c>
      <c r="E991" s="10">
        <v>1.94</v>
      </c>
      <c r="F991" s="10">
        <v>10.4</v>
      </c>
      <c r="G991" s="10">
        <v>0.95</v>
      </c>
      <c r="H991" s="10">
        <v>0.03</v>
      </c>
      <c r="I991" s="10">
        <v>0.01</v>
      </c>
      <c r="J991" s="10">
        <v>1.9</v>
      </c>
      <c r="K991" s="10">
        <v>10.4</v>
      </c>
      <c r="L991" s="10">
        <v>0.95</v>
      </c>
      <c r="M991" s="10">
        <v>0.03</v>
      </c>
      <c r="N991" s="10">
        <v>0.01</v>
      </c>
      <c r="O991" s="10">
        <v>2</v>
      </c>
      <c r="P991" s="10">
        <v>10.3</v>
      </c>
      <c r="Q991" s="10">
        <v>0.95</v>
      </c>
      <c r="R991" s="10">
        <v>1067</v>
      </c>
      <c r="S991" s="10" t="s">
        <v>305</v>
      </c>
      <c r="T991" s="10">
        <v>3.8100000000000002E-2</v>
      </c>
      <c r="U991" s="10">
        <v>1.15E-2</v>
      </c>
      <c r="V991" s="10">
        <v>2.1669</v>
      </c>
      <c r="W991" s="10">
        <v>10.6</v>
      </c>
      <c r="Y991" s="10">
        <v>4.1200000000000001E-2</v>
      </c>
      <c r="Z991" s="10">
        <v>1.23E-2</v>
      </c>
      <c r="AA991" s="10">
        <v>2.3635000000000002</v>
      </c>
      <c r="AB991" s="10">
        <v>10.5</v>
      </c>
      <c r="AD991" s="10">
        <v>5.4399999999999997E-2</v>
      </c>
      <c r="AE991" s="10">
        <v>1.1000000000000001E-3</v>
      </c>
      <c r="AF991" s="10">
        <v>2.9921000000000002</v>
      </c>
      <c r="AG991" s="10">
        <v>10.5</v>
      </c>
      <c r="AI991" s="10">
        <v>1067</v>
      </c>
      <c r="AJ991" s="10" t="s">
        <v>305</v>
      </c>
      <c r="AK991" s="10">
        <v>3.6700000000000003E-2</v>
      </c>
      <c r="AL991" s="10">
        <v>1.7000000000000001E-2</v>
      </c>
      <c r="AM991" s="10">
        <v>2.2025999999999999</v>
      </c>
      <c r="AN991" s="10">
        <v>10.6</v>
      </c>
      <c r="AO991" s="10">
        <v>0.91</v>
      </c>
      <c r="AP991" s="10">
        <v>3.3399999999999999E-2</v>
      </c>
      <c r="AQ991" s="10">
        <v>1.54E-2</v>
      </c>
      <c r="AR991" s="10">
        <v>2.0219</v>
      </c>
      <c r="AS991" s="10">
        <v>10.5</v>
      </c>
      <c r="AT991" s="10">
        <v>0.91</v>
      </c>
      <c r="AU991" s="10">
        <v>2.9700000000000001E-2</v>
      </c>
      <c r="AV991" s="10">
        <v>1.1299999999999999E-2</v>
      </c>
      <c r="AW991" s="10">
        <v>1.7473000000000001</v>
      </c>
      <c r="AX991" s="10">
        <v>10.5</v>
      </c>
      <c r="AY991" s="10">
        <v>0.93</v>
      </c>
      <c r="AZ991" s="10">
        <v>1067</v>
      </c>
      <c r="BA991" s="10" t="s">
        <v>305</v>
      </c>
      <c r="BB991" s="10">
        <v>2.92E-2</v>
      </c>
      <c r="BC991" s="10">
        <v>2.3400000000000001E-2</v>
      </c>
      <c r="BD991" s="10">
        <v>2.0762999999999998</v>
      </c>
      <c r="BE991" s="10">
        <v>10.4</v>
      </c>
      <c r="BF991" s="10">
        <v>0.78</v>
      </c>
      <c r="BG991" s="10">
        <v>4.1000000000000002E-2</v>
      </c>
      <c r="BH991" s="10">
        <v>3.2899999999999999E-2</v>
      </c>
      <c r="BI991" s="10">
        <v>2.9722</v>
      </c>
      <c r="BJ991" s="10">
        <v>10.199999999999999</v>
      </c>
      <c r="BK991" s="10">
        <v>0.78</v>
      </c>
      <c r="BL991" s="10">
        <v>4.2900000000000001E-2</v>
      </c>
      <c r="BM991" s="10">
        <v>3.4500000000000003E-2</v>
      </c>
      <c r="BN991" s="10">
        <v>3.1168</v>
      </c>
      <c r="BO991" s="10">
        <v>10.199999999999999</v>
      </c>
      <c r="BP991" s="10">
        <v>0.78</v>
      </c>
      <c r="BQ991" s="10">
        <v>1067</v>
      </c>
      <c r="BR991" s="10" t="s">
        <v>305</v>
      </c>
      <c r="BS991" s="10">
        <v>0</v>
      </c>
      <c r="BT991" s="10">
        <v>0</v>
      </c>
      <c r="BU991" s="10">
        <v>0</v>
      </c>
      <c r="BV991" s="10">
        <v>10.5</v>
      </c>
      <c r="BW991" s="10">
        <v>0</v>
      </c>
      <c r="BX991" s="10">
        <v>0</v>
      </c>
      <c r="BY991" s="10">
        <v>0</v>
      </c>
      <c r="BZ991" s="10">
        <v>0</v>
      </c>
      <c r="CA991" s="10">
        <v>10.3</v>
      </c>
      <c r="CB991" s="10">
        <v>0</v>
      </c>
      <c r="CC991" s="10">
        <v>0</v>
      </c>
      <c r="CD991" s="10">
        <v>0</v>
      </c>
      <c r="CE991" s="10">
        <v>0</v>
      </c>
      <c r="CF991" s="10">
        <v>10.3</v>
      </c>
      <c r="CG991" s="10">
        <v>0</v>
      </c>
      <c r="CH991" s="10">
        <v>1067</v>
      </c>
      <c r="CI991" s="10" t="s">
        <v>305</v>
      </c>
      <c r="CJ991" s="10">
        <v>0</v>
      </c>
      <c r="CK991" s="10">
        <v>0</v>
      </c>
      <c r="CL991" s="10">
        <v>0</v>
      </c>
      <c r="CM991" s="10">
        <v>10.6</v>
      </c>
      <c r="CN991" s="10">
        <v>0</v>
      </c>
      <c r="CO991" s="10">
        <v>0</v>
      </c>
      <c r="CP991" s="10">
        <v>0</v>
      </c>
      <c r="CQ991" s="10">
        <v>0</v>
      </c>
      <c r="CR991" s="10">
        <v>10.4</v>
      </c>
      <c r="CS991" s="10">
        <v>0</v>
      </c>
      <c r="CT991" s="10">
        <v>0</v>
      </c>
      <c r="CU991" s="10">
        <v>0</v>
      </c>
      <c r="CV991" s="10">
        <v>0</v>
      </c>
      <c r="CW991" s="10">
        <v>10.4</v>
      </c>
      <c r="CX991" s="10">
        <v>0</v>
      </c>
      <c r="CY991" s="10">
        <v>1103</v>
      </c>
      <c r="CZ991" s="10" t="s">
        <v>291</v>
      </c>
      <c r="DA991" s="10">
        <v>0.63700000000000001</v>
      </c>
      <c r="DB991" s="10">
        <v>0.15110000000000001</v>
      </c>
      <c r="DC991" s="10">
        <v>36</v>
      </c>
      <c r="DD991" s="10">
        <v>10.5</v>
      </c>
      <c r="DE991" s="10">
        <v>0.97</v>
      </c>
      <c r="DF991" s="10">
        <v>0.71289999999999998</v>
      </c>
      <c r="DG991" s="10">
        <v>0.14480000000000001</v>
      </c>
      <c r="DH991" s="10">
        <v>40</v>
      </c>
      <c r="DI991" s="10">
        <v>10.5</v>
      </c>
      <c r="DJ991" s="10">
        <v>0.98</v>
      </c>
      <c r="DK991" s="10">
        <v>0.74860000000000004</v>
      </c>
      <c r="DL991" s="10">
        <v>0.152</v>
      </c>
      <c r="DM991" s="10">
        <v>42</v>
      </c>
      <c r="DN991" s="10">
        <v>10.5</v>
      </c>
      <c r="DO991" s="10">
        <v>0.98</v>
      </c>
    </row>
    <row r="992" spans="1:119" x14ac:dyDescent="0.25">
      <c r="A992" s="10">
        <v>1068</v>
      </c>
      <c r="B992" s="10" t="s">
        <v>288</v>
      </c>
      <c r="C992" s="10">
        <v>0.08</v>
      </c>
      <c r="D992" s="10">
        <v>0.02</v>
      </c>
      <c r="E992" s="10">
        <v>4.8499999999999996</v>
      </c>
      <c r="F992" s="10">
        <v>10.4</v>
      </c>
      <c r="G992" s="10">
        <v>0.97</v>
      </c>
      <c r="H992" s="10">
        <v>0.08</v>
      </c>
      <c r="I992" s="10">
        <v>0.02</v>
      </c>
      <c r="J992" s="10">
        <v>4.75</v>
      </c>
      <c r="K992" s="10">
        <v>10.4</v>
      </c>
      <c r="L992" s="10">
        <v>0.97</v>
      </c>
      <c r="M992" s="10">
        <v>0.09</v>
      </c>
      <c r="N992" s="10">
        <v>0.02</v>
      </c>
      <c r="O992" s="10">
        <v>5</v>
      </c>
      <c r="P992" s="10">
        <v>10.3</v>
      </c>
      <c r="Q992" s="10">
        <v>0.97</v>
      </c>
      <c r="R992" s="10">
        <v>1068</v>
      </c>
      <c r="S992" s="10" t="s">
        <v>288</v>
      </c>
      <c r="T992" s="10">
        <v>3.8899999999999997E-2</v>
      </c>
      <c r="U992" s="10">
        <v>8.8999999999999999E-3</v>
      </c>
      <c r="V992" s="10">
        <v>2.1738</v>
      </c>
      <c r="W992" s="10">
        <v>10.6</v>
      </c>
      <c r="Y992" s="10">
        <v>4.2000000000000003E-2</v>
      </c>
      <c r="Z992" s="10">
        <v>9.5999999999999992E-3</v>
      </c>
      <c r="AA992" s="10">
        <v>2.3715000000000002</v>
      </c>
      <c r="AB992" s="10">
        <v>10.5</v>
      </c>
      <c r="AD992" s="10">
        <v>5.5599999999999997E-2</v>
      </c>
      <c r="AE992" s="10">
        <v>8.0000000000000004E-4</v>
      </c>
      <c r="AF992" s="10">
        <v>3.0548000000000002</v>
      </c>
      <c r="AG992" s="10">
        <v>10.5</v>
      </c>
      <c r="AI992" s="10">
        <v>1068</v>
      </c>
      <c r="AJ992" s="10" t="s">
        <v>288</v>
      </c>
      <c r="AK992" s="10">
        <v>6.9900000000000004E-2</v>
      </c>
      <c r="AL992" s="10">
        <v>7.0000000000000001E-3</v>
      </c>
      <c r="AM992" s="10">
        <v>3.8235999999999999</v>
      </c>
      <c r="AN992" s="10">
        <v>10.6</v>
      </c>
      <c r="AO992" s="10">
        <v>0.995</v>
      </c>
      <c r="AP992" s="10">
        <v>0.106</v>
      </c>
      <c r="AQ992" s="10">
        <v>1.06E-2</v>
      </c>
      <c r="AR992" s="10">
        <v>5.8480999999999996</v>
      </c>
      <c r="AS992" s="10">
        <v>10.5</v>
      </c>
      <c r="AT992" s="10">
        <v>0.995</v>
      </c>
      <c r="AU992" s="10">
        <v>9.4100000000000003E-2</v>
      </c>
      <c r="AV992" s="10">
        <v>9.4000000000000004E-3</v>
      </c>
      <c r="AW992" s="10">
        <v>5.1879999999999997</v>
      </c>
      <c r="AX992" s="10">
        <v>10.5</v>
      </c>
      <c r="AY992" s="10">
        <v>0.995</v>
      </c>
      <c r="AZ992" s="10">
        <v>1068</v>
      </c>
      <c r="BA992" s="10" t="s">
        <v>288</v>
      </c>
      <c r="BB992" s="10">
        <v>5.33E-2</v>
      </c>
      <c r="BC992" s="10">
        <v>1.7500000000000002E-2</v>
      </c>
      <c r="BD992" s="10">
        <v>3.1143999999999998</v>
      </c>
      <c r="BE992" s="10">
        <v>10.4</v>
      </c>
      <c r="BF992" s="10">
        <v>0.95</v>
      </c>
      <c r="BG992" s="10">
        <v>7.4800000000000005E-2</v>
      </c>
      <c r="BH992" s="10">
        <v>2.46E-2</v>
      </c>
      <c r="BI992" s="10">
        <v>4.4583000000000004</v>
      </c>
      <c r="BJ992" s="10">
        <v>10.199999999999999</v>
      </c>
      <c r="BK992" s="10">
        <v>0.95</v>
      </c>
      <c r="BL992" s="10">
        <v>7.85E-2</v>
      </c>
      <c r="BM992" s="10">
        <v>2.58E-2</v>
      </c>
      <c r="BN992" s="10">
        <v>4.6752000000000002</v>
      </c>
      <c r="BO992" s="10">
        <v>10.199999999999999</v>
      </c>
      <c r="BP992" s="10">
        <v>0.95</v>
      </c>
      <c r="BQ992" s="10">
        <v>1068</v>
      </c>
      <c r="BR992" s="10" t="s">
        <v>288</v>
      </c>
      <c r="BS992" s="10">
        <v>0.12479999999999999</v>
      </c>
      <c r="BT992" s="10">
        <v>1.78E-2</v>
      </c>
      <c r="BU992" s="10">
        <v>6.9316000000000004</v>
      </c>
      <c r="BV992" s="10">
        <v>10.5</v>
      </c>
      <c r="BW992" s="10">
        <v>0.99</v>
      </c>
      <c r="BX992" s="10">
        <v>8.8300000000000003E-2</v>
      </c>
      <c r="BY992" s="10">
        <v>1.26E-2</v>
      </c>
      <c r="BZ992" s="10">
        <v>5</v>
      </c>
      <c r="CA992" s="10">
        <v>10.3</v>
      </c>
      <c r="CB992" s="10">
        <v>0.99</v>
      </c>
      <c r="CC992" s="10">
        <v>9.3200000000000005E-2</v>
      </c>
      <c r="CD992" s="10">
        <v>1.3299999999999999E-2</v>
      </c>
      <c r="CE992" s="10">
        <v>5.2797000000000001</v>
      </c>
      <c r="CF992" s="10">
        <v>10.3</v>
      </c>
      <c r="CG992" s="10">
        <v>0.99</v>
      </c>
      <c r="CH992" s="10">
        <v>1068</v>
      </c>
      <c r="CI992" s="10" t="s">
        <v>288</v>
      </c>
      <c r="CJ992" s="10">
        <v>3.6400000000000002E-2</v>
      </c>
      <c r="CK992" s="10">
        <v>5.1999999999999998E-3</v>
      </c>
      <c r="CL992" s="10">
        <v>2</v>
      </c>
      <c r="CM992" s="10">
        <v>10.6</v>
      </c>
      <c r="CN992" s="10">
        <v>0.99</v>
      </c>
      <c r="CO992" s="10">
        <v>3.5700000000000003E-2</v>
      </c>
      <c r="CP992" s="10">
        <v>5.1000000000000004E-3</v>
      </c>
      <c r="CQ992" s="10">
        <v>2</v>
      </c>
      <c r="CR992" s="10">
        <v>10.4</v>
      </c>
      <c r="CS992" s="10">
        <v>0.99</v>
      </c>
      <c r="CT992" s="10">
        <v>3.5700000000000003E-2</v>
      </c>
      <c r="CU992" s="10">
        <v>5.1000000000000004E-3</v>
      </c>
      <c r="CV992" s="10">
        <v>2</v>
      </c>
      <c r="CW992" s="10">
        <v>10.4</v>
      </c>
      <c r="CX992" s="10">
        <v>0.99</v>
      </c>
      <c r="CY992" s="10">
        <v>1104</v>
      </c>
      <c r="CZ992" s="10" t="s">
        <v>292</v>
      </c>
      <c r="DA992" s="10">
        <v>5.3999999999999999E-2</v>
      </c>
      <c r="DB992" s="10">
        <v>7.7000000000000002E-3</v>
      </c>
      <c r="DC992" s="10">
        <v>3</v>
      </c>
      <c r="DD992" s="10">
        <v>10.5</v>
      </c>
      <c r="DE992" s="10">
        <v>0.99</v>
      </c>
      <c r="DF992" s="10">
        <v>5.3999999999999999E-2</v>
      </c>
      <c r="DG992" s="10">
        <v>7.7000000000000002E-3</v>
      </c>
      <c r="DH992" s="10">
        <v>3</v>
      </c>
      <c r="DI992" s="10">
        <v>10.5</v>
      </c>
      <c r="DJ992" s="10">
        <v>0.99</v>
      </c>
      <c r="DK992" s="10">
        <v>0.09</v>
      </c>
      <c r="DL992" s="10">
        <v>1.2800000000000001E-2</v>
      </c>
      <c r="DM992" s="10">
        <v>5</v>
      </c>
      <c r="DN992" s="10">
        <v>10.5</v>
      </c>
      <c r="DO992" s="10">
        <v>0.99</v>
      </c>
    </row>
    <row r="993" spans="1:119" x14ac:dyDescent="0.25">
      <c r="A993" s="10">
        <v>1069</v>
      </c>
      <c r="B993" s="10" t="s">
        <v>306</v>
      </c>
      <c r="C993" s="10">
        <v>0</v>
      </c>
      <c r="D993" s="10">
        <v>0</v>
      </c>
      <c r="E993" s="10">
        <v>0</v>
      </c>
      <c r="F993" s="10">
        <v>10.4</v>
      </c>
      <c r="G993" s="10">
        <v>0</v>
      </c>
      <c r="H993" s="10">
        <v>0</v>
      </c>
      <c r="I993" s="10">
        <v>0</v>
      </c>
      <c r="J993" s="10">
        <v>0</v>
      </c>
      <c r="K993" s="10">
        <v>10.4</v>
      </c>
      <c r="L993" s="10">
        <v>0</v>
      </c>
      <c r="M993" s="10">
        <v>0</v>
      </c>
      <c r="N993" s="10">
        <v>0</v>
      </c>
      <c r="O993" s="10">
        <v>0</v>
      </c>
      <c r="P993" s="10">
        <v>10.3</v>
      </c>
      <c r="Q993" s="10">
        <v>0</v>
      </c>
      <c r="R993" s="10">
        <v>1069</v>
      </c>
      <c r="S993" s="10" t="s">
        <v>306</v>
      </c>
      <c r="T993" s="10">
        <v>0</v>
      </c>
      <c r="U993" s="10">
        <v>0</v>
      </c>
      <c r="V993" s="10">
        <v>0</v>
      </c>
      <c r="W993" s="10">
        <v>10.6</v>
      </c>
      <c r="Y993" s="10">
        <v>0</v>
      </c>
      <c r="Z993" s="10">
        <v>0</v>
      </c>
      <c r="AA993" s="10">
        <v>0</v>
      </c>
      <c r="AB993" s="10">
        <v>10.5</v>
      </c>
      <c r="AD993" s="10">
        <v>0</v>
      </c>
      <c r="AE993" s="10">
        <v>0</v>
      </c>
      <c r="AF993" s="10">
        <v>0</v>
      </c>
      <c r="AG993" s="10">
        <v>10.5</v>
      </c>
      <c r="AI993" s="10">
        <v>1069</v>
      </c>
      <c r="AJ993" s="10" t="s">
        <v>306</v>
      </c>
      <c r="AK993" s="10">
        <v>0</v>
      </c>
      <c r="AL993" s="10">
        <v>0</v>
      </c>
      <c r="AM993" s="10">
        <v>0</v>
      </c>
      <c r="AN993" s="10">
        <v>10.6</v>
      </c>
      <c r="AO993" s="10">
        <v>0</v>
      </c>
      <c r="AP993" s="10">
        <v>0</v>
      </c>
      <c r="AQ993" s="10">
        <v>0</v>
      </c>
      <c r="AR993" s="10">
        <v>0</v>
      </c>
      <c r="AS993" s="10">
        <v>10.5</v>
      </c>
      <c r="AT993" s="10">
        <v>0</v>
      </c>
      <c r="AU993" s="10">
        <v>0</v>
      </c>
      <c r="AV993" s="10">
        <v>0</v>
      </c>
      <c r="AW993" s="10">
        <v>0</v>
      </c>
      <c r="AX993" s="10">
        <v>10.5</v>
      </c>
      <c r="AY993" s="10">
        <v>0</v>
      </c>
      <c r="AZ993" s="10">
        <v>1069</v>
      </c>
      <c r="BA993" s="10" t="s">
        <v>306</v>
      </c>
      <c r="BB993" s="10">
        <v>0</v>
      </c>
      <c r="BC993" s="10">
        <v>0</v>
      </c>
      <c r="BD993" s="10">
        <v>0</v>
      </c>
      <c r="BE993" s="10">
        <v>10.4</v>
      </c>
      <c r="BF993" s="10">
        <v>0</v>
      </c>
      <c r="BG993" s="10">
        <v>0</v>
      </c>
      <c r="BH993" s="10">
        <v>0</v>
      </c>
      <c r="BI993" s="10">
        <v>0</v>
      </c>
      <c r="BJ993" s="10">
        <v>10.199999999999999</v>
      </c>
      <c r="BK993" s="10">
        <v>0</v>
      </c>
      <c r="BL993" s="10">
        <v>0</v>
      </c>
      <c r="BM993" s="10">
        <v>0</v>
      </c>
      <c r="BN993" s="10">
        <v>0</v>
      </c>
      <c r="BO993" s="10">
        <v>10.199999999999999</v>
      </c>
      <c r="BP993" s="10">
        <v>0</v>
      </c>
      <c r="BQ993" s="10">
        <v>1069</v>
      </c>
      <c r="BR993" s="10" t="s">
        <v>306</v>
      </c>
      <c r="BS993" s="10">
        <v>0</v>
      </c>
      <c r="BT993" s="10">
        <v>0</v>
      </c>
      <c r="BU993" s="10">
        <v>0</v>
      </c>
      <c r="BV993" s="10">
        <v>10.5</v>
      </c>
      <c r="BW993" s="10">
        <v>0</v>
      </c>
      <c r="BX993" s="10">
        <v>0</v>
      </c>
      <c r="BY993" s="10">
        <v>0</v>
      </c>
      <c r="BZ993" s="10">
        <v>0</v>
      </c>
      <c r="CA993" s="10">
        <v>10.3</v>
      </c>
      <c r="CB993" s="10">
        <v>0</v>
      </c>
      <c r="CC993" s="10">
        <v>0</v>
      </c>
      <c r="CD993" s="10">
        <v>0</v>
      </c>
      <c r="CE993" s="10">
        <v>0</v>
      </c>
      <c r="CF993" s="10">
        <v>10.3</v>
      </c>
      <c r="CG993" s="10">
        <v>0</v>
      </c>
      <c r="CH993" s="10">
        <v>1069</v>
      </c>
      <c r="CI993" s="10" t="s">
        <v>306</v>
      </c>
      <c r="CJ993" s="10">
        <v>0</v>
      </c>
      <c r="CK993" s="10">
        <v>0</v>
      </c>
      <c r="CL993" s="10">
        <v>0</v>
      </c>
      <c r="CM993" s="10">
        <v>10.6</v>
      </c>
      <c r="CN993" s="10">
        <v>0</v>
      </c>
      <c r="CO993" s="10">
        <v>0</v>
      </c>
      <c r="CP993" s="10">
        <v>0</v>
      </c>
      <c r="CQ993" s="10">
        <v>0</v>
      </c>
      <c r="CR993" s="10">
        <v>10.4</v>
      </c>
      <c r="CS993" s="10">
        <v>0</v>
      </c>
      <c r="CT993" s="10">
        <v>0</v>
      </c>
      <c r="CU993" s="10">
        <v>0</v>
      </c>
      <c r="CV993" s="10">
        <v>0</v>
      </c>
      <c r="CW993" s="10">
        <v>10.4</v>
      </c>
      <c r="CX993" s="10">
        <v>0</v>
      </c>
      <c r="CY993" s="10">
        <v>1105</v>
      </c>
      <c r="CZ993" s="10" t="s">
        <v>296</v>
      </c>
      <c r="DA993" s="10">
        <v>0.16550000000000001</v>
      </c>
      <c r="DB993" s="10">
        <v>7.5399999999999995E-2</v>
      </c>
      <c r="DC993" s="10">
        <v>10</v>
      </c>
      <c r="DD993" s="10">
        <v>10.5</v>
      </c>
      <c r="DE993" s="10">
        <v>0.91</v>
      </c>
      <c r="DF993" s="10">
        <v>0.2979</v>
      </c>
      <c r="DG993" s="10">
        <v>0.13569999999999999</v>
      </c>
      <c r="DH993" s="10">
        <v>18</v>
      </c>
      <c r="DI993" s="10">
        <v>10.5</v>
      </c>
      <c r="DJ993" s="10">
        <v>0.91</v>
      </c>
      <c r="DK993" s="10">
        <v>0.33100000000000002</v>
      </c>
      <c r="DL993" s="10">
        <v>0.15079999999999999</v>
      </c>
      <c r="DM993" s="10">
        <v>20</v>
      </c>
      <c r="DN993" s="10">
        <v>10.5</v>
      </c>
      <c r="DO993" s="10">
        <v>0.91</v>
      </c>
    </row>
    <row r="994" spans="1:119" x14ac:dyDescent="0.25">
      <c r="A994" s="10">
        <v>1070</v>
      </c>
      <c r="B994" s="10" t="s">
        <v>291</v>
      </c>
      <c r="C994" s="10">
        <v>0.33</v>
      </c>
      <c r="D994" s="10">
        <v>0.12</v>
      </c>
      <c r="E994" s="10">
        <v>19.399999999999999</v>
      </c>
      <c r="F994" s="10">
        <v>10.4</v>
      </c>
      <c r="G994" s="10">
        <v>0.94</v>
      </c>
      <c r="H994" s="10">
        <v>0.32</v>
      </c>
      <c r="I994" s="10">
        <v>0.12</v>
      </c>
      <c r="J994" s="10">
        <v>19</v>
      </c>
      <c r="K994" s="10">
        <v>10.4</v>
      </c>
      <c r="L994" s="10">
        <v>0.94</v>
      </c>
      <c r="M994" s="10">
        <v>0.37</v>
      </c>
      <c r="N994" s="10">
        <v>0.13</v>
      </c>
      <c r="O994" s="10">
        <v>22</v>
      </c>
      <c r="P994" s="10">
        <v>10.3</v>
      </c>
      <c r="Q994" s="10">
        <v>0.94</v>
      </c>
      <c r="R994" s="10">
        <v>1070</v>
      </c>
      <c r="S994" s="10" t="s">
        <v>291</v>
      </c>
      <c r="T994" s="10">
        <v>3.7699999999999997E-2</v>
      </c>
      <c r="U994" s="10">
        <v>1.2500000000000001E-2</v>
      </c>
      <c r="V994" s="10">
        <v>2.1636000000000002</v>
      </c>
      <c r="W994" s="10">
        <v>10.6</v>
      </c>
      <c r="Y994" s="10">
        <v>4.07E-2</v>
      </c>
      <c r="Z994" s="10">
        <v>1.35E-2</v>
      </c>
      <c r="AA994" s="10">
        <v>2.3595999999999999</v>
      </c>
      <c r="AB994" s="10">
        <v>10.5</v>
      </c>
      <c r="AD994" s="10">
        <v>5.3800000000000001E-2</v>
      </c>
      <c r="AE994" s="10">
        <v>1.1999999999999999E-3</v>
      </c>
      <c r="AF994" s="10">
        <v>2.9607000000000001</v>
      </c>
      <c r="AG994" s="10">
        <v>10.5</v>
      </c>
      <c r="AI994" s="10">
        <v>1070</v>
      </c>
      <c r="AJ994" s="10" t="s">
        <v>291</v>
      </c>
      <c r="AK994" s="10">
        <v>0.2261</v>
      </c>
      <c r="AL994" s="10">
        <v>3.9300000000000002E-2</v>
      </c>
      <c r="AM994" s="10">
        <v>12.4993</v>
      </c>
      <c r="AN994" s="10">
        <v>10.6</v>
      </c>
      <c r="AO994" s="10">
        <v>0.99</v>
      </c>
      <c r="AP994" s="10">
        <v>0.24660000000000001</v>
      </c>
      <c r="AQ994" s="10">
        <v>4.3499999999999997E-2</v>
      </c>
      <c r="AR994" s="10">
        <v>13.7689</v>
      </c>
      <c r="AS994" s="10">
        <v>10.5</v>
      </c>
      <c r="AT994" s="10">
        <v>0.98</v>
      </c>
      <c r="AU994" s="10">
        <v>0.219</v>
      </c>
      <c r="AV994" s="10">
        <v>3.3700000000000001E-2</v>
      </c>
      <c r="AW994" s="10">
        <v>12.1837</v>
      </c>
      <c r="AX994" s="10">
        <v>10.5</v>
      </c>
      <c r="AY994" s="10">
        <v>0.99</v>
      </c>
      <c r="AZ994" s="10">
        <v>1070</v>
      </c>
      <c r="BA994" s="10" t="s">
        <v>291</v>
      </c>
      <c r="BB994" s="10">
        <v>3.0300000000000001E-2</v>
      </c>
      <c r="BC994" s="10">
        <v>2.1899999999999999E-2</v>
      </c>
      <c r="BD994" s="10">
        <v>2.0762999999999998</v>
      </c>
      <c r="BE994" s="10">
        <v>10.4</v>
      </c>
      <c r="BF994" s="10">
        <v>0.81</v>
      </c>
      <c r="BG994" s="10">
        <v>4.2500000000000003E-2</v>
      </c>
      <c r="BH994" s="10">
        <v>3.0800000000000001E-2</v>
      </c>
      <c r="BI994" s="10">
        <v>2.9722</v>
      </c>
      <c r="BJ994" s="10">
        <v>10.199999999999999</v>
      </c>
      <c r="BK994" s="10">
        <v>0.81</v>
      </c>
      <c r="BL994" s="10">
        <v>4.4600000000000001E-2</v>
      </c>
      <c r="BM994" s="10">
        <v>3.2300000000000002E-2</v>
      </c>
      <c r="BN994" s="10">
        <v>3.1168</v>
      </c>
      <c r="BO994" s="10">
        <v>10.199999999999999</v>
      </c>
      <c r="BP994" s="10">
        <v>0.81</v>
      </c>
      <c r="BQ994" s="10">
        <v>1070</v>
      </c>
      <c r="BR994" s="10" t="s">
        <v>291</v>
      </c>
      <c r="BS994" s="10">
        <v>0.23269999999999999</v>
      </c>
      <c r="BT994" s="10">
        <v>9.7000000000000003E-2</v>
      </c>
      <c r="BU994" s="10">
        <v>13.863200000000001</v>
      </c>
      <c r="BV994" s="10">
        <v>10.5</v>
      </c>
      <c r="BW994" s="10">
        <v>0.92</v>
      </c>
      <c r="BX994" s="10">
        <v>0.307</v>
      </c>
      <c r="BY994" s="10">
        <v>9.4200000000000006E-2</v>
      </c>
      <c r="BZ994" s="10">
        <v>18</v>
      </c>
      <c r="CA994" s="10">
        <v>10.3</v>
      </c>
      <c r="CB994" s="10">
        <v>0.96</v>
      </c>
      <c r="CC994" s="10">
        <v>0.35489999999999999</v>
      </c>
      <c r="CD994" s="10">
        <v>0.12640000000000001</v>
      </c>
      <c r="CE994" s="10">
        <v>21.1188</v>
      </c>
      <c r="CF994" s="10">
        <v>10.3</v>
      </c>
      <c r="CG994" s="10">
        <v>0.94</v>
      </c>
      <c r="CH994" s="10">
        <v>1070</v>
      </c>
      <c r="CI994" s="10" t="s">
        <v>291</v>
      </c>
      <c r="CJ994" s="10">
        <v>5.0799999999999998E-2</v>
      </c>
      <c r="CK994" s="10">
        <v>2.12E-2</v>
      </c>
      <c r="CL994" s="10">
        <v>3</v>
      </c>
      <c r="CM994" s="10">
        <v>10.6</v>
      </c>
      <c r="CN994" s="10">
        <v>0.92</v>
      </c>
      <c r="CO994" s="10">
        <v>5.1700000000000003E-2</v>
      </c>
      <c r="CP994" s="10">
        <v>1.5900000000000001E-2</v>
      </c>
      <c r="CQ994" s="10">
        <v>3</v>
      </c>
      <c r="CR994" s="10">
        <v>10.4</v>
      </c>
      <c r="CS994" s="10">
        <v>0.96</v>
      </c>
      <c r="CT994" s="10">
        <v>5.0900000000000001E-2</v>
      </c>
      <c r="CU994" s="10">
        <v>1.8100000000000002E-2</v>
      </c>
      <c r="CV994" s="10">
        <v>3</v>
      </c>
      <c r="CW994" s="10">
        <v>10.4</v>
      </c>
      <c r="CX994" s="10">
        <v>0.94</v>
      </c>
      <c r="CY994" s="10">
        <v>1106</v>
      </c>
      <c r="CZ994" s="10" t="s">
        <v>177</v>
      </c>
      <c r="DA994" s="10">
        <v>0</v>
      </c>
      <c r="DB994" s="10">
        <v>0</v>
      </c>
      <c r="DD994" s="10">
        <v>36.659999999999997</v>
      </c>
      <c r="DF994" s="10">
        <v>0</v>
      </c>
      <c r="DG994" s="10">
        <v>0</v>
      </c>
      <c r="DI994" s="10">
        <v>36.140999999999998</v>
      </c>
      <c r="DK994" s="10">
        <v>0</v>
      </c>
      <c r="DL994" s="10">
        <v>0</v>
      </c>
      <c r="DN994" s="10">
        <v>36.058</v>
      </c>
    </row>
    <row r="995" spans="1:119" x14ac:dyDescent="0.25">
      <c r="A995" s="10">
        <v>1071</v>
      </c>
      <c r="B995" s="10" t="s">
        <v>307</v>
      </c>
      <c r="C995" s="10">
        <v>0</v>
      </c>
      <c r="D995" s="10">
        <v>0</v>
      </c>
      <c r="E995" s="10">
        <v>0</v>
      </c>
      <c r="F995" s="10">
        <v>10.4</v>
      </c>
      <c r="G995" s="10">
        <v>0</v>
      </c>
      <c r="H995" s="10">
        <v>0</v>
      </c>
      <c r="I995" s="10">
        <v>0</v>
      </c>
      <c r="J995" s="10">
        <v>0</v>
      </c>
      <c r="K995" s="10">
        <v>10.4</v>
      </c>
      <c r="L995" s="10">
        <v>0</v>
      </c>
      <c r="M995" s="10">
        <v>0</v>
      </c>
      <c r="N995" s="10">
        <v>0</v>
      </c>
      <c r="O995" s="10">
        <v>0</v>
      </c>
      <c r="P995" s="10">
        <v>10.3</v>
      </c>
      <c r="Q995" s="10">
        <v>0</v>
      </c>
      <c r="R995" s="10">
        <v>1071</v>
      </c>
      <c r="S995" s="10" t="s">
        <v>307</v>
      </c>
      <c r="T995" s="10">
        <v>0</v>
      </c>
      <c r="U995" s="10">
        <v>0</v>
      </c>
      <c r="V995" s="10">
        <v>0</v>
      </c>
      <c r="W995" s="10">
        <v>10.6</v>
      </c>
      <c r="Y995" s="10">
        <v>0</v>
      </c>
      <c r="Z995" s="10">
        <v>0</v>
      </c>
      <c r="AA995" s="10">
        <v>0</v>
      </c>
      <c r="AB995" s="10">
        <v>10.5</v>
      </c>
      <c r="AD995" s="10">
        <v>0</v>
      </c>
      <c r="AE995" s="10">
        <v>0</v>
      </c>
      <c r="AF995" s="10">
        <v>0</v>
      </c>
      <c r="AG995" s="10">
        <v>10.5</v>
      </c>
      <c r="AI995" s="10">
        <v>1071</v>
      </c>
      <c r="AJ995" s="10" t="s">
        <v>307</v>
      </c>
      <c r="AK995" s="10">
        <v>0</v>
      </c>
      <c r="AL995" s="10">
        <v>0</v>
      </c>
      <c r="AM995" s="10">
        <v>0</v>
      </c>
      <c r="AN995" s="10">
        <v>10.6</v>
      </c>
      <c r="AO995" s="10">
        <v>0</v>
      </c>
      <c r="AP995" s="10">
        <v>0</v>
      </c>
      <c r="AQ995" s="10">
        <v>0</v>
      </c>
      <c r="AR995" s="10">
        <v>0</v>
      </c>
      <c r="AS995" s="10">
        <v>10.5</v>
      </c>
      <c r="AT995" s="10">
        <v>0</v>
      </c>
      <c r="AU995" s="10">
        <v>0</v>
      </c>
      <c r="AV995" s="10">
        <v>0</v>
      </c>
      <c r="AW995" s="10">
        <v>0</v>
      </c>
      <c r="AX995" s="10">
        <v>10.5</v>
      </c>
      <c r="AY995" s="10">
        <v>0</v>
      </c>
      <c r="AZ995" s="10">
        <v>1071</v>
      </c>
      <c r="BA995" s="10" t="s">
        <v>307</v>
      </c>
      <c r="BB995" s="10">
        <v>0</v>
      </c>
      <c r="BC995" s="10">
        <v>0</v>
      </c>
      <c r="BD995" s="10">
        <v>0</v>
      </c>
      <c r="BE995" s="10">
        <v>10.4</v>
      </c>
      <c r="BF995" s="10">
        <v>0</v>
      </c>
      <c r="BG995" s="10">
        <v>0</v>
      </c>
      <c r="BH995" s="10">
        <v>0</v>
      </c>
      <c r="BI995" s="10">
        <v>0</v>
      </c>
      <c r="BJ995" s="10">
        <v>10.199999999999999</v>
      </c>
      <c r="BK995" s="10">
        <v>0</v>
      </c>
      <c r="BL995" s="10">
        <v>0</v>
      </c>
      <c r="BM995" s="10">
        <v>0</v>
      </c>
      <c r="BN995" s="10">
        <v>0</v>
      </c>
      <c r="BO995" s="10">
        <v>10.199999999999999</v>
      </c>
      <c r="BP995" s="10">
        <v>0</v>
      </c>
      <c r="BQ995" s="10">
        <v>1071</v>
      </c>
      <c r="BR995" s="10" t="s">
        <v>307</v>
      </c>
      <c r="BS995" s="10">
        <v>0</v>
      </c>
      <c r="BT995" s="10">
        <v>0</v>
      </c>
      <c r="BU995" s="10">
        <v>0</v>
      </c>
      <c r="BV995" s="10">
        <v>10.5</v>
      </c>
      <c r="BW995" s="10">
        <v>0</v>
      </c>
      <c r="BX995" s="10">
        <v>0</v>
      </c>
      <c r="BY995" s="10">
        <v>0</v>
      </c>
      <c r="BZ995" s="10">
        <v>0</v>
      </c>
      <c r="CA995" s="10">
        <v>10.3</v>
      </c>
      <c r="CB995" s="10">
        <v>0</v>
      </c>
      <c r="CC995" s="10">
        <v>0</v>
      </c>
      <c r="CD995" s="10">
        <v>0</v>
      </c>
      <c r="CE995" s="10">
        <v>0</v>
      </c>
      <c r="CF995" s="10">
        <v>10.3</v>
      </c>
      <c r="CG995" s="10">
        <v>0</v>
      </c>
      <c r="CH995" s="10">
        <v>1071</v>
      </c>
      <c r="CI995" s="10" t="s">
        <v>307</v>
      </c>
      <c r="CJ995" s="10">
        <v>0</v>
      </c>
      <c r="CK995" s="10">
        <v>0</v>
      </c>
      <c r="CL995" s="10">
        <v>0</v>
      </c>
      <c r="CM995" s="10">
        <v>10.6</v>
      </c>
      <c r="CN995" s="10">
        <v>0</v>
      </c>
      <c r="CO995" s="10">
        <v>0</v>
      </c>
      <c r="CP995" s="10">
        <v>0</v>
      </c>
      <c r="CQ995" s="10">
        <v>0</v>
      </c>
      <c r="CR995" s="10">
        <v>10.4</v>
      </c>
      <c r="CS995" s="10">
        <v>0</v>
      </c>
      <c r="CT995" s="10">
        <v>0</v>
      </c>
      <c r="CU995" s="10">
        <v>0</v>
      </c>
      <c r="CV995" s="10">
        <v>0</v>
      </c>
      <c r="CW995" s="10">
        <v>10.4</v>
      </c>
      <c r="CX995" s="10">
        <v>0</v>
      </c>
      <c r="CY995" s="10">
        <v>1107</v>
      </c>
      <c r="CZ995" s="10" t="s">
        <v>185</v>
      </c>
      <c r="DA995" s="10">
        <v>-0.57099999999999995</v>
      </c>
      <c r="DB995" s="10">
        <v>-0.221</v>
      </c>
      <c r="DC995" s="10">
        <v>-9.8811393566244838</v>
      </c>
      <c r="DD995" s="10">
        <v>35.774999999999999</v>
      </c>
      <c r="DE995" s="10">
        <v>0.93258583380164206</v>
      </c>
      <c r="DF995" s="10">
        <v>-0.82099999999999995</v>
      </c>
      <c r="DG995" s="10">
        <v>-0.222</v>
      </c>
      <c r="DH995" s="10">
        <v>-13.996973676997682</v>
      </c>
      <c r="DI995" s="10">
        <v>35.081000000000003</v>
      </c>
      <c r="DJ995" s="10">
        <v>0.96533136943672404</v>
      </c>
      <c r="DK995" s="10">
        <v>-0.79600000000000004</v>
      </c>
      <c r="DL995" s="10">
        <v>-0.251</v>
      </c>
      <c r="DM995" s="10">
        <v>-13.782885188052164</v>
      </c>
      <c r="DN995" s="10">
        <v>34.962000000000003</v>
      </c>
      <c r="DO995" s="10">
        <v>0.95370933467904861</v>
      </c>
    </row>
    <row r="996" spans="1:119" x14ac:dyDescent="0.25">
      <c r="A996" s="10">
        <v>1072</v>
      </c>
      <c r="B996" s="10" t="s">
        <v>292</v>
      </c>
      <c r="C996" s="10">
        <v>0</v>
      </c>
      <c r="D996" s="10">
        <v>0</v>
      </c>
      <c r="E996" s="10">
        <v>0</v>
      </c>
      <c r="F996" s="10">
        <v>10.4</v>
      </c>
      <c r="G996" s="10">
        <v>0</v>
      </c>
      <c r="H996" s="10">
        <v>0</v>
      </c>
      <c r="I996" s="10">
        <v>0</v>
      </c>
      <c r="J996" s="10">
        <v>0</v>
      </c>
      <c r="K996" s="10">
        <v>10.4</v>
      </c>
      <c r="L996" s="10">
        <v>0</v>
      </c>
      <c r="M996" s="10">
        <v>0</v>
      </c>
      <c r="N996" s="10">
        <v>0</v>
      </c>
      <c r="O996" s="10">
        <v>0</v>
      </c>
      <c r="P996" s="10">
        <v>10.3</v>
      </c>
      <c r="Q996" s="10">
        <v>0</v>
      </c>
      <c r="R996" s="10">
        <v>1072</v>
      </c>
      <c r="S996" s="10" t="s">
        <v>292</v>
      </c>
      <c r="T996" s="10">
        <v>0</v>
      </c>
      <c r="U996" s="10">
        <v>0</v>
      </c>
      <c r="V996" s="10">
        <v>0</v>
      </c>
      <c r="W996" s="10">
        <v>10.6</v>
      </c>
      <c r="Y996" s="10">
        <v>0</v>
      </c>
      <c r="Z996" s="10">
        <v>0</v>
      </c>
      <c r="AA996" s="10">
        <v>0</v>
      </c>
      <c r="AB996" s="10">
        <v>10.5</v>
      </c>
      <c r="AD996" s="10">
        <v>0</v>
      </c>
      <c r="AE996" s="10">
        <v>0</v>
      </c>
      <c r="AF996" s="10">
        <v>0</v>
      </c>
      <c r="AG996" s="10">
        <v>10.5</v>
      </c>
      <c r="AI996" s="10">
        <v>1072</v>
      </c>
      <c r="AJ996" s="10" t="s">
        <v>292</v>
      </c>
      <c r="AK996" s="10">
        <v>0</v>
      </c>
      <c r="AL996" s="10">
        <v>0</v>
      </c>
      <c r="AM996" s="10">
        <v>0</v>
      </c>
      <c r="AN996" s="10">
        <v>10.6</v>
      </c>
      <c r="AO996" s="10">
        <v>0</v>
      </c>
      <c r="AP996" s="10">
        <v>0</v>
      </c>
      <c r="AQ996" s="10">
        <v>0</v>
      </c>
      <c r="AR996" s="10">
        <v>0</v>
      </c>
      <c r="AS996" s="10">
        <v>10.5</v>
      </c>
      <c r="AT996" s="10">
        <v>0</v>
      </c>
      <c r="AU996" s="10">
        <v>0</v>
      </c>
      <c r="AV996" s="10">
        <v>0</v>
      </c>
      <c r="AW996" s="10">
        <v>0</v>
      </c>
      <c r="AX996" s="10">
        <v>10.5</v>
      </c>
      <c r="AY996" s="10">
        <v>0</v>
      </c>
      <c r="AZ996" s="10">
        <v>1072</v>
      </c>
      <c r="BA996" s="10" t="s">
        <v>292</v>
      </c>
      <c r="BB996" s="10">
        <v>0</v>
      </c>
      <c r="BC996" s="10">
        <v>0</v>
      </c>
      <c r="BD996" s="10">
        <v>0</v>
      </c>
      <c r="BE996" s="10">
        <v>10.4</v>
      </c>
      <c r="BF996" s="10">
        <v>0</v>
      </c>
      <c r="BG996" s="10">
        <v>0</v>
      </c>
      <c r="BH996" s="10">
        <v>0</v>
      </c>
      <c r="BI996" s="10">
        <v>0</v>
      </c>
      <c r="BJ996" s="10">
        <v>10.199999999999999</v>
      </c>
      <c r="BK996" s="10">
        <v>0</v>
      </c>
      <c r="BL996" s="10">
        <v>0</v>
      </c>
      <c r="BM996" s="10">
        <v>0</v>
      </c>
      <c r="BN996" s="10">
        <v>0</v>
      </c>
      <c r="BO996" s="10">
        <v>10.199999999999999</v>
      </c>
      <c r="BP996" s="10">
        <v>0</v>
      </c>
      <c r="BQ996" s="10">
        <v>1072</v>
      </c>
      <c r="BR996" s="10" t="s">
        <v>292</v>
      </c>
      <c r="BS996" s="10">
        <v>0</v>
      </c>
      <c r="BT996" s="10">
        <v>0</v>
      </c>
      <c r="BU996" s="10">
        <v>0</v>
      </c>
      <c r="BV996" s="10">
        <v>10.5</v>
      </c>
      <c r="BW996" s="10">
        <v>0</v>
      </c>
      <c r="BX996" s="10">
        <v>0</v>
      </c>
      <c r="BY996" s="10">
        <v>0</v>
      </c>
      <c r="BZ996" s="10">
        <v>0</v>
      </c>
      <c r="CA996" s="10">
        <v>10.3</v>
      </c>
      <c r="CB996" s="10">
        <v>0</v>
      </c>
      <c r="CC996" s="10">
        <v>0</v>
      </c>
      <c r="CD996" s="10">
        <v>0</v>
      </c>
      <c r="CE996" s="10">
        <v>0</v>
      </c>
      <c r="CF996" s="10">
        <v>10.3</v>
      </c>
      <c r="CG996" s="10">
        <v>0</v>
      </c>
      <c r="CH996" s="10">
        <v>1072</v>
      </c>
      <c r="CI996" s="10" t="s">
        <v>292</v>
      </c>
      <c r="CJ996" s="10">
        <v>0</v>
      </c>
      <c r="CK996" s="10">
        <v>0</v>
      </c>
      <c r="CL996" s="10">
        <v>0</v>
      </c>
      <c r="CM996" s="10">
        <v>10.6</v>
      </c>
      <c r="CN996" s="10">
        <v>0</v>
      </c>
      <c r="CO996" s="10">
        <v>0</v>
      </c>
      <c r="CP996" s="10">
        <v>0</v>
      </c>
      <c r="CQ996" s="10">
        <v>0</v>
      </c>
      <c r="CR996" s="10">
        <v>10.4</v>
      </c>
      <c r="CS996" s="10">
        <v>0</v>
      </c>
      <c r="CT996" s="10">
        <v>0</v>
      </c>
      <c r="CU996" s="10">
        <v>0</v>
      </c>
      <c r="CV996" s="10">
        <v>0</v>
      </c>
      <c r="CW996" s="10">
        <v>10.4</v>
      </c>
      <c r="CX996" s="10">
        <v>0</v>
      </c>
      <c r="CY996" s="10">
        <v>1108</v>
      </c>
      <c r="CZ996" s="10" t="s">
        <v>8</v>
      </c>
    </row>
    <row r="997" spans="1:119" x14ac:dyDescent="0.25">
      <c r="A997" s="10">
        <v>1073</v>
      </c>
      <c r="B997" s="10" t="s">
        <v>294</v>
      </c>
      <c r="C997" s="10">
        <v>0</v>
      </c>
      <c r="D997" s="10">
        <v>0</v>
      </c>
      <c r="E997" s="10">
        <v>0</v>
      </c>
      <c r="F997" s="10">
        <v>10.4</v>
      </c>
      <c r="G997" s="10">
        <v>0</v>
      </c>
      <c r="H997" s="10">
        <v>0</v>
      </c>
      <c r="I997" s="10">
        <v>0</v>
      </c>
      <c r="J997" s="10">
        <v>0</v>
      </c>
      <c r="K997" s="10">
        <v>10.4</v>
      </c>
      <c r="L997" s="10">
        <v>0</v>
      </c>
      <c r="M997" s="10">
        <v>0</v>
      </c>
      <c r="N997" s="10">
        <v>0</v>
      </c>
      <c r="O997" s="10">
        <v>0</v>
      </c>
      <c r="P997" s="10">
        <v>10.3</v>
      </c>
      <c r="Q997" s="10">
        <v>0</v>
      </c>
      <c r="R997" s="10">
        <v>1073</v>
      </c>
      <c r="S997" s="10" t="s">
        <v>294</v>
      </c>
      <c r="T997" s="10">
        <v>0</v>
      </c>
      <c r="U997" s="10">
        <v>0</v>
      </c>
      <c r="V997" s="10">
        <v>0</v>
      </c>
      <c r="W997" s="10">
        <v>10.6</v>
      </c>
      <c r="Y997" s="10">
        <v>0</v>
      </c>
      <c r="Z997" s="10">
        <v>0</v>
      </c>
      <c r="AA997" s="10">
        <v>0</v>
      </c>
      <c r="AB997" s="10">
        <v>10.5</v>
      </c>
      <c r="AD997" s="10">
        <v>0</v>
      </c>
      <c r="AE997" s="10">
        <v>0</v>
      </c>
      <c r="AF997" s="10">
        <v>0</v>
      </c>
      <c r="AG997" s="10">
        <v>10.5</v>
      </c>
      <c r="AI997" s="10">
        <v>1073</v>
      </c>
      <c r="AJ997" s="10" t="s">
        <v>294</v>
      </c>
      <c r="AK997" s="10">
        <v>0</v>
      </c>
      <c r="AL997" s="10">
        <v>0</v>
      </c>
      <c r="AM997" s="10">
        <v>0</v>
      </c>
      <c r="AN997" s="10">
        <v>10.6</v>
      </c>
      <c r="AO997" s="10">
        <v>0</v>
      </c>
      <c r="AP997" s="10">
        <v>0</v>
      </c>
      <c r="AQ997" s="10">
        <v>0</v>
      </c>
      <c r="AR997" s="10">
        <v>0</v>
      </c>
      <c r="AS997" s="10">
        <v>10.5</v>
      </c>
      <c r="AT997" s="10">
        <v>0</v>
      </c>
      <c r="AU997" s="10">
        <v>0</v>
      </c>
      <c r="AV997" s="10">
        <v>0</v>
      </c>
      <c r="AW997" s="10">
        <v>0</v>
      </c>
      <c r="AX997" s="10">
        <v>10.5</v>
      </c>
      <c r="AY997" s="10">
        <v>0</v>
      </c>
      <c r="AZ997" s="10">
        <v>1073</v>
      </c>
      <c r="BA997" s="10" t="s">
        <v>294</v>
      </c>
      <c r="BB997" s="10">
        <v>0</v>
      </c>
      <c r="BC997" s="10">
        <v>0</v>
      </c>
      <c r="BD997" s="10">
        <v>0</v>
      </c>
      <c r="BE997" s="10">
        <v>10.4</v>
      </c>
      <c r="BF997" s="10">
        <v>0</v>
      </c>
      <c r="BG997" s="10">
        <v>0</v>
      </c>
      <c r="BH997" s="10">
        <v>0</v>
      </c>
      <c r="BI997" s="10">
        <v>0</v>
      </c>
      <c r="BJ997" s="10">
        <v>10.199999999999999</v>
      </c>
      <c r="BK997" s="10">
        <v>0</v>
      </c>
      <c r="BL997" s="10">
        <v>0</v>
      </c>
      <c r="BM997" s="10">
        <v>0</v>
      </c>
      <c r="BN997" s="10">
        <v>0</v>
      </c>
      <c r="BO997" s="10">
        <v>10.199999999999999</v>
      </c>
      <c r="BP997" s="10">
        <v>0</v>
      </c>
      <c r="BQ997" s="10">
        <v>1073</v>
      </c>
      <c r="BR997" s="10" t="s">
        <v>294</v>
      </c>
      <c r="BS997" s="10">
        <v>0</v>
      </c>
      <c r="BT997" s="10">
        <v>0</v>
      </c>
      <c r="BU997" s="10">
        <v>0</v>
      </c>
      <c r="BV997" s="10">
        <v>10.5</v>
      </c>
      <c r="BW997" s="10">
        <v>0</v>
      </c>
      <c r="BX997" s="10">
        <v>0</v>
      </c>
      <c r="BY997" s="10">
        <v>0</v>
      </c>
      <c r="BZ997" s="10">
        <v>0</v>
      </c>
      <c r="CA997" s="10">
        <v>10.3</v>
      </c>
      <c r="CB997" s="10">
        <v>0</v>
      </c>
      <c r="CC997" s="10">
        <v>0</v>
      </c>
      <c r="CD997" s="10">
        <v>0</v>
      </c>
      <c r="CE997" s="10">
        <v>0</v>
      </c>
      <c r="CF997" s="10">
        <v>10.3</v>
      </c>
      <c r="CG997" s="10">
        <v>0</v>
      </c>
      <c r="CH997" s="10">
        <v>1073</v>
      </c>
      <c r="CI997" s="10" t="s">
        <v>294</v>
      </c>
      <c r="CJ997" s="10">
        <v>0</v>
      </c>
      <c r="CK997" s="10">
        <v>0</v>
      </c>
      <c r="CL997" s="10">
        <v>0</v>
      </c>
      <c r="CM997" s="10">
        <v>10.6</v>
      </c>
      <c r="CN997" s="10">
        <v>0</v>
      </c>
      <c r="CO997" s="10">
        <v>0</v>
      </c>
      <c r="CP997" s="10">
        <v>0</v>
      </c>
      <c r="CQ997" s="10">
        <v>0</v>
      </c>
      <c r="CR997" s="10">
        <v>10.4</v>
      </c>
      <c r="CS997" s="10">
        <v>0</v>
      </c>
      <c r="CT997" s="10">
        <v>0</v>
      </c>
      <c r="CU997" s="10">
        <v>0</v>
      </c>
      <c r="CV997" s="10">
        <v>0</v>
      </c>
      <c r="CW997" s="10">
        <v>10.4</v>
      </c>
      <c r="CX997" s="10">
        <v>0</v>
      </c>
      <c r="CY997" s="10">
        <v>1109</v>
      </c>
      <c r="CZ997" s="10" t="s">
        <v>9</v>
      </c>
      <c r="DA997" s="10">
        <v>0.57099999999999995</v>
      </c>
      <c r="DB997" s="10">
        <v>0.221</v>
      </c>
      <c r="DC997" s="10">
        <v>9.8811393566244838</v>
      </c>
      <c r="DD997" s="10">
        <v>35.774999999999999</v>
      </c>
      <c r="DE997" s="10">
        <v>0.93258583380164206</v>
      </c>
      <c r="DF997" s="10">
        <v>0.82099999999999995</v>
      </c>
      <c r="DG997" s="10">
        <v>0.222</v>
      </c>
      <c r="DH997" s="10">
        <v>13.996973676997682</v>
      </c>
      <c r="DI997" s="10">
        <v>35.081000000000003</v>
      </c>
      <c r="DJ997" s="10">
        <v>0.96533136943672404</v>
      </c>
      <c r="DK997" s="10">
        <v>0.79600000000000004</v>
      </c>
      <c r="DL997" s="10">
        <v>0.251</v>
      </c>
      <c r="DM997" s="10">
        <v>13.782885188052164</v>
      </c>
      <c r="DN997" s="10">
        <v>34.962000000000003</v>
      </c>
      <c r="DO997" s="10">
        <v>0.95370933467904861</v>
      </c>
    </row>
    <row r="998" spans="1:119" x14ac:dyDescent="0.25">
      <c r="A998" s="10">
        <v>1074</v>
      </c>
      <c r="B998" s="10" t="s">
        <v>296</v>
      </c>
      <c r="C998" s="10">
        <v>0.05</v>
      </c>
      <c r="D998" s="10">
        <v>0.02</v>
      </c>
      <c r="E998" s="10">
        <v>2.91</v>
      </c>
      <c r="F998" s="10">
        <v>10.4</v>
      </c>
      <c r="G998" s="10">
        <v>0.94</v>
      </c>
      <c r="H998" s="10">
        <v>0.05</v>
      </c>
      <c r="I998" s="10">
        <v>0.02</v>
      </c>
      <c r="J998" s="10">
        <v>2.85</v>
      </c>
      <c r="K998" s="10">
        <v>10.4</v>
      </c>
      <c r="L998" s="10">
        <v>0.94</v>
      </c>
      <c r="M998" s="10">
        <v>0.05</v>
      </c>
      <c r="N998" s="10">
        <v>0.02</v>
      </c>
      <c r="O998" s="10">
        <v>3</v>
      </c>
      <c r="P998" s="10">
        <v>10.3</v>
      </c>
      <c r="Q998" s="10">
        <v>0.94</v>
      </c>
      <c r="R998" s="10">
        <v>1074</v>
      </c>
      <c r="S998" s="10" t="s">
        <v>296</v>
      </c>
      <c r="T998" s="10">
        <v>3.7699999999999997E-2</v>
      </c>
      <c r="U998" s="10">
        <v>1.2500000000000001E-2</v>
      </c>
      <c r="V998" s="10">
        <v>2.1636000000000002</v>
      </c>
      <c r="W998" s="10">
        <v>10.6</v>
      </c>
      <c r="Y998" s="10">
        <v>4.07E-2</v>
      </c>
      <c r="Z998" s="10">
        <v>1.35E-2</v>
      </c>
      <c r="AA998" s="10">
        <v>2.3595999999999999</v>
      </c>
      <c r="AB998" s="10">
        <v>10.5</v>
      </c>
      <c r="AD998" s="10">
        <v>5.3800000000000001E-2</v>
      </c>
      <c r="AE998" s="10">
        <v>1.1999999999999999E-3</v>
      </c>
      <c r="AF998" s="10">
        <v>2.9607000000000001</v>
      </c>
      <c r="AG998" s="10">
        <v>10.5</v>
      </c>
      <c r="AI998" s="10">
        <v>1074</v>
      </c>
      <c r="AJ998" s="10" t="s">
        <v>296</v>
      </c>
      <c r="AK998" s="10">
        <v>4.4299999999999999E-2</v>
      </c>
      <c r="AL998" s="10">
        <v>9.5999999999999992E-3</v>
      </c>
      <c r="AM998" s="10">
        <v>2.4687999999999999</v>
      </c>
      <c r="AN998" s="10">
        <v>10.6</v>
      </c>
      <c r="AO998" s="10">
        <v>0.98</v>
      </c>
      <c r="AP998" s="10">
        <v>6.0400000000000002E-2</v>
      </c>
      <c r="AQ998" s="10">
        <v>1.3299999999999999E-2</v>
      </c>
      <c r="AR998" s="10">
        <v>3.4007000000000001</v>
      </c>
      <c r="AS998" s="10">
        <v>10.5</v>
      </c>
      <c r="AT998" s="10">
        <v>0.98</v>
      </c>
      <c r="AU998" s="10">
        <v>5.3600000000000002E-2</v>
      </c>
      <c r="AV998" s="10">
        <v>1.03E-2</v>
      </c>
      <c r="AW998" s="10">
        <v>3.0011999999999999</v>
      </c>
      <c r="AX998" s="10">
        <v>10.5</v>
      </c>
      <c r="AY998" s="10">
        <v>0.98</v>
      </c>
      <c r="AZ998" s="10">
        <v>1074</v>
      </c>
      <c r="BA998" s="10" t="s">
        <v>296</v>
      </c>
      <c r="BB998" s="10">
        <v>3.5200000000000002E-2</v>
      </c>
      <c r="BC998" s="10">
        <v>1.2800000000000001E-2</v>
      </c>
      <c r="BD998" s="10">
        <v>2.0762999999999998</v>
      </c>
      <c r="BE998" s="10">
        <v>10.4</v>
      </c>
      <c r="BF998" s="10">
        <v>0.94</v>
      </c>
      <c r="BG998" s="10">
        <v>4.9399999999999999E-2</v>
      </c>
      <c r="BH998" s="10">
        <v>1.7899999999999999E-2</v>
      </c>
      <c r="BI998" s="10">
        <v>2.9722</v>
      </c>
      <c r="BJ998" s="10">
        <v>10.199999999999999</v>
      </c>
      <c r="BK998" s="10">
        <v>0.94</v>
      </c>
      <c r="BL998" s="10">
        <v>5.1799999999999999E-2</v>
      </c>
      <c r="BM998" s="10">
        <v>1.8800000000000001E-2</v>
      </c>
      <c r="BN998" s="10">
        <v>3.1168</v>
      </c>
      <c r="BO998" s="10">
        <v>10.199999999999999</v>
      </c>
      <c r="BP998" s="10">
        <v>0.94</v>
      </c>
      <c r="BQ998" s="10">
        <v>1074</v>
      </c>
      <c r="BR998" s="10" t="s">
        <v>296</v>
      </c>
      <c r="BS998" s="10">
        <v>4.7399999999999998E-2</v>
      </c>
      <c r="BT998" s="10">
        <v>1.72E-2</v>
      </c>
      <c r="BU998" s="10">
        <v>2.7726000000000002</v>
      </c>
      <c r="BV998" s="10">
        <v>10.5</v>
      </c>
      <c r="BW998" s="10">
        <v>0.94</v>
      </c>
      <c r="BX998" s="10">
        <v>3.3500000000000002E-2</v>
      </c>
      <c r="BY998" s="10">
        <v>1.2200000000000001E-2</v>
      </c>
      <c r="BZ998" s="10">
        <v>2</v>
      </c>
      <c r="CA998" s="10">
        <v>10.3</v>
      </c>
      <c r="CB998" s="10">
        <v>0.94</v>
      </c>
      <c r="CC998" s="10">
        <v>5.3100000000000001E-2</v>
      </c>
      <c r="CD998" s="10">
        <v>1.9300000000000001E-2</v>
      </c>
      <c r="CE998" s="10">
        <v>3.1678000000000002</v>
      </c>
      <c r="CF998" s="10">
        <v>10.3</v>
      </c>
      <c r="CG998" s="10">
        <v>0.94</v>
      </c>
      <c r="CH998" s="10">
        <v>1074</v>
      </c>
      <c r="CI998" s="10" t="s">
        <v>296</v>
      </c>
      <c r="CJ998" s="10">
        <v>3.5299999999999998E-2</v>
      </c>
      <c r="CK998" s="10">
        <v>1.03E-2</v>
      </c>
      <c r="CL998" s="10">
        <v>2</v>
      </c>
      <c r="CM998" s="10">
        <v>10.6</v>
      </c>
      <c r="CN998" s="10">
        <v>0.96</v>
      </c>
      <c r="CO998" s="10">
        <v>3.4599999999999999E-2</v>
      </c>
      <c r="CP998" s="10">
        <v>1.01E-2</v>
      </c>
      <c r="CQ998" s="10">
        <v>2</v>
      </c>
      <c r="CR998" s="10">
        <v>10.4</v>
      </c>
      <c r="CS998" s="10">
        <v>0.96</v>
      </c>
      <c r="CT998" s="10">
        <v>3.4599999999999999E-2</v>
      </c>
      <c r="CU998" s="10">
        <v>1.01E-2</v>
      </c>
      <c r="CV998" s="10">
        <v>2</v>
      </c>
      <c r="CW998" s="10">
        <v>10.4</v>
      </c>
      <c r="CX998" s="10">
        <v>0.96</v>
      </c>
      <c r="CY998" s="10">
        <v>1110</v>
      </c>
      <c r="CZ998" s="10" t="s">
        <v>10</v>
      </c>
    </row>
    <row r="999" spans="1:119" x14ac:dyDescent="0.25">
      <c r="A999" s="10">
        <v>1075</v>
      </c>
      <c r="B999" s="10" t="s">
        <v>297</v>
      </c>
      <c r="C999" s="10">
        <v>0</v>
      </c>
      <c r="D999" s="10">
        <v>0</v>
      </c>
      <c r="E999" s="10">
        <v>0</v>
      </c>
      <c r="F999" s="10">
        <v>10.4</v>
      </c>
      <c r="G999" s="10">
        <v>0</v>
      </c>
      <c r="H999" s="10">
        <v>0</v>
      </c>
      <c r="I999" s="10">
        <v>0</v>
      </c>
      <c r="J999" s="10">
        <v>0</v>
      </c>
      <c r="K999" s="10">
        <v>10.4</v>
      </c>
      <c r="L999" s="10">
        <v>0</v>
      </c>
      <c r="M999" s="10">
        <v>0</v>
      </c>
      <c r="N999" s="10">
        <v>0</v>
      </c>
      <c r="O999" s="10">
        <v>0</v>
      </c>
      <c r="P999" s="10">
        <v>10.3</v>
      </c>
      <c r="Q999" s="10">
        <v>0</v>
      </c>
      <c r="R999" s="10">
        <v>1075</v>
      </c>
      <c r="S999" s="10" t="s">
        <v>297</v>
      </c>
      <c r="T999" s="10">
        <v>0</v>
      </c>
      <c r="U999" s="10">
        <v>0</v>
      </c>
      <c r="V999" s="10">
        <v>0</v>
      </c>
      <c r="W999" s="10">
        <v>10.6</v>
      </c>
      <c r="Y999" s="10">
        <v>0</v>
      </c>
      <c r="Z999" s="10">
        <v>0</v>
      </c>
      <c r="AA999" s="10">
        <v>0</v>
      </c>
      <c r="AB999" s="10">
        <v>10.5</v>
      </c>
      <c r="AD999" s="10">
        <v>0</v>
      </c>
      <c r="AE999" s="10">
        <v>0</v>
      </c>
      <c r="AF999" s="10">
        <v>0</v>
      </c>
      <c r="AG999" s="10">
        <v>10.5</v>
      </c>
      <c r="AI999" s="10">
        <v>1075</v>
      </c>
      <c r="AJ999" s="10" t="s">
        <v>297</v>
      </c>
      <c r="AK999" s="10">
        <v>0</v>
      </c>
      <c r="AL999" s="10">
        <v>0</v>
      </c>
      <c r="AM999" s="10">
        <v>0</v>
      </c>
      <c r="AN999" s="10">
        <v>10.6</v>
      </c>
      <c r="AO999" s="10">
        <v>0</v>
      </c>
      <c r="AP999" s="10">
        <v>0</v>
      </c>
      <c r="AQ999" s="10">
        <v>0</v>
      </c>
      <c r="AR999" s="10">
        <v>0</v>
      </c>
      <c r="AS999" s="10">
        <v>10.5</v>
      </c>
      <c r="AT999" s="10">
        <v>0</v>
      </c>
      <c r="AU999" s="10">
        <v>0</v>
      </c>
      <c r="AV999" s="10">
        <v>0</v>
      </c>
      <c r="AW999" s="10">
        <v>0</v>
      </c>
      <c r="AX999" s="10">
        <v>10.5</v>
      </c>
      <c r="AY999" s="10">
        <v>0</v>
      </c>
      <c r="AZ999" s="10">
        <v>1075</v>
      </c>
      <c r="BA999" s="10" t="s">
        <v>297</v>
      </c>
      <c r="BB999" s="10">
        <v>0</v>
      </c>
      <c r="BC999" s="10">
        <v>0</v>
      </c>
      <c r="BD999" s="10">
        <v>0</v>
      </c>
      <c r="BE999" s="10">
        <v>10.4</v>
      </c>
      <c r="BF999" s="10">
        <v>0</v>
      </c>
      <c r="BG999" s="10">
        <v>0</v>
      </c>
      <c r="BH999" s="10">
        <v>0</v>
      </c>
      <c r="BI999" s="10">
        <v>0</v>
      </c>
      <c r="BJ999" s="10">
        <v>10.199999999999999</v>
      </c>
      <c r="BK999" s="10">
        <v>0</v>
      </c>
      <c r="BL999" s="10">
        <v>0</v>
      </c>
      <c r="BM999" s="10">
        <v>0</v>
      </c>
      <c r="BN999" s="10">
        <v>0</v>
      </c>
      <c r="BO999" s="10">
        <v>10.199999999999999</v>
      </c>
      <c r="BP999" s="10">
        <v>0</v>
      </c>
      <c r="BQ999" s="10">
        <v>1075</v>
      </c>
      <c r="BR999" s="10" t="s">
        <v>297</v>
      </c>
      <c r="BS999" s="10">
        <v>0</v>
      </c>
      <c r="BT999" s="10">
        <v>0</v>
      </c>
      <c r="BU999" s="10">
        <v>0</v>
      </c>
      <c r="BV999" s="10">
        <v>10.5</v>
      </c>
      <c r="BW999" s="10">
        <v>0</v>
      </c>
      <c r="BX999" s="10">
        <v>0</v>
      </c>
      <c r="BY999" s="10">
        <v>0</v>
      </c>
      <c r="BZ999" s="10">
        <v>0</v>
      </c>
      <c r="CA999" s="10">
        <v>10.3</v>
      </c>
      <c r="CB999" s="10">
        <v>0</v>
      </c>
      <c r="CC999" s="10">
        <v>0</v>
      </c>
      <c r="CD999" s="10">
        <v>0</v>
      </c>
      <c r="CE999" s="10">
        <v>0</v>
      </c>
      <c r="CF999" s="10">
        <v>10.3</v>
      </c>
      <c r="CG999" s="10">
        <v>0</v>
      </c>
      <c r="CH999" s="10">
        <v>1075</v>
      </c>
      <c r="CI999" s="10" t="s">
        <v>297</v>
      </c>
      <c r="CJ999" s="10">
        <v>0</v>
      </c>
      <c r="CK999" s="10">
        <v>0</v>
      </c>
      <c r="CL999" s="10">
        <v>0</v>
      </c>
      <c r="CM999" s="10">
        <v>10.6</v>
      </c>
      <c r="CN999" s="10">
        <v>0</v>
      </c>
      <c r="CO999" s="10">
        <v>0</v>
      </c>
      <c r="CP999" s="10">
        <v>0</v>
      </c>
      <c r="CQ999" s="10">
        <v>0</v>
      </c>
      <c r="CR999" s="10">
        <v>10.4</v>
      </c>
      <c r="CS999" s="10">
        <v>0</v>
      </c>
      <c r="CT999" s="10">
        <v>0</v>
      </c>
      <c r="CU999" s="10">
        <v>0</v>
      </c>
      <c r="CV999" s="10">
        <v>0</v>
      </c>
      <c r="CW999" s="10">
        <v>10.4</v>
      </c>
      <c r="CX999" s="10">
        <v>0</v>
      </c>
      <c r="CY999" s="10">
        <v>1111</v>
      </c>
      <c r="CZ999" s="10" t="s">
        <v>11</v>
      </c>
      <c r="DA999" s="10">
        <v>0.56200000000000006</v>
      </c>
      <c r="DB999" s="10">
        <v>0.16900000000000001</v>
      </c>
      <c r="DC999" s="10">
        <v>31.964500000000001</v>
      </c>
      <c r="DD999" s="10">
        <v>10.6</v>
      </c>
      <c r="DE999" s="10">
        <v>0.95799999999999996</v>
      </c>
      <c r="DF999" s="10">
        <v>0.81200000000000006</v>
      </c>
      <c r="DG999" s="10">
        <v>0.16500000000000001</v>
      </c>
      <c r="DH999" s="10">
        <v>45.999000000000002</v>
      </c>
      <c r="DI999" s="10">
        <v>10.4</v>
      </c>
      <c r="DJ999" s="10">
        <v>0.98</v>
      </c>
      <c r="DK999" s="10">
        <v>0.78700000000000003</v>
      </c>
      <c r="DL999" s="10">
        <v>0.19500000000000001</v>
      </c>
      <c r="DM999" s="10">
        <v>45.011000000000003</v>
      </c>
      <c r="DN999" s="10">
        <v>10.4</v>
      </c>
      <c r="DO999" s="10">
        <v>0.97099999999999997</v>
      </c>
    </row>
    <row r="1000" spans="1:119" x14ac:dyDescent="0.25">
      <c r="A1000" s="10">
        <v>1076</v>
      </c>
      <c r="B1000" s="10" t="s">
        <v>298</v>
      </c>
      <c r="C1000" s="10">
        <v>0.03</v>
      </c>
      <c r="D1000" s="10">
        <v>0.01</v>
      </c>
      <c r="E1000" s="10">
        <v>1.94</v>
      </c>
      <c r="F1000" s="10">
        <v>10.4</v>
      </c>
      <c r="G1000" s="10">
        <v>0.93</v>
      </c>
      <c r="H1000" s="10">
        <v>0.03</v>
      </c>
      <c r="I1000" s="10">
        <v>0.01</v>
      </c>
      <c r="J1000" s="10">
        <v>1.9</v>
      </c>
      <c r="K1000" s="10">
        <v>10.4</v>
      </c>
      <c r="L1000" s="10">
        <v>0.93</v>
      </c>
      <c r="M1000" s="10">
        <v>0.05</v>
      </c>
      <c r="N1000" s="10">
        <v>0.02</v>
      </c>
      <c r="O1000" s="10">
        <v>3</v>
      </c>
      <c r="P1000" s="10">
        <v>10.3</v>
      </c>
      <c r="Q1000" s="10">
        <v>0.93</v>
      </c>
      <c r="R1000" s="10">
        <v>1076</v>
      </c>
      <c r="S1000" s="10" t="s">
        <v>298</v>
      </c>
      <c r="T1000" s="10">
        <v>0</v>
      </c>
      <c r="U1000" s="10">
        <v>0</v>
      </c>
      <c r="V1000" s="10">
        <v>0</v>
      </c>
      <c r="W1000" s="10">
        <v>10.6</v>
      </c>
      <c r="Y1000" s="10">
        <v>0</v>
      </c>
      <c r="Z1000" s="10">
        <v>0</v>
      </c>
      <c r="AA1000" s="10">
        <v>0</v>
      </c>
      <c r="AB1000" s="10">
        <v>10.5</v>
      </c>
      <c r="AD1000" s="10">
        <v>0</v>
      </c>
      <c r="AE1000" s="10">
        <v>0</v>
      </c>
      <c r="AF1000" s="10">
        <v>0</v>
      </c>
      <c r="AG1000" s="10">
        <v>10.5</v>
      </c>
      <c r="AI1000" s="10">
        <v>1076</v>
      </c>
      <c r="AJ1000" s="10" t="s">
        <v>298</v>
      </c>
      <c r="AK1000" s="10">
        <v>0</v>
      </c>
      <c r="AL1000" s="10">
        <v>0</v>
      </c>
      <c r="AM1000" s="10">
        <v>0</v>
      </c>
      <c r="AN1000" s="10">
        <v>10.6</v>
      </c>
      <c r="AO1000" s="10">
        <v>0</v>
      </c>
      <c r="AP1000" s="10">
        <v>0</v>
      </c>
      <c r="AQ1000" s="10">
        <v>0</v>
      </c>
      <c r="AR1000" s="10">
        <v>0</v>
      </c>
      <c r="AS1000" s="10">
        <v>10.5</v>
      </c>
      <c r="AT1000" s="10">
        <v>0</v>
      </c>
      <c r="AU1000" s="10">
        <v>0</v>
      </c>
      <c r="AV1000" s="10">
        <v>0</v>
      </c>
      <c r="AW1000" s="10">
        <v>0</v>
      </c>
      <c r="AX1000" s="10">
        <v>10.5</v>
      </c>
      <c r="AY1000" s="10">
        <v>0</v>
      </c>
      <c r="AZ1000" s="10">
        <v>1076</v>
      </c>
      <c r="BA1000" s="10" t="s">
        <v>298</v>
      </c>
      <c r="BB1000" s="10">
        <v>0</v>
      </c>
      <c r="BC1000" s="10">
        <v>0</v>
      </c>
      <c r="BD1000" s="10">
        <v>0</v>
      </c>
      <c r="BE1000" s="10">
        <v>10.4</v>
      </c>
      <c r="BF1000" s="10">
        <v>0</v>
      </c>
      <c r="BG1000" s="10">
        <v>0</v>
      </c>
      <c r="BH1000" s="10">
        <v>0</v>
      </c>
      <c r="BI1000" s="10">
        <v>0</v>
      </c>
      <c r="BJ1000" s="10">
        <v>10.199999999999999</v>
      </c>
      <c r="BK1000" s="10">
        <v>0</v>
      </c>
      <c r="BL1000" s="10">
        <v>0</v>
      </c>
      <c r="BM1000" s="10">
        <v>0</v>
      </c>
      <c r="BN1000" s="10">
        <v>0</v>
      </c>
      <c r="BO1000" s="10">
        <v>10.199999999999999</v>
      </c>
      <c r="BP1000" s="10">
        <v>0</v>
      </c>
      <c r="BQ1000" s="10">
        <v>1076</v>
      </c>
      <c r="BR1000" s="10" t="s">
        <v>298</v>
      </c>
      <c r="BS1000" s="10">
        <v>0</v>
      </c>
      <c r="BT1000" s="10">
        <v>0</v>
      </c>
      <c r="BU1000" s="10">
        <v>0</v>
      </c>
      <c r="BV1000" s="10">
        <v>10.5</v>
      </c>
      <c r="BW1000" s="10">
        <v>0</v>
      </c>
      <c r="BX1000" s="10">
        <v>0</v>
      </c>
      <c r="BY1000" s="10">
        <v>0</v>
      </c>
      <c r="BZ1000" s="10">
        <v>0</v>
      </c>
      <c r="CA1000" s="10">
        <v>10.3</v>
      </c>
      <c r="CB1000" s="10">
        <v>0</v>
      </c>
      <c r="CC1000" s="10">
        <v>0</v>
      </c>
      <c r="CD1000" s="10">
        <v>0</v>
      </c>
      <c r="CE1000" s="10">
        <v>0</v>
      </c>
      <c r="CF1000" s="10">
        <v>10.3</v>
      </c>
      <c r="CG1000" s="10">
        <v>0</v>
      </c>
      <c r="CH1000" s="10">
        <v>1076</v>
      </c>
      <c r="CI1000" s="10" t="s">
        <v>298</v>
      </c>
      <c r="CJ1000" s="10">
        <v>0</v>
      </c>
      <c r="CK1000" s="10">
        <v>0</v>
      </c>
      <c r="CL1000" s="10">
        <v>0</v>
      </c>
      <c r="CM1000" s="10">
        <v>10.6</v>
      </c>
      <c r="CN1000" s="10">
        <v>0</v>
      </c>
      <c r="CO1000" s="10">
        <v>0</v>
      </c>
      <c r="CP1000" s="10">
        <v>0</v>
      </c>
      <c r="CQ1000" s="10">
        <v>0</v>
      </c>
      <c r="CR1000" s="10">
        <v>10.4</v>
      </c>
      <c r="CS1000" s="10">
        <v>0</v>
      </c>
      <c r="CT1000" s="10">
        <v>0</v>
      </c>
      <c r="CU1000" s="10">
        <v>0</v>
      </c>
      <c r="CV1000" s="10">
        <v>0</v>
      </c>
      <c r="CW1000" s="10">
        <v>10.4</v>
      </c>
      <c r="CX1000" s="10">
        <v>0</v>
      </c>
      <c r="CY1000" s="10">
        <v>1112</v>
      </c>
      <c r="CZ1000" s="10" t="s">
        <v>285</v>
      </c>
      <c r="DA1000" s="10">
        <v>0.4012</v>
      </c>
      <c r="DB1000" s="10">
        <v>0.13189999999999999</v>
      </c>
      <c r="DC1000" s="10">
        <v>23</v>
      </c>
      <c r="DD1000" s="10">
        <v>10.6</v>
      </c>
      <c r="DE1000" s="10">
        <v>0.95</v>
      </c>
      <c r="DF1000" s="10">
        <v>0.47660000000000002</v>
      </c>
      <c r="DG1000" s="10">
        <v>9.6799999999999997E-2</v>
      </c>
      <c r="DH1000" s="10">
        <v>27</v>
      </c>
      <c r="DI1000" s="10">
        <v>10.4</v>
      </c>
      <c r="DJ1000" s="10">
        <v>0.98</v>
      </c>
      <c r="DK1000" s="10">
        <v>0.5242</v>
      </c>
      <c r="DL1000" s="10">
        <v>0.13139999999999999</v>
      </c>
      <c r="DM1000" s="10">
        <v>30</v>
      </c>
      <c r="DN1000" s="10">
        <v>10.4</v>
      </c>
      <c r="DO1000" s="10">
        <v>0.97</v>
      </c>
    </row>
    <row r="1001" spans="1:119" x14ac:dyDescent="0.25">
      <c r="A1001" s="10">
        <v>1077</v>
      </c>
      <c r="B1001" s="10" t="s">
        <v>308</v>
      </c>
      <c r="C1001" s="10">
        <v>0.05</v>
      </c>
      <c r="D1001" s="10">
        <v>0.02</v>
      </c>
      <c r="E1001" s="10">
        <v>2.91</v>
      </c>
      <c r="F1001" s="10">
        <v>10.4</v>
      </c>
      <c r="G1001" s="10">
        <v>0.91</v>
      </c>
      <c r="H1001" s="10">
        <v>0.05</v>
      </c>
      <c r="I1001" s="10">
        <v>0.02</v>
      </c>
      <c r="J1001" s="10">
        <v>2.85</v>
      </c>
      <c r="K1001" s="10">
        <v>10.4</v>
      </c>
      <c r="L1001" s="10">
        <v>0.91</v>
      </c>
      <c r="M1001" s="10">
        <v>0.05</v>
      </c>
      <c r="N1001" s="10">
        <v>0.02</v>
      </c>
      <c r="O1001" s="10">
        <v>3</v>
      </c>
      <c r="P1001" s="10">
        <v>10.3</v>
      </c>
      <c r="Q1001" s="10">
        <v>0.91</v>
      </c>
      <c r="R1001" s="10">
        <v>1077</v>
      </c>
      <c r="S1001" s="10" t="s">
        <v>308</v>
      </c>
      <c r="T1001" s="10">
        <v>3.6499999999999998E-2</v>
      </c>
      <c r="U1001" s="10">
        <v>1.52E-2</v>
      </c>
      <c r="V1001" s="10">
        <v>2.1537000000000002</v>
      </c>
      <c r="W1001" s="10">
        <v>10.6</v>
      </c>
      <c r="Y1001" s="10">
        <v>3.9399999999999998E-2</v>
      </c>
      <c r="Z1001" s="10">
        <v>1.6400000000000001E-2</v>
      </c>
      <c r="AA1001" s="10">
        <v>2.3481000000000001</v>
      </c>
      <c r="AB1001" s="10">
        <v>10.5</v>
      </c>
      <c r="AD1001" s="10">
        <v>5.21E-2</v>
      </c>
      <c r="AE1001" s="10">
        <v>1.4E-3</v>
      </c>
      <c r="AF1001" s="10">
        <v>2.8666</v>
      </c>
      <c r="AG1001" s="10">
        <v>10.5</v>
      </c>
      <c r="AI1001" s="10">
        <v>1077</v>
      </c>
      <c r="AJ1001" s="10" t="s">
        <v>308</v>
      </c>
      <c r="AK1001" s="10">
        <v>4.5199999999999997E-2</v>
      </c>
      <c r="AL1001" s="10">
        <v>7.9000000000000008E-3</v>
      </c>
      <c r="AM1001" s="10">
        <v>2.4992000000000001</v>
      </c>
      <c r="AN1001" s="10">
        <v>10.6</v>
      </c>
      <c r="AO1001" s="10">
        <v>0.99</v>
      </c>
      <c r="AP1001" s="10">
        <v>0.1028</v>
      </c>
      <c r="AQ1001" s="10">
        <v>1.8100000000000002E-2</v>
      </c>
      <c r="AR1001" s="10">
        <v>5.7394999999999996</v>
      </c>
      <c r="AS1001" s="10">
        <v>10.5</v>
      </c>
      <c r="AT1001" s="10">
        <v>0.98</v>
      </c>
      <c r="AU1001" s="10">
        <v>9.2200000000000004E-2</v>
      </c>
      <c r="AV1001" s="10">
        <v>1.2200000000000001E-2</v>
      </c>
      <c r="AW1001" s="10">
        <v>5.1139000000000001</v>
      </c>
      <c r="AX1001" s="10">
        <v>10.5</v>
      </c>
      <c r="AY1001" s="10">
        <v>0.99</v>
      </c>
      <c r="AZ1001" s="10">
        <v>1077</v>
      </c>
      <c r="BA1001" s="10" t="s">
        <v>308</v>
      </c>
      <c r="BB1001" s="10">
        <v>2.92E-2</v>
      </c>
      <c r="BC1001" s="10">
        <v>2.3400000000000001E-2</v>
      </c>
      <c r="BD1001" s="10">
        <v>2.0762999999999998</v>
      </c>
      <c r="BE1001" s="10">
        <v>10.4</v>
      </c>
      <c r="BF1001" s="10">
        <v>0.78</v>
      </c>
      <c r="BG1001" s="10">
        <v>4.1000000000000002E-2</v>
      </c>
      <c r="BH1001" s="10">
        <v>3.2899999999999999E-2</v>
      </c>
      <c r="BI1001" s="10">
        <v>2.9722</v>
      </c>
      <c r="BJ1001" s="10">
        <v>10.199999999999999</v>
      </c>
      <c r="BK1001" s="10">
        <v>0.78</v>
      </c>
      <c r="BL1001" s="10">
        <v>4.2900000000000001E-2</v>
      </c>
      <c r="BM1001" s="10">
        <v>3.4500000000000003E-2</v>
      </c>
      <c r="BN1001" s="10">
        <v>3.1168</v>
      </c>
      <c r="BO1001" s="10">
        <v>10.199999999999999</v>
      </c>
      <c r="BP1001" s="10">
        <v>0.78</v>
      </c>
      <c r="BQ1001" s="10">
        <v>1077</v>
      </c>
      <c r="BR1001" s="10" t="s">
        <v>308</v>
      </c>
      <c r="BS1001" s="10">
        <v>4.9399999999999999E-2</v>
      </c>
      <c r="BT1001" s="10">
        <v>0.01</v>
      </c>
      <c r="BU1001" s="10">
        <v>2.7726000000000002</v>
      </c>
      <c r="BV1001" s="10">
        <v>10.5</v>
      </c>
      <c r="BW1001" s="10">
        <v>0.98</v>
      </c>
      <c r="BX1001" s="10">
        <v>8.7400000000000005E-2</v>
      </c>
      <c r="BY1001" s="10">
        <v>1.78E-2</v>
      </c>
      <c r="BZ1001" s="10">
        <v>5</v>
      </c>
      <c r="CA1001" s="10">
        <v>10.3</v>
      </c>
      <c r="CB1001" s="10">
        <v>0.98</v>
      </c>
      <c r="CC1001" s="10">
        <v>9.2299999999999993E-2</v>
      </c>
      <c r="CD1001" s="10">
        <v>1.8700000000000001E-2</v>
      </c>
      <c r="CE1001" s="10">
        <v>5.2797000000000001</v>
      </c>
      <c r="CF1001" s="10">
        <v>10.3</v>
      </c>
      <c r="CG1001" s="10">
        <v>0.98</v>
      </c>
      <c r="CH1001" s="10">
        <v>1077</v>
      </c>
      <c r="CI1001" s="10" t="s">
        <v>308</v>
      </c>
      <c r="CJ1001" s="10">
        <v>3.5999999999999997E-2</v>
      </c>
      <c r="CK1001" s="10">
        <v>7.3000000000000001E-3</v>
      </c>
      <c r="CL1001" s="10">
        <v>2</v>
      </c>
      <c r="CM1001" s="10">
        <v>10.6</v>
      </c>
      <c r="CN1001" s="10">
        <v>0.98</v>
      </c>
      <c r="CO1001" s="10">
        <v>3.5299999999999998E-2</v>
      </c>
      <c r="CP1001" s="10">
        <v>7.1999999999999998E-3</v>
      </c>
      <c r="CQ1001" s="10">
        <v>2</v>
      </c>
      <c r="CR1001" s="10">
        <v>10.4</v>
      </c>
      <c r="CS1001" s="10">
        <v>0.98</v>
      </c>
      <c r="CT1001" s="10">
        <v>3.5299999999999998E-2</v>
      </c>
      <c r="CU1001" s="10">
        <v>7.1999999999999998E-3</v>
      </c>
      <c r="CV1001" s="10">
        <v>2</v>
      </c>
      <c r="CW1001" s="10">
        <v>10.4</v>
      </c>
      <c r="CX1001" s="10">
        <v>0.98</v>
      </c>
      <c r="CY1001" s="10">
        <v>1113</v>
      </c>
      <c r="CZ1001" s="10" t="s">
        <v>305</v>
      </c>
      <c r="DA1001" s="10">
        <v>8.8999999999999996E-2</v>
      </c>
      <c r="DB1001" s="10">
        <v>2.23E-2</v>
      </c>
      <c r="DC1001" s="10">
        <v>5</v>
      </c>
      <c r="DD1001" s="10">
        <v>10.6</v>
      </c>
      <c r="DE1001" s="10">
        <v>0.97</v>
      </c>
      <c r="DF1001" s="10">
        <v>0.26479999999999998</v>
      </c>
      <c r="DG1001" s="10">
        <v>5.3800000000000001E-2</v>
      </c>
      <c r="DH1001" s="10">
        <v>15</v>
      </c>
      <c r="DI1001" s="10">
        <v>10.4</v>
      </c>
      <c r="DJ1001" s="10">
        <v>0.98</v>
      </c>
      <c r="DK1001" s="10">
        <v>0.2097</v>
      </c>
      <c r="DL1001" s="10">
        <v>5.2499999999999998E-2</v>
      </c>
      <c r="DM1001" s="10">
        <v>12</v>
      </c>
      <c r="DN1001" s="10">
        <v>10.4</v>
      </c>
      <c r="DO1001" s="10">
        <v>0.97</v>
      </c>
    </row>
    <row r="1002" spans="1:119" x14ac:dyDescent="0.25">
      <c r="A1002" s="10">
        <v>1078</v>
      </c>
      <c r="B1002" s="10" t="s">
        <v>299</v>
      </c>
      <c r="C1002" s="10">
        <v>0</v>
      </c>
      <c r="D1002" s="10">
        <v>0.03</v>
      </c>
      <c r="E1002" s="10">
        <v>0</v>
      </c>
      <c r="F1002" s="10">
        <v>10.4</v>
      </c>
      <c r="G1002" s="10">
        <v>0</v>
      </c>
      <c r="H1002" s="10">
        <v>0</v>
      </c>
      <c r="I1002" s="10">
        <v>0.03</v>
      </c>
      <c r="J1002" s="10">
        <v>0</v>
      </c>
      <c r="K1002" s="10">
        <v>10.4</v>
      </c>
      <c r="L1002" s="10">
        <v>0</v>
      </c>
      <c r="M1002" s="10">
        <v>0</v>
      </c>
      <c r="N1002" s="10">
        <v>0.04</v>
      </c>
      <c r="O1002" s="10">
        <v>0</v>
      </c>
      <c r="P1002" s="10">
        <v>10.3</v>
      </c>
      <c r="Q1002" s="10">
        <v>0</v>
      </c>
      <c r="R1002" s="10">
        <v>1078</v>
      </c>
      <c r="S1002" s="10" t="s">
        <v>299</v>
      </c>
      <c r="T1002" s="10">
        <v>3.85E-2</v>
      </c>
      <c r="U1002" s="10">
        <v>1.03E-2</v>
      </c>
      <c r="V1002" s="10">
        <v>2.1703000000000001</v>
      </c>
      <c r="W1002" s="10">
        <v>10.6</v>
      </c>
      <c r="Y1002" s="10">
        <v>4.2000000000000003E-2</v>
      </c>
      <c r="Z1002" s="10">
        <v>9.5999999999999992E-3</v>
      </c>
      <c r="AA1002" s="10">
        <v>2.3715000000000002</v>
      </c>
      <c r="AB1002" s="10">
        <v>10.5</v>
      </c>
      <c r="AD1002" s="10">
        <v>5.6099999999999997E-2</v>
      </c>
      <c r="AE1002" s="10">
        <v>6.9999999999999999E-4</v>
      </c>
      <c r="AF1002" s="10">
        <v>3.0861999999999998</v>
      </c>
      <c r="AG1002" s="10">
        <v>10.5</v>
      </c>
      <c r="AI1002" s="10">
        <v>1078</v>
      </c>
      <c r="AJ1002" s="10" t="s">
        <v>299</v>
      </c>
      <c r="AK1002" s="10">
        <v>9.0399999999999994E-2</v>
      </c>
      <c r="AL1002" s="10">
        <v>1.5699999999999999E-2</v>
      </c>
      <c r="AM1002" s="10">
        <v>4.9973999999999998</v>
      </c>
      <c r="AN1002" s="10">
        <v>10.6</v>
      </c>
      <c r="AO1002" s="10">
        <v>0.99</v>
      </c>
      <c r="AP1002" s="10">
        <v>4.1500000000000002E-2</v>
      </c>
      <c r="AQ1002" s="10">
        <v>6.3E-3</v>
      </c>
      <c r="AR1002" s="10">
        <v>2.3081</v>
      </c>
      <c r="AS1002" s="10">
        <v>10.5</v>
      </c>
      <c r="AT1002" s="10">
        <v>0.99</v>
      </c>
      <c r="AU1002" s="10">
        <v>3.73E-2</v>
      </c>
      <c r="AV1002" s="10">
        <v>4.0000000000000001E-3</v>
      </c>
      <c r="AW1002" s="10">
        <v>2.0627</v>
      </c>
      <c r="AX1002" s="10">
        <v>10.5</v>
      </c>
      <c r="AY1002" s="10">
        <v>0.99</v>
      </c>
      <c r="AZ1002" s="10">
        <v>1078</v>
      </c>
      <c r="BA1002" s="10" t="s">
        <v>299</v>
      </c>
      <c r="BB1002" s="10">
        <v>3.5900000000000001E-2</v>
      </c>
      <c r="BC1002" s="10">
        <v>1.0500000000000001E-2</v>
      </c>
      <c r="BD1002" s="10">
        <v>2.0762999999999998</v>
      </c>
      <c r="BE1002" s="10">
        <v>10.4</v>
      </c>
      <c r="BF1002" s="10">
        <v>0.96</v>
      </c>
      <c r="BG1002" s="10">
        <v>5.0900000000000001E-2</v>
      </c>
      <c r="BH1002" s="10">
        <v>1.2800000000000001E-2</v>
      </c>
      <c r="BI1002" s="10">
        <v>2.9722</v>
      </c>
      <c r="BJ1002" s="10">
        <v>10.199999999999999</v>
      </c>
      <c r="BK1002" s="10">
        <v>0.97</v>
      </c>
      <c r="BL1002" s="10">
        <v>5.3999999999999999E-2</v>
      </c>
      <c r="BM1002" s="10">
        <v>1.0999999999999999E-2</v>
      </c>
      <c r="BN1002" s="10">
        <v>3.1168</v>
      </c>
      <c r="BO1002" s="10">
        <v>10.199999999999999</v>
      </c>
      <c r="BP1002" s="10">
        <v>0.98</v>
      </c>
      <c r="BQ1002" s="10">
        <v>1078</v>
      </c>
      <c r="BR1002" s="10" t="s">
        <v>299</v>
      </c>
      <c r="BS1002" s="10">
        <v>4.3900000000000002E-2</v>
      </c>
      <c r="BT1002" s="10">
        <v>2.4899999999999999E-2</v>
      </c>
      <c r="BU1002" s="10">
        <v>2.7726000000000002</v>
      </c>
      <c r="BV1002" s="10">
        <v>10.5</v>
      </c>
      <c r="BW1002" s="10">
        <v>0.87</v>
      </c>
      <c r="BX1002" s="10">
        <v>3.1E-2</v>
      </c>
      <c r="BY1002" s="10">
        <v>1.7600000000000001E-2</v>
      </c>
      <c r="BZ1002" s="10">
        <v>2</v>
      </c>
      <c r="CA1002" s="10">
        <v>10.3</v>
      </c>
      <c r="CB1002" s="10">
        <v>0.87</v>
      </c>
      <c r="CC1002" s="10">
        <v>3.2800000000000003E-2</v>
      </c>
      <c r="CD1002" s="10">
        <v>1.8599999999999998E-2</v>
      </c>
      <c r="CE1002" s="10">
        <v>2.1118999999999999</v>
      </c>
      <c r="CF1002" s="10">
        <v>10.3</v>
      </c>
      <c r="CG1002" s="10">
        <v>0.87</v>
      </c>
      <c r="CH1002" s="10">
        <v>1078</v>
      </c>
      <c r="CI1002" s="10" t="s">
        <v>299</v>
      </c>
      <c r="CJ1002" s="10">
        <v>3.1899999999999998E-2</v>
      </c>
      <c r="CK1002" s="10">
        <v>1.8100000000000002E-2</v>
      </c>
      <c r="CL1002" s="10">
        <v>2</v>
      </c>
      <c r="CM1002" s="10">
        <v>10.6</v>
      </c>
      <c r="CN1002" s="10">
        <v>0.87</v>
      </c>
      <c r="CO1002" s="10">
        <v>3.1300000000000001E-2</v>
      </c>
      <c r="CP1002" s="10">
        <v>1.78E-2</v>
      </c>
      <c r="CQ1002" s="10">
        <v>2</v>
      </c>
      <c r="CR1002" s="10">
        <v>10.4</v>
      </c>
      <c r="CS1002" s="10">
        <v>0.87</v>
      </c>
      <c r="CT1002" s="10">
        <v>3.1300000000000001E-2</v>
      </c>
      <c r="CU1002" s="10">
        <v>1.78E-2</v>
      </c>
      <c r="CV1002" s="10">
        <v>2</v>
      </c>
      <c r="CW1002" s="10">
        <v>10.4</v>
      </c>
      <c r="CX1002" s="10">
        <v>0.87</v>
      </c>
      <c r="CY1002" s="10">
        <v>1114</v>
      </c>
      <c r="CZ1002" s="10" t="s">
        <v>315</v>
      </c>
      <c r="DA1002" s="10">
        <v>0</v>
      </c>
      <c r="DB1002" s="10">
        <v>0</v>
      </c>
      <c r="DC1002" s="10">
        <v>0</v>
      </c>
      <c r="DD1002" s="10">
        <v>10.6</v>
      </c>
      <c r="DE1002" s="10">
        <v>0</v>
      </c>
      <c r="DF1002" s="10">
        <v>0</v>
      </c>
      <c r="DG1002" s="10">
        <v>0</v>
      </c>
      <c r="DH1002" s="10">
        <v>0</v>
      </c>
      <c r="DI1002" s="10">
        <v>10.4</v>
      </c>
      <c r="DJ1002" s="10">
        <v>0</v>
      </c>
      <c r="DK1002" s="10">
        <v>0</v>
      </c>
      <c r="DL1002" s="10">
        <v>0</v>
      </c>
      <c r="DM1002" s="10">
        <v>0</v>
      </c>
      <c r="DN1002" s="10">
        <v>10.4</v>
      </c>
      <c r="DO1002" s="10">
        <v>0</v>
      </c>
    </row>
    <row r="1003" spans="1:119" x14ac:dyDescent="0.25">
      <c r="A1003" s="10">
        <v>1079</v>
      </c>
      <c r="B1003" s="10" t="s">
        <v>300</v>
      </c>
      <c r="C1003" s="10">
        <v>0.52</v>
      </c>
      <c r="D1003" s="10">
        <v>7.0000000000000007E-2</v>
      </c>
      <c r="E1003" s="10">
        <v>29.1</v>
      </c>
      <c r="F1003" s="10">
        <v>10.4</v>
      </c>
      <c r="G1003" s="10">
        <v>0.99</v>
      </c>
      <c r="H1003" s="10">
        <v>0.59</v>
      </c>
      <c r="I1003" s="10">
        <v>0.08</v>
      </c>
      <c r="J1003" s="10">
        <v>33.25</v>
      </c>
      <c r="K1003" s="10">
        <v>10.4</v>
      </c>
      <c r="L1003" s="10">
        <v>0.99</v>
      </c>
      <c r="M1003" s="10">
        <v>0.62</v>
      </c>
      <c r="N1003" s="10">
        <v>0.09</v>
      </c>
      <c r="O1003" s="10">
        <v>35</v>
      </c>
      <c r="P1003" s="10">
        <v>10.3</v>
      </c>
      <c r="Q1003" s="10">
        <v>0.99</v>
      </c>
      <c r="R1003" s="10">
        <v>1079</v>
      </c>
      <c r="S1003" s="10" t="s">
        <v>300</v>
      </c>
      <c r="T1003" s="10">
        <v>0.19850000000000001</v>
      </c>
      <c r="U1003" s="10">
        <v>2.5899999999999999E-2</v>
      </c>
      <c r="V1003" s="10">
        <v>10.903499999999999</v>
      </c>
      <c r="W1003" s="10">
        <v>10.6</v>
      </c>
      <c r="Y1003" s="10">
        <v>0.21460000000000001</v>
      </c>
      <c r="Z1003" s="10">
        <v>2.7799999999999998E-2</v>
      </c>
      <c r="AA1003" s="10">
        <v>11.8978</v>
      </c>
      <c r="AB1003" s="10">
        <v>10.5</v>
      </c>
      <c r="AD1003" s="10">
        <v>0.28349999999999997</v>
      </c>
      <c r="AE1003" s="10">
        <v>2.3999999999999998E-3</v>
      </c>
      <c r="AF1003" s="10">
        <v>15.5878</v>
      </c>
      <c r="AG1003" s="10">
        <v>10.5</v>
      </c>
      <c r="AI1003" s="10">
        <v>1079</v>
      </c>
      <c r="AJ1003" s="10" t="s">
        <v>300</v>
      </c>
      <c r="AK1003" s="10">
        <v>0.56520000000000004</v>
      </c>
      <c r="AL1003" s="10">
        <v>9.8100000000000007E-2</v>
      </c>
      <c r="AM1003" s="10">
        <v>31.245100000000001</v>
      </c>
      <c r="AN1003" s="10">
        <v>10.6</v>
      </c>
      <c r="AO1003" s="10">
        <v>0.99</v>
      </c>
      <c r="AP1003" s="10">
        <v>0.76039999999999996</v>
      </c>
      <c r="AQ1003" s="10">
        <v>0.1341</v>
      </c>
      <c r="AR1003" s="10">
        <v>42.456499999999998</v>
      </c>
      <c r="AS1003" s="10">
        <v>10.5</v>
      </c>
      <c r="AT1003" s="10">
        <v>0.98</v>
      </c>
      <c r="AU1003" s="10">
        <v>0.63859999999999995</v>
      </c>
      <c r="AV1003" s="10">
        <v>9.8400000000000001E-2</v>
      </c>
      <c r="AW1003" s="10">
        <v>35.528399999999998</v>
      </c>
      <c r="AX1003" s="10">
        <v>10.5</v>
      </c>
      <c r="AY1003" s="10">
        <v>0.99</v>
      </c>
      <c r="AZ1003" s="10">
        <v>1079</v>
      </c>
      <c r="BA1003" s="10" t="s">
        <v>300</v>
      </c>
      <c r="BB1003" s="10">
        <v>0.1515</v>
      </c>
      <c r="BC1003" s="10">
        <v>0.10970000000000001</v>
      </c>
      <c r="BD1003" s="10">
        <v>10.3813</v>
      </c>
      <c r="BE1003" s="10">
        <v>10.4</v>
      </c>
      <c r="BF1003" s="10">
        <v>0.81</v>
      </c>
      <c r="BG1003" s="10">
        <v>0.2127</v>
      </c>
      <c r="BH1003" s="10">
        <v>0.154</v>
      </c>
      <c r="BI1003" s="10">
        <v>14.861000000000001</v>
      </c>
      <c r="BJ1003" s="10">
        <v>10.199999999999999</v>
      </c>
      <c r="BK1003" s="10">
        <v>0.81</v>
      </c>
      <c r="BL1003" s="10">
        <v>0.223</v>
      </c>
      <c r="BM1003" s="10">
        <v>0.1615</v>
      </c>
      <c r="BN1003" s="10">
        <v>15.5839</v>
      </c>
      <c r="BO1003" s="10">
        <v>10.199999999999999</v>
      </c>
      <c r="BP1003" s="10">
        <v>0.81</v>
      </c>
      <c r="BQ1003" s="10">
        <v>1079</v>
      </c>
      <c r="BR1003" s="10" t="s">
        <v>300</v>
      </c>
      <c r="BS1003" s="10">
        <v>0.47899999999999998</v>
      </c>
      <c r="BT1003" s="10">
        <v>0.1575</v>
      </c>
      <c r="BU1003" s="10">
        <v>27.726400000000002</v>
      </c>
      <c r="BV1003" s="10">
        <v>10.5</v>
      </c>
      <c r="BW1003" s="10">
        <v>0.95</v>
      </c>
      <c r="BX1003" s="10">
        <v>0.50949999999999995</v>
      </c>
      <c r="BY1003" s="10">
        <v>0.1638</v>
      </c>
      <c r="BZ1003" s="10">
        <v>30</v>
      </c>
      <c r="CA1003" s="10">
        <v>10.3</v>
      </c>
      <c r="CB1003" s="10">
        <v>0.95</v>
      </c>
      <c r="CC1003" s="10">
        <v>0.54249999999999998</v>
      </c>
      <c r="CD1003" s="10">
        <v>0.15820000000000001</v>
      </c>
      <c r="CE1003" s="10">
        <v>31.6782</v>
      </c>
      <c r="CF1003" s="10">
        <v>10.3</v>
      </c>
      <c r="CG1003" s="10">
        <v>0.96</v>
      </c>
      <c r="CH1003" s="10">
        <v>1079</v>
      </c>
      <c r="CI1003" s="10" t="s">
        <v>300</v>
      </c>
      <c r="CJ1003" s="10">
        <v>8.72E-2</v>
      </c>
      <c r="CK1003" s="10">
        <v>2.87E-2</v>
      </c>
      <c r="CL1003" s="10">
        <v>5</v>
      </c>
      <c r="CM1003" s="10">
        <v>10.6</v>
      </c>
      <c r="CN1003" s="10">
        <v>0.95</v>
      </c>
      <c r="CO1003" s="10">
        <v>0.25719999999999998</v>
      </c>
      <c r="CP1003" s="10">
        <v>8.2699999999999996E-2</v>
      </c>
      <c r="CQ1003" s="10">
        <v>15</v>
      </c>
      <c r="CR1003" s="10">
        <v>10.4</v>
      </c>
      <c r="CS1003" s="10">
        <v>0.95</v>
      </c>
      <c r="CT1003" s="10">
        <v>0.25940000000000002</v>
      </c>
      <c r="CU1003" s="10">
        <v>7.5700000000000003E-2</v>
      </c>
      <c r="CV1003" s="10">
        <v>15</v>
      </c>
      <c r="CW1003" s="10">
        <v>10.4</v>
      </c>
      <c r="CX1003" s="10">
        <v>0.96</v>
      </c>
      <c r="CY1003" s="10">
        <v>1115</v>
      </c>
      <c r="CZ1003" s="10" t="s">
        <v>306</v>
      </c>
      <c r="DA1003" s="10">
        <v>1.7999999999999999E-2</v>
      </c>
      <c r="DB1003" s="10">
        <v>3.7000000000000002E-3</v>
      </c>
      <c r="DC1003" s="10">
        <v>1</v>
      </c>
      <c r="DD1003" s="10">
        <v>10.6</v>
      </c>
      <c r="DE1003" s="10">
        <v>0.98</v>
      </c>
      <c r="DF1003" s="10">
        <v>1.77E-2</v>
      </c>
      <c r="DG1003" s="10">
        <v>3.5999999999999999E-3</v>
      </c>
      <c r="DH1003" s="10">
        <v>1</v>
      </c>
      <c r="DI1003" s="10">
        <v>10.4</v>
      </c>
      <c r="DJ1003" s="10">
        <v>0.98</v>
      </c>
      <c r="DK1003" s="10">
        <v>1.77E-2</v>
      </c>
      <c r="DL1003" s="10">
        <v>3.5999999999999999E-3</v>
      </c>
      <c r="DM1003" s="10">
        <v>1</v>
      </c>
      <c r="DN1003" s="10">
        <v>10.4</v>
      </c>
      <c r="DO1003" s="10">
        <v>0.98</v>
      </c>
    </row>
    <row r="1004" spans="1:119" x14ac:dyDescent="0.25">
      <c r="A1004" s="10">
        <v>1080</v>
      </c>
      <c r="B1004" s="10" t="s">
        <v>184</v>
      </c>
      <c r="C1004" s="10">
        <v>0.73</v>
      </c>
      <c r="D1004" s="10">
        <v>0.31</v>
      </c>
      <c r="E1004" s="10">
        <v>12.74</v>
      </c>
      <c r="F1004" s="10">
        <v>35.71</v>
      </c>
      <c r="G1004" s="10">
        <v>0.92100000000000004</v>
      </c>
      <c r="H1004" s="10">
        <v>0.77</v>
      </c>
      <c r="I1004" s="10">
        <v>0.32</v>
      </c>
      <c r="J1004" s="10">
        <v>13.59</v>
      </c>
      <c r="K1004" s="10">
        <v>35.4</v>
      </c>
      <c r="L1004" s="10">
        <v>0.92200000000000004</v>
      </c>
      <c r="M1004" s="10">
        <v>0.66</v>
      </c>
      <c r="N1004" s="10">
        <v>0.28000000000000003</v>
      </c>
      <c r="O1004" s="10">
        <v>11.82</v>
      </c>
      <c r="P1004" s="10">
        <v>34.92</v>
      </c>
      <c r="Q1004" s="10">
        <v>0.91900000000000004</v>
      </c>
      <c r="R1004" s="10">
        <v>1080</v>
      </c>
      <c r="S1004" s="10" t="s">
        <v>184</v>
      </c>
      <c r="T1004" s="10">
        <v>0.18</v>
      </c>
      <c r="U1004" s="10">
        <v>0.11</v>
      </c>
      <c r="V1004" s="10">
        <v>3.4718407271845524</v>
      </c>
      <c r="W1004" s="10">
        <v>35.08</v>
      </c>
      <c r="Y1004" s="10">
        <v>0.28000000000000003</v>
      </c>
      <c r="Z1004" s="10">
        <v>0.08</v>
      </c>
      <c r="AA1004" s="10">
        <v>4.8104988890485414</v>
      </c>
      <c r="AB1004" s="10">
        <v>34.950000000000003</v>
      </c>
      <c r="AD1004" s="10">
        <v>0.28000000000000003</v>
      </c>
      <c r="AE1004" s="10">
        <v>0.08</v>
      </c>
      <c r="AF1004" s="10">
        <v>4.8690106044670296</v>
      </c>
      <c r="AG1004" s="10">
        <v>34.53</v>
      </c>
      <c r="AI1004" s="10">
        <v>1080</v>
      </c>
      <c r="AJ1004" s="10" t="s">
        <v>184</v>
      </c>
      <c r="AK1004" s="10">
        <v>-0.61737025888837083</v>
      </c>
      <c r="AL1004" s="10">
        <v>-0.33876280569433714</v>
      </c>
      <c r="AM1004" s="10">
        <v>-11.368728473800086</v>
      </c>
      <c r="AN1004" s="10">
        <v>35.76245138528531</v>
      </c>
      <c r="AO1004" s="10">
        <v>0.87668969584540235</v>
      </c>
      <c r="AP1004" s="10">
        <v>-0.83608804425477534</v>
      </c>
      <c r="AQ1004" s="10">
        <v>-0.42893731481249475</v>
      </c>
      <c r="AR1004" s="10">
        <v>-15.492078851751819</v>
      </c>
      <c r="AS1004" s="10">
        <v>35.020110392541184</v>
      </c>
      <c r="AT1004" s="10">
        <v>0.88974217316255289</v>
      </c>
      <c r="AU1004" s="10">
        <v>-0.74411453300735286</v>
      </c>
      <c r="AV1004" s="10">
        <v>-0.38319106100173889</v>
      </c>
      <c r="AW1004" s="10">
        <v>-13.751245097282236</v>
      </c>
      <c r="AX1004" s="10">
        <v>35.141021790744617</v>
      </c>
      <c r="AY1004" s="10">
        <v>0.88904296795909155</v>
      </c>
      <c r="AZ1004" s="10">
        <v>1080</v>
      </c>
      <c r="BA1004" s="10" t="s">
        <v>184</v>
      </c>
      <c r="BB1004" s="10">
        <v>-0.28117649116264759</v>
      </c>
      <c r="BC1004" s="10">
        <v>-0.17164150428843744</v>
      </c>
      <c r="BD1004" s="10">
        <v>-5.2918193470859949</v>
      </c>
      <c r="BE1004" s="10">
        <v>35.941095195986698</v>
      </c>
      <c r="BF1004" s="10">
        <v>0.85353643203106189</v>
      </c>
      <c r="BG1004" s="10">
        <v>-0.20182635292724738</v>
      </c>
      <c r="BH1004" s="10">
        <v>-0.1266839506292779</v>
      </c>
      <c r="BI1004" s="10">
        <v>-3.9095675236284091</v>
      </c>
      <c r="BJ1004" s="10">
        <v>35.18995197893031</v>
      </c>
      <c r="BK1004" s="10">
        <v>0.84697355868174928</v>
      </c>
      <c r="BL1004" s="10">
        <v>-0.2841297889931847</v>
      </c>
      <c r="BM1004" s="10">
        <v>-0.16866388121435166</v>
      </c>
      <c r="BN1004" s="10">
        <v>-5.4320062216819469</v>
      </c>
      <c r="BO1004" s="10">
        <v>35.119245189092879</v>
      </c>
      <c r="BP1004" s="10">
        <v>0.85990546611409935</v>
      </c>
      <c r="BQ1004" s="10">
        <v>1080</v>
      </c>
      <c r="BR1004" s="10" t="s">
        <v>184</v>
      </c>
      <c r="BS1004" s="10">
        <v>-0.56399999999999995</v>
      </c>
      <c r="BT1004" s="10">
        <v>-0.33400000000000002</v>
      </c>
      <c r="BU1004" s="10">
        <v>-10.855702941791735</v>
      </c>
      <c r="BV1004" s="10">
        <v>34.860999999999997</v>
      </c>
      <c r="BW1004" s="10">
        <v>0.86044018527123323</v>
      </c>
      <c r="BX1004" s="10">
        <v>-0.66400000000000003</v>
      </c>
      <c r="BY1004" s="10">
        <v>-0.38300000000000001</v>
      </c>
      <c r="BZ1004" s="10">
        <v>-13.038021838103727</v>
      </c>
      <c r="CA1004" s="10">
        <v>33.944000000000003</v>
      </c>
      <c r="CB1004" s="10">
        <v>0.86622901990544687</v>
      </c>
      <c r="CC1004" s="10">
        <v>-0.55400000000000005</v>
      </c>
      <c r="CD1004" s="10">
        <v>-0.33</v>
      </c>
      <c r="CE1004" s="10">
        <v>-10.859216316112809</v>
      </c>
      <c r="CF1004" s="10">
        <v>34.283999999999999</v>
      </c>
      <c r="CG1004" s="10">
        <v>0.8591305580718005</v>
      </c>
      <c r="CH1004" s="10">
        <v>1080</v>
      </c>
      <c r="CI1004" s="10" t="s">
        <v>184</v>
      </c>
      <c r="CJ1004" s="10">
        <v>-0.122</v>
      </c>
      <c r="CK1004" s="10">
        <v>-7.8E-2</v>
      </c>
      <c r="CL1004" s="10">
        <v>-2.2649066109949834</v>
      </c>
      <c r="CM1004" s="10">
        <v>36.911999999999999</v>
      </c>
      <c r="CN1004" s="10">
        <v>0.84252214876289577</v>
      </c>
      <c r="CO1004" s="10">
        <v>-0.188</v>
      </c>
      <c r="CP1004" s="10">
        <v>-0.108</v>
      </c>
      <c r="CQ1004" s="10">
        <v>-3.4682812734962023</v>
      </c>
      <c r="CR1004" s="10">
        <v>36.091999999999999</v>
      </c>
      <c r="CS1004" s="10">
        <v>0.86710554247076888</v>
      </c>
      <c r="CT1004" s="10">
        <v>-0.188</v>
      </c>
      <c r="CU1004" s="10">
        <v>-0.108</v>
      </c>
      <c r="CV1004" s="10">
        <v>-3.4320513180441679</v>
      </c>
      <c r="CW1004" s="10">
        <v>36.472999999999999</v>
      </c>
      <c r="CX1004" s="10">
        <v>0.86710554247076888</v>
      </c>
      <c r="CY1004" s="10">
        <v>1116</v>
      </c>
      <c r="CZ1004" s="10" t="s">
        <v>291</v>
      </c>
      <c r="DA1004" s="10">
        <v>5.3999999999999999E-2</v>
      </c>
      <c r="DB1004" s="10">
        <v>1.0999999999999999E-2</v>
      </c>
      <c r="DC1004" s="10">
        <v>3</v>
      </c>
      <c r="DD1004" s="10">
        <v>10.6</v>
      </c>
      <c r="DE1004" s="10">
        <v>0.98</v>
      </c>
      <c r="DF1004" s="10">
        <v>5.2999999999999999E-2</v>
      </c>
      <c r="DG1004" s="10">
        <v>1.0800000000000001E-2</v>
      </c>
      <c r="DH1004" s="10">
        <v>3</v>
      </c>
      <c r="DI1004" s="10">
        <v>10.4</v>
      </c>
      <c r="DJ1004" s="10">
        <v>0.98</v>
      </c>
      <c r="DK1004" s="10">
        <v>3.5299999999999998E-2</v>
      </c>
      <c r="DL1004" s="10">
        <v>7.1999999999999998E-3</v>
      </c>
      <c r="DM1004" s="10">
        <v>2</v>
      </c>
      <c r="DN1004" s="10">
        <v>10.4</v>
      </c>
      <c r="DO1004" s="10">
        <v>0.98</v>
      </c>
    </row>
    <row r="1005" spans="1:119" x14ac:dyDescent="0.25">
      <c r="A1005" s="10">
        <v>1081</v>
      </c>
      <c r="B1005" s="10" t="s">
        <v>185</v>
      </c>
      <c r="R1005" s="10">
        <v>1081</v>
      </c>
      <c r="S1005" s="10" t="s">
        <v>185</v>
      </c>
      <c r="T1005" s="10">
        <v>0</v>
      </c>
      <c r="U1005" s="10">
        <v>0</v>
      </c>
      <c r="W1005" s="10">
        <v>35.08</v>
      </c>
      <c r="Y1005" s="10">
        <v>0</v>
      </c>
      <c r="Z1005" s="10">
        <v>0</v>
      </c>
      <c r="AB1005" s="10">
        <v>34.950000000000003</v>
      </c>
      <c r="AD1005" s="10">
        <v>0</v>
      </c>
      <c r="AE1005" s="10">
        <v>0</v>
      </c>
      <c r="AG1005" s="10">
        <v>34.53</v>
      </c>
      <c r="AI1005" s="10">
        <v>1081</v>
      </c>
      <c r="AJ1005" s="10" t="s">
        <v>185</v>
      </c>
      <c r="AK1005" s="10">
        <v>2.0579542408568427E-14</v>
      </c>
      <c r="AL1005" s="10">
        <v>1.2197994706496277E-14</v>
      </c>
      <c r="AM1005" s="10">
        <v>3.8621331614432354E-13</v>
      </c>
      <c r="AN1005" s="10">
        <v>35.76245138528531</v>
      </c>
      <c r="AO1005" s="10">
        <v>0.86024184145476112</v>
      </c>
      <c r="AP1005" s="10">
        <v>-1.0901677911146532E-14</v>
      </c>
      <c r="AQ1005" s="10">
        <v>-2.168644346181154E-14</v>
      </c>
      <c r="AR1005" s="10">
        <v>-4.0016050027026392E-13</v>
      </c>
      <c r="AS1005" s="10">
        <v>35.020110392541184</v>
      </c>
      <c r="AT1005" s="10">
        <v>0.44913923118173305</v>
      </c>
      <c r="AU1005" s="10">
        <v>0</v>
      </c>
      <c r="AV1005" s="10">
        <v>0</v>
      </c>
      <c r="AX1005" s="10">
        <v>35.141021790744617</v>
      </c>
      <c r="AZ1005" s="10">
        <v>1081</v>
      </c>
      <c r="BA1005" s="10" t="s">
        <v>185</v>
      </c>
      <c r="BB1005" s="10">
        <v>-2.4095768942293119E-14</v>
      </c>
      <c r="BC1005" s="10">
        <v>-1.0395918540497086E-14</v>
      </c>
      <c r="BD1005" s="10">
        <v>-4.2155784976120566E-13</v>
      </c>
      <c r="BE1005" s="10">
        <v>35.941095195986698</v>
      </c>
      <c r="BF1005" s="10">
        <v>0.91818813249449593</v>
      </c>
      <c r="BG1005" s="10">
        <v>-1.5434454972156886E-14</v>
      </c>
      <c r="BH1005" s="10">
        <v>-1.6847039612941322E-14</v>
      </c>
      <c r="BI1005" s="10">
        <v>-3.748648576418309E-13</v>
      </c>
      <c r="BJ1005" s="10">
        <v>35.18995197893031</v>
      </c>
      <c r="BK1005" s="10">
        <v>0.67551853211619861</v>
      </c>
      <c r="BL1005" s="10">
        <v>5.9366404062634011E-15</v>
      </c>
      <c r="BM1005" s="10">
        <v>-5.1123076984145103E-15</v>
      </c>
      <c r="BN1005" s="10">
        <v>1.2879692103907531E-13</v>
      </c>
      <c r="BO1005" s="10">
        <v>35.119245189092879</v>
      </c>
      <c r="BP1005" s="10">
        <v>0.75775613649950324</v>
      </c>
      <c r="BQ1005" s="10">
        <v>1081</v>
      </c>
      <c r="BR1005" s="10" t="s">
        <v>185</v>
      </c>
      <c r="BS1005" s="10">
        <v>0</v>
      </c>
      <c r="BT1005" s="10">
        <v>0</v>
      </c>
      <c r="BV1005" s="10">
        <v>34.860999999999997</v>
      </c>
      <c r="BX1005" s="10">
        <v>0</v>
      </c>
      <c r="BY1005" s="10">
        <v>0</v>
      </c>
      <c r="CA1005" s="10">
        <v>33.944000000000003</v>
      </c>
      <c r="CC1005" s="10">
        <v>0</v>
      </c>
      <c r="CD1005" s="10">
        <v>0</v>
      </c>
      <c r="CF1005" s="10">
        <v>34.283999999999999</v>
      </c>
      <c r="CH1005" s="10">
        <v>1081</v>
      </c>
      <c r="CI1005" s="10" t="s">
        <v>185</v>
      </c>
      <c r="CJ1005" s="10">
        <v>0</v>
      </c>
      <c r="CK1005" s="10">
        <v>0</v>
      </c>
      <c r="CM1005" s="10">
        <v>36.911999999999999</v>
      </c>
      <c r="CO1005" s="10">
        <v>0</v>
      </c>
      <c r="CP1005" s="10">
        <v>0</v>
      </c>
      <c r="CR1005" s="10">
        <v>36.091999999999999</v>
      </c>
      <c r="CT1005" s="10">
        <v>0</v>
      </c>
      <c r="CU1005" s="10">
        <v>0</v>
      </c>
      <c r="CW1005" s="10">
        <v>36.472999999999999</v>
      </c>
      <c r="CY1005" s="10">
        <v>1117</v>
      </c>
      <c r="CZ1005" s="10" t="s">
        <v>294</v>
      </c>
      <c r="DA1005" s="10">
        <v>0</v>
      </c>
      <c r="DB1005" s="10">
        <v>0</v>
      </c>
      <c r="DC1005" s="10">
        <v>0</v>
      </c>
      <c r="DD1005" s="10">
        <v>10.6</v>
      </c>
      <c r="DE1005" s="10">
        <v>0</v>
      </c>
      <c r="DF1005" s="10">
        <v>0</v>
      </c>
      <c r="DG1005" s="10">
        <v>0</v>
      </c>
      <c r="DH1005" s="10">
        <v>0</v>
      </c>
      <c r="DI1005" s="10">
        <v>10.4</v>
      </c>
      <c r="DJ1005" s="10">
        <v>0</v>
      </c>
      <c r="DK1005" s="10">
        <v>0</v>
      </c>
      <c r="DL1005" s="10">
        <v>0</v>
      </c>
      <c r="DM1005" s="10">
        <v>0</v>
      </c>
      <c r="DN1005" s="10">
        <v>10.4</v>
      </c>
      <c r="DO1005" s="10">
        <v>0</v>
      </c>
    </row>
    <row r="1006" spans="1:119" x14ac:dyDescent="0.25">
      <c r="A1006" s="10">
        <v>1082</v>
      </c>
      <c r="B1006" s="10" t="s">
        <v>8</v>
      </c>
      <c r="C1006" s="10">
        <v>0.72</v>
      </c>
      <c r="D1006" s="10">
        <v>0.3</v>
      </c>
      <c r="E1006" s="10">
        <v>12.74</v>
      </c>
      <c r="F1006" s="10">
        <v>35.619999999999997</v>
      </c>
      <c r="G1006" s="10">
        <v>0.92200000000000004</v>
      </c>
      <c r="H1006" s="10">
        <v>0.77</v>
      </c>
      <c r="I1006" s="10">
        <v>0.32</v>
      </c>
      <c r="J1006" s="10">
        <v>13.59</v>
      </c>
      <c r="K1006" s="10">
        <v>35.299999999999997</v>
      </c>
      <c r="L1006" s="10">
        <v>0.92300000000000004</v>
      </c>
      <c r="M1006" s="10">
        <v>0.66</v>
      </c>
      <c r="N1006" s="10">
        <v>0.28000000000000003</v>
      </c>
      <c r="O1006" s="10">
        <v>11.82</v>
      </c>
      <c r="P1006" s="10">
        <v>34.83</v>
      </c>
      <c r="Q1006" s="10">
        <v>0.92</v>
      </c>
      <c r="R1006" s="10">
        <v>1082</v>
      </c>
      <c r="S1006" s="10" t="s">
        <v>8</v>
      </c>
      <c r="T1006" s="10">
        <v>0.18</v>
      </c>
      <c r="U1006" s="10">
        <v>0.11</v>
      </c>
      <c r="V1006" s="10">
        <v>3.4718407271845524</v>
      </c>
      <c r="W1006" s="10">
        <v>35.08</v>
      </c>
      <c r="Y1006" s="10">
        <v>0.28000000000000003</v>
      </c>
      <c r="Z1006" s="10">
        <v>0.08</v>
      </c>
      <c r="AA1006" s="10">
        <v>4.8104988890485414</v>
      </c>
      <c r="AB1006" s="10">
        <v>34.950000000000003</v>
      </c>
      <c r="AD1006" s="10">
        <v>0.28000000000000003</v>
      </c>
      <c r="AE1006" s="10">
        <v>0.08</v>
      </c>
      <c r="AF1006" s="10">
        <v>4.8690106044670296</v>
      </c>
      <c r="AG1006" s="10">
        <v>34.53</v>
      </c>
      <c r="AI1006" s="10">
        <v>1082</v>
      </c>
      <c r="AJ1006" s="10" t="s">
        <v>8</v>
      </c>
      <c r="AZ1006" s="10">
        <v>1082</v>
      </c>
      <c r="BA1006" s="10" t="s">
        <v>8</v>
      </c>
      <c r="BB1006" s="10">
        <v>0.28117649116272453</v>
      </c>
      <c r="BC1006" s="10">
        <v>0.17164150428849254</v>
      </c>
      <c r="BD1006" s="10">
        <v>5.2918193470875101</v>
      </c>
      <c r="BE1006" s="10">
        <v>35.941095195986698</v>
      </c>
      <c r="BF1006" s="10">
        <v>0.85353643203105101</v>
      </c>
      <c r="BG1006" s="10">
        <v>0.20182635292717346</v>
      </c>
      <c r="BH1006" s="10">
        <v>0.12668395062930002</v>
      </c>
      <c r="BI1006" s="10">
        <v>3.9095675236275755</v>
      </c>
      <c r="BJ1006" s="10">
        <v>35.18995197893031</v>
      </c>
      <c r="BK1006" s="10">
        <v>0.84697355868161972</v>
      </c>
      <c r="BL1006" s="10">
        <v>0.28412978899324343</v>
      </c>
      <c r="BM1006" s="10">
        <v>0.16866388121440717</v>
      </c>
      <c r="BN1006" s="10">
        <v>5.4320062216832437</v>
      </c>
      <c r="BO1006" s="10">
        <v>35.119245189092879</v>
      </c>
      <c r="BP1006" s="10">
        <v>0.85990546611407181</v>
      </c>
      <c r="BQ1006" s="10">
        <v>1082</v>
      </c>
      <c r="BR1006" s="10" t="s">
        <v>8</v>
      </c>
      <c r="BS1006" s="10">
        <v>0.56399999999999995</v>
      </c>
      <c r="BT1006" s="10">
        <v>0.33400000000000002</v>
      </c>
      <c r="BU1006" s="10">
        <v>10.855702941791735</v>
      </c>
      <c r="BV1006" s="10">
        <v>34.860999999999997</v>
      </c>
      <c r="BW1006" s="10">
        <v>0.86044018527123323</v>
      </c>
      <c r="BX1006" s="10">
        <v>0.66400000000000003</v>
      </c>
      <c r="BY1006" s="10">
        <v>0.38300000000000001</v>
      </c>
      <c r="BZ1006" s="10">
        <v>13.038021838103727</v>
      </c>
      <c r="CA1006" s="10">
        <v>33.944000000000003</v>
      </c>
      <c r="CB1006" s="10">
        <v>0.86622901990544687</v>
      </c>
      <c r="CC1006" s="10">
        <v>0.55400000000000005</v>
      </c>
      <c r="CD1006" s="10">
        <v>0.33</v>
      </c>
      <c r="CE1006" s="10">
        <v>10.859216316112809</v>
      </c>
      <c r="CF1006" s="10">
        <v>34.283999999999999</v>
      </c>
      <c r="CG1006" s="10">
        <v>0.8591305580718005</v>
      </c>
      <c r="CH1006" s="10">
        <v>1082</v>
      </c>
      <c r="CI1006" s="10" t="s">
        <v>8</v>
      </c>
      <c r="CY1006" s="10">
        <v>1118</v>
      </c>
      <c r="CZ1006" s="10" t="s">
        <v>296</v>
      </c>
      <c r="DA1006" s="10">
        <v>0</v>
      </c>
      <c r="DB1006" s="10">
        <v>0</v>
      </c>
      <c r="DC1006" s="10">
        <v>0</v>
      </c>
      <c r="DD1006" s="10">
        <v>10.6</v>
      </c>
      <c r="DE1006" s="10">
        <v>0</v>
      </c>
      <c r="DF1006" s="10">
        <v>0</v>
      </c>
      <c r="DG1006" s="10">
        <v>0</v>
      </c>
      <c r="DH1006" s="10">
        <v>0</v>
      </c>
      <c r="DI1006" s="10">
        <v>10.4</v>
      </c>
      <c r="DJ1006" s="10">
        <v>0</v>
      </c>
      <c r="DK1006" s="10">
        <v>0</v>
      </c>
      <c r="DL1006" s="10">
        <v>0</v>
      </c>
      <c r="DM1006" s="10">
        <v>0</v>
      </c>
      <c r="DN1006" s="10">
        <v>10.4</v>
      </c>
      <c r="DO1006" s="10">
        <v>0</v>
      </c>
    </row>
    <row r="1007" spans="1:119" x14ac:dyDescent="0.25">
      <c r="A1007" s="10">
        <v>1083</v>
      </c>
      <c r="B1007" s="10" t="s">
        <v>9</v>
      </c>
      <c r="R1007" s="10">
        <v>1083</v>
      </c>
      <c r="S1007" s="10" t="s">
        <v>9</v>
      </c>
      <c r="AI1007" s="10">
        <v>1083</v>
      </c>
      <c r="AJ1007" s="10" t="s">
        <v>9</v>
      </c>
      <c r="AK1007" s="10">
        <v>0.61737025888837482</v>
      </c>
      <c r="AL1007" s="10">
        <v>0.33876280569437128</v>
      </c>
      <c r="AM1007" s="10">
        <v>11.368728473800408</v>
      </c>
      <c r="AN1007" s="10">
        <v>35.76245138528531</v>
      </c>
      <c r="AO1007" s="10">
        <v>0.87668969584538325</v>
      </c>
      <c r="AP1007" s="10">
        <v>0.83608804425476657</v>
      </c>
      <c r="AQ1007" s="10">
        <v>0.42893731481253528</v>
      </c>
      <c r="AR1007" s="10">
        <v>15.492078851751998</v>
      </c>
      <c r="AS1007" s="10">
        <v>35.020110392541184</v>
      </c>
      <c r="AT1007" s="10">
        <v>0.88974217316253335</v>
      </c>
      <c r="AU1007" s="10">
        <v>0.74411453300737107</v>
      </c>
      <c r="AV1007" s="10">
        <v>0.38319106100181916</v>
      </c>
      <c r="AW1007" s="10">
        <v>13.751245097283105</v>
      </c>
      <c r="AX1007" s="10">
        <v>35.141021790744617</v>
      </c>
      <c r="AY1007" s="10">
        <v>0.88904296795905713</v>
      </c>
      <c r="AZ1007" s="10">
        <v>1083</v>
      </c>
      <c r="BA1007" s="10" t="s">
        <v>9</v>
      </c>
      <c r="BQ1007" s="10">
        <v>1083</v>
      </c>
      <c r="BR1007" s="10" t="s">
        <v>9</v>
      </c>
      <c r="CH1007" s="10">
        <v>1083</v>
      </c>
      <c r="CI1007" s="10" t="s">
        <v>9</v>
      </c>
      <c r="CJ1007" s="10">
        <v>0.122</v>
      </c>
      <c r="CK1007" s="10">
        <v>7.8E-2</v>
      </c>
      <c r="CL1007" s="10">
        <v>2.2649066109949834</v>
      </c>
      <c r="CM1007" s="10">
        <v>36.911999999999999</v>
      </c>
      <c r="CN1007" s="10">
        <v>0.84252214876289577</v>
      </c>
      <c r="CO1007" s="10">
        <v>0.188</v>
      </c>
      <c r="CP1007" s="10">
        <v>0.108</v>
      </c>
      <c r="CQ1007" s="10">
        <v>3.4682812734962023</v>
      </c>
      <c r="CR1007" s="10">
        <v>36.091999999999999</v>
      </c>
      <c r="CS1007" s="10">
        <v>0.86710554247076888</v>
      </c>
      <c r="CT1007" s="10">
        <v>0.188</v>
      </c>
      <c r="CU1007" s="10">
        <v>0.108</v>
      </c>
      <c r="CV1007" s="10">
        <v>3.4320513180441679</v>
      </c>
      <c r="CW1007" s="10">
        <v>36.472999999999999</v>
      </c>
      <c r="CX1007" s="10">
        <v>0.86710554247076888</v>
      </c>
      <c r="CY1007" s="10">
        <v>1119</v>
      </c>
      <c r="CZ1007" s="10" t="s">
        <v>184</v>
      </c>
      <c r="DA1007" s="10">
        <v>1.206</v>
      </c>
      <c r="DB1007" s="10">
        <v>0.46200000000000002</v>
      </c>
      <c r="DC1007" s="10">
        <v>20.669381070045507</v>
      </c>
      <c r="DD1007" s="10">
        <v>36.073999999999998</v>
      </c>
      <c r="DE1007" s="10">
        <v>0.93382373310782418</v>
      </c>
      <c r="DF1007" s="10">
        <v>1.512</v>
      </c>
      <c r="DG1007" s="10">
        <v>0.48599999999999999</v>
      </c>
      <c r="DH1007" s="10">
        <v>25.858447973502599</v>
      </c>
      <c r="DI1007" s="10">
        <v>35.46</v>
      </c>
      <c r="DJ1007" s="10">
        <v>0.95202856128526425</v>
      </c>
      <c r="DK1007" s="10">
        <v>1.54</v>
      </c>
      <c r="DL1007" s="10">
        <v>0.53100000000000003</v>
      </c>
      <c r="DM1007" s="10">
        <v>26.604322695280498</v>
      </c>
      <c r="DN1007" s="10">
        <v>35.350999999999999</v>
      </c>
      <c r="DO1007" s="10">
        <v>0.94537950516487235</v>
      </c>
    </row>
    <row r="1008" spans="1:119" x14ac:dyDescent="0.25">
      <c r="A1008" s="10">
        <v>1084</v>
      </c>
      <c r="B1008" s="10" t="s">
        <v>10</v>
      </c>
      <c r="C1008" s="10">
        <v>0.71</v>
      </c>
      <c r="D1008" s="10">
        <v>0.26</v>
      </c>
      <c r="E1008" s="10">
        <v>41.71</v>
      </c>
      <c r="F1008" s="10">
        <v>10.5</v>
      </c>
      <c r="G1008" s="10">
        <v>0.94</v>
      </c>
      <c r="H1008" s="10">
        <v>0.76</v>
      </c>
      <c r="I1008" s="10">
        <v>0.28000000000000003</v>
      </c>
      <c r="J1008" s="10">
        <v>45.6</v>
      </c>
      <c r="K1008" s="10">
        <v>10.3</v>
      </c>
      <c r="L1008" s="10">
        <v>0.94</v>
      </c>
      <c r="M1008" s="10">
        <v>0.65</v>
      </c>
      <c r="N1008" s="10">
        <v>0.24</v>
      </c>
      <c r="O1008" s="10">
        <v>39.159999999999997</v>
      </c>
      <c r="P1008" s="10">
        <v>10.199999999999999</v>
      </c>
      <c r="Q1008" s="10">
        <v>0.94</v>
      </c>
      <c r="R1008" s="10">
        <v>1084</v>
      </c>
      <c r="S1008" s="10" t="s">
        <v>10</v>
      </c>
      <c r="T1008" s="10">
        <v>0.17</v>
      </c>
      <c r="U1008" s="10">
        <v>0.08</v>
      </c>
      <c r="V1008" s="10">
        <v>10.331</v>
      </c>
      <c r="W1008" s="10">
        <v>10.5</v>
      </c>
      <c r="Y1008" s="10">
        <v>0.28000000000000003</v>
      </c>
      <c r="Z1008" s="10">
        <v>0.05</v>
      </c>
      <c r="AA1008" s="10">
        <v>15.64</v>
      </c>
      <c r="AB1008" s="10">
        <v>10.5</v>
      </c>
      <c r="AD1008" s="10">
        <v>0.27</v>
      </c>
      <c r="AE1008" s="10">
        <v>0.05</v>
      </c>
      <c r="AF1008" s="10">
        <v>15.099</v>
      </c>
      <c r="AG1008" s="10">
        <v>10.5</v>
      </c>
      <c r="AI1008" s="10">
        <v>1084</v>
      </c>
      <c r="AJ1008" s="10" t="s">
        <v>10</v>
      </c>
      <c r="AZ1008" s="10">
        <v>1084</v>
      </c>
      <c r="BA1008" s="10" t="s">
        <v>10</v>
      </c>
      <c r="BB1008" s="10">
        <v>0.27545868161863901</v>
      </c>
      <c r="BC1008" s="10">
        <v>0.14026423987571274</v>
      </c>
      <c r="BD1008" s="10">
        <v>16.836500000000001</v>
      </c>
      <c r="BE1008" s="10">
        <v>10.6</v>
      </c>
      <c r="BF1008" s="10">
        <v>0.89100000000000001</v>
      </c>
      <c r="BG1008" s="10">
        <v>0.19649448843342651</v>
      </c>
      <c r="BH1008" s="10">
        <v>9.763701402655442E-2</v>
      </c>
      <c r="BI1008" s="10">
        <v>12.1807</v>
      </c>
      <c r="BJ1008" s="10">
        <v>10.4</v>
      </c>
      <c r="BK1008" s="10">
        <v>0.89600000000000002</v>
      </c>
      <c r="BL1008" s="10">
        <v>0.27863377346818502</v>
      </c>
      <c r="BM1008" s="10">
        <v>0.13845156790982138</v>
      </c>
      <c r="BN1008" s="10">
        <v>17.272500000000001</v>
      </c>
      <c r="BO1008" s="10">
        <v>10.4</v>
      </c>
      <c r="BP1008" s="10">
        <v>0.89600000000000002</v>
      </c>
      <c r="BQ1008" s="10">
        <v>1084</v>
      </c>
      <c r="BR1008" s="10" t="s">
        <v>10</v>
      </c>
      <c r="BS1008" s="10">
        <v>0.55700000000000005</v>
      </c>
      <c r="BT1008" s="10">
        <v>0.29599999999999999</v>
      </c>
      <c r="BU1008" s="10">
        <v>34.683100000000003</v>
      </c>
      <c r="BV1008" s="10">
        <v>10.5</v>
      </c>
      <c r="BW1008" s="10">
        <v>0.88300000000000001</v>
      </c>
      <c r="BX1008" s="10">
        <v>0.65700000000000003</v>
      </c>
      <c r="BY1008" s="10">
        <v>0.34100000000000003</v>
      </c>
      <c r="BZ1008" s="10">
        <v>41.898800000000001</v>
      </c>
      <c r="CA1008" s="10">
        <v>10.199999999999999</v>
      </c>
      <c r="CB1008" s="10">
        <v>0.88800000000000001</v>
      </c>
      <c r="CC1008" s="10">
        <v>0.54800000000000004</v>
      </c>
      <c r="CD1008" s="10">
        <v>0.29299999999999998</v>
      </c>
      <c r="CE1008" s="10">
        <v>35.1738</v>
      </c>
      <c r="CF1008" s="10">
        <v>10.199999999999999</v>
      </c>
      <c r="CG1008" s="10">
        <v>0.88200000000000001</v>
      </c>
      <c r="CH1008" s="10">
        <v>1084</v>
      </c>
      <c r="CI1008" s="10" t="s">
        <v>10</v>
      </c>
      <c r="CY1008" s="10">
        <v>1120</v>
      </c>
      <c r="CZ1008" s="10" t="s">
        <v>50</v>
      </c>
      <c r="DA1008" s="10">
        <v>-2.7829999999999999</v>
      </c>
      <c r="DB1008" s="10">
        <v>-0.84</v>
      </c>
      <c r="DC1008" s="10">
        <v>-46.525508805999245</v>
      </c>
      <c r="DD1008" s="10">
        <v>36.073999999999998</v>
      </c>
      <c r="DE1008" s="10">
        <v>0.95734207552356598</v>
      </c>
      <c r="DF1008" s="10">
        <v>-3.3610000000000002</v>
      </c>
      <c r="DG1008" s="10">
        <v>-0.95699999999999996</v>
      </c>
      <c r="DH1008" s="10">
        <v>-56.898008001401116</v>
      </c>
      <c r="DI1008" s="10">
        <v>35.46</v>
      </c>
      <c r="DJ1008" s="10">
        <v>0.96177191693377606</v>
      </c>
      <c r="DK1008" s="10">
        <v>-3.4079999999999999</v>
      </c>
      <c r="DL1008" s="10">
        <v>-1.004</v>
      </c>
      <c r="DM1008" s="10">
        <v>-58.024314011658134</v>
      </c>
      <c r="DN1008" s="10">
        <v>35.350999999999999</v>
      </c>
      <c r="DO1008" s="10">
        <v>0.95923991179671653</v>
      </c>
    </row>
    <row r="1009" spans="1:119" x14ac:dyDescent="0.25">
      <c r="A1009" s="10">
        <v>1085</v>
      </c>
      <c r="B1009" s="10" t="s">
        <v>11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0">
        <v>0</v>
      </c>
      <c r="O1009" s="10">
        <v>0</v>
      </c>
      <c r="P1009" s="10">
        <v>0</v>
      </c>
      <c r="Q1009" s="10">
        <v>0</v>
      </c>
      <c r="R1009" s="10">
        <v>1085</v>
      </c>
      <c r="S1009" s="10" t="s">
        <v>11</v>
      </c>
      <c r="AI1009" s="10">
        <v>1085</v>
      </c>
      <c r="AJ1009" s="10" t="s">
        <v>11</v>
      </c>
      <c r="AK1009" s="10">
        <v>0.61112975775957656</v>
      </c>
      <c r="AL1009" s="10">
        <v>0.29868356062178336</v>
      </c>
      <c r="AM1009" s="10">
        <v>37.402000000000001</v>
      </c>
      <c r="AN1009" s="10">
        <v>10.5</v>
      </c>
      <c r="AO1009" s="10">
        <v>0.89800000000000002</v>
      </c>
      <c r="AP1009" s="10">
        <v>0.82852826360514253</v>
      </c>
      <c r="AQ1009" s="10">
        <v>0.37997063457197305</v>
      </c>
      <c r="AR1009" s="10">
        <v>51.594000000000001</v>
      </c>
      <c r="AS1009" s="10">
        <v>10.199999999999999</v>
      </c>
      <c r="AT1009" s="10">
        <v>0.90900000000000003</v>
      </c>
      <c r="AU1009" s="10">
        <v>0.73721619154777551</v>
      </c>
      <c r="AV1009" s="10">
        <v>0.3386572977170702</v>
      </c>
      <c r="AW1009" s="10">
        <v>45.920999999999999</v>
      </c>
      <c r="AX1009" s="10">
        <v>10.199999999999999</v>
      </c>
      <c r="AY1009" s="10">
        <v>0.90900000000000003</v>
      </c>
      <c r="AZ1009" s="10">
        <v>1085</v>
      </c>
      <c r="BA1009" s="10" t="s">
        <v>11</v>
      </c>
      <c r="BQ1009" s="10">
        <v>1085</v>
      </c>
      <c r="BR1009" s="10" t="s">
        <v>11</v>
      </c>
      <c r="CH1009" s="10">
        <v>1085</v>
      </c>
      <c r="CI1009" s="10" t="s">
        <v>11</v>
      </c>
      <c r="CJ1009" s="10">
        <v>0.11799999999999999</v>
      </c>
      <c r="CK1009" s="10">
        <v>4.7E-2</v>
      </c>
      <c r="CL1009" s="10">
        <v>6.9840999999999998</v>
      </c>
      <c r="CM1009" s="10">
        <v>10.5</v>
      </c>
      <c r="CN1009" s="10">
        <v>0.92900000000000005</v>
      </c>
      <c r="CO1009" s="10">
        <v>0.183</v>
      </c>
      <c r="CP1009" s="10">
        <v>7.6999999999999999E-2</v>
      </c>
      <c r="CQ1009" s="10">
        <v>10.9169</v>
      </c>
      <c r="CR1009" s="10">
        <v>10.5</v>
      </c>
      <c r="CS1009" s="10">
        <v>0.92200000000000004</v>
      </c>
      <c r="CT1009" s="10">
        <v>0.183</v>
      </c>
      <c r="CU1009" s="10">
        <v>7.6999999999999999E-2</v>
      </c>
      <c r="CV1009" s="10">
        <v>10.9169</v>
      </c>
      <c r="CW1009" s="10">
        <v>10.5</v>
      </c>
      <c r="CX1009" s="10">
        <v>0.92200000000000004</v>
      </c>
      <c r="CY1009" s="10">
        <v>1121</v>
      </c>
      <c r="CZ1009" s="10" t="s">
        <v>8</v>
      </c>
      <c r="DA1009" s="10">
        <v>1.577</v>
      </c>
      <c r="DB1009" s="10">
        <v>0.378</v>
      </c>
      <c r="DC1009" s="10">
        <v>25.954191556413033</v>
      </c>
      <c r="DD1009" s="10">
        <v>36.073999999999998</v>
      </c>
      <c r="DE1009" s="10">
        <v>0.97245443066134696</v>
      </c>
      <c r="DF1009" s="10">
        <v>1.849</v>
      </c>
      <c r="DG1009" s="10">
        <v>0.47099999999999997</v>
      </c>
      <c r="DH1009" s="10">
        <v>31.066306942848314</v>
      </c>
      <c r="DI1009" s="10">
        <v>35.46</v>
      </c>
      <c r="DJ1009" s="10">
        <v>0.96905387754393868</v>
      </c>
      <c r="DK1009" s="10">
        <v>1.8680000000000001</v>
      </c>
      <c r="DL1009" s="10">
        <v>0.47299999999999998</v>
      </c>
      <c r="DM1009" s="10">
        <v>31.47089481637931</v>
      </c>
      <c r="DN1009" s="10">
        <v>35.350999999999999</v>
      </c>
      <c r="DO1009" s="10">
        <v>0.96940543342348429</v>
      </c>
    </row>
    <row r="1010" spans="1:119" x14ac:dyDescent="0.25">
      <c r="A1010" s="10">
        <v>1086</v>
      </c>
      <c r="B1010" s="10" t="s">
        <v>285</v>
      </c>
      <c r="C1010" s="10">
        <v>0.03</v>
      </c>
      <c r="D1010" s="10">
        <v>0.01</v>
      </c>
      <c r="E1010" s="10">
        <v>1.94</v>
      </c>
      <c r="F1010" s="10">
        <v>10.5</v>
      </c>
      <c r="G1010" s="10">
        <v>0.98</v>
      </c>
      <c r="H1010" s="10">
        <v>0.03</v>
      </c>
      <c r="I1010" s="10">
        <v>0.01</v>
      </c>
      <c r="J1010" s="10">
        <v>1.9</v>
      </c>
      <c r="K1010" s="10">
        <v>10.3</v>
      </c>
      <c r="L1010" s="10">
        <v>0.98</v>
      </c>
      <c r="M1010" s="10">
        <v>0.03</v>
      </c>
      <c r="N1010" s="10">
        <v>0.01</v>
      </c>
      <c r="O1010" s="10">
        <v>1.78</v>
      </c>
      <c r="P1010" s="10">
        <v>10.199999999999999</v>
      </c>
      <c r="Q1010" s="10">
        <v>0.98</v>
      </c>
      <c r="R1010" s="10">
        <v>1086</v>
      </c>
      <c r="S1010" s="10" t="s">
        <v>285</v>
      </c>
      <c r="T1010" s="10">
        <v>2.7900000000000001E-2</v>
      </c>
      <c r="U1010" s="10">
        <v>7.7000000000000002E-3</v>
      </c>
      <c r="V1010" s="10">
        <v>1.5896999999999999</v>
      </c>
      <c r="W1010" s="10">
        <v>10.5</v>
      </c>
      <c r="Y1010" s="10">
        <v>2.9000000000000001E-2</v>
      </c>
      <c r="Z1010" s="10">
        <v>2.3999999999999998E-3</v>
      </c>
      <c r="AA1010" s="10">
        <v>1.6025</v>
      </c>
      <c r="AB1010" s="10">
        <v>10.5</v>
      </c>
      <c r="AD1010" s="10">
        <v>2.6800000000000001E-2</v>
      </c>
      <c r="AE1010" s="10">
        <v>2.5999999999999999E-3</v>
      </c>
      <c r="AF1010" s="10">
        <v>1.4803999999999999</v>
      </c>
      <c r="AG1010" s="10">
        <v>10.5</v>
      </c>
      <c r="AI1010" s="10">
        <v>1086</v>
      </c>
      <c r="AJ1010" s="10" t="s">
        <v>285</v>
      </c>
      <c r="AK1010" s="10">
        <v>1.9099999999999999E-2</v>
      </c>
      <c r="AL1010" s="10">
        <v>3.8999999999999998E-3</v>
      </c>
      <c r="AM1010" s="10">
        <v>1.0719000000000001</v>
      </c>
      <c r="AN1010" s="10">
        <v>10.5</v>
      </c>
      <c r="AO1010" s="10">
        <v>0.98</v>
      </c>
      <c r="AP1010" s="10">
        <v>3.7400000000000003E-2</v>
      </c>
      <c r="AQ1010" s="10">
        <v>7.6E-3</v>
      </c>
      <c r="AR1010" s="10">
        <v>2.1602000000000001</v>
      </c>
      <c r="AS1010" s="10">
        <v>10.199999999999999</v>
      </c>
      <c r="AT1010" s="10">
        <v>0.98</v>
      </c>
      <c r="AU1010" s="10">
        <v>3.5499999999999997E-2</v>
      </c>
      <c r="AV1010" s="10">
        <v>7.1999999999999998E-3</v>
      </c>
      <c r="AW1010" s="10">
        <v>2.0503</v>
      </c>
      <c r="AX1010" s="10">
        <v>10.199999999999999</v>
      </c>
      <c r="AY1010" s="10">
        <v>0.98</v>
      </c>
      <c r="AZ1010" s="10">
        <v>1086</v>
      </c>
      <c r="BA1010" s="10" t="s">
        <v>285</v>
      </c>
      <c r="BB1010" s="10">
        <v>2.4799999999999999E-2</v>
      </c>
      <c r="BC1010" s="10">
        <v>1.8599999999999998E-2</v>
      </c>
      <c r="BD1010" s="10">
        <v>1.6898</v>
      </c>
      <c r="BE1010" s="10">
        <v>10.6</v>
      </c>
      <c r="BF1010" s="10">
        <v>0.8</v>
      </c>
      <c r="BG1010" s="10">
        <v>1.7600000000000001E-2</v>
      </c>
      <c r="BH1010" s="10">
        <v>1.32E-2</v>
      </c>
      <c r="BI1010" s="10">
        <v>1.2202999999999999</v>
      </c>
      <c r="BJ1010" s="10">
        <v>10.4</v>
      </c>
      <c r="BK1010" s="10">
        <v>0.8</v>
      </c>
      <c r="BL1010" s="10">
        <v>2.4899999999999999E-2</v>
      </c>
      <c r="BM1010" s="10">
        <v>1.8700000000000001E-2</v>
      </c>
      <c r="BN1010" s="10">
        <v>1.7302</v>
      </c>
      <c r="BO1010" s="10">
        <v>10.4</v>
      </c>
      <c r="BP1010" s="10">
        <v>0.8</v>
      </c>
      <c r="BQ1010" s="10">
        <v>1086</v>
      </c>
      <c r="BR1010" s="10" t="s">
        <v>285</v>
      </c>
      <c r="BS1010" s="10">
        <v>2.06E-2</v>
      </c>
      <c r="BT1010" s="10">
        <v>4.5999999999999999E-3</v>
      </c>
      <c r="BU1010" s="10">
        <v>1.1586000000000001</v>
      </c>
      <c r="BV1010" s="10">
        <v>10.5</v>
      </c>
      <c r="BW1010" s="10">
        <v>0.98</v>
      </c>
      <c r="BX1010" s="10">
        <v>3.4500000000000003E-2</v>
      </c>
      <c r="BY1010" s="10">
        <v>7.7000000000000002E-3</v>
      </c>
      <c r="BZ1010" s="10">
        <v>2</v>
      </c>
      <c r="CA1010" s="10">
        <v>10.199999999999999</v>
      </c>
      <c r="CB1010" s="10">
        <v>0.98</v>
      </c>
      <c r="CC1010" s="10">
        <v>1.7899999999999999E-2</v>
      </c>
      <c r="CD1010" s="10">
        <v>4.0000000000000001E-3</v>
      </c>
      <c r="CE1010" s="10">
        <v>1.0359</v>
      </c>
      <c r="CF1010" s="10">
        <v>10.199999999999999</v>
      </c>
      <c r="CG1010" s="10">
        <v>0.98</v>
      </c>
      <c r="CH1010" s="10">
        <v>1086</v>
      </c>
      <c r="CI1010" s="10" t="s">
        <v>285</v>
      </c>
      <c r="CJ1010" s="10">
        <v>3.5499999999999997E-2</v>
      </c>
      <c r="CK1010" s="10">
        <v>7.9000000000000008E-3</v>
      </c>
      <c r="CL1010" s="10">
        <v>2</v>
      </c>
      <c r="CM1010" s="10">
        <v>10.5</v>
      </c>
      <c r="CN1010" s="10">
        <v>0.98</v>
      </c>
      <c r="CO1010" s="10">
        <v>3.5499999999999997E-2</v>
      </c>
      <c r="CP1010" s="10">
        <v>7.9000000000000008E-3</v>
      </c>
      <c r="CQ1010" s="10">
        <v>2</v>
      </c>
      <c r="CR1010" s="10">
        <v>10.5</v>
      </c>
      <c r="CS1010" s="10">
        <v>0.98</v>
      </c>
      <c r="CT1010" s="10">
        <v>3.5499999999999997E-2</v>
      </c>
      <c r="CU1010" s="10">
        <v>7.9000000000000008E-3</v>
      </c>
      <c r="CV1010" s="10">
        <v>2</v>
      </c>
      <c r="CW1010" s="10">
        <v>10.5</v>
      </c>
      <c r="CX1010" s="10">
        <v>0.98</v>
      </c>
      <c r="CY1010" s="10">
        <v>1122</v>
      </c>
      <c r="CZ1010" s="10" t="s">
        <v>9</v>
      </c>
    </row>
    <row r="1011" spans="1:119" x14ac:dyDescent="0.25">
      <c r="A1011" s="10">
        <v>1087</v>
      </c>
      <c r="B1011" s="10" t="s">
        <v>288</v>
      </c>
      <c r="C1011" s="10">
        <v>0.23</v>
      </c>
      <c r="D1011" s="10">
        <v>0.1</v>
      </c>
      <c r="E1011" s="10">
        <v>13.58</v>
      </c>
      <c r="F1011" s="10">
        <v>10.5</v>
      </c>
      <c r="G1011" s="10">
        <v>0.92</v>
      </c>
      <c r="H1011" s="10">
        <v>0.28000000000000003</v>
      </c>
      <c r="I1011" s="10">
        <v>0.12</v>
      </c>
      <c r="J1011" s="10">
        <v>17.100000000000001</v>
      </c>
      <c r="K1011" s="10">
        <v>10.3</v>
      </c>
      <c r="L1011" s="10">
        <v>0.92</v>
      </c>
      <c r="M1011" s="10">
        <v>0.23</v>
      </c>
      <c r="N1011" s="10">
        <v>0.1</v>
      </c>
      <c r="O1011" s="10">
        <v>14.24</v>
      </c>
      <c r="P1011" s="10">
        <v>10.199999999999999</v>
      </c>
      <c r="Q1011" s="10">
        <v>0.92</v>
      </c>
      <c r="R1011" s="10">
        <v>1087</v>
      </c>
      <c r="S1011" s="10" t="s">
        <v>288</v>
      </c>
      <c r="T1011" s="10">
        <v>6.54E-2</v>
      </c>
      <c r="U1011" s="10">
        <v>3.78E-2</v>
      </c>
      <c r="V1011" s="10">
        <v>4.1551999999999998</v>
      </c>
      <c r="W1011" s="10">
        <v>10.5</v>
      </c>
      <c r="Y1011" s="10">
        <v>0.1363</v>
      </c>
      <c r="Z1011" s="10">
        <v>2.3400000000000001E-2</v>
      </c>
      <c r="AA1011" s="10">
        <v>7.6069000000000004</v>
      </c>
      <c r="AB1011" s="10">
        <v>10.5</v>
      </c>
      <c r="AD1011" s="10">
        <v>0.17610000000000001</v>
      </c>
      <c r="AE1011" s="10">
        <v>3.5799999999999998E-2</v>
      </c>
      <c r="AF1011" s="10">
        <v>9.8811</v>
      </c>
      <c r="AG1011" s="10">
        <v>10.5</v>
      </c>
      <c r="AI1011" s="10">
        <v>1087</v>
      </c>
      <c r="AJ1011" s="10" t="s">
        <v>288</v>
      </c>
      <c r="AK1011" s="10">
        <v>0.21529999999999999</v>
      </c>
      <c r="AL1011" s="10">
        <v>9.1499999999999998E-2</v>
      </c>
      <c r="AM1011" s="10">
        <v>12.864100000000001</v>
      </c>
      <c r="AN1011" s="10">
        <v>10.5</v>
      </c>
      <c r="AO1011" s="10">
        <v>0.92</v>
      </c>
      <c r="AP1011" s="10">
        <v>0.31559999999999999</v>
      </c>
      <c r="AQ1011" s="10">
        <v>0.1341</v>
      </c>
      <c r="AR1011" s="10">
        <v>19.4102</v>
      </c>
      <c r="AS1011" s="10">
        <v>10.199999999999999</v>
      </c>
      <c r="AT1011" s="10">
        <v>0.92</v>
      </c>
      <c r="AU1011" s="10">
        <v>0.29959999999999998</v>
      </c>
      <c r="AV1011" s="10">
        <v>0.1275</v>
      </c>
      <c r="AW1011" s="10">
        <v>18.430199999999999</v>
      </c>
      <c r="AX1011" s="10">
        <v>10.199999999999999</v>
      </c>
      <c r="AY1011" s="10">
        <v>0.92</v>
      </c>
      <c r="AZ1011" s="10">
        <v>1087</v>
      </c>
      <c r="BA1011" s="10" t="s">
        <v>288</v>
      </c>
      <c r="BB1011" s="10">
        <v>0.1381</v>
      </c>
      <c r="BC1011" s="10">
        <v>7.0699999999999999E-2</v>
      </c>
      <c r="BD1011" s="10">
        <v>8.4488000000000003</v>
      </c>
      <c r="BE1011" s="10">
        <v>10.6</v>
      </c>
      <c r="BF1011" s="10">
        <v>0.89</v>
      </c>
      <c r="BG1011" s="10">
        <v>9.7799999999999998E-2</v>
      </c>
      <c r="BH1011" s="10">
        <v>5.0099999999999999E-2</v>
      </c>
      <c r="BI1011" s="10">
        <v>6.1017000000000001</v>
      </c>
      <c r="BJ1011" s="10">
        <v>10.4</v>
      </c>
      <c r="BK1011" s="10">
        <v>0.89</v>
      </c>
      <c r="BL1011" s="10">
        <v>0.13869999999999999</v>
      </c>
      <c r="BM1011" s="10">
        <v>7.1099999999999997E-2</v>
      </c>
      <c r="BN1011" s="10">
        <v>8.6509</v>
      </c>
      <c r="BO1011" s="10">
        <v>10.4</v>
      </c>
      <c r="BP1011" s="10">
        <v>0.89</v>
      </c>
      <c r="BQ1011" s="10">
        <v>1087</v>
      </c>
      <c r="BR1011" s="10" t="s">
        <v>288</v>
      </c>
      <c r="BS1011" s="10">
        <v>0.15</v>
      </c>
      <c r="BT1011" s="10">
        <v>7.6899999999999996E-2</v>
      </c>
      <c r="BU1011" s="10">
        <v>9.2687000000000008</v>
      </c>
      <c r="BV1011" s="10">
        <v>10.5</v>
      </c>
      <c r="BW1011" s="10">
        <v>0.89</v>
      </c>
      <c r="BX1011" s="10">
        <v>0.28299999999999997</v>
      </c>
      <c r="BY1011" s="10">
        <v>0.14499999999999999</v>
      </c>
      <c r="BZ1011" s="10">
        <v>18</v>
      </c>
      <c r="CA1011" s="10">
        <v>10.199999999999999</v>
      </c>
      <c r="CB1011" s="10">
        <v>0.89</v>
      </c>
      <c r="CC1011" s="10">
        <v>0.1303</v>
      </c>
      <c r="CD1011" s="10">
        <v>6.6799999999999998E-2</v>
      </c>
      <c r="CE1011" s="10">
        <v>8.2868999999999993</v>
      </c>
      <c r="CF1011" s="10">
        <v>10.199999999999999</v>
      </c>
      <c r="CG1011" s="10">
        <v>0.89</v>
      </c>
      <c r="CH1011" s="10">
        <v>1087</v>
      </c>
      <c r="CI1011" s="10" t="s">
        <v>288</v>
      </c>
      <c r="CJ1011" s="10">
        <v>3.2399999999999998E-2</v>
      </c>
      <c r="CK1011" s="10">
        <v>1.66E-2</v>
      </c>
      <c r="CL1011" s="10">
        <v>2</v>
      </c>
      <c r="CM1011" s="10">
        <v>10.5</v>
      </c>
      <c r="CN1011" s="10">
        <v>0.89</v>
      </c>
      <c r="CO1011" s="10">
        <v>3.2399999999999998E-2</v>
      </c>
      <c r="CP1011" s="10">
        <v>1.66E-2</v>
      </c>
      <c r="CQ1011" s="10">
        <v>2</v>
      </c>
      <c r="CR1011" s="10">
        <v>10.5</v>
      </c>
      <c r="CS1011" s="10">
        <v>0.89</v>
      </c>
      <c r="CT1011" s="10">
        <v>8.09E-2</v>
      </c>
      <c r="CU1011" s="10">
        <v>4.1500000000000002E-2</v>
      </c>
      <c r="CV1011" s="10">
        <v>5</v>
      </c>
      <c r="CW1011" s="10">
        <v>10.5</v>
      </c>
      <c r="CX1011" s="10">
        <v>0.89</v>
      </c>
      <c r="CY1011" s="10">
        <v>1123</v>
      </c>
      <c r="CZ1011" s="10" t="s">
        <v>10</v>
      </c>
      <c r="DA1011" s="10">
        <v>1.5640000000000001</v>
      </c>
      <c r="DB1011" s="10">
        <v>0.29399999999999998</v>
      </c>
      <c r="DC1011" s="10">
        <v>85.868300000000005</v>
      </c>
      <c r="DD1011" s="10">
        <v>10.7</v>
      </c>
      <c r="DE1011" s="10">
        <v>0.98299999999999998</v>
      </c>
      <c r="DF1011" s="10">
        <v>1.8340000000000001</v>
      </c>
      <c r="DG1011" s="10">
        <v>0.36499999999999999</v>
      </c>
      <c r="DH1011" s="10">
        <v>101.8516</v>
      </c>
      <c r="DI1011" s="10">
        <v>10.6</v>
      </c>
      <c r="DJ1011" s="10">
        <v>0.98099999999999998</v>
      </c>
      <c r="DK1011" s="10">
        <v>1.853</v>
      </c>
      <c r="DL1011" s="10">
        <v>0.36599999999999999</v>
      </c>
      <c r="DM1011" s="10">
        <v>102.87730000000001</v>
      </c>
      <c r="DN1011" s="10">
        <v>10.6</v>
      </c>
      <c r="DO1011" s="10">
        <v>0.98099999999999998</v>
      </c>
    </row>
    <row r="1012" spans="1:119" x14ac:dyDescent="0.25">
      <c r="A1012" s="10">
        <v>1088</v>
      </c>
      <c r="B1012" s="10" t="s">
        <v>306</v>
      </c>
      <c r="C1012" s="10">
        <v>0.31</v>
      </c>
      <c r="D1012" s="10">
        <v>0.31</v>
      </c>
      <c r="E1012" s="10">
        <v>24.25</v>
      </c>
      <c r="F1012" s="10">
        <v>10.5</v>
      </c>
      <c r="G1012" s="10">
        <v>0.71</v>
      </c>
      <c r="H1012" s="10">
        <v>0.31</v>
      </c>
      <c r="I1012" s="10">
        <v>0.31</v>
      </c>
      <c r="J1012" s="10">
        <v>24.7</v>
      </c>
      <c r="K1012" s="10">
        <v>10.3</v>
      </c>
      <c r="L1012" s="10">
        <v>0.71</v>
      </c>
      <c r="M1012" s="10">
        <v>0.27</v>
      </c>
      <c r="N1012" s="10">
        <v>0.27</v>
      </c>
      <c r="O1012" s="10">
        <v>21.36</v>
      </c>
      <c r="P1012" s="10">
        <v>10.199999999999999</v>
      </c>
      <c r="Q1012" s="10">
        <v>0.71</v>
      </c>
      <c r="R1012" s="10">
        <v>1088</v>
      </c>
      <c r="S1012" s="10" t="s">
        <v>306</v>
      </c>
      <c r="T1012" s="10">
        <v>3.7100000000000001E-2</v>
      </c>
      <c r="U1012" s="10">
        <v>2.86E-2</v>
      </c>
      <c r="V1012" s="10">
        <v>2.5750999999999999</v>
      </c>
      <c r="W1012" s="10">
        <v>10.5</v>
      </c>
      <c r="Y1012" s="10">
        <v>7.8200000000000006E-2</v>
      </c>
      <c r="Z1012" s="10">
        <v>1.7000000000000001E-2</v>
      </c>
      <c r="AA1012" s="10">
        <v>4.4035000000000002</v>
      </c>
      <c r="AB1012" s="10">
        <v>10.5</v>
      </c>
      <c r="AD1012" s="10">
        <v>4.8099999999999997E-2</v>
      </c>
      <c r="AE1012" s="10">
        <v>1.24E-2</v>
      </c>
      <c r="AF1012" s="10">
        <v>2.7326000000000001</v>
      </c>
      <c r="AG1012" s="10">
        <v>10.5</v>
      </c>
      <c r="AI1012" s="10">
        <v>1088</v>
      </c>
      <c r="AJ1012" s="10" t="s">
        <v>306</v>
      </c>
      <c r="AK1012" s="10">
        <v>0.33929999999999999</v>
      </c>
      <c r="AL1012" s="10">
        <v>0.1923</v>
      </c>
      <c r="AM1012" s="10">
        <v>21.435300000000002</v>
      </c>
      <c r="AN1012" s="10">
        <v>10.5</v>
      </c>
      <c r="AO1012" s="10">
        <v>0.87</v>
      </c>
      <c r="AP1012" s="10">
        <v>0.40250000000000002</v>
      </c>
      <c r="AQ1012" s="10">
        <v>0.21679999999999999</v>
      </c>
      <c r="AR1012" s="10">
        <v>25.876899999999999</v>
      </c>
      <c r="AS1012" s="10">
        <v>10.199999999999999</v>
      </c>
      <c r="AT1012" s="10">
        <v>0.88</v>
      </c>
      <c r="AU1012" s="10">
        <v>0.35020000000000001</v>
      </c>
      <c r="AV1012" s="10">
        <v>0.18890000000000001</v>
      </c>
      <c r="AW1012" s="10">
        <v>22.5213</v>
      </c>
      <c r="AX1012" s="10">
        <v>10.199999999999999</v>
      </c>
      <c r="AY1012" s="10">
        <v>0.88</v>
      </c>
      <c r="AZ1012" s="10">
        <v>1088</v>
      </c>
      <c r="BA1012" s="10" t="s">
        <v>306</v>
      </c>
      <c r="BB1012" s="10">
        <v>5.3999999999999999E-2</v>
      </c>
      <c r="BC1012" s="10">
        <v>3.0599999999999999E-2</v>
      </c>
      <c r="BD1012" s="10">
        <v>3.3795000000000002</v>
      </c>
      <c r="BE1012" s="10">
        <v>10.6</v>
      </c>
      <c r="BF1012" s="10">
        <v>0.87</v>
      </c>
      <c r="BG1012" s="10">
        <v>3.8699999999999998E-2</v>
      </c>
      <c r="BH1012" s="10">
        <v>2.0899999999999998E-2</v>
      </c>
      <c r="BI1012" s="10">
        <v>2.4407000000000001</v>
      </c>
      <c r="BJ1012" s="10">
        <v>10.4</v>
      </c>
      <c r="BK1012" s="10">
        <v>0.88</v>
      </c>
      <c r="BL1012" s="10">
        <v>5.4899999999999997E-2</v>
      </c>
      <c r="BM1012" s="10">
        <v>2.9600000000000001E-2</v>
      </c>
      <c r="BN1012" s="10">
        <v>3.4603999999999999</v>
      </c>
      <c r="BO1012" s="10">
        <v>10.4</v>
      </c>
      <c r="BP1012" s="10">
        <v>0.88</v>
      </c>
      <c r="BQ1012" s="10">
        <v>1088</v>
      </c>
      <c r="BR1012" s="10" t="s">
        <v>306</v>
      </c>
      <c r="BS1012" s="10">
        <v>0.36659999999999998</v>
      </c>
      <c r="BT1012" s="10">
        <v>0.20780000000000001</v>
      </c>
      <c r="BU1012" s="10">
        <v>23.171800000000001</v>
      </c>
      <c r="BV1012" s="10">
        <v>10.5</v>
      </c>
      <c r="BW1012" s="10">
        <v>0.87</v>
      </c>
      <c r="BX1012" s="10">
        <v>0.32279999999999998</v>
      </c>
      <c r="BY1012" s="10">
        <v>0.18290000000000001</v>
      </c>
      <c r="BZ1012" s="10">
        <v>21</v>
      </c>
      <c r="CA1012" s="10">
        <v>10.199999999999999</v>
      </c>
      <c r="CB1012" s="10">
        <v>0.87</v>
      </c>
      <c r="CC1012" s="10">
        <v>0.3821</v>
      </c>
      <c r="CD1012" s="10">
        <v>0.21659999999999999</v>
      </c>
      <c r="CE1012" s="10">
        <v>24.860600000000002</v>
      </c>
      <c r="CF1012" s="10">
        <v>10.199999999999999</v>
      </c>
      <c r="CG1012" s="10">
        <v>0.87</v>
      </c>
      <c r="CH1012" s="10">
        <v>1088</v>
      </c>
      <c r="CI1012" s="10" t="s">
        <v>306</v>
      </c>
      <c r="CJ1012" s="10">
        <v>3.2399999999999998E-2</v>
      </c>
      <c r="CK1012" s="10">
        <v>1.66E-2</v>
      </c>
      <c r="CL1012" s="10">
        <v>2</v>
      </c>
      <c r="CM1012" s="10">
        <v>10.5</v>
      </c>
      <c r="CN1012" s="10">
        <v>0.89</v>
      </c>
      <c r="CO1012" s="10">
        <v>8.09E-2</v>
      </c>
      <c r="CP1012" s="10">
        <v>4.1500000000000002E-2</v>
      </c>
      <c r="CQ1012" s="10">
        <v>5</v>
      </c>
      <c r="CR1012" s="10">
        <v>10.5</v>
      </c>
      <c r="CS1012" s="10">
        <v>0.89</v>
      </c>
      <c r="CT1012" s="10">
        <v>3.2399999999999998E-2</v>
      </c>
      <c r="CU1012" s="10">
        <v>1.66E-2</v>
      </c>
      <c r="CV1012" s="10">
        <v>2</v>
      </c>
      <c r="CW1012" s="10">
        <v>10.5</v>
      </c>
      <c r="CX1012" s="10">
        <v>0.89</v>
      </c>
      <c r="CY1012" s="10">
        <v>1124</v>
      </c>
      <c r="CZ1012" s="10" t="s">
        <v>11</v>
      </c>
    </row>
    <row r="1013" spans="1:119" x14ac:dyDescent="0.25">
      <c r="A1013" s="10">
        <v>1089</v>
      </c>
      <c r="B1013" s="10" t="s">
        <v>291</v>
      </c>
      <c r="C1013" s="10">
        <v>0</v>
      </c>
      <c r="D1013" s="10">
        <v>0</v>
      </c>
      <c r="E1013" s="10">
        <v>0</v>
      </c>
      <c r="F1013" s="10">
        <v>10.5</v>
      </c>
      <c r="G1013" s="10">
        <v>0</v>
      </c>
      <c r="H1013" s="10">
        <v>0</v>
      </c>
      <c r="I1013" s="10">
        <v>0</v>
      </c>
      <c r="J1013" s="10">
        <v>0</v>
      </c>
      <c r="K1013" s="10">
        <v>10.3</v>
      </c>
      <c r="L1013" s="10">
        <v>0</v>
      </c>
      <c r="M1013" s="10">
        <v>0</v>
      </c>
      <c r="N1013" s="10">
        <v>0</v>
      </c>
      <c r="O1013" s="10">
        <v>0</v>
      </c>
      <c r="P1013" s="10">
        <v>10.199999999999999</v>
      </c>
      <c r="Q1013" s="10">
        <v>0</v>
      </c>
      <c r="R1013" s="10">
        <v>1089</v>
      </c>
      <c r="S1013" s="10" t="s">
        <v>291</v>
      </c>
      <c r="T1013" s="10">
        <v>0</v>
      </c>
      <c r="U1013" s="10">
        <v>0</v>
      </c>
      <c r="V1013" s="10">
        <v>0</v>
      </c>
      <c r="W1013" s="10">
        <v>10.5</v>
      </c>
      <c r="Y1013" s="10">
        <v>0</v>
      </c>
      <c r="Z1013" s="10">
        <v>0</v>
      </c>
      <c r="AA1013" s="10">
        <v>0</v>
      </c>
      <c r="AB1013" s="10">
        <v>10.5</v>
      </c>
      <c r="AD1013" s="10">
        <v>0</v>
      </c>
      <c r="AE1013" s="10">
        <v>0</v>
      </c>
      <c r="AF1013" s="10">
        <v>0</v>
      </c>
      <c r="AG1013" s="10">
        <v>10.5</v>
      </c>
      <c r="AI1013" s="10">
        <v>1089</v>
      </c>
      <c r="AJ1013" s="10" t="s">
        <v>291</v>
      </c>
      <c r="AK1013" s="10">
        <v>0</v>
      </c>
      <c r="AL1013" s="10">
        <v>0</v>
      </c>
      <c r="AM1013" s="10">
        <v>0</v>
      </c>
      <c r="AN1013" s="10">
        <v>10.5</v>
      </c>
      <c r="AO1013" s="10">
        <v>0</v>
      </c>
      <c r="AP1013" s="10">
        <v>0</v>
      </c>
      <c r="AQ1013" s="10">
        <v>0</v>
      </c>
      <c r="AR1013" s="10">
        <v>0</v>
      </c>
      <c r="AS1013" s="10">
        <v>10.199999999999999</v>
      </c>
      <c r="AT1013" s="10">
        <v>0</v>
      </c>
      <c r="AU1013" s="10">
        <v>0</v>
      </c>
      <c r="AV1013" s="10">
        <v>0</v>
      </c>
      <c r="AW1013" s="10">
        <v>0</v>
      </c>
      <c r="AX1013" s="10">
        <v>10.199999999999999</v>
      </c>
      <c r="AY1013" s="10">
        <v>0</v>
      </c>
      <c r="AZ1013" s="10">
        <v>1089</v>
      </c>
      <c r="BA1013" s="10" t="s">
        <v>291</v>
      </c>
      <c r="BB1013" s="10">
        <v>0</v>
      </c>
      <c r="BC1013" s="10">
        <v>0</v>
      </c>
      <c r="BD1013" s="10">
        <v>0</v>
      </c>
      <c r="BE1013" s="10">
        <v>10.6</v>
      </c>
      <c r="BF1013" s="10">
        <v>0</v>
      </c>
      <c r="BG1013" s="10">
        <v>0</v>
      </c>
      <c r="BH1013" s="10">
        <v>0</v>
      </c>
      <c r="BI1013" s="10">
        <v>0</v>
      </c>
      <c r="BJ1013" s="10">
        <v>10.4</v>
      </c>
      <c r="BK1013" s="10">
        <v>0</v>
      </c>
      <c r="BL1013" s="10">
        <v>0</v>
      </c>
      <c r="BM1013" s="10">
        <v>0</v>
      </c>
      <c r="BN1013" s="10">
        <v>0</v>
      </c>
      <c r="BO1013" s="10">
        <v>10.4</v>
      </c>
      <c r="BP1013" s="10">
        <v>0</v>
      </c>
      <c r="BQ1013" s="10">
        <v>1089</v>
      </c>
      <c r="BR1013" s="10" t="s">
        <v>291</v>
      </c>
      <c r="BS1013" s="10">
        <v>0</v>
      </c>
      <c r="BT1013" s="10">
        <v>0</v>
      </c>
      <c r="BU1013" s="10">
        <v>0</v>
      </c>
      <c r="BV1013" s="10">
        <v>10.5</v>
      </c>
      <c r="BW1013" s="10">
        <v>0</v>
      </c>
      <c r="BX1013" s="10">
        <v>0</v>
      </c>
      <c r="BY1013" s="10">
        <v>0</v>
      </c>
      <c r="BZ1013" s="10">
        <v>0</v>
      </c>
      <c r="CA1013" s="10">
        <v>10.199999999999999</v>
      </c>
      <c r="CB1013" s="10">
        <v>0</v>
      </c>
      <c r="CC1013" s="10">
        <v>0</v>
      </c>
      <c r="CD1013" s="10">
        <v>0</v>
      </c>
      <c r="CE1013" s="10">
        <v>0</v>
      </c>
      <c r="CF1013" s="10">
        <v>10.199999999999999</v>
      </c>
      <c r="CG1013" s="10">
        <v>0</v>
      </c>
      <c r="CH1013" s="10">
        <v>1089</v>
      </c>
      <c r="CI1013" s="10" t="s">
        <v>291</v>
      </c>
      <c r="CJ1013" s="10">
        <v>0</v>
      </c>
      <c r="CK1013" s="10">
        <v>0</v>
      </c>
      <c r="CL1013" s="10">
        <v>0</v>
      </c>
      <c r="CM1013" s="10">
        <v>10.5</v>
      </c>
      <c r="CN1013" s="10">
        <v>0</v>
      </c>
      <c r="CO1013" s="10">
        <v>0</v>
      </c>
      <c r="CP1013" s="10">
        <v>0</v>
      </c>
      <c r="CQ1013" s="10">
        <v>0</v>
      </c>
      <c r="CR1013" s="10">
        <v>10.5</v>
      </c>
      <c r="CS1013" s="10">
        <v>0</v>
      </c>
      <c r="CT1013" s="10">
        <v>0</v>
      </c>
      <c r="CU1013" s="10">
        <v>0</v>
      </c>
      <c r="CV1013" s="10">
        <v>0</v>
      </c>
      <c r="CW1013" s="10">
        <v>10.5</v>
      </c>
      <c r="CX1013" s="10">
        <v>0</v>
      </c>
      <c r="CY1013" s="10">
        <v>1125</v>
      </c>
      <c r="CZ1013" s="10" t="s">
        <v>285</v>
      </c>
      <c r="DA1013" s="10">
        <v>0.4541</v>
      </c>
      <c r="DB1013" s="10">
        <v>9.2200000000000004E-2</v>
      </c>
      <c r="DC1013" s="10">
        <v>25</v>
      </c>
      <c r="DD1013" s="10">
        <v>10.7</v>
      </c>
      <c r="DE1013" s="10">
        <v>0.98</v>
      </c>
      <c r="DF1013" s="10">
        <v>0.5343</v>
      </c>
      <c r="DG1013" s="10">
        <v>0.13389999999999999</v>
      </c>
      <c r="DH1013" s="10">
        <v>30</v>
      </c>
      <c r="DI1013" s="10">
        <v>10.6</v>
      </c>
      <c r="DJ1013" s="10">
        <v>0.97</v>
      </c>
      <c r="DK1013" s="10">
        <v>0.5343</v>
      </c>
      <c r="DL1013" s="10">
        <v>0.13389999999999999</v>
      </c>
      <c r="DM1013" s="10">
        <v>30</v>
      </c>
      <c r="DN1013" s="10">
        <v>10.6</v>
      </c>
      <c r="DO1013" s="10">
        <v>0.97</v>
      </c>
    </row>
    <row r="1014" spans="1:119" x14ac:dyDescent="0.25">
      <c r="A1014" s="10">
        <v>1090</v>
      </c>
      <c r="B1014" s="10" t="s">
        <v>307</v>
      </c>
      <c r="C1014" s="10">
        <v>0.03</v>
      </c>
      <c r="D1014" s="10">
        <v>0.01</v>
      </c>
      <c r="E1014" s="10">
        <v>1.94</v>
      </c>
      <c r="F1014" s="10">
        <v>10.5</v>
      </c>
      <c r="G1014" s="10">
        <v>0.96</v>
      </c>
      <c r="H1014" s="10">
        <v>0.03</v>
      </c>
      <c r="I1014" s="10">
        <v>0.01</v>
      </c>
      <c r="J1014" s="10">
        <v>1.9</v>
      </c>
      <c r="K1014" s="10">
        <v>10.3</v>
      </c>
      <c r="L1014" s="10">
        <v>0.96</v>
      </c>
      <c r="M1014" s="10">
        <v>0.03</v>
      </c>
      <c r="N1014" s="10">
        <v>0.01</v>
      </c>
      <c r="O1014" s="10">
        <v>1.78</v>
      </c>
      <c r="P1014" s="10">
        <v>10.199999999999999</v>
      </c>
      <c r="Q1014" s="10">
        <v>0.96</v>
      </c>
      <c r="R1014" s="10">
        <v>1090</v>
      </c>
      <c r="S1014" s="10" t="s">
        <v>307</v>
      </c>
      <c r="T1014" s="10">
        <v>4.1000000000000002E-2</v>
      </c>
      <c r="U1014" s="10">
        <v>1.6199999999999999E-2</v>
      </c>
      <c r="V1014" s="10">
        <v>2.4220000000000002</v>
      </c>
      <c r="W1014" s="10">
        <v>10.5</v>
      </c>
      <c r="Y1014" s="10">
        <v>2.8500000000000001E-2</v>
      </c>
      <c r="Z1014" s="10">
        <v>3.3E-3</v>
      </c>
      <c r="AA1014" s="10">
        <v>1.5753999999999999</v>
      </c>
      <c r="AB1014" s="10">
        <v>10.5</v>
      </c>
      <c r="AD1014" s="10">
        <v>2.63E-2</v>
      </c>
      <c r="AE1014" s="10">
        <v>3.7000000000000002E-3</v>
      </c>
      <c r="AF1014" s="10">
        <v>1.4574</v>
      </c>
      <c r="AG1014" s="10">
        <v>10.5</v>
      </c>
      <c r="AI1014" s="10">
        <v>1090</v>
      </c>
      <c r="AJ1014" s="10" t="s">
        <v>307</v>
      </c>
      <c r="AK1014" s="10">
        <v>3.7400000000000003E-2</v>
      </c>
      <c r="AL1014" s="10">
        <v>1.06E-2</v>
      </c>
      <c r="AM1014" s="10">
        <v>2.1375000000000002</v>
      </c>
      <c r="AN1014" s="10">
        <v>10.5</v>
      </c>
      <c r="AO1014" s="10">
        <v>0.96</v>
      </c>
      <c r="AP1014" s="10">
        <v>7.3200000000000001E-2</v>
      </c>
      <c r="AQ1014" s="10">
        <v>2.1299999999999999E-2</v>
      </c>
      <c r="AR1014" s="10">
        <v>4.3151999999999999</v>
      </c>
      <c r="AS1014" s="10">
        <v>10.199999999999999</v>
      </c>
      <c r="AT1014" s="10">
        <v>0.96</v>
      </c>
      <c r="AU1014" s="10">
        <v>5.21E-2</v>
      </c>
      <c r="AV1014" s="10">
        <v>1.52E-2</v>
      </c>
      <c r="AW1014" s="10">
        <v>3.0718999999999999</v>
      </c>
      <c r="AX1014" s="10">
        <v>10.199999999999999</v>
      </c>
      <c r="AY1014" s="10">
        <v>0.96</v>
      </c>
      <c r="AZ1014" s="10">
        <v>1090</v>
      </c>
      <c r="BA1014" s="10" t="s">
        <v>307</v>
      </c>
      <c r="BB1014" s="10">
        <v>5.8900000000000001E-2</v>
      </c>
      <c r="BC1014" s="10">
        <v>1.9400000000000001E-2</v>
      </c>
      <c r="BD1014" s="10">
        <v>3.3795000000000002</v>
      </c>
      <c r="BE1014" s="10">
        <v>10.6</v>
      </c>
      <c r="BF1014" s="10">
        <v>0.95</v>
      </c>
      <c r="BG1014" s="10">
        <v>4.1799999999999997E-2</v>
      </c>
      <c r="BH1014" s="10">
        <v>1.37E-2</v>
      </c>
      <c r="BI1014" s="10">
        <v>2.4407000000000001</v>
      </c>
      <c r="BJ1014" s="10">
        <v>10.4</v>
      </c>
      <c r="BK1014" s="10">
        <v>0.95</v>
      </c>
      <c r="BL1014" s="10">
        <v>5.9200000000000003E-2</v>
      </c>
      <c r="BM1014" s="10">
        <v>1.95E-2</v>
      </c>
      <c r="BN1014" s="10">
        <v>3.4603999999999999</v>
      </c>
      <c r="BO1014" s="10">
        <v>10.4</v>
      </c>
      <c r="BP1014" s="10">
        <v>0.95</v>
      </c>
      <c r="BQ1014" s="10">
        <v>1090</v>
      </c>
      <c r="BR1014" s="10" t="s">
        <v>307</v>
      </c>
      <c r="BS1014" s="10">
        <v>0.02</v>
      </c>
      <c r="BT1014" s="10">
        <v>6.6E-3</v>
      </c>
      <c r="BU1014" s="10">
        <v>1.1586000000000001</v>
      </c>
      <c r="BV1014" s="10">
        <v>10.5</v>
      </c>
      <c r="BW1014" s="10">
        <v>0.95</v>
      </c>
      <c r="BX1014" s="10">
        <v>1.6799999999999999E-2</v>
      </c>
      <c r="BY1014" s="10">
        <v>5.4999999999999997E-3</v>
      </c>
      <c r="BZ1014" s="10">
        <v>1</v>
      </c>
      <c r="CA1014" s="10">
        <v>10.199999999999999</v>
      </c>
      <c r="CB1014" s="10">
        <v>0.95</v>
      </c>
      <c r="CC1014" s="10">
        <v>1.7399999999999999E-2</v>
      </c>
      <c r="CD1014" s="10">
        <v>5.7000000000000002E-3</v>
      </c>
      <c r="CE1014" s="10">
        <v>1.0359</v>
      </c>
      <c r="CF1014" s="10">
        <v>10.199999999999999</v>
      </c>
      <c r="CG1014" s="10">
        <v>0.95</v>
      </c>
      <c r="CH1014" s="10">
        <v>1090</v>
      </c>
      <c r="CI1014" s="10" t="s">
        <v>307</v>
      </c>
      <c r="CJ1014" s="10">
        <v>1.7299999999999999E-2</v>
      </c>
      <c r="CK1014" s="10">
        <v>5.7000000000000002E-3</v>
      </c>
      <c r="CL1014" s="10">
        <v>1</v>
      </c>
      <c r="CM1014" s="10">
        <v>10.5</v>
      </c>
      <c r="CN1014" s="10">
        <v>0.95</v>
      </c>
      <c r="CO1014" s="10">
        <v>3.4599999999999999E-2</v>
      </c>
      <c r="CP1014" s="10">
        <v>1.14E-2</v>
      </c>
      <c r="CQ1014" s="10">
        <v>2</v>
      </c>
      <c r="CR1014" s="10">
        <v>10.5</v>
      </c>
      <c r="CS1014" s="10">
        <v>0.95</v>
      </c>
      <c r="CT1014" s="10">
        <v>3.4599999999999999E-2</v>
      </c>
      <c r="CU1014" s="10">
        <v>1.14E-2</v>
      </c>
      <c r="CV1014" s="10">
        <v>2</v>
      </c>
      <c r="CW1014" s="10">
        <v>10.5</v>
      </c>
      <c r="CX1014" s="10">
        <v>0.95</v>
      </c>
      <c r="CY1014" s="10">
        <v>1126</v>
      </c>
      <c r="CZ1014" s="10" t="s">
        <v>304</v>
      </c>
      <c r="DA1014" s="10">
        <v>0</v>
      </c>
      <c r="DB1014" s="10">
        <v>0</v>
      </c>
      <c r="DC1014" s="10">
        <v>0</v>
      </c>
      <c r="DD1014" s="10">
        <v>10.7</v>
      </c>
      <c r="DE1014" s="10">
        <v>0</v>
      </c>
      <c r="DF1014" s="10">
        <v>0</v>
      </c>
      <c r="DG1014" s="10">
        <v>0</v>
      </c>
      <c r="DH1014" s="10">
        <v>0</v>
      </c>
      <c r="DI1014" s="10">
        <v>10.6</v>
      </c>
      <c r="DJ1014" s="10">
        <v>0</v>
      </c>
      <c r="DK1014" s="10">
        <v>0</v>
      </c>
      <c r="DL1014" s="10">
        <v>0</v>
      </c>
      <c r="DM1014" s="10">
        <v>0</v>
      </c>
      <c r="DN1014" s="10">
        <v>10.6</v>
      </c>
      <c r="DO1014" s="10">
        <v>0</v>
      </c>
    </row>
    <row r="1015" spans="1:119" x14ac:dyDescent="0.25">
      <c r="A1015" s="10">
        <v>1091</v>
      </c>
      <c r="B1015" s="10" t="s">
        <v>294</v>
      </c>
      <c r="C1015" s="10">
        <v>0</v>
      </c>
      <c r="D1015" s="10">
        <v>0</v>
      </c>
      <c r="E1015" s="10">
        <v>0</v>
      </c>
      <c r="F1015" s="10">
        <v>10.5</v>
      </c>
      <c r="G1015" s="10">
        <v>0</v>
      </c>
      <c r="H1015" s="10">
        <v>0</v>
      </c>
      <c r="I1015" s="10">
        <v>0</v>
      </c>
      <c r="J1015" s="10">
        <v>0</v>
      </c>
      <c r="K1015" s="10">
        <v>10.3</v>
      </c>
      <c r="L1015" s="10">
        <v>0</v>
      </c>
      <c r="M1015" s="10">
        <v>0</v>
      </c>
      <c r="N1015" s="10">
        <v>0</v>
      </c>
      <c r="O1015" s="10">
        <v>0</v>
      </c>
      <c r="P1015" s="10">
        <v>10.199999999999999</v>
      </c>
      <c r="Q1015" s="10">
        <v>0</v>
      </c>
      <c r="R1015" s="10">
        <v>1091</v>
      </c>
      <c r="S1015" s="10" t="s">
        <v>294</v>
      </c>
      <c r="T1015" s="10">
        <v>0</v>
      </c>
      <c r="U1015" s="10">
        <v>0</v>
      </c>
      <c r="V1015" s="10">
        <v>0</v>
      </c>
      <c r="W1015" s="10">
        <v>10.5</v>
      </c>
      <c r="Y1015" s="10">
        <v>0</v>
      </c>
      <c r="Z1015" s="10">
        <v>0</v>
      </c>
      <c r="AA1015" s="10">
        <v>0</v>
      </c>
      <c r="AB1015" s="10">
        <v>10.5</v>
      </c>
      <c r="AD1015" s="10">
        <v>0</v>
      </c>
      <c r="AE1015" s="10">
        <v>0</v>
      </c>
      <c r="AF1015" s="10">
        <v>0</v>
      </c>
      <c r="AG1015" s="10">
        <v>10.5</v>
      </c>
      <c r="AI1015" s="10">
        <v>1091</v>
      </c>
      <c r="AJ1015" s="10" t="s">
        <v>294</v>
      </c>
      <c r="AK1015" s="10">
        <v>0</v>
      </c>
      <c r="AL1015" s="10">
        <v>0</v>
      </c>
      <c r="AM1015" s="10">
        <v>0</v>
      </c>
      <c r="AN1015" s="10">
        <v>10.5</v>
      </c>
      <c r="AO1015" s="10">
        <v>0</v>
      </c>
      <c r="AP1015" s="10">
        <v>0</v>
      </c>
      <c r="AQ1015" s="10">
        <v>0</v>
      </c>
      <c r="AR1015" s="10">
        <v>0</v>
      </c>
      <c r="AS1015" s="10">
        <v>10.199999999999999</v>
      </c>
      <c r="AT1015" s="10">
        <v>0</v>
      </c>
      <c r="AU1015" s="10">
        <v>0</v>
      </c>
      <c r="AV1015" s="10">
        <v>0</v>
      </c>
      <c r="AW1015" s="10">
        <v>0</v>
      </c>
      <c r="AX1015" s="10">
        <v>10.199999999999999</v>
      </c>
      <c r="AY1015" s="10">
        <v>0</v>
      </c>
      <c r="AZ1015" s="10">
        <v>1091</v>
      </c>
      <c r="BA1015" s="10" t="s">
        <v>294</v>
      </c>
      <c r="BB1015" s="10">
        <v>0</v>
      </c>
      <c r="BC1015" s="10">
        <v>0</v>
      </c>
      <c r="BD1015" s="10">
        <v>0</v>
      </c>
      <c r="BE1015" s="10">
        <v>10.6</v>
      </c>
      <c r="BF1015" s="10">
        <v>0</v>
      </c>
      <c r="BG1015" s="10">
        <v>0</v>
      </c>
      <c r="BH1015" s="10">
        <v>0</v>
      </c>
      <c r="BI1015" s="10">
        <v>0</v>
      </c>
      <c r="BJ1015" s="10">
        <v>10.4</v>
      </c>
      <c r="BK1015" s="10">
        <v>0</v>
      </c>
      <c r="BL1015" s="10">
        <v>0</v>
      </c>
      <c r="BM1015" s="10">
        <v>0</v>
      </c>
      <c r="BN1015" s="10">
        <v>0</v>
      </c>
      <c r="BO1015" s="10">
        <v>10.4</v>
      </c>
      <c r="BP1015" s="10">
        <v>0</v>
      </c>
      <c r="BQ1015" s="10">
        <v>1091</v>
      </c>
      <c r="BR1015" s="10" t="s">
        <v>294</v>
      </c>
      <c r="BS1015" s="10">
        <v>0</v>
      </c>
      <c r="BT1015" s="10">
        <v>0</v>
      </c>
      <c r="BU1015" s="10">
        <v>0</v>
      </c>
      <c r="BV1015" s="10">
        <v>10.5</v>
      </c>
      <c r="BW1015" s="10">
        <v>0</v>
      </c>
      <c r="BX1015" s="10">
        <v>0</v>
      </c>
      <c r="BY1015" s="10">
        <v>0</v>
      </c>
      <c r="BZ1015" s="10">
        <v>0</v>
      </c>
      <c r="CA1015" s="10">
        <v>10.199999999999999</v>
      </c>
      <c r="CB1015" s="10">
        <v>0</v>
      </c>
      <c r="CC1015" s="10">
        <v>0</v>
      </c>
      <c r="CD1015" s="10">
        <v>0</v>
      </c>
      <c r="CE1015" s="10">
        <v>0</v>
      </c>
      <c r="CF1015" s="10">
        <v>10.199999999999999</v>
      </c>
      <c r="CG1015" s="10">
        <v>0</v>
      </c>
      <c r="CH1015" s="10">
        <v>1091</v>
      </c>
      <c r="CI1015" s="10" t="s">
        <v>294</v>
      </c>
      <c r="CJ1015" s="10">
        <v>0</v>
      </c>
      <c r="CK1015" s="10">
        <v>0</v>
      </c>
      <c r="CL1015" s="10">
        <v>0</v>
      </c>
      <c r="CM1015" s="10">
        <v>10.5</v>
      </c>
      <c r="CN1015" s="10">
        <v>0</v>
      </c>
      <c r="CO1015" s="10">
        <v>0</v>
      </c>
      <c r="CP1015" s="10">
        <v>0</v>
      </c>
      <c r="CQ1015" s="10">
        <v>0</v>
      </c>
      <c r="CR1015" s="10">
        <v>10.5</v>
      </c>
      <c r="CS1015" s="10">
        <v>0</v>
      </c>
      <c r="CT1015" s="10">
        <v>0</v>
      </c>
      <c r="CU1015" s="10">
        <v>0</v>
      </c>
      <c r="CV1015" s="10">
        <v>0</v>
      </c>
      <c r="CW1015" s="10">
        <v>10.5</v>
      </c>
      <c r="CX1015" s="10">
        <v>0</v>
      </c>
      <c r="CY1015" s="10">
        <v>1127</v>
      </c>
      <c r="CZ1015" s="10" t="s">
        <v>288</v>
      </c>
      <c r="DA1015" s="10">
        <v>0.26690000000000003</v>
      </c>
      <c r="DB1015" s="10">
        <v>7.7799999999999994E-2</v>
      </c>
      <c r="DC1015" s="10">
        <v>15</v>
      </c>
      <c r="DD1015" s="10">
        <v>10.7</v>
      </c>
      <c r="DE1015" s="10">
        <v>0.96</v>
      </c>
      <c r="DF1015" s="10">
        <v>0.39179999999999998</v>
      </c>
      <c r="DG1015" s="10">
        <v>9.8199999999999996E-2</v>
      </c>
      <c r="DH1015" s="10">
        <v>22</v>
      </c>
      <c r="DI1015" s="10">
        <v>10.6</v>
      </c>
      <c r="DJ1015" s="10">
        <v>0.97</v>
      </c>
      <c r="DK1015" s="10">
        <v>0.39179999999999998</v>
      </c>
      <c r="DL1015" s="10">
        <v>9.8199999999999996E-2</v>
      </c>
      <c r="DM1015" s="10">
        <v>22</v>
      </c>
      <c r="DN1015" s="10">
        <v>10.6</v>
      </c>
      <c r="DO1015" s="10">
        <v>0.97</v>
      </c>
    </row>
    <row r="1016" spans="1:119" x14ac:dyDescent="0.25">
      <c r="A1016" s="10">
        <v>1092</v>
      </c>
      <c r="B1016" s="10" t="s">
        <v>296</v>
      </c>
      <c r="C1016" s="10">
        <v>0</v>
      </c>
      <c r="D1016" s="10">
        <v>0</v>
      </c>
      <c r="E1016" s="10">
        <v>0</v>
      </c>
      <c r="F1016" s="10">
        <v>10.5</v>
      </c>
      <c r="G1016" s="10">
        <v>0</v>
      </c>
      <c r="H1016" s="10">
        <v>0</v>
      </c>
      <c r="I1016" s="10">
        <v>0</v>
      </c>
      <c r="J1016" s="10">
        <v>0</v>
      </c>
      <c r="K1016" s="10">
        <v>10.3</v>
      </c>
      <c r="L1016" s="10">
        <v>0</v>
      </c>
      <c r="M1016" s="10">
        <v>0</v>
      </c>
      <c r="N1016" s="10">
        <v>0</v>
      </c>
      <c r="O1016" s="10">
        <v>0</v>
      </c>
      <c r="P1016" s="10">
        <v>10.199999999999999</v>
      </c>
      <c r="Q1016" s="10">
        <v>0</v>
      </c>
      <c r="R1016" s="10">
        <v>1092</v>
      </c>
      <c r="S1016" s="10" t="s">
        <v>296</v>
      </c>
      <c r="T1016" s="10">
        <v>0</v>
      </c>
      <c r="U1016" s="10">
        <v>0</v>
      </c>
      <c r="V1016" s="10">
        <v>0</v>
      </c>
      <c r="W1016" s="10">
        <v>10.5</v>
      </c>
      <c r="Y1016" s="10">
        <v>0</v>
      </c>
      <c r="Z1016" s="10">
        <v>0</v>
      </c>
      <c r="AA1016" s="10">
        <v>0</v>
      </c>
      <c r="AB1016" s="10">
        <v>10.5</v>
      </c>
      <c r="AD1016" s="10">
        <v>0</v>
      </c>
      <c r="AE1016" s="10">
        <v>0</v>
      </c>
      <c r="AF1016" s="10">
        <v>0</v>
      </c>
      <c r="AG1016" s="10">
        <v>10.5</v>
      </c>
      <c r="AI1016" s="10">
        <v>1092</v>
      </c>
      <c r="AJ1016" s="10" t="s">
        <v>296</v>
      </c>
      <c r="AK1016" s="10">
        <v>0</v>
      </c>
      <c r="AL1016" s="10">
        <v>0</v>
      </c>
      <c r="AM1016" s="10">
        <v>0</v>
      </c>
      <c r="AN1016" s="10">
        <v>10.5</v>
      </c>
      <c r="AO1016" s="10">
        <v>0</v>
      </c>
      <c r="AP1016" s="10">
        <v>0</v>
      </c>
      <c r="AQ1016" s="10">
        <v>0</v>
      </c>
      <c r="AR1016" s="10">
        <v>0</v>
      </c>
      <c r="AS1016" s="10">
        <v>10.199999999999999</v>
      </c>
      <c r="AT1016" s="10">
        <v>0</v>
      </c>
      <c r="AU1016" s="10">
        <v>0</v>
      </c>
      <c r="AV1016" s="10">
        <v>0</v>
      </c>
      <c r="AW1016" s="10">
        <v>0</v>
      </c>
      <c r="AX1016" s="10">
        <v>10.199999999999999</v>
      </c>
      <c r="AY1016" s="10">
        <v>0</v>
      </c>
      <c r="AZ1016" s="10">
        <v>1092</v>
      </c>
      <c r="BA1016" s="10" t="s">
        <v>296</v>
      </c>
      <c r="BB1016" s="10">
        <v>0</v>
      </c>
      <c r="BC1016" s="10">
        <v>0</v>
      </c>
      <c r="BD1016" s="10">
        <v>0</v>
      </c>
      <c r="BE1016" s="10">
        <v>10.6</v>
      </c>
      <c r="BF1016" s="10">
        <v>0</v>
      </c>
      <c r="BG1016" s="10">
        <v>0</v>
      </c>
      <c r="BH1016" s="10">
        <v>0</v>
      </c>
      <c r="BI1016" s="10">
        <v>0</v>
      </c>
      <c r="BJ1016" s="10">
        <v>10.4</v>
      </c>
      <c r="BK1016" s="10">
        <v>0</v>
      </c>
      <c r="BL1016" s="10">
        <v>0</v>
      </c>
      <c r="BM1016" s="10">
        <v>0</v>
      </c>
      <c r="BN1016" s="10">
        <v>0</v>
      </c>
      <c r="BO1016" s="10">
        <v>10.4</v>
      </c>
      <c r="BP1016" s="10">
        <v>0</v>
      </c>
      <c r="BQ1016" s="10">
        <v>1092</v>
      </c>
      <c r="BR1016" s="10" t="s">
        <v>296</v>
      </c>
      <c r="BS1016" s="10">
        <v>0</v>
      </c>
      <c r="BT1016" s="10">
        <v>0</v>
      </c>
      <c r="BU1016" s="10">
        <v>0</v>
      </c>
      <c r="BV1016" s="10">
        <v>10.5</v>
      </c>
      <c r="BW1016" s="10">
        <v>0</v>
      </c>
      <c r="BX1016" s="10">
        <v>0</v>
      </c>
      <c r="BY1016" s="10">
        <v>0</v>
      </c>
      <c r="BZ1016" s="10">
        <v>0</v>
      </c>
      <c r="CA1016" s="10">
        <v>10.199999999999999</v>
      </c>
      <c r="CB1016" s="10">
        <v>0</v>
      </c>
      <c r="CC1016" s="10">
        <v>0</v>
      </c>
      <c r="CD1016" s="10">
        <v>0</v>
      </c>
      <c r="CE1016" s="10">
        <v>0</v>
      </c>
      <c r="CF1016" s="10">
        <v>10.199999999999999</v>
      </c>
      <c r="CG1016" s="10">
        <v>0</v>
      </c>
      <c r="CH1016" s="10">
        <v>1092</v>
      </c>
      <c r="CI1016" s="10" t="s">
        <v>296</v>
      </c>
      <c r="CJ1016" s="10">
        <v>0</v>
      </c>
      <c r="CK1016" s="10">
        <v>0</v>
      </c>
      <c r="CL1016" s="10">
        <v>0</v>
      </c>
      <c r="CM1016" s="10">
        <v>10.5</v>
      </c>
      <c r="CN1016" s="10">
        <v>0</v>
      </c>
      <c r="CO1016" s="10">
        <v>0</v>
      </c>
      <c r="CP1016" s="10">
        <v>0</v>
      </c>
      <c r="CQ1016" s="10">
        <v>0</v>
      </c>
      <c r="CR1016" s="10">
        <v>10.5</v>
      </c>
      <c r="CS1016" s="10">
        <v>0</v>
      </c>
      <c r="CT1016" s="10">
        <v>0</v>
      </c>
      <c r="CU1016" s="10">
        <v>0</v>
      </c>
      <c r="CV1016" s="10">
        <v>0</v>
      </c>
      <c r="CW1016" s="10">
        <v>10.5</v>
      </c>
      <c r="CX1016" s="10">
        <v>0</v>
      </c>
      <c r="CY1016" s="10">
        <v>1128</v>
      </c>
      <c r="CZ1016" s="10" t="s">
        <v>289</v>
      </c>
      <c r="DA1016" s="10">
        <v>3.5999999999999997E-2</v>
      </c>
      <c r="DB1016" s="10">
        <v>8.9999999999999993E-3</v>
      </c>
      <c r="DC1016" s="10">
        <v>2</v>
      </c>
      <c r="DD1016" s="10">
        <v>10.7</v>
      </c>
      <c r="DE1016" s="10">
        <v>0.97</v>
      </c>
      <c r="DF1016" s="10">
        <v>3.56E-2</v>
      </c>
      <c r="DG1016" s="10">
        <v>8.8999999999999999E-3</v>
      </c>
      <c r="DH1016" s="10">
        <v>2</v>
      </c>
      <c r="DI1016" s="10">
        <v>10.6</v>
      </c>
      <c r="DJ1016" s="10">
        <v>0.97</v>
      </c>
      <c r="DK1016" s="10">
        <v>1.78E-2</v>
      </c>
      <c r="DL1016" s="10">
        <v>4.4999999999999997E-3</v>
      </c>
      <c r="DM1016" s="10">
        <v>1</v>
      </c>
      <c r="DN1016" s="10">
        <v>10.6</v>
      </c>
      <c r="DO1016" s="10">
        <v>0.97</v>
      </c>
    </row>
    <row r="1017" spans="1:119" x14ac:dyDescent="0.25">
      <c r="A1017" s="10">
        <v>1093</v>
      </c>
      <c r="B1017" s="10" t="s">
        <v>187</v>
      </c>
      <c r="C1017" s="10">
        <v>-2.15</v>
      </c>
      <c r="D1017" s="10">
        <v>-0.6</v>
      </c>
      <c r="E1017" s="10">
        <v>35.44</v>
      </c>
      <c r="F1017" s="10">
        <v>36.29</v>
      </c>
      <c r="G1017" s="10">
        <v>0.96399999999999997</v>
      </c>
      <c r="H1017" s="10">
        <v>-2.31</v>
      </c>
      <c r="I1017" s="10">
        <v>-0.64</v>
      </c>
      <c r="J1017" s="10">
        <v>38.57</v>
      </c>
      <c r="K1017" s="10">
        <v>35.92</v>
      </c>
      <c r="L1017" s="10">
        <v>0.96399999999999997</v>
      </c>
      <c r="M1017" s="10">
        <v>-2.27</v>
      </c>
      <c r="N1017" s="10">
        <v>-0.63</v>
      </c>
      <c r="O1017" s="10">
        <v>38.130000000000003</v>
      </c>
      <c r="P1017" s="10">
        <v>35.61</v>
      </c>
      <c r="Q1017" s="10">
        <v>0.96299999999999997</v>
      </c>
      <c r="R1017" s="10">
        <v>1093</v>
      </c>
      <c r="S1017" s="10" t="s">
        <v>187</v>
      </c>
      <c r="T1017" s="10">
        <v>0.5</v>
      </c>
      <c r="U1017" s="10">
        <v>0.6</v>
      </c>
      <c r="V1017" s="10">
        <v>12.799459985304839</v>
      </c>
      <c r="W1017" s="10">
        <v>35.229999999999997</v>
      </c>
      <c r="Y1017" s="10">
        <v>0.9</v>
      </c>
      <c r="Z1017" s="10">
        <v>0.6</v>
      </c>
      <c r="AA1017" s="10">
        <v>17.761655285547207</v>
      </c>
      <c r="AB1017" s="10">
        <v>35.159999999999997</v>
      </c>
      <c r="AD1017" s="10">
        <v>0.9</v>
      </c>
      <c r="AE1017" s="10">
        <v>0.6</v>
      </c>
      <c r="AF1017" s="10">
        <v>17.98674538709216</v>
      </c>
      <c r="AG1017" s="10">
        <v>34.72</v>
      </c>
      <c r="AI1017" s="10">
        <v>1093</v>
      </c>
      <c r="AJ1017" s="10" t="s">
        <v>187</v>
      </c>
      <c r="AK1017" s="10">
        <v>-2.4125197286394831</v>
      </c>
      <c r="AL1017" s="10">
        <v>-0.68920658080877961</v>
      </c>
      <c r="AM1017" s="10">
        <v>-39.80146839864598</v>
      </c>
      <c r="AN1017" s="10">
        <v>36.395443456425632</v>
      </c>
      <c r="AO1017" s="10">
        <v>0.961532871734181</v>
      </c>
      <c r="AP1017" s="10">
        <v>-2.7870338689766081</v>
      </c>
      <c r="AQ1017" s="10">
        <v>-0.78474650879330776</v>
      </c>
      <c r="AR1017" s="10">
        <v>-46.76170728529852</v>
      </c>
      <c r="AS1017" s="10">
        <v>35.748573445773964</v>
      </c>
      <c r="AT1017" s="10">
        <v>0.9625704922807945</v>
      </c>
      <c r="AU1017" s="10">
        <v>-2.7869377136167217</v>
      </c>
      <c r="AV1017" s="10">
        <v>-0.68143235470019614</v>
      </c>
      <c r="AW1017" s="10">
        <v>-46.177422464478362</v>
      </c>
      <c r="AX1017" s="10">
        <v>35.871190976027115</v>
      </c>
      <c r="AY1017" s="10">
        <v>0.97138445978006804</v>
      </c>
      <c r="AZ1017" s="10">
        <v>1093</v>
      </c>
      <c r="BA1017" s="10" t="s">
        <v>187</v>
      </c>
      <c r="BB1017" s="10">
        <v>-0.62649263099704289</v>
      </c>
      <c r="BC1017" s="10">
        <v>-0.4663279120245658</v>
      </c>
      <c r="BD1017" s="10">
        <v>-12.483581162476876</v>
      </c>
      <c r="BE1017" s="10">
        <v>36.120103668211144</v>
      </c>
      <c r="BF1017" s="10">
        <v>0.80217137869923072</v>
      </c>
      <c r="BG1017" s="10">
        <v>-0.8732173515641416</v>
      </c>
      <c r="BH1017" s="10">
        <v>-0.62958372807728646</v>
      </c>
      <c r="BI1017" s="10">
        <v>-17.546623011783847</v>
      </c>
      <c r="BJ1017" s="10">
        <v>35.421410474663276</v>
      </c>
      <c r="BK1017" s="10">
        <v>0.8111521682964955</v>
      </c>
      <c r="BL1017" s="10">
        <v>-0.94252874727608538</v>
      </c>
      <c r="BM1017" s="10">
        <v>-0.66972963101939986</v>
      </c>
      <c r="BN1017" s="10">
        <v>-18.867017012214855</v>
      </c>
      <c r="BO1017" s="10">
        <v>35.382238353660554</v>
      </c>
      <c r="BP1017" s="10">
        <v>0.81516482810799284</v>
      </c>
      <c r="BQ1017" s="10">
        <v>1093</v>
      </c>
      <c r="BR1017" s="10" t="s">
        <v>187</v>
      </c>
      <c r="BS1017" s="10">
        <v>-2.2450000000000001</v>
      </c>
      <c r="BT1017" s="10">
        <v>-0.79300000000000004</v>
      </c>
      <c r="BU1017" s="10">
        <v>-38.794270878119896</v>
      </c>
      <c r="BV1017" s="10">
        <v>35.433999999999997</v>
      </c>
      <c r="BW1017" s="10">
        <v>0.94290500985620762</v>
      </c>
      <c r="BX1017" s="10">
        <v>-2.3359999999999999</v>
      </c>
      <c r="BY1017" s="10">
        <v>-0.85099999999999998</v>
      </c>
      <c r="BZ1017" s="10">
        <v>-41.489071012159094</v>
      </c>
      <c r="CA1017" s="10">
        <v>34.597000000000001</v>
      </c>
      <c r="CB1017" s="10">
        <v>0.93959361944198572</v>
      </c>
      <c r="CC1017" s="10">
        <v>-2.62</v>
      </c>
      <c r="CD1017" s="10">
        <v>-0.96</v>
      </c>
      <c r="CE1017" s="10">
        <v>-46.111681822871141</v>
      </c>
      <c r="CF1017" s="10">
        <v>34.936999999999998</v>
      </c>
      <c r="CG1017" s="10">
        <v>0.93895351403333105</v>
      </c>
      <c r="CH1017" s="10">
        <v>1093</v>
      </c>
      <c r="CI1017" s="10" t="s">
        <v>187</v>
      </c>
      <c r="CJ1017" s="10">
        <v>-0.64100000000000001</v>
      </c>
      <c r="CK1017" s="10">
        <v>-0.23799999999999999</v>
      </c>
      <c r="CL1017" s="10">
        <v>-10.681237703348776</v>
      </c>
      <c r="CM1017" s="10">
        <v>36.959000000000003</v>
      </c>
      <c r="CN1017" s="10">
        <v>0.93746618212538013</v>
      </c>
      <c r="CO1017" s="10">
        <v>-0.88300000000000001</v>
      </c>
      <c r="CP1017" s="10">
        <v>-0.30399999999999999</v>
      </c>
      <c r="CQ1017" s="10">
        <v>-14.894954645644173</v>
      </c>
      <c r="CR1017" s="10">
        <v>36.198</v>
      </c>
      <c r="CS1017" s="10">
        <v>0.9455321827624068</v>
      </c>
      <c r="CT1017" s="10">
        <v>-1.083</v>
      </c>
      <c r="CU1017" s="10">
        <v>-0.36699999999999999</v>
      </c>
      <c r="CV1017" s="10">
        <v>-18.04999003209717</v>
      </c>
      <c r="CW1017" s="10">
        <v>36.576000000000001</v>
      </c>
      <c r="CX1017" s="10">
        <v>0.94709742130049457</v>
      </c>
      <c r="CY1017" s="10">
        <v>1129</v>
      </c>
      <c r="CZ1017" s="10" t="s">
        <v>306</v>
      </c>
      <c r="DA1017" s="10">
        <v>0</v>
      </c>
      <c r="DB1017" s="10">
        <v>0</v>
      </c>
      <c r="DC1017" s="10">
        <v>0</v>
      </c>
      <c r="DD1017" s="10">
        <v>10.7</v>
      </c>
      <c r="DE1017" s="10">
        <v>0</v>
      </c>
      <c r="DF1017" s="10">
        <v>0</v>
      </c>
      <c r="DG1017" s="10">
        <v>0</v>
      </c>
      <c r="DH1017" s="10">
        <v>0</v>
      </c>
      <c r="DI1017" s="10">
        <v>10.6</v>
      </c>
      <c r="DJ1017" s="10">
        <v>0</v>
      </c>
      <c r="DK1017" s="10">
        <v>0</v>
      </c>
      <c r="DL1017" s="10">
        <v>0</v>
      </c>
      <c r="DM1017" s="10">
        <v>0</v>
      </c>
      <c r="DN1017" s="10">
        <v>10.6</v>
      </c>
      <c r="DO1017" s="10">
        <v>0</v>
      </c>
    </row>
    <row r="1018" spans="1:119" x14ac:dyDescent="0.25">
      <c r="A1018" s="10">
        <v>1094</v>
      </c>
      <c r="B1018" s="10" t="s">
        <v>188</v>
      </c>
      <c r="C1018" s="10">
        <v>-0.98</v>
      </c>
      <c r="D1018" s="10">
        <v>-0.18</v>
      </c>
      <c r="E1018" s="10">
        <v>15.86</v>
      </c>
      <c r="F1018" s="10">
        <v>36.229999999999997</v>
      </c>
      <c r="G1018" s="10">
        <v>0.98299999999999998</v>
      </c>
      <c r="H1018" s="10">
        <v>-1.06</v>
      </c>
      <c r="I1018" s="10">
        <v>-0.2</v>
      </c>
      <c r="J1018" s="10">
        <v>17.43</v>
      </c>
      <c r="K1018" s="10">
        <v>35.840000000000003</v>
      </c>
      <c r="L1018" s="10">
        <v>0.98299999999999998</v>
      </c>
      <c r="M1018" s="10">
        <v>-1.01</v>
      </c>
      <c r="N1018" s="10">
        <v>-0.19</v>
      </c>
      <c r="O1018" s="10">
        <v>16.760000000000002</v>
      </c>
      <c r="P1018" s="10">
        <v>35.54</v>
      </c>
      <c r="Q1018" s="10">
        <v>0.98299999999999998</v>
      </c>
      <c r="R1018" s="10">
        <v>1094</v>
      </c>
      <c r="S1018" s="10" t="s">
        <v>188</v>
      </c>
      <c r="T1018" s="10">
        <v>-0.2</v>
      </c>
      <c r="U1018" s="10">
        <v>-0.24</v>
      </c>
      <c r="V1018" s="10">
        <v>-5.1197839941219359</v>
      </c>
      <c r="W1018" s="10">
        <v>35.229999999999997</v>
      </c>
      <c r="Y1018" s="10">
        <v>-0.37</v>
      </c>
      <c r="Z1018" s="10">
        <v>-0.24</v>
      </c>
      <c r="AA1018" s="10">
        <v>-7.2418630733665958</v>
      </c>
      <c r="AB1018" s="10">
        <v>35.159999999999997</v>
      </c>
      <c r="AD1018" s="10">
        <v>-0.4</v>
      </c>
      <c r="AE1018" s="10">
        <v>-0.26</v>
      </c>
      <c r="AF1018" s="10">
        <v>-7.9331521736227337</v>
      </c>
      <c r="AG1018" s="10">
        <v>34.72</v>
      </c>
      <c r="AI1018" s="10">
        <v>1094</v>
      </c>
      <c r="AJ1018" s="10" t="s">
        <v>188</v>
      </c>
      <c r="AK1018" s="10">
        <v>1.0474720013337124</v>
      </c>
      <c r="AL1018" s="10">
        <v>0.27503199967763592</v>
      </c>
      <c r="AM1018" s="10">
        <v>17.179550642349191</v>
      </c>
      <c r="AN1018" s="10">
        <v>36.395441605016167</v>
      </c>
      <c r="AO1018" s="10">
        <v>0.96721495421227033</v>
      </c>
      <c r="AP1018" s="10">
        <v>1.1079766926952279</v>
      </c>
      <c r="AQ1018" s="10">
        <v>0.28672616519127836</v>
      </c>
      <c r="AR1018" s="10">
        <v>18.483626886899685</v>
      </c>
      <c r="AS1018" s="10">
        <v>35.74857148071812</v>
      </c>
      <c r="AT1018" s="10">
        <v>0.96810867586395133</v>
      </c>
      <c r="AU1018" s="10">
        <v>1.0357426672228538</v>
      </c>
      <c r="AV1018" s="10">
        <v>0.22014191093856039</v>
      </c>
      <c r="AW1018" s="10">
        <v>17.042764609722873</v>
      </c>
      <c r="AX1018" s="10">
        <v>35.871189472458546</v>
      </c>
      <c r="AY1018" s="10">
        <v>0.97814990331559359</v>
      </c>
      <c r="AZ1018" s="10">
        <v>1094</v>
      </c>
      <c r="BA1018" s="10" t="s">
        <v>188</v>
      </c>
      <c r="BB1018" s="10">
        <v>0.16385623694984708</v>
      </c>
      <c r="BC1018" s="10">
        <v>0.12938393175017826</v>
      </c>
      <c r="BD1018" s="10">
        <v>3.3371765840735059</v>
      </c>
      <c r="BE1018" s="10">
        <v>36.120102790609437</v>
      </c>
      <c r="BF1018" s="10">
        <v>0.7848274497067661</v>
      </c>
      <c r="BG1018" s="10">
        <v>0.29848888894121117</v>
      </c>
      <c r="BH1018" s="10">
        <v>0.22505969114335972</v>
      </c>
      <c r="BI1018" s="10">
        <v>6.0932014360714017</v>
      </c>
      <c r="BJ1018" s="10">
        <v>35.421408917988146</v>
      </c>
      <c r="BK1018" s="10">
        <v>0.79846553441528656</v>
      </c>
      <c r="BL1018" s="10">
        <v>0.30614982863112605</v>
      </c>
      <c r="BM1018" s="10">
        <v>0.22908968792497569</v>
      </c>
      <c r="BN1018" s="10">
        <v>6.2393928915891816</v>
      </c>
      <c r="BO1018" s="10">
        <v>35.38223676735678</v>
      </c>
      <c r="BP1018" s="10">
        <v>0.80065565456676202</v>
      </c>
      <c r="BQ1018" s="10">
        <v>1094</v>
      </c>
      <c r="BR1018" s="10" t="s">
        <v>188</v>
      </c>
      <c r="BS1018" s="10">
        <v>0.747</v>
      </c>
      <c r="BT1018" s="10">
        <v>0.26400000000000001</v>
      </c>
      <c r="BU1018" s="10">
        <v>12.909130341467895</v>
      </c>
      <c r="BV1018" s="10">
        <v>35.433999999999997</v>
      </c>
      <c r="BW1018" s="10">
        <v>0.94285043937833346</v>
      </c>
      <c r="BX1018" s="10">
        <v>0.84299999999999997</v>
      </c>
      <c r="BY1018" s="10">
        <v>0.29799999999999999</v>
      </c>
      <c r="BZ1018" s="10">
        <v>14.920981756083854</v>
      </c>
      <c r="CA1018" s="10">
        <v>34.597000000000001</v>
      </c>
      <c r="CB1018" s="10">
        <v>0.94282503594216416</v>
      </c>
      <c r="CC1018" s="10">
        <v>0.97699999999999998</v>
      </c>
      <c r="CD1018" s="10">
        <v>0.34499999999999997</v>
      </c>
      <c r="CE1018" s="10">
        <v>17.12244224462351</v>
      </c>
      <c r="CF1018" s="10">
        <v>34.936999999999998</v>
      </c>
      <c r="CG1018" s="10">
        <v>0.94293686779145247</v>
      </c>
      <c r="CH1018" s="10">
        <v>1094</v>
      </c>
      <c r="CI1018" s="10" t="s">
        <v>188</v>
      </c>
      <c r="CJ1018" s="10">
        <v>0.20899999999999999</v>
      </c>
      <c r="CK1018" s="10">
        <v>7.9000000000000001E-2</v>
      </c>
      <c r="CL1018" s="10">
        <v>3.4903192186981773</v>
      </c>
      <c r="CM1018" s="10">
        <v>36.959000000000003</v>
      </c>
      <c r="CN1018" s="10">
        <v>0.93540631629438931</v>
      </c>
      <c r="CO1018" s="10">
        <v>0.36399999999999999</v>
      </c>
      <c r="CP1018" s="10">
        <v>0.11799999999999999</v>
      </c>
      <c r="CQ1018" s="10">
        <v>6.1031634101177659</v>
      </c>
      <c r="CR1018" s="10">
        <v>36.198</v>
      </c>
      <c r="CS1018" s="10">
        <v>0.95126426490229221</v>
      </c>
      <c r="CT1018" s="10">
        <v>0.40699999999999997</v>
      </c>
      <c r="CU1018" s="10">
        <v>0.13</v>
      </c>
      <c r="CV1018" s="10">
        <v>6.7442380803019546</v>
      </c>
      <c r="CW1018" s="10">
        <v>36.576000000000001</v>
      </c>
      <c r="CX1018" s="10">
        <v>0.95258706520796099</v>
      </c>
      <c r="CY1018" s="10">
        <v>1130</v>
      </c>
      <c r="CZ1018" s="10" t="s">
        <v>307</v>
      </c>
      <c r="DA1018" s="10">
        <v>0.66049999999999998</v>
      </c>
      <c r="DB1018" s="10">
        <v>9.4100000000000003E-2</v>
      </c>
      <c r="DC1018" s="10">
        <v>36</v>
      </c>
      <c r="DD1018" s="10">
        <v>10.7</v>
      </c>
      <c r="DE1018" s="10">
        <v>0.99</v>
      </c>
      <c r="DF1018" s="10">
        <v>0.69069999999999998</v>
      </c>
      <c r="DG1018" s="10">
        <v>9.8400000000000001E-2</v>
      </c>
      <c r="DH1018" s="10">
        <v>38</v>
      </c>
      <c r="DI1018" s="10">
        <v>10.6</v>
      </c>
      <c r="DJ1018" s="10">
        <v>0.99</v>
      </c>
      <c r="DK1018" s="10">
        <v>0.72699999999999998</v>
      </c>
      <c r="DL1018" s="10">
        <v>0.1036</v>
      </c>
      <c r="DM1018" s="10">
        <v>40</v>
      </c>
      <c r="DN1018" s="10">
        <v>10.6</v>
      </c>
      <c r="DO1018" s="10">
        <v>0.99</v>
      </c>
    </row>
    <row r="1019" spans="1:119" x14ac:dyDescent="0.25">
      <c r="A1019" s="10">
        <v>1095</v>
      </c>
      <c r="B1019" s="10" t="s">
        <v>8</v>
      </c>
      <c r="C1019" s="10">
        <v>1.17</v>
      </c>
      <c r="D1019" s="10">
        <v>0.41</v>
      </c>
      <c r="E1019" s="10">
        <v>19.690000000000001</v>
      </c>
      <c r="F1019" s="10">
        <v>36.29</v>
      </c>
      <c r="G1019" s="10">
        <v>0.94199999999999995</v>
      </c>
      <c r="H1019" s="10">
        <v>1.25</v>
      </c>
      <c r="I1019" s="10">
        <v>0.44</v>
      </c>
      <c r="J1019" s="10">
        <v>21.25</v>
      </c>
      <c r="K1019" s="10">
        <v>35.92</v>
      </c>
      <c r="L1019" s="10">
        <v>0.94299999999999995</v>
      </c>
      <c r="M1019" s="10">
        <v>1.25</v>
      </c>
      <c r="N1019" s="10">
        <v>0.44</v>
      </c>
      <c r="O1019" s="10">
        <v>21.49</v>
      </c>
      <c r="P1019" s="10">
        <v>35.61</v>
      </c>
      <c r="Q1019" s="10">
        <v>0.94299999999999995</v>
      </c>
      <c r="R1019" s="10">
        <v>1095</v>
      </c>
      <c r="S1019" s="10" t="s">
        <v>8</v>
      </c>
      <c r="T1019" s="10">
        <v>0.28999999999999998</v>
      </c>
      <c r="U1019" s="10">
        <v>0.36</v>
      </c>
      <c r="V1019" s="10">
        <v>7.5758085423733528</v>
      </c>
      <c r="W1019" s="10">
        <v>35.229999999999997</v>
      </c>
      <c r="Y1019" s="10">
        <v>0.53</v>
      </c>
      <c r="Z1019" s="10">
        <v>0.36</v>
      </c>
      <c r="AA1019" s="10">
        <v>10.520759355499656</v>
      </c>
      <c r="AB1019" s="10">
        <v>35.159999999999997</v>
      </c>
      <c r="AD1019" s="10">
        <v>0.49</v>
      </c>
      <c r="AE1019" s="10">
        <v>0.33</v>
      </c>
      <c r="AF1019" s="10">
        <v>9.823638434935857</v>
      </c>
      <c r="AG1019" s="10">
        <v>34.72</v>
      </c>
      <c r="AI1019" s="10">
        <v>1095</v>
      </c>
      <c r="AJ1019" s="10" t="s">
        <v>8</v>
      </c>
      <c r="AK1019" s="10">
        <v>1.3650477273506811</v>
      </c>
      <c r="AL1019" s="10">
        <v>0.41417436484779135</v>
      </c>
      <c r="AM1019" s="10">
        <v>22.628899548394202</v>
      </c>
      <c r="AN1019" s="10">
        <v>36.395443456425632</v>
      </c>
      <c r="AO1019" s="10">
        <v>0.95692248402636604</v>
      </c>
      <c r="AP1019" s="10">
        <v>1.6790571765236486</v>
      </c>
      <c r="AQ1019" s="10">
        <v>0.49802009399615899</v>
      </c>
      <c r="AR1019" s="10">
        <v>28.284971210757995</v>
      </c>
      <c r="AS1019" s="10">
        <v>35.748573445773964</v>
      </c>
      <c r="AT1019" s="10">
        <v>0.95871693968985083</v>
      </c>
      <c r="AU1019" s="10">
        <v>1.7511950465144359</v>
      </c>
      <c r="AV1019" s="10">
        <v>0.46129023153115184</v>
      </c>
      <c r="AW1019" s="10">
        <v>29.147116111542623</v>
      </c>
      <c r="AX1019" s="10">
        <v>35.871190976027115</v>
      </c>
      <c r="AY1019" s="10">
        <v>0.96701342981211336</v>
      </c>
      <c r="AZ1019" s="10">
        <v>1095</v>
      </c>
      <c r="BA1019" s="10" t="s">
        <v>8</v>
      </c>
      <c r="BB1019" s="10">
        <v>0.46263639405230289</v>
      </c>
      <c r="BC1019" s="10">
        <v>0.33694397152177402</v>
      </c>
      <c r="BD1019" s="10">
        <v>9.1482547679686501</v>
      </c>
      <c r="BE1019" s="10">
        <v>36.120103668211144</v>
      </c>
      <c r="BF1019" s="10">
        <v>0.80833601334735983</v>
      </c>
      <c r="BG1019" s="10">
        <v>0.57472846260395583</v>
      </c>
      <c r="BH1019" s="10">
        <v>0.40452400990329473</v>
      </c>
      <c r="BI1019" s="10">
        <v>11.455554271652588</v>
      </c>
      <c r="BJ1019" s="10">
        <v>35.421410474663276</v>
      </c>
      <c r="BK1019" s="10">
        <v>0.81774918547778841</v>
      </c>
      <c r="BL1019" s="10">
        <v>0.63637891862866236</v>
      </c>
      <c r="BM1019" s="10">
        <v>0.44063991498161376</v>
      </c>
      <c r="BN1019" s="10">
        <v>12.630450146806812</v>
      </c>
      <c r="BO1019" s="10">
        <v>35.382238353660554</v>
      </c>
      <c r="BP1019" s="10">
        <v>0.8221499299680276</v>
      </c>
      <c r="BQ1019" s="10">
        <v>1095</v>
      </c>
      <c r="BR1019" s="10" t="s">
        <v>8</v>
      </c>
      <c r="BS1019" s="10">
        <v>1.498</v>
      </c>
      <c r="BT1019" s="10">
        <v>0.52900000000000003</v>
      </c>
      <c r="BU1019" s="10">
        <v>25.885140796218494</v>
      </c>
      <c r="BV1019" s="10">
        <v>35.433999999999997</v>
      </c>
      <c r="BW1019" s="10">
        <v>0.94293221514246328</v>
      </c>
      <c r="BX1019" s="10">
        <v>1.492</v>
      </c>
      <c r="BY1019" s="10">
        <v>0.55400000000000005</v>
      </c>
      <c r="BZ1019" s="10">
        <v>26.559311428811764</v>
      </c>
      <c r="CA1019" s="10">
        <v>34.597000000000001</v>
      </c>
      <c r="CB1019" s="10">
        <v>0.93746042456612289</v>
      </c>
      <c r="CC1019" s="10">
        <v>1.6439999999999999</v>
      </c>
      <c r="CD1019" s="10">
        <v>0.61499999999999999</v>
      </c>
      <c r="CE1019" s="10">
        <v>29.006602478875767</v>
      </c>
      <c r="CF1019" s="10">
        <v>34.936999999999998</v>
      </c>
      <c r="CG1019" s="10">
        <v>0.93660983267828357</v>
      </c>
      <c r="CH1019" s="10">
        <v>1095</v>
      </c>
      <c r="CI1019" s="10" t="s">
        <v>8</v>
      </c>
      <c r="CJ1019" s="10">
        <v>0.433</v>
      </c>
      <c r="CK1019" s="10">
        <v>0.159</v>
      </c>
      <c r="CL1019" s="10">
        <v>7.2056698123848761</v>
      </c>
      <c r="CM1019" s="10">
        <v>36.959000000000003</v>
      </c>
      <c r="CN1019" s="10">
        <v>0.93871271300137749</v>
      </c>
      <c r="CO1019" s="10">
        <v>0.51900000000000002</v>
      </c>
      <c r="CP1019" s="10">
        <v>0.186</v>
      </c>
      <c r="CQ1019" s="10">
        <v>8.7934818528080676</v>
      </c>
      <c r="CR1019" s="10">
        <v>36.198</v>
      </c>
      <c r="CS1019" s="10">
        <v>0.9413720141692572</v>
      </c>
      <c r="CT1019" s="10">
        <v>0.67600000000000005</v>
      </c>
      <c r="CU1019" s="10">
        <v>0.23599999999999999</v>
      </c>
      <c r="CV1019" s="10">
        <v>11.302199352866268</v>
      </c>
      <c r="CW1019" s="10">
        <v>36.576000000000001</v>
      </c>
      <c r="CX1019" s="10">
        <v>0.94411934533911313</v>
      </c>
      <c r="CY1019" s="10">
        <v>1131</v>
      </c>
      <c r="CZ1019" s="10" t="s">
        <v>294</v>
      </c>
      <c r="DA1019" s="10">
        <v>0.14680000000000001</v>
      </c>
      <c r="DB1019" s="10">
        <v>2.0899999999999998E-2</v>
      </c>
      <c r="DC1019" s="10">
        <v>8</v>
      </c>
      <c r="DD1019" s="10">
        <v>10.7</v>
      </c>
      <c r="DE1019" s="10">
        <v>0.99</v>
      </c>
      <c r="DF1019" s="10">
        <v>0.18179999999999999</v>
      </c>
      <c r="DG1019" s="10">
        <v>2.5899999999999999E-2</v>
      </c>
      <c r="DH1019" s="10">
        <v>10</v>
      </c>
      <c r="DI1019" s="10">
        <v>10.6</v>
      </c>
      <c r="DJ1019" s="10">
        <v>0.99</v>
      </c>
      <c r="DK1019" s="10">
        <v>0.18179999999999999</v>
      </c>
      <c r="DL1019" s="10">
        <v>2.5899999999999999E-2</v>
      </c>
      <c r="DM1019" s="10">
        <v>10</v>
      </c>
      <c r="DN1019" s="10">
        <v>10.6</v>
      </c>
      <c r="DO1019" s="10">
        <v>0.99</v>
      </c>
    </row>
    <row r="1020" spans="1:119" x14ac:dyDescent="0.25">
      <c r="A1020" s="10">
        <v>1096</v>
      </c>
      <c r="B1020" s="10" t="s">
        <v>9</v>
      </c>
      <c r="R1020" s="10">
        <v>1096</v>
      </c>
      <c r="S1020" s="10" t="s">
        <v>9</v>
      </c>
      <c r="AI1020" s="10">
        <v>1096</v>
      </c>
      <c r="AJ1020" s="10" t="s">
        <v>9</v>
      </c>
      <c r="AZ1020" s="10">
        <v>1096</v>
      </c>
      <c r="BA1020" s="10" t="s">
        <v>9</v>
      </c>
      <c r="BQ1020" s="10">
        <v>1096</v>
      </c>
      <c r="BR1020" s="10" t="s">
        <v>9</v>
      </c>
      <c r="CH1020" s="10">
        <v>1096</v>
      </c>
      <c r="CI1020" s="10" t="s">
        <v>9</v>
      </c>
      <c r="CY1020" s="10">
        <v>1132</v>
      </c>
      <c r="CZ1020" s="10" t="s">
        <v>296</v>
      </c>
      <c r="DA1020" s="10">
        <v>0</v>
      </c>
      <c r="DB1020" s="10">
        <v>0</v>
      </c>
      <c r="DC1020" s="10">
        <v>0</v>
      </c>
      <c r="DD1020" s="10">
        <v>10.7</v>
      </c>
      <c r="DE1020" s="10">
        <v>0</v>
      </c>
      <c r="DF1020" s="10">
        <v>0</v>
      </c>
      <c r="DG1020" s="10">
        <v>0</v>
      </c>
      <c r="DH1020" s="10">
        <v>0</v>
      </c>
      <c r="DI1020" s="10">
        <v>10.6</v>
      </c>
      <c r="DJ1020" s="10">
        <v>0</v>
      </c>
      <c r="DK1020" s="10">
        <v>0</v>
      </c>
      <c r="DL1020" s="10">
        <v>0</v>
      </c>
      <c r="DM1020" s="10">
        <v>0</v>
      </c>
      <c r="DN1020" s="10">
        <v>10.6</v>
      </c>
      <c r="DO1020" s="10">
        <v>0</v>
      </c>
    </row>
    <row r="1021" spans="1:119" x14ac:dyDescent="0.25">
      <c r="A1021" s="10">
        <v>1097</v>
      </c>
      <c r="B1021" s="10" t="s">
        <v>10</v>
      </c>
      <c r="C1021" s="10">
        <v>1.1599999999999999</v>
      </c>
      <c r="D1021" s="10">
        <v>0.34</v>
      </c>
      <c r="E1021" s="10">
        <v>64.989999999999995</v>
      </c>
      <c r="F1021" s="10">
        <v>10.7</v>
      </c>
      <c r="G1021" s="10">
        <v>0.96</v>
      </c>
      <c r="H1021" s="10">
        <v>1.23</v>
      </c>
      <c r="I1021" s="10">
        <v>0.36</v>
      </c>
      <c r="J1021" s="10">
        <v>69.349999999999994</v>
      </c>
      <c r="K1021" s="10">
        <v>10.7</v>
      </c>
      <c r="L1021" s="10">
        <v>0.96</v>
      </c>
      <c r="M1021" s="10">
        <v>1.24</v>
      </c>
      <c r="N1021" s="10">
        <v>0.36</v>
      </c>
      <c r="O1021" s="10">
        <v>70.31</v>
      </c>
      <c r="P1021" s="10">
        <v>10.6</v>
      </c>
      <c r="Q1021" s="10">
        <v>0.96</v>
      </c>
      <c r="R1021" s="10">
        <v>1097</v>
      </c>
      <c r="S1021" s="10" t="s">
        <v>10</v>
      </c>
      <c r="T1021" s="10">
        <v>0.28999999999999998</v>
      </c>
      <c r="U1021" s="10">
        <v>7.0199999999999999E-2</v>
      </c>
      <c r="V1021" s="10">
        <v>16.251999999999999</v>
      </c>
      <c r="W1021" s="10">
        <v>10.6</v>
      </c>
      <c r="Y1021" s="10">
        <v>0.52</v>
      </c>
      <c r="Z1021" s="10">
        <v>0.1318</v>
      </c>
      <c r="AA1021" s="10">
        <v>28.945</v>
      </c>
      <c r="AB1021" s="10">
        <v>10.7</v>
      </c>
      <c r="AD1021" s="10">
        <v>0.48</v>
      </c>
      <c r="AE1021" s="10">
        <v>0.12480000000000001</v>
      </c>
      <c r="AF1021" s="10">
        <v>26.760999999999999</v>
      </c>
      <c r="AG1021" s="10">
        <v>10.7</v>
      </c>
      <c r="AI1021" s="10">
        <v>1097</v>
      </c>
      <c r="AJ1021" s="10" t="s">
        <v>10</v>
      </c>
      <c r="AK1021" s="10">
        <v>1.3520000000374548</v>
      </c>
      <c r="AL1021" s="10">
        <v>0.33102379224777445</v>
      </c>
      <c r="AM1021" s="10">
        <v>76.537000000000006</v>
      </c>
      <c r="AN1021" s="10">
        <v>10.5</v>
      </c>
      <c r="AO1021" s="10">
        <v>0.97099999999999997</v>
      </c>
      <c r="AP1021" s="10">
        <v>1.6640595138451046</v>
      </c>
      <c r="AQ1021" s="10">
        <v>0.39668312425021018</v>
      </c>
      <c r="AR1021" s="10">
        <v>94.063000000000002</v>
      </c>
      <c r="AS1021" s="10">
        <v>10.5</v>
      </c>
      <c r="AT1021" s="10">
        <v>0.97299999999999998</v>
      </c>
      <c r="AU1021" s="10">
        <v>1.7357374669320695</v>
      </c>
      <c r="AV1021" s="10">
        <v>0.35612970804011906</v>
      </c>
      <c r="AW1021" s="10">
        <v>97.429000000000002</v>
      </c>
      <c r="AX1021" s="10">
        <v>10.5</v>
      </c>
      <c r="AY1021" s="10">
        <v>0.98</v>
      </c>
      <c r="AZ1021" s="10">
        <v>1097</v>
      </c>
      <c r="BA1021" s="10" t="s">
        <v>10</v>
      </c>
      <c r="BB1021" s="10">
        <v>0.45309619554105929</v>
      </c>
      <c r="BC1021" s="10">
        <v>0.28406031312924857</v>
      </c>
      <c r="BD1021" s="10">
        <v>28.855499999999999</v>
      </c>
      <c r="BE1021" s="10">
        <v>10.7</v>
      </c>
      <c r="BF1021" s="10">
        <v>0.84699999999999998</v>
      </c>
      <c r="BG1021" s="10">
        <v>0.56516922536860126</v>
      </c>
      <c r="BH1021" s="10">
        <v>0.35029658878935754</v>
      </c>
      <c r="BI1021" s="10">
        <v>35.877899999999997</v>
      </c>
      <c r="BJ1021" s="10">
        <v>10.7</v>
      </c>
      <c r="BK1021" s="10">
        <v>0.85</v>
      </c>
      <c r="BL1021" s="10">
        <v>0.62662217199139914</v>
      </c>
      <c r="BM1021" s="10">
        <v>0.3846163843205358</v>
      </c>
      <c r="BN1021" s="10">
        <v>39.6723</v>
      </c>
      <c r="BO1021" s="10">
        <v>10.7</v>
      </c>
      <c r="BP1021" s="10">
        <v>0.85199999999999998</v>
      </c>
      <c r="BQ1021" s="10">
        <v>1097</v>
      </c>
      <c r="BR1021" s="10" t="s">
        <v>10</v>
      </c>
      <c r="BS1021" s="10">
        <v>1.484</v>
      </c>
      <c r="BT1021" s="10">
        <v>0.437</v>
      </c>
      <c r="BU1021" s="10">
        <v>85.063199999999995</v>
      </c>
      <c r="BV1021" s="10">
        <v>10.5</v>
      </c>
      <c r="BW1021" s="10">
        <v>0.95899999999999996</v>
      </c>
      <c r="BX1021" s="10">
        <v>1.4790000000000001</v>
      </c>
      <c r="BY1021" s="10">
        <v>0.46200000000000002</v>
      </c>
      <c r="BZ1021" s="10">
        <v>85.199200000000005</v>
      </c>
      <c r="CA1021" s="10">
        <v>10.5</v>
      </c>
      <c r="CB1021" s="10">
        <v>0.95499999999999996</v>
      </c>
      <c r="CC1021" s="10">
        <v>1.629</v>
      </c>
      <c r="CD1021" s="10">
        <v>0.51300000000000001</v>
      </c>
      <c r="CE1021" s="10">
        <v>93.908299999999997</v>
      </c>
      <c r="CF1021" s="10">
        <v>10.5</v>
      </c>
      <c r="CG1021" s="10">
        <v>0.95399999999999996</v>
      </c>
      <c r="CH1021" s="10">
        <v>1097</v>
      </c>
      <c r="CI1021" s="10" t="s">
        <v>10</v>
      </c>
      <c r="CJ1021" s="10">
        <v>0.42299999999999999</v>
      </c>
      <c r="CK1021" s="10">
        <v>0.106</v>
      </c>
      <c r="CL1021" s="10">
        <v>23.978100000000001</v>
      </c>
      <c r="CM1021" s="10">
        <v>10.5</v>
      </c>
      <c r="CN1021" s="10">
        <v>0.97</v>
      </c>
      <c r="CO1021" s="10">
        <v>0.51</v>
      </c>
      <c r="CP1021" s="10">
        <v>0.13300000000000001</v>
      </c>
      <c r="CQ1021" s="10">
        <v>28.980599999999999</v>
      </c>
      <c r="CR1021" s="10">
        <v>10.5</v>
      </c>
      <c r="CS1021" s="10">
        <v>0.96799999999999997</v>
      </c>
      <c r="CT1021" s="10">
        <v>0.66600000000000004</v>
      </c>
      <c r="CU1021" s="10">
        <v>0.17899999999999999</v>
      </c>
      <c r="CV1021" s="10">
        <v>37.920099999999998</v>
      </c>
      <c r="CW1021" s="10">
        <v>10.5</v>
      </c>
      <c r="CX1021" s="10">
        <v>0.96599999999999997</v>
      </c>
      <c r="CY1021" s="10">
        <v>1133</v>
      </c>
      <c r="CZ1021" s="10" t="s">
        <v>192</v>
      </c>
      <c r="DA1021" s="10">
        <v>-4.8940000000000001</v>
      </c>
      <c r="DB1021" s="10">
        <v>-1.887</v>
      </c>
      <c r="DC1021" s="10">
        <v>-25.922660613161153</v>
      </c>
      <c r="DD1021" s="10">
        <v>116.821</v>
      </c>
      <c r="DE1021" s="10">
        <v>0.93304554617923818</v>
      </c>
      <c r="DF1021" s="10">
        <v>-5.8019999999999996</v>
      </c>
      <c r="DG1021" s="10">
        <v>-2.2309999999999999</v>
      </c>
      <c r="DH1021" s="10">
        <v>-30.941976130334165</v>
      </c>
      <c r="DI1021" s="10">
        <v>115.988</v>
      </c>
      <c r="DJ1021" s="10">
        <v>0.93337462630488632</v>
      </c>
      <c r="DK1021" s="10">
        <v>0</v>
      </c>
      <c r="DL1021" s="10">
        <v>0</v>
      </c>
      <c r="DN1021" s="10">
        <v>116.149</v>
      </c>
    </row>
    <row r="1022" spans="1:119" x14ac:dyDescent="0.25">
      <c r="A1022" s="10">
        <v>1098</v>
      </c>
      <c r="B1022" s="10" t="s">
        <v>11</v>
      </c>
      <c r="C1022" s="10">
        <v>0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1098</v>
      </c>
      <c r="S1022" s="10" t="s">
        <v>11</v>
      </c>
      <c r="AI1022" s="10">
        <v>1098</v>
      </c>
      <c r="AJ1022" s="10" t="s">
        <v>11</v>
      </c>
      <c r="AZ1022" s="10">
        <v>1098</v>
      </c>
      <c r="BA1022" s="10" t="s">
        <v>11</v>
      </c>
      <c r="BQ1022" s="10">
        <v>1098</v>
      </c>
      <c r="BR1022" s="10" t="s">
        <v>11</v>
      </c>
      <c r="CH1022" s="10">
        <v>1098</v>
      </c>
      <c r="CI1022" s="10" t="s">
        <v>11</v>
      </c>
      <c r="CY1022" s="10">
        <v>1134</v>
      </c>
      <c r="CZ1022" s="10" t="s">
        <v>39</v>
      </c>
      <c r="DA1022" s="10">
        <v>4.8940000000000001</v>
      </c>
      <c r="DB1022" s="10">
        <v>1.887</v>
      </c>
      <c r="DC1022" s="10">
        <v>25.922660613161153</v>
      </c>
      <c r="DD1022" s="10">
        <v>116.821</v>
      </c>
      <c r="DE1022" s="10">
        <v>0.93304554617923818</v>
      </c>
      <c r="DF1022" s="10">
        <v>5.8019999999999996</v>
      </c>
      <c r="DG1022" s="10">
        <v>2.2309999999999999</v>
      </c>
      <c r="DH1022" s="10">
        <v>30.941976130334165</v>
      </c>
      <c r="DI1022" s="10">
        <v>115.988</v>
      </c>
      <c r="DJ1022" s="10">
        <v>0.93337462630488632</v>
      </c>
    </row>
    <row r="1023" spans="1:119" x14ac:dyDescent="0.25">
      <c r="A1023" s="10">
        <v>1099</v>
      </c>
      <c r="B1023" s="10" t="s">
        <v>285</v>
      </c>
      <c r="C1023" s="10">
        <v>0.26</v>
      </c>
      <c r="D1023" s="10">
        <v>0.19</v>
      </c>
      <c r="E1023" s="10">
        <v>17.46</v>
      </c>
      <c r="F1023" s="10">
        <v>10.7</v>
      </c>
      <c r="G1023" s="10">
        <v>0.82</v>
      </c>
      <c r="H1023" s="10">
        <v>0.27</v>
      </c>
      <c r="I1023" s="10">
        <v>0.19</v>
      </c>
      <c r="J1023" s="10">
        <v>18.05</v>
      </c>
      <c r="K1023" s="10">
        <v>10.7</v>
      </c>
      <c r="L1023" s="10">
        <v>0.82</v>
      </c>
      <c r="M1023" s="10">
        <v>0.28000000000000003</v>
      </c>
      <c r="N1023" s="10">
        <v>0.2</v>
      </c>
      <c r="O1023" s="10">
        <v>18.690000000000001</v>
      </c>
      <c r="P1023" s="10">
        <v>10.6</v>
      </c>
      <c r="Q1023" s="10">
        <v>0.82</v>
      </c>
      <c r="R1023" s="10">
        <v>1099</v>
      </c>
      <c r="S1023" s="10" t="s">
        <v>285</v>
      </c>
      <c r="T1023" s="10">
        <v>0</v>
      </c>
      <c r="U1023" s="10">
        <v>0</v>
      </c>
      <c r="V1023" s="10">
        <v>0</v>
      </c>
      <c r="W1023" s="10">
        <v>10.6</v>
      </c>
      <c r="Y1023" s="10">
        <v>0</v>
      </c>
      <c r="Z1023" s="10">
        <v>0</v>
      </c>
      <c r="AA1023" s="10">
        <v>0</v>
      </c>
      <c r="AB1023" s="10">
        <v>10.7</v>
      </c>
      <c r="AD1023" s="10">
        <v>0</v>
      </c>
      <c r="AE1023" s="10">
        <v>0</v>
      </c>
      <c r="AF1023" s="10">
        <v>0</v>
      </c>
      <c r="AG1023" s="10">
        <v>10.7</v>
      </c>
      <c r="AI1023" s="10">
        <v>1099</v>
      </c>
      <c r="AJ1023" s="10" t="s">
        <v>285</v>
      </c>
      <c r="AK1023" s="10">
        <v>0.33100000000000002</v>
      </c>
      <c r="AL1023" s="10">
        <v>0.1203</v>
      </c>
      <c r="AM1023" s="10">
        <v>19.365600000000001</v>
      </c>
      <c r="AN1023" s="10">
        <v>10.5</v>
      </c>
      <c r="AO1023" s="10">
        <v>0.94</v>
      </c>
      <c r="AP1023" s="10">
        <v>0.35670000000000002</v>
      </c>
      <c r="AQ1023" s="10">
        <v>0.12839999999999999</v>
      </c>
      <c r="AR1023" s="10">
        <v>20.8445</v>
      </c>
      <c r="AS1023" s="10">
        <v>10.5</v>
      </c>
      <c r="AT1023" s="10">
        <v>0.94</v>
      </c>
      <c r="AU1023" s="10">
        <v>0.374</v>
      </c>
      <c r="AV1023" s="10">
        <v>0.1153</v>
      </c>
      <c r="AW1023" s="10">
        <v>21.5199</v>
      </c>
      <c r="AX1023" s="10">
        <v>10.5</v>
      </c>
      <c r="AY1023" s="10">
        <v>0.96</v>
      </c>
      <c r="AZ1023" s="10">
        <v>1099</v>
      </c>
      <c r="BA1023" s="10" t="s">
        <v>285</v>
      </c>
      <c r="BB1023" s="10">
        <v>7.9899999999999999E-2</v>
      </c>
      <c r="BC1023" s="10">
        <v>4.7300000000000002E-2</v>
      </c>
      <c r="BD1023" s="10">
        <v>5.0106999999999999</v>
      </c>
      <c r="BE1023" s="10">
        <v>10.7</v>
      </c>
      <c r="BF1023" s="10">
        <v>0.86</v>
      </c>
      <c r="BG1023" s="10">
        <v>9.3700000000000006E-2</v>
      </c>
      <c r="BH1023" s="10">
        <v>7.0300000000000001E-2</v>
      </c>
      <c r="BI1023" s="10">
        <v>6.3202999999999996</v>
      </c>
      <c r="BJ1023" s="10">
        <v>10.7</v>
      </c>
      <c r="BK1023" s="10">
        <v>0.8</v>
      </c>
      <c r="BL1023" s="10">
        <v>8.0100000000000005E-2</v>
      </c>
      <c r="BM1023" s="10">
        <v>6.0100000000000001E-2</v>
      </c>
      <c r="BN1023" s="10">
        <v>5.4016000000000002</v>
      </c>
      <c r="BO1023" s="10">
        <v>10.7</v>
      </c>
      <c r="BP1023" s="10">
        <v>0.8</v>
      </c>
      <c r="BQ1023" s="10">
        <v>1099</v>
      </c>
      <c r="BR1023" s="10" t="s">
        <v>285</v>
      </c>
      <c r="BS1023" s="10">
        <v>0.26069999999999999</v>
      </c>
      <c r="BT1023" s="10">
        <v>0.1263</v>
      </c>
      <c r="BU1023" s="10">
        <v>15.928900000000001</v>
      </c>
      <c r="BV1023" s="10">
        <v>10.5</v>
      </c>
      <c r="BW1023" s="10">
        <v>0.9</v>
      </c>
      <c r="BX1023" s="10">
        <v>0.311</v>
      </c>
      <c r="BY1023" s="10">
        <v>0.15060000000000001</v>
      </c>
      <c r="BZ1023" s="10">
        <v>19</v>
      </c>
      <c r="CA1023" s="10">
        <v>10.5</v>
      </c>
      <c r="CB1023" s="10">
        <v>0.9</v>
      </c>
      <c r="CC1023" s="10">
        <v>0.37090000000000001</v>
      </c>
      <c r="CD1023" s="10">
        <v>0.1797</v>
      </c>
      <c r="CE1023" s="10">
        <v>22.663</v>
      </c>
      <c r="CF1023" s="10">
        <v>10.5</v>
      </c>
      <c r="CG1023" s="10">
        <v>0.9</v>
      </c>
      <c r="CH1023" s="10">
        <v>1099</v>
      </c>
      <c r="CI1023" s="10" t="s">
        <v>285</v>
      </c>
      <c r="CJ1023" s="10">
        <v>8.7300000000000003E-2</v>
      </c>
      <c r="CK1023" s="10">
        <v>2.5499999999999998E-2</v>
      </c>
      <c r="CL1023" s="10">
        <v>5</v>
      </c>
      <c r="CM1023" s="10">
        <v>10.5</v>
      </c>
      <c r="CN1023" s="10">
        <v>0.96</v>
      </c>
      <c r="CO1023" s="10">
        <v>8.7300000000000003E-2</v>
      </c>
      <c r="CP1023" s="10">
        <v>2.5499999999999998E-2</v>
      </c>
      <c r="CQ1023" s="10">
        <v>5</v>
      </c>
      <c r="CR1023" s="10">
        <v>10.5</v>
      </c>
      <c r="CS1023" s="10">
        <v>0.96</v>
      </c>
      <c r="CT1023" s="10">
        <v>8.7300000000000003E-2</v>
      </c>
      <c r="CU1023" s="10">
        <v>2.5499999999999998E-2</v>
      </c>
      <c r="CV1023" s="10">
        <v>5</v>
      </c>
      <c r="CW1023" s="10">
        <v>10.5</v>
      </c>
      <c r="CX1023" s="10">
        <v>0.96</v>
      </c>
      <c r="CY1023" s="10">
        <v>1135</v>
      </c>
      <c r="CZ1023" s="10" t="s">
        <v>40</v>
      </c>
    </row>
    <row r="1024" spans="1:119" x14ac:dyDescent="0.25">
      <c r="A1024" s="10">
        <v>1100</v>
      </c>
      <c r="B1024" s="10" t="s">
        <v>304</v>
      </c>
      <c r="C1024" s="10">
        <v>0.26</v>
      </c>
      <c r="D1024" s="10">
        <v>0.08</v>
      </c>
      <c r="E1024" s="10">
        <v>14.55</v>
      </c>
      <c r="F1024" s="10">
        <v>10.7</v>
      </c>
      <c r="G1024" s="10">
        <v>0.96</v>
      </c>
      <c r="H1024" s="10">
        <v>0.27</v>
      </c>
      <c r="I1024" s="10">
        <v>0.08</v>
      </c>
      <c r="J1024" s="10">
        <v>15.2</v>
      </c>
      <c r="K1024" s="10">
        <v>10.7</v>
      </c>
      <c r="L1024" s="10">
        <v>0.96</v>
      </c>
      <c r="M1024" s="10">
        <v>0.3</v>
      </c>
      <c r="N1024" s="10">
        <v>0.09</v>
      </c>
      <c r="O1024" s="10">
        <v>16.91</v>
      </c>
      <c r="P1024" s="10">
        <v>10.6</v>
      </c>
      <c r="Q1024" s="10">
        <v>0.96</v>
      </c>
      <c r="R1024" s="10">
        <v>1100</v>
      </c>
      <c r="S1024" s="10" t="s">
        <v>304</v>
      </c>
      <c r="T1024" s="10">
        <v>0.1118</v>
      </c>
      <c r="U1024" s="10">
        <v>3.2599999999999997E-2</v>
      </c>
      <c r="V1024" s="10">
        <v>6.3407999999999998</v>
      </c>
      <c r="W1024" s="10">
        <v>10.6</v>
      </c>
      <c r="Y1024" s="10">
        <v>0.22620000000000001</v>
      </c>
      <c r="Z1024" s="10">
        <v>6.6000000000000003E-2</v>
      </c>
      <c r="AA1024" s="10">
        <v>12.715299999999999</v>
      </c>
      <c r="AB1024" s="10">
        <v>10.7</v>
      </c>
      <c r="AD1024" s="10">
        <v>0.19589999999999999</v>
      </c>
      <c r="AE1024" s="10">
        <v>5.7200000000000001E-2</v>
      </c>
      <c r="AF1024" s="10">
        <v>11.013199999999999</v>
      </c>
      <c r="AG1024" s="10">
        <v>10.7</v>
      </c>
      <c r="AI1024" s="10">
        <v>1100</v>
      </c>
      <c r="AJ1024" s="10" t="s">
        <v>304</v>
      </c>
      <c r="AK1024" s="10">
        <v>0.31430000000000002</v>
      </c>
      <c r="AL1024" s="10">
        <v>7.3099999999999998E-2</v>
      </c>
      <c r="AM1024" s="10">
        <v>17.743500000000001</v>
      </c>
      <c r="AN1024" s="10">
        <v>10.5</v>
      </c>
      <c r="AO1024" s="10">
        <v>0.97</v>
      </c>
      <c r="AP1024" s="10">
        <v>0.41399999999999998</v>
      </c>
      <c r="AQ1024" s="10">
        <v>9.5399999999999999E-2</v>
      </c>
      <c r="AR1024" s="10">
        <v>23.360199999999999</v>
      </c>
      <c r="AS1024" s="10">
        <v>10.5</v>
      </c>
      <c r="AT1024" s="10">
        <v>0.97</v>
      </c>
      <c r="AU1024" s="10">
        <v>0.46970000000000001</v>
      </c>
      <c r="AV1024" s="10">
        <v>9.2700000000000005E-2</v>
      </c>
      <c r="AW1024" s="10">
        <v>26.324999999999999</v>
      </c>
      <c r="AX1024" s="10">
        <v>10.5</v>
      </c>
      <c r="AY1024" s="10">
        <v>0.98</v>
      </c>
      <c r="AZ1024" s="10">
        <v>1100</v>
      </c>
      <c r="BA1024" s="10" t="s">
        <v>304</v>
      </c>
      <c r="BB1024" s="10">
        <v>0.20130000000000001</v>
      </c>
      <c r="BC1024" s="10">
        <v>0.1027</v>
      </c>
      <c r="BD1024" s="10">
        <v>12.196</v>
      </c>
      <c r="BE1024" s="10">
        <v>10.7</v>
      </c>
      <c r="BF1024" s="10">
        <v>0.89</v>
      </c>
      <c r="BG1024" s="10">
        <v>0.21079999999999999</v>
      </c>
      <c r="BH1024" s="10">
        <v>0.13619999999999999</v>
      </c>
      <c r="BI1024" s="10">
        <v>13.5435</v>
      </c>
      <c r="BJ1024" s="10">
        <v>10.7</v>
      </c>
      <c r="BK1024" s="10">
        <v>0.84</v>
      </c>
      <c r="BL1024" s="10">
        <v>0.20180000000000001</v>
      </c>
      <c r="BM1024" s="10">
        <v>0.13039999999999999</v>
      </c>
      <c r="BN1024" s="10">
        <v>12.963900000000001</v>
      </c>
      <c r="BO1024" s="10">
        <v>10.7</v>
      </c>
      <c r="BP1024" s="10">
        <v>0.84</v>
      </c>
      <c r="BQ1024" s="10">
        <v>1100</v>
      </c>
      <c r="BR1024" s="10" t="s">
        <v>304</v>
      </c>
      <c r="BS1024" s="10">
        <v>0.36859999999999998</v>
      </c>
      <c r="BT1024" s="10">
        <v>8.7400000000000005E-2</v>
      </c>
      <c r="BU1024" s="10">
        <v>20.830100000000002</v>
      </c>
      <c r="BV1024" s="10">
        <v>10.5</v>
      </c>
      <c r="BW1024" s="10">
        <v>0.97</v>
      </c>
      <c r="BX1024" s="10">
        <v>0.35389999999999999</v>
      </c>
      <c r="BY1024" s="10">
        <v>8.4000000000000005E-2</v>
      </c>
      <c r="BZ1024" s="10">
        <v>20</v>
      </c>
      <c r="CA1024" s="10">
        <v>10.5</v>
      </c>
      <c r="CB1024" s="10">
        <v>0.97</v>
      </c>
      <c r="CC1024" s="10">
        <v>0.36459999999999998</v>
      </c>
      <c r="CD1024" s="10">
        <v>8.6499999999999994E-2</v>
      </c>
      <c r="CE1024" s="10">
        <v>20.602699999999999</v>
      </c>
      <c r="CF1024" s="10">
        <v>10.5</v>
      </c>
      <c r="CG1024" s="10">
        <v>0.97</v>
      </c>
      <c r="CH1024" s="10">
        <v>1100</v>
      </c>
      <c r="CI1024" s="10" t="s">
        <v>304</v>
      </c>
      <c r="CJ1024" s="10">
        <v>8.8499999999999995E-2</v>
      </c>
      <c r="CK1024" s="10">
        <v>2.1000000000000001E-2</v>
      </c>
      <c r="CL1024" s="10">
        <v>5</v>
      </c>
      <c r="CM1024" s="10">
        <v>10.5</v>
      </c>
      <c r="CN1024" s="10">
        <v>0.97</v>
      </c>
      <c r="CO1024" s="10">
        <v>0.1239</v>
      </c>
      <c r="CP1024" s="10">
        <v>2.9399999999999999E-2</v>
      </c>
      <c r="CQ1024" s="10">
        <v>7</v>
      </c>
      <c r="CR1024" s="10">
        <v>10.5</v>
      </c>
      <c r="CS1024" s="10">
        <v>0.97</v>
      </c>
      <c r="CT1024" s="10">
        <v>0.17699999999999999</v>
      </c>
      <c r="CU1024" s="10">
        <v>4.2000000000000003E-2</v>
      </c>
      <c r="CV1024" s="10">
        <v>10</v>
      </c>
      <c r="CW1024" s="10">
        <v>10.5</v>
      </c>
      <c r="CX1024" s="10">
        <v>0.97</v>
      </c>
      <c r="CY1024" s="10">
        <v>1136</v>
      </c>
      <c r="CZ1024" s="10" t="s">
        <v>193</v>
      </c>
      <c r="DA1024" s="10">
        <v>0</v>
      </c>
      <c r="DB1024" s="10">
        <v>0</v>
      </c>
      <c r="DD1024" s="10">
        <v>36.878999999999998</v>
      </c>
      <c r="DF1024" s="10">
        <v>0</v>
      </c>
      <c r="DG1024" s="10">
        <v>0</v>
      </c>
      <c r="DI1024" s="10">
        <v>36.545999999999999</v>
      </c>
      <c r="DK1024" s="10">
        <v>-3.8340000000000001</v>
      </c>
      <c r="DL1024" s="10">
        <v>-1.204</v>
      </c>
      <c r="DM1024" s="10">
        <v>-67.186217888443494</v>
      </c>
      <c r="DN1024" s="10">
        <v>34.533000000000001</v>
      </c>
      <c r="DO1024" s="10">
        <v>0.9540628350421384</v>
      </c>
    </row>
    <row r="1025" spans="1:119" x14ac:dyDescent="0.25">
      <c r="A1025" s="10">
        <v>1101</v>
      </c>
      <c r="B1025" s="10" t="s">
        <v>288</v>
      </c>
      <c r="C1025" s="10">
        <v>0</v>
      </c>
      <c r="D1025" s="10">
        <v>0</v>
      </c>
      <c r="E1025" s="10">
        <v>0</v>
      </c>
      <c r="F1025" s="10">
        <v>10.7</v>
      </c>
      <c r="G1025" s="10">
        <v>0</v>
      </c>
      <c r="H1025" s="10">
        <v>0</v>
      </c>
      <c r="I1025" s="10">
        <v>0</v>
      </c>
      <c r="J1025" s="10">
        <v>0</v>
      </c>
      <c r="K1025" s="10">
        <v>10.7</v>
      </c>
      <c r="L1025" s="10">
        <v>0</v>
      </c>
      <c r="M1025" s="10">
        <v>0</v>
      </c>
      <c r="N1025" s="10">
        <v>0</v>
      </c>
      <c r="O1025" s="10">
        <v>0</v>
      </c>
      <c r="P1025" s="10">
        <v>10.6</v>
      </c>
      <c r="Q1025" s="10">
        <v>0</v>
      </c>
      <c r="R1025" s="10">
        <v>1101</v>
      </c>
      <c r="S1025" s="10" t="s">
        <v>288</v>
      </c>
      <c r="T1025" s="10">
        <v>0</v>
      </c>
      <c r="U1025" s="10">
        <v>0</v>
      </c>
      <c r="V1025" s="10">
        <v>0</v>
      </c>
      <c r="W1025" s="10">
        <v>10.6</v>
      </c>
      <c r="Y1025" s="10">
        <v>0</v>
      </c>
      <c r="Z1025" s="10">
        <v>0</v>
      </c>
      <c r="AA1025" s="10">
        <v>0</v>
      </c>
      <c r="AB1025" s="10">
        <v>10.7</v>
      </c>
      <c r="AD1025" s="10">
        <v>0</v>
      </c>
      <c r="AE1025" s="10">
        <v>0</v>
      </c>
      <c r="AF1025" s="10">
        <v>0</v>
      </c>
      <c r="AG1025" s="10">
        <v>10.7</v>
      </c>
      <c r="AI1025" s="10">
        <v>1101</v>
      </c>
      <c r="AJ1025" s="10" t="s">
        <v>288</v>
      </c>
      <c r="AK1025" s="10">
        <v>0</v>
      </c>
      <c r="AL1025" s="10">
        <v>0</v>
      </c>
      <c r="AM1025" s="10">
        <v>0</v>
      </c>
      <c r="AN1025" s="10">
        <v>10.5</v>
      </c>
      <c r="AO1025" s="10">
        <v>0</v>
      </c>
      <c r="AP1025" s="10">
        <v>0</v>
      </c>
      <c r="AQ1025" s="10">
        <v>0</v>
      </c>
      <c r="AR1025" s="10">
        <v>0</v>
      </c>
      <c r="AS1025" s="10">
        <v>10.5</v>
      </c>
      <c r="AT1025" s="10">
        <v>0</v>
      </c>
      <c r="AU1025" s="10">
        <v>0</v>
      </c>
      <c r="AV1025" s="10">
        <v>0</v>
      </c>
      <c r="AW1025" s="10">
        <v>0</v>
      </c>
      <c r="AX1025" s="10">
        <v>10.5</v>
      </c>
      <c r="AY1025" s="10">
        <v>0</v>
      </c>
      <c r="AZ1025" s="10">
        <v>1101</v>
      </c>
      <c r="BA1025" s="10" t="s">
        <v>288</v>
      </c>
      <c r="BB1025" s="10">
        <v>0</v>
      </c>
      <c r="BC1025" s="10">
        <v>0</v>
      </c>
      <c r="BD1025" s="10">
        <v>0</v>
      </c>
      <c r="BE1025" s="10">
        <v>10.7</v>
      </c>
      <c r="BF1025" s="10">
        <v>0</v>
      </c>
      <c r="BG1025" s="10">
        <v>0</v>
      </c>
      <c r="BH1025" s="10">
        <v>0</v>
      </c>
      <c r="BI1025" s="10">
        <v>0</v>
      </c>
      <c r="BJ1025" s="10">
        <v>10.7</v>
      </c>
      <c r="BK1025" s="10">
        <v>0</v>
      </c>
      <c r="BL1025" s="10">
        <v>0</v>
      </c>
      <c r="BM1025" s="10">
        <v>0</v>
      </c>
      <c r="BN1025" s="10">
        <v>0</v>
      </c>
      <c r="BO1025" s="10">
        <v>10.7</v>
      </c>
      <c r="BP1025" s="10">
        <v>0</v>
      </c>
      <c r="BQ1025" s="10">
        <v>1101</v>
      </c>
      <c r="BR1025" s="10" t="s">
        <v>288</v>
      </c>
      <c r="BS1025" s="10">
        <v>0</v>
      </c>
      <c r="BT1025" s="10">
        <v>0</v>
      </c>
      <c r="BU1025" s="10">
        <v>0</v>
      </c>
      <c r="BV1025" s="10">
        <v>10.5</v>
      </c>
      <c r="BW1025" s="10">
        <v>0</v>
      </c>
      <c r="BX1025" s="10">
        <v>0</v>
      </c>
      <c r="BY1025" s="10">
        <v>0</v>
      </c>
      <c r="BZ1025" s="10">
        <v>0</v>
      </c>
      <c r="CA1025" s="10">
        <v>10.5</v>
      </c>
      <c r="CB1025" s="10">
        <v>0</v>
      </c>
      <c r="CC1025" s="10">
        <v>0</v>
      </c>
      <c r="CD1025" s="10">
        <v>0</v>
      </c>
      <c r="CE1025" s="10">
        <v>0</v>
      </c>
      <c r="CF1025" s="10">
        <v>10.5</v>
      </c>
      <c r="CG1025" s="10">
        <v>0</v>
      </c>
      <c r="CH1025" s="10">
        <v>1101</v>
      </c>
      <c r="CI1025" s="10" t="s">
        <v>288</v>
      </c>
      <c r="CJ1025" s="10">
        <v>0</v>
      </c>
      <c r="CK1025" s="10">
        <v>0</v>
      </c>
      <c r="CL1025" s="10">
        <v>0</v>
      </c>
      <c r="CM1025" s="10">
        <v>10.5</v>
      </c>
      <c r="CN1025" s="10">
        <v>0</v>
      </c>
      <c r="CO1025" s="10">
        <v>0</v>
      </c>
      <c r="CP1025" s="10">
        <v>0</v>
      </c>
      <c r="CQ1025" s="10">
        <v>0</v>
      </c>
      <c r="CR1025" s="10">
        <v>10.5</v>
      </c>
      <c r="CS1025" s="10">
        <v>0</v>
      </c>
      <c r="CT1025" s="10">
        <v>0</v>
      </c>
      <c r="CU1025" s="10">
        <v>0</v>
      </c>
      <c r="CV1025" s="10">
        <v>0</v>
      </c>
      <c r="CW1025" s="10">
        <v>10.5</v>
      </c>
      <c r="CX1025" s="10">
        <v>0</v>
      </c>
      <c r="CY1025" s="10">
        <v>1137</v>
      </c>
      <c r="CZ1025" s="10" t="s">
        <v>8</v>
      </c>
      <c r="DK1025" s="10">
        <v>-3.8340000000000001</v>
      </c>
      <c r="DL1025" s="10">
        <v>-1.204</v>
      </c>
      <c r="DM1025" s="10">
        <v>-67.186217888443494</v>
      </c>
      <c r="DN1025" s="10">
        <v>34.533000000000001</v>
      </c>
      <c r="DO1025" s="10">
        <v>0.9540628350421384</v>
      </c>
    </row>
    <row r="1026" spans="1:119" x14ac:dyDescent="0.25">
      <c r="A1026" s="10">
        <v>1102</v>
      </c>
      <c r="B1026" s="10" t="s">
        <v>289</v>
      </c>
      <c r="C1026" s="10">
        <v>0.05</v>
      </c>
      <c r="D1026" s="10">
        <v>0.01</v>
      </c>
      <c r="E1026" s="10">
        <v>2.91</v>
      </c>
      <c r="F1026" s="10">
        <v>10.7</v>
      </c>
      <c r="G1026" s="10">
        <v>0.97</v>
      </c>
      <c r="H1026" s="10">
        <v>0.05</v>
      </c>
      <c r="I1026" s="10">
        <v>0.01</v>
      </c>
      <c r="J1026" s="10">
        <v>2.85</v>
      </c>
      <c r="K1026" s="10">
        <v>10.7</v>
      </c>
      <c r="L1026" s="10">
        <v>0.97</v>
      </c>
      <c r="M1026" s="10">
        <v>0.05</v>
      </c>
      <c r="N1026" s="10">
        <v>0.01</v>
      </c>
      <c r="O1026" s="10">
        <v>2.67</v>
      </c>
      <c r="P1026" s="10">
        <v>10.6</v>
      </c>
      <c r="Q1026" s="10">
        <v>0.97</v>
      </c>
      <c r="R1026" s="10">
        <v>1102</v>
      </c>
      <c r="S1026" s="10" t="s">
        <v>289</v>
      </c>
      <c r="T1026" s="10">
        <v>2.8199999999999999E-2</v>
      </c>
      <c r="U1026" s="10">
        <v>7.1000000000000004E-3</v>
      </c>
      <c r="V1026" s="10">
        <v>1.5851999999999999</v>
      </c>
      <c r="W1026" s="10">
        <v>10.6</v>
      </c>
      <c r="Y1026" s="10">
        <v>3.0499999999999999E-2</v>
      </c>
      <c r="Z1026" s="10">
        <v>7.6E-3</v>
      </c>
      <c r="AA1026" s="10">
        <v>1.6954</v>
      </c>
      <c r="AB1026" s="10">
        <v>10.7</v>
      </c>
      <c r="AD1026" s="10">
        <v>3.9600000000000003E-2</v>
      </c>
      <c r="AE1026" s="10">
        <v>9.9000000000000008E-3</v>
      </c>
      <c r="AF1026" s="10">
        <v>2.2025999999999999</v>
      </c>
      <c r="AG1026" s="10">
        <v>10.7</v>
      </c>
      <c r="AI1026" s="10">
        <v>1102</v>
      </c>
      <c r="AJ1026" s="10" t="s">
        <v>289</v>
      </c>
      <c r="AK1026" s="10">
        <v>8.6400000000000005E-2</v>
      </c>
      <c r="AL1026" s="10">
        <v>2.2599999999999999E-2</v>
      </c>
      <c r="AM1026" s="10">
        <v>4.9107000000000003</v>
      </c>
      <c r="AN1026" s="10">
        <v>10.5</v>
      </c>
      <c r="AO1026" s="10">
        <v>0.97</v>
      </c>
      <c r="AP1026" s="10">
        <v>9.3100000000000002E-2</v>
      </c>
      <c r="AQ1026" s="10">
        <v>2.4199999999999999E-2</v>
      </c>
      <c r="AR1026" s="10">
        <v>5.2892000000000001</v>
      </c>
      <c r="AS1026" s="10">
        <v>10.5</v>
      </c>
      <c r="AT1026" s="10">
        <v>0.97</v>
      </c>
      <c r="AU1026" s="10">
        <v>9.2999999999999999E-2</v>
      </c>
      <c r="AV1026" s="10">
        <v>2.07E-2</v>
      </c>
      <c r="AW1026" s="10">
        <v>5.2388000000000003</v>
      </c>
      <c r="AX1026" s="10">
        <v>10.5</v>
      </c>
      <c r="AY1026" s="10">
        <v>0.98</v>
      </c>
      <c r="AZ1026" s="10">
        <v>1102</v>
      </c>
      <c r="BA1026" s="10" t="s">
        <v>289</v>
      </c>
      <c r="BB1026" s="10">
        <v>5.6899999999999999E-2</v>
      </c>
      <c r="BC1026" s="10">
        <v>1.4800000000000001E-2</v>
      </c>
      <c r="BD1026" s="10">
        <v>3.1734</v>
      </c>
      <c r="BE1026" s="10">
        <v>10.7</v>
      </c>
      <c r="BF1026" s="10">
        <v>0.97</v>
      </c>
      <c r="BG1026" s="10">
        <v>7.9500000000000001E-2</v>
      </c>
      <c r="BH1026" s="10">
        <v>2.6100000000000002E-2</v>
      </c>
      <c r="BI1026" s="10">
        <v>4.5145</v>
      </c>
      <c r="BJ1026" s="10">
        <v>10.7</v>
      </c>
      <c r="BK1026" s="10">
        <v>0.95</v>
      </c>
      <c r="BL1026" s="10">
        <v>9.5100000000000004E-2</v>
      </c>
      <c r="BM1026" s="10">
        <v>3.1300000000000001E-2</v>
      </c>
      <c r="BN1026" s="10">
        <v>5.4016000000000002</v>
      </c>
      <c r="BO1026" s="10">
        <v>10.7</v>
      </c>
      <c r="BP1026" s="10">
        <v>0.95</v>
      </c>
      <c r="BQ1026" s="10">
        <v>1102</v>
      </c>
      <c r="BR1026" s="10" t="s">
        <v>289</v>
      </c>
      <c r="BS1026" s="10">
        <v>5.0799999999999998E-2</v>
      </c>
      <c r="BT1026" s="10">
        <v>4.3400000000000001E-2</v>
      </c>
      <c r="BU1026" s="10">
        <v>3.6758999999999999</v>
      </c>
      <c r="BV1026" s="10">
        <v>10.5</v>
      </c>
      <c r="BW1026" s="10">
        <v>0.76</v>
      </c>
      <c r="BX1026" s="10">
        <v>6.9099999999999995E-2</v>
      </c>
      <c r="BY1026" s="10">
        <v>5.91E-2</v>
      </c>
      <c r="BZ1026" s="10">
        <v>5</v>
      </c>
      <c r="CA1026" s="10">
        <v>10.5</v>
      </c>
      <c r="CB1026" s="10">
        <v>0.76</v>
      </c>
      <c r="CC1026" s="10">
        <v>7.1199999999999999E-2</v>
      </c>
      <c r="CD1026" s="10">
        <v>6.0900000000000003E-2</v>
      </c>
      <c r="CE1026" s="10">
        <v>5.1506999999999996</v>
      </c>
      <c r="CF1026" s="10">
        <v>10.5</v>
      </c>
      <c r="CG1026" s="10">
        <v>0.76</v>
      </c>
      <c r="CH1026" s="10">
        <v>1102</v>
      </c>
      <c r="CI1026" s="10" t="s">
        <v>289</v>
      </c>
      <c r="CJ1026" s="10">
        <v>3.4200000000000001E-2</v>
      </c>
      <c r="CK1026" s="10">
        <v>1.24E-2</v>
      </c>
      <c r="CL1026" s="10">
        <v>2</v>
      </c>
      <c r="CM1026" s="10">
        <v>10.5</v>
      </c>
      <c r="CN1026" s="10">
        <v>0.94</v>
      </c>
      <c r="CO1026" s="10">
        <v>8.5500000000000007E-2</v>
      </c>
      <c r="CP1026" s="10">
        <v>3.1E-2</v>
      </c>
      <c r="CQ1026" s="10">
        <v>5</v>
      </c>
      <c r="CR1026" s="10">
        <v>10.5</v>
      </c>
      <c r="CS1026" s="10">
        <v>0.94</v>
      </c>
      <c r="CT1026" s="10">
        <v>0.17100000000000001</v>
      </c>
      <c r="CU1026" s="10">
        <v>6.2E-2</v>
      </c>
      <c r="CV1026" s="10">
        <v>10</v>
      </c>
      <c r="CW1026" s="10">
        <v>10.5</v>
      </c>
      <c r="CX1026" s="10">
        <v>0.94</v>
      </c>
      <c r="CY1026" s="10">
        <v>1138</v>
      </c>
      <c r="CZ1026" s="10" t="s">
        <v>9</v>
      </c>
    </row>
    <row r="1027" spans="1:119" x14ac:dyDescent="0.25">
      <c r="A1027" s="10">
        <v>1103</v>
      </c>
      <c r="B1027" s="10" t="s">
        <v>291</v>
      </c>
      <c r="C1027" s="10">
        <v>0.44</v>
      </c>
      <c r="D1027" s="10">
        <v>0.11</v>
      </c>
      <c r="E1027" s="10">
        <v>24.25</v>
      </c>
      <c r="F1027" s="10">
        <v>10.7</v>
      </c>
      <c r="G1027" s="10">
        <v>0.97</v>
      </c>
      <c r="H1027" s="10">
        <v>0.51</v>
      </c>
      <c r="I1027" s="10">
        <v>0.13</v>
      </c>
      <c r="J1027" s="10">
        <v>28.5</v>
      </c>
      <c r="K1027" s="10">
        <v>10.7</v>
      </c>
      <c r="L1027" s="10">
        <v>0.97</v>
      </c>
      <c r="M1027" s="10">
        <v>0.49</v>
      </c>
      <c r="N1027" s="10">
        <v>0.12</v>
      </c>
      <c r="O1027" s="10">
        <v>27.59</v>
      </c>
      <c r="P1027" s="10">
        <v>10.6</v>
      </c>
      <c r="Q1027" s="10">
        <v>0.97</v>
      </c>
      <c r="R1027" s="10">
        <v>1103</v>
      </c>
      <c r="S1027" s="10" t="s">
        <v>291</v>
      </c>
      <c r="T1027" s="10">
        <v>7.0599999999999996E-2</v>
      </c>
      <c r="U1027" s="10">
        <v>1.77E-2</v>
      </c>
      <c r="V1027" s="10">
        <v>3.9630000000000001</v>
      </c>
      <c r="W1027" s="10">
        <v>10.6</v>
      </c>
      <c r="Y1027" s="10">
        <v>0.15240000000000001</v>
      </c>
      <c r="Z1027" s="10">
        <v>3.8199999999999998E-2</v>
      </c>
      <c r="AA1027" s="10">
        <v>8.4769000000000005</v>
      </c>
      <c r="AB1027" s="10">
        <v>10.7</v>
      </c>
      <c r="AD1027" s="10">
        <v>0.15840000000000001</v>
      </c>
      <c r="AE1027" s="10">
        <v>3.9699999999999999E-2</v>
      </c>
      <c r="AF1027" s="10">
        <v>8.8106000000000009</v>
      </c>
      <c r="AG1027" s="10">
        <v>10.7</v>
      </c>
      <c r="AI1027" s="10">
        <v>1103</v>
      </c>
      <c r="AJ1027" s="10" t="s">
        <v>291</v>
      </c>
      <c r="AK1027" s="10">
        <v>0.49390000000000001</v>
      </c>
      <c r="AL1027" s="10">
        <v>9.8699999999999996E-2</v>
      </c>
      <c r="AM1027" s="10">
        <v>27.694900000000001</v>
      </c>
      <c r="AN1027" s="10">
        <v>10.5</v>
      </c>
      <c r="AO1027" s="10">
        <v>0.98</v>
      </c>
      <c r="AP1027" s="10">
        <v>0.66539999999999999</v>
      </c>
      <c r="AQ1027" s="10">
        <v>0.13170000000000001</v>
      </c>
      <c r="AR1027" s="10">
        <v>37.2973</v>
      </c>
      <c r="AS1027" s="10">
        <v>10.5</v>
      </c>
      <c r="AT1027" s="10">
        <v>0.98</v>
      </c>
      <c r="AU1027" s="10">
        <v>0.66439999999999999</v>
      </c>
      <c r="AV1027" s="10">
        <v>0.1123</v>
      </c>
      <c r="AW1027" s="10">
        <v>37.050699999999999</v>
      </c>
      <c r="AX1027" s="10">
        <v>10.5</v>
      </c>
      <c r="AY1027" s="10">
        <v>0.99</v>
      </c>
      <c r="AZ1027" s="10">
        <v>1103</v>
      </c>
      <c r="BA1027" s="10" t="s">
        <v>291</v>
      </c>
      <c r="BB1027" s="10">
        <v>8.09E-2</v>
      </c>
      <c r="BC1027" s="10">
        <v>4.6300000000000001E-2</v>
      </c>
      <c r="BD1027" s="10">
        <v>5.0282</v>
      </c>
      <c r="BE1027" s="10">
        <v>10.7</v>
      </c>
      <c r="BF1027" s="10">
        <v>0.87</v>
      </c>
      <c r="BG1027" s="10">
        <v>0.1084</v>
      </c>
      <c r="BH1027" s="10">
        <v>7.85E-2</v>
      </c>
      <c r="BI1027" s="10">
        <v>7.2232000000000003</v>
      </c>
      <c r="BJ1027" s="10">
        <v>10.7</v>
      </c>
      <c r="BK1027" s="10">
        <v>0.81</v>
      </c>
      <c r="BL1027" s="10">
        <v>0.16220000000000001</v>
      </c>
      <c r="BM1027" s="10">
        <v>0.1174</v>
      </c>
      <c r="BN1027" s="10">
        <v>10.8033</v>
      </c>
      <c r="BO1027" s="10">
        <v>10.7</v>
      </c>
      <c r="BP1027" s="10">
        <v>0.81</v>
      </c>
      <c r="BQ1027" s="10">
        <v>1103</v>
      </c>
      <c r="BR1027" s="10" t="s">
        <v>291</v>
      </c>
      <c r="BS1027" s="10">
        <v>0.69379999999999997</v>
      </c>
      <c r="BT1027" s="10">
        <v>0.1646</v>
      </c>
      <c r="BU1027" s="10">
        <v>39.209600000000002</v>
      </c>
      <c r="BV1027" s="10">
        <v>10.5</v>
      </c>
      <c r="BW1027" s="10">
        <v>0.97</v>
      </c>
      <c r="BX1027" s="10">
        <v>0.65469999999999995</v>
      </c>
      <c r="BY1027" s="10">
        <v>0.15529999999999999</v>
      </c>
      <c r="BZ1027" s="10">
        <v>37</v>
      </c>
      <c r="CA1027" s="10">
        <v>10.5</v>
      </c>
      <c r="CB1027" s="10">
        <v>0.97</v>
      </c>
      <c r="CC1027" s="10">
        <v>0.72909999999999997</v>
      </c>
      <c r="CD1027" s="10">
        <v>0.17299999999999999</v>
      </c>
      <c r="CE1027" s="10">
        <v>41.205399999999997</v>
      </c>
      <c r="CF1027" s="10">
        <v>10.5</v>
      </c>
      <c r="CG1027" s="10">
        <v>0.97</v>
      </c>
      <c r="CH1027" s="10">
        <v>1103</v>
      </c>
      <c r="CI1027" s="10" t="s">
        <v>291</v>
      </c>
      <c r="CJ1027" s="10">
        <v>0.17699999999999999</v>
      </c>
      <c r="CK1027" s="10">
        <v>4.2000000000000003E-2</v>
      </c>
      <c r="CL1027" s="10">
        <v>10</v>
      </c>
      <c r="CM1027" s="10">
        <v>10.5</v>
      </c>
      <c r="CN1027" s="10">
        <v>0.97</v>
      </c>
      <c r="CO1027" s="10">
        <v>0.17699999999999999</v>
      </c>
      <c r="CP1027" s="10">
        <v>4.2000000000000003E-2</v>
      </c>
      <c r="CQ1027" s="10">
        <v>10</v>
      </c>
      <c r="CR1027" s="10">
        <v>10.5</v>
      </c>
      <c r="CS1027" s="10">
        <v>0.97</v>
      </c>
      <c r="CT1027" s="10">
        <v>0.17699999999999999</v>
      </c>
      <c r="CU1027" s="10">
        <v>4.2000000000000003E-2</v>
      </c>
      <c r="CV1027" s="10">
        <v>10</v>
      </c>
      <c r="CW1027" s="10">
        <v>10.5</v>
      </c>
      <c r="CX1027" s="10">
        <v>0.97</v>
      </c>
      <c r="CY1027" s="10">
        <v>1139</v>
      </c>
      <c r="CZ1027" s="10" t="s">
        <v>10</v>
      </c>
      <c r="DA1027" s="10">
        <v>4.8559999999999999</v>
      </c>
      <c r="DB1027" s="10">
        <v>1.37</v>
      </c>
      <c r="DC1027" s="10">
        <v>272.24799999999999</v>
      </c>
      <c r="DD1027" s="10">
        <v>10.7</v>
      </c>
      <c r="DE1027" s="10">
        <v>0.96199999999999997</v>
      </c>
      <c r="DF1027" s="10">
        <v>5.7549999999999999</v>
      </c>
      <c r="DG1027" s="10">
        <v>1.524</v>
      </c>
      <c r="DH1027" s="10">
        <v>327.35039999999998</v>
      </c>
      <c r="DI1027" s="10">
        <v>10.5</v>
      </c>
      <c r="DJ1027" s="10">
        <v>0.96699999999999997</v>
      </c>
      <c r="DK1027" s="10">
        <v>3.8210000000000002</v>
      </c>
      <c r="DL1027" s="10">
        <v>1.081</v>
      </c>
      <c r="DM1027" s="10">
        <v>218.3467</v>
      </c>
      <c r="DN1027" s="10">
        <v>10.5</v>
      </c>
      <c r="DO1027" s="10">
        <v>0.96199999999999997</v>
      </c>
    </row>
    <row r="1028" spans="1:119" x14ac:dyDescent="0.25">
      <c r="A1028" s="10">
        <v>1104</v>
      </c>
      <c r="B1028" s="10" t="s">
        <v>292</v>
      </c>
      <c r="C1028" s="10">
        <v>0.05</v>
      </c>
      <c r="D1028" s="10">
        <v>0.01</v>
      </c>
      <c r="E1028" s="10">
        <v>2.91</v>
      </c>
      <c r="F1028" s="10">
        <v>10.7</v>
      </c>
      <c r="G1028" s="10">
        <v>0.99</v>
      </c>
      <c r="H1028" s="10">
        <v>0.05</v>
      </c>
      <c r="I1028" s="10">
        <v>0.01</v>
      </c>
      <c r="J1028" s="10">
        <v>2.85</v>
      </c>
      <c r="K1028" s="10">
        <v>10.7</v>
      </c>
      <c r="L1028" s="10">
        <v>0.99</v>
      </c>
      <c r="M1028" s="10">
        <v>0.05</v>
      </c>
      <c r="N1028" s="10">
        <v>0.01</v>
      </c>
      <c r="O1028" s="10">
        <v>2.67</v>
      </c>
      <c r="P1028" s="10">
        <v>10.6</v>
      </c>
      <c r="Q1028" s="10">
        <v>0.99</v>
      </c>
      <c r="R1028" s="10">
        <v>1104</v>
      </c>
      <c r="S1028" s="10" t="s">
        <v>292</v>
      </c>
      <c r="T1028" s="10">
        <v>2.8799999999999999E-2</v>
      </c>
      <c r="U1028" s="10">
        <v>4.1000000000000003E-3</v>
      </c>
      <c r="V1028" s="10">
        <v>1.5851999999999999</v>
      </c>
      <c r="W1028" s="10">
        <v>10.6</v>
      </c>
      <c r="Y1028" s="10">
        <v>3.1099999999999999E-2</v>
      </c>
      <c r="Z1028" s="10">
        <v>4.4000000000000003E-3</v>
      </c>
      <c r="AA1028" s="10">
        <v>1.6954</v>
      </c>
      <c r="AB1028" s="10">
        <v>10.7</v>
      </c>
      <c r="AD1028" s="10">
        <v>4.0399999999999998E-2</v>
      </c>
      <c r="AE1028" s="10">
        <v>5.7999999999999996E-3</v>
      </c>
      <c r="AF1028" s="10">
        <v>2.2025999999999999</v>
      </c>
      <c r="AG1028" s="10">
        <v>10.7</v>
      </c>
      <c r="AI1028" s="10">
        <v>1104</v>
      </c>
      <c r="AJ1028" s="10" t="s">
        <v>292</v>
      </c>
      <c r="AK1028" s="10">
        <v>0.09</v>
      </c>
      <c r="AL1028" s="10">
        <v>1.0200000000000001E-2</v>
      </c>
      <c r="AM1028" s="10">
        <v>4.9804000000000004</v>
      </c>
      <c r="AN1028" s="10">
        <v>10.5</v>
      </c>
      <c r="AO1028" s="10">
        <v>0.99</v>
      </c>
      <c r="AP1028" s="10">
        <v>9.7000000000000003E-2</v>
      </c>
      <c r="AQ1028" s="10">
        <v>1.09E-2</v>
      </c>
      <c r="AR1028" s="10">
        <v>5.3672000000000004</v>
      </c>
      <c r="AS1028" s="10">
        <v>10.5</v>
      </c>
      <c r="AT1028" s="10">
        <v>0.99</v>
      </c>
      <c r="AU1028" s="10">
        <v>9.69E-2</v>
      </c>
      <c r="AV1028" s="10">
        <v>9.7000000000000003E-3</v>
      </c>
      <c r="AW1028" s="10">
        <v>5.3513999999999999</v>
      </c>
      <c r="AX1028" s="10">
        <v>10.5</v>
      </c>
      <c r="AY1028" s="10">
        <v>0.995</v>
      </c>
      <c r="AZ1028" s="10">
        <v>1104</v>
      </c>
      <c r="BA1028" s="10" t="s">
        <v>292</v>
      </c>
      <c r="BB1028" s="10">
        <v>3.7199999999999997E-2</v>
      </c>
      <c r="BC1028" s="10">
        <v>1.1599999999999999E-2</v>
      </c>
      <c r="BD1028" s="10">
        <v>2.1</v>
      </c>
      <c r="BE1028" s="10">
        <v>10.7</v>
      </c>
      <c r="BF1028" s="10">
        <v>0.95</v>
      </c>
      <c r="BG1028" s="10">
        <v>4.6699999999999998E-2</v>
      </c>
      <c r="BH1028" s="10">
        <v>1.8499999999999999E-2</v>
      </c>
      <c r="BI1028" s="10">
        <v>2.7086999999999999</v>
      </c>
      <c r="BJ1028" s="10">
        <v>10.7</v>
      </c>
      <c r="BK1028" s="10">
        <v>0.93</v>
      </c>
      <c r="BL1028" s="10">
        <v>5.5899999999999998E-2</v>
      </c>
      <c r="BM1028" s="10">
        <v>2.2100000000000002E-2</v>
      </c>
      <c r="BN1028" s="10">
        <v>3.2410000000000001</v>
      </c>
      <c r="BO1028" s="10">
        <v>10.7</v>
      </c>
      <c r="BP1028" s="10">
        <v>0.93</v>
      </c>
      <c r="BQ1028" s="10">
        <v>1104</v>
      </c>
      <c r="BR1028" s="10" t="s">
        <v>292</v>
      </c>
      <c r="BS1028" s="10">
        <v>6.6199999999999995E-2</v>
      </c>
      <c r="BT1028" s="10">
        <v>9.4000000000000004E-3</v>
      </c>
      <c r="BU1028" s="10">
        <v>3.6758999999999999</v>
      </c>
      <c r="BV1028" s="10">
        <v>10.5</v>
      </c>
      <c r="BW1028" s="10">
        <v>0.99</v>
      </c>
      <c r="BX1028" s="10">
        <v>5.3999999999999999E-2</v>
      </c>
      <c r="BY1028" s="10">
        <v>7.7000000000000002E-3</v>
      </c>
      <c r="BZ1028" s="10">
        <v>3</v>
      </c>
      <c r="CA1028" s="10">
        <v>10.5</v>
      </c>
      <c r="CB1028" s="10">
        <v>0.99</v>
      </c>
      <c r="CC1028" s="10">
        <v>5.5599999999999997E-2</v>
      </c>
      <c r="CD1028" s="10">
        <v>7.9000000000000008E-3</v>
      </c>
      <c r="CE1028" s="10">
        <v>3.0903999999999998</v>
      </c>
      <c r="CF1028" s="10">
        <v>10.5</v>
      </c>
      <c r="CG1028" s="10">
        <v>0.99</v>
      </c>
      <c r="CH1028" s="10">
        <v>1104</v>
      </c>
      <c r="CI1028" s="10" t="s">
        <v>292</v>
      </c>
      <c r="CJ1028" s="10">
        <v>1.7999999999999999E-2</v>
      </c>
      <c r="CK1028" s="10">
        <v>2.5999999999999999E-3</v>
      </c>
      <c r="CL1028" s="10">
        <v>1</v>
      </c>
      <c r="CM1028" s="10">
        <v>10.5</v>
      </c>
      <c r="CN1028" s="10">
        <v>0.99</v>
      </c>
      <c r="CO1028" s="10">
        <v>1.7999999999999999E-2</v>
      </c>
      <c r="CP1028" s="10">
        <v>2.5999999999999999E-3</v>
      </c>
      <c r="CQ1028" s="10">
        <v>1</v>
      </c>
      <c r="CR1028" s="10">
        <v>10.5</v>
      </c>
      <c r="CS1028" s="10">
        <v>0.99</v>
      </c>
      <c r="CT1028" s="10">
        <v>1.7999999999999999E-2</v>
      </c>
      <c r="CU1028" s="10">
        <v>2.5999999999999999E-3</v>
      </c>
      <c r="CV1028" s="10">
        <v>1</v>
      </c>
      <c r="CW1028" s="10">
        <v>10.5</v>
      </c>
      <c r="CX1028" s="10">
        <v>0.99</v>
      </c>
      <c r="CY1028" s="10">
        <v>1140</v>
      </c>
      <c r="CZ1028" s="10" t="s">
        <v>11</v>
      </c>
    </row>
    <row r="1029" spans="1:119" x14ac:dyDescent="0.25">
      <c r="A1029" s="10">
        <v>1105</v>
      </c>
      <c r="B1029" s="10" t="s">
        <v>296</v>
      </c>
      <c r="C1029" s="10">
        <v>0.05</v>
      </c>
      <c r="D1029" s="10">
        <v>0.01</v>
      </c>
      <c r="E1029" s="10">
        <v>2.91</v>
      </c>
      <c r="F1029" s="10">
        <v>10.7</v>
      </c>
      <c r="G1029" s="10">
        <v>0.98</v>
      </c>
      <c r="H1029" s="10">
        <v>0.03</v>
      </c>
      <c r="I1029" s="10">
        <v>0.01</v>
      </c>
      <c r="J1029" s="10">
        <v>1.9</v>
      </c>
      <c r="K1029" s="10">
        <v>10.7</v>
      </c>
      <c r="L1029" s="10">
        <v>0.98</v>
      </c>
      <c r="M1029" s="10">
        <v>0.03</v>
      </c>
      <c r="N1029" s="10">
        <v>0.01</v>
      </c>
      <c r="O1029" s="10">
        <v>1.78</v>
      </c>
      <c r="P1029" s="10">
        <v>10.6</v>
      </c>
      <c r="Q1029" s="10">
        <v>0.98</v>
      </c>
      <c r="R1029" s="10">
        <v>1105</v>
      </c>
      <c r="S1029" s="10" t="s">
        <v>296</v>
      </c>
      <c r="T1029" s="10">
        <v>4.2799999999999998E-2</v>
      </c>
      <c r="U1029" s="10">
        <v>8.6999999999999994E-3</v>
      </c>
      <c r="V1029" s="10">
        <v>2.3778000000000001</v>
      </c>
      <c r="W1029" s="10">
        <v>10.6</v>
      </c>
      <c r="Y1029" s="10">
        <v>7.6999999999999999E-2</v>
      </c>
      <c r="Z1029" s="10">
        <v>1.5599999999999999E-2</v>
      </c>
      <c r="AA1029" s="10">
        <v>4.2384000000000004</v>
      </c>
      <c r="AB1029" s="10">
        <v>10.7</v>
      </c>
      <c r="AD1029" s="10">
        <v>0.06</v>
      </c>
      <c r="AE1029" s="10">
        <v>1.2200000000000001E-2</v>
      </c>
      <c r="AF1029" s="10">
        <v>3.3039999999999998</v>
      </c>
      <c r="AG1029" s="10">
        <v>10.7</v>
      </c>
      <c r="AI1029" s="10">
        <v>1105</v>
      </c>
      <c r="AJ1029" s="10" t="s">
        <v>296</v>
      </c>
      <c r="AK1029" s="10">
        <v>3.56E-2</v>
      </c>
      <c r="AL1029" s="10">
        <v>5.7999999999999996E-3</v>
      </c>
      <c r="AM1029" s="10">
        <v>1.9833000000000001</v>
      </c>
      <c r="AN1029" s="10">
        <v>10.5</v>
      </c>
      <c r="AO1029" s="10">
        <v>0.99</v>
      </c>
      <c r="AP1029" s="10">
        <v>3.8399999999999997E-2</v>
      </c>
      <c r="AQ1029" s="10">
        <v>6.1999999999999998E-3</v>
      </c>
      <c r="AR1029" s="10">
        <v>2.1387999999999998</v>
      </c>
      <c r="AS1029" s="10">
        <v>10.5</v>
      </c>
      <c r="AT1029" s="10">
        <v>0.99</v>
      </c>
      <c r="AU1029" s="10">
        <v>3.8399999999999997E-2</v>
      </c>
      <c r="AV1029" s="10">
        <v>5.3E-3</v>
      </c>
      <c r="AW1029" s="10">
        <v>2.1313</v>
      </c>
      <c r="AX1029" s="10">
        <v>10.5</v>
      </c>
      <c r="AY1029" s="10">
        <v>0.99</v>
      </c>
      <c r="AZ1029" s="10">
        <v>1105</v>
      </c>
      <c r="BA1029" s="10" t="s">
        <v>296</v>
      </c>
      <c r="BB1029" s="10">
        <v>3.2000000000000001E-2</v>
      </c>
      <c r="BC1029" s="10">
        <v>1.89E-2</v>
      </c>
      <c r="BD1029" s="10">
        <v>2.0043000000000002</v>
      </c>
      <c r="BE1029" s="10">
        <v>10.7</v>
      </c>
      <c r="BF1029" s="10">
        <v>0.86</v>
      </c>
      <c r="BG1029" s="10">
        <v>2.6800000000000001E-2</v>
      </c>
      <c r="BH1029" s="10">
        <v>2.01E-2</v>
      </c>
      <c r="BI1029" s="10">
        <v>1.8058000000000001</v>
      </c>
      <c r="BJ1029" s="10">
        <v>10.7</v>
      </c>
      <c r="BK1029" s="10">
        <v>0.8</v>
      </c>
      <c r="BL1029" s="10">
        <v>3.2000000000000001E-2</v>
      </c>
      <c r="BM1029" s="10">
        <v>2.4E-2</v>
      </c>
      <c r="BN1029" s="10">
        <v>2.1606999999999998</v>
      </c>
      <c r="BO1029" s="10">
        <v>10.7</v>
      </c>
      <c r="BP1029" s="10">
        <v>0.8</v>
      </c>
      <c r="BQ1029" s="10">
        <v>1105</v>
      </c>
      <c r="BR1029" s="10" t="s">
        <v>296</v>
      </c>
      <c r="BS1029" s="10">
        <v>4.41E-2</v>
      </c>
      <c r="BT1029" s="10">
        <v>6.3E-3</v>
      </c>
      <c r="BU1029" s="10">
        <v>2.4506000000000001</v>
      </c>
      <c r="BV1029" s="10">
        <v>10.5</v>
      </c>
      <c r="BW1029" s="10">
        <v>0.99</v>
      </c>
      <c r="BX1029" s="10">
        <v>3.5999999999999997E-2</v>
      </c>
      <c r="BY1029" s="10">
        <v>5.1000000000000004E-3</v>
      </c>
      <c r="BZ1029" s="10">
        <v>2</v>
      </c>
      <c r="CA1029" s="10">
        <v>10.5</v>
      </c>
      <c r="CB1029" s="10">
        <v>0.99</v>
      </c>
      <c r="CC1029" s="10">
        <v>3.7100000000000001E-2</v>
      </c>
      <c r="CD1029" s="10">
        <v>5.3E-3</v>
      </c>
      <c r="CE1029" s="10">
        <v>2.0602999999999998</v>
      </c>
      <c r="CF1029" s="10">
        <v>10.5</v>
      </c>
      <c r="CG1029" s="10">
        <v>0.99</v>
      </c>
      <c r="CH1029" s="10">
        <v>1105</v>
      </c>
      <c r="CI1029" s="10" t="s">
        <v>296</v>
      </c>
      <c r="CJ1029" s="10">
        <v>1.7999999999999999E-2</v>
      </c>
      <c r="CK1029" s="10">
        <v>2.5999999999999999E-3</v>
      </c>
      <c r="CL1029" s="10">
        <v>1</v>
      </c>
      <c r="CM1029" s="10">
        <v>10.5</v>
      </c>
      <c r="CN1029" s="10">
        <v>0.99</v>
      </c>
      <c r="CO1029" s="10">
        <v>1.7999999999999999E-2</v>
      </c>
      <c r="CP1029" s="10">
        <v>2.5999999999999999E-3</v>
      </c>
      <c r="CQ1029" s="10">
        <v>1</v>
      </c>
      <c r="CR1029" s="10">
        <v>10.5</v>
      </c>
      <c r="CS1029" s="10">
        <v>0.99</v>
      </c>
      <c r="CT1029" s="10">
        <v>3.5999999999999997E-2</v>
      </c>
      <c r="CU1029" s="10">
        <v>5.1000000000000004E-3</v>
      </c>
      <c r="CV1029" s="10">
        <v>2</v>
      </c>
      <c r="CW1029" s="10">
        <v>10.5</v>
      </c>
      <c r="CX1029" s="10">
        <v>0.99</v>
      </c>
      <c r="CY1029" s="10">
        <v>1141</v>
      </c>
      <c r="CZ1029" s="10" t="s">
        <v>285</v>
      </c>
      <c r="DA1029" s="10">
        <v>0</v>
      </c>
      <c r="DB1029" s="10">
        <v>0</v>
      </c>
      <c r="DC1029" s="10">
        <v>0</v>
      </c>
      <c r="DD1029" s="10">
        <v>10.7</v>
      </c>
      <c r="DE1029" s="10">
        <v>0</v>
      </c>
      <c r="DF1029" s="10">
        <v>0</v>
      </c>
      <c r="DG1029" s="10">
        <v>0</v>
      </c>
      <c r="DH1029" s="10">
        <v>0</v>
      </c>
      <c r="DI1029" s="10">
        <v>10.5</v>
      </c>
      <c r="DJ1029" s="10">
        <v>0</v>
      </c>
      <c r="DK1029" s="10">
        <v>0</v>
      </c>
      <c r="DL1029" s="10">
        <v>0</v>
      </c>
      <c r="DM1029" s="10">
        <v>0</v>
      </c>
      <c r="DN1029" s="10">
        <v>10.5</v>
      </c>
      <c r="DO1029" s="10">
        <v>0</v>
      </c>
    </row>
    <row r="1030" spans="1:119" x14ac:dyDescent="0.25">
      <c r="A1030" s="10">
        <v>1106</v>
      </c>
      <c r="B1030" s="10" t="s">
        <v>177</v>
      </c>
      <c r="C1030" s="10">
        <v>0.56000000000000005</v>
      </c>
      <c r="D1030" s="10">
        <v>0.27</v>
      </c>
      <c r="E1030" s="10">
        <v>9.5</v>
      </c>
      <c r="F1030" s="10">
        <v>37.51</v>
      </c>
      <c r="G1030" s="10">
        <v>0.9</v>
      </c>
      <c r="H1030" s="10">
        <v>0.79</v>
      </c>
      <c r="I1030" s="10">
        <v>0.37</v>
      </c>
      <c r="J1030" s="10">
        <v>13.62</v>
      </c>
      <c r="K1030" s="10">
        <v>36.9</v>
      </c>
      <c r="L1030" s="10">
        <v>0.90600000000000003</v>
      </c>
      <c r="M1030" s="10">
        <v>0.79</v>
      </c>
      <c r="N1030" s="10">
        <v>0.19</v>
      </c>
      <c r="O1030" s="10">
        <v>12.71</v>
      </c>
      <c r="P1030" s="10">
        <v>36.69</v>
      </c>
      <c r="Q1030" s="10">
        <v>0.97199999999999998</v>
      </c>
      <c r="R1030" s="10">
        <v>1106</v>
      </c>
      <c r="S1030" s="10" t="s">
        <v>177</v>
      </c>
      <c r="T1030" s="10">
        <v>0.18</v>
      </c>
      <c r="U1030" s="10">
        <v>0.26</v>
      </c>
      <c r="V1030" s="10">
        <v>4.9680050567362013</v>
      </c>
      <c r="W1030" s="10">
        <v>36.75</v>
      </c>
      <c r="Y1030" s="10">
        <v>0.31</v>
      </c>
      <c r="Z1030" s="10">
        <v>0.27</v>
      </c>
      <c r="AA1030" s="10">
        <v>6.49908109489518</v>
      </c>
      <c r="AB1030" s="10">
        <v>36.520000000000003</v>
      </c>
      <c r="AD1030" s="10">
        <v>0.33</v>
      </c>
      <c r="AE1030" s="10">
        <v>0.27</v>
      </c>
      <c r="AF1030" s="10">
        <v>6.8248037843588412</v>
      </c>
      <c r="AG1030" s="10">
        <v>36.07</v>
      </c>
      <c r="AI1030" s="10">
        <v>1106</v>
      </c>
      <c r="AJ1030" s="10" t="s">
        <v>177</v>
      </c>
      <c r="AK1030" s="10">
        <v>-0.88586730226469423</v>
      </c>
      <c r="AL1030" s="10">
        <v>-0.30266797880329827</v>
      </c>
      <c r="AM1030" s="10">
        <v>-14.69047280789332</v>
      </c>
      <c r="AN1030" s="10">
        <v>36.791462218495965</v>
      </c>
      <c r="AO1030" s="10">
        <v>0.946292117468576</v>
      </c>
      <c r="AP1030" s="10">
        <v>-1.1371885505271597</v>
      </c>
      <c r="AQ1030" s="10">
        <v>-0.31535807199458965</v>
      </c>
      <c r="AR1030" s="10">
        <v>-18.865022092536368</v>
      </c>
      <c r="AS1030" s="10">
        <v>36.116263622762354</v>
      </c>
      <c r="AT1030" s="10">
        <v>0.96363312070859664</v>
      </c>
      <c r="AU1030" s="10">
        <v>-1.1287824180035833</v>
      </c>
      <c r="AV1030" s="10">
        <v>-0.3156746242273773</v>
      </c>
      <c r="AW1030" s="10">
        <v>-18.732521029623761</v>
      </c>
      <c r="AX1030" s="10">
        <v>36.124756958692416</v>
      </c>
      <c r="AY1030" s="10">
        <v>0.96304913633643507</v>
      </c>
      <c r="AZ1030" s="10">
        <v>1106</v>
      </c>
      <c r="BA1030" s="10" t="s">
        <v>177</v>
      </c>
      <c r="BB1030" s="10">
        <v>-0.24914503687024156</v>
      </c>
      <c r="BC1030" s="10">
        <v>-0.19554741979914175</v>
      </c>
      <c r="BD1030" s="10">
        <v>-4.9620391179473078</v>
      </c>
      <c r="BE1030" s="10">
        <v>36.851547197918457</v>
      </c>
      <c r="BF1030" s="10">
        <v>0.78663941441418916</v>
      </c>
      <c r="BG1030" s="10">
        <v>-0.34740265710395724</v>
      </c>
      <c r="BH1030" s="10">
        <v>-0.26262714484815725</v>
      </c>
      <c r="BI1030" s="10">
        <v>-6.9632293428147651</v>
      </c>
      <c r="BJ1030" s="10">
        <v>36.109244749107674</v>
      </c>
      <c r="BK1030" s="10">
        <v>0.7977070018348239</v>
      </c>
      <c r="BL1030" s="10">
        <v>-0.40203415081063532</v>
      </c>
      <c r="BM1030" s="10">
        <v>-0.3010709153742045</v>
      </c>
      <c r="BN1030" s="10">
        <v>-8.0218109638573392</v>
      </c>
      <c r="BO1030" s="10">
        <v>36.149657718602434</v>
      </c>
      <c r="BP1030" s="10">
        <v>0.80043432722221852</v>
      </c>
      <c r="BQ1030" s="10">
        <v>1106</v>
      </c>
      <c r="BR1030" s="10" t="s">
        <v>177</v>
      </c>
      <c r="BS1030" s="10">
        <v>-0.73699999999999999</v>
      </c>
      <c r="BT1030" s="10">
        <v>-0.33400000000000002</v>
      </c>
      <c r="BU1030" s="10">
        <v>-12.767516427435185</v>
      </c>
      <c r="BV1030" s="10">
        <v>36.590000000000003</v>
      </c>
      <c r="BW1030" s="10">
        <v>0.91083146633148715</v>
      </c>
      <c r="BX1030" s="10">
        <v>-0.71599999999999997</v>
      </c>
      <c r="BY1030" s="10">
        <v>-0.26600000000000001</v>
      </c>
      <c r="BZ1030" s="10">
        <v>-12.316732321722219</v>
      </c>
      <c r="CA1030" s="10">
        <v>35.804000000000002</v>
      </c>
      <c r="CB1030" s="10">
        <v>0.93740085098444081</v>
      </c>
      <c r="CC1030" s="10">
        <v>-0.95199999999999996</v>
      </c>
      <c r="CD1030" s="10">
        <v>-0.32800000000000001</v>
      </c>
      <c r="CE1030" s="10">
        <v>-16.199335849208378</v>
      </c>
      <c r="CF1030" s="10">
        <v>35.887</v>
      </c>
      <c r="CG1030" s="10">
        <v>0.94545738158650738</v>
      </c>
      <c r="CH1030" s="10">
        <v>1106</v>
      </c>
      <c r="CI1030" s="10" t="s">
        <v>177</v>
      </c>
      <c r="CJ1030" s="10">
        <v>-0.14299999999999999</v>
      </c>
      <c r="CK1030" s="10">
        <v>-0.10299999999999999</v>
      </c>
      <c r="CL1030" s="10">
        <v>-2.7627156549040786</v>
      </c>
      <c r="CM1030" s="10">
        <v>36.829000000000001</v>
      </c>
      <c r="CN1030" s="10">
        <v>0.81142670110214554</v>
      </c>
      <c r="CO1030" s="10">
        <v>-0.189</v>
      </c>
      <c r="CP1030" s="10">
        <v>-0.124</v>
      </c>
      <c r="CQ1030" s="10">
        <v>-3.6214996219427307</v>
      </c>
      <c r="CR1030" s="10">
        <v>36.036999999999999</v>
      </c>
      <c r="CS1030" s="10">
        <v>0.83611131908053515</v>
      </c>
      <c r="CT1030" s="10">
        <v>-0.17299999999999999</v>
      </c>
      <c r="CU1030" s="10">
        <v>-0.11700000000000001</v>
      </c>
      <c r="CV1030" s="10">
        <v>-3.3066187121103159</v>
      </c>
      <c r="CW1030" s="10">
        <v>36.466000000000001</v>
      </c>
      <c r="CX1030" s="10">
        <v>0.82834876493669019</v>
      </c>
      <c r="CY1030" s="10">
        <v>1142</v>
      </c>
      <c r="CZ1030" s="10" t="s">
        <v>304</v>
      </c>
      <c r="DA1030" s="10">
        <v>3.6299999999999999E-2</v>
      </c>
      <c r="DB1030" s="10">
        <v>7.4000000000000003E-3</v>
      </c>
      <c r="DC1030" s="10">
        <v>2</v>
      </c>
      <c r="DD1030" s="10">
        <v>10.7</v>
      </c>
      <c r="DE1030" s="10">
        <v>0.98</v>
      </c>
      <c r="DF1030" s="10">
        <v>3.56E-2</v>
      </c>
      <c r="DG1030" s="10">
        <v>7.1999999999999998E-3</v>
      </c>
      <c r="DH1030" s="10">
        <v>2</v>
      </c>
      <c r="DI1030" s="10">
        <v>10.5</v>
      </c>
      <c r="DJ1030" s="10">
        <v>0.98</v>
      </c>
      <c r="DK1030" s="10">
        <v>3.56E-2</v>
      </c>
      <c r="DL1030" s="10">
        <v>7.1999999999999998E-3</v>
      </c>
      <c r="DM1030" s="10">
        <v>2</v>
      </c>
      <c r="DN1030" s="10">
        <v>10.5</v>
      </c>
      <c r="DO1030" s="10">
        <v>0.98</v>
      </c>
    </row>
    <row r="1031" spans="1:119" x14ac:dyDescent="0.25">
      <c r="A1031" s="10">
        <v>1107</v>
      </c>
      <c r="B1031" s="10" t="s">
        <v>185</v>
      </c>
      <c r="R1031" s="10">
        <v>1107</v>
      </c>
      <c r="S1031" s="10" t="s">
        <v>185</v>
      </c>
      <c r="T1031" s="10">
        <v>0</v>
      </c>
      <c r="U1031" s="10">
        <v>0</v>
      </c>
      <c r="W1031" s="10">
        <v>35.08</v>
      </c>
      <c r="Y1031" s="10">
        <v>0</v>
      </c>
      <c r="Z1031" s="10">
        <v>0</v>
      </c>
      <c r="AB1031" s="10">
        <v>34.950000000000003</v>
      </c>
      <c r="AD1031" s="10">
        <v>0</v>
      </c>
      <c r="AE1031" s="10">
        <v>0</v>
      </c>
      <c r="AG1031" s="10">
        <v>34.53</v>
      </c>
      <c r="AI1031" s="10">
        <v>1107</v>
      </c>
      <c r="AJ1031" s="10" t="s">
        <v>185</v>
      </c>
      <c r="AK1031" s="10">
        <v>-2.0579542408568424E-14</v>
      </c>
      <c r="AL1031" s="10">
        <v>-1.2197994706496272E-14</v>
      </c>
      <c r="AM1031" s="10">
        <v>-3.8621331614432359E-13</v>
      </c>
      <c r="AN1031" s="10">
        <v>35.762451385285303</v>
      </c>
      <c r="AO1031" s="10">
        <v>0.86024184145476112</v>
      </c>
      <c r="AP1031" s="10">
        <v>1.0901677911146536E-14</v>
      </c>
      <c r="AQ1031" s="10">
        <v>2.168644346181154E-14</v>
      </c>
      <c r="AR1031" s="10">
        <v>4.0016050027026382E-13</v>
      </c>
      <c r="AS1031" s="10">
        <v>35.020110392541191</v>
      </c>
      <c r="AT1031" s="10">
        <v>0.44913923118173321</v>
      </c>
      <c r="AU1031" s="10">
        <v>0</v>
      </c>
      <c r="AV1031" s="10">
        <v>0</v>
      </c>
      <c r="AX1031" s="10">
        <v>35.141021790744617</v>
      </c>
      <c r="AZ1031" s="10">
        <v>1107</v>
      </c>
      <c r="BA1031" s="10" t="s">
        <v>185</v>
      </c>
      <c r="BB1031" s="10">
        <v>2.4095768942293122E-14</v>
      </c>
      <c r="BC1031" s="10">
        <v>1.0395918540497091E-14</v>
      </c>
      <c r="BD1031" s="10">
        <v>4.2155784976120566E-13</v>
      </c>
      <c r="BE1031" s="10">
        <v>35.941095195986705</v>
      </c>
      <c r="BF1031" s="10">
        <v>0.91818813249449582</v>
      </c>
      <c r="BG1031" s="10">
        <v>1.5434454972156886E-14</v>
      </c>
      <c r="BH1031" s="10">
        <v>1.6847039612941325E-14</v>
      </c>
      <c r="BI1031" s="10">
        <v>3.748648576418308E-13</v>
      </c>
      <c r="BJ1031" s="10">
        <v>35.189951978930317</v>
      </c>
      <c r="BK1031" s="10">
        <v>0.67551853211619861</v>
      </c>
      <c r="BL1031" s="10">
        <v>-5.9366404062634003E-15</v>
      </c>
      <c r="BM1031" s="10">
        <v>5.1123076984145103E-15</v>
      </c>
      <c r="BN1031" s="10">
        <v>-1.2879692103907531E-13</v>
      </c>
      <c r="BO1031" s="10">
        <v>35.119245189092879</v>
      </c>
      <c r="BP1031" s="10">
        <v>0.75775613649950313</v>
      </c>
      <c r="BQ1031" s="10">
        <v>1107</v>
      </c>
      <c r="BR1031" s="10" t="s">
        <v>185</v>
      </c>
      <c r="BS1031" s="10">
        <v>0</v>
      </c>
      <c r="BT1031" s="10">
        <v>0</v>
      </c>
      <c r="BV1031" s="10">
        <v>34.860999999999997</v>
      </c>
      <c r="BX1031" s="10">
        <v>0</v>
      </c>
      <c r="BY1031" s="10">
        <v>0</v>
      </c>
      <c r="CA1031" s="10">
        <v>33.944000000000003</v>
      </c>
      <c r="CC1031" s="10">
        <v>0</v>
      </c>
      <c r="CD1031" s="10">
        <v>0</v>
      </c>
      <c r="CF1031" s="10">
        <v>34.283999999999999</v>
      </c>
      <c r="CH1031" s="10">
        <v>1107</v>
      </c>
      <c r="CI1031" s="10" t="s">
        <v>185</v>
      </c>
      <c r="CJ1031" s="10">
        <v>0</v>
      </c>
      <c r="CK1031" s="10">
        <v>0</v>
      </c>
      <c r="CM1031" s="10">
        <v>36.911999999999999</v>
      </c>
      <c r="CO1031" s="10">
        <v>0</v>
      </c>
      <c r="CP1031" s="10">
        <v>0</v>
      </c>
      <c r="CR1031" s="10">
        <v>36.091999999999999</v>
      </c>
      <c r="CT1031" s="10">
        <v>0</v>
      </c>
      <c r="CU1031" s="10">
        <v>0</v>
      </c>
      <c r="CW1031" s="10">
        <v>36.472999999999999</v>
      </c>
      <c r="CY1031" s="10">
        <v>1143</v>
      </c>
      <c r="CZ1031" s="10" t="s">
        <v>287</v>
      </c>
      <c r="DA1031" s="10">
        <v>0</v>
      </c>
      <c r="DB1031" s="10">
        <v>0</v>
      </c>
      <c r="DC1031" s="10">
        <v>0</v>
      </c>
      <c r="DD1031" s="10">
        <v>10.7</v>
      </c>
      <c r="DE1031" s="10">
        <v>0</v>
      </c>
      <c r="DF1031" s="10">
        <v>0</v>
      </c>
      <c r="DG1031" s="10">
        <v>0</v>
      </c>
      <c r="DH1031" s="10">
        <v>0</v>
      </c>
      <c r="DI1031" s="10">
        <v>10.5</v>
      </c>
      <c r="DJ1031" s="10">
        <v>0</v>
      </c>
      <c r="DK1031" s="10">
        <v>0</v>
      </c>
      <c r="DL1031" s="10">
        <v>0</v>
      </c>
      <c r="DM1031" s="10">
        <v>0</v>
      </c>
      <c r="DN1031" s="10">
        <v>10.5</v>
      </c>
      <c r="DO1031" s="10">
        <v>0</v>
      </c>
    </row>
    <row r="1032" spans="1:119" x14ac:dyDescent="0.25">
      <c r="A1032" s="10">
        <v>1108</v>
      </c>
      <c r="B1032" s="10" t="s">
        <v>8</v>
      </c>
      <c r="C1032" s="10">
        <v>0.55000000000000004</v>
      </c>
      <c r="D1032" s="10">
        <v>0.27</v>
      </c>
      <c r="E1032" s="10">
        <v>9.5</v>
      </c>
      <c r="F1032" s="10">
        <v>37.26</v>
      </c>
      <c r="G1032" s="10">
        <v>0.90100000000000002</v>
      </c>
      <c r="H1032" s="10">
        <v>0.78</v>
      </c>
      <c r="I1032" s="10">
        <v>0.36</v>
      </c>
      <c r="J1032" s="10">
        <v>13.62</v>
      </c>
      <c r="K1032" s="10">
        <v>36.549999999999997</v>
      </c>
      <c r="L1032" s="10">
        <v>0.90800000000000003</v>
      </c>
      <c r="M1032" s="10">
        <v>0.78</v>
      </c>
      <c r="N1032" s="10">
        <v>0.18</v>
      </c>
      <c r="O1032" s="10">
        <v>12.71</v>
      </c>
      <c r="P1032" s="10">
        <v>36.39</v>
      </c>
      <c r="Q1032" s="10">
        <v>0.97299999999999998</v>
      </c>
      <c r="R1032" s="10">
        <v>1108</v>
      </c>
      <c r="S1032" s="10" t="s">
        <v>8</v>
      </c>
      <c r="T1032" s="10">
        <v>0.18</v>
      </c>
      <c r="U1032" s="10">
        <v>0.26</v>
      </c>
      <c r="V1032" s="10">
        <v>4.9680050567362013</v>
      </c>
      <c r="W1032" s="10">
        <v>36.75</v>
      </c>
      <c r="Y1032" s="10">
        <v>0.31</v>
      </c>
      <c r="Z1032" s="10">
        <v>0.27</v>
      </c>
      <c r="AA1032" s="10">
        <v>6.49908109489518</v>
      </c>
      <c r="AB1032" s="10">
        <v>36.520000000000003</v>
      </c>
      <c r="AD1032" s="10">
        <v>0.33</v>
      </c>
      <c r="AE1032" s="10">
        <v>0.27</v>
      </c>
      <c r="AF1032" s="10">
        <v>6.8248037843588412</v>
      </c>
      <c r="AG1032" s="10">
        <v>36.07</v>
      </c>
      <c r="AI1032" s="10">
        <v>1108</v>
      </c>
      <c r="AJ1032" s="10" t="s">
        <v>8</v>
      </c>
      <c r="AK1032" s="10">
        <v>0.88586730226469024</v>
      </c>
      <c r="AL1032" s="10">
        <v>0.30266797880329904</v>
      </c>
      <c r="AM1032" s="10">
        <v>14.690472807893263</v>
      </c>
      <c r="AN1032" s="10">
        <v>36.791462218495965</v>
      </c>
      <c r="AO1032" s="10">
        <v>0.94629211746857533</v>
      </c>
      <c r="AP1032" s="10">
        <v>1.1371885505271671</v>
      </c>
      <c r="AQ1032" s="10">
        <v>0.31535807199461996</v>
      </c>
      <c r="AR1032" s="10">
        <v>18.865022092536609</v>
      </c>
      <c r="AS1032" s="10">
        <v>36.116263622762354</v>
      </c>
      <c r="AT1032" s="10">
        <v>0.96363312070859042</v>
      </c>
      <c r="AU1032" s="10">
        <v>1.1287824180035866</v>
      </c>
      <c r="AV1032" s="10">
        <v>0.31567462422737791</v>
      </c>
      <c r="AW1032" s="10">
        <v>18.732521029623815</v>
      </c>
      <c r="AX1032" s="10">
        <v>36.124756958692416</v>
      </c>
      <c r="AY1032" s="10">
        <v>0.96304913633643519</v>
      </c>
      <c r="AZ1032" s="10">
        <v>1108</v>
      </c>
      <c r="BA1032" s="10" t="s">
        <v>8</v>
      </c>
      <c r="BB1032" s="10">
        <v>0.24914503687024056</v>
      </c>
      <c r="BC1032" s="10">
        <v>0.19554741979912829</v>
      </c>
      <c r="BD1032" s="10">
        <v>4.9620391179471648</v>
      </c>
      <c r="BE1032" s="10">
        <v>36.851547197918457</v>
      </c>
      <c r="BF1032" s="10">
        <v>0.78663941441420859</v>
      </c>
      <c r="BG1032" s="10">
        <v>0.34740265710397006</v>
      </c>
      <c r="BH1032" s="10">
        <v>0.26262714484816163</v>
      </c>
      <c r="BI1032" s="10">
        <v>6.9632293428149712</v>
      </c>
      <c r="BJ1032" s="10">
        <v>36.109244749107674</v>
      </c>
      <c r="BK1032" s="10">
        <v>0.79770700183482979</v>
      </c>
      <c r="BL1032" s="10">
        <v>0.4020341508106397</v>
      </c>
      <c r="BM1032" s="10">
        <v>0.30107091537422193</v>
      </c>
      <c r="BN1032" s="10">
        <v>8.0218109638575612</v>
      </c>
      <c r="BO1032" s="10">
        <v>36.149657718602434</v>
      </c>
      <c r="BP1032" s="10">
        <v>0.80043432722220498</v>
      </c>
      <c r="BQ1032" s="10">
        <v>1108</v>
      </c>
      <c r="BR1032" s="10" t="s">
        <v>8</v>
      </c>
      <c r="BS1032" s="10">
        <v>0.73699999999999999</v>
      </c>
      <c r="BT1032" s="10">
        <v>0.33400000000000002</v>
      </c>
      <c r="BU1032" s="10">
        <v>12.767516427435185</v>
      </c>
      <c r="BV1032" s="10">
        <v>36.590000000000003</v>
      </c>
      <c r="BW1032" s="10">
        <v>0.91083146633148715</v>
      </c>
      <c r="BX1032" s="10">
        <v>0.71599999999999997</v>
      </c>
      <c r="BY1032" s="10">
        <v>0.26600000000000001</v>
      </c>
      <c r="BZ1032" s="10">
        <v>12.316732321722219</v>
      </c>
      <c r="CA1032" s="10">
        <v>35.804000000000002</v>
      </c>
      <c r="CB1032" s="10">
        <v>0.93740085098444081</v>
      </c>
      <c r="CC1032" s="10">
        <v>0.95199999999999996</v>
      </c>
      <c r="CD1032" s="10">
        <v>0.32800000000000001</v>
      </c>
      <c r="CE1032" s="10">
        <v>16.199335849208378</v>
      </c>
      <c r="CF1032" s="10">
        <v>35.887</v>
      </c>
      <c r="CG1032" s="10">
        <v>0.94545738158650738</v>
      </c>
      <c r="CH1032" s="10">
        <v>1108</v>
      </c>
      <c r="CI1032" s="10" t="s">
        <v>8</v>
      </c>
      <c r="CJ1032" s="10">
        <v>0.14299999999999999</v>
      </c>
      <c r="CK1032" s="10">
        <v>0.10299999999999999</v>
      </c>
      <c r="CL1032" s="10">
        <v>2.7627156549040786</v>
      </c>
      <c r="CM1032" s="10">
        <v>36.829000000000001</v>
      </c>
      <c r="CN1032" s="10">
        <v>0.81142670110214554</v>
      </c>
      <c r="CO1032" s="10">
        <v>0.189</v>
      </c>
      <c r="CP1032" s="10">
        <v>0.124</v>
      </c>
      <c r="CQ1032" s="10">
        <v>3.6214996219427307</v>
      </c>
      <c r="CR1032" s="10">
        <v>36.036999999999999</v>
      </c>
      <c r="CS1032" s="10">
        <v>0.83611131908053515</v>
      </c>
      <c r="CT1032" s="10">
        <v>0.17299999999999999</v>
      </c>
      <c r="CU1032" s="10">
        <v>0.11700000000000001</v>
      </c>
      <c r="CV1032" s="10">
        <v>3.3066187121103159</v>
      </c>
      <c r="CW1032" s="10">
        <v>36.466000000000001</v>
      </c>
      <c r="CX1032" s="10">
        <v>0.82834876493669019</v>
      </c>
      <c r="CY1032" s="10">
        <v>1144</v>
      </c>
      <c r="CZ1032" s="10" t="s">
        <v>315</v>
      </c>
      <c r="DA1032" s="10">
        <v>5.45E-2</v>
      </c>
      <c r="DB1032" s="10">
        <v>1.11E-2</v>
      </c>
      <c r="DC1032" s="10">
        <v>3</v>
      </c>
      <c r="DD1032" s="10">
        <v>10.7</v>
      </c>
      <c r="DE1032" s="10">
        <v>0.98</v>
      </c>
      <c r="DF1032" s="10">
        <v>5.3499999999999999E-2</v>
      </c>
      <c r="DG1032" s="10">
        <v>1.09E-2</v>
      </c>
      <c r="DH1032" s="10">
        <v>3</v>
      </c>
      <c r="DI1032" s="10">
        <v>10.5</v>
      </c>
      <c r="DJ1032" s="10">
        <v>0.98</v>
      </c>
      <c r="DK1032" s="10">
        <v>5.3499999999999999E-2</v>
      </c>
      <c r="DL1032" s="10">
        <v>1.09E-2</v>
      </c>
      <c r="DM1032" s="10">
        <v>3</v>
      </c>
      <c r="DN1032" s="10">
        <v>10.5</v>
      </c>
      <c r="DO1032" s="10">
        <v>0.98</v>
      </c>
    </row>
    <row r="1033" spans="1:119" x14ac:dyDescent="0.25">
      <c r="A1033" s="10">
        <v>1109</v>
      </c>
      <c r="B1033" s="10" t="s">
        <v>9</v>
      </c>
      <c r="R1033" s="10">
        <v>1109</v>
      </c>
      <c r="S1033" s="10" t="s">
        <v>9</v>
      </c>
      <c r="AI1033" s="10">
        <v>1109</v>
      </c>
      <c r="AJ1033" s="10" t="s">
        <v>9</v>
      </c>
      <c r="AZ1033" s="10">
        <v>1109</v>
      </c>
      <c r="BA1033" s="10" t="s">
        <v>9</v>
      </c>
      <c r="BQ1033" s="10">
        <v>1109</v>
      </c>
      <c r="BR1033" s="10" t="s">
        <v>9</v>
      </c>
      <c r="CH1033" s="10">
        <v>1109</v>
      </c>
      <c r="CI1033" s="10" t="s">
        <v>9</v>
      </c>
      <c r="CY1033" s="10">
        <v>1145</v>
      </c>
      <c r="CZ1033" s="10" t="s">
        <v>289</v>
      </c>
      <c r="DA1033" s="10">
        <v>2.4769000000000001</v>
      </c>
      <c r="DB1033" s="10">
        <v>0.35289999999999999</v>
      </c>
      <c r="DC1033" s="10">
        <v>135</v>
      </c>
      <c r="DD1033" s="10">
        <v>10.7</v>
      </c>
      <c r="DE1033" s="10">
        <v>0.99</v>
      </c>
      <c r="DF1033" s="10">
        <v>2.7366999999999999</v>
      </c>
      <c r="DG1033" s="10">
        <v>0.39</v>
      </c>
      <c r="DH1033" s="10">
        <v>152</v>
      </c>
      <c r="DI1033" s="10">
        <v>10.5</v>
      </c>
      <c r="DJ1033" s="10">
        <v>0.99</v>
      </c>
      <c r="DK1033" s="10">
        <v>1.3504</v>
      </c>
      <c r="DL1033" s="10">
        <v>0.19239999999999999</v>
      </c>
      <c r="DM1033" s="10">
        <v>75</v>
      </c>
      <c r="DN1033" s="10">
        <v>10.5</v>
      </c>
      <c r="DO1033" s="10">
        <v>0.99</v>
      </c>
    </row>
    <row r="1034" spans="1:119" x14ac:dyDescent="0.25">
      <c r="A1034" s="10">
        <v>1110</v>
      </c>
      <c r="B1034" s="10" t="s">
        <v>10</v>
      </c>
      <c r="C1034" s="10">
        <v>0.54</v>
      </c>
      <c r="D1034" s="10">
        <v>0.21</v>
      </c>
      <c r="E1034" s="10">
        <v>32.01</v>
      </c>
      <c r="F1034" s="10">
        <v>10.5</v>
      </c>
      <c r="G1034" s="10">
        <v>0.93</v>
      </c>
      <c r="H1034" s="10">
        <v>0.77</v>
      </c>
      <c r="I1034" s="10">
        <v>0.3</v>
      </c>
      <c r="J1034" s="10">
        <v>45.99</v>
      </c>
      <c r="K1034" s="10">
        <v>10.4</v>
      </c>
      <c r="L1034" s="10">
        <v>0.93</v>
      </c>
      <c r="M1034" s="10">
        <v>0.78</v>
      </c>
      <c r="N1034" s="10">
        <v>0.14000000000000001</v>
      </c>
      <c r="O1034" s="10">
        <v>43.8</v>
      </c>
      <c r="P1034" s="10">
        <v>10.4</v>
      </c>
      <c r="Q1034" s="10">
        <v>0.98</v>
      </c>
      <c r="R1034" s="10">
        <v>1110</v>
      </c>
      <c r="S1034" s="10" t="s">
        <v>10</v>
      </c>
      <c r="T1034" s="10">
        <v>0.18</v>
      </c>
      <c r="U1034" s="10">
        <v>5.2899999999999996E-2</v>
      </c>
      <c r="V1034" s="10">
        <v>10.122999999999999</v>
      </c>
      <c r="W1034" s="10">
        <v>10.7</v>
      </c>
      <c r="Y1034" s="10">
        <v>0.3</v>
      </c>
      <c r="Z1034" s="10">
        <v>0.22</v>
      </c>
      <c r="AA1034" s="10">
        <v>20.263000000000002</v>
      </c>
      <c r="AB1034" s="10">
        <v>10.6</v>
      </c>
      <c r="AD1034" s="10">
        <v>0.32</v>
      </c>
      <c r="AE1034" s="10">
        <v>0.23</v>
      </c>
      <c r="AF1034" s="10">
        <v>21.669</v>
      </c>
      <c r="AG1034" s="10">
        <v>10.5</v>
      </c>
      <c r="AI1034" s="10">
        <v>1110</v>
      </c>
      <c r="AJ1034" s="10" t="s">
        <v>10</v>
      </c>
      <c r="AK1034" s="10">
        <v>0.87586522591715132</v>
      </c>
      <c r="AL1034" s="10">
        <v>0.24160449827996774</v>
      </c>
      <c r="AM1034" s="10">
        <v>49.487000000000002</v>
      </c>
      <c r="AN1034" s="10">
        <v>10.6</v>
      </c>
      <c r="AO1034" s="10">
        <v>0.96399999999999997</v>
      </c>
      <c r="AP1034" s="10">
        <v>1.1263305441663831</v>
      </c>
      <c r="AQ1034" s="10">
        <v>0.24517405024064637</v>
      </c>
      <c r="AR1034" s="10">
        <v>63.381999999999998</v>
      </c>
      <c r="AS1034" s="10">
        <v>10.5</v>
      </c>
      <c r="AT1034" s="10">
        <v>0.97699999999999998</v>
      </c>
      <c r="AU1034" s="10">
        <v>1.1179619747425007</v>
      </c>
      <c r="AV1034" s="10">
        <v>0.24585436371868552</v>
      </c>
      <c r="AW1034" s="10">
        <v>62.941000000000003</v>
      </c>
      <c r="AX1034" s="10">
        <v>10.5</v>
      </c>
      <c r="AY1034" s="10">
        <v>0.97699999999999998</v>
      </c>
      <c r="AZ1034" s="10">
        <v>1110</v>
      </c>
      <c r="BA1034" s="10" t="s">
        <v>10</v>
      </c>
      <c r="BB1034" s="10">
        <v>0.24066887065834786</v>
      </c>
      <c r="BC1034" s="10">
        <v>0.14877712176158689</v>
      </c>
      <c r="BD1034" s="10">
        <v>15.266999999999999</v>
      </c>
      <c r="BE1034" s="10">
        <v>10.7</v>
      </c>
      <c r="BF1034" s="10">
        <v>0.85099999999999998</v>
      </c>
      <c r="BG1034" s="10">
        <v>0.33907485149678607</v>
      </c>
      <c r="BH1034" s="10">
        <v>0.21595838712385487</v>
      </c>
      <c r="BI1034" s="10">
        <v>22.104700000000001</v>
      </c>
      <c r="BJ1034" s="10">
        <v>10.5</v>
      </c>
      <c r="BK1034" s="10">
        <v>0.84299999999999997</v>
      </c>
      <c r="BL1034" s="10">
        <v>0.39356514668068987</v>
      </c>
      <c r="BM1034" s="10">
        <v>0.25315812300315677</v>
      </c>
      <c r="BN1034" s="10">
        <v>25.488099999999999</v>
      </c>
      <c r="BO1034" s="10">
        <v>10.6</v>
      </c>
      <c r="BP1034" s="10">
        <v>0.84099999999999997</v>
      </c>
      <c r="BQ1034" s="10">
        <v>1110</v>
      </c>
      <c r="BR1034" s="10" t="s">
        <v>10</v>
      </c>
      <c r="BS1034" s="10">
        <v>0.72799999999999998</v>
      </c>
      <c r="BT1034" s="10">
        <v>0.27800000000000002</v>
      </c>
      <c r="BU1034" s="10">
        <v>42.444699999999997</v>
      </c>
      <c r="BV1034" s="10">
        <v>10.6</v>
      </c>
      <c r="BW1034" s="10">
        <v>0.93400000000000005</v>
      </c>
      <c r="BX1034" s="10">
        <v>0.70699999999999996</v>
      </c>
      <c r="BY1034" s="10">
        <v>0.21199999999999999</v>
      </c>
      <c r="BZ1034" s="10">
        <v>40.975299999999997</v>
      </c>
      <c r="CA1034" s="10">
        <v>10.4</v>
      </c>
      <c r="CB1034" s="10">
        <v>0.95799999999999996</v>
      </c>
      <c r="CC1034" s="10">
        <v>0.94199999999999995</v>
      </c>
      <c r="CD1034" s="10">
        <v>0.26600000000000001</v>
      </c>
      <c r="CE1034" s="10">
        <v>53.822000000000003</v>
      </c>
      <c r="CF1034" s="10">
        <v>10.5</v>
      </c>
      <c r="CG1034" s="10">
        <v>0.96199999999999997</v>
      </c>
      <c r="CH1034" s="10">
        <v>1110</v>
      </c>
      <c r="CI1034" s="10" t="s">
        <v>10</v>
      </c>
      <c r="CJ1034" s="10">
        <v>0.13500000000000001</v>
      </c>
      <c r="CK1034" s="10">
        <v>5.7000000000000002E-2</v>
      </c>
      <c r="CL1034" s="10">
        <v>7.9816000000000003</v>
      </c>
      <c r="CM1034" s="10">
        <v>10.6</v>
      </c>
      <c r="CN1034" s="10">
        <v>0.92100000000000004</v>
      </c>
      <c r="CO1034" s="10">
        <v>0.18099999999999999</v>
      </c>
      <c r="CP1034" s="10">
        <v>0.08</v>
      </c>
      <c r="CQ1034" s="10">
        <v>10.985799999999999</v>
      </c>
      <c r="CR1034" s="10">
        <v>10.4</v>
      </c>
      <c r="CS1034" s="10">
        <v>0.91500000000000004</v>
      </c>
      <c r="CT1034" s="10">
        <v>0.16500000000000001</v>
      </c>
      <c r="CU1034" s="10">
        <v>7.1999999999999995E-2</v>
      </c>
      <c r="CV1034" s="10">
        <v>9.9939999999999998</v>
      </c>
      <c r="CW1034" s="10">
        <v>10.4</v>
      </c>
      <c r="CX1034" s="10">
        <v>0.91700000000000004</v>
      </c>
      <c r="CY1034" s="10">
        <v>1146</v>
      </c>
      <c r="CZ1034" s="10" t="s">
        <v>290</v>
      </c>
      <c r="DA1034" s="10">
        <v>8.2500000000000004E-2</v>
      </c>
      <c r="DB1034" s="10">
        <v>4.2299999999999997E-2</v>
      </c>
      <c r="DC1034" s="10">
        <v>5</v>
      </c>
      <c r="DD1034" s="10">
        <v>10.7</v>
      </c>
      <c r="DE1034" s="10">
        <v>0.89</v>
      </c>
      <c r="DF1034" s="10">
        <v>8.09E-2</v>
      </c>
      <c r="DG1034" s="10">
        <v>4.1500000000000002E-2</v>
      </c>
      <c r="DH1034" s="10">
        <v>5</v>
      </c>
      <c r="DI1034" s="10">
        <v>10.5</v>
      </c>
      <c r="DJ1034" s="10">
        <v>0.89</v>
      </c>
      <c r="DK1034" s="10">
        <v>8.09E-2</v>
      </c>
      <c r="DL1034" s="10">
        <v>4.1500000000000002E-2</v>
      </c>
      <c r="DM1034" s="10">
        <v>5</v>
      </c>
      <c r="DN1034" s="10">
        <v>10.5</v>
      </c>
      <c r="DO1034" s="10">
        <v>0.89</v>
      </c>
    </row>
    <row r="1035" spans="1:119" x14ac:dyDescent="0.25">
      <c r="A1035" s="10">
        <v>1111</v>
      </c>
      <c r="B1035" s="10" t="s">
        <v>11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1111</v>
      </c>
      <c r="S1035" s="10" t="s">
        <v>11</v>
      </c>
      <c r="AI1035" s="10">
        <v>1111</v>
      </c>
      <c r="AJ1035" s="10" t="s">
        <v>11</v>
      </c>
      <c r="AZ1035" s="10">
        <v>1111</v>
      </c>
      <c r="BA1035" s="10" t="s">
        <v>11</v>
      </c>
      <c r="BQ1035" s="10">
        <v>1111</v>
      </c>
      <c r="BR1035" s="10" t="s">
        <v>11</v>
      </c>
      <c r="CH1035" s="10">
        <v>1111</v>
      </c>
      <c r="CI1035" s="10" t="s">
        <v>11</v>
      </c>
      <c r="CY1035" s="10">
        <v>1147</v>
      </c>
      <c r="CZ1035" s="10" t="s">
        <v>307</v>
      </c>
      <c r="DA1035" s="10">
        <v>0.48930000000000001</v>
      </c>
      <c r="DB1035" s="10">
        <v>0.2641</v>
      </c>
      <c r="DC1035" s="10">
        <v>30</v>
      </c>
      <c r="DD1035" s="10">
        <v>10.7</v>
      </c>
      <c r="DE1035" s="10">
        <v>0.88</v>
      </c>
      <c r="DF1035" s="10">
        <v>0.72019999999999995</v>
      </c>
      <c r="DG1035" s="10">
        <v>0.38869999999999999</v>
      </c>
      <c r="DH1035" s="10">
        <v>45</v>
      </c>
      <c r="DI1035" s="10">
        <v>10.5</v>
      </c>
      <c r="DJ1035" s="10">
        <v>0.88</v>
      </c>
      <c r="DK1035" s="10">
        <v>0.49609999999999999</v>
      </c>
      <c r="DL1035" s="10">
        <v>0.26779999999999998</v>
      </c>
      <c r="DM1035" s="10">
        <v>31</v>
      </c>
      <c r="DN1035" s="10">
        <v>10.5</v>
      </c>
      <c r="DO1035" s="10">
        <v>0.88</v>
      </c>
    </row>
    <row r="1036" spans="1:119" x14ac:dyDescent="0.25">
      <c r="A1036" s="10">
        <v>1112</v>
      </c>
      <c r="B1036" s="10" t="s">
        <v>285</v>
      </c>
      <c r="C1036" s="10">
        <v>0.37</v>
      </c>
      <c r="D1036" s="10">
        <v>0.12</v>
      </c>
      <c r="E1036" s="10">
        <v>21.34</v>
      </c>
      <c r="F1036" s="10">
        <v>10.5</v>
      </c>
      <c r="G1036" s="10">
        <v>0.95</v>
      </c>
      <c r="H1036" s="10">
        <v>0.47</v>
      </c>
      <c r="I1036" s="10">
        <v>0.15</v>
      </c>
      <c r="J1036" s="10">
        <v>27.4</v>
      </c>
      <c r="K1036" s="10">
        <v>10.4</v>
      </c>
      <c r="L1036" s="10">
        <v>0.95</v>
      </c>
      <c r="M1036" s="10">
        <v>0.43</v>
      </c>
      <c r="N1036" s="10">
        <v>0.09</v>
      </c>
      <c r="O1036" s="10">
        <v>24.56</v>
      </c>
      <c r="P1036" s="10">
        <v>10.4</v>
      </c>
      <c r="Q1036" s="10">
        <v>0.98</v>
      </c>
      <c r="R1036" s="10">
        <v>1112</v>
      </c>
      <c r="S1036" s="10" t="s">
        <v>285</v>
      </c>
      <c r="T1036" s="10">
        <v>0.1028</v>
      </c>
      <c r="U1036" s="10">
        <v>3.3799999999999997E-2</v>
      </c>
      <c r="V1036" s="10">
        <v>5.8364000000000003</v>
      </c>
      <c r="W1036" s="10">
        <v>10.7</v>
      </c>
      <c r="Y1036" s="10">
        <v>0.17299999999999999</v>
      </c>
      <c r="Z1036" s="10">
        <v>0.1288</v>
      </c>
      <c r="AA1036" s="10">
        <v>11.746600000000001</v>
      </c>
      <c r="AB1036" s="10">
        <v>10.6</v>
      </c>
      <c r="AD1036" s="10">
        <v>0.1535</v>
      </c>
      <c r="AE1036" s="10">
        <v>0.107</v>
      </c>
      <c r="AF1036" s="10">
        <v>10.2881</v>
      </c>
      <c r="AG1036" s="10">
        <v>10.5</v>
      </c>
      <c r="AI1036" s="10">
        <v>1112</v>
      </c>
      <c r="AJ1036" s="10" t="s">
        <v>285</v>
      </c>
      <c r="AK1036" s="10">
        <v>0.62039999999999995</v>
      </c>
      <c r="AL1036" s="10">
        <v>0.16619999999999999</v>
      </c>
      <c r="AM1036" s="10">
        <v>34.982599999999998</v>
      </c>
      <c r="AN1036" s="10">
        <v>10.6</v>
      </c>
      <c r="AO1036" s="10">
        <v>0.97</v>
      </c>
      <c r="AP1036" s="10">
        <v>0.72909999999999997</v>
      </c>
      <c r="AQ1036" s="10">
        <v>0.1512</v>
      </c>
      <c r="AR1036" s="10">
        <v>40.943199999999997</v>
      </c>
      <c r="AS1036" s="10">
        <v>10.5</v>
      </c>
      <c r="AT1036" s="10">
        <v>0.98</v>
      </c>
      <c r="AU1036" s="10">
        <v>0.70240000000000002</v>
      </c>
      <c r="AV1036" s="10">
        <v>0.1464</v>
      </c>
      <c r="AW1036" s="10">
        <v>39.452300000000001</v>
      </c>
      <c r="AX1036" s="10">
        <v>10.5</v>
      </c>
      <c r="AY1036" s="10">
        <v>0.98</v>
      </c>
      <c r="AZ1036" s="10">
        <v>1112</v>
      </c>
      <c r="BA1036" s="10" t="s">
        <v>285</v>
      </c>
      <c r="BB1036" s="10">
        <v>9.7299999999999998E-2</v>
      </c>
      <c r="BC1036" s="10">
        <v>7.2999999999999995E-2</v>
      </c>
      <c r="BD1036" s="10">
        <v>6.5614999999999997</v>
      </c>
      <c r="BE1036" s="10">
        <v>10.7</v>
      </c>
      <c r="BF1036" s="10">
        <v>0.8</v>
      </c>
      <c r="BG1036" s="10">
        <v>0.1467</v>
      </c>
      <c r="BH1036" s="10">
        <v>0.11</v>
      </c>
      <c r="BI1036" s="10">
        <v>10.083399999999999</v>
      </c>
      <c r="BJ1036" s="10">
        <v>10.5</v>
      </c>
      <c r="BK1036" s="10">
        <v>0.8</v>
      </c>
      <c r="BL1036" s="10">
        <v>0.18740000000000001</v>
      </c>
      <c r="BM1036" s="10">
        <v>0.14050000000000001</v>
      </c>
      <c r="BN1036" s="10">
        <v>12.7567</v>
      </c>
      <c r="BO1036" s="10">
        <v>10.6</v>
      </c>
      <c r="BP1036" s="10">
        <v>0.8</v>
      </c>
      <c r="BQ1036" s="10">
        <v>1112</v>
      </c>
      <c r="BR1036" s="10" t="s">
        <v>285</v>
      </c>
      <c r="BS1036" s="10">
        <v>0.49769999999999998</v>
      </c>
      <c r="BT1036" s="10">
        <v>0.18060000000000001</v>
      </c>
      <c r="BU1036" s="10">
        <v>28.8383</v>
      </c>
      <c r="BV1036" s="10">
        <v>10.6</v>
      </c>
      <c r="BW1036" s="10">
        <v>0.94</v>
      </c>
      <c r="BX1036" s="10">
        <v>0.46889999999999998</v>
      </c>
      <c r="BY1036" s="10">
        <v>0.1293</v>
      </c>
      <c r="BZ1036" s="10">
        <v>27</v>
      </c>
      <c r="CA1036" s="10">
        <v>10.4</v>
      </c>
      <c r="CB1036" s="10">
        <v>0.96</v>
      </c>
      <c r="CC1036" s="10">
        <v>0.58160000000000001</v>
      </c>
      <c r="CD1036" s="10">
        <v>0.15079999999999999</v>
      </c>
      <c r="CE1036" s="10">
        <v>33.034199999999998</v>
      </c>
      <c r="CF1036" s="10">
        <v>10.5</v>
      </c>
      <c r="CG1036" s="10">
        <v>0.97</v>
      </c>
      <c r="CH1036" s="10">
        <v>1112</v>
      </c>
      <c r="CI1036" s="10" t="s">
        <v>285</v>
      </c>
      <c r="CJ1036" s="10">
        <v>6.6799999999999998E-2</v>
      </c>
      <c r="CK1036" s="10">
        <v>3.04E-2</v>
      </c>
      <c r="CL1036" s="10">
        <v>4</v>
      </c>
      <c r="CM1036" s="10">
        <v>10.6</v>
      </c>
      <c r="CN1036" s="10">
        <v>0.91</v>
      </c>
      <c r="CO1036" s="10">
        <v>9.8400000000000001E-2</v>
      </c>
      <c r="CP1036" s="10">
        <v>4.48E-2</v>
      </c>
      <c r="CQ1036" s="10">
        <v>6</v>
      </c>
      <c r="CR1036" s="10">
        <v>10.4</v>
      </c>
      <c r="CS1036" s="10">
        <v>0.91</v>
      </c>
      <c r="CT1036" s="10">
        <v>8.2000000000000003E-2</v>
      </c>
      <c r="CU1036" s="10">
        <v>3.73E-2</v>
      </c>
      <c r="CV1036" s="10">
        <v>5</v>
      </c>
      <c r="CW1036" s="10">
        <v>10.4</v>
      </c>
      <c r="CX1036" s="10">
        <v>0.91</v>
      </c>
      <c r="CY1036" s="10">
        <v>1148</v>
      </c>
      <c r="CZ1036" s="10" t="s">
        <v>292</v>
      </c>
      <c r="DA1036" s="10">
        <v>0.29360000000000003</v>
      </c>
      <c r="DB1036" s="10">
        <v>0.15840000000000001</v>
      </c>
      <c r="DC1036" s="10">
        <v>18</v>
      </c>
      <c r="DD1036" s="10">
        <v>10.7</v>
      </c>
      <c r="DE1036" s="10">
        <v>0.88</v>
      </c>
      <c r="DF1036" s="10">
        <v>0.46160000000000001</v>
      </c>
      <c r="DG1036" s="10">
        <v>0.16750000000000001</v>
      </c>
      <c r="DH1036" s="10">
        <v>27</v>
      </c>
      <c r="DI1036" s="10">
        <v>10.5</v>
      </c>
      <c r="DJ1036" s="10">
        <v>0.94</v>
      </c>
      <c r="DK1036" s="10">
        <v>0.33829999999999999</v>
      </c>
      <c r="DL1036" s="10">
        <v>0.13370000000000001</v>
      </c>
      <c r="DM1036" s="10">
        <v>20</v>
      </c>
      <c r="DN1036" s="10">
        <v>10.5</v>
      </c>
      <c r="DO1036" s="10">
        <v>0.93</v>
      </c>
    </row>
    <row r="1037" spans="1:119" x14ac:dyDescent="0.25">
      <c r="A1037" s="10">
        <v>1113</v>
      </c>
      <c r="B1037" s="10" t="s">
        <v>305</v>
      </c>
      <c r="C1037" s="10">
        <v>0.11</v>
      </c>
      <c r="D1037" s="10">
        <v>0.05</v>
      </c>
      <c r="E1037" s="10">
        <v>6.79</v>
      </c>
      <c r="F1037" s="10">
        <v>10.5</v>
      </c>
      <c r="G1037" s="10">
        <v>0.93</v>
      </c>
      <c r="H1037" s="10">
        <v>0.23</v>
      </c>
      <c r="I1037" s="10">
        <v>0.09</v>
      </c>
      <c r="J1037" s="10">
        <v>13.7</v>
      </c>
      <c r="K1037" s="10">
        <v>10.4</v>
      </c>
      <c r="L1037" s="10">
        <v>0.93</v>
      </c>
      <c r="M1037" s="10">
        <v>0.25</v>
      </c>
      <c r="N1037" s="10">
        <v>0.06</v>
      </c>
      <c r="O1037" s="10">
        <v>14.34</v>
      </c>
      <c r="P1037" s="10">
        <v>10.4</v>
      </c>
      <c r="Q1037" s="10">
        <v>0.97</v>
      </c>
      <c r="R1037" s="10">
        <v>1113</v>
      </c>
      <c r="S1037" s="10" t="s">
        <v>305</v>
      </c>
      <c r="T1037" s="10">
        <v>2.01E-2</v>
      </c>
      <c r="U1037" s="10">
        <v>8.0000000000000002E-3</v>
      </c>
      <c r="V1037" s="10">
        <v>1.1673</v>
      </c>
      <c r="W1037" s="10">
        <v>10.7</v>
      </c>
      <c r="Y1037" s="10">
        <v>5.6500000000000002E-2</v>
      </c>
      <c r="Z1037" s="10">
        <v>4.3999999999999997E-2</v>
      </c>
      <c r="AA1037" s="10">
        <v>3.8999000000000001</v>
      </c>
      <c r="AB1037" s="10">
        <v>10.6</v>
      </c>
      <c r="AD1037" s="10">
        <v>9.01E-2</v>
      </c>
      <c r="AE1037" s="10">
        <v>7.0300000000000001E-2</v>
      </c>
      <c r="AF1037" s="10">
        <v>6.2865000000000002</v>
      </c>
      <c r="AG1037" s="10">
        <v>10.5</v>
      </c>
      <c r="AI1037" s="10">
        <v>1113</v>
      </c>
      <c r="AJ1037" s="10" t="s">
        <v>305</v>
      </c>
      <c r="AK1037" s="10">
        <v>0.17710000000000001</v>
      </c>
      <c r="AL1037" s="10">
        <v>5.7099999999999998E-2</v>
      </c>
      <c r="AM1037" s="10">
        <v>10.135</v>
      </c>
      <c r="AN1037" s="10">
        <v>10.6</v>
      </c>
      <c r="AO1037" s="10">
        <v>0.95</v>
      </c>
      <c r="AP1037" s="10">
        <v>0.32</v>
      </c>
      <c r="AQ1037" s="10">
        <v>7.9799999999999996E-2</v>
      </c>
      <c r="AR1037" s="10">
        <v>18.134399999999999</v>
      </c>
      <c r="AS1037" s="10">
        <v>10.5</v>
      </c>
      <c r="AT1037" s="10">
        <v>0.97</v>
      </c>
      <c r="AU1037" s="10">
        <v>0.34379999999999999</v>
      </c>
      <c r="AV1037" s="10">
        <v>8.6199999999999999E-2</v>
      </c>
      <c r="AW1037" s="10">
        <v>19.4895</v>
      </c>
      <c r="AX1037" s="10">
        <v>10.5</v>
      </c>
      <c r="AY1037" s="10">
        <v>0.97</v>
      </c>
      <c r="AZ1037" s="10">
        <v>1113</v>
      </c>
      <c r="BA1037" s="10" t="s">
        <v>305</v>
      </c>
      <c r="BB1037" s="10">
        <v>6.8900000000000003E-2</v>
      </c>
      <c r="BC1037" s="10">
        <v>4.2700000000000002E-2</v>
      </c>
      <c r="BD1037" s="10">
        <v>4.3742999999999999</v>
      </c>
      <c r="BE1037" s="10">
        <v>10.7</v>
      </c>
      <c r="BF1037" s="10">
        <v>0.85</v>
      </c>
      <c r="BG1037" s="10">
        <v>0.12470000000000001</v>
      </c>
      <c r="BH1037" s="10">
        <v>7.7299999999999994E-2</v>
      </c>
      <c r="BI1037" s="10">
        <v>8.0667000000000009</v>
      </c>
      <c r="BJ1037" s="10">
        <v>10.5</v>
      </c>
      <c r="BK1037" s="10">
        <v>0.85</v>
      </c>
      <c r="BL1037" s="10">
        <v>0.13270000000000001</v>
      </c>
      <c r="BM1037" s="10">
        <v>8.2299999999999998E-2</v>
      </c>
      <c r="BN1037" s="10">
        <v>8.5045000000000002</v>
      </c>
      <c r="BO1037" s="10">
        <v>10.6</v>
      </c>
      <c r="BP1037" s="10">
        <v>0.85</v>
      </c>
      <c r="BQ1037" s="10">
        <v>1113</v>
      </c>
      <c r="BR1037" s="10" t="s">
        <v>305</v>
      </c>
      <c r="BS1037" s="10">
        <v>0.13220000000000001</v>
      </c>
      <c r="BT1037" s="10">
        <v>7.3499999999999996E-2</v>
      </c>
      <c r="BU1037" s="10">
        <v>8.2394999999999996</v>
      </c>
      <c r="BV1037" s="10">
        <v>10.6</v>
      </c>
      <c r="BW1037" s="10">
        <v>0.87</v>
      </c>
      <c r="BX1037" s="10">
        <v>0.18629999999999999</v>
      </c>
      <c r="BY1037" s="10">
        <v>6.7599999999999993E-2</v>
      </c>
      <c r="BZ1037" s="10">
        <v>11</v>
      </c>
      <c r="CA1037" s="10">
        <v>10.4</v>
      </c>
      <c r="CB1037" s="10">
        <v>0.94</v>
      </c>
      <c r="CC1037" s="10">
        <v>0.27450000000000002</v>
      </c>
      <c r="CD1037" s="10">
        <v>9.1200000000000003E-2</v>
      </c>
      <c r="CE1037" s="10">
        <v>15.9054</v>
      </c>
      <c r="CF1037" s="10">
        <v>10.5</v>
      </c>
      <c r="CG1037" s="10">
        <v>0.95</v>
      </c>
      <c r="CH1037" s="10">
        <v>1113</v>
      </c>
      <c r="CI1037" s="10" t="s">
        <v>305</v>
      </c>
      <c r="CJ1037" s="10">
        <v>3.27E-2</v>
      </c>
      <c r="CK1037" s="10">
        <v>1.67E-2</v>
      </c>
      <c r="CL1037" s="10">
        <v>2</v>
      </c>
      <c r="CM1037" s="10">
        <v>10.6</v>
      </c>
      <c r="CN1037" s="10">
        <v>0.89</v>
      </c>
      <c r="CO1037" s="10">
        <v>4.8099999999999997E-2</v>
      </c>
      <c r="CP1037" s="10">
        <v>2.46E-2</v>
      </c>
      <c r="CQ1037" s="10">
        <v>3</v>
      </c>
      <c r="CR1037" s="10">
        <v>10.4</v>
      </c>
      <c r="CS1037" s="10">
        <v>0.89</v>
      </c>
      <c r="CT1037" s="10">
        <v>4.8099999999999997E-2</v>
      </c>
      <c r="CU1037" s="10">
        <v>2.46E-2</v>
      </c>
      <c r="CV1037" s="10">
        <v>3</v>
      </c>
      <c r="CW1037" s="10">
        <v>10.4</v>
      </c>
      <c r="CX1037" s="10">
        <v>0.89</v>
      </c>
      <c r="CY1037" s="10">
        <v>1149</v>
      </c>
      <c r="CZ1037" s="10" t="s">
        <v>293</v>
      </c>
      <c r="DA1037" s="10">
        <v>0.41370000000000001</v>
      </c>
      <c r="DB1037" s="10">
        <v>0.16350000000000001</v>
      </c>
      <c r="DC1037" s="10">
        <v>24</v>
      </c>
      <c r="DD1037" s="10">
        <v>10.7</v>
      </c>
      <c r="DE1037" s="10">
        <v>0.93</v>
      </c>
      <c r="DF1037" s="10">
        <v>0.48380000000000001</v>
      </c>
      <c r="DG1037" s="10">
        <v>0.159</v>
      </c>
      <c r="DH1037" s="10">
        <v>28</v>
      </c>
      <c r="DI1037" s="10">
        <v>10.5</v>
      </c>
      <c r="DJ1037" s="10">
        <v>0.95</v>
      </c>
      <c r="DK1037" s="10">
        <v>0.4365</v>
      </c>
      <c r="DL1037" s="10">
        <v>0.1273</v>
      </c>
      <c r="DM1037" s="10">
        <v>25</v>
      </c>
      <c r="DN1037" s="10">
        <v>10.5</v>
      </c>
      <c r="DO1037" s="10">
        <v>0.96</v>
      </c>
    </row>
    <row r="1038" spans="1:119" x14ac:dyDescent="0.25">
      <c r="A1038" s="10">
        <v>1114</v>
      </c>
      <c r="B1038" s="10" t="s">
        <v>315</v>
      </c>
      <c r="C1038" s="10">
        <v>0</v>
      </c>
      <c r="D1038" s="10">
        <v>0</v>
      </c>
      <c r="E1038" s="10">
        <v>0</v>
      </c>
      <c r="F1038" s="10">
        <v>10.5</v>
      </c>
      <c r="G1038" s="10">
        <v>0</v>
      </c>
      <c r="H1038" s="10">
        <v>0</v>
      </c>
      <c r="I1038" s="10">
        <v>0</v>
      </c>
      <c r="J1038" s="10">
        <v>0</v>
      </c>
      <c r="K1038" s="10">
        <v>10.4</v>
      </c>
      <c r="L1038" s="10">
        <v>0</v>
      </c>
      <c r="M1038" s="10">
        <v>0</v>
      </c>
      <c r="N1038" s="10">
        <v>0</v>
      </c>
      <c r="O1038" s="10">
        <v>0</v>
      </c>
      <c r="P1038" s="10">
        <v>10.4</v>
      </c>
      <c r="Q1038" s="10">
        <v>0</v>
      </c>
      <c r="R1038" s="10">
        <v>1114</v>
      </c>
      <c r="S1038" s="10" t="s">
        <v>315</v>
      </c>
      <c r="T1038" s="10">
        <v>0</v>
      </c>
      <c r="U1038" s="10">
        <v>0</v>
      </c>
      <c r="V1038" s="10">
        <v>0</v>
      </c>
      <c r="W1038" s="10">
        <v>10.7</v>
      </c>
      <c r="Y1038" s="10">
        <v>0</v>
      </c>
      <c r="Z1038" s="10">
        <v>0</v>
      </c>
      <c r="AA1038" s="10">
        <v>0</v>
      </c>
      <c r="AB1038" s="10">
        <v>10.6</v>
      </c>
      <c r="AD1038" s="10">
        <v>0</v>
      </c>
      <c r="AE1038" s="10">
        <v>0</v>
      </c>
      <c r="AF1038" s="10">
        <v>0</v>
      </c>
      <c r="AG1038" s="10">
        <v>10.5</v>
      </c>
      <c r="AI1038" s="10">
        <v>1114</v>
      </c>
      <c r="AJ1038" s="10" t="s">
        <v>315</v>
      </c>
      <c r="AK1038" s="10">
        <v>0</v>
      </c>
      <c r="AL1038" s="10">
        <v>0</v>
      </c>
      <c r="AM1038" s="10">
        <v>0</v>
      </c>
      <c r="AN1038" s="10">
        <v>10.6</v>
      </c>
      <c r="AO1038" s="10">
        <v>0</v>
      </c>
      <c r="AP1038" s="10">
        <v>0</v>
      </c>
      <c r="AQ1038" s="10">
        <v>0</v>
      </c>
      <c r="AR1038" s="10">
        <v>0</v>
      </c>
      <c r="AS1038" s="10">
        <v>10.5</v>
      </c>
      <c r="AT1038" s="10">
        <v>0</v>
      </c>
      <c r="AU1038" s="10">
        <v>0</v>
      </c>
      <c r="AV1038" s="10">
        <v>0</v>
      </c>
      <c r="AW1038" s="10">
        <v>0</v>
      </c>
      <c r="AX1038" s="10">
        <v>10.5</v>
      </c>
      <c r="AY1038" s="10">
        <v>0</v>
      </c>
      <c r="AZ1038" s="10">
        <v>1114</v>
      </c>
      <c r="BA1038" s="10" t="s">
        <v>315</v>
      </c>
      <c r="BB1038" s="10">
        <v>0</v>
      </c>
      <c r="BC1038" s="10">
        <v>0</v>
      </c>
      <c r="BD1038" s="10">
        <v>0</v>
      </c>
      <c r="BE1038" s="10">
        <v>10.7</v>
      </c>
      <c r="BF1038" s="10">
        <v>0</v>
      </c>
      <c r="BG1038" s="10">
        <v>0</v>
      </c>
      <c r="BH1038" s="10">
        <v>0</v>
      </c>
      <c r="BI1038" s="10">
        <v>0</v>
      </c>
      <c r="BJ1038" s="10">
        <v>10.5</v>
      </c>
      <c r="BK1038" s="10">
        <v>0</v>
      </c>
      <c r="BL1038" s="10">
        <v>0</v>
      </c>
      <c r="BM1038" s="10">
        <v>0</v>
      </c>
      <c r="BN1038" s="10">
        <v>0</v>
      </c>
      <c r="BO1038" s="10">
        <v>10.6</v>
      </c>
      <c r="BP1038" s="10">
        <v>0</v>
      </c>
      <c r="BQ1038" s="10">
        <v>1114</v>
      </c>
      <c r="BR1038" s="10" t="s">
        <v>315</v>
      </c>
      <c r="BS1038" s="10">
        <v>0</v>
      </c>
      <c r="BT1038" s="10">
        <v>0</v>
      </c>
      <c r="BU1038" s="10">
        <v>0</v>
      </c>
      <c r="BV1038" s="10">
        <v>10.6</v>
      </c>
      <c r="BW1038" s="10">
        <v>0</v>
      </c>
      <c r="BX1038" s="10">
        <v>0</v>
      </c>
      <c r="BY1038" s="10">
        <v>0</v>
      </c>
      <c r="BZ1038" s="10">
        <v>0</v>
      </c>
      <c r="CA1038" s="10">
        <v>10.4</v>
      </c>
      <c r="CB1038" s="10">
        <v>0</v>
      </c>
      <c r="CC1038" s="10">
        <v>0</v>
      </c>
      <c r="CD1038" s="10">
        <v>0</v>
      </c>
      <c r="CE1038" s="10">
        <v>0</v>
      </c>
      <c r="CF1038" s="10">
        <v>10.5</v>
      </c>
      <c r="CG1038" s="10">
        <v>0</v>
      </c>
      <c r="CH1038" s="10">
        <v>1114</v>
      </c>
      <c r="CI1038" s="10" t="s">
        <v>315</v>
      </c>
      <c r="CJ1038" s="10">
        <v>0</v>
      </c>
      <c r="CK1038" s="10">
        <v>0</v>
      </c>
      <c r="CL1038" s="10">
        <v>0</v>
      </c>
      <c r="CM1038" s="10">
        <v>10.6</v>
      </c>
      <c r="CN1038" s="10">
        <v>0</v>
      </c>
      <c r="CO1038" s="10">
        <v>0</v>
      </c>
      <c r="CP1038" s="10">
        <v>0</v>
      </c>
      <c r="CQ1038" s="10">
        <v>0</v>
      </c>
      <c r="CR1038" s="10">
        <v>10.4</v>
      </c>
      <c r="CS1038" s="10">
        <v>0</v>
      </c>
      <c r="CT1038" s="10">
        <v>0</v>
      </c>
      <c r="CU1038" s="10">
        <v>0</v>
      </c>
      <c r="CV1038" s="10">
        <v>0</v>
      </c>
      <c r="CW1038" s="10">
        <v>10.4</v>
      </c>
      <c r="CX1038" s="10">
        <v>0</v>
      </c>
      <c r="CY1038" s="10">
        <v>1150</v>
      </c>
      <c r="CZ1038" s="10" t="s">
        <v>297</v>
      </c>
      <c r="DA1038" s="10">
        <v>0</v>
      </c>
      <c r="DB1038" s="10">
        <v>0</v>
      </c>
      <c r="DC1038" s="10">
        <v>0</v>
      </c>
      <c r="DD1038" s="10">
        <v>10.7</v>
      </c>
      <c r="DE1038" s="10">
        <v>0</v>
      </c>
      <c r="DF1038" s="10">
        <v>0</v>
      </c>
      <c r="DG1038" s="10">
        <v>0</v>
      </c>
      <c r="DH1038" s="10">
        <v>0</v>
      </c>
      <c r="DI1038" s="10">
        <v>10.5</v>
      </c>
      <c r="DJ1038" s="10">
        <v>0</v>
      </c>
      <c r="DK1038" s="10">
        <v>0</v>
      </c>
      <c r="DL1038" s="10">
        <v>0</v>
      </c>
      <c r="DM1038" s="10">
        <v>0</v>
      </c>
      <c r="DN1038" s="10">
        <v>10.5</v>
      </c>
      <c r="DO1038" s="10">
        <v>0</v>
      </c>
    </row>
    <row r="1039" spans="1:119" x14ac:dyDescent="0.25">
      <c r="A1039" s="10">
        <v>1115</v>
      </c>
      <c r="B1039" s="10" t="s">
        <v>306</v>
      </c>
      <c r="C1039" s="10">
        <v>0.03</v>
      </c>
      <c r="D1039" s="10">
        <v>0.01</v>
      </c>
      <c r="E1039" s="10">
        <v>1.94</v>
      </c>
      <c r="F1039" s="10">
        <v>10.5</v>
      </c>
      <c r="G1039" s="10">
        <v>0.98</v>
      </c>
      <c r="H1039" s="10">
        <v>0.03</v>
      </c>
      <c r="I1039" s="10">
        <v>0.01</v>
      </c>
      <c r="J1039" s="10">
        <v>1.96</v>
      </c>
      <c r="K1039" s="10">
        <v>10.4</v>
      </c>
      <c r="L1039" s="10">
        <v>0.98</v>
      </c>
      <c r="M1039" s="10">
        <v>0.04</v>
      </c>
      <c r="N1039" s="10">
        <v>0.01</v>
      </c>
      <c r="O1039" s="10">
        <v>2.27</v>
      </c>
      <c r="P1039" s="10">
        <v>10.4</v>
      </c>
      <c r="Q1039" s="10">
        <v>0.99</v>
      </c>
      <c r="R1039" s="10">
        <v>1115</v>
      </c>
      <c r="S1039" s="10" t="s">
        <v>306</v>
      </c>
      <c r="T1039" s="10">
        <v>2.12E-2</v>
      </c>
      <c r="U1039" s="10">
        <v>4.3E-3</v>
      </c>
      <c r="V1039" s="10">
        <v>1.1673</v>
      </c>
      <c r="W1039" s="10">
        <v>10.7</v>
      </c>
      <c r="Y1039" s="10">
        <v>2.9700000000000001E-2</v>
      </c>
      <c r="Z1039" s="10">
        <v>1.37E-2</v>
      </c>
      <c r="AA1039" s="10">
        <v>1.7831999999999999</v>
      </c>
      <c r="AB1039" s="10">
        <v>10.6</v>
      </c>
      <c r="AD1039" s="10">
        <v>3.1699999999999999E-2</v>
      </c>
      <c r="AE1039" s="10">
        <v>1.3599999999999999E-2</v>
      </c>
      <c r="AF1039" s="10">
        <v>1.8957999999999999</v>
      </c>
      <c r="AG1039" s="10">
        <v>10.5</v>
      </c>
      <c r="AI1039" s="10">
        <v>1115</v>
      </c>
      <c r="AJ1039" s="10" t="s">
        <v>306</v>
      </c>
      <c r="AK1039" s="10">
        <v>2.64E-2</v>
      </c>
      <c r="AL1039" s="10">
        <v>5.4000000000000003E-3</v>
      </c>
      <c r="AM1039" s="10">
        <v>1.4677</v>
      </c>
      <c r="AN1039" s="10">
        <v>10.6</v>
      </c>
      <c r="AO1039" s="10">
        <v>0.98</v>
      </c>
      <c r="AP1039" s="10">
        <v>2.5700000000000001E-2</v>
      </c>
      <c r="AQ1039" s="10">
        <v>4.1000000000000003E-3</v>
      </c>
      <c r="AR1039" s="10">
        <v>1.4308000000000001</v>
      </c>
      <c r="AS1039" s="10">
        <v>10.5</v>
      </c>
      <c r="AT1039" s="10">
        <v>0.99</v>
      </c>
      <c r="AU1039" s="10">
        <v>2.3900000000000001E-2</v>
      </c>
      <c r="AV1039" s="10">
        <v>3.8E-3</v>
      </c>
      <c r="AW1039" s="10">
        <v>1.3306</v>
      </c>
      <c r="AX1039" s="10">
        <v>10.5</v>
      </c>
      <c r="AY1039" s="10">
        <v>0.99</v>
      </c>
      <c r="AZ1039" s="10">
        <v>1115</v>
      </c>
      <c r="BA1039" s="10" t="s">
        <v>306</v>
      </c>
      <c r="BB1039" s="10">
        <v>3.85E-2</v>
      </c>
      <c r="BC1039" s="10">
        <v>1.2699999999999999E-2</v>
      </c>
      <c r="BD1039" s="10">
        <v>2.1871999999999998</v>
      </c>
      <c r="BE1039" s="10">
        <v>10.7</v>
      </c>
      <c r="BF1039" s="10">
        <v>0.95</v>
      </c>
      <c r="BG1039" s="10">
        <v>3.4799999999999998E-2</v>
      </c>
      <c r="BH1039" s="10">
        <v>1.15E-2</v>
      </c>
      <c r="BI1039" s="10">
        <v>2.0167000000000002</v>
      </c>
      <c r="BJ1039" s="10">
        <v>10.5</v>
      </c>
      <c r="BK1039" s="10">
        <v>0.95</v>
      </c>
      <c r="BL1039" s="10">
        <v>3.7100000000000001E-2</v>
      </c>
      <c r="BM1039" s="10">
        <v>1.2200000000000001E-2</v>
      </c>
      <c r="BN1039" s="10">
        <v>2.1261000000000001</v>
      </c>
      <c r="BO1039" s="10">
        <v>10.6</v>
      </c>
      <c r="BP1039" s="10">
        <v>0.95</v>
      </c>
      <c r="BQ1039" s="10">
        <v>1115</v>
      </c>
      <c r="BR1039" s="10" t="s">
        <v>306</v>
      </c>
      <c r="BS1039" s="10">
        <v>2.41E-2</v>
      </c>
      <c r="BT1039" s="10">
        <v>7.4000000000000003E-3</v>
      </c>
      <c r="BU1039" s="10">
        <v>1.3733</v>
      </c>
      <c r="BV1039" s="10">
        <v>10.6</v>
      </c>
      <c r="BW1039" s="10">
        <v>0.96</v>
      </c>
      <c r="BX1039" s="10">
        <v>1.72E-2</v>
      </c>
      <c r="BY1039" s="10">
        <v>5.3E-3</v>
      </c>
      <c r="BZ1039" s="10">
        <v>1</v>
      </c>
      <c r="CA1039" s="10">
        <v>10.4</v>
      </c>
      <c r="CB1039" s="10">
        <v>0.96</v>
      </c>
      <c r="CC1039" s="10">
        <v>2.1299999999999999E-2</v>
      </c>
      <c r="CD1039" s="10">
        <v>6.4999999999999997E-3</v>
      </c>
      <c r="CE1039" s="10">
        <v>1.2235</v>
      </c>
      <c r="CF1039" s="10">
        <v>10.5</v>
      </c>
      <c r="CG1039" s="10">
        <v>0.96</v>
      </c>
      <c r="CH1039" s="10">
        <v>1115</v>
      </c>
      <c r="CI1039" s="10" t="s">
        <v>306</v>
      </c>
      <c r="CJ1039" s="10">
        <v>1.7600000000000001E-2</v>
      </c>
      <c r="CK1039" s="10">
        <v>5.1000000000000004E-3</v>
      </c>
      <c r="CL1039" s="10">
        <v>1</v>
      </c>
      <c r="CM1039" s="10">
        <v>10.6</v>
      </c>
      <c r="CN1039" s="10">
        <v>0.96</v>
      </c>
      <c r="CO1039" s="10">
        <v>1.7299999999999999E-2</v>
      </c>
      <c r="CP1039" s="10">
        <v>5.0000000000000001E-3</v>
      </c>
      <c r="CQ1039" s="10">
        <v>1</v>
      </c>
      <c r="CR1039" s="10">
        <v>10.4</v>
      </c>
      <c r="CS1039" s="10">
        <v>0.96</v>
      </c>
      <c r="CT1039" s="10">
        <v>1.7299999999999999E-2</v>
      </c>
      <c r="CU1039" s="10">
        <v>5.0000000000000001E-3</v>
      </c>
      <c r="CV1039" s="10">
        <v>1</v>
      </c>
      <c r="CW1039" s="10">
        <v>10.4</v>
      </c>
      <c r="CX1039" s="10">
        <v>0.96</v>
      </c>
      <c r="CY1039" s="10">
        <v>1151</v>
      </c>
      <c r="CZ1039" s="10" t="s">
        <v>298</v>
      </c>
      <c r="DA1039" s="10">
        <v>0.13789999999999999</v>
      </c>
      <c r="DB1039" s="10">
        <v>5.45E-2</v>
      </c>
      <c r="DC1039" s="10">
        <v>8</v>
      </c>
      <c r="DD1039" s="10">
        <v>10.7</v>
      </c>
      <c r="DE1039" s="10">
        <v>0.93</v>
      </c>
      <c r="DF1039" s="10">
        <v>0.1353</v>
      </c>
      <c r="DG1039" s="10">
        <v>5.3499999999999999E-2</v>
      </c>
      <c r="DH1039" s="10">
        <v>8</v>
      </c>
      <c r="DI1039" s="10">
        <v>10.5</v>
      </c>
      <c r="DJ1039" s="10">
        <v>0.93</v>
      </c>
      <c r="DK1039" s="10">
        <v>0.15709999999999999</v>
      </c>
      <c r="DL1039" s="10">
        <v>4.58E-2</v>
      </c>
      <c r="DM1039" s="10">
        <v>9</v>
      </c>
      <c r="DN1039" s="10">
        <v>10.5</v>
      </c>
      <c r="DO1039" s="10">
        <v>0.96</v>
      </c>
    </row>
    <row r="1040" spans="1:119" x14ac:dyDescent="0.25">
      <c r="A1040" s="10">
        <v>1116</v>
      </c>
      <c r="B1040" s="10" t="s">
        <v>291</v>
      </c>
      <c r="C1040" s="10">
        <v>0.03</v>
      </c>
      <c r="D1040" s="10">
        <v>0.01</v>
      </c>
      <c r="E1040" s="10">
        <v>1.94</v>
      </c>
      <c r="F1040" s="10">
        <v>10.5</v>
      </c>
      <c r="G1040" s="10">
        <v>0.95</v>
      </c>
      <c r="H1040" s="10">
        <v>0.05</v>
      </c>
      <c r="I1040" s="10">
        <v>0.02</v>
      </c>
      <c r="J1040" s="10">
        <v>2.94</v>
      </c>
      <c r="K1040" s="10">
        <v>10.4</v>
      </c>
      <c r="L1040" s="10">
        <v>0.95</v>
      </c>
      <c r="M1040" s="10">
        <v>0.04</v>
      </c>
      <c r="N1040" s="10">
        <v>0.01</v>
      </c>
      <c r="O1040" s="10">
        <v>2.23</v>
      </c>
      <c r="P1040" s="10">
        <v>10.4</v>
      </c>
      <c r="Q1040" s="10">
        <v>0.98</v>
      </c>
      <c r="R1040" s="10">
        <v>1116</v>
      </c>
      <c r="S1040" s="10" t="s">
        <v>291</v>
      </c>
      <c r="T1040" s="10">
        <v>2.06E-2</v>
      </c>
      <c r="U1040" s="10">
        <v>6.7999999999999996E-3</v>
      </c>
      <c r="V1040" s="10">
        <v>1.1673</v>
      </c>
      <c r="W1040" s="10">
        <v>10.7</v>
      </c>
      <c r="Y1040" s="10">
        <v>2.8799999999999999E-2</v>
      </c>
      <c r="Z1040" s="10">
        <v>2.1499999999999998E-2</v>
      </c>
      <c r="AA1040" s="10">
        <v>1.9578</v>
      </c>
      <c r="AB1040" s="10">
        <v>10.6</v>
      </c>
      <c r="AD1040" s="10">
        <v>3.0700000000000002E-2</v>
      </c>
      <c r="AE1040" s="10">
        <v>2.1399999999999999E-2</v>
      </c>
      <c r="AF1040" s="10">
        <v>2.0575999999999999</v>
      </c>
      <c r="AG1040" s="10">
        <v>10.5</v>
      </c>
      <c r="AI1040" s="10">
        <v>1116</v>
      </c>
      <c r="AJ1040" s="10" t="s">
        <v>291</v>
      </c>
      <c r="AK1040" s="10">
        <v>5.2200000000000003E-2</v>
      </c>
      <c r="AL1040" s="10">
        <v>1.24E-2</v>
      </c>
      <c r="AM1040" s="10">
        <v>2.9224000000000001</v>
      </c>
      <c r="AN1040" s="10">
        <v>10.6</v>
      </c>
      <c r="AO1040" s="10">
        <v>0.97</v>
      </c>
      <c r="AP1040" s="10">
        <v>5.0799999999999998E-2</v>
      </c>
      <c r="AQ1040" s="10">
        <v>9.2999999999999992E-3</v>
      </c>
      <c r="AR1040" s="10">
        <v>2.8401000000000001</v>
      </c>
      <c r="AS1040" s="10">
        <v>10.5</v>
      </c>
      <c r="AT1040" s="10">
        <v>0.98</v>
      </c>
      <c r="AU1040" s="10">
        <v>4.7300000000000002E-2</v>
      </c>
      <c r="AV1040" s="10">
        <v>8.8000000000000005E-3</v>
      </c>
      <c r="AW1040" s="10">
        <v>2.6450999999999998</v>
      </c>
      <c r="AX1040" s="10">
        <v>10.5</v>
      </c>
      <c r="AY1040" s="10">
        <v>0.98</v>
      </c>
      <c r="AZ1040" s="10">
        <v>1116</v>
      </c>
      <c r="BA1040" s="10" t="s">
        <v>291</v>
      </c>
      <c r="BB1040" s="10">
        <v>3.5700000000000003E-2</v>
      </c>
      <c r="BC1040" s="10">
        <v>1.9300000000000001E-2</v>
      </c>
      <c r="BD1040" s="10">
        <v>2.1871999999999998</v>
      </c>
      <c r="BE1040" s="10">
        <v>10.7</v>
      </c>
      <c r="BF1040" s="10">
        <v>0.88</v>
      </c>
      <c r="BG1040" s="10">
        <v>3.2300000000000002E-2</v>
      </c>
      <c r="BH1040" s="10">
        <v>1.7399999999999999E-2</v>
      </c>
      <c r="BI1040" s="10">
        <v>2.0167000000000002</v>
      </c>
      <c r="BJ1040" s="10">
        <v>10.5</v>
      </c>
      <c r="BK1040" s="10">
        <v>0.88</v>
      </c>
      <c r="BL1040" s="10">
        <v>3.44E-2</v>
      </c>
      <c r="BM1040" s="10">
        <v>1.8499999999999999E-2</v>
      </c>
      <c r="BN1040" s="10">
        <v>2.1261000000000001</v>
      </c>
      <c r="BO1040" s="10">
        <v>10.6</v>
      </c>
      <c r="BP1040" s="10">
        <v>0.88</v>
      </c>
      <c r="BQ1040" s="10">
        <v>1116</v>
      </c>
      <c r="BR1040" s="10" t="s">
        <v>291</v>
      </c>
      <c r="BS1040" s="10">
        <v>7.3800000000000004E-2</v>
      </c>
      <c r="BT1040" s="10">
        <v>1.6500000000000001E-2</v>
      </c>
      <c r="BU1040" s="10">
        <v>4.1197999999999997</v>
      </c>
      <c r="BV1040" s="10">
        <v>10.6</v>
      </c>
      <c r="BW1040" s="10">
        <v>0.98</v>
      </c>
      <c r="BX1040" s="10">
        <v>3.4700000000000002E-2</v>
      </c>
      <c r="BY1040" s="10">
        <v>9.7999999999999997E-3</v>
      </c>
      <c r="BZ1040" s="10">
        <v>2</v>
      </c>
      <c r="CA1040" s="10">
        <v>10.4</v>
      </c>
      <c r="CB1040" s="10">
        <v>0.96</v>
      </c>
      <c r="CC1040" s="10">
        <v>6.4399999999999999E-2</v>
      </c>
      <c r="CD1040" s="10">
        <v>1.7500000000000002E-2</v>
      </c>
      <c r="CE1040" s="10">
        <v>3.6705000000000001</v>
      </c>
      <c r="CF1040" s="10">
        <v>10.5</v>
      </c>
      <c r="CG1040" s="10">
        <v>0.97</v>
      </c>
      <c r="CH1040" s="10">
        <v>1116</v>
      </c>
      <c r="CI1040" s="10" t="s">
        <v>291</v>
      </c>
      <c r="CJ1040" s="10">
        <v>1.7600000000000001E-2</v>
      </c>
      <c r="CK1040" s="10">
        <v>5.1000000000000004E-3</v>
      </c>
      <c r="CL1040" s="10">
        <v>1</v>
      </c>
      <c r="CM1040" s="10">
        <v>10.6</v>
      </c>
      <c r="CN1040" s="10">
        <v>0.96</v>
      </c>
      <c r="CO1040" s="10">
        <v>1.7299999999999999E-2</v>
      </c>
      <c r="CP1040" s="10">
        <v>5.0000000000000001E-3</v>
      </c>
      <c r="CQ1040" s="10">
        <v>1</v>
      </c>
      <c r="CR1040" s="10">
        <v>10.4</v>
      </c>
      <c r="CS1040" s="10">
        <v>0.96</v>
      </c>
      <c r="CT1040" s="10">
        <v>1.7299999999999999E-2</v>
      </c>
      <c r="CU1040" s="10">
        <v>5.0000000000000001E-3</v>
      </c>
      <c r="CV1040" s="10">
        <v>1</v>
      </c>
      <c r="CW1040" s="10">
        <v>10.4</v>
      </c>
      <c r="CX1040" s="10">
        <v>0.96</v>
      </c>
      <c r="CY1040" s="10">
        <v>1152</v>
      </c>
      <c r="CZ1040" s="10" t="s">
        <v>308</v>
      </c>
      <c r="DA1040" s="10">
        <v>0.871</v>
      </c>
      <c r="DB1040" s="10">
        <v>0.31609999999999999</v>
      </c>
      <c r="DC1040" s="10">
        <v>50</v>
      </c>
      <c r="DD1040" s="10">
        <v>10.7</v>
      </c>
      <c r="DE1040" s="10">
        <v>0.94</v>
      </c>
      <c r="DF1040" s="10">
        <v>1.0475000000000001</v>
      </c>
      <c r="DG1040" s="10">
        <v>0.30549999999999999</v>
      </c>
      <c r="DH1040" s="10">
        <v>60</v>
      </c>
      <c r="DI1040" s="10">
        <v>10.5</v>
      </c>
      <c r="DJ1040" s="10">
        <v>0.96</v>
      </c>
      <c r="DK1040" s="10">
        <v>0.873</v>
      </c>
      <c r="DL1040" s="10">
        <v>0.25459999999999999</v>
      </c>
      <c r="DM1040" s="10">
        <v>50</v>
      </c>
      <c r="DN1040" s="10">
        <v>10.5</v>
      </c>
      <c r="DO1040" s="10">
        <v>0.96</v>
      </c>
    </row>
    <row r="1041" spans="1:119" x14ac:dyDescent="0.25">
      <c r="A1041" s="10">
        <v>1117</v>
      </c>
      <c r="B1041" s="10" t="s">
        <v>294</v>
      </c>
      <c r="C1041" s="10">
        <v>0</v>
      </c>
      <c r="D1041" s="10">
        <v>0</v>
      </c>
      <c r="E1041" s="10">
        <v>0</v>
      </c>
      <c r="F1041" s="10">
        <v>10.5</v>
      </c>
      <c r="G1041" s="10">
        <v>0</v>
      </c>
      <c r="H1041" s="10">
        <v>0</v>
      </c>
      <c r="I1041" s="10">
        <v>0</v>
      </c>
      <c r="J1041" s="10">
        <v>0</v>
      </c>
      <c r="K1041" s="10">
        <v>10.4</v>
      </c>
      <c r="L1041" s="10">
        <v>0</v>
      </c>
      <c r="M1041" s="10">
        <v>0</v>
      </c>
      <c r="N1041" s="10">
        <v>0</v>
      </c>
      <c r="O1041" s="10">
        <v>0</v>
      </c>
      <c r="P1041" s="10">
        <v>10.4</v>
      </c>
      <c r="Q1041" s="10">
        <v>0</v>
      </c>
      <c r="R1041" s="10">
        <v>1117</v>
      </c>
      <c r="S1041" s="10" t="s">
        <v>294</v>
      </c>
      <c r="T1041" s="10">
        <v>0</v>
      </c>
      <c r="U1041" s="10">
        <v>0</v>
      </c>
      <c r="V1041" s="10">
        <v>0</v>
      </c>
      <c r="W1041" s="10">
        <v>10.7</v>
      </c>
      <c r="Y1041" s="10">
        <v>0</v>
      </c>
      <c r="Z1041" s="10">
        <v>0</v>
      </c>
      <c r="AA1041" s="10">
        <v>0</v>
      </c>
      <c r="AB1041" s="10">
        <v>10.6</v>
      </c>
      <c r="AD1041" s="10">
        <v>0</v>
      </c>
      <c r="AE1041" s="10">
        <v>0</v>
      </c>
      <c r="AF1041" s="10">
        <v>0</v>
      </c>
      <c r="AG1041" s="10">
        <v>10.5</v>
      </c>
      <c r="AI1041" s="10">
        <v>1117</v>
      </c>
      <c r="AJ1041" s="10" t="s">
        <v>294</v>
      </c>
      <c r="AK1041" s="10">
        <v>0</v>
      </c>
      <c r="AL1041" s="10">
        <v>0</v>
      </c>
      <c r="AM1041" s="10">
        <v>0</v>
      </c>
      <c r="AN1041" s="10">
        <v>10.6</v>
      </c>
      <c r="AO1041" s="10">
        <v>0</v>
      </c>
      <c r="AP1041" s="10">
        <v>0</v>
      </c>
      <c r="AQ1041" s="10">
        <v>0</v>
      </c>
      <c r="AR1041" s="10">
        <v>0</v>
      </c>
      <c r="AS1041" s="10">
        <v>10.5</v>
      </c>
      <c r="AT1041" s="10">
        <v>0</v>
      </c>
      <c r="AU1041" s="10">
        <v>0</v>
      </c>
      <c r="AV1041" s="10">
        <v>0</v>
      </c>
      <c r="AW1041" s="10">
        <v>0</v>
      </c>
      <c r="AX1041" s="10">
        <v>10.5</v>
      </c>
      <c r="AY1041" s="10">
        <v>0</v>
      </c>
      <c r="AZ1041" s="10">
        <v>1117</v>
      </c>
      <c r="BA1041" s="10" t="s">
        <v>294</v>
      </c>
      <c r="BB1041" s="10">
        <v>0</v>
      </c>
      <c r="BC1041" s="10">
        <v>0</v>
      </c>
      <c r="BD1041" s="10">
        <v>0</v>
      </c>
      <c r="BE1041" s="10">
        <v>10.7</v>
      </c>
      <c r="BF1041" s="10">
        <v>0</v>
      </c>
      <c r="BG1041" s="10">
        <v>0</v>
      </c>
      <c r="BH1041" s="10">
        <v>0</v>
      </c>
      <c r="BI1041" s="10">
        <v>0</v>
      </c>
      <c r="BJ1041" s="10">
        <v>10.5</v>
      </c>
      <c r="BK1041" s="10">
        <v>0</v>
      </c>
      <c r="BL1041" s="10">
        <v>0</v>
      </c>
      <c r="BM1041" s="10">
        <v>0</v>
      </c>
      <c r="BN1041" s="10">
        <v>0</v>
      </c>
      <c r="BO1041" s="10">
        <v>10.6</v>
      </c>
      <c r="BP1041" s="10">
        <v>0</v>
      </c>
      <c r="BQ1041" s="10">
        <v>1117</v>
      </c>
      <c r="BR1041" s="10" t="s">
        <v>294</v>
      </c>
      <c r="BS1041" s="10">
        <v>0</v>
      </c>
      <c r="BT1041" s="10">
        <v>0</v>
      </c>
      <c r="BU1041" s="10">
        <v>0</v>
      </c>
      <c r="BV1041" s="10">
        <v>10.6</v>
      </c>
      <c r="BW1041" s="10">
        <v>0</v>
      </c>
      <c r="BX1041" s="10">
        <v>0</v>
      </c>
      <c r="BY1041" s="10">
        <v>0</v>
      </c>
      <c r="BZ1041" s="10">
        <v>0</v>
      </c>
      <c r="CA1041" s="10">
        <v>10.4</v>
      </c>
      <c r="CB1041" s="10">
        <v>0</v>
      </c>
      <c r="CC1041" s="10">
        <v>0</v>
      </c>
      <c r="CD1041" s="10">
        <v>0</v>
      </c>
      <c r="CE1041" s="10">
        <v>0</v>
      </c>
      <c r="CF1041" s="10">
        <v>10.5</v>
      </c>
      <c r="CG1041" s="10">
        <v>0</v>
      </c>
      <c r="CH1041" s="10">
        <v>1117</v>
      </c>
      <c r="CI1041" s="10" t="s">
        <v>294</v>
      </c>
      <c r="CJ1041" s="10">
        <v>0</v>
      </c>
      <c r="CK1041" s="10">
        <v>0</v>
      </c>
      <c r="CL1041" s="10">
        <v>0</v>
      </c>
      <c r="CM1041" s="10">
        <v>10.6</v>
      </c>
      <c r="CN1041" s="10">
        <v>0</v>
      </c>
      <c r="CO1041" s="10">
        <v>0</v>
      </c>
      <c r="CP1041" s="10">
        <v>0</v>
      </c>
      <c r="CQ1041" s="10">
        <v>0</v>
      </c>
      <c r="CR1041" s="10">
        <v>10.4</v>
      </c>
      <c r="CS1041" s="10">
        <v>0</v>
      </c>
      <c r="CT1041" s="10">
        <v>0</v>
      </c>
      <c r="CU1041" s="10">
        <v>0</v>
      </c>
      <c r="CV1041" s="10">
        <v>0</v>
      </c>
      <c r="CW1041" s="10">
        <v>10.4</v>
      </c>
      <c r="CX1041" s="10">
        <v>0</v>
      </c>
      <c r="CY1041" s="10">
        <v>1153</v>
      </c>
      <c r="CZ1041" s="10" t="s">
        <v>188</v>
      </c>
      <c r="DA1041" s="10">
        <v>-0.88200000000000001</v>
      </c>
      <c r="DB1041" s="10">
        <v>-0.375</v>
      </c>
      <c r="DC1041" s="10">
        <v>-15.099548441541069</v>
      </c>
      <c r="DD1041" s="10">
        <v>36.646000000000001</v>
      </c>
      <c r="DE1041" s="10">
        <v>0.92027456888430514</v>
      </c>
      <c r="DF1041" s="10">
        <v>-0.875</v>
      </c>
      <c r="DG1041" s="10">
        <v>-0.371</v>
      </c>
      <c r="DH1041" s="10">
        <v>-15.164588483320728</v>
      </c>
      <c r="DI1041" s="10">
        <v>36.183999999999997</v>
      </c>
      <c r="DJ1041" s="10">
        <v>0.92066200691424838</v>
      </c>
      <c r="DK1041" s="10">
        <v>-1.026</v>
      </c>
      <c r="DL1041" s="10">
        <v>-0.32400000000000001</v>
      </c>
      <c r="DM1041" s="10">
        <v>-17.214310850816002</v>
      </c>
      <c r="DN1041" s="10">
        <v>36.085999999999999</v>
      </c>
      <c r="DO1041" s="10">
        <v>0.9535826651341418</v>
      </c>
    </row>
    <row r="1042" spans="1:119" x14ac:dyDescent="0.25">
      <c r="A1042" s="10">
        <v>1118</v>
      </c>
      <c r="B1042" s="10" t="s">
        <v>296</v>
      </c>
      <c r="C1042" s="10">
        <v>0</v>
      </c>
      <c r="D1042" s="10">
        <v>0</v>
      </c>
      <c r="E1042" s="10">
        <v>0</v>
      </c>
      <c r="F1042" s="10">
        <v>10.5</v>
      </c>
      <c r="G1042" s="10">
        <v>0</v>
      </c>
      <c r="H1042" s="10">
        <v>0</v>
      </c>
      <c r="I1042" s="10">
        <v>0</v>
      </c>
      <c r="J1042" s="10">
        <v>0</v>
      </c>
      <c r="K1042" s="10">
        <v>10.4</v>
      </c>
      <c r="L1042" s="10">
        <v>0</v>
      </c>
      <c r="M1042" s="10">
        <v>0</v>
      </c>
      <c r="N1042" s="10">
        <v>0</v>
      </c>
      <c r="O1042" s="10">
        <v>0</v>
      </c>
      <c r="P1042" s="10">
        <v>10.4</v>
      </c>
      <c r="Q1042" s="10">
        <v>0</v>
      </c>
      <c r="R1042" s="10">
        <v>1118</v>
      </c>
      <c r="S1042" s="10" t="s">
        <v>296</v>
      </c>
      <c r="T1042" s="10">
        <v>0</v>
      </c>
      <c r="U1042" s="10">
        <v>0</v>
      </c>
      <c r="V1042" s="10">
        <v>0</v>
      </c>
      <c r="W1042" s="10">
        <v>10.7</v>
      </c>
      <c r="Y1042" s="10">
        <v>0</v>
      </c>
      <c r="Z1042" s="10">
        <v>0</v>
      </c>
      <c r="AA1042" s="10">
        <v>0</v>
      </c>
      <c r="AB1042" s="10">
        <v>10.6</v>
      </c>
      <c r="AD1042" s="10">
        <v>0</v>
      </c>
      <c r="AE1042" s="10">
        <v>0</v>
      </c>
      <c r="AF1042" s="10">
        <v>0</v>
      </c>
      <c r="AG1042" s="10">
        <v>10.5</v>
      </c>
      <c r="AI1042" s="10">
        <v>1118</v>
      </c>
      <c r="AJ1042" s="10" t="s">
        <v>296</v>
      </c>
      <c r="AK1042" s="10">
        <v>0</v>
      </c>
      <c r="AL1042" s="10">
        <v>0</v>
      </c>
      <c r="AM1042" s="10">
        <v>0</v>
      </c>
      <c r="AN1042" s="10">
        <v>10.6</v>
      </c>
      <c r="AO1042" s="10">
        <v>0</v>
      </c>
      <c r="AP1042" s="10">
        <v>0</v>
      </c>
      <c r="AQ1042" s="10">
        <v>0</v>
      </c>
      <c r="AR1042" s="10">
        <v>0</v>
      </c>
      <c r="AS1042" s="10">
        <v>10.5</v>
      </c>
      <c r="AT1042" s="10">
        <v>0</v>
      </c>
      <c r="AU1042" s="10">
        <v>0</v>
      </c>
      <c r="AV1042" s="10">
        <v>0</v>
      </c>
      <c r="AW1042" s="10">
        <v>0</v>
      </c>
      <c r="AX1042" s="10">
        <v>10.5</v>
      </c>
      <c r="AY1042" s="10">
        <v>0</v>
      </c>
      <c r="AZ1042" s="10">
        <v>1118</v>
      </c>
      <c r="BA1042" s="10" t="s">
        <v>296</v>
      </c>
      <c r="BB1042" s="10">
        <v>0</v>
      </c>
      <c r="BC1042" s="10">
        <v>0</v>
      </c>
      <c r="BD1042" s="10">
        <v>0</v>
      </c>
      <c r="BE1042" s="10">
        <v>10.7</v>
      </c>
      <c r="BF1042" s="10">
        <v>0</v>
      </c>
      <c r="BG1042" s="10">
        <v>0</v>
      </c>
      <c r="BH1042" s="10">
        <v>0</v>
      </c>
      <c r="BI1042" s="10">
        <v>0</v>
      </c>
      <c r="BJ1042" s="10">
        <v>10.5</v>
      </c>
      <c r="BK1042" s="10">
        <v>0</v>
      </c>
      <c r="BL1042" s="10">
        <v>0</v>
      </c>
      <c r="BM1042" s="10">
        <v>0</v>
      </c>
      <c r="BN1042" s="10">
        <v>0</v>
      </c>
      <c r="BO1042" s="10">
        <v>10.6</v>
      </c>
      <c r="BP1042" s="10">
        <v>0</v>
      </c>
      <c r="BQ1042" s="10">
        <v>1118</v>
      </c>
      <c r="BR1042" s="10" t="s">
        <v>296</v>
      </c>
      <c r="BS1042" s="10">
        <v>0</v>
      </c>
      <c r="BT1042" s="10">
        <v>0</v>
      </c>
      <c r="BU1042" s="10">
        <v>0</v>
      </c>
      <c r="BV1042" s="10">
        <v>10.6</v>
      </c>
      <c r="BW1042" s="10">
        <v>0</v>
      </c>
      <c r="BX1042" s="10">
        <v>0</v>
      </c>
      <c r="BY1042" s="10">
        <v>0</v>
      </c>
      <c r="BZ1042" s="10">
        <v>0</v>
      </c>
      <c r="CA1042" s="10">
        <v>10.4</v>
      </c>
      <c r="CB1042" s="10">
        <v>0</v>
      </c>
      <c r="CC1042" s="10">
        <v>0</v>
      </c>
      <c r="CD1042" s="10">
        <v>0</v>
      </c>
      <c r="CE1042" s="10">
        <v>0</v>
      </c>
      <c r="CF1042" s="10">
        <v>10.5</v>
      </c>
      <c r="CG1042" s="10">
        <v>0</v>
      </c>
      <c r="CH1042" s="10">
        <v>1118</v>
      </c>
      <c r="CI1042" s="10" t="s">
        <v>296</v>
      </c>
      <c r="CJ1042" s="10">
        <v>0</v>
      </c>
      <c r="CK1042" s="10">
        <v>0</v>
      </c>
      <c r="CL1042" s="10">
        <v>0</v>
      </c>
      <c r="CM1042" s="10">
        <v>10.6</v>
      </c>
      <c r="CN1042" s="10">
        <v>0</v>
      </c>
      <c r="CO1042" s="10">
        <v>0</v>
      </c>
      <c r="CP1042" s="10">
        <v>0</v>
      </c>
      <c r="CQ1042" s="10">
        <v>0</v>
      </c>
      <c r="CR1042" s="10">
        <v>10.4</v>
      </c>
      <c r="CS1042" s="10">
        <v>0</v>
      </c>
      <c r="CT1042" s="10">
        <v>0</v>
      </c>
      <c r="CU1042" s="10">
        <v>0</v>
      </c>
      <c r="CV1042" s="10">
        <v>0</v>
      </c>
      <c r="CW1042" s="10">
        <v>10.4</v>
      </c>
      <c r="CX1042" s="10">
        <v>0</v>
      </c>
      <c r="CY1042" s="10">
        <v>1154</v>
      </c>
      <c r="CZ1042" s="10" t="s">
        <v>8</v>
      </c>
    </row>
    <row r="1043" spans="1:119" x14ac:dyDescent="0.25">
      <c r="A1043" s="10">
        <v>1119</v>
      </c>
      <c r="B1043" s="10" t="s">
        <v>184</v>
      </c>
      <c r="C1043" s="10">
        <v>0.73</v>
      </c>
      <c r="D1043" s="10">
        <v>0.31</v>
      </c>
      <c r="E1043" s="10">
        <v>12.74</v>
      </c>
      <c r="F1043" s="10">
        <v>35.71</v>
      </c>
      <c r="G1043" s="10">
        <v>0.92100000000000004</v>
      </c>
      <c r="H1043" s="10">
        <v>0.77</v>
      </c>
      <c r="I1043" s="10">
        <v>0.32</v>
      </c>
      <c r="J1043" s="10">
        <v>13.59</v>
      </c>
      <c r="K1043" s="10">
        <v>35.4</v>
      </c>
      <c r="L1043" s="10">
        <v>0.92200000000000004</v>
      </c>
      <c r="M1043" s="10">
        <v>0.66</v>
      </c>
      <c r="N1043" s="10">
        <v>0.28000000000000003</v>
      </c>
      <c r="O1043" s="10">
        <v>11.82</v>
      </c>
      <c r="P1043" s="10">
        <v>34.92</v>
      </c>
      <c r="Q1043" s="10">
        <v>0.91900000000000004</v>
      </c>
      <c r="R1043" s="10">
        <v>1119</v>
      </c>
      <c r="S1043" s="10" t="s">
        <v>184</v>
      </c>
      <c r="T1043" s="10">
        <v>-0.18</v>
      </c>
      <c r="U1043" s="10">
        <v>-0.11</v>
      </c>
      <c r="V1043" s="10">
        <v>-3.4688741871157522</v>
      </c>
      <c r="W1043" s="10">
        <v>35.11</v>
      </c>
      <c r="Y1043" s="10">
        <v>-0.28000000000000003</v>
      </c>
      <c r="Z1043" s="10">
        <v>-0.08</v>
      </c>
      <c r="AA1043" s="10">
        <v>-4.804999604808418</v>
      </c>
      <c r="AB1043" s="10">
        <v>34.99</v>
      </c>
      <c r="AD1043" s="10">
        <v>-0.28000000000000003</v>
      </c>
      <c r="AE1043" s="10">
        <v>-0.08</v>
      </c>
      <c r="AF1043" s="10">
        <v>-4.8633768056767872</v>
      </c>
      <c r="AG1043" s="10">
        <v>34.57</v>
      </c>
      <c r="AI1043" s="10">
        <v>1119</v>
      </c>
      <c r="AJ1043" s="10" t="s">
        <v>184</v>
      </c>
      <c r="AK1043" s="10">
        <v>0.61844365825140823</v>
      </c>
      <c r="AL1043" s="10">
        <v>0.34014007224499182</v>
      </c>
      <c r="AM1043" s="10">
        <v>11.368728473800092</v>
      </c>
      <c r="AN1043" s="10">
        <v>35.843904928040857</v>
      </c>
      <c r="AO1043" s="10">
        <v>0.87621826572571571</v>
      </c>
      <c r="AP1043" s="10">
        <v>0.83808127208646654</v>
      </c>
      <c r="AQ1043" s="10">
        <v>0.43149480284067337</v>
      </c>
      <c r="AR1043" s="10">
        <v>15.492078851751819</v>
      </c>
      <c r="AS1043" s="10">
        <v>35.129745561126526</v>
      </c>
      <c r="AT1043" s="10">
        <v>0.88907992768243949</v>
      </c>
      <c r="AU1043" s="10">
        <v>0.74568497388351374</v>
      </c>
      <c r="AV1043" s="10">
        <v>0.38520607588156608</v>
      </c>
      <c r="AW1043" s="10">
        <v>13.751245097282238</v>
      </c>
      <c r="AX1043" s="10">
        <v>35.238402360190982</v>
      </c>
      <c r="AY1043" s="10">
        <v>0.88845724147152749</v>
      </c>
      <c r="AZ1043" s="10">
        <v>1119</v>
      </c>
      <c r="BA1043" s="10" t="s">
        <v>184</v>
      </c>
      <c r="BB1043" s="10">
        <v>0.28140905788089177</v>
      </c>
      <c r="BC1043" s="10">
        <v>0.17193990800737283</v>
      </c>
      <c r="BD1043" s="10">
        <v>5.2918193470859958</v>
      </c>
      <c r="BE1043" s="10">
        <v>35.979718479868367</v>
      </c>
      <c r="BF1043" s="10">
        <v>0.85332540232634269</v>
      </c>
      <c r="BG1043" s="10">
        <v>0.20195329190069081</v>
      </c>
      <c r="BH1043" s="10">
        <v>0.12684682458664953</v>
      </c>
      <c r="BI1043" s="10">
        <v>3.9095675236284095</v>
      </c>
      <c r="BJ1043" s="10">
        <v>35.218617986220842</v>
      </c>
      <c r="BK1043" s="10">
        <v>0.84681644068545536</v>
      </c>
      <c r="BL1043" s="10">
        <v>0.28437484088659187</v>
      </c>
      <c r="BM1043" s="10">
        <v>0.16897830451996018</v>
      </c>
      <c r="BN1043" s="10">
        <v>5.4320062216819487</v>
      </c>
      <c r="BO1043" s="10">
        <v>35.158704333811002</v>
      </c>
      <c r="BP1043" s="10">
        <v>0.8596811869244837</v>
      </c>
      <c r="BQ1043" s="10">
        <v>1119</v>
      </c>
      <c r="BR1043" s="10" t="s">
        <v>184</v>
      </c>
      <c r="BS1043" s="10">
        <v>0.56499999999999995</v>
      </c>
      <c r="BT1043" s="10">
        <v>0.33500000000000002</v>
      </c>
      <c r="BU1043" s="10">
        <v>10.853797349973441</v>
      </c>
      <c r="BV1043" s="10">
        <v>34.94</v>
      </c>
      <c r="BW1043" s="10">
        <v>0.86016785992482492</v>
      </c>
      <c r="BX1043" s="10">
        <v>0.66600000000000004</v>
      </c>
      <c r="BY1043" s="10">
        <v>0.38400000000000001</v>
      </c>
      <c r="BZ1043" s="10">
        <v>13.039493711908705</v>
      </c>
      <c r="CA1043" s="10">
        <v>34.039000000000001</v>
      </c>
      <c r="CB1043" s="10">
        <v>0.86631548980002338</v>
      </c>
      <c r="CC1043" s="10">
        <v>0.55500000000000005</v>
      </c>
      <c r="CD1043" s="10">
        <v>0.33100000000000002</v>
      </c>
      <c r="CE1043" s="10">
        <v>10.857285687551993</v>
      </c>
      <c r="CF1043" s="10">
        <v>34.363</v>
      </c>
      <c r="CG1043" s="10">
        <v>0.85885533571095929</v>
      </c>
      <c r="CH1043" s="10">
        <v>1119</v>
      </c>
      <c r="CI1043" s="10" t="s">
        <v>184</v>
      </c>
      <c r="CJ1043" s="10">
        <v>0.122</v>
      </c>
      <c r="CK1043" s="10">
        <v>7.8E-2</v>
      </c>
      <c r="CL1043" s="10">
        <v>2.2639252823073774</v>
      </c>
      <c r="CM1043" s="10">
        <v>36.927999999999997</v>
      </c>
      <c r="CN1043" s="10">
        <v>0.84252214876289577</v>
      </c>
      <c r="CO1043" s="10">
        <v>0.188</v>
      </c>
      <c r="CP1043" s="10">
        <v>0.108</v>
      </c>
      <c r="CQ1043" s="10">
        <v>3.4658805471945326</v>
      </c>
      <c r="CR1043" s="10">
        <v>36.116999999999997</v>
      </c>
      <c r="CS1043" s="10">
        <v>0.86710554247076888</v>
      </c>
      <c r="CT1043" s="10">
        <v>0.188</v>
      </c>
      <c r="CU1043" s="10">
        <v>0.108</v>
      </c>
      <c r="CV1043" s="10">
        <v>3.429794441269828</v>
      </c>
      <c r="CW1043" s="10">
        <v>36.497</v>
      </c>
      <c r="CX1043" s="10">
        <v>0.86710554247076888</v>
      </c>
      <c r="CY1043" s="10">
        <v>1155</v>
      </c>
      <c r="CZ1043" s="10" t="s">
        <v>9</v>
      </c>
      <c r="DA1043" s="10">
        <v>0.88200000000000001</v>
      </c>
      <c r="DB1043" s="10">
        <v>0.375</v>
      </c>
      <c r="DC1043" s="10">
        <v>15.099960490891362</v>
      </c>
      <c r="DD1043" s="10">
        <v>36.645000000000003</v>
      </c>
      <c r="DE1043" s="10">
        <v>0.92027456888430514</v>
      </c>
      <c r="DF1043" s="10">
        <v>0.875</v>
      </c>
      <c r="DG1043" s="10">
        <v>0.371</v>
      </c>
      <c r="DH1043" s="10">
        <v>15.164588483320728</v>
      </c>
      <c r="DI1043" s="10">
        <v>36.183999999999997</v>
      </c>
      <c r="DJ1043" s="10">
        <v>0.92066200691424838</v>
      </c>
      <c r="DK1043" s="10">
        <v>1.026</v>
      </c>
      <c r="DL1043" s="10">
        <v>0.32400000000000001</v>
      </c>
      <c r="DM1043" s="10">
        <v>17.214310850816002</v>
      </c>
      <c r="DN1043" s="10">
        <v>36.085999999999999</v>
      </c>
      <c r="DO1043" s="10">
        <v>0.9535826651341418</v>
      </c>
    </row>
    <row r="1044" spans="1:119" x14ac:dyDescent="0.25">
      <c r="A1044" s="10">
        <v>1120</v>
      </c>
      <c r="B1044" s="10" t="s">
        <v>50</v>
      </c>
      <c r="C1044" s="10">
        <v>2.33</v>
      </c>
      <c r="D1044" s="10">
        <v>0.75</v>
      </c>
      <c r="E1044" s="10">
        <v>38.770000000000003</v>
      </c>
      <c r="F1044" s="10">
        <v>36.5</v>
      </c>
      <c r="G1044" s="10">
        <v>0.95199999999999996</v>
      </c>
      <c r="H1044" s="10">
        <v>2.23</v>
      </c>
      <c r="I1044" s="10">
        <v>0.63</v>
      </c>
      <c r="J1044" s="10">
        <v>36.950000000000003</v>
      </c>
      <c r="K1044" s="10">
        <v>36.14</v>
      </c>
      <c r="L1044" s="10">
        <v>0.96199999999999997</v>
      </c>
      <c r="M1044" s="10">
        <v>2.77</v>
      </c>
      <c r="N1044" s="10">
        <v>0.75</v>
      </c>
      <c r="O1044" s="10">
        <v>46.3</v>
      </c>
      <c r="P1044" s="10">
        <v>35.83</v>
      </c>
      <c r="Q1044" s="10">
        <v>0.96499999999999997</v>
      </c>
      <c r="R1044" s="10">
        <v>1120</v>
      </c>
      <c r="S1044" s="10" t="s">
        <v>50</v>
      </c>
      <c r="T1044" s="10">
        <v>0.5</v>
      </c>
      <c r="U1044" s="10">
        <v>0.3</v>
      </c>
      <c r="V1044" s="10">
        <v>9.5884410313890402</v>
      </c>
      <c r="W1044" s="10">
        <v>35.11</v>
      </c>
      <c r="Y1044" s="10">
        <v>0.89</v>
      </c>
      <c r="Z1044" s="10">
        <v>0.19</v>
      </c>
      <c r="AA1044" s="10">
        <v>15.016303702406113</v>
      </c>
      <c r="AB1044" s="10">
        <v>34.99</v>
      </c>
      <c r="AD1044" s="10">
        <v>0.79</v>
      </c>
      <c r="AE1044" s="10">
        <v>0.19</v>
      </c>
      <c r="AF1044" s="10">
        <v>13.569934553218223</v>
      </c>
      <c r="AG1044" s="10">
        <v>34.57</v>
      </c>
      <c r="AI1044" s="10">
        <v>1120</v>
      </c>
      <c r="AJ1044" s="10" t="s">
        <v>50</v>
      </c>
      <c r="AK1044" s="10">
        <v>-2.2584904102142764</v>
      </c>
      <c r="AL1044" s="10">
        <v>-0.95561917804515895</v>
      </c>
      <c r="AM1044" s="10">
        <v>-39.500738692245697</v>
      </c>
      <c r="AN1044" s="10">
        <v>35.843911459877646</v>
      </c>
      <c r="AO1044" s="10">
        <v>0.92095203163045114</v>
      </c>
      <c r="AP1044" s="10">
        <v>-2.508952751941349</v>
      </c>
      <c r="AQ1044" s="10">
        <v>-1.063283807189662</v>
      </c>
      <c r="AR1044" s="10">
        <v>-44.784185719411369</v>
      </c>
      <c r="AS1044" s="10">
        <v>35.129752976617894</v>
      </c>
      <c r="AT1044" s="10">
        <v>0.92072954093556392</v>
      </c>
      <c r="AU1044" s="10">
        <v>-2.5462695523639476</v>
      </c>
      <c r="AV1044" s="10">
        <v>-1.0569187190464582</v>
      </c>
      <c r="AW1044" s="10">
        <v>-45.169578074272678</v>
      </c>
      <c r="AX1044" s="10">
        <v>35.238409708562585</v>
      </c>
      <c r="AY1044" s="10">
        <v>0.92359466362580245</v>
      </c>
      <c r="AZ1044" s="10">
        <v>1120</v>
      </c>
      <c r="BA1044" s="10" t="s">
        <v>50</v>
      </c>
      <c r="BB1044" s="10">
        <v>-0.56279745575588491</v>
      </c>
      <c r="BC1044" s="10">
        <v>-0.35727357812945904</v>
      </c>
      <c r="BD1044" s="10">
        <v>-10.696986961516409</v>
      </c>
      <c r="BE1044" s="10">
        <v>35.979720912683781</v>
      </c>
      <c r="BF1044" s="10">
        <v>0.84425227840892736</v>
      </c>
      <c r="BG1044" s="10">
        <v>-0.79952591962143549</v>
      </c>
      <c r="BH1044" s="10">
        <v>-0.48894091646484727</v>
      </c>
      <c r="BI1044" s="10">
        <v>-15.363482768353281</v>
      </c>
      <c r="BJ1044" s="10">
        <v>35.218621387560937</v>
      </c>
      <c r="BK1044" s="10">
        <v>0.85311954312938254</v>
      </c>
      <c r="BL1044" s="10">
        <v>-0.87738579900094071</v>
      </c>
      <c r="BM1044" s="10">
        <v>-0.52830654709814018</v>
      </c>
      <c r="BN1044" s="10">
        <v>-16.818076871477853</v>
      </c>
      <c r="BO1044" s="10">
        <v>35.158708015262704</v>
      </c>
      <c r="BP1044" s="10">
        <v>0.85668415162538947</v>
      </c>
      <c r="BQ1044" s="10">
        <v>1120</v>
      </c>
      <c r="BR1044" s="10" t="s">
        <v>50</v>
      </c>
      <c r="BS1044" s="10">
        <v>-2.1539999999999999</v>
      </c>
      <c r="BT1044" s="10">
        <v>-0.78100000000000003</v>
      </c>
      <c r="BU1044" s="10">
        <v>-37.8601877713633</v>
      </c>
      <c r="BV1044" s="10">
        <v>34.94</v>
      </c>
      <c r="BW1044" s="10">
        <v>0.94011159120471433</v>
      </c>
      <c r="BX1044" s="10">
        <v>-2.323</v>
      </c>
      <c r="BY1044" s="10">
        <v>-0.86099999999999999</v>
      </c>
      <c r="BZ1044" s="10">
        <v>-42.020734496317161</v>
      </c>
      <c r="CA1044" s="10">
        <v>34.039000000000001</v>
      </c>
      <c r="CB1044" s="10">
        <v>0.93766596020861315</v>
      </c>
      <c r="CC1044" s="10">
        <v>-2.4910000000000001</v>
      </c>
      <c r="CD1044" s="10">
        <v>-0.89300000000000002</v>
      </c>
      <c r="CE1044" s="10">
        <v>-44.460648149023868</v>
      </c>
      <c r="CF1044" s="10">
        <v>34.363</v>
      </c>
      <c r="CG1044" s="10">
        <v>0.94133940415613893</v>
      </c>
      <c r="CH1044" s="10">
        <v>1120</v>
      </c>
      <c r="CI1044" s="10" t="s">
        <v>50</v>
      </c>
      <c r="CJ1044" s="10">
        <v>-0.23899999999999999</v>
      </c>
      <c r="CK1044" s="10">
        <v>-0.13600000000000001</v>
      </c>
      <c r="CL1044" s="10">
        <v>-4.2992560112366469</v>
      </c>
      <c r="CM1044" s="10">
        <v>36.927999999999997</v>
      </c>
      <c r="CN1044" s="10">
        <v>0.86913688118309218</v>
      </c>
      <c r="CO1044" s="10">
        <v>-0.48399999999999999</v>
      </c>
      <c r="CP1044" s="10">
        <v>-0.19800000000000001</v>
      </c>
      <c r="CQ1044" s="10">
        <v>-8.3593904016622975</v>
      </c>
      <c r="CR1044" s="10">
        <v>36.116999999999997</v>
      </c>
      <c r="CS1044" s="10">
        <v>0.92554695620567684</v>
      </c>
      <c r="CT1044" s="10">
        <v>-0.53800000000000003</v>
      </c>
      <c r="CU1044" s="10">
        <v>-0.20899999999999999</v>
      </c>
      <c r="CV1044" s="10">
        <v>-9.1303162009353311</v>
      </c>
      <c r="CW1044" s="10">
        <v>36.497</v>
      </c>
      <c r="CX1044" s="10">
        <v>0.93213467208569989</v>
      </c>
      <c r="CY1044" s="10">
        <v>1156</v>
      </c>
      <c r="CZ1044" s="10" t="s">
        <v>10</v>
      </c>
    </row>
    <row r="1045" spans="1:119" x14ac:dyDescent="0.25">
      <c r="A1045" s="10">
        <v>1121</v>
      </c>
      <c r="B1045" s="10" t="s">
        <v>8</v>
      </c>
      <c r="C1045" s="10">
        <v>1.56</v>
      </c>
      <c r="D1045" s="10">
        <v>0.4</v>
      </c>
      <c r="E1045" s="10">
        <v>26.13</v>
      </c>
      <c r="F1045" s="10">
        <v>35.71</v>
      </c>
      <c r="G1045" s="10">
        <v>0.96799999999999997</v>
      </c>
      <c r="H1045" s="10">
        <v>1.42</v>
      </c>
      <c r="I1045" s="10">
        <v>0.27</v>
      </c>
      <c r="J1045" s="10">
        <v>23.54</v>
      </c>
      <c r="K1045" s="10">
        <v>35.4</v>
      </c>
      <c r="L1045" s="10">
        <v>0.98199999999999998</v>
      </c>
      <c r="M1045" s="10">
        <v>2.0499999999999998</v>
      </c>
      <c r="N1045" s="10">
        <v>0.42</v>
      </c>
      <c r="O1045" s="10">
        <v>34.659999999999997</v>
      </c>
      <c r="P1045" s="10">
        <v>34.92</v>
      </c>
      <c r="Q1045" s="10">
        <v>0.98</v>
      </c>
      <c r="R1045" s="10">
        <v>1121</v>
      </c>
      <c r="S1045" s="10" t="s">
        <v>8</v>
      </c>
      <c r="AI1045" s="10">
        <v>1121</v>
      </c>
      <c r="AJ1045" s="10" t="s">
        <v>8</v>
      </c>
      <c r="AK1045" s="10">
        <v>1.6400467521560311</v>
      </c>
      <c r="AL1045" s="10">
        <v>0.61547796048561987</v>
      </c>
      <c r="AM1045" s="10">
        <v>28.215764602284821</v>
      </c>
      <c r="AN1045" s="10">
        <v>35.843904928040857</v>
      </c>
      <c r="AO1045" s="10">
        <v>0.93624273548471404</v>
      </c>
      <c r="AP1045" s="10">
        <v>1.6708714800638749</v>
      </c>
      <c r="AQ1045" s="10">
        <v>0.63178753112745922</v>
      </c>
      <c r="AR1045" s="10">
        <v>29.3579363076744</v>
      </c>
      <c r="AS1045" s="10">
        <v>35.129745561126526</v>
      </c>
      <c r="AT1045" s="10">
        <v>0.93536666995742246</v>
      </c>
      <c r="AU1045" s="10">
        <v>1.8005845784992673</v>
      </c>
      <c r="AV1045" s="10">
        <v>0.67171114491871631</v>
      </c>
      <c r="AW1045" s="10">
        <v>31.486942849955312</v>
      </c>
      <c r="AX1045" s="10">
        <v>35.238402360190982</v>
      </c>
      <c r="AY1045" s="10">
        <v>0.93692794572810911</v>
      </c>
      <c r="AZ1045" s="10">
        <v>1121</v>
      </c>
      <c r="BA1045" s="10" t="s">
        <v>8</v>
      </c>
      <c r="BB1045" s="10">
        <v>0.28138839786448516</v>
      </c>
      <c r="BC1045" s="10">
        <v>0.18533358660033866</v>
      </c>
      <c r="BD1045" s="10">
        <v>5.4067096214039596</v>
      </c>
      <c r="BE1045" s="10">
        <v>35.979718479868367</v>
      </c>
      <c r="BF1045" s="10">
        <v>0.83513128457581687</v>
      </c>
      <c r="BG1045" s="10">
        <v>0.59757262771735353</v>
      </c>
      <c r="BH1045" s="10">
        <v>0.36209391816262004</v>
      </c>
      <c r="BI1045" s="10">
        <v>11.454290595688672</v>
      </c>
      <c r="BJ1045" s="10">
        <v>35.218617986220842</v>
      </c>
      <c r="BK1045" s="10">
        <v>0.85524306627094893</v>
      </c>
      <c r="BL1045" s="10">
        <v>0.593010958122139</v>
      </c>
      <c r="BM1045" s="10">
        <v>0.35932803573301075</v>
      </c>
      <c r="BN1045" s="10">
        <v>11.386207394104625</v>
      </c>
      <c r="BO1045" s="10">
        <v>35.158704333811002</v>
      </c>
      <c r="BP1045" s="10">
        <v>0.8552442031205022</v>
      </c>
      <c r="BQ1045" s="10">
        <v>1121</v>
      </c>
      <c r="BR1045" s="10" t="s">
        <v>8</v>
      </c>
      <c r="BS1045" s="10">
        <v>1.59</v>
      </c>
      <c r="BT1045" s="10">
        <v>0.44600000000000001</v>
      </c>
      <c r="BU1045" s="10">
        <v>27.287284255397438</v>
      </c>
      <c r="BV1045" s="10">
        <v>34.94</v>
      </c>
      <c r="BW1045" s="10">
        <v>0.96283813125090378</v>
      </c>
      <c r="BX1045" s="10">
        <v>1.6579999999999999</v>
      </c>
      <c r="BY1045" s="10">
        <v>0.47599999999999998</v>
      </c>
      <c r="BZ1045" s="10">
        <v>29.25805663147186</v>
      </c>
      <c r="CA1045" s="10">
        <v>34.039000000000001</v>
      </c>
      <c r="CB1045" s="10">
        <v>0.96117314854880609</v>
      </c>
      <c r="CC1045" s="10">
        <v>1.9359999999999999</v>
      </c>
      <c r="CD1045" s="10">
        <v>0.56200000000000006</v>
      </c>
      <c r="CE1045" s="10">
        <v>33.870526238247741</v>
      </c>
      <c r="CF1045" s="10">
        <v>34.363</v>
      </c>
      <c r="CG1045" s="10">
        <v>0.96035479531977896</v>
      </c>
      <c r="CH1045" s="10">
        <v>1121</v>
      </c>
      <c r="CI1045" s="10" t="s">
        <v>8</v>
      </c>
      <c r="CJ1045" s="10">
        <v>0.11600000000000001</v>
      </c>
      <c r="CK1045" s="10">
        <v>5.8000000000000003E-2</v>
      </c>
      <c r="CL1045" s="10">
        <v>2.0276667576548077</v>
      </c>
      <c r="CM1045" s="10">
        <v>36.927999999999997</v>
      </c>
      <c r="CN1045" s="10">
        <v>0.89442719099991574</v>
      </c>
      <c r="CO1045" s="10">
        <v>0.29599999999999999</v>
      </c>
      <c r="CP1045" s="10">
        <v>0.09</v>
      </c>
      <c r="CQ1045" s="10">
        <v>4.9456112312173097</v>
      </c>
      <c r="CR1045" s="10">
        <v>36.116999999999997</v>
      </c>
      <c r="CS1045" s="10">
        <v>0.95675213613885834</v>
      </c>
      <c r="CT1045" s="10">
        <v>0.35</v>
      </c>
      <c r="CU1045" s="10">
        <v>0.10100000000000001</v>
      </c>
      <c r="CV1045" s="10">
        <v>5.7626109865707171</v>
      </c>
      <c r="CW1045" s="10">
        <v>36.497</v>
      </c>
      <c r="CX1045" s="10">
        <v>0.96079546950850914</v>
      </c>
      <c r="CY1045" s="10">
        <v>1157</v>
      </c>
      <c r="CZ1045" s="10" t="s">
        <v>11</v>
      </c>
      <c r="DA1045" s="10">
        <v>0.873</v>
      </c>
      <c r="DB1045" s="10">
        <v>0.30299999999999999</v>
      </c>
      <c r="DC1045" s="10">
        <v>48.947000000000003</v>
      </c>
      <c r="DD1045" s="10">
        <v>10.9</v>
      </c>
      <c r="DE1045" s="10">
        <v>0.94499999999999995</v>
      </c>
      <c r="DF1045" s="10">
        <v>0.86599999999999999</v>
      </c>
      <c r="DG1045" s="10">
        <v>0.30099999999999999</v>
      </c>
      <c r="DH1045" s="10">
        <v>49.936399999999999</v>
      </c>
      <c r="DI1045" s="10">
        <v>10.6</v>
      </c>
      <c r="DJ1045" s="10">
        <v>0.94499999999999995</v>
      </c>
      <c r="DK1045" s="10">
        <v>1.0169999999999999</v>
      </c>
      <c r="DL1045" s="10">
        <v>0.25</v>
      </c>
      <c r="DM1045" s="10">
        <v>55.985700000000001</v>
      </c>
      <c r="DN1045" s="10">
        <v>10.8</v>
      </c>
      <c r="DO1045" s="10">
        <v>0.97099999999999997</v>
      </c>
    </row>
    <row r="1046" spans="1:119" x14ac:dyDescent="0.25">
      <c r="A1046" s="10">
        <v>1122</v>
      </c>
      <c r="B1046" s="10" t="s">
        <v>9</v>
      </c>
      <c r="R1046" s="10">
        <v>1122</v>
      </c>
      <c r="S1046" s="10" t="s">
        <v>9</v>
      </c>
      <c r="T1046" s="10">
        <v>0.32</v>
      </c>
      <c r="U1046" s="10">
        <v>0.18</v>
      </c>
      <c r="V1046" s="10">
        <v>6.0374491960826528</v>
      </c>
      <c r="W1046" s="10">
        <v>35.11</v>
      </c>
      <c r="Y1046" s="10">
        <v>0.61</v>
      </c>
      <c r="Z1046" s="10">
        <v>0.12</v>
      </c>
      <c r="AA1046" s="10">
        <v>10.258176786090745</v>
      </c>
      <c r="AB1046" s="10">
        <v>34.99</v>
      </c>
      <c r="AD1046" s="10">
        <v>0.52</v>
      </c>
      <c r="AE1046" s="10">
        <v>0.12</v>
      </c>
      <c r="AF1046" s="10">
        <v>8.9127143058847498</v>
      </c>
      <c r="AG1046" s="10">
        <v>34.57</v>
      </c>
      <c r="AI1046" s="10">
        <v>1122</v>
      </c>
      <c r="AJ1046" s="10" t="s">
        <v>9</v>
      </c>
      <c r="AZ1046" s="10">
        <v>1122</v>
      </c>
      <c r="BA1046" s="10" t="s">
        <v>9</v>
      </c>
      <c r="BQ1046" s="10">
        <v>1122</v>
      </c>
      <c r="BR1046" s="10" t="s">
        <v>9</v>
      </c>
      <c r="CH1046" s="10">
        <v>1122</v>
      </c>
      <c r="CI1046" s="10" t="s">
        <v>9</v>
      </c>
      <c r="CY1046" s="10">
        <v>1158</v>
      </c>
      <c r="CZ1046" s="10" t="s">
        <v>285</v>
      </c>
      <c r="DA1046" s="10">
        <v>0</v>
      </c>
      <c r="DB1046" s="10">
        <v>0</v>
      </c>
      <c r="DC1046" s="10">
        <v>0</v>
      </c>
      <c r="DD1046" s="10">
        <v>10.9</v>
      </c>
      <c r="DE1046" s="10">
        <v>0</v>
      </c>
      <c r="DF1046" s="10">
        <v>0</v>
      </c>
      <c r="DG1046" s="10">
        <v>0</v>
      </c>
      <c r="DH1046" s="10">
        <v>0</v>
      </c>
      <c r="DI1046" s="10">
        <v>10.6</v>
      </c>
      <c r="DJ1046" s="10">
        <v>0</v>
      </c>
      <c r="DK1046" s="10">
        <v>0</v>
      </c>
      <c r="DL1046" s="10">
        <v>0</v>
      </c>
      <c r="DM1046" s="10">
        <v>0</v>
      </c>
      <c r="DN1046" s="10">
        <v>10.8</v>
      </c>
      <c r="DO1046" s="10">
        <v>0</v>
      </c>
    </row>
    <row r="1047" spans="1:119" x14ac:dyDescent="0.25">
      <c r="A1047" s="10">
        <v>1123</v>
      </c>
      <c r="B1047" s="10" t="s">
        <v>10</v>
      </c>
      <c r="C1047" s="10">
        <v>1.56</v>
      </c>
      <c r="D1047" s="10">
        <v>0.32</v>
      </c>
      <c r="E1047" s="10">
        <v>87.3</v>
      </c>
      <c r="F1047" s="10">
        <v>10.5</v>
      </c>
      <c r="G1047" s="10">
        <v>0.98</v>
      </c>
      <c r="H1047" s="10">
        <v>1.4</v>
      </c>
      <c r="I1047" s="10">
        <v>0.2</v>
      </c>
      <c r="J1047" s="10">
        <v>77.900000000000006</v>
      </c>
      <c r="K1047" s="10">
        <v>10.5</v>
      </c>
      <c r="L1047" s="10">
        <v>0.99</v>
      </c>
      <c r="M1047" s="10">
        <v>2.04</v>
      </c>
      <c r="N1047" s="10">
        <v>0.28999999999999998</v>
      </c>
      <c r="O1047" s="10">
        <v>113.03</v>
      </c>
      <c r="P1047" s="10">
        <v>10.5</v>
      </c>
      <c r="Q1047" s="10">
        <v>0.99</v>
      </c>
      <c r="R1047" s="10">
        <v>1123</v>
      </c>
      <c r="S1047" s="10" t="s">
        <v>10</v>
      </c>
      <c r="AI1047" s="10">
        <v>1123</v>
      </c>
      <c r="AJ1047" s="10" t="s">
        <v>10</v>
      </c>
      <c r="AK1047" s="10">
        <v>1.6264628815431348</v>
      </c>
      <c r="AL1047" s="10">
        <v>0.522428661744615</v>
      </c>
      <c r="AM1047" s="10">
        <v>93.933000000000007</v>
      </c>
      <c r="AN1047" s="10">
        <v>10.5</v>
      </c>
      <c r="AO1047" s="10">
        <v>0.95199999999999996</v>
      </c>
      <c r="AP1047" s="10">
        <v>1.657056527337575</v>
      </c>
      <c r="AQ1047" s="10">
        <v>0.53497286746881301</v>
      </c>
      <c r="AR1047" s="10">
        <v>96.665999999999997</v>
      </c>
      <c r="AS1047" s="10">
        <v>10.4</v>
      </c>
      <c r="AT1047" s="10">
        <v>0.95199999999999996</v>
      </c>
      <c r="AU1047" s="10">
        <v>1.785701441863482</v>
      </c>
      <c r="AV1047" s="10">
        <v>0.56476994660199231</v>
      </c>
      <c r="AW1047" s="10">
        <v>106.011</v>
      </c>
      <c r="AX1047" s="10">
        <v>10.199999999999999</v>
      </c>
      <c r="AY1047" s="10">
        <v>0.95299999999999996</v>
      </c>
      <c r="AZ1047" s="10">
        <v>1123</v>
      </c>
      <c r="BA1047" s="10" t="s">
        <v>10</v>
      </c>
      <c r="BB1047" s="10">
        <v>0.27376875102198928</v>
      </c>
      <c r="BC1047" s="10">
        <v>0.15040382141125566</v>
      </c>
      <c r="BD1047" s="10">
        <v>16.854500000000002</v>
      </c>
      <c r="BE1047" s="10">
        <v>10.7</v>
      </c>
      <c r="BF1047" s="10">
        <v>0.876</v>
      </c>
      <c r="BG1047" s="10">
        <v>0.58948346537774021</v>
      </c>
      <c r="BH1047" s="10">
        <v>0.32098168387428216</v>
      </c>
      <c r="BI1047" s="10">
        <v>36.558700000000002</v>
      </c>
      <c r="BJ1047" s="10">
        <v>10.6</v>
      </c>
      <c r="BK1047" s="10">
        <v>0.878</v>
      </c>
      <c r="BL1047" s="10">
        <v>0.58495785982803794</v>
      </c>
      <c r="BM1047" s="10">
        <v>0.31843860407651431</v>
      </c>
      <c r="BN1047" s="10">
        <v>36.276000000000003</v>
      </c>
      <c r="BO1047" s="10">
        <v>10.6</v>
      </c>
      <c r="BP1047" s="10">
        <v>0.878</v>
      </c>
      <c r="BQ1047" s="10">
        <v>1123</v>
      </c>
      <c r="BR1047" s="10" t="s">
        <v>10</v>
      </c>
      <c r="BS1047" s="10">
        <v>1.577</v>
      </c>
      <c r="BT1047" s="10">
        <v>0.35899999999999999</v>
      </c>
      <c r="BU1047" s="10">
        <v>88.930999999999997</v>
      </c>
      <c r="BV1047" s="10">
        <v>10.5</v>
      </c>
      <c r="BW1047" s="10">
        <v>0.97499999999999998</v>
      </c>
      <c r="BX1047" s="10">
        <v>1.645</v>
      </c>
      <c r="BY1047" s="10">
        <v>0.38200000000000001</v>
      </c>
      <c r="BZ1047" s="10">
        <v>93.751199999999997</v>
      </c>
      <c r="CA1047" s="10">
        <v>10.4</v>
      </c>
      <c r="CB1047" s="10">
        <v>0.97399999999999998</v>
      </c>
      <c r="CC1047" s="10">
        <v>1.92</v>
      </c>
      <c r="CD1047" s="10">
        <v>0.44500000000000001</v>
      </c>
      <c r="CE1047" s="10">
        <v>111.5585</v>
      </c>
      <c r="CF1047" s="10">
        <v>10.199999999999999</v>
      </c>
      <c r="CG1047" s="10">
        <v>0.97399999999999998</v>
      </c>
      <c r="CH1047" s="10">
        <v>1123</v>
      </c>
      <c r="CI1047" s="10" t="s">
        <v>10</v>
      </c>
      <c r="CJ1047" s="10">
        <v>0.109</v>
      </c>
      <c r="CK1047" s="10">
        <v>2.3E-2</v>
      </c>
      <c r="CL1047" s="10">
        <v>6.0109000000000004</v>
      </c>
      <c r="CM1047" s="10">
        <v>10.7</v>
      </c>
      <c r="CN1047" s="10">
        <v>0.97799999999999998</v>
      </c>
      <c r="CO1047" s="10">
        <v>0.28799999999999998</v>
      </c>
      <c r="CP1047" s="10">
        <v>5.5E-2</v>
      </c>
      <c r="CQ1047" s="10">
        <v>15.97</v>
      </c>
      <c r="CR1047" s="10">
        <v>10.6</v>
      </c>
      <c r="CS1047" s="10">
        <v>0.98199999999999998</v>
      </c>
      <c r="CT1047" s="10">
        <v>0.34200000000000003</v>
      </c>
      <c r="CU1047" s="10">
        <v>6.5000000000000002E-2</v>
      </c>
      <c r="CV1047" s="10">
        <v>18.961200000000002</v>
      </c>
      <c r="CW1047" s="10">
        <v>10.6</v>
      </c>
      <c r="CX1047" s="10">
        <v>0.98199999999999998</v>
      </c>
      <c r="CY1047" s="10">
        <v>1159</v>
      </c>
      <c r="CZ1047" s="10" t="s">
        <v>304</v>
      </c>
      <c r="DA1047" s="10">
        <v>0</v>
      </c>
      <c r="DB1047" s="10">
        <v>0</v>
      </c>
      <c r="DC1047" s="10">
        <v>0</v>
      </c>
      <c r="DD1047" s="10">
        <v>10.9</v>
      </c>
      <c r="DE1047" s="10">
        <v>0</v>
      </c>
      <c r="DF1047" s="10">
        <v>0</v>
      </c>
      <c r="DG1047" s="10">
        <v>0</v>
      </c>
      <c r="DH1047" s="10">
        <v>0</v>
      </c>
      <c r="DI1047" s="10">
        <v>10.6</v>
      </c>
      <c r="DJ1047" s="10">
        <v>0</v>
      </c>
      <c r="DK1047" s="10">
        <v>0</v>
      </c>
      <c r="DL1047" s="10">
        <v>0</v>
      </c>
      <c r="DM1047" s="10">
        <v>0</v>
      </c>
      <c r="DN1047" s="10">
        <v>10.8</v>
      </c>
      <c r="DO1047" s="10">
        <v>0</v>
      </c>
    </row>
    <row r="1048" spans="1:119" x14ac:dyDescent="0.25">
      <c r="A1048" s="10">
        <v>1124</v>
      </c>
      <c r="B1048" s="10" t="s">
        <v>11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1124</v>
      </c>
      <c r="S1048" s="10" t="s">
        <v>11</v>
      </c>
      <c r="T1048" s="10">
        <v>0.31</v>
      </c>
      <c r="U1048" s="10">
        <v>0.15</v>
      </c>
      <c r="V1048" s="10">
        <v>18.757999999999999</v>
      </c>
      <c r="W1048" s="10">
        <v>10.6</v>
      </c>
      <c r="Y1048" s="10">
        <v>0.6</v>
      </c>
      <c r="Z1048" s="10">
        <v>0.08</v>
      </c>
      <c r="AA1048" s="10">
        <v>32.969000000000001</v>
      </c>
      <c r="AB1048" s="10">
        <v>10.6</v>
      </c>
      <c r="AD1048" s="10">
        <v>0.51</v>
      </c>
      <c r="AE1048" s="10">
        <v>0.08</v>
      </c>
      <c r="AF1048" s="10">
        <v>28.117999999999999</v>
      </c>
      <c r="AG1048" s="10">
        <v>10.6</v>
      </c>
      <c r="AI1048" s="10">
        <v>1124</v>
      </c>
      <c r="AJ1048" s="10" t="s">
        <v>11</v>
      </c>
      <c r="AZ1048" s="10">
        <v>1124</v>
      </c>
      <c r="BA1048" s="10" t="s">
        <v>11</v>
      </c>
      <c r="BQ1048" s="10">
        <v>1124</v>
      </c>
      <c r="BR1048" s="10" t="s">
        <v>11</v>
      </c>
      <c r="CH1048" s="10">
        <v>1124</v>
      </c>
      <c r="CI1048" s="10" t="s">
        <v>11</v>
      </c>
      <c r="CY1048" s="10">
        <v>1160</v>
      </c>
      <c r="CZ1048" s="10" t="s">
        <v>288</v>
      </c>
      <c r="DA1048" s="10">
        <v>0.79859999999999998</v>
      </c>
      <c r="DB1048" s="10">
        <v>0.28989999999999999</v>
      </c>
      <c r="DC1048" s="10">
        <v>45</v>
      </c>
      <c r="DD1048" s="10">
        <v>10.9</v>
      </c>
      <c r="DE1048" s="10">
        <v>0.94</v>
      </c>
      <c r="DF1048" s="10">
        <v>0.79390000000000005</v>
      </c>
      <c r="DG1048" s="10">
        <v>0.28810000000000002</v>
      </c>
      <c r="DH1048" s="10">
        <v>46</v>
      </c>
      <c r="DI1048" s="10">
        <v>10.6</v>
      </c>
      <c r="DJ1048" s="10">
        <v>0.94</v>
      </c>
      <c r="DK1048" s="10">
        <v>0.94350000000000001</v>
      </c>
      <c r="DL1048" s="10">
        <v>0.23649999999999999</v>
      </c>
      <c r="DM1048" s="10">
        <v>52</v>
      </c>
      <c r="DN1048" s="10">
        <v>10.8</v>
      </c>
      <c r="DO1048" s="10">
        <v>0.97</v>
      </c>
    </row>
    <row r="1049" spans="1:119" x14ac:dyDescent="0.25">
      <c r="A1049" s="10">
        <v>1125</v>
      </c>
      <c r="B1049" s="10" t="s">
        <v>285</v>
      </c>
      <c r="C1049" s="10">
        <v>0.41</v>
      </c>
      <c r="D1049" s="10">
        <v>0.17</v>
      </c>
      <c r="E1049" s="10">
        <v>24.25</v>
      </c>
      <c r="F1049" s="10">
        <v>10.5</v>
      </c>
      <c r="G1049" s="10">
        <v>0.92</v>
      </c>
      <c r="H1049" s="10">
        <v>0.35</v>
      </c>
      <c r="I1049" s="10">
        <v>0.15</v>
      </c>
      <c r="J1049" s="10">
        <v>20.9</v>
      </c>
      <c r="K1049" s="10">
        <v>10.5</v>
      </c>
      <c r="L1049" s="10">
        <v>0.92</v>
      </c>
      <c r="M1049" s="10">
        <v>0.45</v>
      </c>
      <c r="N1049" s="10">
        <v>0.19</v>
      </c>
      <c r="O1049" s="10">
        <v>26.7</v>
      </c>
      <c r="P1049" s="10">
        <v>10.5</v>
      </c>
      <c r="Q1049" s="10">
        <v>0.92</v>
      </c>
      <c r="R1049" s="10">
        <v>1125</v>
      </c>
      <c r="S1049" s="10" t="s">
        <v>285</v>
      </c>
      <c r="T1049" s="10">
        <v>6.6000000000000003E-2</v>
      </c>
      <c r="U1049" s="10">
        <v>3.8199999999999998E-2</v>
      </c>
      <c r="V1049" s="10">
        <v>4.1551999999999998</v>
      </c>
      <c r="W1049" s="10">
        <v>10.6</v>
      </c>
      <c r="Y1049" s="10">
        <v>0.1101</v>
      </c>
      <c r="Z1049" s="10">
        <v>1.89E-2</v>
      </c>
      <c r="AA1049" s="10">
        <v>6.0854999999999997</v>
      </c>
      <c r="AB1049" s="10">
        <v>10.6</v>
      </c>
      <c r="AD1049" s="10">
        <v>0.127</v>
      </c>
      <c r="AE1049" s="10">
        <v>2.58E-2</v>
      </c>
      <c r="AF1049" s="10">
        <v>7.0579999999999998</v>
      </c>
      <c r="AG1049" s="10">
        <v>10.6</v>
      </c>
      <c r="AI1049" s="10">
        <v>1125</v>
      </c>
      <c r="AJ1049" s="10" t="s">
        <v>285</v>
      </c>
      <c r="AK1049" s="10">
        <v>0.4844</v>
      </c>
      <c r="AL1049" s="10">
        <v>0.20599999999999999</v>
      </c>
      <c r="AM1049" s="10">
        <v>28.943899999999999</v>
      </c>
      <c r="AN1049" s="10">
        <v>10.5</v>
      </c>
      <c r="AO1049" s="10">
        <v>0.92</v>
      </c>
      <c r="AP1049" s="10">
        <v>0.50060000000000004</v>
      </c>
      <c r="AQ1049" s="10">
        <v>0.21279999999999999</v>
      </c>
      <c r="AR1049" s="10">
        <v>30.197299999999998</v>
      </c>
      <c r="AS1049" s="10">
        <v>10.4</v>
      </c>
      <c r="AT1049" s="10">
        <v>0.92</v>
      </c>
      <c r="AU1049" s="10">
        <v>0.49930000000000002</v>
      </c>
      <c r="AV1049" s="10">
        <v>0.21249999999999999</v>
      </c>
      <c r="AW1049" s="10">
        <v>30.715800000000002</v>
      </c>
      <c r="AX1049" s="10">
        <v>10.199999999999999</v>
      </c>
      <c r="AY1049" s="10">
        <v>0.92</v>
      </c>
      <c r="AZ1049" s="10">
        <v>1125</v>
      </c>
      <c r="BA1049" s="10" t="s">
        <v>285</v>
      </c>
      <c r="BB1049" s="10">
        <v>0.109</v>
      </c>
      <c r="BC1049" s="10">
        <v>6.1800000000000001E-2</v>
      </c>
      <c r="BD1049" s="10">
        <v>6.7590000000000003</v>
      </c>
      <c r="BE1049" s="10">
        <v>10.7</v>
      </c>
      <c r="BF1049" s="10">
        <v>0.87</v>
      </c>
      <c r="BG1049" s="10">
        <v>0.33139999999999997</v>
      </c>
      <c r="BH1049" s="10">
        <v>0.18779999999999999</v>
      </c>
      <c r="BI1049" s="10">
        <v>20.7456</v>
      </c>
      <c r="BJ1049" s="10">
        <v>10.6</v>
      </c>
      <c r="BK1049" s="10">
        <v>0.87</v>
      </c>
      <c r="BL1049" s="10">
        <v>0.27639999999999998</v>
      </c>
      <c r="BM1049" s="10">
        <v>0.15659999999999999</v>
      </c>
      <c r="BN1049" s="10">
        <v>17.3019</v>
      </c>
      <c r="BO1049" s="10">
        <v>10.6</v>
      </c>
      <c r="BP1049" s="10">
        <v>0.87</v>
      </c>
      <c r="BQ1049" s="10">
        <v>1125</v>
      </c>
      <c r="BR1049" s="10" t="s">
        <v>285</v>
      </c>
      <c r="BS1049" s="10">
        <v>0.40960000000000002</v>
      </c>
      <c r="BT1049" s="10">
        <v>9.9000000000000005E-2</v>
      </c>
      <c r="BU1049" s="10">
        <v>23.171800000000001</v>
      </c>
      <c r="BV1049" s="10">
        <v>10.5</v>
      </c>
      <c r="BW1049" s="10">
        <v>0.97</v>
      </c>
      <c r="BX1049" s="10">
        <v>0.43769999999999998</v>
      </c>
      <c r="BY1049" s="10">
        <v>0.10580000000000001</v>
      </c>
      <c r="BZ1049" s="10">
        <v>25</v>
      </c>
      <c r="CA1049" s="10">
        <v>10.4</v>
      </c>
      <c r="CB1049" s="10">
        <v>0.97</v>
      </c>
      <c r="CC1049" s="10">
        <v>0.62260000000000004</v>
      </c>
      <c r="CD1049" s="10">
        <v>0.15049999999999999</v>
      </c>
      <c r="CE1049" s="10">
        <v>36.255000000000003</v>
      </c>
      <c r="CF1049" s="10">
        <v>10.199999999999999</v>
      </c>
      <c r="CG1049" s="10">
        <v>0.97</v>
      </c>
      <c r="CH1049" s="10">
        <v>1125</v>
      </c>
      <c r="CI1049" s="10" t="s">
        <v>285</v>
      </c>
      <c r="CJ1049" s="10">
        <v>0</v>
      </c>
      <c r="CK1049" s="10">
        <v>0</v>
      </c>
      <c r="CL1049" s="10">
        <v>0</v>
      </c>
      <c r="CM1049" s="10">
        <v>10.7</v>
      </c>
      <c r="CN1049" s="10">
        <v>0</v>
      </c>
      <c r="CO1049" s="10">
        <v>0</v>
      </c>
      <c r="CP1049" s="10">
        <v>0</v>
      </c>
      <c r="CQ1049" s="10">
        <v>0</v>
      </c>
      <c r="CR1049" s="10">
        <v>10.6</v>
      </c>
      <c r="CS1049" s="10">
        <v>0</v>
      </c>
      <c r="CT1049" s="10">
        <v>0</v>
      </c>
      <c r="CU1049" s="10">
        <v>0</v>
      </c>
      <c r="CV1049" s="10">
        <v>0</v>
      </c>
      <c r="CW1049" s="10">
        <v>10.6</v>
      </c>
      <c r="CX1049" s="10">
        <v>0</v>
      </c>
      <c r="CY1049" s="10">
        <v>1161</v>
      </c>
      <c r="CZ1049" s="10" t="s">
        <v>315</v>
      </c>
      <c r="DA1049" s="10">
        <v>0</v>
      </c>
      <c r="DB1049" s="10">
        <v>0</v>
      </c>
      <c r="DC1049" s="10">
        <v>0</v>
      </c>
      <c r="DD1049" s="10">
        <v>10.9</v>
      </c>
      <c r="DE1049" s="10">
        <v>0</v>
      </c>
      <c r="DF1049" s="10">
        <v>0</v>
      </c>
      <c r="DG1049" s="10">
        <v>0</v>
      </c>
      <c r="DH1049" s="10">
        <v>0</v>
      </c>
      <c r="DI1049" s="10">
        <v>10.6</v>
      </c>
      <c r="DJ1049" s="10">
        <v>0</v>
      </c>
      <c r="DK1049" s="10">
        <v>0</v>
      </c>
      <c r="DL1049" s="10">
        <v>0</v>
      </c>
      <c r="DM1049" s="10">
        <v>0</v>
      </c>
      <c r="DN1049" s="10">
        <v>10.8</v>
      </c>
      <c r="DO1049" s="10">
        <v>0</v>
      </c>
    </row>
    <row r="1050" spans="1:119" x14ac:dyDescent="0.25">
      <c r="A1050" s="10">
        <v>1126</v>
      </c>
      <c r="B1050" s="10" t="s">
        <v>304</v>
      </c>
      <c r="C1050" s="10">
        <v>0</v>
      </c>
      <c r="D1050" s="10">
        <v>0</v>
      </c>
      <c r="E1050" s="10">
        <v>0</v>
      </c>
      <c r="F1050" s="10">
        <v>10.5</v>
      </c>
      <c r="G1050" s="10">
        <v>0</v>
      </c>
      <c r="H1050" s="10">
        <v>0</v>
      </c>
      <c r="I1050" s="10">
        <v>0</v>
      </c>
      <c r="J1050" s="10">
        <v>0</v>
      </c>
      <c r="K1050" s="10">
        <v>10.5</v>
      </c>
      <c r="L1050" s="10">
        <v>0</v>
      </c>
      <c r="M1050" s="10">
        <v>0</v>
      </c>
      <c r="N1050" s="10">
        <v>0.4</v>
      </c>
      <c r="O1050" s="10">
        <v>0</v>
      </c>
      <c r="P1050" s="10">
        <v>10.5</v>
      </c>
      <c r="Q1050" s="10">
        <v>0</v>
      </c>
      <c r="R1050" s="10">
        <v>1126</v>
      </c>
      <c r="S1050" s="10" t="s">
        <v>304</v>
      </c>
      <c r="T1050" s="10">
        <v>0</v>
      </c>
      <c r="U1050" s="10">
        <v>0</v>
      </c>
      <c r="V1050" s="10">
        <v>0</v>
      </c>
      <c r="W1050" s="10">
        <v>10.6</v>
      </c>
      <c r="Y1050" s="10">
        <v>0</v>
      </c>
      <c r="Z1050" s="10">
        <v>0</v>
      </c>
      <c r="AA1050" s="10">
        <v>0</v>
      </c>
      <c r="AB1050" s="10">
        <v>10.6</v>
      </c>
      <c r="AD1050" s="10">
        <v>0</v>
      </c>
      <c r="AE1050" s="10">
        <v>0</v>
      </c>
      <c r="AF1050" s="10">
        <v>0</v>
      </c>
      <c r="AG1050" s="10">
        <v>10.6</v>
      </c>
      <c r="AI1050" s="10">
        <v>1126</v>
      </c>
      <c r="AJ1050" s="10" t="s">
        <v>304</v>
      </c>
      <c r="AK1050" s="10">
        <v>0</v>
      </c>
      <c r="AL1050" s="10">
        <v>0</v>
      </c>
      <c r="AM1050" s="10">
        <v>0</v>
      </c>
      <c r="AN1050" s="10">
        <v>10.5</v>
      </c>
      <c r="AO1050" s="10">
        <v>0</v>
      </c>
      <c r="AP1050" s="10">
        <v>0</v>
      </c>
      <c r="AQ1050" s="10">
        <v>0</v>
      </c>
      <c r="AR1050" s="10">
        <v>0</v>
      </c>
      <c r="AS1050" s="10">
        <v>10.4</v>
      </c>
      <c r="AT1050" s="10">
        <v>0</v>
      </c>
      <c r="AU1050" s="10">
        <v>0</v>
      </c>
      <c r="AV1050" s="10">
        <v>0</v>
      </c>
      <c r="AW1050" s="10">
        <v>0</v>
      </c>
      <c r="AX1050" s="10">
        <v>10.199999999999999</v>
      </c>
      <c r="AY1050" s="10">
        <v>0</v>
      </c>
      <c r="AZ1050" s="10">
        <v>1126</v>
      </c>
      <c r="BA1050" s="10" t="s">
        <v>304</v>
      </c>
      <c r="BB1050" s="10">
        <v>0</v>
      </c>
      <c r="BC1050" s="10">
        <v>0</v>
      </c>
      <c r="BD1050" s="10">
        <v>0</v>
      </c>
      <c r="BE1050" s="10">
        <v>10.7</v>
      </c>
      <c r="BF1050" s="10">
        <v>0</v>
      </c>
      <c r="BG1050" s="10">
        <v>0</v>
      </c>
      <c r="BH1050" s="10">
        <v>0</v>
      </c>
      <c r="BI1050" s="10">
        <v>0</v>
      </c>
      <c r="BJ1050" s="10">
        <v>10.6</v>
      </c>
      <c r="BK1050" s="10">
        <v>0</v>
      </c>
      <c r="BL1050" s="10">
        <v>0</v>
      </c>
      <c r="BM1050" s="10">
        <v>0</v>
      </c>
      <c r="BN1050" s="10">
        <v>0</v>
      </c>
      <c r="BO1050" s="10">
        <v>10.6</v>
      </c>
      <c r="BP1050" s="10">
        <v>0</v>
      </c>
      <c r="BQ1050" s="10">
        <v>1126</v>
      </c>
      <c r="BR1050" s="10" t="s">
        <v>304</v>
      </c>
      <c r="BS1050" s="10">
        <v>0</v>
      </c>
      <c r="BT1050" s="10">
        <v>0</v>
      </c>
      <c r="BU1050" s="10">
        <v>0</v>
      </c>
      <c r="BV1050" s="10">
        <v>10.5</v>
      </c>
      <c r="BW1050" s="10">
        <v>0</v>
      </c>
      <c r="BX1050" s="10">
        <v>0</v>
      </c>
      <c r="BY1050" s="10">
        <v>0</v>
      </c>
      <c r="BZ1050" s="10">
        <v>0</v>
      </c>
      <c r="CA1050" s="10">
        <v>10.4</v>
      </c>
      <c r="CB1050" s="10">
        <v>0</v>
      </c>
      <c r="CC1050" s="10">
        <v>0</v>
      </c>
      <c r="CD1050" s="10">
        <v>0</v>
      </c>
      <c r="CE1050" s="10">
        <v>0</v>
      </c>
      <c r="CF1050" s="10">
        <v>10.199999999999999</v>
      </c>
      <c r="CG1050" s="10">
        <v>0</v>
      </c>
      <c r="CH1050" s="10">
        <v>1126</v>
      </c>
      <c r="CI1050" s="10" t="s">
        <v>304</v>
      </c>
      <c r="CJ1050" s="10">
        <v>0</v>
      </c>
      <c r="CK1050" s="10">
        <v>0</v>
      </c>
      <c r="CL1050" s="10">
        <v>0</v>
      </c>
      <c r="CM1050" s="10">
        <v>10.7</v>
      </c>
      <c r="CN1050" s="10">
        <v>0</v>
      </c>
      <c r="CO1050" s="10">
        <v>0</v>
      </c>
      <c r="CP1050" s="10">
        <v>0</v>
      </c>
      <c r="CQ1050" s="10">
        <v>0</v>
      </c>
      <c r="CR1050" s="10">
        <v>10.6</v>
      </c>
      <c r="CS1050" s="10">
        <v>0</v>
      </c>
      <c r="CT1050" s="10">
        <v>0</v>
      </c>
      <c r="CU1050" s="10">
        <v>0</v>
      </c>
      <c r="CV1050" s="10">
        <v>0</v>
      </c>
      <c r="CW1050" s="10">
        <v>10.6</v>
      </c>
      <c r="CX1050" s="10">
        <v>0</v>
      </c>
      <c r="CY1050" s="10">
        <v>1162</v>
      </c>
      <c r="CZ1050" s="10" t="s">
        <v>306</v>
      </c>
      <c r="DA1050" s="10">
        <v>0</v>
      </c>
      <c r="DB1050" s="10">
        <v>0</v>
      </c>
      <c r="DC1050" s="10">
        <v>0</v>
      </c>
      <c r="DD1050" s="10">
        <v>10.9</v>
      </c>
      <c r="DE1050" s="10">
        <v>0</v>
      </c>
      <c r="DF1050" s="10">
        <v>0</v>
      </c>
      <c r="DG1050" s="10">
        <v>0</v>
      </c>
      <c r="DH1050" s="10">
        <v>0</v>
      </c>
      <c r="DI1050" s="10">
        <v>10.6</v>
      </c>
      <c r="DJ1050" s="10">
        <v>0</v>
      </c>
      <c r="DK1050" s="10">
        <v>0</v>
      </c>
      <c r="DL1050" s="10">
        <v>0</v>
      </c>
      <c r="DM1050" s="10">
        <v>0</v>
      </c>
      <c r="DN1050" s="10">
        <v>10.8</v>
      </c>
      <c r="DO1050" s="10">
        <v>0</v>
      </c>
    </row>
    <row r="1051" spans="1:119" x14ac:dyDescent="0.25">
      <c r="A1051" s="10">
        <v>1127</v>
      </c>
      <c r="B1051" s="10" t="s">
        <v>288</v>
      </c>
      <c r="C1051" s="10">
        <v>0.38</v>
      </c>
      <c r="D1051" s="10">
        <v>0.15</v>
      </c>
      <c r="E1051" s="10">
        <v>22.31</v>
      </c>
      <c r="F1051" s="10">
        <v>10.5</v>
      </c>
      <c r="G1051" s="10">
        <v>0.93</v>
      </c>
      <c r="H1051" s="10">
        <v>0.27</v>
      </c>
      <c r="I1051" s="10">
        <v>0.11</v>
      </c>
      <c r="J1051" s="10">
        <v>16.149999999999999</v>
      </c>
      <c r="K1051" s="10">
        <v>10.5</v>
      </c>
      <c r="L1051" s="10">
        <v>0.93</v>
      </c>
      <c r="M1051" s="10">
        <v>0.36</v>
      </c>
      <c r="N1051" s="10">
        <v>0.14000000000000001</v>
      </c>
      <c r="O1051" s="10">
        <v>21.36</v>
      </c>
      <c r="P1051" s="10">
        <v>10.5</v>
      </c>
      <c r="Q1051" s="10">
        <v>0.93</v>
      </c>
      <c r="R1051" s="10">
        <v>1127</v>
      </c>
      <c r="S1051" s="10" t="s">
        <v>288</v>
      </c>
      <c r="T1051" s="10">
        <v>0.1202</v>
      </c>
      <c r="U1051" s="10">
        <v>6.4500000000000002E-2</v>
      </c>
      <c r="V1051" s="10">
        <v>7.4275000000000002</v>
      </c>
      <c r="W1051" s="10">
        <v>10.6</v>
      </c>
      <c r="Y1051" s="10">
        <v>0.1948</v>
      </c>
      <c r="Z1051" s="10">
        <v>3.1099999999999999E-2</v>
      </c>
      <c r="AA1051" s="10">
        <v>10.7439</v>
      </c>
      <c r="AB1051" s="10">
        <v>10.6</v>
      </c>
      <c r="AD1051" s="10">
        <v>0.12839999999999999</v>
      </c>
      <c r="AE1051" s="10">
        <v>2.4199999999999999E-2</v>
      </c>
      <c r="AF1051" s="10">
        <v>7.1148999999999996</v>
      </c>
      <c r="AG1051" s="10">
        <v>10.6</v>
      </c>
      <c r="AI1051" s="10">
        <v>1127</v>
      </c>
      <c r="AJ1051" s="10" t="s">
        <v>288</v>
      </c>
      <c r="AK1051" s="10">
        <v>0.43519999999999998</v>
      </c>
      <c r="AL1051" s="10">
        <v>0.17169999999999999</v>
      </c>
      <c r="AM1051" s="10">
        <v>25.725100000000001</v>
      </c>
      <c r="AN1051" s="10">
        <v>10.5</v>
      </c>
      <c r="AO1051" s="10">
        <v>0.93</v>
      </c>
      <c r="AP1051" s="10">
        <v>0.43369999999999997</v>
      </c>
      <c r="AQ1051" s="10">
        <v>0.17100000000000001</v>
      </c>
      <c r="AR1051" s="10">
        <v>25.880600000000001</v>
      </c>
      <c r="AS1051" s="10">
        <v>10.4</v>
      </c>
      <c r="AT1051" s="10">
        <v>0.93</v>
      </c>
      <c r="AU1051" s="10">
        <v>0.43740000000000001</v>
      </c>
      <c r="AV1051" s="10">
        <v>0.17269999999999999</v>
      </c>
      <c r="AW1051" s="10">
        <v>26.6187</v>
      </c>
      <c r="AX1051" s="10">
        <v>10.199999999999999</v>
      </c>
      <c r="AY1051" s="10">
        <v>0.93</v>
      </c>
      <c r="AZ1051" s="10">
        <v>1127</v>
      </c>
      <c r="BA1051" s="10" t="s">
        <v>288</v>
      </c>
      <c r="BB1051" s="10">
        <v>5.4100000000000002E-2</v>
      </c>
      <c r="BC1051" s="10">
        <v>3.15E-2</v>
      </c>
      <c r="BD1051" s="10">
        <v>3.3795000000000002</v>
      </c>
      <c r="BE1051" s="10">
        <v>10.7</v>
      </c>
      <c r="BF1051" s="10">
        <v>0.86</v>
      </c>
      <c r="BG1051" s="10">
        <v>9.6799999999999997E-2</v>
      </c>
      <c r="BH1051" s="10">
        <v>5.6399999999999999E-2</v>
      </c>
      <c r="BI1051" s="10">
        <v>6.1017000000000001</v>
      </c>
      <c r="BJ1051" s="10">
        <v>10.6</v>
      </c>
      <c r="BK1051" s="10">
        <v>0.86</v>
      </c>
      <c r="BL1051" s="10">
        <v>0.10979999999999999</v>
      </c>
      <c r="BM1051" s="10">
        <v>6.4000000000000001E-2</v>
      </c>
      <c r="BN1051" s="10">
        <v>6.9207999999999998</v>
      </c>
      <c r="BO1051" s="10">
        <v>10.6</v>
      </c>
      <c r="BP1051" s="10">
        <v>0.86</v>
      </c>
      <c r="BQ1051" s="10">
        <v>1127</v>
      </c>
      <c r="BR1051" s="10" t="s">
        <v>288</v>
      </c>
      <c r="BS1051" s="10">
        <v>0.4173</v>
      </c>
      <c r="BT1051" s="10">
        <v>0.14729999999999999</v>
      </c>
      <c r="BU1051" s="10">
        <v>24.330400000000001</v>
      </c>
      <c r="BV1051" s="10">
        <v>10.5</v>
      </c>
      <c r="BW1051" s="10">
        <v>0.94</v>
      </c>
      <c r="BX1051" s="10">
        <v>0.40770000000000001</v>
      </c>
      <c r="BY1051" s="10">
        <v>0.1439</v>
      </c>
      <c r="BZ1051" s="10">
        <v>24</v>
      </c>
      <c r="CA1051" s="10">
        <v>10.4</v>
      </c>
      <c r="CB1051" s="10">
        <v>0.94</v>
      </c>
      <c r="CC1051" s="10">
        <v>0.43140000000000001</v>
      </c>
      <c r="CD1051" s="10">
        <v>0.15229999999999999</v>
      </c>
      <c r="CE1051" s="10">
        <v>25.8964</v>
      </c>
      <c r="CF1051" s="10">
        <v>10.199999999999999</v>
      </c>
      <c r="CG1051" s="10">
        <v>0.94</v>
      </c>
      <c r="CH1051" s="10">
        <v>1127</v>
      </c>
      <c r="CI1051" s="10" t="s">
        <v>288</v>
      </c>
      <c r="CJ1051" s="10">
        <v>3.56E-2</v>
      </c>
      <c r="CK1051" s="10">
        <v>1.04E-2</v>
      </c>
      <c r="CL1051" s="10">
        <v>2</v>
      </c>
      <c r="CM1051" s="10">
        <v>10.7</v>
      </c>
      <c r="CN1051" s="10">
        <v>0.96</v>
      </c>
      <c r="CO1051" s="10">
        <v>5.2900000000000003E-2</v>
      </c>
      <c r="CP1051" s="10">
        <v>1.54E-2</v>
      </c>
      <c r="CQ1051" s="10">
        <v>3</v>
      </c>
      <c r="CR1051" s="10">
        <v>10.6</v>
      </c>
      <c r="CS1051" s="10">
        <v>0.96</v>
      </c>
      <c r="CT1051" s="10">
        <v>5.2900000000000003E-2</v>
      </c>
      <c r="CU1051" s="10">
        <v>1.54E-2</v>
      </c>
      <c r="CV1051" s="10">
        <v>3</v>
      </c>
      <c r="CW1051" s="10">
        <v>10.6</v>
      </c>
      <c r="CX1051" s="10">
        <v>0.96</v>
      </c>
      <c r="CY1051" s="10">
        <v>1163</v>
      </c>
      <c r="CZ1051" s="10" t="s">
        <v>307</v>
      </c>
      <c r="DA1051" s="10">
        <v>5.6099999999999997E-2</v>
      </c>
      <c r="DB1051" s="10">
        <v>8.0000000000000002E-3</v>
      </c>
      <c r="DC1051" s="10">
        <v>3</v>
      </c>
      <c r="DD1051" s="10">
        <v>10.9</v>
      </c>
      <c r="DE1051" s="10">
        <v>0.99</v>
      </c>
      <c r="DF1051" s="10">
        <v>5.45E-2</v>
      </c>
      <c r="DG1051" s="10">
        <v>7.7999999999999996E-3</v>
      </c>
      <c r="DH1051" s="10">
        <v>3</v>
      </c>
      <c r="DI1051" s="10">
        <v>10.6</v>
      </c>
      <c r="DJ1051" s="10">
        <v>0.99</v>
      </c>
      <c r="DK1051" s="10">
        <v>5.5599999999999997E-2</v>
      </c>
      <c r="DL1051" s="10">
        <v>7.9000000000000008E-3</v>
      </c>
      <c r="DM1051" s="10">
        <v>3</v>
      </c>
      <c r="DN1051" s="10">
        <v>10.8</v>
      </c>
      <c r="DO1051" s="10">
        <v>0.99</v>
      </c>
    </row>
    <row r="1052" spans="1:119" x14ac:dyDescent="0.25">
      <c r="A1052" s="10">
        <v>1128</v>
      </c>
      <c r="B1052" s="10" t="s">
        <v>289</v>
      </c>
      <c r="C1052" s="10">
        <v>0.08</v>
      </c>
      <c r="D1052" s="10">
        <v>0.02</v>
      </c>
      <c r="E1052" s="10">
        <v>4.8499999999999996</v>
      </c>
      <c r="F1052" s="10">
        <v>10.5</v>
      </c>
      <c r="G1052" s="10">
        <v>0.96</v>
      </c>
      <c r="H1052" s="10">
        <v>0.13</v>
      </c>
      <c r="I1052" s="10">
        <v>0.04</v>
      </c>
      <c r="J1052" s="10">
        <v>7.6</v>
      </c>
      <c r="K1052" s="10">
        <v>10.5</v>
      </c>
      <c r="L1052" s="10">
        <v>0.96</v>
      </c>
      <c r="M1052" s="10">
        <v>0.12</v>
      </c>
      <c r="N1052" s="10">
        <v>0.04</v>
      </c>
      <c r="O1052" s="10">
        <v>7.12</v>
      </c>
      <c r="P1052" s="10">
        <v>10.5</v>
      </c>
      <c r="Q1052" s="10">
        <v>0.96</v>
      </c>
      <c r="R1052" s="10">
        <v>1128</v>
      </c>
      <c r="S1052" s="10" t="s">
        <v>289</v>
      </c>
      <c r="T1052" s="10">
        <v>2.76E-2</v>
      </c>
      <c r="U1052" s="10">
        <v>1.09E-2</v>
      </c>
      <c r="V1052" s="10">
        <v>1.6147</v>
      </c>
      <c r="W1052" s="10">
        <v>10.6</v>
      </c>
      <c r="Y1052" s="10">
        <v>8.6199999999999999E-2</v>
      </c>
      <c r="Z1052" s="10">
        <v>1.01E-2</v>
      </c>
      <c r="AA1052" s="10">
        <v>4.7262000000000004</v>
      </c>
      <c r="AB1052" s="10">
        <v>10.6</v>
      </c>
      <c r="AD1052" s="10">
        <v>5.2999999999999999E-2</v>
      </c>
      <c r="AE1052" s="10">
        <v>7.4000000000000003E-3</v>
      </c>
      <c r="AF1052" s="10">
        <v>2.9146999999999998</v>
      </c>
      <c r="AG1052" s="10">
        <v>10.6</v>
      </c>
      <c r="AI1052" s="10">
        <v>1128</v>
      </c>
      <c r="AJ1052" s="10" t="s">
        <v>289</v>
      </c>
      <c r="AK1052" s="10">
        <v>1.8700000000000001E-2</v>
      </c>
      <c r="AL1052" s="10">
        <v>5.4999999999999997E-3</v>
      </c>
      <c r="AM1052" s="10">
        <v>1.0718000000000001</v>
      </c>
      <c r="AN1052" s="10">
        <v>10.5</v>
      </c>
      <c r="AO1052" s="10">
        <v>0.96</v>
      </c>
      <c r="AP1052" s="10">
        <v>5.6000000000000001E-2</v>
      </c>
      <c r="AQ1052" s="10">
        <v>1.6299999999999999E-2</v>
      </c>
      <c r="AR1052" s="10">
        <v>3.2378</v>
      </c>
      <c r="AS1052" s="10">
        <v>10.4</v>
      </c>
      <c r="AT1052" s="10">
        <v>0.96</v>
      </c>
      <c r="AU1052" s="10">
        <v>8.6800000000000002E-2</v>
      </c>
      <c r="AV1052" s="10">
        <v>2.53E-2</v>
      </c>
      <c r="AW1052" s="10">
        <v>5.1177000000000001</v>
      </c>
      <c r="AX1052" s="10">
        <v>10.199999999999999</v>
      </c>
      <c r="AY1052" s="10">
        <v>0.96</v>
      </c>
      <c r="AZ1052" s="10">
        <v>1128</v>
      </c>
      <c r="BA1052" s="10" t="s">
        <v>289</v>
      </c>
      <c r="BB1052" s="10">
        <v>2.69E-2</v>
      </c>
      <c r="BC1052" s="10">
        <v>1.6E-2</v>
      </c>
      <c r="BD1052" s="10">
        <v>1.6898</v>
      </c>
      <c r="BE1052" s="10">
        <v>10.7</v>
      </c>
      <c r="BF1052" s="10">
        <v>0.86</v>
      </c>
      <c r="BG1052" s="10">
        <v>1.9300000000000001E-2</v>
      </c>
      <c r="BH1052" s="10">
        <v>1.14E-2</v>
      </c>
      <c r="BI1052" s="10">
        <v>1.2202999999999999</v>
      </c>
      <c r="BJ1052" s="10">
        <v>10.6</v>
      </c>
      <c r="BK1052" s="10">
        <v>0.86</v>
      </c>
      <c r="BL1052" s="10">
        <v>2.7300000000000001E-2</v>
      </c>
      <c r="BM1052" s="10">
        <v>1.6199999999999999E-2</v>
      </c>
      <c r="BN1052" s="10">
        <v>1.7302</v>
      </c>
      <c r="BO1052" s="10">
        <v>10.6</v>
      </c>
      <c r="BP1052" s="10">
        <v>0.86</v>
      </c>
      <c r="BQ1052" s="10">
        <v>1128</v>
      </c>
      <c r="BR1052" s="10" t="s">
        <v>289</v>
      </c>
      <c r="BS1052" s="10">
        <v>4.0899999999999999E-2</v>
      </c>
      <c r="BT1052" s="10">
        <v>1.0200000000000001E-2</v>
      </c>
      <c r="BU1052" s="10">
        <v>2.3172000000000001</v>
      </c>
      <c r="BV1052" s="10">
        <v>10.5</v>
      </c>
      <c r="BW1052" s="10">
        <v>0.97</v>
      </c>
      <c r="BX1052" s="10">
        <v>0.13980000000000001</v>
      </c>
      <c r="BY1052" s="10">
        <v>3.5000000000000003E-2</v>
      </c>
      <c r="BZ1052" s="10">
        <v>8</v>
      </c>
      <c r="CA1052" s="10">
        <v>10.4</v>
      </c>
      <c r="CB1052" s="10">
        <v>0.97</v>
      </c>
      <c r="CC1052" s="10">
        <v>0.14199999999999999</v>
      </c>
      <c r="CD1052" s="10">
        <v>3.56E-2</v>
      </c>
      <c r="CE1052" s="10">
        <v>8.2868999999999993</v>
      </c>
      <c r="CF1052" s="10">
        <v>10.199999999999999</v>
      </c>
      <c r="CG1052" s="10">
        <v>0.97</v>
      </c>
      <c r="CH1052" s="10">
        <v>1128</v>
      </c>
      <c r="CI1052" s="10" t="s">
        <v>289</v>
      </c>
      <c r="CJ1052" s="10">
        <v>1.7999999999999999E-2</v>
      </c>
      <c r="CK1052" s="10">
        <v>4.4999999999999997E-3</v>
      </c>
      <c r="CL1052" s="10">
        <v>1</v>
      </c>
      <c r="CM1052" s="10">
        <v>10.7</v>
      </c>
      <c r="CN1052" s="10">
        <v>0.97</v>
      </c>
      <c r="CO1052" s="10">
        <v>5.3400000000000003E-2</v>
      </c>
      <c r="CP1052" s="10">
        <v>1.34E-2</v>
      </c>
      <c r="CQ1052" s="10">
        <v>3</v>
      </c>
      <c r="CR1052" s="10">
        <v>10.6</v>
      </c>
      <c r="CS1052" s="10">
        <v>0.97</v>
      </c>
      <c r="CT1052" s="10">
        <v>7.1199999999999999E-2</v>
      </c>
      <c r="CU1052" s="10">
        <v>1.7899999999999999E-2</v>
      </c>
      <c r="CV1052" s="10">
        <v>4</v>
      </c>
      <c r="CW1052" s="10">
        <v>10.6</v>
      </c>
      <c r="CX1052" s="10">
        <v>0.97</v>
      </c>
      <c r="CY1052" s="10">
        <v>1164</v>
      </c>
      <c r="CZ1052" s="10" t="s">
        <v>294</v>
      </c>
      <c r="DA1052" s="10">
        <v>1.8100000000000002E-2</v>
      </c>
      <c r="DB1052" s="10">
        <v>5.3E-3</v>
      </c>
      <c r="DC1052" s="10">
        <v>1</v>
      </c>
      <c r="DD1052" s="10">
        <v>10.9</v>
      </c>
      <c r="DE1052" s="10">
        <v>0.96</v>
      </c>
      <c r="DF1052" s="10">
        <v>1.7600000000000001E-2</v>
      </c>
      <c r="DG1052" s="10">
        <v>5.1000000000000004E-3</v>
      </c>
      <c r="DH1052" s="10">
        <v>1</v>
      </c>
      <c r="DI1052" s="10">
        <v>10.6</v>
      </c>
      <c r="DJ1052" s="10">
        <v>0.96</v>
      </c>
      <c r="DK1052" s="10">
        <v>1.7999999999999999E-2</v>
      </c>
      <c r="DL1052" s="10">
        <v>5.1999999999999998E-3</v>
      </c>
      <c r="DM1052" s="10">
        <v>1</v>
      </c>
      <c r="DN1052" s="10">
        <v>10.8</v>
      </c>
      <c r="DO1052" s="10">
        <v>0.96</v>
      </c>
    </row>
    <row r="1053" spans="1:119" x14ac:dyDescent="0.25">
      <c r="A1053" s="10">
        <v>1129</v>
      </c>
      <c r="B1053" s="10" t="s">
        <v>306</v>
      </c>
      <c r="C1053" s="10">
        <v>0</v>
      </c>
      <c r="D1053" s="10">
        <v>0</v>
      </c>
      <c r="E1053" s="10">
        <v>0</v>
      </c>
      <c r="F1053" s="10">
        <v>10.5</v>
      </c>
      <c r="G1053" s="10">
        <v>0</v>
      </c>
      <c r="H1053" s="10">
        <v>0</v>
      </c>
      <c r="I1053" s="10">
        <v>0</v>
      </c>
      <c r="J1053" s="10">
        <v>0</v>
      </c>
      <c r="K1053" s="10">
        <v>10.5</v>
      </c>
      <c r="L1053" s="10">
        <v>0</v>
      </c>
      <c r="M1053" s="10">
        <v>0</v>
      </c>
      <c r="N1053" s="10">
        <v>0</v>
      </c>
      <c r="O1053" s="10">
        <v>0</v>
      </c>
      <c r="P1053" s="10">
        <v>10.5</v>
      </c>
      <c r="Q1053" s="10">
        <v>0</v>
      </c>
      <c r="R1053" s="10">
        <v>1129</v>
      </c>
      <c r="S1053" s="10" t="s">
        <v>306</v>
      </c>
      <c r="T1053" s="10">
        <v>0</v>
      </c>
      <c r="U1053" s="10">
        <v>0</v>
      </c>
      <c r="V1053" s="10">
        <v>0</v>
      </c>
      <c r="W1053" s="10">
        <v>10.6</v>
      </c>
      <c r="Y1053" s="10">
        <v>0</v>
      </c>
      <c r="Z1053" s="10">
        <v>0</v>
      </c>
      <c r="AA1053" s="10">
        <v>0</v>
      </c>
      <c r="AB1053" s="10">
        <v>10.6</v>
      </c>
      <c r="AD1053" s="10">
        <v>0</v>
      </c>
      <c r="AE1053" s="10">
        <v>0</v>
      </c>
      <c r="AF1053" s="10">
        <v>0</v>
      </c>
      <c r="AG1053" s="10">
        <v>10.6</v>
      </c>
      <c r="AI1053" s="10">
        <v>1129</v>
      </c>
      <c r="AJ1053" s="10" t="s">
        <v>306</v>
      </c>
      <c r="AK1053" s="10">
        <v>0</v>
      </c>
      <c r="AL1053" s="10">
        <v>0</v>
      </c>
      <c r="AM1053" s="10">
        <v>0</v>
      </c>
      <c r="AN1053" s="10">
        <v>10.5</v>
      </c>
      <c r="AO1053" s="10">
        <v>0</v>
      </c>
      <c r="AP1053" s="10">
        <v>0</v>
      </c>
      <c r="AQ1053" s="10">
        <v>0</v>
      </c>
      <c r="AR1053" s="10">
        <v>0</v>
      </c>
      <c r="AS1053" s="10">
        <v>10.4</v>
      </c>
      <c r="AT1053" s="10">
        <v>0</v>
      </c>
      <c r="AU1053" s="10">
        <v>0</v>
      </c>
      <c r="AV1053" s="10">
        <v>0</v>
      </c>
      <c r="AW1053" s="10">
        <v>0</v>
      </c>
      <c r="AX1053" s="10">
        <v>10.199999999999999</v>
      </c>
      <c r="AY1053" s="10">
        <v>0</v>
      </c>
      <c r="AZ1053" s="10">
        <v>1129</v>
      </c>
      <c r="BA1053" s="10" t="s">
        <v>306</v>
      </c>
      <c r="BB1053" s="10">
        <v>0</v>
      </c>
      <c r="BC1053" s="10">
        <v>0</v>
      </c>
      <c r="BD1053" s="10">
        <v>0</v>
      </c>
      <c r="BE1053" s="10">
        <v>10.7</v>
      </c>
      <c r="BF1053" s="10">
        <v>0</v>
      </c>
      <c r="BG1053" s="10">
        <v>0</v>
      </c>
      <c r="BH1053" s="10">
        <v>0</v>
      </c>
      <c r="BI1053" s="10">
        <v>0</v>
      </c>
      <c r="BJ1053" s="10">
        <v>10.6</v>
      </c>
      <c r="BK1053" s="10">
        <v>0</v>
      </c>
      <c r="BL1053" s="10">
        <v>0</v>
      </c>
      <c r="BM1053" s="10">
        <v>0</v>
      </c>
      <c r="BN1053" s="10">
        <v>0</v>
      </c>
      <c r="BO1053" s="10">
        <v>10.6</v>
      </c>
      <c r="BP1053" s="10">
        <v>0</v>
      </c>
      <c r="BQ1053" s="10">
        <v>1129</v>
      </c>
      <c r="BR1053" s="10" t="s">
        <v>306</v>
      </c>
      <c r="BS1053" s="10">
        <v>0</v>
      </c>
      <c r="BT1053" s="10">
        <v>0</v>
      </c>
      <c r="BU1053" s="10">
        <v>0</v>
      </c>
      <c r="BV1053" s="10">
        <v>10.5</v>
      </c>
      <c r="BW1053" s="10">
        <v>0</v>
      </c>
      <c r="BX1053" s="10">
        <v>0</v>
      </c>
      <c r="BY1053" s="10">
        <v>0</v>
      </c>
      <c r="BZ1053" s="10">
        <v>0</v>
      </c>
      <c r="CA1053" s="10">
        <v>10.4</v>
      </c>
      <c r="CB1053" s="10">
        <v>0</v>
      </c>
      <c r="CC1053" s="10">
        <v>0</v>
      </c>
      <c r="CD1053" s="10">
        <v>0</v>
      </c>
      <c r="CE1053" s="10">
        <v>0</v>
      </c>
      <c r="CF1053" s="10">
        <v>10.199999999999999</v>
      </c>
      <c r="CG1053" s="10">
        <v>0</v>
      </c>
      <c r="CH1053" s="10">
        <v>1129</v>
      </c>
      <c r="CI1053" s="10" t="s">
        <v>306</v>
      </c>
      <c r="CJ1053" s="10">
        <v>0</v>
      </c>
      <c r="CK1053" s="10">
        <v>0</v>
      </c>
      <c r="CL1053" s="10">
        <v>0</v>
      </c>
      <c r="CM1053" s="10">
        <v>10.7</v>
      </c>
      <c r="CN1053" s="10">
        <v>0</v>
      </c>
      <c r="CO1053" s="10">
        <v>0</v>
      </c>
      <c r="CP1053" s="10">
        <v>0</v>
      </c>
      <c r="CQ1053" s="10">
        <v>0</v>
      </c>
      <c r="CR1053" s="10">
        <v>10.6</v>
      </c>
      <c r="CS1053" s="10">
        <v>0</v>
      </c>
      <c r="CT1053" s="10">
        <v>0</v>
      </c>
      <c r="CU1053" s="10">
        <v>0</v>
      </c>
      <c r="CV1053" s="10">
        <v>0</v>
      </c>
      <c r="CW1053" s="10">
        <v>10.6</v>
      </c>
      <c r="CX1053" s="10">
        <v>0</v>
      </c>
      <c r="CY1053" s="10">
        <v>1165</v>
      </c>
      <c r="CZ1053" s="10" t="s">
        <v>296</v>
      </c>
      <c r="DA1053" s="10">
        <v>0</v>
      </c>
      <c r="DB1053" s="10">
        <v>0</v>
      </c>
      <c r="DC1053" s="10">
        <v>0</v>
      </c>
      <c r="DD1053" s="10">
        <v>10.9</v>
      </c>
      <c r="DE1053" s="10">
        <v>0</v>
      </c>
      <c r="DF1053" s="10">
        <v>0</v>
      </c>
      <c r="DG1053" s="10">
        <v>0</v>
      </c>
      <c r="DH1053" s="10">
        <v>0</v>
      </c>
      <c r="DI1053" s="10">
        <v>10.6</v>
      </c>
      <c r="DJ1053" s="10">
        <v>0</v>
      </c>
      <c r="DK1053" s="10">
        <v>0</v>
      </c>
      <c r="DL1053" s="10">
        <v>0</v>
      </c>
      <c r="DM1053" s="10">
        <v>0</v>
      </c>
      <c r="DN1053" s="10">
        <v>10.8</v>
      </c>
      <c r="DO1053" s="10">
        <v>0</v>
      </c>
    </row>
    <row r="1054" spans="1:119" x14ac:dyDescent="0.25">
      <c r="A1054" s="10">
        <v>1130</v>
      </c>
      <c r="B1054" s="10" t="s">
        <v>307</v>
      </c>
      <c r="C1054" s="10">
        <v>0.56999999999999995</v>
      </c>
      <c r="D1054" s="10">
        <v>0.12</v>
      </c>
      <c r="E1054" s="10">
        <v>32.01</v>
      </c>
      <c r="F1054" s="10">
        <v>10.5</v>
      </c>
      <c r="G1054" s="10">
        <v>0.98</v>
      </c>
      <c r="H1054" s="10">
        <v>0.51</v>
      </c>
      <c r="I1054" s="10">
        <v>0.1</v>
      </c>
      <c r="J1054" s="10">
        <v>28.5</v>
      </c>
      <c r="K1054" s="10">
        <v>10.5</v>
      </c>
      <c r="L1054" s="10">
        <v>0.98</v>
      </c>
      <c r="M1054" s="10">
        <v>0.56000000000000005</v>
      </c>
      <c r="N1054" s="10">
        <v>0.11</v>
      </c>
      <c r="O1054" s="10">
        <v>31.15</v>
      </c>
      <c r="P1054" s="10">
        <v>10.5</v>
      </c>
      <c r="Q1054" s="10">
        <v>0.98</v>
      </c>
      <c r="R1054" s="10">
        <v>1130</v>
      </c>
      <c r="S1054" s="10" t="s">
        <v>307</v>
      </c>
      <c r="T1054" s="10">
        <v>7.0300000000000001E-2</v>
      </c>
      <c r="U1054" s="10">
        <v>1.9400000000000001E-2</v>
      </c>
      <c r="V1054" s="10">
        <v>3.9742999999999999</v>
      </c>
      <c r="W1054" s="10">
        <v>10.6</v>
      </c>
      <c r="Y1054" s="10">
        <v>0.14660000000000001</v>
      </c>
      <c r="Z1054" s="10">
        <v>1.2E-2</v>
      </c>
      <c r="AA1054" s="10">
        <v>8.0127000000000006</v>
      </c>
      <c r="AB1054" s="10">
        <v>10.6</v>
      </c>
      <c r="AD1054" s="10">
        <v>0.1353</v>
      </c>
      <c r="AE1054" s="10">
        <v>1.3100000000000001E-2</v>
      </c>
      <c r="AF1054" s="10">
        <v>7.4021999999999997</v>
      </c>
      <c r="AG1054" s="10">
        <v>10.6</v>
      </c>
      <c r="AI1054" s="10">
        <v>1130</v>
      </c>
      <c r="AJ1054" s="10" t="s">
        <v>307</v>
      </c>
      <c r="AK1054" s="10">
        <v>0.57330000000000003</v>
      </c>
      <c r="AL1054" s="10">
        <v>0.1163</v>
      </c>
      <c r="AM1054" s="10">
        <v>32.164999999999999</v>
      </c>
      <c r="AN1054" s="10">
        <v>10.5</v>
      </c>
      <c r="AO1054" s="10">
        <v>0.98</v>
      </c>
      <c r="AP1054" s="10">
        <v>0.57130000000000003</v>
      </c>
      <c r="AQ1054" s="10">
        <v>0.1158</v>
      </c>
      <c r="AR1054" s="10">
        <v>32.359900000000003</v>
      </c>
      <c r="AS1054" s="10">
        <v>10.4</v>
      </c>
      <c r="AT1054" s="10">
        <v>0.98</v>
      </c>
      <c r="AU1054" s="10">
        <v>0.58499999999999996</v>
      </c>
      <c r="AV1054" s="10">
        <v>0.1187</v>
      </c>
      <c r="AW1054" s="10">
        <v>33.787300000000002</v>
      </c>
      <c r="AX1054" s="10">
        <v>10.199999999999999</v>
      </c>
      <c r="AY1054" s="10">
        <v>0.98</v>
      </c>
      <c r="AZ1054" s="10">
        <v>1130</v>
      </c>
      <c r="BA1054" s="10" t="s">
        <v>307</v>
      </c>
      <c r="BB1054" s="10">
        <v>5.8200000000000002E-2</v>
      </c>
      <c r="BC1054" s="10">
        <v>2.3E-2</v>
      </c>
      <c r="BD1054" s="10">
        <v>3.3795000000000002</v>
      </c>
      <c r="BE1054" s="10">
        <v>10.7</v>
      </c>
      <c r="BF1054" s="10">
        <v>0.93</v>
      </c>
      <c r="BG1054" s="10">
        <v>0.1042</v>
      </c>
      <c r="BH1054" s="10">
        <v>4.1200000000000001E-2</v>
      </c>
      <c r="BI1054" s="10">
        <v>6.1017000000000001</v>
      </c>
      <c r="BJ1054" s="10">
        <v>10.6</v>
      </c>
      <c r="BK1054" s="10">
        <v>0.93</v>
      </c>
      <c r="BL1054" s="10">
        <v>0.1182</v>
      </c>
      <c r="BM1054" s="10">
        <v>4.6699999999999998E-2</v>
      </c>
      <c r="BN1054" s="10">
        <v>6.9207999999999998</v>
      </c>
      <c r="BO1054" s="10">
        <v>10.6</v>
      </c>
      <c r="BP1054" s="10">
        <v>0.93</v>
      </c>
      <c r="BQ1054" s="10">
        <v>1130</v>
      </c>
      <c r="BR1054" s="10" t="s">
        <v>307</v>
      </c>
      <c r="BS1054" s="10">
        <v>0.62580000000000002</v>
      </c>
      <c r="BT1054" s="10">
        <v>8.9200000000000002E-2</v>
      </c>
      <c r="BU1054" s="10">
        <v>34.7577</v>
      </c>
      <c r="BV1054" s="10">
        <v>10.5</v>
      </c>
      <c r="BW1054" s="10">
        <v>0.99</v>
      </c>
      <c r="BX1054" s="10">
        <v>0.57069999999999999</v>
      </c>
      <c r="BY1054" s="10">
        <v>8.1299999999999997E-2</v>
      </c>
      <c r="BZ1054" s="10">
        <v>32</v>
      </c>
      <c r="CA1054" s="10">
        <v>10.4</v>
      </c>
      <c r="CB1054" s="10">
        <v>0.99</v>
      </c>
      <c r="CC1054" s="10">
        <v>0.6341</v>
      </c>
      <c r="CD1054" s="10">
        <v>9.0399999999999994E-2</v>
      </c>
      <c r="CE1054" s="10">
        <v>36.255000000000003</v>
      </c>
      <c r="CF1054" s="10">
        <v>10.199999999999999</v>
      </c>
      <c r="CG1054" s="10">
        <v>0.99</v>
      </c>
      <c r="CH1054" s="10">
        <v>1130</v>
      </c>
      <c r="CI1054" s="10" t="s">
        <v>307</v>
      </c>
      <c r="CJ1054" s="10">
        <v>3.6700000000000003E-2</v>
      </c>
      <c r="CK1054" s="10">
        <v>5.1999999999999998E-3</v>
      </c>
      <c r="CL1054" s="10">
        <v>2</v>
      </c>
      <c r="CM1054" s="10">
        <v>10.7</v>
      </c>
      <c r="CN1054" s="10">
        <v>0.99</v>
      </c>
      <c r="CO1054" s="10">
        <v>0.1454</v>
      </c>
      <c r="CP1054" s="10">
        <v>2.07E-2</v>
      </c>
      <c r="CQ1054" s="10">
        <v>8</v>
      </c>
      <c r="CR1054" s="10">
        <v>10.6</v>
      </c>
      <c r="CS1054" s="10">
        <v>0.99</v>
      </c>
      <c r="CT1054" s="10">
        <v>0.18179999999999999</v>
      </c>
      <c r="CU1054" s="10">
        <v>2.5899999999999999E-2</v>
      </c>
      <c r="CV1054" s="10">
        <v>10</v>
      </c>
      <c r="CW1054" s="10">
        <v>10.6</v>
      </c>
      <c r="CX1054" s="10">
        <v>0.99</v>
      </c>
      <c r="CY1054" s="10">
        <v>1166</v>
      </c>
      <c r="CZ1054" s="10" t="s">
        <v>196</v>
      </c>
    </row>
    <row r="1055" spans="1:119" x14ac:dyDescent="0.25">
      <c r="A1055" s="10">
        <v>1131</v>
      </c>
      <c r="B1055" s="10" t="s">
        <v>294</v>
      </c>
      <c r="C1055" s="10">
        <v>7.0000000000000007E-2</v>
      </c>
      <c r="D1055" s="10">
        <v>0.01</v>
      </c>
      <c r="E1055" s="10">
        <v>3.88</v>
      </c>
      <c r="F1055" s="10">
        <v>10.5</v>
      </c>
      <c r="G1055" s="10">
        <v>0.98</v>
      </c>
      <c r="H1055" s="10">
        <v>0.08</v>
      </c>
      <c r="I1055" s="10">
        <v>0.02</v>
      </c>
      <c r="J1055" s="10">
        <v>4.75</v>
      </c>
      <c r="K1055" s="10">
        <v>10.5</v>
      </c>
      <c r="L1055" s="10">
        <v>0.98</v>
      </c>
      <c r="M1055" s="10">
        <v>0.08</v>
      </c>
      <c r="N1055" s="10">
        <v>0.02</v>
      </c>
      <c r="O1055" s="10">
        <v>4.45</v>
      </c>
      <c r="P1055" s="10">
        <v>10.5</v>
      </c>
      <c r="Q1055" s="10">
        <v>0.98</v>
      </c>
      <c r="R1055" s="10">
        <v>1131</v>
      </c>
      <c r="S1055" s="10" t="s">
        <v>294</v>
      </c>
      <c r="T1055" s="10">
        <v>2.81E-2</v>
      </c>
      <c r="U1055" s="10">
        <v>7.7999999999999996E-3</v>
      </c>
      <c r="V1055" s="10">
        <v>1.5896999999999999</v>
      </c>
      <c r="W1055" s="10">
        <v>10.6</v>
      </c>
      <c r="Y1055" s="10">
        <v>5.8599999999999999E-2</v>
      </c>
      <c r="Z1055" s="10">
        <v>4.7999999999999996E-3</v>
      </c>
      <c r="AA1055" s="10">
        <v>3.2050999999999998</v>
      </c>
      <c r="AB1055" s="10">
        <v>10.6</v>
      </c>
      <c r="AD1055" s="10">
        <v>5.4100000000000002E-2</v>
      </c>
      <c r="AE1055" s="10">
        <v>5.1999999999999998E-3</v>
      </c>
      <c r="AF1055" s="10">
        <v>2.9609000000000001</v>
      </c>
      <c r="AG1055" s="10">
        <v>10.6</v>
      </c>
      <c r="AI1055" s="10">
        <v>1131</v>
      </c>
      <c r="AJ1055" s="10" t="s">
        <v>294</v>
      </c>
      <c r="AK1055" s="10">
        <v>0.1147</v>
      </c>
      <c r="AL1055" s="10">
        <v>2.3199999999999998E-2</v>
      </c>
      <c r="AM1055" s="10">
        <v>6.4347000000000003</v>
      </c>
      <c r="AN1055" s="10">
        <v>10.5</v>
      </c>
      <c r="AO1055" s="10">
        <v>0.98</v>
      </c>
      <c r="AP1055" s="10">
        <v>9.5200000000000007E-2</v>
      </c>
      <c r="AQ1055" s="10">
        <v>1.9300000000000001E-2</v>
      </c>
      <c r="AR1055" s="10">
        <v>5.3924000000000003</v>
      </c>
      <c r="AS1055" s="10">
        <v>10.4</v>
      </c>
      <c r="AT1055" s="10">
        <v>0.98</v>
      </c>
      <c r="AU1055" s="10">
        <v>0.17730000000000001</v>
      </c>
      <c r="AV1055" s="10">
        <v>3.5999999999999997E-2</v>
      </c>
      <c r="AW1055" s="10">
        <v>10.240399999999999</v>
      </c>
      <c r="AX1055" s="10">
        <v>10.199999999999999</v>
      </c>
      <c r="AY1055" s="10">
        <v>0.98</v>
      </c>
      <c r="AZ1055" s="10">
        <v>1131</v>
      </c>
      <c r="BA1055" s="10" t="s">
        <v>294</v>
      </c>
      <c r="BB1055" s="10">
        <v>2.5999999999999999E-2</v>
      </c>
      <c r="BC1055" s="10">
        <v>1.7500000000000002E-2</v>
      </c>
      <c r="BD1055" s="10">
        <v>1.6898</v>
      </c>
      <c r="BE1055" s="10">
        <v>10.7</v>
      </c>
      <c r="BF1055" s="10">
        <v>0.83</v>
      </c>
      <c r="BG1055" s="10">
        <v>3.7199999999999997E-2</v>
      </c>
      <c r="BH1055" s="10">
        <v>2.5000000000000001E-2</v>
      </c>
      <c r="BI1055" s="10">
        <v>2.4407000000000001</v>
      </c>
      <c r="BJ1055" s="10">
        <v>10.6</v>
      </c>
      <c r="BK1055" s="10">
        <v>0.83</v>
      </c>
      <c r="BL1055" s="10">
        <v>5.2699999999999997E-2</v>
      </c>
      <c r="BM1055" s="10">
        <v>3.5400000000000001E-2</v>
      </c>
      <c r="BN1055" s="10">
        <v>3.4603999999999999</v>
      </c>
      <c r="BO1055" s="10">
        <v>10.6</v>
      </c>
      <c r="BP1055" s="10">
        <v>0.83</v>
      </c>
      <c r="BQ1055" s="10">
        <v>1131</v>
      </c>
      <c r="BR1055" s="10" t="s">
        <v>294</v>
      </c>
      <c r="BS1055" s="10">
        <v>8.3299999999999999E-2</v>
      </c>
      <c r="BT1055" s="10">
        <v>1.2999999999999999E-2</v>
      </c>
      <c r="BU1055" s="10">
        <v>4.6344000000000003</v>
      </c>
      <c r="BV1055" s="10">
        <v>10.5</v>
      </c>
      <c r="BW1055" s="10">
        <v>0.99</v>
      </c>
      <c r="BX1055" s="10">
        <v>8.8700000000000001E-2</v>
      </c>
      <c r="BY1055" s="10">
        <v>1.55E-2</v>
      </c>
      <c r="BZ1055" s="10">
        <v>5</v>
      </c>
      <c r="CA1055" s="10">
        <v>10.4</v>
      </c>
      <c r="CB1055" s="10">
        <v>0.98</v>
      </c>
      <c r="CC1055" s="10">
        <v>9.01E-2</v>
      </c>
      <c r="CD1055" s="10">
        <v>1.5800000000000002E-2</v>
      </c>
      <c r="CE1055" s="10">
        <v>5.1792999999999996</v>
      </c>
      <c r="CF1055" s="10">
        <v>10.199999999999999</v>
      </c>
      <c r="CG1055" s="10">
        <v>0.98</v>
      </c>
      <c r="CH1055" s="10">
        <v>1131</v>
      </c>
      <c r="CI1055" s="10" t="s">
        <v>294</v>
      </c>
      <c r="CJ1055" s="10">
        <v>1.83E-2</v>
      </c>
      <c r="CK1055" s="10">
        <v>2.8999999999999998E-3</v>
      </c>
      <c r="CL1055" s="10">
        <v>1</v>
      </c>
      <c r="CM1055" s="10">
        <v>10.7</v>
      </c>
      <c r="CN1055" s="10">
        <v>0.99</v>
      </c>
      <c r="CO1055" s="10">
        <v>3.6299999999999999E-2</v>
      </c>
      <c r="CP1055" s="10">
        <v>5.7000000000000002E-3</v>
      </c>
      <c r="CQ1055" s="10">
        <v>2</v>
      </c>
      <c r="CR1055" s="10">
        <v>10.6</v>
      </c>
      <c r="CS1055" s="10">
        <v>0.99</v>
      </c>
      <c r="CT1055" s="10">
        <v>3.6299999999999999E-2</v>
      </c>
      <c r="CU1055" s="10">
        <v>5.7000000000000002E-3</v>
      </c>
      <c r="CV1055" s="10">
        <v>2</v>
      </c>
      <c r="CW1055" s="10">
        <v>10.6</v>
      </c>
      <c r="CX1055" s="10">
        <v>0.99</v>
      </c>
      <c r="CY1055" s="10">
        <v>1167</v>
      </c>
      <c r="CZ1055" s="10" t="s">
        <v>197</v>
      </c>
      <c r="DA1055" s="10">
        <v>-1.9510000000000001</v>
      </c>
      <c r="DB1055" s="10">
        <v>-0.51500000000000001</v>
      </c>
      <c r="DC1055" s="10">
        <v>-32.613672348607366</v>
      </c>
      <c r="DD1055" s="10">
        <v>35.720999999999997</v>
      </c>
      <c r="DE1055" s="10">
        <v>0.96688167644955891</v>
      </c>
      <c r="DF1055" s="10">
        <v>-2.3119999999999998</v>
      </c>
      <c r="DG1055" s="10">
        <v>-0.60499999999999998</v>
      </c>
      <c r="DH1055" s="10">
        <v>-38.949297022266109</v>
      </c>
      <c r="DI1055" s="10">
        <v>35.424999999999997</v>
      </c>
      <c r="DJ1055" s="10">
        <v>0.96742592137527306</v>
      </c>
      <c r="DK1055" s="10">
        <v>-2.294</v>
      </c>
      <c r="DL1055" s="10">
        <v>-0.60099999999999998</v>
      </c>
      <c r="DM1055" s="10">
        <v>-38.632632184961572</v>
      </c>
      <c r="DN1055" s="10">
        <v>35.44</v>
      </c>
      <c r="DO1055" s="10">
        <v>0.96735253422445433</v>
      </c>
    </row>
    <row r="1056" spans="1:119" x14ac:dyDescent="0.25">
      <c r="A1056" s="10">
        <v>1132</v>
      </c>
      <c r="B1056" s="10" t="s">
        <v>296</v>
      </c>
      <c r="C1056" s="10">
        <v>0</v>
      </c>
      <c r="D1056" s="10">
        <v>0</v>
      </c>
      <c r="E1056" s="10">
        <v>0</v>
      </c>
      <c r="F1056" s="10">
        <v>10.5</v>
      </c>
      <c r="G1056" s="10">
        <v>0</v>
      </c>
      <c r="H1056" s="10">
        <v>0</v>
      </c>
      <c r="I1056" s="10">
        <v>0</v>
      </c>
      <c r="J1056" s="10">
        <v>0</v>
      </c>
      <c r="K1056" s="10">
        <v>10.5</v>
      </c>
      <c r="L1056" s="10">
        <v>0</v>
      </c>
      <c r="M1056" s="10">
        <v>0</v>
      </c>
      <c r="N1056" s="10">
        <v>0</v>
      </c>
      <c r="O1056" s="10">
        <v>0</v>
      </c>
      <c r="P1056" s="10">
        <v>10.5</v>
      </c>
      <c r="Q1056" s="10">
        <v>0</v>
      </c>
      <c r="R1056" s="10">
        <v>1132</v>
      </c>
      <c r="S1056" s="10" t="s">
        <v>296</v>
      </c>
      <c r="T1056" s="10">
        <v>0</v>
      </c>
      <c r="U1056" s="10">
        <v>0</v>
      </c>
      <c r="V1056" s="10">
        <v>0</v>
      </c>
      <c r="W1056" s="10">
        <v>10.6</v>
      </c>
      <c r="Y1056" s="10">
        <v>0</v>
      </c>
      <c r="Z1056" s="10">
        <v>0</v>
      </c>
      <c r="AA1056" s="10">
        <v>0</v>
      </c>
      <c r="AB1056" s="10">
        <v>10.6</v>
      </c>
      <c r="AD1056" s="10">
        <v>0</v>
      </c>
      <c r="AE1056" s="10">
        <v>0</v>
      </c>
      <c r="AF1056" s="10">
        <v>0</v>
      </c>
      <c r="AG1056" s="10">
        <v>10.6</v>
      </c>
      <c r="AI1056" s="10">
        <v>1132</v>
      </c>
      <c r="AJ1056" s="10" t="s">
        <v>296</v>
      </c>
      <c r="AK1056" s="10">
        <v>0</v>
      </c>
      <c r="AL1056" s="10">
        <v>0</v>
      </c>
      <c r="AM1056" s="10">
        <v>0</v>
      </c>
      <c r="AN1056" s="10">
        <v>10.5</v>
      </c>
      <c r="AO1056" s="10">
        <v>0</v>
      </c>
      <c r="AP1056" s="10">
        <v>0</v>
      </c>
      <c r="AQ1056" s="10">
        <v>0</v>
      </c>
      <c r="AR1056" s="10">
        <v>0</v>
      </c>
      <c r="AS1056" s="10">
        <v>10.4</v>
      </c>
      <c r="AT1056" s="10">
        <v>0</v>
      </c>
      <c r="AU1056" s="10">
        <v>0</v>
      </c>
      <c r="AV1056" s="10">
        <v>0</v>
      </c>
      <c r="AW1056" s="10">
        <v>0</v>
      </c>
      <c r="AX1056" s="10">
        <v>10.199999999999999</v>
      </c>
      <c r="AY1056" s="10">
        <v>0</v>
      </c>
      <c r="AZ1056" s="10">
        <v>1132</v>
      </c>
      <c r="BA1056" s="10" t="s">
        <v>296</v>
      </c>
      <c r="BB1056" s="10">
        <v>0</v>
      </c>
      <c r="BC1056" s="10">
        <v>0</v>
      </c>
      <c r="BD1056" s="10">
        <v>0</v>
      </c>
      <c r="BE1056" s="10">
        <v>10.7</v>
      </c>
      <c r="BF1056" s="10">
        <v>0</v>
      </c>
      <c r="BG1056" s="10">
        <v>0</v>
      </c>
      <c r="BH1056" s="10">
        <v>0</v>
      </c>
      <c r="BI1056" s="10">
        <v>0</v>
      </c>
      <c r="BJ1056" s="10">
        <v>10.6</v>
      </c>
      <c r="BK1056" s="10">
        <v>0</v>
      </c>
      <c r="BL1056" s="10">
        <v>0</v>
      </c>
      <c r="BM1056" s="10">
        <v>0</v>
      </c>
      <c r="BN1056" s="10">
        <v>0</v>
      </c>
      <c r="BO1056" s="10">
        <v>10.6</v>
      </c>
      <c r="BP1056" s="10">
        <v>0</v>
      </c>
      <c r="BQ1056" s="10">
        <v>1132</v>
      </c>
      <c r="BR1056" s="10" t="s">
        <v>296</v>
      </c>
      <c r="BS1056" s="10">
        <v>0</v>
      </c>
      <c r="BT1056" s="10">
        <v>0</v>
      </c>
      <c r="BU1056" s="10">
        <v>0</v>
      </c>
      <c r="BV1056" s="10">
        <v>10.5</v>
      </c>
      <c r="BW1056" s="10">
        <v>0</v>
      </c>
      <c r="BX1056" s="10">
        <v>0</v>
      </c>
      <c r="BY1056" s="10">
        <v>0</v>
      </c>
      <c r="BZ1056" s="10">
        <v>0</v>
      </c>
      <c r="CA1056" s="10">
        <v>10.4</v>
      </c>
      <c r="CB1056" s="10">
        <v>0</v>
      </c>
      <c r="CC1056" s="10">
        <v>0</v>
      </c>
      <c r="CD1056" s="10">
        <v>0</v>
      </c>
      <c r="CE1056" s="10">
        <v>0</v>
      </c>
      <c r="CF1056" s="10">
        <v>10.199999999999999</v>
      </c>
      <c r="CG1056" s="10">
        <v>0</v>
      </c>
      <c r="CH1056" s="10">
        <v>1132</v>
      </c>
      <c r="CI1056" s="10" t="s">
        <v>296</v>
      </c>
      <c r="CJ1056" s="10">
        <v>0</v>
      </c>
      <c r="CK1056" s="10">
        <v>0</v>
      </c>
      <c r="CL1056" s="10">
        <v>0</v>
      </c>
      <c r="CM1056" s="10">
        <v>10.7</v>
      </c>
      <c r="CN1056" s="10">
        <v>0</v>
      </c>
      <c r="CO1056" s="10">
        <v>0</v>
      </c>
      <c r="CP1056" s="10">
        <v>0</v>
      </c>
      <c r="CQ1056" s="10">
        <v>0</v>
      </c>
      <c r="CR1056" s="10">
        <v>10.6</v>
      </c>
      <c r="CS1056" s="10">
        <v>0</v>
      </c>
      <c r="CT1056" s="10">
        <v>0</v>
      </c>
      <c r="CU1056" s="10">
        <v>0</v>
      </c>
      <c r="CV1056" s="10">
        <v>0</v>
      </c>
      <c r="CW1056" s="10">
        <v>10.6</v>
      </c>
      <c r="CX1056" s="10">
        <v>0</v>
      </c>
      <c r="CY1056" s="10">
        <v>1168</v>
      </c>
      <c r="CZ1056" s="10" t="s">
        <v>8</v>
      </c>
    </row>
    <row r="1057" spans="1:119" x14ac:dyDescent="0.25">
      <c r="A1057" s="10">
        <v>1133</v>
      </c>
      <c r="B1057" s="10" t="s">
        <v>192</v>
      </c>
      <c r="C1057" s="10">
        <v>-4.7300000000000004</v>
      </c>
      <c r="D1057" s="10">
        <v>-1.02</v>
      </c>
      <c r="E1057" s="10">
        <v>23.66</v>
      </c>
      <c r="F1057" s="10">
        <v>118.11</v>
      </c>
      <c r="G1057" s="10">
        <v>0.97799999999999998</v>
      </c>
      <c r="H1057" s="10">
        <v>-5.14</v>
      </c>
      <c r="I1057" s="10">
        <v>-1.58</v>
      </c>
      <c r="J1057" s="10">
        <v>26.59</v>
      </c>
      <c r="K1057" s="10">
        <v>116.76</v>
      </c>
      <c r="L1057" s="10">
        <v>0.95599999999999996</v>
      </c>
      <c r="M1057" s="10">
        <v>-5</v>
      </c>
      <c r="N1057" s="10">
        <v>-1.53</v>
      </c>
      <c r="O1057" s="10">
        <v>26.03</v>
      </c>
      <c r="P1057" s="10">
        <v>115.96</v>
      </c>
      <c r="Q1057" s="10">
        <v>0.95599999999999996</v>
      </c>
      <c r="R1057" s="10">
        <v>1133</v>
      </c>
      <c r="S1057" s="10" t="s">
        <v>192</v>
      </c>
      <c r="T1057" s="10">
        <v>0.7</v>
      </c>
      <c r="U1057" s="10">
        <v>0.34</v>
      </c>
      <c r="V1057" s="10">
        <v>3.7620007134989524</v>
      </c>
      <c r="W1057" s="10">
        <v>119.43</v>
      </c>
      <c r="Y1057" s="10">
        <v>1.2</v>
      </c>
      <c r="Z1057" s="10">
        <v>0.56000000000000005</v>
      </c>
      <c r="AA1057" s="10">
        <v>6.4269317134415838</v>
      </c>
      <c r="AB1057" s="10">
        <v>118.96</v>
      </c>
      <c r="AD1057" s="10">
        <v>0.9</v>
      </c>
      <c r="AE1057" s="10">
        <v>0.48</v>
      </c>
      <c r="AF1057" s="10">
        <v>5.0080557409083966</v>
      </c>
      <c r="AG1057" s="10">
        <v>117.59</v>
      </c>
      <c r="AI1057" s="10">
        <v>1133</v>
      </c>
      <c r="AJ1057" s="10" t="s">
        <v>192</v>
      </c>
      <c r="AK1057" s="10">
        <v>-4.7931950256393909</v>
      </c>
      <c r="AL1057" s="10">
        <v>-0.91667349223398531</v>
      </c>
      <c r="AM1057" s="10">
        <v>-23.706697930988785</v>
      </c>
      <c r="AN1057" s="10">
        <v>118.84849326952761</v>
      </c>
      <c r="AO1057" s="10">
        <v>0.98219953991299924</v>
      </c>
      <c r="AP1057" s="10">
        <v>-5.3912925571808481</v>
      </c>
      <c r="AQ1057" s="10">
        <v>-1.1165794118949668</v>
      </c>
      <c r="AR1057" s="10">
        <v>-27.099825264133518</v>
      </c>
      <c r="AS1057" s="10">
        <v>117.29670211372964</v>
      </c>
      <c r="AT1057" s="10">
        <v>0.97921933374331571</v>
      </c>
      <c r="AU1057" s="10">
        <v>-5.2915920281154953</v>
      </c>
      <c r="AV1057" s="10">
        <v>-0.90315290766571676</v>
      </c>
      <c r="AW1057" s="10">
        <v>-26.426698375242893</v>
      </c>
      <c r="AX1057" s="10">
        <v>117.27841022447836</v>
      </c>
      <c r="AY1057" s="10">
        <v>0.98574537494629355</v>
      </c>
      <c r="AZ1057" s="10">
        <v>1133</v>
      </c>
      <c r="BA1057" s="10" t="s">
        <v>192</v>
      </c>
      <c r="BB1057" s="10">
        <v>-0.78142445507932445</v>
      </c>
      <c r="BC1057" s="10">
        <v>-0.54479461892594994</v>
      </c>
      <c r="BD1057" s="10">
        <v>-4.6130792460791472</v>
      </c>
      <c r="BE1057" s="10">
        <v>119.22131633654138</v>
      </c>
      <c r="BF1057" s="10">
        <v>0.82031668179491879</v>
      </c>
      <c r="BG1057" s="10">
        <v>-1.0913114520729721</v>
      </c>
      <c r="BH1057" s="10">
        <v>-0.7358483896848016</v>
      </c>
      <c r="BI1057" s="10">
        <v>-6.4786851707213691</v>
      </c>
      <c r="BJ1057" s="10">
        <v>117.29534793836402</v>
      </c>
      <c r="BK1057" s="10">
        <v>0.82912578473644793</v>
      </c>
      <c r="BL1057" s="10">
        <v>-0.61067900560296573</v>
      </c>
      <c r="BM1057" s="10">
        <v>-0.43807516762900695</v>
      </c>
      <c r="BN1057" s="10">
        <v>-3.6878452894778135</v>
      </c>
      <c r="BO1057" s="10">
        <v>117.66001562277224</v>
      </c>
      <c r="BP1057" s="10">
        <v>0.81255125831401021</v>
      </c>
      <c r="BQ1057" s="10">
        <v>1133</v>
      </c>
      <c r="BR1057" s="10" t="s">
        <v>192</v>
      </c>
      <c r="BS1057" s="10">
        <v>-4.3579999999999997</v>
      </c>
      <c r="BT1057" s="10">
        <v>-1.46</v>
      </c>
      <c r="BU1057" s="10">
        <v>-22.457905285359598</v>
      </c>
      <c r="BV1057" s="10">
        <v>118.15600000000001</v>
      </c>
      <c r="BW1057" s="10">
        <v>0.94820354030915477</v>
      </c>
      <c r="BX1057" s="10">
        <v>-4.7930000000000001</v>
      </c>
      <c r="BY1057" s="10">
        <v>-1.5820000000000001</v>
      </c>
      <c r="BZ1057" s="10">
        <v>-25.190864576468392</v>
      </c>
      <c r="CA1057" s="10">
        <v>115.68</v>
      </c>
      <c r="CB1057" s="10">
        <v>0.94961036979909141</v>
      </c>
      <c r="CC1057" s="10">
        <v>-5.1139999999999999</v>
      </c>
      <c r="CD1057" s="10">
        <v>-1.6719999999999999</v>
      </c>
      <c r="CE1057" s="10">
        <v>-26.627539231715506</v>
      </c>
      <c r="CF1057" s="10">
        <v>116.66</v>
      </c>
      <c r="CG1057" s="10">
        <v>0.95048899095246508</v>
      </c>
      <c r="CH1057" s="10">
        <v>1133</v>
      </c>
      <c r="CI1057" s="10" t="s">
        <v>192</v>
      </c>
      <c r="CJ1057" s="10">
        <v>-0.78700000000000003</v>
      </c>
      <c r="CK1057" s="10">
        <v>-0.41599999999999998</v>
      </c>
      <c r="CL1057" s="10">
        <v>-4.256114809699203</v>
      </c>
      <c r="CM1057" s="10">
        <v>120.755</v>
      </c>
      <c r="CN1057" s="10">
        <v>0.88408831004043542</v>
      </c>
      <c r="CO1057" s="10">
        <v>-1.1299999999999999</v>
      </c>
      <c r="CP1057" s="10">
        <v>-0.59899999999999998</v>
      </c>
      <c r="CQ1057" s="10">
        <v>-6.2289582268732175</v>
      </c>
      <c r="CR1057" s="10">
        <v>118.54300000000001</v>
      </c>
      <c r="CS1057" s="10">
        <v>0.88354054529841641</v>
      </c>
      <c r="CT1057" s="10">
        <v>-0.77200000000000002</v>
      </c>
      <c r="CU1057" s="10">
        <v>-0.40799999999999997</v>
      </c>
      <c r="CV1057" s="10">
        <v>-4.205132066388467</v>
      </c>
      <c r="CW1057" s="10">
        <v>119.88500000000001</v>
      </c>
      <c r="CX1057" s="10">
        <v>0.88412197580460827</v>
      </c>
      <c r="CY1057" s="10">
        <v>1169</v>
      </c>
      <c r="CZ1057" s="10" t="s">
        <v>9</v>
      </c>
      <c r="DA1057" s="10">
        <v>1.9510000000000001</v>
      </c>
      <c r="DB1057" s="10">
        <v>0.51500000000000001</v>
      </c>
      <c r="DC1057" s="10">
        <v>32.613672348607366</v>
      </c>
      <c r="DD1057" s="10">
        <v>35.720999999999997</v>
      </c>
      <c r="DE1057" s="10">
        <v>0.96688167644955891</v>
      </c>
      <c r="DF1057" s="10">
        <v>2.3119999999999998</v>
      </c>
      <c r="DG1057" s="10">
        <v>0.60499999999999998</v>
      </c>
      <c r="DH1057" s="10">
        <v>38.949297022266109</v>
      </c>
      <c r="DI1057" s="10">
        <v>35.424999999999997</v>
      </c>
      <c r="DJ1057" s="10">
        <v>0.96742592137527306</v>
      </c>
      <c r="DK1057" s="10">
        <v>2.294</v>
      </c>
      <c r="DL1057" s="10">
        <v>0.60099999999999998</v>
      </c>
      <c r="DM1057" s="10">
        <v>38.632632184961572</v>
      </c>
      <c r="DN1057" s="10">
        <v>35.44</v>
      </c>
      <c r="DO1057" s="10">
        <v>0.96735253422445433</v>
      </c>
    </row>
    <row r="1058" spans="1:119" x14ac:dyDescent="0.25">
      <c r="A1058" s="10">
        <v>1134</v>
      </c>
      <c r="B1058" s="10" t="s">
        <v>39</v>
      </c>
      <c r="R1058" s="10">
        <v>1134</v>
      </c>
      <c r="S1058" s="10" t="s">
        <v>39</v>
      </c>
      <c r="T1058" s="10">
        <v>-0.7</v>
      </c>
      <c r="U1058" s="10">
        <v>-0.34</v>
      </c>
      <c r="V1058" s="10">
        <v>-3.7620007134989524</v>
      </c>
      <c r="W1058" s="10">
        <v>119.43</v>
      </c>
      <c r="Y1058" s="10">
        <v>-1.2</v>
      </c>
      <c r="Z1058" s="10">
        <v>-0.56000000000000005</v>
      </c>
      <c r="AA1058" s="10">
        <v>-6.4269317134415838</v>
      </c>
      <c r="AB1058" s="10">
        <v>118.96</v>
      </c>
      <c r="AD1058" s="10">
        <v>-0.9</v>
      </c>
      <c r="AE1058" s="10">
        <v>-0.48</v>
      </c>
      <c r="AF1058" s="10">
        <v>-5.0080557409083966</v>
      </c>
      <c r="AG1058" s="10">
        <v>117.59</v>
      </c>
      <c r="AI1058" s="10">
        <v>1134</v>
      </c>
      <c r="AJ1058" s="10" t="s">
        <v>39</v>
      </c>
      <c r="AK1058" s="10">
        <v>4.793195025639303</v>
      </c>
      <c r="AL1058" s="10">
        <v>0.91667349223420858</v>
      </c>
      <c r="AM1058" s="10">
        <v>23.706697930988568</v>
      </c>
      <c r="AN1058" s="10">
        <v>118.84849326952761</v>
      </c>
      <c r="AO1058" s="10">
        <v>0.98219953991299025</v>
      </c>
      <c r="AP1058" s="10">
        <v>5.3912925571809724</v>
      </c>
      <c r="AQ1058" s="10">
        <v>1.1165794118953376</v>
      </c>
      <c r="AR1058" s="10">
        <v>27.099825264134484</v>
      </c>
      <c r="AS1058" s="10">
        <v>117.29670211372964</v>
      </c>
      <c r="AT1058" s="10">
        <v>0.97921933374330339</v>
      </c>
      <c r="AU1058" s="10">
        <v>5.2915920281154172</v>
      </c>
      <c r="AV1058" s="10">
        <v>0.90315290766596235</v>
      </c>
      <c r="AW1058" s="10">
        <v>26.426698375242722</v>
      </c>
      <c r="AX1058" s="10">
        <v>117.27841022447836</v>
      </c>
      <c r="AY1058" s="10">
        <v>0.98574537494628545</v>
      </c>
      <c r="AZ1058" s="10">
        <v>1134</v>
      </c>
      <c r="BA1058" s="10" t="s">
        <v>39</v>
      </c>
      <c r="BB1058" s="10">
        <v>0.78142445507945946</v>
      </c>
      <c r="BC1058" s="10">
        <v>0.54479461892614778</v>
      </c>
      <c r="BD1058" s="10">
        <v>4.6130792460802317</v>
      </c>
      <c r="BE1058" s="10">
        <v>119.22131633654138</v>
      </c>
      <c r="BF1058" s="10">
        <v>0.82031668179486783</v>
      </c>
      <c r="BG1058" s="10">
        <v>1.091311452072985</v>
      </c>
      <c r="BH1058" s="10">
        <v>0.73584838968519584</v>
      </c>
      <c r="BI1058" s="10">
        <v>6.4786851707225059</v>
      </c>
      <c r="BJ1058" s="10">
        <v>117.29534793836402</v>
      </c>
      <c r="BK1058" s="10">
        <v>0.82912578473631215</v>
      </c>
      <c r="BL1058" s="10">
        <v>0.61067900560295507</v>
      </c>
      <c r="BM1058" s="10">
        <v>0.43807516762874044</v>
      </c>
      <c r="BN1058" s="10">
        <v>3.6878452894770093</v>
      </c>
      <c r="BO1058" s="10">
        <v>117.66001562277224</v>
      </c>
      <c r="BP1058" s="10">
        <v>0.8125512583141733</v>
      </c>
      <c r="BQ1058" s="10">
        <v>1134</v>
      </c>
      <c r="BR1058" s="10" t="s">
        <v>39</v>
      </c>
      <c r="BS1058" s="10">
        <v>4.3579999999999997</v>
      </c>
      <c r="BT1058" s="10">
        <v>1.46</v>
      </c>
      <c r="BU1058" s="10">
        <v>22.457905285359598</v>
      </c>
      <c r="BV1058" s="10">
        <v>118.15600000000001</v>
      </c>
      <c r="BW1058" s="10">
        <v>0.94820354030915477</v>
      </c>
      <c r="BX1058" s="10">
        <v>4.7930000000000001</v>
      </c>
      <c r="BY1058" s="10">
        <v>1.5820000000000001</v>
      </c>
      <c r="BZ1058" s="10">
        <v>25.190864576468392</v>
      </c>
      <c r="CA1058" s="10">
        <v>115.68</v>
      </c>
      <c r="CB1058" s="10">
        <v>0.94961036979909141</v>
      </c>
      <c r="CC1058" s="10">
        <v>5.1139999999999999</v>
      </c>
      <c r="CD1058" s="10">
        <v>1.6719999999999999</v>
      </c>
      <c r="CE1058" s="10">
        <v>26.627539231715506</v>
      </c>
      <c r="CF1058" s="10">
        <v>116.66</v>
      </c>
      <c r="CG1058" s="10">
        <v>0.95048899095246508</v>
      </c>
      <c r="CH1058" s="10">
        <v>1134</v>
      </c>
      <c r="CI1058" s="10" t="s">
        <v>39</v>
      </c>
      <c r="CY1058" s="10">
        <v>1170</v>
      </c>
      <c r="CZ1058" s="10" t="s">
        <v>10</v>
      </c>
    </row>
    <row r="1059" spans="1:119" x14ac:dyDescent="0.25">
      <c r="A1059" s="10">
        <v>1135</v>
      </c>
      <c r="B1059" s="10" t="s">
        <v>40</v>
      </c>
      <c r="C1059" s="10">
        <v>4.7300000000000004</v>
      </c>
      <c r="D1059" s="10">
        <v>1.02</v>
      </c>
      <c r="E1059" s="10">
        <v>23.66</v>
      </c>
      <c r="F1059" s="10">
        <v>118.11</v>
      </c>
      <c r="G1059" s="10">
        <v>0.97799999999999998</v>
      </c>
      <c r="H1059" s="10">
        <v>5.14</v>
      </c>
      <c r="I1059" s="10">
        <v>1.58</v>
      </c>
      <c r="J1059" s="10">
        <v>26.59</v>
      </c>
      <c r="K1059" s="10">
        <v>116.76</v>
      </c>
      <c r="L1059" s="10">
        <v>0.95599999999999996</v>
      </c>
      <c r="M1059" s="10">
        <v>5</v>
      </c>
      <c r="N1059" s="10">
        <v>1.53</v>
      </c>
      <c r="O1059" s="10">
        <v>26.03</v>
      </c>
      <c r="P1059" s="10">
        <v>115.96</v>
      </c>
      <c r="Q1059" s="10">
        <v>0.95599999999999996</v>
      </c>
      <c r="R1059" s="10">
        <v>1135</v>
      </c>
      <c r="S1059" s="10" t="s">
        <v>40</v>
      </c>
      <c r="AI1059" s="10">
        <v>1135</v>
      </c>
      <c r="AJ1059" s="10" t="s">
        <v>40</v>
      </c>
      <c r="AZ1059" s="10">
        <v>1135</v>
      </c>
      <c r="BA1059" s="10" t="s">
        <v>40</v>
      </c>
      <c r="BQ1059" s="10">
        <v>1135</v>
      </c>
      <c r="BR1059" s="10" t="s">
        <v>40</v>
      </c>
      <c r="CH1059" s="10">
        <v>1135</v>
      </c>
      <c r="CI1059" s="10" t="s">
        <v>40</v>
      </c>
      <c r="CJ1059" s="10">
        <v>0.78700000000000003</v>
      </c>
      <c r="CK1059" s="10">
        <v>0.41599999999999998</v>
      </c>
      <c r="CL1059" s="10">
        <v>4.256114809699203</v>
      </c>
      <c r="CM1059" s="10">
        <v>120.755</v>
      </c>
      <c r="CN1059" s="10">
        <v>0.88408831004043542</v>
      </c>
      <c r="CO1059" s="10">
        <v>1.1299999999999999</v>
      </c>
      <c r="CP1059" s="10">
        <v>0.59899999999999998</v>
      </c>
      <c r="CQ1059" s="10">
        <v>6.2289582268732175</v>
      </c>
      <c r="CR1059" s="10">
        <v>118.54300000000001</v>
      </c>
      <c r="CS1059" s="10">
        <v>0.88354054529841641</v>
      </c>
      <c r="CT1059" s="10">
        <v>0.77200000000000002</v>
      </c>
      <c r="CU1059" s="10">
        <v>0.40799999999999997</v>
      </c>
      <c r="CV1059" s="10">
        <v>4.205132066388467</v>
      </c>
      <c r="CW1059" s="10">
        <v>119.88500000000001</v>
      </c>
      <c r="CX1059" s="10">
        <v>0.88412197580460827</v>
      </c>
      <c r="CY1059" s="10">
        <v>1171</v>
      </c>
      <c r="CZ1059" s="10" t="s">
        <v>11</v>
      </c>
      <c r="DA1059" s="10">
        <v>1.9370000000000001</v>
      </c>
      <c r="DB1059" s="10">
        <v>0.41399999999999998</v>
      </c>
      <c r="DC1059" s="10">
        <v>107.8854</v>
      </c>
      <c r="DD1059" s="10">
        <v>10.6</v>
      </c>
      <c r="DE1059" s="10">
        <v>0.97799999999999998</v>
      </c>
      <c r="DF1059" s="10">
        <v>2.2959999999999998</v>
      </c>
      <c r="DG1059" s="10">
        <v>0.48699999999999999</v>
      </c>
      <c r="DH1059" s="10">
        <v>127.83839999999999</v>
      </c>
      <c r="DI1059" s="10">
        <v>10.6</v>
      </c>
      <c r="DJ1059" s="10">
        <v>0.97799999999999998</v>
      </c>
      <c r="DK1059" s="10">
        <v>2.278</v>
      </c>
      <c r="DL1059" s="10">
        <v>0.48299999999999998</v>
      </c>
      <c r="DM1059" s="10">
        <v>126.8342</v>
      </c>
      <c r="DN1059" s="10">
        <v>10.6</v>
      </c>
      <c r="DO1059" s="10">
        <v>0.97799999999999998</v>
      </c>
    </row>
    <row r="1060" spans="1:119" x14ac:dyDescent="0.25">
      <c r="A1060" s="10">
        <v>1136</v>
      </c>
      <c r="B1060" s="10" t="s">
        <v>193</v>
      </c>
      <c r="R1060" s="10">
        <v>1136</v>
      </c>
      <c r="S1060" s="10" t="s">
        <v>193</v>
      </c>
      <c r="T1060" s="10">
        <v>0</v>
      </c>
      <c r="U1060" s="10">
        <v>0</v>
      </c>
      <c r="W1060" s="10">
        <v>37.01</v>
      </c>
      <c r="Y1060" s="10">
        <v>0</v>
      </c>
      <c r="Z1060" s="10">
        <v>0</v>
      </c>
      <c r="AB1060" s="10">
        <v>36.85</v>
      </c>
      <c r="AD1060" s="10">
        <v>0</v>
      </c>
      <c r="AE1060" s="10">
        <v>0</v>
      </c>
      <c r="AG1060" s="10">
        <v>36.4</v>
      </c>
      <c r="AI1060" s="10">
        <v>1136</v>
      </c>
      <c r="AJ1060" s="10" t="s">
        <v>193</v>
      </c>
      <c r="AK1060" s="10">
        <v>-2.2908022144000374E-15</v>
      </c>
      <c r="AL1060" s="10">
        <v>5.0737973129130505E-15</v>
      </c>
      <c r="AM1060" s="10">
        <v>-8.6129039049212183E-14</v>
      </c>
      <c r="AN1060" s="10">
        <v>37.317189239642701</v>
      </c>
      <c r="AO1060" s="10">
        <v>0.41149867411664198</v>
      </c>
      <c r="AP1060" s="10">
        <v>-1.5290769206760753E-14</v>
      </c>
      <c r="AQ1060" s="10">
        <v>-8.868846212956771E-15</v>
      </c>
      <c r="AR1060" s="10">
        <v>-2.7775780497120777E-13</v>
      </c>
      <c r="AS1060" s="10">
        <v>36.742874908868224</v>
      </c>
      <c r="AT1060" s="10">
        <v>0.8650262769749385</v>
      </c>
      <c r="AU1060" s="10">
        <v>8.5529634473103164E-16</v>
      </c>
      <c r="AV1060" s="10">
        <v>-2.0195951634096304E-15</v>
      </c>
      <c r="AW1060" s="10">
        <v>3.4451615619684882E-14</v>
      </c>
      <c r="AX1060" s="10">
        <v>36.754938554465781</v>
      </c>
      <c r="AY1060" s="10">
        <v>0.389969547448071</v>
      </c>
      <c r="AZ1060" s="10">
        <v>1136</v>
      </c>
      <c r="BA1060" s="10" t="s">
        <v>193</v>
      </c>
      <c r="BB1060" s="10">
        <v>-1.7731010771100013E-14</v>
      </c>
      <c r="BC1060" s="10">
        <v>-4.4194353592775098E-15</v>
      </c>
      <c r="BD1060" s="10">
        <v>-2.8409530034627998E-13</v>
      </c>
      <c r="BE1060" s="10">
        <v>37.136129519384717</v>
      </c>
      <c r="BF1060" s="10">
        <v>0.97031373512511332</v>
      </c>
      <c r="BG1060" s="10">
        <v>1.1683740723139602E-14</v>
      </c>
      <c r="BH1060" s="10">
        <v>1.5091709197558372E-14</v>
      </c>
      <c r="BI1060" s="10">
        <v>3.0439030861803655E-13</v>
      </c>
      <c r="BJ1060" s="10">
        <v>36.200948267444232</v>
      </c>
      <c r="BK1060" s="10">
        <v>0.6121678475420812</v>
      </c>
      <c r="BL1060" s="10">
        <v>2.8287680119323599E-14</v>
      </c>
      <c r="BM1060" s="10">
        <v>2.0881434228460999E-14</v>
      </c>
      <c r="BN1060" s="10">
        <v>5.5791410538003848E-13</v>
      </c>
      <c r="BO1060" s="10">
        <v>36.384898551652661</v>
      </c>
      <c r="BP1060" s="10">
        <v>0.80454102609285816</v>
      </c>
      <c r="BQ1060" s="10">
        <v>1136</v>
      </c>
      <c r="BR1060" s="10" t="s">
        <v>193</v>
      </c>
      <c r="BS1060" s="10">
        <v>0</v>
      </c>
      <c r="BT1060" s="10">
        <v>0</v>
      </c>
      <c r="BU1060" s="10">
        <v>0</v>
      </c>
      <c r="BV1060" s="10">
        <v>37.774999999999999</v>
      </c>
      <c r="BW1060" s="10">
        <v>0.96</v>
      </c>
      <c r="BX1060" s="10">
        <v>0</v>
      </c>
      <c r="BY1060" s="10">
        <v>0</v>
      </c>
      <c r="BZ1060" s="10">
        <v>0</v>
      </c>
      <c r="CA1060" s="10">
        <v>36.924999999999997</v>
      </c>
      <c r="CB1060" s="10">
        <v>0.96</v>
      </c>
      <c r="CC1060" s="10">
        <v>0</v>
      </c>
      <c r="CD1060" s="10">
        <v>0</v>
      </c>
      <c r="CE1060" s="10">
        <v>0</v>
      </c>
      <c r="CF1060" s="10">
        <v>37.192</v>
      </c>
      <c r="CG1060" s="10">
        <v>0.96</v>
      </c>
      <c r="CH1060" s="10">
        <v>1136</v>
      </c>
      <c r="CI1060" s="10" t="s">
        <v>193</v>
      </c>
      <c r="CJ1060" s="10">
        <v>0</v>
      </c>
      <c r="CK1060" s="10">
        <v>0</v>
      </c>
      <c r="CM1060" s="10">
        <v>38.436</v>
      </c>
      <c r="CO1060" s="10">
        <v>0</v>
      </c>
      <c r="CP1060" s="10">
        <v>0</v>
      </c>
      <c r="CR1060" s="10">
        <v>37.405999999999999</v>
      </c>
      <c r="CT1060" s="10">
        <v>0</v>
      </c>
      <c r="CU1060" s="10">
        <v>0</v>
      </c>
      <c r="CW1060" s="10">
        <v>37.753999999999998</v>
      </c>
      <c r="CY1060" s="10">
        <v>1172</v>
      </c>
      <c r="CZ1060" s="10" t="s">
        <v>285</v>
      </c>
      <c r="DA1060" s="10">
        <v>0.1439</v>
      </c>
      <c r="DB1060" s="10">
        <v>2.92E-2</v>
      </c>
      <c r="DC1060" s="10">
        <v>8</v>
      </c>
      <c r="DD1060" s="10">
        <v>10.6</v>
      </c>
      <c r="DE1060" s="10">
        <v>0.98</v>
      </c>
      <c r="DF1060" s="10">
        <v>0.1799</v>
      </c>
      <c r="DG1060" s="10">
        <v>3.6499999999999998E-2</v>
      </c>
      <c r="DH1060" s="10">
        <v>10</v>
      </c>
      <c r="DI1060" s="10">
        <v>10.6</v>
      </c>
      <c r="DJ1060" s="10">
        <v>0.98</v>
      </c>
      <c r="DK1060" s="10">
        <v>0.1799</v>
      </c>
      <c r="DL1060" s="10">
        <v>3.6499999999999998E-2</v>
      </c>
      <c r="DM1060" s="10">
        <v>10</v>
      </c>
      <c r="DN1060" s="10">
        <v>10.6</v>
      </c>
      <c r="DO1060" s="10">
        <v>0.98</v>
      </c>
    </row>
    <row r="1061" spans="1:119" x14ac:dyDescent="0.25">
      <c r="A1061" s="10">
        <v>1137</v>
      </c>
      <c r="B1061" s="10" t="s">
        <v>8</v>
      </c>
      <c r="R1061" s="10">
        <v>1137</v>
      </c>
      <c r="S1061" s="10" t="s">
        <v>8</v>
      </c>
      <c r="AI1061" s="10">
        <v>1137</v>
      </c>
      <c r="AJ1061" s="10" t="s">
        <v>8</v>
      </c>
      <c r="AZ1061" s="10">
        <v>1137</v>
      </c>
      <c r="BA1061" s="10" t="s">
        <v>8</v>
      </c>
      <c r="BQ1061" s="10">
        <v>1137</v>
      </c>
      <c r="BR1061" s="10" t="s">
        <v>8</v>
      </c>
      <c r="CH1061" s="10">
        <v>1137</v>
      </c>
      <c r="CI1061" s="10" t="s">
        <v>8</v>
      </c>
      <c r="CY1061" s="10">
        <v>1173</v>
      </c>
      <c r="CZ1061" s="10" t="s">
        <v>304</v>
      </c>
      <c r="DA1061" s="10">
        <v>3.49E-2</v>
      </c>
      <c r="DB1061" s="10">
        <v>1.15E-2</v>
      </c>
      <c r="DC1061" s="10">
        <v>2</v>
      </c>
      <c r="DD1061" s="10">
        <v>10.6</v>
      </c>
      <c r="DE1061" s="10">
        <v>0.95</v>
      </c>
      <c r="DF1061" s="10">
        <v>3.49E-2</v>
      </c>
      <c r="DG1061" s="10">
        <v>1.15E-2</v>
      </c>
      <c r="DH1061" s="10">
        <v>2</v>
      </c>
      <c r="DI1061" s="10">
        <v>10.6</v>
      </c>
      <c r="DJ1061" s="10">
        <v>0.95</v>
      </c>
      <c r="DK1061" s="10">
        <v>3.49E-2</v>
      </c>
      <c r="DL1061" s="10">
        <v>1.15E-2</v>
      </c>
      <c r="DM1061" s="10">
        <v>2</v>
      </c>
      <c r="DN1061" s="10">
        <v>10.6</v>
      </c>
      <c r="DO1061" s="10">
        <v>0.95</v>
      </c>
    </row>
    <row r="1062" spans="1:119" x14ac:dyDescent="0.25">
      <c r="A1062" s="10">
        <v>1138</v>
      </c>
      <c r="B1062" s="10" t="s">
        <v>9</v>
      </c>
      <c r="R1062" s="10">
        <v>1138</v>
      </c>
      <c r="S1062" s="10" t="s">
        <v>9</v>
      </c>
      <c r="AI1062" s="10">
        <v>1138</v>
      </c>
      <c r="AJ1062" s="10" t="s">
        <v>9</v>
      </c>
      <c r="AZ1062" s="10">
        <v>1138</v>
      </c>
      <c r="BA1062" s="10" t="s">
        <v>9</v>
      </c>
      <c r="BQ1062" s="10">
        <v>1138</v>
      </c>
      <c r="BR1062" s="10" t="s">
        <v>9</v>
      </c>
      <c r="CH1062" s="10">
        <v>1138</v>
      </c>
      <c r="CI1062" s="10" t="s">
        <v>9</v>
      </c>
      <c r="CY1062" s="10">
        <v>1174</v>
      </c>
      <c r="CZ1062" s="10" t="s">
        <v>287</v>
      </c>
      <c r="DA1062" s="10">
        <v>0.09</v>
      </c>
      <c r="DB1062" s="10">
        <v>1.83E-2</v>
      </c>
      <c r="DC1062" s="10">
        <v>5</v>
      </c>
      <c r="DD1062" s="10">
        <v>10.6</v>
      </c>
      <c r="DE1062" s="10">
        <v>0.98</v>
      </c>
      <c r="DF1062" s="10">
        <v>0.09</v>
      </c>
      <c r="DG1062" s="10">
        <v>1.83E-2</v>
      </c>
      <c r="DH1062" s="10">
        <v>5</v>
      </c>
      <c r="DI1062" s="10">
        <v>10.6</v>
      </c>
      <c r="DJ1062" s="10">
        <v>0.98</v>
      </c>
      <c r="DK1062" s="10">
        <v>0.12590000000000001</v>
      </c>
      <c r="DL1062" s="10">
        <v>2.5600000000000001E-2</v>
      </c>
      <c r="DM1062" s="10">
        <v>7</v>
      </c>
      <c r="DN1062" s="10">
        <v>10.6</v>
      </c>
      <c r="DO1062" s="10">
        <v>0.98</v>
      </c>
    </row>
    <row r="1063" spans="1:119" x14ac:dyDescent="0.25">
      <c r="A1063" s="10">
        <v>1139</v>
      </c>
      <c r="B1063" s="10" t="s">
        <v>10</v>
      </c>
      <c r="C1063" s="10">
        <v>0</v>
      </c>
      <c r="D1063" s="10">
        <v>0</v>
      </c>
      <c r="E1063" s="10">
        <v>0</v>
      </c>
      <c r="F1063" s="10">
        <v>0</v>
      </c>
      <c r="G1063" s="10">
        <v>0</v>
      </c>
      <c r="H1063" s="10">
        <v>0</v>
      </c>
      <c r="I1063" s="10">
        <v>0</v>
      </c>
      <c r="J1063" s="10">
        <v>0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1139</v>
      </c>
      <c r="S1063" s="10" t="s">
        <v>10</v>
      </c>
      <c r="T1063" s="10">
        <v>0.68</v>
      </c>
      <c r="U1063" s="10">
        <v>0.24890000000000001</v>
      </c>
      <c r="V1063" s="10">
        <v>39.441000000000003</v>
      </c>
      <c r="W1063" s="10">
        <v>10.6</v>
      </c>
      <c r="Y1063" s="10">
        <v>1.18</v>
      </c>
      <c r="Z1063" s="10">
        <v>0.46939999999999998</v>
      </c>
      <c r="AA1063" s="10">
        <v>69.17</v>
      </c>
      <c r="AB1063" s="10">
        <v>10.6</v>
      </c>
      <c r="AD1063" s="10">
        <v>0.88</v>
      </c>
      <c r="AE1063" s="10">
        <v>0.3926</v>
      </c>
      <c r="AF1063" s="10">
        <v>52.984999999999999</v>
      </c>
      <c r="AG1063" s="10">
        <v>10.5</v>
      </c>
      <c r="AI1063" s="10">
        <v>1139</v>
      </c>
      <c r="AJ1063" s="10" t="s">
        <v>10</v>
      </c>
      <c r="AK1063" s="10">
        <v>4.7567996442405898</v>
      </c>
      <c r="AL1063" s="10">
        <v>0.4697774038391882</v>
      </c>
      <c r="AM1063" s="10">
        <v>260.34899999999999</v>
      </c>
      <c r="AN1063" s="10">
        <v>10.6</v>
      </c>
      <c r="AO1063" s="10">
        <v>0.995</v>
      </c>
      <c r="AP1063" s="10">
        <v>5.3506102948079057</v>
      </c>
      <c r="AQ1063" s="10">
        <v>0.55569009008811199</v>
      </c>
      <c r="AR1063" s="10">
        <v>292.99900000000002</v>
      </c>
      <c r="AS1063" s="10">
        <v>10.6</v>
      </c>
      <c r="AT1063" s="10">
        <v>0.995</v>
      </c>
      <c r="AU1063" s="10">
        <v>5.2519089759280106</v>
      </c>
      <c r="AV1063" s="10">
        <v>0.36612276070619121</v>
      </c>
      <c r="AW1063" s="10">
        <v>289.48099999999999</v>
      </c>
      <c r="AX1063" s="10">
        <v>10.5</v>
      </c>
      <c r="AY1063" s="10">
        <v>0.998</v>
      </c>
      <c r="AZ1063" s="10">
        <v>1139</v>
      </c>
      <c r="BA1063" s="10" t="s">
        <v>10</v>
      </c>
      <c r="BB1063" s="10">
        <v>0.76000000000666879</v>
      </c>
      <c r="BC1063" s="10">
        <v>0.46000010458350776</v>
      </c>
      <c r="BD1063" s="10">
        <v>47.934600000000003</v>
      </c>
      <c r="BE1063" s="10">
        <v>10.7</v>
      </c>
      <c r="BF1063" s="10">
        <v>0.85599999999999998</v>
      </c>
      <c r="BG1063" s="10">
        <v>1.0699999999971126</v>
      </c>
      <c r="BH1063" s="10">
        <v>0.64000023062939138</v>
      </c>
      <c r="BI1063" s="10">
        <v>67.909199999999998</v>
      </c>
      <c r="BJ1063" s="10">
        <v>10.6</v>
      </c>
      <c r="BK1063" s="10">
        <v>0.85799999999999998</v>
      </c>
      <c r="BL1063" s="10">
        <v>0.58999999999868569</v>
      </c>
      <c r="BM1063" s="10">
        <v>0.36000005994183554</v>
      </c>
      <c r="BN1063" s="10">
        <v>37.645299999999999</v>
      </c>
      <c r="BO1063" s="10">
        <v>10.6</v>
      </c>
      <c r="BP1063" s="10">
        <v>0.85399999999999998</v>
      </c>
      <c r="BQ1063" s="10">
        <v>1139</v>
      </c>
      <c r="BR1063" s="10" t="s">
        <v>10</v>
      </c>
      <c r="BS1063" s="10">
        <v>4.3230000000000004</v>
      </c>
      <c r="BT1063" s="10">
        <v>1.054</v>
      </c>
      <c r="BU1063" s="10">
        <v>242.35830000000001</v>
      </c>
      <c r="BV1063" s="10">
        <v>10.6</v>
      </c>
      <c r="BW1063" s="10">
        <v>0.97199999999999998</v>
      </c>
      <c r="BX1063" s="10">
        <v>4.7560000000000002</v>
      </c>
      <c r="BY1063" s="10">
        <v>1.0920000000000001</v>
      </c>
      <c r="BZ1063" s="10">
        <v>270.89690000000002</v>
      </c>
      <c r="CA1063" s="10">
        <v>10.4</v>
      </c>
      <c r="CB1063" s="10">
        <v>0.97499999999999998</v>
      </c>
      <c r="CC1063" s="10">
        <v>5.0739999999999998</v>
      </c>
      <c r="CD1063" s="10">
        <v>1.1299999999999999</v>
      </c>
      <c r="CE1063" s="10">
        <v>288.58100000000002</v>
      </c>
      <c r="CF1063" s="10">
        <v>10.4</v>
      </c>
      <c r="CG1063" s="10">
        <v>0.97599999999999998</v>
      </c>
      <c r="CH1063" s="10">
        <v>1139</v>
      </c>
      <c r="CI1063" s="10" t="s">
        <v>10</v>
      </c>
      <c r="CY1063" s="10">
        <v>1175</v>
      </c>
      <c r="CZ1063" s="10" t="s">
        <v>305</v>
      </c>
      <c r="DA1063" s="10">
        <v>0</v>
      </c>
      <c r="DB1063" s="10">
        <v>0</v>
      </c>
      <c r="DC1063" s="10">
        <v>0</v>
      </c>
      <c r="DD1063" s="10">
        <v>10.6</v>
      </c>
      <c r="DE1063" s="10">
        <v>0</v>
      </c>
      <c r="DF1063" s="10">
        <v>0</v>
      </c>
      <c r="DG1063" s="10">
        <v>0</v>
      </c>
      <c r="DH1063" s="10">
        <v>0</v>
      </c>
      <c r="DI1063" s="10">
        <v>10.6</v>
      </c>
      <c r="DJ1063" s="10">
        <v>0</v>
      </c>
      <c r="DK1063" s="10">
        <v>0</v>
      </c>
      <c r="DL1063" s="10">
        <v>0</v>
      </c>
      <c r="DM1063" s="10">
        <v>0</v>
      </c>
      <c r="DN1063" s="10">
        <v>10.6</v>
      </c>
      <c r="DO1063" s="10">
        <v>0</v>
      </c>
    </row>
    <row r="1064" spans="1:119" x14ac:dyDescent="0.25">
      <c r="A1064" s="10">
        <v>1140</v>
      </c>
      <c r="B1064" s="10" t="s">
        <v>11</v>
      </c>
      <c r="C1064" s="10">
        <v>4.6900000000000004</v>
      </c>
      <c r="D1064" s="10">
        <v>0.56999999999999995</v>
      </c>
      <c r="E1064" s="10">
        <v>257.38</v>
      </c>
      <c r="F1064" s="10">
        <v>10.6</v>
      </c>
      <c r="G1064" s="10">
        <v>0.99</v>
      </c>
      <c r="H1064" s="10">
        <v>5.0999999999999996</v>
      </c>
      <c r="I1064" s="10">
        <v>1.04</v>
      </c>
      <c r="J1064" s="10">
        <v>288.8</v>
      </c>
      <c r="K1064" s="10">
        <v>10.4</v>
      </c>
      <c r="L1064" s="10">
        <v>0.98</v>
      </c>
      <c r="M1064" s="10">
        <v>4.96</v>
      </c>
      <c r="N1064" s="10">
        <v>1.01</v>
      </c>
      <c r="O1064" s="10">
        <v>281</v>
      </c>
      <c r="P1064" s="10">
        <v>10.4</v>
      </c>
      <c r="Q1064" s="10">
        <v>0.98</v>
      </c>
      <c r="R1064" s="10">
        <v>1140</v>
      </c>
      <c r="S1064" s="10" t="s">
        <v>11</v>
      </c>
      <c r="AI1064" s="10">
        <v>1140</v>
      </c>
      <c r="AJ1064" s="10" t="s">
        <v>11</v>
      </c>
      <c r="AZ1064" s="10">
        <v>1140</v>
      </c>
      <c r="BA1064" s="10" t="s">
        <v>11</v>
      </c>
      <c r="BQ1064" s="10">
        <v>1140</v>
      </c>
      <c r="BR1064" s="10" t="s">
        <v>11</v>
      </c>
      <c r="CH1064" s="10">
        <v>1140</v>
      </c>
      <c r="CI1064" s="10" t="s">
        <v>11</v>
      </c>
      <c r="CJ1064" s="10">
        <v>0.76500000000000001</v>
      </c>
      <c r="CK1064" s="10">
        <v>0.32800000000000001</v>
      </c>
      <c r="CL1064" s="10">
        <v>44.911999999999999</v>
      </c>
      <c r="CM1064" s="10">
        <v>10.7</v>
      </c>
      <c r="CN1064" s="10">
        <v>0.91900000000000004</v>
      </c>
      <c r="CO1064" s="10">
        <v>1.1080000000000001</v>
      </c>
      <c r="CP1064" s="10">
        <v>0.501</v>
      </c>
      <c r="CQ1064" s="10">
        <v>66.862899999999996</v>
      </c>
      <c r="CR1064" s="10">
        <v>10.5</v>
      </c>
      <c r="CS1064" s="10">
        <v>0.91100000000000003</v>
      </c>
      <c r="CT1064" s="10">
        <v>0.75</v>
      </c>
      <c r="CU1064" s="10">
        <v>0.32100000000000001</v>
      </c>
      <c r="CV1064" s="10">
        <v>44.857700000000001</v>
      </c>
      <c r="CW1064" s="10">
        <v>10.5</v>
      </c>
      <c r="CX1064" s="10">
        <v>0.91900000000000004</v>
      </c>
      <c r="CY1064" s="10">
        <v>1176</v>
      </c>
      <c r="CZ1064" s="10" t="s">
        <v>289</v>
      </c>
      <c r="DA1064" s="10">
        <v>0.53979999999999995</v>
      </c>
      <c r="DB1064" s="10">
        <v>0.1096</v>
      </c>
      <c r="DC1064" s="10">
        <v>30</v>
      </c>
      <c r="DD1064" s="10">
        <v>10.6</v>
      </c>
      <c r="DE1064" s="10">
        <v>0.98</v>
      </c>
      <c r="DF1064" s="10">
        <v>0.75570000000000004</v>
      </c>
      <c r="DG1064" s="10">
        <v>0.15340000000000001</v>
      </c>
      <c r="DH1064" s="10">
        <v>42</v>
      </c>
      <c r="DI1064" s="10">
        <v>10.6</v>
      </c>
      <c r="DJ1064" s="10">
        <v>0.98</v>
      </c>
      <c r="DK1064" s="10">
        <v>0.75570000000000004</v>
      </c>
      <c r="DL1064" s="10">
        <v>0.15340000000000001</v>
      </c>
      <c r="DM1064" s="10">
        <v>42</v>
      </c>
      <c r="DN1064" s="10">
        <v>10.6</v>
      </c>
      <c r="DO1064" s="10">
        <v>0.98</v>
      </c>
    </row>
    <row r="1065" spans="1:119" x14ac:dyDescent="0.25">
      <c r="A1065" s="10">
        <v>1141</v>
      </c>
      <c r="B1065" s="10" t="s">
        <v>285</v>
      </c>
      <c r="C1065" s="10">
        <v>0</v>
      </c>
      <c r="D1065" s="10">
        <v>0</v>
      </c>
      <c r="E1065" s="10">
        <v>0</v>
      </c>
      <c r="F1065" s="10">
        <v>10.6</v>
      </c>
      <c r="G1065" s="10">
        <v>0</v>
      </c>
      <c r="H1065" s="10">
        <v>0</v>
      </c>
      <c r="I1065" s="10">
        <v>0</v>
      </c>
      <c r="J1065" s="10">
        <v>0</v>
      </c>
      <c r="K1065" s="10">
        <v>10.4</v>
      </c>
      <c r="L1065" s="10">
        <v>0</v>
      </c>
      <c r="M1065" s="10">
        <v>0</v>
      </c>
      <c r="N1065" s="10">
        <v>0</v>
      </c>
      <c r="O1065" s="10">
        <v>0</v>
      </c>
      <c r="P1065" s="10">
        <v>10.4</v>
      </c>
      <c r="Q1065" s="10">
        <v>0</v>
      </c>
      <c r="R1065" s="10">
        <v>1141</v>
      </c>
      <c r="S1065" s="10" t="s">
        <v>285</v>
      </c>
      <c r="T1065" s="10">
        <v>0</v>
      </c>
      <c r="U1065" s="10">
        <v>0</v>
      </c>
      <c r="V1065" s="10">
        <v>0</v>
      </c>
      <c r="W1065" s="10">
        <v>10.6</v>
      </c>
      <c r="Y1065" s="10">
        <v>0</v>
      </c>
      <c r="Z1065" s="10">
        <v>0</v>
      </c>
      <c r="AA1065" s="10">
        <v>0</v>
      </c>
      <c r="AB1065" s="10">
        <v>10.6</v>
      </c>
      <c r="AD1065" s="10">
        <v>0</v>
      </c>
      <c r="AE1065" s="10">
        <v>0</v>
      </c>
      <c r="AF1065" s="10">
        <v>0</v>
      </c>
      <c r="AG1065" s="10">
        <v>10.5</v>
      </c>
      <c r="AI1065" s="10">
        <v>1141</v>
      </c>
      <c r="AJ1065" s="10" t="s">
        <v>285</v>
      </c>
      <c r="AK1065" s="10">
        <v>0</v>
      </c>
      <c r="AL1065" s="10">
        <v>0</v>
      </c>
      <c r="AM1065" s="10">
        <v>0</v>
      </c>
      <c r="AN1065" s="10">
        <v>10.6</v>
      </c>
      <c r="AO1065" s="10">
        <v>0</v>
      </c>
      <c r="AP1065" s="10">
        <v>0</v>
      </c>
      <c r="AQ1065" s="10">
        <v>0</v>
      </c>
      <c r="AR1065" s="10">
        <v>0</v>
      </c>
      <c r="AS1065" s="10">
        <v>10.6</v>
      </c>
      <c r="AT1065" s="10">
        <v>0</v>
      </c>
      <c r="AU1065" s="10">
        <v>0</v>
      </c>
      <c r="AV1065" s="10">
        <v>0</v>
      </c>
      <c r="AW1065" s="10">
        <v>0</v>
      </c>
      <c r="AX1065" s="10">
        <v>10.5</v>
      </c>
      <c r="AY1065" s="10">
        <v>0</v>
      </c>
      <c r="AZ1065" s="10">
        <v>1141</v>
      </c>
      <c r="BA1065" s="10" t="s">
        <v>285</v>
      </c>
      <c r="BB1065" s="10">
        <v>0</v>
      </c>
      <c r="BC1065" s="10">
        <v>0</v>
      </c>
      <c r="BD1065" s="10">
        <v>0</v>
      </c>
      <c r="BE1065" s="10">
        <v>10.7</v>
      </c>
      <c r="BF1065" s="10">
        <v>0</v>
      </c>
      <c r="BG1065" s="10">
        <v>0</v>
      </c>
      <c r="BH1065" s="10">
        <v>0</v>
      </c>
      <c r="BI1065" s="10">
        <v>0</v>
      </c>
      <c r="BJ1065" s="10">
        <v>10.6</v>
      </c>
      <c r="BK1065" s="10">
        <v>0</v>
      </c>
      <c r="BL1065" s="10">
        <v>0</v>
      </c>
      <c r="BM1065" s="10">
        <v>0</v>
      </c>
      <c r="BN1065" s="10">
        <v>0</v>
      </c>
      <c r="BO1065" s="10">
        <v>10.6</v>
      </c>
      <c r="BP1065" s="10">
        <v>0</v>
      </c>
      <c r="BQ1065" s="10">
        <v>1141</v>
      </c>
      <c r="BR1065" s="10" t="s">
        <v>285</v>
      </c>
      <c r="BS1065" s="10">
        <v>0</v>
      </c>
      <c r="BT1065" s="10">
        <v>0</v>
      </c>
      <c r="BU1065" s="10">
        <v>0</v>
      </c>
      <c r="BV1065" s="10">
        <v>10.6</v>
      </c>
      <c r="BW1065" s="10">
        <v>0</v>
      </c>
      <c r="BX1065" s="10">
        <v>0</v>
      </c>
      <c r="BY1065" s="10">
        <v>0</v>
      </c>
      <c r="BZ1065" s="10">
        <v>0</v>
      </c>
      <c r="CA1065" s="10">
        <v>10.4</v>
      </c>
      <c r="CB1065" s="10">
        <v>0</v>
      </c>
      <c r="CC1065" s="10">
        <v>0</v>
      </c>
      <c r="CD1065" s="10">
        <v>0</v>
      </c>
      <c r="CE1065" s="10">
        <v>0</v>
      </c>
      <c r="CF1065" s="10">
        <v>10.4</v>
      </c>
      <c r="CG1065" s="10">
        <v>0</v>
      </c>
      <c r="CH1065" s="10">
        <v>1141</v>
      </c>
      <c r="CI1065" s="10" t="s">
        <v>285</v>
      </c>
      <c r="CJ1065" s="10">
        <v>0</v>
      </c>
      <c r="CK1065" s="10">
        <v>0</v>
      </c>
      <c r="CL1065" s="10">
        <v>0</v>
      </c>
      <c r="CM1065" s="10">
        <v>10.7</v>
      </c>
      <c r="CN1065" s="10">
        <v>0</v>
      </c>
      <c r="CO1065" s="10">
        <v>0</v>
      </c>
      <c r="CP1065" s="10">
        <v>0</v>
      </c>
      <c r="CQ1065" s="10">
        <v>0</v>
      </c>
      <c r="CR1065" s="10">
        <v>10.5</v>
      </c>
      <c r="CS1065" s="10">
        <v>0</v>
      </c>
      <c r="CT1065" s="10">
        <v>0</v>
      </c>
      <c r="CU1065" s="10">
        <v>0</v>
      </c>
      <c r="CV1065" s="10">
        <v>0</v>
      </c>
      <c r="CW1065" s="10">
        <v>10.5</v>
      </c>
      <c r="CX1065" s="10">
        <v>0</v>
      </c>
      <c r="CY1065" s="10">
        <v>1177</v>
      </c>
      <c r="CZ1065" s="10" t="s">
        <v>294</v>
      </c>
      <c r="DA1065" s="10">
        <v>1.0795999999999999</v>
      </c>
      <c r="DB1065" s="10">
        <v>0.21920000000000001</v>
      </c>
      <c r="DC1065" s="10">
        <v>60</v>
      </c>
      <c r="DD1065" s="10">
        <v>10.6</v>
      </c>
      <c r="DE1065" s="10">
        <v>0.98</v>
      </c>
      <c r="DF1065" s="10">
        <v>1.1875</v>
      </c>
      <c r="DG1065" s="10">
        <v>0.24110000000000001</v>
      </c>
      <c r="DH1065" s="10">
        <v>66</v>
      </c>
      <c r="DI1065" s="10">
        <v>10.6</v>
      </c>
      <c r="DJ1065" s="10">
        <v>0.98</v>
      </c>
      <c r="DK1065" s="10">
        <v>1.1335</v>
      </c>
      <c r="DL1065" s="10">
        <v>0.23019999999999999</v>
      </c>
      <c r="DM1065" s="10">
        <v>63</v>
      </c>
      <c r="DN1065" s="10">
        <v>10.6</v>
      </c>
      <c r="DO1065" s="10">
        <v>0.98</v>
      </c>
    </row>
    <row r="1066" spans="1:119" x14ac:dyDescent="0.25">
      <c r="A1066" s="10">
        <v>1142</v>
      </c>
      <c r="B1066" s="10" t="s">
        <v>304</v>
      </c>
      <c r="C1066" s="10">
        <v>0</v>
      </c>
      <c r="D1066" s="10">
        <v>0.01</v>
      </c>
      <c r="E1066" s="10">
        <v>0</v>
      </c>
      <c r="F1066" s="10">
        <v>10.6</v>
      </c>
      <c r="G1066" s="10">
        <v>0</v>
      </c>
      <c r="H1066" s="10">
        <v>0</v>
      </c>
      <c r="I1066" s="10">
        <v>0.02</v>
      </c>
      <c r="J1066" s="10">
        <v>0</v>
      </c>
      <c r="K1066" s="10">
        <v>10.4</v>
      </c>
      <c r="L1066" s="10">
        <v>0</v>
      </c>
      <c r="M1066" s="10">
        <v>0</v>
      </c>
      <c r="N1066" s="10">
        <v>0.02</v>
      </c>
      <c r="O1066" s="10">
        <v>0</v>
      </c>
      <c r="P1066" s="10">
        <v>10.4</v>
      </c>
      <c r="Q1066" s="10">
        <v>0</v>
      </c>
      <c r="R1066" s="10">
        <v>1142</v>
      </c>
      <c r="S1066" s="10" t="s">
        <v>304</v>
      </c>
      <c r="T1066" s="10">
        <v>0</v>
      </c>
      <c r="U1066" s="10">
        <v>0</v>
      </c>
      <c r="V1066" s="10">
        <v>0</v>
      </c>
      <c r="W1066" s="10">
        <v>10.6</v>
      </c>
      <c r="Y1066" s="10">
        <v>0</v>
      </c>
      <c r="Z1066" s="10">
        <v>4.41E-2</v>
      </c>
      <c r="AA1066" s="10">
        <v>0</v>
      </c>
      <c r="AB1066" s="10">
        <v>10.6</v>
      </c>
      <c r="AD1066" s="10">
        <v>0</v>
      </c>
      <c r="AE1066" s="10">
        <v>5.9200000000000003E-2</v>
      </c>
      <c r="AF1066" s="10">
        <v>0</v>
      </c>
      <c r="AG1066" s="10">
        <v>10.5</v>
      </c>
      <c r="AI1066" s="10">
        <v>1142</v>
      </c>
      <c r="AJ1066" s="10" t="s">
        <v>304</v>
      </c>
      <c r="AK1066" s="10">
        <v>3.4500000000000003E-2</v>
      </c>
      <c r="AL1066" s="10">
        <v>-2.4E-2</v>
      </c>
      <c r="AM1066" s="10">
        <v>2.2883</v>
      </c>
      <c r="AN1066" s="10">
        <v>10.6</v>
      </c>
      <c r="AO1066" s="10">
        <v>0.82</v>
      </c>
      <c r="AP1066" s="10">
        <v>3.4700000000000002E-2</v>
      </c>
      <c r="AQ1066" s="10">
        <v>-2.29E-2</v>
      </c>
      <c r="AR1066" s="10">
        <v>2.2644000000000002</v>
      </c>
      <c r="AS1066" s="10">
        <v>10.6</v>
      </c>
      <c r="AT1066" s="10">
        <v>0.83</v>
      </c>
      <c r="AU1066" s="10">
        <v>3.5099999999999999E-2</v>
      </c>
      <c r="AV1066" s="10">
        <v>-6.4799999999999996E-2</v>
      </c>
      <c r="AW1066" s="10">
        <v>4.0511999999999997</v>
      </c>
      <c r="AX1066" s="10">
        <v>10.5</v>
      </c>
      <c r="AY1066" s="10">
        <v>0.48</v>
      </c>
      <c r="AZ1066" s="10">
        <v>1142</v>
      </c>
      <c r="BA1066" s="10" t="s">
        <v>304</v>
      </c>
      <c r="BB1066" s="10">
        <v>3.4099999999999998E-2</v>
      </c>
      <c r="BC1066" s="10">
        <v>1.4500000000000001E-2</v>
      </c>
      <c r="BD1066" s="10">
        <v>2</v>
      </c>
      <c r="BE1066" s="10">
        <v>10.7</v>
      </c>
      <c r="BF1066" s="10">
        <v>0.92</v>
      </c>
      <c r="BG1066" s="10">
        <v>3.3799999999999997E-2</v>
      </c>
      <c r="BH1066" s="10">
        <v>1.44E-2</v>
      </c>
      <c r="BI1066" s="10">
        <v>2</v>
      </c>
      <c r="BJ1066" s="10">
        <v>10.6</v>
      </c>
      <c r="BK1066" s="10">
        <v>0.92</v>
      </c>
      <c r="BL1066" s="10">
        <v>3.3799999999999997E-2</v>
      </c>
      <c r="BM1066" s="10">
        <v>1.44E-2</v>
      </c>
      <c r="BN1066" s="10">
        <v>2</v>
      </c>
      <c r="BO1066" s="10">
        <v>10.6</v>
      </c>
      <c r="BP1066" s="10">
        <v>0.92</v>
      </c>
      <c r="BQ1066" s="10">
        <v>1142</v>
      </c>
      <c r="BR1066" s="10" t="s">
        <v>304</v>
      </c>
      <c r="BS1066" s="10">
        <v>3.44E-2</v>
      </c>
      <c r="BT1066" s="10">
        <v>1.47E-2</v>
      </c>
      <c r="BU1066" s="10">
        <v>2.0388000000000002</v>
      </c>
      <c r="BV1066" s="10">
        <v>10.6</v>
      </c>
      <c r="BW1066" s="10">
        <v>0.92</v>
      </c>
      <c r="BX1066" s="10">
        <v>3.3099999999999997E-2</v>
      </c>
      <c r="BY1066" s="10">
        <v>1.41E-2</v>
      </c>
      <c r="BZ1066" s="10">
        <v>2</v>
      </c>
      <c r="CA1066" s="10">
        <v>10.4</v>
      </c>
      <c r="CB1066" s="10">
        <v>0.92</v>
      </c>
      <c r="CC1066" s="10">
        <v>3.5900000000000001E-2</v>
      </c>
      <c r="CD1066" s="10">
        <v>1.5299999999999999E-2</v>
      </c>
      <c r="CE1066" s="10">
        <v>2.1684999999999999</v>
      </c>
      <c r="CF1066" s="10">
        <v>10.4</v>
      </c>
      <c r="CG1066" s="10">
        <v>0.92</v>
      </c>
      <c r="CH1066" s="10">
        <v>1142</v>
      </c>
      <c r="CI1066" s="10" t="s">
        <v>304</v>
      </c>
      <c r="CJ1066" s="10">
        <v>3.4799999999999998E-2</v>
      </c>
      <c r="CK1066" s="10">
        <v>1.26E-2</v>
      </c>
      <c r="CL1066" s="10">
        <v>2</v>
      </c>
      <c r="CM1066" s="10">
        <v>10.7</v>
      </c>
      <c r="CN1066" s="10">
        <v>0.94</v>
      </c>
      <c r="CO1066" s="10">
        <v>3.4200000000000001E-2</v>
      </c>
      <c r="CP1066" s="10">
        <v>1.24E-2</v>
      </c>
      <c r="CQ1066" s="10">
        <v>2</v>
      </c>
      <c r="CR1066" s="10">
        <v>10.5</v>
      </c>
      <c r="CS1066" s="10">
        <v>0.94</v>
      </c>
      <c r="CT1066" s="10">
        <v>3.4200000000000001E-2</v>
      </c>
      <c r="CU1066" s="10">
        <v>1.24E-2</v>
      </c>
      <c r="CV1066" s="10">
        <v>2</v>
      </c>
      <c r="CW1066" s="10">
        <v>10.5</v>
      </c>
      <c r="CX1066" s="10">
        <v>0.94</v>
      </c>
      <c r="CY1066" s="10">
        <v>1178</v>
      </c>
      <c r="CZ1066" s="10" t="s">
        <v>296</v>
      </c>
      <c r="DA1066" s="10">
        <v>4.8500000000000001E-2</v>
      </c>
      <c r="DB1066" s="10">
        <v>2.6200000000000001E-2</v>
      </c>
      <c r="DC1066" s="10">
        <v>3</v>
      </c>
      <c r="DD1066" s="10">
        <v>10.6</v>
      </c>
      <c r="DE1066" s="10">
        <v>0.88</v>
      </c>
      <c r="DF1066" s="10">
        <v>4.8500000000000001E-2</v>
      </c>
      <c r="DG1066" s="10">
        <v>2.6200000000000001E-2</v>
      </c>
      <c r="DH1066" s="10">
        <v>3</v>
      </c>
      <c r="DI1066" s="10">
        <v>10.6</v>
      </c>
      <c r="DJ1066" s="10">
        <v>0.88</v>
      </c>
      <c r="DK1066" s="10">
        <v>4.8500000000000001E-2</v>
      </c>
      <c r="DL1066" s="10">
        <v>2.6200000000000001E-2</v>
      </c>
      <c r="DM1066" s="10">
        <v>3</v>
      </c>
      <c r="DN1066" s="10">
        <v>10.6</v>
      </c>
      <c r="DO1066" s="10">
        <v>0.88</v>
      </c>
    </row>
    <row r="1067" spans="1:119" x14ac:dyDescent="0.25">
      <c r="A1067" s="10">
        <v>1143</v>
      </c>
      <c r="B1067" s="10" t="s">
        <v>287</v>
      </c>
      <c r="C1067" s="10">
        <v>0</v>
      </c>
      <c r="D1067" s="10">
        <v>0</v>
      </c>
      <c r="E1067" s="10">
        <v>0</v>
      </c>
      <c r="F1067" s="10">
        <v>10.6</v>
      </c>
      <c r="G1067" s="10">
        <v>0</v>
      </c>
      <c r="H1067" s="10">
        <v>0</v>
      </c>
      <c r="I1067" s="10">
        <v>0</v>
      </c>
      <c r="J1067" s="10">
        <v>0</v>
      </c>
      <c r="K1067" s="10">
        <v>10.4</v>
      </c>
      <c r="L1067" s="10">
        <v>0</v>
      </c>
      <c r="M1067" s="10">
        <v>0</v>
      </c>
      <c r="N1067" s="10">
        <v>0</v>
      </c>
      <c r="O1067" s="10">
        <v>0</v>
      </c>
      <c r="P1067" s="10">
        <v>10.4</v>
      </c>
      <c r="Q1067" s="10">
        <v>0</v>
      </c>
      <c r="R1067" s="10">
        <v>1143</v>
      </c>
      <c r="S1067" s="10" t="s">
        <v>287</v>
      </c>
      <c r="T1067" s="10">
        <v>0</v>
      </c>
      <c r="U1067" s="10">
        <v>0</v>
      </c>
      <c r="V1067" s="10">
        <v>0</v>
      </c>
      <c r="W1067" s="10">
        <v>10.6</v>
      </c>
      <c r="Y1067" s="10">
        <v>0</v>
      </c>
      <c r="Z1067" s="10">
        <v>0</v>
      </c>
      <c r="AA1067" s="10">
        <v>0</v>
      </c>
      <c r="AB1067" s="10">
        <v>10.6</v>
      </c>
      <c r="AD1067" s="10">
        <v>0</v>
      </c>
      <c r="AE1067" s="10">
        <v>0</v>
      </c>
      <c r="AF1067" s="10">
        <v>0</v>
      </c>
      <c r="AG1067" s="10">
        <v>10.5</v>
      </c>
      <c r="AI1067" s="10">
        <v>1143</v>
      </c>
      <c r="AJ1067" s="10" t="s">
        <v>287</v>
      </c>
      <c r="AK1067" s="10">
        <v>0</v>
      </c>
      <c r="AL1067" s="10">
        <v>0</v>
      </c>
      <c r="AM1067" s="10">
        <v>0</v>
      </c>
      <c r="AN1067" s="10">
        <v>10.6</v>
      </c>
      <c r="AO1067" s="10">
        <v>0</v>
      </c>
      <c r="AP1067" s="10">
        <v>0</v>
      </c>
      <c r="AQ1067" s="10">
        <v>0</v>
      </c>
      <c r="AR1067" s="10">
        <v>0</v>
      </c>
      <c r="AS1067" s="10">
        <v>10.6</v>
      </c>
      <c r="AT1067" s="10">
        <v>0</v>
      </c>
      <c r="AU1067" s="10">
        <v>0</v>
      </c>
      <c r="AV1067" s="10">
        <v>0</v>
      </c>
      <c r="AW1067" s="10">
        <v>0</v>
      </c>
      <c r="AX1067" s="10">
        <v>10.5</v>
      </c>
      <c r="AY1067" s="10">
        <v>0</v>
      </c>
      <c r="AZ1067" s="10">
        <v>1143</v>
      </c>
      <c r="BA1067" s="10" t="s">
        <v>287</v>
      </c>
      <c r="BB1067" s="10">
        <v>0</v>
      </c>
      <c r="BC1067" s="10">
        <v>0</v>
      </c>
      <c r="BD1067" s="10">
        <v>0</v>
      </c>
      <c r="BE1067" s="10">
        <v>10.7</v>
      </c>
      <c r="BF1067" s="10">
        <v>0</v>
      </c>
      <c r="BG1067" s="10">
        <v>0</v>
      </c>
      <c r="BH1067" s="10">
        <v>0</v>
      </c>
      <c r="BI1067" s="10">
        <v>0</v>
      </c>
      <c r="BJ1067" s="10">
        <v>10.6</v>
      </c>
      <c r="BK1067" s="10">
        <v>0</v>
      </c>
      <c r="BL1067" s="10">
        <v>0</v>
      </c>
      <c r="BM1067" s="10">
        <v>0</v>
      </c>
      <c r="BN1067" s="10">
        <v>0</v>
      </c>
      <c r="BO1067" s="10">
        <v>10.6</v>
      </c>
      <c r="BP1067" s="10">
        <v>0</v>
      </c>
      <c r="BQ1067" s="10">
        <v>1143</v>
      </c>
      <c r="BR1067" s="10" t="s">
        <v>287</v>
      </c>
      <c r="BS1067" s="10">
        <v>0</v>
      </c>
      <c r="BT1067" s="10">
        <v>0</v>
      </c>
      <c r="BU1067" s="10">
        <v>0</v>
      </c>
      <c r="BV1067" s="10">
        <v>10.6</v>
      </c>
      <c r="BW1067" s="10">
        <v>0</v>
      </c>
      <c r="BX1067" s="10">
        <v>0</v>
      </c>
      <c r="BY1067" s="10">
        <v>0</v>
      </c>
      <c r="BZ1067" s="10">
        <v>0</v>
      </c>
      <c r="CA1067" s="10">
        <v>10.4</v>
      </c>
      <c r="CB1067" s="10">
        <v>0</v>
      </c>
      <c r="CC1067" s="10">
        <v>0</v>
      </c>
      <c r="CD1067" s="10">
        <v>0</v>
      </c>
      <c r="CE1067" s="10">
        <v>0</v>
      </c>
      <c r="CF1067" s="10">
        <v>10.4</v>
      </c>
      <c r="CG1067" s="10">
        <v>0</v>
      </c>
      <c r="CH1067" s="10">
        <v>1143</v>
      </c>
      <c r="CI1067" s="10" t="s">
        <v>287</v>
      </c>
      <c r="CJ1067" s="10">
        <v>0</v>
      </c>
      <c r="CK1067" s="10">
        <v>0</v>
      </c>
      <c r="CL1067" s="10">
        <v>0</v>
      </c>
      <c r="CM1067" s="10">
        <v>10.7</v>
      </c>
      <c r="CN1067" s="10">
        <v>0</v>
      </c>
      <c r="CO1067" s="10">
        <v>0</v>
      </c>
      <c r="CP1067" s="10">
        <v>0</v>
      </c>
      <c r="CQ1067" s="10">
        <v>0</v>
      </c>
      <c r="CR1067" s="10">
        <v>10.5</v>
      </c>
      <c r="CS1067" s="10">
        <v>0</v>
      </c>
      <c r="CT1067" s="10">
        <v>0</v>
      </c>
      <c r="CU1067" s="10">
        <v>0</v>
      </c>
      <c r="CV1067" s="10">
        <v>0</v>
      </c>
      <c r="CW1067" s="10">
        <v>10.5</v>
      </c>
      <c r="CX1067" s="10">
        <v>0</v>
      </c>
      <c r="CY1067" s="10">
        <v>1179</v>
      </c>
      <c r="CZ1067" s="10" t="s">
        <v>181</v>
      </c>
      <c r="DA1067" s="10">
        <v>0.96499999999999997</v>
      </c>
      <c r="DB1067" s="10">
        <v>-0.312</v>
      </c>
      <c r="DC1067" s="10">
        <v>5.0019592396008985</v>
      </c>
      <c r="DD1067" s="10">
        <v>117.062</v>
      </c>
      <c r="DE1067" s="10">
        <v>0.9515039550857981</v>
      </c>
      <c r="DF1067" s="10">
        <v>1.2110000000000001</v>
      </c>
      <c r="DG1067" s="10">
        <v>-0.23499999999999999</v>
      </c>
      <c r="DH1067" s="10">
        <v>6.1250433799313502</v>
      </c>
      <c r="DI1067" s="10">
        <v>116.279</v>
      </c>
      <c r="DJ1067" s="10">
        <v>0.9816870425650932</v>
      </c>
      <c r="DK1067" s="10">
        <v>1.222</v>
      </c>
      <c r="DL1067" s="10">
        <v>-0.20799999999999999</v>
      </c>
      <c r="DM1067" s="10">
        <v>6.1626572257894088</v>
      </c>
      <c r="DN1067" s="10">
        <v>116.13</v>
      </c>
      <c r="DO1067" s="10">
        <v>0.98582116978412715</v>
      </c>
    </row>
    <row r="1068" spans="1:119" x14ac:dyDescent="0.25">
      <c r="A1068" s="10">
        <v>1144</v>
      </c>
      <c r="B1068" s="10" t="s">
        <v>315</v>
      </c>
      <c r="C1068" s="10">
        <v>0.03</v>
      </c>
      <c r="D1068" s="10">
        <v>0</v>
      </c>
      <c r="E1068" s="10">
        <v>1.92</v>
      </c>
      <c r="F1068" s="10">
        <v>10.6</v>
      </c>
      <c r="G1068" s="10">
        <v>0.99</v>
      </c>
      <c r="H1068" s="10">
        <v>0.03</v>
      </c>
      <c r="I1068" s="10">
        <v>0.01</v>
      </c>
      <c r="J1068" s="10">
        <v>1.9</v>
      </c>
      <c r="K1068" s="10">
        <v>10.4</v>
      </c>
      <c r="L1068" s="10">
        <v>0.98</v>
      </c>
      <c r="M1068" s="10">
        <v>0.04</v>
      </c>
      <c r="N1068" s="10">
        <v>0.01</v>
      </c>
      <c r="O1068" s="10">
        <v>2</v>
      </c>
      <c r="P1068" s="10">
        <v>10.4</v>
      </c>
      <c r="Q1068" s="10">
        <v>0.98</v>
      </c>
      <c r="R1068" s="10">
        <v>1144</v>
      </c>
      <c r="S1068" s="10" t="s">
        <v>315</v>
      </c>
      <c r="T1068" s="10">
        <v>3.9399999999999998E-2</v>
      </c>
      <c r="U1068" s="10">
        <v>8.0000000000000002E-3</v>
      </c>
      <c r="V1068" s="10">
        <v>2.1886000000000001</v>
      </c>
      <c r="W1068" s="10">
        <v>10.6</v>
      </c>
      <c r="Y1068" s="10">
        <v>4.3200000000000002E-2</v>
      </c>
      <c r="Z1068" s="10">
        <v>8.8000000000000005E-3</v>
      </c>
      <c r="AA1068" s="10">
        <v>2.4034</v>
      </c>
      <c r="AB1068" s="10">
        <v>10.6</v>
      </c>
      <c r="AD1068" s="10">
        <v>5.8000000000000003E-2</v>
      </c>
      <c r="AE1068" s="10">
        <v>1.18E-2</v>
      </c>
      <c r="AF1068" s="10">
        <v>3.254</v>
      </c>
      <c r="AG1068" s="10">
        <v>10.5</v>
      </c>
      <c r="AI1068" s="10">
        <v>1144</v>
      </c>
      <c r="AJ1068" s="10" t="s">
        <v>315</v>
      </c>
      <c r="AK1068" s="10">
        <v>9.0999999999999998E-2</v>
      </c>
      <c r="AL1068" s="10">
        <v>-3.6900000000000002E-2</v>
      </c>
      <c r="AM1068" s="10">
        <v>5.3482000000000003</v>
      </c>
      <c r="AN1068" s="10">
        <v>10.6</v>
      </c>
      <c r="AO1068" s="10">
        <v>0.93</v>
      </c>
      <c r="AP1068" s="10">
        <v>9.1399999999999995E-2</v>
      </c>
      <c r="AQ1068" s="10">
        <v>-3.5499999999999997E-2</v>
      </c>
      <c r="AR1068" s="10">
        <v>5.3407999999999998</v>
      </c>
      <c r="AS1068" s="10">
        <v>10.6</v>
      </c>
      <c r="AT1068" s="10">
        <v>0.93</v>
      </c>
      <c r="AU1068" s="10">
        <v>9.2499999999999999E-2</v>
      </c>
      <c r="AV1068" s="10">
        <v>9.2999999999999992E-3</v>
      </c>
      <c r="AW1068" s="10">
        <v>5.1006</v>
      </c>
      <c r="AX1068" s="10">
        <v>10.5</v>
      </c>
      <c r="AY1068" s="10">
        <v>0.995</v>
      </c>
      <c r="AZ1068" s="10">
        <v>1144</v>
      </c>
      <c r="BA1068" s="10" t="s">
        <v>315</v>
      </c>
      <c r="BB1068" s="10">
        <v>3.15E-2</v>
      </c>
      <c r="BC1068" s="10">
        <v>1.95E-2</v>
      </c>
      <c r="BD1068" s="10">
        <v>2</v>
      </c>
      <c r="BE1068" s="10">
        <v>10.7</v>
      </c>
      <c r="BF1068" s="10">
        <v>0.85</v>
      </c>
      <c r="BG1068" s="10">
        <v>3.1199999999999999E-2</v>
      </c>
      <c r="BH1068" s="10">
        <v>1.9300000000000001E-2</v>
      </c>
      <c r="BI1068" s="10">
        <v>2</v>
      </c>
      <c r="BJ1068" s="10">
        <v>10.6</v>
      </c>
      <c r="BK1068" s="10">
        <v>0.85</v>
      </c>
      <c r="BL1068" s="10">
        <v>3.1199999999999999E-2</v>
      </c>
      <c r="BM1068" s="10">
        <v>1.9300000000000001E-2</v>
      </c>
      <c r="BN1068" s="10">
        <v>2</v>
      </c>
      <c r="BO1068" s="10">
        <v>10.6</v>
      </c>
      <c r="BP1068" s="10">
        <v>0.85</v>
      </c>
      <c r="BQ1068" s="10">
        <v>1144</v>
      </c>
      <c r="BR1068" s="10" t="s">
        <v>315</v>
      </c>
      <c r="BS1068" s="10">
        <v>3.6499999999999998E-2</v>
      </c>
      <c r="BT1068" s="10">
        <v>8.2000000000000007E-3</v>
      </c>
      <c r="BU1068" s="10">
        <v>2.0388000000000002</v>
      </c>
      <c r="BV1068" s="10">
        <v>10.6</v>
      </c>
      <c r="BW1068" s="10">
        <v>0.98</v>
      </c>
      <c r="BX1068" s="10">
        <v>3.5200000000000002E-2</v>
      </c>
      <c r="BY1068" s="10">
        <v>7.7999999999999996E-3</v>
      </c>
      <c r="BZ1068" s="10">
        <v>2</v>
      </c>
      <c r="CA1068" s="10">
        <v>10.4</v>
      </c>
      <c r="CB1068" s="10">
        <v>0.98</v>
      </c>
      <c r="CC1068" s="10">
        <v>3.8100000000000002E-2</v>
      </c>
      <c r="CD1068" s="10">
        <v>8.5000000000000006E-3</v>
      </c>
      <c r="CE1068" s="10">
        <v>2.1684999999999999</v>
      </c>
      <c r="CF1068" s="10">
        <v>10.4</v>
      </c>
      <c r="CG1068" s="10">
        <v>0.98</v>
      </c>
      <c r="CH1068" s="10">
        <v>1144</v>
      </c>
      <c r="CI1068" s="10" t="s">
        <v>315</v>
      </c>
      <c r="CJ1068" s="10">
        <v>3.6200000000000003E-2</v>
      </c>
      <c r="CK1068" s="10">
        <v>8.0999999999999996E-3</v>
      </c>
      <c r="CL1068" s="10">
        <v>2</v>
      </c>
      <c r="CM1068" s="10">
        <v>10.7</v>
      </c>
      <c r="CN1068" s="10">
        <v>0.98</v>
      </c>
      <c r="CO1068" s="10">
        <v>3.5499999999999997E-2</v>
      </c>
      <c r="CP1068" s="10">
        <v>7.9000000000000008E-3</v>
      </c>
      <c r="CQ1068" s="10">
        <v>2</v>
      </c>
      <c r="CR1068" s="10">
        <v>10.5</v>
      </c>
      <c r="CS1068" s="10">
        <v>0.98</v>
      </c>
      <c r="CT1068" s="10">
        <v>3.5499999999999997E-2</v>
      </c>
      <c r="CU1068" s="10">
        <v>7.9000000000000008E-3</v>
      </c>
      <c r="CV1068" s="10">
        <v>2</v>
      </c>
      <c r="CW1068" s="10">
        <v>10.5</v>
      </c>
      <c r="CX1068" s="10">
        <v>0.98</v>
      </c>
      <c r="CY1068" s="10">
        <v>1180</v>
      </c>
      <c r="CZ1068" s="10" t="s">
        <v>193</v>
      </c>
      <c r="DA1068" s="10">
        <v>4.9009999999999998</v>
      </c>
      <c r="DB1068" s="10">
        <v>1.2829999999999999</v>
      </c>
      <c r="DC1068" s="10">
        <v>24.986279698838164</v>
      </c>
      <c r="DD1068" s="10">
        <v>117.062</v>
      </c>
      <c r="DE1068" s="10">
        <v>0.96740101386177857</v>
      </c>
      <c r="DF1068" s="10">
        <v>5.8109999999999999</v>
      </c>
      <c r="DG1068" s="10">
        <v>1.6419999999999999</v>
      </c>
      <c r="DH1068" s="10">
        <v>29.982618135877967</v>
      </c>
      <c r="DI1068" s="10">
        <v>116.279</v>
      </c>
      <c r="DJ1068" s="10">
        <v>0.9623197661927142</v>
      </c>
      <c r="DK1068" s="10">
        <v>0</v>
      </c>
      <c r="DL1068" s="10">
        <v>-0.61</v>
      </c>
      <c r="DN1068" s="10">
        <v>116.13</v>
      </c>
      <c r="DO1068" s="10">
        <v>0</v>
      </c>
    </row>
    <row r="1069" spans="1:119" x14ac:dyDescent="0.25">
      <c r="A1069" s="10">
        <v>1145</v>
      </c>
      <c r="B1069" s="10" t="s">
        <v>289</v>
      </c>
      <c r="C1069" s="10">
        <v>2.73</v>
      </c>
      <c r="D1069" s="10">
        <v>0.23</v>
      </c>
      <c r="E1069" s="10">
        <v>149.38999999999999</v>
      </c>
      <c r="F1069" s="10">
        <v>10.6</v>
      </c>
      <c r="G1069" s="10">
        <v>1</v>
      </c>
      <c r="H1069" s="10">
        <v>2.54</v>
      </c>
      <c r="I1069" s="10">
        <v>0.36</v>
      </c>
      <c r="J1069" s="10">
        <v>142.5</v>
      </c>
      <c r="K1069" s="10">
        <v>10.4</v>
      </c>
      <c r="L1069" s="10">
        <v>0.99</v>
      </c>
      <c r="M1069" s="10">
        <v>2.67</v>
      </c>
      <c r="N1069" s="10">
        <v>0.38</v>
      </c>
      <c r="O1069" s="10">
        <v>150</v>
      </c>
      <c r="P1069" s="10">
        <v>10.4</v>
      </c>
      <c r="Q1069" s="10">
        <v>0.99</v>
      </c>
      <c r="R1069" s="10">
        <v>1145</v>
      </c>
      <c r="S1069" s="10" t="s">
        <v>289</v>
      </c>
      <c r="T1069" s="10">
        <v>0</v>
      </c>
      <c r="U1069" s="10">
        <v>0</v>
      </c>
      <c r="V1069" s="10">
        <v>0</v>
      </c>
      <c r="W1069" s="10">
        <v>10.6</v>
      </c>
      <c r="Y1069" s="10">
        <v>0</v>
      </c>
      <c r="Z1069" s="10">
        <v>0</v>
      </c>
      <c r="AA1069" s="10">
        <v>0</v>
      </c>
      <c r="AB1069" s="10">
        <v>10.6</v>
      </c>
      <c r="AD1069" s="10">
        <v>0</v>
      </c>
      <c r="AE1069" s="10">
        <v>0</v>
      </c>
      <c r="AF1069" s="10">
        <v>0</v>
      </c>
      <c r="AG1069" s="10">
        <v>10.5</v>
      </c>
      <c r="AI1069" s="10">
        <v>1145</v>
      </c>
      <c r="AJ1069" s="10" t="s">
        <v>289</v>
      </c>
      <c r="AK1069" s="10">
        <v>2.6154999999999999</v>
      </c>
      <c r="AL1069" s="10">
        <v>0.2346</v>
      </c>
      <c r="AM1069" s="10">
        <v>142.56909999999999</v>
      </c>
      <c r="AN1069" s="10">
        <v>10.6</v>
      </c>
      <c r="AO1069" s="10">
        <v>0.996</v>
      </c>
      <c r="AP1069" s="10">
        <v>2.6282000000000001</v>
      </c>
      <c r="AQ1069" s="10">
        <v>0.23580000000000001</v>
      </c>
      <c r="AR1069" s="10">
        <v>143.2731</v>
      </c>
      <c r="AS1069" s="10">
        <v>10.6</v>
      </c>
      <c r="AT1069" s="10">
        <v>0.996</v>
      </c>
      <c r="AU1069" s="10">
        <v>2.8483000000000001</v>
      </c>
      <c r="AV1069" s="10">
        <v>0.2555</v>
      </c>
      <c r="AW1069" s="10">
        <v>156.67859999999999</v>
      </c>
      <c r="AX1069" s="10">
        <v>10.5</v>
      </c>
      <c r="AY1069" s="10">
        <v>0.996</v>
      </c>
      <c r="AZ1069" s="10">
        <v>1145</v>
      </c>
      <c r="BA1069" s="10" t="s">
        <v>289</v>
      </c>
      <c r="BB1069" s="10">
        <v>0</v>
      </c>
      <c r="BC1069" s="10">
        <v>0</v>
      </c>
      <c r="BD1069" s="10">
        <v>0</v>
      </c>
      <c r="BE1069" s="10">
        <v>10.7</v>
      </c>
      <c r="BF1069" s="10">
        <v>0</v>
      </c>
      <c r="BG1069" s="10">
        <v>0</v>
      </c>
      <c r="BH1069" s="10">
        <v>0</v>
      </c>
      <c r="BI1069" s="10">
        <v>0</v>
      </c>
      <c r="BJ1069" s="10">
        <v>10.6</v>
      </c>
      <c r="BK1069" s="10">
        <v>0</v>
      </c>
      <c r="BL1069" s="10">
        <v>0</v>
      </c>
      <c r="BM1069" s="10">
        <v>0</v>
      </c>
      <c r="BN1069" s="10">
        <v>0</v>
      </c>
      <c r="BO1069" s="10">
        <v>10.6</v>
      </c>
      <c r="BP1069" s="10">
        <v>0</v>
      </c>
      <c r="BQ1069" s="10">
        <v>1145</v>
      </c>
      <c r="BR1069" s="10" t="s">
        <v>289</v>
      </c>
      <c r="BS1069" s="10">
        <v>2.3302</v>
      </c>
      <c r="BT1069" s="10">
        <v>0.20899999999999999</v>
      </c>
      <c r="BU1069" s="10">
        <v>127.4272</v>
      </c>
      <c r="BV1069" s="10">
        <v>10.6</v>
      </c>
      <c r="BW1069" s="10">
        <v>1</v>
      </c>
      <c r="BX1069" s="10">
        <v>2.5118</v>
      </c>
      <c r="BY1069" s="10">
        <v>0.2253</v>
      </c>
      <c r="BZ1069" s="10">
        <v>140</v>
      </c>
      <c r="CA1069" s="10">
        <v>10.4</v>
      </c>
      <c r="CB1069" s="10">
        <v>1</v>
      </c>
      <c r="CC1069" s="10">
        <v>2.7233999999999998</v>
      </c>
      <c r="CD1069" s="10">
        <v>0.24429999999999999</v>
      </c>
      <c r="CE1069" s="10">
        <v>151.7937</v>
      </c>
      <c r="CF1069" s="10">
        <v>10.4</v>
      </c>
      <c r="CG1069" s="10">
        <v>1</v>
      </c>
      <c r="CH1069" s="10">
        <v>1145</v>
      </c>
      <c r="CI1069" s="10" t="s">
        <v>289</v>
      </c>
      <c r="CJ1069" s="10">
        <v>0</v>
      </c>
      <c r="CK1069" s="10">
        <v>0</v>
      </c>
      <c r="CL1069" s="10">
        <v>0</v>
      </c>
      <c r="CM1069" s="10">
        <v>10.7</v>
      </c>
      <c r="CN1069" s="10">
        <v>0</v>
      </c>
      <c r="CO1069" s="10">
        <v>0</v>
      </c>
      <c r="CP1069" s="10">
        <v>0</v>
      </c>
      <c r="CQ1069" s="10">
        <v>0</v>
      </c>
      <c r="CR1069" s="10">
        <v>10.5</v>
      </c>
      <c r="CS1069" s="10">
        <v>0</v>
      </c>
      <c r="CT1069" s="10">
        <v>0</v>
      </c>
      <c r="CU1069" s="10">
        <v>0</v>
      </c>
      <c r="CV1069" s="10">
        <v>0</v>
      </c>
      <c r="CW1069" s="10">
        <v>10.5</v>
      </c>
      <c r="CX1069" s="10">
        <v>0</v>
      </c>
      <c r="CY1069" s="10">
        <v>1181</v>
      </c>
      <c r="CZ1069" s="10" t="s">
        <v>199</v>
      </c>
      <c r="DA1069" s="10">
        <v>4.3289999999999997</v>
      </c>
      <c r="DB1069" s="10">
        <v>-3.1030000000000002</v>
      </c>
      <c r="DC1069" s="10">
        <v>26.269045840727955</v>
      </c>
      <c r="DD1069" s="10">
        <v>117.062</v>
      </c>
      <c r="DE1069" s="10">
        <v>0.81276823193196335</v>
      </c>
      <c r="DF1069" s="10">
        <v>5.1980000000000004</v>
      </c>
      <c r="DG1069" s="10">
        <v>-4.7279999999999998</v>
      </c>
      <c r="DH1069" s="10">
        <v>34.888610206642532</v>
      </c>
      <c r="DI1069" s="10">
        <v>116.279</v>
      </c>
      <c r="DJ1069" s="10">
        <v>0.73975973666413297</v>
      </c>
      <c r="DK1069" s="10">
        <v>5.8230000000000004</v>
      </c>
      <c r="DL1069" s="10">
        <v>-5.4729999999999999</v>
      </c>
      <c r="DM1069" s="10">
        <v>39.72949101763357</v>
      </c>
      <c r="DN1069" s="10">
        <v>116.13</v>
      </c>
      <c r="DO1069" s="10">
        <v>0.72866638572808795</v>
      </c>
    </row>
    <row r="1070" spans="1:119" x14ac:dyDescent="0.25">
      <c r="A1070" s="10">
        <v>1146</v>
      </c>
      <c r="B1070" s="10" t="s">
        <v>290</v>
      </c>
      <c r="C1070" s="10">
        <v>0.13</v>
      </c>
      <c r="D1070" s="10">
        <v>0.04</v>
      </c>
      <c r="E1070" s="10">
        <v>7.55</v>
      </c>
      <c r="F1070" s="10">
        <v>10.6</v>
      </c>
      <c r="G1070" s="10">
        <v>0.95</v>
      </c>
      <c r="H1070" s="10">
        <v>0.15</v>
      </c>
      <c r="I1070" s="10">
        <v>0.08</v>
      </c>
      <c r="J1070" s="10">
        <v>9.5</v>
      </c>
      <c r="K1070" s="10">
        <v>10.4</v>
      </c>
      <c r="L1070" s="10">
        <v>0.87</v>
      </c>
      <c r="M1070" s="10">
        <v>0.08</v>
      </c>
      <c r="N1070" s="10">
        <v>0.04</v>
      </c>
      <c r="O1070" s="10">
        <v>5</v>
      </c>
      <c r="P1070" s="10">
        <v>10.4</v>
      </c>
      <c r="Q1070" s="10">
        <v>0.87</v>
      </c>
      <c r="R1070" s="10">
        <v>1146</v>
      </c>
      <c r="S1070" s="10" t="s">
        <v>290</v>
      </c>
      <c r="T1070" s="10">
        <v>3.5000000000000003E-2</v>
      </c>
      <c r="U1070" s="10">
        <v>1.9800000000000002E-2</v>
      </c>
      <c r="V1070" s="10">
        <v>2.1886000000000001</v>
      </c>
      <c r="W1070" s="10">
        <v>10.6</v>
      </c>
      <c r="Y1070" s="10">
        <v>3.8399999999999997E-2</v>
      </c>
      <c r="Z1070" s="10">
        <v>2.18E-2</v>
      </c>
      <c r="AA1070" s="10">
        <v>2.4034</v>
      </c>
      <c r="AB1070" s="10">
        <v>10.6</v>
      </c>
      <c r="AD1070" s="10">
        <v>5.1499999999999997E-2</v>
      </c>
      <c r="AE1070" s="10">
        <v>2.92E-2</v>
      </c>
      <c r="AF1070" s="10">
        <v>3.254</v>
      </c>
      <c r="AG1070" s="10">
        <v>10.5</v>
      </c>
      <c r="AI1070" s="10">
        <v>1146</v>
      </c>
      <c r="AJ1070" s="10" t="s">
        <v>290</v>
      </c>
      <c r="AK1070" s="10">
        <v>2.6599999999999999E-2</v>
      </c>
      <c r="AL1070" s="10">
        <v>-4.2799999999999998E-2</v>
      </c>
      <c r="AM1070" s="10">
        <v>2.7441</v>
      </c>
      <c r="AN1070" s="10">
        <v>10.6</v>
      </c>
      <c r="AO1070" s="10">
        <v>0.53</v>
      </c>
      <c r="AP1070" s="10">
        <v>2.8299999999999999E-2</v>
      </c>
      <c r="AQ1070" s="10">
        <v>-3.85E-2</v>
      </c>
      <c r="AR1070" s="10">
        <v>2.6023000000000001</v>
      </c>
      <c r="AS1070" s="10">
        <v>10.6</v>
      </c>
      <c r="AT1070" s="10">
        <v>0.59</v>
      </c>
      <c r="AU1070" s="10">
        <v>3.0499999999999999E-2</v>
      </c>
      <c r="AV1070" s="10">
        <v>-9.8500000000000004E-2</v>
      </c>
      <c r="AW1070" s="10">
        <v>5.6707999999999998</v>
      </c>
      <c r="AX1070" s="10">
        <v>10.5</v>
      </c>
      <c r="AY1070" s="10">
        <v>0.3</v>
      </c>
      <c r="AZ1070" s="10">
        <v>1146</v>
      </c>
      <c r="BA1070" s="10" t="s">
        <v>290</v>
      </c>
      <c r="BB1070" s="10">
        <v>2.63E-2</v>
      </c>
      <c r="BC1070" s="10">
        <v>2.6100000000000002E-2</v>
      </c>
      <c r="BD1070" s="10">
        <v>2</v>
      </c>
      <c r="BE1070" s="10">
        <v>10.7</v>
      </c>
      <c r="BF1070" s="10">
        <v>0.71</v>
      </c>
      <c r="BG1070" s="10">
        <v>2.75E-2</v>
      </c>
      <c r="BH1070" s="10">
        <v>2.4299999999999999E-2</v>
      </c>
      <c r="BI1070" s="10">
        <v>2</v>
      </c>
      <c r="BJ1070" s="10">
        <v>10.6</v>
      </c>
      <c r="BK1070" s="10">
        <v>0.75</v>
      </c>
      <c r="BL1070" s="10">
        <v>2.9399999999999999E-2</v>
      </c>
      <c r="BM1070" s="10">
        <v>2.1999999999999999E-2</v>
      </c>
      <c r="BN1070" s="10">
        <v>2</v>
      </c>
      <c r="BO1070" s="10">
        <v>10.6</v>
      </c>
      <c r="BP1070" s="10">
        <v>0.8</v>
      </c>
      <c r="BQ1070" s="10">
        <v>1146</v>
      </c>
      <c r="BR1070" s="10" t="s">
        <v>290</v>
      </c>
      <c r="BS1070" s="10">
        <v>2.9899999999999999E-2</v>
      </c>
      <c r="BT1070" s="10">
        <v>2.2499999999999999E-2</v>
      </c>
      <c r="BU1070" s="10">
        <v>2.0388000000000002</v>
      </c>
      <c r="BV1070" s="10">
        <v>10.6</v>
      </c>
      <c r="BW1070" s="10">
        <v>0.8</v>
      </c>
      <c r="BX1070" s="10">
        <v>2.7E-2</v>
      </c>
      <c r="BY1070" s="10">
        <v>2.3800000000000002E-2</v>
      </c>
      <c r="BZ1070" s="10">
        <v>2</v>
      </c>
      <c r="CA1070" s="10">
        <v>10.4</v>
      </c>
      <c r="CB1070" s="10">
        <v>0.75</v>
      </c>
      <c r="CC1070" s="10">
        <v>3.1199999999999999E-2</v>
      </c>
      <c r="CD1070" s="10">
        <v>2.3400000000000001E-2</v>
      </c>
      <c r="CE1070" s="10">
        <v>2.1684999999999999</v>
      </c>
      <c r="CF1070" s="10">
        <v>10.4</v>
      </c>
      <c r="CG1070" s="10">
        <v>0.8</v>
      </c>
      <c r="CH1070" s="10">
        <v>1146</v>
      </c>
      <c r="CI1070" s="10" t="s">
        <v>290</v>
      </c>
      <c r="CJ1070" s="10">
        <v>3.3000000000000002E-2</v>
      </c>
      <c r="CK1070" s="10">
        <v>1.6899999999999998E-2</v>
      </c>
      <c r="CL1070" s="10">
        <v>2</v>
      </c>
      <c r="CM1070" s="10">
        <v>10.7</v>
      </c>
      <c r="CN1070" s="10">
        <v>0.89</v>
      </c>
      <c r="CO1070" s="10">
        <v>3.2399999999999998E-2</v>
      </c>
      <c r="CP1070" s="10">
        <v>1.66E-2</v>
      </c>
      <c r="CQ1070" s="10">
        <v>2</v>
      </c>
      <c r="CR1070" s="10">
        <v>10.5</v>
      </c>
      <c r="CS1070" s="10">
        <v>0.89</v>
      </c>
      <c r="CT1070" s="10">
        <v>3.2399999999999998E-2</v>
      </c>
      <c r="CU1070" s="10">
        <v>1.66E-2</v>
      </c>
      <c r="CV1070" s="10">
        <v>2</v>
      </c>
      <c r="CW1070" s="10">
        <v>10.5</v>
      </c>
      <c r="CX1070" s="10">
        <v>0.89</v>
      </c>
      <c r="CY1070" s="10">
        <v>1182</v>
      </c>
      <c r="CZ1070" s="10" t="s">
        <v>200</v>
      </c>
      <c r="DA1070" s="10">
        <v>4.9450000000000003</v>
      </c>
      <c r="DB1070" s="10">
        <v>1.1639999999999999</v>
      </c>
      <c r="DC1070" s="10">
        <v>25.055533425075144</v>
      </c>
      <c r="DD1070" s="10">
        <v>117.06100000000001</v>
      </c>
      <c r="DE1070" s="10">
        <v>0.97339651182885145</v>
      </c>
      <c r="DF1070" s="10">
        <v>7.2969999999999997</v>
      </c>
      <c r="DG1070" s="10">
        <v>2.2029999999999998</v>
      </c>
      <c r="DH1070" s="10">
        <v>37.846998708562175</v>
      </c>
      <c r="DI1070" s="10">
        <v>116.277</v>
      </c>
      <c r="DJ1070" s="10">
        <v>0.95732291661500779</v>
      </c>
      <c r="DK1070" s="10">
        <v>7.6079999999999997</v>
      </c>
      <c r="DL1070" s="10">
        <v>2.3490000000000002</v>
      </c>
      <c r="DM1070" s="10">
        <v>39.586328354554965</v>
      </c>
      <c r="DN1070" s="10">
        <v>116.128</v>
      </c>
      <c r="DO1070" s="10">
        <v>0.95549343486232852</v>
      </c>
    </row>
    <row r="1071" spans="1:119" x14ac:dyDescent="0.25">
      <c r="A1071" s="10">
        <v>1147</v>
      </c>
      <c r="B1071" s="10" t="s">
        <v>307</v>
      </c>
      <c r="C1071" s="10">
        <v>0.33</v>
      </c>
      <c r="D1071" s="10">
        <v>0.08</v>
      </c>
      <c r="E1071" s="10">
        <v>18.420000000000002</v>
      </c>
      <c r="F1071" s="10">
        <v>10.6</v>
      </c>
      <c r="G1071" s="10">
        <v>0.97</v>
      </c>
      <c r="H1071" s="10">
        <v>0.6</v>
      </c>
      <c r="I1071" s="10">
        <v>0.25</v>
      </c>
      <c r="J1071" s="10">
        <v>36.1</v>
      </c>
      <c r="K1071" s="10">
        <v>10.4</v>
      </c>
      <c r="L1071" s="10">
        <v>0.92</v>
      </c>
      <c r="M1071" s="10">
        <v>0.46</v>
      </c>
      <c r="N1071" s="10">
        <v>0.2</v>
      </c>
      <c r="O1071" s="10">
        <v>28</v>
      </c>
      <c r="P1071" s="10">
        <v>10.4</v>
      </c>
      <c r="Q1071" s="10">
        <v>0.92</v>
      </c>
      <c r="R1071" s="10">
        <v>1147</v>
      </c>
      <c r="S1071" s="10" t="s">
        <v>307</v>
      </c>
      <c r="T1071" s="10">
        <v>0.18479999999999999</v>
      </c>
      <c r="U1071" s="10">
        <v>7.8700000000000006E-2</v>
      </c>
      <c r="V1071" s="10">
        <v>10.943099999999999</v>
      </c>
      <c r="W1071" s="10">
        <v>10.6</v>
      </c>
      <c r="Y1071" s="10">
        <v>0.30449999999999999</v>
      </c>
      <c r="Z1071" s="10">
        <v>0.12970000000000001</v>
      </c>
      <c r="AA1071" s="10">
        <v>18.025700000000001</v>
      </c>
      <c r="AB1071" s="10">
        <v>10.6</v>
      </c>
      <c r="AD1071" s="10">
        <v>0.2722</v>
      </c>
      <c r="AE1071" s="10">
        <v>0.11600000000000001</v>
      </c>
      <c r="AF1071" s="10">
        <v>16.2698</v>
      </c>
      <c r="AG1071" s="10">
        <v>10.5</v>
      </c>
      <c r="AI1071" s="10">
        <v>1147</v>
      </c>
      <c r="AJ1071" s="10" t="s">
        <v>307</v>
      </c>
      <c r="AK1071" s="10">
        <v>0.50639999999999996</v>
      </c>
      <c r="AL1071" s="10">
        <v>0.1076</v>
      </c>
      <c r="AM1071" s="10">
        <v>28.197900000000001</v>
      </c>
      <c r="AN1071" s="10">
        <v>10.6</v>
      </c>
      <c r="AO1071" s="10">
        <v>0.98</v>
      </c>
      <c r="AP1071" s="10">
        <v>0.59370000000000001</v>
      </c>
      <c r="AQ1071" s="10">
        <v>0.1338</v>
      </c>
      <c r="AR1071" s="10">
        <v>33.148299999999999</v>
      </c>
      <c r="AS1071" s="10">
        <v>10.6</v>
      </c>
      <c r="AT1071" s="10">
        <v>0.98</v>
      </c>
      <c r="AU1071" s="10">
        <v>0.48039999999999999</v>
      </c>
      <c r="AV1071" s="10">
        <v>6.9699999999999998E-2</v>
      </c>
      <c r="AW1071" s="10">
        <v>26.691400000000002</v>
      </c>
      <c r="AX1071" s="10">
        <v>10.5</v>
      </c>
      <c r="AY1071" s="10">
        <v>0.99</v>
      </c>
      <c r="AZ1071" s="10">
        <v>1147</v>
      </c>
      <c r="BA1071" s="10" t="s">
        <v>307</v>
      </c>
      <c r="BB1071" s="10">
        <v>0.31879999999999997</v>
      </c>
      <c r="BC1071" s="10">
        <v>0.18909999999999999</v>
      </c>
      <c r="BD1071" s="10">
        <v>20</v>
      </c>
      <c r="BE1071" s="10">
        <v>10.7</v>
      </c>
      <c r="BF1071" s="10">
        <v>0.86</v>
      </c>
      <c r="BG1071" s="10">
        <v>0.47370000000000001</v>
      </c>
      <c r="BH1071" s="10">
        <v>0.28110000000000002</v>
      </c>
      <c r="BI1071" s="10">
        <v>30</v>
      </c>
      <c r="BJ1071" s="10">
        <v>10.6</v>
      </c>
      <c r="BK1071" s="10">
        <v>0.86</v>
      </c>
      <c r="BL1071" s="10">
        <v>0.15790000000000001</v>
      </c>
      <c r="BM1071" s="10">
        <v>9.3700000000000006E-2</v>
      </c>
      <c r="BN1071" s="10">
        <v>10</v>
      </c>
      <c r="BO1071" s="10">
        <v>10.6</v>
      </c>
      <c r="BP1071" s="10">
        <v>0.86</v>
      </c>
      <c r="BQ1071" s="10">
        <v>1147</v>
      </c>
      <c r="BR1071" s="10" t="s">
        <v>307</v>
      </c>
      <c r="BS1071" s="10">
        <v>0.47160000000000002</v>
      </c>
      <c r="BT1071" s="10">
        <v>0.22839999999999999</v>
      </c>
      <c r="BU1071" s="10">
        <v>28.543700000000001</v>
      </c>
      <c r="BV1071" s="10">
        <v>10.6</v>
      </c>
      <c r="BW1071" s="10">
        <v>0.9</v>
      </c>
      <c r="BX1071" s="10">
        <v>0.61609999999999998</v>
      </c>
      <c r="BY1071" s="10">
        <v>0.2984</v>
      </c>
      <c r="BZ1071" s="10">
        <v>38</v>
      </c>
      <c r="CA1071" s="10">
        <v>10.4</v>
      </c>
      <c r="CB1071" s="10">
        <v>0.9</v>
      </c>
      <c r="CC1071" s="10">
        <v>0.5625</v>
      </c>
      <c r="CD1071" s="10">
        <v>0.27239999999999998</v>
      </c>
      <c r="CE1071" s="10">
        <v>34.695700000000002</v>
      </c>
      <c r="CF1071" s="10">
        <v>10.4</v>
      </c>
      <c r="CG1071" s="10">
        <v>0.9</v>
      </c>
      <c r="CH1071" s="10">
        <v>1147</v>
      </c>
      <c r="CI1071" s="10" t="s">
        <v>307</v>
      </c>
      <c r="CJ1071" s="10">
        <v>0.25019999999999998</v>
      </c>
      <c r="CK1071" s="10">
        <v>0.1212</v>
      </c>
      <c r="CL1071" s="10">
        <v>15</v>
      </c>
      <c r="CM1071" s="10">
        <v>10.7</v>
      </c>
      <c r="CN1071" s="10">
        <v>0.9</v>
      </c>
      <c r="CO1071" s="10">
        <v>0.52380000000000004</v>
      </c>
      <c r="CP1071" s="10">
        <v>0.25369999999999998</v>
      </c>
      <c r="CQ1071" s="10">
        <v>32</v>
      </c>
      <c r="CR1071" s="10">
        <v>10.5</v>
      </c>
      <c r="CS1071" s="10">
        <v>0.9</v>
      </c>
      <c r="CT1071" s="10">
        <v>0.2455</v>
      </c>
      <c r="CU1071" s="10">
        <v>0.11890000000000001</v>
      </c>
      <c r="CV1071" s="10">
        <v>15</v>
      </c>
      <c r="CW1071" s="10">
        <v>10.5</v>
      </c>
      <c r="CX1071" s="10">
        <v>0.9</v>
      </c>
      <c r="CY1071" s="10">
        <v>1183</v>
      </c>
      <c r="CZ1071" s="10" t="s">
        <v>201</v>
      </c>
      <c r="DA1071" s="10">
        <v>-20.297999999999998</v>
      </c>
      <c r="DB1071" s="10">
        <v>-1.377</v>
      </c>
      <c r="DC1071" s="10">
        <v>-100.3407733884199</v>
      </c>
      <c r="DD1071" s="10">
        <v>117.06100000000001</v>
      </c>
      <c r="DE1071" s="10">
        <v>0.99770683384796244</v>
      </c>
      <c r="DF1071" s="10">
        <v>-26.405999999999999</v>
      </c>
      <c r="DG1071" s="10">
        <v>-1.7430000000000001</v>
      </c>
      <c r="DH1071" s="10">
        <v>-131.39905232549975</v>
      </c>
      <c r="DI1071" s="10">
        <v>116.277</v>
      </c>
      <c r="DJ1071" s="10">
        <v>0.99782858319485968</v>
      </c>
      <c r="DK1071" s="10">
        <v>-25.597000000000001</v>
      </c>
      <c r="DL1071" s="10">
        <v>-0.59799999999999998</v>
      </c>
      <c r="DM1071" s="10">
        <v>-127.29459939735418</v>
      </c>
      <c r="DN1071" s="10">
        <v>116.128</v>
      </c>
      <c r="DO1071" s="10">
        <v>0.99972721750003235</v>
      </c>
    </row>
    <row r="1072" spans="1:119" x14ac:dyDescent="0.25">
      <c r="A1072" s="10">
        <v>1148</v>
      </c>
      <c r="B1072" s="10" t="s">
        <v>292</v>
      </c>
      <c r="C1072" s="10">
        <v>0.26</v>
      </c>
      <c r="D1072" s="10">
        <v>0.03</v>
      </c>
      <c r="E1072" s="10">
        <v>14.36</v>
      </c>
      <c r="F1072" s="10">
        <v>10.6</v>
      </c>
      <c r="G1072" s="10">
        <v>0.99</v>
      </c>
      <c r="H1072" s="10">
        <v>0.34</v>
      </c>
      <c r="I1072" s="10">
        <v>7.0000000000000007E-2</v>
      </c>
      <c r="J1072" s="10">
        <v>19</v>
      </c>
      <c r="K1072" s="10">
        <v>10.4</v>
      </c>
      <c r="L1072" s="10">
        <v>0.98</v>
      </c>
      <c r="M1072" s="10">
        <v>0.35</v>
      </c>
      <c r="N1072" s="10">
        <v>7.0000000000000007E-2</v>
      </c>
      <c r="O1072" s="10">
        <v>20</v>
      </c>
      <c r="P1072" s="10">
        <v>10.4</v>
      </c>
      <c r="Q1072" s="10">
        <v>0.98</v>
      </c>
      <c r="R1072" s="10">
        <v>1148</v>
      </c>
      <c r="S1072" s="10" t="s">
        <v>292</v>
      </c>
      <c r="T1072" s="10">
        <v>9.8400000000000001E-2</v>
      </c>
      <c r="U1072" s="10">
        <v>0.02</v>
      </c>
      <c r="V1072" s="10">
        <v>5.4714999999999998</v>
      </c>
      <c r="W1072" s="10">
        <v>10.6</v>
      </c>
      <c r="Y1072" s="10">
        <v>0.17299999999999999</v>
      </c>
      <c r="Z1072" s="10">
        <v>3.5099999999999999E-2</v>
      </c>
      <c r="AA1072" s="10">
        <v>9.6136999999999997</v>
      </c>
      <c r="AB1072" s="10">
        <v>10.6</v>
      </c>
      <c r="AD1072" s="10">
        <v>0.14499999999999999</v>
      </c>
      <c r="AE1072" s="10">
        <v>2.9399999999999999E-2</v>
      </c>
      <c r="AF1072" s="10">
        <v>8.1349</v>
      </c>
      <c r="AG1072" s="10">
        <v>10.5</v>
      </c>
      <c r="AI1072" s="10">
        <v>1148</v>
      </c>
      <c r="AJ1072" s="10" t="s">
        <v>292</v>
      </c>
      <c r="AK1072" s="10">
        <v>0.30659999999999998</v>
      </c>
      <c r="AL1072" s="10">
        <v>6.2100000000000002E-2</v>
      </c>
      <c r="AM1072" s="10">
        <v>17.038699999999999</v>
      </c>
      <c r="AN1072" s="10">
        <v>10.6</v>
      </c>
      <c r="AO1072" s="10">
        <v>0.98</v>
      </c>
      <c r="AP1072" s="10">
        <v>0.51459999999999995</v>
      </c>
      <c r="AQ1072" s="10">
        <v>0.1091</v>
      </c>
      <c r="AR1072" s="10">
        <v>28.651900000000001</v>
      </c>
      <c r="AS1072" s="10">
        <v>10.6</v>
      </c>
      <c r="AT1072" s="10">
        <v>0.98</v>
      </c>
      <c r="AU1072" s="10">
        <v>0.33710000000000001</v>
      </c>
      <c r="AV1072" s="10">
        <v>5.3400000000000003E-2</v>
      </c>
      <c r="AW1072" s="10">
        <v>18.7669</v>
      </c>
      <c r="AX1072" s="10">
        <v>10.5</v>
      </c>
      <c r="AY1072" s="10">
        <v>0.99</v>
      </c>
      <c r="AZ1072" s="10">
        <v>1148</v>
      </c>
      <c r="BA1072" s="10" t="s">
        <v>292</v>
      </c>
      <c r="BB1072" s="10">
        <v>7.5999999999999998E-2</v>
      </c>
      <c r="BC1072" s="10">
        <v>5.2999999999999999E-2</v>
      </c>
      <c r="BD1072" s="10">
        <v>5</v>
      </c>
      <c r="BE1072" s="10">
        <v>10.7</v>
      </c>
      <c r="BF1072" s="10">
        <v>0.82</v>
      </c>
      <c r="BG1072" s="10">
        <v>7.5300000000000006E-2</v>
      </c>
      <c r="BH1072" s="10">
        <v>5.2499999999999998E-2</v>
      </c>
      <c r="BI1072" s="10">
        <v>5</v>
      </c>
      <c r="BJ1072" s="10">
        <v>10.6</v>
      </c>
      <c r="BK1072" s="10">
        <v>0.82</v>
      </c>
      <c r="BL1072" s="10">
        <v>7.5300000000000006E-2</v>
      </c>
      <c r="BM1072" s="10">
        <v>5.2499999999999998E-2</v>
      </c>
      <c r="BN1072" s="10">
        <v>5</v>
      </c>
      <c r="BO1072" s="10">
        <v>10.6</v>
      </c>
      <c r="BP1072" s="10">
        <v>0.82</v>
      </c>
      <c r="BQ1072" s="10">
        <v>1148</v>
      </c>
      <c r="BR1072" s="10" t="s">
        <v>292</v>
      </c>
      <c r="BS1072" s="10">
        <v>0.24510000000000001</v>
      </c>
      <c r="BT1072" s="10">
        <v>0.13689999999999999</v>
      </c>
      <c r="BU1072" s="10">
        <v>15.2913</v>
      </c>
      <c r="BV1072" s="10">
        <v>10.6</v>
      </c>
      <c r="BW1072" s="10">
        <v>0.87</v>
      </c>
      <c r="BX1072" s="10">
        <v>0.33360000000000001</v>
      </c>
      <c r="BY1072" s="10">
        <v>0.13600000000000001</v>
      </c>
      <c r="BZ1072" s="10">
        <v>20</v>
      </c>
      <c r="CA1072" s="10">
        <v>10.4</v>
      </c>
      <c r="CB1072" s="10">
        <v>0.93</v>
      </c>
      <c r="CC1072" s="10">
        <v>0.37940000000000002</v>
      </c>
      <c r="CD1072" s="10">
        <v>0.15579999999999999</v>
      </c>
      <c r="CE1072" s="10">
        <v>22.769100000000002</v>
      </c>
      <c r="CF1072" s="10">
        <v>10.4</v>
      </c>
      <c r="CG1072" s="10">
        <v>0.92</v>
      </c>
      <c r="CH1072" s="10">
        <v>1148</v>
      </c>
      <c r="CI1072" s="10" t="s">
        <v>292</v>
      </c>
      <c r="CJ1072" s="10">
        <v>8.09E-2</v>
      </c>
      <c r="CK1072" s="10">
        <v>4.5199999999999997E-2</v>
      </c>
      <c r="CL1072" s="10">
        <v>5</v>
      </c>
      <c r="CM1072" s="10">
        <v>10.7</v>
      </c>
      <c r="CN1072" s="10">
        <v>0.87</v>
      </c>
      <c r="CO1072" s="10">
        <v>0.1588</v>
      </c>
      <c r="CP1072" s="10">
        <v>8.8700000000000001E-2</v>
      </c>
      <c r="CQ1072" s="10">
        <v>10</v>
      </c>
      <c r="CR1072" s="10">
        <v>10.5</v>
      </c>
      <c r="CS1072" s="10">
        <v>0.87</v>
      </c>
      <c r="CT1072" s="10">
        <v>7.9399999999999998E-2</v>
      </c>
      <c r="CU1072" s="10">
        <v>4.4299999999999999E-2</v>
      </c>
      <c r="CV1072" s="10">
        <v>5</v>
      </c>
      <c r="CW1072" s="10">
        <v>10.5</v>
      </c>
      <c r="CX1072" s="10">
        <v>0.87</v>
      </c>
      <c r="CY1072" s="10">
        <v>1184</v>
      </c>
      <c r="CZ1072" s="10" t="s">
        <v>39</v>
      </c>
    </row>
    <row r="1073" spans="1:119" x14ac:dyDescent="0.25">
      <c r="A1073" s="10">
        <v>1149</v>
      </c>
      <c r="B1073" s="10" t="s">
        <v>293</v>
      </c>
      <c r="C1073" s="10">
        <v>0.34</v>
      </c>
      <c r="D1073" s="10">
        <v>0.12</v>
      </c>
      <c r="E1073" s="10">
        <v>19.48</v>
      </c>
      <c r="F1073" s="10">
        <v>10.6</v>
      </c>
      <c r="G1073" s="10">
        <v>0.94</v>
      </c>
      <c r="H1073" s="10">
        <v>0.44</v>
      </c>
      <c r="I1073" s="10">
        <v>0.26</v>
      </c>
      <c r="J1073" s="10">
        <v>28.5</v>
      </c>
      <c r="K1073" s="10">
        <v>10.4</v>
      </c>
      <c r="L1073" s="10">
        <v>0.86</v>
      </c>
      <c r="M1073" s="10">
        <v>0.39</v>
      </c>
      <c r="N1073" s="10">
        <v>0.23</v>
      </c>
      <c r="O1073" s="10">
        <v>25</v>
      </c>
      <c r="P1073" s="10">
        <v>10.4</v>
      </c>
      <c r="Q1073" s="10">
        <v>0.86</v>
      </c>
      <c r="R1073" s="10">
        <v>1149</v>
      </c>
      <c r="S1073" s="10" t="s">
        <v>293</v>
      </c>
      <c r="T1073" s="10">
        <v>8.6400000000000005E-2</v>
      </c>
      <c r="U1073" s="10">
        <v>5.1299999999999998E-2</v>
      </c>
      <c r="V1073" s="10">
        <v>5.4714999999999998</v>
      </c>
      <c r="W1073" s="10">
        <v>10.6</v>
      </c>
      <c r="Y1073" s="10">
        <v>0.15179999999999999</v>
      </c>
      <c r="Z1073" s="10">
        <v>9.01E-2</v>
      </c>
      <c r="AA1073" s="10">
        <v>9.6136999999999997</v>
      </c>
      <c r="AB1073" s="10">
        <v>10.6</v>
      </c>
      <c r="AD1073" s="10">
        <v>0.12720000000000001</v>
      </c>
      <c r="AE1073" s="10">
        <v>7.5499999999999998E-2</v>
      </c>
      <c r="AF1073" s="10">
        <v>8.1349</v>
      </c>
      <c r="AG1073" s="10">
        <v>10.5</v>
      </c>
      <c r="AI1073" s="10">
        <v>1149</v>
      </c>
      <c r="AJ1073" s="10" t="s">
        <v>293</v>
      </c>
      <c r="AK1073" s="10">
        <v>0.39369999999999999</v>
      </c>
      <c r="AL1073" s="10">
        <v>5.4300000000000001E-2</v>
      </c>
      <c r="AM1073" s="10">
        <v>21.646699999999999</v>
      </c>
      <c r="AN1073" s="10">
        <v>10.6</v>
      </c>
      <c r="AO1073" s="10">
        <v>0.99</v>
      </c>
      <c r="AP1073" s="10">
        <v>0.51190000000000002</v>
      </c>
      <c r="AQ1073" s="10">
        <v>5.9700000000000003E-2</v>
      </c>
      <c r="AR1073" s="10">
        <v>28.070699999999999</v>
      </c>
      <c r="AS1073" s="10">
        <v>10.6</v>
      </c>
      <c r="AT1073" s="10">
        <v>0.99</v>
      </c>
      <c r="AU1073" s="10">
        <v>0.47289999999999999</v>
      </c>
      <c r="AV1073" s="10">
        <v>4.4499999999999998E-2</v>
      </c>
      <c r="AW1073" s="10">
        <v>26.117799999999999</v>
      </c>
      <c r="AX1073" s="10">
        <v>10.5</v>
      </c>
      <c r="AY1073" s="10">
        <v>1</v>
      </c>
      <c r="AZ1073" s="10">
        <v>1149</v>
      </c>
      <c r="BA1073" s="10" t="s">
        <v>293</v>
      </c>
      <c r="BB1073" s="10">
        <v>8.0600000000000005E-2</v>
      </c>
      <c r="BC1073" s="10">
        <v>4.5699999999999998E-2</v>
      </c>
      <c r="BD1073" s="10">
        <v>5</v>
      </c>
      <c r="BE1073" s="10">
        <v>10.7</v>
      </c>
      <c r="BF1073" s="10">
        <v>0.87</v>
      </c>
      <c r="BG1073" s="10">
        <v>7.9899999999999999E-2</v>
      </c>
      <c r="BH1073" s="10">
        <v>4.53E-2</v>
      </c>
      <c r="BI1073" s="10">
        <v>5</v>
      </c>
      <c r="BJ1073" s="10">
        <v>10.6</v>
      </c>
      <c r="BK1073" s="10">
        <v>0.87</v>
      </c>
      <c r="BL1073" s="10">
        <v>7.9899999999999999E-2</v>
      </c>
      <c r="BM1073" s="10">
        <v>4.53E-2</v>
      </c>
      <c r="BN1073" s="10">
        <v>5</v>
      </c>
      <c r="BO1073" s="10">
        <v>10.6</v>
      </c>
      <c r="BP1073" s="10">
        <v>0.87</v>
      </c>
      <c r="BQ1073" s="10">
        <v>1149</v>
      </c>
      <c r="BR1073" s="10" t="s">
        <v>293</v>
      </c>
      <c r="BS1073" s="10">
        <v>0.38869999999999999</v>
      </c>
      <c r="BT1073" s="10">
        <v>0.13589999999999999</v>
      </c>
      <c r="BU1073" s="10">
        <v>22.427199999999999</v>
      </c>
      <c r="BV1073" s="10">
        <v>10.6</v>
      </c>
      <c r="BW1073" s="10">
        <v>0.94</v>
      </c>
      <c r="BX1073" s="10">
        <v>0.43459999999999999</v>
      </c>
      <c r="BY1073" s="10">
        <v>0.1181</v>
      </c>
      <c r="BZ1073" s="10">
        <v>25</v>
      </c>
      <c r="CA1073" s="10">
        <v>10.4</v>
      </c>
      <c r="CB1073" s="10">
        <v>0.96</v>
      </c>
      <c r="CC1073" s="10">
        <v>0.47120000000000001</v>
      </c>
      <c r="CD1073" s="10">
        <v>0.128</v>
      </c>
      <c r="CE1073" s="10">
        <v>27.106000000000002</v>
      </c>
      <c r="CF1073" s="10">
        <v>10.4</v>
      </c>
      <c r="CG1073" s="10">
        <v>0.96</v>
      </c>
      <c r="CH1073" s="10">
        <v>1149</v>
      </c>
      <c r="CI1073" s="10" t="s">
        <v>293</v>
      </c>
      <c r="CJ1073" s="10">
        <v>3.5000000000000003E-2</v>
      </c>
      <c r="CK1073" s="10">
        <v>1.2200000000000001E-2</v>
      </c>
      <c r="CL1073" s="10">
        <v>2</v>
      </c>
      <c r="CM1073" s="10">
        <v>10.7</v>
      </c>
      <c r="CN1073" s="10">
        <v>0.94</v>
      </c>
      <c r="CO1073" s="10">
        <v>3.4299999999999997E-2</v>
      </c>
      <c r="CP1073" s="10">
        <v>1.2E-2</v>
      </c>
      <c r="CQ1073" s="10">
        <v>2</v>
      </c>
      <c r="CR1073" s="10">
        <v>10.5</v>
      </c>
      <c r="CS1073" s="10">
        <v>0.94</v>
      </c>
      <c r="CT1073" s="10">
        <v>3.4299999999999997E-2</v>
      </c>
      <c r="CU1073" s="10">
        <v>1.2E-2</v>
      </c>
      <c r="CV1073" s="10">
        <v>2</v>
      </c>
      <c r="CW1073" s="10">
        <v>10.5</v>
      </c>
      <c r="CX1073" s="10">
        <v>0.94</v>
      </c>
      <c r="CY1073" s="10">
        <v>1185</v>
      </c>
      <c r="CZ1073" s="10" t="s">
        <v>40</v>
      </c>
      <c r="DA1073" s="10">
        <v>5.157</v>
      </c>
      <c r="DB1073" s="10">
        <v>2.3439999999999999</v>
      </c>
      <c r="DC1073" s="10">
        <v>27.938631721741544</v>
      </c>
      <c r="DD1073" s="10">
        <v>117.06100000000001</v>
      </c>
      <c r="DE1073" s="10">
        <v>0.91037252296195603</v>
      </c>
      <c r="DF1073" s="10">
        <v>6.8890000000000002</v>
      </c>
      <c r="DG1073" s="10">
        <v>2.8610000000000002</v>
      </c>
      <c r="DH1073" s="10">
        <v>37.03849472555909</v>
      </c>
      <c r="DI1073" s="10">
        <v>116.277</v>
      </c>
      <c r="DJ1073" s="10">
        <v>0.92352447791752146</v>
      </c>
      <c r="DK1073" s="10">
        <v>10.945</v>
      </c>
      <c r="DL1073" s="10">
        <v>4.54</v>
      </c>
      <c r="DM1073" s="10">
        <v>58.910557550803063</v>
      </c>
      <c r="DN1073" s="10">
        <v>116.128</v>
      </c>
      <c r="DO1073" s="10">
        <v>0.92368748398314515</v>
      </c>
    </row>
    <row r="1074" spans="1:119" x14ac:dyDescent="0.25">
      <c r="A1074" s="10">
        <v>1150</v>
      </c>
      <c r="B1074" s="10" t="s">
        <v>297</v>
      </c>
      <c r="C1074" s="10">
        <v>0</v>
      </c>
      <c r="D1074" s="10">
        <v>0</v>
      </c>
      <c r="E1074" s="10">
        <v>0</v>
      </c>
      <c r="F1074" s="10">
        <v>10.6</v>
      </c>
      <c r="G1074" s="10">
        <v>0</v>
      </c>
      <c r="H1074" s="10">
        <v>0</v>
      </c>
      <c r="I1074" s="10">
        <v>0</v>
      </c>
      <c r="J1074" s="10">
        <v>0</v>
      </c>
      <c r="K1074" s="10">
        <v>10.4</v>
      </c>
      <c r="L1074" s="10">
        <v>0</v>
      </c>
      <c r="M1074" s="10">
        <v>0</v>
      </c>
      <c r="N1074" s="10">
        <v>0</v>
      </c>
      <c r="O1074" s="10">
        <v>0</v>
      </c>
      <c r="P1074" s="10">
        <v>10.4</v>
      </c>
      <c r="Q1074" s="10">
        <v>0</v>
      </c>
      <c r="R1074" s="10">
        <v>1150</v>
      </c>
      <c r="S1074" s="10" t="s">
        <v>297</v>
      </c>
      <c r="T1074" s="10">
        <v>0</v>
      </c>
      <c r="U1074" s="10">
        <v>0</v>
      </c>
      <c r="V1074" s="10">
        <v>0</v>
      </c>
      <c r="W1074" s="10">
        <v>10.6</v>
      </c>
      <c r="Y1074" s="10">
        <v>0</v>
      </c>
      <c r="Z1074" s="10">
        <v>0</v>
      </c>
      <c r="AA1074" s="10">
        <v>0</v>
      </c>
      <c r="AB1074" s="10">
        <v>10.6</v>
      </c>
      <c r="AD1074" s="10">
        <v>0</v>
      </c>
      <c r="AE1074" s="10">
        <v>0</v>
      </c>
      <c r="AF1074" s="10">
        <v>0</v>
      </c>
      <c r="AG1074" s="10">
        <v>10.5</v>
      </c>
      <c r="AI1074" s="10">
        <v>1150</v>
      </c>
      <c r="AJ1074" s="10" t="s">
        <v>297</v>
      </c>
      <c r="AK1074" s="10">
        <v>0</v>
      </c>
      <c r="AL1074" s="10">
        <v>0</v>
      </c>
      <c r="AM1074" s="10">
        <v>0</v>
      </c>
      <c r="AN1074" s="10">
        <v>10.6</v>
      </c>
      <c r="AO1074" s="10">
        <v>0</v>
      </c>
      <c r="AP1074" s="10">
        <v>0</v>
      </c>
      <c r="AQ1074" s="10">
        <v>0</v>
      </c>
      <c r="AR1074" s="10">
        <v>0</v>
      </c>
      <c r="AS1074" s="10">
        <v>10.6</v>
      </c>
      <c r="AT1074" s="10">
        <v>0</v>
      </c>
      <c r="AU1074" s="10">
        <v>0</v>
      </c>
      <c r="AV1074" s="10">
        <v>0</v>
      </c>
      <c r="AW1074" s="10">
        <v>0</v>
      </c>
      <c r="AX1074" s="10">
        <v>10.5</v>
      </c>
      <c r="AY1074" s="10">
        <v>0</v>
      </c>
      <c r="AZ1074" s="10">
        <v>1150</v>
      </c>
      <c r="BA1074" s="10" t="s">
        <v>297</v>
      </c>
      <c r="BB1074" s="10">
        <v>0</v>
      </c>
      <c r="BC1074" s="10">
        <v>0</v>
      </c>
      <c r="BD1074" s="10">
        <v>0</v>
      </c>
      <c r="BE1074" s="10">
        <v>10.7</v>
      </c>
      <c r="BF1074" s="10">
        <v>0</v>
      </c>
      <c r="BG1074" s="10">
        <v>0</v>
      </c>
      <c r="BH1074" s="10">
        <v>0</v>
      </c>
      <c r="BI1074" s="10">
        <v>0</v>
      </c>
      <c r="BJ1074" s="10">
        <v>10.6</v>
      </c>
      <c r="BK1074" s="10">
        <v>0</v>
      </c>
      <c r="BL1074" s="10">
        <v>0</v>
      </c>
      <c r="BM1074" s="10">
        <v>0</v>
      </c>
      <c r="BN1074" s="10">
        <v>0</v>
      </c>
      <c r="BO1074" s="10">
        <v>10.6</v>
      </c>
      <c r="BP1074" s="10">
        <v>0</v>
      </c>
      <c r="BQ1074" s="10">
        <v>1150</v>
      </c>
      <c r="BR1074" s="10" t="s">
        <v>297</v>
      </c>
      <c r="BS1074" s="10">
        <v>0</v>
      </c>
      <c r="BT1074" s="10">
        <v>0</v>
      </c>
      <c r="BU1074" s="10">
        <v>0</v>
      </c>
      <c r="BV1074" s="10">
        <v>10.6</v>
      </c>
      <c r="BW1074" s="10">
        <v>0</v>
      </c>
      <c r="BX1074" s="10">
        <v>0</v>
      </c>
      <c r="BY1074" s="10">
        <v>0</v>
      </c>
      <c r="BZ1074" s="10">
        <v>0</v>
      </c>
      <c r="CA1074" s="10">
        <v>10.4</v>
      </c>
      <c r="CB1074" s="10">
        <v>0</v>
      </c>
      <c r="CC1074" s="10">
        <v>0</v>
      </c>
      <c r="CD1074" s="10">
        <v>0</v>
      </c>
      <c r="CE1074" s="10">
        <v>0</v>
      </c>
      <c r="CF1074" s="10">
        <v>10.4</v>
      </c>
      <c r="CG1074" s="10">
        <v>0</v>
      </c>
      <c r="CH1074" s="10">
        <v>1150</v>
      </c>
      <c r="CI1074" s="10" t="s">
        <v>297</v>
      </c>
      <c r="CJ1074" s="10">
        <v>0</v>
      </c>
      <c r="CK1074" s="10">
        <v>0</v>
      </c>
      <c r="CL1074" s="10">
        <v>0</v>
      </c>
      <c r="CM1074" s="10">
        <v>10.7</v>
      </c>
      <c r="CN1074" s="10">
        <v>0</v>
      </c>
      <c r="CO1074" s="10">
        <v>0</v>
      </c>
      <c r="CP1074" s="10">
        <v>0</v>
      </c>
      <c r="CQ1074" s="10">
        <v>0</v>
      </c>
      <c r="CR1074" s="10">
        <v>10.5</v>
      </c>
      <c r="CS1074" s="10">
        <v>0</v>
      </c>
      <c r="CT1074" s="10">
        <v>0</v>
      </c>
      <c r="CU1074" s="10">
        <v>0</v>
      </c>
      <c r="CV1074" s="10">
        <v>0</v>
      </c>
      <c r="CW1074" s="10">
        <v>10.5</v>
      </c>
      <c r="CX1074" s="10">
        <v>0</v>
      </c>
      <c r="CY1074" s="10">
        <v>1186</v>
      </c>
      <c r="CZ1074" s="10" t="s">
        <v>196</v>
      </c>
    </row>
    <row r="1075" spans="1:119" x14ac:dyDescent="0.25">
      <c r="A1075" s="10">
        <v>1151</v>
      </c>
      <c r="B1075" s="10" t="s">
        <v>298</v>
      </c>
      <c r="C1075" s="10">
        <v>0.09</v>
      </c>
      <c r="D1075" s="10">
        <v>0.02</v>
      </c>
      <c r="E1075" s="10">
        <v>4.91</v>
      </c>
      <c r="F1075" s="10">
        <v>10.6</v>
      </c>
      <c r="G1075" s="10">
        <v>0.97</v>
      </c>
      <c r="H1075" s="10">
        <v>0.08</v>
      </c>
      <c r="I1075" s="10">
        <v>0.03</v>
      </c>
      <c r="J1075" s="10">
        <v>4.75</v>
      </c>
      <c r="K1075" s="10">
        <v>10.4</v>
      </c>
      <c r="L1075" s="10">
        <v>0.93</v>
      </c>
      <c r="M1075" s="10">
        <v>0.08</v>
      </c>
      <c r="N1075" s="10">
        <v>0.03</v>
      </c>
      <c r="O1075" s="10">
        <v>5</v>
      </c>
      <c r="P1075" s="10">
        <v>10.4</v>
      </c>
      <c r="Q1075" s="10">
        <v>0.93</v>
      </c>
      <c r="R1075" s="10">
        <v>1151</v>
      </c>
      <c r="S1075" s="10" t="s">
        <v>298</v>
      </c>
      <c r="T1075" s="10">
        <v>3.7400000000000003E-2</v>
      </c>
      <c r="U1075" s="10">
        <v>1.4800000000000001E-2</v>
      </c>
      <c r="V1075" s="10">
        <v>2.1886000000000001</v>
      </c>
      <c r="W1075" s="10">
        <v>10.6</v>
      </c>
      <c r="Y1075" s="10">
        <v>4.1000000000000002E-2</v>
      </c>
      <c r="Z1075" s="10">
        <v>1.6199999999999999E-2</v>
      </c>
      <c r="AA1075" s="10">
        <v>2.4034</v>
      </c>
      <c r="AB1075" s="10">
        <v>10.6</v>
      </c>
      <c r="AD1075" s="10">
        <v>5.5E-2</v>
      </c>
      <c r="AE1075" s="10">
        <v>2.18E-2</v>
      </c>
      <c r="AF1075" s="10">
        <v>3.254</v>
      </c>
      <c r="AG1075" s="10">
        <v>10.5</v>
      </c>
      <c r="AI1075" s="10">
        <v>1151</v>
      </c>
      <c r="AJ1075" s="10" t="s">
        <v>298</v>
      </c>
      <c r="AK1075" s="10">
        <v>3.4099999999999998E-2</v>
      </c>
      <c r="AL1075" s="10">
        <v>6.7999999999999996E-3</v>
      </c>
      <c r="AM1075" s="10">
        <v>1.8938999999999999</v>
      </c>
      <c r="AN1075" s="10">
        <v>10.6</v>
      </c>
      <c r="AO1075" s="10">
        <v>0.98</v>
      </c>
      <c r="AP1075" s="10">
        <v>3.4299999999999997E-2</v>
      </c>
      <c r="AQ1075" s="10">
        <v>7.3000000000000001E-3</v>
      </c>
      <c r="AR1075" s="10">
        <v>1.9100999999999999</v>
      </c>
      <c r="AS1075" s="10">
        <v>10.6</v>
      </c>
      <c r="AT1075" s="10">
        <v>0.98</v>
      </c>
      <c r="AU1075" s="10">
        <v>3.4700000000000002E-2</v>
      </c>
      <c r="AV1075" s="10">
        <v>4.7999999999999996E-3</v>
      </c>
      <c r="AW1075" s="10">
        <v>1.9258999999999999</v>
      </c>
      <c r="AX1075" s="10">
        <v>10.5</v>
      </c>
      <c r="AY1075" s="10">
        <v>0.99</v>
      </c>
      <c r="AZ1075" s="10">
        <v>1151</v>
      </c>
      <c r="BA1075" s="10" t="s">
        <v>298</v>
      </c>
      <c r="BB1075" s="10">
        <v>3.3700000000000001E-2</v>
      </c>
      <c r="BC1075" s="10">
        <v>1.54E-2</v>
      </c>
      <c r="BD1075" s="10">
        <v>2</v>
      </c>
      <c r="BE1075" s="10">
        <v>10.7</v>
      </c>
      <c r="BF1075" s="10">
        <v>0.91</v>
      </c>
      <c r="BG1075" s="10">
        <v>3.3399999999999999E-2</v>
      </c>
      <c r="BH1075" s="10">
        <v>1.52E-2</v>
      </c>
      <c r="BI1075" s="10">
        <v>2</v>
      </c>
      <c r="BJ1075" s="10">
        <v>10.6</v>
      </c>
      <c r="BK1075" s="10">
        <v>0.91</v>
      </c>
      <c r="BL1075" s="10">
        <v>3.3399999999999999E-2</v>
      </c>
      <c r="BM1075" s="10">
        <v>1.52E-2</v>
      </c>
      <c r="BN1075" s="10">
        <v>2</v>
      </c>
      <c r="BO1075" s="10">
        <v>10.6</v>
      </c>
      <c r="BP1075" s="10">
        <v>0.91</v>
      </c>
      <c r="BQ1075" s="10">
        <v>1151</v>
      </c>
      <c r="BR1075" s="10" t="s">
        <v>298</v>
      </c>
      <c r="BS1075" s="10">
        <v>9.0700000000000003E-2</v>
      </c>
      <c r="BT1075" s="10">
        <v>2.3099999999999999E-2</v>
      </c>
      <c r="BU1075" s="10">
        <v>5.0971000000000002</v>
      </c>
      <c r="BV1075" s="10">
        <v>10.6</v>
      </c>
      <c r="BW1075" s="10">
        <v>0.97</v>
      </c>
      <c r="BX1075" s="10">
        <v>8.7300000000000003E-2</v>
      </c>
      <c r="BY1075" s="10">
        <v>2.23E-2</v>
      </c>
      <c r="BZ1075" s="10">
        <v>5</v>
      </c>
      <c r="CA1075" s="10">
        <v>10.4</v>
      </c>
      <c r="CB1075" s="10">
        <v>0.97</v>
      </c>
      <c r="CC1075" s="10">
        <v>9.4600000000000004E-2</v>
      </c>
      <c r="CD1075" s="10">
        <v>2.41E-2</v>
      </c>
      <c r="CE1075" s="10">
        <v>5.4211999999999998</v>
      </c>
      <c r="CF1075" s="10">
        <v>10.4</v>
      </c>
      <c r="CG1075" s="10">
        <v>0.97</v>
      </c>
      <c r="CH1075" s="10">
        <v>1151</v>
      </c>
      <c r="CI1075" s="10" t="s">
        <v>298</v>
      </c>
      <c r="CJ1075" s="10">
        <v>3.5900000000000001E-2</v>
      </c>
      <c r="CK1075" s="10">
        <v>9.1999999999999998E-3</v>
      </c>
      <c r="CL1075" s="10">
        <v>2</v>
      </c>
      <c r="CM1075" s="10">
        <v>10.7</v>
      </c>
      <c r="CN1075" s="10">
        <v>0.97</v>
      </c>
      <c r="CO1075" s="10">
        <v>3.5200000000000002E-2</v>
      </c>
      <c r="CP1075" s="10">
        <v>8.9999999999999993E-3</v>
      </c>
      <c r="CQ1075" s="10">
        <v>2</v>
      </c>
      <c r="CR1075" s="10">
        <v>10.5</v>
      </c>
      <c r="CS1075" s="10">
        <v>0.97</v>
      </c>
      <c r="CT1075" s="10">
        <v>3.5200000000000002E-2</v>
      </c>
      <c r="CU1075" s="10">
        <v>8.9999999999999993E-3</v>
      </c>
      <c r="CV1075" s="10">
        <v>2</v>
      </c>
      <c r="CW1075" s="10">
        <v>10.5</v>
      </c>
      <c r="CX1075" s="10">
        <v>0.97</v>
      </c>
      <c r="CY1075" s="10">
        <v>1187</v>
      </c>
      <c r="CZ1075" s="10" t="s">
        <v>193</v>
      </c>
      <c r="DA1075" s="10">
        <v>0</v>
      </c>
      <c r="DB1075" s="10">
        <v>0</v>
      </c>
      <c r="DD1075" s="10">
        <v>36.878999999999998</v>
      </c>
      <c r="DF1075" s="10">
        <v>0</v>
      </c>
      <c r="DG1075" s="10">
        <v>0</v>
      </c>
      <c r="DI1075" s="10">
        <v>36.545999999999999</v>
      </c>
      <c r="DK1075" s="10">
        <v>4.0090000000000003</v>
      </c>
      <c r="DL1075" s="10">
        <v>1.3029999999999999</v>
      </c>
      <c r="DM1075" s="10">
        <v>67.177740999147034</v>
      </c>
      <c r="DN1075" s="10">
        <v>36.228999999999999</v>
      </c>
      <c r="DO1075" s="10">
        <v>0.95102883868252741</v>
      </c>
    </row>
    <row r="1076" spans="1:119" x14ac:dyDescent="0.25">
      <c r="A1076" s="10">
        <v>1152</v>
      </c>
      <c r="B1076" s="10" t="s">
        <v>308</v>
      </c>
      <c r="C1076" s="10">
        <v>0.68</v>
      </c>
      <c r="D1076" s="10">
        <v>0.12</v>
      </c>
      <c r="E1076" s="10">
        <v>37.81</v>
      </c>
      <c r="F1076" s="10">
        <v>10.6</v>
      </c>
      <c r="G1076" s="10">
        <v>0.99</v>
      </c>
      <c r="H1076" s="10">
        <v>0.79</v>
      </c>
      <c r="I1076" s="10">
        <v>0.23</v>
      </c>
      <c r="J1076" s="10">
        <v>45.6</v>
      </c>
      <c r="K1076" s="10">
        <v>10.4</v>
      </c>
      <c r="L1076" s="10">
        <v>0.96</v>
      </c>
      <c r="M1076" s="10">
        <v>0.78</v>
      </c>
      <c r="N1076" s="10">
        <v>0.23</v>
      </c>
      <c r="O1076" s="10">
        <v>45</v>
      </c>
      <c r="P1076" s="10">
        <v>10.4</v>
      </c>
      <c r="Q1076" s="10">
        <v>0.96</v>
      </c>
      <c r="R1076" s="10">
        <v>1152</v>
      </c>
      <c r="S1076" s="10" t="s">
        <v>308</v>
      </c>
      <c r="T1076" s="10">
        <v>0.19289999999999999</v>
      </c>
      <c r="U1076" s="10">
        <v>5.6300000000000003E-2</v>
      </c>
      <c r="V1076" s="10">
        <v>10.943099999999999</v>
      </c>
      <c r="W1076" s="10">
        <v>10.6</v>
      </c>
      <c r="Y1076" s="10">
        <v>0.42359999999999998</v>
      </c>
      <c r="Z1076" s="10">
        <v>0.1236</v>
      </c>
      <c r="AA1076" s="10">
        <v>24.034300000000002</v>
      </c>
      <c r="AB1076" s="10">
        <v>10.6</v>
      </c>
      <c r="AD1076" s="10">
        <v>0.1704</v>
      </c>
      <c r="AE1076" s="10">
        <v>4.9700000000000001E-2</v>
      </c>
      <c r="AF1076" s="10">
        <v>9.7619000000000007</v>
      </c>
      <c r="AG1076" s="10">
        <v>10.5</v>
      </c>
      <c r="AI1076" s="10">
        <v>1152</v>
      </c>
      <c r="AJ1076" s="10" t="s">
        <v>308</v>
      </c>
      <c r="AK1076" s="10">
        <v>0.74839999999999995</v>
      </c>
      <c r="AL1076" s="10">
        <v>0.1079</v>
      </c>
      <c r="AM1076" s="10">
        <v>41.184600000000003</v>
      </c>
      <c r="AN1076" s="10">
        <v>10.6</v>
      </c>
      <c r="AO1076" s="10">
        <v>0.99</v>
      </c>
      <c r="AP1076" s="10">
        <v>0.91410000000000002</v>
      </c>
      <c r="AQ1076" s="10">
        <v>0.1066</v>
      </c>
      <c r="AR1076" s="10">
        <v>50.125799999999998</v>
      </c>
      <c r="AS1076" s="10">
        <v>10.6</v>
      </c>
      <c r="AT1076" s="10">
        <v>0.99</v>
      </c>
      <c r="AU1076" s="10">
        <v>0.91990000000000005</v>
      </c>
      <c r="AV1076" s="10">
        <v>9.2299999999999993E-2</v>
      </c>
      <c r="AW1076" s="10">
        <v>50.771500000000003</v>
      </c>
      <c r="AX1076" s="10">
        <v>10.5</v>
      </c>
      <c r="AY1076" s="10">
        <v>0.995</v>
      </c>
      <c r="AZ1076" s="10">
        <v>1152</v>
      </c>
      <c r="BA1076" s="10" t="s">
        <v>308</v>
      </c>
      <c r="BB1076" s="10">
        <v>0.15939999999999999</v>
      </c>
      <c r="BC1076" s="10">
        <v>9.4600000000000004E-2</v>
      </c>
      <c r="BD1076" s="10">
        <v>10</v>
      </c>
      <c r="BE1076" s="10">
        <v>10.7</v>
      </c>
      <c r="BF1076" s="10">
        <v>0.86</v>
      </c>
      <c r="BG1076" s="10">
        <v>0.31580000000000003</v>
      </c>
      <c r="BH1076" s="10">
        <v>0.18740000000000001</v>
      </c>
      <c r="BI1076" s="10">
        <v>20</v>
      </c>
      <c r="BJ1076" s="10">
        <v>10.6</v>
      </c>
      <c r="BK1076" s="10">
        <v>0.86</v>
      </c>
      <c r="BL1076" s="10">
        <v>0.15790000000000001</v>
      </c>
      <c r="BM1076" s="10">
        <v>9.3700000000000006E-2</v>
      </c>
      <c r="BN1076" s="10">
        <v>10</v>
      </c>
      <c r="BO1076" s="10">
        <v>10.6</v>
      </c>
      <c r="BP1076" s="10">
        <v>0.86</v>
      </c>
      <c r="BQ1076" s="10">
        <v>1152</v>
      </c>
      <c r="BR1076" s="10" t="s">
        <v>308</v>
      </c>
      <c r="BS1076" s="10">
        <v>0.69620000000000004</v>
      </c>
      <c r="BT1076" s="10">
        <v>0.2752</v>
      </c>
      <c r="BU1076" s="10">
        <v>40.776699999999998</v>
      </c>
      <c r="BV1076" s="10">
        <v>10.6</v>
      </c>
      <c r="BW1076" s="10">
        <v>0.93</v>
      </c>
      <c r="BX1076" s="10">
        <v>0.67730000000000001</v>
      </c>
      <c r="BY1076" s="10">
        <v>0.24579999999999999</v>
      </c>
      <c r="BZ1076" s="10">
        <v>40</v>
      </c>
      <c r="CA1076" s="10">
        <v>10.4</v>
      </c>
      <c r="CB1076" s="10">
        <v>0.94</v>
      </c>
      <c r="CC1076" s="10">
        <v>0.73750000000000004</v>
      </c>
      <c r="CD1076" s="10">
        <v>0.25779999999999997</v>
      </c>
      <c r="CE1076" s="10">
        <v>43.369599999999998</v>
      </c>
      <c r="CF1076" s="10">
        <v>10.4</v>
      </c>
      <c r="CG1076" s="10">
        <v>0.94</v>
      </c>
      <c r="CH1076" s="10">
        <v>1152</v>
      </c>
      <c r="CI1076" s="10" t="s">
        <v>308</v>
      </c>
      <c r="CJ1076" s="10">
        <v>0.25850000000000001</v>
      </c>
      <c r="CK1076" s="10">
        <v>0.1022</v>
      </c>
      <c r="CL1076" s="10">
        <v>15</v>
      </c>
      <c r="CM1076" s="10">
        <v>10.7</v>
      </c>
      <c r="CN1076" s="10">
        <v>0.93</v>
      </c>
      <c r="CO1076" s="10">
        <v>0.25369999999999998</v>
      </c>
      <c r="CP1076" s="10">
        <v>0.1003</v>
      </c>
      <c r="CQ1076" s="10">
        <v>15</v>
      </c>
      <c r="CR1076" s="10">
        <v>10.5</v>
      </c>
      <c r="CS1076" s="10">
        <v>0.93</v>
      </c>
      <c r="CT1076" s="10">
        <v>0.25369999999999998</v>
      </c>
      <c r="CU1076" s="10">
        <v>0.1003</v>
      </c>
      <c r="CV1076" s="10">
        <v>15</v>
      </c>
      <c r="CW1076" s="10">
        <v>10.5</v>
      </c>
      <c r="CX1076" s="10">
        <v>0.93</v>
      </c>
      <c r="CY1076" s="10">
        <v>1188</v>
      </c>
      <c r="CZ1076" s="10" t="s">
        <v>8</v>
      </c>
    </row>
    <row r="1077" spans="1:119" x14ac:dyDescent="0.25">
      <c r="A1077" s="10">
        <v>1153</v>
      </c>
      <c r="B1077" s="10" t="s">
        <v>188</v>
      </c>
      <c r="C1077" s="10">
        <v>-0.98</v>
      </c>
      <c r="D1077" s="10">
        <v>-0.18</v>
      </c>
      <c r="E1077" s="10">
        <v>15.86</v>
      </c>
      <c r="F1077" s="10">
        <v>36.229999999999997</v>
      </c>
      <c r="G1077" s="10">
        <v>0.98299999999999998</v>
      </c>
      <c r="H1077" s="10">
        <v>-1.06</v>
      </c>
      <c r="I1077" s="10">
        <v>-0.2</v>
      </c>
      <c r="J1077" s="10">
        <v>17.43</v>
      </c>
      <c r="K1077" s="10">
        <v>35.840000000000003</v>
      </c>
      <c r="L1077" s="10">
        <v>0.98299999999999998</v>
      </c>
      <c r="M1077" s="10">
        <v>-1.01</v>
      </c>
      <c r="N1077" s="10">
        <v>-0.19</v>
      </c>
      <c r="O1077" s="10">
        <v>16.760000000000002</v>
      </c>
      <c r="P1077" s="10">
        <v>35.54</v>
      </c>
      <c r="Q1077" s="10">
        <v>0.98299999999999998</v>
      </c>
      <c r="R1077" s="10">
        <v>1153</v>
      </c>
      <c r="S1077" s="10" t="s">
        <v>188</v>
      </c>
      <c r="T1077" s="10">
        <v>0.2</v>
      </c>
      <c r="U1077" s="10">
        <v>0.24</v>
      </c>
      <c r="V1077" s="10">
        <v>5.1241474463896521</v>
      </c>
      <c r="W1077" s="10">
        <v>35.200000000000003</v>
      </c>
      <c r="Y1077" s="10">
        <v>0.37</v>
      </c>
      <c r="Z1077" s="10">
        <v>0.24</v>
      </c>
      <c r="AA1077" s="10">
        <v>7.2501112089854649</v>
      </c>
      <c r="AB1077" s="10">
        <v>35.119999999999997</v>
      </c>
      <c r="AD1077" s="10">
        <v>0.4</v>
      </c>
      <c r="AE1077" s="10">
        <v>0.26</v>
      </c>
      <c r="AF1077" s="10">
        <v>7.9445931199360054</v>
      </c>
      <c r="AG1077" s="10">
        <v>34.67</v>
      </c>
      <c r="AI1077" s="10">
        <v>1153</v>
      </c>
      <c r="AJ1077" s="10" t="s">
        <v>188</v>
      </c>
      <c r="AK1077" s="10">
        <v>-1.0461064420488271</v>
      </c>
      <c r="AL1077" s="10">
        <v>-0.27220082755334635</v>
      </c>
      <c r="AM1077" s="10">
        <v>-17.179550642349195</v>
      </c>
      <c r="AN1077" s="10">
        <v>36.326979592243752</v>
      </c>
      <c r="AO1077" s="10">
        <v>0.96777446567039305</v>
      </c>
      <c r="AP1077" s="10">
        <v>-1.1063959494091169</v>
      </c>
      <c r="AQ1077" s="10">
        <v>-0.28344885868629544</v>
      </c>
      <c r="AR1077" s="10">
        <v>-18.483626886899685</v>
      </c>
      <c r="AS1077" s="10">
        <v>35.675229228895198</v>
      </c>
      <c r="AT1077" s="10">
        <v>0.96871490997211229</v>
      </c>
      <c r="AU1077" s="10">
        <v>-1.0343987669229673</v>
      </c>
      <c r="AV1077" s="10">
        <v>-0.21735564372264654</v>
      </c>
      <c r="AW1077" s="10">
        <v>-17.042764609722877</v>
      </c>
      <c r="AX1077" s="10">
        <v>35.807129803851751</v>
      </c>
      <c r="AY1077" s="10">
        <v>0.97862839006208735</v>
      </c>
      <c r="AZ1077" s="10">
        <v>1153</v>
      </c>
      <c r="BA1077" s="10" t="s">
        <v>188</v>
      </c>
      <c r="BB1077" s="10">
        <v>-0.16380470870678748</v>
      </c>
      <c r="BC1077" s="10">
        <v>-0.12927709982645391</v>
      </c>
      <c r="BD1077" s="10">
        <v>-3.3371765840735064</v>
      </c>
      <c r="BE1077" s="10">
        <v>36.101653541855377</v>
      </c>
      <c r="BF1077" s="10">
        <v>0.78498159227924702</v>
      </c>
      <c r="BG1077" s="10">
        <v>-0.29831710679238471</v>
      </c>
      <c r="BH1077" s="10">
        <v>-0.22470354049022367</v>
      </c>
      <c r="BI1077" s="10">
        <v>-6.0932014360714035</v>
      </c>
      <c r="BJ1077" s="10">
        <v>35.388099816437311</v>
      </c>
      <c r="BK1077" s="10">
        <v>0.79875713704882689</v>
      </c>
      <c r="BL1077" s="10">
        <v>-0.30596970461272271</v>
      </c>
      <c r="BM1077" s="10">
        <v>-0.22871624232985355</v>
      </c>
      <c r="BN1077" s="10">
        <v>-6.2393928915891799</v>
      </c>
      <c r="BO1077" s="10">
        <v>35.348192916674634</v>
      </c>
      <c r="BP1077" s="10">
        <v>0.80095524472049962</v>
      </c>
      <c r="BQ1077" s="10">
        <v>1153</v>
      </c>
      <c r="BR1077" s="10" t="s">
        <v>188</v>
      </c>
      <c r="BS1077" s="10">
        <v>-0.746</v>
      </c>
      <c r="BT1077" s="10">
        <v>-0.26200000000000001</v>
      </c>
      <c r="BU1077" s="10">
        <v>-12.903326490713576</v>
      </c>
      <c r="BV1077" s="10">
        <v>35.378</v>
      </c>
      <c r="BW1077" s="10">
        <v>0.94350289315210745</v>
      </c>
      <c r="BX1077" s="10">
        <v>-0.84199999999999997</v>
      </c>
      <c r="BY1077" s="10">
        <v>-0.29599999999999999</v>
      </c>
      <c r="BZ1077" s="10">
        <v>-14.922182237512875</v>
      </c>
      <c r="CA1077" s="10">
        <v>34.531999999999996</v>
      </c>
      <c r="CB1077" s="10">
        <v>0.9434033028669141</v>
      </c>
      <c r="CC1077" s="10">
        <v>-0.97499999999999998</v>
      </c>
      <c r="CD1077" s="10">
        <v>-0.34200000000000003</v>
      </c>
      <c r="CE1077" s="10">
        <v>-17.111540884023313</v>
      </c>
      <c r="CF1077" s="10">
        <v>34.862000000000002</v>
      </c>
      <c r="CG1077" s="10">
        <v>0.94363180547890513</v>
      </c>
      <c r="CH1077" s="10">
        <v>1153</v>
      </c>
      <c r="CI1077" s="10" t="s">
        <v>188</v>
      </c>
      <c r="CJ1077" s="10">
        <v>-0.20899999999999999</v>
      </c>
      <c r="CK1077" s="10">
        <v>-7.9000000000000001E-2</v>
      </c>
      <c r="CL1077" s="10">
        <v>-3.4918308746952316</v>
      </c>
      <c r="CM1077" s="10">
        <v>36.942999999999998</v>
      </c>
      <c r="CN1077" s="10">
        <v>0.93540631629438931</v>
      </c>
      <c r="CO1077" s="10">
        <v>-0.36299999999999999</v>
      </c>
      <c r="CP1077" s="10">
        <v>-0.11799999999999999</v>
      </c>
      <c r="CQ1077" s="10">
        <v>-6.092368914096534</v>
      </c>
      <c r="CR1077" s="10">
        <v>36.171999999999997</v>
      </c>
      <c r="CS1077" s="10">
        <v>0.95101481398499166</v>
      </c>
      <c r="CT1077" s="10">
        <v>-0.40699999999999997</v>
      </c>
      <c r="CU1077" s="10">
        <v>-0.13</v>
      </c>
      <c r="CV1077" s="10">
        <v>-6.7495896250068217</v>
      </c>
      <c r="CW1077" s="10">
        <v>36.546999999999997</v>
      </c>
      <c r="CX1077" s="10">
        <v>0.95258706520796099</v>
      </c>
      <c r="CY1077" s="10">
        <v>1189</v>
      </c>
      <c r="CZ1077" s="10" t="s">
        <v>9</v>
      </c>
      <c r="DA1077" s="10">
        <v>0</v>
      </c>
      <c r="DB1077" s="10">
        <v>0</v>
      </c>
      <c r="DD1077" s="10">
        <v>36.878999999999998</v>
      </c>
      <c r="DF1077" s="10">
        <v>0</v>
      </c>
      <c r="DG1077" s="10">
        <v>0</v>
      </c>
      <c r="DI1077" s="10">
        <v>36.545999999999999</v>
      </c>
      <c r="DK1077" s="10">
        <v>4.0090000000000003</v>
      </c>
      <c r="DL1077" s="10">
        <v>1.3029999999999999</v>
      </c>
      <c r="DM1077" s="10">
        <v>67.177740999147034</v>
      </c>
      <c r="DN1077" s="10">
        <v>36.228999999999999</v>
      </c>
      <c r="DO1077" s="10">
        <v>0.95102883868252741</v>
      </c>
    </row>
    <row r="1078" spans="1:119" x14ac:dyDescent="0.25">
      <c r="A1078" s="10">
        <v>1154</v>
      </c>
      <c r="B1078" s="10" t="s">
        <v>8</v>
      </c>
      <c r="C1078" s="10">
        <v>0.98</v>
      </c>
      <c r="D1078" s="10">
        <v>0.18</v>
      </c>
      <c r="E1078" s="10">
        <v>15.86</v>
      </c>
      <c r="F1078" s="10">
        <v>36.229999999999997</v>
      </c>
      <c r="G1078" s="10">
        <v>0.98299999999999998</v>
      </c>
      <c r="H1078" s="10">
        <v>1.06</v>
      </c>
      <c r="I1078" s="10">
        <v>0.2</v>
      </c>
      <c r="J1078" s="10">
        <v>17.43</v>
      </c>
      <c r="K1078" s="10">
        <v>35.840000000000003</v>
      </c>
      <c r="L1078" s="10">
        <v>0.98299999999999998</v>
      </c>
      <c r="M1078" s="10">
        <v>1.01</v>
      </c>
      <c r="N1078" s="10">
        <v>0.19</v>
      </c>
      <c r="O1078" s="10">
        <v>16.760000000000002</v>
      </c>
      <c r="P1078" s="10">
        <v>35.54</v>
      </c>
      <c r="Q1078" s="10">
        <v>0.98299999999999998</v>
      </c>
      <c r="R1078" s="10">
        <v>1154</v>
      </c>
      <c r="S1078" s="10" t="s">
        <v>8</v>
      </c>
      <c r="T1078" s="10">
        <v>0.2</v>
      </c>
      <c r="U1078" s="10">
        <v>0.24</v>
      </c>
      <c r="V1078" s="10">
        <v>5.1241474463896521</v>
      </c>
      <c r="W1078" s="10">
        <v>35.200000000000003</v>
      </c>
      <c r="Y1078" s="10">
        <v>0.37</v>
      </c>
      <c r="Z1078" s="10">
        <v>0.24</v>
      </c>
      <c r="AA1078" s="10">
        <v>7.2501112089854649</v>
      </c>
      <c r="AB1078" s="10">
        <v>35.119999999999997</v>
      </c>
      <c r="AD1078" s="10">
        <v>0.4</v>
      </c>
      <c r="AE1078" s="10">
        <v>0.26</v>
      </c>
      <c r="AF1078" s="10">
        <v>7.9445931199360054</v>
      </c>
      <c r="AG1078" s="10">
        <v>34.67</v>
      </c>
      <c r="AI1078" s="10">
        <v>1154</v>
      </c>
      <c r="AJ1078" s="10" t="s">
        <v>8</v>
      </c>
      <c r="AK1078" s="10">
        <v>1.0461064421295949</v>
      </c>
      <c r="AL1078" s="10">
        <v>0.27220082726813727</v>
      </c>
      <c r="AM1078" s="10">
        <v>17.179550642450021</v>
      </c>
      <c r="AN1078" s="10">
        <v>36.326979592243752</v>
      </c>
      <c r="AO1078" s="10">
        <v>0.96777446573943315</v>
      </c>
      <c r="AP1078" s="10">
        <v>1.1063959492837439</v>
      </c>
      <c r="AQ1078" s="10">
        <v>0.28344885794489577</v>
      </c>
      <c r="AR1078" s="10">
        <v>18.483626881956461</v>
      </c>
      <c r="AS1078" s="10">
        <v>35.675229228895198</v>
      </c>
      <c r="AT1078" s="10">
        <v>0.9687149101214122</v>
      </c>
      <c r="AU1078" s="10">
        <v>1.0343987668387049</v>
      </c>
      <c r="AV1078" s="10">
        <v>0.21735564349312336</v>
      </c>
      <c r="AW1078" s="10">
        <v>17.04276460763225</v>
      </c>
      <c r="AX1078" s="10">
        <v>35.807129803851751</v>
      </c>
      <c r="AY1078" s="10">
        <v>0.97862839010241576</v>
      </c>
      <c r="AZ1078" s="10">
        <v>1154</v>
      </c>
      <c r="BA1078" s="10" t="s">
        <v>8</v>
      </c>
      <c r="BB1078" s="10">
        <v>0.16380470871838848</v>
      </c>
      <c r="BC1078" s="10">
        <v>0.12927710002854961</v>
      </c>
      <c r="BD1078" s="10">
        <v>3.3371765862214176</v>
      </c>
      <c r="BE1078" s="10">
        <v>36.101653541855377</v>
      </c>
      <c r="BF1078" s="10">
        <v>0.78498159182960225</v>
      </c>
      <c r="BG1078" s="10">
        <v>0.29831710678389622</v>
      </c>
      <c r="BH1078" s="10">
        <v>0.2247035401494821</v>
      </c>
      <c r="BI1078" s="10">
        <v>6.0932014326161115</v>
      </c>
      <c r="BJ1078" s="10">
        <v>35.388099816437311</v>
      </c>
      <c r="BK1078" s="10">
        <v>0.79875713747905253</v>
      </c>
      <c r="BL1078" s="10">
        <v>0.30596970462966233</v>
      </c>
      <c r="BM1078" s="10">
        <v>0.22871624345423619</v>
      </c>
      <c r="BN1078" s="10">
        <v>6.2393929028062418</v>
      </c>
      <c r="BO1078" s="10">
        <v>35.348192916674634</v>
      </c>
      <c r="BP1078" s="10">
        <v>0.80095524332490142</v>
      </c>
      <c r="BQ1078" s="10">
        <v>1154</v>
      </c>
      <c r="BR1078" s="10" t="s">
        <v>8</v>
      </c>
      <c r="BS1078" s="10">
        <v>0.746</v>
      </c>
      <c r="BT1078" s="10">
        <v>0.26200000000000001</v>
      </c>
      <c r="BU1078" s="10">
        <v>12.903326490713576</v>
      </c>
      <c r="BV1078" s="10">
        <v>35.378</v>
      </c>
      <c r="BW1078" s="10">
        <v>0.94350289315210745</v>
      </c>
      <c r="BX1078" s="10">
        <v>0.84199999999999997</v>
      </c>
      <c r="BY1078" s="10">
        <v>0.29599999999999999</v>
      </c>
      <c r="BZ1078" s="10">
        <v>14.922182237512875</v>
      </c>
      <c r="CA1078" s="10">
        <v>34.531999999999996</v>
      </c>
      <c r="CB1078" s="10">
        <v>0.9434033028669141</v>
      </c>
      <c r="CC1078" s="10">
        <v>0.97499999999999998</v>
      </c>
      <c r="CD1078" s="10">
        <v>0.34200000000000003</v>
      </c>
      <c r="CE1078" s="10">
        <v>17.111540884023313</v>
      </c>
      <c r="CF1078" s="10">
        <v>34.862000000000002</v>
      </c>
      <c r="CG1078" s="10">
        <v>0.94363180547890513</v>
      </c>
      <c r="CH1078" s="10">
        <v>1154</v>
      </c>
      <c r="CI1078" s="10" t="s">
        <v>8</v>
      </c>
      <c r="CJ1078" s="10">
        <v>0.20899999999999999</v>
      </c>
      <c r="CK1078" s="10">
        <v>7.9000000000000001E-2</v>
      </c>
      <c r="CL1078" s="10">
        <v>3.4918308746952316</v>
      </c>
      <c r="CM1078" s="10">
        <v>36.942999999999998</v>
      </c>
      <c r="CN1078" s="10">
        <v>0.93540631629438931</v>
      </c>
      <c r="CO1078" s="10">
        <v>0.36299999999999999</v>
      </c>
      <c r="CP1078" s="10">
        <v>0.11799999999999999</v>
      </c>
      <c r="CQ1078" s="10">
        <v>6.092368914096534</v>
      </c>
      <c r="CR1078" s="10">
        <v>36.171999999999997</v>
      </c>
      <c r="CS1078" s="10">
        <v>0.95101481398499166</v>
      </c>
      <c r="CT1078" s="10">
        <v>0.40699999999999997</v>
      </c>
      <c r="CU1078" s="10">
        <v>0.13</v>
      </c>
      <c r="CV1078" s="10">
        <v>6.7495896250068217</v>
      </c>
      <c r="CW1078" s="10">
        <v>36.546999999999997</v>
      </c>
      <c r="CX1078" s="10">
        <v>0.95258706520796099</v>
      </c>
      <c r="CY1078" s="10">
        <v>1190</v>
      </c>
      <c r="CZ1078" s="10" t="s">
        <v>10</v>
      </c>
    </row>
    <row r="1079" spans="1:119" x14ac:dyDescent="0.25">
      <c r="A1079" s="10">
        <v>1155</v>
      </c>
      <c r="B1079" s="10" t="s">
        <v>9</v>
      </c>
      <c r="R1079" s="10">
        <v>1155</v>
      </c>
      <c r="S1079" s="10" t="s">
        <v>9</v>
      </c>
      <c r="AI1079" s="10">
        <v>1155</v>
      </c>
      <c r="AJ1079" s="10" t="s">
        <v>9</v>
      </c>
      <c r="AZ1079" s="10">
        <v>1155</v>
      </c>
      <c r="BA1079" s="10" t="s">
        <v>9</v>
      </c>
      <c r="BQ1079" s="10">
        <v>1155</v>
      </c>
      <c r="BR1079" s="10" t="s">
        <v>9</v>
      </c>
      <c r="CH1079" s="10">
        <v>1155</v>
      </c>
      <c r="CI1079" s="10" t="s">
        <v>9</v>
      </c>
      <c r="CY1079" s="10">
        <v>1191</v>
      </c>
      <c r="CZ1079" s="10" t="s">
        <v>11</v>
      </c>
      <c r="DA1079" s="10">
        <v>5.1189999999999998</v>
      </c>
      <c r="DB1079" s="10">
        <v>1.9470000000000001</v>
      </c>
      <c r="DC1079" s="10">
        <v>295.51519999999999</v>
      </c>
      <c r="DD1079" s="10">
        <v>10.7</v>
      </c>
      <c r="DE1079" s="10">
        <v>0.93500000000000005</v>
      </c>
      <c r="DF1079" s="10">
        <v>6.8449999999999998</v>
      </c>
      <c r="DG1079" s="10">
        <v>2.2949999999999999</v>
      </c>
      <c r="DH1079" s="10">
        <v>393.22410000000002</v>
      </c>
      <c r="DI1079" s="10">
        <v>10.6</v>
      </c>
      <c r="DJ1079" s="10">
        <v>0.94799999999999995</v>
      </c>
      <c r="DK1079" s="10">
        <v>6.8789999999999996</v>
      </c>
      <c r="DL1079" s="10">
        <v>2.3140000000000001</v>
      </c>
      <c r="DM1079" s="10">
        <v>395.30900000000003</v>
      </c>
      <c r="DN1079" s="10">
        <v>10.6</v>
      </c>
      <c r="DO1079" s="10">
        <v>0.94799999999999995</v>
      </c>
    </row>
    <row r="1080" spans="1:119" x14ac:dyDescent="0.25">
      <c r="A1080" s="10">
        <v>1156</v>
      </c>
      <c r="B1080" s="10" t="s">
        <v>10</v>
      </c>
      <c r="C1080" s="10">
        <v>0.97</v>
      </c>
      <c r="D1080" s="10">
        <v>0.14000000000000001</v>
      </c>
      <c r="E1080" s="10">
        <v>52.38</v>
      </c>
      <c r="F1080" s="10">
        <v>10.8</v>
      </c>
      <c r="G1080" s="10">
        <v>0.99</v>
      </c>
      <c r="H1080" s="10">
        <v>1.06</v>
      </c>
      <c r="I1080" s="10">
        <v>0.15</v>
      </c>
      <c r="J1080" s="10">
        <v>57</v>
      </c>
      <c r="K1080" s="10">
        <v>10.8</v>
      </c>
      <c r="L1080" s="10">
        <v>0.99</v>
      </c>
      <c r="M1080" s="10">
        <v>1.01</v>
      </c>
      <c r="N1080" s="10">
        <v>0.14000000000000001</v>
      </c>
      <c r="O1080" s="10">
        <v>54.29</v>
      </c>
      <c r="P1080" s="10">
        <v>10.8</v>
      </c>
      <c r="Q1080" s="10">
        <v>0.99</v>
      </c>
      <c r="R1080" s="10">
        <v>1156</v>
      </c>
      <c r="S1080" s="10" t="s">
        <v>10</v>
      </c>
      <c r="T1080" s="10">
        <v>0.2</v>
      </c>
      <c r="U1080" s="10">
        <v>4.8300000000000003E-2</v>
      </c>
      <c r="V1080" s="10">
        <v>11.207000000000001</v>
      </c>
      <c r="W1080" s="10">
        <v>10.6</v>
      </c>
      <c r="Y1080" s="10">
        <v>0.36</v>
      </c>
      <c r="Z1080" s="10">
        <v>8.9400000000000007E-2</v>
      </c>
      <c r="AA1080" s="10">
        <v>20.204000000000001</v>
      </c>
      <c r="AB1080" s="10">
        <v>10.6</v>
      </c>
      <c r="AD1080" s="10">
        <v>0.4</v>
      </c>
      <c r="AE1080" s="10">
        <v>9.6500000000000002E-2</v>
      </c>
      <c r="AF1080" s="10">
        <v>22.411999999999999</v>
      </c>
      <c r="AG1080" s="10">
        <v>10.6</v>
      </c>
      <c r="AI1080" s="10">
        <v>1156</v>
      </c>
      <c r="AJ1080" s="10" t="s">
        <v>10</v>
      </c>
      <c r="AK1080" s="10">
        <v>1.0370000000779993</v>
      </c>
      <c r="AL1080" s="10">
        <v>0.22493660247971312</v>
      </c>
      <c r="AM1080" s="10">
        <v>57.256</v>
      </c>
      <c r="AN1080" s="10">
        <v>10.7</v>
      </c>
      <c r="AO1080" s="10">
        <v>0.97699999999999998</v>
      </c>
      <c r="AP1080" s="10">
        <v>1.0971584103521634</v>
      </c>
      <c r="AQ1080" s="10">
        <v>0.23409404721258831</v>
      </c>
      <c r="AR1080" s="10">
        <v>61.686</v>
      </c>
      <c r="AS1080" s="10">
        <v>10.5</v>
      </c>
      <c r="AT1080" s="10">
        <v>0.97799999999999998</v>
      </c>
      <c r="AU1080" s="10">
        <v>1.0255163089069284</v>
      </c>
      <c r="AV1080" s="10">
        <v>0.17114612189412742</v>
      </c>
      <c r="AW1080" s="10">
        <v>57.168999999999997</v>
      </c>
      <c r="AX1080" s="10">
        <v>10.5</v>
      </c>
      <c r="AY1080" s="10">
        <v>0.98599999999999999</v>
      </c>
      <c r="AZ1080" s="10">
        <v>1156</v>
      </c>
      <c r="BA1080" s="10" t="s">
        <v>10</v>
      </c>
      <c r="BB1080" s="10">
        <v>0.15703333925506199</v>
      </c>
      <c r="BC1080" s="10">
        <v>0.10102144748039518</v>
      </c>
      <c r="BD1080" s="10">
        <v>9.9817999999999998</v>
      </c>
      <c r="BE1080" s="10">
        <v>10.8</v>
      </c>
      <c r="BF1080" s="10">
        <v>0.84099999999999997</v>
      </c>
      <c r="BG1080" s="10">
        <v>0.29161287503382355</v>
      </c>
      <c r="BH1080" s="10">
        <v>0.19591329391780427</v>
      </c>
      <c r="BI1080" s="10">
        <v>18.956099999999999</v>
      </c>
      <c r="BJ1080" s="10">
        <v>10.7</v>
      </c>
      <c r="BK1080" s="10">
        <v>0.83</v>
      </c>
      <c r="BL1080" s="10">
        <v>0.29926610618974475</v>
      </c>
      <c r="BM1080" s="10">
        <v>0.19987086507905644</v>
      </c>
      <c r="BN1080" s="10">
        <v>19.417999999999999</v>
      </c>
      <c r="BO1080" s="10">
        <v>10.7</v>
      </c>
      <c r="BP1080" s="10">
        <v>0.83199999999999996</v>
      </c>
      <c r="BQ1080" s="10">
        <v>1156</v>
      </c>
      <c r="BR1080" s="10" t="s">
        <v>10</v>
      </c>
      <c r="BS1080" s="10">
        <v>0.73799999999999999</v>
      </c>
      <c r="BT1080" s="10">
        <v>0.22500000000000001</v>
      </c>
      <c r="BU1080" s="10">
        <v>41.630600000000001</v>
      </c>
      <c r="BV1080" s="10">
        <v>10.7</v>
      </c>
      <c r="BW1080" s="10">
        <v>0.95699999999999996</v>
      </c>
      <c r="BX1080" s="10">
        <v>0.83399999999999996</v>
      </c>
      <c r="BY1080" s="10">
        <v>0.25600000000000001</v>
      </c>
      <c r="BZ1080" s="10">
        <v>47.969900000000003</v>
      </c>
      <c r="CA1080" s="10">
        <v>10.5</v>
      </c>
      <c r="CB1080" s="10">
        <v>0.95599999999999996</v>
      </c>
      <c r="CC1080" s="10">
        <v>0.96699999999999997</v>
      </c>
      <c r="CD1080" s="10">
        <v>0.29699999999999999</v>
      </c>
      <c r="CE1080" s="10">
        <v>55.622599999999998</v>
      </c>
      <c r="CF1080" s="10">
        <v>10.5</v>
      </c>
      <c r="CG1080" s="10">
        <v>0.95599999999999996</v>
      </c>
      <c r="CH1080" s="10">
        <v>1156</v>
      </c>
      <c r="CI1080" s="10" t="s">
        <v>10</v>
      </c>
      <c r="CJ1080" s="10">
        <v>0.20200000000000001</v>
      </c>
      <c r="CK1080" s="10">
        <v>4.9000000000000002E-2</v>
      </c>
      <c r="CL1080" s="10">
        <v>11.0098</v>
      </c>
      <c r="CM1080" s="10">
        <v>10.9</v>
      </c>
      <c r="CN1080" s="10">
        <v>0.97199999999999998</v>
      </c>
      <c r="CO1080" s="10">
        <v>0.35599999999999998</v>
      </c>
      <c r="CP1080" s="10">
        <v>8.7999999999999995E-2</v>
      </c>
      <c r="CQ1080" s="10">
        <v>19.9739</v>
      </c>
      <c r="CR1080" s="10">
        <v>10.6</v>
      </c>
      <c r="CS1080" s="10">
        <v>0.97099999999999997</v>
      </c>
      <c r="CT1080" s="10">
        <v>0.39900000000000002</v>
      </c>
      <c r="CU1080" s="10">
        <v>9.9000000000000005E-2</v>
      </c>
      <c r="CV1080" s="10">
        <v>21.976700000000001</v>
      </c>
      <c r="CW1080" s="10">
        <v>10.8</v>
      </c>
      <c r="CX1080" s="10">
        <v>0.97099999999999997</v>
      </c>
      <c r="CY1080" s="10">
        <v>1192</v>
      </c>
      <c r="CZ1080" s="10" t="s">
        <v>304</v>
      </c>
      <c r="DA1080" s="10">
        <v>0.70830000000000004</v>
      </c>
      <c r="DB1080" s="10">
        <v>0.32269999999999999</v>
      </c>
      <c r="DC1080" s="10">
        <v>42</v>
      </c>
      <c r="DD1080" s="10">
        <v>10.7</v>
      </c>
      <c r="DE1080" s="10">
        <v>0.91</v>
      </c>
      <c r="DF1080" s="10">
        <v>1.0245</v>
      </c>
      <c r="DG1080" s="10">
        <v>0.40489999999999998</v>
      </c>
      <c r="DH1080" s="10">
        <v>60</v>
      </c>
      <c r="DI1080" s="10">
        <v>10.6</v>
      </c>
      <c r="DJ1080" s="10">
        <v>0.93</v>
      </c>
      <c r="DK1080" s="10">
        <v>1.0465</v>
      </c>
      <c r="DL1080" s="10">
        <v>0.34399999999999997</v>
      </c>
      <c r="DM1080" s="10">
        <v>60</v>
      </c>
      <c r="DN1080" s="10">
        <v>10.6</v>
      </c>
      <c r="DO1080" s="10">
        <v>0.95</v>
      </c>
    </row>
    <row r="1081" spans="1:119" x14ac:dyDescent="0.25">
      <c r="A1081" s="10">
        <v>1157</v>
      </c>
      <c r="B1081" s="10" t="s">
        <v>11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1157</v>
      </c>
      <c r="S1081" s="10" t="s">
        <v>11</v>
      </c>
      <c r="AI1081" s="10">
        <v>1157</v>
      </c>
      <c r="AJ1081" s="10" t="s">
        <v>11</v>
      </c>
      <c r="AZ1081" s="10">
        <v>1157</v>
      </c>
      <c r="BA1081" s="10" t="s">
        <v>11</v>
      </c>
      <c r="BQ1081" s="10">
        <v>1157</v>
      </c>
      <c r="BR1081" s="10" t="s">
        <v>11</v>
      </c>
      <c r="CH1081" s="10">
        <v>1157</v>
      </c>
      <c r="CI1081" s="10" t="s">
        <v>11</v>
      </c>
      <c r="CY1081" s="10">
        <v>1193</v>
      </c>
      <c r="CZ1081" s="10" t="s">
        <v>305</v>
      </c>
      <c r="DA1081" s="10">
        <v>8.5300000000000001E-2</v>
      </c>
      <c r="DB1081" s="10">
        <v>3.6299999999999999E-2</v>
      </c>
      <c r="DC1081" s="10">
        <v>5</v>
      </c>
      <c r="DD1081" s="10">
        <v>10.7</v>
      </c>
      <c r="DE1081" s="10">
        <v>0.92</v>
      </c>
      <c r="DF1081" s="10">
        <v>0.17069999999999999</v>
      </c>
      <c r="DG1081" s="10">
        <v>6.7500000000000004E-2</v>
      </c>
      <c r="DH1081" s="10">
        <v>10</v>
      </c>
      <c r="DI1081" s="10">
        <v>10.6</v>
      </c>
      <c r="DJ1081" s="10">
        <v>0.93</v>
      </c>
      <c r="DK1081" s="10">
        <v>0.13950000000000001</v>
      </c>
      <c r="DL1081" s="10">
        <v>4.5900000000000003E-2</v>
      </c>
      <c r="DM1081" s="10">
        <v>8</v>
      </c>
      <c r="DN1081" s="10">
        <v>10.6</v>
      </c>
      <c r="DO1081" s="10">
        <v>0.95</v>
      </c>
    </row>
    <row r="1082" spans="1:119" x14ac:dyDescent="0.25">
      <c r="A1082" s="10">
        <v>1158</v>
      </c>
      <c r="B1082" s="10" t="s">
        <v>285</v>
      </c>
      <c r="C1082" s="10">
        <v>0</v>
      </c>
      <c r="D1082" s="10">
        <v>0</v>
      </c>
      <c r="E1082" s="10">
        <v>0</v>
      </c>
      <c r="F1082" s="10">
        <v>10.8</v>
      </c>
      <c r="G1082" s="10">
        <v>0</v>
      </c>
      <c r="H1082" s="10">
        <v>0</v>
      </c>
      <c r="I1082" s="10">
        <v>0</v>
      </c>
      <c r="J1082" s="10">
        <v>0</v>
      </c>
      <c r="K1082" s="10">
        <v>10.8</v>
      </c>
      <c r="L1082" s="10">
        <v>0</v>
      </c>
      <c r="M1082" s="10">
        <v>0</v>
      </c>
      <c r="N1082" s="10">
        <v>0</v>
      </c>
      <c r="O1082" s="10">
        <v>0</v>
      </c>
      <c r="P1082" s="10">
        <v>10.8</v>
      </c>
      <c r="Q1082" s="10">
        <v>0</v>
      </c>
      <c r="R1082" s="10">
        <v>1158</v>
      </c>
      <c r="S1082" s="10" t="s">
        <v>285</v>
      </c>
      <c r="T1082" s="10">
        <v>0</v>
      </c>
      <c r="U1082" s="10">
        <v>0</v>
      </c>
      <c r="V1082" s="10">
        <v>0</v>
      </c>
      <c r="W1082" s="10">
        <v>10.6</v>
      </c>
      <c r="Y1082" s="10">
        <v>0</v>
      </c>
      <c r="Z1082" s="10">
        <v>0</v>
      </c>
      <c r="AA1082" s="10">
        <v>0</v>
      </c>
      <c r="AB1082" s="10">
        <v>10.6</v>
      </c>
      <c r="AD1082" s="10">
        <v>0</v>
      </c>
      <c r="AE1082" s="10">
        <v>0</v>
      </c>
      <c r="AF1082" s="10">
        <v>0</v>
      </c>
      <c r="AG1082" s="10">
        <v>10.6</v>
      </c>
      <c r="AI1082" s="10">
        <v>1158</v>
      </c>
      <c r="AJ1082" s="10" t="s">
        <v>285</v>
      </c>
      <c r="AK1082" s="10">
        <v>0</v>
      </c>
      <c r="AL1082" s="10">
        <v>0</v>
      </c>
      <c r="AM1082" s="10">
        <v>0</v>
      </c>
      <c r="AN1082" s="10">
        <v>10.7</v>
      </c>
      <c r="AO1082" s="10">
        <v>0</v>
      </c>
      <c r="AP1082" s="10">
        <v>0</v>
      </c>
      <c r="AQ1082" s="10">
        <v>0</v>
      </c>
      <c r="AR1082" s="10">
        <v>0</v>
      </c>
      <c r="AS1082" s="10">
        <v>10.5</v>
      </c>
      <c r="AT1082" s="10">
        <v>0</v>
      </c>
      <c r="AU1082" s="10">
        <v>0</v>
      </c>
      <c r="AV1082" s="10">
        <v>0</v>
      </c>
      <c r="AW1082" s="10">
        <v>0</v>
      </c>
      <c r="AX1082" s="10">
        <v>10.5</v>
      </c>
      <c r="AY1082" s="10">
        <v>0</v>
      </c>
      <c r="AZ1082" s="10">
        <v>1158</v>
      </c>
      <c r="BA1082" s="10" t="s">
        <v>285</v>
      </c>
      <c r="BB1082" s="10">
        <v>0</v>
      </c>
      <c r="BC1082" s="10">
        <v>0</v>
      </c>
      <c r="BD1082" s="10">
        <v>0</v>
      </c>
      <c r="BE1082" s="10">
        <v>10.8</v>
      </c>
      <c r="BF1082" s="10">
        <v>0</v>
      </c>
      <c r="BG1082" s="10">
        <v>0</v>
      </c>
      <c r="BH1082" s="10">
        <v>0</v>
      </c>
      <c r="BI1082" s="10">
        <v>0</v>
      </c>
      <c r="BJ1082" s="10">
        <v>10.7</v>
      </c>
      <c r="BK1082" s="10">
        <v>0</v>
      </c>
      <c r="BL1082" s="10">
        <v>0</v>
      </c>
      <c r="BM1082" s="10">
        <v>0</v>
      </c>
      <c r="BN1082" s="10">
        <v>0</v>
      </c>
      <c r="BO1082" s="10">
        <v>10.7</v>
      </c>
      <c r="BP1082" s="10">
        <v>0</v>
      </c>
      <c r="BQ1082" s="10">
        <v>1158</v>
      </c>
      <c r="BR1082" s="10" t="s">
        <v>285</v>
      </c>
      <c r="BS1082" s="10">
        <v>0</v>
      </c>
      <c r="BT1082" s="10">
        <v>0</v>
      </c>
      <c r="BU1082" s="10">
        <v>0</v>
      </c>
      <c r="BV1082" s="10">
        <v>10.7</v>
      </c>
      <c r="BW1082" s="10">
        <v>0</v>
      </c>
      <c r="BX1082" s="10">
        <v>0</v>
      </c>
      <c r="BY1082" s="10">
        <v>0</v>
      </c>
      <c r="BZ1082" s="10">
        <v>0</v>
      </c>
      <c r="CA1082" s="10">
        <v>10.5</v>
      </c>
      <c r="CB1082" s="10">
        <v>0</v>
      </c>
      <c r="CC1082" s="10">
        <v>0</v>
      </c>
      <c r="CD1082" s="10">
        <v>0</v>
      </c>
      <c r="CE1082" s="10">
        <v>0</v>
      </c>
      <c r="CF1082" s="10">
        <v>10.5</v>
      </c>
      <c r="CG1082" s="10">
        <v>0</v>
      </c>
      <c r="CH1082" s="10">
        <v>1158</v>
      </c>
      <c r="CI1082" s="10" t="s">
        <v>285</v>
      </c>
      <c r="CJ1082" s="10">
        <v>0</v>
      </c>
      <c r="CK1082" s="10">
        <v>0</v>
      </c>
      <c r="CL1082" s="10">
        <v>0</v>
      </c>
      <c r="CM1082" s="10">
        <v>10.9</v>
      </c>
      <c r="CN1082" s="10">
        <v>0</v>
      </c>
      <c r="CO1082" s="10">
        <v>0</v>
      </c>
      <c r="CP1082" s="10">
        <v>0</v>
      </c>
      <c r="CQ1082" s="10">
        <v>0</v>
      </c>
      <c r="CR1082" s="10">
        <v>10.6</v>
      </c>
      <c r="CS1082" s="10">
        <v>0</v>
      </c>
      <c r="CT1082" s="10">
        <v>0</v>
      </c>
      <c r="CU1082" s="10">
        <v>0</v>
      </c>
      <c r="CV1082" s="10">
        <v>0</v>
      </c>
      <c r="CW1082" s="10">
        <v>10.8</v>
      </c>
      <c r="CX1082" s="10">
        <v>0</v>
      </c>
      <c r="CY1082" s="10">
        <v>1194</v>
      </c>
      <c r="CZ1082" s="10" t="s">
        <v>315</v>
      </c>
      <c r="DA1082" s="10">
        <v>0.28760000000000002</v>
      </c>
      <c r="DB1082" s="10">
        <v>7.2099999999999997E-2</v>
      </c>
      <c r="DC1082" s="10">
        <v>16</v>
      </c>
      <c r="DD1082" s="10">
        <v>10.7</v>
      </c>
      <c r="DE1082" s="10">
        <v>0.97</v>
      </c>
      <c r="DF1082" s="10">
        <v>0.52180000000000004</v>
      </c>
      <c r="DG1082" s="10">
        <v>0.106</v>
      </c>
      <c r="DH1082" s="10">
        <v>29</v>
      </c>
      <c r="DI1082" s="10">
        <v>10.6</v>
      </c>
      <c r="DJ1082" s="10">
        <v>0.98</v>
      </c>
      <c r="DK1082" s="10">
        <v>0.53979999999999995</v>
      </c>
      <c r="DL1082" s="10">
        <v>0.1096</v>
      </c>
      <c r="DM1082" s="10">
        <v>30</v>
      </c>
      <c r="DN1082" s="10">
        <v>10.6</v>
      </c>
      <c r="DO1082" s="10">
        <v>0.98</v>
      </c>
    </row>
    <row r="1083" spans="1:119" x14ac:dyDescent="0.25">
      <c r="A1083" s="10">
        <v>1159</v>
      </c>
      <c r="B1083" s="10" t="s">
        <v>304</v>
      </c>
      <c r="C1083" s="10">
        <v>0</v>
      </c>
      <c r="D1083" s="10">
        <v>0</v>
      </c>
      <c r="E1083" s="10">
        <v>0</v>
      </c>
      <c r="F1083" s="10">
        <v>10.8</v>
      </c>
      <c r="G1083" s="10">
        <v>0</v>
      </c>
      <c r="H1083" s="10">
        <v>0</v>
      </c>
      <c r="I1083" s="10">
        <v>0</v>
      </c>
      <c r="J1083" s="10">
        <v>0</v>
      </c>
      <c r="K1083" s="10">
        <v>10.8</v>
      </c>
      <c r="L1083" s="10">
        <v>0</v>
      </c>
      <c r="M1083" s="10">
        <v>0</v>
      </c>
      <c r="N1083" s="10">
        <v>0</v>
      </c>
      <c r="O1083" s="10">
        <v>0</v>
      </c>
      <c r="P1083" s="10">
        <v>10.8</v>
      </c>
      <c r="Q1083" s="10">
        <v>0</v>
      </c>
      <c r="R1083" s="10">
        <v>1159</v>
      </c>
      <c r="S1083" s="10" t="s">
        <v>304</v>
      </c>
      <c r="T1083" s="10">
        <v>0</v>
      </c>
      <c r="U1083" s="10">
        <v>0</v>
      </c>
      <c r="V1083" s="10">
        <v>0</v>
      </c>
      <c r="W1083" s="10">
        <v>10.6</v>
      </c>
      <c r="Y1083" s="10">
        <v>0</v>
      </c>
      <c r="Z1083" s="10">
        <v>0</v>
      </c>
      <c r="AA1083" s="10">
        <v>0</v>
      </c>
      <c r="AB1083" s="10">
        <v>10.6</v>
      </c>
      <c r="AD1083" s="10">
        <v>0</v>
      </c>
      <c r="AE1083" s="10">
        <v>0</v>
      </c>
      <c r="AF1083" s="10">
        <v>0</v>
      </c>
      <c r="AG1083" s="10">
        <v>10.6</v>
      </c>
      <c r="AI1083" s="10">
        <v>1159</v>
      </c>
      <c r="AJ1083" s="10" t="s">
        <v>304</v>
      </c>
      <c r="AK1083" s="10">
        <v>0</v>
      </c>
      <c r="AL1083" s="10">
        <v>0</v>
      </c>
      <c r="AM1083" s="10">
        <v>0</v>
      </c>
      <c r="AN1083" s="10">
        <v>10.7</v>
      </c>
      <c r="AO1083" s="10">
        <v>0</v>
      </c>
      <c r="AP1083" s="10">
        <v>0</v>
      </c>
      <c r="AQ1083" s="10">
        <v>0</v>
      </c>
      <c r="AR1083" s="10">
        <v>0</v>
      </c>
      <c r="AS1083" s="10">
        <v>10.5</v>
      </c>
      <c r="AT1083" s="10">
        <v>0</v>
      </c>
      <c r="AU1083" s="10">
        <v>0</v>
      </c>
      <c r="AV1083" s="10">
        <v>0</v>
      </c>
      <c r="AW1083" s="10">
        <v>0</v>
      </c>
      <c r="AX1083" s="10">
        <v>10.5</v>
      </c>
      <c r="AY1083" s="10">
        <v>0</v>
      </c>
      <c r="AZ1083" s="10">
        <v>1159</v>
      </c>
      <c r="BA1083" s="10" t="s">
        <v>304</v>
      </c>
      <c r="BB1083" s="10">
        <v>0</v>
      </c>
      <c r="BC1083" s="10">
        <v>0</v>
      </c>
      <c r="BD1083" s="10">
        <v>0</v>
      </c>
      <c r="BE1083" s="10">
        <v>10.8</v>
      </c>
      <c r="BF1083" s="10">
        <v>0</v>
      </c>
      <c r="BG1083" s="10">
        <v>0</v>
      </c>
      <c r="BH1083" s="10">
        <v>0</v>
      </c>
      <c r="BI1083" s="10">
        <v>0</v>
      </c>
      <c r="BJ1083" s="10">
        <v>10.7</v>
      </c>
      <c r="BK1083" s="10">
        <v>0</v>
      </c>
      <c r="BL1083" s="10">
        <v>0</v>
      </c>
      <c r="BM1083" s="10">
        <v>0</v>
      </c>
      <c r="BN1083" s="10">
        <v>0</v>
      </c>
      <c r="BO1083" s="10">
        <v>10.7</v>
      </c>
      <c r="BP1083" s="10">
        <v>0</v>
      </c>
      <c r="BQ1083" s="10">
        <v>1159</v>
      </c>
      <c r="BR1083" s="10" t="s">
        <v>304</v>
      </c>
      <c r="BS1083" s="10">
        <v>0</v>
      </c>
      <c r="BT1083" s="10">
        <v>0</v>
      </c>
      <c r="BU1083" s="10">
        <v>0</v>
      </c>
      <c r="BV1083" s="10">
        <v>10.7</v>
      </c>
      <c r="BW1083" s="10">
        <v>0</v>
      </c>
      <c r="BX1083" s="10">
        <v>0</v>
      </c>
      <c r="BY1083" s="10">
        <v>0</v>
      </c>
      <c r="BZ1083" s="10">
        <v>0</v>
      </c>
      <c r="CA1083" s="10">
        <v>10.5</v>
      </c>
      <c r="CB1083" s="10">
        <v>0</v>
      </c>
      <c r="CC1083" s="10">
        <v>0</v>
      </c>
      <c r="CD1083" s="10">
        <v>0</v>
      </c>
      <c r="CE1083" s="10">
        <v>0</v>
      </c>
      <c r="CF1083" s="10">
        <v>10.5</v>
      </c>
      <c r="CG1083" s="10">
        <v>0</v>
      </c>
      <c r="CH1083" s="10">
        <v>1159</v>
      </c>
      <c r="CI1083" s="10" t="s">
        <v>304</v>
      </c>
      <c r="CJ1083" s="10">
        <v>0</v>
      </c>
      <c r="CK1083" s="10">
        <v>0</v>
      </c>
      <c r="CL1083" s="10">
        <v>0</v>
      </c>
      <c r="CM1083" s="10">
        <v>10.9</v>
      </c>
      <c r="CN1083" s="10">
        <v>0</v>
      </c>
      <c r="CO1083" s="10">
        <v>0</v>
      </c>
      <c r="CP1083" s="10">
        <v>0</v>
      </c>
      <c r="CQ1083" s="10">
        <v>0</v>
      </c>
      <c r="CR1083" s="10">
        <v>10.6</v>
      </c>
      <c r="CS1083" s="10">
        <v>0</v>
      </c>
      <c r="CT1083" s="10">
        <v>0</v>
      </c>
      <c r="CU1083" s="10">
        <v>0</v>
      </c>
      <c r="CV1083" s="10">
        <v>0</v>
      </c>
      <c r="CW1083" s="10">
        <v>10.8</v>
      </c>
      <c r="CX1083" s="10">
        <v>0</v>
      </c>
      <c r="CY1083" s="10">
        <v>1195</v>
      </c>
      <c r="CZ1083" s="10" t="s">
        <v>290</v>
      </c>
      <c r="DA1083" s="10">
        <v>0.84450000000000003</v>
      </c>
      <c r="DB1083" s="10">
        <v>0.33379999999999999</v>
      </c>
      <c r="DC1083" s="10">
        <v>49</v>
      </c>
      <c r="DD1083" s="10">
        <v>10.7</v>
      </c>
      <c r="DE1083" s="10">
        <v>0.93</v>
      </c>
      <c r="DF1083" s="10">
        <v>1.4651000000000001</v>
      </c>
      <c r="DG1083" s="10">
        <v>0.48159999999999997</v>
      </c>
      <c r="DH1083" s="10">
        <v>84</v>
      </c>
      <c r="DI1083" s="10">
        <v>10.6</v>
      </c>
      <c r="DJ1083" s="10">
        <v>0.95</v>
      </c>
      <c r="DK1083" s="10">
        <v>1.3807</v>
      </c>
      <c r="DL1083" s="10">
        <v>0.50109999999999999</v>
      </c>
      <c r="DM1083" s="10">
        <v>80</v>
      </c>
      <c r="DN1083" s="10">
        <v>10.6</v>
      </c>
      <c r="DO1083" s="10">
        <v>0.94</v>
      </c>
    </row>
    <row r="1084" spans="1:119" x14ac:dyDescent="0.25">
      <c r="A1084" s="10">
        <v>1160</v>
      </c>
      <c r="B1084" s="10" t="s">
        <v>288</v>
      </c>
      <c r="C1084" s="10">
        <v>0.88</v>
      </c>
      <c r="D1084" s="10">
        <v>0.22</v>
      </c>
      <c r="E1084" s="10">
        <v>48.5</v>
      </c>
      <c r="F1084" s="10">
        <v>10.8</v>
      </c>
      <c r="G1084" s="10">
        <v>0.97</v>
      </c>
      <c r="H1084" s="10">
        <v>0.95</v>
      </c>
      <c r="I1084" s="10">
        <v>0.24</v>
      </c>
      <c r="J1084" s="10">
        <v>52.25</v>
      </c>
      <c r="K1084" s="10">
        <v>10.8</v>
      </c>
      <c r="L1084" s="10">
        <v>0.97</v>
      </c>
      <c r="M1084" s="10">
        <v>0.9</v>
      </c>
      <c r="N1084" s="10">
        <v>0.23</v>
      </c>
      <c r="O1084" s="10">
        <v>49.84</v>
      </c>
      <c r="P1084" s="10">
        <v>10.8</v>
      </c>
      <c r="Q1084" s="10">
        <v>0.97</v>
      </c>
      <c r="R1084" s="10">
        <v>1160</v>
      </c>
      <c r="S1084" s="10" t="s">
        <v>288</v>
      </c>
      <c r="T1084" s="10">
        <v>0.1694</v>
      </c>
      <c r="U1084" s="10">
        <v>4.2500000000000003E-2</v>
      </c>
      <c r="V1084" s="10">
        <v>9.5112000000000005</v>
      </c>
      <c r="W1084" s="10">
        <v>10.6</v>
      </c>
      <c r="Y1084" s="10">
        <v>0.33210000000000001</v>
      </c>
      <c r="Z1084" s="10">
        <v>8.3199999999999996E-2</v>
      </c>
      <c r="AA1084" s="10">
        <v>18.649100000000001</v>
      </c>
      <c r="AB1084" s="10">
        <v>10.6</v>
      </c>
      <c r="AD1084" s="10">
        <v>0.35299999999999998</v>
      </c>
      <c r="AE1084" s="10">
        <v>8.8499999999999995E-2</v>
      </c>
      <c r="AF1084" s="10">
        <v>19.823799999999999</v>
      </c>
      <c r="AG1084" s="10">
        <v>10.6</v>
      </c>
      <c r="AI1084" s="10">
        <v>1160</v>
      </c>
      <c r="AJ1084" s="10" t="s">
        <v>288</v>
      </c>
      <c r="AK1084" s="10">
        <v>0.98260000000000003</v>
      </c>
      <c r="AL1084" s="10">
        <v>0.2162</v>
      </c>
      <c r="AM1084" s="10">
        <v>54.287199999999999</v>
      </c>
      <c r="AN1084" s="10">
        <v>10.7</v>
      </c>
      <c r="AO1084" s="10">
        <v>0.98</v>
      </c>
      <c r="AP1084" s="10">
        <v>1.0203</v>
      </c>
      <c r="AQ1084" s="10">
        <v>0.2223</v>
      </c>
      <c r="AR1084" s="10">
        <v>57.417999999999999</v>
      </c>
      <c r="AS1084" s="10">
        <v>10.5</v>
      </c>
      <c r="AT1084" s="10">
        <v>0.98</v>
      </c>
      <c r="AU1084" s="10">
        <v>0.94920000000000004</v>
      </c>
      <c r="AV1084" s="10">
        <v>0.161</v>
      </c>
      <c r="AW1084" s="10">
        <v>52.937899999999999</v>
      </c>
      <c r="AX1084" s="10">
        <v>10.5</v>
      </c>
      <c r="AY1084" s="10">
        <v>0.99</v>
      </c>
      <c r="AZ1084" s="10">
        <v>1160</v>
      </c>
      <c r="BA1084" s="10" t="s">
        <v>288</v>
      </c>
      <c r="BB1084" s="10">
        <v>0.1323</v>
      </c>
      <c r="BC1084" s="10">
        <v>7.2900000000000006E-2</v>
      </c>
      <c r="BD1084" s="10">
        <v>8.0733999999999995</v>
      </c>
      <c r="BE1084" s="10">
        <v>10.8</v>
      </c>
      <c r="BF1084" s="10">
        <v>0.88</v>
      </c>
      <c r="BG1084" s="10">
        <v>0.26069999999999999</v>
      </c>
      <c r="BH1084" s="10">
        <v>0.182</v>
      </c>
      <c r="BI1084" s="10">
        <v>17.155100000000001</v>
      </c>
      <c r="BJ1084" s="10">
        <v>10.7</v>
      </c>
      <c r="BK1084" s="10">
        <v>0.82</v>
      </c>
      <c r="BL1084" s="10">
        <v>0.26269999999999999</v>
      </c>
      <c r="BM1084" s="10">
        <v>0.18340000000000001</v>
      </c>
      <c r="BN1084" s="10">
        <v>17.2852</v>
      </c>
      <c r="BO1084" s="10">
        <v>10.7</v>
      </c>
      <c r="BP1084" s="10">
        <v>0.82</v>
      </c>
      <c r="BQ1084" s="10">
        <v>1160</v>
      </c>
      <c r="BR1084" s="10" t="s">
        <v>288</v>
      </c>
      <c r="BS1084" s="10">
        <v>0.69399999999999995</v>
      </c>
      <c r="BT1084" s="10">
        <v>0.2155</v>
      </c>
      <c r="BU1084" s="10">
        <v>39.209600000000002</v>
      </c>
      <c r="BV1084" s="10">
        <v>10.7</v>
      </c>
      <c r="BW1084" s="10">
        <v>0.96</v>
      </c>
      <c r="BX1084" s="10">
        <v>0.79890000000000005</v>
      </c>
      <c r="BY1084" s="10">
        <v>0.24809999999999999</v>
      </c>
      <c r="BZ1084" s="10">
        <v>46</v>
      </c>
      <c r="CA1084" s="10">
        <v>10.5</v>
      </c>
      <c r="CB1084" s="10">
        <v>0.96</v>
      </c>
      <c r="CC1084" s="10">
        <v>0.9304</v>
      </c>
      <c r="CD1084" s="10">
        <v>0.28899999999999998</v>
      </c>
      <c r="CE1084" s="10">
        <v>53.567</v>
      </c>
      <c r="CF1084" s="10">
        <v>10.5</v>
      </c>
      <c r="CG1084" s="10">
        <v>0.96</v>
      </c>
      <c r="CH1084" s="10">
        <v>1160</v>
      </c>
      <c r="CI1084" s="10" t="s">
        <v>288</v>
      </c>
      <c r="CJ1084" s="10">
        <v>0.1648</v>
      </c>
      <c r="CK1084" s="10">
        <v>4.1300000000000003E-2</v>
      </c>
      <c r="CL1084" s="10">
        <v>9</v>
      </c>
      <c r="CM1084" s="10">
        <v>10.9</v>
      </c>
      <c r="CN1084" s="10">
        <v>0.97</v>
      </c>
      <c r="CO1084" s="10">
        <v>0.3206</v>
      </c>
      <c r="CP1084" s="10">
        <v>8.0299999999999996E-2</v>
      </c>
      <c r="CQ1084" s="10">
        <v>18</v>
      </c>
      <c r="CR1084" s="10">
        <v>10.6</v>
      </c>
      <c r="CS1084" s="10">
        <v>0.97</v>
      </c>
      <c r="CT1084" s="10">
        <v>0.3629</v>
      </c>
      <c r="CU1084" s="10">
        <v>9.0999999999999998E-2</v>
      </c>
      <c r="CV1084" s="10">
        <v>20</v>
      </c>
      <c r="CW1084" s="10">
        <v>10.8</v>
      </c>
      <c r="CX1084" s="10">
        <v>0.97</v>
      </c>
      <c r="CY1084" s="10">
        <v>1196</v>
      </c>
      <c r="CZ1084" s="10" t="s">
        <v>291</v>
      </c>
      <c r="DA1084" s="10">
        <v>8.8400000000000006E-2</v>
      </c>
      <c r="DB1084" s="10">
        <v>2.7799999999999998E-2</v>
      </c>
      <c r="DC1084" s="10">
        <v>5</v>
      </c>
      <c r="DD1084" s="10">
        <v>10.7</v>
      </c>
      <c r="DE1084" s="10">
        <v>0.95</v>
      </c>
      <c r="DF1084" s="10">
        <v>8.7599999999999997E-2</v>
      </c>
      <c r="DG1084" s="10">
        <v>2.75E-2</v>
      </c>
      <c r="DH1084" s="10">
        <v>5</v>
      </c>
      <c r="DI1084" s="10">
        <v>10.6</v>
      </c>
      <c r="DJ1084" s="10">
        <v>0.95</v>
      </c>
      <c r="DK1084" s="10">
        <v>8.7599999999999997E-2</v>
      </c>
      <c r="DL1084" s="10">
        <v>2.75E-2</v>
      </c>
      <c r="DM1084" s="10">
        <v>5</v>
      </c>
      <c r="DN1084" s="10">
        <v>10.6</v>
      </c>
      <c r="DO1084" s="10">
        <v>0.95</v>
      </c>
    </row>
    <row r="1085" spans="1:119" x14ac:dyDescent="0.25">
      <c r="A1085" s="10">
        <v>1161</v>
      </c>
      <c r="B1085" s="10" t="s">
        <v>315</v>
      </c>
      <c r="C1085" s="10">
        <v>0</v>
      </c>
      <c r="D1085" s="10">
        <v>0</v>
      </c>
      <c r="E1085" s="10">
        <v>0</v>
      </c>
      <c r="F1085" s="10">
        <v>10.8</v>
      </c>
      <c r="G1085" s="10">
        <v>0</v>
      </c>
      <c r="H1085" s="10">
        <v>0</v>
      </c>
      <c r="I1085" s="10">
        <v>0</v>
      </c>
      <c r="J1085" s="10">
        <v>0</v>
      </c>
      <c r="K1085" s="10">
        <v>10.8</v>
      </c>
      <c r="L1085" s="10">
        <v>0</v>
      </c>
      <c r="M1085" s="10">
        <v>0</v>
      </c>
      <c r="N1085" s="10">
        <v>0</v>
      </c>
      <c r="O1085" s="10">
        <v>0</v>
      </c>
      <c r="P1085" s="10">
        <v>10.8</v>
      </c>
      <c r="Q1085" s="10">
        <v>0</v>
      </c>
      <c r="R1085" s="10">
        <v>1161</v>
      </c>
      <c r="S1085" s="10" t="s">
        <v>315</v>
      </c>
      <c r="T1085" s="10">
        <v>0</v>
      </c>
      <c r="U1085" s="10">
        <v>0</v>
      </c>
      <c r="V1085" s="10">
        <v>0</v>
      </c>
      <c r="W1085" s="10">
        <v>10.6</v>
      </c>
      <c r="Y1085" s="10">
        <v>0</v>
      </c>
      <c r="Z1085" s="10">
        <v>0</v>
      </c>
      <c r="AA1085" s="10">
        <v>0</v>
      </c>
      <c r="AB1085" s="10">
        <v>10.6</v>
      </c>
      <c r="AD1085" s="10">
        <v>0</v>
      </c>
      <c r="AE1085" s="10">
        <v>0</v>
      </c>
      <c r="AF1085" s="10">
        <v>0</v>
      </c>
      <c r="AG1085" s="10">
        <v>10.6</v>
      </c>
      <c r="AI1085" s="10">
        <v>1161</v>
      </c>
      <c r="AJ1085" s="10" t="s">
        <v>315</v>
      </c>
      <c r="AK1085" s="10">
        <v>0</v>
      </c>
      <c r="AL1085" s="10">
        <v>0</v>
      </c>
      <c r="AM1085" s="10">
        <v>0</v>
      </c>
      <c r="AN1085" s="10">
        <v>10.7</v>
      </c>
      <c r="AO1085" s="10">
        <v>0</v>
      </c>
      <c r="AP1085" s="10">
        <v>0</v>
      </c>
      <c r="AQ1085" s="10">
        <v>0</v>
      </c>
      <c r="AR1085" s="10">
        <v>0</v>
      </c>
      <c r="AS1085" s="10">
        <v>10.5</v>
      </c>
      <c r="AT1085" s="10">
        <v>0</v>
      </c>
      <c r="AU1085" s="10">
        <v>0</v>
      </c>
      <c r="AV1085" s="10">
        <v>0</v>
      </c>
      <c r="AW1085" s="10">
        <v>0</v>
      </c>
      <c r="AX1085" s="10">
        <v>10.5</v>
      </c>
      <c r="AY1085" s="10">
        <v>0</v>
      </c>
      <c r="AZ1085" s="10">
        <v>1161</v>
      </c>
      <c r="BA1085" s="10" t="s">
        <v>315</v>
      </c>
      <c r="BB1085" s="10">
        <v>0</v>
      </c>
      <c r="BC1085" s="10">
        <v>0</v>
      </c>
      <c r="BD1085" s="10">
        <v>0</v>
      </c>
      <c r="BE1085" s="10">
        <v>10.8</v>
      </c>
      <c r="BF1085" s="10">
        <v>0</v>
      </c>
      <c r="BG1085" s="10">
        <v>0</v>
      </c>
      <c r="BH1085" s="10">
        <v>0</v>
      </c>
      <c r="BI1085" s="10">
        <v>0</v>
      </c>
      <c r="BJ1085" s="10">
        <v>10.7</v>
      </c>
      <c r="BK1085" s="10">
        <v>0</v>
      </c>
      <c r="BL1085" s="10">
        <v>0</v>
      </c>
      <c r="BM1085" s="10">
        <v>0</v>
      </c>
      <c r="BN1085" s="10">
        <v>0</v>
      </c>
      <c r="BO1085" s="10">
        <v>10.7</v>
      </c>
      <c r="BP1085" s="10">
        <v>0</v>
      </c>
      <c r="BQ1085" s="10">
        <v>1161</v>
      </c>
      <c r="BR1085" s="10" t="s">
        <v>315</v>
      </c>
      <c r="BS1085" s="10">
        <v>0</v>
      </c>
      <c r="BT1085" s="10">
        <v>0</v>
      </c>
      <c r="BU1085" s="10">
        <v>0</v>
      </c>
      <c r="BV1085" s="10">
        <v>10.7</v>
      </c>
      <c r="BW1085" s="10">
        <v>0</v>
      </c>
      <c r="BX1085" s="10">
        <v>0</v>
      </c>
      <c r="BY1085" s="10">
        <v>0</v>
      </c>
      <c r="BZ1085" s="10">
        <v>0</v>
      </c>
      <c r="CA1085" s="10">
        <v>10.5</v>
      </c>
      <c r="CB1085" s="10">
        <v>0</v>
      </c>
      <c r="CC1085" s="10">
        <v>0</v>
      </c>
      <c r="CD1085" s="10">
        <v>0</v>
      </c>
      <c r="CE1085" s="10">
        <v>0</v>
      </c>
      <c r="CF1085" s="10">
        <v>10.5</v>
      </c>
      <c r="CG1085" s="10">
        <v>0</v>
      </c>
      <c r="CH1085" s="10">
        <v>1161</v>
      </c>
      <c r="CI1085" s="10" t="s">
        <v>315</v>
      </c>
      <c r="CJ1085" s="10">
        <v>0</v>
      </c>
      <c r="CK1085" s="10">
        <v>0</v>
      </c>
      <c r="CL1085" s="10">
        <v>0</v>
      </c>
      <c r="CM1085" s="10">
        <v>10.9</v>
      </c>
      <c r="CN1085" s="10">
        <v>0</v>
      </c>
      <c r="CO1085" s="10">
        <v>0</v>
      </c>
      <c r="CP1085" s="10">
        <v>0</v>
      </c>
      <c r="CQ1085" s="10">
        <v>0</v>
      </c>
      <c r="CR1085" s="10">
        <v>10.6</v>
      </c>
      <c r="CS1085" s="10">
        <v>0</v>
      </c>
      <c r="CT1085" s="10">
        <v>0</v>
      </c>
      <c r="CU1085" s="10">
        <v>0</v>
      </c>
      <c r="CV1085" s="10">
        <v>0</v>
      </c>
      <c r="CW1085" s="10">
        <v>10.8</v>
      </c>
      <c r="CX1085" s="10">
        <v>0</v>
      </c>
      <c r="CY1085" s="10">
        <v>1197</v>
      </c>
      <c r="CZ1085" s="10" t="s">
        <v>307</v>
      </c>
      <c r="DA1085" s="10">
        <v>0</v>
      </c>
      <c r="DB1085" s="10">
        <v>0</v>
      </c>
      <c r="DC1085" s="10">
        <v>0</v>
      </c>
      <c r="DD1085" s="10">
        <v>10.7</v>
      </c>
      <c r="DE1085" s="10">
        <v>0</v>
      </c>
      <c r="DF1085" s="10">
        <v>0</v>
      </c>
      <c r="DG1085" s="10">
        <v>0</v>
      </c>
      <c r="DH1085" s="10">
        <v>0</v>
      </c>
      <c r="DI1085" s="10">
        <v>10.6</v>
      </c>
      <c r="DJ1085" s="10">
        <v>0</v>
      </c>
      <c r="DK1085" s="10">
        <v>0</v>
      </c>
      <c r="DL1085" s="10">
        <v>0</v>
      </c>
      <c r="DM1085" s="10">
        <v>0</v>
      </c>
      <c r="DN1085" s="10">
        <v>10.6</v>
      </c>
      <c r="DO1085" s="10">
        <v>0</v>
      </c>
    </row>
    <row r="1086" spans="1:119" x14ac:dyDescent="0.25">
      <c r="A1086" s="10">
        <v>1162</v>
      </c>
      <c r="B1086" s="10" t="s">
        <v>306</v>
      </c>
      <c r="C1086" s="10">
        <v>0</v>
      </c>
      <c r="D1086" s="10">
        <v>0</v>
      </c>
      <c r="E1086" s="10">
        <v>0</v>
      </c>
      <c r="F1086" s="10">
        <v>10.8</v>
      </c>
      <c r="G1086" s="10">
        <v>0</v>
      </c>
      <c r="H1086" s="10">
        <v>0</v>
      </c>
      <c r="I1086" s="10">
        <v>0</v>
      </c>
      <c r="J1086" s="10">
        <v>0</v>
      </c>
      <c r="K1086" s="10">
        <v>10.8</v>
      </c>
      <c r="L1086" s="10">
        <v>0</v>
      </c>
      <c r="M1086" s="10">
        <v>0</v>
      </c>
      <c r="N1086" s="10">
        <v>0</v>
      </c>
      <c r="O1086" s="10">
        <v>0</v>
      </c>
      <c r="P1086" s="10">
        <v>10.8</v>
      </c>
      <c r="Q1086" s="10">
        <v>0</v>
      </c>
      <c r="R1086" s="10">
        <v>1162</v>
      </c>
      <c r="S1086" s="10" t="s">
        <v>306</v>
      </c>
      <c r="T1086" s="10">
        <v>0</v>
      </c>
      <c r="U1086" s="10">
        <v>0</v>
      </c>
      <c r="V1086" s="10">
        <v>0</v>
      </c>
      <c r="W1086" s="10">
        <v>10.6</v>
      </c>
      <c r="Y1086" s="10">
        <v>0</v>
      </c>
      <c r="Z1086" s="10">
        <v>0</v>
      </c>
      <c r="AA1086" s="10">
        <v>0</v>
      </c>
      <c r="AB1086" s="10">
        <v>10.6</v>
      </c>
      <c r="AD1086" s="10">
        <v>0</v>
      </c>
      <c r="AE1086" s="10">
        <v>0</v>
      </c>
      <c r="AF1086" s="10">
        <v>0</v>
      </c>
      <c r="AG1086" s="10">
        <v>10.6</v>
      </c>
      <c r="AI1086" s="10">
        <v>1162</v>
      </c>
      <c r="AJ1086" s="10" t="s">
        <v>306</v>
      </c>
      <c r="AK1086" s="10">
        <v>0</v>
      </c>
      <c r="AL1086" s="10">
        <v>0</v>
      </c>
      <c r="AM1086" s="10">
        <v>0</v>
      </c>
      <c r="AN1086" s="10">
        <v>10.7</v>
      </c>
      <c r="AO1086" s="10">
        <v>0</v>
      </c>
      <c r="AP1086" s="10">
        <v>0</v>
      </c>
      <c r="AQ1086" s="10">
        <v>0</v>
      </c>
      <c r="AR1086" s="10">
        <v>0</v>
      </c>
      <c r="AS1086" s="10">
        <v>10.5</v>
      </c>
      <c r="AT1086" s="10">
        <v>0</v>
      </c>
      <c r="AU1086" s="10">
        <v>0</v>
      </c>
      <c r="AV1086" s="10">
        <v>0</v>
      </c>
      <c r="AW1086" s="10">
        <v>0</v>
      </c>
      <c r="AX1086" s="10">
        <v>10.5</v>
      </c>
      <c r="AY1086" s="10">
        <v>0</v>
      </c>
      <c r="AZ1086" s="10">
        <v>1162</v>
      </c>
      <c r="BA1086" s="10" t="s">
        <v>306</v>
      </c>
      <c r="BB1086" s="10">
        <v>0</v>
      </c>
      <c r="BC1086" s="10">
        <v>0</v>
      </c>
      <c r="BD1086" s="10">
        <v>0</v>
      </c>
      <c r="BE1086" s="10">
        <v>10.8</v>
      </c>
      <c r="BF1086" s="10">
        <v>0</v>
      </c>
      <c r="BG1086" s="10">
        <v>0</v>
      </c>
      <c r="BH1086" s="10">
        <v>0</v>
      </c>
      <c r="BI1086" s="10">
        <v>0</v>
      </c>
      <c r="BJ1086" s="10">
        <v>10.7</v>
      </c>
      <c r="BK1086" s="10">
        <v>0</v>
      </c>
      <c r="BL1086" s="10">
        <v>0</v>
      </c>
      <c r="BM1086" s="10">
        <v>0</v>
      </c>
      <c r="BN1086" s="10">
        <v>0</v>
      </c>
      <c r="BO1086" s="10">
        <v>10.7</v>
      </c>
      <c r="BP1086" s="10">
        <v>0</v>
      </c>
      <c r="BQ1086" s="10">
        <v>1162</v>
      </c>
      <c r="BR1086" s="10" t="s">
        <v>306</v>
      </c>
      <c r="BS1086" s="10">
        <v>0</v>
      </c>
      <c r="BT1086" s="10">
        <v>0</v>
      </c>
      <c r="BU1086" s="10">
        <v>0</v>
      </c>
      <c r="BV1086" s="10">
        <v>10.7</v>
      </c>
      <c r="BW1086" s="10">
        <v>0</v>
      </c>
      <c r="BX1086" s="10">
        <v>0</v>
      </c>
      <c r="BY1086" s="10">
        <v>0</v>
      </c>
      <c r="BZ1086" s="10">
        <v>0</v>
      </c>
      <c r="CA1086" s="10">
        <v>10.5</v>
      </c>
      <c r="CB1086" s="10">
        <v>0</v>
      </c>
      <c r="CC1086" s="10">
        <v>0</v>
      </c>
      <c r="CD1086" s="10">
        <v>0</v>
      </c>
      <c r="CE1086" s="10">
        <v>0</v>
      </c>
      <c r="CF1086" s="10">
        <v>10.5</v>
      </c>
      <c r="CG1086" s="10">
        <v>0</v>
      </c>
      <c r="CH1086" s="10">
        <v>1162</v>
      </c>
      <c r="CI1086" s="10" t="s">
        <v>306</v>
      </c>
      <c r="CJ1086" s="10">
        <v>0</v>
      </c>
      <c r="CK1086" s="10">
        <v>0</v>
      </c>
      <c r="CL1086" s="10">
        <v>0</v>
      </c>
      <c r="CM1086" s="10">
        <v>10.9</v>
      </c>
      <c r="CN1086" s="10">
        <v>0</v>
      </c>
      <c r="CO1086" s="10">
        <v>0</v>
      </c>
      <c r="CP1086" s="10">
        <v>0</v>
      </c>
      <c r="CQ1086" s="10">
        <v>0</v>
      </c>
      <c r="CR1086" s="10">
        <v>10.6</v>
      </c>
      <c r="CS1086" s="10">
        <v>0</v>
      </c>
      <c r="CT1086" s="10">
        <v>0</v>
      </c>
      <c r="CU1086" s="10">
        <v>0</v>
      </c>
      <c r="CV1086" s="10">
        <v>0</v>
      </c>
      <c r="CW1086" s="10">
        <v>10.8</v>
      </c>
      <c r="CX1086" s="10">
        <v>0</v>
      </c>
      <c r="CY1086" s="10">
        <v>1198</v>
      </c>
      <c r="CZ1086" s="10" t="s">
        <v>292</v>
      </c>
      <c r="DA1086" s="10">
        <v>0.57489999999999997</v>
      </c>
      <c r="DB1086" s="10">
        <v>0.2087</v>
      </c>
      <c r="DC1086" s="10">
        <v>33</v>
      </c>
      <c r="DD1086" s="10">
        <v>10.7</v>
      </c>
      <c r="DE1086" s="10">
        <v>0.94</v>
      </c>
      <c r="DF1086" s="10">
        <v>0.65210000000000001</v>
      </c>
      <c r="DG1086" s="10">
        <v>0.19020000000000001</v>
      </c>
      <c r="DH1086" s="10">
        <v>37</v>
      </c>
      <c r="DI1086" s="10">
        <v>10.6</v>
      </c>
      <c r="DJ1086" s="10">
        <v>0.96</v>
      </c>
      <c r="DK1086" s="10">
        <v>0.60399999999999998</v>
      </c>
      <c r="DL1086" s="10">
        <v>0.21920000000000001</v>
      </c>
      <c r="DM1086" s="10">
        <v>35</v>
      </c>
      <c r="DN1086" s="10">
        <v>10.6</v>
      </c>
      <c r="DO1086" s="10">
        <v>0.94</v>
      </c>
    </row>
    <row r="1087" spans="1:119" x14ac:dyDescent="0.25">
      <c r="A1087" s="10">
        <v>1163</v>
      </c>
      <c r="B1087" s="10" t="s">
        <v>307</v>
      </c>
      <c r="C1087" s="10">
        <v>0.04</v>
      </c>
      <c r="D1087" s="10">
        <v>0.01</v>
      </c>
      <c r="E1087" s="10">
        <v>1.94</v>
      </c>
      <c r="F1087" s="10">
        <v>10.8</v>
      </c>
      <c r="G1087" s="10">
        <v>0.98</v>
      </c>
      <c r="H1087" s="10">
        <v>0.05</v>
      </c>
      <c r="I1087" s="10">
        <v>0.01</v>
      </c>
      <c r="J1087" s="10">
        <v>2.85</v>
      </c>
      <c r="K1087" s="10">
        <v>10.8</v>
      </c>
      <c r="L1087" s="10">
        <v>0.98</v>
      </c>
      <c r="M1087" s="10">
        <v>0.05</v>
      </c>
      <c r="N1087" s="10">
        <v>0.01</v>
      </c>
      <c r="O1087" s="10">
        <v>2.67</v>
      </c>
      <c r="P1087" s="10">
        <v>10.8</v>
      </c>
      <c r="Q1087" s="10">
        <v>0.98</v>
      </c>
      <c r="R1087" s="10">
        <v>1163</v>
      </c>
      <c r="S1087" s="10" t="s">
        <v>307</v>
      </c>
      <c r="T1087" s="10">
        <v>1.43E-2</v>
      </c>
      <c r="U1087" s="10">
        <v>2.8999999999999998E-3</v>
      </c>
      <c r="V1087" s="10">
        <v>0.79259999999999997</v>
      </c>
      <c r="W1087" s="10">
        <v>10.6</v>
      </c>
      <c r="Y1087" s="10">
        <v>1.5299999999999999E-2</v>
      </c>
      <c r="Z1087" s="10">
        <v>3.0999999999999999E-3</v>
      </c>
      <c r="AA1087" s="10">
        <v>0.84770000000000001</v>
      </c>
      <c r="AB1087" s="10">
        <v>10.6</v>
      </c>
      <c r="AD1087" s="10">
        <v>1.9800000000000002E-2</v>
      </c>
      <c r="AE1087" s="10">
        <v>4.0000000000000001E-3</v>
      </c>
      <c r="AF1087" s="10">
        <v>1.1012999999999999</v>
      </c>
      <c r="AG1087" s="10">
        <v>10.6</v>
      </c>
      <c r="AI1087" s="10">
        <v>1163</v>
      </c>
      <c r="AJ1087" s="10" t="s">
        <v>307</v>
      </c>
      <c r="AK1087" s="10">
        <v>3.6299999999999999E-2</v>
      </c>
      <c r="AL1087" s="10">
        <v>5.8999999999999999E-3</v>
      </c>
      <c r="AM1087" s="10">
        <v>1.9844999999999999</v>
      </c>
      <c r="AN1087" s="10">
        <v>10.7</v>
      </c>
      <c r="AO1087" s="10">
        <v>0.99</v>
      </c>
      <c r="AP1087" s="10">
        <v>3.8399999999999997E-2</v>
      </c>
      <c r="AQ1087" s="10">
        <v>6.1999999999999998E-3</v>
      </c>
      <c r="AR1087" s="10">
        <v>2.1385000000000001</v>
      </c>
      <c r="AS1087" s="10">
        <v>10.5</v>
      </c>
      <c r="AT1087" s="10">
        <v>0.99</v>
      </c>
      <c r="AU1087" s="10">
        <v>3.8399999999999997E-2</v>
      </c>
      <c r="AV1087" s="10">
        <v>5.3E-3</v>
      </c>
      <c r="AW1087" s="10">
        <v>2.1313</v>
      </c>
      <c r="AX1087" s="10">
        <v>10.5</v>
      </c>
      <c r="AY1087" s="10">
        <v>0.99</v>
      </c>
      <c r="AZ1087" s="10">
        <v>1163</v>
      </c>
      <c r="BA1087" s="10" t="s">
        <v>307</v>
      </c>
      <c r="BB1087" s="10">
        <v>1.8100000000000002E-2</v>
      </c>
      <c r="BC1087" s="10">
        <v>6.8999999999999999E-3</v>
      </c>
      <c r="BD1087" s="10">
        <v>1.0385</v>
      </c>
      <c r="BE1087" s="10">
        <v>10.8</v>
      </c>
      <c r="BF1087" s="10">
        <v>0.93</v>
      </c>
      <c r="BG1087" s="10">
        <v>1.5100000000000001E-2</v>
      </c>
      <c r="BH1087" s="10">
        <v>7.3000000000000001E-3</v>
      </c>
      <c r="BI1087" s="10">
        <v>0.90290000000000004</v>
      </c>
      <c r="BJ1087" s="10">
        <v>10.7</v>
      </c>
      <c r="BK1087" s="10">
        <v>0.9</v>
      </c>
      <c r="BL1087" s="10">
        <v>1.7999999999999999E-2</v>
      </c>
      <c r="BM1087" s="10">
        <v>8.6999999999999994E-3</v>
      </c>
      <c r="BN1087" s="10">
        <v>1.0803</v>
      </c>
      <c r="BO1087" s="10">
        <v>10.7</v>
      </c>
      <c r="BP1087" s="10">
        <v>0.9</v>
      </c>
      <c r="BQ1087" s="10">
        <v>1163</v>
      </c>
      <c r="BR1087" s="10" t="s">
        <v>307</v>
      </c>
      <c r="BS1087" s="10">
        <v>2.2499999999999999E-2</v>
      </c>
      <c r="BT1087" s="10">
        <v>3.2000000000000002E-3</v>
      </c>
      <c r="BU1087" s="10">
        <v>1.2253000000000001</v>
      </c>
      <c r="BV1087" s="10">
        <v>10.7</v>
      </c>
      <c r="BW1087" s="10">
        <v>0.99</v>
      </c>
      <c r="BX1087" s="10">
        <v>1.7999999999999999E-2</v>
      </c>
      <c r="BY1087" s="10">
        <v>2.5999999999999999E-3</v>
      </c>
      <c r="BZ1087" s="10">
        <v>1</v>
      </c>
      <c r="CA1087" s="10">
        <v>10.5</v>
      </c>
      <c r="CB1087" s="10">
        <v>0.99</v>
      </c>
      <c r="CC1087" s="10">
        <v>1.8499999999999999E-2</v>
      </c>
      <c r="CD1087" s="10">
        <v>2.5999999999999999E-3</v>
      </c>
      <c r="CE1087" s="10">
        <v>1.0301</v>
      </c>
      <c r="CF1087" s="10">
        <v>10.5</v>
      </c>
      <c r="CG1087" s="10">
        <v>0.99</v>
      </c>
      <c r="CH1087" s="10">
        <v>1163</v>
      </c>
      <c r="CI1087" s="10" t="s">
        <v>307</v>
      </c>
      <c r="CJ1087" s="10">
        <v>1.8700000000000001E-2</v>
      </c>
      <c r="CK1087" s="10">
        <v>2.7000000000000001E-3</v>
      </c>
      <c r="CL1087" s="10">
        <v>1</v>
      </c>
      <c r="CM1087" s="10">
        <v>10.9</v>
      </c>
      <c r="CN1087" s="10">
        <v>0.99</v>
      </c>
      <c r="CO1087" s="10">
        <v>1.8200000000000001E-2</v>
      </c>
      <c r="CP1087" s="10">
        <v>2.5999999999999999E-3</v>
      </c>
      <c r="CQ1087" s="10">
        <v>1</v>
      </c>
      <c r="CR1087" s="10">
        <v>10.6</v>
      </c>
      <c r="CS1087" s="10">
        <v>0.99</v>
      </c>
      <c r="CT1087" s="10">
        <v>1.8499999999999999E-2</v>
      </c>
      <c r="CU1087" s="10">
        <v>2.5999999999999999E-3</v>
      </c>
      <c r="CV1087" s="10">
        <v>1</v>
      </c>
      <c r="CW1087" s="10">
        <v>10.8</v>
      </c>
      <c r="CX1087" s="10">
        <v>0.99</v>
      </c>
      <c r="CY1087" s="10">
        <v>1199</v>
      </c>
      <c r="CZ1087" s="10" t="s">
        <v>294</v>
      </c>
      <c r="DA1087" s="10">
        <v>0.17610000000000001</v>
      </c>
      <c r="DB1087" s="10">
        <v>5.79E-2</v>
      </c>
      <c r="DC1087" s="10">
        <v>10</v>
      </c>
      <c r="DD1087" s="10">
        <v>10.7</v>
      </c>
      <c r="DE1087" s="10">
        <v>0.95</v>
      </c>
      <c r="DF1087" s="10">
        <v>0.1744</v>
      </c>
      <c r="DG1087" s="10">
        <v>5.7299999999999997E-2</v>
      </c>
      <c r="DH1087" s="10">
        <v>10</v>
      </c>
      <c r="DI1087" s="10">
        <v>10.6</v>
      </c>
      <c r="DJ1087" s="10">
        <v>0.95</v>
      </c>
      <c r="DK1087" s="10">
        <v>0.1726</v>
      </c>
      <c r="DL1087" s="10">
        <v>6.2600000000000003E-2</v>
      </c>
      <c r="DM1087" s="10">
        <v>10</v>
      </c>
      <c r="DN1087" s="10">
        <v>10.6</v>
      </c>
      <c r="DO1087" s="10">
        <v>0.94</v>
      </c>
    </row>
    <row r="1088" spans="1:119" x14ac:dyDescent="0.25">
      <c r="A1088" s="10">
        <v>1164</v>
      </c>
      <c r="B1088" s="10" t="s">
        <v>294</v>
      </c>
      <c r="C1088" s="10">
        <v>0.04</v>
      </c>
      <c r="D1088" s="10">
        <v>0.01</v>
      </c>
      <c r="E1088" s="10">
        <v>1.94</v>
      </c>
      <c r="F1088" s="10">
        <v>10.8</v>
      </c>
      <c r="G1088" s="10">
        <v>0.98</v>
      </c>
      <c r="H1088" s="10">
        <v>0.03</v>
      </c>
      <c r="I1088" s="10">
        <v>0.01</v>
      </c>
      <c r="J1088" s="10">
        <v>1.9</v>
      </c>
      <c r="K1088" s="10">
        <v>10.8</v>
      </c>
      <c r="L1088" s="10">
        <v>0.98</v>
      </c>
      <c r="M1088" s="10">
        <v>0.03</v>
      </c>
      <c r="N1088" s="10">
        <v>0.01</v>
      </c>
      <c r="O1088" s="10">
        <v>1.78</v>
      </c>
      <c r="P1088" s="10">
        <v>10.8</v>
      </c>
      <c r="Q1088" s="10">
        <v>0.98</v>
      </c>
      <c r="R1088" s="10">
        <v>1164</v>
      </c>
      <c r="S1088" s="10" t="s">
        <v>294</v>
      </c>
      <c r="T1088" s="10">
        <v>1.43E-2</v>
      </c>
      <c r="U1088" s="10">
        <v>2.8999999999999998E-3</v>
      </c>
      <c r="V1088" s="10">
        <v>0.79259999999999997</v>
      </c>
      <c r="W1088" s="10">
        <v>10.6</v>
      </c>
      <c r="Y1088" s="10">
        <v>1.5299999999999999E-2</v>
      </c>
      <c r="Z1088" s="10">
        <v>3.0999999999999999E-3</v>
      </c>
      <c r="AA1088" s="10">
        <v>0.84770000000000001</v>
      </c>
      <c r="AB1088" s="10">
        <v>10.6</v>
      </c>
      <c r="AD1088" s="10">
        <v>1.9800000000000002E-2</v>
      </c>
      <c r="AE1088" s="10">
        <v>4.0000000000000001E-3</v>
      </c>
      <c r="AF1088" s="10">
        <v>1.1012999999999999</v>
      </c>
      <c r="AG1088" s="10">
        <v>10.6</v>
      </c>
      <c r="AI1088" s="10">
        <v>1164</v>
      </c>
      <c r="AJ1088" s="10" t="s">
        <v>294</v>
      </c>
      <c r="AK1088" s="10">
        <v>1.8200000000000001E-2</v>
      </c>
      <c r="AL1088" s="10">
        <v>2.8999999999999998E-3</v>
      </c>
      <c r="AM1088" s="10">
        <v>0.99450000000000005</v>
      </c>
      <c r="AN1088" s="10">
        <v>10.7</v>
      </c>
      <c r="AO1088" s="10">
        <v>0.99</v>
      </c>
      <c r="AP1088" s="10">
        <v>3.8399999999999997E-2</v>
      </c>
      <c r="AQ1088" s="10">
        <v>6.1999999999999998E-3</v>
      </c>
      <c r="AR1088" s="10">
        <v>2.1385000000000001</v>
      </c>
      <c r="AS1088" s="10">
        <v>10.5</v>
      </c>
      <c r="AT1088" s="10">
        <v>0.99</v>
      </c>
      <c r="AU1088" s="10">
        <v>3.8399999999999997E-2</v>
      </c>
      <c r="AV1088" s="10">
        <v>5.3E-3</v>
      </c>
      <c r="AW1088" s="10">
        <v>2.1313</v>
      </c>
      <c r="AX1088" s="10">
        <v>10.5</v>
      </c>
      <c r="AY1088" s="10">
        <v>0.99</v>
      </c>
      <c r="AZ1088" s="10">
        <v>1164</v>
      </c>
      <c r="BA1088" s="10" t="s">
        <v>294</v>
      </c>
      <c r="BB1088" s="10">
        <v>1.8499999999999999E-2</v>
      </c>
      <c r="BC1088" s="10">
        <v>6.1999999999999998E-3</v>
      </c>
      <c r="BD1088" s="10">
        <v>1.0462</v>
      </c>
      <c r="BE1088" s="10">
        <v>10.8</v>
      </c>
      <c r="BF1088" s="10">
        <v>0.95</v>
      </c>
      <c r="BG1088" s="10">
        <v>1.54E-2</v>
      </c>
      <c r="BH1088" s="10">
        <v>6.6E-3</v>
      </c>
      <c r="BI1088" s="10">
        <v>0.90290000000000004</v>
      </c>
      <c r="BJ1088" s="10">
        <v>10.7</v>
      </c>
      <c r="BK1088" s="10">
        <v>0.92</v>
      </c>
      <c r="BL1088" s="10">
        <v>1.84E-2</v>
      </c>
      <c r="BM1088" s="10">
        <v>7.7999999999999996E-3</v>
      </c>
      <c r="BN1088" s="10">
        <v>1.0803</v>
      </c>
      <c r="BO1088" s="10">
        <v>10.7</v>
      </c>
      <c r="BP1088" s="10">
        <v>0.92</v>
      </c>
      <c r="BQ1088" s="10">
        <v>1164</v>
      </c>
      <c r="BR1088" s="10" t="s">
        <v>294</v>
      </c>
      <c r="BS1088" s="10">
        <v>2.18E-2</v>
      </c>
      <c r="BT1088" s="10">
        <v>6.4000000000000003E-3</v>
      </c>
      <c r="BU1088" s="10">
        <v>1.2253000000000001</v>
      </c>
      <c r="BV1088" s="10">
        <v>10.7</v>
      </c>
      <c r="BW1088" s="10">
        <v>0.96</v>
      </c>
      <c r="BX1088" s="10">
        <v>1.7500000000000002E-2</v>
      </c>
      <c r="BY1088" s="10">
        <v>5.1000000000000004E-3</v>
      </c>
      <c r="BZ1088" s="10">
        <v>1</v>
      </c>
      <c r="CA1088" s="10">
        <v>10.5</v>
      </c>
      <c r="CB1088" s="10">
        <v>0.96</v>
      </c>
      <c r="CC1088" s="10">
        <v>1.7999999999999999E-2</v>
      </c>
      <c r="CD1088" s="10">
        <v>5.1999999999999998E-3</v>
      </c>
      <c r="CE1088" s="10">
        <v>1.0301</v>
      </c>
      <c r="CF1088" s="10">
        <v>10.5</v>
      </c>
      <c r="CG1088" s="10">
        <v>0.96</v>
      </c>
      <c r="CH1088" s="10">
        <v>1164</v>
      </c>
      <c r="CI1088" s="10" t="s">
        <v>294</v>
      </c>
      <c r="CJ1088" s="10">
        <v>1.8100000000000002E-2</v>
      </c>
      <c r="CK1088" s="10">
        <v>5.3E-3</v>
      </c>
      <c r="CL1088" s="10">
        <v>1</v>
      </c>
      <c r="CM1088" s="10">
        <v>10.9</v>
      </c>
      <c r="CN1088" s="10">
        <v>0.96</v>
      </c>
      <c r="CO1088" s="10">
        <v>1.7600000000000001E-2</v>
      </c>
      <c r="CP1088" s="10">
        <v>5.1000000000000004E-3</v>
      </c>
      <c r="CQ1088" s="10">
        <v>1</v>
      </c>
      <c r="CR1088" s="10">
        <v>10.6</v>
      </c>
      <c r="CS1088" s="10">
        <v>0.96</v>
      </c>
      <c r="CT1088" s="10">
        <v>1.7999999999999999E-2</v>
      </c>
      <c r="CU1088" s="10">
        <v>5.1999999999999998E-3</v>
      </c>
      <c r="CV1088" s="10">
        <v>1</v>
      </c>
      <c r="CW1088" s="10">
        <v>10.8</v>
      </c>
      <c r="CX1088" s="10">
        <v>0.96</v>
      </c>
      <c r="CY1088" s="10">
        <v>1200</v>
      </c>
      <c r="CZ1088" s="10" t="s">
        <v>297</v>
      </c>
      <c r="DA1088" s="10">
        <v>0</v>
      </c>
      <c r="DB1088" s="10">
        <v>0</v>
      </c>
      <c r="DC1088" s="10">
        <v>0</v>
      </c>
      <c r="DD1088" s="10">
        <v>10.7</v>
      </c>
      <c r="DE1088" s="10">
        <v>0</v>
      </c>
      <c r="DF1088" s="10">
        <v>0</v>
      </c>
      <c r="DG1088" s="10">
        <v>0</v>
      </c>
      <c r="DH1088" s="10">
        <v>0</v>
      </c>
      <c r="DI1088" s="10">
        <v>10.6</v>
      </c>
      <c r="DJ1088" s="10">
        <v>0</v>
      </c>
      <c r="DK1088" s="10">
        <v>0</v>
      </c>
      <c r="DL1088" s="10">
        <v>0</v>
      </c>
      <c r="DM1088" s="10">
        <v>0</v>
      </c>
      <c r="DN1088" s="10">
        <v>10.6</v>
      </c>
      <c r="DO1088" s="10">
        <v>0</v>
      </c>
    </row>
    <row r="1089" spans="1:119" x14ac:dyDescent="0.25">
      <c r="A1089" s="10">
        <v>1165</v>
      </c>
      <c r="B1089" s="10" t="s">
        <v>296</v>
      </c>
      <c r="C1089" s="10">
        <v>0</v>
      </c>
      <c r="D1089" s="10">
        <v>0</v>
      </c>
      <c r="E1089" s="10">
        <v>0</v>
      </c>
      <c r="F1089" s="10">
        <v>10.8</v>
      </c>
      <c r="G1089" s="10">
        <v>0</v>
      </c>
      <c r="H1089" s="10">
        <v>0</v>
      </c>
      <c r="I1089" s="10">
        <v>0</v>
      </c>
      <c r="J1089" s="10">
        <v>0</v>
      </c>
      <c r="K1089" s="10">
        <v>10.8</v>
      </c>
      <c r="L1089" s="10">
        <v>0</v>
      </c>
      <c r="M1089" s="10">
        <v>0</v>
      </c>
      <c r="N1089" s="10">
        <v>0</v>
      </c>
      <c r="O1089" s="10">
        <v>0</v>
      </c>
      <c r="P1089" s="10">
        <v>10.8</v>
      </c>
      <c r="Q1089" s="10">
        <v>0</v>
      </c>
      <c r="R1089" s="10">
        <v>1165</v>
      </c>
      <c r="S1089" s="10" t="s">
        <v>296</v>
      </c>
      <c r="T1089" s="10">
        <v>0</v>
      </c>
      <c r="U1089" s="10">
        <v>0</v>
      </c>
      <c r="V1089" s="10">
        <v>0</v>
      </c>
      <c r="W1089" s="10">
        <v>10.6</v>
      </c>
      <c r="Y1089" s="10">
        <v>0</v>
      </c>
      <c r="Z1089" s="10">
        <v>0</v>
      </c>
      <c r="AA1089" s="10">
        <v>0</v>
      </c>
      <c r="AB1089" s="10">
        <v>10.6</v>
      </c>
      <c r="AD1089" s="10">
        <v>0</v>
      </c>
      <c r="AE1089" s="10">
        <v>0</v>
      </c>
      <c r="AF1089" s="10">
        <v>0</v>
      </c>
      <c r="AG1089" s="10">
        <v>10.6</v>
      </c>
      <c r="AI1089" s="10">
        <v>1165</v>
      </c>
      <c r="AJ1089" s="10" t="s">
        <v>296</v>
      </c>
      <c r="AK1089" s="10">
        <v>0</v>
      </c>
      <c r="AL1089" s="10">
        <v>0</v>
      </c>
      <c r="AM1089" s="10">
        <v>0</v>
      </c>
      <c r="AN1089" s="10">
        <v>10.7</v>
      </c>
      <c r="AO1089" s="10">
        <v>0</v>
      </c>
      <c r="AP1089" s="10">
        <v>0</v>
      </c>
      <c r="AQ1089" s="10">
        <v>0</v>
      </c>
      <c r="AR1089" s="10">
        <v>0</v>
      </c>
      <c r="AS1089" s="10">
        <v>10.5</v>
      </c>
      <c r="AT1089" s="10">
        <v>0</v>
      </c>
      <c r="AU1089" s="10">
        <v>0</v>
      </c>
      <c r="AV1089" s="10">
        <v>0</v>
      </c>
      <c r="AW1089" s="10">
        <v>0</v>
      </c>
      <c r="AX1089" s="10">
        <v>10.5</v>
      </c>
      <c r="AY1089" s="10">
        <v>0</v>
      </c>
      <c r="AZ1089" s="10">
        <v>1165</v>
      </c>
      <c r="BA1089" s="10" t="s">
        <v>296</v>
      </c>
      <c r="BB1089" s="10">
        <v>0</v>
      </c>
      <c r="BC1089" s="10">
        <v>0</v>
      </c>
      <c r="BD1089" s="10">
        <v>0</v>
      </c>
      <c r="BE1089" s="10">
        <v>10.8</v>
      </c>
      <c r="BF1089" s="10">
        <v>0</v>
      </c>
      <c r="BG1089" s="10">
        <v>0</v>
      </c>
      <c r="BH1089" s="10">
        <v>0</v>
      </c>
      <c r="BI1089" s="10">
        <v>0</v>
      </c>
      <c r="BJ1089" s="10">
        <v>10.7</v>
      </c>
      <c r="BK1089" s="10">
        <v>0</v>
      </c>
      <c r="BL1089" s="10">
        <v>0</v>
      </c>
      <c r="BM1089" s="10">
        <v>0</v>
      </c>
      <c r="BN1089" s="10">
        <v>0</v>
      </c>
      <c r="BO1089" s="10">
        <v>10.7</v>
      </c>
      <c r="BP1089" s="10">
        <v>0</v>
      </c>
      <c r="BQ1089" s="10">
        <v>1165</v>
      </c>
      <c r="BR1089" s="10" t="s">
        <v>296</v>
      </c>
      <c r="BS1089" s="10">
        <v>0</v>
      </c>
      <c r="BT1089" s="10">
        <v>0</v>
      </c>
      <c r="BU1089" s="10">
        <v>0</v>
      </c>
      <c r="BV1089" s="10">
        <v>10.7</v>
      </c>
      <c r="BW1089" s="10">
        <v>0</v>
      </c>
      <c r="BX1089" s="10">
        <v>0</v>
      </c>
      <c r="BY1089" s="10">
        <v>0</v>
      </c>
      <c r="BZ1089" s="10">
        <v>0</v>
      </c>
      <c r="CA1089" s="10">
        <v>10.5</v>
      </c>
      <c r="CB1089" s="10">
        <v>0</v>
      </c>
      <c r="CC1089" s="10">
        <v>0</v>
      </c>
      <c r="CD1089" s="10">
        <v>0</v>
      </c>
      <c r="CE1089" s="10">
        <v>0</v>
      </c>
      <c r="CF1089" s="10">
        <v>10.5</v>
      </c>
      <c r="CG1089" s="10">
        <v>0</v>
      </c>
      <c r="CH1089" s="10">
        <v>1165</v>
      </c>
      <c r="CI1089" s="10" t="s">
        <v>296</v>
      </c>
      <c r="CJ1089" s="10">
        <v>0</v>
      </c>
      <c r="CK1089" s="10">
        <v>0</v>
      </c>
      <c r="CL1089" s="10">
        <v>0</v>
      </c>
      <c r="CM1089" s="10">
        <v>10.9</v>
      </c>
      <c r="CN1089" s="10">
        <v>0</v>
      </c>
      <c r="CO1089" s="10">
        <v>0</v>
      </c>
      <c r="CP1089" s="10">
        <v>0</v>
      </c>
      <c r="CQ1089" s="10">
        <v>0</v>
      </c>
      <c r="CR1089" s="10">
        <v>10.6</v>
      </c>
      <c r="CS1089" s="10">
        <v>0</v>
      </c>
      <c r="CT1089" s="10">
        <v>0</v>
      </c>
      <c r="CU1089" s="10">
        <v>0</v>
      </c>
      <c r="CV1089" s="10">
        <v>0</v>
      </c>
      <c r="CW1089" s="10">
        <v>10.8</v>
      </c>
      <c r="CX1089" s="10">
        <v>0</v>
      </c>
      <c r="CY1089" s="10">
        <v>1201</v>
      </c>
      <c r="CZ1089" s="10" t="s">
        <v>308</v>
      </c>
      <c r="DA1089" s="10">
        <v>0.3629</v>
      </c>
      <c r="DB1089" s="10">
        <v>0.18590000000000001</v>
      </c>
      <c r="DC1089" s="10">
        <v>22</v>
      </c>
      <c r="DD1089" s="10">
        <v>10.7</v>
      </c>
      <c r="DE1089" s="10">
        <v>0.89</v>
      </c>
      <c r="DF1089" s="10">
        <v>0.45750000000000002</v>
      </c>
      <c r="DG1089" s="10">
        <v>0.2344</v>
      </c>
      <c r="DH1089" s="10">
        <v>28</v>
      </c>
      <c r="DI1089" s="10">
        <v>10.6</v>
      </c>
      <c r="DJ1089" s="10">
        <v>0.89</v>
      </c>
      <c r="DK1089" s="10">
        <v>0.40849999999999997</v>
      </c>
      <c r="DL1089" s="10">
        <v>0.20930000000000001</v>
      </c>
      <c r="DM1089" s="10">
        <v>25</v>
      </c>
      <c r="DN1089" s="10">
        <v>10.6</v>
      </c>
      <c r="DO1089" s="10">
        <v>0.89</v>
      </c>
    </row>
    <row r="1090" spans="1:119" x14ac:dyDescent="0.25">
      <c r="A1090" s="10">
        <v>1166</v>
      </c>
      <c r="B1090" s="10" t="s">
        <v>196</v>
      </c>
      <c r="C1090" s="10">
        <v>2.06</v>
      </c>
      <c r="D1090" s="10">
        <v>0.72</v>
      </c>
      <c r="E1090" s="10">
        <v>33.880000000000003</v>
      </c>
      <c r="F1090" s="10">
        <v>37.159999999999997</v>
      </c>
      <c r="G1090" s="10">
        <v>0.94399999999999995</v>
      </c>
      <c r="H1090" s="10">
        <v>2.29</v>
      </c>
      <c r="I1090" s="10">
        <v>0.8</v>
      </c>
      <c r="J1090" s="10">
        <v>38.26</v>
      </c>
      <c r="K1090" s="10">
        <v>36.65</v>
      </c>
      <c r="L1090" s="10">
        <v>0.94399999999999995</v>
      </c>
      <c r="M1090" s="10">
        <v>2.2000000000000002</v>
      </c>
      <c r="N1090" s="10">
        <v>0.77</v>
      </c>
      <c r="O1090" s="10">
        <v>36.92</v>
      </c>
      <c r="P1090" s="10">
        <v>36.380000000000003</v>
      </c>
      <c r="Q1090" s="10">
        <v>0.94399999999999995</v>
      </c>
      <c r="R1090" s="10">
        <v>1166</v>
      </c>
      <c r="S1090" s="10" t="s">
        <v>196</v>
      </c>
      <c r="T1090" s="10">
        <v>0.6</v>
      </c>
      <c r="U1090" s="10">
        <v>0.3</v>
      </c>
      <c r="V1090" s="10">
        <v>10.51298411022643</v>
      </c>
      <c r="W1090" s="10">
        <v>36.840000000000003</v>
      </c>
      <c r="Y1090" s="10">
        <v>0.8</v>
      </c>
      <c r="Z1090" s="10">
        <v>0.3</v>
      </c>
      <c r="AA1090" s="10">
        <v>13.463108248679715</v>
      </c>
      <c r="AB1090" s="10">
        <v>36.64</v>
      </c>
      <c r="AD1090" s="10">
        <v>0.7</v>
      </c>
      <c r="AE1090" s="10">
        <v>0.3</v>
      </c>
      <c r="AF1090" s="10">
        <v>12.142967834182933</v>
      </c>
      <c r="AG1090" s="10">
        <v>36.21</v>
      </c>
      <c r="AI1090" s="10">
        <v>1166</v>
      </c>
      <c r="AJ1090" s="10" t="s">
        <v>196</v>
      </c>
      <c r="AK1090" s="10">
        <v>-1.7749869972403791</v>
      </c>
      <c r="AL1090" s="10">
        <v>-0.63576520237714107</v>
      </c>
      <c r="AM1090" s="10">
        <v>-29.483404334317608</v>
      </c>
      <c r="AN1090" s="10">
        <v>36.9205258693286</v>
      </c>
      <c r="AO1090" s="10">
        <v>0.94143218602066814</v>
      </c>
      <c r="AP1090" s="10">
        <v>-2.1657538387640085</v>
      </c>
      <c r="AQ1090" s="10">
        <v>-0.76325783092507204</v>
      </c>
      <c r="AR1090" s="10">
        <v>-36.570971604983647</v>
      </c>
      <c r="AS1090" s="10">
        <v>36.252161789559132</v>
      </c>
      <c r="AT1090" s="10">
        <v>0.94314411084417027</v>
      </c>
      <c r="AU1090" s="10">
        <v>-2.1229712359401973</v>
      </c>
      <c r="AV1090" s="10">
        <v>-0.78991011307297609</v>
      </c>
      <c r="AW1090" s="10">
        <v>-36.061270803766377</v>
      </c>
      <c r="AX1090" s="10">
        <v>36.265850371352357</v>
      </c>
      <c r="AY1090" s="10">
        <v>0.93722656527787851</v>
      </c>
      <c r="AZ1090" s="10">
        <v>1166</v>
      </c>
      <c r="BA1090" s="10" t="s">
        <v>196</v>
      </c>
      <c r="BB1090" s="10">
        <v>-0.44822655938036265</v>
      </c>
      <c r="BC1090" s="10">
        <v>-0.35166540059932422</v>
      </c>
      <c r="BD1090" s="10">
        <v>-8.834251175015071</v>
      </c>
      <c r="BE1090" s="10">
        <v>37.232960164004766</v>
      </c>
      <c r="BF1090" s="10">
        <v>0.78675525216847997</v>
      </c>
      <c r="BG1090" s="10">
        <v>-0.73249585877563983</v>
      </c>
      <c r="BH1090" s="10">
        <v>-0.51529789983961827</v>
      </c>
      <c r="BI1090" s="10">
        <v>-14.244007885671749</v>
      </c>
      <c r="BJ1090" s="10">
        <v>36.30083222822163</v>
      </c>
      <c r="BK1090" s="10">
        <v>0.8178916213113594</v>
      </c>
      <c r="BL1090" s="10">
        <v>-0.65766976847152703</v>
      </c>
      <c r="BM1090" s="10">
        <v>-0.46161757740023696</v>
      </c>
      <c r="BN1090" s="10">
        <v>-12.725971202645871</v>
      </c>
      <c r="BO1090" s="10">
        <v>36.453315066862942</v>
      </c>
      <c r="BP1090" s="10">
        <v>0.81850113523624446</v>
      </c>
      <c r="BQ1090" s="10">
        <v>1166</v>
      </c>
      <c r="BR1090" s="10" t="s">
        <v>196</v>
      </c>
      <c r="BS1090" s="10">
        <v>-1.484</v>
      </c>
      <c r="BT1090" s="10">
        <v>-0.57399999999999995</v>
      </c>
      <c r="BU1090" s="10">
        <v>-24.536487853545921</v>
      </c>
      <c r="BV1090" s="10">
        <v>37.44</v>
      </c>
      <c r="BW1090" s="10">
        <v>0.93266361724419222</v>
      </c>
      <c r="BX1090" s="10">
        <v>-1.9119999999999999</v>
      </c>
      <c r="BY1090" s="10">
        <v>-0.57999999999999996</v>
      </c>
      <c r="BZ1090" s="10">
        <v>-31.59329732288333</v>
      </c>
      <c r="CA1090" s="10">
        <v>36.512999999999998</v>
      </c>
      <c r="CB1090" s="10">
        <v>0.95694017710776147</v>
      </c>
      <c r="CC1090" s="10">
        <v>-2.169</v>
      </c>
      <c r="CD1090" s="10">
        <v>-0.64600000000000002</v>
      </c>
      <c r="CE1090" s="10">
        <v>-35.574025882912302</v>
      </c>
      <c r="CF1090" s="10">
        <v>36.729999999999997</v>
      </c>
      <c r="CG1090" s="10">
        <v>0.95839597161337697</v>
      </c>
      <c r="CH1090" s="10">
        <v>1166</v>
      </c>
      <c r="CI1090" s="10" t="s">
        <v>196</v>
      </c>
      <c r="CJ1090" s="10">
        <v>-0.59</v>
      </c>
      <c r="CK1090" s="10">
        <v>-0.26</v>
      </c>
      <c r="CL1090" s="10">
        <v>-9.7192020560125574</v>
      </c>
      <c r="CM1090" s="10">
        <v>38.299999999999997</v>
      </c>
      <c r="CN1090" s="10">
        <v>0.91508618606598735</v>
      </c>
      <c r="CO1090" s="10">
        <v>-0.67900000000000005</v>
      </c>
      <c r="CP1090" s="10">
        <v>-0.28499999999999998</v>
      </c>
      <c r="CQ1090" s="10">
        <v>-11.414430844985572</v>
      </c>
      <c r="CR1090" s="10">
        <v>37.247</v>
      </c>
      <c r="CS1090" s="10">
        <v>0.92206935131274315</v>
      </c>
      <c r="CT1090" s="10">
        <v>-0.67900000000000005</v>
      </c>
      <c r="CU1090" s="10">
        <v>-0.28599999999999998</v>
      </c>
      <c r="CV1090" s="10">
        <v>-11.314123137847304</v>
      </c>
      <c r="CW1090" s="10">
        <v>37.597000000000001</v>
      </c>
      <c r="CX1090" s="10">
        <v>0.92158427003904486</v>
      </c>
      <c r="CY1090" s="10">
        <v>1202</v>
      </c>
      <c r="CZ1090" s="10" t="s">
        <v>309</v>
      </c>
      <c r="DA1090" s="10">
        <v>1.8989</v>
      </c>
      <c r="DB1090" s="10">
        <v>0.68920000000000003</v>
      </c>
      <c r="DC1090" s="10">
        <v>109</v>
      </c>
      <c r="DD1090" s="10">
        <v>10.7</v>
      </c>
      <c r="DE1090" s="10">
        <v>0.94</v>
      </c>
      <c r="DF1090" s="10">
        <v>2.1453000000000002</v>
      </c>
      <c r="DG1090" s="10">
        <v>0.70509999999999995</v>
      </c>
      <c r="DH1090" s="10">
        <v>123</v>
      </c>
      <c r="DI1090" s="10">
        <v>10.6</v>
      </c>
      <c r="DJ1090" s="10">
        <v>0.95</v>
      </c>
      <c r="DK1090" s="10">
        <v>2.3546</v>
      </c>
      <c r="DL1090" s="10">
        <v>0.77390000000000003</v>
      </c>
      <c r="DM1090" s="10">
        <v>135</v>
      </c>
      <c r="DN1090" s="10">
        <v>10.6</v>
      </c>
      <c r="DO1090" s="10">
        <v>0.95</v>
      </c>
    </row>
    <row r="1091" spans="1:119" x14ac:dyDescent="0.25">
      <c r="A1091" s="10">
        <v>1167</v>
      </c>
      <c r="B1091" s="10" t="s">
        <v>197</v>
      </c>
      <c r="R1091" s="10">
        <v>1167</v>
      </c>
      <c r="S1091" s="10" t="s">
        <v>197</v>
      </c>
      <c r="AI1091" s="10">
        <v>1167</v>
      </c>
      <c r="AJ1091" s="10" t="s">
        <v>197</v>
      </c>
      <c r="AZ1091" s="10">
        <v>1167</v>
      </c>
      <c r="BA1091" s="10" t="s">
        <v>197</v>
      </c>
      <c r="BQ1091" s="10">
        <v>1167</v>
      </c>
      <c r="BR1091" s="10" t="s">
        <v>197</v>
      </c>
      <c r="CH1091" s="10">
        <v>1167</v>
      </c>
      <c r="CI1091" s="10" t="s">
        <v>197</v>
      </c>
      <c r="CY1091" s="10">
        <v>1203</v>
      </c>
      <c r="CZ1091" s="10" t="s">
        <v>300</v>
      </c>
      <c r="DA1091" s="10">
        <v>9.1700000000000004E-2</v>
      </c>
      <c r="DB1091" s="10">
        <v>1.3100000000000001E-2</v>
      </c>
      <c r="DC1091" s="10">
        <v>5</v>
      </c>
      <c r="DD1091" s="10">
        <v>10.7</v>
      </c>
      <c r="DE1091" s="10">
        <v>0.99</v>
      </c>
      <c r="DF1091" s="10">
        <v>0.1454</v>
      </c>
      <c r="DG1091" s="10">
        <v>2.07E-2</v>
      </c>
      <c r="DH1091" s="10">
        <v>8</v>
      </c>
      <c r="DI1091" s="10">
        <v>10.6</v>
      </c>
      <c r="DJ1091" s="10">
        <v>0.99</v>
      </c>
      <c r="DK1091" s="10">
        <v>0.1454</v>
      </c>
      <c r="DL1091" s="10">
        <v>2.07E-2</v>
      </c>
      <c r="DM1091" s="10">
        <v>8</v>
      </c>
      <c r="DN1091" s="10">
        <v>10.6</v>
      </c>
      <c r="DO1091" s="10">
        <v>0.99</v>
      </c>
    </row>
    <row r="1092" spans="1:119" x14ac:dyDescent="0.25">
      <c r="A1092" s="10">
        <v>1168</v>
      </c>
      <c r="B1092" s="10" t="s">
        <v>8</v>
      </c>
      <c r="R1092" s="10">
        <v>1168</v>
      </c>
      <c r="S1092" s="10" t="s">
        <v>8</v>
      </c>
      <c r="T1092" s="10">
        <v>0.6</v>
      </c>
      <c r="U1092" s="10">
        <v>0.3</v>
      </c>
      <c r="V1092" s="10">
        <v>10.51298411022643</v>
      </c>
      <c r="W1092" s="10">
        <v>36.840000000000003</v>
      </c>
      <c r="Y1092" s="10">
        <v>0.8</v>
      </c>
      <c r="Z1092" s="10">
        <v>0.3</v>
      </c>
      <c r="AA1092" s="10">
        <v>13.463108248679715</v>
      </c>
      <c r="AB1092" s="10">
        <v>36.64</v>
      </c>
      <c r="AD1092" s="10">
        <v>0.7</v>
      </c>
      <c r="AE1092" s="10">
        <v>0.3</v>
      </c>
      <c r="AF1092" s="10">
        <v>12.142967834182933</v>
      </c>
      <c r="AG1092" s="10">
        <v>36.21</v>
      </c>
      <c r="AI1092" s="10">
        <v>1168</v>
      </c>
      <c r="AJ1092" s="10" t="s">
        <v>8</v>
      </c>
      <c r="AZ1092" s="10">
        <v>1168</v>
      </c>
      <c r="BA1092" s="10" t="s">
        <v>8</v>
      </c>
      <c r="BQ1092" s="10">
        <v>1168</v>
      </c>
      <c r="BR1092" s="10" t="s">
        <v>8</v>
      </c>
      <c r="CH1092" s="10">
        <v>1168</v>
      </c>
      <c r="CI1092" s="10" t="s">
        <v>8</v>
      </c>
      <c r="CJ1092" s="10">
        <v>0.59</v>
      </c>
      <c r="CK1092" s="10">
        <v>0.26</v>
      </c>
      <c r="CL1092" s="10">
        <v>9.7192020560125574</v>
      </c>
      <c r="CM1092" s="10">
        <v>38.299999999999997</v>
      </c>
      <c r="CN1092" s="10">
        <v>0.91508618606598735</v>
      </c>
      <c r="CO1092" s="10">
        <v>0.67900000000000005</v>
      </c>
      <c r="CP1092" s="10">
        <v>0.28499999999999998</v>
      </c>
      <c r="CQ1092" s="10">
        <v>11.414430844985572</v>
      </c>
      <c r="CR1092" s="10">
        <v>37.247</v>
      </c>
      <c r="CS1092" s="10">
        <v>0.92206935131274315</v>
      </c>
      <c r="CT1092" s="10">
        <v>0.67900000000000005</v>
      </c>
      <c r="CU1092" s="10">
        <v>0.28599999999999998</v>
      </c>
      <c r="CV1092" s="10">
        <v>11.314123137847304</v>
      </c>
      <c r="CW1092" s="10">
        <v>37.597000000000001</v>
      </c>
      <c r="CX1092" s="10">
        <v>0.92158427003904486</v>
      </c>
      <c r="CY1092" s="10">
        <v>1204</v>
      </c>
      <c r="CZ1092" s="10" t="s">
        <v>310</v>
      </c>
      <c r="DA1092" s="10">
        <v>0</v>
      </c>
      <c r="DB1092" s="10">
        <v>0</v>
      </c>
      <c r="DC1092" s="10">
        <v>0</v>
      </c>
      <c r="DD1092" s="10">
        <v>10.7</v>
      </c>
      <c r="DE1092" s="10">
        <v>0</v>
      </c>
      <c r="DF1092" s="10">
        <v>0</v>
      </c>
      <c r="DG1092" s="10">
        <v>0</v>
      </c>
      <c r="DH1092" s="10">
        <v>0</v>
      </c>
      <c r="DI1092" s="10">
        <v>10.6</v>
      </c>
      <c r="DJ1092" s="10">
        <v>0</v>
      </c>
      <c r="DK1092" s="10">
        <v>0</v>
      </c>
      <c r="DL1092" s="10">
        <v>0</v>
      </c>
      <c r="DM1092" s="10">
        <v>0</v>
      </c>
      <c r="DN1092" s="10">
        <v>10.6</v>
      </c>
      <c r="DO1092" s="10">
        <v>0</v>
      </c>
    </row>
    <row r="1093" spans="1:119" x14ac:dyDescent="0.25">
      <c r="A1093" s="10">
        <v>1169</v>
      </c>
      <c r="B1093" s="10" t="s">
        <v>9</v>
      </c>
      <c r="C1093" s="10">
        <v>2.0299999999999998</v>
      </c>
      <c r="D1093" s="10">
        <v>0.7</v>
      </c>
      <c r="E1093" s="10">
        <v>33.880000000000003</v>
      </c>
      <c r="F1093" s="10">
        <v>36.619999999999997</v>
      </c>
      <c r="G1093" s="10">
        <v>0.94599999999999995</v>
      </c>
      <c r="H1093" s="10">
        <v>2.2599999999999998</v>
      </c>
      <c r="I1093" s="10">
        <v>0.77</v>
      </c>
      <c r="J1093" s="10">
        <v>38.26</v>
      </c>
      <c r="K1093" s="10">
        <v>36.049999999999997</v>
      </c>
      <c r="L1093" s="10">
        <v>0.94599999999999995</v>
      </c>
      <c r="M1093" s="10">
        <v>2.17</v>
      </c>
      <c r="N1093" s="10">
        <v>0.74</v>
      </c>
      <c r="O1093" s="10">
        <v>36.92</v>
      </c>
      <c r="P1093" s="10">
        <v>35.799999999999997</v>
      </c>
      <c r="Q1093" s="10">
        <v>0.94599999999999995</v>
      </c>
      <c r="R1093" s="10">
        <v>1169</v>
      </c>
      <c r="S1093" s="10" t="s">
        <v>9</v>
      </c>
      <c r="AI1093" s="10">
        <v>1169</v>
      </c>
      <c r="AJ1093" s="10" t="s">
        <v>9</v>
      </c>
      <c r="AK1093" s="10">
        <v>1.7749869972403667</v>
      </c>
      <c r="AL1093" s="10">
        <v>0.63576520237714251</v>
      </c>
      <c r="AM1093" s="10">
        <v>29.483404334317434</v>
      </c>
      <c r="AN1093" s="10">
        <v>36.9205258693286</v>
      </c>
      <c r="AO1093" s="10">
        <v>0.94143218602066714</v>
      </c>
      <c r="AP1093" s="10">
        <v>2.1657538387640249</v>
      </c>
      <c r="AQ1093" s="10">
        <v>0.76325783092507804</v>
      </c>
      <c r="AR1093" s="10">
        <v>36.570971604983924</v>
      </c>
      <c r="AS1093" s="10">
        <v>36.252161789559132</v>
      </c>
      <c r="AT1093" s="10">
        <v>0.94314411084417027</v>
      </c>
      <c r="AU1093" s="10">
        <v>2.1229712359401995</v>
      </c>
      <c r="AV1093" s="10">
        <v>0.78991011307296166</v>
      </c>
      <c r="AW1093" s="10">
        <v>36.061270803766341</v>
      </c>
      <c r="AX1093" s="10">
        <v>36.265850371352357</v>
      </c>
      <c r="AY1093" s="10">
        <v>0.93722656527788051</v>
      </c>
      <c r="AZ1093" s="10">
        <v>1169</v>
      </c>
      <c r="BA1093" s="10" t="s">
        <v>9</v>
      </c>
      <c r="BB1093" s="10">
        <v>0.44822655938037254</v>
      </c>
      <c r="BC1093" s="10">
        <v>0.35166540059928258</v>
      </c>
      <c r="BD1093" s="10">
        <v>8.8342511750147921</v>
      </c>
      <c r="BE1093" s="10">
        <v>37.232960164004766</v>
      </c>
      <c r="BF1093" s="10">
        <v>0.78675525216852216</v>
      </c>
      <c r="BG1093" s="10">
        <v>0.73249585877563661</v>
      </c>
      <c r="BH1093" s="10">
        <v>0.51529789983956387</v>
      </c>
      <c r="BI1093" s="10">
        <v>14.244007885671207</v>
      </c>
      <c r="BJ1093" s="10">
        <v>36.30083222822163</v>
      </c>
      <c r="BK1093" s="10">
        <v>0.81789162131138682</v>
      </c>
      <c r="BL1093" s="10">
        <v>0.65766976847151992</v>
      </c>
      <c r="BM1093" s="10">
        <v>0.46161757740028642</v>
      </c>
      <c r="BN1093" s="10">
        <v>12.72597120264623</v>
      </c>
      <c r="BO1093" s="10">
        <v>36.453315066862942</v>
      </c>
      <c r="BP1093" s="10">
        <v>0.81850113523621248</v>
      </c>
      <c r="BQ1093" s="10">
        <v>1169</v>
      </c>
      <c r="BR1093" s="10" t="s">
        <v>9</v>
      </c>
      <c r="BS1093" s="10">
        <v>1.484</v>
      </c>
      <c r="BT1093" s="10">
        <v>0.57399999999999995</v>
      </c>
      <c r="BU1093" s="10">
        <v>24.536487853545921</v>
      </c>
      <c r="BV1093" s="10">
        <v>37.44</v>
      </c>
      <c r="BW1093" s="10">
        <v>0.93266361724419222</v>
      </c>
      <c r="BX1093" s="10">
        <v>1.9119999999999999</v>
      </c>
      <c r="BY1093" s="10">
        <v>0.57999999999999996</v>
      </c>
      <c r="BZ1093" s="10">
        <v>31.59329732288333</v>
      </c>
      <c r="CA1093" s="10">
        <v>36.512999999999998</v>
      </c>
      <c r="CB1093" s="10">
        <v>0.95694017710776147</v>
      </c>
      <c r="CC1093" s="10">
        <v>2.169</v>
      </c>
      <c r="CD1093" s="10">
        <v>0.64600000000000002</v>
      </c>
      <c r="CE1093" s="10">
        <v>35.574025882912302</v>
      </c>
      <c r="CF1093" s="10">
        <v>36.729999999999997</v>
      </c>
      <c r="CG1093" s="10">
        <v>0.95839597161337697</v>
      </c>
      <c r="CH1093" s="10">
        <v>1169</v>
      </c>
      <c r="CI1093" s="10" t="s">
        <v>9</v>
      </c>
      <c r="CY1093" s="10">
        <v>1205</v>
      </c>
      <c r="CZ1093" s="10" t="s">
        <v>301</v>
      </c>
      <c r="DA1093" s="10">
        <v>0</v>
      </c>
      <c r="DB1093" s="10">
        <v>0</v>
      </c>
      <c r="DC1093" s="10">
        <v>0</v>
      </c>
      <c r="DD1093" s="10">
        <v>10.7</v>
      </c>
      <c r="DE1093" s="10">
        <v>0</v>
      </c>
      <c r="DF1093" s="10">
        <v>0</v>
      </c>
      <c r="DG1093" s="10">
        <v>0</v>
      </c>
      <c r="DH1093" s="10">
        <v>0</v>
      </c>
      <c r="DI1093" s="10">
        <v>10.6</v>
      </c>
      <c r="DJ1093" s="10">
        <v>0</v>
      </c>
      <c r="DK1093" s="10">
        <v>0</v>
      </c>
      <c r="DL1093" s="10">
        <v>0</v>
      </c>
      <c r="DM1093" s="10">
        <v>0</v>
      </c>
      <c r="DN1093" s="10">
        <v>10.6</v>
      </c>
      <c r="DO1093" s="10">
        <v>0</v>
      </c>
    </row>
    <row r="1094" spans="1:119" x14ac:dyDescent="0.25">
      <c r="A1094" s="10">
        <v>1170</v>
      </c>
      <c r="B1094" s="10" t="s">
        <v>10</v>
      </c>
      <c r="C1094" s="10">
        <v>0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1170</v>
      </c>
      <c r="S1094" s="10" t="s">
        <v>10</v>
      </c>
      <c r="T1094" s="10">
        <v>0.59</v>
      </c>
      <c r="U1094" s="10">
        <v>0.26</v>
      </c>
      <c r="V1094" s="10">
        <v>34.789000000000001</v>
      </c>
      <c r="W1094" s="10">
        <v>10.7</v>
      </c>
      <c r="Y1094" s="10">
        <v>0.79</v>
      </c>
      <c r="Z1094" s="10">
        <v>0.25</v>
      </c>
      <c r="AA1094" s="10">
        <v>44.71</v>
      </c>
      <c r="AB1094" s="10">
        <v>10.7</v>
      </c>
      <c r="AD1094" s="10">
        <v>0.69</v>
      </c>
      <c r="AE1094" s="10">
        <v>0.26</v>
      </c>
      <c r="AF1094" s="10">
        <v>39.786000000000001</v>
      </c>
      <c r="AG1094" s="10">
        <v>10.7</v>
      </c>
      <c r="AI1094" s="10">
        <v>1170</v>
      </c>
      <c r="AJ1094" s="10" t="s">
        <v>10</v>
      </c>
      <c r="AZ1094" s="10">
        <v>1170</v>
      </c>
      <c r="BA1094" s="10" t="s">
        <v>10</v>
      </c>
      <c r="BQ1094" s="10">
        <v>1170</v>
      </c>
      <c r="BR1094" s="10" t="s">
        <v>10</v>
      </c>
      <c r="CH1094" s="10">
        <v>1170</v>
      </c>
      <c r="CI1094" s="10" t="s">
        <v>10</v>
      </c>
      <c r="CJ1094" s="10">
        <v>0.58299999999999996</v>
      </c>
      <c r="CK1094" s="10">
        <v>0.219</v>
      </c>
      <c r="CL1094" s="10">
        <v>33.920699999999997</v>
      </c>
      <c r="CM1094" s="10">
        <v>10.6</v>
      </c>
      <c r="CN1094" s="10">
        <v>0.93600000000000005</v>
      </c>
      <c r="CO1094" s="10">
        <v>0.67200000000000004</v>
      </c>
      <c r="CP1094" s="10">
        <v>0.24299999999999999</v>
      </c>
      <c r="CQ1094" s="10">
        <v>38.921399999999998</v>
      </c>
      <c r="CR1094" s="10">
        <v>10.6</v>
      </c>
      <c r="CS1094" s="10">
        <v>0.94</v>
      </c>
      <c r="CT1094" s="10">
        <v>0.67200000000000004</v>
      </c>
      <c r="CU1094" s="10">
        <v>0.24299999999999999</v>
      </c>
      <c r="CV1094" s="10">
        <v>38.921399999999998</v>
      </c>
      <c r="CW1094" s="10">
        <v>10.6</v>
      </c>
      <c r="CX1094" s="10">
        <v>0.94</v>
      </c>
      <c r="CY1094" s="10">
        <v>1206</v>
      </c>
      <c r="CZ1094" s="10" t="s">
        <v>317</v>
      </c>
      <c r="DA1094" s="10">
        <v>0</v>
      </c>
      <c r="DB1094" s="10">
        <v>0</v>
      </c>
      <c r="DC1094" s="10">
        <v>0</v>
      </c>
      <c r="DD1094" s="10">
        <v>10.7</v>
      </c>
      <c r="DE1094" s="10">
        <v>0</v>
      </c>
      <c r="DF1094" s="10">
        <v>0</v>
      </c>
      <c r="DG1094" s="10">
        <v>0</v>
      </c>
      <c r="DH1094" s="10">
        <v>0</v>
      </c>
      <c r="DI1094" s="10">
        <v>10.6</v>
      </c>
      <c r="DJ1094" s="10">
        <v>0</v>
      </c>
      <c r="DK1094" s="10">
        <v>0</v>
      </c>
      <c r="DL1094" s="10">
        <v>0</v>
      </c>
      <c r="DM1094" s="10">
        <v>0</v>
      </c>
      <c r="DN1094" s="10">
        <v>10.6</v>
      </c>
      <c r="DO1094" s="10">
        <v>0</v>
      </c>
    </row>
    <row r="1095" spans="1:119" x14ac:dyDescent="0.25">
      <c r="A1095" s="10">
        <v>1171</v>
      </c>
      <c r="B1095" s="10" t="s">
        <v>11</v>
      </c>
      <c r="C1095" s="10">
        <v>2.02</v>
      </c>
      <c r="D1095" s="10">
        <v>0.59</v>
      </c>
      <c r="E1095" s="10">
        <v>112.42</v>
      </c>
      <c r="F1095" s="10">
        <v>10.8</v>
      </c>
      <c r="G1095" s="10">
        <v>0.96</v>
      </c>
      <c r="H1095" s="10">
        <v>2.2400000000000002</v>
      </c>
      <c r="I1095" s="10">
        <v>0.65</v>
      </c>
      <c r="J1095" s="10">
        <v>125.86</v>
      </c>
      <c r="K1095" s="10">
        <v>10.7</v>
      </c>
      <c r="L1095" s="10">
        <v>0.96</v>
      </c>
      <c r="M1095" s="10">
        <v>2.15</v>
      </c>
      <c r="N1095" s="10">
        <v>0.63</v>
      </c>
      <c r="O1095" s="10">
        <v>121</v>
      </c>
      <c r="P1095" s="10">
        <v>10.7</v>
      </c>
      <c r="Q1095" s="10">
        <v>0.96</v>
      </c>
      <c r="R1095" s="10">
        <v>1171</v>
      </c>
      <c r="S1095" s="10" t="s">
        <v>11</v>
      </c>
      <c r="AI1095" s="10">
        <v>1171</v>
      </c>
      <c r="AJ1095" s="10" t="s">
        <v>11</v>
      </c>
      <c r="AK1095" s="10">
        <v>1.7608962198464022</v>
      </c>
      <c r="AL1095" s="10">
        <v>0.53860756826367062</v>
      </c>
      <c r="AM1095" s="10">
        <v>96.65</v>
      </c>
      <c r="AN1095" s="10">
        <v>11</v>
      </c>
      <c r="AO1095" s="10">
        <v>0.95599999999999996</v>
      </c>
      <c r="AP1095" s="10">
        <v>2.1500414819161282</v>
      </c>
      <c r="AQ1095" s="10">
        <v>0.64965896710161097</v>
      </c>
      <c r="AR1095" s="10">
        <v>117.887</v>
      </c>
      <c r="AS1095" s="10">
        <v>11</v>
      </c>
      <c r="AT1095" s="10">
        <v>0.95699999999999996</v>
      </c>
      <c r="AU1095" s="10">
        <v>2.1074137997562374</v>
      </c>
      <c r="AV1095" s="10">
        <v>0.67778793021317718</v>
      </c>
      <c r="AW1095" s="10">
        <v>116.191</v>
      </c>
      <c r="AX1095" s="10">
        <v>11</v>
      </c>
      <c r="AY1095" s="10">
        <v>0.95199999999999996</v>
      </c>
      <c r="AZ1095" s="10">
        <v>1171</v>
      </c>
      <c r="BA1095" s="10" t="s">
        <v>11</v>
      </c>
      <c r="BB1095" s="10">
        <v>0.43730892807423888</v>
      </c>
      <c r="BC1095" s="10">
        <v>0.28482622093924448</v>
      </c>
      <c r="BD1095" s="10">
        <v>28.1599</v>
      </c>
      <c r="BE1095" s="10">
        <v>10.7</v>
      </c>
      <c r="BF1095" s="10">
        <v>0.83799999999999997</v>
      </c>
      <c r="BG1095" s="10">
        <v>0.72159292057165425</v>
      </c>
      <c r="BH1095" s="10">
        <v>0.44684420472203623</v>
      </c>
      <c r="BI1095" s="10">
        <v>45.796500000000002</v>
      </c>
      <c r="BJ1095" s="10">
        <v>10.7</v>
      </c>
      <c r="BK1095" s="10">
        <v>0.85</v>
      </c>
      <c r="BL1095" s="10">
        <v>0.6468497636089694</v>
      </c>
      <c r="BM1095" s="10">
        <v>0.39422439603744508</v>
      </c>
      <c r="BN1095" s="10">
        <v>40.873899999999999</v>
      </c>
      <c r="BO1095" s="10">
        <v>10.7</v>
      </c>
      <c r="BP1095" s="10">
        <v>0.85399999999999998</v>
      </c>
      <c r="BQ1095" s="10">
        <v>1171</v>
      </c>
      <c r="BR1095" s="10" t="s">
        <v>11</v>
      </c>
      <c r="BS1095" s="10">
        <v>1.4710000000000001</v>
      </c>
      <c r="BT1095" s="10">
        <v>0.48599999999999999</v>
      </c>
      <c r="BU1095" s="10">
        <v>82.817999999999998</v>
      </c>
      <c r="BV1095" s="10">
        <v>10.8</v>
      </c>
      <c r="BW1095" s="10">
        <v>0.95</v>
      </c>
      <c r="BX1095" s="10">
        <v>1.8979999999999999</v>
      </c>
      <c r="BY1095" s="10">
        <v>0.47899999999999998</v>
      </c>
      <c r="BZ1095" s="10">
        <v>104.64530000000001</v>
      </c>
      <c r="CA1095" s="10">
        <v>10.8</v>
      </c>
      <c r="CB1095" s="10">
        <v>0.97</v>
      </c>
      <c r="CC1095" s="10">
        <v>2.153</v>
      </c>
      <c r="CD1095" s="10">
        <v>0.53300000000000003</v>
      </c>
      <c r="CE1095" s="10">
        <v>118.5703</v>
      </c>
      <c r="CF1095" s="10">
        <v>10.8</v>
      </c>
      <c r="CG1095" s="10">
        <v>0.97099999999999997</v>
      </c>
      <c r="CH1095" s="10">
        <v>1171</v>
      </c>
      <c r="CI1095" s="10" t="s">
        <v>11</v>
      </c>
      <c r="CY1095" s="10">
        <v>1207</v>
      </c>
      <c r="CZ1095" s="10" t="s">
        <v>203</v>
      </c>
      <c r="DA1095" s="10">
        <v>-6.55</v>
      </c>
      <c r="DB1095" s="10">
        <v>-1.9330000000000001</v>
      </c>
      <c r="DC1095" s="10">
        <v>-107.13774850211465</v>
      </c>
      <c r="DD1095" s="10">
        <v>36.802</v>
      </c>
      <c r="DE1095" s="10">
        <v>0.95910628339920678</v>
      </c>
      <c r="DF1095" s="10">
        <v>-8.1039999999999992</v>
      </c>
      <c r="DG1095" s="10">
        <v>-2.492</v>
      </c>
      <c r="DH1095" s="10">
        <v>-135.24510849542813</v>
      </c>
      <c r="DI1095" s="10">
        <v>36.194000000000003</v>
      </c>
      <c r="DJ1095" s="10">
        <v>0.95582999778955713</v>
      </c>
      <c r="DK1095" s="10">
        <v>-8.327</v>
      </c>
      <c r="DL1095" s="10">
        <v>-2.5840000000000001</v>
      </c>
      <c r="DM1095" s="10">
        <v>-138.32409786102752</v>
      </c>
      <c r="DN1095" s="10">
        <v>36.390999999999998</v>
      </c>
      <c r="DO1095" s="10">
        <v>0.95507197360943452</v>
      </c>
    </row>
    <row r="1096" spans="1:119" x14ac:dyDescent="0.25">
      <c r="A1096" s="10">
        <v>1172</v>
      </c>
      <c r="B1096" s="10" t="s">
        <v>285</v>
      </c>
      <c r="C1096" s="10">
        <v>0.28999999999999998</v>
      </c>
      <c r="D1096" s="10">
        <v>0.1</v>
      </c>
      <c r="E1096" s="10">
        <v>16.59</v>
      </c>
      <c r="F1096" s="10">
        <v>10.8</v>
      </c>
      <c r="G1096" s="10">
        <v>0.95</v>
      </c>
      <c r="H1096" s="10">
        <v>0.37</v>
      </c>
      <c r="I1096" s="10">
        <v>0.12</v>
      </c>
      <c r="J1096" s="10">
        <v>20.98</v>
      </c>
      <c r="K1096" s="10">
        <v>10.7</v>
      </c>
      <c r="L1096" s="10">
        <v>0.95</v>
      </c>
      <c r="M1096" s="10">
        <v>0.35</v>
      </c>
      <c r="N1096" s="10">
        <v>0.12</v>
      </c>
      <c r="O1096" s="10">
        <v>20</v>
      </c>
      <c r="P1096" s="10">
        <v>10.7</v>
      </c>
      <c r="Q1096" s="10">
        <v>0.95</v>
      </c>
      <c r="R1096" s="10">
        <v>1172</v>
      </c>
      <c r="S1096" s="10" t="s">
        <v>285</v>
      </c>
      <c r="T1096" s="10">
        <v>7.0900000000000005E-2</v>
      </c>
      <c r="U1096" s="10">
        <v>1.95E-2</v>
      </c>
      <c r="V1096" s="10">
        <v>3.968</v>
      </c>
      <c r="W1096" s="10">
        <v>10.7</v>
      </c>
      <c r="Y1096" s="10">
        <v>7.7100000000000002E-2</v>
      </c>
      <c r="Z1096" s="10">
        <v>1.49E-2</v>
      </c>
      <c r="AA1096" s="10">
        <v>4.2370999999999999</v>
      </c>
      <c r="AB1096" s="10">
        <v>10.7</v>
      </c>
      <c r="AD1096" s="10">
        <v>6.5000000000000002E-2</v>
      </c>
      <c r="AE1096" s="10">
        <v>1.4800000000000001E-2</v>
      </c>
      <c r="AF1096" s="10">
        <v>3.5992000000000002</v>
      </c>
      <c r="AG1096" s="10">
        <v>10.7</v>
      </c>
      <c r="AI1096" s="10">
        <v>1172</v>
      </c>
      <c r="AJ1096" s="10" t="s">
        <v>285</v>
      </c>
      <c r="AK1096" s="10">
        <v>0.21809999999999999</v>
      </c>
      <c r="AL1096" s="10">
        <v>7.3700000000000002E-2</v>
      </c>
      <c r="AM1096" s="10">
        <v>12.0832</v>
      </c>
      <c r="AN1096" s="10">
        <v>11</v>
      </c>
      <c r="AO1096" s="10">
        <v>0.95</v>
      </c>
      <c r="AP1096" s="10">
        <v>0.33279999999999998</v>
      </c>
      <c r="AQ1096" s="10">
        <v>0.1119</v>
      </c>
      <c r="AR1096" s="10">
        <v>18.428999999999998</v>
      </c>
      <c r="AS1096" s="10">
        <v>11</v>
      </c>
      <c r="AT1096" s="10">
        <v>0.95</v>
      </c>
      <c r="AU1096" s="10">
        <v>0.37409999999999999</v>
      </c>
      <c r="AV1096" s="10">
        <v>0.126</v>
      </c>
      <c r="AW1096" s="10">
        <v>20.718499999999999</v>
      </c>
      <c r="AX1096" s="10">
        <v>11</v>
      </c>
      <c r="AY1096" s="10">
        <v>0.95</v>
      </c>
      <c r="AZ1096" s="10">
        <v>1172</v>
      </c>
      <c r="BA1096" s="10" t="s">
        <v>285</v>
      </c>
      <c r="BB1096" s="10">
        <v>6.5600000000000006E-2</v>
      </c>
      <c r="BC1096" s="10">
        <v>4.58E-2</v>
      </c>
      <c r="BD1096" s="10">
        <v>4.3148</v>
      </c>
      <c r="BE1096" s="10">
        <v>10.7</v>
      </c>
      <c r="BF1096" s="10">
        <v>0.82</v>
      </c>
      <c r="BG1096" s="10">
        <v>0.11459999999999999</v>
      </c>
      <c r="BH1096" s="10">
        <v>0.08</v>
      </c>
      <c r="BI1096" s="10">
        <v>7.5434999999999999</v>
      </c>
      <c r="BJ1096" s="10">
        <v>10.7</v>
      </c>
      <c r="BK1096" s="10">
        <v>0.82</v>
      </c>
      <c r="BL1096" s="10">
        <v>0.12230000000000001</v>
      </c>
      <c r="BM1096" s="10">
        <v>8.5300000000000001E-2</v>
      </c>
      <c r="BN1096" s="10">
        <v>8.0449999999999999</v>
      </c>
      <c r="BO1096" s="10">
        <v>10.7</v>
      </c>
      <c r="BP1096" s="10">
        <v>0.82</v>
      </c>
      <c r="BQ1096" s="10">
        <v>1172</v>
      </c>
      <c r="BR1096" s="10" t="s">
        <v>285</v>
      </c>
      <c r="BS1096" s="10">
        <v>0.2288</v>
      </c>
      <c r="BT1096" s="10">
        <v>8.2299999999999998E-2</v>
      </c>
      <c r="BU1096" s="10">
        <v>13</v>
      </c>
      <c r="BV1096" s="10">
        <v>10.8</v>
      </c>
      <c r="BW1096" s="10">
        <v>0.94</v>
      </c>
      <c r="BX1096" s="10">
        <v>0.35349999999999998</v>
      </c>
      <c r="BY1096" s="10">
        <v>0.12239999999999999</v>
      </c>
      <c r="BZ1096" s="10">
        <v>20</v>
      </c>
      <c r="CA1096" s="10">
        <v>10.8</v>
      </c>
      <c r="CB1096" s="10">
        <v>0.94</v>
      </c>
      <c r="CC1096" s="10">
        <v>0.38890000000000002</v>
      </c>
      <c r="CD1096" s="10">
        <v>0.1346</v>
      </c>
      <c r="CE1096" s="10">
        <v>22</v>
      </c>
      <c r="CF1096" s="10">
        <v>10.8</v>
      </c>
      <c r="CG1096" s="10">
        <v>0.94</v>
      </c>
      <c r="CH1096" s="10">
        <v>1172</v>
      </c>
      <c r="CI1096" s="10" t="s">
        <v>285</v>
      </c>
      <c r="CJ1096" s="10">
        <v>3.4599999999999999E-2</v>
      </c>
      <c r="CK1096" s="10">
        <v>1.24E-2</v>
      </c>
      <c r="CL1096" s="10">
        <v>2</v>
      </c>
      <c r="CM1096" s="10">
        <v>10.6</v>
      </c>
      <c r="CN1096" s="10">
        <v>0.94</v>
      </c>
      <c r="CO1096" s="10">
        <v>3.4599999999999999E-2</v>
      </c>
      <c r="CP1096" s="10">
        <v>1.24E-2</v>
      </c>
      <c r="CQ1096" s="10">
        <v>2</v>
      </c>
      <c r="CR1096" s="10">
        <v>10.6</v>
      </c>
      <c r="CS1096" s="10">
        <v>0.94</v>
      </c>
      <c r="CT1096" s="10">
        <v>3.4599999999999999E-2</v>
      </c>
      <c r="CU1096" s="10">
        <v>1.24E-2</v>
      </c>
      <c r="CV1096" s="10">
        <v>2</v>
      </c>
      <c r="CW1096" s="10">
        <v>10.6</v>
      </c>
      <c r="CX1096" s="10">
        <v>0.94</v>
      </c>
      <c r="CY1096" s="10">
        <v>1208</v>
      </c>
      <c r="CZ1096" s="10" t="s">
        <v>204</v>
      </c>
      <c r="DA1096" s="10">
        <v>0</v>
      </c>
      <c r="DB1096" s="10">
        <v>0</v>
      </c>
      <c r="DD1096" s="10">
        <v>36.886000000000003</v>
      </c>
      <c r="DF1096" s="10">
        <v>0</v>
      </c>
      <c r="DG1096" s="10">
        <v>0</v>
      </c>
      <c r="DI1096" s="10">
        <v>36.301000000000002</v>
      </c>
      <c r="DK1096" s="10">
        <v>0</v>
      </c>
      <c r="DL1096" s="10">
        <v>0</v>
      </c>
      <c r="DN1096" s="10">
        <v>36.500999999999998</v>
      </c>
    </row>
    <row r="1097" spans="1:119" x14ac:dyDescent="0.25">
      <c r="A1097" s="10">
        <v>1173</v>
      </c>
      <c r="B1097" s="10" t="s">
        <v>304</v>
      </c>
      <c r="C1097" s="10">
        <v>0.03</v>
      </c>
      <c r="D1097" s="10">
        <v>0</v>
      </c>
      <c r="E1097" s="10">
        <v>1.84</v>
      </c>
      <c r="F1097" s="10">
        <v>10.8</v>
      </c>
      <c r="G1097" s="10">
        <v>0.99</v>
      </c>
      <c r="H1097" s="10">
        <v>0.05</v>
      </c>
      <c r="I1097" s="10">
        <v>0.01</v>
      </c>
      <c r="J1097" s="10">
        <v>2.74</v>
      </c>
      <c r="K1097" s="10">
        <v>10.7</v>
      </c>
      <c r="L1097" s="10">
        <v>0.99</v>
      </c>
      <c r="M1097" s="10">
        <v>0.04</v>
      </c>
      <c r="N1097" s="10">
        <v>0.01</v>
      </c>
      <c r="O1097" s="10">
        <v>2</v>
      </c>
      <c r="P1097" s="10">
        <v>10.7</v>
      </c>
      <c r="Q1097" s="10">
        <v>0.99</v>
      </c>
      <c r="R1097" s="10">
        <v>1173</v>
      </c>
      <c r="S1097" s="10" t="s">
        <v>304</v>
      </c>
      <c r="T1097" s="10">
        <v>4.9299999999999997E-2</v>
      </c>
      <c r="U1097" s="10">
        <v>5.8999999999999999E-3</v>
      </c>
      <c r="V1097" s="10">
        <v>2.6770999999999998</v>
      </c>
      <c r="W1097" s="10">
        <v>10.7</v>
      </c>
      <c r="Y1097" s="10">
        <v>4.02E-2</v>
      </c>
      <c r="Z1097" s="10">
        <v>3.3999999999999998E-3</v>
      </c>
      <c r="AA1097" s="10">
        <v>2.1753</v>
      </c>
      <c r="AB1097" s="10">
        <v>10.7</v>
      </c>
      <c r="AD1097" s="10">
        <v>4.5199999999999997E-2</v>
      </c>
      <c r="AE1097" s="10">
        <v>4.4000000000000003E-3</v>
      </c>
      <c r="AF1097" s="10">
        <v>2.4502000000000002</v>
      </c>
      <c r="AG1097" s="10">
        <v>10.7</v>
      </c>
      <c r="AI1097" s="10">
        <v>1173</v>
      </c>
      <c r="AJ1097" s="10" t="s">
        <v>304</v>
      </c>
      <c r="AK1097" s="10">
        <v>2.3300000000000001E-2</v>
      </c>
      <c r="AL1097" s="10">
        <v>1.8700000000000001E-2</v>
      </c>
      <c r="AM1097" s="10">
        <v>1.5684</v>
      </c>
      <c r="AN1097" s="10">
        <v>11</v>
      </c>
      <c r="AO1097" s="10">
        <v>0.78</v>
      </c>
      <c r="AP1097" s="10">
        <v>2.3099999999999999E-2</v>
      </c>
      <c r="AQ1097" s="10">
        <v>1.84E-2</v>
      </c>
      <c r="AR1097" s="10">
        <v>1.5501</v>
      </c>
      <c r="AS1097" s="10">
        <v>11</v>
      </c>
      <c r="AT1097" s="10">
        <v>0.78</v>
      </c>
      <c r="AU1097" s="10">
        <v>2.5999999999999999E-2</v>
      </c>
      <c r="AV1097" s="10">
        <v>2.0799999999999999E-2</v>
      </c>
      <c r="AW1097" s="10">
        <v>1.7478</v>
      </c>
      <c r="AX1097" s="10">
        <v>11</v>
      </c>
      <c r="AY1097" s="10">
        <v>0.78</v>
      </c>
      <c r="AZ1097" s="10">
        <v>1173</v>
      </c>
      <c r="BA1097" s="10" t="s">
        <v>304</v>
      </c>
      <c r="BB1097" s="10">
        <v>1.7600000000000001E-2</v>
      </c>
      <c r="BC1097" s="10">
        <v>0.02</v>
      </c>
      <c r="BD1097" s="10">
        <v>1.4382999999999999</v>
      </c>
      <c r="BE1097" s="10">
        <v>10.7</v>
      </c>
      <c r="BF1097" s="10">
        <v>0.66</v>
      </c>
      <c r="BG1097" s="10">
        <v>3.6900000000000002E-2</v>
      </c>
      <c r="BH1097" s="10">
        <v>4.2000000000000003E-2</v>
      </c>
      <c r="BI1097" s="10">
        <v>3.0173999999999999</v>
      </c>
      <c r="BJ1097" s="10">
        <v>10.7</v>
      </c>
      <c r="BK1097" s="10">
        <v>0.66</v>
      </c>
      <c r="BL1097" s="10">
        <v>1.9699999999999999E-2</v>
      </c>
      <c r="BM1097" s="10">
        <v>2.24E-2</v>
      </c>
      <c r="BN1097" s="10">
        <v>1.609</v>
      </c>
      <c r="BO1097" s="10">
        <v>10.7</v>
      </c>
      <c r="BP1097" s="10">
        <v>0.66</v>
      </c>
      <c r="BQ1097" s="10">
        <v>1173</v>
      </c>
      <c r="BR1097" s="10" t="s">
        <v>304</v>
      </c>
      <c r="BS1097" s="10">
        <v>3.3700000000000001E-2</v>
      </c>
      <c r="BT1097" s="10">
        <v>1.6299999999999999E-2</v>
      </c>
      <c r="BU1097" s="10">
        <v>2</v>
      </c>
      <c r="BV1097" s="10">
        <v>10.8</v>
      </c>
      <c r="BW1097" s="10">
        <v>0.9</v>
      </c>
      <c r="BX1097" s="10">
        <v>5.0500000000000003E-2</v>
      </c>
      <c r="BY1097" s="10">
        <v>2.4500000000000001E-2</v>
      </c>
      <c r="BZ1097" s="10">
        <v>3</v>
      </c>
      <c r="CA1097" s="10">
        <v>10.8</v>
      </c>
      <c r="CB1097" s="10">
        <v>0.9</v>
      </c>
      <c r="CC1097" s="10">
        <v>5.0500000000000003E-2</v>
      </c>
      <c r="CD1097" s="10">
        <v>2.4500000000000001E-2</v>
      </c>
      <c r="CE1097" s="10">
        <v>3</v>
      </c>
      <c r="CF1097" s="10">
        <v>10.8</v>
      </c>
      <c r="CG1097" s="10">
        <v>0.9</v>
      </c>
      <c r="CH1097" s="10">
        <v>1173</v>
      </c>
      <c r="CI1097" s="10" t="s">
        <v>304</v>
      </c>
      <c r="CJ1097" s="10">
        <v>3.3799999999999997E-2</v>
      </c>
      <c r="CK1097" s="10">
        <v>1.44E-2</v>
      </c>
      <c r="CL1097" s="10">
        <v>2</v>
      </c>
      <c r="CM1097" s="10">
        <v>10.6</v>
      </c>
      <c r="CN1097" s="10">
        <v>0.92</v>
      </c>
      <c r="CO1097" s="10">
        <v>3.3799999999999997E-2</v>
      </c>
      <c r="CP1097" s="10">
        <v>1.44E-2</v>
      </c>
      <c r="CQ1097" s="10">
        <v>2</v>
      </c>
      <c r="CR1097" s="10">
        <v>10.6</v>
      </c>
      <c r="CS1097" s="10">
        <v>0.92</v>
      </c>
      <c r="CT1097" s="10">
        <v>3.3799999999999997E-2</v>
      </c>
      <c r="CU1097" s="10">
        <v>1.44E-2</v>
      </c>
      <c r="CV1097" s="10">
        <v>2</v>
      </c>
      <c r="CW1097" s="10">
        <v>10.6</v>
      </c>
      <c r="CX1097" s="10">
        <v>0.92</v>
      </c>
      <c r="CY1097" s="10">
        <v>1209</v>
      </c>
      <c r="CZ1097" s="10" t="s">
        <v>8</v>
      </c>
      <c r="DA1097" s="10">
        <v>6.55</v>
      </c>
      <c r="DB1097" s="10">
        <v>1.9330000000000001</v>
      </c>
      <c r="DC1097" s="10">
        <v>107.13774850211465</v>
      </c>
      <c r="DD1097" s="10">
        <v>36.802</v>
      </c>
      <c r="DE1097" s="10">
        <v>0.95910628339920678</v>
      </c>
      <c r="DF1097" s="10">
        <v>8.1039999999999992</v>
      </c>
      <c r="DG1097" s="10">
        <v>2.492</v>
      </c>
      <c r="DH1097" s="10">
        <v>135.24510849542813</v>
      </c>
      <c r="DI1097" s="10">
        <v>36.194000000000003</v>
      </c>
      <c r="DJ1097" s="10">
        <v>0.95582999778955713</v>
      </c>
      <c r="DK1097" s="10">
        <v>8.327</v>
      </c>
      <c r="DL1097" s="10">
        <v>2.5840000000000001</v>
      </c>
      <c r="DM1097" s="10">
        <v>138.32409786102752</v>
      </c>
      <c r="DN1097" s="10">
        <v>36.390999999999998</v>
      </c>
      <c r="DO1097" s="10">
        <v>0.95507197360943452</v>
      </c>
    </row>
    <row r="1098" spans="1:119" x14ac:dyDescent="0.25">
      <c r="A1098" s="10">
        <v>1174</v>
      </c>
      <c r="B1098" s="10" t="s">
        <v>287</v>
      </c>
      <c r="C1098" s="10">
        <v>7.0000000000000007E-2</v>
      </c>
      <c r="D1098" s="10">
        <v>0.01</v>
      </c>
      <c r="E1098" s="10">
        <v>3.69</v>
      </c>
      <c r="F1098" s="10">
        <v>10.8</v>
      </c>
      <c r="G1098" s="10">
        <v>0.98</v>
      </c>
      <c r="H1098" s="10">
        <v>0.08</v>
      </c>
      <c r="I1098" s="10">
        <v>0.02</v>
      </c>
      <c r="J1098" s="10">
        <v>4.5599999999999996</v>
      </c>
      <c r="K1098" s="10">
        <v>10.7</v>
      </c>
      <c r="L1098" s="10">
        <v>0.98</v>
      </c>
      <c r="M1098" s="10">
        <v>0.05</v>
      </c>
      <c r="N1098" s="10">
        <v>0.01</v>
      </c>
      <c r="O1098" s="10">
        <v>3</v>
      </c>
      <c r="P1098" s="10">
        <v>10.7</v>
      </c>
      <c r="Q1098" s="10">
        <v>0.98</v>
      </c>
      <c r="R1098" s="10">
        <v>1174</v>
      </c>
      <c r="S1098" s="10" t="s">
        <v>287</v>
      </c>
      <c r="T1098" s="10">
        <v>0</v>
      </c>
      <c r="U1098" s="10">
        <v>0</v>
      </c>
      <c r="V1098" s="10">
        <v>0</v>
      </c>
      <c r="W1098" s="10">
        <v>10.7</v>
      </c>
      <c r="Y1098" s="10">
        <v>0</v>
      </c>
      <c r="Z1098" s="10">
        <v>0</v>
      </c>
      <c r="AA1098" s="10">
        <v>0</v>
      </c>
      <c r="AB1098" s="10">
        <v>10.7</v>
      </c>
      <c r="AD1098" s="10">
        <v>0</v>
      </c>
      <c r="AE1098" s="10">
        <v>0</v>
      </c>
      <c r="AF1098" s="10">
        <v>0</v>
      </c>
      <c r="AG1098" s="10">
        <v>10.7</v>
      </c>
      <c r="AI1098" s="10">
        <v>1174</v>
      </c>
      <c r="AJ1098" s="10" t="s">
        <v>287</v>
      </c>
      <c r="AK1098" s="10">
        <v>0.34860000000000002</v>
      </c>
      <c r="AL1098" s="10">
        <v>5.8400000000000001E-2</v>
      </c>
      <c r="AM1098" s="10">
        <v>18.551600000000001</v>
      </c>
      <c r="AN1098" s="10">
        <v>11</v>
      </c>
      <c r="AO1098" s="10">
        <v>0.99</v>
      </c>
      <c r="AP1098" s="10">
        <v>0.43209999999999998</v>
      </c>
      <c r="AQ1098" s="10">
        <v>7.1999999999999995E-2</v>
      </c>
      <c r="AR1098" s="10">
        <v>22.991800000000001</v>
      </c>
      <c r="AS1098" s="10">
        <v>11</v>
      </c>
      <c r="AT1098" s="10">
        <v>0.99</v>
      </c>
      <c r="AU1098" s="10">
        <v>0.21340000000000001</v>
      </c>
      <c r="AV1098" s="10">
        <v>3.8300000000000001E-2</v>
      </c>
      <c r="AW1098" s="10">
        <v>11.379899999999999</v>
      </c>
      <c r="AX1098" s="10">
        <v>11</v>
      </c>
      <c r="AY1098" s="10">
        <v>0.98</v>
      </c>
      <c r="AZ1098" s="10">
        <v>1174</v>
      </c>
      <c r="BA1098" s="10" t="s">
        <v>287</v>
      </c>
      <c r="BB1098" s="10">
        <v>7.8899999999999998E-2</v>
      </c>
      <c r="BC1098" s="10">
        <v>1.29E-2</v>
      </c>
      <c r="BD1098" s="10">
        <v>4.3148</v>
      </c>
      <c r="BE1098" s="10">
        <v>10.7</v>
      </c>
      <c r="BF1098" s="10">
        <v>0.99</v>
      </c>
      <c r="BG1098" s="10">
        <v>0.13800000000000001</v>
      </c>
      <c r="BH1098" s="10">
        <v>2.2499999999999999E-2</v>
      </c>
      <c r="BI1098" s="10">
        <v>7.5434999999999999</v>
      </c>
      <c r="BJ1098" s="10">
        <v>10.7</v>
      </c>
      <c r="BK1098" s="10">
        <v>0.99</v>
      </c>
      <c r="BL1098" s="10">
        <v>0.1469</v>
      </c>
      <c r="BM1098" s="10">
        <v>2.5700000000000001E-2</v>
      </c>
      <c r="BN1098" s="10">
        <v>8.0449999999999999</v>
      </c>
      <c r="BO1098" s="10">
        <v>10.7</v>
      </c>
      <c r="BP1098" s="10">
        <v>0.98</v>
      </c>
      <c r="BQ1098" s="10">
        <v>1174</v>
      </c>
      <c r="BR1098" s="10" t="s">
        <v>287</v>
      </c>
      <c r="BS1098" s="10">
        <v>9.2600000000000002E-2</v>
      </c>
      <c r="BT1098" s="10">
        <v>1.32E-2</v>
      </c>
      <c r="BU1098" s="10">
        <v>5</v>
      </c>
      <c r="BV1098" s="10">
        <v>10.8</v>
      </c>
      <c r="BW1098" s="10">
        <v>0.99</v>
      </c>
      <c r="BX1098" s="10">
        <v>0.18329999999999999</v>
      </c>
      <c r="BY1098" s="10">
        <v>3.7199999999999997E-2</v>
      </c>
      <c r="BZ1098" s="10">
        <v>10</v>
      </c>
      <c r="CA1098" s="10">
        <v>10.8</v>
      </c>
      <c r="CB1098" s="10">
        <v>0.98</v>
      </c>
      <c r="CC1098" s="10">
        <v>0.27500000000000002</v>
      </c>
      <c r="CD1098" s="10">
        <v>5.5800000000000002E-2</v>
      </c>
      <c r="CE1098" s="10">
        <v>15</v>
      </c>
      <c r="CF1098" s="10">
        <v>10.8</v>
      </c>
      <c r="CG1098" s="10">
        <v>0.98</v>
      </c>
      <c r="CH1098" s="10">
        <v>1174</v>
      </c>
      <c r="CI1098" s="10" t="s">
        <v>287</v>
      </c>
      <c r="CJ1098" s="10">
        <v>0</v>
      </c>
      <c r="CK1098" s="10">
        <v>0</v>
      </c>
      <c r="CL1098" s="10">
        <v>0</v>
      </c>
      <c r="CM1098" s="10">
        <v>10.6</v>
      </c>
      <c r="CN1098" s="10">
        <v>0</v>
      </c>
      <c r="CO1098" s="10">
        <v>0</v>
      </c>
      <c r="CP1098" s="10">
        <v>0</v>
      </c>
      <c r="CQ1098" s="10">
        <v>0</v>
      </c>
      <c r="CR1098" s="10">
        <v>10.6</v>
      </c>
      <c r="CS1098" s="10">
        <v>0</v>
      </c>
      <c r="CT1098" s="10">
        <v>0</v>
      </c>
      <c r="CU1098" s="10">
        <v>0</v>
      </c>
      <c r="CV1098" s="10">
        <v>0</v>
      </c>
      <c r="CW1098" s="10">
        <v>10.6</v>
      </c>
      <c r="CX1098" s="10">
        <v>0</v>
      </c>
      <c r="CY1098" s="10">
        <v>1210</v>
      </c>
      <c r="CZ1098" s="10" t="s">
        <v>9</v>
      </c>
    </row>
    <row r="1099" spans="1:119" x14ac:dyDescent="0.25">
      <c r="A1099" s="10">
        <v>1175</v>
      </c>
      <c r="B1099" s="10" t="s">
        <v>305</v>
      </c>
      <c r="C1099" s="10">
        <v>0</v>
      </c>
      <c r="D1099" s="10">
        <v>0</v>
      </c>
      <c r="E1099" s="10">
        <v>0</v>
      </c>
      <c r="F1099" s="10">
        <v>10.8</v>
      </c>
      <c r="G1099" s="10">
        <v>0</v>
      </c>
      <c r="H1099" s="10">
        <v>0</v>
      </c>
      <c r="I1099" s="10">
        <v>0</v>
      </c>
      <c r="J1099" s="10">
        <v>0</v>
      </c>
      <c r="K1099" s="10">
        <v>10.7</v>
      </c>
      <c r="L1099" s="10">
        <v>0</v>
      </c>
      <c r="M1099" s="10">
        <v>0</v>
      </c>
      <c r="N1099" s="10">
        <v>0</v>
      </c>
      <c r="O1099" s="10">
        <v>0</v>
      </c>
      <c r="P1099" s="10">
        <v>10.7</v>
      </c>
      <c r="Q1099" s="10">
        <v>0</v>
      </c>
      <c r="R1099" s="10">
        <v>1175</v>
      </c>
      <c r="S1099" s="10" t="s">
        <v>305</v>
      </c>
      <c r="T1099" s="10">
        <v>0</v>
      </c>
      <c r="U1099" s="10">
        <v>0</v>
      </c>
      <c r="V1099" s="10">
        <v>0</v>
      </c>
      <c r="W1099" s="10">
        <v>10.7</v>
      </c>
      <c r="Y1099" s="10">
        <v>0</v>
      </c>
      <c r="Z1099" s="10">
        <v>0</v>
      </c>
      <c r="AA1099" s="10">
        <v>0</v>
      </c>
      <c r="AB1099" s="10">
        <v>10.7</v>
      </c>
      <c r="AD1099" s="10">
        <v>0</v>
      </c>
      <c r="AE1099" s="10">
        <v>0</v>
      </c>
      <c r="AF1099" s="10">
        <v>0</v>
      </c>
      <c r="AG1099" s="10">
        <v>10.7</v>
      </c>
      <c r="AI1099" s="10">
        <v>1175</v>
      </c>
      <c r="AJ1099" s="10" t="s">
        <v>305</v>
      </c>
      <c r="AK1099" s="10">
        <v>0</v>
      </c>
      <c r="AL1099" s="10">
        <v>0</v>
      </c>
      <c r="AM1099" s="10">
        <v>0</v>
      </c>
      <c r="AN1099" s="10">
        <v>11</v>
      </c>
      <c r="AO1099" s="10">
        <v>0</v>
      </c>
      <c r="AP1099" s="10">
        <v>0</v>
      </c>
      <c r="AQ1099" s="10">
        <v>0</v>
      </c>
      <c r="AR1099" s="10">
        <v>0</v>
      </c>
      <c r="AS1099" s="10">
        <v>11</v>
      </c>
      <c r="AT1099" s="10">
        <v>0</v>
      </c>
      <c r="AU1099" s="10">
        <v>0</v>
      </c>
      <c r="AV1099" s="10">
        <v>0</v>
      </c>
      <c r="AW1099" s="10">
        <v>0</v>
      </c>
      <c r="AX1099" s="10">
        <v>11</v>
      </c>
      <c r="AY1099" s="10">
        <v>0</v>
      </c>
      <c r="AZ1099" s="10">
        <v>1175</v>
      </c>
      <c r="BA1099" s="10" t="s">
        <v>305</v>
      </c>
      <c r="BB1099" s="10">
        <v>0</v>
      </c>
      <c r="BC1099" s="10">
        <v>0</v>
      </c>
      <c r="BD1099" s="10">
        <v>0</v>
      </c>
      <c r="BE1099" s="10">
        <v>10.7</v>
      </c>
      <c r="BF1099" s="10">
        <v>0</v>
      </c>
      <c r="BG1099" s="10">
        <v>0</v>
      </c>
      <c r="BH1099" s="10">
        <v>0</v>
      </c>
      <c r="BI1099" s="10">
        <v>0</v>
      </c>
      <c r="BJ1099" s="10">
        <v>10.7</v>
      </c>
      <c r="BK1099" s="10">
        <v>0</v>
      </c>
      <c r="BL1099" s="10">
        <v>0</v>
      </c>
      <c r="BM1099" s="10">
        <v>0</v>
      </c>
      <c r="BN1099" s="10">
        <v>0</v>
      </c>
      <c r="BO1099" s="10">
        <v>10.7</v>
      </c>
      <c r="BP1099" s="10">
        <v>0</v>
      </c>
      <c r="BQ1099" s="10">
        <v>1175</v>
      </c>
      <c r="BR1099" s="10" t="s">
        <v>305</v>
      </c>
      <c r="BS1099" s="10">
        <v>0</v>
      </c>
      <c r="BT1099" s="10">
        <v>0</v>
      </c>
      <c r="BU1099" s="10">
        <v>0</v>
      </c>
      <c r="BV1099" s="10">
        <v>10.8</v>
      </c>
      <c r="BW1099" s="10">
        <v>0</v>
      </c>
      <c r="BX1099" s="10">
        <v>0</v>
      </c>
      <c r="BY1099" s="10">
        <v>0</v>
      </c>
      <c r="BZ1099" s="10">
        <v>0</v>
      </c>
      <c r="CA1099" s="10">
        <v>10.8</v>
      </c>
      <c r="CB1099" s="10">
        <v>0</v>
      </c>
      <c r="CC1099" s="10">
        <v>0</v>
      </c>
      <c r="CD1099" s="10">
        <v>0</v>
      </c>
      <c r="CE1099" s="10">
        <v>0</v>
      </c>
      <c r="CF1099" s="10">
        <v>10.8</v>
      </c>
      <c r="CG1099" s="10">
        <v>0</v>
      </c>
      <c r="CH1099" s="10">
        <v>1175</v>
      </c>
      <c r="CI1099" s="10" t="s">
        <v>305</v>
      </c>
      <c r="CJ1099" s="10">
        <v>0</v>
      </c>
      <c r="CK1099" s="10">
        <v>0</v>
      </c>
      <c r="CL1099" s="10">
        <v>0</v>
      </c>
      <c r="CM1099" s="10">
        <v>10.6</v>
      </c>
      <c r="CN1099" s="10">
        <v>0</v>
      </c>
      <c r="CO1099" s="10">
        <v>0</v>
      </c>
      <c r="CP1099" s="10">
        <v>0</v>
      </c>
      <c r="CQ1099" s="10">
        <v>0</v>
      </c>
      <c r="CR1099" s="10">
        <v>10.6</v>
      </c>
      <c r="CS1099" s="10">
        <v>0</v>
      </c>
      <c r="CT1099" s="10">
        <v>0</v>
      </c>
      <c r="CU1099" s="10">
        <v>0</v>
      </c>
      <c r="CV1099" s="10">
        <v>0</v>
      </c>
      <c r="CW1099" s="10">
        <v>10.6</v>
      </c>
      <c r="CX1099" s="10">
        <v>0</v>
      </c>
      <c r="CY1099" s="10">
        <v>1211</v>
      </c>
      <c r="CZ1099" s="10" t="s">
        <v>10</v>
      </c>
      <c r="DA1099" s="10">
        <v>6.5030000000000001</v>
      </c>
      <c r="DB1099" s="10">
        <v>1.51</v>
      </c>
      <c r="DC1099" s="10">
        <v>377.88200000000001</v>
      </c>
      <c r="DD1099" s="10">
        <v>10.199999999999999</v>
      </c>
      <c r="DE1099" s="10">
        <v>0.97399999999999998</v>
      </c>
      <c r="DF1099" s="10">
        <v>8.0370000000000008</v>
      </c>
      <c r="DG1099" s="10">
        <v>1.851</v>
      </c>
      <c r="DH1099" s="10">
        <v>466.8272</v>
      </c>
      <c r="DI1099" s="10">
        <v>10.199999999999999</v>
      </c>
      <c r="DJ1099" s="10">
        <v>0.97399999999999998</v>
      </c>
      <c r="DK1099" s="10">
        <v>8.2579999999999991</v>
      </c>
      <c r="DL1099" s="10">
        <v>1.915</v>
      </c>
      <c r="DM1099" s="10">
        <v>479.83089999999999</v>
      </c>
      <c r="DN1099" s="10">
        <v>10.199999999999999</v>
      </c>
      <c r="DO1099" s="10">
        <v>0.97399999999999998</v>
      </c>
    </row>
    <row r="1100" spans="1:119" x14ac:dyDescent="0.25">
      <c r="A1100" s="10">
        <v>1176</v>
      </c>
      <c r="B1100" s="10" t="s">
        <v>289</v>
      </c>
      <c r="C1100" s="10">
        <v>0.59</v>
      </c>
      <c r="D1100" s="10">
        <v>0.15</v>
      </c>
      <c r="E1100" s="10">
        <v>32.25</v>
      </c>
      <c r="F1100" s="10">
        <v>10.8</v>
      </c>
      <c r="G1100" s="10">
        <v>0.97</v>
      </c>
      <c r="H1100" s="10">
        <v>0.67</v>
      </c>
      <c r="I1100" s="10">
        <v>0.17</v>
      </c>
      <c r="J1100" s="10">
        <v>37.39</v>
      </c>
      <c r="K1100" s="10">
        <v>10.7</v>
      </c>
      <c r="L1100" s="10">
        <v>0.97</v>
      </c>
      <c r="M1100" s="10">
        <v>0.77</v>
      </c>
      <c r="N1100" s="10">
        <v>0.19</v>
      </c>
      <c r="O1100" s="10">
        <v>43</v>
      </c>
      <c r="P1100" s="10">
        <v>10.7</v>
      </c>
      <c r="Q1100" s="10">
        <v>0.97</v>
      </c>
      <c r="R1100" s="10">
        <v>1176</v>
      </c>
      <c r="S1100" s="10" t="s">
        <v>289</v>
      </c>
      <c r="T1100" s="10">
        <v>0.1207</v>
      </c>
      <c r="U1100" s="10">
        <v>2.53E-2</v>
      </c>
      <c r="V1100" s="10">
        <v>6.6527000000000003</v>
      </c>
      <c r="W1100" s="10">
        <v>10.7</v>
      </c>
      <c r="Y1100" s="10">
        <v>0.1968</v>
      </c>
      <c r="Z1100" s="10">
        <v>2.9000000000000001E-2</v>
      </c>
      <c r="AA1100" s="10">
        <v>10.7342</v>
      </c>
      <c r="AB1100" s="10">
        <v>10.7</v>
      </c>
      <c r="AD1100" s="10">
        <v>0.17710000000000001</v>
      </c>
      <c r="AE1100" s="10">
        <v>3.0700000000000002E-2</v>
      </c>
      <c r="AF1100" s="10">
        <v>9.6987000000000005</v>
      </c>
      <c r="AG1100" s="10">
        <v>10.7</v>
      </c>
      <c r="AI1100" s="10">
        <v>1176</v>
      </c>
      <c r="AJ1100" s="10" t="s">
        <v>289</v>
      </c>
      <c r="AK1100" s="10">
        <v>0.59950000000000003</v>
      </c>
      <c r="AL1100" s="10">
        <v>0.1545</v>
      </c>
      <c r="AM1100" s="10">
        <v>32.493699999999997</v>
      </c>
      <c r="AN1100" s="10">
        <v>11</v>
      </c>
      <c r="AO1100" s="10">
        <v>0.97</v>
      </c>
      <c r="AP1100" s="10">
        <v>0.71350000000000002</v>
      </c>
      <c r="AQ1100" s="10">
        <v>0.183</v>
      </c>
      <c r="AR1100" s="10">
        <v>38.660899999999998</v>
      </c>
      <c r="AS1100" s="10">
        <v>11</v>
      </c>
      <c r="AT1100" s="10">
        <v>0.97</v>
      </c>
      <c r="AU1100" s="10">
        <v>0.76400000000000001</v>
      </c>
      <c r="AV1100" s="10">
        <v>0.19620000000000001</v>
      </c>
      <c r="AW1100" s="10">
        <v>41.400599999999997</v>
      </c>
      <c r="AX1100" s="10">
        <v>11</v>
      </c>
      <c r="AY1100" s="10">
        <v>0.97</v>
      </c>
      <c r="AZ1100" s="10">
        <v>1176</v>
      </c>
      <c r="BA1100" s="10" t="s">
        <v>289</v>
      </c>
      <c r="BB1100" s="10">
        <v>6.88E-2</v>
      </c>
      <c r="BC1100" s="10">
        <v>4.0800000000000003E-2</v>
      </c>
      <c r="BD1100" s="10">
        <v>4.3148</v>
      </c>
      <c r="BE1100" s="10">
        <v>10.7</v>
      </c>
      <c r="BF1100" s="10">
        <v>0.86</v>
      </c>
      <c r="BG1100" s="10">
        <v>0.19239999999999999</v>
      </c>
      <c r="BH1100" s="10">
        <v>0.11409999999999999</v>
      </c>
      <c r="BI1100" s="10">
        <v>12.069599999999999</v>
      </c>
      <c r="BJ1100" s="10">
        <v>10.7</v>
      </c>
      <c r="BK1100" s="10">
        <v>0.86</v>
      </c>
      <c r="BL1100" s="10">
        <v>0.12820000000000001</v>
      </c>
      <c r="BM1100" s="10">
        <v>7.6100000000000001E-2</v>
      </c>
      <c r="BN1100" s="10">
        <v>8.0449999999999999</v>
      </c>
      <c r="BO1100" s="10">
        <v>10.7</v>
      </c>
      <c r="BP1100" s="10">
        <v>0.86</v>
      </c>
      <c r="BQ1100" s="10">
        <v>1176</v>
      </c>
      <c r="BR1100" s="10" t="s">
        <v>289</v>
      </c>
      <c r="BS1100" s="10">
        <v>0.59509999999999996</v>
      </c>
      <c r="BT1100" s="10">
        <v>0.1641</v>
      </c>
      <c r="BU1100" s="10">
        <v>33</v>
      </c>
      <c r="BV1100" s="10">
        <v>10.8</v>
      </c>
      <c r="BW1100" s="10">
        <v>0.96</v>
      </c>
      <c r="BX1100" s="10">
        <v>0.72130000000000005</v>
      </c>
      <c r="BY1100" s="10">
        <v>0.19900000000000001</v>
      </c>
      <c r="BZ1100" s="10">
        <v>40</v>
      </c>
      <c r="CA1100" s="10">
        <v>10.8</v>
      </c>
      <c r="CB1100" s="10">
        <v>0.96</v>
      </c>
      <c r="CC1100" s="10">
        <v>0.75739999999999996</v>
      </c>
      <c r="CD1100" s="10">
        <v>0.2089</v>
      </c>
      <c r="CE1100" s="10">
        <v>42</v>
      </c>
      <c r="CF1100" s="10">
        <v>10.8</v>
      </c>
      <c r="CG1100" s="10">
        <v>0.96</v>
      </c>
      <c r="CH1100" s="10">
        <v>1176</v>
      </c>
      <c r="CI1100" s="10" t="s">
        <v>289</v>
      </c>
      <c r="CJ1100" s="10">
        <v>0.17699999999999999</v>
      </c>
      <c r="CK1100" s="10">
        <v>4.8800000000000003E-2</v>
      </c>
      <c r="CL1100" s="10">
        <v>10</v>
      </c>
      <c r="CM1100" s="10">
        <v>10.6</v>
      </c>
      <c r="CN1100" s="10">
        <v>0.96</v>
      </c>
      <c r="CO1100" s="10">
        <v>0.26550000000000001</v>
      </c>
      <c r="CP1100" s="10">
        <v>7.3200000000000001E-2</v>
      </c>
      <c r="CQ1100" s="10">
        <v>15</v>
      </c>
      <c r="CR1100" s="10">
        <v>10.6</v>
      </c>
      <c r="CS1100" s="10">
        <v>0.96</v>
      </c>
      <c r="CT1100" s="10">
        <v>0.26550000000000001</v>
      </c>
      <c r="CU1100" s="10">
        <v>7.3200000000000001E-2</v>
      </c>
      <c r="CV1100" s="10">
        <v>15</v>
      </c>
      <c r="CW1100" s="10">
        <v>10.6</v>
      </c>
      <c r="CX1100" s="10">
        <v>0.96</v>
      </c>
      <c r="CY1100" s="10">
        <v>1212</v>
      </c>
      <c r="CZ1100" s="10" t="s">
        <v>11</v>
      </c>
    </row>
    <row r="1101" spans="1:119" x14ac:dyDescent="0.25">
      <c r="A1101" s="10">
        <v>1177</v>
      </c>
      <c r="B1101" s="10" t="s">
        <v>294</v>
      </c>
      <c r="C1101" s="10">
        <v>0.8</v>
      </c>
      <c r="D1101" s="10">
        <v>0.6</v>
      </c>
      <c r="E1101" s="10">
        <v>53.45</v>
      </c>
      <c r="F1101" s="10">
        <v>10.8</v>
      </c>
      <c r="G1101" s="10">
        <v>0.8</v>
      </c>
      <c r="H1101" s="10">
        <v>0.82</v>
      </c>
      <c r="I1101" s="10">
        <v>0.62</v>
      </c>
      <c r="J1101" s="10">
        <v>55.63</v>
      </c>
      <c r="K1101" s="10">
        <v>10.7</v>
      </c>
      <c r="L1101" s="10">
        <v>0.8</v>
      </c>
      <c r="M1101" s="10">
        <v>0.71</v>
      </c>
      <c r="N1101" s="10">
        <v>0.53</v>
      </c>
      <c r="O1101" s="10">
        <v>48</v>
      </c>
      <c r="P1101" s="10">
        <v>10.7</v>
      </c>
      <c r="Q1101" s="10">
        <v>0.8</v>
      </c>
      <c r="R1101" s="10">
        <v>1177</v>
      </c>
      <c r="S1101" s="10" t="s">
        <v>294</v>
      </c>
      <c r="T1101" s="10">
        <v>0.29859999999999998</v>
      </c>
      <c r="U1101" s="10">
        <v>0.18709999999999999</v>
      </c>
      <c r="V1101" s="10">
        <v>19.0138</v>
      </c>
      <c r="W1101" s="10">
        <v>10.7</v>
      </c>
      <c r="Y1101" s="10">
        <v>0.43830000000000002</v>
      </c>
      <c r="Z1101" s="10">
        <v>0.193</v>
      </c>
      <c r="AA1101" s="10">
        <v>25.840299999999999</v>
      </c>
      <c r="AB1101" s="10">
        <v>10.7</v>
      </c>
      <c r="AD1101" s="10">
        <v>0.36520000000000002</v>
      </c>
      <c r="AE1101" s="10">
        <v>0.18920000000000001</v>
      </c>
      <c r="AF1101" s="10">
        <v>22.192699999999999</v>
      </c>
      <c r="AG1101" s="10">
        <v>10.7</v>
      </c>
      <c r="AI1101" s="10">
        <v>1177</v>
      </c>
      <c r="AJ1101" s="10" t="s">
        <v>294</v>
      </c>
      <c r="AK1101" s="10">
        <v>0.49259999999999998</v>
      </c>
      <c r="AL1101" s="10">
        <v>0.1948</v>
      </c>
      <c r="AM1101" s="10">
        <v>27.802299999999999</v>
      </c>
      <c r="AN1101" s="10">
        <v>11</v>
      </c>
      <c r="AO1101" s="10">
        <v>0.93</v>
      </c>
      <c r="AP1101" s="10">
        <v>0.57010000000000005</v>
      </c>
      <c r="AQ1101" s="10">
        <v>0.22550000000000001</v>
      </c>
      <c r="AR1101" s="10">
        <v>32.179099999999998</v>
      </c>
      <c r="AS1101" s="10">
        <v>11</v>
      </c>
      <c r="AT1101" s="10">
        <v>0.93</v>
      </c>
      <c r="AU1101" s="10">
        <v>0.64100000000000001</v>
      </c>
      <c r="AV1101" s="10">
        <v>0.25319999999999998</v>
      </c>
      <c r="AW1101" s="10">
        <v>36.174199999999999</v>
      </c>
      <c r="AX1101" s="10">
        <v>11</v>
      </c>
      <c r="AY1101" s="10">
        <v>0.93</v>
      </c>
      <c r="AZ1101" s="10">
        <v>1177</v>
      </c>
      <c r="BA1101" s="10" t="s">
        <v>294</v>
      </c>
      <c r="BB1101" s="10">
        <v>0.11459999999999999</v>
      </c>
      <c r="BC1101" s="10">
        <v>6.8000000000000005E-2</v>
      </c>
      <c r="BD1101" s="10">
        <v>7.1913</v>
      </c>
      <c r="BE1101" s="10">
        <v>10.7</v>
      </c>
      <c r="BF1101" s="10">
        <v>0.86</v>
      </c>
      <c r="BG1101" s="10">
        <v>0.14430000000000001</v>
      </c>
      <c r="BH1101" s="10">
        <v>8.5599999999999996E-2</v>
      </c>
      <c r="BI1101" s="10">
        <v>9.0521999999999991</v>
      </c>
      <c r="BJ1101" s="10">
        <v>10.7</v>
      </c>
      <c r="BK1101" s="10">
        <v>0.86</v>
      </c>
      <c r="BL1101" s="10">
        <v>0.12820000000000001</v>
      </c>
      <c r="BM1101" s="10">
        <v>7.6100000000000001E-2</v>
      </c>
      <c r="BN1101" s="10">
        <v>8.0449999999999999</v>
      </c>
      <c r="BO1101" s="10">
        <v>10.7</v>
      </c>
      <c r="BP1101" s="10">
        <v>0.86</v>
      </c>
      <c r="BQ1101" s="10">
        <v>1177</v>
      </c>
      <c r="BR1101" s="10" t="s">
        <v>294</v>
      </c>
      <c r="BS1101" s="10">
        <v>0.48709999999999998</v>
      </c>
      <c r="BT1101" s="10">
        <v>0.1925</v>
      </c>
      <c r="BU1101" s="10">
        <v>28</v>
      </c>
      <c r="BV1101" s="10">
        <v>10.8</v>
      </c>
      <c r="BW1101" s="10">
        <v>0.93</v>
      </c>
      <c r="BX1101" s="10">
        <v>0.55559999999999998</v>
      </c>
      <c r="BY1101" s="10">
        <v>7.9200000000000007E-2</v>
      </c>
      <c r="BZ1101" s="10">
        <v>30</v>
      </c>
      <c r="CA1101" s="10">
        <v>10.8</v>
      </c>
      <c r="CB1101" s="10">
        <v>0.99</v>
      </c>
      <c r="CC1101" s="10">
        <v>0.6482</v>
      </c>
      <c r="CD1101" s="10">
        <v>9.2399999999999996E-2</v>
      </c>
      <c r="CE1101" s="10">
        <v>35</v>
      </c>
      <c r="CF1101" s="10">
        <v>10.8</v>
      </c>
      <c r="CG1101" s="10">
        <v>0.99</v>
      </c>
      <c r="CH1101" s="10">
        <v>1177</v>
      </c>
      <c r="CI1101" s="10" t="s">
        <v>294</v>
      </c>
      <c r="CJ1101" s="10">
        <v>0.25609999999999999</v>
      </c>
      <c r="CK1101" s="10">
        <v>0.1012</v>
      </c>
      <c r="CL1101" s="10">
        <v>15</v>
      </c>
      <c r="CM1101" s="10">
        <v>10.6</v>
      </c>
      <c r="CN1101" s="10">
        <v>0.93</v>
      </c>
      <c r="CO1101" s="10">
        <v>0.25609999999999999</v>
      </c>
      <c r="CP1101" s="10">
        <v>0.1012</v>
      </c>
      <c r="CQ1101" s="10">
        <v>15</v>
      </c>
      <c r="CR1101" s="10">
        <v>10.6</v>
      </c>
      <c r="CS1101" s="10">
        <v>0.93</v>
      </c>
      <c r="CT1101" s="10">
        <v>0.25609999999999999</v>
      </c>
      <c r="CU1101" s="10">
        <v>0.1012</v>
      </c>
      <c r="CV1101" s="10">
        <v>15</v>
      </c>
      <c r="CW1101" s="10">
        <v>10.6</v>
      </c>
      <c r="CX1101" s="10">
        <v>0.93</v>
      </c>
      <c r="CY1101" s="10">
        <v>1213</v>
      </c>
      <c r="CZ1101" s="10" t="s">
        <v>308</v>
      </c>
      <c r="DA1101" s="10">
        <v>5.1400000000000001E-2</v>
      </c>
      <c r="DB1101" s="10">
        <v>1.29E-2</v>
      </c>
      <c r="DC1101" s="10">
        <v>3</v>
      </c>
      <c r="DD1101" s="10">
        <v>10.199999999999999</v>
      </c>
      <c r="DE1101" s="10">
        <v>0.97</v>
      </c>
      <c r="DF1101" s="10">
        <v>5.1400000000000001E-2</v>
      </c>
      <c r="DG1101" s="10">
        <v>1.29E-2</v>
      </c>
      <c r="DH1101" s="10">
        <v>3</v>
      </c>
      <c r="DI1101" s="10">
        <v>10.199999999999999</v>
      </c>
      <c r="DJ1101" s="10">
        <v>0.97</v>
      </c>
      <c r="DK1101" s="10">
        <v>5.1400000000000001E-2</v>
      </c>
      <c r="DL1101" s="10">
        <v>1.29E-2</v>
      </c>
      <c r="DM1101" s="10">
        <v>3</v>
      </c>
      <c r="DN1101" s="10">
        <v>10.199999999999999</v>
      </c>
      <c r="DO1101" s="10">
        <v>0.97</v>
      </c>
    </row>
    <row r="1102" spans="1:119" x14ac:dyDescent="0.25">
      <c r="A1102" s="10">
        <v>1178</v>
      </c>
      <c r="B1102" s="10" t="s">
        <v>296</v>
      </c>
      <c r="C1102" s="10">
        <v>0.08</v>
      </c>
      <c r="D1102" s="10">
        <v>0.04</v>
      </c>
      <c r="E1102" s="10">
        <v>4.6100000000000003</v>
      </c>
      <c r="F1102" s="10">
        <v>10.8</v>
      </c>
      <c r="G1102" s="10">
        <v>0.9</v>
      </c>
      <c r="H1102" s="10">
        <v>0.08</v>
      </c>
      <c r="I1102" s="10">
        <v>0.04</v>
      </c>
      <c r="J1102" s="10">
        <v>4.5599999999999996</v>
      </c>
      <c r="K1102" s="10">
        <v>10.7</v>
      </c>
      <c r="L1102" s="10">
        <v>0.9</v>
      </c>
      <c r="M1102" s="10">
        <v>0.08</v>
      </c>
      <c r="N1102" s="10">
        <v>0.04</v>
      </c>
      <c r="O1102" s="10">
        <v>5</v>
      </c>
      <c r="P1102" s="10">
        <v>10.7</v>
      </c>
      <c r="Q1102" s="10">
        <v>0.9</v>
      </c>
      <c r="R1102" s="10">
        <v>1178</v>
      </c>
      <c r="S1102" s="10" t="s">
        <v>296</v>
      </c>
      <c r="T1102" s="10">
        <v>4.48E-2</v>
      </c>
      <c r="U1102" s="10">
        <v>1.8100000000000002E-2</v>
      </c>
      <c r="V1102" s="10">
        <v>2.6071</v>
      </c>
      <c r="W1102" s="10">
        <v>10.7</v>
      </c>
      <c r="Y1102" s="10">
        <v>3.6499999999999998E-2</v>
      </c>
      <c r="Z1102" s="10">
        <v>1.04E-2</v>
      </c>
      <c r="AA1102" s="10">
        <v>2.0488</v>
      </c>
      <c r="AB1102" s="10">
        <v>10.7</v>
      </c>
      <c r="AD1102" s="10">
        <v>4.1099999999999998E-2</v>
      </c>
      <c r="AE1102" s="10">
        <v>1.37E-2</v>
      </c>
      <c r="AF1102" s="10">
        <v>2.3374999999999999</v>
      </c>
      <c r="AG1102" s="10">
        <v>10.7</v>
      </c>
      <c r="AI1102" s="10">
        <v>1178</v>
      </c>
      <c r="AJ1102" s="10" t="s">
        <v>296</v>
      </c>
      <c r="AK1102" s="10">
        <v>7.9500000000000001E-2</v>
      </c>
      <c r="AL1102" s="10">
        <v>3.85E-2</v>
      </c>
      <c r="AM1102" s="10">
        <v>4.6360000000000001</v>
      </c>
      <c r="AN1102" s="10">
        <v>11</v>
      </c>
      <c r="AO1102" s="10">
        <v>0.9</v>
      </c>
      <c r="AP1102" s="10">
        <v>7.8799999999999995E-2</v>
      </c>
      <c r="AQ1102" s="10">
        <v>3.8199999999999998E-2</v>
      </c>
      <c r="AR1102" s="10">
        <v>4.5964999999999998</v>
      </c>
      <c r="AS1102" s="10">
        <v>11</v>
      </c>
      <c r="AT1102" s="10">
        <v>0.9</v>
      </c>
      <c r="AU1102" s="10">
        <v>8.8599999999999998E-2</v>
      </c>
      <c r="AV1102" s="10">
        <v>4.2900000000000001E-2</v>
      </c>
      <c r="AW1102" s="10">
        <v>5.1669</v>
      </c>
      <c r="AX1102" s="10">
        <v>11</v>
      </c>
      <c r="AY1102" s="10">
        <v>0.9</v>
      </c>
      <c r="AZ1102" s="10">
        <v>1178</v>
      </c>
      <c r="BA1102" s="10" t="s">
        <v>296</v>
      </c>
      <c r="BB1102" s="10">
        <v>9.06E-2</v>
      </c>
      <c r="BC1102" s="10">
        <v>9.7699999999999995E-2</v>
      </c>
      <c r="BD1102" s="10">
        <v>7.1913</v>
      </c>
      <c r="BE1102" s="10">
        <v>10.7</v>
      </c>
      <c r="BF1102" s="10">
        <v>0.68</v>
      </c>
      <c r="BG1102" s="10">
        <v>9.5100000000000004E-2</v>
      </c>
      <c r="BH1102" s="10">
        <v>0.10249999999999999</v>
      </c>
      <c r="BI1102" s="10">
        <v>7.5434999999999999</v>
      </c>
      <c r="BJ1102" s="10">
        <v>10.7</v>
      </c>
      <c r="BK1102" s="10">
        <v>0.68</v>
      </c>
      <c r="BL1102" s="10">
        <v>0.1014</v>
      </c>
      <c r="BM1102" s="10">
        <v>0.10929999999999999</v>
      </c>
      <c r="BN1102" s="10">
        <v>8.0449999999999999</v>
      </c>
      <c r="BO1102" s="10">
        <v>10.7</v>
      </c>
      <c r="BP1102" s="10">
        <v>0.68</v>
      </c>
      <c r="BQ1102" s="10">
        <v>1178</v>
      </c>
      <c r="BR1102" s="10" t="s">
        <v>296</v>
      </c>
      <c r="BS1102" s="10">
        <v>3.3300000000000003E-2</v>
      </c>
      <c r="BT1102" s="10">
        <v>1.7100000000000001E-2</v>
      </c>
      <c r="BU1102" s="10">
        <v>2</v>
      </c>
      <c r="BV1102" s="10">
        <v>10.8</v>
      </c>
      <c r="BW1102" s="10">
        <v>0.89</v>
      </c>
      <c r="BX1102" s="10">
        <v>3.3300000000000003E-2</v>
      </c>
      <c r="BY1102" s="10">
        <v>1.7100000000000001E-2</v>
      </c>
      <c r="BZ1102" s="10">
        <v>2</v>
      </c>
      <c r="CA1102" s="10">
        <v>10.8</v>
      </c>
      <c r="CB1102" s="10">
        <v>0.89</v>
      </c>
      <c r="CC1102" s="10">
        <v>3.3300000000000003E-2</v>
      </c>
      <c r="CD1102" s="10">
        <v>1.7100000000000001E-2</v>
      </c>
      <c r="CE1102" s="10">
        <v>2</v>
      </c>
      <c r="CF1102" s="10">
        <v>10.8</v>
      </c>
      <c r="CG1102" s="10">
        <v>0.89</v>
      </c>
      <c r="CH1102" s="10">
        <v>1178</v>
      </c>
      <c r="CI1102" s="10" t="s">
        <v>296</v>
      </c>
      <c r="CJ1102" s="10">
        <v>8.1699999999999995E-2</v>
      </c>
      <c r="CK1102" s="10">
        <v>4.19E-2</v>
      </c>
      <c r="CL1102" s="10">
        <v>5</v>
      </c>
      <c r="CM1102" s="10">
        <v>10.6</v>
      </c>
      <c r="CN1102" s="10">
        <v>0.89</v>
      </c>
      <c r="CO1102" s="10">
        <v>8.1699999999999995E-2</v>
      </c>
      <c r="CP1102" s="10">
        <v>4.19E-2</v>
      </c>
      <c r="CQ1102" s="10">
        <v>5</v>
      </c>
      <c r="CR1102" s="10">
        <v>10.6</v>
      </c>
      <c r="CS1102" s="10">
        <v>0.89</v>
      </c>
      <c r="CT1102" s="10">
        <v>8.1699999999999995E-2</v>
      </c>
      <c r="CU1102" s="10">
        <v>4.19E-2</v>
      </c>
      <c r="CV1102" s="10">
        <v>5</v>
      </c>
      <c r="CW1102" s="10">
        <v>10.6</v>
      </c>
      <c r="CX1102" s="10">
        <v>0.89</v>
      </c>
      <c r="CY1102" s="10">
        <v>1214</v>
      </c>
      <c r="CZ1102" s="10" t="s">
        <v>309</v>
      </c>
      <c r="DA1102" s="10">
        <v>0</v>
      </c>
      <c r="DB1102" s="10">
        <v>0</v>
      </c>
      <c r="DC1102" s="10">
        <v>0</v>
      </c>
      <c r="DD1102" s="10">
        <v>10.199999999999999</v>
      </c>
      <c r="DE1102" s="10">
        <v>0</v>
      </c>
      <c r="DF1102" s="10">
        <v>0</v>
      </c>
      <c r="DG1102" s="10">
        <v>0</v>
      </c>
      <c r="DH1102" s="10">
        <v>0</v>
      </c>
      <c r="DI1102" s="10">
        <v>10.199999999999999</v>
      </c>
      <c r="DJ1102" s="10">
        <v>0</v>
      </c>
      <c r="DK1102" s="10">
        <v>0</v>
      </c>
      <c r="DL1102" s="10">
        <v>0</v>
      </c>
      <c r="DM1102" s="10">
        <v>0</v>
      </c>
      <c r="DN1102" s="10">
        <v>10.199999999999999</v>
      </c>
      <c r="DO1102" s="10">
        <v>0</v>
      </c>
    </row>
    <row r="1103" spans="1:119" x14ac:dyDescent="0.25">
      <c r="A1103" s="10">
        <v>1179</v>
      </c>
      <c r="B1103" s="10" t="s">
        <v>181</v>
      </c>
      <c r="C1103" s="10">
        <v>2.61</v>
      </c>
      <c r="D1103" s="10">
        <v>0.56999999999999995</v>
      </c>
      <c r="E1103" s="10">
        <v>13.03</v>
      </c>
      <c r="F1103" s="10">
        <v>118.33</v>
      </c>
      <c r="G1103" s="10">
        <v>0.97699999999999998</v>
      </c>
      <c r="H1103" s="10">
        <v>2.98</v>
      </c>
      <c r="I1103" s="10">
        <v>0.69</v>
      </c>
      <c r="J1103" s="10">
        <v>15.1</v>
      </c>
      <c r="K1103" s="10">
        <v>117.04</v>
      </c>
      <c r="L1103" s="10">
        <v>0.97399999999999998</v>
      </c>
      <c r="M1103" s="10">
        <v>3.29</v>
      </c>
      <c r="N1103" s="10">
        <v>0.87</v>
      </c>
      <c r="O1103" s="10">
        <v>16.920000000000002</v>
      </c>
      <c r="P1103" s="10">
        <v>116.23</v>
      </c>
      <c r="Q1103" s="10">
        <v>0.96699999999999997</v>
      </c>
      <c r="R1103" s="10">
        <v>1179</v>
      </c>
      <c r="S1103" s="10" t="s">
        <v>181</v>
      </c>
      <c r="T1103" s="10">
        <v>-0.9</v>
      </c>
      <c r="U1103" s="10">
        <v>0.62</v>
      </c>
      <c r="V1103" s="10">
        <v>-5.2828037235884748</v>
      </c>
      <c r="W1103" s="10">
        <v>119.44</v>
      </c>
      <c r="Y1103" s="10">
        <v>-1.5</v>
      </c>
      <c r="Z1103" s="10">
        <v>0.15</v>
      </c>
      <c r="AA1103" s="10">
        <v>-7.3144361650261418</v>
      </c>
      <c r="AB1103" s="10">
        <v>118.99</v>
      </c>
      <c r="AD1103" s="10">
        <v>-1.6</v>
      </c>
      <c r="AE1103" s="10">
        <v>0.54</v>
      </c>
      <c r="AF1103" s="10">
        <v>-8.289711676895708</v>
      </c>
      <c r="AG1103" s="10">
        <v>117.61</v>
      </c>
      <c r="AI1103" s="10">
        <v>1179</v>
      </c>
      <c r="AJ1103" s="10" t="s">
        <v>181</v>
      </c>
      <c r="AK1103" s="10">
        <v>2.8875590476326951</v>
      </c>
      <c r="AL1103" s="10">
        <v>0.19413566636275842</v>
      </c>
      <c r="AM1103" s="10">
        <v>14.038501278750436</v>
      </c>
      <c r="AN1103" s="10">
        <v>119.02243149867543</v>
      </c>
      <c r="AO1103" s="10">
        <v>0.99774757849182116</v>
      </c>
      <c r="AP1103" s="10">
        <v>3.5924555018510409</v>
      </c>
      <c r="AQ1103" s="10">
        <v>0.41175954739468362</v>
      </c>
      <c r="AR1103" s="10">
        <v>17.767038090346521</v>
      </c>
      <c r="AS1103" s="10">
        <v>117.50325002788841</v>
      </c>
      <c r="AT1103" s="10">
        <v>0.99349539333402992</v>
      </c>
      <c r="AU1103" s="10">
        <v>3.4942764531377151</v>
      </c>
      <c r="AV1103" s="10">
        <v>0.29565023856719835</v>
      </c>
      <c r="AW1103" s="10">
        <v>17.235454316145407</v>
      </c>
      <c r="AX1103" s="10">
        <v>117.46889422256319</v>
      </c>
      <c r="AY1103" s="10">
        <v>0.99643969023784174</v>
      </c>
      <c r="AZ1103" s="10">
        <v>1179</v>
      </c>
      <c r="BA1103" s="10" t="s">
        <v>181</v>
      </c>
      <c r="BB1103" s="10">
        <v>0.75528925966211469</v>
      </c>
      <c r="BC1103" s="10">
        <v>-0.26081618426788833</v>
      </c>
      <c r="BD1103" s="10">
        <v>3.8683939405899128</v>
      </c>
      <c r="BE1103" s="10">
        <v>119.25722241746001</v>
      </c>
      <c r="BF1103" s="10">
        <v>0.94522956522008417</v>
      </c>
      <c r="BG1103" s="10">
        <v>1.3058547403899188</v>
      </c>
      <c r="BH1103" s="10">
        <v>3.7884301519983286E-3</v>
      </c>
      <c r="BI1103" s="10">
        <v>6.4245214618826898</v>
      </c>
      <c r="BJ1103" s="10">
        <v>117.35329441778646</v>
      </c>
      <c r="BK1103" s="10">
        <v>0.99999579180271292</v>
      </c>
      <c r="BL1103" s="10">
        <v>1.3938052379771164</v>
      </c>
      <c r="BM1103" s="10">
        <v>5.4189045879140307E-2</v>
      </c>
      <c r="BN1103" s="10">
        <v>6.8430053952977437</v>
      </c>
      <c r="BO1103" s="10">
        <v>117.68539268904681</v>
      </c>
      <c r="BP1103" s="10">
        <v>0.99924508712895188</v>
      </c>
      <c r="BQ1103" s="10">
        <v>1179</v>
      </c>
      <c r="BR1103" s="10" t="s">
        <v>181</v>
      </c>
      <c r="BS1103" s="10">
        <v>2.3530000000000002</v>
      </c>
      <c r="BT1103" s="10">
        <v>0.33800000000000002</v>
      </c>
      <c r="BU1103" s="10">
        <v>11.596335620351196</v>
      </c>
      <c r="BV1103" s="10">
        <v>118.352</v>
      </c>
      <c r="BW1103" s="10">
        <v>0.98983982303095264</v>
      </c>
      <c r="BX1103" s="10">
        <v>2.4750000000000001</v>
      </c>
      <c r="BY1103" s="10">
        <v>0.315</v>
      </c>
      <c r="BZ1103" s="10">
        <v>12.428440425284336</v>
      </c>
      <c r="CA1103" s="10">
        <v>115.901</v>
      </c>
      <c r="CB1103" s="10">
        <v>0.99199791172361895</v>
      </c>
      <c r="CC1103" s="10">
        <v>3.0670000000000002</v>
      </c>
      <c r="CD1103" s="10">
        <v>0.55300000000000005</v>
      </c>
      <c r="CE1103" s="10">
        <v>15.392464202812398</v>
      </c>
      <c r="CF1103" s="10">
        <v>116.89400000000001</v>
      </c>
      <c r="CG1103" s="10">
        <v>0.98413069203925707</v>
      </c>
      <c r="CH1103" s="10">
        <v>1179</v>
      </c>
      <c r="CI1103" s="10" t="s">
        <v>181</v>
      </c>
      <c r="CJ1103" s="10">
        <v>0.69499999999999995</v>
      </c>
      <c r="CK1103" s="10">
        <v>-0.40100000000000002</v>
      </c>
      <c r="CL1103" s="10">
        <v>3.8354631611587138</v>
      </c>
      <c r="CM1103" s="10">
        <v>120.783</v>
      </c>
      <c r="CN1103" s="10">
        <v>0.86616483701663416</v>
      </c>
      <c r="CO1103" s="10">
        <v>1.0489999999999999</v>
      </c>
      <c r="CP1103" s="10">
        <v>-0.25600000000000001</v>
      </c>
      <c r="CQ1103" s="10">
        <v>5.2568008157532518</v>
      </c>
      <c r="CR1103" s="10">
        <v>118.592</v>
      </c>
      <c r="CS1103" s="10">
        <v>0.97148913070692489</v>
      </c>
      <c r="CT1103" s="10">
        <v>1.137</v>
      </c>
      <c r="CU1103" s="10">
        <v>-0.24099999999999999</v>
      </c>
      <c r="CV1103" s="10">
        <v>5.5960332928840799</v>
      </c>
      <c r="CW1103" s="10">
        <v>119.91200000000001</v>
      </c>
      <c r="CX1103" s="10">
        <v>0.97826586801557303</v>
      </c>
      <c r="CY1103" s="10">
        <v>1215</v>
      </c>
      <c r="CZ1103" s="10" t="s">
        <v>300</v>
      </c>
      <c r="DA1103" s="10">
        <v>0</v>
      </c>
      <c r="DB1103" s="10">
        <v>0</v>
      </c>
      <c r="DC1103" s="10">
        <v>0</v>
      </c>
      <c r="DD1103" s="10">
        <v>10.199999999999999</v>
      </c>
      <c r="DE1103" s="10">
        <v>0</v>
      </c>
      <c r="DF1103" s="10">
        <v>0</v>
      </c>
      <c r="DG1103" s="10">
        <v>0</v>
      </c>
      <c r="DH1103" s="10">
        <v>0</v>
      </c>
      <c r="DI1103" s="10">
        <v>10.199999999999999</v>
      </c>
      <c r="DJ1103" s="10">
        <v>0</v>
      </c>
      <c r="DK1103" s="10">
        <v>0</v>
      </c>
      <c r="DL1103" s="10">
        <v>0</v>
      </c>
      <c r="DM1103" s="10">
        <v>0</v>
      </c>
      <c r="DN1103" s="10">
        <v>10.199999999999999</v>
      </c>
      <c r="DO1103" s="10">
        <v>0</v>
      </c>
    </row>
    <row r="1104" spans="1:119" x14ac:dyDescent="0.25">
      <c r="A1104" s="10">
        <v>1180</v>
      </c>
      <c r="B1104" s="10" t="s">
        <v>193</v>
      </c>
      <c r="C1104" s="10">
        <v>4.74</v>
      </c>
      <c r="D1104" s="10">
        <v>0.38</v>
      </c>
      <c r="E1104" s="10">
        <v>23.19</v>
      </c>
      <c r="F1104" s="10">
        <v>118.33</v>
      </c>
      <c r="G1104" s="10">
        <v>0.997</v>
      </c>
      <c r="H1104" s="10">
        <v>5.15</v>
      </c>
      <c r="I1104" s="10">
        <v>0.95</v>
      </c>
      <c r="J1104" s="10">
        <v>25.84</v>
      </c>
      <c r="K1104" s="10">
        <v>117.04</v>
      </c>
      <c r="L1104" s="10">
        <v>0.98299999999999998</v>
      </c>
      <c r="M1104" s="10">
        <v>5.01</v>
      </c>
      <c r="N1104" s="10">
        <v>0.92</v>
      </c>
      <c r="O1104" s="10">
        <v>25.29</v>
      </c>
      <c r="P1104" s="10">
        <v>116.23</v>
      </c>
      <c r="Q1104" s="10">
        <v>0.98399999999999999</v>
      </c>
      <c r="R1104" s="10">
        <v>1180</v>
      </c>
      <c r="S1104" s="10" t="s">
        <v>193</v>
      </c>
      <c r="T1104" s="10">
        <v>-0.7</v>
      </c>
      <c r="U1104" s="10">
        <v>0.56000000000000005</v>
      </c>
      <c r="V1104" s="10">
        <v>-4.3332080567574192</v>
      </c>
      <c r="W1104" s="10">
        <v>119.44</v>
      </c>
      <c r="Y1104" s="10">
        <v>-1.2</v>
      </c>
      <c r="Z1104" s="10">
        <v>0.39</v>
      </c>
      <c r="AA1104" s="10">
        <v>-6.1222925646226942</v>
      </c>
      <c r="AB1104" s="10">
        <v>118.99</v>
      </c>
      <c r="AD1104" s="10">
        <v>-0.9</v>
      </c>
      <c r="AE1104" s="10">
        <v>0.54</v>
      </c>
      <c r="AF1104" s="10">
        <v>-5.1523705152769725</v>
      </c>
      <c r="AG1104" s="10">
        <v>117.61</v>
      </c>
      <c r="AI1104" s="10">
        <v>1180</v>
      </c>
      <c r="AJ1104" s="10" t="s">
        <v>193</v>
      </c>
      <c r="AK1104" s="10">
        <v>4.7988111572174681</v>
      </c>
      <c r="AL1104" s="10">
        <v>0.28928212467474695</v>
      </c>
      <c r="AM1104" s="10">
        <v>23.320179057861026</v>
      </c>
      <c r="AN1104" s="10">
        <v>119.02243149867543</v>
      </c>
      <c r="AO1104" s="10">
        <v>0.9981879749236825</v>
      </c>
      <c r="AP1104" s="10">
        <v>5.3986357394754814</v>
      </c>
      <c r="AQ1104" s="10">
        <v>0.5092782857319631</v>
      </c>
      <c r="AR1104" s="10">
        <v>26.643873902233338</v>
      </c>
      <c r="AS1104" s="10">
        <v>117.50325002788841</v>
      </c>
      <c r="AT1104" s="10">
        <v>0.99557996781941771</v>
      </c>
      <c r="AU1104" s="10">
        <v>5.2986004948921517</v>
      </c>
      <c r="AV1104" s="10">
        <v>0.29541648005648619</v>
      </c>
      <c r="AW1104" s="10">
        <v>26.0826442024877</v>
      </c>
      <c r="AX1104" s="10">
        <v>117.46889422256319</v>
      </c>
      <c r="AY1104" s="10">
        <v>0.9984493776608383</v>
      </c>
      <c r="AZ1104" s="10">
        <v>1180</v>
      </c>
      <c r="BA1104" s="10" t="s">
        <v>193</v>
      </c>
      <c r="BB1104" s="10">
        <v>0.78158247546629289</v>
      </c>
      <c r="BC1104" s="10">
        <v>-9.7521727582329562E-2</v>
      </c>
      <c r="BD1104" s="10">
        <v>3.8131523333581536</v>
      </c>
      <c r="BE1104" s="10">
        <v>119.25722241746001</v>
      </c>
      <c r="BF1104" s="10">
        <v>0.99230536680765336</v>
      </c>
      <c r="BG1104" s="10">
        <v>1.0916503874478078</v>
      </c>
      <c r="BH1104" s="10">
        <v>0.11439424389056681</v>
      </c>
      <c r="BI1104" s="10">
        <v>5.4000670597876352</v>
      </c>
      <c r="BJ1104" s="10">
        <v>117.35329441778646</v>
      </c>
      <c r="BK1104" s="10">
        <v>0.99455431716554699</v>
      </c>
      <c r="BL1104" s="10">
        <v>0.61077444533982073</v>
      </c>
      <c r="BM1104" s="10">
        <v>-0.18759935945150782</v>
      </c>
      <c r="BN1104" s="10">
        <v>3.1345415218694019</v>
      </c>
      <c r="BO1104" s="10">
        <v>117.68539268904681</v>
      </c>
      <c r="BP1104" s="10">
        <v>0.95592461033524978</v>
      </c>
      <c r="BQ1104" s="10">
        <v>1180</v>
      </c>
      <c r="BR1104" s="10" t="s">
        <v>193</v>
      </c>
      <c r="BS1104" s="10">
        <v>4.3630000000000004</v>
      </c>
      <c r="BT1104" s="10">
        <v>0.83799999999999997</v>
      </c>
      <c r="BU1104" s="10">
        <v>21.672823122711637</v>
      </c>
      <c r="BV1104" s="10">
        <v>118.352</v>
      </c>
      <c r="BW1104" s="10">
        <v>0.98204976860900028</v>
      </c>
      <c r="BX1104" s="10">
        <v>4.7990000000000004</v>
      </c>
      <c r="BY1104" s="10">
        <v>0.99</v>
      </c>
      <c r="BZ1104" s="10">
        <v>24.409158112827999</v>
      </c>
      <c r="CA1104" s="10">
        <v>115.901</v>
      </c>
      <c r="CB1104" s="10">
        <v>0.97937753715979725</v>
      </c>
      <c r="CC1104" s="10">
        <v>5.1210000000000004</v>
      </c>
      <c r="CD1104" s="10">
        <v>1.07</v>
      </c>
      <c r="CE1104" s="10">
        <v>25.839309844917288</v>
      </c>
      <c r="CF1104" s="10">
        <v>116.89400000000001</v>
      </c>
      <c r="CG1104" s="10">
        <v>0.97886098459611437</v>
      </c>
      <c r="CH1104" s="10">
        <v>1180</v>
      </c>
      <c r="CI1104" s="10" t="s">
        <v>193</v>
      </c>
      <c r="CJ1104" s="10">
        <v>0.78700000000000003</v>
      </c>
      <c r="CK1104" s="10">
        <v>-0.24299999999999999</v>
      </c>
      <c r="CL1104" s="10">
        <v>3.9371525406302261</v>
      </c>
      <c r="CM1104" s="10">
        <v>120.783</v>
      </c>
      <c r="CN1104" s="10">
        <v>0.95548979116371213</v>
      </c>
      <c r="CO1104" s="10">
        <v>1.1299999999999999</v>
      </c>
      <c r="CP1104" s="10">
        <v>-3.5999999999999997E-2</v>
      </c>
      <c r="CQ1104" s="10">
        <v>5.5040542574244764</v>
      </c>
      <c r="CR1104" s="10">
        <v>118.592</v>
      </c>
      <c r="CS1104" s="10">
        <v>0.9994929069252102</v>
      </c>
      <c r="CT1104" s="10">
        <v>0.77300000000000002</v>
      </c>
      <c r="CU1104" s="10">
        <v>-0.24099999999999999</v>
      </c>
      <c r="CV1104" s="10">
        <v>3.898517702892681</v>
      </c>
      <c r="CW1104" s="10">
        <v>119.91200000000001</v>
      </c>
      <c r="CX1104" s="10">
        <v>0.95467754867597787</v>
      </c>
      <c r="CY1104" s="10">
        <v>1216</v>
      </c>
      <c r="CZ1104" s="10" t="s">
        <v>310</v>
      </c>
      <c r="DA1104" s="10">
        <v>2.0775999999999999</v>
      </c>
      <c r="DB1104" s="10">
        <v>0.4219</v>
      </c>
      <c r="DC1104" s="10">
        <v>120</v>
      </c>
      <c r="DD1104" s="10">
        <v>10.199999999999999</v>
      </c>
      <c r="DE1104" s="10">
        <v>0.98</v>
      </c>
      <c r="DF1104" s="10">
        <v>2.7702</v>
      </c>
      <c r="DG1104" s="10">
        <v>0.5625</v>
      </c>
      <c r="DH1104" s="10">
        <v>160</v>
      </c>
      <c r="DI1104" s="10">
        <v>10.199999999999999</v>
      </c>
      <c r="DJ1104" s="10">
        <v>0.98</v>
      </c>
      <c r="DK1104" s="10">
        <v>2.597</v>
      </c>
      <c r="DL1104" s="10">
        <v>0.52739999999999998</v>
      </c>
      <c r="DM1104" s="10">
        <v>150</v>
      </c>
      <c r="DN1104" s="10">
        <v>10.199999999999999</v>
      </c>
      <c r="DO1104" s="10">
        <v>0.98</v>
      </c>
    </row>
    <row r="1105" spans="1:119" x14ac:dyDescent="0.25">
      <c r="A1105" s="10">
        <v>1181</v>
      </c>
      <c r="B1105" s="10" t="s">
        <v>199</v>
      </c>
      <c r="C1105" s="10">
        <v>-15.41</v>
      </c>
      <c r="D1105" s="10">
        <v>0.6</v>
      </c>
      <c r="E1105" s="10">
        <v>75.22</v>
      </c>
      <c r="F1105" s="10">
        <v>118.33</v>
      </c>
      <c r="G1105" s="10">
        <v>0.999</v>
      </c>
      <c r="H1105" s="10">
        <v>-10.61</v>
      </c>
      <c r="I1105" s="10">
        <v>-2.5499999999999998</v>
      </c>
      <c r="J1105" s="10">
        <v>53.86</v>
      </c>
      <c r="K1105" s="10">
        <v>117.04</v>
      </c>
      <c r="L1105" s="10">
        <v>0.97199999999999998</v>
      </c>
      <c r="M1105" s="10">
        <v>-7.35</v>
      </c>
      <c r="N1105" s="10">
        <v>-4.54</v>
      </c>
      <c r="O1105" s="10">
        <v>42.91</v>
      </c>
      <c r="P1105" s="10">
        <v>116.23</v>
      </c>
      <c r="Q1105" s="10">
        <v>0.85099999999999998</v>
      </c>
      <c r="R1105" s="10">
        <v>1181</v>
      </c>
      <c r="S1105" s="10" t="s">
        <v>199</v>
      </c>
      <c r="T1105" s="10">
        <v>-4.54</v>
      </c>
      <c r="U1105" s="10">
        <v>-2.79</v>
      </c>
      <c r="V1105" s="10">
        <v>-25.75822114814353</v>
      </c>
      <c r="W1105" s="10">
        <v>119.44</v>
      </c>
      <c r="Y1105" s="10">
        <v>-2.44</v>
      </c>
      <c r="Z1105" s="10">
        <v>-0.91</v>
      </c>
      <c r="AA1105" s="10">
        <v>-12.635667674211563</v>
      </c>
      <c r="AB1105" s="10">
        <v>118.99</v>
      </c>
      <c r="AD1105" s="10">
        <v>-3.63</v>
      </c>
      <c r="AE1105" s="10">
        <v>0.45</v>
      </c>
      <c r="AF1105" s="10">
        <v>-17.956158968549015</v>
      </c>
      <c r="AG1105" s="10">
        <v>117.61</v>
      </c>
      <c r="AI1105" s="10">
        <v>1181</v>
      </c>
      <c r="AJ1105" s="10" t="s">
        <v>199</v>
      </c>
      <c r="AK1105" s="10">
        <v>-22.743705271155687</v>
      </c>
      <c r="AL1105" s="10">
        <v>8.7935279728628313</v>
      </c>
      <c r="AM1105" s="10">
        <v>-118.28340924890766</v>
      </c>
      <c r="AN1105" s="10">
        <v>119.02243149867543</v>
      </c>
      <c r="AO1105" s="10">
        <v>0.93271280622683006</v>
      </c>
      <c r="AP1105" s="10">
        <v>-17.810120834488256</v>
      </c>
      <c r="AQ1105" s="10">
        <v>4.2154885402456479</v>
      </c>
      <c r="AR1105" s="10">
        <v>-89.927585922039938</v>
      </c>
      <c r="AS1105" s="10">
        <v>117.50325002788841</v>
      </c>
      <c r="AT1105" s="10">
        <v>0.97311333653499399</v>
      </c>
      <c r="AU1105" s="10">
        <v>-15.167392119704729</v>
      </c>
      <c r="AV1105" s="10">
        <v>1.6001689947504647</v>
      </c>
      <c r="AW1105" s="10">
        <v>-74.960242982068991</v>
      </c>
      <c r="AX1105" s="10">
        <v>117.46889422256319</v>
      </c>
      <c r="AY1105" s="10">
        <v>0.9944808417572234</v>
      </c>
      <c r="AZ1105" s="10">
        <v>1181</v>
      </c>
      <c r="BA1105" s="10" t="s">
        <v>199</v>
      </c>
      <c r="BB1105" s="10">
        <v>3.5857552179025944</v>
      </c>
      <c r="BC1105" s="10">
        <v>0.7176997644908355</v>
      </c>
      <c r="BD1105" s="10">
        <v>17.703729952604302</v>
      </c>
      <c r="BE1105" s="10">
        <v>119.25722241746001</v>
      </c>
      <c r="BF1105" s="10">
        <v>0.9805518089472034</v>
      </c>
      <c r="BG1105" s="10">
        <v>11.518097057686148</v>
      </c>
      <c r="BH1105" s="10">
        <v>-6.009306687341045</v>
      </c>
      <c r="BI1105" s="10">
        <v>63.914945829685308</v>
      </c>
      <c r="BJ1105" s="10">
        <v>117.35329441778646</v>
      </c>
      <c r="BK1105" s="10">
        <v>0.88658911577080235</v>
      </c>
      <c r="BL1105" s="10">
        <v>12.465184356425384</v>
      </c>
      <c r="BM1105" s="10">
        <v>-6.1000364268862892</v>
      </c>
      <c r="BN1105" s="10">
        <v>68.082438935862427</v>
      </c>
      <c r="BO1105" s="10">
        <v>117.68539268904681</v>
      </c>
      <c r="BP1105" s="10">
        <v>0.89821522580347057</v>
      </c>
      <c r="BQ1105" s="10">
        <v>1181</v>
      </c>
      <c r="BR1105" s="10" t="s">
        <v>199</v>
      </c>
      <c r="BS1105" s="10">
        <v>-18.471</v>
      </c>
      <c r="BT1105" s="10">
        <v>3.7509999999999999</v>
      </c>
      <c r="BU1105" s="10">
        <v>-91.945291814718502</v>
      </c>
      <c r="BV1105" s="10">
        <v>118.352</v>
      </c>
      <c r="BW1105" s="10">
        <v>0.97999685982337115</v>
      </c>
      <c r="BX1105" s="10">
        <v>-13.984</v>
      </c>
      <c r="BY1105" s="10">
        <v>-0.55600000000000005</v>
      </c>
      <c r="BZ1105" s="10">
        <v>-69.715060391152321</v>
      </c>
      <c r="CA1105" s="10">
        <v>115.901</v>
      </c>
      <c r="CB1105" s="10">
        <v>0.99921051802583305</v>
      </c>
      <c r="CC1105" s="10">
        <v>-16.452000000000002</v>
      </c>
      <c r="CD1105" s="10">
        <v>-5.47</v>
      </c>
      <c r="CE1105" s="10">
        <v>-85.631557220304927</v>
      </c>
      <c r="CF1105" s="10">
        <v>116.89400000000001</v>
      </c>
      <c r="CG1105" s="10">
        <v>0.9489252690235821</v>
      </c>
      <c r="CH1105" s="10">
        <v>1181</v>
      </c>
      <c r="CI1105" s="10" t="s">
        <v>199</v>
      </c>
      <c r="CJ1105" s="10">
        <v>-7.6920000000000002</v>
      </c>
      <c r="CK1105" s="10">
        <v>7.5410000000000004</v>
      </c>
      <c r="CL1105" s="10">
        <v>-51.490290334256002</v>
      </c>
      <c r="CM1105" s="10">
        <v>120.783</v>
      </c>
      <c r="CN1105" s="10">
        <v>0.71408102874700163</v>
      </c>
      <c r="CO1105" s="10">
        <v>-6.125</v>
      </c>
      <c r="CP1105" s="10">
        <v>4.4509999999999996</v>
      </c>
      <c r="CQ1105" s="10">
        <v>-36.860709081769159</v>
      </c>
      <c r="CR1105" s="10">
        <v>118.592</v>
      </c>
      <c r="CS1105" s="10">
        <v>0.80895876884607831</v>
      </c>
      <c r="CT1105" s="10">
        <v>-7.3079999999999998</v>
      </c>
      <c r="CU1105" s="10">
        <v>3.0049999999999999</v>
      </c>
      <c r="CV1105" s="10">
        <v>-38.044979451096552</v>
      </c>
      <c r="CW1105" s="10">
        <v>119.91200000000001</v>
      </c>
      <c r="CX1105" s="10">
        <v>0.92486407633317191</v>
      </c>
      <c r="CY1105" s="10">
        <v>1217</v>
      </c>
      <c r="CZ1105" s="10" t="s">
        <v>301</v>
      </c>
      <c r="DA1105" s="10">
        <v>0</v>
      </c>
      <c r="DB1105" s="10">
        <v>0</v>
      </c>
      <c r="DC1105" s="10">
        <v>0</v>
      </c>
      <c r="DD1105" s="10">
        <v>10.199999999999999</v>
      </c>
      <c r="DE1105" s="10">
        <v>0</v>
      </c>
      <c r="DF1105" s="10">
        <v>0</v>
      </c>
      <c r="DG1105" s="10">
        <v>0</v>
      </c>
      <c r="DH1105" s="10">
        <v>0</v>
      </c>
      <c r="DI1105" s="10">
        <v>10.199999999999999</v>
      </c>
      <c r="DJ1105" s="10">
        <v>0</v>
      </c>
      <c r="DK1105" s="10">
        <v>0</v>
      </c>
      <c r="DL1105" s="10">
        <v>0</v>
      </c>
      <c r="DM1105" s="10">
        <v>0</v>
      </c>
      <c r="DN1105" s="10">
        <v>10.199999999999999</v>
      </c>
      <c r="DO1105" s="10">
        <v>0</v>
      </c>
    </row>
    <row r="1106" spans="1:119" x14ac:dyDescent="0.25">
      <c r="A1106" s="10">
        <v>1182</v>
      </c>
      <c r="B1106" s="10" t="s">
        <v>200</v>
      </c>
      <c r="C1106" s="10">
        <v>5.82</v>
      </c>
      <c r="D1106" s="10">
        <v>1.21</v>
      </c>
      <c r="E1106" s="10">
        <v>28.99</v>
      </c>
      <c r="F1106" s="10">
        <v>118.33</v>
      </c>
      <c r="G1106" s="10">
        <v>0.97899999999999998</v>
      </c>
      <c r="H1106" s="10">
        <v>6.92</v>
      </c>
      <c r="I1106" s="10">
        <v>1.8</v>
      </c>
      <c r="J1106" s="10">
        <v>35.29</v>
      </c>
      <c r="K1106" s="10">
        <v>117.04</v>
      </c>
      <c r="L1106" s="10">
        <v>0.96799999999999997</v>
      </c>
      <c r="M1106" s="10">
        <v>8.48</v>
      </c>
      <c r="N1106" s="10">
        <v>1.35</v>
      </c>
      <c r="O1106" s="10">
        <v>42.66</v>
      </c>
      <c r="P1106" s="10">
        <v>116.23</v>
      </c>
      <c r="Q1106" s="10">
        <v>0.98799999999999999</v>
      </c>
      <c r="R1106" s="10">
        <v>1182</v>
      </c>
      <c r="S1106" s="10" t="s">
        <v>200</v>
      </c>
      <c r="T1106" s="10">
        <v>-1.95</v>
      </c>
      <c r="U1106" s="10">
        <v>-0.81</v>
      </c>
      <c r="V1106" s="10">
        <v>-10.20678187568326</v>
      </c>
      <c r="W1106" s="10">
        <v>119.44</v>
      </c>
      <c r="Y1106" s="10">
        <v>-3.06</v>
      </c>
      <c r="Z1106" s="10">
        <v>-0.8</v>
      </c>
      <c r="AA1106" s="10">
        <v>-15.346419550494675</v>
      </c>
      <c r="AB1106" s="10">
        <v>118.99</v>
      </c>
      <c r="AD1106" s="10">
        <v>-3.16</v>
      </c>
      <c r="AE1106" s="10">
        <v>-0.83</v>
      </c>
      <c r="AF1106" s="10">
        <v>-16.038690004973205</v>
      </c>
      <c r="AG1106" s="10">
        <v>117.61</v>
      </c>
      <c r="AI1106" s="10">
        <v>1182</v>
      </c>
      <c r="AJ1106" s="10" t="s">
        <v>200</v>
      </c>
      <c r="AK1106" s="10">
        <v>6.6165748852509854</v>
      </c>
      <c r="AL1106" s="10">
        <v>1.3088659476197042</v>
      </c>
      <c r="AM1106" s="10">
        <v>32.717363866089855</v>
      </c>
      <c r="AN1106" s="10">
        <v>119.02262012073035</v>
      </c>
      <c r="AO1106" s="10">
        <v>0.98099048340648676</v>
      </c>
      <c r="AP1106" s="10">
        <v>8.192372657877435</v>
      </c>
      <c r="AQ1106" s="10">
        <v>1.626954710616233</v>
      </c>
      <c r="AR1106" s="10">
        <v>41.039155264993354</v>
      </c>
      <c r="AS1106" s="10">
        <v>117.50335581568845</v>
      </c>
      <c r="AT1106" s="10">
        <v>0.98084501526622681</v>
      </c>
      <c r="AU1106" s="10">
        <v>8.2085352733353734</v>
      </c>
      <c r="AV1106" s="10">
        <v>1.5363481196864075</v>
      </c>
      <c r="AW1106" s="10">
        <v>41.04484261163558</v>
      </c>
      <c r="AX1106" s="10">
        <v>117.46893936471835</v>
      </c>
      <c r="AY1106" s="10">
        <v>0.98293183065590961</v>
      </c>
      <c r="AZ1106" s="10">
        <v>1182</v>
      </c>
      <c r="BA1106" s="10" t="s">
        <v>200</v>
      </c>
      <c r="BB1106" s="10">
        <v>2.3691846904623972</v>
      </c>
      <c r="BC1106" s="10">
        <v>0.27765154051667079</v>
      </c>
      <c r="BD1106" s="10">
        <v>11.548231184002299</v>
      </c>
      <c r="BE1106" s="10">
        <v>119.2572699001542</v>
      </c>
      <c r="BF1106" s="10">
        <v>0.99320285154377153</v>
      </c>
      <c r="BG1106" s="10">
        <v>3.4229166962264927</v>
      </c>
      <c r="BH1106" s="10">
        <v>0.72003275483112328</v>
      </c>
      <c r="BI1106" s="10">
        <v>17.208494041937922</v>
      </c>
      <c r="BJ1106" s="10">
        <v>117.35323022984055</v>
      </c>
      <c r="BK1106" s="10">
        <v>0.97858327352222274</v>
      </c>
      <c r="BL1106" s="10">
        <v>3.4796879980552218</v>
      </c>
      <c r="BM1106" s="10">
        <v>0.7133701198785829</v>
      </c>
      <c r="BN1106" s="10">
        <v>17.425983552101584</v>
      </c>
      <c r="BO1106" s="10">
        <v>117.68531772475714</v>
      </c>
      <c r="BP1106" s="10">
        <v>0.97962552809193804</v>
      </c>
      <c r="BQ1106" s="10">
        <v>1182</v>
      </c>
      <c r="BR1106" s="10" t="s">
        <v>200</v>
      </c>
      <c r="BS1106" s="10">
        <v>5.6479999999999997</v>
      </c>
      <c r="BT1106" s="10">
        <v>1.5620000000000001</v>
      </c>
      <c r="BU1106" s="10">
        <v>28.586588044263465</v>
      </c>
      <c r="BV1106" s="10">
        <v>118.352</v>
      </c>
      <c r="BW1106" s="10">
        <v>0.9638204486180284</v>
      </c>
      <c r="BX1106" s="10">
        <v>6.0869999999999997</v>
      </c>
      <c r="BY1106" s="10">
        <v>1.643</v>
      </c>
      <c r="BZ1106" s="10">
        <v>31.406990063587617</v>
      </c>
      <c r="CA1106" s="10">
        <v>115.901</v>
      </c>
      <c r="CB1106" s="10">
        <v>0.96544863793225066</v>
      </c>
      <c r="CC1106" s="10">
        <v>7.3780000000000001</v>
      </c>
      <c r="CD1106" s="10">
        <v>2.1640000000000001</v>
      </c>
      <c r="CE1106" s="10">
        <v>37.975737007737301</v>
      </c>
      <c r="CF1106" s="10">
        <v>116.89400000000001</v>
      </c>
      <c r="CG1106" s="10">
        <v>0.95957647530644741</v>
      </c>
      <c r="CH1106" s="10">
        <v>1182</v>
      </c>
      <c r="CI1106" s="10" t="s">
        <v>200</v>
      </c>
      <c r="CJ1106" s="10">
        <v>1.7270000000000001</v>
      </c>
      <c r="CK1106" s="10">
        <v>-0.23</v>
      </c>
      <c r="CL1106" s="10">
        <v>8.3278484426462658</v>
      </c>
      <c r="CM1106" s="10">
        <v>120.786</v>
      </c>
      <c r="CN1106" s="10">
        <v>0.99124794066380073</v>
      </c>
      <c r="CO1106" s="10">
        <v>2.6459999999999999</v>
      </c>
      <c r="CP1106" s="10">
        <v>0.156</v>
      </c>
      <c r="CQ1106" s="10">
        <v>12.903760991961013</v>
      </c>
      <c r="CR1106" s="10">
        <v>118.595</v>
      </c>
      <c r="CS1106" s="10">
        <v>0.99826655869013758</v>
      </c>
      <c r="CT1106" s="10">
        <v>2.6659999999999999</v>
      </c>
      <c r="CU1106" s="10">
        <v>6.4000000000000001E-2</v>
      </c>
      <c r="CV1106" s="10">
        <v>12.839695695793852</v>
      </c>
      <c r="CW1106" s="10">
        <v>119.914</v>
      </c>
      <c r="CX1106" s="10">
        <v>0.99971198042669662</v>
      </c>
      <c r="CY1106" s="10">
        <v>1218</v>
      </c>
      <c r="CZ1106" s="10" t="s">
        <v>316</v>
      </c>
      <c r="DA1106" s="10">
        <v>8.7499999999999994E-2</v>
      </c>
      <c r="DB1106" s="10">
        <v>1.2500000000000001E-2</v>
      </c>
      <c r="DC1106" s="10">
        <v>5</v>
      </c>
      <c r="DD1106" s="10">
        <v>10.199999999999999</v>
      </c>
      <c r="DE1106" s="10">
        <v>0.99</v>
      </c>
      <c r="DF1106" s="10">
        <v>8.7499999999999994E-2</v>
      </c>
      <c r="DG1106" s="10">
        <v>1.2500000000000001E-2</v>
      </c>
      <c r="DH1106" s="10">
        <v>5</v>
      </c>
      <c r="DI1106" s="10">
        <v>10.199999999999999</v>
      </c>
      <c r="DJ1106" s="10">
        <v>0.99</v>
      </c>
      <c r="DK1106" s="10">
        <v>8.7499999999999994E-2</v>
      </c>
      <c r="DL1106" s="10">
        <v>1.2500000000000001E-2</v>
      </c>
      <c r="DM1106" s="10">
        <v>5</v>
      </c>
      <c r="DN1106" s="10">
        <v>10.199999999999999</v>
      </c>
      <c r="DO1106" s="10">
        <v>0.99</v>
      </c>
    </row>
    <row r="1107" spans="1:119" x14ac:dyDescent="0.25">
      <c r="A1107" s="10">
        <v>1183</v>
      </c>
      <c r="B1107" s="10" t="s">
        <v>201</v>
      </c>
      <c r="C1107" s="10">
        <v>-4.78</v>
      </c>
      <c r="D1107" s="10">
        <v>-5.75</v>
      </c>
      <c r="E1107" s="10">
        <v>36.49</v>
      </c>
      <c r="F1107" s="10">
        <v>118.33</v>
      </c>
      <c r="G1107" s="10">
        <v>0.64</v>
      </c>
      <c r="H1107" s="10">
        <v>-13.17</v>
      </c>
      <c r="I1107" s="10">
        <v>-4.47</v>
      </c>
      <c r="J1107" s="10">
        <v>68.58</v>
      </c>
      <c r="K1107" s="10">
        <v>117.04</v>
      </c>
      <c r="L1107" s="10">
        <v>0.94699999999999995</v>
      </c>
      <c r="M1107" s="10">
        <v>-18.29</v>
      </c>
      <c r="N1107" s="10">
        <v>-2.2400000000000002</v>
      </c>
      <c r="O1107" s="10">
        <v>91.54</v>
      </c>
      <c r="P1107" s="10">
        <v>116.23</v>
      </c>
      <c r="Q1107" s="10">
        <v>0.99299999999999999</v>
      </c>
      <c r="R1107" s="10">
        <v>1183</v>
      </c>
      <c r="S1107" s="10" t="s">
        <v>201</v>
      </c>
      <c r="T1107" s="10">
        <v>10.62</v>
      </c>
      <c r="U1107" s="10">
        <v>4.8899999999999997</v>
      </c>
      <c r="V1107" s="10">
        <v>56.515591247189917</v>
      </c>
      <c r="W1107" s="10">
        <v>119.44</v>
      </c>
      <c r="Y1107" s="10">
        <v>12.031000000000001</v>
      </c>
      <c r="Z1107" s="10">
        <v>3.67</v>
      </c>
      <c r="AA1107" s="10">
        <v>61.031096495739725</v>
      </c>
      <c r="AB1107" s="10">
        <v>118.99</v>
      </c>
      <c r="AD1107" s="10">
        <v>13.02</v>
      </c>
      <c r="AE1107" s="10">
        <v>1.8</v>
      </c>
      <c r="AF1107" s="10">
        <v>64.523396889886172</v>
      </c>
      <c r="AG1107" s="10">
        <v>117.61</v>
      </c>
      <c r="AI1107" s="10">
        <v>1183</v>
      </c>
      <c r="AJ1107" s="10" t="s">
        <v>201</v>
      </c>
      <c r="AK1107" s="10">
        <v>1.0062787184173718</v>
      </c>
      <c r="AL1107" s="10">
        <v>-13.991827716051148</v>
      </c>
      <c r="AM1107" s="10">
        <v>68.046310319611067</v>
      </c>
      <c r="AN1107" s="10">
        <v>119.02262012073035</v>
      </c>
      <c r="AO1107" s="10">
        <v>7.1733756260744047E-2</v>
      </c>
      <c r="AP1107" s="10">
        <v>-8.7129197221446439</v>
      </c>
      <c r="AQ1107" s="10">
        <v>-10.722947188598308</v>
      </c>
      <c r="AR1107" s="10">
        <v>-67.887241370723586</v>
      </c>
      <c r="AS1107" s="10">
        <v>117.50335581568845</v>
      </c>
      <c r="AT1107" s="10">
        <v>0.63061551873011612</v>
      </c>
      <c r="AU1107" s="10">
        <v>-11.431015640760947</v>
      </c>
      <c r="AV1107" s="10">
        <v>-7.5389886945295199</v>
      </c>
      <c r="AW1107" s="10">
        <v>-67.301096016048461</v>
      </c>
      <c r="AX1107" s="10">
        <v>117.46893936471835</v>
      </c>
      <c r="AY1107" s="10">
        <v>0.83479340084268361</v>
      </c>
      <c r="AZ1107" s="10">
        <v>1183</v>
      </c>
      <c r="BA1107" s="10" t="s">
        <v>201</v>
      </c>
      <c r="BB1107" s="10">
        <v>-10.598084210918898</v>
      </c>
      <c r="BC1107" s="10">
        <v>-2.6175979936772671</v>
      </c>
      <c r="BD1107" s="10">
        <v>-52.849414565049472</v>
      </c>
      <c r="BE1107" s="10">
        <v>119.2572699001542</v>
      </c>
      <c r="BF1107" s="10">
        <v>0.97082666178353283</v>
      </c>
      <c r="BG1107" s="10">
        <v>-21.791892548041222</v>
      </c>
      <c r="BH1107" s="10">
        <v>2.3926081751680051</v>
      </c>
      <c r="BI1107" s="10">
        <v>-107.85523947290031</v>
      </c>
      <c r="BJ1107" s="10">
        <v>117.35323022984055</v>
      </c>
      <c r="BK1107" s="10">
        <v>0.99402664451435596</v>
      </c>
      <c r="BL1107" s="10">
        <v>-22.288154012140257</v>
      </c>
      <c r="BM1107" s="10">
        <v>2.9321346125211534</v>
      </c>
      <c r="BN1107" s="10">
        <v>-110.2851876277785</v>
      </c>
      <c r="BO1107" s="10">
        <v>117.68531772475714</v>
      </c>
      <c r="BP1107" s="10">
        <v>0.99145727117137283</v>
      </c>
      <c r="BQ1107" s="10">
        <v>1183</v>
      </c>
      <c r="BR1107" s="10" t="s">
        <v>201</v>
      </c>
      <c r="BS1107" s="10">
        <v>-0.5</v>
      </c>
      <c r="BT1107" s="10">
        <v>-9.673</v>
      </c>
      <c r="BU1107" s="10">
        <v>-47.250279040363544</v>
      </c>
      <c r="BV1107" s="10">
        <v>118.352</v>
      </c>
      <c r="BW1107" s="10">
        <v>5.162135475348955E-2</v>
      </c>
      <c r="BX1107" s="10">
        <v>-7.2990000000000004</v>
      </c>
      <c r="BY1107" s="10">
        <v>-5.8620000000000001</v>
      </c>
      <c r="BZ1107" s="10">
        <v>-46.633662051629784</v>
      </c>
      <c r="CA1107" s="10">
        <v>115.901</v>
      </c>
      <c r="CB1107" s="10">
        <v>0.7796793502082241</v>
      </c>
      <c r="CC1107" s="10">
        <v>-8.2989999999999995</v>
      </c>
      <c r="CD1107" s="10">
        <v>-2.1659999999999999</v>
      </c>
      <c r="CE1107" s="10">
        <v>-42.362603736994323</v>
      </c>
      <c r="CF1107" s="10">
        <v>116.89400000000001</v>
      </c>
      <c r="CG1107" s="10">
        <v>0.967587550499445</v>
      </c>
      <c r="CH1107" s="10">
        <v>1183</v>
      </c>
      <c r="CI1107" s="10" t="s">
        <v>201</v>
      </c>
      <c r="CJ1107" s="10">
        <v>1.42</v>
      </c>
      <c r="CK1107" s="10">
        <v>-8.2390000000000008</v>
      </c>
      <c r="CL1107" s="10">
        <v>39.96259300674653</v>
      </c>
      <c r="CM1107" s="10">
        <v>120.786</v>
      </c>
      <c r="CN1107" s="10">
        <v>0.16984683473177148</v>
      </c>
      <c r="CO1107" s="10">
        <v>-3.0939999999999999</v>
      </c>
      <c r="CP1107" s="10">
        <v>-6.665</v>
      </c>
      <c r="CQ1107" s="10">
        <v>-35.772559217830469</v>
      </c>
      <c r="CR1107" s="10">
        <v>118.595</v>
      </c>
      <c r="CS1107" s="10">
        <v>0.42105932633883103</v>
      </c>
      <c r="CT1107" s="10">
        <v>-1.99</v>
      </c>
      <c r="CU1107" s="10">
        <v>-5.1669999999999998</v>
      </c>
      <c r="CV1107" s="10">
        <v>-26.658844079021513</v>
      </c>
      <c r="CW1107" s="10">
        <v>119.914</v>
      </c>
      <c r="CX1107" s="10">
        <v>0.35940262467029099</v>
      </c>
      <c r="CY1107" s="10">
        <v>1219</v>
      </c>
      <c r="CZ1107" s="10" t="s">
        <v>311</v>
      </c>
      <c r="DA1107" s="10">
        <v>0</v>
      </c>
      <c r="DB1107" s="10">
        <v>0</v>
      </c>
      <c r="DC1107" s="10">
        <v>0</v>
      </c>
      <c r="DD1107" s="10">
        <v>10.199999999999999</v>
      </c>
      <c r="DE1107" s="10">
        <v>0</v>
      </c>
      <c r="DF1107" s="10">
        <v>0</v>
      </c>
      <c r="DG1107" s="10">
        <v>0</v>
      </c>
      <c r="DH1107" s="10">
        <v>0</v>
      </c>
      <c r="DI1107" s="10">
        <v>10.199999999999999</v>
      </c>
      <c r="DJ1107" s="10">
        <v>0</v>
      </c>
      <c r="DK1107" s="10">
        <v>0</v>
      </c>
      <c r="DL1107" s="10">
        <v>0</v>
      </c>
      <c r="DM1107" s="10">
        <v>0</v>
      </c>
      <c r="DN1107" s="10">
        <v>10.199999999999999</v>
      </c>
      <c r="DO1107" s="10">
        <v>0</v>
      </c>
    </row>
    <row r="1108" spans="1:119" x14ac:dyDescent="0.25">
      <c r="A1108" s="10">
        <v>1184</v>
      </c>
      <c r="B1108" s="10" t="s">
        <v>39</v>
      </c>
      <c r="R1108" s="10">
        <v>1184</v>
      </c>
      <c r="S1108" s="10" t="s">
        <v>39</v>
      </c>
      <c r="T1108" s="10">
        <v>-2.5299999999999998</v>
      </c>
      <c r="U1108" s="10">
        <v>-2.4700000000000002</v>
      </c>
      <c r="V1108" s="10">
        <v>-17.091329675262603</v>
      </c>
      <c r="W1108" s="10">
        <v>119.44</v>
      </c>
      <c r="Y1108" s="10">
        <v>-3.83</v>
      </c>
      <c r="Z1108" s="10">
        <v>-2.5</v>
      </c>
      <c r="AA1108" s="10">
        <v>-22.192096388602785</v>
      </c>
      <c r="AB1108" s="10">
        <v>118.99</v>
      </c>
      <c r="AD1108" s="10">
        <v>-3.73</v>
      </c>
      <c r="AE1108" s="10">
        <v>-2.5</v>
      </c>
      <c r="AF1108" s="10">
        <v>-22.043046701298053</v>
      </c>
      <c r="AG1108" s="10">
        <v>117.61</v>
      </c>
      <c r="AI1108" s="10">
        <v>1184</v>
      </c>
      <c r="AJ1108" s="10" t="s">
        <v>39</v>
      </c>
      <c r="AZ1108" s="10">
        <v>1184</v>
      </c>
      <c r="BA1108" s="10" t="s">
        <v>39</v>
      </c>
      <c r="BB1108" s="10">
        <v>3.106272567423118</v>
      </c>
      <c r="BC1108" s="10">
        <v>1.9805721470860531</v>
      </c>
      <c r="BD1108" s="10">
        <v>17.834877583896311</v>
      </c>
      <c r="BE1108" s="10">
        <v>119.25722241746001</v>
      </c>
      <c r="BF1108" s="10">
        <v>0.84318740571444628</v>
      </c>
      <c r="BG1108" s="10">
        <v>4.4533736663027543</v>
      </c>
      <c r="BH1108" s="10">
        <v>2.7784220877878201</v>
      </c>
      <c r="BI1108" s="10">
        <v>25.823907793995378</v>
      </c>
      <c r="BJ1108" s="10">
        <v>117.35329441778646</v>
      </c>
      <c r="BK1108" s="10">
        <v>0.84842070993221852</v>
      </c>
      <c r="BL1108" s="10">
        <v>4.3387019743646276</v>
      </c>
      <c r="BM1108" s="10">
        <v>2.5878778719022066</v>
      </c>
      <c r="BN1108" s="10">
        <v>24.783889057619223</v>
      </c>
      <c r="BO1108" s="10">
        <v>117.68539268904681</v>
      </c>
      <c r="BP1108" s="10">
        <v>0.85882993759670845</v>
      </c>
      <c r="BQ1108" s="10">
        <v>1184</v>
      </c>
      <c r="BR1108" s="10" t="s">
        <v>39</v>
      </c>
      <c r="CH1108" s="10">
        <v>1184</v>
      </c>
      <c r="CI1108" s="10" t="s">
        <v>39</v>
      </c>
      <c r="CJ1108" s="10">
        <v>3.0630000000000002</v>
      </c>
      <c r="CK1108" s="10">
        <v>1.5720000000000001</v>
      </c>
      <c r="CL1108" s="10">
        <v>16.456993795439217</v>
      </c>
      <c r="CM1108" s="10">
        <v>120.783</v>
      </c>
      <c r="CN1108" s="10">
        <v>0.88967226449102821</v>
      </c>
      <c r="CO1108" s="10">
        <v>4.3940000000000001</v>
      </c>
      <c r="CP1108" s="10">
        <v>2.35</v>
      </c>
      <c r="CQ1108" s="10">
        <v>24.258840012816265</v>
      </c>
      <c r="CR1108" s="10">
        <v>118.592</v>
      </c>
      <c r="CS1108" s="10">
        <v>0.8818079330953843</v>
      </c>
      <c r="CT1108" s="10">
        <v>4.7220000000000004</v>
      </c>
      <c r="CU1108" s="10">
        <v>2.5790000000000002</v>
      </c>
      <c r="CV1108" s="10">
        <v>25.905378743109519</v>
      </c>
      <c r="CW1108" s="10">
        <v>119.91200000000001</v>
      </c>
      <c r="CX1108" s="10">
        <v>0.87763263177624717</v>
      </c>
      <c r="CY1108" s="10">
        <v>1220</v>
      </c>
      <c r="CZ1108" s="10" t="s">
        <v>312</v>
      </c>
      <c r="DA1108" s="10">
        <v>0</v>
      </c>
      <c r="DB1108" s="10">
        <v>0</v>
      </c>
      <c r="DC1108" s="10">
        <v>0</v>
      </c>
      <c r="DD1108" s="10">
        <v>10.199999999999999</v>
      </c>
      <c r="DE1108" s="10">
        <v>0</v>
      </c>
      <c r="DF1108" s="10">
        <v>0</v>
      </c>
      <c r="DG1108" s="10">
        <v>0</v>
      </c>
      <c r="DH1108" s="10">
        <v>0</v>
      </c>
      <c r="DI1108" s="10">
        <v>10.199999999999999</v>
      </c>
      <c r="DJ1108" s="10">
        <v>0</v>
      </c>
      <c r="DK1108" s="10">
        <v>0</v>
      </c>
      <c r="DL1108" s="10">
        <v>0</v>
      </c>
      <c r="DM1108" s="10">
        <v>0</v>
      </c>
      <c r="DN1108" s="10">
        <v>10.199999999999999</v>
      </c>
      <c r="DO1108" s="10">
        <v>0</v>
      </c>
    </row>
    <row r="1109" spans="1:119" x14ac:dyDescent="0.25">
      <c r="A1109" s="10">
        <v>1185</v>
      </c>
      <c r="B1109" s="10" t="s">
        <v>40</v>
      </c>
      <c r="C1109" s="10">
        <v>7.02</v>
      </c>
      <c r="D1109" s="10">
        <v>2.99</v>
      </c>
      <c r="E1109" s="10">
        <v>37.229999999999997</v>
      </c>
      <c r="F1109" s="10">
        <v>118.33</v>
      </c>
      <c r="G1109" s="10">
        <v>0.92</v>
      </c>
      <c r="H1109" s="10">
        <v>8.7200000000000006</v>
      </c>
      <c r="I1109" s="10">
        <v>3.57</v>
      </c>
      <c r="J1109" s="10">
        <v>46.51</v>
      </c>
      <c r="K1109" s="10">
        <v>117.04</v>
      </c>
      <c r="L1109" s="10">
        <v>0.92500000000000004</v>
      </c>
      <c r="M1109" s="10">
        <v>8.86</v>
      </c>
      <c r="N1109" s="10">
        <v>3.65</v>
      </c>
      <c r="O1109" s="10">
        <v>47.59</v>
      </c>
      <c r="P1109" s="10">
        <v>116.23</v>
      </c>
      <c r="Q1109" s="10">
        <v>0.92500000000000004</v>
      </c>
      <c r="R1109" s="10">
        <v>1185</v>
      </c>
      <c r="S1109" s="10" t="s">
        <v>40</v>
      </c>
      <c r="AI1109" s="10">
        <v>1185</v>
      </c>
      <c r="AJ1109" s="10" t="s">
        <v>40</v>
      </c>
      <c r="AK1109" s="10">
        <v>7.4344814626181899</v>
      </c>
      <c r="AL1109" s="10">
        <v>3.4059625721818181</v>
      </c>
      <c r="AM1109" s="10">
        <v>39.667271887916037</v>
      </c>
      <c r="AN1109" s="10">
        <v>119.02262012073035</v>
      </c>
      <c r="AO1109" s="10">
        <v>0.90913466203121995</v>
      </c>
      <c r="AP1109" s="10">
        <v>9.3395766574212118</v>
      </c>
      <c r="AQ1109" s="10">
        <v>3.9594478472840846</v>
      </c>
      <c r="AR1109" s="10">
        <v>49.84334395125947</v>
      </c>
      <c r="AS1109" s="10">
        <v>117.50335581568845</v>
      </c>
      <c r="AT1109" s="10">
        <v>0.92068087682549238</v>
      </c>
      <c r="AU1109" s="10">
        <v>9.596995539156465</v>
      </c>
      <c r="AV1109" s="10">
        <v>3.8113968928728514</v>
      </c>
      <c r="AW1109" s="10">
        <v>50.752113802697075</v>
      </c>
      <c r="AX1109" s="10">
        <v>117.46893936471835</v>
      </c>
      <c r="AY1109" s="10">
        <v>0.92938890363674831</v>
      </c>
      <c r="AZ1109" s="10">
        <v>1185</v>
      </c>
      <c r="BA1109" s="10" t="s">
        <v>40</v>
      </c>
      <c r="BQ1109" s="10">
        <v>1185</v>
      </c>
      <c r="BR1109" s="10" t="s">
        <v>40</v>
      </c>
      <c r="BS1109" s="10">
        <v>6.6070000000000002</v>
      </c>
      <c r="BT1109" s="10">
        <v>3.1840000000000002</v>
      </c>
      <c r="BU1109" s="10">
        <v>35.777976517745138</v>
      </c>
      <c r="BV1109" s="10">
        <v>118.352</v>
      </c>
      <c r="BW1109" s="10">
        <v>0.90084962770956101</v>
      </c>
      <c r="BX1109" s="10">
        <v>7.9210000000000003</v>
      </c>
      <c r="BY1109" s="10">
        <v>3.47</v>
      </c>
      <c r="BZ1109" s="10">
        <v>43.077852078796766</v>
      </c>
      <c r="CA1109" s="10">
        <v>115.901</v>
      </c>
      <c r="CB1109" s="10">
        <v>0.91596348791615601</v>
      </c>
      <c r="CC1109" s="10">
        <v>9.1850000000000005</v>
      </c>
      <c r="CD1109" s="10">
        <v>3.8479999999999999</v>
      </c>
      <c r="CE1109" s="10">
        <v>49.185854331755017</v>
      </c>
      <c r="CF1109" s="10">
        <v>116.89400000000001</v>
      </c>
      <c r="CG1109" s="10">
        <v>0.92232948846681395</v>
      </c>
      <c r="CH1109" s="10">
        <v>1185</v>
      </c>
      <c r="CI1109" s="10" t="s">
        <v>40</v>
      </c>
      <c r="CY1109" s="10">
        <v>1221</v>
      </c>
      <c r="CZ1109" s="10" t="s">
        <v>317</v>
      </c>
      <c r="DA1109" s="10">
        <v>0</v>
      </c>
      <c r="DB1109" s="10">
        <v>0</v>
      </c>
      <c r="DC1109" s="10">
        <v>0</v>
      </c>
      <c r="DD1109" s="10">
        <v>10.199999999999999</v>
      </c>
      <c r="DE1109" s="10">
        <v>0</v>
      </c>
      <c r="DF1109" s="10">
        <v>0</v>
      </c>
      <c r="DG1109" s="10">
        <v>0</v>
      </c>
      <c r="DH1109" s="10">
        <v>0</v>
      </c>
      <c r="DI1109" s="10">
        <v>10.199999999999999</v>
      </c>
      <c r="DJ1109" s="10">
        <v>0</v>
      </c>
      <c r="DK1109" s="10">
        <v>0</v>
      </c>
      <c r="DL1109" s="10">
        <v>0</v>
      </c>
      <c r="DM1109" s="10">
        <v>0</v>
      </c>
      <c r="DN1109" s="10">
        <v>10.199999999999999</v>
      </c>
      <c r="DO1109" s="10">
        <v>0</v>
      </c>
    </row>
    <row r="1110" spans="1:119" x14ac:dyDescent="0.25">
      <c r="A1110" s="10">
        <v>1186</v>
      </c>
      <c r="B1110" s="10" t="s">
        <v>196</v>
      </c>
      <c r="C1110" s="10">
        <v>2.06</v>
      </c>
      <c r="D1110" s="10">
        <v>0.72</v>
      </c>
      <c r="E1110" s="10">
        <v>33.880000000000003</v>
      </c>
      <c r="F1110" s="10">
        <v>37.159999999999997</v>
      </c>
      <c r="G1110" s="10">
        <v>0.94399999999999995</v>
      </c>
      <c r="H1110" s="10">
        <v>2.29</v>
      </c>
      <c r="I1110" s="10">
        <v>0.8</v>
      </c>
      <c r="J1110" s="10">
        <v>38.26</v>
      </c>
      <c r="K1110" s="10">
        <v>36.65</v>
      </c>
      <c r="L1110" s="10">
        <v>0.94399999999999995</v>
      </c>
      <c r="M1110" s="10">
        <v>2.2000000000000002</v>
      </c>
      <c r="N1110" s="10">
        <v>0.77</v>
      </c>
      <c r="O1110" s="10">
        <v>36.92</v>
      </c>
      <c r="P1110" s="10">
        <v>36.380000000000003</v>
      </c>
      <c r="Q1110" s="10">
        <v>0.94399999999999995</v>
      </c>
      <c r="R1110" s="10">
        <v>1186</v>
      </c>
      <c r="S1110" s="10" t="s">
        <v>196</v>
      </c>
      <c r="T1110" s="10">
        <v>-0.6</v>
      </c>
      <c r="U1110" s="10">
        <v>-0.3</v>
      </c>
      <c r="V1110" s="10">
        <v>-10.464694261570974</v>
      </c>
      <c r="W1110" s="10">
        <v>37.01</v>
      </c>
      <c r="Y1110" s="10">
        <v>-0.8</v>
      </c>
      <c r="Z1110" s="10">
        <v>-0.3</v>
      </c>
      <c r="AA1110" s="10">
        <v>-13.386384972364308</v>
      </c>
      <c r="AB1110" s="10">
        <v>36.85</v>
      </c>
      <c r="AD1110" s="10">
        <v>-0.7</v>
      </c>
      <c r="AE1110" s="10">
        <v>-0.3</v>
      </c>
      <c r="AF1110" s="10">
        <v>-12.079584210872637</v>
      </c>
      <c r="AG1110" s="10">
        <v>36.4</v>
      </c>
      <c r="AI1110" s="10">
        <v>1186</v>
      </c>
      <c r="AJ1110" s="10" t="s">
        <v>196</v>
      </c>
      <c r="AK1110" s="10">
        <v>1.7896950647792824</v>
      </c>
      <c r="AL1110" s="10">
        <v>0.6546457713455206</v>
      </c>
      <c r="AM1110" s="10">
        <v>29.483404334317612</v>
      </c>
      <c r="AN1110" s="10">
        <v>37.317189239642701</v>
      </c>
      <c r="AO1110" s="10">
        <v>0.9391432899009422</v>
      </c>
      <c r="AP1110" s="10">
        <v>2.188383255277131</v>
      </c>
      <c r="AQ1110" s="10">
        <v>0.79230694006603031</v>
      </c>
      <c r="AR1110" s="10">
        <v>36.570971604983647</v>
      </c>
      <c r="AS1110" s="10">
        <v>36.742874908868231</v>
      </c>
      <c r="AT1110" s="10">
        <v>0.94027117549099126</v>
      </c>
      <c r="AU1110" s="10">
        <v>2.1449742620037426</v>
      </c>
      <c r="AV1110" s="10">
        <v>0.81815513234603754</v>
      </c>
      <c r="AW1110" s="10">
        <v>36.061270803766391</v>
      </c>
      <c r="AX1110" s="10">
        <v>36.754938554465781</v>
      </c>
      <c r="AY1110" s="10">
        <v>0.93433954366926508</v>
      </c>
      <c r="AZ1110" s="10">
        <v>1186</v>
      </c>
      <c r="BA1110" s="10" t="s">
        <v>196</v>
      </c>
      <c r="BB1110" s="10">
        <v>0.44943161001844417</v>
      </c>
      <c r="BC1110" s="10">
        <v>0.35260914379775021</v>
      </c>
      <c r="BD1110" s="10">
        <v>8.8810823854230669</v>
      </c>
      <c r="BE1110" s="10">
        <v>37.136129519384724</v>
      </c>
      <c r="BF1110" s="10">
        <v>0.78675670093116301</v>
      </c>
      <c r="BG1110" s="10">
        <v>0.73582243373179379</v>
      </c>
      <c r="BH1110" s="10">
        <v>0.51884545306605345</v>
      </c>
      <c r="BI1110" s="10">
        <v>14.359263675697619</v>
      </c>
      <c r="BJ1110" s="10">
        <v>36.200948267444225</v>
      </c>
      <c r="BK1110" s="10">
        <v>0.81726006873472246</v>
      </c>
      <c r="BL1110" s="10">
        <v>0.66030865448207188</v>
      </c>
      <c r="BM1110" s="10">
        <v>0.46438326588268103</v>
      </c>
      <c r="BN1110" s="10">
        <v>12.809391969362967</v>
      </c>
      <c r="BO1110" s="10">
        <v>36.384898551652647</v>
      </c>
      <c r="BP1110" s="10">
        <v>0.81796868672446643</v>
      </c>
      <c r="BQ1110" s="10">
        <v>1186</v>
      </c>
      <c r="BR1110" s="10" t="s">
        <v>196</v>
      </c>
      <c r="BS1110" s="10">
        <v>1.494</v>
      </c>
      <c r="BT1110" s="10">
        <v>0.58699999999999997</v>
      </c>
      <c r="BU1110" s="10">
        <v>24.533461149392878</v>
      </c>
      <c r="BV1110" s="10">
        <v>37.774999999999999</v>
      </c>
      <c r="BW1110" s="10">
        <v>0.9307363483080513</v>
      </c>
      <c r="BX1110" s="10">
        <v>1.929</v>
      </c>
      <c r="BY1110" s="10">
        <v>0.60199999999999998</v>
      </c>
      <c r="BZ1110" s="10">
        <v>31.596008637469428</v>
      </c>
      <c r="CA1110" s="10">
        <v>36.924999999999997</v>
      </c>
      <c r="CB1110" s="10">
        <v>0.95459437827233107</v>
      </c>
      <c r="CC1110" s="10">
        <v>2.19</v>
      </c>
      <c r="CD1110" s="10">
        <v>0.67300000000000004</v>
      </c>
      <c r="CE1110" s="10">
        <v>35.565533323676078</v>
      </c>
      <c r="CF1110" s="10">
        <v>37.192</v>
      </c>
      <c r="CG1110" s="10">
        <v>0.95588275971746617</v>
      </c>
      <c r="CH1110" s="10">
        <v>1186</v>
      </c>
      <c r="CI1110" s="10" t="s">
        <v>196</v>
      </c>
      <c r="CJ1110" s="10">
        <v>0.59199999999999997</v>
      </c>
      <c r="CK1110" s="10">
        <v>0.26200000000000001</v>
      </c>
      <c r="CL1110" s="10">
        <v>9.7244301985373607</v>
      </c>
      <c r="CM1110" s="10">
        <v>38.436</v>
      </c>
      <c r="CN1110" s="10">
        <v>0.91444740396111468</v>
      </c>
      <c r="CO1110" s="10">
        <v>0.68100000000000005</v>
      </c>
      <c r="CP1110" s="10">
        <v>0.28799999999999998</v>
      </c>
      <c r="CQ1110" s="10">
        <v>11.412338008661909</v>
      </c>
      <c r="CR1110" s="10">
        <v>37.405999999999999</v>
      </c>
      <c r="CS1110" s="10">
        <v>0.92102324040548844</v>
      </c>
      <c r="CT1110" s="10">
        <v>0.68100000000000005</v>
      </c>
      <c r="CU1110" s="10">
        <v>0.28799999999999998</v>
      </c>
      <c r="CV1110" s="10">
        <v>11.307144025851763</v>
      </c>
      <c r="CW1110" s="10">
        <v>37.753999999999998</v>
      </c>
      <c r="CX1110" s="10">
        <v>0.92102324040548844</v>
      </c>
      <c r="CY1110" s="10">
        <v>1222</v>
      </c>
      <c r="CZ1110" s="10" t="s">
        <v>313</v>
      </c>
      <c r="DA1110" s="10">
        <v>0</v>
      </c>
      <c r="DB1110" s="10">
        <v>0</v>
      </c>
      <c r="DC1110" s="10">
        <v>0</v>
      </c>
      <c r="DD1110" s="10">
        <v>10.199999999999999</v>
      </c>
      <c r="DE1110" s="10">
        <v>0</v>
      </c>
      <c r="DF1110" s="10">
        <v>0</v>
      </c>
      <c r="DG1110" s="10">
        <v>0</v>
      </c>
      <c r="DH1110" s="10">
        <v>0</v>
      </c>
      <c r="DI1110" s="10">
        <v>10.199999999999999</v>
      </c>
      <c r="DJ1110" s="10">
        <v>0</v>
      </c>
      <c r="DK1110" s="10">
        <v>0</v>
      </c>
      <c r="DL1110" s="10">
        <v>0</v>
      </c>
      <c r="DM1110" s="10">
        <v>0</v>
      </c>
      <c r="DN1110" s="10">
        <v>10.199999999999999</v>
      </c>
      <c r="DO1110" s="10">
        <v>0</v>
      </c>
    </row>
    <row r="1111" spans="1:119" x14ac:dyDescent="0.25">
      <c r="A1111" s="10">
        <v>1187</v>
      </c>
      <c r="B1111" s="10" t="s">
        <v>193</v>
      </c>
      <c r="C1111" s="10">
        <v>4.74</v>
      </c>
      <c r="D1111" s="10">
        <v>0.38</v>
      </c>
      <c r="E1111" s="10">
        <v>23.19</v>
      </c>
      <c r="F1111" s="10">
        <v>118.33</v>
      </c>
      <c r="G1111" s="10">
        <v>0.997</v>
      </c>
      <c r="H1111" s="10">
        <v>5.15</v>
      </c>
      <c r="I1111" s="10">
        <v>0.95</v>
      </c>
      <c r="J1111" s="10">
        <v>25.84</v>
      </c>
      <c r="K1111" s="10">
        <v>117.04</v>
      </c>
      <c r="L1111" s="10">
        <v>0.98299999999999998</v>
      </c>
      <c r="M1111" s="10">
        <v>5.01</v>
      </c>
      <c r="N1111" s="10">
        <v>0.92</v>
      </c>
      <c r="O1111" s="10">
        <v>25.29</v>
      </c>
      <c r="P1111" s="10">
        <v>116.23</v>
      </c>
      <c r="Q1111" s="10">
        <v>0.98399999999999999</v>
      </c>
      <c r="R1111" s="10">
        <v>1187</v>
      </c>
      <c r="S1111" s="10" t="s">
        <v>193</v>
      </c>
      <c r="T1111" s="10">
        <v>-0.7</v>
      </c>
      <c r="U1111" s="10">
        <v>0.56000000000000005</v>
      </c>
      <c r="V1111" s="10">
        <v>-4.3332080567574192</v>
      </c>
      <c r="W1111" s="10">
        <v>119.44</v>
      </c>
      <c r="Y1111" s="10">
        <v>-1.2</v>
      </c>
      <c r="Z1111" s="10">
        <v>0.39</v>
      </c>
      <c r="AA1111" s="10">
        <v>-6.1222925646226942</v>
      </c>
      <c r="AB1111" s="10">
        <v>118.99</v>
      </c>
      <c r="AD1111" s="10">
        <v>-0.9</v>
      </c>
      <c r="AE1111" s="10">
        <v>0.54</v>
      </c>
      <c r="AF1111" s="10">
        <v>-5.1523705152769725</v>
      </c>
      <c r="AG1111" s="10">
        <v>117.61</v>
      </c>
      <c r="AI1111" s="10">
        <v>1187</v>
      </c>
      <c r="AJ1111" s="10" t="s">
        <v>193</v>
      </c>
      <c r="AK1111" s="10">
        <v>2.2908022144000378E-15</v>
      </c>
      <c r="AL1111" s="10">
        <v>-5.0737973129130505E-15</v>
      </c>
      <c r="AM1111" s="10">
        <v>8.6129039049212195E-14</v>
      </c>
      <c r="AN1111" s="10">
        <v>37.317189239642701</v>
      </c>
      <c r="AO1111" s="10">
        <v>0.41149867411664204</v>
      </c>
      <c r="AP1111" s="10">
        <v>1.5290769206760756E-14</v>
      </c>
      <c r="AQ1111" s="10">
        <v>8.8688462129567726E-15</v>
      </c>
      <c r="AR1111" s="10">
        <v>2.7775780497120777E-13</v>
      </c>
      <c r="AS1111" s="10">
        <v>36.742874908868231</v>
      </c>
      <c r="AT1111" s="10">
        <v>0.86502627697493872</v>
      </c>
      <c r="AU1111" s="10">
        <v>-8.5529634473103164E-16</v>
      </c>
      <c r="AV1111" s="10">
        <v>2.0195951634096304E-15</v>
      </c>
      <c r="AW1111" s="10">
        <v>-3.4451615619684882E-14</v>
      </c>
      <c r="AX1111" s="10">
        <v>36.754938554465781</v>
      </c>
      <c r="AY1111" s="10">
        <v>0.389969547448071</v>
      </c>
      <c r="AZ1111" s="10">
        <v>1187</v>
      </c>
      <c r="BA1111" s="10" t="s">
        <v>193</v>
      </c>
      <c r="BB1111" s="10">
        <v>1.7731010771100016E-14</v>
      </c>
      <c r="BC1111" s="10">
        <v>4.4194353592775114E-15</v>
      </c>
      <c r="BD1111" s="10">
        <v>2.8409530034628003E-13</v>
      </c>
      <c r="BE1111" s="10">
        <v>37.136129519384724</v>
      </c>
      <c r="BF1111" s="10">
        <v>0.97031373512511332</v>
      </c>
      <c r="BG1111" s="10">
        <v>-1.1683740723139599E-14</v>
      </c>
      <c r="BH1111" s="10">
        <v>-1.5091709197558368E-14</v>
      </c>
      <c r="BI1111" s="10">
        <v>-3.0439030861803665E-13</v>
      </c>
      <c r="BJ1111" s="10">
        <v>36.200948267444225</v>
      </c>
      <c r="BK1111" s="10">
        <v>0.61216784754208109</v>
      </c>
      <c r="BL1111" s="10">
        <v>-2.8287680119323589E-14</v>
      </c>
      <c r="BM1111" s="10">
        <v>-2.088143422846099E-14</v>
      </c>
      <c r="BN1111" s="10">
        <v>-5.5791410538003848E-13</v>
      </c>
      <c r="BO1111" s="10">
        <v>36.384898551652647</v>
      </c>
      <c r="BP1111" s="10">
        <v>0.80454102609285816</v>
      </c>
      <c r="BQ1111" s="10">
        <v>1187</v>
      </c>
      <c r="BR1111" s="10" t="s">
        <v>193</v>
      </c>
      <c r="BS1111" s="10">
        <v>0</v>
      </c>
      <c r="BT1111" s="10">
        <v>0</v>
      </c>
      <c r="BV1111" s="10">
        <v>37.774999999999999</v>
      </c>
      <c r="BX1111" s="10">
        <v>0</v>
      </c>
      <c r="BY1111" s="10">
        <v>0</v>
      </c>
      <c r="CA1111" s="10">
        <v>36.924999999999997</v>
      </c>
      <c r="CC1111" s="10">
        <v>0</v>
      </c>
      <c r="CD1111" s="10">
        <v>0</v>
      </c>
      <c r="CF1111" s="10">
        <v>37.192</v>
      </c>
      <c r="CH1111" s="10">
        <v>1187</v>
      </c>
      <c r="CI1111" s="10" t="s">
        <v>193</v>
      </c>
      <c r="CJ1111" s="10">
        <v>0</v>
      </c>
      <c r="CK1111" s="10">
        <v>0</v>
      </c>
      <c r="CM1111" s="10">
        <v>38.436</v>
      </c>
      <c r="CO1111" s="10">
        <v>0</v>
      </c>
      <c r="CP1111" s="10">
        <v>0</v>
      </c>
      <c r="CR1111" s="10">
        <v>37.405999999999999</v>
      </c>
      <c r="CT1111" s="10">
        <v>0</v>
      </c>
      <c r="CU1111" s="10">
        <v>0</v>
      </c>
      <c r="CW1111" s="10">
        <v>37.753999999999998</v>
      </c>
      <c r="CY1111" s="10">
        <v>1223</v>
      </c>
      <c r="CZ1111" s="10" t="s">
        <v>319</v>
      </c>
      <c r="DA1111" s="10">
        <v>0.1714</v>
      </c>
      <c r="DB1111" s="10">
        <v>4.2900000000000001E-2</v>
      </c>
      <c r="DC1111" s="10">
        <v>10</v>
      </c>
      <c r="DD1111" s="10">
        <v>10.199999999999999</v>
      </c>
      <c r="DE1111" s="10">
        <v>0.97</v>
      </c>
      <c r="DF1111" s="10">
        <v>0.2571</v>
      </c>
      <c r="DG1111" s="10">
        <v>6.4399999999999999E-2</v>
      </c>
      <c r="DH1111" s="10">
        <v>15</v>
      </c>
      <c r="DI1111" s="10">
        <v>10.199999999999999</v>
      </c>
      <c r="DJ1111" s="10">
        <v>0.97</v>
      </c>
      <c r="DK1111" s="10">
        <v>0.3085</v>
      </c>
      <c r="DL1111" s="10">
        <v>7.7299999999999994E-2</v>
      </c>
      <c r="DM1111" s="10">
        <v>18</v>
      </c>
      <c r="DN1111" s="10">
        <v>10.199999999999999</v>
      </c>
      <c r="DO1111" s="10">
        <v>0.97</v>
      </c>
    </row>
    <row r="1112" spans="1:119" x14ac:dyDescent="0.25">
      <c r="A1112" s="10">
        <v>1188</v>
      </c>
      <c r="B1112" s="10" t="s">
        <v>8</v>
      </c>
      <c r="R1112" s="10">
        <v>1188</v>
      </c>
      <c r="S1112" s="10" t="s">
        <v>8</v>
      </c>
      <c r="T1112" s="10">
        <v>0.6</v>
      </c>
      <c r="U1112" s="10">
        <v>0.3</v>
      </c>
      <c r="V1112" s="10">
        <v>10.464694261570974</v>
      </c>
      <c r="W1112" s="10">
        <v>37.01</v>
      </c>
      <c r="Y1112" s="10">
        <v>0.8</v>
      </c>
      <c r="Z1112" s="10">
        <v>0.3</v>
      </c>
      <c r="AA1112" s="10">
        <v>13.386384972364308</v>
      </c>
      <c r="AB1112" s="10">
        <v>36.85</v>
      </c>
      <c r="AD1112" s="10">
        <v>0.7</v>
      </c>
      <c r="AE1112" s="10">
        <v>0.3</v>
      </c>
      <c r="AF1112" s="10">
        <v>12.079584210872637</v>
      </c>
      <c r="AG1112" s="10">
        <v>36.4</v>
      </c>
      <c r="AI1112" s="10">
        <v>1188</v>
      </c>
      <c r="AJ1112" s="10" t="s">
        <v>8</v>
      </c>
      <c r="AZ1112" s="10">
        <v>1188</v>
      </c>
      <c r="BA1112" s="10" t="s">
        <v>8</v>
      </c>
      <c r="BB1112" s="10">
        <v>0.44943161001720516</v>
      </c>
      <c r="BC1112" s="10">
        <v>0.35260914379768699</v>
      </c>
      <c r="BD1112" s="10">
        <v>8.8810823854073053</v>
      </c>
      <c r="BE1112" s="10">
        <v>37.136129519384724</v>
      </c>
      <c r="BF1112" s="10">
        <v>0.78675670093039041</v>
      </c>
      <c r="BG1112" s="10">
        <v>0.73582243373208933</v>
      </c>
      <c r="BH1112" s="10">
        <v>0.51884545306602914</v>
      </c>
      <c r="BI1112" s="10">
        <v>14.359263675701246</v>
      </c>
      <c r="BJ1112" s="10">
        <v>36.200948267444225</v>
      </c>
      <c r="BK1112" s="10">
        <v>0.81726006873484414</v>
      </c>
      <c r="BL1112" s="10">
        <v>0.66030865448273279</v>
      </c>
      <c r="BM1112" s="10">
        <v>0.46438326588266943</v>
      </c>
      <c r="BN1112" s="10">
        <v>12.809391969371438</v>
      </c>
      <c r="BO1112" s="10">
        <v>36.384898551652647</v>
      </c>
      <c r="BP1112" s="10">
        <v>0.81796868672474421</v>
      </c>
      <c r="BQ1112" s="10">
        <v>1188</v>
      </c>
      <c r="BR1112" s="10" t="s">
        <v>8</v>
      </c>
      <c r="CH1112" s="10">
        <v>1188</v>
      </c>
      <c r="CI1112" s="10" t="s">
        <v>8</v>
      </c>
      <c r="CJ1112" s="10">
        <v>0.59199999999999997</v>
      </c>
      <c r="CK1112" s="10">
        <v>0.26200000000000001</v>
      </c>
      <c r="CL1112" s="10">
        <v>9.7244301985373607</v>
      </c>
      <c r="CM1112" s="10">
        <v>38.436</v>
      </c>
      <c r="CN1112" s="10">
        <v>0.91444740396111468</v>
      </c>
      <c r="CO1112" s="10">
        <v>0.68100000000000005</v>
      </c>
      <c r="CP1112" s="10">
        <v>0.28799999999999998</v>
      </c>
      <c r="CQ1112" s="10">
        <v>11.412338008661909</v>
      </c>
      <c r="CR1112" s="10">
        <v>37.405999999999999</v>
      </c>
      <c r="CS1112" s="10">
        <v>0.92102324040548844</v>
      </c>
      <c r="CT1112" s="10">
        <v>0.68100000000000005</v>
      </c>
      <c r="CU1112" s="10">
        <v>0.28799999999999998</v>
      </c>
      <c r="CV1112" s="10">
        <v>11.307144025851763</v>
      </c>
      <c r="CW1112" s="10">
        <v>37.753999999999998</v>
      </c>
      <c r="CX1112" s="10">
        <v>0.92102324040548844</v>
      </c>
      <c r="CY1112" s="10">
        <v>1224</v>
      </c>
      <c r="CZ1112" s="10" t="s">
        <v>320</v>
      </c>
      <c r="DA1112" s="10">
        <v>0</v>
      </c>
      <c r="DB1112" s="10">
        <v>0</v>
      </c>
      <c r="DC1112" s="10">
        <v>0</v>
      </c>
      <c r="DD1112" s="10">
        <v>10.199999999999999</v>
      </c>
      <c r="DE1112" s="10">
        <v>0</v>
      </c>
      <c r="DF1112" s="10">
        <v>0</v>
      </c>
      <c r="DG1112" s="10">
        <v>0</v>
      </c>
      <c r="DH1112" s="10">
        <v>0</v>
      </c>
      <c r="DI1112" s="10">
        <v>10.199999999999999</v>
      </c>
      <c r="DJ1112" s="10">
        <v>0</v>
      </c>
      <c r="DK1112" s="10">
        <v>0</v>
      </c>
      <c r="DL1112" s="10">
        <v>0</v>
      </c>
      <c r="DM1112" s="10">
        <v>0</v>
      </c>
      <c r="DN1112" s="10">
        <v>10.199999999999999</v>
      </c>
      <c r="DO1112" s="10">
        <v>0</v>
      </c>
    </row>
    <row r="1113" spans="1:119" x14ac:dyDescent="0.25">
      <c r="A1113" s="10">
        <v>1189</v>
      </c>
      <c r="B1113" s="10" t="s">
        <v>9</v>
      </c>
      <c r="C1113" s="10">
        <v>2.06</v>
      </c>
      <c r="D1113" s="10">
        <v>0.72</v>
      </c>
      <c r="E1113" s="10">
        <v>33.880000000000003</v>
      </c>
      <c r="F1113" s="10">
        <v>37.159999999999997</v>
      </c>
      <c r="G1113" s="10">
        <v>0.94399999999999995</v>
      </c>
      <c r="H1113" s="10">
        <v>2.29</v>
      </c>
      <c r="I1113" s="10">
        <v>0.8</v>
      </c>
      <c r="J1113" s="10">
        <v>38.26</v>
      </c>
      <c r="K1113" s="10">
        <v>36.65</v>
      </c>
      <c r="L1113" s="10">
        <v>0.94399999999999995</v>
      </c>
      <c r="M1113" s="10">
        <v>2.2000000000000002</v>
      </c>
      <c r="N1113" s="10">
        <v>0.77</v>
      </c>
      <c r="O1113" s="10">
        <v>36.92</v>
      </c>
      <c r="P1113" s="10">
        <v>36.380000000000003</v>
      </c>
      <c r="Q1113" s="10">
        <v>0.94399999999999995</v>
      </c>
      <c r="R1113" s="10">
        <v>1189</v>
      </c>
      <c r="S1113" s="10" t="s">
        <v>9</v>
      </c>
      <c r="AI1113" s="10">
        <v>1189</v>
      </c>
      <c r="AJ1113" s="10" t="s">
        <v>9</v>
      </c>
      <c r="AK1113" s="10">
        <v>1.7896950647765106</v>
      </c>
      <c r="AL1113" s="10">
        <v>0.65464577134563828</v>
      </c>
      <c r="AM1113" s="10">
        <v>29.483404334277964</v>
      </c>
      <c r="AN1113" s="10">
        <v>37.317189239642701</v>
      </c>
      <c r="AO1113" s="10">
        <v>0.93914328990075069</v>
      </c>
      <c r="AP1113" s="10">
        <v>2.1883832552790867</v>
      </c>
      <c r="AQ1113" s="10">
        <v>0.79230694006552027</v>
      </c>
      <c r="AR1113" s="10">
        <v>36.570971605009817</v>
      </c>
      <c r="AS1113" s="10">
        <v>36.742874908868231</v>
      </c>
      <c r="AT1113" s="10">
        <v>0.94027117549115879</v>
      </c>
      <c r="AU1113" s="10">
        <v>2.1449742620062562</v>
      </c>
      <c r="AV1113" s="10">
        <v>0.81815513234567061</v>
      </c>
      <c r="AW1113" s="10">
        <v>36.061270803801229</v>
      </c>
      <c r="AX1113" s="10">
        <v>36.754938554465781</v>
      </c>
      <c r="AY1113" s="10">
        <v>0.93433954366945726</v>
      </c>
      <c r="AZ1113" s="10">
        <v>1189</v>
      </c>
      <c r="BA1113" s="10" t="s">
        <v>9</v>
      </c>
      <c r="BQ1113" s="10">
        <v>1189</v>
      </c>
      <c r="BR1113" s="10" t="s">
        <v>9</v>
      </c>
      <c r="BS1113" s="10">
        <v>1.494</v>
      </c>
      <c r="BT1113" s="10">
        <v>0.58699999999999997</v>
      </c>
      <c r="BU1113" s="10">
        <v>24.533461149392878</v>
      </c>
      <c r="BV1113" s="10">
        <v>37.774999999999999</v>
      </c>
      <c r="BW1113" s="10">
        <v>0.9307363483080513</v>
      </c>
      <c r="BX1113" s="10">
        <v>1.929</v>
      </c>
      <c r="BY1113" s="10">
        <v>0.60199999999999998</v>
      </c>
      <c r="BZ1113" s="10">
        <v>31.596008637469428</v>
      </c>
      <c r="CA1113" s="10">
        <v>36.924999999999997</v>
      </c>
      <c r="CB1113" s="10">
        <v>0.95459437827233107</v>
      </c>
      <c r="CC1113" s="10">
        <v>2.19</v>
      </c>
      <c r="CD1113" s="10">
        <v>0.67300000000000004</v>
      </c>
      <c r="CE1113" s="10">
        <v>35.565533323676078</v>
      </c>
      <c r="CF1113" s="10">
        <v>37.192</v>
      </c>
      <c r="CG1113" s="10">
        <v>0.95588275971746617</v>
      </c>
      <c r="CH1113" s="10">
        <v>1189</v>
      </c>
      <c r="CI1113" s="10" t="s">
        <v>9</v>
      </c>
      <c r="CY1113" s="10">
        <v>1225</v>
      </c>
      <c r="CZ1113" s="10" t="s">
        <v>287</v>
      </c>
      <c r="DA1113" s="10">
        <v>3.5988000000000002</v>
      </c>
      <c r="DB1113" s="10">
        <v>0.90190000000000003</v>
      </c>
      <c r="DC1113" s="10">
        <v>210</v>
      </c>
      <c r="DD1113" s="10">
        <v>10.199999999999999</v>
      </c>
      <c r="DE1113" s="10">
        <v>0.97</v>
      </c>
      <c r="DF1113" s="10">
        <v>4.1128999999999998</v>
      </c>
      <c r="DG1113" s="10">
        <v>1.0307999999999999</v>
      </c>
      <c r="DH1113" s="10">
        <v>240</v>
      </c>
      <c r="DI1113" s="10">
        <v>10.199999999999999</v>
      </c>
      <c r="DJ1113" s="10">
        <v>0.97</v>
      </c>
      <c r="DK1113" s="10">
        <v>4.4555999999999996</v>
      </c>
      <c r="DL1113" s="10">
        <v>1.1167</v>
      </c>
      <c r="DM1113" s="10">
        <v>260</v>
      </c>
      <c r="DN1113" s="10">
        <v>10.199999999999999</v>
      </c>
      <c r="DO1113" s="10">
        <v>0.97</v>
      </c>
    </row>
    <row r="1114" spans="1:119" x14ac:dyDescent="0.25">
      <c r="A1114" s="10">
        <v>1190</v>
      </c>
      <c r="B1114" s="10" t="s">
        <v>10</v>
      </c>
      <c r="C1114" s="10">
        <v>0</v>
      </c>
      <c r="D1114" s="10">
        <v>0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0">
        <v>0</v>
      </c>
      <c r="R1114" s="10">
        <v>1190</v>
      </c>
      <c r="S1114" s="10" t="s">
        <v>10</v>
      </c>
      <c r="T1114" s="10">
        <v>1.9</v>
      </c>
      <c r="U1114" s="10">
        <v>0.6692999999999999</v>
      </c>
      <c r="V1114" s="10">
        <v>110.765</v>
      </c>
      <c r="W1114" s="10">
        <v>10.5</v>
      </c>
      <c r="Y1114" s="10">
        <v>3</v>
      </c>
      <c r="Z1114" s="10">
        <v>1.7947</v>
      </c>
      <c r="AA1114" s="10">
        <v>192.22200000000001</v>
      </c>
      <c r="AB1114" s="10">
        <v>10.5</v>
      </c>
      <c r="AD1114" s="10">
        <v>3</v>
      </c>
      <c r="AE1114" s="10">
        <v>1.7965000000000002</v>
      </c>
      <c r="AF1114" s="10">
        <v>192.273</v>
      </c>
      <c r="AG1114" s="10">
        <v>10.5</v>
      </c>
      <c r="AI1114" s="10">
        <v>1190</v>
      </c>
      <c r="AJ1114" s="10" t="s">
        <v>10</v>
      </c>
      <c r="AZ1114" s="10">
        <v>1190</v>
      </c>
      <c r="BA1114" s="10" t="s">
        <v>10</v>
      </c>
      <c r="BB1114" s="10">
        <v>2.6302373332846778</v>
      </c>
      <c r="BC1114" s="10">
        <v>1.3337767501440809</v>
      </c>
      <c r="BD1114" s="10">
        <v>162.15770000000001</v>
      </c>
      <c r="BE1114" s="10">
        <v>10.5</v>
      </c>
      <c r="BF1114" s="10">
        <v>0.89200000000000002</v>
      </c>
      <c r="BG1114" s="10">
        <v>3.6826441517012349</v>
      </c>
      <c r="BH1114" s="10">
        <v>1.7469421521239961</v>
      </c>
      <c r="BI1114" s="10">
        <v>226.27619999999999</v>
      </c>
      <c r="BJ1114" s="10">
        <v>10.4</v>
      </c>
      <c r="BK1114" s="10">
        <v>0.90300000000000002</v>
      </c>
      <c r="BL1114" s="10">
        <v>3.6446038659841729</v>
      </c>
      <c r="BM1114" s="10">
        <v>1.6399790484746979</v>
      </c>
      <c r="BN1114" s="10">
        <v>221.8681</v>
      </c>
      <c r="BO1114" s="10">
        <v>10.4</v>
      </c>
      <c r="BP1114" s="10">
        <v>0.91200000000000003</v>
      </c>
      <c r="BQ1114" s="10">
        <v>1190</v>
      </c>
      <c r="BR1114" s="10" t="s">
        <v>10</v>
      </c>
      <c r="CH1114" s="10">
        <v>1190</v>
      </c>
      <c r="CI1114" s="10" t="s">
        <v>10</v>
      </c>
      <c r="CJ1114" s="10">
        <v>2.4449999999999998</v>
      </c>
      <c r="CK1114" s="10">
        <v>1.0509999999999999</v>
      </c>
      <c r="CL1114" s="10">
        <v>143.5994</v>
      </c>
      <c r="CM1114" s="10">
        <v>10.7</v>
      </c>
      <c r="CN1114" s="10">
        <v>0.91900000000000004</v>
      </c>
      <c r="CO1114" s="10">
        <v>3.6789999999999998</v>
      </c>
      <c r="CP1114" s="10">
        <v>1.595</v>
      </c>
      <c r="CQ1114" s="10">
        <v>218.4057</v>
      </c>
      <c r="CR1114" s="10">
        <v>10.6</v>
      </c>
      <c r="CS1114" s="10">
        <v>0.91700000000000004</v>
      </c>
      <c r="CT1114" s="10">
        <v>4.0039999999999996</v>
      </c>
      <c r="CU1114" s="10">
        <v>1.764</v>
      </c>
      <c r="CV1114" s="10">
        <v>238.3124</v>
      </c>
      <c r="CW1114" s="10">
        <v>10.6</v>
      </c>
      <c r="CX1114" s="10">
        <v>0.91500000000000004</v>
      </c>
      <c r="CY1114" s="10">
        <v>1226</v>
      </c>
      <c r="CZ1114" s="10" t="s">
        <v>305</v>
      </c>
      <c r="DA1114" s="10">
        <v>0</v>
      </c>
      <c r="DB1114" s="10">
        <v>0</v>
      </c>
      <c r="DC1114" s="10">
        <v>0</v>
      </c>
      <c r="DD1114" s="10">
        <v>10.199999999999999</v>
      </c>
      <c r="DE1114" s="10">
        <v>0</v>
      </c>
      <c r="DF1114" s="10">
        <v>0</v>
      </c>
      <c r="DG1114" s="10">
        <v>0</v>
      </c>
      <c r="DH1114" s="10">
        <v>0</v>
      </c>
      <c r="DI1114" s="10">
        <v>10.199999999999999</v>
      </c>
      <c r="DJ1114" s="10">
        <v>0</v>
      </c>
      <c r="DK1114" s="10">
        <v>0</v>
      </c>
      <c r="DL1114" s="10">
        <v>0</v>
      </c>
      <c r="DM1114" s="10">
        <v>0</v>
      </c>
      <c r="DN1114" s="10">
        <v>10.199999999999999</v>
      </c>
      <c r="DO1114" s="10">
        <v>0</v>
      </c>
    </row>
    <row r="1115" spans="1:119" x14ac:dyDescent="0.25">
      <c r="A1115" s="10">
        <v>1191</v>
      </c>
      <c r="B1115" s="10" t="s">
        <v>11</v>
      </c>
      <c r="C1115" s="10">
        <v>4.92</v>
      </c>
      <c r="D1115" s="10">
        <v>1.78</v>
      </c>
      <c r="E1115" s="10">
        <v>284.89</v>
      </c>
      <c r="F1115" s="10">
        <v>10.6</v>
      </c>
      <c r="G1115" s="10">
        <v>0.94</v>
      </c>
      <c r="H1115" s="10">
        <v>6.39</v>
      </c>
      <c r="I1115" s="10">
        <v>2.1</v>
      </c>
      <c r="J1115" s="10">
        <v>369.57</v>
      </c>
      <c r="K1115" s="10">
        <v>10.5</v>
      </c>
      <c r="L1115" s="10">
        <v>0.95</v>
      </c>
      <c r="M1115" s="10">
        <v>6.61</v>
      </c>
      <c r="N1115" s="10">
        <v>2.17</v>
      </c>
      <c r="O1115" s="10">
        <v>390.08</v>
      </c>
      <c r="P1115" s="10">
        <v>10.3</v>
      </c>
      <c r="Q1115" s="10">
        <v>0.95</v>
      </c>
      <c r="R1115" s="10">
        <v>1191</v>
      </c>
      <c r="S1115" s="10" t="s">
        <v>11</v>
      </c>
      <c r="AI1115" s="10">
        <v>1191</v>
      </c>
      <c r="AJ1115" s="10" t="s">
        <v>11</v>
      </c>
      <c r="AK1115" s="10">
        <v>5.5999999045650704</v>
      </c>
      <c r="AL1115" s="10">
        <v>2.1999993787633461</v>
      </c>
      <c r="AM1115" s="10">
        <v>324.64600000000002</v>
      </c>
      <c r="AN1115" s="10">
        <v>10.7</v>
      </c>
      <c r="AO1115" s="10">
        <v>0.93100000000000005</v>
      </c>
      <c r="AP1115" s="10">
        <v>7.0999999044593611</v>
      </c>
      <c r="AQ1115" s="10">
        <v>2.3999994008382686</v>
      </c>
      <c r="AR1115" s="10">
        <v>408.21199999999999</v>
      </c>
      <c r="AS1115" s="10">
        <v>10.6</v>
      </c>
      <c r="AT1115" s="10">
        <v>0.94699999999999995</v>
      </c>
      <c r="AU1115" s="10">
        <v>7.4000000952349376</v>
      </c>
      <c r="AV1115" s="10">
        <v>2.1999999284185661</v>
      </c>
      <c r="AW1115" s="10">
        <v>420.49099999999999</v>
      </c>
      <c r="AX1115" s="10">
        <v>10.6</v>
      </c>
      <c r="AY1115" s="10">
        <v>0.95899999999999996</v>
      </c>
      <c r="AZ1115" s="10">
        <v>1191</v>
      </c>
      <c r="BA1115" s="10" t="s">
        <v>11</v>
      </c>
      <c r="BQ1115" s="10">
        <v>1191</v>
      </c>
      <c r="BR1115" s="10" t="s">
        <v>11</v>
      </c>
      <c r="BS1115" s="10">
        <v>5.0709999999999997</v>
      </c>
      <c r="BT1115" s="10">
        <v>2.117</v>
      </c>
      <c r="BU1115" s="10">
        <v>296.50740000000002</v>
      </c>
      <c r="BV1115" s="10">
        <v>10.7</v>
      </c>
      <c r="BW1115" s="10">
        <v>0.92300000000000004</v>
      </c>
      <c r="BX1115" s="10">
        <v>5.9470000000000001</v>
      </c>
      <c r="BY1115" s="10">
        <v>2.2629999999999999</v>
      </c>
      <c r="BZ1115" s="10">
        <v>349.87520000000001</v>
      </c>
      <c r="CA1115" s="10">
        <v>10.5</v>
      </c>
      <c r="CB1115" s="10">
        <v>0.93500000000000005</v>
      </c>
      <c r="CC1115" s="10">
        <v>6.9450000000000003</v>
      </c>
      <c r="CD1115" s="10">
        <v>2.431</v>
      </c>
      <c r="CE1115" s="10">
        <v>400.77789999999999</v>
      </c>
      <c r="CF1115" s="10">
        <v>10.6</v>
      </c>
      <c r="CG1115" s="10">
        <v>0.94399999999999995</v>
      </c>
      <c r="CH1115" s="10">
        <v>1191</v>
      </c>
      <c r="CI1115" s="10" t="s">
        <v>11</v>
      </c>
      <c r="CY1115" s="10">
        <v>1227</v>
      </c>
      <c r="CZ1115" s="10" t="s">
        <v>288</v>
      </c>
      <c r="DA1115" s="10">
        <v>8.3900000000000002E-2</v>
      </c>
      <c r="DB1115" s="10">
        <v>2.76E-2</v>
      </c>
      <c r="DC1115" s="10">
        <v>5</v>
      </c>
      <c r="DD1115" s="10">
        <v>10.199999999999999</v>
      </c>
      <c r="DE1115" s="10">
        <v>0.95</v>
      </c>
      <c r="DF1115" s="10">
        <v>8.3900000000000002E-2</v>
      </c>
      <c r="DG1115" s="10">
        <v>2.76E-2</v>
      </c>
      <c r="DH1115" s="10">
        <v>5</v>
      </c>
      <c r="DI1115" s="10">
        <v>10.199999999999999</v>
      </c>
      <c r="DJ1115" s="10">
        <v>0.95</v>
      </c>
      <c r="DK1115" s="10">
        <v>8.3900000000000002E-2</v>
      </c>
      <c r="DL1115" s="10">
        <v>2.76E-2</v>
      </c>
      <c r="DM1115" s="10">
        <v>5</v>
      </c>
      <c r="DN1115" s="10">
        <v>10.199999999999999</v>
      </c>
      <c r="DO1115" s="10">
        <v>0.95</v>
      </c>
    </row>
    <row r="1116" spans="1:119" x14ac:dyDescent="0.25">
      <c r="A1116" s="10">
        <v>1192</v>
      </c>
      <c r="B1116" s="10" t="s">
        <v>304</v>
      </c>
      <c r="C1116" s="10">
        <v>0.93</v>
      </c>
      <c r="D1116" s="10">
        <v>0.31</v>
      </c>
      <c r="E1116" s="10">
        <v>53.35</v>
      </c>
      <c r="F1116" s="10">
        <v>10.6</v>
      </c>
      <c r="G1116" s="10">
        <v>0.95</v>
      </c>
      <c r="H1116" s="10">
        <v>1.1299999999999999</v>
      </c>
      <c r="I1116" s="10">
        <v>0.37</v>
      </c>
      <c r="J1116" s="10">
        <v>65.459999999999994</v>
      </c>
      <c r="K1116" s="10">
        <v>10.5</v>
      </c>
      <c r="L1116" s="10">
        <v>0.95</v>
      </c>
      <c r="M1116" s="10">
        <v>1.28</v>
      </c>
      <c r="N1116" s="10">
        <v>0.42</v>
      </c>
      <c r="O1116" s="10">
        <v>75.260000000000005</v>
      </c>
      <c r="P1116" s="10">
        <v>10.3</v>
      </c>
      <c r="Q1116" s="10">
        <v>0.95</v>
      </c>
      <c r="R1116" s="10">
        <v>1192</v>
      </c>
      <c r="S1116" s="10" t="s">
        <v>304</v>
      </c>
      <c r="T1116" s="10">
        <v>0.18990000000000001</v>
      </c>
      <c r="U1116" s="10">
        <v>6.2399999999999997E-2</v>
      </c>
      <c r="V1116" s="10">
        <v>10.989699999999999</v>
      </c>
      <c r="W1116" s="10">
        <v>10.5</v>
      </c>
      <c r="Y1116" s="10">
        <v>0.63890000000000002</v>
      </c>
      <c r="Z1116" s="10">
        <v>0.3624</v>
      </c>
      <c r="AA1116" s="10">
        <v>40.385800000000003</v>
      </c>
      <c r="AB1116" s="10">
        <v>10.5</v>
      </c>
      <c r="AD1116" s="10">
        <v>0.69789999999999996</v>
      </c>
      <c r="AE1116" s="10">
        <v>0.39389999999999997</v>
      </c>
      <c r="AF1116" s="10">
        <v>44.064500000000002</v>
      </c>
      <c r="AG1116" s="10">
        <v>10.5</v>
      </c>
      <c r="AI1116" s="10">
        <v>1192</v>
      </c>
      <c r="AJ1116" s="10" t="s">
        <v>304</v>
      </c>
      <c r="AK1116" s="10">
        <v>0.73209999999999997</v>
      </c>
      <c r="AL1116" s="10">
        <v>0.2576</v>
      </c>
      <c r="AM1116" s="10">
        <v>42.271299999999997</v>
      </c>
      <c r="AN1116" s="10">
        <v>10.6</v>
      </c>
      <c r="AO1116" s="10">
        <v>0.94</v>
      </c>
      <c r="AP1116" s="10">
        <v>0.88759999999999994</v>
      </c>
      <c r="AQ1116" s="10">
        <v>0.2661</v>
      </c>
      <c r="AR1116" s="10">
        <v>50.951500000000003</v>
      </c>
      <c r="AS1116" s="10">
        <v>10.5</v>
      </c>
      <c r="AT1116" s="10">
        <v>0.96</v>
      </c>
      <c r="AU1116" s="10">
        <v>1.0068999999999999</v>
      </c>
      <c r="AV1116" s="10">
        <v>0.26550000000000001</v>
      </c>
      <c r="AW1116" s="10">
        <v>57.808199999999999</v>
      </c>
      <c r="AX1116" s="10">
        <v>10.4</v>
      </c>
      <c r="AY1116" s="10">
        <v>0.97</v>
      </c>
      <c r="AZ1116" s="10">
        <v>1192</v>
      </c>
      <c r="BA1116" s="10" t="s">
        <v>304</v>
      </c>
      <c r="BB1116" s="10">
        <v>0.20630000000000001</v>
      </c>
      <c r="BC1116" s="10">
        <v>0.1764</v>
      </c>
      <c r="BD1116" s="10">
        <v>14.9254</v>
      </c>
      <c r="BE1116" s="10">
        <v>10.5</v>
      </c>
      <c r="BF1116" s="10">
        <v>0.76</v>
      </c>
      <c r="BG1116" s="10">
        <v>0.30220000000000002</v>
      </c>
      <c r="BH1116" s="10">
        <v>0.16309999999999999</v>
      </c>
      <c r="BI1116" s="10">
        <v>19.062000000000001</v>
      </c>
      <c r="BJ1116" s="10">
        <v>10.4</v>
      </c>
      <c r="BK1116" s="10">
        <v>0.88</v>
      </c>
      <c r="BL1116" s="10">
        <v>0.61</v>
      </c>
      <c r="BM1116" s="10">
        <v>0.27789999999999998</v>
      </c>
      <c r="BN1116" s="10">
        <v>37.214399999999998</v>
      </c>
      <c r="BO1116" s="10">
        <v>10.4</v>
      </c>
      <c r="BP1116" s="10">
        <v>0.91</v>
      </c>
      <c r="BQ1116" s="10">
        <v>1192</v>
      </c>
      <c r="BR1116" s="10" t="s">
        <v>304</v>
      </c>
      <c r="BS1116" s="10">
        <v>0.90259999999999996</v>
      </c>
      <c r="BT1116" s="10">
        <v>0.51149999999999995</v>
      </c>
      <c r="BU1116" s="10">
        <v>55.9771</v>
      </c>
      <c r="BV1116" s="10">
        <v>10.7</v>
      </c>
      <c r="BW1116" s="10">
        <v>0.87</v>
      </c>
      <c r="BX1116" s="10">
        <v>1.0147999999999999</v>
      </c>
      <c r="BY1116" s="10">
        <v>0.49149999999999999</v>
      </c>
      <c r="BZ1116" s="10">
        <v>62</v>
      </c>
      <c r="CA1116" s="10">
        <v>10.5</v>
      </c>
      <c r="CB1116" s="10">
        <v>0.9</v>
      </c>
      <c r="CC1116" s="10">
        <v>1.4331</v>
      </c>
      <c r="CD1116" s="10">
        <v>0.5202</v>
      </c>
      <c r="CE1116" s="10">
        <v>83.041200000000003</v>
      </c>
      <c r="CF1116" s="10">
        <v>10.6</v>
      </c>
      <c r="CG1116" s="10">
        <v>0.94</v>
      </c>
      <c r="CH1116" s="10">
        <v>1192</v>
      </c>
      <c r="CI1116" s="10" t="s">
        <v>304</v>
      </c>
      <c r="CJ1116" s="10">
        <v>0.2419</v>
      </c>
      <c r="CK1116" s="10">
        <v>0.1371</v>
      </c>
      <c r="CL1116" s="10">
        <v>15</v>
      </c>
      <c r="CM1116" s="10">
        <v>10.7</v>
      </c>
      <c r="CN1116" s="10">
        <v>0.87</v>
      </c>
      <c r="CO1116" s="10">
        <v>0.63890000000000002</v>
      </c>
      <c r="CP1116" s="10">
        <v>0.36209999999999998</v>
      </c>
      <c r="CQ1116" s="10">
        <v>40</v>
      </c>
      <c r="CR1116" s="10">
        <v>10.6</v>
      </c>
      <c r="CS1116" s="10">
        <v>0.87</v>
      </c>
      <c r="CT1116" s="10">
        <v>0.75070000000000003</v>
      </c>
      <c r="CU1116" s="10">
        <v>0.42549999999999999</v>
      </c>
      <c r="CV1116" s="10">
        <v>47</v>
      </c>
      <c r="CW1116" s="10">
        <v>10.6</v>
      </c>
      <c r="CX1116" s="10">
        <v>0.87</v>
      </c>
      <c r="CY1116" s="10">
        <v>1228</v>
      </c>
      <c r="CZ1116" s="10" t="s">
        <v>315</v>
      </c>
      <c r="DA1116" s="10">
        <v>1.7100000000000001E-2</v>
      </c>
      <c r="DB1116" s="10">
        <v>4.3E-3</v>
      </c>
      <c r="DC1116" s="10">
        <v>1</v>
      </c>
      <c r="DD1116" s="10">
        <v>10.199999999999999</v>
      </c>
      <c r="DE1116" s="10">
        <v>0.97</v>
      </c>
      <c r="DF1116" s="10">
        <v>1.7100000000000001E-2</v>
      </c>
      <c r="DG1116" s="10">
        <v>4.3E-3</v>
      </c>
      <c r="DH1116" s="10">
        <v>1</v>
      </c>
      <c r="DI1116" s="10">
        <v>10.199999999999999</v>
      </c>
      <c r="DJ1116" s="10">
        <v>0.97</v>
      </c>
      <c r="DK1116" s="10">
        <v>1.7100000000000001E-2</v>
      </c>
      <c r="DL1116" s="10">
        <v>4.3E-3</v>
      </c>
      <c r="DM1116" s="10">
        <v>1</v>
      </c>
      <c r="DN1116" s="10">
        <v>10.199999999999999</v>
      </c>
      <c r="DO1116" s="10">
        <v>0.97</v>
      </c>
    </row>
    <row r="1117" spans="1:119" x14ac:dyDescent="0.25">
      <c r="A1117" s="10">
        <v>1193</v>
      </c>
      <c r="B1117" s="10" t="s">
        <v>305</v>
      </c>
      <c r="C1117" s="10">
        <v>0.06</v>
      </c>
      <c r="D1117" s="10">
        <v>0.02</v>
      </c>
      <c r="E1117" s="10">
        <v>3.2</v>
      </c>
      <c r="F1117" s="10">
        <v>10.6</v>
      </c>
      <c r="G1117" s="10">
        <v>0.95</v>
      </c>
      <c r="H1117" s="10">
        <v>0.09</v>
      </c>
      <c r="I1117" s="10">
        <v>0.03</v>
      </c>
      <c r="J1117" s="10">
        <v>5.03</v>
      </c>
      <c r="K1117" s="10">
        <v>10.5</v>
      </c>
      <c r="L1117" s="10">
        <v>0.95</v>
      </c>
      <c r="M1117" s="10">
        <v>0.09</v>
      </c>
      <c r="N1117" s="10">
        <v>0.03</v>
      </c>
      <c r="O1117" s="10">
        <v>5.3</v>
      </c>
      <c r="P1117" s="10">
        <v>10.3</v>
      </c>
      <c r="Q1117" s="10">
        <v>0.95</v>
      </c>
      <c r="R1117" s="10">
        <v>1193</v>
      </c>
      <c r="S1117" s="10" t="s">
        <v>305</v>
      </c>
      <c r="T1117" s="10">
        <v>0.45569999999999999</v>
      </c>
      <c r="U1117" s="10">
        <v>0.14979999999999999</v>
      </c>
      <c r="V1117" s="10">
        <v>26.375299999999999</v>
      </c>
      <c r="W1117" s="10">
        <v>10.5</v>
      </c>
      <c r="Y1117" s="10">
        <v>0.55169999999999997</v>
      </c>
      <c r="Z1117" s="10">
        <v>0.313</v>
      </c>
      <c r="AA1117" s="10">
        <v>34.878599999999999</v>
      </c>
      <c r="AB1117" s="10">
        <v>10.5</v>
      </c>
      <c r="AD1117" s="10">
        <v>0.16619999999999999</v>
      </c>
      <c r="AE1117" s="10">
        <v>9.3799999999999994E-2</v>
      </c>
      <c r="AF1117" s="10">
        <v>10.4915</v>
      </c>
      <c r="AG1117" s="10">
        <v>10.5</v>
      </c>
      <c r="AI1117" s="10">
        <v>1193</v>
      </c>
      <c r="AJ1117" s="10" t="s">
        <v>305</v>
      </c>
      <c r="AK1117" s="10">
        <v>0.11269999999999999</v>
      </c>
      <c r="AL1117" s="10">
        <v>4.4699999999999997E-2</v>
      </c>
      <c r="AM1117" s="10">
        <v>6.6035000000000004</v>
      </c>
      <c r="AN1117" s="10">
        <v>10.6</v>
      </c>
      <c r="AO1117" s="10">
        <v>0.93</v>
      </c>
      <c r="AP1117" s="10">
        <v>0.12330000000000001</v>
      </c>
      <c r="AQ1117" s="10">
        <v>4.1599999999999998E-2</v>
      </c>
      <c r="AR1117" s="10">
        <v>7.1551999999999998</v>
      </c>
      <c r="AS1117" s="10">
        <v>10.5</v>
      </c>
      <c r="AT1117" s="10">
        <v>0.95</v>
      </c>
      <c r="AU1117" s="10">
        <v>9.3399999999999997E-2</v>
      </c>
      <c r="AV1117" s="10">
        <v>2.7799999999999998E-2</v>
      </c>
      <c r="AW1117" s="10">
        <v>5.4099000000000004</v>
      </c>
      <c r="AX1117" s="10">
        <v>10.4</v>
      </c>
      <c r="AY1117" s="10">
        <v>0.96</v>
      </c>
      <c r="AZ1117" s="10">
        <v>1193</v>
      </c>
      <c r="BA1117" s="10" t="s">
        <v>305</v>
      </c>
      <c r="BB1117" s="10">
        <v>0.50019999999999998</v>
      </c>
      <c r="BC1117" s="10">
        <v>0.29680000000000001</v>
      </c>
      <c r="BD1117" s="10">
        <v>31.983000000000001</v>
      </c>
      <c r="BE1117" s="10">
        <v>10.5</v>
      </c>
      <c r="BF1117" s="10">
        <v>0.86</v>
      </c>
      <c r="BG1117" s="10">
        <v>0.5625</v>
      </c>
      <c r="BH1117" s="10">
        <v>0.33379999999999999</v>
      </c>
      <c r="BI1117" s="10">
        <v>36.308599999999998</v>
      </c>
      <c r="BJ1117" s="10">
        <v>10.4</v>
      </c>
      <c r="BK1117" s="10">
        <v>0.86</v>
      </c>
      <c r="BL1117" s="10">
        <v>0.1153</v>
      </c>
      <c r="BM1117" s="10">
        <v>6.8400000000000002E-2</v>
      </c>
      <c r="BN1117" s="10">
        <v>7.4428999999999998</v>
      </c>
      <c r="BO1117" s="10">
        <v>10.4</v>
      </c>
      <c r="BP1117" s="10">
        <v>0.86</v>
      </c>
      <c r="BQ1117" s="10">
        <v>1193</v>
      </c>
      <c r="BR1117" s="10" t="s">
        <v>305</v>
      </c>
      <c r="BS1117" s="10">
        <v>8.9200000000000002E-2</v>
      </c>
      <c r="BT1117" s="10">
        <v>5.2900000000000003E-2</v>
      </c>
      <c r="BU1117" s="10">
        <v>5.5976999999999997</v>
      </c>
      <c r="BV1117" s="10">
        <v>10.7</v>
      </c>
      <c r="BW1117" s="10">
        <v>0.86</v>
      </c>
      <c r="BX1117" s="10">
        <v>7.8200000000000006E-2</v>
      </c>
      <c r="BY1117" s="10">
        <v>4.6399999999999997E-2</v>
      </c>
      <c r="BZ1117" s="10">
        <v>5</v>
      </c>
      <c r="CA1117" s="10">
        <v>10.5</v>
      </c>
      <c r="CB1117" s="10">
        <v>0.86</v>
      </c>
      <c r="CC1117" s="10">
        <v>8.1900000000000001E-2</v>
      </c>
      <c r="CD1117" s="10">
        <v>4.8599999999999997E-2</v>
      </c>
      <c r="CE1117" s="10">
        <v>5.1901000000000002</v>
      </c>
      <c r="CF1117" s="10">
        <v>10.6</v>
      </c>
      <c r="CG1117" s="10">
        <v>0.86</v>
      </c>
      <c r="CH1117" s="10">
        <v>1193</v>
      </c>
      <c r="CI1117" s="10" t="s">
        <v>305</v>
      </c>
      <c r="CJ1117" s="10">
        <v>0.54430000000000001</v>
      </c>
      <c r="CK1117" s="10">
        <v>0.27889999999999998</v>
      </c>
      <c r="CL1117" s="10">
        <v>33</v>
      </c>
      <c r="CM1117" s="10">
        <v>10.7</v>
      </c>
      <c r="CN1117" s="10">
        <v>0.89</v>
      </c>
      <c r="CO1117" s="10">
        <v>0.45750000000000002</v>
      </c>
      <c r="CP1117" s="10">
        <v>0.2344</v>
      </c>
      <c r="CQ1117" s="10">
        <v>28</v>
      </c>
      <c r="CR1117" s="10">
        <v>10.6</v>
      </c>
      <c r="CS1117" s="10">
        <v>0.89</v>
      </c>
      <c r="CT1117" s="10">
        <v>0.68630000000000002</v>
      </c>
      <c r="CU1117" s="10">
        <v>0.35160000000000002</v>
      </c>
      <c r="CV1117" s="10">
        <v>42</v>
      </c>
      <c r="CW1117" s="10">
        <v>10.6</v>
      </c>
      <c r="CX1117" s="10">
        <v>0.89</v>
      </c>
      <c r="CY1117" s="10">
        <v>1229</v>
      </c>
      <c r="CZ1117" s="10" t="s">
        <v>289</v>
      </c>
      <c r="DA1117" s="10">
        <v>0</v>
      </c>
      <c r="DB1117" s="10">
        <v>0</v>
      </c>
      <c r="DC1117" s="10">
        <v>0</v>
      </c>
      <c r="DD1117" s="10">
        <v>10.199999999999999</v>
      </c>
      <c r="DE1117" s="10">
        <v>0</v>
      </c>
      <c r="DF1117" s="10">
        <v>0</v>
      </c>
      <c r="DG1117" s="10">
        <v>0</v>
      </c>
      <c r="DH1117" s="10">
        <v>0</v>
      </c>
      <c r="DI1117" s="10">
        <v>10.199999999999999</v>
      </c>
      <c r="DJ1117" s="10">
        <v>0</v>
      </c>
      <c r="DK1117" s="10">
        <v>0</v>
      </c>
      <c r="DL1117" s="10">
        <v>0</v>
      </c>
      <c r="DM1117" s="10">
        <v>0</v>
      </c>
      <c r="DN1117" s="10">
        <v>10.199999999999999</v>
      </c>
      <c r="DO1117" s="10">
        <v>0</v>
      </c>
    </row>
    <row r="1118" spans="1:119" x14ac:dyDescent="0.25">
      <c r="A1118" s="10">
        <v>1194</v>
      </c>
      <c r="B1118" s="10" t="s">
        <v>315</v>
      </c>
      <c r="C1118" s="10">
        <v>0.38</v>
      </c>
      <c r="D1118" s="10">
        <v>0.1</v>
      </c>
      <c r="E1118" s="10">
        <v>21.34</v>
      </c>
      <c r="F1118" s="10">
        <v>10.6</v>
      </c>
      <c r="G1118" s="10">
        <v>0.97</v>
      </c>
      <c r="H1118" s="10">
        <v>0.43</v>
      </c>
      <c r="I1118" s="10">
        <v>0.11</v>
      </c>
      <c r="J1118" s="10">
        <v>24.17</v>
      </c>
      <c r="K1118" s="10">
        <v>10.5</v>
      </c>
      <c r="L1118" s="10">
        <v>0.97</v>
      </c>
      <c r="M1118" s="10">
        <v>0.51</v>
      </c>
      <c r="N1118" s="10">
        <v>0.13</v>
      </c>
      <c r="O1118" s="10">
        <v>29.68</v>
      </c>
      <c r="P1118" s="10">
        <v>10.3</v>
      </c>
      <c r="Q1118" s="10">
        <v>0.97</v>
      </c>
      <c r="R1118" s="10">
        <v>1194</v>
      </c>
      <c r="S1118" s="10" t="s">
        <v>315</v>
      </c>
      <c r="T1118" s="10">
        <v>3.8800000000000001E-2</v>
      </c>
      <c r="U1118" s="10">
        <v>9.7000000000000003E-3</v>
      </c>
      <c r="V1118" s="10">
        <v>2.1979000000000002</v>
      </c>
      <c r="W1118" s="10">
        <v>10.5</v>
      </c>
      <c r="Y1118" s="10">
        <v>5.9299999999999999E-2</v>
      </c>
      <c r="Z1118" s="10">
        <v>2.5600000000000001E-2</v>
      </c>
      <c r="AA1118" s="10">
        <v>3.5526</v>
      </c>
      <c r="AB1118" s="10">
        <v>10.5</v>
      </c>
      <c r="AD1118" s="10">
        <v>8.48E-2</v>
      </c>
      <c r="AE1118" s="10">
        <v>3.6499999999999998E-2</v>
      </c>
      <c r="AF1118" s="10">
        <v>5.0781999999999998</v>
      </c>
      <c r="AG1118" s="10">
        <v>10.5</v>
      </c>
      <c r="AI1118" s="10">
        <v>1194</v>
      </c>
      <c r="AJ1118" s="10" t="s">
        <v>315</v>
      </c>
      <c r="AK1118" s="10">
        <v>0.39860000000000001</v>
      </c>
      <c r="AL1118" s="10">
        <v>9.7600000000000006E-2</v>
      </c>
      <c r="AM1118" s="10">
        <v>22.351800000000001</v>
      </c>
      <c r="AN1118" s="10">
        <v>10.6</v>
      </c>
      <c r="AO1118" s="10">
        <v>0.97</v>
      </c>
      <c r="AP1118" s="10">
        <v>0.4451</v>
      </c>
      <c r="AQ1118" s="10">
        <v>9.2899999999999996E-2</v>
      </c>
      <c r="AR1118" s="10">
        <v>25.0016</v>
      </c>
      <c r="AS1118" s="10">
        <v>10.5</v>
      </c>
      <c r="AT1118" s="10">
        <v>0.98</v>
      </c>
      <c r="AU1118" s="10">
        <v>0.44969999999999999</v>
      </c>
      <c r="AV1118" s="10">
        <v>8.2500000000000004E-2</v>
      </c>
      <c r="AW1118" s="10">
        <v>25.381499999999999</v>
      </c>
      <c r="AX1118" s="10">
        <v>10.4</v>
      </c>
      <c r="AY1118" s="10">
        <v>0.98</v>
      </c>
      <c r="AZ1118" s="10">
        <v>1194</v>
      </c>
      <c r="BA1118" s="10" t="s">
        <v>315</v>
      </c>
      <c r="BB1118" s="10">
        <v>8.72E-2</v>
      </c>
      <c r="BC1118" s="10">
        <v>4.2299999999999997E-2</v>
      </c>
      <c r="BD1118" s="10">
        <v>5.3304999999999998</v>
      </c>
      <c r="BE1118" s="10">
        <v>10.5</v>
      </c>
      <c r="BF1118" s="10">
        <v>0.9</v>
      </c>
      <c r="BG1118" s="10">
        <v>7.3599999999999999E-2</v>
      </c>
      <c r="BH1118" s="10">
        <v>3.56E-2</v>
      </c>
      <c r="BI1118" s="10">
        <v>4.5385999999999997</v>
      </c>
      <c r="BJ1118" s="10">
        <v>10.4</v>
      </c>
      <c r="BK1118" s="10">
        <v>0.9</v>
      </c>
      <c r="BL1118" s="10">
        <v>7.5399999999999995E-2</v>
      </c>
      <c r="BM1118" s="10">
        <v>3.6499999999999998E-2</v>
      </c>
      <c r="BN1118" s="10">
        <v>4.6517999999999997</v>
      </c>
      <c r="BO1118" s="10">
        <v>10.4</v>
      </c>
      <c r="BP1118" s="10">
        <v>0.9</v>
      </c>
      <c r="BQ1118" s="10">
        <v>1194</v>
      </c>
      <c r="BR1118" s="10" t="s">
        <v>315</v>
      </c>
      <c r="BS1118" s="10">
        <v>0.24030000000000001</v>
      </c>
      <c r="BT1118" s="10">
        <v>6.5299999999999997E-2</v>
      </c>
      <c r="BU1118" s="10">
        <v>13.4345</v>
      </c>
      <c r="BV1118" s="10">
        <v>10.7</v>
      </c>
      <c r="BW1118" s="10">
        <v>0.96</v>
      </c>
      <c r="BX1118" s="10">
        <v>0.26329999999999998</v>
      </c>
      <c r="BY1118" s="10">
        <v>7.1499999999999994E-2</v>
      </c>
      <c r="BZ1118" s="10">
        <v>15</v>
      </c>
      <c r="CA1118" s="10">
        <v>10.5</v>
      </c>
      <c r="CB1118" s="10">
        <v>0.96</v>
      </c>
      <c r="CC1118" s="10">
        <v>0.33510000000000001</v>
      </c>
      <c r="CD1118" s="10">
        <v>7.3099999999999998E-2</v>
      </c>
      <c r="CE1118" s="10">
        <v>18.6843</v>
      </c>
      <c r="CF1118" s="10">
        <v>10.6</v>
      </c>
      <c r="CG1118" s="10">
        <v>0.98</v>
      </c>
      <c r="CH1118" s="10">
        <v>1194</v>
      </c>
      <c r="CI1118" s="10" t="s">
        <v>315</v>
      </c>
      <c r="CJ1118" s="10">
        <v>5.3699999999999998E-2</v>
      </c>
      <c r="CK1118" s="10">
        <v>1.46E-2</v>
      </c>
      <c r="CL1118" s="10">
        <v>3</v>
      </c>
      <c r="CM1118" s="10">
        <v>10.7</v>
      </c>
      <c r="CN1118" s="10">
        <v>0.96</v>
      </c>
      <c r="CO1118" s="10">
        <v>7.0900000000000005E-2</v>
      </c>
      <c r="CP1118" s="10">
        <v>1.9300000000000001E-2</v>
      </c>
      <c r="CQ1118" s="10">
        <v>4</v>
      </c>
      <c r="CR1118" s="10">
        <v>10.6</v>
      </c>
      <c r="CS1118" s="10">
        <v>0.97</v>
      </c>
      <c r="CT1118" s="10">
        <v>7.0900000000000005E-2</v>
      </c>
      <c r="CU1118" s="10">
        <v>1.9300000000000001E-2</v>
      </c>
      <c r="CV1118" s="10">
        <v>4</v>
      </c>
      <c r="CW1118" s="10">
        <v>10.6</v>
      </c>
      <c r="CX1118" s="10">
        <v>0.97</v>
      </c>
      <c r="CY1118" s="10">
        <v>1230</v>
      </c>
      <c r="CZ1118" s="10" t="s">
        <v>290</v>
      </c>
      <c r="DA1118" s="10">
        <v>0</v>
      </c>
      <c r="DB1118" s="10">
        <v>0</v>
      </c>
      <c r="DC1118" s="10">
        <v>0</v>
      </c>
      <c r="DD1118" s="10">
        <v>10.199999999999999</v>
      </c>
      <c r="DE1118" s="10">
        <v>0</v>
      </c>
      <c r="DF1118" s="10">
        <v>0</v>
      </c>
      <c r="DG1118" s="10">
        <v>0</v>
      </c>
      <c r="DH1118" s="10">
        <v>0</v>
      </c>
      <c r="DI1118" s="10">
        <v>10.199999999999999</v>
      </c>
      <c r="DJ1118" s="10">
        <v>0</v>
      </c>
      <c r="DK1118" s="10">
        <v>0</v>
      </c>
      <c r="DL1118" s="10">
        <v>0</v>
      </c>
      <c r="DM1118" s="10">
        <v>0</v>
      </c>
      <c r="DN1118" s="10">
        <v>10.199999999999999</v>
      </c>
      <c r="DO1118" s="10">
        <v>0</v>
      </c>
    </row>
    <row r="1119" spans="1:119" x14ac:dyDescent="0.25">
      <c r="A1119" s="10">
        <v>1195</v>
      </c>
      <c r="B1119" s="10" t="s">
        <v>290</v>
      </c>
      <c r="C1119" s="10">
        <v>0.89</v>
      </c>
      <c r="D1119" s="10">
        <v>0.28999999999999998</v>
      </c>
      <c r="E1119" s="10">
        <v>51.22</v>
      </c>
      <c r="F1119" s="10">
        <v>10.6</v>
      </c>
      <c r="G1119" s="10">
        <v>0.95</v>
      </c>
      <c r="H1119" s="10">
        <v>1.34</v>
      </c>
      <c r="I1119" s="10">
        <v>0.44</v>
      </c>
      <c r="J1119" s="10">
        <v>77.540000000000006</v>
      </c>
      <c r="K1119" s="10">
        <v>10.5</v>
      </c>
      <c r="L1119" s="10">
        <v>0.95</v>
      </c>
      <c r="M1119" s="10">
        <v>1.26</v>
      </c>
      <c r="N1119" s="10">
        <v>0.41</v>
      </c>
      <c r="O1119" s="10">
        <v>74.2</v>
      </c>
      <c r="P1119" s="10">
        <v>10.3</v>
      </c>
      <c r="Q1119" s="10">
        <v>0.95</v>
      </c>
      <c r="R1119" s="10">
        <v>1195</v>
      </c>
      <c r="S1119" s="10" t="s">
        <v>290</v>
      </c>
      <c r="T1119" s="10">
        <v>0.2278</v>
      </c>
      <c r="U1119" s="10">
        <v>7.4899999999999994E-2</v>
      </c>
      <c r="V1119" s="10">
        <v>13.1877</v>
      </c>
      <c r="W1119" s="10">
        <v>10.5</v>
      </c>
      <c r="Y1119" s="10">
        <v>0.58079999999999998</v>
      </c>
      <c r="Z1119" s="10">
        <v>0.32940000000000003</v>
      </c>
      <c r="AA1119" s="10">
        <v>36.714399999999998</v>
      </c>
      <c r="AB1119" s="10">
        <v>10.5</v>
      </c>
      <c r="AD1119" s="10">
        <v>0.73109999999999997</v>
      </c>
      <c r="AE1119" s="10">
        <v>0.41260000000000002</v>
      </c>
      <c r="AF1119" s="10">
        <v>46.162799999999997</v>
      </c>
      <c r="AG1119" s="10">
        <v>10.5</v>
      </c>
      <c r="AI1119" s="10">
        <v>1195</v>
      </c>
      <c r="AJ1119" s="10" t="s">
        <v>290</v>
      </c>
      <c r="AK1119" s="10">
        <v>1.5777000000000001</v>
      </c>
      <c r="AL1119" s="10">
        <v>0.62539999999999996</v>
      </c>
      <c r="AM1119" s="10">
        <v>92.438599999999994</v>
      </c>
      <c r="AN1119" s="10">
        <v>10.6</v>
      </c>
      <c r="AO1119" s="10">
        <v>0.93</v>
      </c>
      <c r="AP1119" s="10">
        <v>2.2808000000000002</v>
      </c>
      <c r="AQ1119" s="10">
        <v>0.77049999999999996</v>
      </c>
      <c r="AR1119" s="10">
        <v>132.37440000000001</v>
      </c>
      <c r="AS1119" s="10">
        <v>10.5</v>
      </c>
      <c r="AT1119" s="10">
        <v>0.95</v>
      </c>
      <c r="AU1119" s="10">
        <v>2.3041</v>
      </c>
      <c r="AV1119" s="10">
        <v>0.68459999999999999</v>
      </c>
      <c r="AW1119" s="10">
        <v>133.43780000000001</v>
      </c>
      <c r="AX1119" s="10">
        <v>10.4</v>
      </c>
      <c r="AY1119" s="10">
        <v>0.96</v>
      </c>
      <c r="AZ1119" s="10">
        <v>1195</v>
      </c>
      <c r="BA1119" s="10" t="s">
        <v>290</v>
      </c>
      <c r="BB1119" s="10">
        <v>0.78520000000000001</v>
      </c>
      <c r="BC1119" s="10">
        <v>0.38030000000000003</v>
      </c>
      <c r="BD1119" s="10">
        <v>47.974499999999999</v>
      </c>
      <c r="BE1119" s="10">
        <v>10.5</v>
      </c>
      <c r="BF1119" s="10">
        <v>0.9</v>
      </c>
      <c r="BG1119" s="10">
        <v>1.2067000000000001</v>
      </c>
      <c r="BH1119" s="10">
        <v>0.58440000000000003</v>
      </c>
      <c r="BI1119" s="10">
        <v>74.432599999999994</v>
      </c>
      <c r="BJ1119" s="10">
        <v>10.4</v>
      </c>
      <c r="BK1119" s="10">
        <v>0.9</v>
      </c>
      <c r="BL1119" s="10">
        <v>1.2367999999999999</v>
      </c>
      <c r="BM1119" s="10">
        <v>0.59899999999999998</v>
      </c>
      <c r="BN1119" s="10">
        <v>76.289599999999993</v>
      </c>
      <c r="BO1119" s="10">
        <v>10.4</v>
      </c>
      <c r="BP1119" s="10">
        <v>0.9</v>
      </c>
      <c r="BQ1119" s="10">
        <v>1195</v>
      </c>
      <c r="BR1119" s="10" t="s">
        <v>290</v>
      </c>
      <c r="BS1119" s="10">
        <v>0.91620000000000001</v>
      </c>
      <c r="BT1119" s="10">
        <v>0.39029999999999998</v>
      </c>
      <c r="BU1119" s="10">
        <v>53.738</v>
      </c>
      <c r="BV1119" s="10">
        <v>10.7</v>
      </c>
      <c r="BW1119" s="10">
        <v>0.92</v>
      </c>
      <c r="BX1119" s="10">
        <v>1.3675999999999999</v>
      </c>
      <c r="BY1119" s="10">
        <v>0.49640000000000001</v>
      </c>
      <c r="BZ1119" s="10">
        <v>80</v>
      </c>
      <c r="CA1119" s="10">
        <v>10.5</v>
      </c>
      <c r="CB1119" s="10">
        <v>0.94</v>
      </c>
      <c r="CC1119" s="10">
        <v>1.3507</v>
      </c>
      <c r="CD1119" s="10">
        <v>0.46750000000000003</v>
      </c>
      <c r="CE1119" s="10">
        <v>77.851100000000002</v>
      </c>
      <c r="CF1119" s="10">
        <v>10.6</v>
      </c>
      <c r="CG1119" s="10">
        <v>0.94</v>
      </c>
      <c r="CH1119" s="10">
        <v>1195</v>
      </c>
      <c r="CI1119" s="10" t="s">
        <v>290</v>
      </c>
      <c r="CJ1119" s="10">
        <v>0.34100000000000003</v>
      </c>
      <c r="CK1119" s="10">
        <v>0.14530000000000001</v>
      </c>
      <c r="CL1119" s="10">
        <v>20</v>
      </c>
      <c r="CM1119" s="10">
        <v>10.7</v>
      </c>
      <c r="CN1119" s="10">
        <v>0.92</v>
      </c>
      <c r="CO1119" s="10">
        <v>0.81079999999999997</v>
      </c>
      <c r="CP1119" s="10">
        <v>0.34539999999999998</v>
      </c>
      <c r="CQ1119" s="10">
        <v>48</v>
      </c>
      <c r="CR1119" s="10">
        <v>10.6</v>
      </c>
      <c r="CS1119" s="10">
        <v>0.92</v>
      </c>
      <c r="CT1119" s="10">
        <v>0.72629999999999995</v>
      </c>
      <c r="CU1119" s="10">
        <v>0.30940000000000001</v>
      </c>
      <c r="CV1119" s="10">
        <v>43</v>
      </c>
      <c r="CW1119" s="10">
        <v>10.6</v>
      </c>
      <c r="CX1119" s="10">
        <v>0.92</v>
      </c>
      <c r="CY1119" s="10">
        <v>1231</v>
      </c>
      <c r="CZ1119" s="10" t="s">
        <v>306</v>
      </c>
      <c r="DA1119" s="10">
        <v>3.4299999999999997E-2</v>
      </c>
      <c r="DB1119" s="10">
        <v>8.6E-3</v>
      </c>
      <c r="DC1119" s="10">
        <v>2</v>
      </c>
      <c r="DD1119" s="10">
        <v>10.199999999999999</v>
      </c>
      <c r="DE1119" s="10">
        <v>0.97</v>
      </c>
      <c r="DF1119" s="10">
        <v>5.1400000000000001E-2</v>
      </c>
      <c r="DG1119" s="10">
        <v>1.29E-2</v>
      </c>
      <c r="DH1119" s="10">
        <v>3</v>
      </c>
      <c r="DI1119" s="10">
        <v>10.199999999999999</v>
      </c>
      <c r="DJ1119" s="10">
        <v>0.97</v>
      </c>
      <c r="DK1119" s="10">
        <v>5.1400000000000001E-2</v>
      </c>
      <c r="DL1119" s="10">
        <v>1.29E-2</v>
      </c>
      <c r="DM1119" s="10">
        <v>3</v>
      </c>
      <c r="DN1119" s="10">
        <v>10.199999999999999</v>
      </c>
      <c r="DO1119" s="10">
        <v>0.97</v>
      </c>
    </row>
    <row r="1120" spans="1:119" x14ac:dyDescent="0.25">
      <c r="A1120" s="10">
        <v>1196</v>
      </c>
      <c r="B1120" s="10" t="s">
        <v>291</v>
      </c>
      <c r="C1120" s="10">
        <v>0.06</v>
      </c>
      <c r="D1120" s="10">
        <v>0.02</v>
      </c>
      <c r="E1120" s="10">
        <v>3.2</v>
      </c>
      <c r="F1120" s="10">
        <v>10.6</v>
      </c>
      <c r="G1120" s="10">
        <v>0.94</v>
      </c>
      <c r="H1120" s="10">
        <v>0.05</v>
      </c>
      <c r="I1120" s="10">
        <v>0.02</v>
      </c>
      <c r="J1120" s="10">
        <v>3.02</v>
      </c>
      <c r="K1120" s="10">
        <v>10.5</v>
      </c>
      <c r="L1120" s="10">
        <v>0.94</v>
      </c>
      <c r="M1120" s="10">
        <v>0.05</v>
      </c>
      <c r="N1120" s="10">
        <v>0.02</v>
      </c>
      <c r="O1120" s="10">
        <v>3.18</v>
      </c>
      <c r="P1120" s="10">
        <v>10.3</v>
      </c>
      <c r="Q1120" s="10">
        <v>0.94</v>
      </c>
      <c r="R1120" s="10">
        <v>1196</v>
      </c>
      <c r="S1120" s="10" t="s">
        <v>291</v>
      </c>
      <c r="T1120" s="10">
        <v>1.8800000000000001E-2</v>
      </c>
      <c r="U1120" s="10">
        <v>6.7999999999999996E-3</v>
      </c>
      <c r="V1120" s="10">
        <v>1.099</v>
      </c>
      <c r="W1120" s="10">
        <v>10.5</v>
      </c>
      <c r="Y1120" s="10">
        <v>2.87E-2</v>
      </c>
      <c r="Z1120" s="10">
        <v>1.7999999999999999E-2</v>
      </c>
      <c r="AA1120" s="10">
        <v>1.8643000000000001</v>
      </c>
      <c r="AB1120" s="10">
        <v>10.5</v>
      </c>
      <c r="AD1120" s="10">
        <v>3.2899999999999999E-2</v>
      </c>
      <c r="AE1120" s="10">
        <v>2.0500000000000001E-2</v>
      </c>
      <c r="AF1120" s="10">
        <v>2.1305000000000001</v>
      </c>
      <c r="AG1120" s="10">
        <v>10.5</v>
      </c>
      <c r="AI1120" s="10">
        <v>1196</v>
      </c>
      <c r="AJ1120" s="10" t="s">
        <v>291</v>
      </c>
      <c r="AK1120" s="10">
        <v>7.9600000000000004E-2</v>
      </c>
      <c r="AL1120" s="10">
        <v>3.49E-2</v>
      </c>
      <c r="AM1120" s="10">
        <v>4.7339000000000002</v>
      </c>
      <c r="AN1120" s="10">
        <v>10.6</v>
      </c>
      <c r="AO1120" s="10">
        <v>0.92</v>
      </c>
      <c r="AP1120" s="10">
        <v>0.22869999999999999</v>
      </c>
      <c r="AQ1120" s="10">
        <v>8.5300000000000001E-2</v>
      </c>
      <c r="AR1120" s="10">
        <v>13.4215</v>
      </c>
      <c r="AS1120" s="10">
        <v>10.5</v>
      </c>
      <c r="AT1120" s="10">
        <v>0.94</v>
      </c>
      <c r="AU1120" s="10">
        <v>0.27729999999999999</v>
      </c>
      <c r="AV1120" s="10">
        <v>9.0999999999999998E-2</v>
      </c>
      <c r="AW1120" s="10">
        <v>16.201899999999998</v>
      </c>
      <c r="AX1120" s="10">
        <v>10.4</v>
      </c>
      <c r="AY1120" s="10">
        <v>0.95</v>
      </c>
      <c r="AZ1120" s="10">
        <v>1196</v>
      </c>
      <c r="BA1120" s="10" t="s">
        <v>291</v>
      </c>
      <c r="BB1120" s="10">
        <v>3.1800000000000002E-2</v>
      </c>
      <c r="BC1120" s="10">
        <v>2.2200000000000001E-2</v>
      </c>
      <c r="BD1120" s="10">
        <v>2.1322000000000001</v>
      </c>
      <c r="BE1120" s="10">
        <v>10.5</v>
      </c>
      <c r="BF1120" s="10">
        <v>0.82</v>
      </c>
      <c r="BG1120" s="10">
        <v>2.6800000000000001E-2</v>
      </c>
      <c r="BH1120" s="10">
        <v>1.8700000000000001E-2</v>
      </c>
      <c r="BI1120" s="10">
        <v>1.8153999999999999</v>
      </c>
      <c r="BJ1120" s="10">
        <v>10.4</v>
      </c>
      <c r="BK1120" s="10">
        <v>0.82</v>
      </c>
      <c r="BL1120" s="10">
        <v>2.75E-2</v>
      </c>
      <c r="BM1120" s="10">
        <v>1.9199999999999998E-2</v>
      </c>
      <c r="BN1120" s="10">
        <v>1.8607</v>
      </c>
      <c r="BO1120" s="10">
        <v>10.4</v>
      </c>
      <c r="BP1120" s="10">
        <v>0.82</v>
      </c>
      <c r="BQ1120" s="10">
        <v>1196</v>
      </c>
      <c r="BR1120" s="10" t="s">
        <v>291</v>
      </c>
      <c r="BS1120" s="10">
        <v>9.9000000000000005E-2</v>
      </c>
      <c r="BT1120" s="10">
        <v>3.1099999999999999E-2</v>
      </c>
      <c r="BU1120" s="10">
        <v>5.5976999999999997</v>
      </c>
      <c r="BV1120" s="10">
        <v>10.7</v>
      </c>
      <c r="BW1120" s="10">
        <v>0.95</v>
      </c>
      <c r="BX1120" s="10">
        <v>8.6699999999999999E-2</v>
      </c>
      <c r="BY1120" s="10">
        <v>2.7300000000000001E-2</v>
      </c>
      <c r="BZ1120" s="10">
        <v>5</v>
      </c>
      <c r="CA1120" s="10">
        <v>10.5</v>
      </c>
      <c r="CB1120" s="10">
        <v>0.95</v>
      </c>
      <c r="CC1120" s="10">
        <v>9.0899999999999995E-2</v>
      </c>
      <c r="CD1120" s="10">
        <v>2.86E-2</v>
      </c>
      <c r="CE1120" s="10">
        <v>5.1901000000000002</v>
      </c>
      <c r="CF1120" s="10">
        <v>10.6</v>
      </c>
      <c r="CG1120" s="10">
        <v>0.95</v>
      </c>
      <c r="CH1120" s="10">
        <v>1196</v>
      </c>
      <c r="CI1120" s="10" t="s">
        <v>291</v>
      </c>
      <c r="CJ1120" s="10">
        <v>5.2999999999999999E-2</v>
      </c>
      <c r="CK1120" s="10">
        <v>1.67E-2</v>
      </c>
      <c r="CL1120" s="10">
        <v>3</v>
      </c>
      <c r="CM1120" s="10">
        <v>10.7</v>
      </c>
      <c r="CN1120" s="10">
        <v>0.95</v>
      </c>
      <c r="CO1120" s="10">
        <v>5.2499999999999998E-2</v>
      </c>
      <c r="CP1120" s="10">
        <v>1.6500000000000001E-2</v>
      </c>
      <c r="CQ1120" s="10">
        <v>3</v>
      </c>
      <c r="CR1120" s="10">
        <v>10.6</v>
      </c>
      <c r="CS1120" s="10">
        <v>0.95</v>
      </c>
      <c r="CT1120" s="10">
        <v>5.2499999999999998E-2</v>
      </c>
      <c r="CU1120" s="10">
        <v>1.6500000000000001E-2</v>
      </c>
      <c r="CV1120" s="10">
        <v>3</v>
      </c>
      <c r="CW1120" s="10">
        <v>10.6</v>
      </c>
      <c r="CX1120" s="10">
        <v>0.95</v>
      </c>
      <c r="CY1120" s="10">
        <v>1232</v>
      </c>
      <c r="CZ1120" s="10" t="s">
        <v>291</v>
      </c>
      <c r="DA1120" s="10">
        <v>0</v>
      </c>
      <c r="DB1120" s="10">
        <v>0</v>
      </c>
      <c r="DC1120" s="10">
        <v>0</v>
      </c>
      <c r="DD1120" s="10">
        <v>10.199999999999999</v>
      </c>
      <c r="DE1120" s="10">
        <v>0</v>
      </c>
      <c r="DF1120" s="10">
        <v>0</v>
      </c>
      <c r="DG1120" s="10">
        <v>0</v>
      </c>
      <c r="DH1120" s="10">
        <v>0</v>
      </c>
      <c r="DI1120" s="10">
        <v>10.199999999999999</v>
      </c>
      <c r="DJ1120" s="10">
        <v>0</v>
      </c>
      <c r="DK1120" s="10">
        <v>0</v>
      </c>
      <c r="DL1120" s="10">
        <v>0</v>
      </c>
      <c r="DM1120" s="10">
        <v>0</v>
      </c>
      <c r="DN1120" s="10">
        <v>10.199999999999999</v>
      </c>
      <c r="DO1120" s="10">
        <v>0</v>
      </c>
    </row>
    <row r="1121" spans="1:119" x14ac:dyDescent="0.25">
      <c r="A1121" s="10">
        <v>1197</v>
      </c>
      <c r="B1121" s="10" t="s">
        <v>307</v>
      </c>
      <c r="C1121" s="10">
        <v>0.17</v>
      </c>
      <c r="D1121" s="10">
        <v>0.02</v>
      </c>
      <c r="E1121" s="10">
        <v>9.6</v>
      </c>
      <c r="F1121" s="10">
        <v>10.6</v>
      </c>
      <c r="G1121" s="10">
        <v>0.99</v>
      </c>
      <c r="H1121" s="10">
        <v>0.16</v>
      </c>
      <c r="I1121" s="10">
        <v>0.02</v>
      </c>
      <c r="J1121" s="10">
        <v>9.06</v>
      </c>
      <c r="K1121" s="10">
        <v>10.5</v>
      </c>
      <c r="L1121" s="10">
        <v>0.99</v>
      </c>
      <c r="M1121" s="10">
        <v>0.15</v>
      </c>
      <c r="N1121" s="10">
        <v>0.02</v>
      </c>
      <c r="O1121" s="10">
        <v>8.48</v>
      </c>
      <c r="P1121" s="10">
        <v>10.3</v>
      </c>
      <c r="Q1121" s="10">
        <v>0.99</v>
      </c>
      <c r="R1121" s="10">
        <v>1197</v>
      </c>
      <c r="S1121" s="10" t="s">
        <v>307</v>
      </c>
      <c r="T1121" s="10">
        <v>0</v>
      </c>
      <c r="U1121" s="10">
        <v>0</v>
      </c>
      <c r="V1121" s="10">
        <v>0</v>
      </c>
      <c r="W1121" s="10">
        <v>10.5</v>
      </c>
      <c r="Y1121" s="10">
        <v>0</v>
      </c>
      <c r="Z1121" s="10">
        <v>0</v>
      </c>
      <c r="AA1121" s="10">
        <v>0</v>
      </c>
      <c r="AB1121" s="10">
        <v>10.5</v>
      </c>
      <c r="AD1121" s="10">
        <v>0</v>
      </c>
      <c r="AE1121" s="10">
        <v>0</v>
      </c>
      <c r="AF1121" s="10">
        <v>0</v>
      </c>
      <c r="AG1121" s="10">
        <v>10.5</v>
      </c>
      <c r="AI1121" s="10">
        <v>1197</v>
      </c>
      <c r="AJ1121" s="10" t="s">
        <v>307</v>
      </c>
      <c r="AK1121" s="10">
        <v>0.151</v>
      </c>
      <c r="AL1121" s="10">
        <v>2.5999999999999999E-2</v>
      </c>
      <c r="AM1121" s="10">
        <v>8.3454999999999995</v>
      </c>
      <c r="AN1121" s="10">
        <v>10.6</v>
      </c>
      <c r="AO1121" s="10">
        <v>0.99</v>
      </c>
      <c r="AP1121" s="10">
        <v>0.14449999999999999</v>
      </c>
      <c r="AQ1121" s="10">
        <v>2.12E-2</v>
      </c>
      <c r="AR1121" s="10">
        <v>8.0305</v>
      </c>
      <c r="AS1121" s="10">
        <v>10.5</v>
      </c>
      <c r="AT1121" s="10">
        <v>0.99</v>
      </c>
      <c r="AU1121" s="10">
        <v>0.14599999999999999</v>
      </c>
      <c r="AV1121" s="10">
        <v>1.8800000000000001E-2</v>
      </c>
      <c r="AW1121" s="10">
        <v>8.1720000000000006</v>
      </c>
      <c r="AX1121" s="10">
        <v>10.4</v>
      </c>
      <c r="AY1121" s="10">
        <v>0.99</v>
      </c>
      <c r="AZ1121" s="10">
        <v>1197</v>
      </c>
      <c r="BA1121" s="10" t="s">
        <v>307</v>
      </c>
      <c r="BB1121" s="10">
        <v>1.9199999999999998E-2</v>
      </c>
      <c r="BC1121" s="10">
        <v>2.7000000000000001E-3</v>
      </c>
      <c r="BD1121" s="10">
        <v>1.0661</v>
      </c>
      <c r="BE1121" s="10">
        <v>10.5</v>
      </c>
      <c r="BF1121" s="10">
        <v>0.99</v>
      </c>
      <c r="BG1121" s="10">
        <v>1.6199999999999999E-2</v>
      </c>
      <c r="BH1121" s="10">
        <v>2.3E-3</v>
      </c>
      <c r="BI1121" s="10">
        <v>0.90769999999999995</v>
      </c>
      <c r="BJ1121" s="10">
        <v>10.4</v>
      </c>
      <c r="BK1121" s="10">
        <v>0.99</v>
      </c>
      <c r="BL1121" s="10">
        <v>1.66E-2</v>
      </c>
      <c r="BM1121" s="10">
        <v>2.3999999999999998E-3</v>
      </c>
      <c r="BN1121" s="10">
        <v>0.9304</v>
      </c>
      <c r="BO1121" s="10">
        <v>10.4</v>
      </c>
      <c r="BP1121" s="10">
        <v>0.99</v>
      </c>
      <c r="BQ1121" s="10">
        <v>1197</v>
      </c>
      <c r="BR1121" s="10" t="s">
        <v>307</v>
      </c>
      <c r="BS1121" s="10">
        <v>0.1643</v>
      </c>
      <c r="BT1121" s="10">
        <v>2.3400000000000001E-2</v>
      </c>
      <c r="BU1121" s="10">
        <v>8.9563000000000006</v>
      </c>
      <c r="BV1121" s="10">
        <v>10.7</v>
      </c>
      <c r="BW1121" s="10">
        <v>0.99</v>
      </c>
      <c r="BX1121" s="10">
        <v>0.14399999999999999</v>
      </c>
      <c r="BY1121" s="10">
        <v>2.0500000000000001E-2</v>
      </c>
      <c r="BZ1121" s="10">
        <v>8</v>
      </c>
      <c r="CA1121" s="10">
        <v>10.5</v>
      </c>
      <c r="CB1121" s="10">
        <v>0.99</v>
      </c>
      <c r="CC1121" s="10">
        <v>0.15090000000000001</v>
      </c>
      <c r="CD1121" s="10">
        <v>2.1499999999999998E-2</v>
      </c>
      <c r="CE1121" s="10">
        <v>8.3041</v>
      </c>
      <c r="CF1121" s="10">
        <v>10.6</v>
      </c>
      <c r="CG1121" s="10">
        <v>0.99</v>
      </c>
      <c r="CH1121" s="10">
        <v>1197</v>
      </c>
      <c r="CI1121" s="10" t="s">
        <v>307</v>
      </c>
      <c r="CJ1121" s="10">
        <v>1.83E-2</v>
      </c>
      <c r="CK1121" s="10">
        <v>2.5999999999999999E-3</v>
      </c>
      <c r="CL1121" s="10">
        <v>1</v>
      </c>
      <c r="CM1121" s="10">
        <v>10.7</v>
      </c>
      <c r="CN1121" s="10">
        <v>0.99</v>
      </c>
      <c r="CO1121" s="10">
        <v>1.8200000000000001E-2</v>
      </c>
      <c r="CP1121" s="10">
        <v>2.5999999999999999E-3</v>
      </c>
      <c r="CQ1121" s="10">
        <v>1</v>
      </c>
      <c r="CR1121" s="10">
        <v>10.6</v>
      </c>
      <c r="CS1121" s="10">
        <v>0.99</v>
      </c>
      <c r="CT1121" s="10">
        <v>1.8200000000000001E-2</v>
      </c>
      <c r="CU1121" s="10">
        <v>2.5999999999999999E-3</v>
      </c>
      <c r="CV1121" s="10">
        <v>1</v>
      </c>
      <c r="CW1121" s="10">
        <v>10.6</v>
      </c>
      <c r="CX1121" s="10">
        <v>0.99</v>
      </c>
      <c r="CY1121" s="10">
        <v>1233</v>
      </c>
      <c r="CZ1121" s="10" t="s">
        <v>307</v>
      </c>
      <c r="DA1121" s="10">
        <v>0</v>
      </c>
      <c r="DB1121" s="10">
        <v>0</v>
      </c>
      <c r="DC1121" s="10">
        <v>0</v>
      </c>
      <c r="DD1121" s="10">
        <v>10.199999999999999</v>
      </c>
      <c r="DE1121" s="10">
        <v>0</v>
      </c>
      <c r="DF1121" s="10">
        <v>0</v>
      </c>
      <c r="DG1121" s="10">
        <v>0</v>
      </c>
      <c r="DH1121" s="10">
        <v>0</v>
      </c>
      <c r="DI1121" s="10">
        <v>10.199999999999999</v>
      </c>
      <c r="DJ1121" s="10">
        <v>0</v>
      </c>
      <c r="DK1121" s="10">
        <v>0</v>
      </c>
      <c r="DL1121" s="10">
        <v>0</v>
      </c>
      <c r="DM1121" s="10">
        <v>0</v>
      </c>
      <c r="DN1121" s="10">
        <v>10.199999999999999</v>
      </c>
      <c r="DO1121" s="10">
        <v>0</v>
      </c>
    </row>
    <row r="1122" spans="1:119" x14ac:dyDescent="0.25">
      <c r="A1122" s="10">
        <v>1198</v>
      </c>
      <c r="B1122" s="10" t="s">
        <v>292</v>
      </c>
      <c r="C1122" s="10">
        <v>0.53</v>
      </c>
      <c r="D1122" s="10">
        <v>0.19</v>
      </c>
      <c r="E1122" s="10">
        <v>30.94</v>
      </c>
      <c r="F1122" s="10">
        <v>10.6</v>
      </c>
      <c r="G1122" s="10">
        <v>0.94</v>
      </c>
      <c r="H1122" s="10">
        <v>0.6</v>
      </c>
      <c r="I1122" s="10">
        <v>0.22</v>
      </c>
      <c r="J1122" s="10">
        <v>35.24</v>
      </c>
      <c r="K1122" s="10">
        <v>10.5</v>
      </c>
      <c r="L1122" s="10">
        <v>0.94</v>
      </c>
      <c r="M1122" s="10">
        <v>0.68</v>
      </c>
      <c r="N1122" s="10">
        <v>0.25</v>
      </c>
      <c r="O1122" s="10">
        <v>40.28</v>
      </c>
      <c r="P1122" s="10">
        <v>10.3</v>
      </c>
      <c r="Q1122" s="10">
        <v>0.94</v>
      </c>
      <c r="R1122" s="10">
        <v>1198</v>
      </c>
      <c r="S1122" s="10" t="s">
        <v>292</v>
      </c>
      <c r="T1122" s="10">
        <v>1.8800000000000001E-2</v>
      </c>
      <c r="U1122" s="10">
        <v>6.7999999999999996E-3</v>
      </c>
      <c r="V1122" s="10">
        <v>1.099</v>
      </c>
      <c r="W1122" s="10">
        <v>10.5</v>
      </c>
      <c r="Y1122" s="10">
        <v>2.87E-2</v>
      </c>
      <c r="Z1122" s="10">
        <v>1.7999999999999999E-2</v>
      </c>
      <c r="AA1122" s="10">
        <v>1.8643000000000001</v>
      </c>
      <c r="AB1122" s="10">
        <v>10.5</v>
      </c>
      <c r="AD1122" s="10">
        <v>3.2899999999999999E-2</v>
      </c>
      <c r="AE1122" s="10">
        <v>2.0500000000000001E-2</v>
      </c>
      <c r="AF1122" s="10">
        <v>2.1305000000000001</v>
      </c>
      <c r="AG1122" s="10">
        <v>10.5</v>
      </c>
      <c r="AI1122" s="10">
        <v>1198</v>
      </c>
      <c r="AJ1122" s="10" t="s">
        <v>292</v>
      </c>
      <c r="AK1122" s="10">
        <v>0.47789999999999999</v>
      </c>
      <c r="AL1122" s="10">
        <v>0.2092</v>
      </c>
      <c r="AM1122" s="10">
        <v>28.414100000000001</v>
      </c>
      <c r="AN1122" s="10">
        <v>10.6</v>
      </c>
      <c r="AO1122" s="10">
        <v>0.92</v>
      </c>
      <c r="AP1122" s="10">
        <v>0.53369999999999995</v>
      </c>
      <c r="AQ1122" s="10">
        <v>0.1991</v>
      </c>
      <c r="AR1122" s="10">
        <v>31.3215</v>
      </c>
      <c r="AS1122" s="10">
        <v>10.5</v>
      </c>
      <c r="AT1122" s="10">
        <v>0.94</v>
      </c>
      <c r="AU1122" s="10">
        <v>0.56999999999999995</v>
      </c>
      <c r="AV1122" s="10">
        <v>0.187</v>
      </c>
      <c r="AW1122" s="10">
        <v>33.302700000000002</v>
      </c>
      <c r="AX1122" s="10">
        <v>10.4</v>
      </c>
      <c r="AY1122" s="10">
        <v>0.95</v>
      </c>
      <c r="AZ1122" s="10">
        <v>1198</v>
      </c>
      <c r="BA1122" s="10" t="s">
        <v>292</v>
      </c>
      <c r="BB1122" s="10">
        <v>0.1396</v>
      </c>
      <c r="BC1122" s="10">
        <v>6.7599999999999993E-2</v>
      </c>
      <c r="BD1122" s="10">
        <v>8.5288000000000004</v>
      </c>
      <c r="BE1122" s="10">
        <v>10.5</v>
      </c>
      <c r="BF1122" s="10">
        <v>0.9</v>
      </c>
      <c r="BG1122" s="10">
        <v>0.26490000000000002</v>
      </c>
      <c r="BH1122" s="10">
        <v>0.1283</v>
      </c>
      <c r="BI1122" s="10">
        <v>16.338899999999999</v>
      </c>
      <c r="BJ1122" s="10">
        <v>10.4</v>
      </c>
      <c r="BK1122" s="10">
        <v>0.9</v>
      </c>
      <c r="BL1122" s="10">
        <v>0.28660000000000002</v>
      </c>
      <c r="BM1122" s="10">
        <v>0.13880000000000001</v>
      </c>
      <c r="BN1122" s="10">
        <v>17.6769</v>
      </c>
      <c r="BO1122" s="10">
        <v>10.4</v>
      </c>
      <c r="BP1122" s="10">
        <v>0.9</v>
      </c>
      <c r="BQ1122" s="10">
        <v>1198</v>
      </c>
      <c r="BR1122" s="10" t="s">
        <v>292</v>
      </c>
      <c r="BS1122" s="10">
        <v>0.58509999999999995</v>
      </c>
      <c r="BT1122" s="10">
        <v>0.21240000000000001</v>
      </c>
      <c r="BU1122" s="10">
        <v>33.586300000000001</v>
      </c>
      <c r="BV1122" s="10">
        <v>10.7</v>
      </c>
      <c r="BW1122" s="10">
        <v>0.94</v>
      </c>
      <c r="BX1122" s="10">
        <v>0.59830000000000005</v>
      </c>
      <c r="BY1122" s="10">
        <v>0.2172</v>
      </c>
      <c r="BZ1122" s="10">
        <v>35</v>
      </c>
      <c r="CA1122" s="10">
        <v>10.5</v>
      </c>
      <c r="CB1122" s="10">
        <v>0.94</v>
      </c>
      <c r="CC1122" s="10">
        <v>0.71660000000000001</v>
      </c>
      <c r="CD1122" s="10">
        <v>0.2601</v>
      </c>
      <c r="CE1122" s="10">
        <v>41.520600000000002</v>
      </c>
      <c r="CF1122" s="10">
        <v>10.6</v>
      </c>
      <c r="CG1122" s="10">
        <v>0.94</v>
      </c>
      <c r="CH1122" s="10">
        <v>1198</v>
      </c>
      <c r="CI1122" s="10" t="s">
        <v>292</v>
      </c>
      <c r="CJ1122" s="10">
        <v>0.17419999999999999</v>
      </c>
      <c r="CK1122" s="10">
        <v>6.3200000000000006E-2</v>
      </c>
      <c r="CL1122" s="10">
        <v>10</v>
      </c>
      <c r="CM1122" s="10">
        <v>10.7</v>
      </c>
      <c r="CN1122" s="10">
        <v>0.94</v>
      </c>
      <c r="CO1122" s="10">
        <v>0.31059999999999999</v>
      </c>
      <c r="CP1122" s="10">
        <v>0.11269999999999999</v>
      </c>
      <c r="CQ1122" s="10">
        <v>18</v>
      </c>
      <c r="CR1122" s="10">
        <v>10.6</v>
      </c>
      <c r="CS1122" s="10">
        <v>0.94</v>
      </c>
      <c r="CT1122" s="10">
        <v>0.34520000000000001</v>
      </c>
      <c r="CU1122" s="10">
        <v>0.12529999999999999</v>
      </c>
      <c r="CV1122" s="10">
        <v>20</v>
      </c>
      <c r="CW1122" s="10">
        <v>10.6</v>
      </c>
      <c r="CX1122" s="10">
        <v>0.94</v>
      </c>
      <c r="CY1122" s="10">
        <v>1234</v>
      </c>
      <c r="CZ1122" s="10" t="s">
        <v>292</v>
      </c>
      <c r="DA1122" s="10">
        <v>0</v>
      </c>
      <c r="DB1122" s="10">
        <v>0</v>
      </c>
      <c r="DC1122" s="10">
        <v>0</v>
      </c>
      <c r="DD1122" s="10">
        <v>10.199999999999999</v>
      </c>
      <c r="DE1122" s="10">
        <v>0</v>
      </c>
      <c r="DF1122" s="10">
        <v>0</v>
      </c>
      <c r="DG1122" s="10">
        <v>0</v>
      </c>
      <c r="DH1122" s="10">
        <v>0</v>
      </c>
      <c r="DI1122" s="10">
        <v>10.199999999999999</v>
      </c>
      <c r="DJ1122" s="10">
        <v>0</v>
      </c>
      <c r="DK1122" s="10">
        <v>0</v>
      </c>
      <c r="DL1122" s="10">
        <v>0</v>
      </c>
      <c r="DM1122" s="10">
        <v>0</v>
      </c>
      <c r="DN1122" s="10">
        <v>10.199999999999999</v>
      </c>
      <c r="DO1122" s="10">
        <v>0</v>
      </c>
    </row>
    <row r="1123" spans="1:119" x14ac:dyDescent="0.25">
      <c r="A1123" s="10">
        <v>1199</v>
      </c>
      <c r="B1123" s="10" t="s">
        <v>294</v>
      </c>
      <c r="C1123" s="10">
        <v>0.09</v>
      </c>
      <c r="D1123" s="10">
        <v>0.04</v>
      </c>
      <c r="E1123" s="10">
        <v>5.34</v>
      </c>
      <c r="F1123" s="10">
        <v>10.6</v>
      </c>
      <c r="G1123" s="10">
        <v>0.93</v>
      </c>
      <c r="H1123" s="10">
        <v>0.09</v>
      </c>
      <c r="I1123" s="10">
        <v>0.03</v>
      </c>
      <c r="J1123" s="10">
        <v>5.03</v>
      </c>
      <c r="K1123" s="10">
        <v>10.5</v>
      </c>
      <c r="L1123" s="10">
        <v>0.93</v>
      </c>
      <c r="M1123" s="10">
        <v>0.09</v>
      </c>
      <c r="N1123" s="10">
        <v>0.03</v>
      </c>
      <c r="O1123" s="10">
        <v>5.3</v>
      </c>
      <c r="P1123" s="10">
        <v>10.3</v>
      </c>
      <c r="Q1123" s="10">
        <v>0.93</v>
      </c>
      <c r="R1123" s="10">
        <v>1199</v>
      </c>
      <c r="S1123" s="10" t="s">
        <v>294</v>
      </c>
      <c r="T1123" s="10">
        <v>1.8599999999999998E-2</v>
      </c>
      <c r="U1123" s="10">
        <v>7.3000000000000001E-3</v>
      </c>
      <c r="V1123" s="10">
        <v>1.099</v>
      </c>
      <c r="W1123" s="10">
        <v>10.5</v>
      </c>
      <c r="Y1123" s="10">
        <v>4.2599999999999999E-2</v>
      </c>
      <c r="Z1123" s="10">
        <v>2.9100000000000001E-2</v>
      </c>
      <c r="AA1123" s="10">
        <v>2.8380999999999998</v>
      </c>
      <c r="AB1123" s="10">
        <v>10.5</v>
      </c>
      <c r="AD1123" s="10">
        <v>1.6299999999999999E-2</v>
      </c>
      <c r="AE1123" s="10">
        <v>1.0999999999999999E-2</v>
      </c>
      <c r="AF1123" s="10">
        <v>1.081</v>
      </c>
      <c r="AG1123" s="10">
        <v>10.5</v>
      </c>
      <c r="AI1123" s="10">
        <v>1199</v>
      </c>
      <c r="AJ1123" s="10" t="s">
        <v>294</v>
      </c>
      <c r="AK1123" s="10">
        <v>7.8799999999999995E-2</v>
      </c>
      <c r="AL1123" s="10">
        <v>3.7600000000000001E-2</v>
      </c>
      <c r="AM1123" s="10">
        <v>4.7554999999999996</v>
      </c>
      <c r="AN1123" s="10">
        <v>10.6</v>
      </c>
      <c r="AO1123" s="10">
        <v>0.9</v>
      </c>
      <c r="AP1123" s="10">
        <v>7.5399999999999995E-2</v>
      </c>
      <c r="AQ1123" s="10">
        <v>3.0599999999999999E-2</v>
      </c>
      <c r="AR1123" s="10">
        <v>4.4743000000000004</v>
      </c>
      <c r="AS1123" s="10">
        <v>10.5</v>
      </c>
      <c r="AT1123" s="10">
        <v>0.93</v>
      </c>
      <c r="AU1123" s="10">
        <v>7.6200000000000004E-2</v>
      </c>
      <c r="AV1123" s="10">
        <v>2.7199999999999998E-2</v>
      </c>
      <c r="AW1123" s="10">
        <v>4.4916</v>
      </c>
      <c r="AX1123" s="10">
        <v>10.4</v>
      </c>
      <c r="AY1123" s="10">
        <v>0.94</v>
      </c>
      <c r="AZ1123" s="10">
        <v>1199</v>
      </c>
      <c r="BA1123" s="10" t="s">
        <v>294</v>
      </c>
      <c r="BB1123" s="10">
        <v>4.7100000000000003E-2</v>
      </c>
      <c r="BC1123" s="10">
        <v>3.4099999999999998E-2</v>
      </c>
      <c r="BD1123" s="10">
        <v>3.1983000000000001</v>
      </c>
      <c r="BE1123" s="10">
        <v>10.5</v>
      </c>
      <c r="BF1123" s="10">
        <v>0.81</v>
      </c>
      <c r="BG1123" s="10">
        <v>3.9699999999999999E-2</v>
      </c>
      <c r="BH1123" s="10">
        <v>2.8799999999999999E-2</v>
      </c>
      <c r="BI1123" s="10">
        <v>2.7231000000000001</v>
      </c>
      <c r="BJ1123" s="10">
        <v>10.4</v>
      </c>
      <c r="BK1123" s="10">
        <v>0.81</v>
      </c>
      <c r="BL1123" s="10">
        <v>4.07E-2</v>
      </c>
      <c r="BM1123" s="10">
        <v>2.9499999999999998E-2</v>
      </c>
      <c r="BN1123" s="10">
        <v>2.7911000000000001</v>
      </c>
      <c r="BO1123" s="10">
        <v>10.4</v>
      </c>
      <c r="BP1123" s="10">
        <v>0.81</v>
      </c>
      <c r="BQ1123" s="10">
        <v>1199</v>
      </c>
      <c r="BR1123" s="10" t="s">
        <v>294</v>
      </c>
      <c r="BS1123" s="10">
        <v>8.7099999999999997E-2</v>
      </c>
      <c r="BT1123" s="10">
        <v>5.6300000000000003E-2</v>
      </c>
      <c r="BU1123" s="10">
        <v>5.5976999999999997</v>
      </c>
      <c r="BV1123" s="10">
        <v>10.7</v>
      </c>
      <c r="BW1123" s="10">
        <v>0.84</v>
      </c>
      <c r="BX1123" s="10">
        <v>7.6399999999999996E-2</v>
      </c>
      <c r="BY1123" s="10">
        <v>4.9299999999999997E-2</v>
      </c>
      <c r="BZ1123" s="10">
        <v>5</v>
      </c>
      <c r="CA1123" s="10">
        <v>10.5</v>
      </c>
      <c r="CB1123" s="10">
        <v>0.84</v>
      </c>
      <c r="CC1123" s="10">
        <v>0.08</v>
      </c>
      <c r="CD1123" s="10">
        <v>5.1700000000000003E-2</v>
      </c>
      <c r="CE1123" s="10">
        <v>5.1901000000000002</v>
      </c>
      <c r="CF1123" s="10">
        <v>10.6</v>
      </c>
      <c r="CG1123" s="10">
        <v>0.84</v>
      </c>
      <c r="CH1123" s="10">
        <v>1199</v>
      </c>
      <c r="CI1123" s="10" t="s">
        <v>294</v>
      </c>
      <c r="CJ1123" s="10">
        <v>4.6699999999999998E-2</v>
      </c>
      <c r="CK1123" s="10">
        <v>3.0200000000000001E-2</v>
      </c>
      <c r="CL1123" s="10">
        <v>3</v>
      </c>
      <c r="CM1123" s="10">
        <v>10.7</v>
      </c>
      <c r="CN1123" s="10">
        <v>0.84</v>
      </c>
      <c r="CO1123" s="10">
        <v>4.6300000000000001E-2</v>
      </c>
      <c r="CP1123" s="10">
        <v>2.9899999999999999E-2</v>
      </c>
      <c r="CQ1123" s="10">
        <v>3</v>
      </c>
      <c r="CR1123" s="10">
        <v>10.6</v>
      </c>
      <c r="CS1123" s="10">
        <v>0.84</v>
      </c>
      <c r="CT1123" s="10">
        <v>4.6300000000000001E-2</v>
      </c>
      <c r="CU1123" s="10">
        <v>2.9899999999999999E-2</v>
      </c>
      <c r="CV1123" s="10">
        <v>3</v>
      </c>
      <c r="CW1123" s="10">
        <v>10.6</v>
      </c>
      <c r="CX1123" s="10">
        <v>0.84</v>
      </c>
      <c r="CY1123" s="10">
        <v>1235</v>
      </c>
      <c r="CZ1123" s="10" t="s">
        <v>294</v>
      </c>
      <c r="DA1123" s="10">
        <v>0</v>
      </c>
      <c r="DB1123" s="10">
        <v>0</v>
      </c>
      <c r="DC1123" s="10">
        <v>0</v>
      </c>
      <c r="DD1123" s="10">
        <v>10.199999999999999</v>
      </c>
      <c r="DE1123" s="10">
        <v>0</v>
      </c>
      <c r="DF1123" s="10">
        <v>0</v>
      </c>
      <c r="DG1123" s="10">
        <v>0</v>
      </c>
      <c r="DH1123" s="10">
        <v>0</v>
      </c>
      <c r="DI1123" s="10">
        <v>10.199999999999999</v>
      </c>
      <c r="DJ1123" s="10">
        <v>0</v>
      </c>
      <c r="DK1123" s="10">
        <v>0</v>
      </c>
      <c r="DL1123" s="10">
        <v>0</v>
      </c>
      <c r="DM1123" s="10">
        <v>0</v>
      </c>
      <c r="DN1123" s="10">
        <v>10.199999999999999</v>
      </c>
      <c r="DO1123" s="10">
        <v>0</v>
      </c>
    </row>
    <row r="1124" spans="1:119" x14ac:dyDescent="0.25">
      <c r="A1124" s="10">
        <v>1200</v>
      </c>
      <c r="B1124" s="10" t="s">
        <v>297</v>
      </c>
      <c r="C1124" s="10">
        <v>0</v>
      </c>
      <c r="D1124" s="10">
        <v>0</v>
      </c>
      <c r="E1124" s="10">
        <v>0</v>
      </c>
      <c r="F1124" s="10">
        <v>10.6</v>
      </c>
      <c r="G1124" s="10">
        <v>0</v>
      </c>
      <c r="H1124" s="10">
        <v>0</v>
      </c>
      <c r="I1124" s="10">
        <v>0</v>
      </c>
      <c r="J1124" s="10">
        <v>0</v>
      </c>
      <c r="K1124" s="10">
        <v>10.5</v>
      </c>
      <c r="L1124" s="10">
        <v>0</v>
      </c>
      <c r="M1124" s="10">
        <v>0</v>
      </c>
      <c r="N1124" s="10">
        <v>0</v>
      </c>
      <c r="O1124" s="10">
        <v>0</v>
      </c>
      <c r="P1124" s="10">
        <v>10.3</v>
      </c>
      <c r="Q1124" s="10">
        <v>0</v>
      </c>
      <c r="R1124" s="10">
        <v>1200</v>
      </c>
      <c r="S1124" s="10" t="s">
        <v>297</v>
      </c>
      <c r="T1124" s="10">
        <v>0</v>
      </c>
      <c r="U1124" s="10">
        <v>0</v>
      </c>
      <c r="V1124" s="10">
        <v>0</v>
      </c>
      <c r="W1124" s="10">
        <v>10.5</v>
      </c>
      <c r="Y1124" s="10">
        <v>1.3599999999999999E-2</v>
      </c>
      <c r="Z1124" s="10">
        <v>1.06E-2</v>
      </c>
      <c r="AA1124" s="10">
        <v>0.9486</v>
      </c>
      <c r="AB1124" s="10">
        <v>10.5</v>
      </c>
      <c r="AD1124" s="10">
        <v>1.5599999999999999E-2</v>
      </c>
      <c r="AE1124" s="10">
        <v>1.21E-2</v>
      </c>
      <c r="AF1124" s="10">
        <v>1.0855999999999999</v>
      </c>
      <c r="AG1124" s="10">
        <v>10.5</v>
      </c>
      <c r="AI1124" s="10">
        <v>1200</v>
      </c>
      <c r="AJ1124" s="10" t="s">
        <v>297</v>
      </c>
      <c r="AK1124" s="10">
        <v>4.6699999999999998E-2</v>
      </c>
      <c r="AL1124" s="10">
        <v>2.5700000000000001E-2</v>
      </c>
      <c r="AM1124" s="10">
        <v>2.8761999999999999</v>
      </c>
      <c r="AN1124" s="10">
        <v>10.7</v>
      </c>
      <c r="AO1124" s="10">
        <v>0.88</v>
      </c>
      <c r="AP1124" s="10">
        <v>4.4699999999999997E-2</v>
      </c>
      <c r="AQ1124" s="10">
        <v>2.0899999999999998E-2</v>
      </c>
      <c r="AR1124" s="10">
        <v>2.6877</v>
      </c>
      <c r="AS1124" s="10">
        <v>10.6</v>
      </c>
      <c r="AT1124" s="10">
        <v>0.91</v>
      </c>
      <c r="AU1124" s="10">
        <v>1.52E-2</v>
      </c>
      <c r="AV1124" s="10">
        <v>6.3E-3</v>
      </c>
      <c r="AW1124" s="10">
        <v>0.8962</v>
      </c>
      <c r="AX1124" s="10">
        <v>10.6</v>
      </c>
      <c r="AY1124" s="10">
        <v>0.92</v>
      </c>
      <c r="AZ1124" s="10">
        <v>1200</v>
      </c>
      <c r="BA1124" s="10" t="s">
        <v>297</v>
      </c>
      <c r="BB1124" s="10">
        <v>1.8200000000000001E-2</v>
      </c>
      <c r="BC1124" s="10">
        <v>6.6E-3</v>
      </c>
      <c r="BD1124" s="10">
        <v>1.0661</v>
      </c>
      <c r="BE1124" s="10">
        <v>10.5</v>
      </c>
      <c r="BF1124" s="10">
        <v>0.94</v>
      </c>
      <c r="BG1124" s="10">
        <v>1.54E-2</v>
      </c>
      <c r="BH1124" s="10">
        <v>5.5999999999999999E-3</v>
      </c>
      <c r="BI1124" s="10">
        <v>0.90769999999999995</v>
      </c>
      <c r="BJ1124" s="10">
        <v>10.4</v>
      </c>
      <c r="BK1124" s="10">
        <v>0.94</v>
      </c>
      <c r="BL1124" s="10">
        <v>1.5800000000000002E-2</v>
      </c>
      <c r="BM1124" s="10">
        <v>5.7000000000000002E-3</v>
      </c>
      <c r="BN1124" s="10">
        <v>0.9304</v>
      </c>
      <c r="BO1124" s="10">
        <v>10.4</v>
      </c>
      <c r="BP1124" s="10">
        <v>0.94</v>
      </c>
      <c r="BQ1124" s="10">
        <v>1200</v>
      </c>
      <c r="BR1124" s="10" t="s">
        <v>297</v>
      </c>
      <c r="BS1124" s="10">
        <v>0</v>
      </c>
      <c r="BT1124" s="10">
        <v>0</v>
      </c>
      <c r="BU1124" s="10">
        <v>0</v>
      </c>
      <c r="BV1124" s="10">
        <v>10.7</v>
      </c>
      <c r="BW1124" s="10">
        <v>0</v>
      </c>
      <c r="BX1124" s="10">
        <v>0</v>
      </c>
      <c r="BY1124" s="10">
        <v>0</v>
      </c>
      <c r="BZ1124" s="10">
        <v>0</v>
      </c>
      <c r="CA1124" s="10">
        <v>10.5</v>
      </c>
      <c r="CB1124" s="10">
        <v>0</v>
      </c>
      <c r="CC1124" s="10">
        <v>0</v>
      </c>
      <c r="CD1124" s="10">
        <v>0</v>
      </c>
      <c r="CE1124" s="10">
        <v>0</v>
      </c>
      <c r="CF1124" s="10">
        <v>10.6</v>
      </c>
      <c r="CG1124" s="10">
        <v>0</v>
      </c>
      <c r="CH1124" s="10">
        <v>1200</v>
      </c>
      <c r="CI1124" s="10" t="s">
        <v>297</v>
      </c>
      <c r="CJ1124" s="10">
        <v>1.7399999999999999E-2</v>
      </c>
      <c r="CK1124" s="10">
        <v>6.3E-3</v>
      </c>
      <c r="CL1124" s="10">
        <v>1</v>
      </c>
      <c r="CM1124" s="10">
        <v>10.7</v>
      </c>
      <c r="CN1124" s="10">
        <v>0.94</v>
      </c>
      <c r="CO1124" s="10">
        <v>1.7299999999999999E-2</v>
      </c>
      <c r="CP1124" s="10">
        <v>6.3E-3</v>
      </c>
      <c r="CQ1124" s="10">
        <v>1</v>
      </c>
      <c r="CR1124" s="10">
        <v>10.6</v>
      </c>
      <c r="CS1124" s="10">
        <v>0.94</v>
      </c>
      <c r="CT1124" s="10">
        <v>1.7299999999999999E-2</v>
      </c>
      <c r="CU1124" s="10">
        <v>6.3E-3</v>
      </c>
      <c r="CV1124" s="10">
        <v>1</v>
      </c>
      <c r="CW1124" s="10">
        <v>10.6</v>
      </c>
      <c r="CX1124" s="10">
        <v>0.94</v>
      </c>
      <c r="CY1124" s="10">
        <v>1236</v>
      </c>
      <c r="CZ1124" s="10" t="s">
        <v>297</v>
      </c>
      <c r="DA1124" s="10">
        <v>0.38090000000000002</v>
      </c>
      <c r="DB1124" s="10">
        <v>7.7299999999999994E-2</v>
      </c>
      <c r="DC1124" s="10">
        <v>22</v>
      </c>
      <c r="DD1124" s="10">
        <v>10.199999999999999</v>
      </c>
      <c r="DE1124" s="10">
        <v>0.98</v>
      </c>
      <c r="DF1124" s="10">
        <v>0.60599999999999998</v>
      </c>
      <c r="DG1124" s="10">
        <v>0.123</v>
      </c>
      <c r="DH1124" s="10">
        <v>35</v>
      </c>
      <c r="DI1124" s="10">
        <v>10.199999999999999</v>
      </c>
      <c r="DJ1124" s="10">
        <v>0.98</v>
      </c>
      <c r="DK1124" s="10">
        <v>0.60599999999999998</v>
      </c>
      <c r="DL1124" s="10">
        <v>0.123</v>
      </c>
      <c r="DM1124" s="10">
        <v>35</v>
      </c>
      <c r="DN1124" s="10">
        <v>10.199999999999999</v>
      </c>
      <c r="DO1124" s="10">
        <v>0.98</v>
      </c>
    </row>
    <row r="1125" spans="1:119" x14ac:dyDescent="0.25">
      <c r="A1125" s="10">
        <v>1201</v>
      </c>
      <c r="B1125" s="10" t="s">
        <v>308</v>
      </c>
      <c r="C1125" s="10">
        <v>0.18</v>
      </c>
      <c r="D1125" s="10">
        <v>0.08</v>
      </c>
      <c r="E1125" s="10">
        <v>10.67</v>
      </c>
      <c r="F1125" s="10">
        <v>10.6</v>
      </c>
      <c r="G1125" s="10">
        <v>0.91</v>
      </c>
      <c r="H1125" s="10">
        <v>0.4</v>
      </c>
      <c r="I1125" s="10">
        <v>0.18</v>
      </c>
      <c r="J1125" s="10">
        <v>24.17</v>
      </c>
      <c r="K1125" s="10">
        <v>10.5</v>
      </c>
      <c r="L1125" s="10">
        <v>0.91</v>
      </c>
      <c r="M1125" s="10">
        <v>0.38</v>
      </c>
      <c r="N1125" s="10">
        <v>0.17</v>
      </c>
      <c r="O1125" s="10">
        <v>23.32</v>
      </c>
      <c r="P1125" s="10">
        <v>10.3</v>
      </c>
      <c r="Q1125" s="10">
        <v>0.91</v>
      </c>
      <c r="R1125" s="10">
        <v>1201</v>
      </c>
      <c r="S1125" s="10" t="s">
        <v>308</v>
      </c>
      <c r="T1125" s="10">
        <v>0.18190000000000001</v>
      </c>
      <c r="U1125" s="10">
        <v>8.2900000000000001E-2</v>
      </c>
      <c r="V1125" s="10">
        <v>10.989699999999999</v>
      </c>
      <c r="W1125" s="10">
        <v>10.5</v>
      </c>
      <c r="Y1125" s="10">
        <v>0.25030000000000002</v>
      </c>
      <c r="Z1125" s="10">
        <v>0.1953</v>
      </c>
      <c r="AA1125" s="10">
        <v>17.457699999999999</v>
      </c>
      <c r="AB1125" s="10">
        <v>10.5</v>
      </c>
      <c r="AD1125" s="10">
        <v>0.28649999999999998</v>
      </c>
      <c r="AE1125" s="10">
        <v>0.2235</v>
      </c>
      <c r="AF1125" s="10">
        <v>19.979399999999998</v>
      </c>
      <c r="AG1125" s="10">
        <v>10.5</v>
      </c>
      <c r="AI1125" s="10">
        <v>1201</v>
      </c>
      <c r="AJ1125" s="10" t="s">
        <v>308</v>
      </c>
      <c r="AK1125" s="10">
        <v>0.23350000000000001</v>
      </c>
      <c r="AL1125" s="10">
        <v>0.1283</v>
      </c>
      <c r="AM1125" s="10">
        <v>14.3757</v>
      </c>
      <c r="AN1125" s="10">
        <v>10.7</v>
      </c>
      <c r="AO1125" s="10">
        <v>0.88</v>
      </c>
      <c r="AP1125" s="10">
        <v>0.31290000000000001</v>
      </c>
      <c r="AQ1125" s="10">
        <v>0.14649999999999999</v>
      </c>
      <c r="AR1125" s="10">
        <v>18.8185</v>
      </c>
      <c r="AS1125" s="10">
        <v>10.6</v>
      </c>
      <c r="AT1125" s="10">
        <v>0.91</v>
      </c>
      <c r="AU1125" s="10">
        <v>0.30399999999999999</v>
      </c>
      <c r="AV1125" s="10">
        <v>0.12520000000000001</v>
      </c>
      <c r="AW1125" s="10">
        <v>17.9072</v>
      </c>
      <c r="AX1125" s="10">
        <v>10.6</v>
      </c>
      <c r="AY1125" s="10">
        <v>0.92</v>
      </c>
      <c r="AZ1125" s="10">
        <v>1201</v>
      </c>
      <c r="BA1125" s="10" t="s">
        <v>308</v>
      </c>
      <c r="BB1125" s="10">
        <v>0.05</v>
      </c>
      <c r="BC1125" s="10">
        <v>2.9700000000000001E-2</v>
      </c>
      <c r="BD1125" s="10">
        <v>3.1983000000000001</v>
      </c>
      <c r="BE1125" s="10">
        <v>10.5</v>
      </c>
      <c r="BF1125" s="10">
        <v>0.86</v>
      </c>
      <c r="BG1125" s="10">
        <v>7.0300000000000001E-2</v>
      </c>
      <c r="BH1125" s="10">
        <v>4.1700000000000001E-2</v>
      </c>
      <c r="BI1125" s="10">
        <v>4.5385999999999997</v>
      </c>
      <c r="BJ1125" s="10">
        <v>10.4</v>
      </c>
      <c r="BK1125" s="10">
        <v>0.86</v>
      </c>
      <c r="BL1125" s="10">
        <v>7.2099999999999997E-2</v>
      </c>
      <c r="BM1125" s="10">
        <v>4.2799999999999998E-2</v>
      </c>
      <c r="BN1125" s="10">
        <v>4.6517999999999997</v>
      </c>
      <c r="BO1125" s="10">
        <v>10.4</v>
      </c>
      <c r="BP1125" s="10">
        <v>0.86</v>
      </c>
      <c r="BQ1125" s="10">
        <v>1201</v>
      </c>
      <c r="BR1125" s="10" t="s">
        <v>308</v>
      </c>
      <c r="BS1125" s="10">
        <v>0.1867</v>
      </c>
      <c r="BT1125" s="10">
        <v>9.0399999999999994E-2</v>
      </c>
      <c r="BU1125" s="10">
        <v>11.195399999999999</v>
      </c>
      <c r="BV1125" s="10">
        <v>10.7</v>
      </c>
      <c r="BW1125" s="10">
        <v>0.9</v>
      </c>
      <c r="BX1125" s="10">
        <v>0.29459999999999997</v>
      </c>
      <c r="BY1125" s="10">
        <v>0.14269999999999999</v>
      </c>
      <c r="BZ1125" s="10">
        <v>18</v>
      </c>
      <c r="CA1125" s="10">
        <v>10.5</v>
      </c>
      <c r="CB1125" s="10">
        <v>0.9</v>
      </c>
      <c r="CC1125" s="10">
        <v>0.31900000000000001</v>
      </c>
      <c r="CD1125" s="10">
        <v>0.12609999999999999</v>
      </c>
      <c r="CE1125" s="10">
        <v>18.6843</v>
      </c>
      <c r="CF1125" s="10">
        <v>10.6</v>
      </c>
      <c r="CG1125" s="10">
        <v>0.93</v>
      </c>
      <c r="CH1125" s="10">
        <v>1201</v>
      </c>
      <c r="CI1125" s="10" t="s">
        <v>308</v>
      </c>
      <c r="CJ1125" s="10">
        <v>5.0599999999999999E-2</v>
      </c>
      <c r="CK1125" s="10">
        <v>2.3099999999999999E-2</v>
      </c>
      <c r="CL1125" s="10">
        <v>3</v>
      </c>
      <c r="CM1125" s="10">
        <v>10.7</v>
      </c>
      <c r="CN1125" s="10">
        <v>0.91</v>
      </c>
      <c r="CO1125" s="10">
        <v>5.0099999999999999E-2</v>
      </c>
      <c r="CP1125" s="10">
        <v>2.2800000000000001E-2</v>
      </c>
      <c r="CQ1125" s="10">
        <v>3</v>
      </c>
      <c r="CR1125" s="10">
        <v>10.6</v>
      </c>
      <c r="CS1125" s="10">
        <v>0.91</v>
      </c>
      <c r="CT1125" s="10">
        <v>5.0099999999999999E-2</v>
      </c>
      <c r="CU1125" s="10">
        <v>2.2800000000000001E-2</v>
      </c>
      <c r="CV1125" s="10">
        <v>3</v>
      </c>
      <c r="CW1125" s="10">
        <v>10.6</v>
      </c>
      <c r="CX1125" s="10">
        <v>0.91</v>
      </c>
      <c r="CY1125" s="10">
        <v>1237</v>
      </c>
      <c r="CZ1125" s="10" t="s">
        <v>206</v>
      </c>
      <c r="DA1125" s="10">
        <v>-1.837</v>
      </c>
      <c r="DB1125" s="10">
        <v>-0.57399999999999995</v>
      </c>
      <c r="DC1125" s="10">
        <v>-30.170851893242226</v>
      </c>
      <c r="DD1125" s="10">
        <v>36.829000000000001</v>
      </c>
      <c r="DE1125" s="10">
        <v>0.95448922297335836</v>
      </c>
      <c r="DF1125" s="10">
        <v>-2.052</v>
      </c>
      <c r="DG1125" s="10">
        <v>-0.623</v>
      </c>
      <c r="DH1125" s="10">
        <v>-34.166380370064914</v>
      </c>
      <c r="DI1125" s="10">
        <v>36.238</v>
      </c>
      <c r="DJ1125" s="10">
        <v>0.95687131800027903</v>
      </c>
      <c r="DK1125" s="10">
        <v>-2.194</v>
      </c>
      <c r="DL1125" s="10">
        <v>-0.66800000000000004</v>
      </c>
      <c r="DM1125" s="10">
        <v>-36.343900201773458</v>
      </c>
      <c r="DN1125" s="10">
        <v>36.433</v>
      </c>
      <c r="DO1125" s="10">
        <v>0.95664219117654603</v>
      </c>
    </row>
    <row r="1126" spans="1:119" x14ac:dyDescent="0.25">
      <c r="A1126" s="10">
        <v>1202</v>
      </c>
      <c r="B1126" s="10" t="s">
        <v>309</v>
      </c>
      <c r="C1126" s="10">
        <v>1.53</v>
      </c>
      <c r="D1126" s="10">
        <v>0.55000000000000004</v>
      </c>
      <c r="E1126" s="10">
        <v>88.56</v>
      </c>
      <c r="F1126" s="10">
        <v>10.6</v>
      </c>
      <c r="G1126" s="10">
        <v>0.94</v>
      </c>
      <c r="H1126" s="10">
        <v>1.88</v>
      </c>
      <c r="I1126" s="10">
        <v>0.68</v>
      </c>
      <c r="J1126" s="10">
        <v>109.76</v>
      </c>
      <c r="K1126" s="10">
        <v>10.5</v>
      </c>
      <c r="L1126" s="10">
        <v>0.94</v>
      </c>
      <c r="M1126" s="10">
        <v>1.96</v>
      </c>
      <c r="N1126" s="10">
        <v>0.71</v>
      </c>
      <c r="O1126" s="10">
        <v>116.6</v>
      </c>
      <c r="P1126" s="10">
        <v>10.3</v>
      </c>
      <c r="Q1126" s="10">
        <v>0.94</v>
      </c>
      <c r="R1126" s="10">
        <v>1202</v>
      </c>
      <c r="S1126" s="10" t="s">
        <v>309</v>
      </c>
      <c r="T1126" s="10">
        <v>0.73270000000000002</v>
      </c>
      <c r="U1126" s="10">
        <v>0.26590000000000003</v>
      </c>
      <c r="V1126" s="10">
        <v>42.859900000000003</v>
      </c>
      <c r="W1126" s="10">
        <v>10.5</v>
      </c>
      <c r="Y1126" s="10">
        <v>0.77580000000000005</v>
      </c>
      <c r="Z1126" s="10">
        <v>0.4859</v>
      </c>
      <c r="AA1126" s="10">
        <v>50.3352</v>
      </c>
      <c r="AB1126" s="10">
        <v>10.5</v>
      </c>
      <c r="AD1126" s="10">
        <v>0.90429999999999999</v>
      </c>
      <c r="AE1126" s="10">
        <v>0.56359999999999999</v>
      </c>
      <c r="AF1126" s="10">
        <v>58.589500000000001</v>
      </c>
      <c r="AG1126" s="10">
        <v>10.5</v>
      </c>
      <c r="AI1126" s="10">
        <v>1202</v>
      </c>
      <c r="AJ1126" s="10" t="s">
        <v>309</v>
      </c>
      <c r="AK1126" s="10">
        <v>1.5758000000000001</v>
      </c>
      <c r="AL1126" s="10">
        <v>0.68989999999999996</v>
      </c>
      <c r="AM1126" s="10">
        <v>92.818299999999994</v>
      </c>
      <c r="AN1126" s="10">
        <v>10.7</v>
      </c>
      <c r="AO1126" s="10">
        <v>0.92</v>
      </c>
      <c r="AP1126" s="10">
        <v>1.8934</v>
      </c>
      <c r="AQ1126" s="10">
        <v>0.70640000000000003</v>
      </c>
      <c r="AR1126" s="10">
        <v>110.0706</v>
      </c>
      <c r="AS1126" s="10">
        <v>10.6</v>
      </c>
      <c r="AT1126" s="10">
        <v>0.94</v>
      </c>
      <c r="AU1126" s="10">
        <v>2.0411000000000001</v>
      </c>
      <c r="AV1126" s="10">
        <v>0.66969999999999996</v>
      </c>
      <c r="AW1126" s="10">
        <v>117.00360000000001</v>
      </c>
      <c r="AX1126" s="10">
        <v>10.6</v>
      </c>
      <c r="AY1126" s="10">
        <v>0.95</v>
      </c>
      <c r="AZ1126" s="10">
        <v>1202</v>
      </c>
      <c r="BA1126" s="10" t="s">
        <v>309</v>
      </c>
      <c r="BB1126" s="10">
        <v>0.72899999999999998</v>
      </c>
      <c r="BC1126" s="10">
        <v>0.2646</v>
      </c>
      <c r="BD1126" s="10">
        <v>42.643999999999998</v>
      </c>
      <c r="BE1126" s="10">
        <v>10.5</v>
      </c>
      <c r="BF1126" s="10">
        <v>0.94</v>
      </c>
      <c r="BG1126" s="10">
        <v>1.0912999999999999</v>
      </c>
      <c r="BH1126" s="10">
        <v>0.39610000000000001</v>
      </c>
      <c r="BI1126" s="10">
        <v>64.447699999999998</v>
      </c>
      <c r="BJ1126" s="10">
        <v>10.4</v>
      </c>
      <c r="BK1126" s="10">
        <v>0.94</v>
      </c>
      <c r="BL1126" s="10">
        <v>1.1342000000000001</v>
      </c>
      <c r="BM1126" s="10">
        <v>0.41170000000000001</v>
      </c>
      <c r="BN1126" s="10">
        <v>66.986000000000004</v>
      </c>
      <c r="BO1126" s="10">
        <v>10.4</v>
      </c>
      <c r="BP1126" s="10">
        <v>0.94</v>
      </c>
      <c r="BQ1126" s="10">
        <v>1202</v>
      </c>
      <c r="BR1126" s="10" t="s">
        <v>309</v>
      </c>
      <c r="BS1126" s="10">
        <v>1.7162999999999999</v>
      </c>
      <c r="BT1126" s="10">
        <v>0.62290000000000001</v>
      </c>
      <c r="BU1126" s="10">
        <v>98.5197</v>
      </c>
      <c r="BV1126" s="10">
        <v>10.7</v>
      </c>
      <c r="BW1126" s="10">
        <v>0.94</v>
      </c>
      <c r="BX1126" s="10">
        <v>1.9350000000000001</v>
      </c>
      <c r="BY1126" s="10">
        <v>0.63600000000000001</v>
      </c>
      <c r="BZ1126" s="10">
        <v>112</v>
      </c>
      <c r="CA1126" s="10">
        <v>10.5</v>
      </c>
      <c r="CB1126" s="10">
        <v>0.95</v>
      </c>
      <c r="CC1126" s="10">
        <v>2.2631000000000001</v>
      </c>
      <c r="CD1126" s="10">
        <v>0.74380000000000002</v>
      </c>
      <c r="CE1126" s="10">
        <v>129.75190000000001</v>
      </c>
      <c r="CF1126" s="10">
        <v>10.6</v>
      </c>
      <c r="CG1126" s="10">
        <v>0.95</v>
      </c>
      <c r="CH1126" s="10">
        <v>1202</v>
      </c>
      <c r="CI1126" s="10" t="s">
        <v>309</v>
      </c>
      <c r="CJ1126" s="10">
        <v>0.871</v>
      </c>
      <c r="CK1126" s="10">
        <v>0.31609999999999999</v>
      </c>
      <c r="CL1126" s="10">
        <v>50</v>
      </c>
      <c r="CM1126" s="10">
        <v>10.7</v>
      </c>
      <c r="CN1126" s="10">
        <v>0.94</v>
      </c>
      <c r="CO1126" s="10">
        <v>1.1736</v>
      </c>
      <c r="CP1126" s="10">
        <v>0.4259</v>
      </c>
      <c r="CQ1126" s="10">
        <v>68</v>
      </c>
      <c r="CR1126" s="10">
        <v>10.6</v>
      </c>
      <c r="CS1126" s="10">
        <v>0.94</v>
      </c>
      <c r="CT1126" s="10">
        <v>1.2081</v>
      </c>
      <c r="CU1126" s="10">
        <v>0.4385</v>
      </c>
      <c r="CV1126" s="10">
        <v>70</v>
      </c>
      <c r="CW1126" s="10">
        <v>10.6</v>
      </c>
      <c r="CX1126" s="10">
        <v>0.94</v>
      </c>
      <c r="CY1126" s="10">
        <v>1238</v>
      </c>
      <c r="CZ1126" s="10" t="s">
        <v>207</v>
      </c>
      <c r="DA1126" s="10">
        <v>0.36499999999999999</v>
      </c>
      <c r="DB1126" s="10">
        <v>0.186</v>
      </c>
      <c r="DC1126" s="10">
        <v>6.4220339645998612</v>
      </c>
      <c r="DD1126" s="10">
        <v>36.829000000000001</v>
      </c>
      <c r="DE1126" s="10">
        <v>0.89098360397598275</v>
      </c>
      <c r="DF1126" s="10">
        <v>0.36499999999999999</v>
      </c>
      <c r="DG1126" s="10">
        <v>0.183</v>
      </c>
      <c r="DH1126" s="10">
        <v>6.5052080065257236</v>
      </c>
      <c r="DI1126" s="10">
        <v>36.238</v>
      </c>
      <c r="DJ1126" s="10">
        <v>0.89393682609794567</v>
      </c>
      <c r="DK1126" s="10">
        <v>0.38300000000000001</v>
      </c>
      <c r="DL1126" s="10">
        <v>0.188</v>
      </c>
      <c r="DM1126" s="10">
        <v>6.7611333577652823</v>
      </c>
      <c r="DN1126" s="10">
        <v>36.433</v>
      </c>
      <c r="DO1126" s="10">
        <v>0.8976844674540313</v>
      </c>
    </row>
    <row r="1127" spans="1:119" x14ac:dyDescent="0.25">
      <c r="A1127" s="10">
        <v>1203</v>
      </c>
      <c r="B1127" s="10" t="s">
        <v>300</v>
      </c>
      <c r="C1127" s="10">
        <v>0.14000000000000001</v>
      </c>
      <c r="D1127" s="10">
        <v>0.02</v>
      </c>
      <c r="E1127" s="10">
        <v>7.47</v>
      </c>
      <c r="F1127" s="10">
        <v>10.6</v>
      </c>
      <c r="G1127" s="10">
        <v>0.99</v>
      </c>
      <c r="H1127" s="10">
        <v>0.2</v>
      </c>
      <c r="I1127" s="10">
        <v>0.03</v>
      </c>
      <c r="J1127" s="10">
        <v>11.08</v>
      </c>
      <c r="K1127" s="10">
        <v>10.5</v>
      </c>
      <c r="L1127" s="10">
        <v>0.99</v>
      </c>
      <c r="M1127" s="10">
        <v>0.15</v>
      </c>
      <c r="N1127" s="10">
        <v>0.02</v>
      </c>
      <c r="O1127" s="10">
        <v>8.48</v>
      </c>
      <c r="P1127" s="10">
        <v>10.3</v>
      </c>
      <c r="Q1127" s="10">
        <v>0.99</v>
      </c>
      <c r="R1127" s="10">
        <v>1203</v>
      </c>
      <c r="S1127" s="10" t="s">
        <v>300</v>
      </c>
      <c r="T1127" s="10">
        <v>1.9800000000000002E-2</v>
      </c>
      <c r="U1127" s="10">
        <v>2.8E-3</v>
      </c>
      <c r="V1127" s="10">
        <v>1.099</v>
      </c>
      <c r="W1127" s="10">
        <v>10.5</v>
      </c>
      <c r="Y1127" s="10">
        <v>3.0300000000000001E-2</v>
      </c>
      <c r="Z1127" s="10">
        <v>7.4000000000000003E-3</v>
      </c>
      <c r="AA1127" s="10">
        <v>1.7135</v>
      </c>
      <c r="AB1127" s="10">
        <v>10.5</v>
      </c>
      <c r="AD1127" s="10">
        <v>3.4599999999999999E-2</v>
      </c>
      <c r="AE1127" s="10">
        <v>8.5000000000000006E-3</v>
      </c>
      <c r="AF1127" s="10">
        <v>1.9604999999999999</v>
      </c>
      <c r="AG1127" s="10">
        <v>10.5</v>
      </c>
      <c r="AI1127" s="10">
        <v>1203</v>
      </c>
      <c r="AJ1127" s="10" t="s">
        <v>300</v>
      </c>
      <c r="AK1127" s="10">
        <v>0.13550000000000001</v>
      </c>
      <c r="AL1127" s="10">
        <v>2.3300000000000001E-2</v>
      </c>
      <c r="AM1127" s="10">
        <v>7.4185999999999996</v>
      </c>
      <c r="AN1127" s="10">
        <v>10.7</v>
      </c>
      <c r="AO1127" s="10">
        <v>0.99</v>
      </c>
      <c r="AP1127" s="10">
        <v>0.12970000000000001</v>
      </c>
      <c r="AQ1127" s="10">
        <v>1.9E-2</v>
      </c>
      <c r="AR1127" s="10">
        <v>7.1398000000000001</v>
      </c>
      <c r="AS1127" s="10">
        <v>10.6</v>
      </c>
      <c r="AT1127" s="10">
        <v>0.99</v>
      </c>
      <c r="AU1127" s="10">
        <v>0.1158</v>
      </c>
      <c r="AV1127" s="10">
        <v>1.49E-2</v>
      </c>
      <c r="AW1127" s="10">
        <v>6.3593000000000002</v>
      </c>
      <c r="AX1127" s="10">
        <v>10.6</v>
      </c>
      <c r="AY1127" s="10">
        <v>0.99</v>
      </c>
      <c r="AZ1127" s="10">
        <v>1203</v>
      </c>
      <c r="BA1127" s="10" t="s">
        <v>300</v>
      </c>
      <c r="BB1127" s="10">
        <v>1.67E-2</v>
      </c>
      <c r="BC1127" s="10">
        <v>9.9000000000000008E-3</v>
      </c>
      <c r="BD1127" s="10">
        <v>1.0661</v>
      </c>
      <c r="BE1127" s="10">
        <v>10.5</v>
      </c>
      <c r="BF1127" s="10">
        <v>0.86</v>
      </c>
      <c r="BG1127" s="10">
        <v>1.41E-2</v>
      </c>
      <c r="BH1127" s="10">
        <v>8.3000000000000001E-3</v>
      </c>
      <c r="BI1127" s="10">
        <v>0.90769999999999995</v>
      </c>
      <c r="BJ1127" s="10">
        <v>10.4</v>
      </c>
      <c r="BK1127" s="10">
        <v>0.86</v>
      </c>
      <c r="BL1127" s="10">
        <v>1.44E-2</v>
      </c>
      <c r="BM1127" s="10">
        <v>8.6E-3</v>
      </c>
      <c r="BN1127" s="10">
        <v>0.9304</v>
      </c>
      <c r="BO1127" s="10">
        <v>10.4</v>
      </c>
      <c r="BP1127" s="10">
        <v>0.86</v>
      </c>
      <c r="BQ1127" s="10">
        <v>1203</v>
      </c>
      <c r="BR1127" s="10" t="s">
        <v>300</v>
      </c>
      <c r="BS1127" s="10">
        <v>8.4000000000000005E-2</v>
      </c>
      <c r="BT1127" s="10">
        <v>6.08E-2</v>
      </c>
      <c r="BU1127" s="10">
        <v>5.5976999999999997</v>
      </c>
      <c r="BV1127" s="10">
        <v>10.7</v>
      </c>
      <c r="BW1127" s="10">
        <v>0.81</v>
      </c>
      <c r="BX1127" s="10">
        <v>8.8400000000000006E-2</v>
      </c>
      <c r="BY1127" s="10">
        <v>6.4000000000000001E-2</v>
      </c>
      <c r="BZ1127" s="10">
        <v>6</v>
      </c>
      <c r="CA1127" s="10">
        <v>10.5</v>
      </c>
      <c r="CB1127" s="10">
        <v>0.81</v>
      </c>
      <c r="CC1127" s="10">
        <v>0.1235</v>
      </c>
      <c r="CD1127" s="10">
        <v>8.9399999999999993E-2</v>
      </c>
      <c r="CE1127" s="10">
        <v>8.3041</v>
      </c>
      <c r="CF1127" s="10">
        <v>10.6</v>
      </c>
      <c r="CG1127" s="10">
        <v>0.81</v>
      </c>
      <c r="CH1127" s="10">
        <v>1203</v>
      </c>
      <c r="CI1127" s="10" t="s">
        <v>300</v>
      </c>
      <c r="CJ1127" s="10">
        <v>3.3000000000000002E-2</v>
      </c>
      <c r="CK1127" s="10">
        <v>1.6899999999999998E-2</v>
      </c>
      <c r="CL1127" s="10">
        <v>2</v>
      </c>
      <c r="CM1127" s="10">
        <v>10.7</v>
      </c>
      <c r="CN1127" s="10">
        <v>0.89</v>
      </c>
      <c r="CO1127" s="10">
        <v>3.27E-2</v>
      </c>
      <c r="CP1127" s="10">
        <v>1.67E-2</v>
      </c>
      <c r="CQ1127" s="10">
        <v>2</v>
      </c>
      <c r="CR1127" s="10">
        <v>10.6</v>
      </c>
      <c r="CS1127" s="10">
        <v>0.89</v>
      </c>
      <c r="CT1127" s="10">
        <v>3.27E-2</v>
      </c>
      <c r="CU1127" s="10">
        <v>1.67E-2</v>
      </c>
      <c r="CV1127" s="10">
        <v>2</v>
      </c>
      <c r="CW1127" s="10">
        <v>10.6</v>
      </c>
      <c r="CX1127" s="10">
        <v>0.89</v>
      </c>
      <c r="CY1127" s="10">
        <v>1239</v>
      </c>
      <c r="CZ1127" s="10" t="s">
        <v>8</v>
      </c>
      <c r="DA1127" s="10">
        <v>1.4710000000000001</v>
      </c>
      <c r="DB1127" s="10">
        <v>0.38800000000000001</v>
      </c>
      <c r="DC1127" s="10">
        <v>23.848839385937474</v>
      </c>
      <c r="DD1127" s="10">
        <v>36.829000000000001</v>
      </c>
      <c r="DE1127" s="10">
        <v>0.96692963242269192</v>
      </c>
      <c r="DF1127" s="10">
        <v>1.6870000000000001</v>
      </c>
      <c r="DG1127" s="10">
        <v>0.439</v>
      </c>
      <c r="DH1127" s="10">
        <v>27.772715818341997</v>
      </c>
      <c r="DI1127" s="10">
        <v>36.238</v>
      </c>
      <c r="DJ1127" s="10">
        <v>0.96776939617088154</v>
      </c>
      <c r="DK1127" s="10">
        <v>1.8109999999999999</v>
      </c>
      <c r="DL1127" s="10">
        <v>0.47899999999999998</v>
      </c>
      <c r="DM1127" s="10">
        <v>29.685621635671488</v>
      </c>
      <c r="DN1127" s="10">
        <v>36.433</v>
      </c>
      <c r="DO1127" s="10">
        <v>0.96675570009925094</v>
      </c>
    </row>
    <row r="1128" spans="1:119" x14ac:dyDescent="0.25">
      <c r="A1128" s="10">
        <v>1204</v>
      </c>
      <c r="B1128" s="10" t="s">
        <v>310</v>
      </c>
      <c r="C1128" s="10">
        <v>0</v>
      </c>
      <c r="D1128" s="10">
        <v>0</v>
      </c>
      <c r="E1128" s="10">
        <v>0</v>
      </c>
      <c r="F1128" s="10">
        <v>10.6</v>
      </c>
      <c r="G1128" s="10">
        <v>0</v>
      </c>
      <c r="H1128" s="10">
        <v>0</v>
      </c>
      <c r="I1128" s="10">
        <v>0</v>
      </c>
      <c r="J1128" s="10">
        <v>0</v>
      </c>
      <c r="K1128" s="10">
        <v>10.5</v>
      </c>
      <c r="L1128" s="10">
        <v>0</v>
      </c>
      <c r="M1128" s="10">
        <v>0</v>
      </c>
      <c r="N1128" s="10">
        <v>0</v>
      </c>
      <c r="O1128" s="10">
        <v>0</v>
      </c>
      <c r="P1128" s="10">
        <v>10.3</v>
      </c>
      <c r="Q1128" s="10">
        <v>0</v>
      </c>
      <c r="R1128" s="10">
        <v>1204</v>
      </c>
      <c r="S1128" s="10" t="s">
        <v>310</v>
      </c>
      <c r="T1128" s="10">
        <v>0</v>
      </c>
      <c r="U1128" s="10">
        <v>0</v>
      </c>
      <c r="V1128" s="10">
        <v>0</v>
      </c>
      <c r="W1128" s="10">
        <v>10.5</v>
      </c>
      <c r="Y1128" s="10">
        <v>0</v>
      </c>
      <c r="Z1128" s="10">
        <v>0</v>
      </c>
      <c r="AA1128" s="10">
        <v>0</v>
      </c>
      <c r="AB1128" s="10">
        <v>10.5</v>
      </c>
      <c r="AD1128" s="10">
        <v>0</v>
      </c>
      <c r="AE1128" s="10">
        <v>0</v>
      </c>
      <c r="AF1128" s="10">
        <v>0</v>
      </c>
      <c r="AG1128" s="10">
        <v>10.5</v>
      </c>
      <c r="AI1128" s="10">
        <v>1204</v>
      </c>
      <c r="AJ1128" s="10" t="s">
        <v>310</v>
      </c>
      <c r="AK1128" s="10">
        <v>0</v>
      </c>
      <c r="AL1128" s="10">
        <v>0</v>
      </c>
      <c r="AM1128" s="10">
        <v>0</v>
      </c>
      <c r="AN1128" s="10">
        <v>10.7</v>
      </c>
      <c r="AO1128" s="10">
        <v>0</v>
      </c>
      <c r="AP1128" s="10">
        <v>0</v>
      </c>
      <c r="AQ1128" s="10">
        <v>0</v>
      </c>
      <c r="AR1128" s="10">
        <v>0</v>
      </c>
      <c r="AS1128" s="10">
        <v>10.6</v>
      </c>
      <c r="AT1128" s="10">
        <v>0</v>
      </c>
      <c r="AU1128" s="10">
        <v>0</v>
      </c>
      <c r="AV1128" s="10">
        <v>0</v>
      </c>
      <c r="AW1128" s="10">
        <v>0</v>
      </c>
      <c r="AX1128" s="10">
        <v>10.6</v>
      </c>
      <c r="AY1128" s="10">
        <v>0</v>
      </c>
      <c r="AZ1128" s="10">
        <v>1204</v>
      </c>
      <c r="BA1128" s="10" t="s">
        <v>310</v>
      </c>
      <c r="BB1128" s="10">
        <v>0</v>
      </c>
      <c r="BC1128" s="10">
        <v>0</v>
      </c>
      <c r="BD1128" s="10">
        <v>0</v>
      </c>
      <c r="BE1128" s="10">
        <v>10.5</v>
      </c>
      <c r="BF1128" s="10">
        <v>0</v>
      </c>
      <c r="BG1128" s="10">
        <v>0</v>
      </c>
      <c r="BH1128" s="10">
        <v>0</v>
      </c>
      <c r="BI1128" s="10">
        <v>0</v>
      </c>
      <c r="BJ1128" s="10">
        <v>10.4</v>
      </c>
      <c r="BK1128" s="10">
        <v>0</v>
      </c>
      <c r="BL1128" s="10">
        <v>0</v>
      </c>
      <c r="BM1128" s="10">
        <v>0</v>
      </c>
      <c r="BN1128" s="10">
        <v>0</v>
      </c>
      <c r="BO1128" s="10">
        <v>10.4</v>
      </c>
      <c r="BP1128" s="10">
        <v>0</v>
      </c>
      <c r="BQ1128" s="10">
        <v>1204</v>
      </c>
      <c r="BR1128" s="10" t="s">
        <v>310</v>
      </c>
      <c r="BS1128" s="10">
        <v>0</v>
      </c>
      <c r="BT1128" s="10">
        <v>0</v>
      </c>
      <c r="BU1128" s="10">
        <v>0</v>
      </c>
      <c r="BV1128" s="10">
        <v>10.7</v>
      </c>
      <c r="BW1128" s="10">
        <v>0</v>
      </c>
      <c r="BX1128" s="10">
        <v>0</v>
      </c>
      <c r="BY1128" s="10">
        <v>0</v>
      </c>
      <c r="BZ1128" s="10">
        <v>0</v>
      </c>
      <c r="CA1128" s="10">
        <v>10.5</v>
      </c>
      <c r="CB1128" s="10">
        <v>0</v>
      </c>
      <c r="CC1128" s="10">
        <v>0</v>
      </c>
      <c r="CD1128" s="10">
        <v>0</v>
      </c>
      <c r="CE1128" s="10">
        <v>0</v>
      </c>
      <c r="CF1128" s="10">
        <v>10.6</v>
      </c>
      <c r="CG1128" s="10">
        <v>0</v>
      </c>
      <c r="CH1128" s="10">
        <v>1204</v>
      </c>
      <c r="CI1128" s="10" t="s">
        <v>310</v>
      </c>
      <c r="CJ1128" s="10">
        <v>0</v>
      </c>
      <c r="CK1128" s="10">
        <v>0</v>
      </c>
      <c r="CL1128" s="10">
        <v>0</v>
      </c>
      <c r="CM1128" s="10">
        <v>10.7</v>
      </c>
      <c r="CN1128" s="10">
        <v>0</v>
      </c>
      <c r="CO1128" s="10">
        <v>0</v>
      </c>
      <c r="CP1128" s="10">
        <v>0</v>
      </c>
      <c r="CQ1128" s="10">
        <v>0</v>
      </c>
      <c r="CR1128" s="10">
        <v>10.6</v>
      </c>
      <c r="CS1128" s="10">
        <v>0</v>
      </c>
      <c r="CT1128" s="10">
        <v>0</v>
      </c>
      <c r="CU1128" s="10">
        <v>0</v>
      </c>
      <c r="CV1128" s="10">
        <v>0</v>
      </c>
      <c r="CW1128" s="10">
        <v>10.6</v>
      </c>
      <c r="CX1128" s="10">
        <v>0</v>
      </c>
      <c r="CY1128" s="10">
        <v>1240</v>
      </c>
      <c r="CZ1128" s="10" t="s">
        <v>9</v>
      </c>
    </row>
    <row r="1129" spans="1:119" x14ac:dyDescent="0.25">
      <c r="A1129" s="10">
        <v>1205</v>
      </c>
      <c r="B1129" s="10" t="s">
        <v>301</v>
      </c>
      <c r="C1129" s="10">
        <v>0</v>
      </c>
      <c r="D1129" s="10">
        <v>0</v>
      </c>
      <c r="E1129" s="10">
        <v>0</v>
      </c>
      <c r="F1129" s="10">
        <v>10.6</v>
      </c>
      <c r="G1129" s="10">
        <v>0</v>
      </c>
      <c r="H1129" s="10">
        <v>0</v>
      </c>
      <c r="I1129" s="10">
        <v>0</v>
      </c>
      <c r="J1129" s="10">
        <v>0</v>
      </c>
      <c r="K1129" s="10">
        <v>10.5</v>
      </c>
      <c r="L1129" s="10">
        <v>0</v>
      </c>
      <c r="M1129" s="10">
        <v>0</v>
      </c>
      <c r="N1129" s="10">
        <v>0</v>
      </c>
      <c r="O1129" s="10">
        <v>0</v>
      </c>
      <c r="P1129" s="10">
        <v>10.3</v>
      </c>
      <c r="Q1129" s="10">
        <v>0</v>
      </c>
      <c r="R1129" s="10">
        <v>1205</v>
      </c>
      <c r="S1129" s="10" t="s">
        <v>301</v>
      </c>
      <c r="T1129" s="10">
        <v>0</v>
      </c>
      <c r="U1129" s="10">
        <v>0</v>
      </c>
      <c r="V1129" s="10">
        <v>0</v>
      </c>
      <c r="W1129" s="10">
        <v>10.5</v>
      </c>
      <c r="Y1129" s="10">
        <v>0</v>
      </c>
      <c r="Z1129" s="10">
        <v>0</v>
      </c>
      <c r="AA1129" s="10">
        <v>0</v>
      </c>
      <c r="AB1129" s="10">
        <v>10.5</v>
      </c>
      <c r="AD1129" s="10">
        <v>0</v>
      </c>
      <c r="AE1129" s="10">
        <v>0</v>
      </c>
      <c r="AF1129" s="10">
        <v>0</v>
      </c>
      <c r="AG1129" s="10">
        <v>10.5</v>
      </c>
      <c r="AI1129" s="10">
        <v>1205</v>
      </c>
      <c r="AJ1129" s="10" t="s">
        <v>301</v>
      </c>
      <c r="AK1129" s="10">
        <v>0</v>
      </c>
      <c r="AL1129" s="10">
        <v>0</v>
      </c>
      <c r="AM1129" s="10">
        <v>0</v>
      </c>
      <c r="AN1129" s="10">
        <v>10.7</v>
      </c>
      <c r="AO1129" s="10">
        <v>0</v>
      </c>
      <c r="AP1129" s="10">
        <v>0</v>
      </c>
      <c r="AQ1129" s="10">
        <v>0</v>
      </c>
      <c r="AR1129" s="10">
        <v>0</v>
      </c>
      <c r="AS1129" s="10">
        <v>10.6</v>
      </c>
      <c r="AT1129" s="10">
        <v>0</v>
      </c>
      <c r="AU1129" s="10">
        <v>0</v>
      </c>
      <c r="AV1129" s="10">
        <v>0</v>
      </c>
      <c r="AW1129" s="10">
        <v>0</v>
      </c>
      <c r="AX1129" s="10">
        <v>10.6</v>
      </c>
      <c r="AY1129" s="10">
        <v>0</v>
      </c>
      <c r="AZ1129" s="10">
        <v>1205</v>
      </c>
      <c r="BA1129" s="10" t="s">
        <v>301</v>
      </c>
      <c r="BB1129" s="10">
        <v>0</v>
      </c>
      <c r="BC1129" s="10">
        <v>0</v>
      </c>
      <c r="BD1129" s="10">
        <v>0</v>
      </c>
      <c r="BE1129" s="10">
        <v>10.5</v>
      </c>
      <c r="BF1129" s="10">
        <v>0</v>
      </c>
      <c r="BG1129" s="10">
        <v>0</v>
      </c>
      <c r="BH1129" s="10">
        <v>0</v>
      </c>
      <c r="BI1129" s="10">
        <v>0</v>
      </c>
      <c r="BJ1129" s="10">
        <v>10.4</v>
      </c>
      <c r="BK1129" s="10">
        <v>0</v>
      </c>
      <c r="BL1129" s="10">
        <v>0</v>
      </c>
      <c r="BM1129" s="10">
        <v>0</v>
      </c>
      <c r="BN1129" s="10">
        <v>0</v>
      </c>
      <c r="BO1129" s="10">
        <v>10.4</v>
      </c>
      <c r="BP1129" s="10">
        <v>0</v>
      </c>
      <c r="BQ1129" s="10">
        <v>1205</v>
      </c>
      <c r="BR1129" s="10" t="s">
        <v>301</v>
      </c>
      <c r="BS1129" s="10">
        <v>0</v>
      </c>
      <c r="BT1129" s="10">
        <v>0</v>
      </c>
      <c r="BU1129" s="10">
        <v>0</v>
      </c>
      <c r="BV1129" s="10">
        <v>10.7</v>
      </c>
      <c r="BW1129" s="10">
        <v>0</v>
      </c>
      <c r="BX1129" s="10">
        <v>0</v>
      </c>
      <c r="BY1129" s="10">
        <v>0</v>
      </c>
      <c r="BZ1129" s="10">
        <v>0</v>
      </c>
      <c r="CA1129" s="10">
        <v>10.5</v>
      </c>
      <c r="CB1129" s="10">
        <v>0</v>
      </c>
      <c r="CC1129" s="10">
        <v>0</v>
      </c>
      <c r="CD1129" s="10">
        <v>0</v>
      </c>
      <c r="CE1129" s="10">
        <v>0</v>
      </c>
      <c r="CF1129" s="10">
        <v>10.6</v>
      </c>
      <c r="CG1129" s="10">
        <v>0</v>
      </c>
      <c r="CH1129" s="10">
        <v>1205</v>
      </c>
      <c r="CI1129" s="10" t="s">
        <v>301</v>
      </c>
      <c r="CJ1129" s="10">
        <v>0</v>
      </c>
      <c r="CK1129" s="10">
        <v>0</v>
      </c>
      <c r="CL1129" s="10">
        <v>0</v>
      </c>
      <c r="CM1129" s="10">
        <v>10.7</v>
      </c>
      <c r="CN1129" s="10">
        <v>0</v>
      </c>
      <c r="CO1129" s="10">
        <v>0</v>
      </c>
      <c r="CP1129" s="10">
        <v>0</v>
      </c>
      <c r="CQ1129" s="10">
        <v>0</v>
      </c>
      <c r="CR1129" s="10">
        <v>10.6</v>
      </c>
      <c r="CS1129" s="10">
        <v>0</v>
      </c>
      <c r="CT1129" s="10">
        <v>0</v>
      </c>
      <c r="CU1129" s="10">
        <v>0</v>
      </c>
      <c r="CV1129" s="10">
        <v>0</v>
      </c>
      <c r="CW1129" s="10">
        <v>10.6</v>
      </c>
      <c r="CX1129" s="10">
        <v>0</v>
      </c>
      <c r="CY1129" s="10">
        <v>1241</v>
      </c>
      <c r="CZ1129" s="10" t="s">
        <v>10</v>
      </c>
      <c r="DA1129" s="10">
        <v>1.4590000000000001</v>
      </c>
      <c r="DB1129" s="10">
        <v>0.29199999999999998</v>
      </c>
      <c r="DC1129" s="10">
        <v>81.815100000000001</v>
      </c>
      <c r="DD1129" s="10">
        <v>10.5</v>
      </c>
      <c r="DE1129" s="10">
        <v>0.98099999999999998</v>
      </c>
      <c r="DF1129" s="10">
        <v>1.6739999999999999</v>
      </c>
      <c r="DG1129" s="10">
        <v>0.33200000000000002</v>
      </c>
      <c r="DH1129" s="10">
        <v>93.838899999999995</v>
      </c>
      <c r="DI1129" s="10">
        <v>10.5</v>
      </c>
      <c r="DJ1129" s="10">
        <v>0.98099999999999998</v>
      </c>
      <c r="DK1129" s="10">
        <v>1.7969999999999999</v>
      </c>
      <c r="DL1129" s="10">
        <v>0.36299999999999999</v>
      </c>
      <c r="DM1129" s="10">
        <v>100.8052</v>
      </c>
      <c r="DN1129" s="10">
        <v>10.5</v>
      </c>
      <c r="DO1129" s="10">
        <v>0.98</v>
      </c>
    </row>
    <row r="1130" spans="1:119" x14ac:dyDescent="0.25">
      <c r="A1130" s="10">
        <v>1206</v>
      </c>
      <c r="B1130" s="10" t="s">
        <v>317</v>
      </c>
      <c r="C1130" s="10">
        <v>0</v>
      </c>
      <c r="D1130" s="10">
        <v>0</v>
      </c>
      <c r="E1130" s="10">
        <v>0</v>
      </c>
      <c r="F1130" s="10">
        <v>10.6</v>
      </c>
      <c r="G1130" s="10">
        <v>0</v>
      </c>
      <c r="H1130" s="10">
        <v>0</v>
      </c>
      <c r="I1130" s="10">
        <v>0</v>
      </c>
      <c r="J1130" s="10">
        <v>0</v>
      </c>
      <c r="K1130" s="10">
        <v>10.5</v>
      </c>
      <c r="L1130" s="10">
        <v>0</v>
      </c>
      <c r="M1130" s="10">
        <v>0</v>
      </c>
      <c r="N1130" s="10">
        <v>0</v>
      </c>
      <c r="O1130" s="10">
        <v>0</v>
      </c>
      <c r="P1130" s="10">
        <v>10.3</v>
      </c>
      <c r="Q1130" s="10">
        <v>0</v>
      </c>
      <c r="R1130" s="10">
        <v>1206</v>
      </c>
      <c r="S1130" s="10" t="s">
        <v>317</v>
      </c>
      <c r="T1130" s="10">
        <v>0</v>
      </c>
      <c r="U1130" s="10">
        <v>0</v>
      </c>
      <c r="V1130" s="10">
        <v>0</v>
      </c>
      <c r="W1130" s="10">
        <v>10.5</v>
      </c>
      <c r="Y1130" s="10">
        <v>0</v>
      </c>
      <c r="Z1130" s="10">
        <v>0</v>
      </c>
      <c r="AA1130" s="10">
        <v>0</v>
      </c>
      <c r="AB1130" s="10">
        <v>10.5</v>
      </c>
      <c r="AD1130" s="10">
        <v>0</v>
      </c>
      <c r="AE1130" s="10">
        <v>0</v>
      </c>
      <c r="AF1130" s="10">
        <v>0</v>
      </c>
      <c r="AG1130" s="10">
        <v>10.5</v>
      </c>
      <c r="AI1130" s="10">
        <v>1206</v>
      </c>
      <c r="AJ1130" s="10" t="s">
        <v>317</v>
      </c>
      <c r="AK1130" s="10">
        <v>0</v>
      </c>
      <c r="AL1130" s="10">
        <v>0</v>
      </c>
      <c r="AM1130" s="10">
        <v>0</v>
      </c>
      <c r="AN1130" s="10">
        <v>10.7</v>
      </c>
      <c r="AO1130" s="10">
        <v>0</v>
      </c>
      <c r="AP1130" s="10">
        <v>0</v>
      </c>
      <c r="AQ1130" s="10">
        <v>0</v>
      </c>
      <c r="AR1130" s="10">
        <v>0</v>
      </c>
      <c r="AS1130" s="10">
        <v>10.6</v>
      </c>
      <c r="AT1130" s="10">
        <v>0</v>
      </c>
      <c r="AU1130" s="10">
        <v>0</v>
      </c>
      <c r="AV1130" s="10">
        <v>0</v>
      </c>
      <c r="AW1130" s="10">
        <v>0</v>
      </c>
      <c r="AX1130" s="10">
        <v>10.6</v>
      </c>
      <c r="AY1130" s="10">
        <v>0</v>
      </c>
      <c r="AZ1130" s="10">
        <v>1206</v>
      </c>
      <c r="BA1130" s="10" t="s">
        <v>317</v>
      </c>
      <c r="BB1130" s="10">
        <v>0</v>
      </c>
      <c r="BC1130" s="10">
        <v>0</v>
      </c>
      <c r="BD1130" s="10">
        <v>0</v>
      </c>
      <c r="BE1130" s="10">
        <v>10.5</v>
      </c>
      <c r="BF1130" s="10">
        <v>0</v>
      </c>
      <c r="BG1130" s="10">
        <v>0</v>
      </c>
      <c r="BH1130" s="10">
        <v>0</v>
      </c>
      <c r="BI1130" s="10">
        <v>0</v>
      </c>
      <c r="BJ1130" s="10">
        <v>10.4</v>
      </c>
      <c r="BK1130" s="10">
        <v>0</v>
      </c>
      <c r="BL1130" s="10">
        <v>0</v>
      </c>
      <c r="BM1130" s="10">
        <v>0</v>
      </c>
      <c r="BN1130" s="10">
        <v>0</v>
      </c>
      <c r="BO1130" s="10">
        <v>10.4</v>
      </c>
      <c r="BP1130" s="10">
        <v>0</v>
      </c>
      <c r="BQ1130" s="10">
        <v>1206</v>
      </c>
      <c r="BR1130" s="10" t="s">
        <v>317</v>
      </c>
      <c r="BS1130" s="10">
        <v>0</v>
      </c>
      <c r="BT1130" s="10">
        <v>0</v>
      </c>
      <c r="BU1130" s="10">
        <v>0</v>
      </c>
      <c r="BV1130" s="10">
        <v>10.7</v>
      </c>
      <c r="BW1130" s="10">
        <v>0</v>
      </c>
      <c r="BX1130" s="10">
        <v>0</v>
      </c>
      <c r="BY1130" s="10">
        <v>0</v>
      </c>
      <c r="BZ1130" s="10">
        <v>0</v>
      </c>
      <c r="CA1130" s="10">
        <v>10.5</v>
      </c>
      <c r="CB1130" s="10">
        <v>0</v>
      </c>
      <c r="CC1130" s="10">
        <v>0</v>
      </c>
      <c r="CD1130" s="10">
        <v>0</v>
      </c>
      <c r="CE1130" s="10">
        <v>0</v>
      </c>
      <c r="CF1130" s="10">
        <v>10.6</v>
      </c>
      <c r="CG1130" s="10">
        <v>0</v>
      </c>
      <c r="CH1130" s="10">
        <v>1206</v>
      </c>
      <c r="CI1130" s="10" t="s">
        <v>317</v>
      </c>
      <c r="CJ1130" s="10">
        <v>0</v>
      </c>
      <c r="CK1130" s="10">
        <v>0</v>
      </c>
      <c r="CL1130" s="10">
        <v>0</v>
      </c>
      <c r="CM1130" s="10">
        <v>10.7</v>
      </c>
      <c r="CN1130" s="10">
        <v>0</v>
      </c>
      <c r="CO1130" s="10">
        <v>0</v>
      </c>
      <c r="CP1130" s="10">
        <v>0</v>
      </c>
      <c r="CQ1130" s="10">
        <v>0</v>
      </c>
      <c r="CR1130" s="10">
        <v>10.6</v>
      </c>
      <c r="CS1130" s="10">
        <v>0</v>
      </c>
      <c r="CT1130" s="10">
        <v>0</v>
      </c>
      <c r="CU1130" s="10">
        <v>0</v>
      </c>
      <c r="CV1130" s="10">
        <v>0</v>
      </c>
      <c r="CW1130" s="10">
        <v>10.6</v>
      </c>
      <c r="CX1130" s="10">
        <v>0</v>
      </c>
      <c r="CY1130" s="10">
        <v>1242</v>
      </c>
      <c r="CZ1130" s="10" t="s">
        <v>11</v>
      </c>
    </row>
    <row r="1131" spans="1:119" x14ac:dyDescent="0.25">
      <c r="A1131" s="10">
        <v>1207</v>
      </c>
      <c r="B1131" s="10" t="s">
        <v>203</v>
      </c>
      <c r="C1131" s="10">
        <v>-5.33</v>
      </c>
      <c r="D1131" s="10">
        <v>-1.45</v>
      </c>
      <c r="E1131" s="10">
        <v>87.15</v>
      </c>
      <c r="F1131" s="10">
        <v>36.619999999999997</v>
      </c>
      <c r="G1131" s="10">
        <v>0.96499999999999997</v>
      </c>
      <c r="H1131" s="10">
        <v>-6.4</v>
      </c>
      <c r="I1131" s="10">
        <v>-2.65</v>
      </c>
      <c r="J1131" s="10">
        <v>110.17</v>
      </c>
      <c r="K1131" s="10">
        <v>36.28</v>
      </c>
      <c r="L1131" s="10">
        <v>0.92400000000000004</v>
      </c>
      <c r="M1131" s="10">
        <v>-6.8</v>
      </c>
      <c r="N1131" s="10">
        <v>-3.1</v>
      </c>
      <c r="O1131" s="10">
        <v>120.03</v>
      </c>
      <c r="P1131" s="10">
        <v>35.94</v>
      </c>
      <c r="Q1131" s="10">
        <v>0.91</v>
      </c>
      <c r="R1131" s="10">
        <v>1207</v>
      </c>
      <c r="S1131" s="10" t="s">
        <v>203</v>
      </c>
      <c r="T1131" s="10">
        <v>0</v>
      </c>
      <c r="U1131" s="10">
        <v>0</v>
      </c>
      <c r="V1131" s="10">
        <v>0</v>
      </c>
      <c r="W1131" s="10">
        <v>38.08</v>
      </c>
      <c r="Y1131" s="10">
        <v>0</v>
      </c>
      <c r="Z1131" s="10">
        <v>0</v>
      </c>
      <c r="AA1131" s="10">
        <v>0</v>
      </c>
      <c r="AB1131" s="10">
        <v>37.36</v>
      </c>
      <c r="AD1131" s="10">
        <v>0</v>
      </c>
      <c r="AE1131" s="10">
        <v>0</v>
      </c>
      <c r="AF1131" s="10">
        <v>0</v>
      </c>
      <c r="AG1131" s="10">
        <v>37.380000000000003</v>
      </c>
      <c r="AI1131" s="10">
        <v>1207</v>
      </c>
      <c r="AJ1131" s="10" t="s">
        <v>203</v>
      </c>
      <c r="AK1131" s="10">
        <v>-6.3896503269875797</v>
      </c>
      <c r="AL1131" s="10">
        <v>-2.3497352233157645</v>
      </c>
      <c r="AM1131" s="10">
        <v>-105.98910020566196</v>
      </c>
      <c r="AN1131" s="10">
        <v>37.08496059419447</v>
      </c>
      <c r="AO1131" s="10">
        <v>0.93855005097738919</v>
      </c>
      <c r="AP1131" s="10">
        <v>-8.0054138655436802</v>
      </c>
      <c r="AQ1131" s="10">
        <v>-2.952250558000082</v>
      </c>
      <c r="AR1131" s="10">
        <v>-135.40216851221589</v>
      </c>
      <c r="AS1131" s="10">
        <v>36.382011269542971</v>
      </c>
      <c r="AT1131" s="10">
        <v>0.93823328903577485</v>
      </c>
      <c r="AU1131" s="10">
        <v>-8.7583264856770118</v>
      </c>
      <c r="AV1131" s="10">
        <v>-2.9033708103675626</v>
      </c>
      <c r="AW1131" s="10">
        <v>-147.39247497300485</v>
      </c>
      <c r="AX1131" s="10">
        <v>36.1430990134048</v>
      </c>
      <c r="AY1131" s="10">
        <v>0.94920453423453011</v>
      </c>
      <c r="AZ1131" s="10">
        <v>1207</v>
      </c>
      <c r="BA1131" s="10" t="s">
        <v>203</v>
      </c>
      <c r="BB1131" s="10">
        <v>-2.3142896586078825</v>
      </c>
      <c r="BC1131" s="10">
        <v>-0.81274697208201818</v>
      </c>
      <c r="BD1131" s="10">
        <v>-38.002980044830011</v>
      </c>
      <c r="BE1131" s="10">
        <v>37.264343330766579</v>
      </c>
      <c r="BF1131" s="10">
        <v>0.94350881316704838</v>
      </c>
      <c r="BG1131" s="10">
        <v>-3.4488469802031152</v>
      </c>
      <c r="BH1131" s="10">
        <v>-1.205531918562915</v>
      </c>
      <c r="BI1131" s="10">
        <v>-56.998022618219835</v>
      </c>
      <c r="BJ1131" s="10">
        <v>37.00711979556359</v>
      </c>
      <c r="BK1131" s="10">
        <v>0.94399180296924379</v>
      </c>
      <c r="BL1131" s="10">
        <v>-3.5153214757297215</v>
      </c>
      <c r="BM1131" s="10">
        <v>-1.2188424558799542</v>
      </c>
      <c r="BN1131" s="10">
        <v>-58.001168995561962</v>
      </c>
      <c r="BO1131" s="10">
        <v>37.035542283436762</v>
      </c>
      <c r="BP1131" s="10">
        <v>0.94481975485668135</v>
      </c>
      <c r="BQ1131" s="10">
        <v>1207</v>
      </c>
      <c r="BR1131" s="10" t="s">
        <v>203</v>
      </c>
      <c r="BS1131" s="10">
        <v>-6.0220000000000002</v>
      </c>
      <c r="BT1131" s="10">
        <v>-1.7689999999999999</v>
      </c>
      <c r="BU1131" s="10">
        <v>-97.448261044614213</v>
      </c>
      <c r="BV1131" s="10">
        <v>37.186</v>
      </c>
      <c r="BW1131" s="10">
        <v>0.95945931871557577</v>
      </c>
      <c r="BX1131" s="10">
        <v>-7.53</v>
      </c>
      <c r="BY1131" s="10">
        <v>-2.302</v>
      </c>
      <c r="BZ1131" s="10">
        <v>-125.34297550209118</v>
      </c>
      <c r="CA1131" s="10">
        <v>36.268999999999998</v>
      </c>
      <c r="CB1131" s="10">
        <v>0.95631015424518973</v>
      </c>
      <c r="CC1131" s="10">
        <v>-7.6829999999999998</v>
      </c>
      <c r="CD1131" s="10">
        <v>-2.371</v>
      </c>
      <c r="CE1131" s="10">
        <v>-128.20222100804332</v>
      </c>
      <c r="CF1131" s="10">
        <v>36.21</v>
      </c>
      <c r="CG1131" s="10">
        <v>0.95553397165364451</v>
      </c>
      <c r="CH1131" s="10">
        <v>1207</v>
      </c>
      <c r="CI1131" s="10" t="s">
        <v>203</v>
      </c>
      <c r="CJ1131" s="10">
        <v>-2.5049999999999999</v>
      </c>
      <c r="CK1131" s="10">
        <v>-0.68200000000000005</v>
      </c>
      <c r="CL1131" s="10">
        <v>-39.888895994947696</v>
      </c>
      <c r="CM1131" s="10">
        <v>37.576999999999998</v>
      </c>
      <c r="CN1131" s="10">
        <v>0.96487928260386546</v>
      </c>
      <c r="CO1131" s="10">
        <v>-3.9750000000000001</v>
      </c>
      <c r="CP1131" s="10">
        <v>-1.099</v>
      </c>
      <c r="CQ1131" s="10">
        <v>-64.245480755622197</v>
      </c>
      <c r="CR1131" s="10">
        <v>37.061999999999998</v>
      </c>
      <c r="CS1131" s="10">
        <v>0.96384027681075135</v>
      </c>
      <c r="CT1131" s="10">
        <v>-3.9020000000000001</v>
      </c>
      <c r="CU1131" s="10">
        <v>-1.0840000000000001</v>
      </c>
      <c r="CV1131" s="10">
        <v>-62.169625232456269</v>
      </c>
      <c r="CW1131" s="10">
        <v>37.609000000000002</v>
      </c>
      <c r="CX1131" s="10">
        <v>0.96351083400872861</v>
      </c>
      <c r="CY1131" s="10">
        <v>1243</v>
      </c>
      <c r="CZ1131" s="10" t="s">
        <v>285</v>
      </c>
      <c r="DA1131" s="10">
        <v>1.7600000000000001E-2</v>
      </c>
      <c r="DB1131" s="10">
        <v>4.4000000000000003E-3</v>
      </c>
      <c r="DC1131" s="10">
        <v>1</v>
      </c>
      <c r="DD1131" s="10">
        <v>10.5</v>
      </c>
      <c r="DE1131" s="10">
        <v>0.97</v>
      </c>
      <c r="DF1131" s="10">
        <v>1.7600000000000001E-2</v>
      </c>
      <c r="DG1131" s="10">
        <v>4.4000000000000003E-3</v>
      </c>
      <c r="DH1131" s="10">
        <v>1</v>
      </c>
      <c r="DI1131" s="10">
        <v>10.5</v>
      </c>
      <c r="DJ1131" s="10">
        <v>0.97</v>
      </c>
      <c r="DK1131" s="10">
        <v>1.7600000000000001E-2</v>
      </c>
      <c r="DL1131" s="10">
        <v>4.4000000000000003E-3</v>
      </c>
      <c r="DM1131" s="10">
        <v>1</v>
      </c>
      <c r="DN1131" s="10">
        <v>10.5</v>
      </c>
      <c r="DO1131" s="10">
        <v>0.97</v>
      </c>
    </row>
    <row r="1132" spans="1:119" x14ac:dyDescent="0.25">
      <c r="A1132" s="10">
        <v>1208</v>
      </c>
      <c r="B1132" s="10" t="s">
        <v>204</v>
      </c>
      <c r="C1132" s="10">
        <v>-5.33</v>
      </c>
      <c r="D1132" s="10">
        <v>-1.45</v>
      </c>
      <c r="E1132" s="10">
        <v>87.15</v>
      </c>
      <c r="F1132" s="10">
        <v>36.619999999999997</v>
      </c>
      <c r="G1132" s="10">
        <v>0.96499999999999997</v>
      </c>
      <c r="H1132" s="10">
        <v>-6.4</v>
      </c>
      <c r="I1132" s="10">
        <v>-2.65</v>
      </c>
      <c r="J1132" s="10">
        <v>110.17</v>
      </c>
      <c r="K1132" s="10">
        <v>36.28</v>
      </c>
      <c r="L1132" s="10">
        <v>0.92400000000000004</v>
      </c>
      <c r="M1132" s="10">
        <v>-6.8</v>
      </c>
      <c r="N1132" s="10">
        <v>-3.1</v>
      </c>
      <c r="O1132" s="10">
        <v>120.03</v>
      </c>
      <c r="P1132" s="10">
        <v>35.94</v>
      </c>
      <c r="Q1132" s="10">
        <v>0.91</v>
      </c>
      <c r="R1132" s="10">
        <v>1208</v>
      </c>
      <c r="S1132" s="10" t="s">
        <v>204</v>
      </c>
      <c r="T1132" s="10">
        <v>1.87</v>
      </c>
      <c r="U1132" s="10">
        <v>0.56999999999999995</v>
      </c>
      <c r="V1132" s="10">
        <v>29.663247103699856</v>
      </c>
      <c r="W1132" s="10">
        <v>38.049999999999997</v>
      </c>
      <c r="Y1132" s="10">
        <v>4.33</v>
      </c>
      <c r="Z1132" s="10">
        <v>1.23</v>
      </c>
      <c r="AA1132" s="10">
        <v>69.673808886425689</v>
      </c>
      <c r="AB1132" s="10">
        <v>37.299999999999997</v>
      </c>
      <c r="AD1132" s="10">
        <v>3.67</v>
      </c>
      <c r="AE1132" s="10">
        <v>1.05</v>
      </c>
      <c r="AF1132" s="10">
        <v>59.053871902390711</v>
      </c>
      <c r="AG1132" s="10">
        <v>37.32</v>
      </c>
      <c r="AI1132" s="10">
        <v>1208</v>
      </c>
      <c r="AJ1132" s="10" t="s">
        <v>204</v>
      </c>
      <c r="AK1132" s="10">
        <v>8.4476064285062144E-14</v>
      </c>
      <c r="AL1132" s="10">
        <v>-4.5430651674345222E-14</v>
      </c>
      <c r="AM1132" s="10">
        <v>1.4896608831848159E-12</v>
      </c>
      <c r="AN1132" s="10">
        <v>37.174865186614682</v>
      </c>
      <c r="AO1132" s="10">
        <v>0.88071669418970777</v>
      </c>
      <c r="AP1132" s="10">
        <v>8.2080769348803012E-14</v>
      </c>
      <c r="AQ1132" s="10">
        <v>-4.6156692335714366E-14</v>
      </c>
      <c r="AR1132" s="10">
        <v>1.4896608831848159E-12</v>
      </c>
      <c r="AS1132" s="10">
        <v>36.497009630074857</v>
      </c>
      <c r="AT1132" s="10">
        <v>0.87163787877174725</v>
      </c>
      <c r="AU1132" s="10">
        <v>-6.099571922418994E-14</v>
      </c>
      <c r="AV1132" s="10">
        <v>3.4700883793540351E-14</v>
      </c>
      <c r="AW1132" s="10">
        <v>-1.1172456623886118E-12</v>
      </c>
      <c r="AX1132" s="10">
        <v>36.264146366832378</v>
      </c>
      <c r="AY1132" s="10">
        <v>0.86918574099766599</v>
      </c>
      <c r="AZ1132" s="10">
        <v>1208</v>
      </c>
      <c r="BA1132" s="10" t="s">
        <v>204</v>
      </c>
      <c r="BB1132" s="10">
        <v>-1.0740625924815118E-14</v>
      </c>
      <c r="BC1132" s="10">
        <v>5.4157323234956885E-15</v>
      </c>
      <c r="BD1132" s="10">
        <v>-1.8620761039810201E-13</v>
      </c>
      <c r="BE1132" s="10">
        <v>37.296064549966758</v>
      </c>
      <c r="BF1132" s="10">
        <v>0.89291173193474027</v>
      </c>
      <c r="BG1132" s="10">
        <v>2.2008004610055458E-13</v>
      </c>
      <c r="BH1132" s="10">
        <v>3.1638871301411036E-13</v>
      </c>
      <c r="BI1132" s="10">
        <v>6.005014998897021E-12</v>
      </c>
      <c r="BJ1132" s="10">
        <v>37.054645708637459</v>
      </c>
      <c r="BK1132" s="10">
        <v>0.57103572498372224</v>
      </c>
      <c r="BL1132" s="10">
        <v>1.0416515168094425E-13</v>
      </c>
      <c r="BM1132" s="10">
        <v>3.7767840112723891E-13</v>
      </c>
      <c r="BN1132" s="10">
        <v>6.099542866854354E-12</v>
      </c>
      <c r="BO1132" s="10">
        <v>37.083783991345101</v>
      </c>
      <c r="BP1132" s="10">
        <v>0.26587683036321935</v>
      </c>
      <c r="BQ1132" s="10">
        <v>1208</v>
      </c>
      <c r="BR1132" s="10" t="s">
        <v>204</v>
      </c>
      <c r="BS1132" s="10">
        <v>0</v>
      </c>
      <c r="BT1132" s="10">
        <v>0</v>
      </c>
      <c r="BV1132" s="10">
        <v>37.262999999999998</v>
      </c>
      <c r="BX1132" s="10">
        <v>0</v>
      </c>
      <c r="BY1132" s="10">
        <v>0</v>
      </c>
      <c r="CA1132" s="10">
        <v>36.369999999999997</v>
      </c>
      <c r="CC1132" s="10">
        <v>0</v>
      </c>
      <c r="CD1132" s="10">
        <v>0</v>
      </c>
      <c r="CF1132" s="10">
        <v>36.313000000000002</v>
      </c>
      <c r="CH1132" s="10">
        <v>1208</v>
      </c>
      <c r="CI1132" s="10" t="s">
        <v>204</v>
      </c>
      <c r="CJ1132" s="10">
        <v>0</v>
      </c>
      <c r="CK1132" s="10">
        <v>0</v>
      </c>
      <c r="CM1132" s="10">
        <v>37.606999999999999</v>
      </c>
      <c r="CO1132" s="10">
        <v>0</v>
      </c>
      <c r="CP1132" s="10">
        <v>0</v>
      </c>
      <c r="CR1132" s="10">
        <v>37.110999999999997</v>
      </c>
      <c r="CT1132" s="10">
        <v>0</v>
      </c>
      <c r="CU1132" s="10">
        <v>0</v>
      </c>
      <c r="CW1132" s="10">
        <v>37.656999999999996</v>
      </c>
      <c r="CY1132" s="10">
        <v>1244</v>
      </c>
      <c r="CZ1132" s="10" t="s">
        <v>288</v>
      </c>
      <c r="DA1132" s="10">
        <v>0.27010000000000001</v>
      </c>
      <c r="DB1132" s="10">
        <v>3.85E-2</v>
      </c>
      <c r="DC1132" s="10">
        <v>15</v>
      </c>
      <c r="DD1132" s="10">
        <v>10.5</v>
      </c>
      <c r="DE1132" s="10">
        <v>0.99</v>
      </c>
      <c r="DF1132" s="10">
        <v>0.36009999999999998</v>
      </c>
      <c r="DG1132" s="10">
        <v>5.1299999999999998E-2</v>
      </c>
      <c r="DH1132" s="10">
        <v>20</v>
      </c>
      <c r="DI1132" s="10">
        <v>10.5</v>
      </c>
      <c r="DJ1132" s="10">
        <v>0.99</v>
      </c>
      <c r="DK1132" s="10">
        <v>0.36009999999999998</v>
      </c>
      <c r="DL1132" s="10">
        <v>5.1299999999999998E-2</v>
      </c>
      <c r="DM1132" s="10">
        <v>20</v>
      </c>
      <c r="DN1132" s="10">
        <v>10.5</v>
      </c>
      <c r="DO1132" s="10">
        <v>0.99</v>
      </c>
    </row>
    <row r="1133" spans="1:119" x14ac:dyDescent="0.25">
      <c r="A1133" s="10">
        <v>1209</v>
      </c>
      <c r="B1133" s="10" t="s">
        <v>8</v>
      </c>
      <c r="C1133" s="10">
        <v>5.33</v>
      </c>
      <c r="D1133" s="10">
        <v>1.45</v>
      </c>
      <c r="E1133" s="10">
        <v>87.15</v>
      </c>
      <c r="F1133" s="10">
        <v>36.619999999999997</v>
      </c>
      <c r="G1133" s="10">
        <v>0.96499999999999997</v>
      </c>
      <c r="H1133" s="10">
        <v>6.4</v>
      </c>
      <c r="I1133" s="10">
        <v>2.65</v>
      </c>
      <c r="J1133" s="10">
        <v>110.17</v>
      </c>
      <c r="K1133" s="10">
        <v>36.28</v>
      </c>
      <c r="L1133" s="10">
        <v>0.92400000000000004</v>
      </c>
      <c r="M1133" s="10">
        <v>6.8</v>
      </c>
      <c r="N1133" s="10">
        <v>3.1</v>
      </c>
      <c r="O1133" s="10">
        <v>120.03</v>
      </c>
      <c r="P1133" s="10">
        <v>35.94</v>
      </c>
      <c r="Q1133" s="10">
        <v>0.91</v>
      </c>
      <c r="R1133" s="10">
        <v>1209</v>
      </c>
      <c r="S1133" s="10" t="s">
        <v>8</v>
      </c>
      <c r="AI1133" s="10">
        <v>1209</v>
      </c>
      <c r="AJ1133" s="10" t="s">
        <v>8</v>
      </c>
      <c r="AK1133" s="10">
        <v>6.389650326987744</v>
      </c>
      <c r="AL1133" s="10">
        <v>2.3497352233160127</v>
      </c>
      <c r="AM1133" s="10">
        <v>105.98910020566571</v>
      </c>
      <c r="AN1133" s="10">
        <v>37.08496059419447</v>
      </c>
      <c r="AO1133" s="10">
        <v>0.9385500509773802</v>
      </c>
      <c r="AP1133" s="10">
        <v>8.0054138655436748</v>
      </c>
      <c r="AQ1133" s="10">
        <v>2.952250558000189</v>
      </c>
      <c r="AR1133" s="10">
        <v>135.40216851221638</v>
      </c>
      <c r="AS1133" s="10">
        <v>36.382011269542971</v>
      </c>
      <c r="AT1133" s="10">
        <v>0.93823328903577075</v>
      </c>
      <c r="AU1133" s="10">
        <v>8.7583264856770615</v>
      </c>
      <c r="AV1133" s="10">
        <v>2.903370810367508</v>
      </c>
      <c r="AW1133" s="10">
        <v>147.39247497300536</v>
      </c>
      <c r="AX1133" s="10">
        <v>36.1430990134048</v>
      </c>
      <c r="AY1133" s="10">
        <v>0.94920453423453244</v>
      </c>
      <c r="AZ1133" s="10">
        <v>1209</v>
      </c>
      <c r="BA1133" s="10" t="s">
        <v>8</v>
      </c>
      <c r="BB1133" s="10">
        <v>2.3142896586079207</v>
      </c>
      <c r="BC1133" s="10">
        <v>0.81274697208220836</v>
      </c>
      <c r="BD1133" s="10">
        <v>38.002980044831546</v>
      </c>
      <c r="BE1133" s="10">
        <v>37.264343330766579</v>
      </c>
      <c r="BF1133" s="10">
        <v>0.94350881316702584</v>
      </c>
      <c r="BG1133" s="10">
        <v>3.4488469802030171</v>
      </c>
      <c r="BH1133" s="10">
        <v>1.2055319185630204</v>
      </c>
      <c r="BI1133" s="10">
        <v>56.998022618218933</v>
      </c>
      <c r="BJ1133" s="10">
        <v>37.00711979556359</v>
      </c>
      <c r="BK1133" s="10">
        <v>0.94399180296923191</v>
      </c>
      <c r="BL1133" s="10">
        <v>3.5153214757296851</v>
      </c>
      <c r="BM1133" s="10">
        <v>1.2188424558798605</v>
      </c>
      <c r="BN1133" s="10">
        <v>58.001168995560938</v>
      </c>
      <c r="BO1133" s="10">
        <v>37.035542283436762</v>
      </c>
      <c r="BP1133" s="10">
        <v>0.94481975485668823</v>
      </c>
      <c r="BQ1133" s="10">
        <v>1209</v>
      </c>
      <c r="BR1133" s="10" t="s">
        <v>8</v>
      </c>
      <c r="BS1133" s="10">
        <v>6.0220000000000002</v>
      </c>
      <c r="BT1133" s="10">
        <v>1.7689999999999999</v>
      </c>
      <c r="BU1133" s="10">
        <v>97.448261044614213</v>
      </c>
      <c r="BV1133" s="10">
        <v>37.186</v>
      </c>
      <c r="BW1133" s="10">
        <v>0.95945931871557577</v>
      </c>
      <c r="BX1133" s="10">
        <v>7.53</v>
      </c>
      <c r="BY1133" s="10">
        <v>2.302</v>
      </c>
      <c r="BZ1133" s="10">
        <v>125.34297550209118</v>
      </c>
      <c r="CA1133" s="10">
        <v>36.268999999999998</v>
      </c>
      <c r="CB1133" s="10">
        <v>0.95631015424518973</v>
      </c>
      <c r="CC1133" s="10">
        <v>7.6829999999999998</v>
      </c>
      <c r="CD1133" s="10">
        <v>2.371</v>
      </c>
      <c r="CE1133" s="10">
        <v>128.20222100804332</v>
      </c>
      <c r="CF1133" s="10">
        <v>36.21</v>
      </c>
      <c r="CG1133" s="10">
        <v>0.95553397165364451</v>
      </c>
      <c r="CH1133" s="10">
        <v>1209</v>
      </c>
      <c r="CI1133" s="10" t="s">
        <v>8</v>
      </c>
      <c r="CJ1133" s="10">
        <v>2.5049999999999999</v>
      </c>
      <c r="CK1133" s="10">
        <v>0.68200000000000005</v>
      </c>
      <c r="CL1133" s="10">
        <v>39.888895994947696</v>
      </c>
      <c r="CM1133" s="10">
        <v>37.576999999999998</v>
      </c>
      <c r="CN1133" s="10">
        <v>0.96487928260386546</v>
      </c>
      <c r="CO1133" s="10">
        <v>3.9750000000000001</v>
      </c>
      <c r="CP1133" s="10">
        <v>1.099</v>
      </c>
      <c r="CQ1133" s="10">
        <v>64.245480755622197</v>
      </c>
      <c r="CR1133" s="10">
        <v>37.061999999999998</v>
      </c>
      <c r="CS1133" s="10">
        <v>0.96384027681075135</v>
      </c>
      <c r="CT1133" s="10">
        <v>3.9020000000000001</v>
      </c>
      <c r="CU1133" s="10">
        <v>1.0840000000000001</v>
      </c>
      <c r="CV1133" s="10">
        <v>62.169625232456269</v>
      </c>
      <c r="CW1133" s="10">
        <v>37.609000000000002</v>
      </c>
      <c r="CX1133" s="10">
        <v>0.96351083400872861</v>
      </c>
      <c r="CY1133" s="10">
        <v>1245</v>
      </c>
      <c r="CZ1133" s="10" t="s">
        <v>315</v>
      </c>
      <c r="DA1133" s="10">
        <v>0.28520000000000001</v>
      </c>
      <c r="DB1133" s="10">
        <v>5.79E-2</v>
      </c>
      <c r="DC1133" s="10">
        <v>16</v>
      </c>
      <c r="DD1133" s="10">
        <v>10.5</v>
      </c>
      <c r="DE1133" s="10">
        <v>0.98</v>
      </c>
      <c r="DF1133" s="10">
        <v>0.30299999999999999</v>
      </c>
      <c r="DG1133" s="10">
        <v>6.1499999999999999E-2</v>
      </c>
      <c r="DH1133" s="10">
        <v>17</v>
      </c>
      <c r="DI1133" s="10">
        <v>10.5</v>
      </c>
      <c r="DJ1133" s="10">
        <v>0.98</v>
      </c>
      <c r="DK1133" s="10">
        <v>0.32079999999999997</v>
      </c>
      <c r="DL1133" s="10">
        <v>6.5100000000000005E-2</v>
      </c>
      <c r="DM1133" s="10">
        <v>18</v>
      </c>
      <c r="DN1133" s="10">
        <v>10.5</v>
      </c>
      <c r="DO1133" s="10">
        <v>0.98</v>
      </c>
    </row>
    <row r="1134" spans="1:119" x14ac:dyDescent="0.25">
      <c r="A1134" s="10">
        <v>1210</v>
      </c>
      <c r="B1134" s="10" t="s">
        <v>9</v>
      </c>
      <c r="R1134" s="10">
        <v>1210</v>
      </c>
      <c r="S1134" s="10" t="s">
        <v>9</v>
      </c>
      <c r="T1134" s="10">
        <v>1.87</v>
      </c>
      <c r="U1134" s="10">
        <v>0.56999999999999995</v>
      </c>
      <c r="V1134" s="10">
        <v>29.663247103699856</v>
      </c>
      <c r="W1134" s="10">
        <v>38.049999999999997</v>
      </c>
      <c r="Y1134" s="10">
        <v>4.33</v>
      </c>
      <c r="Z1134" s="10">
        <v>1.23</v>
      </c>
      <c r="AA1134" s="10">
        <v>69.673808886425689</v>
      </c>
      <c r="AB1134" s="10">
        <v>37.299999999999997</v>
      </c>
      <c r="AD1134" s="10">
        <v>3.67</v>
      </c>
      <c r="AE1134" s="10">
        <v>1.05</v>
      </c>
      <c r="AF1134" s="10">
        <v>59.053871902390711</v>
      </c>
      <c r="AG1134" s="10">
        <v>37.32</v>
      </c>
      <c r="AI1134" s="10">
        <v>1210</v>
      </c>
      <c r="AJ1134" s="10" t="s">
        <v>9</v>
      </c>
      <c r="AZ1134" s="10">
        <v>1210</v>
      </c>
      <c r="BA1134" s="10" t="s">
        <v>9</v>
      </c>
      <c r="BQ1134" s="10">
        <v>1210</v>
      </c>
      <c r="BR1134" s="10" t="s">
        <v>9</v>
      </c>
      <c r="CH1134" s="10">
        <v>1210</v>
      </c>
      <c r="CI1134" s="10" t="s">
        <v>9</v>
      </c>
      <c r="CY1134" s="10">
        <v>1246</v>
      </c>
      <c r="CZ1134" s="10" t="s">
        <v>306</v>
      </c>
      <c r="DA1134" s="10">
        <v>0.4501</v>
      </c>
      <c r="DB1134" s="10">
        <v>6.4100000000000004E-2</v>
      </c>
      <c r="DC1134" s="10">
        <v>25</v>
      </c>
      <c r="DD1134" s="10">
        <v>10.5</v>
      </c>
      <c r="DE1134" s="10">
        <v>0.99</v>
      </c>
      <c r="DF1134" s="10">
        <v>0.50409999999999999</v>
      </c>
      <c r="DG1134" s="10">
        <v>7.1800000000000003E-2</v>
      </c>
      <c r="DH1134" s="10">
        <v>28</v>
      </c>
      <c r="DI1134" s="10">
        <v>10.5</v>
      </c>
      <c r="DJ1134" s="10">
        <v>0.99</v>
      </c>
      <c r="DK1134" s="10">
        <v>0.52210000000000001</v>
      </c>
      <c r="DL1134" s="10">
        <v>7.4399999999999994E-2</v>
      </c>
      <c r="DM1134" s="10">
        <v>29</v>
      </c>
      <c r="DN1134" s="10">
        <v>10.5</v>
      </c>
      <c r="DO1134" s="10">
        <v>0.99</v>
      </c>
    </row>
    <row r="1135" spans="1:119" x14ac:dyDescent="0.25">
      <c r="A1135" s="10">
        <v>1211</v>
      </c>
      <c r="B1135" s="10" t="s">
        <v>10</v>
      </c>
      <c r="C1135" s="10">
        <v>5.28</v>
      </c>
      <c r="D1135" s="10">
        <v>1.07</v>
      </c>
      <c r="E1135" s="10">
        <v>305</v>
      </c>
      <c r="F1135" s="10">
        <v>10.199999999999999</v>
      </c>
      <c r="G1135" s="10">
        <v>0.98</v>
      </c>
      <c r="H1135" s="10">
        <v>6.32</v>
      </c>
      <c r="I1135" s="10">
        <v>2.08</v>
      </c>
      <c r="J1135" s="10">
        <v>380</v>
      </c>
      <c r="K1135" s="10">
        <v>10.1</v>
      </c>
      <c r="L1135" s="10">
        <v>0.95</v>
      </c>
      <c r="M1135" s="10">
        <v>6.71</v>
      </c>
      <c r="N1135" s="10">
        <v>2.44</v>
      </c>
      <c r="O1135" s="10">
        <v>404</v>
      </c>
      <c r="P1135" s="10">
        <v>10.199999999999999</v>
      </c>
      <c r="Q1135" s="10">
        <v>0.94</v>
      </c>
      <c r="R1135" s="10">
        <v>1211</v>
      </c>
      <c r="S1135" s="10" t="s">
        <v>10</v>
      </c>
      <c r="AI1135" s="10">
        <v>1211</v>
      </c>
      <c r="AJ1135" s="10" t="s">
        <v>10</v>
      </c>
      <c r="AK1135" s="10">
        <v>6.3434734037988925</v>
      </c>
      <c r="AL1135" s="10">
        <v>1.934592185885867</v>
      </c>
      <c r="AM1135" s="10">
        <v>368.16699999999997</v>
      </c>
      <c r="AN1135" s="10">
        <v>10.4</v>
      </c>
      <c r="AO1135" s="10">
        <v>0.95699999999999996</v>
      </c>
      <c r="AP1135" s="10">
        <v>7.93894511057582</v>
      </c>
      <c r="AQ1135" s="10">
        <v>2.3095135161413021</v>
      </c>
      <c r="AR1135" s="10">
        <v>467.99599999999998</v>
      </c>
      <c r="AS1135" s="10">
        <v>10.199999999999999</v>
      </c>
      <c r="AT1135" s="10">
        <v>0.96</v>
      </c>
      <c r="AU1135" s="10">
        <v>8.6820689656931176</v>
      </c>
      <c r="AV1135" s="10">
        <v>2.1513648526146785</v>
      </c>
      <c r="AW1135" s="10">
        <v>511.30599999999998</v>
      </c>
      <c r="AX1135" s="10">
        <v>10.1</v>
      </c>
      <c r="AY1135" s="10">
        <v>0.97099999999999997</v>
      </c>
      <c r="AZ1135" s="10">
        <v>1211</v>
      </c>
      <c r="BA1135" s="10" t="s">
        <v>10</v>
      </c>
      <c r="BB1135" s="10">
        <v>2.2965673005343179</v>
      </c>
      <c r="BC1135" s="10">
        <v>0.71268380203667647</v>
      </c>
      <c r="BD1135" s="10">
        <v>132.2191</v>
      </c>
      <c r="BE1135" s="10">
        <v>10.5</v>
      </c>
      <c r="BF1135" s="10">
        <v>0.95499999999999996</v>
      </c>
      <c r="BG1135" s="10">
        <v>3.4260579945894012</v>
      </c>
      <c r="BH1135" s="10">
        <v>1.0482137242905107</v>
      </c>
      <c r="BI1135" s="10">
        <v>197.0042</v>
      </c>
      <c r="BJ1135" s="10">
        <v>10.5</v>
      </c>
      <c r="BK1135" s="10">
        <v>0.95599999999999996</v>
      </c>
      <c r="BL1135" s="10">
        <v>3.4921750386584445</v>
      </c>
      <c r="BM1135" s="10">
        <v>1.0577225972185091</v>
      </c>
      <c r="BN1135" s="10">
        <v>200.6344</v>
      </c>
      <c r="BO1135" s="10">
        <v>10.5</v>
      </c>
      <c r="BP1135" s="10">
        <v>0.95699999999999996</v>
      </c>
      <c r="BQ1135" s="10">
        <v>1211</v>
      </c>
      <c r="BR1135" s="10" t="s">
        <v>10</v>
      </c>
      <c r="BS1135" s="10">
        <v>5.9809999999999999</v>
      </c>
      <c r="BT1135" s="10">
        <v>1.41</v>
      </c>
      <c r="BU1135" s="10">
        <v>337.88479999999998</v>
      </c>
      <c r="BV1135" s="10">
        <v>10.5</v>
      </c>
      <c r="BW1135" s="10">
        <v>0.97299999999999998</v>
      </c>
      <c r="BX1135" s="10">
        <v>7.4710000000000001</v>
      </c>
      <c r="BY1135" s="10">
        <v>1.744</v>
      </c>
      <c r="BZ1135" s="10">
        <v>421.84269999999998</v>
      </c>
      <c r="CA1135" s="10">
        <v>10.5</v>
      </c>
      <c r="CB1135" s="10">
        <v>0.97399999999999998</v>
      </c>
      <c r="CC1135" s="10">
        <v>7.6219999999999999</v>
      </c>
      <c r="CD1135" s="10">
        <v>1.79</v>
      </c>
      <c r="CE1135" s="10">
        <v>438.86279999999999</v>
      </c>
      <c r="CF1135" s="10">
        <v>10.3</v>
      </c>
      <c r="CG1135" s="10">
        <v>0.97399999999999998</v>
      </c>
      <c r="CH1135" s="10">
        <v>1211</v>
      </c>
      <c r="CI1135" s="10" t="s">
        <v>10</v>
      </c>
      <c r="CJ1135" s="10">
        <v>2.4870000000000001</v>
      </c>
      <c r="CK1135" s="10">
        <v>0.57699999999999996</v>
      </c>
      <c r="CL1135" s="10">
        <v>140.3817</v>
      </c>
      <c r="CM1135" s="10">
        <v>10.5</v>
      </c>
      <c r="CN1135" s="10">
        <v>0.97399999999999998</v>
      </c>
      <c r="CO1135" s="10">
        <v>3.95</v>
      </c>
      <c r="CP1135" s="10">
        <v>0.91300000000000003</v>
      </c>
      <c r="CQ1135" s="10">
        <v>222.92</v>
      </c>
      <c r="CR1135" s="10">
        <v>10.5</v>
      </c>
      <c r="CS1135" s="10">
        <v>0.97399999999999998</v>
      </c>
      <c r="CT1135" s="10">
        <v>3.8769999999999998</v>
      </c>
      <c r="CU1135" s="10">
        <v>0.90500000000000003</v>
      </c>
      <c r="CV1135" s="10">
        <v>218.91059999999999</v>
      </c>
      <c r="CW1135" s="10">
        <v>10.5</v>
      </c>
      <c r="CX1135" s="10">
        <v>0.97399999999999998</v>
      </c>
      <c r="CY1135" s="10">
        <v>1247</v>
      </c>
      <c r="CZ1135" s="10" t="s">
        <v>291</v>
      </c>
      <c r="DA1135" s="10">
        <v>0.4365</v>
      </c>
      <c r="DB1135" s="10">
        <v>0.1273</v>
      </c>
      <c r="DC1135" s="10">
        <v>25</v>
      </c>
      <c r="DD1135" s="10">
        <v>10.5</v>
      </c>
      <c r="DE1135" s="10">
        <v>0.96</v>
      </c>
      <c r="DF1135" s="10">
        <v>0.4889</v>
      </c>
      <c r="DG1135" s="10">
        <v>0.1426</v>
      </c>
      <c r="DH1135" s="10">
        <v>28</v>
      </c>
      <c r="DI1135" s="10">
        <v>10.5</v>
      </c>
      <c r="DJ1135" s="10">
        <v>0.96</v>
      </c>
      <c r="DK1135" s="10">
        <v>0.57609999999999995</v>
      </c>
      <c r="DL1135" s="10">
        <v>0.16800000000000001</v>
      </c>
      <c r="DM1135" s="10">
        <v>33</v>
      </c>
      <c r="DN1135" s="10">
        <v>10.5</v>
      </c>
      <c r="DO1135" s="10">
        <v>0.96</v>
      </c>
    </row>
    <row r="1136" spans="1:119" x14ac:dyDescent="0.25">
      <c r="A1136" s="10">
        <v>1212</v>
      </c>
      <c r="B1136" s="10" t="s">
        <v>11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1212</v>
      </c>
      <c r="S1136" s="10" t="s">
        <v>11</v>
      </c>
      <c r="T1136" s="10">
        <v>1.85</v>
      </c>
      <c r="U1136" s="10">
        <v>0.48</v>
      </c>
      <c r="V1136" s="10">
        <v>103.127</v>
      </c>
      <c r="W1136" s="10">
        <v>10.7</v>
      </c>
      <c r="Y1136" s="10">
        <v>4.3</v>
      </c>
      <c r="Z1136" s="10">
        <v>0.96</v>
      </c>
      <c r="AA1136" s="10">
        <v>242.25899999999999</v>
      </c>
      <c r="AB1136" s="10">
        <v>10.5</v>
      </c>
      <c r="AD1136" s="10">
        <v>3.64</v>
      </c>
      <c r="AE1136" s="10">
        <v>0.84</v>
      </c>
      <c r="AF1136" s="10">
        <v>205.40799999999999</v>
      </c>
      <c r="AG1136" s="10">
        <v>10.5</v>
      </c>
      <c r="AI1136" s="10">
        <v>1212</v>
      </c>
      <c r="AJ1136" s="10" t="s">
        <v>11</v>
      </c>
      <c r="AZ1136" s="10">
        <v>1212</v>
      </c>
      <c r="BA1136" s="10" t="s">
        <v>11</v>
      </c>
      <c r="BQ1136" s="10">
        <v>1212</v>
      </c>
      <c r="BR1136" s="10" t="s">
        <v>11</v>
      </c>
      <c r="CH1136" s="10">
        <v>1212</v>
      </c>
      <c r="CI1136" s="10" t="s">
        <v>11</v>
      </c>
      <c r="CY1136" s="10">
        <v>1248</v>
      </c>
      <c r="CZ1136" s="10" t="s">
        <v>209</v>
      </c>
      <c r="DA1136" s="10">
        <v>1.93</v>
      </c>
      <c r="DB1136" s="10">
        <v>-0.70699999999999996</v>
      </c>
      <c r="DC1136" s="10">
        <v>10.206477707232898</v>
      </c>
      <c r="DD1136" s="10">
        <v>116.26900000000001</v>
      </c>
      <c r="DE1136" s="10">
        <v>0.93898110498465293</v>
      </c>
      <c r="DF1136" s="10">
        <v>2.6920000000000002</v>
      </c>
      <c r="DG1136" s="10">
        <v>-0.32300000000000001</v>
      </c>
      <c r="DH1136" s="10">
        <v>13.683224876116709</v>
      </c>
      <c r="DI1136" s="10">
        <v>114.401</v>
      </c>
      <c r="DJ1136" s="10">
        <v>0.99287858361207115</v>
      </c>
      <c r="DK1136" s="10">
        <v>2.6779999999999999</v>
      </c>
      <c r="DL1136" s="10">
        <v>-0.26200000000000001</v>
      </c>
      <c r="DM1136" s="10">
        <v>13.688899991192404</v>
      </c>
      <c r="DN1136" s="10">
        <v>113.488</v>
      </c>
      <c r="DO1136" s="10">
        <v>0.99524831778137479</v>
      </c>
    </row>
    <row r="1137" spans="1:119" x14ac:dyDescent="0.25">
      <c r="A1137" s="10">
        <v>1213</v>
      </c>
      <c r="B1137" s="10" t="s">
        <v>308</v>
      </c>
      <c r="C1137" s="10">
        <v>0.02</v>
      </c>
      <c r="D1137" s="10">
        <v>0.01</v>
      </c>
      <c r="E1137" s="10">
        <v>1</v>
      </c>
      <c r="F1137" s="10">
        <v>10.199999999999999</v>
      </c>
      <c r="G1137" s="10">
        <v>0.95</v>
      </c>
      <c r="H1137" s="10">
        <v>0.03</v>
      </c>
      <c r="I1137" s="10">
        <v>0.01</v>
      </c>
      <c r="J1137" s="10">
        <v>2</v>
      </c>
      <c r="K1137" s="10">
        <v>10.1</v>
      </c>
      <c r="L1137" s="10">
        <v>0.92</v>
      </c>
      <c r="M1137" s="10">
        <v>0.05</v>
      </c>
      <c r="N1137" s="10">
        <v>0.02</v>
      </c>
      <c r="O1137" s="10">
        <v>3</v>
      </c>
      <c r="P1137" s="10">
        <v>10.199999999999999</v>
      </c>
      <c r="Q1137" s="10">
        <v>0.92</v>
      </c>
      <c r="R1137" s="10">
        <v>1213</v>
      </c>
      <c r="S1137" s="10" t="s">
        <v>308</v>
      </c>
      <c r="T1137" s="10">
        <v>1.7299999999999999E-2</v>
      </c>
      <c r="U1137" s="10">
        <v>5.7000000000000002E-3</v>
      </c>
      <c r="V1137" s="10">
        <v>1</v>
      </c>
      <c r="W1137" s="10">
        <v>10.5</v>
      </c>
      <c r="Y1137" s="10">
        <v>3.2800000000000003E-2</v>
      </c>
      <c r="Z1137" s="10">
        <v>1.4E-2</v>
      </c>
      <c r="AA1137" s="10">
        <v>2</v>
      </c>
      <c r="AB1137" s="10">
        <v>10.3</v>
      </c>
      <c r="AD1137" s="10">
        <v>1.67E-2</v>
      </c>
      <c r="AE1137" s="10">
        <v>7.1000000000000004E-3</v>
      </c>
      <c r="AF1137" s="10">
        <v>1</v>
      </c>
      <c r="AG1137" s="10">
        <v>10.5</v>
      </c>
      <c r="AI1137" s="10">
        <v>1213</v>
      </c>
      <c r="AJ1137" s="10" t="s">
        <v>308</v>
      </c>
      <c r="AK1137" s="10">
        <v>1.83E-2</v>
      </c>
      <c r="AL1137" s="10">
        <v>6.4999999999999997E-3</v>
      </c>
      <c r="AM1137" s="10">
        <v>1.0781000000000001</v>
      </c>
      <c r="AN1137" s="10">
        <v>10.4</v>
      </c>
      <c r="AO1137" s="10">
        <v>0.94</v>
      </c>
      <c r="AP1137" s="10">
        <v>1.7299999999999999E-2</v>
      </c>
      <c r="AQ1137" s="10">
        <v>5.8999999999999999E-3</v>
      </c>
      <c r="AR1137" s="10">
        <v>1.0346</v>
      </c>
      <c r="AS1137" s="10">
        <v>10.199999999999999</v>
      </c>
      <c r="AT1137" s="10">
        <v>0.95</v>
      </c>
      <c r="AU1137" s="10">
        <v>1.78E-2</v>
      </c>
      <c r="AV1137" s="10">
        <v>5.1999999999999998E-3</v>
      </c>
      <c r="AW1137" s="10">
        <v>1.06</v>
      </c>
      <c r="AX1137" s="10">
        <v>10.1</v>
      </c>
      <c r="AY1137" s="10">
        <v>0.96</v>
      </c>
      <c r="AZ1137" s="10">
        <v>1213</v>
      </c>
      <c r="BA1137" s="10" t="s">
        <v>308</v>
      </c>
      <c r="BB1137" s="10">
        <v>2.2700000000000001E-2</v>
      </c>
      <c r="BC1137" s="10">
        <v>5.7000000000000002E-3</v>
      </c>
      <c r="BD1137" s="10">
        <v>1.2887999999999999</v>
      </c>
      <c r="BE1137" s="10">
        <v>10.5</v>
      </c>
      <c r="BF1137" s="10">
        <v>0.97</v>
      </c>
      <c r="BG1137" s="10">
        <v>1.7299999999999999E-2</v>
      </c>
      <c r="BH1137" s="10">
        <v>4.3E-3</v>
      </c>
      <c r="BI1137" s="10">
        <v>0.98040000000000005</v>
      </c>
      <c r="BJ1137" s="10">
        <v>10.5</v>
      </c>
      <c r="BK1137" s="10">
        <v>0.97</v>
      </c>
      <c r="BL1137" s="10">
        <v>1.66E-2</v>
      </c>
      <c r="BM1137" s="10">
        <v>4.1999999999999997E-3</v>
      </c>
      <c r="BN1137" s="10">
        <v>0.9405</v>
      </c>
      <c r="BO1137" s="10">
        <v>10.5</v>
      </c>
      <c r="BP1137" s="10">
        <v>0.97</v>
      </c>
      <c r="BQ1137" s="10">
        <v>1213</v>
      </c>
      <c r="BR1137" s="10" t="s">
        <v>308</v>
      </c>
      <c r="BS1137" s="10">
        <v>1.7600000000000001E-2</v>
      </c>
      <c r="BT1137" s="10">
        <v>4.4000000000000003E-3</v>
      </c>
      <c r="BU1137" s="10">
        <v>1</v>
      </c>
      <c r="BV1137" s="10">
        <v>10.5</v>
      </c>
      <c r="BW1137" s="10">
        <v>0.97</v>
      </c>
      <c r="BX1137" s="10">
        <v>1.7600000000000001E-2</v>
      </c>
      <c r="BY1137" s="10">
        <v>4.4000000000000003E-3</v>
      </c>
      <c r="BZ1137" s="10">
        <v>1</v>
      </c>
      <c r="CA1137" s="10">
        <v>10.5</v>
      </c>
      <c r="CB1137" s="10">
        <v>0.97</v>
      </c>
      <c r="CC1137" s="10">
        <v>8.6499999999999994E-2</v>
      </c>
      <c r="CD1137" s="10">
        <v>2.1700000000000001E-2</v>
      </c>
      <c r="CE1137" s="10">
        <v>5</v>
      </c>
      <c r="CF1137" s="10">
        <v>10.3</v>
      </c>
      <c r="CG1137" s="10">
        <v>0.97</v>
      </c>
      <c r="CH1137" s="10">
        <v>1213</v>
      </c>
      <c r="CI1137" s="10" t="s">
        <v>308</v>
      </c>
      <c r="CJ1137" s="10">
        <v>0</v>
      </c>
      <c r="CK1137" s="10">
        <v>0</v>
      </c>
      <c r="CL1137" s="10">
        <v>0</v>
      </c>
      <c r="CM1137" s="10">
        <v>10.5</v>
      </c>
      <c r="CN1137" s="10">
        <v>0</v>
      </c>
      <c r="CO1137" s="10">
        <v>0</v>
      </c>
      <c r="CP1137" s="10">
        <v>0</v>
      </c>
      <c r="CQ1137" s="10">
        <v>0</v>
      </c>
      <c r="CR1137" s="10">
        <v>10.5</v>
      </c>
      <c r="CS1137" s="10">
        <v>0</v>
      </c>
      <c r="CT1137" s="10">
        <v>0</v>
      </c>
      <c r="CU1137" s="10">
        <v>0</v>
      </c>
      <c r="CV1137" s="10">
        <v>0</v>
      </c>
      <c r="CW1137" s="10">
        <v>10.5</v>
      </c>
      <c r="CX1137" s="10">
        <v>0</v>
      </c>
      <c r="CY1137" s="10">
        <v>1249</v>
      </c>
      <c r="CZ1137" s="10" t="s">
        <v>210</v>
      </c>
      <c r="DA1137" s="10">
        <v>-8.1489999999999991</v>
      </c>
      <c r="DB1137" s="10">
        <v>-1.8009999999999999</v>
      </c>
      <c r="DC1137" s="10">
        <v>-41.441491595096103</v>
      </c>
      <c r="DD1137" s="10">
        <v>116.26900000000001</v>
      </c>
      <c r="DE1137" s="10">
        <v>0.97643733051964909</v>
      </c>
      <c r="DF1137" s="10">
        <v>-9.3360000000000003</v>
      </c>
      <c r="DG1137" s="10">
        <v>-2.9620000000000002</v>
      </c>
      <c r="DH1137" s="10">
        <v>-49.430681482619626</v>
      </c>
      <c r="DI1137" s="10">
        <v>114.401</v>
      </c>
      <c r="DJ1137" s="10">
        <v>0.95317753255693183</v>
      </c>
      <c r="DK1137" s="10">
        <v>-9.7590000000000003</v>
      </c>
      <c r="DL1137" s="10">
        <v>-2.5939999999999999</v>
      </c>
      <c r="DM1137" s="10">
        <v>-51.371124731615517</v>
      </c>
      <c r="DN1137" s="10">
        <v>113.488</v>
      </c>
      <c r="DO1137" s="10">
        <v>0.96644172927274508</v>
      </c>
    </row>
    <row r="1138" spans="1:119" x14ac:dyDescent="0.25">
      <c r="A1138" s="10">
        <v>1214</v>
      </c>
      <c r="B1138" s="10" t="s">
        <v>309</v>
      </c>
      <c r="C1138" s="10">
        <v>0</v>
      </c>
      <c r="D1138" s="10">
        <v>0</v>
      </c>
      <c r="E1138" s="10">
        <v>0</v>
      </c>
      <c r="F1138" s="10">
        <v>10.199999999999999</v>
      </c>
      <c r="G1138" s="10">
        <v>0</v>
      </c>
      <c r="H1138" s="10">
        <v>0</v>
      </c>
      <c r="I1138" s="10">
        <v>0</v>
      </c>
      <c r="J1138" s="10">
        <v>0</v>
      </c>
      <c r="K1138" s="10">
        <v>10.1</v>
      </c>
      <c r="L1138" s="10">
        <v>0</v>
      </c>
      <c r="M1138" s="10">
        <v>0</v>
      </c>
      <c r="N1138" s="10">
        <v>0</v>
      </c>
      <c r="O1138" s="10">
        <v>0</v>
      </c>
      <c r="P1138" s="10">
        <v>10.199999999999999</v>
      </c>
      <c r="Q1138" s="10">
        <v>0</v>
      </c>
      <c r="R1138" s="10">
        <v>1214</v>
      </c>
      <c r="S1138" s="10" t="s">
        <v>309</v>
      </c>
      <c r="T1138" s="10">
        <v>0</v>
      </c>
      <c r="U1138" s="10">
        <v>0</v>
      </c>
      <c r="V1138" s="10">
        <v>0</v>
      </c>
      <c r="W1138" s="10">
        <v>10.5</v>
      </c>
      <c r="Y1138" s="10">
        <v>0</v>
      </c>
      <c r="Z1138" s="10">
        <v>0</v>
      </c>
      <c r="AA1138" s="10">
        <v>0</v>
      </c>
      <c r="AB1138" s="10">
        <v>10.3</v>
      </c>
      <c r="AD1138" s="10">
        <v>0</v>
      </c>
      <c r="AE1138" s="10">
        <v>0</v>
      </c>
      <c r="AF1138" s="10">
        <v>0</v>
      </c>
      <c r="AG1138" s="10">
        <v>10.5</v>
      </c>
      <c r="AI1138" s="10">
        <v>1214</v>
      </c>
      <c r="AJ1138" s="10" t="s">
        <v>309</v>
      </c>
      <c r="AK1138" s="10">
        <v>0</v>
      </c>
      <c r="AL1138" s="10">
        <v>0</v>
      </c>
      <c r="AM1138" s="10">
        <v>0</v>
      </c>
      <c r="AN1138" s="10">
        <v>10.4</v>
      </c>
      <c r="AO1138" s="10">
        <v>0</v>
      </c>
      <c r="AP1138" s="10">
        <v>0</v>
      </c>
      <c r="AQ1138" s="10">
        <v>0</v>
      </c>
      <c r="AR1138" s="10">
        <v>0</v>
      </c>
      <c r="AS1138" s="10">
        <v>10.199999999999999</v>
      </c>
      <c r="AT1138" s="10">
        <v>0</v>
      </c>
      <c r="AU1138" s="10">
        <v>0</v>
      </c>
      <c r="AV1138" s="10">
        <v>0</v>
      </c>
      <c r="AW1138" s="10">
        <v>0</v>
      </c>
      <c r="AX1138" s="10">
        <v>10.1</v>
      </c>
      <c r="AY1138" s="10">
        <v>0</v>
      </c>
      <c r="AZ1138" s="10">
        <v>1214</v>
      </c>
      <c r="BA1138" s="10" t="s">
        <v>309</v>
      </c>
      <c r="BB1138" s="10">
        <v>0</v>
      </c>
      <c r="BC1138" s="10">
        <v>0</v>
      </c>
      <c r="BD1138" s="10">
        <v>0</v>
      </c>
      <c r="BE1138" s="10">
        <v>10.5</v>
      </c>
      <c r="BF1138" s="10">
        <v>0</v>
      </c>
      <c r="BG1138" s="10">
        <v>0</v>
      </c>
      <c r="BH1138" s="10">
        <v>0</v>
      </c>
      <c r="BI1138" s="10">
        <v>0</v>
      </c>
      <c r="BJ1138" s="10">
        <v>10.5</v>
      </c>
      <c r="BK1138" s="10">
        <v>0</v>
      </c>
      <c r="BL1138" s="10">
        <v>0</v>
      </c>
      <c r="BM1138" s="10">
        <v>0</v>
      </c>
      <c r="BN1138" s="10">
        <v>0</v>
      </c>
      <c r="BO1138" s="10">
        <v>10.5</v>
      </c>
      <c r="BP1138" s="10">
        <v>0</v>
      </c>
      <c r="BQ1138" s="10">
        <v>1214</v>
      </c>
      <c r="BR1138" s="10" t="s">
        <v>309</v>
      </c>
      <c r="BS1138" s="10">
        <v>0</v>
      </c>
      <c r="BT1138" s="10">
        <v>0</v>
      </c>
      <c r="BU1138" s="10">
        <v>0</v>
      </c>
      <c r="BV1138" s="10">
        <v>10.5</v>
      </c>
      <c r="BW1138" s="10">
        <v>0</v>
      </c>
      <c r="BX1138" s="10">
        <v>0</v>
      </c>
      <c r="BY1138" s="10">
        <v>0</v>
      </c>
      <c r="BZ1138" s="10">
        <v>0</v>
      </c>
      <c r="CA1138" s="10">
        <v>10.5</v>
      </c>
      <c r="CB1138" s="10">
        <v>0</v>
      </c>
      <c r="CC1138" s="10">
        <v>0</v>
      </c>
      <c r="CD1138" s="10">
        <v>0</v>
      </c>
      <c r="CE1138" s="10">
        <v>0</v>
      </c>
      <c r="CF1138" s="10">
        <v>10.3</v>
      </c>
      <c r="CG1138" s="10">
        <v>0</v>
      </c>
      <c r="CH1138" s="10">
        <v>1214</v>
      </c>
      <c r="CI1138" s="10" t="s">
        <v>309</v>
      </c>
      <c r="CJ1138" s="10">
        <v>0</v>
      </c>
      <c r="CK1138" s="10">
        <v>0</v>
      </c>
      <c r="CL1138" s="10">
        <v>0</v>
      </c>
      <c r="CM1138" s="10">
        <v>10.5</v>
      </c>
      <c r="CN1138" s="10">
        <v>0</v>
      </c>
      <c r="CO1138" s="10">
        <v>0</v>
      </c>
      <c r="CP1138" s="10">
        <v>0</v>
      </c>
      <c r="CQ1138" s="10">
        <v>0</v>
      </c>
      <c r="CR1138" s="10">
        <v>10.5</v>
      </c>
      <c r="CS1138" s="10">
        <v>0</v>
      </c>
      <c r="CT1138" s="10">
        <v>0</v>
      </c>
      <c r="CU1138" s="10">
        <v>0</v>
      </c>
      <c r="CV1138" s="10">
        <v>0</v>
      </c>
      <c r="CW1138" s="10">
        <v>10.5</v>
      </c>
      <c r="CX1138" s="10">
        <v>0</v>
      </c>
      <c r="CY1138" s="10">
        <v>1250</v>
      </c>
      <c r="CZ1138" s="10" t="s">
        <v>39</v>
      </c>
      <c r="DA1138" s="10">
        <v>6.218</v>
      </c>
      <c r="DB1138" s="10">
        <v>2.508</v>
      </c>
      <c r="DC1138" s="10">
        <v>33.293359162650518</v>
      </c>
      <c r="DD1138" s="10">
        <v>116.26900000000001</v>
      </c>
      <c r="DE1138" s="10">
        <v>0.927403087118578</v>
      </c>
      <c r="DF1138" s="10">
        <v>6.6449999999999996</v>
      </c>
      <c r="DG1138" s="10">
        <v>3.2850000000000001</v>
      </c>
      <c r="DH1138" s="10">
        <v>37.40955419413941</v>
      </c>
      <c r="DI1138" s="10">
        <v>114.401</v>
      </c>
      <c r="DJ1138" s="10">
        <v>0.89644160483454938</v>
      </c>
      <c r="DK1138" s="10">
        <v>7.0810000000000004</v>
      </c>
      <c r="DL1138" s="10">
        <v>2.855</v>
      </c>
      <c r="DM1138" s="10">
        <v>38.841175588098409</v>
      </c>
      <c r="DN1138" s="10">
        <v>113.488</v>
      </c>
      <c r="DO1138" s="10">
        <v>0.92745246214521959</v>
      </c>
    </row>
    <row r="1139" spans="1:119" x14ac:dyDescent="0.25">
      <c r="A1139" s="10">
        <v>1215</v>
      </c>
      <c r="B1139" s="10" t="s">
        <v>300</v>
      </c>
      <c r="C1139" s="10">
        <v>0</v>
      </c>
      <c r="D1139" s="10">
        <v>0</v>
      </c>
      <c r="E1139" s="10">
        <v>0</v>
      </c>
      <c r="F1139" s="10">
        <v>10.199999999999999</v>
      </c>
      <c r="G1139" s="10">
        <v>0</v>
      </c>
      <c r="H1139" s="10">
        <v>0</v>
      </c>
      <c r="I1139" s="10">
        <v>0</v>
      </c>
      <c r="J1139" s="10">
        <v>0</v>
      </c>
      <c r="K1139" s="10">
        <v>10.1</v>
      </c>
      <c r="L1139" s="10">
        <v>0</v>
      </c>
      <c r="M1139" s="10">
        <v>0</v>
      </c>
      <c r="N1139" s="10">
        <v>0</v>
      </c>
      <c r="O1139" s="10">
        <v>0</v>
      </c>
      <c r="P1139" s="10">
        <v>10.199999999999999</v>
      </c>
      <c r="Q1139" s="10">
        <v>0</v>
      </c>
      <c r="R1139" s="10">
        <v>1215</v>
      </c>
      <c r="S1139" s="10" t="s">
        <v>300</v>
      </c>
      <c r="T1139" s="10">
        <v>0</v>
      </c>
      <c r="U1139" s="10">
        <v>0</v>
      </c>
      <c r="V1139" s="10">
        <v>0</v>
      </c>
      <c r="W1139" s="10">
        <v>10.5</v>
      </c>
      <c r="Y1139" s="10">
        <v>0</v>
      </c>
      <c r="Z1139" s="10">
        <v>0</v>
      </c>
      <c r="AA1139" s="10">
        <v>0</v>
      </c>
      <c r="AB1139" s="10">
        <v>10.3</v>
      </c>
      <c r="AD1139" s="10">
        <v>0</v>
      </c>
      <c r="AE1139" s="10">
        <v>0</v>
      </c>
      <c r="AF1139" s="10">
        <v>0</v>
      </c>
      <c r="AG1139" s="10">
        <v>10.5</v>
      </c>
      <c r="AI1139" s="10">
        <v>1215</v>
      </c>
      <c r="AJ1139" s="10" t="s">
        <v>300</v>
      </c>
      <c r="AK1139" s="10">
        <v>0</v>
      </c>
      <c r="AL1139" s="10">
        <v>0</v>
      </c>
      <c r="AM1139" s="10">
        <v>0</v>
      </c>
      <c r="AN1139" s="10">
        <v>10.4</v>
      </c>
      <c r="AO1139" s="10">
        <v>0</v>
      </c>
      <c r="AP1139" s="10">
        <v>0</v>
      </c>
      <c r="AQ1139" s="10">
        <v>0</v>
      </c>
      <c r="AR1139" s="10">
        <v>0</v>
      </c>
      <c r="AS1139" s="10">
        <v>10.199999999999999</v>
      </c>
      <c r="AT1139" s="10">
        <v>0</v>
      </c>
      <c r="AU1139" s="10">
        <v>0</v>
      </c>
      <c r="AV1139" s="10">
        <v>0</v>
      </c>
      <c r="AW1139" s="10">
        <v>0</v>
      </c>
      <c r="AX1139" s="10">
        <v>10.1</v>
      </c>
      <c r="AY1139" s="10">
        <v>0</v>
      </c>
      <c r="AZ1139" s="10">
        <v>1215</v>
      </c>
      <c r="BA1139" s="10" t="s">
        <v>300</v>
      </c>
      <c r="BB1139" s="10">
        <v>0</v>
      </c>
      <c r="BC1139" s="10">
        <v>0</v>
      </c>
      <c r="BD1139" s="10">
        <v>0</v>
      </c>
      <c r="BE1139" s="10">
        <v>10.5</v>
      </c>
      <c r="BF1139" s="10">
        <v>0</v>
      </c>
      <c r="BG1139" s="10">
        <v>0</v>
      </c>
      <c r="BH1139" s="10">
        <v>0</v>
      </c>
      <c r="BI1139" s="10">
        <v>0</v>
      </c>
      <c r="BJ1139" s="10">
        <v>10.5</v>
      </c>
      <c r="BK1139" s="10">
        <v>0</v>
      </c>
      <c r="BL1139" s="10">
        <v>0</v>
      </c>
      <c r="BM1139" s="10">
        <v>0</v>
      </c>
      <c r="BN1139" s="10">
        <v>0</v>
      </c>
      <c r="BO1139" s="10">
        <v>10.5</v>
      </c>
      <c r="BP1139" s="10">
        <v>0</v>
      </c>
      <c r="BQ1139" s="10">
        <v>1215</v>
      </c>
      <c r="BR1139" s="10" t="s">
        <v>300</v>
      </c>
      <c r="BS1139" s="10">
        <v>0</v>
      </c>
      <c r="BT1139" s="10">
        <v>0</v>
      </c>
      <c r="BU1139" s="10">
        <v>0</v>
      </c>
      <c r="BV1139" s="10">
        <v>10.5</v>
      </c>
      <c r="BW1139" s="10">
        <v>0</v>
      </c>
      <c r="BX1139" s="10">
        <v>0</v>
      </c>
      <c r="BY1139" s="10">
        <v>0</v>
      </c>
      <c r="BZ1139" s="10">
        <v>0</v>
      </c>
      <c r="CA1139" s="10">
        <v>10.5</v>
      </c>
      <c r="CB1139" s="10">
        <v>0</v>
      </c>
      <c r="CC1139" s="10">
        <v>0</v>
      </c>
      <c r="CD1139" s="10">
        <v>0</v>
      </c>
      <c r="CE1139" s="10">
        <v>0</v>
      </c>
      <c r="CF1139" s="10">
        <v>10.3</v>
      </c>
      <c r="CG1139" s="10">
        <v>0</v>
      </c>
      <c r="CH1139" s="10">
        <v>1215</v>
      </c>
      <c r="CI1139" s="10" t="s">
        <v>300</v>
      </c>
      <c r="CJ1139" s="10">
        <v>1.78E-2</v>
      </c>
      <c r="CK1139" s="10">
        <v>3.5999999999999999E-3</v>
      </c>
      <c r="CL1139" s="10">
        <v>1</v>
      </c>
      <c r="CM1139" s="10">
        <v>10.5</v>
      </c>
      <c r="CN1139" s="10">
        <v>0.98</v>
      </c>
      <c r="CO1139" s="10">
        <v>1.78E-2</v>
      </c>
      <c r="CP1139" s="10">
        <v>3.5999999999999999E-3</v>
      </c>
      <c r="CQ1139" s="10">
        <v>1</v>
      </c>
      <c r="CR1139" s="10">
        <v>10.5</v>
      </c>
      <c r="CS1139" s="10">
        <v>0.98</v>
      </c>
      <c r="CT1139" s="10">
        <v>1.78E-2</v>
      </c>
      <c r="CU1139" s="10">
        <v>3.5999999999999999E-3</v>
      </c>
      <c r="CV1139" s="10">
        <v>1</v>
      </c>
      <c r="CW1139" s="10">
        <v>10.5</v>
      </c>
      <c r="CX1139" s="10">
        <v>0.98</v>
      </c>
      <c r="CY1139" s="10">
        <v>1251</v>
      </c>
      <c r="CZ1139" s="10" t="s">
        <v>40</v>
      </c>
    </row>
    <row r="1140" spans="1:119" x14ac:dyDescent="0.25">
      <c r="A1140" s="10">
        <v>1216</v>
      </c>
      <c r="B1140" s="10" t="s">
        <v>310</v>
      </c>
      <c r="C1140" s="10">
        <v>1.9</v>
      </c>
      <c r="D1140" s="10">
        <v>0.39</v>
      </c>
      <c r="E1140" s="10">
        <v>110</v>
      </c>
      <c r="F1140" s="10">
        <v>10.199999999999999</v>
      </c>
      <c r="G1140" s="10">
        <v>0.98</v>
      </c>
      <c r="H1140" s="10">
        <v>2.4</v>
      </c>
      <c r="I1140" s="10">
        <v>0.49</v>
      </c>
      <c r="J1140" s="10">
        <v>140</v>
      </c>
      <c r="K1140" s="10">
        <v>10.1</v>
      </c>
      <c r="L1140" s="10">
        <v>0.98</v>
      </c>
      <c r="M1140" s="10">
        <v>2.42</v>
      </c>
      <c r="N1140" s="10">
        <v>0.49</v>
      </c>
      <c r="O1140" s="10">
        <v>140</v>
      </c>
      <c r="P1140" s="10">
        <v>10.199999999999999</v>
      </c>
      <c r="Q1140" s="10">
        <v>0.98</v>
      </c>
      <c r="R1140" s="10">
        <v>1216</v>
      </c>
      <c r="S1140" s="10" t="s">
        <v>310</v>
      </c>
      <c r="T1140" s="10">
        <v>0.71289999999999998</v>
      </c>
      <c r="U1140" s="10">
        <v>0.14480000000000001</v>
      </c>
      <c r="V1140" s="10">
        <v>40</v>
      </c>
      <c r="W1140" s="10">
        <v>10.5</v>
      </c>
      <c r="Y1140" s="10">
        <v>2.4477000000000002</v>
      </c>
      <c r="Z1140" s="10">
        <v>0.497</v>
      </c>
      <c r="AA1140" s="10">
        <v>140</v>
      </c>
      <c r="AB1140" s="10">
        <v>10.3</v>
      </c>
      <c r="AD1140" s="10">
        <v>1.3367</v>
      </c>
      <c r="AE1140" s="10">
        <v>0.27139999999999997</v>
      </c>
      <c r="AF1140" s="10">
        <v>75</v>
      </c>
      <c r="AG1140" s="10">
        <v>10.5</v>
      </c>
      <c r="AI1140" s="10">
        <v>1216</v>
      </c>
      <c r="AJ1140" s="10" t="s">
        <v>310</v>
      </c>
      <c r="AK1140" s="10">
        <v>2.0158999999999998</v>
      </c>
      <c r="AL1140" s="10">
        <v>0.54269999999999996</v>
      </c>
      <c r="AM1140" s="10">
        <v>115.89570000000001</v>
      </c>
      <c r="AN1140" s="10">
        <v>10.4</v>
      </c>
      <c r="AO1140" s="10">
        <v>0.97</v>
      </c>
      <c r="AP1140" s="10">
        <v>2.4790999999999999</v>
      </c>
      <c r="AQ1140" s="10">
        <v>0.64439999999999997</v>
      </c>
      <c r="AR1140" s="10">
        <v>144.98689999999999</v>
      </c>
      <c r="AS1140" s="10">
        <v>10.199999999999999</v>
      </c>
      <c r="AT1140" s="10">
        <v>0.97</v>
      </c>
      <c r="AU1140" s="10">
        <v>2.5467</v>
      </c>
      <c r="AV1140" s="10">
        <v>0.5635</v>
      </c>
      <c r="AW1140" s="10">
        <v>149.0993</v>
      </c>
      <c r="AX1140" s="10">
        <v>10.1</v>
      </c>
      <c r="AY1140" s="10">
        <v>0.98</v>
      </c>
      <c r="AZ1140" s="10">
        <v>1216</v>
      </c>
      <c r="BA1140" s="10" t="s">
        <v>310</v>
      </c>
      <c r="BB1140" s="10">
        <v>0.67500000000000004</v>
      </c>
      <c r="BC1140" s="10">
        <v>0.19689999999999999</v>
      </c>
      <c r="BD1140" s="10">
        <v>38.662599999999998</v>
      </c>
      <c r="BE1140" s="10">
        <v>10.5</v>
      </c>
      <c r="BF1140" s="10">
        <v>0.96</v>
      </c>
      <c r="BG1140" s="10">
        <v>1.3694</v>
      </c>
      <c r="BH1140" s="10">
        <v>0.39939999999999998</v>
      </c>
      <c r="BI1140" s="10">
        <v>78.432199999999995</v>
      </c>
      <c r="BJ1140" s="10">
        <v>10.5</v>
      </c>
      <c r="BK1140" s="10">
        <v>0.96</v>
      </c>
      <c r="BL1140" s="10">
        <v>1.1495</v>
      </c>
      <c r="BM1140" s="10">
        <v>0.33529999999999999</v>
      </c>
      <c r="BN1140" s="10">
        <v>65.837100000000007</v>
      </c>
      <c r="BO1140" s="10">
        <v>10.5</v>
      </c>
      <c r="BP1140" s="10">
        <v>0.96</v>
      </c>
      <c r="BQ1140" s="10">
        <v>1216</v>
      </c>
      <c r="BR1140" s="10" t="s">
        <v>310</v>
      </c>
      <c r="BS1140" s="10">
        <v>2.1031</v>
      </c>
      <c r="BT1140" s="10">
        <v>0.42709999999999998</v>
      </c>
      <c r="BU1140" s="10">
        <v>118</v>
      </c>
      <c r="BV1140" s="10">
        <v>10.5</v>
      </c>
      <c r="BW1140" s="10">
        <v>0.98</v>
      </c>
      <c r="BX1140" s="10">
        <v>2.8515999999999999</v>
      </c>
      <c r="BY1140" s="10">
        <v>0.57909999999999995</v>
      </c>
      <c r="BZ1140" s="10">
        <v>160</v>
      </c>
      <c r="CA1140" s="10">
        <v>10.5</v>
      </c>
      <c r="CB1140" s="10">
        <v>0.98</v>
      </c>
      <c r="CC1140" s="10">
        <v>2.7099000000000002</v>
      </c>
      <c r="CD1140" s="10">
        <v>0.55030000000000001</v>
      </c>
      <c r="CE1140" s="10">
        <v>155</v>
      </c>
      <c r="CF1140" s="10">
        <v>10.3</v>
      </c>
      <c r="CG1140" s="10">
        <v>0.98</v>
      </c>
      <c r="CH1140" s="10">
        <v>1216</v>
      </c>
      <c r="CI1140" s="10" t="s">
        <v>310</v>
      </c>
      <c r="CJ1140" s="10">
        <v>0.98029999999999995</v>
      </c>
      <c r="CK1140" s="10">
        <v>0.19900000000000001</v>
      </c>
      <c r="CL1140" s="10">
        <v>55</v>
      </c>
      <c r="CM1140" s="10">
        <v>10.5</v>
      </c>
      <c r="CN1140" s="10">
        <v>0.98</v>
      </c>
      <c r="CO1140" s="10">
        <v>1.6932</v>
      </c>
      <c r="CP1140" s="10">
        <v>0.34379999999999999</v>
      </c>
      <c r="CQ1140" s="10">
        <v>95</v>
      </c>
      <c r="CR1140" s="10">
        <v>10.5</v>
      </c>
      <c r="CS1140" s="10">
        <v>0.98</v>
      </c>
      <c r="CT1140" s="10">
        <v>1.4793000000000001</v>
      </c>
      <c r="CU1140" s="10">
        <v>0.3004</v>
      </c>
      <c r="CV1140" s="10">
        <v>83</v>
      </c>
      <c r="CW1140" s="10">
        <v>10.5</v>
      </c>
      <c r="CX1140" s="10">
        <v>0.98</v>
      </c>
      <c r="CY1140" s="10">
        <v>1252</v>
      </c>
      <c r="CZ1140" s="10" t="s">
        <v>209</v>
      </c>
    </row>
    <row r="1141" spans="1:119" x14ac:dyDescent="0.25">
      <c r="A1141" s="10">
        <v>1217</v>
      </c>
      <c r="B1141" s="10" t="s">
        <v>301</v>
      </c>
      <c r="C1141" s="10">
        <v>0.02</v>
      </c>
      <c r="D1141" s="10">
        <v>0.01</v>
      </c>
      <c r="E1141" s="10">
        <v>1</v>
      </c>
      <c r="F1141" s="10">
        <v>10.199999999999999</v>
      </c>
      <c r="G1141" s="10">
        <v>0.95</v>
      </c>
      <c r="H1141" s="10">
        <v>0.02</v>
      </c>
      <c r="I1141" s="10">
        <v>0.01</v>
      </c>
      <c r="J1141" s="10">
        <v>1</v>
      </c>
      <c r="K1141" s="10">
        <v>10.1</v>
      </c>
      <c r="L1141" s="10">
        <v>0.95</v>
      </c>
      <c r="M1141" s="10">
        <v>0.02</v>
      </c>
      <c r="N1141" s="10">
        <v>0.01</v>
      </c>
      <c r="O1141" s="10">
        <v>1</v>
      </c>
      <c r="P1141" s="10">
        <v>10.199999999999999</v>
      </c>
      <c r="Q1141" s="10">
        <v>0.95</v>
      </c>
      <c r="R1141" s="10">
        <v>1217</v>
      </c>
      <c r="S1141" s="10" t="s">
        <v>301</v>
      </c>
      <c r="T1141" s="10">
        <v>1.7299999999999999E-2</v>
      </c>
      <c r="U1141" s="10">
        <v>5.7000000000000002E-3</v>
      </c>
      <c r="V1141" s="10">
        <v>1</v>
      </c>
      <c r="W1141" s="10">
        <v>10.5</v>
      </c>
      <c r="Y1141" s="10">
        <v>1.6899999999999998E-2</v>
      </c>
      <c r="Z1141" s="10">
        <v>5.5999999999999999E-3</v>
      </c>
      <c r="AA1141" s="10">
        <v>1</v>
      </c>
      <c r="AB1141" s="10">
        <v>10.3</v>
      </c>
      <c r="AD1141" s="10">
        <v>1.7299999999999999E-2</v>
      </c>
      <c r="AE1141" s="10">
        <v>5.7000000000000002E-3</v>
      </c>
      <c r="AF1141" s="10">
        <v>1</v>
      </c>
      <c r="AG1141" s="10">
        <v>10.5</v>
      </c>
      <c r="AI1141" s="10">
        <v>1217</v>
      </c>
      <c r="AJ1141" s="10" t="s">
        <v>301</v>
      </c>
      <c r="AK1141" s="10">
        <v>1.8499999999999999E-2</v>
      </c>
      <c r="AL1141" s="10">
        <v>5.7999999999999996E-3</v>
      </c>
      <c r="AM1141" s="10">
        <v>1.0763</v>
      </c>
      <c r="AN1141" s="10">
        <v>10.4</v>
      </c>
      <c r="AO1141" s="10">
        <v>0.95</v>
      </c>
      <c r="AP1141" s="10">
        <v>1.7500000000000002E-2</v>
      </c>
      <c r="AQ1141" s="10">
        <v>5.3E-3</v>
      </c>
      <c r="AR1141" s="10">
        <v>1.0349999999999999</v>
      </c>
      <c r="AS1141" s="10">
        <v>10.199999999999999</v>
      </c>
      <c r="AT1141" s="10">
        <v>0.96</v>
      </c>
      <c r="AU1141" s="10">
        <v>1.7999999999999999E-2</v>
      </c>
      <c r="AV1141" s="10">
        <v>4.5999999999999999E-3</v>
      </c>
      <c r="AW1141" s="10">
        <v>1.0620000000000001</v>
      </c>
      <c r="AX1141" s="10">
        <v>10.1</v>
      </c>
      <c r="AY1141" s="10">
        <v>0.97</v>
      </c>
      <c r="AZ1141" s="10">
        <v>1217</v>
      </c>
      <c r="BA1141" s="10" t="s">
        <v>301</v>
      </c>
      <c r="BB1141" s="10">
        <v>2.2700000000000001E-2</v>
      </c>
      <c r="BC1141" s="10">
        <v>5.7000000000000002E-3</v>
      </c>
      <c r="BD1141" s="10">
        <v>1.2887999999999999</v>
      </c>
      <c r="BE1141" s="10">
        <v>10.5</v>
      </c>
      <c r="BF1141" s="10">
        <v>0.97</v>
      </c>
      <c r="BG1141" s="10">
        <v>1.7299999999999999E-2</v>
      </c>
      <c r="BH1141" s="10">
        <v>4.3E-3</v>
      </c>
      <c r="BI1141" s="10">
        <v>0.98040000000000005</v>
      </c>
      <c r="BJ1141" s="10">
        <v>10.5</v>
      </c>
      <c r="BK1141" s="10">
        <v>0.97</v>
      </c>
      <c r="BL1141" s="10">
        <v>1.66E-2</v>
      </c>
      <c r="BM1141" s="10">
        <v>4.1999999999999997E-3</v>
      </c>
      <c r="BN1141" s="10">
        <v>0.9405</v>
      </c>
      <c r="BO1141" s="10">
        <v>10.5</v>
      </c>
      <c r="BP1141" s="10">
        <v>0.97</v>
      </c>
      <c r="BQ1141" s="10">
        <v>1217</v>
      </c>
      <c r="BR1141" s="10" t="s">
        <v>301</v>
      </c>
      <c r="BS1141" s="10">
        <v>0.2646</v>
      </c>
      <c r="BT1141" s="10">
        <v>6.6299999999999998E-2</v>
      </c>
      <c r="BU1141" s="10">
        <v>15</v>
      </c>
      <c r="BV1141" s="10">
        <v>10.5</v>
      </c>
      <c r="BW1141" s="10">
        <v>0.97</v>
      </c>
      <c r="BX1141" s="10">
        <v>0.441</v>
      </c>
      <c r="BY1141" s="10">
        <v>0.1105</v>
      </c>
      <c r="BZ1141" s="10">
        <v>25</v>
      </c>
      <c r="CA1141" s="10">
        <v>10.5</v>
      </c>
      <c r="CB1141" s="10">
        <v>0.97</v>
      </c>
      <c r="CC1141" s="10">
        <v>0.57110000000000005</v>
      </c>
      <c r="CD1141" s="10">
        <v>0.1431</v>
      </c>
      <c r="CE1141" s="10">
        <v>33</v>
      </c>
      <c r="CF1141" s="10">
        <v>10.3</v>
      </c>
      <c r="CG1141" s="10">
        <v>0.97</v>
      </c>
      <c r="CH1141" s="10">
        <v>1217</v>
      </c>
      <c r="CI1141" s="10" t="s">
        <v>301</v>
      </c>
      <c r="CJ1141" s="10">
        <v>0.1235</v>
      </c>
      <c r="CK1141" s="10">
        <v>3.09E-2</v>
      </c>
      <c r="CL1141" s="10">
        <v>7</v>
      </c>
      <c r="CM1141" s="10">
        <v>10.5</v>
      </c>
      <c r="CN1141" s="10">
        <v>0.97</v>
      </c>
      <c r="CO1141" s="10">
        <v>0.3175</v>
      </c>
      <c r="CP1141" s="10">
        <v>7.9600000000000004E-2</v>
      </c>
      <c r="CQ1141" s="10">
        <v>18</v>
      </c>
      <c r="CR1141" s="10">
        <v>10.5</v>
      </c>
      <c r="CS1141" s="10">
        <v>0.97</v>
      </c>
      <c r="CT1141" s="10">
        <v>0.3528</v>
      </c>
      <c r="CU1141" s="10">
        <v>8.8400000000000006E-2</v>
      </c>
      <c r="CV1141" s="10">
        <v>20</v>
      </c>
      <c r="CW1141" s="10">
        <v>10.5</v>
      </c>
      <c r="CX1141" s="10">
        <v>0.97</v>
      </c>
      <c r="CY1141" s="10">
        <v>1253</v>
      </c>
      <c r="CZ1141" s="10" t="s">
        <v>211</v>
      </c>
      <c r="DA1141" s="10">
        <v>1.534</v>
      </c>
      <c r="DB1141" s="10">
        <v>0.64200000000000002</v>
      </c>
      <c r="DC1141" s="10">
        <v>25.940673678996653</v>
      </c>
      <c r="DD1141" s="10">
        <v>37.011000000000003</v>
      </c>
      <c r="DE1141" s="10">
        <v>0.92247087315808129</v>
      </c>
      <c r="DF1141" s="10">
        <v>1.6259999999999999</v>
      </c>
      <c r="DG1141" s="10">
        <v>0.68500000000000005</v>
      </c>
      <c r="DH1141" s="10">
        <v>28.130112788006919</v>
      </c>
      <c r="DI1141" s="10">
        <v>36.213000000000001</v>
      </c>
      <c r="DJ1141" s="10">
        <v>0.92156067838420253</v>
      </c>
      <c r="DK1141" s="10">
        <v>1.5349999999999999</v>
      </c>
      <c r="DL1141" s="10">
        <v>0.65100000000000002</v>
      </c>
      <c r="DM1141" s="10">
        <v>26.731083344465695</v>
      </c>
      <c r="DN1141" s="10">
        <v>36.012</v>
      </c>
      <c r="DO1141" s="10">
        <v>0.92062751581010904</v>
      </c>
    </row>
    <row r="1142" spans="1:119" x14ac:dyDescent="0.25">
      <c r="A1142" s="10">
        <v>1218</v>
      </c>
      <c r="B1142" s="10" t="s">
        <v>316</v>
      </c>
      <c r="C1142" s="10">
        <v>0.03</v>
      </c>
      <c r="D1142" s="10">
        <v>0.01</v>
      </c>
      <c r="E1142" s="10">
        <v>2</v>
      </c>
      <c r="F1142" s="10">
        <v>10.199999999999999</v>
      </c>
      <c r="G1142" s="10">
        <v>0.95</v>
      </c>
      <c r="H1142" s="10">
        <v>0.03</v>
      </c>
      <c r="I1142" s="10">
        <v>0.01</v>
      </c>
      <c r="J1142" s="10">
        <v>2</v>
      </c>
      <c r="K1142" s="10">
        <v>10.1</v>
      </c>
      <c r="L1142" s="10">
        <v>0.95</v>
      </c>
      <c r="M1142" s="10">
        <v>0.05</v>
      </c>
      <c r="N1142" s="10">
        <v>0.02</v>
      </c>
      <c r="O1142" s="10">
        <v>3</v>
      </c>
      <c r="P1142" s="10">
        <v>10.199999999999999</v>
      </c>
      <c r="Q1142" s="10">
        <v>0.95</v>
      </c>
      <c r="R1142" s="10">
        <v>1218</v>
      </c>
      <c r="S1142" s="10" t="s">
        <v>316</v>
      </c>
      <c r="T1142" s="10">
        <v>1.7299999999999999E-2</v>
      </c>
      <c r="U1142" s="10">
        <v>5.7000000000000002E-3</v>
      </c>
      <c r="V1142" s="10">
        <v>1</v>
      </c>
      <c r="W1142" s="10">
        <v>10.5</v>
      </c>
      <c r="Y1142" s="10">
        <v>3.39E-2</v>
      </c>
      <c r="Z1142" s="10">
        <v>1.11E-2</v>
      </c>
      <c r="AA1142" s="10">
        <v>2</v>
      </c>
      <c r="AB1142" s="10">
        <v>10.3</v>
      </c>
      <c r="AD1142" s="10">
        <v>1.7299999999999999E-2</v>
      </c>
      <c r="AE1142" s="10">
        <v>5.7000000000000002E-3</v>
      </c>
      <c r="AF1142" s="10">
        <v>1</v>
      </c>
      <c r="AG1142" s="10">
        <v>10.5</v>
      </c>
      <c r="AI1142" s="10">
        <v>1218</v>
      </c>
      <c r="AJ1142" s="10" t="s">
        <v>316</v>
      </c>
      <c r="AK1142" s="10">
        <v>3.6600000000000001E-2</v>
      </c>
      <c r="AL1142" s="10">
        <v>1.29E-2</v>
      </c>
      <c r="AM1142" s="10">
        <v>2.1543000000000001</v>
      </c>
      <c r="AN1142" s="10">
        <v>10.4</v>
      </c>
      <c r="AO1142" s="10">
        <v>0.94</v>
      </c>
      <c r="AP1142" s="10">
        <v>0.12139999999999999</v>
      </c>
      <c r="AQ1142" s="10">
        <v>4.1399999999999999E-2</v>
      </c>
      <c r="AR1142" s="10">
        <v>7.2601000000000004</v>
      </c>
      <c r="AS1142" s="10">
        <v>10.199999999999999</v>
      </c>
      <c r="AT1142" s="10">
        <v>0.95</v>
      </c>
      <c r="AU1142" s="10">
        <v>5.3400000000000003E-2</v>
      </c>
      <c r="AV1142" s="10">
        <v>1.55E-2</v>
      </c>
      <c r="AW1142" s="10">
        <v>3.1785000000000001</v>
      </c>
      <c r="AX1142" s="10">
        <v>10.1</v>
      </c>
      <c r="AY1142" s="10">
        <v>0.96</v>
      </c>
      <c r="AZ1142" s="10">
        <v>1218</v>
      </c>
      <c r="BA1142" s="10" t="s">
        <v>316</v>
      </c>
      <c r="BB1142" s="10">
        <v>2.2700000000000001E-2</v>
      </c>
      <c r="BC1142" s="10">
        <v>5.7000000000000002E-3</v>
      </c>
      <c r="BD1142" s="10">
        <v>1.2887999999999999</v>
      </c>
      <c r="BE1142" s="10">
        <v>10.5</v>
      </c>
      <c r="BF1142" s="10">
        <v>0.97</v>
      </c>
      <c r="BG1142" s="10">
        <v>1.7299999999999999E-2</v>
      </c>
      <c r="BH1142" s="10">
        <v>4.3E-3</v>
      </c>
      <c r="BI1142" s="10">
        <v>0.98040000000000005</v>
      </c>
      <c r="BJ1142" s="10">
        <v>10.5</v>
      </c>
      <c r="BK1142" s="10">
        <v>0.97</v>
      </c>
      <c r="BL1142" s="10">
        <v>1.66E-2</v>
      </c>
      <c r="BM1142" s="10">
        <v>4.1999999999999997E-3</v>
      </c>
      <c r="BN1142" s="10">
        <v>0.9405</v>
      </c>
      <c r="BO1142" s="10">
        <v>10.5</v>
      </c>
      <c r="BP1142" s="10">
        <v>0.97</v>
      </c>
      <c r="BQ1142" s="10">
        <v>1218</v>
      </c>
      <c r="BR1142" s="10" t="s">
        <v>316</v>
      </c>
      <c r="BS1142" s="10">
        <v>1.7999999999999999E-2</v>
      </c>
      <c r="BT1142" s="10">
        <v>2.5999999999999999E-3</v>
      </c>
      <c r="BU1142" s="10">
        <v>1</v>
      </c>
      <c r="BV1142" s="10">
        <v>10.5</v>
      </c>
      <c r="BW1142" s="10">
        <v>0.99</v>
      </c>
      <c r="BX1142" s="10">
        <v>5.3999999999999999E-2</v>
      </c>
      <c r="BY1142" s="10">
        <v>7.7000000000000002E-3</v>
      </c>
      <c r="BZ1142" s="10">
        <v>3</v>
      </c>
      <c r="CA1142" s="10">
        <v>10.5</v>
      </c>
      <c r="CB1142" s="10">
        <v>0.99</v>
      </c>
      <c r="CC1142" s="10">
        <v>3.5299999999999998E-2</v>
      </c>
      <c r="CD1142" s="10">
        <v>5.0000000000000001E-3</v>
      </c>
      <c r="CE1142" s="10">
        <v>2</v>
      </c>
      <c r="CF1142" s="10">
        <v>10.3</v>
      </c>
      <c r="CG1142" s="10">
        <v>0.99</v>
      </c>
      <c r="CH1142" s="10">
        <v>1218</v>
      </c>
      <c r="CI1142" s="10" t="s">
        <v>316</v>
      </c>
      <c r="CJ1142" s="10">
        <v>1.7999999999999999E-2</v>
      </c>
      <c r="CK1142" s="10">
        <v>2.5999999999999999E-3</v>
      </c>
      <c r="CL1142" s="10">
        <v>1</v>
      </c>
      <c r="CM1142" s="10">
        <v>10.5</v>
      </c>
      <c r="CN1142" s="10">
        <v>0.99</v>
      </c>
      <c r="CO1142" s="10">
        <v>1.7999999999999999E-2</v>
      </c>
      <c r="CP1142" s="10">
        <v>2.5999999999999999E-3</v>
      </c>
      <c r="CQ1142" s="10">
        <v>1</v>
      </c>
      <c r="CR1142" s="10">
        <v>10.5</v>
      </c>
      <c r="CS1142" s="10">
        <v>0.99</v>
      </c>
      <c r="CT1142" s="10">
        <v>1.7999999999999999E-2</v>
      </c>
      <c r="CU1142" s="10">
        <v>2.5999999999999999E-3</v>
      </c>
      <c r="CV1142" s="10">
        <v>1</v>
      </c>
      <c r="CW1142" s="10">
        <v>10.5</v>
      </c>
      <c r="CX1142" s="10">
        <v>0.99</v>
      </c>
      <c r="CY1142" s="10">
        <v>1254</v>
      </c>
      <c r="CZ1142" s="10" t="s">
        <v>212</v>
      </c>
      <c r="DA1142" s="10">
        <v>0.54300000000000004</v>
      </c>
      <c r="DB1142" s="10">
        <v>0.22600000000000001</v>
      </c>
      <c r="DC1142" s="10">
        <v>9.1748617313757919</v>
      </c>
      <c r="DD1142" s="10">
        <v>37.011000000000003</v>
      </c>
      <c r="DE1142" s="10">
        <v>0.92322776048139654</v>
      </c>
      <c r="DF1142" s="10">
        <v>0.76800000000000002</v>
      </c>
      <c r="DG1142" s="10">
        <v>0.30399999999999999</v>
      </c>
      <c r="DH1142" s="10">
        <v>13.169080434712212</v>
      </c>
      <c r="DI1142" s="10">
        <v>36.212000000000003</v>
      </c>
      <c r="DJ1142" s="10">
        <v>0.92980661307127166</v>
      </c>
      <c r="DK1142" s="10">
        <v>0.89</v>
      </c>
      <c r="DL1142" s="10">
        <v>0.34499999999999997</v>
      </c>
      <c r="DM1142" s="10">
        <v>15.303159781799623</v>
      </c>
      <c r="DN1142" s="10">
        <v>36.012</v>
      </c>
      <c r="DO1142" s="10">
        <v>0.93239733819244119</v>
      </c>
    </row>
    <row r="1143" spans="1:119" x14ac:dyDescent="0.25">
      <c r="A1143" s="10">
        <v>1219</v>
      </c>
      <c r="B1143" s="10" t="s">
        <v>311</v>
      </c>
      <c r="C1143" s="10">
        <v>0</v>
      </c>
      <c r="D1143" s="10">
        <v>0</v>
      </c>
      <c r="E1143" s="10">
        <v>0</v>
      </c>
      <c r="F1143" s="10">
        <v>10.199999999999999</v>
      </c>
      <c r="G1143" s="10">
        <v>0</v>
      </c>
      <c r="H1143" s="10">
        <v>0</v>
      </c>
      <c r="I1143" s="10">
        <v>0</v>
      </c>
      <c r="J1143" s="10">
        <v>0</v>
      </c>
      <c r="K1143" s="10">
        <v>10.1</v>
      </c>
      <c r="L1143" s="10">
        <v>0</v>
      </c>
      <c r="M1143" s="10">
        <v>0</v>
      </c>
      <c r="N1143" s="10">
        <v>0</v>
      </c>
      <c r="O1143" s="10">
        <v>0</v>
      </c>
      <c r="P1143" s="10">
        <v>10.199999999999999</v>
      </c>
      <c r="Q1143" s="10">
        <v>0</v>
      </c>
      <c r="R1143" s="10">
        <v>1219</v>
      </c>
      <c r="S1143" s="10" t="s">
        <v>311</v>
      </c>
      <c r="T1143" s="10">
        <v>0</v>
      </c>
      <c r="U1143" s="10">
        <v>0</v>
      </c>
      <c r="V1143" s="10">
        <v>0</v>
      </c>
      <c r="W1143" s="10">
        <v>10.5</v>
      </c>
      <c r="Y1143" s="10">
        <v>0</v>
      </c>
      <c r="Z1143" s="10">
        <v>0</v>
      </c>
      <c r="AA1143" s="10">
        <v>0</v>
      </c>
      <c r="AB1143" s="10">
        <v>10.3</v>
      </c>
      <c r="AD1143" s="10">
        <v>0</v>
      </c>
      <c r="AE1143" s="10">
        <v>0</v>
      </c>
      <c r="AF1143" s="10">
        <v>0</v>
      </c>
      <c r="AG1143" s="10">
        <v>10.5</v>
      </c>
      <c r="AI1143" s="10">
        <v>1219</v>
      </c>
      <c r="AJ1143" s="10" t="s">
        <v>311</v>
      </c>
      <c r="AK1143" s="10">
        <v>0</v>
      </c>
      <c r="AL1143" s="10">
        <v>0</v>
      </c>
      <c r="AM1143" s="10">
        <v>0</v>
      </c>
      <c r="AN1143" s="10">
        <v>10.4</v>
      </c>
      <c r="AO1143" s="10">
        <v>0</v>
      </c>
      <c r="AP1143" s="10">
        <v>0</v>
      </c>
      <c r="AQ1143" s="10">
        <v>0</v>
      </c>
      <c r="AR1143" s="10">
        <v>0</v>
      </c>
      <c r="AS1143" s="10">
        <v>10.199999999999999</v>
      </c>
      <c r="AT1143" s="10">
        <v>0</v>
      </c>
      <c r="AU1143" s="10">
        <v>0</v>
      </c>
      <c r="AV1143" s="10">
        <v>0</v>
      </c>
      <c r="AW1143" s="10">
        <v>0</v>
      </c>
      <c r="AX1143" s="10">
        <v>10.1</v>
      </c>
      <c r="AY1143" s="10">
        <v>0</v>
      </c>
      <c r="AZ1143" s="10">
        <v>1219</v>
      </c>
      <c r="BA1143" s="10" t="s">
        <v>311</v>
      </c>
      <c r="BB1143" s="10">
        <v>0</v>
      </c>
      <c r="BC1143" s="10">
        <v>0</v>
      </c>
      <c r="BD1143" s="10">
        <v>0</v>
      </c>
      <c r="BE1143" s="10">
        <v>10.5</v>
      </c>
      <c r="BF1143" s="10">
        <v>0</v>
      </c>
      <c r="BG1143" s="10">
        <v>0</v>
      </c>
      <c r="BH1143" s="10">
        <v>0</v>
      </c>
      <c r="BI1143" s="10">
        <v>0</v>
      </c>
      <c r="BJ1143" s="10">
        <v>10.5</v>
      </c>
      <c r="BK1143" s="10">
        <v>0</v>
      </c>
      <c r="BL1143" s="10">
        <v>0</v>
      </c>
      <c r="BM1143" s="10">
        <v>0</v>
      </c>
      <c r="BN1143" s="10">
        <v>0</v>
      </c>
      <c r="BO1143" s="10">
        <v>10.5</v>
      </c>
      <c r="BP1143" s="10">
        <v>0</v>
      </c>
      <c r="BQ1143" s="10">
        <v>1219</v>
      </c>
      <c r="BR1143" s="10" t="s">
        <v>311</v>
      </c>
      <c r="BS1143" s="10">
        <v>0</v>
      </c>
      <c r="BT1143" s="10">
        <v>0</v>
      </c>
      <c r="BU1143" s="10">
        <v>0</v>
      </c>
      <c r="BV1143" s="10">
        <v>10.5</v>
      </c>
      <c r="BW1143" s="10">
        <v>0</v>
      </c>
      <c r="BX1143" s="10">
        <v>0</v>
      </c>
      <c r="BY1143" s="10">
        <v>0</v>
      </c>
      <c r="BZ1143" s="10">
        <v>0</v>
      </c>
      <c r="CA1143" s="10">
        <v>10.5</v>
      </c>
      <c r="CB1143" s="10">
        <v>0</v>
      </c>
      <c r="CC1143" s="10">
        <v>0</v>
      </c>
      <c r="CD1143" s="10">
        <v>0</v>
      </c>
      <c r="CE1143" s="10">
        <v>0</v>
      </c>
      <c r="CF1143" s="10">
        <v>10.3</v>
      </c>
      <c r="CG1143" s="10">
        <v>0</v>
      </c>
      <c r="CH1143" s="10">
        <v>1219</v>
      </c>
      <c r="CI1143" s="10" t="s">
        <v>311</v>
      </c>
      <c r="CJ1143" s="10">
        <v>0</v>
      </c>
      <c r="CK1143" s="10">
        <v>0</v>
      </c>
      <c r="CL1143" s="10">
        <v>0</v>
      </c>
      <c r="CM1143" s="10">
        <v>10.5</v>
      </c>
      <c r="CN1143" s="10">
        <v>0</v>
      </c>
      <c r="CO1143" s="10">
        <v>0</v>
      </c>
      <c r="CP1143" s="10">
        <v>0</v>
      </c>
      <c r="CQ1143" s="10">
        <v>0</v>
      </c>
      <c r="CR1143" s="10">
        <v>10.5</v>
      </c>
      <c r="CS1143" s="10">
        <v>0</v>
      </c>
      <c r="CT1143" s="10">
        <v>0</v>
      </c>
      <c r="CU1143" s="10">
        <v>0</v>
      </c>
      <c r="CV1143" s="10">
        <v>0</v>
      </c>
      <c r="CW1143" s="10">
        <v>10.5</v>
      </c>
      <c r="CX1143" s="10">
        <v>0</v>
      </c>
      <c r="CY1143" s="10">
        <v>1255</v>
      </c>
      <c r="CZ1143" s="10" t="s">
        <v>213</v>
      </c>
      <c r="DA1143" s="10">
        <v>1.1619999999999999</v>
      </c>
      <c r="DB1143" s="10">
        <v>0.61799999999999999</v>
      </c>
      <c r="DC1143" s="10">
        <v>20.530690628974497</v>
      </c>
      <c r="DD1143" s="10">
        <v>37.011000000000003</v>
      </c>
      <c r="DE1143" s="10">
        <v>0.88289919827500085</v>
      </c>
      <c r="DF1143" s="10">
        <v>1.3320000000000001</v>
      </c>
      <c r="DG1143" s="10">
        <v>1.218</v>
      </c>
      <c r="DH1143" s="10">
        <v>28.777005802158982</v>
      </c>
      <c r="DI1143" s="10">
        <v>36.212000000000003</v>
      </c>
      <c r="DJ1143" s="10">
        <v>0.73798151107246879</v>
      </c>
      <c r="DK1143" s="10">
        <v>1.4179999999999999</v>
      </c>
      <c r="DL1143" s="10">
        <v>0.68100000000000005</v>
      </c>
      <c r="DM1143" s="10">
        <v>25.219388035183236</v>
      </c>
      <c r="DN1143" s="10">
        <v>36.012</v>
      </c>
      <c r="DO1143" s="10">
        <v>0.90143375811182624</v>
      </c>
    </row>
    <row r="1144" spans="1:119" x14ac:dyDescent="0.25">
      <c r="A1144" s="10">
        <v>1220</v>
      </c>
      <c r="B1144" s="10" t="s">
        <v>312</v>
      </c>
      <c r="C1144" s="10">
        <v>0</v>
      </c>
      <c r="D1144" s="10">
        <v>0</v>
      </c>
      <c r="E1144" s="10">
        <v>0</v>
      </c>
      <c r="F1144" s="10">
        <v>10.199999999999999</v>
      </c>
      <c r="G1144" s="10">
        <v>0</v>
      </c>
      <c r="H1144" s="10">
        <v>0</v>
      </c>
      <c r="I1144" s="10">
        <v>0</v>
      </c>
      <c r="J1144" s="10">
        <v>0</v>
      </c>
      <c r="K1144" s="10">
        <v>10.1</v>
      </c>
      <c r="L1144" s="10">
        <v>0</v>
      </c>
      <c r="M1144" s="10">
        <v>0</v>
      </c>
      <c r="N1144" s="10">
        <v>0</v>
      </c>
      <c r="O1144" s="10">
        <v>0</v>
      </c>
      <c r="P1144" s="10">
        <v>10.199999999999999</v>
      </c>
      <c r="Q1144" s="10">
        <v>0</v>
      </c>
      <c r="R1144" s="10">
        <v>1220</v>
      </c>
      <c r="S1144" s="10" t="s">
        <v>312</v>
      </c>
      <c r="T1144" s="10">
        <v>0</v>
      </c>
      <c r="U1144" s="10">
        <v>0</v>
      </c>
      <c r="V1144" s="10">
        <v>0</v>
      </c>
      <c r="W1144" s="10">
        <v>10.5</v>
      </c>
      <c r="Y1144" s="10">
        <v>0</v>
      </c>
      <c r="Z1144" s="10">
        <v>0</v>
      </c>
      <c r="AA1144" s="10">
        <v>0</v>
      </c>
      <c r="AB1144" s="10">
        <v>10.3</v>
      </c>
      <c r="AD1144" s="10">
        <v>0</v>
      </c>
      <c r="AE1144" s="10">
        <v>0</v>
      </c>
      <c r="AF1144" s="10">
        <v>0</v>
      </c>
      <c r="AG1144" s="10">
        <v>10.5</v>
      </c>
      <c r="AI1144" s="10">
        <v>1220</v>
      </c>
      <c r="AJ1144" s="10" t="s">
        <v>312</v>
      </c>
      <c r="AK1144" s="10">
        <v>0</v>
      </c>
      <c r="AL1144" s="10">
        <v>0</v>
      </c>
      <c r="AM1144" s="10">
        <v>0</v>
      </c>
      <c r="AN1144" s="10">
        <v>10.4</v>
      </c>
      <c r="AO1144" s="10">
        <v>0</v>
      </c>
      <c r="AP1144" s="10">
        <v>0</v>
      </c>
      <c r="AQ1144" s="10">
        <v>0</v>
      </c>
      <c r="AR1144" s="10">
        <v>0</v>
      </c>
      <c r="AS1144" s="10">
        <v>10.199999999999999</v>
      </c>
      <c r="AT1144" s="10">
        <v>0</v>
      </c>
      <c r="AU1144" s="10">
        <v>0</v>
      </c>
      <c r="AV1144" s="10">
        <v>0</v>
      </c>
      <c r="AW1144" s="10">
        <v>0</v>
      </c>
      <c r="AX1144" s="10">
        <v>10.1</v>
      </c>
      <c r="AY1144" s="10">
        <v>0</v>
      </c>
      <c r="AZ1144" s="10">
        <v>1220</v>
      </c>
      <c r="BA1144" s="10" t="s">
        <v>312</v>
      </c>
      <c r="BB1144" s="10">
        <v>0</v>
      </c>
      <c r="BC1144" s="10">
        <v>0</v>
      </c>
      <c r="BD1144" s="10">
        <v>0</v>
      </c>
      <c r="BE1144" s="10">
        <v>10.5</v>
      </c>
      <c r="BF1144" s="10">
        <v>0</v>
      </c>
      <c r="BG1144" s="10">
        <v>0</v>
      </c>
      <c r="BH1144" s="10">
        <v>0</v>
      </c>
      <c r="BI1144" s="10">
        <v>0</v>
      </c>
      <c r="BJ1144" s="10">
        <v>10.5</v>
      </c>
      <c r="BK1144" s="10">
        <v>0</v>
      </c>
      <c r="BL1144" s="10">
        <v>0</v>
      </c>
      <c r="BM1144" s="10">
        <v>0</v>
      </c>
      <c r="BN1144" s="10">
        <v>0</v>
      </c>
      <c r="BO1144" s="10">
        <v>10.5</v>
      </c>
      <c r="BP1144" s="10">
        <v>0</v>
      </c>
      <c r="BQ1144" s="10">
        <v>1220</v>
      </c>
      <c r="BR1144" s="10" t="s">
        <v>312</v>
      </c>
      <c r="BS1144" s="10">
        <v>0</v>
      </c>
      <c r="BT1144" s="10">
        <v>0</v>
      </c>
      <c r="BU1144" s="10">
        <v>0</v>
      </c>
      <c r="BV1144" s="10">
        <v>10.5</v>
      </c>
      <c r="BW1144" s="10">
        <v>0</v>
      </c>
      <c r="BX1144" s="10">
        <v>0</v>
      </c>
      <c r="BY1144" s="10">
        <v>0</v>
      </c>
      <c r="BZ1144" s="10">
        <v>0</v>
      </c>
      <c r="CA1144" s="10">
        <v>10.5</v>
      </c>
      <c r="CB1144" s="10">
        <v>0</v>
      </c>
      <c r="CC1144" s="10">
        <v>0</v>
      </c>
      <c r="CD1144" s="10">
        <v>0</v>
      </c>
      <c r="CE1144" s="10">
        <v>0</v>
      </c>
      <c r="CF1144" s="10">
        <v>10.3</v>
      </c>
      <c r="CG1144" s="10">
        <v>0</v>
      </c>
      <c r="CH1144" s="10">
        <v>1220</v>
      </c>
      <c r="CI1144" s="10" t="s">
        <v>312</v>
      </c>
      <c r="CJ1144" s="10">
        <v>0</v>
      </c>
      <c r="CK1144" s="10">
        <v>0</v>
      </c>
      <c r="CL1144" s="10">
        <v>0</v>
      </c>
      <c r="CM1144" s="10">
        <v>10.5</v>
      </c>
      <c r="CN1144" s="10">
        <v>0</v>
      </c>
      <c r="CO1144" s="10">
        <v>0</v>
      </c>
      <c r="CP1144" s="10">
        <v>0</v>
      </c>
      <c r="CQ1144" s="10">
        <v>0</v>
      </c>
      <c r="CR1144" s="10">
        <v>10.5</v>
      </c>
      <c r="CS1144" s="10">
        <v>0</v>
      </c>
      <c r="CT1144" s="10">
        <v>0</v>
      </c>
      <c r="CU1144" s="10">
        <v>0</v>
      </c>
      <c r="CV1144" s="10">
        <v>0</v>
      </c>
      <c r="CW1144" s="10">
        <v>10.5</v>
      </c>
      <c r="CX1144" s="10">
        <v>0</v>
      </c>
      <c r="CY1144" s="10">
        <v>1256</v>
      </c>
      <c r="CZ1144" s="10" t="s">
        <v>214</v>
      </c>
    </row>
    <row r="1145" spans="1:119" x14ac:dyDescent="0.25">
      <c r="A1145" s="10">
        <v>1221</v>
      </c>
      <c r="B1145" s="10" t="s">
        <v>317</v>
      </c>
      <c r="C1145" s="10">
        <v>0</v>
      </c>
      <c r="D1145" s="10">
        <v>0.02</v>
      </c>
      <c r="E1145" s="10">
        <v>0</v>
      </c>
      <c r="F1145" s="10">
        <v>10.199999999999999</v>
      </c>
      <c r="G1145" s="10">
        <v>0</v>
      </c>
      <c r="H1145" s="10">
        <v>0</v>
      </c>
      <c r="I1145" s="10">
        <v>0.02</v>
      </c>
      <c r="J1145" s="10">
        <v>0</v>
      </c>
      <c r="K1145" s="10">
        <v>10.1</v>
      </c>
      <c r="L1145" s="10">
        <v>0</v>
      </c>
      <c r="M1145" s="10">
        <v>0</v>
      </c>
      <c r="N1145" s="10">
        <v>0.02</v>
      </c>
      <c r="O1145" s="10">
        <v>0</v>
      </c>
      <c r="P1145" s="10">
        <v>10.199999999999999</v>
      </c>
      <c r="Q1145" s="10">
        <v>0</v>
      </c>
      <c r="R1145" s="10">
        <v>1221</v>
      </c>
      <c r="S1145" s="10" t="s">
        <v>317</v>
      </c>
      <c r="T1145" s="10">
        <v>0</v>
      </c>
      <c r="U1145" s="10">
        <v>0</v>
      </c>
      <c r="V1145" s="10">
        <v>0</v>
      </c>
      <c r="W1145" s="10">
        <v>10.5</v>
      </c>
      <c r="Y1145" s="10">
        <v>0</v>
      </c>
      <c r="Z1145" s="10">
        <v>0</v>
      </c>
      <c r="AA1145" s="10">
        <v>0</v>
      </c>
      <c r="AB1145" s="10">
        <v>10.3</v>
      </c>
      <c r="AD1145" s="10">
        <v>0</v>
      </c>
      <c r="AE1145" s="10">
        <v>0</v>
      </c>
      <c r="AF1145" s="10">
        <v>0</v>
      </c>
      <c r="AG1145" s="10">
        <v>10.5</v>
      </c>
      <c r="AI1145" s="10">
        <v>1221</v>
      </c>
      <c r="AJ1145" s="10" t="s">
        <v>317</v>
      </c>
      <c r="AK1145" s="10">
        <v>0</v>
      </c>
      <c r="AL1145" s="10">
        <v>0</v>
      </c>
      <c r="AM1145" s="10">
        <v>0</v>
      </c>
      <c r="AN1145" s="10">
        <v>10.4</v>
      </c>
      <c r="AO1145" s="10">
        <v>0</v>
      </c>
      <c r="AP1145" s="10">
        <v>0</v>
      </c>
      <c r="AQ1145" s="10">
        <v>0</v>
      </c>
      <c r="AR1145" s="10">
        <v>0</v>
      </c>
      <c r="AS1145" s="10">
        <v>10.199999999999999</v>
      </c>
      <c r="AT1145" s="10">
        <v>0</v>
      </c>
      <c r="AU1145" s="10">
        <v>0</v>
      </c>
      <c r="AV1145" s="10">
        <v>0</v>
      </c>
      <c r="AW1145" s="10">
        <v>0</v>
      </c>
      <c r="AX1145" s="10">
        <v>10.1</v>
      </c>
      <c r="AY1145" s="10">
        <v>0</v>
      </c>
      <c r="AZ1145" s="10">
        <v>1221</v>
      </c>
      <c r="BA1145" s="10" t="s">
        <v>317</v>
      </c>
      <c r="BB1145" s="10">
        <v>0</v>
      </c>
      <c r="BC1145" s="10">
        <v>0</v>
      </c>
      <c r="BD1145" s="10">
        <v>0</v>
      </c>
      <c r="BE1145" s="10">
        <v>10.5</v>
      </c>
      <c r="BF1145" s="10">
        <v>0</v>
      </c>
      <c r="BG1145" s="10">
        <v>0</v>
      </c>
      <c r="BH1145" s="10">
        <v>0</v>
      </c>
      <c r="BI1145" s="10">
        <v>0</v>
      </c>
      <c r="BJ1145" s="10">
        <v>10.5</v>
      </c>
      <c r="BK1145" s="10">
        <v>0</v>
      </c>
      <c r="BL1145" s="10">
        <v>0</v>
      </c>
      <c r="BM1145" s="10">
        <v>0</v>
      </c>
      <c r="BN1145" s="10">
        <v>0</v>
      </c>
      <c r="BO1145" s="10">
        <v>10.5</v>
      </c>
      <c r="BP1145" s="10">
        <v>0</v>
      </c>
      <c r="BQ1145" s="10">
        <v>1221</v>
      </c>
      <c r="BR1145" s="10" t="s">
        <v>317</v>
      </c>
      <c r="BS1145" s="10">
        <v>0</v>
      </c>
      <c r="BT1145" s="10">
        <v>0</v>
      </c>
      <c r="BU1145" s="10">
        <v>0</v>
      </c>
      <c r="BV1145" s="10">
        <v>10.5</v>
      </c>
      <c r="BW1145" s="10">
        <v>0</v>
      </c>
      <c r="BX1145" s="10">
        <v>0</v>
      </c>
      <c r="BY1145" s="10">
        <v>0</v>
      </c>
      <c r="BZ1145" s="10">
        <v>0</v>
      </c>
      <c r="CA1145" s="10">
        <v>10.5</v>
      </c>
      <c r="CB1145" s="10">
        <v>0</v>
      </c>
      <c r="CC1145" s="10">
        <v>0</v>
      </c>
      <c r="CD1145" s="10">
        <v>0</v>
      </c>
      <c r="CE1145" s="10">
        <v>0</v>
      </c>
      <c r="CF1145" s="10">
        <v>10.3</v>
      </c>
      <c r="CG1145" s="10">
        <v>0</v>
      </c>
      <c r="CH1145" s="10">
        <v>1221</v>
      </c>
      <c r="CI1145" s="10" t="s">
        <v>317</v>
      </c>
      <c r="CJ1145" s="10">
        <v>0</v>
      </c>
      <c r="CK1145" s="10">
        <v>0</v>
      </c>
      <c r="CL1145" s="10">
        <v>0</v>
      </c>
      <c r="CM1145" s="10">
        <v>10.5</v>
      </c>
      <c r="CN1145" s="10">
        <v>0</v>
      </c>
      <c r="CO1145" s="10">
        <v>0</v>
      </c>
      <c r="CP1145" s="10">
        <v>0</v>
      </c>
      <c r="CQ1145" s="10">
        <v>0</v>
      </c>
      <c r="CR1145" s="10">
        <v>10.5</v>
      </c>
      <c r="CS1145" s="10">
        <v>0</v>
      </c>
      <c r="CT1145" s="10">
        <v>0</v>
      </c>
      <c r="CU1145" s="10">
        <v>0</v>
      </c>
      <c r="CV1145" s="10">
        <v>0</v>
      </c>
      <c r="CW1145" s="10">
        <v>10.5</v>
      </c>
      <c r="CX1145" s="10">
        <v>0</v>
      </c>
      <c r="CY1145" s="10">
        <v>1257</v>
      </c>
      <c r="CZ1145" s="10" t="s">
        <v>8</v>
      </c>
      <c r="DA1145" s="10">
        <v>3.2389999999999999</v>
      </c>
      <c r="DB1145" s="10">
        <v>1.486</v>
      </c>
      <c r="DC1145" s="10">
        <v>55.59026384025394</v>
      </c>
      <c r="DD1145" s="10">
        <v>37.011000000000003</v>
      </c>
      <c r="DE1145" s="10">
        <v>0.90890975782208649</v>
      </c>
      <c r="DF1145" s="10">
        <v>3.726</v>
      </c>
      <c r="DG1145" s="10">
        <v>2.2069999999999999</v>
      </c>
      <c r="DH1145" s="10">
        <v>69.043206941546146</v>
      </c>
      <c r="DI1145" s="10">
        <v>36.213000000000001</v>
      </c>
      <c r="DJ1145" s="10">
        <v>0.86039279146706749</v>
      </c>
      <c r="DK1145" s="10">
        <v>3.843</v>
      </c>
      <c r="DL1145" s="10">
        <v>1.6759999999999999</v>
      </c>
      <c r="DM1145" s="10">
        <v>67.215932595140202</v>
      </c>
      <c r="DN1145" s="10">
        <v>36.012</v>
      </c>
      <c r="DO1145" s="10">
        <v>0.91662202183150654</v>
      </c>
    </row>
    <row r="1146" spans="1:119" x14ac:dyDescent="0.25">
      <c r="A1146" s="10">
        <v>1222</v>
      </c>
      <c r="B1146" s="10" t="s">
        <v>313</v>
      </c>
      <c r="C1146" s="10">
        <v>0</v>
      </c>
      <c r="D1146" s="10">
        <v>0</v>
      </c>
      <c r="E1146" s="10">
        <v>0</v>
      </c>
      <c r="F1146" s="10">
        <v>10.199999999999999</v>
      </c>
      <c r="G1146" s="10">
        <v>0</v>
      </c>
      <c r="H1146" s="10">
        <v>0</v>
      </c>
      <c r="I1146" s="10">
        <v>0</v>
      </c>
      <c r="J1146" s="10">
        <v>0</v>
      </c>
      <c r="K1146" s="10">
        <v>10.1</v>
      </c>
      <c r="L1146" s="10">
        <v>0</v>
      </c>
      <c r="M1146" s="10">
        <v>0</v>
      </c>
      <c r="N1146" s="10">
        <v>0</v>
      </c>
      <c r="O1146" s="10">
        <v>0</v>
      </c>
      <c r="P1146" s="10">
        <v>10.199999999999999</v>
      </c>
      <c r="Q1146" s="10">
        <v>0</v>
      </c>
      <c r="R1146" s="10">
        <v>1222</v>
      </c>
      <c r="S1146" s="10" t="s">
        <v>313</v>
      </c>
      <c r="T1146" s="10">
        <v>0</v>
      </c>
      <c r="U1146" s="10">
        <v>0</v>
      </c>
      <c r="V1146" s="10">
        <v>0</v>
      </c>
      <c r="W1146" s="10">
        <v>10.5</v>
      </c>
      <c r="Y1146" s="10">
        <v>0</v>
      </c>
      <c r="Z1146" s="10">
        <v>0</v>
      </c>
      <c r="AA1146" s="10">
        <v>0</v>
      </c>
      <c r="AB1146" s="10">
        <v>10.3</v>
      </c>
      <c r="AD1146" s="10">
        <v>0</v>
      </c>
      <c r="AE1146" s="10">
        <v>0</v>
      </c>
      <c r="AF1146" s="10">
        <v>0</v>
      </c>
      <c r="AG1146" s="10">
        <v>10.5</v>
      </c>
      <c r="AI1146" s="10">
        <v>1222</v>
      </c>
      <c r="AJ1146" s="10" t="s">
        <v>313</v>
      </c>
      <c r="AK1146" s="10">
        <v>0</v>
      </c>
      <c r="AL1146" s="10">
        <v>0</v>
      </c>
      <c r="AM1146" s="10">
        <v>0</v>
      </c>
      <c r="AN1146" s="10">
        <v>10.4</v>
      </c>
      <c r="AO1146" s="10">
        <v>0</v>
      </c>
      <c r="AP1146" s="10">
        <v>0</v>
      </c>
      <c r="AQ1146" s="10">
        <v>0</v>
      </c>
      <c r="AR1146" s="10">
        <v>0</v>
      </c>
      <c r="AS1146" s="10">
        <v>10.199999999999999</v>
      </c>
      <c r="AT1146" s="10">
        <v>0</v>
      </c>
      <c r="AU1146" s="10">
        <v>0</v>
      </c>
      <c r="AV1146" s="10">
        <v>0</v>
      </c>
      <c r="AW1146" s="10">
        <v>0</v>
      </c>
      <c r="AX1146" s="10">
        <v>10.1</v>
      </c>
      <c r="AY1146" s="10">
        <v>0</v>
      </c>
      <c r="AZ1146" s="10">
        <v>1222</v>
      </c>
      <c r="BA1146" s="10" t="s">
        <v>313</v>
      </c>
      <c r="BB1146" s="10">
        <v>0</v>
      </c>
      <c r="BC1146" s="10">
        <v>0</v>
      </c>
      <c r="BD1146" s="10">
        <v>0</v>
      </c>
      <c r="BE1146" s="10">
        <v>10.5</v>
      </c>
      <c r="BF1146" s="10">
        <v>0</v>
      </c>
      <c r="BG1146" s="10">
        <v>0</v>
      </c>
      <c r="BH1146" s="10">
        <v>0</v>
      </c>
      <c r="BI1146" s="10">
        <v>0</v>
      </c>
      <c r="BJ1146" s="10">
        <v>10.5</v>
      </c>
      <c r="BK1146" s="10">
        <v>0</v>
      </c>
      <c r="BL1146" s="10">
        <v>0</v>
      </c>
      <c r="BM1146" s="10">
        <v>0</v>
      </c>
      <c r="BN1146" s="10">
        <v>0</v>
      </c>
      <c r="BO1146" s="10">
        <v>10.5</v>
      </c>
      <c r="BP1146" s="10">
        <v>0</v>
      </c>
      <c r="BQ1146" s="10">
        <v>1222</v>
      </c>
      <c r="BR1146" s="10" t="s">
        <v>313</v>
      </c>
      <c r="BS1146" s="10">
        <v>0</v>
      </c>
      <c r="BT1146" s="10">
        <v>0</v>
      </c>
      <c r="BU1146" s="10">
        <v>0</v>
      </c>
      <c r="BV1146" s="10">
        <v>10.5</v>
      </c>
      <c r="BW1146" s="10">
        <v>0</v>
      </c>
      <c r="BX1146" s="10">
        <v>0</v>
      </c>
      <c r="BY1146" s="10">
        <v>0</v>
      </c>
      <c r="BZ1146" s="10">
        <v>0</v>
      </c>
      <c r="CA1146" s="10">
        <v>10.5</v>
      </c>
      <c r="CB1146" s="10">
        <v>0</v>
      </c>
      <c r="CC1146" s="10">
        <v>0</v>
      </c>
      <c r="CD1146" s="10">
        <v>0</v>
      </c>
      <c r="CE1146" s="10">
        <v>0</v>
      </c>
      <c r="CF1146" s="10">
        <v>10.3</v>
      </c>
      <c r="CG1146" s="10">
        <v>0</v>
      </c>
      <c r="CH1146" s="10">
        <v>1222</v>
      </c>
      <c r="CI1146" s="10" t="s">
        <v>313</v>
      </c>
      <c r="CJ1146" s="10">
        <v>0</v>
      </c>
      <c r="CK1146" s="10">
        <v>0</v>
      </c>
      <c r="CL1146" s="10">
        <v>0</v>
      </c>
      <c r="CM1146" s="10">
        <v>10.5</v>
      </c>
      <c r="CN1146" s="10">
        <v>0</v>
      </c>
      <c r="CO1146" s="10">
        <v>0</v>
      </c>
      <c r="CP1146" s="10">
        <v>0</v>
      </c>
      <c r="CQ1146" s="10">
        <v>0</v>
      </c>
      <c r="CR1146" s="10">
        <v>10.5</v>
      </c>
      <c r="CS1146" s="10">
        <v>0</v>
      </c>
      <c r="CT1146" s="10">
        <v>0</v>
      </c>
      <c r="CU1146" s="10">
        <v>0</v>
      </c>
      <c r="CV1146" s="10">
        <v>0</v>
      </c>
      <c r="CW1146" s="10">
        <v>10.5</v>
      </c>
      <c r="CX1146" s="10">
        <v>0</v>
      </c>
      <c r="CY1146" s="10">
        <v>1258</v>
      </c>
      <c r="CZ1146" s="10" t="s">
        <v>9</v>
      </c>
    </row>
    <row r="1147" spans="1:119" x14ac:dyDescent="0.25">
      <c r="A1147" s="10">
        <v>1223</v>
      </c>
      <c r="B1147" s="10" t="s">
        <v>319</v>
      </c>
      <c r="C1147" s="10">
        <v>0.16</v>
      </c>
      <c r="D1147" s="10">
        <v>7.0000000000000007E-2</v>
      </c>
      <c r="E1147" s="10">
        <v>10</v>
      </c>
      <c r="F1147" s="10">
        <v>10.199999999999999</v>
      </c>
      <c r="G1147" s="10">
        <v>0.92</v>
      </c>
      <c r="H1147" s="10">
        <v>0.19</v>
      </c>
      <c r="I1147" s="10">
        <v>0.08</v>
      </c>
      <c r="J1147" s="10">
        <v>12</v>
      </c>
      <c r="K1147" s="10">
        <v>10.1</v>
      </c>
      <c r="L1147" s="10">
        <v>0.92</v>
      </c>
      <c r="M1147" s="10">
        <v>0.24</v>
      </c>
      <c r="N1147" s="10">
        <v>0.1</v>
      </c>
      <c r="O1147" s="10">
        <v>15</v>
      </c>
      <c r="P1147" s="10">
        <v>10.199999999999999</v>
      </c>
      <c r="Q1147" s="10">
        <v>0.92</v>
      </c>
      <c r="R1147" s="10">
        <v>1223</v>
      </c>
      <c r="S1147" s="10" t="s">
        <v>319</v>
      </c>
      <c r="T1147" s="10">
        <v>1.67E-2</v>
      </c>
      <c r="U1147" s="10">
        <v>7.1000000000000004E-3</v>
      </c>
      <c r="V1147" s="10">
        <v>1</v>
      </c>
      <c r="W1147" s="10">
        <v>10.5</v>
      </c>
      <c r="Y1147" s="10">
        <v>1.6400000000000001E-2</v>
      </c>
      <c r="Z1147" s="10">
        <v>7.0000000000000001E-3</v>
      </c>
      <c r="AA1147" s="10">
        <v>1</v>
      </c>
      <c r="AB1147" s="10">
        <v>10.3</v>
      </c>
      <c r="AD1147" s="10">
        <v>1.67E-2</v>
      </c>
      <c r="AE1147" s="10">
        <v>7.1000000000000004E-3</v>
      </c>
      <c r="AF1147" s="10">
        <v>1</v>
      </c>
      <c r="AG1147" s="10">
        <v>10.5</v>
      </c>
      <c r="AI1147" s="10">
        <v>1223</v>
      </c>
      <c r="AJ1147" s="10" t="s">
        <v>319</v>
      </c>
      <c r="AK1147" s="10">
        <v>0.26269999999999999</v>
      </c>
      <c r="AL1147" s="10">
        <v>0.1285</v>
      </c>
      <c r="AM1147" s="10">
        <v>16.2347</v>
      </c>
      <c r="AN1147" s="10">
        <v>10.4</v>
      </c>
      <c r="AO1147" s="10">
        <v>0.9</v>
      </c>
      <c r="AP1147" s="10">
        <v>0.2492</v>
      </c>
      <c r="AQ1147" s="10">
        <v>0.1178</v>
      </c>
      <c r="AR1147" s="10">
        <v>15.601900000000001</v>
      </c>
      <c r="AS1147" s="10">
        <v>10.199999999999999</v>
      </c>
      <c r="AT1147" s="10">
        <v>0.9</v>
      </c>
      <c r="AU1147" s="10">
        <v>0.25600000000000001</v>
      </c>
      <c r="AV1147" s="10">
        <v>0.10299999999999999</v>
      </c>
      <c r="AW1147" s="10">
        <v>15.773899999999999</v>
      </c>
      <c r="AX1147" s="10">
        <v>10.1</v>
      </c>
      <c r="AY1147" s="10">
        <v>0.93</v>
      </c>
      <c r="AZ1147" s="10">
        <v>1223</v>
      </c>
      <c r="BA1147" s="10" t="s">
        <v>319</v>
      </c>
      <c r="BB1147" s="10">
        <v>2.2700000000000001E-2</v>
      </c>
      <c r="BC1147" s="10">
        <v>5.7000000000000002E-3</v>
      </c>
      <c r="BD1147" s="10">
        <v>1.2887999999999999</v>
      </c>
      <c r="BE1147" s="10">
        <v>10.5</v>
      </c>
      <c r="BF1147" s="10">
        <v>0.97</v>
      </c>
      <c r="BG1147" s="10">
        <v>1.7299999999999999E-2</v>
      </c>
      <c r="BH1147" s="10">
        <v>4.3E-3</v>
      </c>
      <c r="BI1147" s="10">
        <v>0.98040000000000005</v>
      </c>
      <c r="BJ1147" s="10">
        <v>10.5</v>
      </c>
      <c r="BK1147" s="10">
        <v>0.97</v>
      </c>
      <c r="BL1147" s="10">
        <v>1.66E-2</v>
      </c>
      <c r="BM1147" s="10">
        <v>4.1999999999999997E-3</v>
      </c>
      <c r="BN1147" s="10">
        <v>0.9405</v>
      </c>
      <c r="BO1147" s="10">
        <v>10.5</v>
      </c>
      <c r="BP1147" s="10">
        <v>0.97</v>
      </c>
      <c r="BQ1147" s="10">
        <v>1223</v>
      </c>
      <c r="BR1147" s="10" t="s">
        <v>319</v>
      </c>
      <c r="BS1147" s="10">
        <v>0.1764</v>
      </c>
      <c r="BT1147" s="10">
        <v>4.4200000000000003E-2</v>
      </c>
      <c r="BU1147" s="10">
        <v>10</v>
      </c>
      <c r="BV1147" s="10">
        <v>10.5</v>
      </c>
      <c r="BW1147" s="10">
        <v>0.97</v>
      </c>
      <c r="BX1147" s="10">
        <v>0.1764</v>
      </c>
      <c r="BY1147" s="10">
        <v>4.4200000000000003E-2</v>
      </c>
      <c r="BZ1147" s="10">
        <v>10</v>
      </c>
      <c r="CA1147" s="10">
        <v>10.5</v>
      </c>
      <c r="CB1147" s="10">
        <v>0.97</v>
      </c>
      <c r="CC1147" s="10">
        <v>8.6499999999999994E-2</v>
      </c>
      <c r="CD1147" s="10">
        <v>2.1700000000000001E-2</v>
      </c>
      <c r="CE1147" s="10">
        <v>5</v>
      </c>
      <c r="CF1147" s="10">
        <v>10.3</v>
      </c>
      <c r="CG1147" s="10">
        <v>0.97</v>
      </c>
      <c r="CH1147" s="10">
        <v>1223</v>
      </c>
      <c r="CI1147" s="10" t="s">
        <v>319</v>
      </c>
      <c r="CJ1147" s="10">
        <v>1.7600000000000001E-2</v>
      </c>
      <c r="CK1147" s="10">
        <v>4.4000000000000003E-3</v>
      </c>
      <c r="CL1147" s="10">
        <v>1</v>
      </c>
      <c r="CM1147" s="10">
        <v>10.5</v>
      </c>
      <c r="CN1147" s="10">
        <v>0.97</v>
      </c>
      <c r="CO1147" s="10">
        <v>1.7600000000000001E-2</v>
      </c>
      <c r="CP1147" s="10">
        <v>4.4000000000000003E-3</v>
      </c>
      <c r="CQ1147" s="10">
        <v>1</v>
      </c>
      <c r="CR1147" s="10">
        <v>10.5</v>
      </c>
      <c r="CS1147" s="10">
        <v>0.97</v>
      </c>
      <c r="CT1147" s="10">
        <v>1.7600000000000001E-2</v>
      </c>
      <c r="CU1147" s="10">
        <v>4.4000000000000003E-3</v>
      </c>
      <c r="CV1147" s="10">
        <v>1</v>
      </c>
      <c r="CW1147" s="10">
        <v>10.5</v>
      </c>
      <c r="CX1147" s="10">
        <v>0.97</v>
      </c>
      <c r="CY1147" s="10">
        <v>1259</v>
      </c>
      <c r="CZ1147" s="10" t="s">
        <v>10</v>
      </c>
      <c r="DA1147" s="10">
        <v>2.9409999999999998</v>
      </c>
      <c r="DB1147" s="10">
        <v>0.59</v>
      </c>
      <c r="DC1147" s="10">
        <v>164.935</v>
      </c>
      <c r="DD1147" s="10">
        <v>10.5</v>
      </c>
      <c r="DE1147" s="10">
        <v>0.98</v>
      </c>
      <c r="DF1147" s="10">
        <v>2.8769999999999998</v>
      </c>
      <c r="DG1147" s="10">
        <v>0.57799999999999996</v>
      </c>
      <c r="DH1147" s="10">
        <v>162.90639999999999</v>
      </c>
      <c r="DI1147" s="10">
        <v>10.4</v>
      </c>
      <c r="DJ1147" s="10">
        <v>0.98</v>
      </c>
      <c r="DK1147" s="10">
        <v>3.1949999999999998</v>
      </c>
      <c r="DL1147" s="10">
        <v>0.64200000000000002</v>
      </c>
      <c r="DM1147" s="10">
        <v>180.91399999999999</v>
      </c>
      <c r="DN1147" s="10">
        <v>10.4</v>
      </c>
      <c r="DO1147" s="10">
        <v>0.98</v>
      </c>
    </row>
    <row r="1148" spans="1:119" x14ac:dyDescent="0.25">
      <c r="A1148" s="10">
        <v>1224</v>
      </c>
      <c r="B1148" s="10" t="s">
        <v>320</v>
      </c>
      <c r="C1148" s="10">
        <v>0</v>
      </c>
      <c r="D1148" s="10">
        <v>0</v>
      </c>
      <c r="E1148" s="10">
        <v>0</v>
      </c>
      <c r="F1148" s="10">
        <v>10.199999999999999</v>
      </c>
      <c r="G1148" s="10">
        <v>0</v>
      </c>
      <c r="H1148" s="10">
        <v>0</v>
      </c>
      <c r="I1148" s="10">
        <v>0</v>
      </c>
      <c r="J1148" s="10">
        <v>0</v>
      </c>
      <c r="K1148" s="10">
        <v>10.1</v>
      </c>
      <c r="L1148" s="10">
        <v>0</v>
      </c>
      <c r="M1148" s="10">
        <v>0</v>
      </c>
      <c r="N1148" s="10">
        <v>0</v>
      </c>
      <c r="O1148" s="10">
        <v>0</v>
      </c>
      <c r="P1148" s="10">
        <v>10.199999999999999</v>
      </c>
      <c r="Q1148" s="10">
        <v>0</v>
      </c>
      <c r="R1148" s="10">
        <v>1224</v>
      </c>
      <c r="S1148" s="10" t="s">
        <v>320</v>
      </c>
      <c r="T1148" s="10">
        <v>0</v>
      </c>
      <c r="U1148" s="10">
        <v>0</v>
      </c>
      <c r="V1148" s="10">
        <v>0</v>
      </c>
      <c r="W1148" s="10">
        <v>10.5</v>
      </c>
      <c r="Y1148" s="10">
        <v>0</v>
      </c>
      <c r="Z1148" s="10">
        <v>0</v>
      </c>
      <c r="AA1148" s="10">
        <v>0</v>
      </c>
      <c r="AB1148" s="10">
        <v>10.3</v>
      </c>
      <c r="AD1148" s="10">
        <v>0</v>
      </c>
      <c r="AE1148" s="10">
        <v>0</v>
      </c>
      <c r="AF1148" s="10">
        <v>0</v>
      </c>
      <c r="AG1148" s="10">
        <v>10.5</v>
      </c>
      <c r="AI1148" s="10">
        <v>1224</v>
      </c>
      <c r="AJ1148" s="10" t="s">
        <v>320</v>
      </c>
      <c r="AK1148" s="10">
        <v>0</v>
      </c>
      <c r="AL1148" s="10">
        <v>0</v>
      </c>
      <c r="AM1148" s="10">
        <v>0</v>
      </c>
      <c r="AN1148" s="10">
        <v>10.4</v>
      </c>
      <c r="AO1148" s="10">
        <v>0</v>
      </c>
      <c r="AP1148" s="10">
        <v>0</v>
      </c>
      <c r="AQ1148" s="10">
        <v>0</v>
      </c>
      <c r="AR1148" s="10">
        <v>0</v>
      </c>
      <c r="AS1148" s="10">
        <v>10.199999999999999</v>
      </c>
      <c r="AT1148" s="10">
        <v>0</v>
      </c>
      <c r="AU1148" s="10">
        <v>0</v>
      </c>
      <c r="AV1148" s="10">
        <v>0</v>
      </c>
      <c r="AW1148" s="10">
        <v>0</v>
      </c>
      <c r="AX1148" s="10">
        <v>10.1</v>
      </c>
      <c r="AY1148" s="10">
        <v>0</v>
      </c>
      <c r="AZ1148" s="10">
        <v>1224</v>
      </c>
      <c r="BA1148" s="10" t="s">
        <v>320</v>
      </c>
      <c r="BB1148" s="10">
        <v>0</v>
      </c>
      <c r="BC1148" s="10">
        <v>0</v>
      </c>
      <c r="BD1148" s="10">
        <v>0</v>
      </c>
      <c r="BE1148" s="10">
        <v>10.5</v>
      </c>
      <c r="BF1148" s="10">
        <v>0</v>
      </c>
      <c r="BG1148" s="10">
        <v>0</v>
      </c>
      <c r="BH1148" s="10">
        <v>0</v>
      </c>
      <c r="BI1148" s="10">
        <v>0</v>
      </c>
      <c r="BJ1148" s="10">
        <v>10.5</v>
      </c>
      <c r="BK1148" s="10">
        <v>0</v>
      </c>
      <c r="BL1148" s="10">
        <v>0</v>
      </c>
      <c r="BM1148" s="10">
        <v>0</v>
      </c>
      <c r="BN1148" s="10">
        <v>0</v>
      </c>
      <c r="BO1148" s="10">
        <v>10.5</v>
      </c>
      <c r="BP1148" s="10">
        <v>0</v>
      </c>
      <c r="BQ1148" s="10">
        <v>1224</v>
      </c>
      <c r="BR1148" s="10" t="s">
        <v>320</v>
      </c>
      <c r="BS1148" s="10">
        <v>0</v>
      </c>
      <c r="BT1148" s="10">
        <v>0</v>
      </c>
      <c r="BU1148" s="10">
        <v>0</v>
      </c>
      <c r="BV1148" s="10">
        <v>10.5</v>
      </c>
      <c r="BW1148" s="10">
        <v>0</v>
      </c>
      <c r="BX1148" s="10">
        <v>0</v>
      </c>
      <c r="BY1148" s="10">
        <v>0</v>
      </c>
      <c r="BZ1148" s="10">
        <v>0</v>
      </c>
      <c r="CA1148" s="10">
        <v>10.5</v>
      </c>
      <c r="CB1148" s="10">
        <v>0</v>
      </c>
      <c r="CC1148" s="10">
        <v>0</v>
      </c>
      <c r="CD1148" s="10">
        <v>0</v>
      </c>
      <c r="CE1148" s="10">
        <v>0</v>
      </c>
      <c r="CF1148" s="10">
        <v>10.3</v>
      </c>
      <c r="CG1148" s="10">
        <v>0</v>
      </c>
      <c r="CH1148" s="10">
        <v>1224</v>
      </c>
      <c r="CI1148" s="10" t="s">
        <v>320</v>
      </c>
      <c r="CJ1148" s="10">
        <v>0</v>
      </c>
      <c r="CK1148" s="10">
        <v>0</v>
      </c>
      <c r="CL1148" s="10">
        <v>0</v>
      </c>
      <c r="CM1148" s="10">
        <v>10.5</v>
      </c>
      <c r="CN1148" s="10">
        <v>0</v>
      </c>
      <c r="CO1148" s="10">
        <v>0</v>
      </c>
      <c r="CP1148" s="10">
        <v>0</v>
      </c>
      <c r="CQ1148" s="10">
        <v>0</v>
      </c>
      <c r="CR1148" s="10">
        <v>10.5</v>
      </c>
      <c r="CS1148" s="10">
        <v>0</v>
      </c>
      <c r="CT1148" s="10">
        <v>0</v>
      </c>
      <c r="CU1148" s="10">
        <v>0</v>
      </c>
      <c r="CV1148" s="10">
        <v>0</v>
      </c>
      <c r="CW1148" s="10">
        <v>10.5</v>
      </c>
      <c r="CX1148" s="10">
        <v>0</v>
      </c>
      <c r="CY1148" s="10">
        <v>1260</v>
      </c>
      <c r="CZ1148" s="10" t="s">
        <v>11</v>
      </c>
    </row>
    <row r="1149" spans="1:119" x14ac:dyDescent="0.25">
      <c r="A1149" s="10">
        <v>1225</v>
      </c>
      <c r="B1149" s="10" t="s">
        <v>287</v>
      </c>
      <c r="C1149" s="10">
        <v>2.71</v>
      </c>
      <c r="D1149" s="10">
        <v>0.82</v>
      </c>
      <c r="E1149" s="10">
        <v>160</v>
      </c>
      <c r="F1149" s="10">
        <v>10.199999999999999</v>
      </c>
      <c r="G1149" s="10">
        <v>0.96</v>
      </c>
      <c r="H1149" s="10">
        <v>3.22</v>
      </c>
      <c r="I1149" s="10">
        <v>0.81</v>
      </c>
      <c r="J1149" s="10">
        <v>190</v>
      </c>
      <c r="K1149" s="10">
        <v>10.1</v>
      </c>
      <c r="L1149" s="10">
        <v>0.97</v>
      </c>
      <c r="M1149" s="10">
        <v>3.43</v>
      </c>
      <c r="N1149" s="10">
        <v>0.86</v>
      </c>
      <c r="O1149" s="10">
        <v>200</v>
      </c>
      <c r="P1149" s="10">
        <v>10.199999999999999</v>
      </c>
      <c r="Q1149" s="10">
        <v>0.97</v>
      </c>
      <c r="R1149" s="10">
        <v>1225</v>
      </c>
      <c r="S1149" s="10" t="s">
        <v>287</v>
      </c>
      <c r="T1149" s="10">
        <v>0.88680000000000003</v>
      </c>
      <c r="U1149" s="10">
        <v>0.26879999999999998</v>
      </c>
      <c r="V1149" s="10">
        <v>50</v>
      </c>
      <c r="W1149" s="10">
        <v>10.7</v>
      </c>
      <c r="Y1149" s="10">
        <v>1.4113</v>
      </c>
      <c r="Z1149" s="10">
        <v>0.35370000000000001</v>
      </c>
      <c r="AA1149" s="10">
        <v>80</v>
      </c>
      <c r="AB1149" s="10">
        <v>10.5</v>
      </c>
      <c r="AD1149" s="10">
        <v>1.7641</v>
      </c>
      <c r="AE1149" s="10">
        <v>0.44209999999999999</v>
      </c>
      <c r="AF1149" s="10">
        <v>100</v>
      </c>
      <c r="AG1149" s="10">
        <v>10.5</v>
      </c>
      <c r="AI1149" s="10">
        <v>1225</v>
      </c>
      <c r="AJ1149" s="10" t="s">
        <v>287</v>
      </c>
      <c r="AK1149" s="10">
        <v>3.6591999999999998</v>
      </c>
      <c r="AL1149" s="10">
        <v>1.1463000000000001</v>
      </c>
      <c r="AM1149" s="10">
        <v>214.9401</v>
      </c>
      <c r="AN1149" s="10">
        <v>10.3</v>
      </c>
      <c r="AO1149" s="10">
        <v>0.95</v>
      </c>
      <c r="AP1149" s="10">
        <v>4.4688999999999997</v>
      </c>
      <c r="AQ1149" s="10">
        <v>1.3517999999999999</v>
      </c>
      <c r="AR1149" s="10">
        <v>264.27300000000002</v>
      </c>
      <c r="AS1149" s="10">
        <v>10.199999999999999</v>
      </c>
      <c r="AT1149" s="10">
        <v>0.96</v>
      </c>
      <c r="AU1149" s="10">
        <v>5.1817000000000002</v>
      </c>
      <c r="AV1149" s="10">
        <v>1.3344</v>
      </c>
      <c r="AW1149" s="10">
        <v>302.8689</v>
      </c>
      <c r="AX1149" s="10">
        <v>10.199999999999999</v>
      </c>
      <c r="AY1149" s="10">
        <v>0.97</v>
      </c>
      <c r="AZ1149" s="10">
        <v>1225</v>
      </c>
      <c r="BA1149" s="10" t="s">
        <v>287</v>
      </c>
      <c r="BB1149" s="10">
        <v>1.3487</v>
      </c>
      <c r="BC1149" s="10">
        <v>0.44330000000000003</v>
      </c>
      <c r="BD1149" s="10">
        <v>77.325199999999995</v>
      </c>
      <c r="BE1149" s="10">
        <v>10.6</v>
      </c>
      <c r="BF1149" s="10">
        <v>0.95</v>
      </c>
      <c r="BG1149" s="10">
        <v>1.6939</v>
      </c>
      <c r="BH1149" s="10">
        <v>0.55669999999999997</v>
      </c>
      <c r="BI1149" s="10">
        <v>98.040300000000002</v>
      </c>
      <c r="BJ1149" s="10">
        <v>10.5</v>
      </c>
      <c r="BK1149" s="10">
        <v>0.95</v>
      </c>
      <c r="BL1149" s="10">
        <v>1.8045</v>
      </c>
      <c r="BM1149" s="10">
        <v>0.59309999999999996</v>
      </c>
      <c r="BN1149" s="10">
        <v>103.45829999999999</v>
      </c>
      <c r="BO1149" s="10">
        <v>10.6</v>
      </c>
      <c r="BP1149" s="10">
        <v>0.95</v>
      </c>
      <c r="BQ1149" s="10">
        <v>1225</v>
      </c>
      <c r="BR1149" s="10" t="s">
        <v>287</v>
      </c>
      <c r="BS1149" s="10">
        <v>3.1753999999999998</v>
      </c>
      <c r="BT1149" s="10">
        <v>0.79579999999999995</v>
      </c>
      <c r="BU1149" s="10">
        <v>180</v>
      </c>
      <c r="BV1149" s="10">
        <v>10.5</v>
      </c>
      <c r="BW1149" s="10">
        <v>0.97</v>
      </c>
      <c r="BX1149" s="10">
        <v>3.7046000000000001</v>
      </c>
      <c r="BY1149" s="10">
        <v>0.92849999999999999</v>
      </c>
      <c r="BZ1149" s="10">
        <v>210</v>
      </c>
      <c r="CA1149" s="10">
        <v>10.5</v>
      </c>
      <c r="CB1149" s="10">
        <v>0.97</v>
      </c>
      <c r="CC1149" s="10">
        <v>3.8936000000000002</v>
      </c>
      <c r="CD1149" s="10">
        <v>0.9758</v>
      </c>
      <c r="CE1149" s="10">
        <v>225</v>
      </c>
      <c r="CF1149" s="10">
        <v>10.3</v>
      </c>
      <c r="CG1149" s="10">
        <v>0.97</v>
      </c>
      <c r="CH1149" s="10">
        <v>1225</v>
      </c>
      <c r="CI1149" s="10" t="s">
        <v>287</v>
      </c>
      <c r="CJ1149" s="10">
        <v>1.2584</v>
      </c>
      <c r="CK1149" s="10">
        <v>0.31540000000000001</v>
      </c>
      <c r="CL1149" s="10">
        <v>70</v>
      </c>
      <c r="CM1149" s="10">
        <v>10.7</v>
      </c>
      <c r="CN1149" s="10">
        <v>0.97</v>
      </c>
      <c r="CO1149" s="10">
        <v>1.7641</v>
      </c>
      <c r="CP1149" s="10">
        <v>0.44209999999999999</v>
      </c>
      <c r="CQ1149" s="10">
        <v>100</v>
      </c>
      <c r="CR1149" s="10">
        <v>10.5</v>
      </c>
      <c r="CS1149" s="10">
        <v>0.97</v>
      </c>
      <c r="CT1149" s="10">
        <v>1.8523000000000001</v>
      </c>
      <c r="CU1149" s="10">
        <v>0.4642</v>
      </c>
      <c r="CV1149" s="10">
        <v>105</v>
      </c>
      <c r="CW1149" s="10">
        <v>10.5</v>
      </c>
      <c r="CX1149" s="10">
        <v>0.97</v>
      </c>
      <c r="CY1149" s="10">
        <v>1261</v>
      </c>
      <c r="CZ1149" s="10" t="s">
        <v>304</v>
      </c>
      <c r="DA1149" s="10">
        <v>0.4456</v>
      </c>
      <c r="DB1149" s="10">
        <v>9.0499999999999997E-2</v>
      </c>
      <c r="DC1149" s="10">
        <v>25</v>
      </c>
      <c r="DD1149" s="10">
        <v>10.5</v>
      </c>
      <c r="DE1149" s="10">
        <v>0.98</v>
      </c>
      <c r="DF1149" s="10">
        <v>0.44130000000000003</v>
      </c>
      <c r="DG1149" s="10">
        <v>8.9599999999999999E-2</v>
      </c>
      <c r="DH1149" s="10">
        <v>25</v>
      </c>
      <c r="DI1149" s="10">
        <v>10.4</v>
      </c>
      <c r="DJ1149" s="10">
        <v>0.98</v>
      </c>
      <c r="DK1149" s="10">
        <v>0.38840000000000002</v>
      </c>
      <c r="DL1149" s="10">
        <v>7.8899999999999998E-2</v>
      </c>
      <c r="DM1149" s="10">
        <v>22</v>
      </c>
      <c r="DN1149" s="10">
        <v>10.4</v>
      </c>
      <c r="DO1149" s="10">
        <v>0.98</v>
      </c>
    </row>
    <row r="1150" spans="1:119" x14ac:dyDescent="0.25">
      <c r="A1150" s="10">
        <v>1226</v>
      </c>
      <c r="B1150" s="10" t="s">
        <v>305</v>
      </c>
      <c r="C1150" s="10">
        <v>0</v>
      </c>
      <c r="D1150" s="10">
        <v>0.04</v>
      </c>
      <c r="E1150" s="10">
        <v>0</v>
      </c>
      <c r="F1150" s="10">
        <v>10.199999999999999</v>
      </c>
      <c r="G1150" s="10">
        <v>0</v>
      </c>
      <c r="H1150" s="10">
        <v>0</v>
      </c>
      <c r="I1150" s="10">
        <v>0.02</v>
      </c>
      <c r="J1150" s="10">
        <v>0</v>
      </c>
      <c r="K1150" s="10">
        <v>10.1</v>
      </c>
      <c r="L1150" s="10">
        <v>0</v>
      </c>
      <c r="M1150" s="10">
        <v>0</v>
      </c>
      <c r="N1150" s="10">
        <v>0.02</v>
      </c>
      <c r="O1150" s="10">
        <v>0</v>
      </c>
      <c r="P1150" s="10">
        <v>10.199999999999999</v>
      </c>
      <c r="Q1150" s="10">
        <v>0</v>
      </c>
      <c r="R1150" s="10">
        <v>1226</v>
      </c>
      <c r="S1150" s="10" t="s">
        <v>305</v>
      </c>
      <c r="T1150" s="10">
        <v>0</v>
      </c>
      <c r="U1150" s="10">
        <v>0</v>
      </c>
      <c r="V1150" s="10">
        <v>0</v>
      </c>
      <c r="W1150" s="10">
        <v>10.7</v>
      </c>
      <c r="Y1150" s="10">
        <v>0</v>
      </c>
      <c r="Z1150" s="10">
        <v>0</v>
      </c>
      <c r="AA1150" s="10">
        <v>0</v>
      </c>
      <c r="AB1150" s="10">
        <v>10.5</v>
      </c>
      <c r="AD1150" s="10">
        <v>0</v>
      </c>
      <c r="AE1150" s="10">
        <v>0</v>
      </c>
      <c r="AF1150" s="10">
        <v>0</v>
      </c>
      <c r="AG1150" s="10">
        <v>10.5</v>
      </c>
      <c r="AI1150" s="10">
        <v>1226</v>
      </c>
      <c r="AJ1150" s="10" t="s">
        <v>305</v>
      </c>
      <c r="AK1150" s="10">
        <v>0</v>
      </c>
      <c r="AL1150" s="10">
        <v>0</v>
      </c>
      <c r="AM1150" s="10">
        <v>0</v>
      </c>
      <c r="AN1150" s="10">
        <v>10.3</v>
      </c>
      <c r="AO1150" s="10">
        <v>0</v>
      </c>
      <c r="AP1150" s="10">
        <v>0</v>
      </c>
      <c r="AQ1150" s="10">
        <v>0</v>
      </c>
      <c r="AR1150" s="10">
        <v>0</v>
      </c>
      <c r="AS1150" s="10">
        <v>10.199999999999999</v>
      </c>
      <c r="AT1150" s="10">
        <v>0</v>
      </c>
      <c r="AU1150" s="10">
        <v>0</v>
      </c>
      <c r="AV1150" s="10">
        <v>0</v>
      </c>
      <c r="AW1150" s="10">
        <v>0</v>
      </c>
      <c r="AX1150" s="10">
        <v>10.199999999999999</v>
      </c>
      <c r="AY1150" s="10">
        <v>0</v>
      </c>
      <c r="AZ1150" s="10">
        <v>1226</v>
      </c>
      <c r="BA1150" s="10" t="s">
        <v>305</v>
      </c>
      <c r="BB1150" s="10">
        <v>0</v>
      </c>
      <c r="BC1150" s="10">
        <v>0</v>
      </c>
      <c r="BD1150" s="10">
        <v>0</v>
      </c>
      <c r="BE1150" s="10">
        <v>10.6</v>
      </c>
      <c r="BF1150" s="10">
        <v>0</v>
      </c>
      <c r="BG1150" s="10">
        <v>0</v>
      </c>
      <c r="BH1150" s="10">
        <v>0</v>
      </c>
      <c r="BI1150" s="10">
        <v>0</v>
      </c>
      <c r="BJ1150" s="10">
        <v>10.5</v>
      </c>
      <c r="BK1150" s="10">
        <v>0</v>
      </c>
      <c r="BL1150" s="10">
        <v>0</v>
      </c>
      <c r="BM1150" s="10">
        <v>0</v>
      </c>
      <c r="BN1150" s="10">
        <v>0</v>
      </c>
      <c r="BO1150" s="10">
        <v>10.6</v>
      </c>
      <c r="BP1150" s="10">
        <v>0</v>
      </c>
      <c r="BQ1150" s="10">
        <v>1226</v>
      </c>
      <c r="BR1150" s="10" t="s">
        <v>305</v>
      </c>
      <c r="BS1150" s="10">
        <v>0</v>
      </c>
      <c r="BT1150" s="10">
        <v>0</v>
      </c>
      <c r="BU1150" s="10">
        <v>0</v>
      </c>
      <c r="BV1150" s="10">
        <v>10.5</v>
      </c>
      <c r="BW1150" s="10">
        <v>0</v>
      </c>
      <c r="BX1150" s="10">
        <v>0</v>
      </c>
      <c r="BY1150" s="10">
        <v>0</v>
      </c>
      <c r="BZ1150" s="10">
        <v>0</v>
      </c>
      <c r="CA1150" s="10">
        <v>10.5</v>
      </c>
      <c r="CB1150" s="10">
        <v>0</v>
      </c>
      <c r="CC1150" s="10">
        <v>0</v>
      </c>
      <c r="CD1150" s="10">
        <v>0</v>
      </c>
      <c r="CE1150" s="10">
        <v>0</v>
      </c>
      <c r="CF1150" s="10">
        <v>10.3</v>
      </c>
      <c r="CG1150" s="10">
        <v>0</v>
      </c>
      <c r="CH1150" s="10">
        <v>1226</v>
      </c>
      <c r="CI1150" s="10" t="s">
        <v>305</v>
      </c>
      <c r="CJ1150" s="10">
        <v>0</v>
      </c>
      <c r="CK1150" s="10">
        <v>0</v>
      </c>
      <c r="CL1150" s="10">
        <v>0</v>
      </c>
      <c r="CM1150" s="10">
        <v>10.7</v>
      </c>
      <c r="CN1150" s="10">
        <v>0</v>
      </c>
      <c r="CO1150" s="10">
        <v>0</v>
      </c>
      <c r="CP1150" s="10">
        <v>0</v>
      </c>
      <c r="CQ1150" s="10">
        <v>0</v>
      </c>
      <c r="CR1150" s="10">
        <v>10.5</v>
      </c>
      <c r="CS1150" s="10">
        <v>0</v>
      </c>
      <c r="CT1150" s="10">
        <v>0</v>
      </c>
      <c r="CU1150" s="10">
        <v>0</v>
      </c>
      <c r="CV1150" s="10">
        <v>0</v>
      </c>
      <c r="CW1150" s="10">
        <v>10.5</v>
      </c>
      <c r="CX1150" s="10">
        <v>0</v>
      </c>
      <c r="CY1150" s="10">
        <v>1262</v>
      </c>
      <c r="CZ1150" s="10" t="s">
        <v>305</v>
      </c>
      <c r="DA1150" s="10">
        <v>1.78E-2</v>
      </c>
      <c r="DB1150" s="10">
        <v>3.5999999999999999E-3</v>
      </c>
      <c r="DC1150" s="10">
        <v>1</v>
      </c>
      <c r="DD1150" s="10">
        <v>10.5</v>
      </c>
      <c r="DE1150" s="10">
        <v>0.98</v>
      </c>
      <c r="DF1150" s="10">
        <v>1.77E-2</v>
      </c>
      <c r="DG1150" s="10">
        <v>3.5999999999999999E-3</v>
      </c>
      <c r="DH1150" s="10">
        <v>1</v>
      </c>
      <c r="DI1150" s="10">
        <v>10.4</v>
      </c>
      <c r="DJ1150" s="10">
        <v>0.98</v>
      </c>
      <c r="DK1150" s="10">
        <v>1.77E-2</v>
      </c>
      <c r="DL1150" s="10">
        <v>3.5999999999999999E-3</v>
      </c>
      <c r="DM1150" s="10">
        <v>1</v>
      </c>
      <c r="DN1150" s="10">
        <v>10.4</v>
      </c>
      <c r="DO1150" s="10">
        <v>0.98</v>
      </c>
    </row>
    <row r="1151" spans="1:119" x14ac:dyDescent="0.25">
      <c r="A1151" s="10">
        <v>1227</v>
      </c>
      <c r="B1151" s="10" t="s">
        <v>288</v>
      </c>
      <c r="C1151" s="10">
        <v>0.1</v>
      </c>
      <c r="D1151" s="10">
        <v>0.03</v>
      </c>
      <c r="E1151" s="10">
        <v>6</v>
      </c>
      <c r="F1151" s="10">
        <v>10.199999999999999</v>
      </c>
      <c r="G1151" s="10">
        <v>0.95</v>
      </c>
      <c r="H1151" s="10">
        <v>0.12</v>
      </c>
      <c r="I1151" s="10">
        <v>0.04</v>
      </c>
      <c r="J1151" s="10">
        <v>7</v>
      </c>
      <c r="K1151" s="10">
        <v>10.1</v>
      </c>
      <c r="L1151" s="10">
        <v>0.95</v>
      </c>
      <c r="M1151" s="10">
        <v>0.12</v>
      </c>
      <c r="N1151" s="10">
        <v>0.04</v>
      </c>
      <c r="O1151" s="10">
        <v>7</v>
      </c>
      <c r="P1151" s="10">
        <v>10.199999999999999</v>
      </c>
      <c r="Q1151" s="10">
        <v>0.95</v>
      </c>
      <c r="R1151" s="10">
        <v>1227</v>
      </c>
      <c r="S1151" s="10" t="s">
        <v>288</v>
      </c>
      <c r="T1151" s="10">
        <v>5.28E-2</v>
      </c>
      <c r="U1151" s="10">
        <v>1.7399999999999999E-2</v>
      </c>
      <c r="V1151" s="10">
        <v>3</v>
      </c>
      <c r="W1151" s="10">
        <v>10.7</v>
      </c>
      <c r="Y1151" s="10">
        <v>0.12089999999999999</v>
      </c>
      <c r="Z1151" s="10">
        <v>3.9800000000000002E-2</v>
      </c>
      <c r="AA1151" s="10">
        <v>7</v>
      </c>
      <c r="AB1151" s="10">
        <v>10.5</v>
      </c>
      <c r="AD1151" s="10">
        <v>0.12089999999999999</v>
      </c>
      <c r="AE1151" s="10">
        <v>3.9800000000000002E-2</v>
      </c>
      <c r="AF1151" s="10">
        <v>7</v>
      </c>
      <c r="AG1151" s="10">
        <v>10.5</v>
      </c>
      <c r="AI1151" s="10">
        <v>1227</v>
      </c>
      <c r="AJ1151" s="10" t="s">
        <v>288</v>
      </c>
      <c r="AK1151" s="10">
        <v>0.1086</v>
      </c>
      <c r="AL1151" s="10">
        <v>3.8399999999999997E-2</v>
      </c>
      <c r="AM1151" s="10">
        <v>6.4568000000000003</v>
      </c>
      <c r="AN1151" s="10">
        <v>10.3</v>
      </c>
      <c r="AO1151" s="10">
        <v>0.94</v>
      </c>
      <c r="AP1151" s="10">
        <v>0.12139999999999999</v>
      </c>
      <c r="AQ1151" s="10">
        <v>4.1399999999999999E-2</v>
      </c>
      <c r="AR1151" s="10">
        <v>7.2601000000000004</v>
      </c>
      <c r="AS1151" s="10">
        <v>10.199999999999999</v>
      </c>
      <c r="AT1151" s="10">
        <v>0.95</v>
      </c>
      <c r="AU1151" s="10">
        <v>0.108</v>
      </c>
      <c r="AV1151" s="10">
        <v>3.1300000000000001E-2</v>
      </c>
      <c r="AW1151" s="10">
        <v>6.3647</v>
      </c>
      <c r="AX1151" s="10">
        <v>10.199999999999999</v>
      </c>
      <c r="AY1151" s="10">
        <v>0.96</v>
      </c>
      <c r="AZ1151" s="10">
        <v>1227</v>
      </c>
      <c r="BA1151" s="10" t="s">
        <v>288</v>
      </c>
      <c r="BB1151" s="10">
        <v>6.6699999999999995E-2</v>
      </c>
      <c r="BC1151" s="10">
        <v>2.4199999999999999E-2</v>
      </c>
      <c r="BD1151" s="10">
        <v>3.8662999999999998</v>
      </c>
      <c r="BE1151" s="10">
        <v>10.6</v>
      </c>
      <c r="BF1151" s="10">
        <v>0.94</v>
      </c>
      <c r="BG1151" s="10">
        <v>8.3799999999999999E-2</v>
      </c>
      <c r="BH1151" s="10">
        <v>3.04E-2</v>
      </c>
      <c r="BI1151" s="10">
        <v>4.9020000000000001</v>
      </c>
      <c r="BJ1151" s="10">
        <v>10.5</v>
      </c>
      <c r="BK1151" s="10">
        <v>0.94</v>
      </c>
      <c r="BL1151" s="10">
        <v>9.74E-2</v>
      </c>
      <c r="BM1151" s="10">
        <v>3.5299999999999998E-2</v>
      </c>
      <c r="BN1151" s="10">
        <v>5.6432000000000002</v>
      </c>
      <c r="BO1151" s="10">
        <v>10.6</v>
      </c>
      <c r="BP1151" s="10">
        <v>0.94</v>
      </c>
      <c r="BQ1151" s="10">
        <v>1227</v>
      </c>
      <c r="BR1151" s="10" t="s">
        <v>288</v>
      </c>
      <c r="BS1151" s="10">
        <v>0.17280000000000001</v>
      </c>
      <c r="BT1151" s="10">
        <v>5.6800000000000003E-2</v>
      </c>
      <c r="BU1151" s="10">
        <v>10</v>
      </c>
      <c r="BV1151" s="10">
        <v>10.5</v>
      </c>
      <c r="BW1151" s="10">
        <v>0.95</v>
      </c>
      <c r="BX1151" s="10">
        <v>0.17280000000000001</v>
      </c>
      <c r="BY1151" s="10">
        <v>5.6800000000000003E-2</v>
      </c>
      <c r="BZ1151" s="10">
        <v>10</v>
      </c>
      <c r="CA1151" s="10">
        <v>10.5</v>
      </c>
      <c r="CB1151" s="10">
        <v>0.95</v>
      </c>
      <c r="CC1151" s="10">
        <v>0.16950000000000001</v>
      </c>
      <c r="CD1151" s="10">
        <v>5.57E-2</v>
      </c>
      <c r="CE1151" s="10">
        <v>10</v>
      </c>
      <c r="CF1151" s="10">
        <v>10.3</v>
      </c>
      <c r="CG1151" s="10">
        <v>0.95</v>
      </c>
      <c r="CH1151" s="10">
        <v>1227</v>
      </c>
      <c r="CI1151" s="10" t="s">
        <v>288</v>
      </c>
      <c r="CJ1151" s="10">
        <v>3.5200000000000002E-2</v>
      </c>
      <c r="CK1151" s="10">
        <v>1.1599999999999999E-2</v>
      </c>
      <c r="CL1151" s="10">
        <v>2</v>
      </c>
      <c r="CM1151" s="10">
        <v>10.7</v>
      </c>
      <c r="CN1151" s="10">
        <v>0.95</v>
      </c>
      <c r="CO1151" s="10">
        <v>8.6400000000000005E-2</v>
      </c>
      <c r="CP1151" s="10">
        <v>2.8400000000000002E-2</v>
      </c>
      <c r="CQ1151" s="10">
        <v>5</v>
      </c>
      <c r="CR1151" s="10">
        <v>10.5</v>
      </c>
      <c r="CS1151" s="10">
        <v>0.95</v>
      </c>
      <c r="CT1151" s="10">
        <v>8.6400000000000005E-2</v>
      </c>
      <c r="CU1151" s="10">
        <v>2.8400000000000002E-2</v>
      </c>
      <c r="CV1151" s="10">
        <v>5</v>
      </c>
      <c r="CW1151" s="10">
        <v>10.5</v>
      </c>
      <c r="CX1151" s="10">
        <v>0.95</v>
      </c>
      <c r="CY1151" s="10">
        <v>1263</v>
      </c>
      <c r="CZ1151" s="10" t="s">
        <v>315</v>
      </c>
      <c r="DA1151" s="10">
        <v>0.67730000000000001</v>
      </c>
      <c r="DB1151" s="10">
        <v>0.13750000000000001</v>
      </c>
      <c r="DC1151" s="10">
        <v>38</v>
      </c>
      <c r="DD1151" s="10">
        <v>10.5</v>
      </c>
      <c r="DE1151" s="10">
        <v>0.98</v>
      </c>
      <c r="DF1151" s="10">
        <v>0.52959999999999996</v>
      </c>
      <c r="DG1151" s="10">
        <v>0.1075</v>
      </c>
      <c r="DH1151" s="10">
        <v>30</v>
      </c>
      <c r="DI1151" s="10">
        <v>10.4</v>
      </c>
      <c r="DJ1151" s="10">
        <v>0.98</v>
      </c>
      <c r="DK1151" s="10">
        <v>0.74139999999999995</v>
      </c>
      <c r="DL1151" s="10">
        <v>0.15060000000000001</v>
      </c>
      <c r="DM1151" s="10">
        <v>42</v>
      </c>
      <c r="DN1151" s="10">
        <v>10.4</v>
      </c>
      <c r="DO1151" s="10">
        <v>0.98</v>
      </c>
    </row>
    <row r="1152" spans="1:119" x14ac:dyDescent="0.25">
      <c r="A1152" s="10">
        <v>1228</v>
      </c>
      <c r="B1152" s="10" t="s">
        <v>315</v>
      </c>
      <c r="C1152" s="10">
        <v>0.02</v>
      </c>
      <c r="D1152" s="10">
        <v>0.01</v>
      </c>
      <c r="E1152" s="10">
        <v>1</v>
      </c>
      <c r="F1152" s="10">
        <v>10.199999999999999</v>
      </c>
      <c r="G1152" s="10">
        <v>0.93</v>
      </c>
      <c r="H1152" s="10">
        <v>0.02</v>
      </c>
      <c r="I1152" s="10">
        <v>0.01</v>
      </c>
      <c r="J1152" s="10">
        <v>1</v>
      </c>
      <c r="K1152" s="10">
        <v>10.1</v>
      </c>
      <c r="L1152" s="10">
        <v>0.92</v>
      </c>
      <c r="M1152" s="10">
        <v>0.02</v>
      </c>
      <c r="N1152" s="10">
        <v>0.01</v>
      </c>
      <c r="O1152" s="10">
        <v>1</v>
      </c>
      <c r="P1152" s="10">
        <v>10.199999999999999</v>
      </c>
      <c r="Q1152" s="10">
        <v>0.92</v>
      </c>
      <c r="R1152" s="10">
        <v>1228</v>
      </c>
      <c r="S1152" s="10" t="s">
        <v>315</v>
      </c>
      <c r="T1152" s="10">
        <v>1.72E-2</v>
      </c>
      <c r="U1152" s="10">
        <v>6.7999999999999996E-3</v>
      </c>
      <c r="V1152" s="10">
        <v>1</v>
      </c>
      <c r="W1152" s="10">
        <v>10.7</v>
      </c>
      <c r="Y1152" s="10">
        <v>1.67E-2</v>
      </c>
      <c r="Z1152" s="10">
        <v>7.1000000000000004E-3</v>
      </c>
      <c r="AA1152" s="10">
        <v>1</v>
      </c>
      <c r="AB1152" s="10">
        <v>10.5</v>
      </c>
      <c r="AD1152" s="10">
        <v>1.67E-2</v>
      </c>
      <c r="AE1152" s="10">
        <v>7.1000000000000004E-3</v>
      </c>
      <c r="AF1152" s="10">
        <v>1</v>
      </c>
      <c r="AG1152" s="10">
        <v>10.5</v>
      </c>
      <c r="AI1152" s="10">
        <v>1228</v>
      </c>
      <c r="AJ1152" s="10" t="s">
        <v>315</v>
      </c>
      <c r="AK1152" s="10">
        <v>1.77E-2</v>
      </c>
      <c r="AL1152" s="10">
        <v>7.4999999999999997E-3</v>
      </c>
      <c r="AM1152" s="10">
        <v>1.0774999999999999</v>
      </c>
      <c r="AN1152" s="10">
        <v>10.3</v>
      </c>
      <c r="AO1152" s="10">
        <v>0.92</v>
      </c>
      <c r="AP1152" s="10">
        <v>1.7000000000000001E-2</v>
      </c>
      <c r="AQ1152" s="10">
        <v>7.0000000000000001E-3</v>
      </c>
      <c r="AR1152" s="10">
        <v>1.0406</v>
      </c>
      <c r="AS1152" s="10">
        <v>10.199999999999999</v>
      </c>
      <c r="AT1152" s="10">
        <v>0.92</v>
      </c>
      <c r="AU1152" s="10">
        <v>1.7600000000000001E-2</v>
      </c>
      <c r="AV1152" s="10">
        <v>6.1000000000000004E-3</v>
      </c>
      <c r="AW1152" s="10">
        <v>1.0544</v>
      </c>
      <c r="AX1152" s="10">
        <v>10.199999999999999</v>
      </c>
      <c r="AY1152" s="10">
        <v>0.94</v>
      </c>
      <c r="AZ1152" s="10">
        <v>1228</v>
      </c>
      <c r="BA1152" s="10" t="s">
        <v>315</v>
      </c>
      <c r="BB1152" s="10">
        <v>2.3E-2</v>
      </c>
      <c r="BC1152" s="10">
        <v>5.7999999999999996E-3</v>
      </c>
      <c r="BD1152" s="10">
        <v>1.2887999999999999</v>
      </c>
      <c r="BE1152" s="10">
        <v>10.6</v>
      </c>
      <c r="BF1152" s="10">
        <v>0.97</v>
      </c>
      <c r="BG1152" s="10">
        <v>1.7299999999999999E-2</v>
      </c>
      <c r="BH1152" s="10">
        <v>4.3E-3</v>
      </c>
      <c r="BI1152" s="10">
        <v>0.98040000000000005</v>
      </c>
      <c r="BJ1152" s="10">
        <v>10.5</v>
      </c>
      <c r="BK1152" s="10">
        <v>0.97</v>
      </c>
      <c r="BL1152" s="10">
        <v>1.67E-2</v>
      </c>
      <c r="BM1152" s="10">
        <v>4.1999999999999997E-3</v>
      </c>
      <c r="BN1152" s="10">
        <v>0.9405</v>
      </c>
      <c r="BO1152" s="10">
        <v>10.6</v>
      </c>
      <c r="BP1152" s="10">
        <v>0.97</v>
      </c>
      <c r="BQ1152" s="10">
        <v>1228</v>
      </c>
      <c r="BR1152" s="10" t="s">
        <v>315</v>
      </c>
      <c r="BS1152" s="10">
        <v>1.7600000000000001E-2</v>
      </c>
      <c r="BT1152" s="10">
        <v>4.4000000000000003E-3</v>
      </c>
      <c r="BU1152" s="10">
        <v>1</v>
      </c>
      <c r="BV1152" s="10">
        <v>10.5</v>
      </c>
      <c r="BW1152" s="10">
        <v>0.97</v>
      </c>
      <c r="BX1152" s="10">
        <v>1.7600000000000001E-2</v>
      </c>
      <c r="BY1152" s="10">
        <v>4.4000000000000003E-3</v>
      </c>
      <c r="BZ1152" s="10">
        <v>1</v>
      </c>
      <c r="CA1152" s="10">
        <v>10.5</v>
      </c>
      <c r="CB1152" s="10">
        <v>0.97</v>
      </c>
      <c r="CC1152" s="10">
        <v>1.7299999999999999E-2</v>
      </c>
      <c r="CD1152" s="10">
        <v>4.3E-3</v>
      </c>
      <c r="CE1152" s="10">
        <v>1</v>
      </c>
      <c r="CF1152" s="10">
        <v>10.3</v>
      </c>
      <c r="CG1152" s="10">
        <v>0.97</v>
      </c>
      <c r="CH1152" s="10">
        <v>1228</v>
      </c>
      <c r="CI1152" s="10" t="s">
        <v>315</v>
      </c>
      <c r="CJ1152" s="10">
        <v>1.7999999999999999E-2</v>
      </c>
      <c r="CK1152" s="10">
        <v>4.4999999999999997E-3</v>
      </c>
      <c r="CL1152" s="10">
        <v>1</v>
      </c>
      <c r="CM1152" s="10">
        <v>10.7</v>
      </c>
      <c r="CN1152" s="10">
        <v>0.97</v>
      </c>
      <c r="CO1152" s="10">
        <v>1.7600000000000001E-2</v>
      </c>
      <c r="CP1152" s="10">
        <v>4.4000000000000003E-3</v>
      </c>
      <c r="CQ1152" s="10">
        <v>1</v>
      </c>
      <c r="CR1152" s="10">
        <v>10.5</v>
      </c>
      <c r="CS1152" s="10">
        <v>0.97</v>
      </c>
      <c r="CT1152" s="10">
        <v>1.7600000000000001E-2</v>
      </c>
      <c r="CU1152" s="10">
        <v>4.4000000000000003E-3</v>
      </c>
      <c r="CV1152" s="10">
        <v>1</v>
      </c>
      <c r="CW1152" s="10">
        <v>10.5</v>
      </c>
      <c r="CX1152" s="10">
        <v>0.97</v>
      </c>
      <c r="CY1152" s="10">
        <v>1264</v>
      </c>
      <c r="CZ1152" s="10" t="s">
        <v>290</v>
      </c>
      <c r="DA1152" s="10">
        <v>0.2823</v>
      </c>
      <c r="DB1152" s="10">
        <v>7.0699999999999999E-2</v>
      </c>
      <c r="DC1152" s="10">
        <v>16</v>
      </c>
      <c r="DD1152" s="10">
        <v>10.5</v>
      </c>
      <c r="DE1152" s="10">
        <v>0.97</v>
      </c>
      <c r="DF1152" s="10">
        <v>0.29699999999999999</v>
      </c>
      <c r="DG1152" s="10">
        <v>7.4399999999999994E-2</v>
      </c>
      <c r="DH1152" s="10">
        <v>17</v>
      </c>
      <c r="DI1152" s="10">
        <v>10.4</v>
      </c>
      <c r="DJ1152" s="10">
        <v>0.97</v>
      </c>
      <c r="DK1152" s="10">
        <v>0.3145</v>
      </c>
      <c r="DL1152" s="10">
        <v>7.8799999999999995E-2</v>
      </c>
      <c r="DM1152" s="10">
        <v>18</v>
      </c>
      <c r="DN1152" s="10">
        <v>10.4</v>
      </c>
      <c r="DO1152" s="10">
        <v>0.97</v>
      </c>
    </row>
    <row r="1153" spans="1:119" x14ac:dyDescent="0.25">
      <c r="A1153" s="10">
        <v>1229</v>
      </c>
      <c r="B1153" s="10" t="s">
        <v>289</v>
      </c>
      <c r="C1153" s="10">
        <v>0</v>
      </c>
      <c r="D1153" s="10">
        <v>0</v>
      </c>
      <c r="E1153" s="10">
        <v>0</v>
      </c>
      <c r="F1153" s="10">
        <v>10.199999999999999</v>
      </c>
      <c r="G1153" s="10">
        <v>0</v>
      </c>
      <c r="H1153" s="10">
        <v>0</v>
      </c>
      <c r="I1153" s="10">
        <v>0</v>
      </c>
      <c r="J1153" s="10">
        <v>0</v>
      </c>
      <c r="K1153" s="10">
        <v>10.1</v>
      </c>
      <c r="L1153" s="10">
        <v>0</v>
      </c>
      <c r="M1153" s="10">
        <v>0</v>
      </c>
      <c r="N1153" s="10">
        <v>0</v>
      </c>
      <c r="O1153" s="10">
        <v>0</v>
      </c>
      <c r="P1153" s="10">
        <v>10.199999999999999</v>
      </c>
      <c r="Q1153" s="10">
        <v>0</v>
      </c>
      <c r="R1153" s="10">
        <v>1229</v>
      </c>
      <c r="S1153" s="10" t="s">
        <v>289</v>
      </c>
      <c r="T1153" s="10">
        <v>0</v>
      </c>
      <c r="U1153" s="10">
        <v>0</v>
      </c>
      <c r="V1153" s="10">
        <v>0</v>
      </c>
      <c r="W1153" s="10">
        <v>10.7</v>
      </c>
      <c r="Y1153" s="10">
        <v>0</v>
      </c>
      <c r="Z1153" s="10">
        <v>0</v>
      </c>
      <c r="AA1153" s="10">
        <v>0</v>
      </c>
      <c r="AB1153" s="10">
        <v>10.5</v>
      </c>
      <c r="AD1153" s="10">
        <v>0</v>
      </c>
      <c r="AE1153" s="10">
        <v>0</v>
      </c>
      <c r="AF1153" s="10">
        <v>0</v>
      </c>
      <c r="AG1153" s="10">
        <v>10.5</v>
      </c>
      <c r="AI1153" s="10">
        <v>1229</v>
      </c>
      <c r="AJ1153" s="10" t="s">
        <v>289</v>
      </c>
      <c r="AK1153" s="10">
        <v>0</v>
      </c>
      <c r="AL1153" s="10">
        <v>0</v>
      </c>
      <c r="AM1153" s="10">
        <v>0</v>
      </c>
      <c r="AN1153" s="10">
        <v>10.3</v>
      </c>
      <c r="AO1153" s="10">
        <v>0</v>
      </c>
      <c r="AP1153" s="10">
        <v>0</v>
      </c>
      <c r="AQ1153" s="10">
        <v>0</v>
      </c>
      <c r="AR1153" s="10">
        <v>0</v>
      </c>
      <c r="AS1153" s="10">
        <v>10.199999999999999</v>
      </c>
      <c r="AT1153" s="10">
        <v>0</v>
      </c>
      <c r="AU1153" s="10">
        <v>0</v>
      </c>
      <c r="AV1153" s="10">
        <v>0</v>
      </c>
      <c r="AW1153" s="10">
        <v>0</v>
      </c>
      <c r="AX1153" s="10">
        <v>10.199999999999999</v>
      </c>
      <c r="AY1153" s="10">
        <v>0</v>
      </c>
      <c r="AZ1153" s="10">
        <v>1229</v>
      </c>
      <c r="BA1153" s="10" t="s">
        <v>289</v>
      </c>
      <c r="BB1153" s="10">
        <v>0</v>
      </c>
      <c r="BC1153" s="10">
        <v>0</v>
      </c>
      <c r="BD1153" s="10">
        <v>0</v>
      </c>
      <c r="BE1153" s="10">
        <v>10.6</v>
      </c>
      <c r="BF1153" s="10">
        <v>0</v>
      </c>
      <c r="BG1153" s="10">
        <v>0</v>
      </c>
      <c r="BH1153" s="10">
        <v>0</v>
      </c>
      <c r="BI1153" s="10">
        <v>0</v>
      </c>
      <c r="BJ1153" s="10">
        <v>10.5</v>
      </c>
      <c r="BK1153" s="10">
        <v>0</v>
      </c>
      <c r="BL1153" s="10">
        <v>0</v>
      </c>
      <c r="BM1153" s="10">
        <v>0</v>
      </c>
      <c r="BN1153" s="10">
        <v>0</v>
      </c>
      <c r="BO1153" s="10">
        <v>10.6</v>
      </c>
      <c r="BP1153" s="10">
        <v>0</v>
      </c>
      <c r="BQ1153" s="10">
        <v>1229</v>
      </c>
      <c r="BR1153" s="10" t="s">
        <v>289</v>
      </c>
      <c r="BS1153" s="10">
        <v>0</v>
      </c>
      <c r="BT1153" s="10">
        <v>0</v>
      </c>
      <c r="BU1153" s="10">
        <v>0</v>
      </c>
      <c r="BV1153" s="10">
        <v>10.5</v>
      </c>
      <c r="BW1153" s="10">
        <v>0</v>
      </c>
      <c r="BX1153" s="10">
        <v>0</v>
      </c>
      <c r="BY1153" s="10">
        <v>0</v>
      </c>
      <c r="BZ1153" s="10">
        <v>0</v>
      </c>
      <c r="CA1153" s="10">
        <v>10.5</v>
      </c>
      <c r="CB1153" s="10">
        <v>0</v>
      </c>
      <c r="CC1153" s="10">
        <v>0</v>
      </c>
      <c r="CD1153" s="10">
        <v>0</v>
      </c>
      <c r="CE1153" s="10">
        <v>0</v>
      </c>
      <c r="CF1153" s="10">
        <v>10.3</v>
      </c>
      <c r="CG1153" s="10">
        <v>0</v>
      </c>
      <c r="CH1153" s="10">
        <v>1229</v>
      </c>
      <c r="CI1153" s="10" t="s">
        <v>289</v>
      </c>
      <c r="CJ1153" s="10">
        <v>0</v>
      </c>
      <c r="CK1153" s="10">
        <v>0</v>
      </c>
      <c r="CL1153" s="10">
        <v>0</v>
      </c>
      <c r="CM1153" s="10">
        <v>10.7</v>
      </c>
      <c r="CN1153" s="10">
        <v>0</v>
      </c>
      <c r="CO1153" s="10">
        <v>0</v>
      </c>
      <c r="CP1153" s="10">
        <v>0</v>
      </c>
      <c r="CQ1153" s="10">
        <v>0</v>
      </c>
      <c r="CR1153" s="10">
        <v>10.5</v>
      </c>
      <c r="CS1153" s="10">
        <v>0</v>
      </c>
      <c r="CT1153" s="10">
        <v>0</v>
      </c>
      <c r="CU1153" s="10">
        <v>0</v>
      </c>
      <c r="CV1153" s="10">
        <v>0</v>
      </c>
      <c r="CW1153" s="10">
        <v>10.5</v>
      </c>
      <c r="CX1153" s="10">
        <v>0</v>
      </c>
      <c r="CY1153" s="10">
        <v>1265</v>
      </c>
      <c r="CZ1153" s="10" t="s">
        <v>291</v>
      </c>
      <c r="DA1153" s="10">
        <v>0</v>
      </c>
      <c r="DB1153" s="10">
        <v>0</v>
      </c>
      <c r="DC1153" s="10">
        <v>0</v>
      </c>
      <c r="DD1153" s="10">
        <v>10.5</v>
      </c>
      <c r="DE1153" s="10">
        <v>0</v>
      </c>
      <c r="DF1153" s="10">
        <v>0</v>
      </c>
      <c r="DG1153" s="10">
        <v>0</v>
      </c>
      <c r="DH1153" s="10">
        <v>0</v>
      </c>
      <c r="DI1153" s="10">
        <v>10.4</v>
      </c>
      <c r="DJ1153" s="10">
        <v>0</v>
      </c>
      <c r="DK1153" s="10">
        <v>0</v>
      </c>
      <c r="DL1153" s="10">
        <v>0</v>
      </c>
      <c r="DM1153" s="10">
        <v>0</v>
      </c>
      <c r="DN1153" s="10">
        <v>10.4</v>
      </c>
      <c r="DO1153" s="10">
        <v>0</v>
      </c>
    </row>
    <row r="1154" spans="1:119" x14ac:dyDescent="0.25">
      <c r="A1154" s="10">
        <v>1230</v>
      </c>
      <c r="B1154" s="10" t="s">
        <v>290</v>
      </c>
      <c r="C1154" s="10">
        <v>0</v>
      </c>
      <c r="D1154" s="10">
        <v>0</v>
      </c>
      <c r="E1154" s="10">
        <v>0</v>
      </c>
      <c r="F1154" s="10">
        <v>10.199999999999999</v>
      </c>
      <c r="G1154" s="10">
        <v>0</v>
      </c>
      <c r="H1154" s="10">
        <v>0</v>
      </c>
      <c r="I1154" s="10">
        <v>0</v>
      </c>
      <c r="J1154" s="10">
        <v>0</v>
      </c>
      <c r="K1154" s="10">
        <v>10.1</v>
      </c>
      <c r="L1154" s="10">
        <v>0</v>
      </c>
      <c r="M1154" s="10">
        <v>0</v>
      </c>
      <c r="N1154" s="10">
        <v>0</v>
      </c>
      <c r="O1154" s="10">
        <v>0</v>
      </c>
      <c r="P1154" s="10">
        <v>10.199999999999999</v>
      </c>
      <c r="Q1154" s="10">
        <v>0</v>
      </c>
      <c r="R1154" s="10">
        <v>1230</v>
      </c>
      <c r="S1154" s="10" t="s">
        <v>290</v>
      </c>
      <c r="T1154" s="10">
        <v>0</v>
      </c>
      <c r="U1154" s="10">
        <v>0</v>
      </c>
      <c r="V1154" s="10">
        <v>0</v>
      </c>
      <c r="W1154" s="10">
        <v>10.7</v>
      </c>
      <c r="Y1154" s="10">
        <v>0</v>
      </c>
      <c r="Z1154" s="10">
        <v>0</v>
      </c>
      <c r="AA1154" s="10">
        <v>0</v>
      </c>
      <c r="AB1154" s="10">
        <v>10.5</v>
      </c>
      <c r="AD1154" s="10">
        <v>0</v>
      </c>
      <c r="AE1154" s="10">
        <v>0</v>
      </c>
      <c r="AF1154" s="10">
        <v>0</v>
      </c>
      <c r="AG1154" s="10">
        <v>10.5</v>
      </c>
      <c r="AI1154" s="10">
        <v>1230</v>
      </c>
      <c r="AJ1154" s="10" t="s">
        <v>290</v>
      </c>
      <c r="AK1154" s="10">
        <v>0</v>
      </c>
      <c r="AL1154" s="10">
        <v>0</v>
      </c>
      <c r="AM1154" s="10">
        <v>0</v>
      </c>
      <c r="AN1154" s="10">
        <v>10.3</v>
      </c>
      <c r="AO1154" s="10">
        <v>0</v>
      </c>
      <c r="AP1154" s="10">
        <v>0</v>
      </c>
      <c r="AQ1154" s="10">
        <v>0</v>
      </c>
      <c r="AR1154" s="10">
        <v>0</v>
      </c>
      <c r="AS1154" s="10">
        <v>10.199999999999999</v>
      </c>
      <c r="AT1154" s="10">
        <v>0</v>
      </c>
      <c r="AU1154" s="10">
        <v>0</v>
      </c>
      <c r="AV1154" s="10">
        <v>0</v>
      </c>
      <c r="AW1154" s="10">
        <v>0</v>
      </c>
      <c r="AX1154" s="10">
        <v>10.199999999999999</v>
      </c>
      <c r="AY1154" s="10">
        <v>0</v>
      </c>
      <c r="AZ1154" s="10">
        <v>1230</v>
      </c>
      <c r="BA1154" s="10" t="s">
        <v>290</v>
      </c>
      <c r="BB1154" s="10">
        <v>0</v>
      </c>
      <c r="BC1154" s="10">
        <v>0</v>
      </c>
      <c r="BD1154" s="10">
        <v>0</v>
      </c>
      <c r="BE1154" s="10">
        <v>10.6</v>
      </c>
      <c r="BF1154" s="10">
        <v>0</v>
      </c>
      <c r="BG1154" s="10">
        <v>0</v>
      </c>
      <c r="BH1154" s="10">
        <v>0</v>
      </c>
      <c r="BI1154" s="10">
        <v>0</v>
      </c>
      <c r="BJ1154" s="10">
        <v>10.5</v>
      </c>
      <c r="BK1154" s="10">
        <v>0</v>
      </c>
      <c r="BL1154" s="10">
        <v>0</v>
      </c>
      <c r="BM1154" s="10">
        <v>0</v>
      </c>
      <c r="BN1154" s="10">
        <v>0</v>
      </c>
      <c r="BO1154" s="10">
        <v>10.6</v>
      </c>
      <c r="BP1154" s="10">
        <v>0</v>
      </c>
      <c r="BQ1154" s="10">
        <v>1230</v>
      </c>
      <c r="BR1154" s="10" t="s">
        <v>290</v>
      </c>
      <c r="BS1154" s="10">
        <v>0</v>
      </c>
      <c r="BT1154" s="10">
        <v>0</v>
      </c>
      <c r="BU1154" s="10">
        <v>0</v>
      </c>
      <c r="BV1154" s="10">
        <v>10.5</v>
      </c>
      <c r="BW1154" s="10">
        <v>0</v>
      </c>
      <c r="BX1154" s="10">
        <v>0</v>
      </c>
      <c r="BY1154" s="10">
        <v>0</v>
      </c>
      <c r="BZ1154" s="10">
        <v>0</v>
      </c>
      <c r="CA1154" s="10">
        <v>10.5</v>
      </c>
      <c r="CB1154" s="10">
        <v>0</v>
      </c>
      <c r="CC1154" s="10">
        <v>0</v>
      </c>
      <c r="CD1154" s="10">
        <v>0</v>
      </c>
      <c r="CE1154" s="10">
        <v>0</v>
      </c>
      <c r="CF1154" s="10">
        <v>10.3</v>
      </c>
      <c r="CG1154" s="10">
        <v>0</v>
      </c>
      <c r="CH1154" s="10">
        <v>1230</v>
      </c>
      <c r="CI1154" s="10" t="s">
        <v>290</v>
      </c>
      <c r="CJ1154" s="10">
        <v>0</v>
      </c>
      <c r="CK1154" s="10">
        <v>0</v>
      </c>
      <c r="CL1154" s="10">
        <v>0</v>
      </c>
      <c r="CM1154" s="10">
        <v>10.7</v>
      </c>
      <c r="CN1154" s="10">
        <v>0</v>
      </c>
      <c r="CO1154" s="10">
        <v>0</v>
      </c>
      <c r="CP1154" s="10">
        <v>0</v>
      </c>
      <c r="CQ1154" s="10">
        <v>0</v>
      </c>
      <c r="CR1154" s="10">
        <v>10.5</v>
      </c>
      <c r="CS1154" s="10">
        <v>0</v>
      </c>
      <c r="CT1154" s="10">
        <v>0</v>
      </c>
      <c r="CU1154" s="10">
        <v>0</v>
      </c>
      <c r="CV1154" s="10">
        <v>0</v>
      </c>
      <c r="CW1154" s="10">
        <v>10.5</v>
      </c>
      <c r="CX1154" s="10">
        <v>0</v>
      </c>
      <c r="CY1154" s="10">
        <v>1266</v>
      </c>
      <c r="CZ1154" s="10" t="s">
        <v>292</v>
      </c>
      <c r="DA1154" s="10">
        <v>0</v>
      </c>
      <c r="DB1154" s="10">
        <v>0</v>
      </c>
      <c r="DC1154" s="10">
        <v>0</v>
      </c>
      <c r="DD1154" s="10">
        <v>10.5</v>
      </c>
      <c r="DE1154" s="10">
        <v>0</v>
      </c>
      <c r="DF1154" s="10">
        <v>0</v>
      </c>
      <c r="DG1154" s="10">
        <v>0</v>
      </c>
      <c r="DH1154" s="10">
        <v>0</v>
      </c>
      <c r="DI1154" s="10">
        <v>10.4</v>
      </c>
      <c r="DJ1154" s="10">
        <v>0</v>
      </c>
      <c r="DK1154" s="10">
        <v>0</v>
      </c>
      <c r="DL1154" s="10">
        <v>0</v>
      </c>
      <c r="DM1154" s="10">
        <v>0</v>
      </c>
      <c r="DN1154" s="10">
        <v>10.4</v>
      </c>
      <c r="DO1154" s="10">
        <v>0</v>
      </c>
    </row>
    <row r="1155" spans="1:119" x14ac:dyDescent="0.25">
      <c r="A1155" s="10">
        <v>1231</v>
      </c>
      <c r="B1155" s="10" t="s">
        <v>306</v>
      </c>
      <c r="C1155" s="10">
        <v>0.02</v>
      </c>
      <c r="D1155" s="10">
        <v>0</v>
      </c>
      <c r="E1155" s="10">
        <v>1</v>
      </c>
      <c r="F1155" s="10">
        <v>10.199999999999999</v>
      </c>
      <c r="G1155" s="10">
        <v>0.96</v>
      </c>
      <c r="H1155" s="10">
        <v>0.02</v>
      </c>
      <c r="I1155" s="10">
        <v>0.01</v>
      </c>
      <c r="J1155" s="10">
        <v>1</v>
      </c>
      <c r="K1155" s="10">
        <v>10.1</v>
      </c>
      <c r="L1155" s="10">
        <v>0.94</v>
      </c>
      <c r="M1155" s="10">
        <v>0.03</v>
      </c>
      <c r="N1155" s="10">
        <v>0.01</v>
      </c>
      <c r="O1155" s="10">
        <v>2</v>
      </c>
      <c r="P1155" s="10">
        <v>10.199999999999999</v>
      </c>
      <c r="Q1155" s="10">
        <v>0.94</v>
      </c>
      <c r="R1155" s="10">
        <v>1231</v>
      </c>
      <c r="S1155" s="10" t="s">
        <v>306</v>
      </c>
      <c r="T1155" s="10">
        <v>1.78E-2</v>
      </c>
      <c r="U1155" s="10">
        <v>5.1999999999999998E-3</v>
      </c>
      <c r="V1155" s="10">
        <v>1</v>
      </c>
      <c r="W1155" s="10">
        <v>10.7</v>
      </c>
      <c r="Y1155" s="10">
        <v>1.7100000000000001E-2</v>
      </c>
      <c r="Z1155" s="10">
        <v>6.1999999999999998E-3</v>
      </c>
      <c r="AA1155" s="10">
        <v>1</v>
      </c>
      <c r="AB1155" s="10">
        <v>10.5</v>
      </c>
      <c r="AD1155" s="10">
        <v>1.7100000000000001E-2</v>
      </c>
      <c r="AE1155" s="10">
        <v>6.1999999999999998E-3</v>
      </c>
      <c r="AF1155" s="10">
        <v>1</v>
      </c>
      <c r="AG1155" s="10">
        <v>10.5</v>
      </c>
      <c r="AI1155" s="10">
        <v>1231</v>
      </c>
      <c r="AJ1155" s="10" t="s">
        <v>306</v>
      </c>
      <c r="AK1155" s="10">
        <v>1.8499999999999999E-2</v>
      </c>
      <c r="AL1155" s="10">
        <v>5.0000000000000001E-3</v>
      </c>
      <c r="AM1155" s="10">
        <v>1.0742</v>
      </c>
      <c r="AN1155" s="10">
        <v>10.3</v>
      </c>
      <c r="AO1155" s="10">
        <v>0.97</v>
      </c>
      <c r="AP1155" s="10">
        <v>1.77E-2</v>
      </c>
      <c r="AQ1155" s="10">
        <v>4.5999999999999999E-3</v>
      </c>
      <c r="AR1155" s="10">
        <v>1.0351999999999999</v>
      </c>
      <c r="AS1155" s="10">
        <v>10.199999999999999</v>
      </c>
      <c r="AT1155" s="10">
        <v>0.97</v>
      </c>
      <c r="AU1155" s="10">
        <v>1.84E-2</v>
      </c>
      <c r="AV1155" s="10">
        <v>4.1000000000000003E-3</v>
      </c>
      <c r="AW1155" s="10">
        <v>1.0669999999999999</v>
      </c>
      <c r="AX1155" s="10">
        <v>10.199999999999999</v>
      </c>
      <c r="AY1155" s="10">
        <v>0.98</v>
      </c>
      <c r="AZ1155" s="10">
        <v>1231</v>
      </c>
      <c r="BA1155" s="10" t="s">
        <v>306</v>
      </c>
      <c r="BB1155" s="10">
        <v>2.3E-2</v>
      </c>
      <c r="BC1155" s="10">
        <v>5.7999999999999996E-3</v>
      </c>
      <c r="BD1155" s="10">
        <v>1.2887999999999999</v>
      </c>
      <c r="BE1155" s="10">
        <v>10.6</v>
      </c>
      <c r="BF1155" s="10">
        <v>0.97</v>
      </c>
      <c r="BG1155" s="10">
        <v>1.7299999999999999E-2</v>
      </c>
      <c r="BH1155" s="10">
        <v>4.3E-3</v>
      </c>
      <c r="BI1155" s="10">
        <v>0.98040000000000005</v>
      </c>
      <c r="BJ1155" s="10">
        <v>10.5</v>
      </c>
      <c r="BK1155" s="10">
        <v>0.97</v>
      </c>
      <c r="BL1155" s="10">
        <v>1.67E-2</v>
      </c>
      <c r="BM1155" s="10">
        <v>4.1999999999999997E-3</v>
      </c>
      <c r="BN1155" s="10">
        <v>0.9405</v>
      </c>
      <c r="BO1155" s="10">
        <v>10.6</v>
      </c>
      <c r="BP1155" s="10">
        <v>0.97</v>
      </c>
      <c r="BQ1155" s="10">
        <v>1231</v>
      </c>
      <c r="BR1155" s="10" t="s">
        <v>306</v>
      </c>
      <c r="BS1155" s="10">
        <v>1.7600000000000001E-2</v>
      </c>
      <c r="BT1155" s="10">
        <v>4.4000000000000003E-3</v>
      </c>
      <c r="BU1155" s="10">
        <v>1</v>
      </c>
      <c r="BV1155" s="10">
        <v>10.5</v>
      </c>
      <c r="BW1155" s="10">
        <v>0.97</v>
      </c>
      <c r="BX1155" s="10">
        <v>1.7600000000000001E-2</v>
      </c>
      <c r="BY1155" s="10">
        <v>4.4000000000000003E-3</v>
      </c>
      <c r="BZ1155" s="10">
        <v>1</v>
      </c>
      <c r="CA1155" s="10">
        <v>10.5</v>
      </c>
      <c r="CB1155" s="10">
        <v>0.97</v>
      </c>
      <c r="CC1155" s="10">
        <v>3.4599999999999999E-2</v>
      </c>
      <c r="CD1155" s="10">
        <v>8.6999999999999994E-3</v>
      </c>
      <c r="CE1155" s="10">
        <v>2</v>
      </c>
      <c r="CF1155" s="10">
        <v>10.3</v>
      </c>
      <c r="CG1155" s="10">
        <v>0.97</v>
      </c>
      <c r="CH1155" s="10">
        <v>1231</v>
      </c>
      <c r="CI1155" s="10" t="s">
        <v>306</v>
      </c>
      <c r="CJ1155" s="10">
        <v>1.7999999999999999E-2</v>
      </c>
      <c r="CK1155" s="10">
        <v>4.4999999999999997E-3</v>
      </c>
      <c r="CL1155" s="10">
        <v>1</v>
      </c>
      <c r="CM1155" s="10">
        <v>10.7</v>
      </c>
      <c r="CN1155" s="10">
        <v>0.97</v>
      </c>
      <c r="CO1155" s="10">
        <v>1.7600000000000001E-2</v>
      </c>
      <c r="CP1155" s="10">
        <v>4.4000000000000003E-3</v>
      </c>
      <c r="CQ1155" s="10">
        <v>1</v>
      </c>
      <c r="CR1155" s="10">
        <v>10.5</v>
      </c>
      <c r="CS1155" s="10">
        <v>0.97</v>
      </c>
      <c r="CT1155" s="10">
        <v>3.5299999999999998E-2</v>
      </c>
      <c r="CU1155" s="10">
        <v>8.8000000000000005E-3</v>
      </c>
      <c r="CV1155" s="10">
        <v>2</v>
      </c>
      <c r="CW1155" s="10">
        <v>10.5</v>
      </c>
      <c r="CX1155" s="10">
        <v>0.97</v>
      </c>
      <c r="CY1155" s="10">
        <v>1267</v>
      </c>
      <c r="CZ1155" s="10" t="s">
        <v>308</v>
      </c>
      <c r="DA1155" s="10">
        <v>0</v>
      </c>
      <c r="DB1155" s="10">
        <v>0</v>
      </c>
      <c r="DC1155" s="10">
        <v>0</v>
      </c>
      <c r="DD1155" s="10">
        <v>10.5</v>
      </c>
      <c r="DE1155" s="10">
        <v>0</v>
      </c>
      <c r="DF1155" s="10">
        <v>0</v>
      </c>
      <c r="DG1155" s="10">
        <v>0</v>
      </c>
      <c r="DH1155" s="10">
        <v>0</v>
      </c>
      <c r="DI1155" s="10">
        <v>10.4</v>
      </c>
      <c r="DJ1155" s="10">
        <v>0</v>
      </c>
      <c r="DK1155" s="10">
        <v>0</v>
      </c>
      <c r="DL1155" s="10">
        <v>0</v>
      </c>
      <c r="DM1155" s="10">
        <v>0</v>
      </c>
      <c r="DN1155" s="10">
        <v>10.4</v>
      </c>
      <c r="DO1155" s="10">
        <v>0</v>
      </c>
    </row>
    <row r="1156" spans="1:119" x14ac:dyDescent="0.25">
      <c r="A1156" s="10">
        <v>1232</v>
      </c>
      <c r="B1156" s="10" t="s">
        <v>291</v>
      </c>
      <c r="C1156" s="10">
        <v>0</v>
      </c>
      <c r="D1156" s="10">
        <v>0</v>
      </c>
      <c r="E1156" s="10">
        <v>0</v>
      </c>
      <c r="F1156" s="10">
        <v>10.199999999999999</v>
      </c>
      <c r="G1156" s="10">
        <v>0</v>
      </c>
      <c r="H1156" s="10">
        <v>0</v>
      </c>
      <c r="I1156" s="10">
        <v>0</v>
      </c>
      <c r="J1156" s="10">
        <v>0</v>
      </c>
      <c r="K1156" s="10">
        <v>10.1</v>
      </c>
      <c r="L1156" s="10">
        <v>0</v>
      </c>
      <c r="M1156" s="10">
        <v>0</v>
      </c>
      <c r="N1156" s="10">
        <v>0</v>
      </c>
      <c r="O1156" s="10">
        <v>0</v>
      </c>
      <c r="P1156" s="10">
        <v>10.199999999999999</v>
      </c>
      <c r="Q1156" s="10">
        <v>0</v>
      </c>
      <c r="R1156" s="10">
        <v>1232</v>
      </c>
      <c r="S1156" s="10" t="s">
        <v>291</v>
      </c>
      <c r="T1156" s="10">
        <v>0</v>
      </c>
      <c r="U1156" s="10">
        <v>0</v>
      </c>
      <c r="V1156" s="10">
        <v>0</v>
      </c>
      <c r="W1156" s="10">
        <v>10.7</v>
      </c>
      <c r="Y1156" s="10">
        <v>0</v>
      </c>
      <c r="Z1156" s="10">
        <v>0</v>
      </c>
      <c r="AA1156" s="10">
        <v>0</v>
      </c>
      <c r="AB1156" s="10">
        <v>10.5</v>
      </c>
      <c r="AD1156" s="10">
        <v>0</v>
      </c>
      <c r="AE1156" s="10">
        <v>0</v>
      </c>
      <c r="AF1156" s="10">
        <v>0</v>
      </c>
      <c r="AG1156" s="10">
        <v>10.5</v>
      </c>
      <c r="AI1156" s="10">
        <v>1232</v>
      </c>
      <c r="AJ1156" s="10" t="s">
        <v>291</v>
      </c>
      <c r="AK1156" s="10">
        <v>0</v>
      </c>
      <c r="AL1156" s="10">
        <v>0</v>
      </c>
      <c r="AM1156" s="10">
        <v>0</v>
      </c>
      <c r="AN1156" s="10">
        <v>10.3</v>
      </c>
      <c r="AO1156" s="10">
        <v>0</v>
      </c>
      <c r="AP1156" s="10">
        <v>0</v>
      </c>
      <c r="AQ1156" s="10">
        <v>0</v>
      </c>
      <c r="AR1156" s="10">
        <v>0</v>
      </c>
      <c r="AS1156" s="10">
        <v>10.199999999999999</v>
      </c>
      <c r="AT1156" s="10">
        <v>0</v>
      </c>
      <c r="AU1156" s="10">
        <v>0</v>
      </c>
      <c r="AV1156" s="10">
        <v>0</v>
      </c>
      <c r="AW1156" s="10">
        <v>0</v>
      </c>
      <c r="AX1156" s="10">
        <v>10.199999999999999</v>
      </c>
      <c r="AY1156" s="10">
        <v>0</v>
      </c>
      <c r="AZ1156" s="10">
        <v>1232</v>
      </c>
      <c r="BA1156" s="10" t="s">
        <v>291</v>
      </c>
      <c r="BB1156" s="10">
        <v>0</v>
      </c>
      <c r="BC1156" s="10">
        <v>0</v>
      </c>
      <c r="BD1156" s="10">
        <v>0</v>
      </c>
      <c r="BE1156" s="10">
        <v>10.6</v>
      </c>
      <c r="BF1156" s="10">
        <v>0</v>
      </c>
      <c r="BG1156" s="10">
        <v>0</v>
      </c>
      <c r="BH1156" s="10">
        <v>0</v>
      </c>
      <c r="BI1156" s="10">
        <v>0</v>
      </c>
      <c r="BJ1156" s="10">
        <v>10.5</v>
      </c>
      <c r="BK1156" s="10">
        <v>0</v>
      </c>
      <c r="BL1156" s="10">
        <v>0</v>
      </c>
      <c r="BM1156" s="10">
        <v>0</v>
      </c>
      <c r="BN1156" s="10">
        <v>0</v>
      </c>
      <c r="BO1156" s="10">
        <v>10.6</v>
      </c>
      <c r="BP1156" s="10">
        <v>0</v>
      </c>
      <c r="BQ1156" s="10">
        <v>1232</v>
      </c>
      <c r="BR1156" s="10" t="s">
        <v>291</v>
      </c>
      <c r="BS1156" s="10">
        <v>0</v>
      </c>
      <c r="BT1156" s="10">
        <v>0</v>
      </c>
      <c r="BU1156" s="10">
        <v>0</v>
      </c>
      <c r="BV1156" s="10">
        <v>10.5</v>
      </c>
      <c r="BW1156" s="10">
        <v>0</v>
      </c>
      <c r="BX1156" s="10">
        <v>0</v>
      </c>
      <c r="BY1156" s="10">
        <v>0</v>
      </c>
      <c r="BZ1156" s="10">
        <v>0</v>
      </c>
      <c r="CA1156" s="10">
        <v>10.5</v>
      </c>
      <c r="CB1156" s="10">
        <v>0</v>
      </c>
      <c r="CC1156" s="10">
        <v>0</v>
      </c>
      <c r="CD1156" s="10">
        <v>0</v>
      </c>
      <c r="CE1156" s="10">
        <v>0</v>
      </c>
      <c r="CF1156" s="10">
        <v>10.3</v>
      </c>
      <c r="CG1156" s="10">
        <v>0</v>
      </c>
      <c r="CH1156" s="10">
        <v>1232</v>
      </c>
      <c r="CI1156" s="10" t="s">
        <v>291</v>
      </c>
      <c r="CJ1156" s="10">
        <v>0</v>
      </c>
      <c r="CK1156" s="10">
        <v>0</v>
      </c>
      <c r="CL1156" s="10">
        <v>0</v>
      </c>
      <c r="CM1156" s="10">
        <v>10.7</v>
      </c>
      <c r="CN1156" s="10">
        <v>0</v>
      </c>
      <c r="CO1156" s="10">
        <v>0</v>
      </c>
      <c r="CP1156" s="10">
        <v>0</v>
      </c>
      <c r="CQ1156" s="10">
        <v>0</v>
      </c>
      <c r="CR1156" s="10">
        <v>10.5</v>
      </c>
      <c r="CS1156" s="10">
        <v>0</v>
      </c>
      <c r="CT1156" s="10">
        <v>0</v>
      </c>
      <c r="CU1156" s="10">
        <v>0</v>
      </c>
      <c r="CV1156" s="10">
        <v>0</v>
      </c>
      <c r="CW1156" s="10">
        <v>10.5</v>
      </c>
      <c r="CX1156" s="10">
        <v>0</v>
      </c>
      <c r="CY1156" s="10">
        <v>1268</v>
      </c>
      <c r="CZ1156" s="10" t="s">
        <v>309</v>
      </c>
      <c r="DA1156" s="10">
        <v>0</v>
      </c>
      <c r="DB1156" s="10">
        <v>0</v>
      </c>
      <c r="DC1156" s="10">
        <v>0</v>
      </c>
      <c r="DD1156" s="10">
        <v>10.5</v>
      </c>
      <c r="DE1156" s="10">
        <v>0</v>
      </c>
      <c r="DF1156" s="10">
        <v>0</v>
      </c>
      <c r="DG1156" s="10">
        <v>0</v>
      </c>
      <c r="DH1156" s="10">
        <v>0</v>
      </c>
      <c r="DI1156" s="10">
        <v>10.4</v>
      </c>
      <c r="DJ1156" s="10">
        <v>0</v>
      </c>
      <c r="DK1156" s="10">
        <v>0</v>
      </c>
      <c r="DL1156" s="10">
        <v>0</v>
      </c>
      <c r="DM1156" s="10">
        <v>0</v>
      </c>
      <c r="DN1156" s="10">
        <v>10.4</v>
      </c>
      <c r="DO1156" s="10">
        <v>0</v>
      </c>
    </row>
    <row r="1157" spans="1:119" x14ac:dyDescent="0.25">
      <c r="A1157" s="10">
        <v>1233</v>
      </c>
      <c r="B1157" s="10" t="s">
        <v>307</v>
      </c>
      <c r="C1157" s="10">
        <v>0</v>
      </c>
      <c r="D1157" s="10">
        <v>0</v>
      </c>
      <c r="E1157" s="10">
        <v>0</v>
      </c>
      <c r="F1157" s="10">
        <v>10.199999999999999</v>
      </c>
      <c r="G1157" s="10">
        <v>0</v>
      </c>
      <c r="H1157" s="10">
        <v>0</v>
      </c>
      <c r="I1157" s="10">
        <v>0</v>
      </c>
      <c r="J1157" s="10">
        <v>0</v>
      </c>
      <c r="K1157" s="10">
        <v>10.1</v>
      </c>
      <c r="L1157" s="10">
        <v>0</v>
      </c>
      <c r="M1157" s="10">
        <v>0</v>
      </c>
      <c r="N1157" s="10">
        <v>0</v>
      </c>
      <c r="O1157" s="10">
        <v>0</v>
      </c>
      <c r="P1157" s="10">
        <v>10.199999999999999</v>
      </c>
      <c r="Q1157" s="10">
        <v>0</v>
      </c>
      <c r="R1157" s="10">
        <v>1233</v>
      </c>
      <c r="S1157" s="10" t="s">
        <v>307</v>
      </c>
      <c r="T1157" s="10">
        <v>0</v>
      </c>
      <c r="U1157" s="10">
        <v>0</v>
      </c>
      <c r="V1157" s="10">
        <v>0</v>
      </c>
      <c r="W1157" s="10">
        <v>10.7</v>
      </c>
      <c r="Y1157" s="10">
        <v>0</v>
      </c>
      <c r="Z1157" s="10">
        <v>0</v>
      </c>
      <c r="AA1157" s="10">
        <v>0</v>
      </c>
      <c r="AB1157" s="10">
        <v>10.5</v>
      </c>
      <c r="AD1157" s="10">
        <v>0</v>
      </c>
      <c r="AE1157" s="10">
        <v>0</v>
      </c>
      <c r="AF1157" s="10">
        <v>0</v>
      </c>
      <c r="AG1157" s="10">
        <v>10.5</v>
      </c>
      <c r="AI1157" s="10">
        <v>1233</v>
      </c>
      <c r="AJ1157" s="10" t="s">
        <v>307</v>
      </c>
      <c r="AK1157" s="10">
        <v>0</v>
      </c>
      <c r="AL1157" s="10">
        <v>0</v>
      </c>
      <c r="AM1157" s="10">
        <v>0</v>
      </c>
      <c r="AN1157" s="10">
        <v>10.3</v>
      </c>
      <c r="AO1157" s="10">
        <v>0</v>
      </c>
      <c r="AP1157" s="10">
        <v>0</v>
      </c>
      <c r="AQ1157" s="10">
        <v>0</v>
      </c>
      <c r="AR1157" s="10">
        <v>0</v>
      </c>
      <c r="AS1157" s="10">
        <v>10.199999999999999</v>
      </c>
      <c r="AT1157" s="10">
        <v>0</v>
      </c>
      <c r="AU1157" s="10">
        <v>0</v>
      </c>
      <c r="AV1157" s="10">
        <v>0</v>
      </c>
      <c r="AW1157" s="10">
        <v>0</v>
      </c>
      <c r="AX1157" s="10">
        <v>10.199999999999999</v>
      </c>
      <c r="AY1157" s="10">
        <v>0</v>
      </c>
      <c r="AZ1157" s="10">
        <v>1233</v>
      </c>
      <c r="BA1157" s="10" t="s">
        <v>307</v>
      </c>
      <c r="BB1157" s="10">
        <v>0</v>
      </c>
      <c r="BC1157" s="10">
        <v>0</v>
      </c>
      <c r="BD1157" s="10">
        <v>0</v>
      </c>
      <c r="BE1157" s="10">
        <v>10.6</v>
      </c>
      <c r="BF1157" s="10">
        <v>0</v>
      </c>
      <c r="BG1157" s="10">
        <v>0</v>
      </c>
      <c r="BH1157" s="10">
        <v>0</v>
      </c>
      <c r="BI1157" s="10">
        <v>0</v>
      </c>
      <c r="BJ1157" s="10">
        <v>10.5</v>
      </c>
      <c r="BK1157" s="10">
        <v>0</v>
      </c>
      <c r="BL1157" s="10">
        <v>0</v>
      </c>
      <c r="BM1157" s="10">
        <v>0</v>
      </c>
      <c r="BN1157" s="10">
        <v>0</v>
      </c>
      <c r="BO1157" s="10">
        <v>10.6</v>
      </c>
      <c r="BP1157" s="10">
        <v>0</v>
      </c>
      <c r="BQ1157" s="10">
        <v>1233</v>
      </c>
      <c r="BR1157" s="10" t="s">
        <v>307</v>
      </c>
      <c r="BS1157" s="10">
        <v>0</v>
      </c>
      <c r="BT1157" s="10">
        <v>0</v>
      </c>
      <c r="BU1157" s="10">
        <v>0</v>
      </c>
      <c r="BV1157" s="10">
        <v>10.5</v>
      </c>
      <c r="BW1157" s="10">
        <v>0</v>
      </c>
      <c r="BX1157" s="10">
        <v>0</v>
      </c>
      <c r="BY1157" s="10">
        <v>0</v>
      </c>
      <c r="BZ1157" s="10">
        <v>0</v>
      </c>
      <c r="CA1157" s="10">
        <v>10.5</v>
      </c>
      <c r="CB1157" s="10">
        <v>0</v>
      </c>
      <c r="CC1157" s="10">
        <v>0</v>
      </c>
      <c r="CD1157" s="10">
        <v>0</v>
      </c>
      <c r="CE1157" s="10">
        <v>0</v>
      </c>
      <c r="CF1157" s="10">
        <v>10.3</v>
      </c>
      <c r="CG1157" s="10">
        <v>0</v>
      </c>
      <c r="CH1157" s="10">
        <v>1233</v>
      </c>
      <c r="CI1157" s="10" t="s">
        <v>307</v>
      </c>
      <c r="CJ1157" s="10">
        <v>0</v>
      </c>
      <c r="CK1157" s="10">
        <v>0</v>
      </c>
      <c r="CL1157" s="10">
        <v>0</v>
      </c>
      <c r="CM1157" s="10">
        <v>10.7</v>
      </c>
      <c r="CN1157" s="10">
        <v>0</v>
      </c>
      <c r="CO1157" s="10">
        <v>0</v>
      </c>
      <c r="CP1157" s="10">
        <v>0</v>
      </c>
      <c r="CQ1157" s="10">
        <v>0</v>
      </c>
      <c r="CR1157" s="10">
        <v>10.5</v>
      </c>
      <c r="CS1157" s="10">
        <v>0</v>
      </c>
      <c r="CT1157" s="10">
        <v>0</v>
      </c>
      <c r="CU1157" s="10">
        <v>0</v>
      </c>
      <c r="CV1157" s="10">
        <v>0</v>
      </c>
      <c r="CW1157" s="10">
        <v>10.5</v>
      </c>
      <c r="CX1157" s="10">
        <v>0</v>
      </c>
      <c r="CY1157" s="10">
        <v>1269</v>
      </c>
      <c r="CZ1157" s="10" t="s">
        <v>310</v>
      </c>
      <c r="DA1157" s="10">
        <v>1.67E-2</v>
      </c>
      <c r="DB1157" s="10">
        <v>7.1000000000000004E-3</v>
      </c>
      <c r="DC1157" s="10">
        <v>1</v>
      </c>
      <c r="DD1157" s="10">
        <v>10.5</v>
      </c>
      <c r="DE1157" s="10">
        <v>0.92</v>
      </c>
      <c r="DF1157" s="10">
        <v>1.66E-2</v>
      </c>
      <c r="DG1157" s="10">
        <v>7.1000000000000004E-3</v>
      </c>
      <c r="DH1157" s="10">
        <v>1</v>
      </c>
      <c r="DI1157" s="10">
        <v>10.4</v>
      </c>
      <c r="DJ1157" s="10">
        <v>0.92</v>
      </c>
      <c r="DK1157" s="10">
        <v>1.66E-2</v>
      </c>
      <c r="DL1157" s="10">
        <v>7.1000000000000004E-3</v>
      </c>
      <c r="DM1157" s="10">
        <v>1</v>
      </c>
      <c r="DN1157" s="10">
        <v>10.4</v>
      </c>
      <c r="DO1157" s="10">
        <v>0.92</v>
      </c>
    </row>
    <row r="1158" spans="1:119" x14ac:dyDescent="0.25">
      <c r="A1158" s="10">
        <v>1234</v>
      </c>
      <c r="B1158" s="10" t="s">
        <v>292</v>
      </c>
      <c r="C1158" s="10">
        <v>0</v>
      </c>
      <c r="D1158" s="10">
        <v>0</v>
      </c>
      <c r="E1158" s="10">
        <v>0</v>
      </c>
      <c r="F1158" s="10">
        <v>10.199999999999999</v>
      </c>
      <c r="G1158" s="10">
        <v>0</v>
      </c>
      <c r="H1158" s="10">
        <v>0</v>
      </c>
      <c r="I1158" s="10">
        <v>0</v>
      </c>
      <c r="J1158" s="10">
        <v>0</v>
      </c>
      <c r="K1158" s="10">
        <v>10.1</v>
      </c>
      <c r="L1158" s="10">
        <v>0</v>
      </c>
      <c r="M1158" s="10">
        <v>0</v>
      </c>
      <c r="N1158" s="10">
        <v>0</v>
      </c>
      <c r="O1158" s="10">
        <v>0</v>
      </c>
      <c r="P1158" s="10">
        <v>10.199999999999999</v>
      </c>
      <c r="Q1158" s="10">
        <v>0</v>
      </c>
      <c r="R1158" s="10">
        <v>1234</v>
      </c>
      <c r="S1158" s="10" t="s">
        <v>292</v>
      </c>
      <c r="T1158" s="10">
        <v>0</v>
      </c>
      <c r="U1158" s="10">
        <v>0</v>
      </c>
      <c r="V1158" s="10">
        <v>0</v>
      </c>
      <c r="W1158" s="10">
        <v>10.7</v>
      </c>
      <c r="Y1158" s="10">
        <v>0</v>
      </c>
      <c r="Z1158" s="10">
        <v>0</v>
      </c>
      <c r="AA1158" s="10">
        <v>0</v>
      </c>
      <c r="AB1158" s="10">
        <v>10.5</v>
      </c>
      <c r="AD1158" s="10">
        <v>0</v>
      </c>
      <c r="AE1158" s="10">
        <v>0</v>
      </c>
      <c r="AF1158" s="10">
        <v>0</v>
      </c>
      <c r="AG1158" s="10">
        <v>10.5</v>
      </c>
      <c r="AI1158" s="10">
        <v>1234</v>
      </c>
      <c r="AJ1158" s="10" t="s">
        <v>292</v>
      </c>
      <c r="AK1158" s="10">
        <v>0</v>
      </c>
      <c r="AL1158" s="10">
        <v>0</v>
      </c>
      <c r="AM1158" s="10">
        <v>0</v>
      </c>
      <c r="AN1158" s="10">
        <v>10.3</v>
      </c>
      <c r="AO1158" s="10">
        <v>0</v>
      </c>
      <c r="AP1158" s="10">
        <v>0</v>
      </c>
      <c r="AQ1158" s="10">
        <v>0</v>
      </c>
      <c r="AR1158" s="10">
        <v>0</v>
      </c>
      <c r="AS1158" s="10">
        <v>10.199999999999999</v>
      </c>
      <c r="AT1158" s="10">
        <v>0</v>
      </c>
      <c r="AU1158" s="10">
        <v>0</v>
      </c>
      <c r="AV1158" s="10">
        <v>0</v>
      </c>
      <c r="AW1158" s="10">
        <v>0</v>
      </c>
      <c r="AX1158" s="10">
        <v>10.199999999999999</v>
      </c>
      <c r="AY1158" s="10">
        <v>0</v>
      </c>
      <c r="AZ1158" s="10">
        <v>1234</v>
      </c>
      <c r="BA1158" s="10" t="s">
        <v>292</v>
      </c>
      <c r="BB1158" s="10">
        <v>0</v>
      </c>
      <c r="BC1158" s="10">
        <v>0</v>
      </c>
      <c r="BD1158" s="10">
        <v>0</v>
      </c>
      <c r="BE1158" s="10">
        <v>10.6</v>
      </c>
      <c r="BF1158" s="10">
        <v>0</v>
      </c>
      <c r="BG1158" s="10">
        <v>0</v>
      </c>
      <c r="BH1158" s="10">
        <v>0</v>
      </c>
      <c r="BI1158" s="10">
        <v>0</v>
      </c>
      <c r="BJ1158" s="10">
        <v>10.5</v>
      </c>
      <c r="BK1158" s="10">
        <v>0</v>
      </c>
      <c r="BL1158" s="10">
        <v>0</v>
      </c>
      <c r="BM1158" s="10">
        <v>0</v>
      </c>
      <c r="BN1158" s="10">
        <v>0</v>
      </c>
      <c r="BO1158" s="10">
        <v>10.6</v>
      </c>
      <c r="BP1158" s="10">
        <v>0</v>
      </c>
      <c r="BQ1158" s="10">
        <v>1234</v>
      </c>
      <c r="BR1158" s="10" t="s">
        <v>292</v>
      </c>
      <c r="BS1158" s="10">
        <v>0</v>
      </c>
      <c r="BT1158" s="10">
        <v>0</v>
      </c>
      <c r="BU1158" s="10">
        <v>0</v>
      </c>
      <c r="BV1158" s="10">
        <v>10.5</v>
      </c>
      <c r="BW1158" s="10">
        <v>0</v>
      </c>
      <c r="BX1158" s="10">
        <v>0</v>
      </c>
      <c r="BY1158" s="10">
        <v>0</v>
      </c>
      <c r="BZ1158" s="10">
        <v>0</v>
      </c>
      <c r="CA1158" s="10">
        <v>10.5</v>
      </c>
      <c r="CB1158" s="10">
        <v>0</v>
      </c>
      <c r="CC1158" s="10">
        <v>0</v>
      </c>
      <c r="CD1158" s="10">
        <v>0</v>
      </c>
      <c r="CE1158" s="10">
        <v>0</v>
      </c>
      <c r="CF1158" s="10">
        <v>10.3</v>
      </c>
      <c r="CG1158" s="10">
        <v>0</v>
      </c>
      <c r="CH1158" s="10">
        <v>1234</v>
      </c>
      <c r="CI1158" s="10" t="s">
        <v>292</v>
      </c>
      <c r="CJ1158" s="10">
        <v>0</v>
      </c>
      <c r="CK1158" s="10">
        <v>0</v>
      </c>
      <c r="CL1158" s="10">
        <v>0</v>
      </c>
      <c r="CM1158" s="10">
        <v>10.7</v>
      </c>
      <c r="CN1158" s="10">
        <v>0</v>
      </c>
      <c r="CO1158" s="10">
        <v>0</v>
      </c>
      <c r="CP1158" s="10">
        <v>0</v>
      </c>
      <c r="CQ1158" s="10">
        <v>0</v>
      </c>
      <c r="CR1158" s="10">
        <v>10.5</v>
      </c>
      <c r="CS1158" s="10">
        <v>0</v>
      </c>
      <c r="CT1158" s="10">
        <v>0</v>
      </c>
      <c r="CU1158" s="10">
        <v>0</v>
      </c>
      <c r="CV1158" s="10">
        <v>0</v>
      </c>
      <c r="CW1158" s="10">
        <v>10.5</v>
      </c>
      <c r="CX1158" s="10">
        <v>0</v>
      </c>
      <c r="CY1158" s="10">
        <v>1270</v>
      </c>
      <c r="CZ1158" s="10" t="s">
        <v>316</v>
      </c>
      <c r="DA1158" s="10">
        <v>0.4501</v>
      </c>
      <c r="DB1158" s="10">
        <v>6.4100000000000004E-2</v>
      </c>
      <c r="DC1158" s="10">
        <v>25</v>
      </c>
      <c r="DD1158" s="10">
        <v>10.5</v>
      </c>
      <c r="DE1158" s="10">
        <v>0.99</v>
      </c>
      <c r="DF1158" s="10">
        <v>0.44579999999999997</v>
      </c>
      <c r="DG1158" s="10">
        <v>6.3500000000000001E-2</v>
      </c>
      <c r="DH1158" s="10">
        <v>25</v>
      </c>
      <c r="DI1158" s="10">
        <v>10.4</v>
      </c>
      <c r="DJ1158" s="10">
        <v>0.99</v>
      </c>
      <c r="DK1158" s="10">
        <v>0.4637</v>
      </c>
      <c r="DL1158" s="10">
        <v>6.6100000000000006E-2</v>
      </c>
      <c r="DM1158" s="10">
        <v>26</v>
      </c>
      <c r="DN1158" s="10">
        <v>10.4</v>
      </c>
      <c r="DO1158" s="10">
        <v>0.99</v>
      </c>
    </row>
    <row r="1159" spans="1:119" x14ac:dyDescent="0.25">
      <c r="A1159" s="10">
        <v>1235</v>
      </c>
      <c r="B1159" s="10" t="s">
        <v>294</v>
      </c>
      <c r="C1159" s="10">
        <v>0</v>
      </c>
      <c r="D1159" s="10">
        <v>0</v>
      </c>
      <c r="E1159" s="10">
        <v>0</v>
      </c>
      <c r="F1159" s="10">
        <v>10.199999999999999</v>
      </c>
      <c r="G1159" s="10">
        <v>0</v>
      </c>
      <c r="H1159" s="10">
        <v>0</v>
      </c>
      <c r="I1159" s="10">
        <v>0</v>
      </c>
      <c r="J1159" s="10">
        <v>0</v>
      </c>
      <c r="K1159" s="10">
        <v>10.1</v>
      </c>
      <c r="L1159" s="10">
        <v>0</v>
      </c>
      <c r="M1159" s="10">
        <v>0</v>
      </c>
      <c r="N1159" s="10">
        <v>0</v>
      </c>
      <c r="O1159" s="10">
        <v>0</v>
      </c>
      <c r="P1159" s="10">
        <v>10.199999999999999</v>
      </c>
      <c r="Q1159" s="10">
        <v>0</v>
      </c>
      <c r="R1159" s="10">
        <v>1235</v>
      </c>
      <c r="S1159" s="10" t="s">
        <v>294</v>
      </c>
      <c r="T1159" s="10">
        <v>0</v>
      </c>
      <c r="U1159" s="10">
        <v>0</v>
      </c>
      <c r="V1159" s="10">
        <v>0</v>
      </c>
      <c r="W1159" s="10">
        <v>10.7</v>
      </c>
      <c r="Y1159" s="10">
        <v>0</v>
      </c>
      <c r="Z1159" s="10">
        <v>0</v>
      </c>
      <c r="AA1159" s="10">
        <v>0</v>
      </c>
      <c r="AB1159" s="10">
        <v>10.5</v>
      </c>
      <c r="AD1159" s="10">
        <v>0</v>
      </c>
      <c r="AE1159" s="10">
        <v>0</v>
      </c>
      <c r="AF1159" s="10">
        <v>0</v>
      </c>
      <c r="AG1159" s="10">
        <v>10.5</v>
      </c>
      <c r="AI1159" s="10">
        <v>1235</v>
      </c>
      <c r="AJ1159" s="10" t="s">
        <v>294</v>
      </c>
      <c r="AK1159" s="10">
        <v>0</v>
      </c>
      <c r="AL1159" s="10">
        <v>0</v>
      </c>
      <c r="AM1159" s="10">
        <v>0</v>
      </c>
      <c r="AN1159" s="10">
        <v>10.3</v>
      </c>
      <c r="AO1159" s="10">
        <v>0</v>
      </c>
      <c r="AP1159" s="10">
        <v>0</v>
      </c>
      <c r="AQ1159" s="10">
        <v>0</v>
      </c>
      <c r="AR1159" s="10">
        <v>0</v>
      </c>
      <c r="AS1159" s="10">
        <v>10.199999999999999</v>
      </c>
      <c r="AT1159" s="10">
        <v>0</v>
      </c>
      <c r="AU1159" s="10">
        <v>0</v>
      </c>
      <c r="AV1159" s="10">
        <v>0</v>
      </c>
      <c r="AW1159" s="10">
        <v>0</v>
      </c>
      <c r="AX1159" s="10">
        <v>10.199999999999999</v>
      </c>
      <c r="AY1159" s="10">
        <v>0</v>
      </c>
      <c r="AZ1159" s="10">
        <v>1235</v>
      </c>
      <c r="BA1159" s="10" t="s">
        <v>294</v>
      </c>
      <c r="BB1159" s="10">
        <v>0</v>
      </c>
      <c r="BC1159" s="10">
        <v>0</v>
      </c>
      <c r="BD1159" s="10">
        <v>0</v>
      </c>
      <c r="BE1159" s="10">
        <v>10.6</v>
      </c>
      <c r="BF1159" s="10">
        <v>0</v>
      </c>
      <c r="BG1159" s="10">
        <v>0</v>
      </c>
      <c r="BH1159" s="10">
        <v>0</v>
      </c>
      <c r="BI1159" s="10">
        <v>0</v>
      </c>
      <c r="BJ1159" s="10">
        <v>10.5</v>
      </c>
      <c r="BK1159" s="10">
        <v>0</v>
      </c>
      <c r="BL1159" s="10">
        <v>0</v>
      </c>
      <c r="BM1159" s="10">
        <v>0</v>
      </c>
      <c r="BN1159" s="10">
        <v>0</v>
      </c>
      <c r="BO1159" s="10">
        <v>10.6</v>
      </c>
      <c r="BP1159" s="10">
        <v>0</v>
      </c>
      <c r="BQ1159" s="10">
        <v>1235</v>
      </c>
      <c r="BR1159" s="10" t="s">
        <v>294</v>
      </c>
      <c r="BS1159" s="10">
        <v>0</v>
      </c>
      <c r="BT1159" s="10">
        <v>0</v>
      </c>
      <c r="BU1159" s="10">
        <v>0</v>
      </c>
      <c r="BV1159" s="10">
        <v>10.5</v>
      </c>
      <c r="BW1159" s="10">
        <v>0</v>
      </c>
      <c r="BX1159" s="10">
        <v>0</v>
      </c>
      <c r="BY1159" s="10">
        <v>0</v>
      </c>
      <c r="BZ1159" s="10">
        <v>0</v>
      </c>
      <c r="CA1159" s="10">
        <v>10.5</v>
      </c>
      <c r="CB1159" s="10">
        <v>0</v>
      </c>
      <c r="CC1159" s="10">
        <v>0</v>
      </c>
      <c r="CD1159" s="10">
        <v>0</v>
      </c>
      <c r="CE1159" s="10">
        <v>0</v>
      </c>
      <c r="CF1159" s="10">
        <v>10.3</v>
      </c>
      <c r="CG1159" s="10">
        <v>0</v>
      </c>
      <c r="CH1159" s="10">
        <v>1235</v>
      </c>
      <c r="CI1159" s="10" t="s">
        <v>294</v>
      </c>
      <c r="CJ1159" s="10">
        <v>0</v>
      </c>
      <c r="CK1159" s="10">
        <v>0</v>
      </c>
      <c r="CL1159" s="10">
        <v>0</v>
      </c>
      <c r="CM1159" s="10">
        <v>10.7</v>
      </c>
      <c r="CN1159" s="10">
        <v>0</v>
      </c>
      <c r="CO1159" s="10">
        <v>0</v>
      </c>
      <c r="CP1159" s="10">
        <v>0</v>
      </c>
      <c r="CQ1159" s="10">
        <v>0</v>
      </c>
      <c r="CR1159" s="10">
        <v>10.5</v>
      </c>
      <c r="CS1159" s="10">
        <v>0</v>
      </c>
      <c r="CT1159" s="10">
        <v>0</v>
      </c>
      <c r="CU1159" s="10">
        <v>0</v>
      </c>
      <c r="CV1159" s="10">
        <v>0</v>
      </c>
      <c r="CW1159" s="10">
        <v>10.5</v>
      </c>
      <c r="CX1159" s="10">
        <v>0</v>
      </c>
      <c r="CY1159" s="10">
        <v>1271</v>
      </c>
      <c r="CZ1159" s="10" t="s">
        <v>312</v>
      </c>
      <c r="DA1159" s="10">
        <v>1.7100000000000001E-2</v>
      </c>
      <c r="DB1159" s="10">
        <v>6.1999999999999998E-3</v>
      </c>
      <c r="DC1159" s="10">
        <v>1</v>
      </c>
      <c r="DD1159" s="10">
        <v>10.5</v>
      </c>
      <c r="DE1159" s="10">
        <v>0.94</v>
      </c>
      <c r="DF1159" s="10">
        <v>1.6899999999999998E-2</v>
      </c>
      <c r="DG1159" s="10">
        <v>6.1000000000000004E-3</v>
      </c>
      <c r="DH1159" s="10">
        <v>1</v>
      </c>
      <c r="DI1159" s="10">
        <v>10.4</v>
      </c>
      <c r="DJ1159" s="10">
        <v>0.94</v>
      </c>
      <c r="DK1159" s="10">
        <v>1.6899999999999998E-2</v>
      </c>
      <c r="DL1159" s="10">
        <v>6.1000000000000004E-3</v>
      </c>
      <c r="DM1159" s="10">
        <v>1</v>
      </c>
      <c r="DN1159" s="10">
        <v>10.4</v>
      </c>
      <c r="DO1159" s="10">
        <v>0.94</v>
      </c>
    </row>
    <row r="1160" spans="1:119" x14ac:dyDescent="0.25">
      <c r="A1160" s="10">
        <v>1236</v>
      </c>
      <c r="B1160" s="10" t="s">
        <v>297</v>
      </c>
      <c r="C1160" s="10">
        <v>0.17</v>
      </c>
      <c r="D1160" s="10">
        <v>0.02</v>
      </c>
      <c r="E1160" s="10">
        <v>10</v>
      </c>
      <c r="F1160" s="10">
        <v>10.199999999999999</v>
      </c>
      <c r="G1160" s="10">
        <v>0.99</v>
      </c>
      <c r="H1160" s="10">
        <v>0.38</v>
      </c>
      <c r="I1160" s="10">
        <v>0.05</v>
      </c>
      <c r="J1160" s="10">
        <v>22</v>
      </c>
      <c r="K1160" s="10">
        <v>10.1</v>
      </c>
      <c r="L1160" s="10">
        <v>0.99</v>
      </c>
      <c r="M1160" s="10">
        <v>0.52</v>
      </c>
      <c r="N1160" s="10">
        <v>7.0000000000000007E-2</v>
      </c>
      <c r="O1160" s="10">
        <v>30</v>
      </c>
      <c r="P1160" s="10">
        <v>10.199999999999999</v>
      </c>
      <c r="Q1160" s="10">
        <v>0.99</v>
      </c>
      <c r="R1160" s="10">
        <v>1236</v>
      </c>
      <c r="S1160" s="10" t="s">
        <v>297</v>
      </c>
      <c r="T1160" s="10">
        <v>9.1700000000000004E-2</v>
      </c>
      <c r="U1160" s="10">
        <v>1.3100000000000001E-2</v>
      </c>
      <c r="V1160" s="10">
        <v>5</v>
      </c>
      <c r="W1160" s="10">
        <v>10.7</v>
      </c>
      <c r="Y1160" s="10">
        <v>0.18</v>
      </c>
      <c r="Z1160" s="10">
        <v>2.5700000000000001E-2</v>
      </c>
      <c r="AA1160" s="10">
        <v>10</v>
      </c>
      <c r="AB1160" s="10">
        <v>10.5</v>
      </c>
      <c r="AD1160" s="10">
        <v>0.3241</v>
      </c>
      <c r="AE1160" s="10">
        <v>4.6199999999999998E-2</v>
      </c>
      <c r="AF1160" s="10">
        <v>18</v>
      </c>
      <c r="AG1160" s="10">
        <v>10.5</v>
      </c>
      <c r="AI1160" s="10">
        <v>1236</v>
      </c>
      <c r="AJ1160" s="10" t="s">
        <v>297</v>
      </c>
      <c r="AK1160" s="10">
        <v>0.18679999999999999</v>
      </c>
      <c r="AL1160" s="10">
        <v>4.07E-2</v>
      </c>
      <c r="AM1160" s="10">
        <v>10.7164</v>
      </c>
      <c r="AN1160" s="10">
        <v>10.3</v>
      </c>
      <c r="AO1160" s="10">
        <v>0.98</v>
      </c>
      <c r="AP1160" s="10">
        <v>0.4294</v>
      </c>
      <c r="AQ1160" s="10">
        <v>9.0399999999999994E-2</v>
      </c>
      <c r="AR1160" s="10">
        <v>24.838000000000001</v>
      </c>
      <c r="AS1160" s="10">
        <v>10.199999999999999</v>
      </c>
      <c r="AT1160" s="10">
        <v>0.98</v>
      </c>
      <c r="AU1160" s="10">
        <v>0.46400000000000002</v>
      </c>
      <c r="AV1160" s="10">
        <v>8.3199999999999996E-2</v>
      </c>
      <c r="AW1160" s="10">
        <v>26.682700000000001</v>
      </c>
      <c r="AX1160" s="10">
        <v>10.199999999999999</v>
      </c>
      <c r="AY1160" s="10">
        <v>0.98</v>
      </c>
      <c r="AZ1160" s="10">
        <v>1236</v>
      </c>
      <c r="BA1160" s="10" t="s">
        <v>297</v>
      </c>
      <c r="BB1160" s="10">
        <v>6.9599999999999995E-2</v>
      </c>
      <c r="BC1160" s="10">
        <v>1.41E-2</v>
      </c>
      <c r="BD1160" s="10">
        <v>3.8662999999999998</v>
      </c>
      <c r="BE1160" s="10">
        <v>10.6</v>
      </c>
      <c r="BF1160" s="10">
        <v>0.98</v>
      </c>
      <c r="BG1160" s="10">
        <v>0.17469999999999999</v>
      </c>
      <c r="BH1160" s="10">
        <v>3.5499999999999997E-2</v>
      </c>
      <c r="BI1160" s="10">
        <v>9.8040000000000003</v>
      </c>
      <c r="BJ1160" s="10">
        <v>10.5</v>
      </c>
      <c r="BK1160" s="10">
        <v>0.98</v>
      </c>
      <c r="BL1160" s="10">
        <v>0.33850000000000002</v>
      </c>
      <c r="BM1160" s="10">
        <v>6.8699999999999997E-2</v>
      </c>
      <c r="BN1160" s="10">
        <v>18.810600000000001</v>
      </c>
      <c r="BO1160" s="10">
        <v>10.6</v>
      </c>
      <c r="BP1160" s="10">
        <v>0.98</v>
      </c>
      <c r="BQ1160" s="10">
        <v>1236</v>
      </c>
      <c r="BR1160" s="10" t="s">
        <v>297</v>
      </c>
      <c r="BS1160" s="10">
        <v>1.78E-2</v>
      </c>
      <c r="BT1160" s="10">
        <v>3.5999999999999999E-3</v>
      </c>
      <c r="BU1160" s="10">
        <v>1</v>
      </c>
      <c r="BV1160" s="10">
        <v>10.5</v>
      </c>
      <c r="BW1160" s="10">
        <v>0.98</v>
      </c>
      <c r="BX1160" s="10">
        <v>1.78E-2</v>
      </c>
      <c r="BY1160" s="10">
        <v>3.5999999999999999E-3</v>
      </c>
      <c r="BZ1160" s="10">
        <v>1</v>
      </c>
      <c r="CA1160" s="10">
        <v>10.5</v>
      </c>
      <c r="CB1160" s="10">
        <v>0.98</v>
      </c>
      <c r="CC1160" s="10">
        <v>1.7500000000000002E-2</v>
      </c>
      <c r="CD1160" s="10">
        <v>3.5999999999999999E-3</v>
      </c>
      <c r="CE1160" s="10">
        <v>1</v>
      </c>
      <c r="CF1160" s="10">
        <v>10.3</v>
      </c>
      <c r="CG1160" s="10">
        <v>0.98</v>
      </c>
      <c r="CH1160" s="10">
        <v>1236</v>
      </c>
      <c r="CI1160" s="10" t="s">
        <v>297</v>
      </c>
      <c r="CJ1160" s="10">
        <v>0</v>
      </c>
      <c r="CK1160" s="10">
        <v>0</v>
      </c>
      <c r="CL1160" s="10">
        <v>0</v>
      </c>
      <c r="CM1160" s="10">
        <v>10.7</v>
      </c>
      <c r="CN1160" s="10">
        <v>0</v>
      </c>
      <c r="CO1160" s="10">
        <v>0</v>
      </c>
      <c r="CP1160" s="10">
        <v>0</v>
      </c>
      <c r="CQ1160" s="10">
        <v>0</v>
      </c>
      <c r="CR1160" s="10">
        <v>10.5</v>
      </c>
      <c r="CS1160" s="10">
        <v>0</v>
      </c>
      <c r="CT1160" s="10">
        <v>0</v>
      </c>
      <c r="CU1160" s="10">
        <v>0</v>
      </c>
      <c r="CV1160" s="10">
        <v>0</v>
      </c>
      <c r="CW1160" s="10">
        <v>10.5</v>
      </c>
      <c r="CX1160" s="10">
        <v>0</v>
      </c>
      <c r="CY1160" s="10">
        <v>1272</v>
      </c>
      <c r="CZ1160" s="10" t="s">
        <v>313</v>
      </c>
      <c r="DA1160" s="10">
        <v>1.0337000000000001</v>
      </c>
      <c r="DB1160" s="10">
        <v>0.2099</v>
      </c>
      <c r="DC1160" s="10">
        <v>58</v>
      </c>
      <c r="DD1160" s="10">
        <v>10.5</v>
      </c>
      <c r="DE1160" s="10">
        <v>0.98</v>
      </c>
      <c r="DF1160" s="10">
        <v>1.1121000000000001</v>
      </c>
      <c r="DG1160" s="10">
        <v>0.2258</v>
      </c>
      <c r="DH1160" s="10">
        <v>63</v>
      </c>
      <c r="DI1160" s="10">
        <v>10.4</v>
      </c>
      <c r="DJ1160" s="10">
        <v>0.98</v>
      </c>
      <c r="DK1160" s="10">
        <v>1.2357</v>
      </c>
      <c r="DL1160" s="10">
        <v>0.25090000000000001</v>
      </c>
      <c r="DM1160" s="10">
        <v>70</v>
      </c>
      <c r="DN1160" s="10">
        <v>10.4</v>
      </c>
      <c r="DO1160" s="10">
        <v>0.98</v>
      </c>
    </row>
    <row r="1161" spans="1:119" x14ac:dyDescent="0.25">
      <c r="A1161" s="10">
        <v>1237</v>
      </c>
      <c r="B1161" s="10" t="s">
        <v>206</v>
      </c>
      <c r="C1161" s="10">
        <v>-1.48</v>
      </c>
      <c r="D1161" s="10">
        <v>-0.6</v>
      </c>
      <c r="E1161" s="10">
        <v>25.19</v>
      </c>
      <c r="F1161" s="10">
        <v>36.64</v>
      </c>
      <c r="G1161" s="10">
        <v>0.92800000000000005</v>
      </c>
      <c r="H1161" s="10">
        <v>-1.5</v>
      </c>
      <c r="I1161" s="10">
        <v>-0.54</v>
      </c>
      <c r="J1161" s="10">
        <v>25.35</v>
      </c>
      <c r="K1161" s="10">
        <v>36.33</v>
      </c>
      <c r="L1161" s="10">
        <v>0.94199999999999995</v>
      </c>
      <c r="M1161" s="10">
        <v>-1.65</v>
      </c>
      <c r="N1161" s="10">
        <v>-0.54</v>
      </c>
      <c r="O1161" s="10">
        <v>27.89</v>
      </c>
      <c r="P1161" s="10">
        <v>36</v>
      </c>
      <c r="Q1161" s="10">
        <v>0.95</v>
      </c>
      <c r="R1161" s="10">
        <v>1237</v>
      </c>
      <c r="S1161" s="10" t="s">
        <v>206</v>
      </c>
      <c r="T1161" s="10">
        <v>0.38</v>
      </c>
      <c r="U1161" s="10">
        <v>0.28000000000000003</v>
      </c>
      <c r="V1161" s="10">
        <v>7.1602499337781378</v>
      </c>
      <c r="W1161" s="10">
        <v>38.06</v>
      </c>
      <c r="Y1161" s="10">
        <v>0.6</v>
      </c>
      <c r="Z1161" s="10">
        <v>0.25</v>
      </c>
      <c r="AA1161" s="10">
        <v>10.05028588573264</v>
      </c>
      <c r="AB1161" s="10">
        <v>37.340000000000003</v>
      </c>
      <c r="AD1161" s="10">
        <v>0.67</v>
      </c>
      <c r="AE1161" s="10">
        <v>0.27</v>
      </c>
      <c r="AF1161" s="10">
        <v>11.166081769378922</v>
      </c>
      <c r="AG1161" s="10">
        <v>37.35</v>
      </c>
      <c r="AI1161" s="10">
        <v>1237</v>
      </c>
      <c r="AJ1161" s="10" t="s">
        <v>206</v>
      </c>
      <c r="AK1161" s="10">
        <v>-1.4844432287605842</v>
      </c>
      <c r="AL1161" s="10">
        <v>-0.60740828087853316</v>
      </c>
      <c r="AM1161" s="10">
        <v>-24.943785193457565</v>
      </c>
      <c r="AN1161" s="10">
        <v>37.124114277089973</v>
      </c>
      <c r="AO1161" s="10">
        <v>0.92551722716840568</v>
      </c>
      <c r="AP1161" s="10">
        <v>-1.6985744724437859</v>
      </c>
      <c r="AQ1161" s="10">
        <v>-0.6747768886535116</v>
      </c>
      <c r="AR1161" s="10">
        <v>-28.958943060823252</v>
      </c>
      <c r="AS1161" s="10">
        <v>36.438546438110471</v>
      </c>
      <c r="AT1161" s="10">
        <v>0.92935194931015874</v>
      </c>
      <c r="AU1161" s="10">
        <v>-1.8026735698704099</v>
      </c>
      <c r="AV1161" s="10">
        <v>-0.71081904660510176</v>
      </c>
      <c r="AW1161" s="10">
        <v>-30.903469992215189</v>
      </c>
      <c r="AX1161" s="10">
        <v>36.201875107255368</v>
      </c>
      <c r="AY1161" s="10">
        <v>0.93028956883360137</v>
      </c>
      <c r="AZ1161" s="10">
        <v>1237</v>
      </c>
      <c r="BA1161" s="10" t="s">
        <v>206</v>
      </c>
      <c r="BB1161" s="10">
        <v>-0.44992061796180172</v>
      </c>
      <c r="BC1161" s="10">
        <v>-0.26974988122548221</v>
      </c>
      <c r="BD1161" s="10">
        <v>-8.1247015096758695</v>
      </c>
      <c r="BE1161" s="10">
        <v>37.277870216955606</v>
      </c>
      <c r="BF1161" s="10">
        <v>0.8576631713614653</v>
      </c>
      <c r="BG1161" s="10">
        <v>-0.60974075848581044</v>
      </c>
      <c r="BH1161" s="10">
        <v>-0.19962096456477993</v>
      </c>
      <c r="BI1161" s="10">
        <v>-10.001753368337491</v>
      </c>
      <c r="BJ1161" s="10">
        <v>37.035478998394687</v>
      </c>
      <c r="BK1161" s="10">
        <v>0.95036512787710636</v>
      </c>
      <c r="BL1161" s="10">
        <v>-0.86953252259446301</v>
      </c>
      <c r="BM1161" s="10">
        <v>-0.25924279814417889</v>
      </c>
      <c r="BN1161" s="10">
        <v>-14.13653044576586</v>
      </c>
      <c r="BO1161" s="10">
        <v>37.057312427508343</v>
      </c>
      <c r="BP1161" s="10">
        <v>0.95831536423699215</v>
      </c>
      <c r="BQ1161" s="10">
        <v>1237</v>
      </c>
      <c r="BR1161" s="10" t="s">
        <v>206</v>
      </c>
      <c r="BS1161" s="10">
        <v>-1.544</v>
      </c>
      <c r="BT1161" s="10">
        <v>-0.51600000000000001</v>
      </c>
      <c r="BU1161" s="10">
        <v>-25.256414048460009</v>
      </c>
      <c r="BV1161" s="10">
        <v>37.213999999999999</v>
      </c>
      <c r="BW1161" s="10">
        <v>0.94843730253052805</v>
      </c>
      <c r="BX1161" s="10">
        <v>-1.556</v>
      </c>
      <c r="BY1161" s="10">
        <v>-0.51600000000000001</v>
      </c>
      <c r="BZ1161" s="10">
        <v>-26.059077818540835</v>
      </c>
      <c r="CA1161" s="10">
        <v>36.32</v>
      </c>
      <c r="CB1161" s="10">
        <v>0.94917017364011214</v>
      </c>
      <c r="CC1161" s="10">
        <v>-1.7410000000000001</v>
      </c>
      <c r="CD1161" s="10">
        <v>-0.57099999999999995</v>
      </c>
      <c r="CE1161" s="10">
        <v>-29.176357253250593</v>
      </c>
      <c r="CF1161" s="10">
        <v>36.256999999999998</v>
      </c>
      <c r="CG1161" s="10">
        <v>0.9502004003769231</v>
      </c>
      <c r="CH1161" s="10">
        <v>1237</v>
      </c>
      <c r="CI1161" s="10" t="s">
        <v>206</v>
      </c>
      <c r="CJ1161" s="10">
        <v>-0.50700000000000001</v>
      </c>
      <c r="CK1161" s="10">
        <v>-0.28199999999999997</v>
      </c>
      <c r="CL1161" s="10">
        <v>-8.9110686891349129</v>
      </c>
      <c r="CM1161" s="10">
        <v>37.588000000000001</v>
      </c>
      <c r="CN1161" s="10">
        <v>0.8739132467910139</v>
      </c>
      <c r="CO1161" s="10">
        <v>-0.49</v>
      </c>
      <c r="CP1161" s="10">
        <v>-0.27700000000000002</v>
      </c>
      <c r="CQ1161" s="10">
        <v>-8.7613611937946523</v>
      </c>
      <c r="CR1161" s="10">
        <v>37.091999999999999</v>
      </c>
      <c r="CS1161" s="10">
        <v>0.87052974837476105</v>
      </c>
      <c r="CT1161" s="10">
        <v>-0.61199999999999999</v>
      </c>
      <c r="CU1161" s="10">
        <v>-0.317</v>
      </c>
      <c r="CV1161" s="10">
        <v>-10.573270488003807</v>
      </c>
      <c r="CW1161" s="10">
        <v>37.634999999999998</v>
      </c>
      <c r="CX1161" s="10">
        <v>0.88795208601894959</v>
      </c>
      <c r="CY1161" s="10">
        <v>1273</v>
      </c>
      <c r="CZ1161" s="10" t="s">
        <v>216</v>
      </c>
    </row>
    <row r="1162" spans="1:119" x14ac:dyDescent="0.25">
      <c r="A1162" s="10">
        <v>1238</v>
      </c>
      <c r="B1162" s="10" t="s">
        <v>207</v>
      </c>
      <c r="C1162" s="10">
        <v>0.28999999999999998</v>
      </c>
      <c r="D1162" s="10">
        <v>0.21</v>
      </c>
      <c r="E1162" s="10">
        <v>5.65</v>
      </c>
      <c r="F1162" s="10">
        <v>36.64</v>
      </c>
      <c r="G1162" s="10">
        <v>0.81599999999999995</v>
      </c>
      <c r="H1162" s="10">
        <v>0.31</v>
      </c>
      <c r="I1162" s="10">
        <v>0.25</v>
      </c>
      <c r="J1162" s="10">
        <v>6.33</v>
      </c>
      <c r="K1162" s="10">
        <v>36.33</v>
      </c>
      <c r="L1162" s="10">
        <v>0.78600000000000003</v>
      </c>
      <c r="M1162" s="10">
        <v>0.28000000000000003</v>
      </c>
      <c r="N1162" s="10">
        <v>0.2</v>
      </c>
      <c r="O1162" s="10">
        <v>5.58</v>
      </c>
      <c r="P1162" s="10">
        <v>36</v>
      </c>
      <c r="Q1162" s="10">
        <v>0.81100000000000005</v>
      </c>
      <c r="R1162" s="10">
        <v>1238</v>
      </c>
      <c r="S1162" s="10" t="s">
        <v>207</v>
      </c>
      <c r="T1162" s="10">
        <v>-0.24</v>
      </c>
      <c r="U1162" s="10">
        <v>-0.16</v>
      </c>
      <c r="V1162" s="10">
        <v>-4.3755459789093694</v>
      </c>
      <c r="W1162" s="10">
        <v>38.06</v>
      </c>
      <c r="Y1162" s="10">
        <v>-0.35</v>
      </c>
      <c r="Z1162" s="10">
        <v>-0.14000000000000001</v>
      </c>
      <c r="AA1162" s="10">
        <v>-5.8285710919140961</v>
      </c>
      <c r="AB1162" s="10">
        <v>37.340000000000003</v>
      </c>
      <c r="AD1162" s="10">
        <v>-0.36</v>
      </c>
      <c r="AE1162" s="10">
        <v>-0.14000000000000001</v>
      </c>
      <c r="AF1162" s="10">
        <v>-5.9708089901571553</v>
      </c>
      <c r="AG1162" s="10">
        <v>37.35</v>
      </c>
      <c r="AI1162" s="10">
        <v>1238</v>
      </c>
      <c r="AJ1162" s="10" t="s">
        <v>207</v>
      </c>
      <c r="AK1162" s="10">
        <v>0.10272694496427784</v>
      </c>
      <c r="AL1162" s="10">
        <v>0.14008577082533283</v>
      </c>
      <c r="AM1162" s="10">
        <v>2.7015948715620697</v>
      </c>
      <c r="AN1162" s="10">
        <v>37.12411335259614</v>
      </c>
      <c r="AO1162" s="10">
        <v>0.59135385465093726</v>
      </c>
      <c r="AP1162" s="10">
        <v>0.11989776600296054</v>
      </c>
      <c r="AQ1162" s="10">
        <v>0.1447832597853852</v>
      </c>
      <c r="AR1162" s="10">
        <v>2.9784977370586621</v>
      </c>
      <c r="AS1162" s="10">
        <v>36.438545464638601</v>
      </c>
      <c r="AT1162" s="10">
        <v>0.63781122266142898</v>
      </c>
      <c r="AU1162" s="10">
        <v>0.1502062276912535</v>
      </c>
      <c r="AV1162" s="10">
        <v>0.15612178192882886</v>
      </c>
      <c r="AW1162" s="10">
        <v>3.4551029675796361</v>
      </c>
      <c r="AX1162" s="10">
        <v>36.201874050684737</v>
      </c>
      <c r="AY1162" s="10">
        <v>0.69332245199785802</v>
      </c>
      <c r="AZ1162" s="10">
        <v>1238</v>
      </c>
      <c r="BA1162" s="10" t="s">
        <v>207</v>
      </c>
      <c r="BB1162" s="10">
        <v>0.18259153654473304</v>
      </c>
      <c r="BC1162" s="10">
        <v>0.10340341117509561</v>
      </c>
      <c r="BD1162" s="10">
        <v>3.249916272736157</v>
      </c>
      <c r="BE1162" s="10">
        <v>37.27786953736107</v>
      </c>
      <c r="BF1162" s="10">
        <v>0.87015527930145786</v>
      </c>
      <c r="BG1162" s="10">
        <v>0.21898013123180732</v>
      </c>
      <c r="BH1162" s="10">
        <v>6.7998630748181979E-2</v>
      </c>
      <c r="BI1162" s="10">
        <v>3.5745028196613879</v>
      </c>
      <c r="BJ1162" s="10">
        <v>37.035478548564789</v>
      </c>
      <c r="BK1162" s="10">
        <v>0.95501563055964034</v>
      </c>
      <c r="BL1162" s="10">
        <v>0.26927738951577596</v>
      </c>
      <c r="BM1162" s="10">
        <v>8.1994331722100827E-2</v>
      </c>
      <c r="BN1162" s="10">
        <v>4.3855044842992603</v>
      </c>
      <c r="BO1162" s="10">
        <v>37.057311885412552</v>
      </c>
      <c r="BP1162" s="10">
        <v>0.95663394884852249</v>
      </c>
      <c r="BQ1162" s="10">
        <v>1238</v>
      </c>
      <c r="BR1162" s="10" t="s">
        <v>207</v>
      </c>
      <c r="BS1162" s="10">
        <v>0.308</v>
      </c>
      <c r="BT1162" s="10">
        <v>0.17299999999999999</v>
      </c>
      <c r="BU1162" s="10">
        <v>5.4806003227161426</v>
      </c>
      <c r="BV1162" s="10">
        <v>37.213999999999999</v>
      </c>
      <c r="BW1162" s="10">
        <v>0.87187776833445441</v>
      </c>
      <c r="BX1162" s="10">
        <v>0.33900000000000002</v>
      </c>
      <c r="BY1162" s="10">
        <v>0.17399999999999999</v>
      </c>
      <c r="BZ1162" s="10">
        <v>6.0572061470536296</v>
      </c>
      <c r="CA1162" s="10">
        <v>36.32</v>
      </c>
      <c r="CB1162" s="10">
        <v>0.88965346911558951</v>
      </c>
      <c r="CC1162" s="10">
        <v>0.34200000000000003</v>
      </c>
      <c r="CD1162" s="10">
        <v>0.17699999999999999</v>
      </c>
      <c r="CE1162" s="10">
        <v>6.132080276047855</v>
      </c>
      <c r="CF1162" s="10">
        <v>36.256999999999998</v>
      </c>
      <c r="CG1162" s="10">
        <v>0.88810799656252026</v>
      </c>
      <c r="CH1162" s="10">
        <v>1238</v>
      </c>
      <c r="CI1162" s="10" t="s">
        <v>207</v>
      </c>
      <c r="CJ1162" s="10">
        <v>0.19600000000000001</v>
      </c>
      <c r="CK1162" s="10">
        <v>0.14499999999999999</v>
      </c>
      <c r="CL1162" s="10">
        <v>3.7448394914098362</v>
      </c>
      <c r="CM1162" s="10">
        <v>37.588000000000001</v>
      </c>
      <c r="CN1162" s="10">
        <v>0.80392034166849458</v>
      </c>
      <c r="CO1162" s="10">
        <v>0.19600000000000001</v>
      </c>
      <c r="CP1162" s="10">
        <v>0.14299999999999999</v>
      </c>
      <c r="CQ1162" s="10">
        <v>3.7764844057788918</v>
      </c>
      <c r="CR1162" s="10">
        <v>37.091999999999999</v>
      </c>
      <c r="CS1162" s="10">
        <v>0.80784398778751454</v>
      </c>
      <c r="CT1162" s="10">
        <v>0.19600000000000001</v>
      </c>
      <c r="CU1162" s="10">
        <v>0.14599999999999999</v>
      </c>
      <c r="CV1162" s="10">
        <v>3.7493068082729462</v>
      </c>
      <c r="CW1162" s="10">
        <v>37.634999999999998</v>
      </c>
      <c r="CX1162" s="10">
        <v>0.80195969711026727</v>
      </c>
      <c r="CY1162" s="10">
        <v>1274</v>
      </c>
      <c r="CZ1162" s="10" t="s">
        <v>217</v>
      </c>
      <c r="DA1162" s="10">
        <v>-0.13800000000000001</v>
      </c>
      <c r="DB1162" s="10">
        <v>-8.8999999999999996E-2</v>
      </c>
      <c r="DC1162" s="10">
        <v>-2.5515197979637834</v>
      </c>
      <c r="DD1162" s="10">
        <v>37.156999999999996</v>
      </c>
      <c r="DE1162" s="10">
        <v>0.84038612618861241</v>
      </c>
      <c r="DF1162" s="10">
        <v>-0.13800000000000001</v>
      </c>
      <c r="DG1162" s="10">
        <v>-8.7999999999999995E-2</v>
      </c>
      <c r="DH1162" s="10">
        <v>-2.5916774029057899</v>
      </c>
      <c r="DI1162" s="10">
        <v>36.460999999999999</v>
      </c>
      <c r="DJ1162" s="10">
        <v>0.84315795389993653</v>
      </c>
      <c r="DK1162" s="10">
        <v>-0.154</v>
      </c>
      <c r="DL1162" s="10">
        <v>-9.6000000000000002E-2</v>
      </c>
      <c r="DM1162" s="10">
        <v>-2.9060763320482059</v>
      </c>
      <c r="DN1162" s="10">
        <v>36.052999999999997</v>
      </c>
      <c r="DO1162" s="10">
        <v>0.84861688257137413</v>
      </c>
    </row>
    <row r="1163" spans="1:119" x14ac:dyDescent="0.25">
      <c r="A1163" s="10">
        <v>1239</v>
      </c>
      <c r="B1163" s="10" t="s">
        <v>8</v>
      </c>
      <c r="C1163" s="10">
        <v>1.19</v>
      </c>
      <c r="D1163" s="10">
        <v>0.39</v>
      </c>
      <c r="E1163" s="10">
        <v>19.73</v>
      </c>
      <c r="F1163" s="10">
        <v>36.64</v>
      </c>
      <c r="G1163" s="10">
        <v>0.95</v>
      </c>
      <c r="H1163" s="10">
        <v>1.19</v>
      </c>
      <c r="I1163" s="10">
        <v>0.28999999999999998</v>
      </c>
      <c r="J1163" s="10">
        <v>19.46</v>
      </c>
      <c r="K1163" s="10">
        <v>36.33</v>
      </c>
      <c r="L1163" s="10">
        <v>0.97199999999999998</v>
      </c>
      <c r="M1163" s="10">
        <v>1.37</v>
      </c>
      <c r="N1163" s="10">
        <v>0.34</v>
      </c>
      <c r="O1163" s="10">
        <v>22.64</v>
      </c>
      <c r="P1163" s="10">
        <v>36</v>
      </c>
      <c r="Q1163" s="10">
        <v>0.97099999999999997</v>
      </c>
      <c r="R1163" s="10">
        <v>1239</v>
      </c>
      <c r="S1163" s="10" t="s">
        <v>8</v>
      </c>
      <c r="T1163" s="10">
        <v>0.14000000000000001</v>
      </c>
      <c r="U1163" s="10">
        <v>0.11</v>
      </c>
      <c r="V1163" s="10">
        <v>2.7008484752337143</v>
      </c>
      <c r="W1163" s="10">
        <v>38.06</v>
      </c>
      <c r="Y1163" s="10">
        <v>0.25</v>
      </c>
      <c r="Z1163" s="10">
        <v>0.11</v>
      </c>
      <c r="AA1163" s="10">
        <v>4.2231302169308593</v>
      </c>
      <c r="AB1163" s="10">
        <v>37.340000000000003</v>
      </c>
      <c r="AD1163" s="10">
        <v>0.31</v>
      </c>
      <c r="AE1163" s="10">
        <v>0.13</v>
      </c>
      <c r="AF1163" s="10">
        <v>5.1962254807709556</v>
      </c>
      <c r="AG1163" s="10">
        <v>37.35</v>
      </c>
      <c r="AI1163" s="10">
        <v>1239</v>
      </c>
      <c r="AJ1163" s="10" t="s">
        <v>8</v>
      </c>
      <c r="AK1163" s="10">
        <v>1.3817162838688981</v>
      </c>
      <c r="AL1163" s="10">
        <v>0.46732250525106955</v>
      </c>
      <c r="AM1163" s="10">
        <v>22.684078413944903</v>
      </c>
      <c r="AN1163" s="10">
        <v>37.124114277089973</v>
      </c>
      <c r="AO1163" s="10">
        <v>0.94728575766311629</v>
      </c>
      <c r="AP1163" s="10">
        <v>1.5786767064309799</v>
      </c>
      <c r="AQ1163" s="10">
        <v>0.52999362308268583</v>
      </c>
      <c r="AR1163" s="10">
        <v>26.385306398923163</v>
      </c>
      <c r="AS1163" s="10">
        <v>36.438546438110471</v>
      </c>
      <c r="AT1163" s="10">
        <v>0.94800229235871181</v>
      </c>
      <c r="AU1163" s="10">
        <v>1.6524673421922005</v>
      </c>
      <c r="AV1163" s="10">
        <v>0.55469725585653085</v>
      </c>
      <c r="AW1163" s="10">
        <v>27.798816321547715</v>
      </c>
      <c r="AX1163" s="10">
        <v>36.201875107255368</v>
      </c>
      <c r="AY1163" s="10">
        <v>0.94801429954508654</v>
      </c>
      <c r="AZ1163" s="10">
        <v>1239</v>
      </c>
      <c r="BA1163" s="10" t="s">
        <v>8</v>
      </c>
      <c r="BB1163" s="10">
        <v>0.26732908143188272</v>
      </c>
      <c r="BC1163" s="10">
        <v>0.16634646312629336</v>
      </c>
      <c r="BD1163" s="10">
        <v>4.876451851947933</v>
      </c>
      <c r="BE1163" s="10">
        <v>37.277870216955606</v>
      </c>
      <c r="BF1163" s="10">
        <v>0.84904468220577145</v>
      </c>
      <c r="BG1163" s="10">
        <v>0.39076062730359218</v>
      </c>
      <c r="BH1163" s="10">
        <v>0.13162232566765389</v>
      </c>
      <c r="BI1163" s="10">
        <v>6.4279020028043217</v>
      </c>
      <c r="BJ1163" s="10">
        <v>37.035478998394687</v>
      </c>
      <c r="BK1163" s="10">
        <v>0.9476827111267786</v>
      </c>
      <c r="BL1163" s="10">
        <v>0.60025513312592771</v>
      </c>
      <c r="BM1163" s="10">
        <v>0.17724845321694277</v>
      </c>
      <c r="BN1163" s="10">
        <v>9.7511339438407436</v>
      </c>
      <c r="BO1163" s="10">
        <v>37.057312427508343</v>
      </c>
      <c r="BP1163" s="10">
        <v>0.95906096323167045</v>
      </c>
      <c r="BQ1163" s="10">
        <v>1239</v>
      </c>
      <c r="BR1163" s="10" t="s">
        <v>8</v>
      </c>
      <c r="BS1163" s="10">
        <v>1.236</v>
      </c>
      <c r="BT1163" s="10">
        <v>0.34300000000000003</v>
      </c>
      <c r="BU1163" s="10">
        <v>19.900386316240507</v>
      </c>
      <c r="BV1163" s="10">
        <v>37.213999999999999</v>
      </c>
      <c r="BW1163" s="10">
        <v>0.96358489370448019</v>
      </c>
      <c r="BX1163" s="10">
        <v>1.2170000000000001</v>
      </c>
      <c r="BY1163" s="10">
        <v>0.34200000000000003</v>
      </c>
      <c r="BZ1163" s="10">
        <v>20.095051436029731</v>
      </c>
      <c r="CA1163" s="10">
        <v>36.32</v>
      </c>
      <c r="CB1163" s="10">
        <v>0.96270890460946612</v>
      </c>
      <c r="CC1163" s="10">
        <v>1.399</v>
      </c>
      <c r="CD1163" s="10">
        <v>0.39400000000000002</v>
      </c>
      <c r="CE1163" s="10">
        <v>23.144051600230469</v>
      </c>
      <c r="CF1163" s="10">
        <v>36.256999999999998</v>
      </c>
      <c r="CG1163" s="10">
        <v>0.96255561470644191</v>
      </c>
      <c r="CH1163" s="10">
        <v>1239</v>
      </c>
      <c r="CI1163" s="10" t="s">
        <v>8</v>
      </c>
      <c r="CJ1163" s="10">
        <v>0.31</v>
      </c>
      <c r="CK1163" s="10">
        <v>0.13600000000000001</v>
      </c>
      <c r="CL1163" s="10">
        <v>5.1996592493283869</v>
      </c>
      <c r="CM1163" s="10">
        <v>37.588000000000001</v>
      </c>
      <c r="CN1163" s="10">
        <v>0.91575007828067378</v>
      </c>
      <c r="CO1163" s="10">
        <v>0.29399999999999998</v>
      </c>
      <c r="CP1163" s="10">
        <v>0.13400000000000001</v>
      </c>
      <c r="CQ1163" s="10">
        <v>5.0291284780531784</v>
      </c>
      <c r="CR1163" s="10">
        <v>37.091999999999999</v>
      </c>
      <c r="CS1163" s="10">
        <v>0.90994202141444758</v>
      </c>
      <c r="CT1163" s="10">
        <v>0.41599999999999998</v>
      </c>
      <c r="CU1163" s="10">
        <v>0.17100000000000001</v>
      </c>
      <c r="CV1163" s="10">
        <v>6.8998901002184114</v>
      </c>
      <c r="CW1163" s="10">
        <v>37.634999999999998</v>
      </c>
      <c r="CX1163" s="10">
        <v>0.9249081566281081</v>
      </c>
      <c r="CY1163" s="10">
        <v>1275</v>
      </c>
      <c r="CZ1163" s="10" t="s">
        <v>8</v>
      </c>
    </row>
    <row r="1164" spans="1:119" x14ac:dyDescent="0.25">
      <c r="A1164" s="10">
        <v>1240</v>
      </c>
      <c r="B1164" s="10" t="s">
        <v>9</v>
      </c>
      <c r="R1164" s="10">
        <v>1240</v>
      </c>
      <c r="S1164" s="10" t="s">
        <v>9</v>
      </c>
      <c r="AI1164" s="10">
        <v>1240</v>
      </c>
      <c r="AJ1164" s="10" t="s">
        <v>9</v>
      </c>
      <c r="AZ1164" s="10">
        <v>1240</v>
      </c>
      <c r="BA1164" s="10" t="s">
        <v>9</v>
      </c>
      <c r="BQ1164" s="10">
        <v>1240</v>
      </c>
      <c r="BR1164" s="10" t="s">
        <v>9</v>
      </c>
      <c r="CH1164" s="10">
        <v>1240</v>
      </c>
      <c r="CI1164" s="10" t="s">
        <v>9</v>
      </c>
      <c r="CY1164" s="10">
        <v>1276</v>
      </c>
      <c r="CZ1164" s="10" t="s">
        <v>9</v>
      </c>
      <c r="DA1164" s="10">
        <v>0.13800000000000001</v>
      </c>
      <c r="DB1164" s="10">
        <v>8.8999999999999996E-2</v>
      </c>
      <c r="DC1164" s="10">
        <v>2.5515197979637834</v>
      </c>
      <c r="DD1164" s="10">
        <v>37.156999999999996</v>
      </c>
      <c r="DE1164" s="10">
        <v>0.84038612618861241</v>
      </c>
      <c r="DF1164" s="10">
        <v>0.13800000000000001</v>
      </c>
      <c r="DG1164" s="10">
        <v>8.7999999999999995E-2</v>
      </c>
      <c r="DH1164" s="10">
        <v>2.5916774029057899</v>
      </c>
      <c r="DI1164" s="10">
        <v>36.460999999999999</v>
      </c>
      <c r="DJ1164" s="10">
        <v>0.84315795389993653</v>
      </c>
      <c r="DK1164" s="10">
        <v>0.154</v>
      </c>
      <c r="DL1164" s="10">
        <v>9.6000000000000002E-2</v>
      </c>
      <c r="DM1164" s="10">
        <v>2.9060763320482059</v>
      </c>
      <c r="DN1164" s="10">
        <v>36.052999999999997</v>
      </c>
      <c r="DO1164" s="10">
        <v>0.84861688257137413</v>
      </c>
    </row>
    <row r="1165" spans="1:119" x14ac:dyDescent="0.25">
      <c r="A1165" s="10">
        <v>1241</v>
      </c>
      <c r="B1165" s="10" t="s">
        <v>10</v>
      </c>
      <c r="C1165" s="10">
        <v>1.18</v>
      </c>
      <c r="D1165" s="10">
        <v>0.34</v>
      </c>
      <c r="E1165" s="10">
        <v>68</v>
      </c>
      <c r="F1165" s="10">
        <v>10.4</v>
      </c>
      <c r="G1165" s="10">
        <v>0.96</v>
      </c>
      <c r="H1165" s="10">
        <v>1.18</v>
      </c>
      <c r="I1165" s="10">
        <v>0.24</v>
      </c>
      <c r="J1165" s="10">
        <v>67</v>
      </c>
      <c r="K1165" s="10">
        <v>10.4</v>
      </c>
      <c r="L1165" s="10">
        <v>0.98</v>
      </c>
      <c r="M1165" s="10">
        <v>1.36</v>
      </c>
      <c r="N1165" s="10">
        <v>0.28000000000000003</v>
      </c>
      <c r="O1165" s="10">
        <v>77</v>
      </c>
      <c r="P1165" s="10">
        <v>10.4</v>
      </c>
      <c r="Q1165" s="10">
        <v>0.98</v>
      </c>
      <c r="R1165" s="10">
        <v>1241</v>
      </c>
      <c r="S1165" s="10" t="s">
        <v>10</v>
      </c>
      <c r="T1165" s="10">
        <v>0.14000000000000001</v>
      </c>
      <c r="U1165" s="10">
        <v>0.05</v>
      </c>
      <c r="V1165" s="10">
        <v>8.1739999999999995</v>
      </c>
      <c r="W1165" s="10">
        <v>10.5</v>
      </c>
      <c r="Y1165" s="10">
        <v>0.24</v>
      </c>
      <c r="Z1165" s="10">
        <v>0.05</v>
      </c>
      <c r="AA1165" s="10">
        <v>13.48</v>
      </c>
      <c r="AB1165" s="10">
        <v>10.5</v>
      </c>
      <c r="AD1165" s="10">
        <v>0.3</v>
      </c>
      <c r="AE1165" s="10">
        <v>0.06</v>
      </c>
      <c r="AF1165" s="10">
        <v>16.821999999999999</v>
      </c>
      <c r="AG1165" s="10">
        <v>10.5</v>
      </c>
      <c r="AI1165" s="10">
        <v>1241</v>
      </c>
      <c r="AJ1165" s="10" t="s">
        <v>10</v>
      </c>
      <c r="AK1165" s="10">
        <v>1.3702103126250604</v>
      </c>
      <c r="AL1165" s="10">
        <v>0.37455965139315128</v>
      </c>
      <c r="AM1165" s="10">
        <v>78.105999999999995</v>
      </c>
      <c r="AN1165" s="10">
        <v>10.5</v>
      </c>
      <c r="AO1165" s="10">
        <v>0.96499999999999997</v>
      </c>
      <c r="AP1165" s="10">
        <v>1.5660174264357301</v>
      </c>
      <c r="AQ1165" s="10">
        <v>0.42703022472159957</v>
      </c>
      <c r="AR1165" s="10">
        <v>89.253</v>
      </c>
      <c r="AS1165" s="10">
        <v>10.5</v>
      </c>
      <c r="AT1165" s="10">
        <v>0.96499999999999997</v>
      </c>
      <c r="AU1165" s="10">
        <v>1.6392987253855438</v>
      </c>
      <c r="AV1165" s="10">
        <v>0.44725329335986519</v>
      </c>
      <c r="AW1165" s="10">
        <v>93.433000000000007</v>
      </c>
      <c r="AX1165" s="10">
        <v>10.5</v>
      </c>
      <c r="AY1165" s="10">
        <v>0.96499999999999997</v>
      </c>
      <c r="AZ1165" s="10">
        <v>1241</v>
      </c>
      <c r="BA1165" s="10" t="s">
        <v>10</v>
      </c>
      <c r="BB1165" s="10">
        <v>0.25957656458387768</v>
      </c>
      <c r="BC1165" s="10">
        <v>0.10605070057233766</v>
      </c>
      <c r="BD1165" s="10">
        <v>15.130100000000001</v>
      </c>
      <c r="BE1165" s="10">
        <v>10.7</v>
      </c>
      <c r="BF1165" s="10">
        <v>0.92600000000000005</v>
      </c>
      <c r="BG1165" s="10">
        <v>0.38296252445923423</v>
      </c>
      <c r="BH1165" s="10">
        <v>7.0846715451788056E-2</v>
      </c>
      <c r="BI1165" s="10">
        <v>21.014500000000002</v>
      </c>
      <c r="BJ1165" s="10">
        <v>10.7</v>
      </c>
      <c r="BK1165" s="10">
        <v>0.98299999999999998</v>
      </c>
      <c r="BL1165" s="10">
        <v>0.5920355157075663</v>
      </c>
      <c r="BM1165" s="10">
        <v>0.11284066321647994</v>
      </c>
      <c r="BN1165" s="10">
        <v>32.520099999999999</v>
      </c>
      <c r="BO1165" s="10">
        <v>10.7</v>
      </c>
      <c r="BP1165" s="10">
        <v>0.98199999999999998</v>
      </c>
      <c r="BQ1165" s="10">
        <v>1241</v>
      </c>
      <c r="BR1165" s="10" t="s">
        <v>10</v>
      </c>
      <c r="BS1165" s="10">
        <v>1.2250000000000001</v>
      </c>
      <c r="BT1165" s="10">
        <v>0.25800000000000001</v>
      </c>
      <c r="BU1165" s="10">
        <v>70.859800000000007</v>
      </c>
      <c r="BV1165" s="10">
        <v>10.199999999999999</v>
      </c>
      <c r="BW1165" s="10">
        <v>0.97899999999999998</v>
      </c>
      <c r="BX1165" s="10">
        <v>1.2070000000000001</v>
      </c>
      <c r="BY1165" s="10">
        <v>0.25900000000000001</v>
      </c>
      <c r="BZ1165" s="10">
        <v>69.875</v>
      </c>
      <c r="CA1165" s="10">
        <v>10.199999999999999</v>
      </c>
      <c r="CB1165" s="10">
        <v>0.97799999999999998</v>
      </c>
      <c r="CC1165" s="10">
        <v>1.3879999999999999</v>
      </c>
      <c r="CD1165" s="10">
        <v>0.30299999999999999</v>
      </c>
      <c r="CE1165" s="10">
        <v>78.868700000000004</v>
      </c>
      <c r="CF1165" s="10">
        <v>10.4</v>
      </c>
      <c r="CG1165" s="10">
        <v>0.97699999999999998</v>
      </c>
      <c r="CH1165" s="10">
        <v>1241</v>
      </c>
      <c r="CI1165" s="10" t="s">
        <v>10</v>
      </c>
      <c r="CJ1165" s="10">
        <v>0.30299999999999999</v>
      </c>
      <c r="CK1165" s="10">
        <v>7.4999999999999997E-2</v>
      </c>
      <c r="CL1165" s="10">
        <v>17.0016</v>
      </c>
      <c r="CM1165" s="10">
        <v>10.6</v>
      </c>
      <c r="CN1165" s="10">
        <v>0.97099999999999997</v>
      </c>
      <c r="CO1165" s="10">
        <v>0.28699999999999998</v>
      </c>
      <c r="CP1165" s="10">
        <v>7.3999999999999996E-2</v>
      </c>
      <c r="CQ1165" s="10">
        <v>15.9924</v>
      </c>
      <c r="CR1165" s="10">
        <v>10.7</v>
      </c>
      <c r="CS1165" s="10">
        <v>0.96799999999999997</v>
      </c>
      <c r="CT1165" s="10">
        <v>0.40799999999999997</v>
      </c>
      <c r="CU1165" s="10">
        <v>0.108</v>
      </c>
      <c r="CV1165" s="10">
        <v>22.9879</v>
      </c>
      <c r="CW1165" s="10">
        <v>10.6</v>
      </c>
      <c r="CX1165" s="10">
        <v>0.96699999999999997</v>
      </c>
      <c r="CY1165" s="10">
        <v>1277</v>
      </c>
      <c r="CZ1165" s="10" t="s">
        <v>10</v>
      </c>
    </row>
    <row r="1166" spans="1:119" x14ac:dyDescent="0.25">
      <c r="A1166" s="10">
        <v>1242</v>
      </c>
      <c r="B1166" s="10" t="s">
        <v>11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1242</v>
      </c>
      <c r="S1166" s="10" t="s">
        <v>11</v>
      </c>
      <c r="AI1166" s="10">
        <v>1242</v>
      </c>
      <c r="AJ1166" s="10" t="s">
        <v>11</v>
      </c>
      <c r="AZ1166" s="10">
        <v>1242</v>
      </c>
      <c r="BA1166" s="10" t="s">
        <v>11</v>
      </c>
      <c r="BQ1166" s="10">
        <v>1242</v>
      </c>
      <c r="BR1166" s="10" t="s">
        <v>11</v>
      </c>
      <c r="CH1166" s="10">
        <v>1242</v>
      </c>
      <c r="CI1166" s="10" t="s">
        <v>11</v>
      </c>
      <c r="CY1166" s="10">
        <v>1278</v>
      </c>
      <c r="CZ1166" s="10" t="s">
        <v>11</v>
      </c>
      <c r="DA1166" s="10">
        <v>0.13100000000000001</v>
      </c>
      <c r="DB1166" s="10">
        <v>6.3E-2</v>
      </c>
      <c r="DC1166" s="10">
        <v>7.9927999999999999</v>
      </c>
      <c r="DD1166" s="10">
        <v>10.5</v>
      </c>
      <c r="DE1166" s="10">
        <v>0.90100000000000002</v>
      </c>
      <c r="DF1166" s="10">
        <v>0.13100000000000001</v>
      </c>
      <c r="DG1166" s="10">
        <v>6.3E-2</v>
      </c>
      <c r="DH1166" s="10">
        <v>7.9927999999999999</v>
      </c>
      <c r="DI1166" s="10">
        <v>10.5</v>
      </c>
      <c r="DJ1166" s="10">
        <v>0.90100000000000002</v>
      </c>
      <c r="DK1166" s="10">
        <v>0.14699999999999999</v>
      </c>
      <c r="DL1166" s="10">
        <v>7.0999999999999994E-2</v>
      </c>
      <c r="DM1166" s="10">
        <v>8.9763000000000002</v>
      </c>
      <c r="DN1166" s="10">
        <v>10.5</v>
      </c>
      <c r="DO1166" s="10">
        <v>0.9</v>
      </c>
    </row>
    <row r="1167" spans="1:119" x14ac:dyDescent="0.25">
      <c r="A1167" s="10">
        <v>1243</v>
      </c>
      <c r="B1167" s="10" t="s">
        <v>285</v>
      </c>
      <c r="C1167" s="10">
        <v>7.0000000000000007E-2</v>
      </c>
      <c r="D1167" s="10">
        <v>0.02</v>
      </c>
      <c r="E1167" s="10">
        <v>4</v>
      </c>
      <c r="F1167" s="10">
        <v>10.4</v>
      </c>
      <c r="G1167" s="10">
        <v>0.96</v>
      </c>
      <c r="H1167" s="10">
        <v>0.05</v>
      </c>
      <c r="I1167" s="10">
        <v>0.02</v>
      </c>
      <c r="J1167" s="10">
        <v>3</v>
      </c>
      <c r="K1167" s="10">
        <v>10.4</v>
      </c>
      <c r="L1167" s="10">
        <v>0.96</v>
      </c>
      <c r="M1167" s="10">
        <v>0.09</v>
      </c>
      <c r="N1167" s="10">
        <v>0.03</v>
      </c>
      <c r="O1167" s="10">
        <v>5</v>
      </c>
      <c r="P1167" s="10">
        <v>10.4</v>
      </c>
      <c r="Q1167" s="10">
        <v>0.96</v>
      </c>
      <c r="R1167" s="10">
        <v>1243</v>
      </c>
      <c r="S1167" s="10" t="s">
        <v>285</v>
      </c>
      <c r="T1167" s="10">
        <v>9.1000000000000004E-3</v>
      </c>
      <c r="U1167" s="10">
        <v>3.3E-3</v>
      </c>
      <c r="V1167" s="10">
        <v>0.5353</v>
      </c>
      <c r="W1167" s="10">
        <v>10.5</v>
      </c>
      <c r="Y1167" s="10">
        <v>2.6599999999999999E-2</v>
      </c>
      <c r="Z1167" s="10">
        <v>5.3E-3</v>
      </c>
      <c r="AA1167" s="10">
        <v>1.4895</v>
      </c>
      <c r="AB1167" s="10">
        <v>10.5</v>
      </c>
      <c r="AD1167" s="10">
        <v>2.7900000000000001E-2</v>
      </c>
      <c r="AE1167" s="10">
        <v>5.4999999999999997E-3</v>
      </c>
      <c r="AF1167" s="10">
        <v>1.5644</v>
      </c>
      <c r="AG1167" s="10">
        <v>10.5</v>
      </c>
      <c r="AI1167" s="10">
        <v>1243</v>
      </c>
      <c r="AJ1167" s="10" t="s">
        <v>285</v>
      </c>
      <c r="AK1167" s="10">
        <v>5.5500000000000001E-2</v>
      </c>
      <c r="AL1167" s="10">
        <v>1.83E-2</v>
      </c>
      <c r="AM1167" s="10">
        <v>3.2132999999999998</v>
      </c>
      <c r="AN1167" s="10">
        <v>10.5</v>
      </c>
      <c r="AO1167" s="10">
        <v>0.95</v>
      </c>
      <c r="AP1167" s="10">
        <v>9.1800000000000007E-2</v>
      </c>
      <c r="AQ1167" s="10">
        <v>3.0200000000000001E-2</v>
      </c>
      <c r="AR1167" s="10">
        <v>5.3141999999999996</v>
      </c>
      <c r="AS1167" s="10">
        <v>10.5</v>
      </c>
      <c r="AT1167" s="10">
        <v>0.95</v>
      </c>
      <c r="AU1167" s="10">
        <v>7.9799999999999996E-2</v>
      </c>
      <c r="AV1167" s="10">
        <v>2.63E-2</v>
      </c>
      <c r="AW1167" s="10">
        <v>4.6200999999999999</v>
      </c>
      <c r="AX1167" s="10">
        <v>10.5</v>
      </c>
      <c r="AY1167" s="10">
        <v>0.95</v>
      </c>
      <c r="AZ1167" s="10">
        <v>1243</v>
      </c>
      <c r="BA1167" s="10" t="s">
        <v>285</v>
      </c>
      <c r="BB1167" s="10">
        <v>5.1900000000000002E-2</v>
      </c>
      <c r="BC1167" s="10">
        <v>2.1999999999999999E-2</v>
      </c>
      <c r="BD1167" s="10">
        <v>3.0415999999999999</v>
      </c>
      <c r="BE1167" s="10">
        <v>10.7</v>
      </c>
      <c r="BF1167" s="10">
        <v>0.92</v>
      </c>
      <c r="BG1167" s="10">
        <v>6.3899999999999998E-2</v>
      </c>
      <c r="BH1167" s="10">
        <v>1.2E-2</v>
      </c>
      <c r="BI1167" s="10">
        <v>3.5070000000000001</v>
      </c>
      <c r="BJ1167" s="10">
        <v>10.7</v>
      </c>
      <c r="BK1167" s="10">
        <v>0.98</v>
      </c>
      <c r="BL1167" s="10">
        <v>9.4500000000000001E-2</v>
      </c>
      <c r="BM1167" s="10">
        <v>1.9199999999999998E-2</v>
      </c>
      <c r="BN1167" s="10">
        <v>5.2023000000000001</v>
      </c>
      <c r="BO1167" s="10">
        <v>10.7</v>
      </c>
      <c r="BP1167" s="10">
        <v>0.98</v>
      </c>
      <c r="BQ1167" s="10">
        <v>1243</v>
      </c>
      <c r="BR1167" s="10" t="s">
        <v>285</v>
      </c>
      <c r="BS1167" s="10">
        <v>6.8500000000000005E-2</v>
      </c>
      <c r="BT1167" s="10">
        <v>1.72E-2</v>
      </c>
      <c r="BU1167" s="10">
        <v>4</v>
      </c>
      <c r="BV1167" s="10">
        <v>10.199999999999999</v>
      </c>
      <c r="BW1167" s="10">
        <v>0.97</v>
      </c>
      <c r="BX1167" s="10">
        <v>3.4299999999999997E-2</v>
      </c>
      <c r="BY1167" s="10">
        <v>8.6E-3</v>
      </c>
      <c r="BZ1167" s="10">
        <v>2</v>
      </c>
      <c r="CA1167" s="10">
        <v>10.199999999999999</v>
      </c>
      <c r="CB1167" s="10">
        <v>0.97</v>
      </c>
      <c r="CC1167" s="10">
        <v>8.7400000000000005E-2</v>
      </c>
      <c r="CD1167" s="10">
        <v>2.1899999999999999E-2</v>
      </c>
      <c r="CE1167" s="10">
        <v>5</v>
      </c>
      <c r="CF1167" s="10">
        <v>10.4</v>
      </c>
      <c r="CG1167" s="10">
        <v>0.97</v>
      </c>
      <c r="CH1167" s="10">
        <v>1243</v>
      </c>
      <c r="CI1167" s="10" t="s">
        <v>285</v>
      </c>
      <c r="CJ1167" s="10">
        <v>1.78E-2</v>
      </c>
      <c r="CK1167" s="10">
        <v>4.4999999999999997E-3</v>
      </c>
      <c r="CL1167" s="10">
        <v>1</v>
      </c>
      <c r="CM1167" s="10">
        <v>10.6</v>
      </c>
      <c r="CN1167" s="10">
        <v>0.97</v>
      </c>
      <c r="CO1167" s="10">
        <v>1.7999999999999999E-2</v>
      </c>
      <c r="CP1167" s="10">
        <v>4.4999999999999997E-3</v>
      </c>
      <c r="CQ1167" s="10">
        <v>1</v>
      </c>
      <c r="CR1167" s="10">
        <v>10.7</v>
      </c>
      <c r="CS1167" s="10">
        <v>0.97</v>
      </c>
      <c r="CT1167" s="10">
        <v>1.78E-2</v>
      </c>
      <c r="CU1167" s="10">
        <v>4.4999999999999997E-3</v>
      </c>
      <c r="CV1167" s="10">
        <v>1</v>
      </c>
      <c r="CW1167" s="10">
        <v>10.6</v>
      </c>
      <c r="CX1167" s="10">
        <v>0.97</v>
      </c>
      <c r="CY1167" s="10">
        <v>1279</v>
      </c>
      <c r="CZ1167" s="10" t="s">
        <v>285</v>
      </c>
      <c r="DA1167" s="10">
        <v>1.6500000000000001E-2</v>
      </c>
      <c r="DB1167" s="10">
        <v>7.4999999999999997E-3</v>
      </c>
      <c r="DC1167" s="10">
        <v>1</v>
      </c>
      <c r="DD1167" s="10">
        <v>10.5</v>
      </c>
      <c r="DE1167" s="10">
        <v>0.91</v>
      </c>
      <c r="DF1167" s="10">
        <v>1.6500000000000001E-2</v>
      </c>
      <c r="DG1167" s="10">
        <v>7.4999999999999997E-3</v>
      </c>
      <c r="DH1167" s="10">
        <v>1</v>
      </c>
      <c r="DI1167" s="10">
        <v>10.5</v>
      </c>
      <c r="DJ1167" s="10">
        <v>0.91</v>
      </c>
      <c r="DK1167" s="10">
        <v>1.6500000000000001E-2</v>
      </c>
      <c r="DL1167" s="10">
        <v>7.4999999999999997E-3</v>
      </c>
      <c r="DM1167" s="10">
        <v>1</v>
      </c>
      <c r="DN1167" s="10">
        <v>10.5</v>
      </c>
      <c r="DO1167" s="10">
        <v>0.91</v>
      </c>
    </row>
    <row r="1168" spans="1:119" x14ac:dyDescent="0.25">
      <c r="A1168" s="10">
        <v>1244</v>
      </c>
      <c r="B1168" s="10" t="s">
        <v>288</v>
      </c>
      <c r="C1168" s="10">
        <v>0.17</v>
      </c>
      <c r="D1168" s="10">
        <v>0.04</v>
      </c>
      <c r="E1168" s="10">
        <v>10</v>
      </c>
      <c r="F1168" s="10">
        <v>10.4</v>
      </c>
      <c r="G1168" s="10">
        <v>0.97</v>
      </c>
      <c r="H1168" s="10">
        <v>0.17</v>
      </c>
      <c r="I1168" s="10">
        <v>0.04</v>
      </c>
      <c r="J1168" s="10">
        <v>10</v>
      </c>
      <c r="K1168" s="10">
        <v>10.4</v>
      </c>
      <c r="L1168" s="10">
        <v>0.97</v>
      </c>
      <c r="M1168" s="10">
        <v>0.21</v>
      </c>
      <c r="N1168" s="10">
        <v>0.05</v>
      </c>
      <c r="O1168" s="10">
        <v>12</v>
      </c>
      <c r="P1168" s="10">
        <v>10.4</v>
      </c>
      <c r="Q1168" s="10">
        <v>0.97</v>
      </c>
      <c r="R1168" s="10">
        <v>1244</v>
      </c>
      <c r="S1168" s="10" t="s">
        <v>288</v>
      </c>
      <c r="T1168" s="10">
        <v>9.1999999999999998E-3</v>
      </c>
      <c r="U1168" s="10">
        <v>2.8999999999999998E-3</v>
      </c>
      <c r="V1168" s="10">
        <v>0.53249999999999997</v>
      </c>
      <c r="W1168" s="10">
        <v>10.5</v>
      </c>
      <c r="Y1168" s="10">
        <v>1.34E-2</v>
      </c>
      <c r="Z1168" s="10">
        <v>2.3E-3</v>
      </c>
      <c r="AA1168" s="10">
        <v>0.74870000000000003</v>
      </c>
      <c r="AB1168" s="10">
        <v>10.5</v>
      </c>
      <c r="AD1168" s="10">
        <v>1.41E-2</v>
      </c>
      <c r="AE1168" s="10">
        <v>2.3999999999999998E-3</v>
      </c>
      <c r="AF1168" s="10">
        <v>0.78649999999999998</v>
      </c>
      <c r="AG1168" s="10">
        <v>10.5</v>
      </c>
      <c r="AI1168" s="10">
        <v>1244</v>
      </c>
      <c r="AJ1168" s="10" t="s">
        <v>288</v>
      </c>
      <c r="AK1168" s="10">
        <v>0.15260000000000001</v>
      </c>
      <c r="AL1168" s="10">
        <v>3.1099999999999999E-2</v>
      </c>
      <c r="AM1168" s="10">
        <v>8.5632999999999999</v>
      </c>
      <c r="AN1168" s="10">
        <v>10.5</v>
      </c>
      <c r="AO1168" s="10">
        <v>0.98</v>
      </c>
      <c r="AP1168" s="10">
        <v>0.1895</v>
      </c>
      <c r="AQ1168" s="10">
        <v>3.85E-2</v>
      </c>
      <c r="AR1168" s="10">
        <v>10.632999999999999</v>
      </c>
      <c r="AS1168" s="10">
        <v>10.5</v>
      </c>
      <c r="AT1168" s="10">
        <v>0.98</v>
      </c>
      <c r="AU1168" s="10">
        <v>0.20580000000000001</v>
      </c>
      <c r="AV1168" s="10">
        <v>4.19E-2</v>
      </c>
      <c r="AW1168" s="10">
        <v>11.548299999999999</v>
      </c>
      <c r="AX1168" s="10">
        <v>10.5</v>
      </c>
      <c r="AY1168" s="10">
        <v>0.98</v>
      </c>
      <c r="AZ1168" s="10">
        <v>1244</v>
      </c>
      <c r="BA1168" s="10" t="s">
        <v>288</v>
      </c>
      <c r="BB1168" s="10">
        <v>1.78E-2</v>
      </c>
      <c r="BC1168" s="10">
        <v>3.7000000000000002E-3</v>
      </c>
      <c r="BD1168" s="10">
        <v>0.9829</v>
      </c>
      <c r="BE1168" s="10">
        <v>10.7</v>
      </c>
      <c r="BF1168" s="10">
        <v>0.98</v>
      </c>
      <c r="BG1168" s="10">
        <v>2.1999999999999999E-2</v>
      </c>
      <c r="BH1168" s="10">
        <v>2E-3</v>
      </c>
      <c r="BI1168" s="10">
        <v>1.1898</v>
      </c>
      <c r="BJ1168" s="10">
        <v>10.7</v>
      </c>
      <c r="BK1168" s="10">
        <v>0.99</v>
      </c>
      <c r="BL1168" s="10">
        <v>7.3099999999999998E-2</v>
      </c>
      <c r="BM1168" s="10">
        <v>7.3000000000000001E-3</v>
      </c>
      <c r="BN1168" s="10">
        <v>3.9624000000000001</v>
      </c>
      <c r="BO1168" s="10">
        <v>10.7</v>
      </c>
      <c r="BP1168" s="10">
        <v>0.99</v>
      </c>
      <c r="BQ1168" s="10">
        <v>1244</v>
      </c>
      <c r="BR1168" s="10" t="s">
        <v>288</v>
      </c>
      <c r="BS1168" s="10">
        <v>0.1749</v>
      </c>
      <c r="BT1168" s="10">
        <v>2.4899999999999999E-2</v>
      </c>
      <c r="BU1168" s="10">
        <v>10</v>
      </c>
      <c r="BV1168" s="10">
        <v>10.199999999999999</v>
      </c>
      <c r="BW1168" s="10">
        <v>0.99</v>
      </c>
      <c r="BX1168" s="10">
        <v>0.1399</v>
      </c>
      <c r="BY1168" s="10">
        <v>1.9900000000000001E-2</v>
      </c>
      <c r="BZ1168" s="10">
        <v>8</v>
      </c>
      <c r="CA1168" s="10">
        <v>10.199999999999999</v>
      </c>
      <c r="CB1168" s="10">
        <v>0.99</v>
      </c>
      <c r="CC1168" s="10">
        <v>0.17829999999999999</v>
      </c>
      <c r="CD1168" s="10">
        <v>2.5399999999999999E-2</v>
      </c>
      <c r="CE1168" s="10">
        <v>10</v>
      </c>
      <c r="CF1168" s="10">
        <v>10.4</v>
      </c>
      <c r="CG1168" s="10">
        <v>0.99</v>
      </c>
      <c r="CH1168" s="10">
        <v>1244</v>
      </c>
      <c r="CI1168" s="10" t="s">
        <v>288</v>
      </c>
      <c r="CJ1168" s="10">
        <v>3.6400000000000002E-2</v>
      </c>
      <c r="CK1168" s="10">
        <v>5.1999999999999998E-3</v>
      </c>
      <c r="CL1168" s="10">
        <v>2</v>
      </c>
      <c r="CM1168" s="10">
        <v>10.6</v>
      </c>
      <c r="CN1168" s="10">
        <v>0.99</v>
      </c>
      <c r="CO1168" s="10">
        <v>1.83E-2</v>
      </c>
      <c r="CP1168" s="10">
        <v>2.5999999999999999E-3</v>
      </c>
      <c r="CQ1168" s="10">
        <v>1</v>
      </c>
      <c r="CR1168" s="10">
        <v>10.7</v>
      </c>
      <c r="CS1168" s="10">
        <v>0.99</v>
      </c>
      <c r="CT1168" s="10">
        <v>1.8200000000000001E-2</v>
      </c>
      <c r="CU1168" s="10">
        <v>2.5999999999999999E-3</v>
      </c>
      <c r="CV1168" s="10">
        <v>1</v>
      </c>
      <c r="CW1168" s="10">
        <v>10.6</v>
      </c>
      <c r="CX1168" s="10">
        <v>0.99</v>
      </c>
      <c r="CY1168" s="10">
        <v>1280</v>
      </c>
      <c r="CZ1168" s="10" t="s">
        <v>305</v>
      </c>
      <c r="DA1168" s="10">
        <v>1.6199999999999999E-2</v>
      </c>
      <c r="DB1168" s="10">
        <v>8.3000000000000001E-3</v>
      </c>
      <c r="DC1168" s="10">
        <v>1</v>
      </c>
      <c r="DD1168" s="10">
        <v>10.5</v>
      </c>
      <c r="DE1168" s="10">
        <v>0.89</v>
      </c>
      <c r="DF1168" s="10">
        <v>1.6199999999999999E-2</v>
      </c>
      <c r="DG1168" s="10">
        <v>8.3000000000000001E-3</v>
      </c>
      <c r="DH1168" s="10">
        <v>1</v>
      </c>
      <c r="DI1168" s="10">
        <v>10.5</v>
      </c>
      <c r="DJ1168" s="10">
        <v>0.89</v>
      </c>
      <c r="DK1168" s="10">
        <v>1.6199999999999999E-2</v>
      </c>
      <c r="DL1168" s="10">
        <v>8.3000000000000001E-3</v>
      </c>
      <c r="DM1168" s="10">
        <v>1</v>
      </c>
      <c r="DN1168" s="10">
        <v>10.5</v>
      </c>
      <c r="DO1168" s="10">
        <v>0.89</v>
      </c>
    </row>
    <row r="1169" spans="1:119" x14ac:dyDescent="0.25">
      <c r="A1169" s="10">
        <v>1245</v>
      </c>
      <c r="B1169" s="10" t="s">
        <v>315</v>
      </c>
      <c r="C1169" s="10">
        <v>0.14000000000000001</v>
      </c>
      <c r="D1169" s="10">
        <v>0.05</v>
      </c>
      <c r="E1169" s="10">
        <v>8</v>
      </c>
      <c r="F1169" s="10">
        <v>10.4</v>
      </c>
      <c r="G1169" s="10">
        <v>0.94</v>
      </c>
      <c r="H1169" s="10">
        <v>0.14000000000000001</v>
      </c>
      <c r="I1169" s="10">
        <v>0.05</v>
      </c>
      <c r="J1169" s="10">
        <v>8</v>
      </c>
      <c r="K1169" s="10">
        <v>10.4</v>
      </c>
      <c r="L1169" s="10">
        <v>0.94</v>
      </c>
      <c r="M1169" s="10">
        <v>0.14000000000000001</v>
      </c>
      <c r="N1169" s="10">
        <v>0.05</v>
      </c>
      <c r="O1169" s="10">
        <v>8</v>
      </c>
      <c r="P1169" s="10">
        <v>10.4</v>
      </c>
      <c r="Q1169" s="10">
        <v>0.94</v>
      </c>
      <c r="R1169" s="10">
        <v>1245</v>
      </c>
      <c r="S1169" s="10" t="s">
        <v>315</v>
      </c>
      <c r="T1169" s="10">
        <v>1.7899999999999999E-2</v>
      </c>
      <c r="U1169" s="10">
        <v>8.2000000000000007E-3</v>
      </c>
      <c r="V1169" s="10">
        <v>1.0817000000000001</v>
      </c>
      <c r="W1169" s="10">
        <v>10.5</v>
      </c>
      <c r="Y1169" s="10">
        <v>2.5999999999999999E-2</v>
      </c>
      <c r="Z1169" s="10">
        <v>6.4999999999999997E-3</v>
      </c>
      <c r="AA1169" s="10">
        <v>1.4738</v>
      </c>
      <c r="AB1169" s="10">
        <v>10.5</v>
      </c>
      <c r="AD1169" s="10">
        <v>4.1000000000000002E-2</v>
      </c>
      <c r="AE1169" s="10">
        <v>1.01E-2</v>
      </c>
      <c r="AF1169" s="10">
        <v>2.3212000000000002</v>
      </c>
      <c r="AG1169" s="10">
        <v>10.5</v>
      </c>
      <c r="AI1169" s="10">
        <v>1245</v>
      </c>
      <c r="AJ1169" s="10" t="s">
        <v>315</v>
      </c>
      <c r="AK1169" s="10">
        <v>0.18490000000000001</v>
      </c>
      <c r="AL1169" s="10">
        <v>6.0900000000000003E-2</v>
      </c>
      <c r="AM1169" s="10">
        <v>10.7042</v>
      </c>
      <c r="AN1169" s="10">
        <v>10.5</v>
      </c>
      <c r="AO1169" s="10">
        <v>0.95</v>
      </c>
      <c r="AP1169" s="10">
        <v>0.2021</v>
      </c>
      <c r="AQ1169" s="10">
        <v>6.6500000000000004E-2</v>
      </c>
      <c r="AR1169" s="10">
        <v>11.6996</v>
      </c>
      <c r="AS1169" s="10">
        <v>10.5</v>
      </c>
      <c r="AT1169" s="10">
        <v>0.95</v>
      </c>
      <c r="AU1169" s="10">
        <v>0.21940000000000001</v>
      </c>
      <c r="AV1169" s="10">
        <v>7.2400000000000006E-2</v>
      </c>
      <c r="AW1169" s="10">
        <v>12.704000000000001</v>
      </c>
      <c r="AX1169" s="10">
        <v>10.5</v>
      </c>
      <c r="AY1169" s="10">
        <v>0.95</v>
      </c>
      <c r="AZ1169" s="10">
        <v>1245</v>
      </c>
      <c r="BA1169" s="10" t="s">
        <v>315</v>
      </c>
      <c r="BB1169" s="10">
        <v>3.5299999999999998E-2</v>
      </c>
      <c r="BC1169" s="10">
        <v>1.04E-2</v>
      </c>
      <c r="BD1169" s="10">
        <v>1.9869000000000001</v>
      </c>
      <c r="BE1169" s="10">
        <v>10.7</v>
      </c>
      <c r="BF1169" s="10">
        <v>0.96</v>
      </c>
      <c r="BG1169" s="10">
        <v>4.3499999999999997E-2</v>
      </c>
      <c r="BH1169" s="10">
        <v>5.7000000000000002E-3</v>
      </c>
      <c r="BI1169" s="10">
        <v>2.3656999999999999</v>
      </c>
      <c r="BJ1169" s="10">
        <v>10.7</v>
      </c>
      <c r="BK1169" s="10">
        <v>0.99</v>
      </c>
      <c r="BL1169" s="10">
        <v>4.82E-2</v>
      </c>
      <c r="BM1169" s="10">
        <v>6.7999999999999996E-3</v>
      </c>
      <c r="BN1169" s="10">
        <v>2.6280999999999999</v>
      </c>
      <c r="BO1169" s="10">
        <v>10.7</v>
      </c>
      <c r="BP1169" s="10">
        <v>0.99</v>
      </c>
      <c r="BQ1169" s="10">
        <v>1245</v>
      </c>
      <c r="BR1169" s="10" t="s">
        <v>315</v>
      </c>
      <c r="BS1169" s="10">
        <v>0.20780000000000001</v>
      </c>
      <c r="BT1169" s="10">
        <v>4.2200000000000001E-2</v>
      </c>
      <c r="BU1169" s="10">
        <v>12</v>
      </c>
      <c r="BV1169" s="10">
        <v>10.199999999999999</v>
      </c>
      <c r="BW1169" s="10">
        <v>0.98</v>
      </c>
      <c r="BX1169" s="10">
        <v>0.20780000000000001</v>
      </c>
      <c r="BY1169" s="10">
        <v>4.2200000000000001E-2</v>
      </c>
      <c r="BZ1169" s="10">
        <v>12</v>
      </c>
      <c r="CA1169" s="10">
        <v>10.199999999999999</v>
      </c>
      <c r="CB1169" s="10">
        <v>0.98</v>
      </c>
      <c r="CC1169" s="10">
        <v>0.21179999999999999</v>
      </c>
      <c r="CD1169" s="10">
        <v>4.2999999999999997E-2</v>
      </c>
      <c r="CE1169" s="10">
        <v>12</v>
      </c>
      <c r="CF1169" s="10">
        <v>10.4</v>
      </c>
      <c r="CG1169" s="10">
        <v>0.98</v>
      </c>
      <c r="CH1169" s="10">
        <v>1245</v>
      </c>
      <c r="CI1169" s="10" t="s">
        <v>315</v>
      </c>
      <c r="CJ1169" s="10">
        <v>5.3999999999999999E-2</v>
      </c>
      <c r="CK1169" s="10">
        <v>1.0999999999999999E-2</v>
      </c>
      <c r="CL1169" s="10">
        <v>3</v>
      </c>
      <c r="CM1169" s="10">
        <v>10.6</v>
      </c>
      <c r="CN1169" s="10">
        <v>0.98</v>
      </c>
      <c r="CO1169" s="10">
        <v>3.6299999999999999E-2</v>
      </c>
      <c r="CP1169" s="10">
        <v>7.4000000000000003E-3</v>
      </c>
      <c r="CQ1169" s="10">
        <v>2</v>
      </c>
      <c r="CR1169" s="10">
        <v>10.7</v>
      </c>
      <c r="CS1169" s="10">
        <v>0.98</v>
      </c>
      <c r="CT1169" s="10">
        <v>5.3999999999999999E-2</v>
      </c>
      <c r="CU1169" s="10">
        <v>1.0999999999999999E-2</v>
      </c>
      <c r="CV1169" s="10">
        <v>3</v>
      </c>
      <c r="CW1169" s="10">
        <v>10.6</v>
      </c>
      <c r="CX1169" s="10">
        <v>0.98</v>
      </c>
      <c r="CY1169" s="10">
        <v>1281</v>
      </c>
      <c r="CZ1169" s="10" t="s">
        <v>315</v>
      </c>
      <c r="DA1169" s="10">
        <v>8.1799999999999998E-2</v>
      </c>
      <c r="DB1169" s="10">
        <v>3.9600000000000003E-2</v>
      </c>
      <c r="DC1169" s="10">
        <v>5</v>
      </c>
      <c r="DD1169" s="10">
        <v>10.5</v>
      </c>
      <c r="DE1169" s="10">
        <v>0.9</v>
      </c>
      <c r="DF1169" s="10">
        <v>8.1799999999999998E-2</v>
      </c>
      <c r="DG1169" s="10">
        <v>3.9600000000000003E-2</v>
      </c>
      <c r="DH1169" s="10">
        <v>5</v>
      </c>
      <c r="DI1169" s="10">
        <v>10.5</v>
      </c>
      <c r="DJ1169" s="10">
        <v>0.9</v>
      </c>
      <c r="DK1169" s="10">
        <v>9.8199999999999996E-2</v>
      </c>
      <c r="DL1169" s="10">
        <v>4.7600000000000003E-2</v>
      </c>
      <c r="DM1169" s="10">
        <v>6</v>
      </c>
      <c r="DN1169" s="10">
        <v>10.5</v>
      </c>
      <c r="DO1169" s="10">
        <v>0.9</v>
      </c>
    </row>
    <row r="1170" spans="1:119" x14ac:dyDescent="0.25">
      <c r="A1170" s="10">
        <v>1246</v>
      </c>
      <c r="B1170" s="10" t="s">
        <v>306</v>
      </c>
      <c r="C1170" s="10">
        <v>0.32</v>
      </c>
      <c r="D1170" s="10">
        <v>0.06</v>
      </c>
      <c r="E1170" s="10">
        <v>18</v>
      </c>
      <c r="F1170" s="10">
        <v>10.4</v>
      </c>
      <c r="G1170" s="10">
        <v>0.98</v>
      </c>
      <c r="H1170" s="10">
        <v>0.35</v>
      </c>
      <c r="I1170" s="10">
        <v>7.0000000000000007E-2</v>
      </c>
      <c r="J1170" s="10">
        <v>20</v>
      </c>
      <c r="K1170" s="10">
        <v>10.4</v>
      </c>
      <c r="L1170" s="10">
        <v>0.98</v>
      </c>
      <c r="M1170" s="10">
        <v>0.35</v>
      </c>
      <c r="N1170" s="10">
        <v>7.0000000000000007E-2</v>
      </c>
      <c r="O1170" s="10">
        <v>20</v>
      </c>
      <c r="P1170" s="10">
        <v>10.4</v>
      </c>
      <c r="Q1170" s="10">
        <v>0.98</v>
      </c>
      <c r="R1170" s="10">
        <v>1246</v>
      </c>
      <c r="S1170" s="10" t="s">
        <v>306</v>
      </c>
      <c r="T1170" s="10">
        <v>9.2999999999999992E-3</v>
      </c>
      <c r="U1170" s="10">
        <v>2.3999999999999998E-3</v>
      </c>
      <c r="V1170" s="10">
        <v>0.52959999999999996</v>
      </c>
      <c r="W1170" s="10">
        <v>10.5</v>
      </c>
      <c r="Y1170" s="10">
        <v>1.3599999999999999E-2</v>
      </c>
      <c r="Z1170" s="10">
        <v>1.9E-3</v>
      </c>
      <c r="AA1170" s="10">
        <v>0.75270000000000004</v>
      </c>
      <c r="AB1170" s="10">
        <v>10.5</v>
      </c>
      <c r="AD1170" s="10">
        <v>1.4200000000000001E-2</v>
      </c>
      <c r="AE1170" s="10">
        <v>2E-3</v>
      </c>
      <c r="AF1170" s="10">
        <v>0.79069999999999996</v>
      </c>
      <c r="AG1170" s="10">
        <v>10.5</v>
      </c>
      <c r="AI1170" s="10">
        <v>1246</v>
      </c>
      <c r="AJ1170" s="10" t="s">
        <v>306</v>
      </c>
      <c r="AK1170" s="10">
        <v>0.52880000000000005</v>
      </c>
      <c r="AL1170" s="10">
        <v>0.13289999999999999</v>
      </c>
      <c r="AM1170" s="10">
        <v>29.9802</v>
      </c>
      <c r="AN1170" s="10">
        <v>10.5</v>
      </c>
      <c r="AO1170" s="10">
        <v>0.97</v>
      </c>
      <c r="AP1170" s="10">
        <v>0.60019999999999996</v>
      </c>
      <c r="AQ1170" s="10">
        <v>0.1507</v>
      </c>
      <c r="AR1170" s="10">
        <v>34.026499999999999</v>
      </c>
      <c r="AS1170" s="10">
        <v>10.5</v>
      </c>
      <c r="AT1170" s="10">
        <v>0.97</v>
      </c>
      <c r="AU1170" s="10">
        <v>0.61099999999999999</v>
      </c>
      <c r="AV1170" s="10">
        <v>0.1537</v>
      </c>
      <c r="AW1170" s="10">
        <v>34.642899999999997</v>
      </c>
      <c r="AX1170" s="10">
        <v>10.5</v>
      </c>
      <c r="AY1170" s="10">
        <v>0.97</v>
      </c>
      <c r="AZ1170" s="10">
        <v>1246</v>
      </c>
      <c r="BA1170" s="10" t="s">
        <v>306</v>
      </c>
      <c r="BB1170" s="10">
        <v>1.78E-2</v>
      </c>
      <c r="BC1170" s="10">
        <v>3.7000000000000002E-3</v>
      </c>
      <c r="BD1170" s="10">
        <v>0.9829</v>
      </c>
      <c r="BE1170" s="10">
        <v>10.7</v>
      </c>
      <c r="BF1170" s="10">
        <v>0.98</v>
      </c>
      <c r="BG1170" s="10">
        <v>2.1999999999999999E-2</v>
      </c>
      <c r="BH1170" s="10">
        <v>2E-3</v>
      </c>
      <c r="BI1170" s="10">
        <v>1.1898</v>
      </c>
      <c r="BJ1170" s="10">
        <v>10.7</v>
      </c>
      <c r="BK1170" s="10">
        <v>0.99</v>
      </c>
      <c r="BL1170" s="10">
        <v>4.87E-2</v>
      </c>
      <c r="BM1170" s="10">
        <v>4.7999999999999996E-3</v>
      </c>
      <c r="BN1170" s="10">
        <v>2.6415999999999999</v>
      </c>
      <c r="BO1170" s="10">
        <v>10.7</v>
      </c>
      <c r="BP1170" s="10">
        <v>0.99</v>
      </c>
      <c r="BQ1170" s="10">
        <v>1246</v>
      </c>
      <c r="BR1170" s="10" t="s">
        <v>306</v>
      </c>
      <c r="BS1170" s="10">
        <v>0.3498</v>
      </c>
      <c r="BT1170" s="10">
        <v>4.9799999999999997E-2</v>
      </c>
      <c r="BU1170" s="10">
        <v>20</v>
      </c>
      <c r="BV1170" s="10">
        <v>10.199999999999999</v>
      </c>
      <c r="BW1170" s="10">
        <v>0.99</v>
      </c>
      <c r="BX1170" s="10">
        <v>0.3498</v>
      </c>
      <c r="BY1170" s="10">
        <v>4.9799999999999997E-2</v>
      </c>
      <c r="BZ1170" s="10">
        <v>20</v>
      </c>
      <c r="CA1170" s="10">
        <v>10.199999999999999</v>
      </c>
      <c r="CB1170" s="10">
        <v>0.99</v>
      </c>
      <c r="CC1170" s="10">
        <v>0.35670000000000002</v>
      </c>
      <c r="CD1170" s="10">
        <v>5.0799999999999998E-2</v>
      </c>
      <c r="CE1170" s="10">
        <v>20</v>
      </c>
      <c r="CF1170" s="10">
        <v>10.4</v>
      </c>
      <c r="CG1170" s="10">
        <v>0.99</v>
      </c>
      <c r="CH1170" s="10">
        <v>1246</v>
      </c>
      <c r="CI1170" s="10" t="s">
        <v>306</v>
      </c>
      <c r="CJ1170" s="10">
        <v>1.8200000000000001E-2</v>
      </c>
      <c r="CK1170" s="10">
        <v>2.5999999999999999E-3</v>
      </c>
      <c r="CL1170" s="10">
        <v>1</v>
      </c>
      <c r="CM1170" s="10">
        <v>10.6</v>
      </c>
      <c r="CN1170" s="10">
        <v>0.99</v>
      </c>
      <c r="CO1170" s="10">
        <v>1.83E-2</v>
      </c>
      <c r="CP1170" s="10">
        <v>2.5999999999999999E-3</v>
      </c>
      <c r="CQ1170" s="10">
        <v>1</v>
      </c>
      <c r="CR1170" s="10">
        <v>10.7</v>
      </c>
      <c r="CS1170" s="10">
        <v>0.99</v>
      </c>
      <c r="CT1170" s="10">
        <v>1.8200000000000001E-2</v>
      </c>
      <c r="CU1170" s="10">
        <v>2.5999999999999999E-3</v>
      </c>
      <c r="CV1170" s="10">
        <v>1</v>
      </c>
      <c r="CW1170" s="10">
        <v>10.6</v>
      </c>
      <c r="CX1170" s="10">
        <v>0.99</v>
      </c>
      <c r="CY1170" s="10">
        <v>1282</v>
      </c>
      <c r="CZ1170" s="10" t="s">
        <v>290</v>
      </c>
      <c r="DA1170" s="10">
        <v>0</v>
      </c>
      <c r="DB1170" s="10">
        <v>0</v>
      </c>
      <c r="DC1170" s="10">
        <v>0</v>
      </c>
      <c r="DD1170" s="10">
        <v>10.5</v>
      </c>
      <c r="DE1170" s="10">
        <v>0</v>
      </c>
      <c r="DF1170" s="10">
        <v>0</v>
      </c>
      <c r="DG1170" s="10">
        <v>0</v>
      </c>
      <c r="DH1170" s="10">
        <v>0</v>
      </c>
      <c r="DI1170" s="10">
        <v>10.5</v>
      </c>
      <c r="DJ1170" s="10">
        <v>0</v>
      </c>
      <c r="DK1170" s="10">
        <v>0</v>
      </c>
      <c r="DL1170" s="10">
        <v>0</v>
      </c>
      <c r="DM1170" s="10">
        <v>0</v>
      </c>
      <c r="DN1170" s="10">
        <v>10.5</v>
      </c>
      <c r="DO1170" s="10">
        <v>0</v>
      </c>
    </row>
    <row r="1171" spans="1:119" x14ac:dyDescent="0.25">
      <c r="A1171" s="10">
        <v>1247</v>
      </c>
      <c r="B1171" s="10" t="s">
        <v>291</v>
      </c>
      <c r="C1171" s="10">
        <v>0.48</v>
      </c>
      <c r="D1171" s="10">
        <v>0.16</v>
      </c>
      <c r="E1171" s="10">
        <v>28</v>
      </c>
      <c r="F1171" s="10">
        <v>10.4</v>
      </c>
      <c r="G1171" s="10">
        <v>0.95</v>
      </c>
      <c r="H1171" s="10">
        <v>0.44</v>
      </c>
      <c r="I1171" s="10">
        <v>0.15</v>
      </c>
      <c r="J1171" s="10">
        <v>26</v>
      </c>
      <c r="K1171" s="10">
        <v>10.4</v>
      </c>
      <c r="L1171" s="10">
        <v>0.95</v>
      </c>
      <c r="M1171" s="10">
        <v>0.55000000000000004</v>
      </c>
      <c r="N1171" s="10">
        <v>0.18</v>
      </c>
      <c r="O1171" s="10">
        <v>32</v>
      </c>
      <c r="P1171" s="10">
        <v>10.4</v>
      </c>
      <c r="Q1171" s="10">
        <v>0.95</v>
      </c>
      <c r="R1171" s="10">
        <v>1247</v>
      </c>
      <c r="S1171" s="10" t="s">
        <v>291</v>
      </c>
      <c r="T1171" s="10">
        <v>9.0499999999999997E-2</v>
      </c>
      <c r="U1171" s="10">
        <v>3.73E-2</v>
      </c>
      <c r="V1171" s="10">
        <v>5.3810000000000002</v>
      </c>
      <c r="W1171" s="10">
        <v>10.5</v>
      </c>
      <c r="Y1171" s="10">
        <v>0.15770000000000001</v>
      </c>
      <c r="Z1171" s="10">
        <v>3.56E-2</v>
      </c>
      <c r="AA1171" s="10">
        <v>8.8897999999999993</v>
      </c>
      <c r="AB1171" s="10">
        <v>10.5</v>
      </c>
      <c r="AD1171" s="10">
        <v>0.2072</v>
      </c>
      <c r="AE1171" s="10">
        <v>4.6100000000000002E-2</v>
      </c>
      <c r="AF1171" s="10">
        <v>11.6692</v>
      </c>
      <c r="AG1171" s="10">
        <v>10.5</v>
      </c>
      <c r="AI1171" s="10">
        <v>1247</v>
      </c>
      <c r="AJ1171" s="10" t="s">
        <v>291</v>
      </c>
      <c r="AK1171" s="10">
        <v>0.44850000000000001</v>
      </c>
      <c r="AL1171" s="10">
        <v>0.13120000000000001</v>
      </c>
      <c r="AM1171" s="10">
        <v>25.693999999999999</v>
      </c>
      <c r="AN1171" s="10">
        <v>10.5</v>
      </c>
      <c r="AO1171" s="10">
        <v>0.96</v>
      </c>
      <c r="AP1171" s="10">
        <v>0.48259999999999997</v>
      </c>
      <c r="AQ1171" s="10">
        <v>0.14099999999999999</v>
      </c>
      <c r="AR1171" s="10">
        <v>27.645199999999999</v>
      </c>
      <c r="AS1171" s="10">
        <v>10.5</v>
      </c>
      <c r="AT1171" s="10">
        <v>0.96</v>
      </c>
      <c r="AU1171" s="10">
        <v>0.52400000000000002</v>
      </c>
      <c r="AV1171" s="10">
        <v>0.15340000000000001</v>
      </c>
      <c r="AW1171" s="10">
        <v>30.021699999999999</v>
      </c>
      <c r="AX1171" s="10">
        <v>10.5</v>
      </c>
      <c r="AY1171" s="10">
        <v>0.96</v>
      </c>
      <c r="AZ1171" s="10">
        <v>1247</v>
      </c>
      <c r="BA1171" s="10" t="s">
        <v>291</v>
      </c>
      <c r="BB1171" s="10">
        <v>0.13689999999999999</v>
      </c>
      <c r="BC1171" s="10">
        <v>6.5500000000000003E-2</v>
      </c>
      <c r="BD1171" s="10">
        <v>8.1898999999999997</v>
      </c>
      <c r="BE1171" s="10">
        <v>10.7</v>
      </c>
      <c r="BF1171" s="10">
        <v>0.9</v>
      </c>
      <c r="BG1171" s="10">
        <v>0.23180000000000001</v>
      </c>
      <c r="BH1171" s="10">
        <v>4.9000000000000002E-2</v>
      </c>
      <c r="BI1171" s="10">
        <v>12.7835</v>
      </c>
      <c r="BJ1171" s="10">
        <v>10.7</v>
      </c>
      <c r="BK1171" s="10">
        <v>0.98</v>
      </c>
      <c r="BL1171" s="10">
        <v>0.32719999999999999</v>
      </c>
      <c r="BM1171" s="10">
        <v>7.4899999999999994E-2</v>
      </c>
      <c r="BN1171" s="10">
        <v>18.1145</v>
      </c>
      <c r="BO1171" s="10">
        <v>10.7</v>
      </c>
      <c r="BP1171" s="10">
        <v>0.97</v>
      </c>
      <c r="BQ1171" s="10">
        <v>1247</v>
      </c>
      <c r="BR1171" s="10" t="s">
        <v>291</v>
      </c>
      <c r="BS1171" s="10">
        <v>0.42399999999999999</v>
      </c>
      <c r="BT1171" s="10">
        <v>0.1237</v>
      </c>
      <c r="BU1171" s="10">
        <v>25</v>
      </c>
      <c r="BV1171" s="10">
        <v>10.199999999999999</v>
      </c>
      <c r="BW1171" s="10">
        <v>0.96</v>
      </c>
      <c r="BX1171" s="10">
        <v>0.47489999999999999</v>
      </c>
      <c r="BY1171" s="10">
        <v>0.13850000000000001</v>
      </c>
      <c r="BZ1171" s="10">
        <v>28</v>
      </c>
      <c r="CA1171" s="10">
        <v>10.199999999999999</v>
      </c>
      <c r="CB1171" s="10">
        <v>0.96</v>
      </c>
      <c r="CC1171" s="10">
        <v>0.5534</v>
      </c>
      <c r="CD1171" s="10">
        <v>0.16139999999999999</v>
      </c>
      <c r="CE1171" s="10">
        <v>32</v>
      </c>
      <c r="CF1171" s="10">
        <v>10.4</v>
      </c>
      <c r="CG1171" s="10">
        <v>0.96</v>
      </c>
      <c r="CH1171" s="10">
        <v>1247</v>
      </c>
      <c r="CI1171" s="10" t="s">
        <v>291</v>
      </c>
      <c r="CJ1171" s="10">
        <v>0.17630000000000001</v>
      </c>
      <c r="CK1171" s="10">
        <v>5.1400000000000001E-2</v>
      </c>
      <c r="CL1171" s="10">
        <v>10</v>
      </c>
      <c r="CM1171" s="10">
        <v>10.6</v>
      </c>
      <c r="CN1171" s="10">
        <v>0.96</v>
      </c>
      <c r="CO1171" s="10">
        <v>0.19570000000000001</v>
      </c>
      <c r="CP1171" s="10">
        <v>5.7099999999999998E-2</v>
      </c>
      <c r="CQ1171" s="10">
        <v>11</v>
      </c>
      <c r="CR1171" s="10">
        <v>10.7</v>
      </c>
      <c r="CS1171" s="10">
        <v>0.96</v>
      </c>
      <c r="CT1171" s="10">
        <v>0.29959999999999998</v>
      </c>
      <c r="CU1171" s="10">
        <v>8.7400000000000005E-2</v>
      </c>
      <c r="CV1171" s="10">
        <v>17</v>
      </c>
      <c r="CW1171" s="10">
        <v>10.6</v>
      </c>
      <c r="CX1171" s="10">
        <v>0.96</v>
      </c>
      <c r="CY1171" s="10">
        <v>1283</v>
      </c>
      <c r="CZ1171" s="10" t="s">
        <v>306</v>
      </c>
      <c r="DA1171" s="10">
        <v>0</v>
      </c>
      <c r="DB1171" s="10">
        <v>0</v>
      </c>
      <c r="DC1171" s="10">
        <v>0</v>
      </c>
      <c r="DD1171" s="10">
        <v>10.5</v>
      </c>
      <c r="DE1171" s="10">
        <v>0</v>
      </c>
      <c r="DF1171" s="10">
        <v>0</v>
      </c>
      <c r="DG1171" s="10">
        <v>0</v>
      </c>
      <c r="DH1171" s="10">
        <v>0</v>
      </c>
      <c r="DI1171" s="10">
        <v>10.5</v>
      </c>
      <c r="DJ1171" s="10">
        <v>0</v>
      </c>
      <c r="DK1171" s="10">
        <v>0</v>
      </c>
      <c r="DL1171" s="10">
        <v>0</v>
      </c>
      <c r="DM1171" s="10">
        <v>0</v>
      </c>
      <c r="DN1171" s="10">
        <v>10.5</v>
      </c>
      <c r="DO1171" s="10">
        <v>0</v>
      </c>
    </row>
    <row r="1172" spans="1:119" x14ac:dyDescent="0.25">
      <c r="A1172" s="10">
        <v>1248</v>
      </c>
      <c r="B1172" s="10" t="s">
        <v>209</v>
      </c>
      <c r="C1172" s="10">
        <v>2.0099999999999998</v>
      </c>
      <c r="D1172" s="10">
        <v>-0.79</v>
      </c>
      <c r="E1172" s="10">
        <v>11.05</v>
      </c>
      <c r="F1172" s="10">
        <v>112.79</v>
      </c>
      <c r="G1172" s="10">
        <v>0.93100000000000005</v>
      </c>
      <c r="H1172" s="10">
        <v>2.64</v>
      </c>
      <c r="I1172" s="10">
        <v>-0.18</v>
      </c>
      <c r="J1172" s="10">
        <v>13.57</v>
      </c>
      <c r="K1172" s="10">
        <v>112.41</v>
      </c>
      <c r="L1172" s="10">
        <v>0.998</v>
      </c>
      <c r="M1172" s="10">
        <v>2.74</v>
      </c>
      <c r="N1172" s="10">
        <v>-0.45</v>
      </c>
      <c r="O1172" s="10">
        <v>14.32</v>
      </c>
      <c r="P1172" s="10">
        <v>111.8</v>
      </c>
      <c r="Q1172" s="10">
        <v>0.98699999999999999</v>
      </c>
      <c r="R1172" s="10">
        <v>1248</v>
      </c>
      <c r="S1172" s="10" t="s">
        <v>209</v>
      </c>
      <c r="T1172" s="10">
        <v>-0.77</v>
      </c>
      <c r="U1172" s="10">
        <v>0.84</v>
      </c>
      <c r="V1172" s="10">
        <v>-5.6240442958398464</v>
      </c>
      <c r="W1172" s="10">
        <v>116.98</v>
      </c>
      <c r="Y1172" s="10">
        <v>-1.38</v>
      </c>
      <c r="Z1172" s="10">
        <v>0.21</v>
      </c>
      <c r="AA1172" s="10">
        <v>-6.9326075555987234</v>
      </c>
      <c r="AB1172" s="10">
        <v>116.25</v>
      </c>
      <c r="AD1172" s="10">
        <v>-1.44</v>
      </c>
      <c r="AE1172" s="10">
        <v>0.94</v>
      </c>
      <c r="AF1172" s="10">
        <v>-8.5083643955950805</v>
      </c>
      <c r="AG1172" s="10">
        <v>116.69</v>
      </c>
      <c r="AI1172" s="10">
        <v>1248</v>
      </c>
      <c r="AJ1172" s="10" t="s">
        <v>209</v>
      </c>
      <c r="AK1172" s="10">
        <v>2.3135230769746324</v>
      </c>
      <c r="AL1172" s="10">
        <v>-0.40252318119306751</v>
      </c>
      <c r="AM1172" s="10">
        <v>11.827622939959426</v>
      </c>
      <c r="AN1172" s="10">
        <v>114.62822918763857</v>
      </c>
      <c r="AO1172" s="10">
        <v>0.98519943527914244</v>
      </c>
      <c r="AP1172" s="10">
        <v>3.12238653119674</v>
      </c>
      <c r="AQ1172" s="10">
        <v>2.9302552541302249E-2</v>
      </c>
      <c r="AR1172" s="10">
        <v>15.840448603929273</v>
      </c>
      <c r="AS1172" s="10">
        <v>113.80928228399851</v>
      </c>
      <c r="AT1172" s="10">
        <v>0.99995596693711375</v>
      </c>
      <c r="AU1172" s="10">
        <v>3.1315233870637975</v>
      </c>
      <c r="AV1172" s="10">
        <v>4.0263155971405534E-2</v>
      </c>
      <c r="AW1172" s="10">
        <v>15.933905911584807</v>
      </c>
      <c r="AX1172" s="10">
        <v>113.47721740091153</v>
      </c>
      <c r="AY1172" s="10">
        <v>0.99991735426034845</v>
      </c>
      <c r="AZ1172" s="10">
        <v>1248</v>
      </c>
      <c r="BA1172" s="10" t="s">
        <v>209</v>
      </c>
      <c r="BB1172" s="10">
        <v>0.6059720532810422</v>
      </c>
      <c r="BC1172" s="10">
        <v>-1.2299687272586726</v>
      </c>
      <c r="BD1172" s="10">
        <v>6.7883067933173971</v>
      </c>
      <c r="BE1172" s="10">
        <v>116.61643106542243</v>
      </c>
      <c r="BF1172" s="10">
        <v>0.4419475800912977</v>
      </c>
      <c r="BG1172" s="10">
        <v>1.4242997380760019</v>
      </c>
      <c r="BH1172" s="10">
        <v>-0.90256739203848557</v>
      </c>
      <c r="BI1172" s="10">
        <v>8.3759776941504285</v>
      </c>
      <c r="BJ1172" s="10">
        <v>116.22832202896144</v>
      </c>
      <c r="BK1172" s="10">
        <v>0.84468209217194978</v>
      </c>
      <c r="BL1172" s="10">
        <v>1.411674521600808</v>
      </c>
      <c r="BM1172" s="10">
        <v>-0.89798876011921802</v>
      </c>
      <c r="BN1172" s="10">
        <v>8.3305888502063627</v>
      </c>
      <c r="BO1172" s="10">
        <v>115.95282042560719</v>
      </c>
      <c r="BP1172" s="10">
        <v>0.84375611153672192</v>
      </c>
      <c r="BQ1172" s="10">
        <v>1248</v>
      </c>
      <c r="BR1172" s="10" t="s">
        <v>209</v>
      </c>
      <c r="BS1172" s="10">
        <v>-1.82</v>
      </c>
      <c r="BT1172" s="10">
        <v>-0.83</v>
      </c>
      <c r="BU1172" s="10">
        <v>-9.8453420796873026</v>
      </c>
      <c r="BV1172" s="10">
        <v>117.303</v>
      </c>
      <c r="BW1172" s="10">
        <v>0.90985216103477184</v>
      </c>
      <c r="BX1172" s="10">
        <v>-2.6</v>
      </c>
      <c r="BY1172" s="10">
        <v>-1</v>
      </c>
      <c r="BZ1172" s="10">
        <v>-13.925379836719996</v>
      </c>
      <c r="CA1172" s="10">
        <v>115.495</v>
      </c>
      <c r="CB1172" s="10">
        <v>0.93334560620305951</v>
      </c>
      <c r="CC1172" s="10">
        <v>-2.67</v>
      </c>
      <c r="CD1172" s="10">
        <v>-0.96</v>
      </c>
      <c r="CE1172" s="10">
        <v>-14.123594125372625</v>
      </c>
      <c r="CF1172" s="10">
        <v>115.986</v>
      </c>
      <c r="CG1172" s="10">
        <v>0.94102212425927823</v>
      </c>
      <c r="CH1172" s="10">
        <v>1248</v>
      </c>
      <c r="CI1172" s="10" t="s">
        <v>209</v>
      </c>
      <c r="CJ1172" s="10">
        <v>0.85699999999999998</v>
      </c>
      <c r="CK1172" s="10">
        <v>-1.1040000000000001</v>
      </c>
      <c r="CL1172" s="10">
        <v>6.7802202223155872</v>
      </c>
      <c r="CM1172" s="10">
        <v>119.008</v>
      </c>
      <c r="CN1172" s="10">
        <v>0.61319730555192486</v>
      </c>
      <c r="CO1172" s="10">
        <v>1.4119999999999999</v>
      </c>
      <c r="CP1172" s="10">
        <v>-0.85099999999999998</v>
      </c>
      <c r="CQ1172" s="10">
        <v>8.0825954860839335</v>
      </c>
      <c r="CR1172" s="10">
        <v>117.76300000000001</v>
      </c>
      <c r="CS1172" s="10">
        <v>0.85647435699702201</v>
      </c>
      <c r="CT1172" s="10">
        <v>1.2829999999999999</v>
      </c>
      <c r="CU1172" s="10">
        <v>-0.91200000000000003</v>
      </c>
      <c r="CV1172" s="10">
        <v>7.6297258611227008</v>
      </c>
      <c r="CW1172" s="10">
        <v>119.11499999999999</v>
      </c>
      <c r="CX1172" s="10">
        <v>0.81506198916789452</v>
      </c>
      <c r="CY1172" s="10">
        <v>1284</v>
      </c>
      <c r="CZ1172" s="10" t="s">
        <v>293</v>
      </c>
      <c r="DA1172" s="10">
        <v>1.6500000000000001E-2</v>
      </c>
      <c r="DB1172" s="10">
        <v>7.4999999999999997E-3</v>
      </c>
      <c r="DC1172" s="10">
        <v>1</v>
      </c>
      <c r="DD1172" s="10">
        <v>10.5</v>
      </c>
      <c r="DE1172" s="10">
        <v>0.91</v>
      </c>
      <c r="DF1172" s="10">
        <v>1.6500000000000001E-2</v>
      </c>
      <c r="DG1172" s="10">
        <v>7.4999999999999997E-3</v>
      </c>
      <c r="DH1172" s="10">
        <v>1</v>
      </c>
      <c r="DI1172" s="10">
        <v>10.5</v>
      </c>
      <c r="DJ1172" s="10">
        <v>0.91</v>
      </c>
      <c r="DK1172" s="10">
        <v>1.6500000000000001E-2</v>
      </c>
      <c r="DL1172" s="10">
        <v>7.4999999999999997E-3</v>
      </c>
      <c r="DM1172" s="10">
        <v>1</v>
      </c>
      <c r="DN1172" s="10">
        <v>10.5</v>
      </c>
      <c r="DO1172" s="10">
        <v>0.91</v>
      </c>
    </row>
    <row r="1173" spans="1:119" x14ac:dyDescent="0.25">
      <c r="A1173" s="10">
        <v>1249</v>
      </c>
      <c r="B1173" s="10" t="s">
        <v>210</v>
      </c>
      <c r="C1173" s="10">
        <v>-7.42</v>
      </c>
      <c r="D1173" s="10">
        <v>-1.81</v>
      </c>
      <c r="E1173" s="10">
        <v>39.1</v>
      </c>
      <c r="F1173" s="10">
        <v>112.79</v>
      </c>
      <c r="G1173" s="10">
        <v>0.97099999999999997</v>
      </c>
      <c r="H1173" s="10">
        <v>-9.41</v>
      </c>
      <c r="I1173" s="10">
        <v>-2.87</v>
      </c>
      <c r="J1173" s="10">
        <v>50.53</v>
      </c>
      <c r="K1173" s="10">
        <v>112.41</v>
      </c>
      <c r="L1173" s="10">
        <v>0.95599999999999996</v>
      </c>
      <c r="M1173" s="10">
        <v>-9.44</v>
      </c>
      <c r="N1173" s="10">
        <v>-2.0699999999999998</v>
      </c>
      <c r="O1173" s="10">
        <v>49.91</v>
      </c>
      <c r="P1173" s="10">
        <v>111.8</v>
      </c>
      <c r="Q1173" s="10">
        <v>0.97699999999999998</v>
      </c>
      <c r="R1173" s="10">
        <v>1249</v>
      </c>
      <c r="S1173" s="10" t="s">
        <v>210</v>
      </c>
      <c r="T1173" s="10">
        <v>2.17</v>
      </c>
      <c r="U1173" s="10">
        <v>0.33</v>
      </c>
      <c r="V1173" s="10">
        <v>10.833084712604874</v>
      </c>
      <c r="W1173" s="10">
        <v>116.98</v>
      </c>
      <c r="Y1173" s="10">
        <v>4.04</v>
      </c>
      <c r="Z1173" s="10">
        <v>1.77</v>
      </c>
      <c r="AA1173" s="10">
        <v>21.905665304400411</v>
      </c>
      <c r="AB1173" s="10">
        <v>116.25</v>
      </c>
      <c r="AD1173" s="10">
        <v>4.03</v>
      </c>
      <c r="AE1173" s="10">
        <v>0.06</v>
      </c>
      <c r="AF1173" s="10">
        <v>19.94154978245702</v>
      </c>
      <c r="AG1173" s="10">
        <v>116.69</v>
      </c>
      <c r="AI1173" s="10">
        <v>1249</v>
      </c>
      <c r="AJ1173" s="10" t="s">
        <v>210</v>
      </c>
      <c r="AK1173" s="10">
        <v>-8.0767959400565008</v>
      </c>
      <c r="AL1173" s="10">
        <v>-1.9543965724820527</v>
      </c>
      <c r="AM1173" s="10">
        <v>-41.854595449170247</v>
      </c>
      <c r="AN1173" s="10">
        <v>114.62822918763857</v>
      </c>
      <c r="AO1173" s="10">
        <v>0.97194961332818186</v>
      </c>
      <c r="AP1173" s="10">
        <v>-10.636853875214097</v>
      </c>
      <c r="AQ1173" s="10">
        <v>-3.224902515691201</v>
      </c>
      <c r="AR1173" s="10">
        <v>-56.385853165047308</v>
      </c>
      <c r="AS1173" s="10">
        <v>113.80928228399851</v>
      </c>
      <c r="AT1173" s="10">
        <v>0.95698410656659816</v>
      </c>
      <c r="AU1173" s="10">
        <v>-10.606145303283874</v>
      </c>
      <c r="AV1173" s="10">
        <v>-3.1385302228897909</v>
      </c>
      <c r="AW1173" s="10">
        <v>-56.275084770897848</v>
      </c>
      <c r="AX1173" s="10">
        <v>113.47721740091153</v>
      </c>
      <c r="AY1173" s="10">
        <v>0.95889733043172409</v>
      </c>
      <c r="AZ1173" s="10">
        <v>1249</v>
      </c>
      <c r="BA1173" s="10" t="s">
        <v>210</v>
      </c>
      <c r="BB1173" s="10">
        <v>-2.1175995456594601</v>
      </c>
      <c r="BC1173" s="10">
        <v>0.44318431276968451</v>
      </c>
      <c r="BD1173" s="10">
        <v>-10.711055121724455</v>
      </c>
      <c r="BE1173" s="10">
        <v>116.61643106542243</v>
      </c>
      <c r="BF1173" s="10">
        <v>0.9787937946034333</v>
      </c>
      <c r="BG1173" s="10">
        <v>-3.7865359717311127</v>
      </c>
      <c r="BH1173" s="10">
        <v>-0.1851881890544276</v>
      </c>
      <c r="BI1173" s="10">
        <v>-18.831645284012879</v>
      </c>
      <c r="BJ1173" s="10">
        <v>116.22832202896144</v>
      </c>
      <c r="BK1173" s="10">
        <v>0.99880619288702177</v>
      </c>
      <c r="BL1173" s="10">
        <v>-4.2048113035358581</v>
      </c>
      <c r="BM1173" s="10">
        <v>-0.38980316225914058</v>
      </c>
      <c r="BN1173" s="10">
        <v>-21.026295661319693</v>
      </c>
      <c r="BO1173" s="10">
        <v>115.95282042560719</v>
      </c>
      <c r="BP1173" s="10">
        <v>0.99573047654003188</v>
      </c>
      <c r="BQ1173" s="10">
        <v>1249</v>
      </c>
      <c r="BR1173" s="10" t="s">
        <v>210</v>
      </c>
      <c r="BS1173" s="10">
        <v>-7.77</v>
      </c>
      <c r="BT1173" s="10">
        <v>-1.29</v>
      </c>
      <c r="BU1173" s="10">
        <v>-38.758816026774397</v>
      </c>
      <c r="BV1173" s="10">
        <v>117.32599999999999</v>
      </c>
      <c r="BW1173" s="10">
        <v>0.98649667281649822</v>
      </c>
      <c r="BX1173" s="10">
        <v>-9.57</v>
      </c>
      <c r="BY1173" s="10">
        <v>-1.57</v>
      </c>
      <c r="BZ1173" s="10">
        <v>-48.45231542618388</v>
      </c>
      <c r="CA1173" s="10">
        <v>115.559</v>
      </c>
      <c r="CB1173" s="10">
        <v>0.98680876793815864</v>
      </c>
      <c r="CC1173" s="10">
        <v>-9.75</v>
      </c>
      <c r="CD1173" s="10">
        <v>-1.57</v>
      </c>
      <c r="CE1173" s="10">
        <v>-49.13079693883946</v>
      </c>
      <c r="CF1173" s="10">
        <v>116.051</v>
      </c>
      <c r="CG1173" s="10">
        <v>0.9872821668496764</v>
      </c>
      <c r="CH1173" s="10">
        <v>1249</v>
      </c>
      <c r="CI1173" s="10" t="s">
        <v>210</v>
      </c>
      <c r="CJ1173" s="10">
        <v>-3.0409999999999999</v>
      </c>
      <c r="CK1173" s="10">
        <v>0.13200000000000001</v>
      </c>
      <c r="CL1173" s="10">
        <v>-14.766867861593211</v>
      </c>
      <c r="CM1173" s="10">
        <v>119.008</v>
      </c>
      <c r="CN1173" s="10">
        <v>0.9990592551500489</v>
      </c>
      <c r="CO1173" s="10">
        <v>-3.859</v>
      </c>
      <c r="CP1173" s="10">
        <v>-0.192</v>
      </c>
      <c r="CQ1173" s="10">
        <v>-18.942712236051374</v>
      </c>
      <c r="CR1173" s="10">
        <v>117.76300000000001</v>
      </c>
      <c r="CS1173" s="10">
        <v>0.99876457178792588</v>
      </c>
      <c r="CT1173" s="10">
        <v>-3.8919999999999999</v>
      </c>
      <c r="CU1173" s="10">
        <v>-0.183</v>
      </c>
      <c r="CV1173" s="10">
        <v>-18.88536122840738</v>
      </c>
      <c r="CW1173" s="10">
        <v>119.11499999999999</v>
      </c>
      <c r="CX1173" s="10">
        <v>0.99889641158222586</v>
      </c>
      <c r="CY1173" s="10">
        <v>1285</v>
      </c>
      <c r="CZ1173" s="10" t="s">
        <v>212</v>
      </c>
      <c r="DA1173" s="10">
        <v>-0.54300000000000004</v>
      </c>
      <c r="DB1173" s="10">
        <v>-0.22600000000000001</v>
      </c>
      <c r="DC1173" s="10">
        <v>-9.1783335821809704</v>
      </c>
      <c r="DD1173" s="10">
        <v>36.997</v>
      </c>
      <c r="DE1173" s="10">
        <v>0.92322776048139654</v>
      </c>
      <c r="DF1173" s="10">
        <v>-0.76800000000000002</v>
      </c>
      <c r="DG1173" s="10">
        <v>-0.30299999999999999</v>
      </c>
      <c r="DH1173" s="10">
        <v>-13.170130967771003</v>
      </c>
      <c r="DI1173" s="10">
        <v>36.192999999999998</v>
      </c>
      <c r="DJ1173" s="10">
        <v>0.93022052130410349</v>
      </c>
      <c r="DK1173" s="10">
        <v>-0.89</v>
      </c>
      <c r="DL1173" s="10">
        <v>-0.34399999999999997</v>
      </c>
      <c r="DM1173" s="10">
        <v>-15.307148810213187</v>
      </c>
      <c r="DN1173" s="10">
        <v>35.988999999999997</v>
      </c>
      <c r="DO1173" s="10">
        <v>0.93275008142148441</v>
      </c>
    </row>
    <row r="1174" spans="1:119" x14ac:dyDescent="0.25">
      <c r="A1174" s="10">
        <v>1250</v>
      </c>
      <c r="B1174" s="10" t="s">
        <v>39</v>
      </c>
      <c r="C1174" s="10">
        <v>5.41</v>
      </c>
      <c r="D1174" s="10">
        <v>2.6</v>
      </c>
      <c r="E1174" s="10">
        <v>30.73</v>
      </c>
      <c r="F1174" s="10">
        <v>112.79</v>
      </c>
      <c r="G1174" s="10">
        <v>0.90100000000000002</v>
      </c>
      <c r="H1174" s="10">
        <v>6.77</v>
      </c>
      <c r="I1174" s="10">
        <v>3.05</v>
      </c>
      <c r="J1174" s="10">
        <v>38.15</v>
      </c>
      <c r="K1174" s="10">
        <v>112.41</v>
      </c>
      <c r="L1174" s="10">
        <v>0.91200000000000003</v>
      </c>
      <c r="M1174" s="10">
        <v>6.7</v>
      </c>
      <c r="N1174" s="10">
        <v>2.52</v>
      </c>
      <c r="O1174" s="10">
        <v>36.979999999999997</v>
      </c>
      <c r="P1174" s="10">
        <v>111.8</v>
      </c>
      <c r="Q1174" s="10">
        <v>0.93600000000000005</v>
      </c>
      <c r="R1174" s="10">
        <v>1250</v>
      </c>
      <c r="S1174" s="10" t="s">
        <v>39</v>
      </c>
      <c r="T1174" s="10">
        <v>-1.4</v>
      </c>
      <c r="U1174" s="10">
        <v>-1.1599999999999999</v>
      </c>
      <c r="V1174" s="10">
        <v>-8.9733148347932179</v>
      </c>
      <c r="W1174" s="10">
        <v>116.98</v>
      </c>
      <c r="Y1174" s="10">
        <v>-2.66</v>
      </c>
      <c r="Z1174" s="10">
        <v>-1.98</v>
      </c>
      <c r="AA1174" s="10">
        <v>-16.46886906274861</v>
      </c>
      <c r="AB1174" s="10">
        <v>116.25</v>
      </c>
      <c r="AD1174" s="10">
        <v>-2.59</v>
      </c>
      <c r="AE1174" s="10">
        <v>-1</v>
      </c>
      <c r="AF1174" s="10">
        <v>-13.736604771425013</v>
      </c>
      <c r="AG1174" s="10">
        <v>116.69</v>
      </c>
      <c r="AI1174" s="10">
        <v>1250</v>
      </c>
      <c r="AJ1174" s="10" t="s">
        <v>39</v>
      </c>
      <c r="AK1174" s="10">
        <v>5.7632728630821006</v>
      </c>
      <c r="AL1174" s="10">
        <v>2.3569197536754598</v>
      </c>
      <c r="AM1174" s="10">
        <v>31.361573555659945</v>
      </c>
      <c r="AN1174" s="10">
        <v>114.62822918763857</v>
      </c>
      <c r="AO1174" s="10">
        <v>0.925591006145424</v>
      </c>
      <c r="AP1174" s="10">
        <v>7.51446734401752</v>
      </c>
      <c r="AQ1174" s="10">
        <v>3.1955999631498719</v>
      </c>
      <c r="AR1174" s="10">
        <v>41.424424445781625</v>
      </c>
      <c r="AS1174" s="10">
        <v>113.80928228399851</v>
      </c>
      <c r="AT1174" s="10">
        <v>0.92024487301165636</v>
      </c>
      <c r="AU1174" s="10">
        <v>7.4746219162200438</v>
      </c>
      <c r="AV1174" s="10">
        <v>3.0982670669184427</v>
      </c>
      <c r="AW1174" s="10">
        <v>41.16700922168728</v>
      </c>
      <c r="AX1174" s="10">
        <v>113.47721740091153</v>
      </c>
      <c r="AY1174" s="10">
        <v>0.92378436601251024</v>
      </c>
      <c r="AZ1174" s="10">
        <v>1250</v>
      </c>
      <c r="BA1174" s="10" t="s">
        <v>39</v>
      </c>
      <c r="BB1174" s="10">
        <v>1.5116274924020765</v>
      </c>
      <c r="BC1174" s="10">
        <v>0.78678441449064274</v>
      </c>
      <c r="BD1174" s="10">
        <v>8.4368723087720667</v>
      </c>
      <c r="BE1174" s="10">
        <v>116.61643106542243</v>
      </c>
      <c r="BF1174" s="10">
        <v>0.88703944457132999</v>
      </c>
      <c r="BG1174" s="10">
        <v>2.3622362336721525</v>
      </c>
      <c r="BH1174" s="10">
        <v>1.0877555810930295</v>
      </c>
      <c r="BI1174" s="10">
        <v>12.918409573017383</v>
      </c>
      <c r="BJ1174" s="10">
        <v>116.22832202896144</v>
      </c>
      <c r="BK1174" s="10">
        <v>0.90832586650889569</v>
      </c>
      <c r="BL1174" s="10">
        <v>2.7931367819502975</v>
      </c>
      <c r="BM1174" s="10">
        <v>1.2877919223786978</v>
      </c>
      <c r="BN1174" s="10">
        <v>15.314545368178152</v>
      </c>
      <c r="BO1174" s="10">
        <v>115.95282042560719</v>
      </c>
      <c r="BP1174" s="10">
        <v>0.90812608597773603</v>
      </c>
      <c r="BQ1174" s="10">
        <v>1250</v>
      </c>
      <c r="BR1174" s="10" t="s">
        <v>39</v>
      </c>
      <c r="BS1174" s="10">
        <v>5.9539999999999997</v>
      </c>
      <c r="BT1174" s="10">
        <v>2.1179999999999999</v>
      </c>
      <c r="BU1174" s="10">
        <v>31.097652587840642</v>
      </c>
      <c r="BV1174" s="10">
        <v>117.32599999999999</v>
      </c>
      <c r="BW1174" s="10">
        <v>0.94216362060339276</v>
      </c>
      <c r="BX1174" s="10">
        <v>6.9669999999999996</v>
      </c>
      <c r="BY1174" s="10">
        <v>2.5649999999999999</v>
      </c>
      <c r="BZ1174" s="10">
        <v>37.092282600477844</v>
      </c>
      <c r="CA1174" s="10">
        <v>115.559</v>
      </c>
      <c r="CB1174" s="10">
        <v>0.9384212817234483</v>
      </c>
      <c r="CC1174" s="10">
        <v>7.0839999999999996</v>
      </c>
      <c r="CD1174" s="10">
        <v>2.5310000000000001</v>
      </c>
      <c r="CE1174" s="10">
        <v>37.424547718064723</v>
      </c>
      <c r="CF1174" s="10">
        <v>116.051</v>
      </c>
      <c r="CG1174" s="10">
        <v>0.94169979863161157</v>
      </c>
      <c r="CH1174" s="10">
        <v>1250</v>
      </c>
      <c r="CI1174" s="10" t="s">
        <v>39</v>
      </c>
      <c r="CJ1174" s="10">
        <v>2.1840000000000002</v>
      </c>
      <c r="CK1174" s="10">
        <v>0.97199999999999998</v>
      </c>
      <c r="CL1174" s="10">
        <v>11.597320365742265</v>
      </c>
      <c r="CM1174" s="10">
        <v>119.008</v>
      </c>
      <c r="CN1174" s="10">
        <v>0.91360442767692585</v>
      </c>
      <c r="CO1174" s="10">
        <v>2.448</v>
      </c>
      <c r="CP1174" s="10">
        <v>1.0429999999999999</v>
      </c>
      <c r="CQ1174" s="10">
        <v>13.045601282168912</v>
      </c>
      <c r="CR1174" s="10">
        <v>117.76300000000001</v>
      </c>
      <c r="CS1174" s="10">
        <v>0.9199788104260056</v>
      </c>
      <c r="CT1174" s="10">
        <v>2.609</v>
      </c>
      <c r="CU1174" s="10">
        <v>1.095</v>
      </c>
      <c r="CV1174" s="10">
        <v>13.714442591168561</v>
      </c>
      <c r="CW1174" s="10">
        <v>119.11499999999999</v>
      </c>
      <c r="CX1174" s="10">
        <v>0.92208049588986818</v>
      </c>
      <c r="CY1174" s="10">
        <v>1286</v>
      </c>
      <c r="CZ1174" s="10" t="s">
        <v>8</v>
      </c>
      <c r="DA1174" s="10">
        <v>0.54300000000000004</v>
      </c>
      <c r="DB1174" s="10">
        <v>0.22600000000000001</v>
      </c>
      <c r="DC1174" s="10">
        <v>9.1783335821809704</v>
      </c>
      <c r="DD1174" s="10">
        <v>36.997</v>
      </c>
      <c r="DE1174" s="10">
        <v>0.92322776048139654</v>
      </c>
      <c r="DF1174" s="10">
        <v>0.76800000000000002</v>
      </c>
      <c r="DG1174" s="10">
        <v>0.30299999999999999</v>
      </c>
      <c r="DH1174" s="10">
        <v>13.170130967771003</v>
      </c>
      <c r="DI1174" s="10">
        <v>36.192999999999998</v>
      </c>
      <c r="DJ1174" s="10">
        <v>0.93022052130410349</v>
      </c>
      <c r="DK1174" s="10">
        <v>0.89</v>
      </c>
      <c r="DL1174" s="10">
        <v>0.34399999999999997</v>
      </c>
      <c r="DM1174" s="10">
        <v>15.307148810213187</v>
      </c>
      <c r="DN1174" s="10">
        <v>35.988999999999997</v>
      </c>
      <c r="DO1174" s="10">
        <v>0.93275008142148441</v>
      </c>
    </row>
    <row r="1175" spans="1:119" x14ac:dyDescent="0.25">
      <c r="A1175" s="10">
        <v>1251</v>
      </c>
      <c r="B1175" s="10" t="s">
        <v>40</v>
      </c>
      <c r="R1175" s="10">
        <v>1251</v>
      </c>
      <c r="S1175" s="10" t="s">
        <v>40</v>
      </c>
      <c r="AI1175" s="10">
        <v>1251</v>
      </c>
      <c r="AJ1175" s="10" t="s">
        <v>40</v>
      </c>
      <c r="AZ1175" s="10">
        <v>1251</v>
      </c>
      <c r="BA1175" s="10" t="s">
        <v>40</v>
      </c>
      <c r="BQ1175" s="10">
        <v>1251</v>
      </c>
      <c r="BR1175" s="10" t="s">
        <v>40</v>
      </c>
      <c r="CH1175" s="10">
        <v>1251</v>
      </c>
      <c r="CI1175" s="10" t="s">
        <v>40</v>
      </c>
      <c r="CY1175" s="10">
        <v>1287</v>
      </c>
      <c r="CZ1175" s="10" t="s">
        <v>9</v>
      </c>
    </row>
    <row r="1176" spans="1:119" x14ac:dyDescent="0.25">
      <c r="A1176" s="10">
        <v>1252</v>
      </c>
      <c r="B1176" s="10" t="s">
        <v>209</v>
      </c>
      <c r="C1176" s="10">
        <v>2.0099999999999998</v>
      </c>
      <c r="D1176" s="10">
        <v>-0.79</v>
      </c>
      <c r="E1176" s="10">
        <v>11.05</v>
      </c>
      <c r="F1176" s="10">
        <v>112.79</v>
      </c>
      <c r="G1176" s="10">
        <v>0.93100000000000005</v>
      </c>
      <c r="H1176" s="10">
        <v>2.64</v>
      </c>
      <c r="I1176" s="10">
        <v>-0.18</v>
      </c>
      <c r="J1176" s="10">
        <v>13.57</v>
      </c>
      <c r="K1176" s="10">
        <v>112.41</v>
      </c>
      <c r="L1176" s="10">
        <v>0.998</v>
      </c>
      <c r="M1176" s="10">
        <v>2.74</v>
      </c>
      <c r="N1176" s="10">
        <v>-0.45</v>
      </c>
      <c r="O1176" s="10">
        <v>14.32</v>
      </c>
      <c r="P1176" s="10">
        <v>111.8</v>
      </c>
      <c r="Q1176" s="10">
        <v>0.98699999999999999</v>
      </c>
      <c r="R1176" s="10">
        <v>1252</v>
      </c>
      <c r="S1176" s="10" t="s">
        <v>209</v>
      </c>
      <c r="T1176" s="10">
        <v>-0.77</v>
      </c>
      <c r="U1176" s="10">
        <v>0.84</v>
      </c>
      <c r="V1176" s="10">
        <v>-5.6240442958398464</v>
      </c>
      <c r="W1176" s="10">
        <v>116.98</v>
      </c>
      <c r="Y1176" s="10">
        <v>-1.38</v>
      </c>
      <c r="Z1176" s="10">
        <v>0.21</v>
      </c>
      <c r="AA1176" s="10">
        <v>-6.9326075555987234</v>
      </c>
      <c r="AB1176" s="10">
        <v>116.25</v>
      </c>
      <c r="AD1176" s="10">
        <v>-1.44</v>
      </c>
      <c r="AE1176" s="10">
        <v>0.94</v>
      </c>
      <c r="AF1176" s="10">
        <v>-8.5083643955950805</v>
      </c>
      <c r="AG1176" s="10">
        <v>116.69</v>
      </c>
      <c r="AI1176" s="10">
        <v>1252</v>
      </c>
      <c r="AJ1176" s="10" t="s">
        <v>209</v>
      </c>
      <c r="AZ1176" s="10">
        <v>1252</v>
      </c>
      <c r="BA1176" s="10" t="s">
        <v>209</v>
      </c>
      <c r="BQ1176" s="10">
        <v>1252</v>
      </c>
      <c r="BR1176" s="10" t="s">
        <v>209</v>
      </c>
      <c r="CH1176" s="10">
        <v>1252</v>
      </c>
      <c r="CI1176" s="10" t="s">
        <v>209</v>
      </c>
      <c r="CY1176" s="10">
        <v>1288</v>
      </c>
      <c r="CZ1176" s="10" t="s">
        <v>10</v>
      </c>
      <c r="DA1176" s="10">
        <v>0.53600000000000003</v>
      </c>
      <c r="DB1176" s="10">
        <v>0.17499999999999999</v>
      </c>
      <c r="DC1176" s="10">
        <v>31.003399999999999</v>
      </c>
      <c r="DD1176" s="10">
        <v>10.5</v>
      </c>
      <c r="DE1176" s="10">
        <v>0.95099999999999996</v>
      </c>
      <c r="DF1176" s="10">
        <v>0.76</v>
      </c>
      <c r="DG1176" s="10">
        <v>0.249</v>
      </c>
      <c r="DH1176" s="10">
        <v>43.974899999999998</v>
      </c>
      <c r="DI1176" s="10">
        <v>10.5</v>
      </c>
      <c r="DJ1176" s="10">
        <v>0.95</v>
      </c>
      <c r="DK1176" s="10">
        <v>0.88200000000000001</v>
      </c>
      <c r="DL1176" s="10">
        <v>0.28599999999999998</v>
      </c>
      <c r="DM1176" s="10">
        <v>50.983400000000003</v>
      </c>
      <c r="DN1176" s="10">
        <v>10.5</v>
      </c>
      <c r="DO1176" s="10">
        <v>0.95099999999999996</v>
      </c>
    </row>
    <row r="1177" spans="1:119" x14ac:dyDescent="0.25">
      <c r="A1177" s="10">
        <v>1253</v>
      </c>
      <c r="B1177" s="10" t="s">
        <v>211</v>
      </c>
      <c r="C1177" s="10">
        <v>0.96</v>
      </c>
      <c r="D1177" s="10">
        <v>0.64</v>
      </c>
      <c r="E1177" s="10">
        <v>18.18</v>
      </c>
      <c r="F1177" s="10">
        <v>36.44</v>
      </c>
      <c r="G1177" s="10">
        <v>0.83299999999999996</v>
      </c>
      <c r="H1177" s="10">
        <v>1.24</v>
      </c>
      <c r="I1177" s="10">
        <v>0.79</v>
      </c>
      <c r="J1177" s="10">
        <v>23.48</v>
      </c>
      <c r="K1177" s="10">
        <v>36.200000000000003</v>
      </c>
      <c r="L1177" s="10">
        <v>0.84599999999999997</v>
      </c>
      <c r="M1177" s="10">
        <v>1.43</v>
      </c>
      <c r="N1177" s="10">
        <v>0.56000000000000005</v>
      </c>
      <c r="O1177" s="10">
        <v>24.52</v>
      </c>
      <c r="P1177" s="10">
        <v>36.119999999999997</v>
      </c>
      <c r="Q1177" s="10">
        <v>0.93100000000000005</v>
      </c>
      <c r="R1177" s="10">
        <v>1253</v>
      </c>
      <c r="S1177" s="10" t="s">
        <v>211</v>
      </c>
      <c r="T1177" s="10">
        <v>-0.22</v>
      </c>
      <c r="U1177" s="10">
        <v>-0.33</v>
      </c>
      <c r="V1177" s="10">
        <v>-6.2004673691111458</v>
      </c>
      <c r="W1177" s="10">
        <v>36.93</v>
      </c>
      <c r="Y1177" s="10">
        <v>-0.48</v>
      </c>
      <c r="Z1177" s="10">
        <v>-0.54</v>
      </c>
      <c r="AA1177" s="10">
        <v>-11.431435250542183</v>
      </c>
      <c r="AB1177" s="10">
        <v>36.49</v>
      </c>
      <c r="AD1177" s="10">
        <v>-0.43</v>
      </c>
      <c r="AE1177" s="10">
        <v>-0.28999999999999998</v>
      </c>
      <c r="AF1177" s="10">
        <v>-8.1238179350608455</v>
      </c>
      <c r="AG1177" s="10">
        <v>36.86</v>
      </c>
      <c r="AI1177" s="10">
        <v>1253</v>
      </c>
      <c r="AJ1177" s="10" t="s">
        <v>211</v>
      </c>
      <c r="AK1177" s="10">
        <v>1.0460402933658262</v>
      </c>
      <c r="AL1177" s="10">
        <v>0.56481381249453488</v>
      </c>
      <c r="AM1177" s="10">
        <v>19.136541609232001</v>
      </c>
      <c r="AN1177" s="10">
        <v>35.865759197698182</v>
      </c>
      <c r="AO1177" s="10">
        <v>0.87992225926666745</v>
      </c>
      <c r="AP1177" s="10">
        <v>1.4885136526274474</v>
      </c>
      <c r="AQ1177" s="10">
        <v>0.74670707290116545</v>
      </c>
      <c r="AR1177" s="10">
        <v>27.159654933085122</v>
      </c>
      <c r="AS1177" s="10">
        <v>35.400483441351355</v>
      </c>
      <c r="AT1177" s="10">
        <v>0.89383787683702254</v>
      </c>
      <c r="AU1177" s="10">
        <v>1.4558805965568202</v>
      </c>
      <c r="AV1177" s="10">
        <v>0.72978622324649767</v>
      </c>
      <c r="AW1177" s="10">
        <v>26.623830363306322</v>
      </c>
      <c r="AX1177" s="10">
        <v>35.315879429621297</v>
      </c>
      <c r="AY1177" s="10">
        <v>0.89397334039810727</v>
      </c>
      <c r="AZ1177" s="10">
        <v>1253</v>
      </c>
      <c r="BA1177" s="10" t="s">
        <v>211</v>
      </c>
      <c r="BB1177" s="10">
        <v>0.36446294053659467</v>
      </c>
      <c r="BC1177" s="10">
        <v>0.25876056421225424</v>
      </c>
      <c r="BD1177" s="10">
        <v>7.11308919405508</v>
      </c>
      <c r="BE1177" s="10">
        <v>36.280083601734809</v>
      </c>
      <c r="BF1177" s="10">
        <v>0.81539156362295095</v>
      </c>
      <c r="BG1177" s="10">
        <v>0.49366092321788352</v>
      </c>
      <c r="BH1177" s="10">
        <v>0.29671479056701444</v>
      </c>
      <c r="BI1177" s="10">
        <v>9.216076388387485</v>
      </c>
      <c r="BJ1177" s="10">
        <v>36.082177090213996</v>
      </c>
      <c r="BK1177" s="10">
        <v>0.85709571571816623</v>
      </c>
      <c r="BL1177" s="10">
        <v>0.52238866363491721</v>
      </c>
      <c r="BM1177" s="10">
        <v>0.30663711794474635</v>
      </c>
      <c r="BN1177" s="10">
        <v>9.7289643871508957</v>
      </c>
      <c r="BO1177" s="10">
        <v>35.94646806149067</v>
      </c>
      <c r="BP1177" s="10">
        <v>0.86240303797047169</v>
      </c>
      <c r="BQ1177" s="10">
        <v>1253</v>
      </c>
      <c r="BR1177" s="10" t="s">
        <v>211</v>
      </c>
      <c r="BS1177" s="10">
        <v>1.216</v>
      </c>
      <c r="BT1177" s="10">
        <v>0.52700000000000002</v>
      </c>
      <c r="BU1177" s="10">
        <v>20.44610716565612</v>
      </c>
      <c r="BV1177" s="10">
        <v>37.423000000000002</v>
      </c>
      <c r="BW1177" s="10">
        <v>0.9175372722318641</v>
      </c>
      <c r="BX1177" s="10">
        <v>1.294</v>
      </c>
      <c r="BY1177" s="10">
        <v>0.55900000000000005</v>
      </c>
      <c r="BZ1177" s="10">
        <v>22.152642922165896</v>
      </c>
      <c r="CA1177" s="10">
        <v>36.737000000000002</v>
      </c>
      <c r="CB1177" s="10">
        <v>0.91800366177083725</v>
      </c>
      <c r="CC1177" s="10">
        <v>1.462</v>
      </c>
      <c r="CD1177" s="10">
        <v>0.60799999999999998</v>
      </c>
      <c r="CE1177" s="10">
        <v>24.770165972078082</v>
      </c>
      <c r="CF1177" s="10">
        <v>36.905999999999999</v>
      </c>
      <c r="CG1177" s="10">
        <v>0.92333830178808163</v>
      </c>
      <c r="CH1177" s="10">
        <v>1253</v>
      </c>
      <c r="CI1177" s="10" t="s">
        <v>211</v>
      </c>
      <c r="CJ1177" s="10">
        <v>0.63300000000000001</v>
      </c>
      <c r="CK1177" s="10">
        <v>0.34699999999999998</v>
      </c>
      <c r="CL1177" s="10">
        <v>11.268690547179888</v>
      </c>
      <c r="CM1177" s="10">
        <v>36.984999999999999</v>
      </c>
      <c r="CN1177" s="10">
        <v>0.8768877576087033</v>
      </c>
      <c r="CO1177" s="10">
        <v>0.56100000000000005</v>
      </c>
      <c r="CP1177" s="10">
        <v>0.32400000000000001</v>
      </c>
      <c r="CQ1177" s="10">
        <v>10.226404576874762</v>
      </c>
      <c r="CR1177" s="10">
        <v>36.575000000000003</v>
      </c>
      <c r="CS1177" s="10">
        <v>0.8659542116993284</v>
      </c>
      <c r="CT1177" s="10">
        <v>0.66900000000000004</v>
      </c>
      <c r="CU1177" s="10">
        <v>0.35799999999999998</v>
      </c>
      <c r="CV1177" s="10">
        <v>11.843663721271744</v>
      </c>
      <c r="CW1177" s="10">
        <v>36.988</v>
      </c>
      <c r="CX1177" s="10">
        <v>0.88169539706125832</v>
      </c>
      <c r="CY1177" s="10">
        <v>1289</v>
      </c>
      <c r="CZ1177" s="10" t="s">
        <v>11</v>
      </c>
    </row>
    <row r="1178" spans="1:119" x14ac:dyDescent="0.25">
      <c r="A1178" s="10">
        <v>1254</v>
      </c>
      <c r="B1178" s="10" t="s">
        <v>212</v>
      </c>
      <c r="C1178" s="10">
        <v>0.5</v>
      </c>
      <c r="D1178" s="10">
        <v>0.21</v>
      </c>
      <c r="E1178" s="10">
        <v>8.5399999999999991</v>
      </c>
      <c r="F1178" s="10">
        <v>36.44</v>
      </c>
      <c r="G1178" s="10">
        <v>0.92300000000000004</v>
      </c>
      <c r="H1178" s="10">
        <v>0.67</v>
      </c>
      <c r="I1178" s="10">
        <v>0.27</v>
      </c>
      <c r="J1178" s="10">
        <v>11.49</v>
      </c>
      <c r="K1178" s="10">
        <v>36.200000000000003</v>
      </c>
      <c r="L1178" s="10">
        <v>0.92700000000000005</v>
      </c>
      <c r="M1178" s="10">
        <v>0.66</v>
      </c>
      <c r="N1178" s="10">
        <v>0.26</v>
      </c>
      <c r="O1178" s="10">
        <v>11.31</v>
      </c>
      <c r="P1178" s="10">
        <v>36.119999999999997</v>
      </c>
      <c r="Q1178" s="10">
        <v>0.93</v>
      </c>
      <c r="R1178" s="10">
        <v>1254</v>
      </c>
      <c r="S1178" s="10" t="s">
        <v>212</v>
      </c>
      <c r="T1178" s="10">
        <v>-0.22</v>
      </c>
      <c r="U1178" s="10">
        <v>-0.16</v>
      </c>
      <c r="V1178" s="10">
        <v>-4.252809455506724</v>
      </c>
      <c r="W1178" s="10">
        <v>36.93</v>
      </c>
      <c r="Y1178" s="10">
        <v>-0.46</v>
      </c>
      <c r="Z1178" s="10">
        <v>-0.3</v>
      </c>
      <c r="AA1178" s="10">
        <v>-8.6892276975201348</v>
      </c>
      <c r="AB1178" s="10">
        <v>36.49</v>
      </c>
      <c r="AD1178" s="10">
        <v>-0.4</v>
      </c>
      <c r="AE1178" s="10">
        <v>-0.14000000000000001</v>
      </c>
      <c r="AF1178" s="10">
        <v>-6.6379993863275706</v>
      </c>
      <c r="AG1178" s="10">
        <v>36.86</v>
      </c>
      <c r="AI1178" s="10">
        <v>1254</v>
      </c>
      <c r="AJ1178" s="10" t="s">
        <v>212</v>
      </c>
      <c r="AK1178" s="10">
        <v>0.5161106772043037</v>
      </c>
      <c r="AL1178" s="10">
        <v>0.19601713394163917</v>
      </c>
      <c r="AM1178" s="10">
        <v>8.8871366655824264</v>
      </c>
      <c r="AN1178" s="10">
        <v>35.865754471221393</v>
      </c>
      <c r="AO1178" s="10">
        <v>0.93484667255965215</v>
      </c>
      <c r="AP1178" s="10">
        <v>0.75695775158918577</v>
      </c>
      <c r="AQ1178" s="10">
        <v>0.26192923307525179</v>
      </c>
      <c r="AR1178" s="10">
        <v>13.063505289799133</v>
      </c>
      <c r="AS1178" s="10">
        <v>35.400476188669479</v>
      </c>
      <c r="AT1178" s="10">
        <v>0.94502257656655764</v>
      </c>
      <c r="AU1178" s="10">
        <v>0.74000019106033998</v>
      </c>
      <c r="AV1178" s="10">
        <v>0.25690665673377999</v>
      </c>
      <c r="AW1178" s="10">
        <v>12.805972561488389</v>
      </c>
      <c r="AX1178" s="10">
        <v>35.315872955466432</v>
      </c>
      <c r="AY1178" s="10">
        <v>0.94468863733742703</v>
      </c>
      <c r="AZ1178" s="10">
        <v>1254</v>
      </c>
      <c r="BA1178" s="10" t="s">
        <v>212</v>
      </c>
      <c r="BB1178" s="10">
        <v>0.2023664249718346</v>
      </c>
      <c r="BC1178" s="10">
        <v>0.10507421586748032</v>
      </c>
      <c r="BD1178" s="10">
        <v>3.6286289172654125</v>
      </c>
      <c r="BE1178" s="10">
        <v>36.280081573504106</v>
      </c>
      <c r="BF1178" s="10">
        <v>0.88749725812022595</v>
      </c>
      <c r="BG1178" s="10">
        <v>0.40313186585825361</v>
      </c>
      <c r="BH1178" s="10">
        <v>0.17152471622309717</v>
      </c>
      <c r="BI1178" s="10">
        <v>7.01011155817603</v>
      </c>
      <c r="BJ1178" s="10">
        <v>36.082174009103781</v>
      </c>
      <c r="BK1178" s="10">
        <v>0.92017170633706225</v>
      </c>
      <c r="BL1178" s="10">
        <v>0.35567964563607862</v>
      </c>
      <c r="BM1178" s="10">
        <v>0.15507693687790636</v>
      </c>
      <c r="BN1178" s="10">
        <v>6.2320866237023447</v>
      </c>
      <c r="BO1178" s="10">
        <v>35.946463949389781</v>
      </c>
      <c r="BP1178" s="10">
        <v>0.91666094593795056</v>
      </c>
      <c r="BQ1178" s="10">
        <v>1254</v>
      </c>
      <c r="BR1178" s="10" t="s">
        <v>212</v>
      </c>
      <c r="BS1178" s="10">
        <v>0.67600000000000005</v>
      </c>
      <c r="BT1178" s="10">
        <v>0.252</v>
      </c>
      <c r="BU1178" s="10">
        <v>11.130195584401729</v>
      </c>
      <c r="BV1178" s="10">
        <v>37.423000000000002</v>
      </c>
      <c r="BW1178" s="10">
        <v>0.93701096477545953</v>
      </c>
      <c r="BX1178" s="10">
        <v>0.86299999999999999</v>
      </c>
      <c r="BY1178" s="10">
        <v>0.308</v>
      </c>
      <c r="BZ1178" s="10">
        <v>14.400594916557974</v>
      </c>
      <c r="CA1178" s="10">
        <v>36.737000000000002</v>
      </c>
      <c r="CB1178" s="10">
        <v>0.94181596078467811</v>
      </c>
      <c r="CC1178" s="10">
        <v>0.95099999999999996</v>
      </c>
      <c r="CD1178" s="10">
        <v>0.33700000000000002</v>
      </c>
      <c r="CE1178" s="10">
        <v>15.783738785586849</v>
      </c>
      <c r="CF1178" s="10">
        <v>36.905999999999999</v>
      </c>
      <c r="CG1178" s="10">
        <v>0.94256872880489728</v>
      </c>
      <c r="CH1178" s="10">
        <v>1254</v>
      </c>
      <c r="CI1178" s="10" t="s">
        <v>212</v>
      </c>
      <c r="CJ1178" s="10">
        <v>0.28499999999999998</v>
      </c>
      <c r="CK1178" s="10">
        <v>0.13100000000000001</v>
      </c>
      <c r="CL1178" s="10">
        <v>4.8964396005519211</v>
      </c>
      <c r="CM1178" s="10">
        <v>36.984999999999999</v>
      </c>
      <c r="CN1178" s="10">
        <v>0.9086114554082797</v>
      </c>
      <c r="CO1178" s="10">
        <v>0.442</v>
      </c>
      <c r="CP1178" s="10">
        <v>0.18</v>
      </c>
      <c r="CQ1178" s="10">
        <v>7.5335136324272707</v>
      </c>
      <c r="CR1178" s="10">
        <v>36.575000000000003</v>
      </c>
      <c r="CS1178" s="10">
        <v>0.9261465829009411</v>
      </c>
      <c r="CT1178" s="10">
        <v>0.39</v>
      </c>
      <c r="CU1178" s="10">
        <v>0.16300000000000001</v>
      </c>
      <c r="CV1178" s="10">
        <v>6.5978604712249735</v>
      </c>
      <c r="CW1178" s="10">
        <v>36.988</v>
      </c>
      <c r="CX1178" s="10">
        <v>0.92265641085541583</v>
      </c>
      <c r="CY1178" s="10">
        <v>1290</v>
      </c>
      <c r="CZ1178" s="10" t="s">
        <v>287</v>
      </c>
      <c r="DA1178" s="10">
        <v>8.7300000000000003E-2</v>
      </c>
      <c r="DB1178" s="10">
        <v>2.5499999999999998E-2</v>
      </c>
      <c r="DC1178" s="10">
        <v>5</v>
      </c>
      <c r="DD1178" s="10">
        <v>10.5</v>
      </c>
      <c r="DE1178" s="10">
        <v>0.96</v>
      </c>
      <c r="DF1178" s="10">
        <v>0.13969999999999999</v>
      </c>
      <c r="DG1178" s="10">
        <v>4.07E-2</v>
      </c>
      <c r="DH1178" s="10">
        <v>8</v>
      </c>
      <c r="DI1178" s="10">
        <v>10.5</v>
      </c>
      <c r="DJ1178" s="10">
        <v>0.96</v>
      </c>
      <c r="DK1178" s="10">
        <v>0.20949999999999999</v>
      </c>
      <c r="DL1178" s="10">
        <v>6.1100000000000002E-2</v>
      </c>
      <c r="DM1178" s="10">
        <v>12</v>
      </c>
      <c r="DN1178" s="10">
        <v>10.5</v>
      </c>
      <c r="DO1178" s="10">
        <v>0.96</v>
      </c>
    </row>
    <row r="1179" spans="1:119" x14ac:dyDescent="0.25">
      <c r="A1179" s="10">
        <v>1255</v>
      </c>
      <c r="B1179" s="10" t="s">
        <v>213</v>
      </c>
      <c r="C1179" s="10">
        <v>1.43</v>
      </c>
      <c r="D1179" s="10">
        <v>0.65</v>
      </c>
      <c r="E1179" s="10">
        <v>24.93</v>
      </c>
      <c r="F1179" s="10">
        <v>36.44</v>
      </c>
      <c r="G1179" s="10">
        <v>0.91100000000000003</v>
      </c>
      <c r="H1179" s="10">
        <v>1.97</v>
      </c>
      <c r="I1179" s="10">
        <v>0.77</v>
      </c>
      <c r="J1179" s="10">
        <v>33.72</v>
      </c>
      <c r="K1179" s="10">
        <v>36.200000000000003</v>
      </c>
      <c r="L1179" s="10">
        <v>0.93100000000000005</v>
      </c>
      <c r="M1179" s="10">
        <v>1.9</v>
      </c>
      <c r="N1179" s="10">
        <v>0.67</v>
      </c>
      <c r="O1179" s="10">
        <v>32.17</v>
      </c>
      <c r="P1179" s="10">
        <v>36.119999999999997</v>
      </c>
      <c r="Q1179" s="10">
        <v>0.94299999999999995</v>
      </c>
      <c r="R1179" s="10">
        <v>1255</v>
      </c>
      <c r="S1179" s="10" t="s">
        <v>213</v>
      </c>
      <c r="T1179" s="10">
        <v>-0.53</v>
      </c>
      <c r="U1179" s="10">
        <v>-0.3</v>
      </c>
      <c r="V1179" s="10">
        <v>-9.5211297077207089</v>
      </c>
      <c r="W1179" s="10">
        <v>36.93</v>
      </c>
      <c r="Y1179" s="10">
        <v>-1.01</v>
      </c>
      <c r="Z1179" s="10">
        <v>-0.56000000000000005</v>
      </c>
      <c r="AA1179" s="10">
        <v>-18.272357550893844</v>
      </c>
      <c r="AB1179" s="10">
        <v>36.49</v>
      </c>
      <c r="AD1179" s="10">
        <v>-1</v>
      </c>
      <c r="AE1179" s="10">
        <v>-0.24</v>
      </c>
      <c r="AF1179" s="10">
        <v>-16.108116533342244</v>
      </c>
      <c r="AG1179" s="10">
        <v>36.86</v>
      </c>
      <c r="AI1179" s="10">
        <v>1255</v>
      </c>
      <c r="AJ1179" s="10" t="s">
        <v>213</v>
      </c>
      <c r="AK1179" s="10">
        <v>1.6981955049641206</v>
      </c>
      <c r="AL1179" s="10">
        <v>0.49589527950019047</v>
      </c>
      <c r="AM1179" s="10">
        <v>28.478447762189948</v>
      </c>
      <c r="AN1179" s="10">
        <v>35.865754471221393</v>
      </c>
      <c r="AO1179" s="10">
        <v>0.95991057124009338</v>
      </c>
      <c r="AP1179" s="10">
        <v>2.4050330778055615</v>
      </c>
      <c r="AQ1179" s="10">
        <v>0.78602241005578977</v>
      </c>
      <c r="AR1179" s="10">
        <v>41.265643668820189</v>
      </c>
      <c r="AS1179" s="10">
        <v>35.400476188669479</v>
      </c>
      <c r="AT1179" s="10">
        <v>0.95052315054600445</v>
      </c>
      <c r="AU1179" s="10">
        <v>2.2904969624809</v>
      </c>
      <c r="AV1179" s="10">
        <v>0.67631869022472713</v>
      </c>
      <c r="AW1179" s="10">
        <v>39.043697173419233</v>
      </c>
      <c r="AX1179" s="10">
        <v>35.315872955466432</v>
      </c>
      <c r="AY1179" s="10">
        <v>0.95906537345617049</v>
      </c>
      <c r="AZ1179" s="10">
        <v>1255</v>
      </c>
      <c r="BA1179" s="10" t="s">
        <v>213</v>
      </c>
      <c r="BB1179" s="10">
        <v>0.59999870638602981</v>
      </c>
      <c r="BC1179" s="10">
        <v>0.19527011138624567</v>
      </c>
      <c r="BD1179" s="10">
        <v>10.041138331210693</v>
      </c>
      <c r="BE1179" s="10">
        <v>36.280081573504106</v>
      </c>
      <c r="BF1179" s="10">
        <v>0.95090795732307787</v>
      </c>
      <c r="BG1179" s="10">
        <v>0.87547607689299367</v>
      </c>
      <c r="BH1179" s="10">
        <v>0.28224310933207131</v>
      </c>
      <c r="BI1179" s="10">
        <v>14.718465587798271</v>
      </c>
      <c r="BJ1179" s="10">
        <v>36.082174009103781</v>
      </c>
      <c r="BK1179" s="10">
        <v>0.95176213406207311</v>
      </c>
      <c r="BL1179" s="10">
        <v>1.257211905364378</v>
      </c>
      <c r="BM1179" s="10">
        <v>0.44825133136873169</v>
      </c>
      <c r="BN1179" s="10">
        <v>21.43766377581062</v>
      </c>
      <c r="BO1179" s="10">
        <v>35.946463949389781</v>
      </c>
      <c r="BP1179" s="10">
        <v>0.94192045242093081</v>
      </c>
      <c r="BQ1179" s="10">
        <v>1255</v>
      </c>
      <c r="BR1179" s="10" t="s">
        <v>213</v>
      </c>
      <c r="BS1179" s="10">
        <v>1.4790000000000001</v>
      </c>
      <c r="BT1179" s="10">
        <v>0.45</v>
      </c>
      <c r="BU1179" s="10">
        <v>23.850328377954291</v>
      </c>
      <c r="BV1179" s="10">
        <v>37.423000000000002</v>
      </c>
      <c r="BW1179" s="10">
        <v>0.95669737893600382</v>
      </c>
      <c r="BX1179" s="10">
        <v>2.0049999999999999</v>
      </c>
      <c r="BY1179" s="10">
        <v>0.65800000000000003</v>
      </c>
      <c r="BZ1179" s="10">
        <v>33.163586807622309</v>
      </c>
      <c r="CA1179" s="10">
        <v>36.737000000000002</v>
      </c>
      <c r="CB1179" s="10">
        <v>0.95014210887305628</v>
      </c>
      <c r="CC1179" s="10">
        <v>1.6659999999999999</v>
      </c>
      <c r="CD1179" s="10">
        <v>0.495</v>
      </c>
      <c r="CE1179" s="10">
        <v>27.188649643381009</v>
      </c>
      <c r="CF1179" s="10">
        <v>36.905999999999999</v>
      </c>
      <c r="CG1179" s="10">
        <v>0.95858306888336187</v>
      </c>
      <c r="CH1179" s="10">
        <v>1255</v>
      </c>
      <c r="CI1179" s="10" t="s">
        <v>213</v>
      </c>
      <c r="CJ1179" s="10">
        <v>0.72</v>
      </c>
      <c r="CK1179" s="10">
        <v>0.23300000000000001</v>
      </c>
      <c r="CL1179" s="10">
        <v>11.813352695688042</v>
      </c>
      <c r="CM1179" s="10">
        <v>36.984999999999999</v>
      </c>
      <c r="CN1179" s="10">
        <v>0.95142175070563517</v>
      </c>
      <c r="CO1179" s="10">
        <v>0.81100000000000005</v>
      </c>
      <c r="CP1179" s="10">
        <v>0.254</v>
      </c>
      <c r="CQ1179" s="10">
        <v>13.415130586425112</v>
      </c>
      <c r="CR1179" s="10">
        <v>36.575000000000003</v>
      </c>
      <c r="CS1179" s="10">
        <v>0.95429135049775926</v>
      </c>
      <c r="CT1179" s="10">
        <v>0.99199999999999999</v>
      </c>
      <c r="CU1179" s="10">
        <v>0.29699999999999999</v>
      </c>
      <c r="CV1179" s="10">
        <v>16.163343737459172</v>
      </c>
      <c r="CW1179" s="10">
        <v>36.988</v>
      </c>
      <c r="CX1179" s="10">
        <v>0.9579856129702391</v>
      </c>
      <c r="CY1179" s="10">
        <v>1291</v>
      </c>
      <c r="CZ1179" s="10" t="s">
        <v>305</v>
      </c>
      <c r="DA1179" s="10">
        <v>0.34549999999999997</v>
      </c>
      <c r="DB1179" s="10">
        <v>0.11360000000000001</v>
      </c>
      <c r="DC1179" s="10">
        <v>20</v>
      </c>
      <c r="DD1179" s="10">
        <v>10.5</v>
      </c>
      <c r="DE1179" s="10">
        <v>0.95</v>
      </c>
      <c r="DF1179" s="10">
        <v>0.46650000000000003</v>
      </c>
      <c r="DG1179" s="10">
        <v>0.15329999999999999</v>
      </c>
      <c r="DH1179" s="10">
        <v>27</v>
      </c>
      <c r="DI1179" s="10">
        <v>10.5</v>
      </c>
      <c r="DJ1179" s="10">
        <v>0.95</v>
      </c>
      <c r="DK1179" s="10">
        <v>0.51829999999999998</v>
      </c>
      <c r="DL1179" s="10">
        <v>0.1704</v>
      </c>
      <c r="DM1179" s="10">
        <v>30</v>
      </c>
      <c r="DN1179" s="10">
        <v>10.5</v>
      </c>
      <c r="DO1179" s="10">
        <v>0.95</v>
      </c>
    </row>
    <row r="1180" spans="1:119" x14ac:dyDescent="0.25">
      <c r="A1180" s="10">
        <v>1256</v>
      </c>
      <c r="B1180" s="10" t="s">
        <v>214</v>
      </c>
      <c r="R1180" s="10">
        <v>1256</v>
      </c>
      <c r="S1180" s="10" t="s">
        <v>214</v>
      </c>
      <c r="AI1180" s="10">
        <v>1256</v>
      </c>
      <c r="AJ1180" s="10" t="s">
        <v>214</v>
      </c>
      <c r="AZ1180" s="10">
        <v>1256</v>
      </c>
      <c r="BA1180" s="10" t="s">
        <v>214</v>
      </c>
      <c r="BQ1180" s="10">
        <v>1256</v>
      </c>
      <c r="BR1180" s="10" t="s">
        <v>214</v>
      </c>
      <c r="CH1180" s="10">
        <v>1256</v>
      </c>
      <c r="CI1180" s="10" t="s">
        <v>214</v>
      </c>
      <c r="CY1180" s="10">
        <v>1292</v>
      </c>
      <c r="CZ1180" s="10" t="s">
        <v>288</v>
      </c>
      <c r="DA1180" s="10">
        <v>0</v>
      </c>
      <c r="DB1180" s="10">
        <v>0</v>
      </c>
      <c r="DC1180" s="10">
        <v>0</v>
      </c>
      <c r="DD1180" s="10">
        <v>10.5</v>
      </c>
      <c r="DE1180" s="10">
        <v>0</v>
      </c>
      <c r="DF1180" s="10">
        <v>0</v>
      </c>
      <c r="DG1180" s="10">
        <v>0</v>
      </c>
      <c r="DH1180" s="10">
        <v>0</v>
      </c>
      <c r="DI1180" s="10">
        <v>10.5</v>
      </c>
      <c r="DJ1180" s="10">
        <v>0</v>
      </c>
      <c r="DK1180" s="10">
        <v>0</v>
      </c>
      <c r="DL1180" s="10">
        <v>0</v>
      </c>
      <c r="DM1180" s="10">
        <v>0</v>
      </c>
      <c r="DN1180" s="10">
        <v>10.5</v>
      </c>
      <c r="DO1180" s="10">
        <v>0</v>
      </c>
    </row>
    <row r="1181" spans="1:119" x14ac:dyDescent="0.25">
      <c r="A1181" s="10">
        <v>1257</v>
      </c>
      <c r="B1181" s="10" t="s">
        <v>8</v>
      </c>
      <c r="C1181" s="10">
        <v>2.89</v>
      </c>
      <c r="D1181" s="10">
        <v>1.49</v>
      </c>
      <c r="E1181" s="10">
        <v>51.48</v>
      </c>
      <c r="F1181" s="10">
        <v>36.44</v>
      </c>
      <c r="G1181" s="10">
        <v>0.88800000000000001</v>
      </c>
      <c r="H1181" s="10">
        <v>3.88</v>
      </c>
      <c r="I1181" s="10">
        <v>1.83</v>
      </c>
      <c r="J1181" s="10">
        <v>68.42</v>
      </c>
      <c r="K1181" s="10">
        <v>36.200000000000003</v>
      </c>
      <c r="L1181" s="10">
        <v>0.90500000000000003</v>
      </c>
      <c r="M1181" s="10">
        <v>3.98</v>
      </c>
      <c r="N1181" s="10">
        <v>1.49</v>
      </c>
      <c r="O1181" s="10">
        <v>67.98</v>
      </c>
      <c r="P1181" s="10">
        <v>36.119999999999997</v>
      </c>
      <c r="Q1181" s="10">
        <v>0.93600000000000005</v>
      </c>
      <c r="R1181" s="10">
        <v>1257</v>
      </c>
      <c r="S1181" s="10" t="s">
        <v>8</v>
      </c>
      <c r="T1181" s="10">
        <v>0.97</v>
      </c>
      <c r="U1181" s="10">
        <v>0.79</v>
      </c>
      <c r="V1181" s="10">
        <v>19.557675494196637</v>
      </c>
      <c r="W1181" s="10">
        <v>36.93</v>
      </c>
      <c r="Y1181" s="10">
        <v>1.94</v>
      </c>
      <c r="Z1181" s="10">
        <v>1.4</v>
      </c>
      <c r="AA1181" s="10">
        <v>37.852986230770689</v>
      </c>
      <c r="AB1181" s="10">
        <v>36.49</v>
      </c>
      <c r="AD1181" s="10">
        <v>1.83</v>
      </c>
      <c r="AE1181" s="10">
        <v>0.67</v>
      </c>
      <c r="AF1181" s="10">
        <v>30.524607398040285</v>
      </c>
      <c r="AG1181" s="10">
        <v>36.86</v>
      </c>
      <c r="AI1181" s="10">
        <v>1257</v>
      </c>
      <c r="AJ1181" s="10" t="s">
        <v>8</v>
      </c>
      <c r="AK1181" s="10">
        <v>3.2603464755455587</v>
      </c>
      <c r="AL1181" s="10">
        <v>1.2567272522016824</v>
      </c>
      <c r="AM1181" s="10">
        <v>56.247516139279092</v>
      </c>
      <c r="AN1181" s="10">
        <v>35.865759197698182</v>
      </c>
      <c r="AO1181" s="10">
        <v>0.93308186800709358</v>
      </c>
      <c r="AP1181" s="10">
        <v>4.650504481873396</v>
      </c>
      <c r="AQ1181" s="10">
        <v>1.7946608847293544</v>
      </c>
      <c r="AR1181" s="10">
        <v>81.297257570596841</v>
      </c>
      <c r="AS1181" s="10">
        <v>35.400483441351355</v>
      </c>
      <c r="AT1181" s="10">
        <v>0.93294136920689008</v>
      </c>
      <c r="AU1181" s="10">
        <v>4.4863777499780531</v>
      </c>
      <c r="AV1181" s="10">
        <v>1.6630135443864784</v>
      </c>
      <c r="AW1181" s="10">
        <v>78.220861055475964</v>
      </c>
      <c r="AX1181" s="10">
        <v>35.315879429621297</v>
      </c>
      <c r="AY1181" s="10">
        <v>0.93765396174065763</v>
      </c>
      <c r="AZ1181" s="10">
        <v>1257</v>
      </c>
      <c r="BA1181" s="10" t="s">
        <v>8</v>
      </c>
      <c r="BB1181" s="10">
        <v>1.1668280718955144</v>
      </c>
      <c r="BC1181" s="10">
        <v>0.55910502896361969</v>
      </c>
      <c r="BD1181" s="10">
        <v>20.590173182338486</v>
      </c>
      <c r="BE1181" s="10">
        <v>36.280083601734809</v>
      </c>
      <c r="BF1181" s="10">
        <v>0.90181605547579169</v>
      </c>
      <c r="BG1181" s="10">
        <v>1.7722688659767465</v>
      </c>
      <c r="BH1181" s="10">
        <v>0.75048296262199066</v>
      </c>
      <c r="BI1181" s="10">
        <v>30.795807920041387</v>
      </c>
      <c r="BJ1181" s="10">
        <v>36.082177090213996</v>
      </c>
      <c r="BK1181" s="10">
        <v>0.92084099391087748</v>
      </c>
      <c r="BL1181" s="10">
        <v>2.135280214555686</v>
      </c>
      <c r="BM1181" s="10">
        <v>0.90996594721355872</v>
      </c>
      <c r="BN1181" s="10">
        <v>37.27993630570618</v>
      </c>
      <c r="BO1181" s="10">
        <v>35.94646806149067</v>
      </c>
      <c r="BP1181" s="10">
        <v>0.91994711525371864</v>
      </c>
      <c r="BQ1181" s="10">
        <v>1257</v>
      </c>
      <c r="BR1181" s="10" t="s">
        <v>8</v>
      </c>
      <c r="BS1181" s="10">
        <v>3.3719999999999999</v>
      </c>
      <c r="BT1181" s="10">
        <v>1.2290000000000001</v>
      </c>
      <c r="BU1181" s="10">
        <v>55.36975642011118</v>
      </c>
      <c r="BV1181" s="10">
        <v>37.423000000000002</v>
      </c>
      <c r="BW1181" s="10">
        <v>0.93954097677106418</v>
      </c>
      <c r="BX1181" s="10">
        <v>4.1619999999999999</v>
      </c>
      <c r="BY1181" s="10">
        <v>1.5249999999999999</v>
      </c>
      <c r="BZ1181" s="10">
        <v>69.661594565455928</v>
      </c>
      <c r="CA1181" s="10">
        <v>36.737000000000002</v>
      </c>
      <c r="CB1181" s="10">
        <v>0.938954070357777</v>
      </c>
      <c r="CC1181" s="10">
        <v>4.0789999999999997</v>
      </c>
      <c r="CD1181" s="10">
        <v>1.44</v>
      </c>
      <c r="CE1181" s="10">
        <v>67.670697746397948</v>
      </c>
      <c r="CF1181" s="10">
        <v>36.905999999999999</v>
      </c>
      <c r="CG1181" s="10">
        <v>0.94296472366327777</v>
      </c>
      <c r="CH1181" s="10">
        <v>1257</v>
      </c>
      <c r="CI1181" s="10" t="s">
        <v>8</v>
      </c>
      <c r="CJ1181" s="10">
        <v>1.639</v>
      </c>
      <c r="CK1181" s="10">
        <v>0.71199999999999997</v>
      </c>
      <c r="CL1181" s="10">
        <v>27.895312439136983</v>
      </c>
      <c r="CM1181" s="10">
        <v>36.984999999999999</v>
      </c>
      <c r="CN1181" s="10">
        <v>0.91719456614809181</v>
      </c>
      <c r="CO1181" s="10">
        <v>1.8140000000000001</v>
      </c>
      <c r="CP1181" s="10">
        <v>0.75800000000000001</v>
      </c>
      <c r="CQ1181" s="10">
        <v>31.034072906674389</v>
      </c>
      <c r="CR1181" s="10">
        <v>36.575000000000003</v>
      </c>
      <c r="CS1181" s="10">
        <v>0.92268517871726785</v>
      </c>
      <c r="CT1181" s="10">
        <v>2.0510000000000002</v>
      </c>
      <c r="CU1181" s="10">
        <v>0.81899999999999995</v>
      </c>
      <c r="CV1181" s="10">
        <v>34.472360185507156</v>
      </c>
      <c r="CW1181" s="10">
        <v>36.988</v>
      </c>
      <c r="CX1181" s="10">
        <v>0.92869512371044149</v>
      </c>
      <c r="CY1181" s="10">
        <v>1293</v>
      </c>
      <c r="CZ1181" s="10" t="s">
        <v>290</v>
      </c>
      <c r="DA1181" s="10">
        <v>1.7500000000000002E-2</v>
      </c>
      <c r="DB1181" s="10">
        <v>5.1000000000000004E-3</v>
      </c>
      <c r="DC1181" s="10">
        <v>1</v>
      </c>
      <c r="DD1181" s="10">
        <v>10.5</v>
      </c>
      <c r="DE1181" s="10">
        <v>0.96</v>
      </c>
      <c r="DF1181" s="10">
        <v>1.7500000000000002E-2</v>
      </c>
      <c r="DG1181" s="10">
        <v>5.1000000000000004E-3</v>
      </c>
      <c r="DH1181" s="10">
        <v>1</v>
      </c>
      <c r="DI1181" s="10">
        <v>10.5</v>
      </c>
      <c r="DJ1181" s="10">
        <v>0.96</v>
      </c>
      <c r="DK1181" s="10">
        <v>1.7500000000000002E-2</v>
      </c>
      <c r="DL1181" s="10">
        <v>5.1000000000000004E-3</v>
      </c>
      <c r="DM1181" s="10">
        <v>1</v>
      </c>
      <c r="DN1181" s="10">
        <v>10.5</v>
      </c>
      <c r="DO1181" s="10">
        <v>0.96</v>
      </c>
    </row>
    <row r="1182" spans="1:119" x14ac:dyDescent="0.25">
      <c r="A1182" s="10">
        <v>1258</v>
      </c>
      <c r="B1182" s="10" t="s">
        <v>9</v>
      </c>
      <c r="R1182" s="10">
        <v>1258</v>
      </c>
      <c r="S1182" s="10" t="s">
        <v>9</v>
      </c>
      <c r="AI1182" s="10">
        <v>1258</v>
      </c>
      <c r="AJ1182" s="10" t="s">
        <v>9</v>
      </c>
      <c r="AZ1182" s="10">
        <v>1258</v>
      </c>
      <c r="BA1182" s="10" t="s">
        <v>9</v>
      </c>
      <c r="BQ1182" s="10">
        <v>1258</v>
      </c>
      <c r="BR1182" s="10" t="s">
        <v>9</v>
      </c>
      <c r="CH1182" s="10">
        <v>1258</v>
      </c>
      <c r="CI1182" s="10" t="s">
        <v>9</v>
      </c>
      <c r="CY1182" s="10">
        <v>1294</v>
      </c>
      <c r="CZ1182" s="10" t="s">
        <v>306</v>
      </c>
      <c r="DA1182" s="10">
        <v>0</v>
      </c>
      <c r="DB1182" s="10">
        <v>0</v>
      </c>
      <c r="DC1182" s="10">
        <v>0</v>
      </c>
      <c r="DD1182" s="10">
        <v>10.5</v>
      </c>
      <c r="DE1182" s="10">
        <v>0</v>
      </c>
      <c r="DF1182" s="10">
        <v>0</v>
      </c>
      <c r="DG1182" s="10">
        <v>0</v>
      </c>
      <c r="DH1182" s="10">
        <v>0</v>
      </c>
      <c r="DI1182" s="10">
        <v>10.5</v>
      </c>
      <c r="DJ1182" s="10">
        <v>0</v>
      </c>
      <c r="DK1182" s="10">
        <v>0</v>
      </c>
      <c r="DL1182" s="10">
        <v>0</v>
      </c>
      <c r="DM1182" s="10">
        <v>0</v>
      </c>
      <c r="DN1182" s="10">
        <v>10.5</v>
      </c>
      <c r="DO1182" s="10">
        <v>0</v>
      </c>
    </row>
    <row r="1183" spans="1:119" x14ac:dyDescent="0.25">
      <c r="A1183" s="10">
        <v>1259</v>
      </c>
      <c r="B1183" s="10" t="s">
        <v>10</v>
      </c>
      <c r="C1183" s="10">
        <v>2.4900000000000002</v>
      </c>
      <c r="D1183" s="10">
        <v>0.73</v>
      </c>
      <c r="E1183" s="10">
        <v>144</v>
      </c>
      <c r="F1183" s="10">
        <v>10.4</v>
      </c>
      <c r="G1183" s="10">
        <v>0.96</v>
      </c>
      <c r="H1183" s="10">
        <v>2.85</v>
      </c>
      <c r="I1183" s="10">
        <v>0.71</v>
      </c>
      <c r="J1183" s="10">
        <v>163</v>
      </c>
      <c r="K1183" s="10">
        <v>10.4</v>
      </c>
      <c r="L1183" s="10">
        <v>0.97</v>
      </c>
      <c r="M1183" s="10">
        <v>2.68</v>
      </c>
      <c r="N1183" s="10">
        <v>0.54</v>
      </c>
      <c r="O1183" s="10">
        <v>152</v>
      </c>
      <c r="P1183" s="10">
        <v>10.4</v>
      </c>
      <c r="Q1183" s="10">
        <v>0.98</v>
      </c>
      <c r="R1183" s="10">
        <v>1259</v>
      </c>
      <c r="S1183" s="10" t="s">
        <v>10</v>
      </c>
      <c r="T1183" s="10">
        <v>0.4</v>
      </c>
      <c r="U1183" s="10">
        <v>0.23</v>
      </c>
      <c r="V1183" s="10">
        <v>25.370999999999999</v>
      </c>
      <c r="W1183" s="10">
        <v>10.5</v>
      </c>
      <c r="Y1183" s="10">
        <v>0.69</v>
      </c>
      <c r="Z1183" s="10">
        <v>0.39</v>
      </c>
      <c r="AA1183" s="10">
        <v>43.581000000000003</v>
      </c>
      <c r="AB1183" s="10">
        <v>10.5</v>
      </c>
      <c r="AD1183" s="10">
        <v>0.73</v>
      </c>
      <c r="AE1183" s="10">
        <v>0.16</v>
      </c>
      <c r="AF1183" s="10">
        <v>41.091999999999999</v>
      </c>
      <c r="AG1183" s="10">
        <v>10.5</v>
      </c>
      <c r="AI1183" s="10">
        <v>1259</v>
      </c>
      <c r="AJ1183" s="10" t="s">
        <v>10</v>
      </c>
      <c r="AK1183" s="10">
        <v>2.4662116726544911</v>
      </c>
      <c r="AL1183" s="10">
        <v>0.7113285423791943</v>
      </c>
      <c r="AM1183" s="10">
        <v>145.285</v>
      </c>
      <c r="AN1183" s="10">
        <v>10.199999999999999</v>
      </c>
      <c r="AO1183" s="10">
        <v>0.96099999999999997</v>
      </c>
      <c r="AP1183" s="10">
        <v>2.8182777788671975</v>
      </c>
      <c r="AQ1183" s="10">
        <v>0.8203442010696832</v>
      </c>
      <c r="AR1183" s="10">
        <v>166.143</v>
      </c>
      <c r="AS1183" s="10">
        <v>10.199999999999999</v>
      </c>
      <c r="AT1183" s="10">
        <v>0.96</v>
      </c>
      <c r="AU1183" s="10">
        <v>2.9430435590186335</v>
      </c>
      <c r="AV1183" s="10">
        <v>0.8562641612849673</v>
      </c>
      <c r="AW1183" s="10">
        <v>173.49199999999999</v>
      </c>
      <c r="AX1183" s="10">
        <v>10.199999999999999</v>
      </c>
      <c r="AY1183" s="10">
        <v>0.96</v>
      </c>
      <c r="AZ1183" s="10">
        <v>1259</v>
      </c>
      <c r="BA1183" s="10" t="s">
        <v>10</v>
      </c>
      <c r="BB1183" s="10">
        <v>0.31847985408197577</v>
      </c>
      <c r="BC1183" s="10">
        <v>9.2419010104083793E-2</v>
      </c>
      <c r="BD1183" s="10">
        <v>18.5883</v>
      </c>
      <c r="BE1183" s="10">
        <v>10.3</v>
      </c>
      <c r="BF1183" s="10">
        <v>0.96</v>
      </c>
      <c r="BG1183" s="10">
        <v>0.56258260591509168</v>
      </c>
      <c r="BH1183" s="10">
        <v>0.17835824535188016</v>
      </c>
      <c r="BI1183" s="10">
        <v>32.763399999999997</v>
      </c>
      <c r="BJ1183" s="10">
        <v>10.4</v>
      </c>
      <c r="BK1183" s="10">
        <v>0.95299999999999996</v>
      </c>
      <c r="BL1183" s="10">
        <v>0.62968679646738068</v>
      </c>
      <c r="BM1183" s="10">
        <v>0.20252571994722701</v>
      </c>
      <c r="BN1183" s="10">
        <v>37.076799999999999</v>
      </c>
      <c r="BO1183" s="10">
        <v>10.3</v>
      </c>
      <c r="BP1183" s="10">
        <v>0.95199999999999996</v>
      </c>
      <c r="BQ1183" s="10">
        <v>1259</v>
      </c>
      <c r="BR1183" s="10" t="s">
        <v>10</v>
      </c>
      <c r="BS1183" s="10">
        <v>2.5449999999999999</v>
      </c>
      <c r="BT1183" s="10">
        <v>0.501</v>
      </c>
      <c r="BU1183" s="10">
        <v>139.95849999999999</v>
      </c>
      <c r="BV1183" s="10">
        <v>10.7</v>
      </c>
      <c r="BW1183" s="10">
        <v>0.98099999999999998</v>
      </c>
      <c r="BX1183" s="10">
        <v>2.762</v>
      </c>
      <c r="BY1183" s="10">
        <v>0.54700000000000004</v>
      </c>
      <c r="BZ1183" s="10">
        <v>151.9264</v>
      </c>
      <c r="CA1183" s="10">
        <v>10.7</v>
      </c>
      <c r="CB1183" s="10">
        <v>0.98099999999999998</v>
      </c>
      <c r="CC1183" s="10">
        <v>2.9620000000000002</v>
      </c>
      <c r="CD1183" s="10">
        <v>0.58499999999999996</v>
      </c>
      <c r="CE1183" s="10">
        <v>162.91079999999999</v>
      </c>
      <c r="CF1183" s="10">
        <v>10.7</v>
      </c>
      <c r="CG1183" s="10">
        <v>0.98099999999999998</v>
      </c>
      <c r="CH1183" s="10">
        <v>1259</v>
      </c>
      <c r="CI1183" s="10" t="s">
        <v>10</v>
      </c>
      <c r="CJ1183" s="10">
        <v>0.51700000000000002</v>
      </c>
      <c r="CK1183" s="10">
        <v>0.104</v>
      </c>
      <c r="CL1183" s="10">
        <v>28.9971</v>
      </c>
      <c r="CM1183" s="10">
        <v>10.5</v>
      </c>
      <c r="CN1183" s="10">
        <v>0.98</v>
      </c>
      <c r="CO1183" s="10">
        <v>0.60599999999999998</v>
      </c>
      <c r="CP1183" s="10">
        <v>0.122</v>
      </c>
      <c r="CQ1183" s="10">
        <v>33.989899999999999</v>
      </c>
      <c r="CR1183" s="10">
        <v>10.5</v>
      </c>
      <c r="CS1183" s="10">
        <v>0.98</v>
      </c>
      <c r="CT1183" s="10">
        <v>0.53</v>
      </c>
      <c r="CU1183" s="10">
        <v>0.107</v>
      </c>
      <c r="CV1183" s="10">
        <v>30.016300000000001</v>
      </c>
      <c r="CW1183" s="10">
        <v>10.4</v>
      </c>
      <c r="CX1183" s="10">
        <v>0.98</v>
      </c>
      <c r="CY1183" s="10">
        <v>1295</v>
      </c>
      <c r="CZ1183" s="10" t="s">
        <v>291</v>
      </c>
      <c r="DA1183" s="10">
        <v>8.5500000000000007E-2</v>
      </c>
      <c r="DB1183" s="10">
        <v>3.1E-2</v>
      </c>
      <c r="DC1183" s="10">
        <v>5</v>
      </c>
      <c r="DD1183" s="10">
        <v>10.5</v>
      </c>
      <c r="DE1183" s="10">
        <v>0.94</v>
      </c>
      <c r="DF1183" s="10">
        <v>0.1368</v>
      </c>
      <c r="DG1183" s="10">
        <v>4.9599999999999998E-2</v>
      </c>
      <c r="DH1183" s="10">
        <v>8</v>
      </c>
      <c r="DI1183" s="10">
        <v>10.5</v>
      </c>
      <c r="DJ1183" s="10">
        <v>0.94</v>
      </c>
      <c r="DK1183" s="10">
        <v>0.1368</v>
      </c>
      <c r="DL1183" s="10">
        <v>4.9599999999999998E-2</v>
      </c>
      <c r="DM1183" s="10">
        <v>8</v>
      </c>
      <c r="DN1183" s="10">
        <v>10.5</v>
      </c>
      <c r="DO1183" s="10">
        <v>0.94</v>
      </c>
    </row>
    <row r="1184" spans="1:119" x14ac:dyDescent="0.25">
      <c r="A1184" s="10">
        <v>1260</v>
      </c>
      <c r="B1184" s="10" t="s">
        <v>11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1260</v>
      </c>
      <c r="S1184" s="10" t="s">
        <v>11</v>
      </c>
      <c r="AI1184" s="10">
        <v>1260</v>
      </c>
      <c r="AJ1184" s="10" t="s">
        <v>11</v>
      </c>
      <c r="AZ1184" s="10">
        <v>1260</v>
      </c>
      <c r="BA1184" s="10" t="s">
        <v>11</v>
      </c>
      <c r="BQ1184" s="10">
        <v>1260</v>
      </c>
      <c r="BR1184" s="10" t="s">
        <v>11</v>
      </c>
      <c r="CH1184" s="10">
        <v>1260</v>
      </c>
      <c r="CI1184" s="10" t="s">
        <v>11</v>
      </c>
      <c r="CY1184" s="10">
        <v>1296</v>
      </c>
      <c r="CZ1184" s="10" t="s">
        <v>207</v>
      </c>
      <c r="DA1184" s="10">
        <v>-0.36399999999999999</v>
      </c>
      <c r="DB1184" s="10">
        <v>-0.185</v>
      </c>
      <c r="DC1184" s="10">
        <v>-6.4301095612155343</v>
      </c>
      <c r="DD1184" s="10">
        <v>36.661999999999999</v>
      </c>
      <c r="DE1184" s="10">
        <v>0.89146896877195658</v>
      </c>
      <c r="DF1184" s="10">
        <v>-0.36399999999999999</v>
      </c>
      <c r="DG1184" s="10">
        <v>-0.182</v>
      </c>
      <c r="DH1184" s="10">
        <v>-6.5142085910315402</v>
      </c>
      <c r="DI1184" s="10">
        <v>36.069000000000003</v>
      </c>
      <c r="DJ1184" s="10">
        <v>0.89442719099991586</v>
      </c>
      <c r="DK1184" s="10">
        <v>-0.38200000000000001</v>
      </c>
      <c r="DL1184" s="10">
        <v>-0.187</v>
      </c>
      <c r="DM1184" s="10">
        <v>-6.7722725964936874</v>
      </c>
      <c r="DN1184" s="10">
        <v>36.259</v>
      </c>
      <c r="DO1184" s="10">
        <v>0.89815746164782362</v>
      </c>
    </row>
    <row r="1185" spans="1:119" x14ac:dyDescent="0.25">
      <c r="A1185" s="10">
        <v>1261</v>
      </c>
      <c r="B1185" s="10" t="s">
        <v>304</v>
      </c>
      <c r="C1185" s="10">
        <v>0.6</v>
      </c>
      <c r="D1185" s="10">
        <v>0.2</v>
      </c>
      <c r="E1185" s="10">
        <v>35</v>
      </c>
      <c r="F1185" s="10">
        <v>10.4</v>
      </c>
      <c r="G1185" s="10">
        <v>0.95</v>
      </c>
      <c r="H1185" s="10">
        <v>0.68</v>
      </c>
      <c r="I1185" s="10">
        <v>0.22</v>
      </c>
      <c r="J1185" s="10">
        <v>40</v>
      </c>
      <c r="K1185" s="10">
        <v>10.4</v>
      </c>
      <c r="L1185" s="10">
        <v>0.95</v>
      </c>
      <c r="M1185" s="10">
        <v>0.68</v>
      </c>
      <c r="N1185" s="10">
        <v>0.22</v>
      </c>
      <c r="O1185" s="10">
        <v>40</v>
      </c>
      <c r="P1185" s="10">
        <v>10.4</v>
      </c>
      <c r="Q1185" s="10">
        <v>0.95</v>
      </c>
      <c r="R1185" s="10">
        <v>1261</v>
      </c>
      <c r="S1185" s="10" t="s">
        <v>304</v>
      </c>
      <c r="T1185" s="10">
        <v>2.4899999999999999E-2</v>
      </c>
      <c r="U1185" s="10">
        <v>1.6400000000000001E-2</v>
      </c>
      <c r="V1185" s="10">
        <v>1.6377999999999999</v>
      </c>
      <c r="W1185" s="10">
        <v>10.5</v>
      </c>
      <c r="Y1185" s="10">
        <v>3.2500000000000001E-2</v>
      </c>
      <c r="Z1185" s="10">
        <v>2.23E-2</v>
      </c>
      <c r="AA1185" s="10">
        <v>2.1650999999999998</v>
      </c>
      <c r="AB1185" s="10">
        <v>10.5</v>
      </c>
      <c r="AD1185" s="10">
        <v>3.2300000000000002E-2</v>
      </c>
      <c r="AE1185" s="10">
        <v>8.5000000000000006E-3</v>
      </c>
      <c r="AF1185" s="10">
        <v>1.8381000000000001</v>
      </c>
      <c r="AG1185" s="10">
        <v>10.5</v>
      </c>
      <c r="AI1185" s="10">
        <v>1261</v>
      </c>
      <c r="AJ1185" s="10" t="s">
        <v>304</v>
      </c>
      <c r="AK1185" s="10">
        <v>0.74160000000000004</v>
      </c>
      <c r="AL1185" s="10">
        <v>0.2155</v>
      </c>
      <c r="AM1185" s="10">
        <v>43.712699999999998</v>
      </c>
      <c r="AN1185" s="10">
        <v>10.199999999999999</v>
      </c>
      <c r="AO1185" s="10">
        <v>0.96</v>
      </c>
      <c r="AP1185" s="10">
        <v>0.77280000000000004</v>
      </c>
      <c r="AQ1185" s="10">
        <v>0.2235</v>
      </c>
      <c r="AR1185" s="10">
        <v>45.536000000000001</v>
      </c>
      <c r="AS1185" s="10">
        <v>10.199999999999999</v>
      </c>
      <c r="AT1185" s="10">
        <v>0.96</v>
      </c>
      <c r="AU1185" s="10">
        <v>0.75539999999999996</v>
      </c>
      <c r="AV1185" s="10">
        <v>0.21890000000000001</v>
      </c>
      <c r="AW1185" s="10">
        <v>44.516800000000003</v>
      </c>
      <c r="AX1185" s="10">
        <v>10.199999999999999</v>
      </c>
      <c r="AY1185" s="10">
        <v>0.96</v>
      </c>
      <c r="AZ1185" s="10">
        <v>1261</v>
      </c>
      <c r="BA1185" s="10" t="s">
        <v>304</v>
      </c>
      <c r="BB1185" s="10">
        <v>1.1599999999999999E-2</v>
      </c>
      <c r="BC1185" s="10">
        <v>2.3999999999999998E-3</v>
      </c>
      <c r="BD1185" s="10">
        <v>0.6653</v>
      </c>
      <c r="BE1185" s="10">
        <v>10.3</v>
      </c>
      <c r="BF1185" s="10">
        <v>0.98</v>
      </c>
      <c r="BG1185" s="10">
        <v>1.5699999999999999E-2</v>
      </c>
      <c r="BH1185" s="10">
        <v>3.2000000000000002E-3</v>
      </c>
      <c r="BI1185" s="10">
        <v>0.88790000000000002</v>
      </c>
      <c r="BJ1185" s="10">
        <v>10.4</v>
      </c>
      <c r="BK1185" s="10">
        <v>0.98</v>
      </c>
      <c r="BL1185" s="10">
        <v>1.55E-2</v>
      </c>
      <c r="BM1185" s="10">
        <v>3.0999999999999999E-3</v>
      </c>
      <c r="BN1185" s="10">
        <v>0.88460000000000005</v>
      </c>
      <c r="BO1185" s="10">
        <v>10.3</v>
      </c>
      <c r="BP1185" s="10">
        <v>0.98</v>
      </c>
      <c r="BQ1185" s="10">
        <v>1261</v>
      </c>
      <c r="BR1185" s="10" t="s">
        <v>304</v>
      </c>
      <c r="BS1185" s="10">
        <v>0.54490000000000005</v>
      </c>
      <c r="BT1185" s="10">
        <v>0.1106</v>
      </c>
      <c r="BU1185" s="10">
        <v>30</v>
      </c>
      <c r="BV1185" s="10">
        <v>10.7</v>
      </c>
      <c r="BW1185" s="10">
        <v>0.98</v>
      </c>
      <c r="BX1185" s="10">
        <v>0.4541</v>
      </c>
      <c r="BY1185" s="10">
        <v>9.2200000000000004E-2</v>
      </c>
      <c r="BZ1185" s="10">
        <v>25</v>
      </c>
      <c r="CA1185" s="10">
        <v>10.7</v>
      </c>
      <c r="CB1185" s="10">
        <v>0.98</v>
      </c>
      <c r="CC1185" s="10">
        <v>0.4541</v>
      </c>
      <c r="CD1185" s="10">
        <v>9.2200000000000004E-2</v>
      </c>
      <c r="CE1185" s="10">
        <v>25</v>
      </c>
      <c r="CF1185" s="10">
        <v>10.7</v>
      </c>
      <c r="CG1185" s="10">
        <v>0.98</v>
      </c>
      <c r="CH1185" s="10">
        <v>1261</v>
      </c>
      <c r="CI1185" s="10" t="s">
        <v>304</v>
      </c>
      <c r="CJ1185" s="10">
        <v>1.78E-2</v>
      </c>
      <c r="CK1185" s="10">
        <v>3.5999999999999999E-3</v>
      </c>
      <c r="CL1185" s="10">
        <v>1</v>
      </c>
      <c r="CM1185" s="10">
        <v>10.5</v>
      </c>
      <c r="CN1185" s="10">
        <v>0.98</v>
      </c>
      <c r="CO1185" s="10">
        <v>1.78E-2</v>
      </c>
      <c r="CP1185" s="10">
        <v>3.5999999999999999E-3</v>
      </c>
      <c r="CQ1185" s="10">
        <v>1</v>
      </c>
      <c r="CR1185" s="10">
        <v>10.5</v>
      </c>
      <c r="CS1185" s="10">
        <v>0.98</v>
      </c>
      <c r="CT1185" s="10">
        <v>1.77E-2</v>
      </c>
      <c r="CU1185" s="10">
        <v>3.5999999999999999E-3</v>
      </c>
      <c r="CV1185" s="10">
        <v>1</v>
      </c>
      <c r="CW1185" s="10">
        <v>10.4</v>
      </c>
      <c r="CX1185" s="10">
        <v>0.98</v>
      </c>
      <c r="CY1185" s="10">
        <v>1297</v>
      </c>
      <c r="CZ1185" s="10" t="s">
        <v>8</v>
      </c>
    </row>
    <row r="1186" spans="1:119" x14ac:dyDescent="0.25">
      <c r="A1186" s="10">
        <v>1262</v>
      </c>
      <c r="B1186" s="10" t="s">
        <v>305</v>
      </c>
      <c r="C1186" s="10">
        <v>0.02</v>
      </c>
      <c r="D1186" s="10">
        <v>0.01</v>
      </c>
      <c r="E1186" s="10">
        <v>1</v>
      </c>
      <c r="F1186" s="10">
        <v>10.4</v>
      </c>
      <c r="G1186" s="10">
        <v>0.95</v>
      </c>
      <c r="H1186" s="10">
        <v>0.02</v>
      </c>
      <c r="I1186" s="10">
        <v>0.01</v>
      </c>
      <c r="J1186" s="10">
        <v>1</v>
      </c>
      <c r="K1186" s="10">
        <v>10.4</v>
      </c>
      <c r="L1186" s="10">
        <v>0.95</v>
      </c>
      <c r="M1186" s="10">
        <v>0.02</v>
      </c>
      <c r="N1186" s="10">
        <v>0.01</v>
      </c>
      <c r="O1186" s="10">
        <v>1</v>
      </c>
      <c r="P1186" s="10">
        <v>10.4</v>
      </c>
      <c r="Q1186" s="10">
        <v>0.95</v>
      </c>
      <c r="R1186" s="10">
        <v>1262</v>
      </c>
      <c r="S1186" s="10" t="s">
        <v>305</v>
      </c>
      <c r="T1186" s="10">
        <v>1.24E-2</v>
      </c>
      <c r="U1186" s="10">
        <v>8.2000000000000007E-3</v>
      </c>
      <c r="V1186" s="10">
        <v>0.81889999999999996</v>
      </c>
      <c r="W1186" s="10">
        <v>10.5</v>
      </c>
      <c r="Y1186" s="10">
        <v>1.6199999999999999E-2</v>
      </c>
      <c r="Z1186" s="10">
        <v>1.11E-2</v>
      </c>
      <c r="AA1186" s="10">
        <v>1.0825</v>
      </c>
      <c r="AB1186" s="10">
        <v>10.5</v>
      </c>
      <c r="AD1186" s="10">
        <v>1.6199999999999999E-2</v>
      </c>
      <c r="AE1186" s="10">
        <v>4.1999999999999997E-3</v>
      </c>
      <c r="AF1186" s="10">
        <v>0.91910000000000003</v>
      </c>
      <c r="AG1186" s="10">
        <v>10.5</v>
      </c>
      <c r="AI1186" s="10">
        <v>1262</v>
      </c>
      <c r="AJ1186" s="10" t="s">
        <v>305</v>
      </c>
      <c r="AK1186" s="10">
        <v>1.8499999999999999E-2</v>
      </c>
      <c r="AL1186" s="10">
        <v>5.4000000000000003E-3</v>
      </c>
      <c r="AM1186" s="10">
        <v>1.0908</v>
      </c>
      <c r="AN1186" s="10">
        <v>10.199999999999999</v>
      </c>
      <c r="AO1186" s="10">
        <v>0.96</v>
      </c>
      <c r="AP1186" s="10">
        <v>1.9300000000000001E-2</v>
      </c>
      <c r="AQ1186" s="10">
        <v>5.5999999999999999E-3</v>
      </c>
      <c r="AR1186" s="10">
        <v>1.1375</v>
      </c>
      <c r="AS1186" s="10">
        <v>10.199999999999999</v>
      </c>
      <c r="AT1186" s="10">
        <v>0.96</v>
      </c>
      <c r="AU1186" s="10">
        <v>1.89E-2</v>
      </c>
      <c r="AV1186" s="10">
        <v>5.4999999999999997E-3</v>
      </c>
      <c r="AW1186" s="10">
        <v>1.1142000000000001</v>
      </c>
      <c r="AX1186" s="10">
        <v>10.199999999999999</v>
      </c>
      <c r="AY1186" s="10">
        <v>0.96</v>
      </c>
      <c r="AZ1186" s="10">
        <v>1262</v>
      </c>
      <c r="BA1186" s="10" t="s">
        <v>305</v>
      </c>
      <c r="BB1186" s="10">
        <v>1.1599999999999999E-2</v>
      </c>
      <c r="BC1186" s="10">
        <v>2.3999999999999998E-3</v>
      </c>
      <c r="BD1186" s="10">
        <v>0.6653</v>
      </c>
      <c r="BE1186" s="10">
        <v>10.3</v>
      </c>
      <c r="BF1186" s="10">
        <v>0.98</v>
      </c>
      <c r="BG1186" s="10">
        <v>1.5699999999999999E-2</v>
      </c>
      <c r="BH1186" s="10">
        <v>3.2000000000000002E-3</v>
      </c>
      <c r="BI1186" s="10">
        <v>0.88790000000000002</v>
      </c>
      <c r="BJ1186" s="10">
        <v>10.4</v>
      </c>
      <c r="BK1186" s="10">
        <v>0.98</v>
      </c>
      <c r="BL1186" s="10">
        <v>1.55E-2</v>
      </c>
      <c r="BM1186" s="10">
        <v>3.0999999999999999E-3</v>
      </c>
      <c r="BN1186" s="10">
        <v>0.88460000000000005</v>
      </c>
      <c r="BO1186" s="10">
        <v>10.3</v>
      </c>
      <c r="BP1186" s="10">
        <v>0.98</v>
      </c>
      <c r="BQ1186" s="10">
        <v>1262</v>
      </c>
      <c r="BR1186" s="10" t="s">
        <v>305</v>
      </c>
      <c r="BS1186" s="10">
        <v>1.8200000000000001E-2</v>
      </c>
      <c r="BT1186" s="10">
        <v>3.7000000000000002E-3</v>
      </c>
      <c r="BU1186" s="10">
        <v>1</v>
      </c>
      <c r="BV1186" s="10">
        <v>10.7</v>
      </c>
      <c r="BW1186" s="10">
        <v>0.98</v>
      </c>
      <c r="BX1186" s="10">
        <v>1.8200000000000001E-2</v>
      </c>
      <c r="BY1186" s="10">
        <v>3.7000000000000002E-3</v>
      </c>
      <c r="BZ1186" s="10">
        <v>1</v>
      </c>
      <c r="CA1186" s="10">
        <v>10.7</v>
      </c>
      <c r="CB1186" s="10">
        <v>0.98</v>
      </c>
      <c r="CC1186" s="10">
        <v>1.8200000000000001E-2</v>
      </c>
      <c r="CD1186" s="10">
        <v>3.7000000000000002E-3</v>
      </c>
      <c r="CE1186" s="10">
        <v>1</v>
      </c>
      <c r="CF1186" s="10">
        <v>10.7</v>
      </c>
      <c r="CG1186" s="10">
        <v>0.98</v>
      </c>
      <c r="CH1186" s="10">
        <v>1262</v>
      </c>
      <c r="CI1186" s="10" t="s">
        <v>305</v>
      </c>
      <c r="CJ1186" s="10">
        <v>1.78E-2</v>
      </c>
      <c r="CK1186" s="10">
        <v>3.5999999999999999E-3</v>
      </c>
      <c r="CL1186" s="10">
        <v>1</v>
      </c>
      <c r="CM1186" s="10">
        <v>10.5</v>
      </c>
      <c r="CN1186" s="10">
        <v>0.98</v>
      </c>
      <c r="CO1186" s="10">
        <v>1.78E-2</v>
      </c>
      <c r="CP1186" s="10">
        <v>3.5999999999999999E-3</v>
      </c>
      <c r="CQ1186" s="10">
        <v>1</v>
      </c>
      <c r="CR1186" s="10">
        <v>10.5</v>
      </c>
      <c r="CS1186" s="10">
        <v>0.98</v>
      </c>
      <c r="CT1186" s="10">
        <v>1.77E-2</v>
      </c>
      <c r="CU1186" s="10">
        <v>3.5999999999999999E-3</v>
      </c>
      <c r="CV1186" s="10">
        <v>1</v>
      </c>
      <c r="CW1186" s="10">
        <v>10.4</v>
      </c>
      <c r="CX1186" s="10">
        <v>0.98</v>
      </c>
      <c r="CY1186" s="10">
        <v>1298</v>
      </c>
      <c r="CZ1186" s="10" t="s">
        <v>9</v>
      </c>
      <c r="DA1186" s="10">
        <v>0.36399999999999999</v>
      </c>
      <c r="DB1186" s="10">
        <v>0.185</v>
      </c>
      <c r="DC1186" s="10">
        <v>6.4301095612155343</v>
      </c>
      <c r="DD1186" s="10">
        <v>36.661999999999999</v>
      </c>
      <c r="DE1186" s="10">
        <v>0.89146896877195658</v>
      </c>
      <c r="DF1186" s="10">
        <v>0.36399999999999999</v>
      </c>
      <c r="DG1186" s="10">
        <v>0.182</v>
      </c>
      <c r="DH1186" s="10">
        <v>6.5142085910315402</v>
      </c>
      <c r="DI1186" s="10">
        <v>36.069000000000003</v>
      </c>
      <c r="DJ1186" s="10">
        <v>0.89442719099991586</v>
      </c>
      <c r="DK1186" s="10">
        <v>0.38200000000000001</v>
      </c>
      <c r="DL1186" s="10">
        <v>0.187</v>
      </c>
      <c r="DM1186" s="10">
        <v>6.7722725964936874</v>
      </c>
      <c r="DN1186" s="10">
        <v>36.259</v>
      </c>
      <c r="DO1186" s="10">
        <v>0.89815746164782362</v>
      </c>
    </row>
    <row r="1187" spans="1:119" x14ac:dyDescent="0.25">
      <c r="A1187" s="10">
        <v>1263</v>
      </c>
      <c r="B1187" s="10" t="s">
        <v>315</v>
      </c>
      <c r="C1187" s="10">
        <v>0.62</v>
      </c>
      <c r="D1187" s="10">
        <v>0.13</v>
      </c>
      <c r="E1187" s="10">
        <v>35</v>
      </c>
      <c r="F1187" s="10">
        <v>10.4</v>
      </c>
      <c r="G1187" s="10">
        <v>0.98</v>
      </c>
      <c r="H1187" s="10">
        <v>0.71</v>
      </c>
      <c r="I1187" s="10">
        <v>0.14000000000000001</v>
      </c>
      <c r="J1187" s="10">
        <v>40</v>
      </c>
      <c r="K1187" s="10">
        <v>10.4</v>
      </c>
      <c r="L1187" s="10">
        <v>0.98</v>
      </c>
      <c r="M1187" s="10">
        <v>0.62</v>
      </c>
      <c r="N1187" s="10">
        <v>0.13</v>
      </c>
      <c r="O1187" s="10">
        <v>35</v>
      </c>
      <c r="P1187" s="10">
        <v>10.4</v>
      </c>
      <c r="Q1187" s="10">
        <v>0.98</v>
      </c>
      <c r="R1187" s="10">
        <v>1263</v>
      </c>
      <c r="S1187" s="10" t="s">
        <v>315</v>
      </c>
      <c r="T1187" s="10">
        <v>2.5700000000000001E-2</v>
      </c>
      <c r="U1187" s="10">
        <v>1.04E-2</v>
      </c>
      <c r="V1187" s="10">
        <v>1.5230999999999999</v>
      </c>
      <c r="W1187" s="10">
        <v>10.5</v>
      </c>
      <c r="Y1187" s="10">
        <v>5.0200000000000002E-2</v>
      </c>
      <c r="Z1187" s="10">
        <v>2.1299999999999999E-2</v>
      </c>
      <c r="AA1187" s="10">
        <v>3</v>
      </c>
      <c r="AB1187" s="10">
        <v>10.5</v>
      </c>
      <c r="AD1187" s="10">
        <v>0.05</v>
      </c>
      <c r="AE1187" s="10">
        <v>8.0999999999999996E-3</v>
      </c>
      <c r="AF1187" s="10">
        <v>2.7869000000000002</v>
      </c>
      <c r="AG1187" s="10">
        <v>10.5</v>
      </c>
      <c r="AI1187" s="10">
        <v>1263</v>
      </c>
      <c r="AJ1187" s="10" t="s">
        <v>315</v>
      </c>
      <c r="AK1187" s="10">
        <v>0.46829999999999999</v>
      </c>
      <c r="AL1187" s="10">
        <v>0.11700000000000001</v>
      </c>
      <c r="AM1187" s="10">
        <v>27.3218</v>
      </c>
      <c r="AN1187" s="10">
        <v>10.199999999999999</v>
      </c>
      <c r="AO1187" s="10">
        <v>0.97</v>
      </c>
      <c r="AP1187" s="10">
        <v>0.39040000000000002</v>
      </c>
      <c r="AQ1187" s="10">
        <v>9.7100000000000006E-2</v>
      </c>
      <c r="AR1187" s="10">
        <v>22.770700000000001</v>
      </c>
      <c r="AS1187" s="10">
        <v>10.199999999999999</v>
      </c>
      <c r="AT1187" s="10">
        <v>0.97</v>
      </c>
      <c r="AU1187" s="10">
        <v>0.47710000000000002</v>
      </c>
      <c r="AV1187" s="10">
        <v>0.1188</v>
      </c>
      <c r="AW1187" s="10">
        <v>27.829799999999999</v>
      </c>
      <c r="AX1187" s="10">
        <v>10.199999999999999</v>
      </c>
      <c r="AY1187" s="10">
        <v>0.97</v>
      </c>
      <c r="AZ1187" s="10">
        <v>1263</v>
      </c>
      <c r="BA1187" s="10" t="s">
        <v>315</v>
      </c>
      <c r="BB1187" s="10">
        <v>1.1599999999999999E-2</v>
      </c>
      <c r="BC1187" s="10">
        <v>2.3999999999999998E-3</v>
      </c>
      <c r="BD1187" s="10">
        <v>0.6653</v>
      </c>
      <c r="BE1187" s="10">
        <v>10.3</v>
      </c>
      <c r="BF1187" s="10">
        <v>0.98</v>
      </c>
      <c r="BG1187" s="10">
        <v>3.1300000000000001E-2</v>
      </c>
      <c r="BH1187" s="10">
        <v>6.4000000000000003E-3</v>
      </c>
      <c r="BI1187" s="10">
        <v>1.7758</v>
      </c>
      <c r="BJ1187" s="10">
        <v>10.4</v>
      </c>
      <c r="BK1187" s="10">
        <v>0.98</v>
      </c>
      <c r="BL1187" s="10">
        <v>3.09E-2</v>
      </c>
      <c r="BM1187" s="10">
        <v>6.3E-3</v>
      </c>
      <c r="BN1187" s="10">
        <v>1.7690999999999999</v>
      </c>
      <c r="BO1187" s="10">
        <v>10.3</v>
      </c>
      <c r="BP1187" s="10">
        <v>0.98</v>
      </c>
      <c r="BQ1187" s="10">
        <v>1263</v>
      </c>
      <c r="BR1187" s="10" t="s">
        <v>315</v>
      </c>
      <c r="BS1187" s="10">
        <v>0.4541</v>
      </c>
      <c r="BT1187" s="10">
        <v>9.2200000000000004E-2</v>
      </c>
      <c r="BU1187" s="10">
        <v>25</v>
      </c>
      <c r="BV1187" s="10">
        <v>10.7</v>
      </c>
      <c r="BW1187" s="10">
        <v>0.98</v>
      </c>
      <c r="BX1187" s="10">
        <v>0.4541</v>
      </c>
      <c r="BY1187" s="10">
        <v>9.2200000000000004E-2</v>
      </c>
      <c r="BZ1187" s="10">
        <v>25</v>
      </c>
      <c r="CA1187" s="10">
        <v>10.7</v>
      </c>
      <c r="CB1187" s="10">
        <v>0.98</v>
      </c>
      <c r="CC1187" s="10">
        <v>0.54490000000000005</v>
      </c>
      <c r="CD1187" s="10">
        <v>0.1106</v>
      </c>
      <c r="CE1187" s="10">
        <v>30</v>
      </c>
      <c r="CF1187" s="10">
        <v>10.7</v>
      </c>
      <c r="CG1187" s="10">
        <v>0.98</v>
      </c>
      <c r="CH1187" s="10">
        <v>1263</v>
      </c>
      <c r="CI1187" s="10" t="s">
        <v>315</v>
      </c>
      <c r="CJ1187" s="10">
        <v>3.56E-2</v>
      </c>
      <c r="CK1187" s="10">
        <v>7.1999999999999998E-3</v>
      </c>
      <c r="CL1187" s="10">
        <v>2</v>
      </c>
      <c r="CM1187" s="10">
        <v>10.5</v>
      </c>
      <c r="CN1187" s="10">
        <v>0.98</v>
      </c>
      <c r="CO1187" s="10">
        <v>3.56E-2</v>
      </c>
      <c r="CP1187" s="10">
        <v>7.1999999999999998E-3</v>
      </c>
      <c r="CQ1187" s="10">
        <v>2</v>
      </c>
      <c r="CR1187" s="10">
        <v>10.5</v>
      </c>
      <c r="CS1187" s="10">
        <v>0.98</v>
      </c>
      <c r="CT1187" s="10">
        <v>3.5299999999999998E-2</v>
      </c>
      <c r="CU1187" s="10">
        <v>7.1999999999999998E-3</v>
      </c>
      <c r="CV1187" s="10">
        <v>2</v>
      </c>
      <c r="CW1187" s="10">
        <v>10.4</v>
      </c>
      <c r="CX1187" s="10">
        <v>0.98</v>
      </c>
      <c r="CY1187" s="10">
        <v>1299</v>
      </c>
      <c r="CZ1187" s="10" t="s">
        <v>10</v>
      </c>
    </row>
    <row r="1188" spans="1:119" x14ac:dyDescent="0.25">
      <c r="A1188" s="10">
        <v>1264</v>
      </c>
      <c r="B1188" s="10" t="s">
        <v>290</v>
      </c>
      <c r="C1188" s="10">
        <v>0.28000000000000003</v>
      </c>
      <c r="D1188" s="10">
        <v>0.06</v>
      </c>
      <c r="E1188" s="10">
        <v>16</v>
      </c>
      <c r="F1188" s="10">
        <v>10.4</v>
      </c>
      <c r="G1188" s="10">
        <v>0.98</v>
      </c>
      <c r="H1188" s="10">
        <v>0.35</v>
      </c>
      <c r="I1188" s="10">
        <v>7.0000000000000007E-2</v>
      </c>
      <c r="J1188" s="10">
        <v>20</v>
      </c>
      <c r="K1188" s="10">
        <v>10.4</v>
      </c>
      <c r="L1188" s="10">
        <v>0.98</v>
      </c>
      <c r="M1188" s="10">
        <v>0.3</v>
      </c>
      <c r="N1188" s="10">
        <v>0.06</v>
      </c>
      <c r="O1188" s="10">
        <v>17</v>
      </c>
      <c r="P1188" s="10">
        <v>10.4</v>
      </c>
      <c r="Q1188" s="10">
        <v>0.98</v>
      </c>
      <c r="R1188" s="10">
        <v>1264</v>
      </c>
      <c r="S1188" s="10" t="s">
        <v>290</v>
      </c>
      <c r="T1188" s="10">
        <v>3.85E-2</v>
      </c>
      <c r="U1188" s="10">
        <v>1.5699999999999999E-2</v>
      </c>
      <c r="V1188" s="10">
        <v>2.2847</v>
      </c>
      <c r="W1188" s="10">
        <v>10.5</v>
      </c>
      <c r="Y1188" s="10">
        <v>8.3699999999999997E-2</v>
      </c>
      <c r="Z1188" s="10">
        <v>3.5499999999999997E-2</v>
      </c>
      <c r="AA1188" s="10">
        <v>5</v>
      </c>
      <c r="AB1188" s="10">
        <v>10.5</v>
      </c>
      <c r="AD1188" s="10">
        <v>8.3400000000000002E-2</v>
      </c>
      <c r="AE1188" s="10">
        <v>1.35E-2</v>
      </c>
      <c r="AF1188" s="10">
        <v>4.6448</v>
      </c>
      <c r="AG1188" s="10">
        <v>10.5</v>
      </c>
      <c r="AI1188" s="10">
        <v>1264</v>
      </c>
      <c r="AJ1188" s="10" t="s">
        <v>290</v>
      </c>
      <c r="AK1188" s="10">
        <v>0.29970000000000002</v>
      </c>
      <c r="AL1188" s="10">
        <v>7.4899999999999994E-2</v>
      </c>
      <c r="AM1188" s="10">
        <v>17.485499999999998</v>
      </c>
      <c r="AN1188" s="10">
        <v>10.199999999999999</v>
      </c>
      <c r="AO1188" s="10">
        <v>0.97</v>
      </c>
      <c r="AP1188" s="10">
        <v>0.35139999999999999</v>
      </c>
      <c r="AQ1188" s="10">
        <v>8.7400000000000005E-2</v>
      </c>
      <c r="AR1188" s="10">
        <v>20.495899999999999</v>
      </c>
      <c r="AS1188" s="10">
        <v>10.199999999999999</v>
      </c>
      <c r="AT1188" s="10">
        <v>0.97</v>
      </c>
      <c r="AU1188" s="10">
        <v>0.34350000000000003</v>
      </c>
      <c r="AV1188" s="10">
        <v>8.5500000000000007E-2</v>
      </c>
      <c r="AW1188" s="10">
        <v>20.036300000000001</v>
      </c>
      <c r="AX1188" s="10">
        <v>10.199999999999999</v>
      </c>
      <c r="AY1188" s="10">
        <v>0.97</v>
      </c>
      <c r="AZ1188" s="10">
        <v>1264</v>
      </c>
      <c r="BA1188" s="10" t="s">
        <v>290</v>
      </c>
      <c r="BB1188" s="10">
        <v>3.4200000000000001E-2</v>
      </c>
      <c r="BC1188" s="10">
        <v>0.01</v>
      </c>
      <c r="BD1188" s="10">
        <v>1.9958</v>
      </c>
      <c r="BE1188" s="10">
        <v>10.3</v>
      </c>
      <c r="BF1188" s="10">
        <v>0.96</v>
      </c>
      <c r="BG1188" s="10">
        <v>7.6799999999999993E-2</v>
      </c>
      <c r="BH1188" s="10">
        <v>2.24E-2</v>
      </c>
      <c r="BI1188" s="10">
        <v>4.4396000000000004</v>
      </c>
      <c r="BJ1188" s="10">
        <v>10.4</v>
      </c>
      <c r="BK1188" s="10">
        <v>0.96</v>
      </c>
      <c r="BL1188" s="10">
        <v>7.5700000000000003E-2</v>
      </c>
      <c r="BM1188" s="10">
        <v>2.2100000000000002E-2</v>
      </c>
      <c r="BN1188" s="10">
        <v>4.4227999999999996</v>
      </c>
      <c r="BO1188" s="10">
        <v>10.3</v>
      </c>
      <c r="BP1188" s="10">
        <v>0.96</v>
      </c>
      <c r="BQ1188" s="10">
        <v>1264</v>
      </c>
      <c r="BR1188" s="10" t="s">
        <v>290</v>
      </c>
      <c r="BS1188" s="10">
        <v>0.2697</v>
      </c>
      <c r="BT1188" s="10">
        <v>6.7599999999999993E-2</v>
      </c>
      <c r="BU1188" s="10">
        <v>15</v>
      </c>
      <c r="BV1188" s="10">
        <v>10.7</v>
      </c>
      <c r="BW1188" s="10">
        <v>0.97</v>
      </c>
      <c r="BX1188" s="10">
        <v>0.30559999999999998</v>
      </c>
      <c r="BY1188" s="10">
        <v>7.6600000000000001E-2</v>
      </c>
      <c r="BZ1188" s="10">
        <v>17</v>
      </c>
      <c r="CA1188" s="10">
        <v>10.7</v>
      </c>
      <c r="CB1188" s="10">
        <v>0.97</v>
      </c>
      <c r="CC1188" s="10">
        <v>0.30559999999999998</v>
      </c>
      <c r="CD1188" s="10">
        <v>7.6600000000000001E-2</v>
      </c>
      <c r="CE1188" s="10">
        <v>17</v>
      </c>
      <c r="CF1188" s="10">
        <v>10.7</v>
      </c>
      <c r="CG1188" s="10">
        <v>0.97</v>
      </c>
      <c r="CH1188" s="10">
        <v>1264</v>
      </c>
      <c r="CI1188" s="10" t="s">
        <v>290</v>
      </c>
      <c r="CJ1188" s="10">
        <v>5.2900000000000003E-2</v>
      </c>
      <c r="CK1188" s="10">
        <v>1.3299999999999999E-2</v>
      </c>
      <c r="CL1188" s="10">
        <v>3</v>
      </c>
      <c r="CM1188" s="10">
        <v>10.5</v>
      </c>
      <c r="CN1188" s="10">
        <v>0.97</v>
      </c>
      <c r="CO1188" s="10">
        <v>5.2900000000000003E-2</v>
      </c>
      <c r="CP1188" s="10">
        <v>1.3299999999999999E-2</v>
      </c>
      <c r="CQ1188" s="10">
        <v>3</v>
      </c>
      <c r="CR1188" s="10">
        <v>10.5</v>
      </c>
      <c r="CS1188" s="10">
        <v>0.97</v>
      </c>
      <c r="CT1188" s="10">
        <v>5.2400000000000002E-2</v>
      </c>
      <c r="CU1188" s="10">
        <v>1.3100000000000001E-2</v>
      </c>
      <c r="CV1188" s="10">
        <v>3</v>
      </c>
      <c r="CW1188" s="10">
        <v>10.4</v>
      </c>
      <c r="CX1188" s="10">
        <v>0.97</v>
      </c>
      <c r="CY1188" s="10">
        <v>1300</v>
      </c>
      <c r="CZ1188" s="10" t="s">
        <v>11</v>
      </c>
      <c r="DA1188" s="10">
        <v>0.35399999999999998</v>
      </c>
      <c r="DB1188" s="10">
        <v>8.2000000000000003E-2</v>
      </c>
      <c r="DC1188" s="10">
        <v>18.201765513879007</v>
      </c>
      <c r="DD1188" s="10">
        <v>11.526</v>
      </c>
      <c r="DE1188" s="10">
        <v>0.97420533644831486</v>
      </c>
      <c r="DF1188" s="10">
        <v>0.35399999999999998</v>
      </c>
      <c r="DG1188" s="10">
        <v>8.2000000000000003E-2</v>
      </c>
      <c r="DH1188" s="10">
        <v>18.505208548378711</v>
      </c>
      <c r="DI1188" s="10">
        <v>11.337</v>
      </c>
      <c r="DJ1188" s="10">
        <v>0.97420533644831486</v>
      </c>
      <c r="DK1188" s="10">
        <v>0.372</v>
      </c>
      <c r="DL1188" s="10">
        <v>8.5000000000000006E-2</v>
      </c>
      <c r="DM1188" s="10">
        <v>19.335582815163363</v>
      </c>
      <c r="DN1188" s="10">
        <v>11.394</v>
      </c>
      <c r="DO1188" s="10">
        <v>0.974874768558884</v>
      </c>
    </row>
    <row r="1189" spans="1:119" x14ac:dyDescent="0.25">
      <c r="A1189" s="10">
        <v>1265</v>
      </c>
      <c r="B1189" s="10" t="s">
        <v>291</v>
      </c>
      <c r="C1189" s="10">
        <v>0</v>
      </c>
      <c r="D1189" s="10">
        <v>0</v>
      </c>
      <c r="E1189" s="10">
        <v>0</v>
      </c>
      <c r="F1189" s="10">
        <v>10.4</v>
      </c>
      <c r="G1189" s="10">
        <v>0</v>
      </c>
      <c r="H1189" s="10">
        <v>0</v>
      </c>
      <c r="I1189" s="10">
        <v>0</v>
      </c>
      <c r="J1189" s="10">
        <v>0</v>
      </c>
      <c r="K1189" s="10">
        <v>10.4</v>
      </c>
      <c r="L1189" s="10">
        <v>0</v>
      </c>
      <c r="M1189" s="10">
        <v>0</v>
      </c>
      <c r="N1189" s="10">
        <v>0</v>
      </c>
      <c r="O1189" s="10">
        <v>0</v>
      </c>
      <c r="P1189" s="10">
        <v>10.4</v>
      </c>
      <c r="Q1189" s="10">
        <v>0</v>
      </c>
      <c r="R1189" s="10">
        <v>1265</v>
      </c>
      <c r="S1189" s="10" t="s">
        <v>291</v>
      </c>
      <c r="T1189" s="10">
        <v>0</v>
      </c>
      <c r="U1189" s="10">
        <v>0</v>
      </c>
      <c r="V1189" s="10">
        <v>0</v>
      </c>
      <c r="W1189" s="10">
        <v>10.5</v>
      </c>
      <c r="Y1189" s="10">
        <v>0</v>
      </c>
      <c r="Z1189" s="10">
        <v>0</v>
      </c>
      <c r="AA1189" s="10">
        <v>0</v>
      </c>
      <c r="AB1189" s="10">
        <v>10.5</v>
      </c>
      <c r="AD1189" s="10">
        <v>0</v>
      </c>
      <c r="AE1189" s="10">
        <v>0</v>
      </c>
      <c r="AF1189" s="10">
        <v>0</v>
      </c>
      <c r="AG1189" s="10">
        <v>10.5</v>
      </c>
      <c r="AI1189" s="10">
        <v>1265</v>
      </c>
      <c r="AJ1189" s="10" t="s">
        <v>291</v>
      </c>
      <c r="AK1189" s="10">
        <v>0</v>
      </c>
      <c r="AL1189" s="10">
        <v>0</v>
      </c>
      <c r="AM1189" s="10">
        <v>0</v>
      </c>
      <c r="AN1189" s="10">
        <v>10.199999999999999</v>
      </c>
      <c r="AO1189" s="10">
        <v>0</v>
      </c>
      <c r="AP1189" s="10">
        <v>0</v>
      </c>
      <c r="AQ1189" s="10">
        <v>0</v>
      </c>
      <c r="AR1189" s="10">
        <v>0</v>
      </c>
      <c r="AS1189" s="10">
        <v>10.199999999999999</v>
      </c>
      <c r="AT1189" s="10">
        <v>0</v>
      </c>
      <c r="AU1189" s="10">
        <v>0</v>
      </c>
      <c r="AV1189" s="10">
        <v>0</v>
      </c>
      <c r="AW1189" s="10">
        <v>0</v>
      </c>
      <c r="AX1189" s="10">
        <v>10.199999999999999</v>
      </c>
      <c r="AY1189" s="10">
        <v>0</v>
      </c>
      <c r="AZ1189" s="10">
        <v>1265</v>
      </c>
      <c r="BA1189" s="10" t="s">
        <v>291</v>
      </c>
      <c r="BB1189" s="10">
        <v>0</v>
      </c>
      <c r="BC1189" s="10">
        <v>0</v>
      </c>
      <c r="BD1189" s="10">
        <v>0</v>
      </c>
      <c r="BE1189" s="10">
        <v>10.3</v>
      </c>
      <c r="BF1189" s="10">
        <v>0</v>
      </c>
      <c r="BG1189" s="10">
        <v>0</v>
      </c>
      <c r="BH1189" s="10">
        <v>0</v>
      </c>
      <c r="BI1189" s="10">
        <v>0</v>
      </c>
      <c r="BJ1189" s="10">
        <v>10.4</v>
      </c>
      <c r="BK1189" s="10">
        <v>0</v>
      </c>
      <c r="BL1189" s="10">
        <v>0</v>
      </c>
      <c r="BM1189" s="10">
        <v>0</v>
      </c>
      <c r="BN1189" s="10">
        <v>0</v>
      </c>
      <c r="BO1189" s="10">
        <v>10.3</v>
      </c>
      <c r="BP1189" s="10">
        <v>0</v>
      </c>
      <c r="BQ1189" s="10">
        <v>1265</v>
      </c>
      <c r="BR1189" s="10" t="s">
        <v>291</v>
      </c>
      <c r="BS1189" s="10">
        <v>0</v>
      </c>
      <c r="BT1189" s="10">
        <v>0</v>
      </c>
      <c r="BU1189" s="10">
        <v>0</v>
      </c>
      <c r="BV1189" s="10">
        <v>10.7</v>
      </c>
      <c r="BW1189" s="10">
        <v>0</v>
      </c>
      <c r="BX1189" s="10">
        <v>0</v>
      </c>
      <c r="BY1189" s="10">
        <v>0</v>
      </c>
      <c r="BZ1189" s="10">
        <v>0</v>
      </c>
      <c r="CA1189" s="10">
        <v>10.7</v>
      </c>
      <c r="CB1189" s="10">
        <v>0</v>
      </c>
      <c r="CC1189" s="10">
        <v>0</v>
      </c>
      <c r="CD1189" s="10">
        <v>0</v>
      </c>
      <c r="CE1189" s="10">
        <v>0</v>
      </c>
      <c r="CF1189" s="10">
        <v>10.7</v>
      </c>
      <c r="CG1189" s="10">
        <v>0</v>
      </c>
      <c r="CH1189" s="10">
        <v>1265</v>
      </c>
      <c r="CI1189" s="10" t="s">
        <v>291</v>
      </c>
      <c r="CJ1189" s="10">
        <v>0</v>
      </c>
      <c r="CK1189" s="10">
        <v>0</v>
      </c>
      <c r="CL1189" s="10">
        <v>0</v>
      </c>
      <c r="CM1189" s="10">
        <v>10.5</v>
      </c>
      <c r="CN1189" s="10">
        <v>0</v>
      </c>
      <c r="CO1189" s="10">
        <v>0</v>
      </c>
      <c r="CP1189" s="10">
        <v>0</v>
      </c>
      <c r="CQ1189" s="10">
        <v>0</v>
      </c>
      <c r="CR1189" s="10">
        <v>10.5</v>
      </c>
      <c r="CS1189" s="10">
        <v>0</v>
      </c>
      <c r="CT1189" s="10">
        <v>0</v>
      </c>
      <c r="CU1189" s="10">
        <v>0</v>
      </c>
      <c r="CV1189" s="10">
        <v>0</v>
      </c>
      <c r="CW1189" s="10">
        <v>10.4</v>
      </c>
      <c r="CX1189" s="10">
        <v>0</v>
      </c>
      <c r="CY1189" s="10">
        <v>1301</v>
      </c>
      <c r="CZ1189" s="10" t="s">
        <v>285</v>
      </c>
      <c r="DA1189" s="10">
        <v>0</v>
      </c>
      <c r="DB1189" s="10">
        <v>0</v>
      </c>
      <c r="DC1189" s="10">
        <v>0</v>
      </c>
      <c r="DD1189" s="10">
        <v>10.5</v>
      </c>
      <c r="DE1189" s="10">
        <v>0</v>
      </c>
      <c r="DF1189" s="10">
        <v>0</v>
      </c>
      <c r="DG1189" s="10">
        <v>0</v>
      </c>
      <c r="DH1189" s="10">
        <v>0</v>
      </c>
      <c r="DI1189" s="10">
        <v>10.5</v>
      </c>
      <c r="DJ1189" s="10">
        <v>0</v>
      </c>
      <c r="DK1189" s="10">
        <v>0</v>
      </c>
      <c r="DL1189" s="10">
        <v>0</v>
      </c>
      <c r="DM1189" s="10">
        <v>0</v>
      </c>
      <c r="DN1189" s="10">
        <v>10.5</v>
      </c>
      <c r="DO1189" s="10">
        <v>0</v>
      </c>
    </row>
    <row r="1190" spans="1:119" x14ac:dyDescent="0.25">
      <c r="A1190" s="10">
        <v>1266</v>
      </c>
      <c r="B1190" s="10" t="s">
        <v>292</v>
      </c>
      <c r="C1190" s="10">
        <v>0</v>
      </c>
      <c r="D1190" s="10">
        <v>0</v>
      </c>
      <c r="E1190" s="10">
        <v>0</v>
      </c>
      <c r="F1190" s="10">
        <v>10.4</v>
      </c>
      <c r="G1190" s="10">
        <v>0</v>
      </c>
      <c r="H1190" s="10">
        <v>0</v>
      </c>
      <c r="I1190" s="10">
        <v>0</v>
      </c>
      <c r="J1190" s="10">
        <v>0</v>
      </c>
      <c r="K1190" s="10">
        <v>10.4</v>
      </c>
      <c r="L1190" s="10">
        <v>0</v>
      </c>
      <c r="M1190" s="10">
        <v>0</v>
      </c>
      <c r="N1190" s="10">
        <v>0</v>
      </c>
      <c r="O1190" s="10">
        <v>0</v>
      </c>
      <c r="P1190" s="10">
        <v>10.4</v>
      </c>
      <c r="Q1190" s="10">
        <v>0</v>
      </c>
      <c r="R1190" s="10">
        <v>1266</v>
      </c>
      <c r="S1190" s="10" t="s">
        <v>292</v>
      </c>
      <c r="T1190" s="10">
        <v>0</v>
      </c>
      <c r="U1190" s="10">
        <v>0</v>
      </c>
      <c r="V1190" s="10">
        <v>0</v>
      </c>
      <c r="W1190" s="10">
        <v>10.5</v>
      </c>
      <c r="Y1190" s="10">
        <v>0</v>
      </c>
      <c r="Z1190" s="10">
        <v>0</v>
      </c>
      <c r="AA1190" s="10">
        <v>0</v>
      </c>
      <c r="AB1190" s="10">
        <v>10.5</v>
      </c>
      <c r="AD1190" s="10">
        <v>0</v>
      </c>
      <c r="AE1190" s="10">
        <v>0</v>
      </c>
      <c r="AF1190" s="10">
        <v>0</v>
      </c>
      <c r="AG1190" s="10">
        <v>10.5</v>
      </c>
      <c r="AI1190" s="10">
        <v>1266</v>
      </c>
      <c r="AJ1190" s="10" t="s">
        <v>292</v>
      </c>
      <c r="AK1190" s="10">
        <v>0</v>
      </c>
      <c r="AL1190" s="10">
        <v>0</v>
      </c>
      <c r="AM1190" s="10">
        <v>0</v>
      </c>
      <c r="AN1190" s="10">
        <v>10.199999999999999</v>
      </c>
      <c r="AO1190" s="10">
        <v>0</v>
      </c>
      <c r="AP1190" s="10">
        <v>0</v>
      </c>
      <c r="AQ1190" s="10">
        <v>0</v>
      </c>
      <c r="AR1190" s="10">
        <v>0</v>
      </c>
      <c r="AS1190" s="10">
        <v>10.199999999999999</v>
      </c>
      <c r="AT1190" s="10">
        <v>0</v>
      </c>
      <c r="AU1190" s="10">
        <v>0</v>
      </c>
      <c r="AV1190" s="10">
        <v>0</v>
      </c>
      <c r="AW1190" s="10">
        <v>0</v>
      </c>
      <c r="AX1190" s="10">
        <v>10.199999999999999</v>
      </c>
      <c r="AY1190" s="10">
        <v>0</v>
      </c>
      <c r="AZ1190" s="10">
        <v>1266</v>
      </c>
      <c r="BA1190" s="10" t="s">
        <v>292</v>
      </c>
      <c r="BB1190" s="10">
        <v>0</v>
      </c>
      <c r="BC1190" s="10">
        <v>0</v>
      </c>
      <c r="BD1190" s="10">
        <v>0</v>
      </c>
      <c r="BE1190" s="10">
        <v>10.3</v>
      </c>
      <c r="BF1190" s="10">
        <v>0</v>
      </c>
      <c r="BG1190" s="10">
        <v>0</v>
      </c>
      <c r="BH1190" s="10">
        <v>0</v>
      </c>
      <c r="BI1190" s="10">
        <v>0</v>
      </c>
      <c r="BJ1190" s="10">
        <v>10.4</v>
      </c>
      <c r="BK1190" s="10">
        <v>0</v>
      </c>
      <c r="BL1190" s="10">
        <v>0</v>
      </c>
      <c r="BM1190" s="10">
        <v>0</v>
      </c>
      <c r="BN1190" s="10">
        <v>0</v>
      </c>
      <c r="BO1190" s="10">
        <v>10.3</v>
      </c>
      <c r="BP1190" s="10">
        <v>0</v>
      </c>
      <c r="BQ1190" s="10">
        <v>1266</v>
      </c>
      <c r="BR1190" s="10" t="s">
        <v>292</v>
      </c>
      <c r="BS1190" s="10">
        <v>0</v>
      </c>
      <c r="BT1190" s="10">
        <v>0</v>
      </c>
      <c r="BU1190" s="10">
        <v>0</v>
      </c>
      <c r="BV1190" s="10">
        <v>10.7</v>
      </c>
      <c r="BW1190" s="10">
        <v>0</v>
      </c>
      <c r="BX1190" s="10">
        <v>0</v>
      </c>
      <c r="BY1190" s="10">
        <v>0</v>
      </c>
      <c r="BZ1190" s="10">
        <v>0</v>
      </c>
      <c r="CA1190" s="10">
        <v>10.7</v>
      </c>
      <c r="CB1190" s="10">
        <v>0</v>
      </c>
      <c r="CC1190" s="10">
        <v>0</v>
      </c>
      <c r="CD1190" s="10">
        <v>0</v>
      </c>
      <c r="CE1190" s="10">
        <v>0</v>
      </c>
      <c r="CF1190" s="10">
        <v>10.7</v>
      </c>
      <c r="CG1190" s="10">
        <v>0</v>
      </c>
      <c r="CH1190" s="10">
        <v>1266</v>
      </c>
      <c r="CI1190" s="10" t="s">
        <v>292</v>
      </c>
      <c r="CJ1190" s="10">
        <v>0</v>
      </c>
      <c r="CK1190" s="10">
        <v>0</v>
      </c>
      <c r="CL1190" s="10">
        <v>0</v>
      </c>
      <c r="CM1190" s="10">
        <v>10.5</v>
      </c>
      <c r="CN1190" s="10">
        <v>0</v>
      </c>
      <c r="CO1190" s="10">
        <v>0</v>
      </c>
      <c r="CP1190" s="10">
        <v>0</v>
      </c>
      <c r="CQ1190" s="10">
        <v>0</v>
      </c>
      <c r="CR1190" s="10">
        <v>10.5</v>
      </c>
      <c r="CS1190" s="10">
        <v>0</v>
      </c>
      <c r="CT1190" s="10">
        <v>0</v>
      </c>
      <c r="CU1190" s="10">
        <v>0</v>
      </c>
      <c r="CV1190" s="10">
        <v>0</v>
      </c>
      <c r="CW1190" s="10">
        <v>10.4</v>
      </c>
      <c r="CX1190" s="10">
        <v>0</v>
      </c>
      <c r="CY1190" s="10">
        <v>1302</v>
      </c>
      <c r="CZ1190" s="10" t="s">
        <v>287</v>
      </c>
      <c r="DA1190" s="10">
        <v>3.49E-2</v>
      </c>
      <c r="DB1190" s="10">
        <v>1.0200000000000001E-2</v>
      </c>
      <c r="DC1190" s="10">
        <v>2</v>
      </c>
      <c r="DD1190" s="10">
        <v>10.5</v>
      </c>
      <c r="DE1190" s="10">
        <v>0.96</v>
      </c>
      <c r="DF1190" s="10">
        <v>3.49E-2</v>
      </c>
      <c r="DG1190" s="10">
        <v>1.0200000000000001E-2</v>
      </c>
      <c r="DH1190" s="10">
        <v>2</v>
      </c>
      <c r="DI1190" s="10">
        <v>10.5</v>
      </c>
      <c r="DJ1190" s="10">
        <v>0.96</v>
      </c>
      <c r="DK1190" s="10">
        <v>3.49E-2</v>
      </c>
      <c r="DL1190" s="10">
        <v>1.0200000000000001E-2</v>
      </c>
      <c r="DM1190" s="10">
        <v>2</v>
      </c>
      <c r="DN1190" s="10">
        <v>10.5</v>
      </c>
      <c r="DO1190" s="10">
        <v>0.96</v>
      </c>
    </row>
    <row r="1191" spans="1:119" x14ac:dyDescent="0.25">
      <c r="A1191" s="10">
        <v>1267</v>
      </c>
      <c r="B1191" s="10" t="s">
        <v>308</v>
      </c>
      <c r="C1191" s="10">
        <v>0</v>
      </c>
      <c r="D1191" s="10">
        <v>0</v>
      </c>
      <c r="E1191" s="10">
        <v>0</v>
      </c>
      <c r="F1191" s="10">
        <v>10.4</v>
      </c>
      <c r="G1191" s="10">
        <v>0</v>
      </c>
      <c r="H1191" s="10">
        <v>0</v>
      </c>
      <c r="I1191" s="10">
        <v>0</v>
      </c>
      <c r="J1191" s="10">
        <v>0</v>
      </c>
      <c r="K1191" s="10">
        <v>10.4</v>
      </c>
      <c r="L1191" s="10">
        <v>0</v>
      </c>
      <c r="M1191" s="10">
        <v>0</v>
      </c>
      <c r="N1191" s="10">
        <v>0</v>
      </c>
      <c r="O1191" s="10">
        <v>0</v>
      </c>
      <c r="P1191" s="10">
        <v>10.4</v>
      </c>
      <c r="Q1191" s="10">
        <v>0</v>
      </c>
      <c r="R1191" s="10">
        <v>1267</v>
      </c>
      <c r="S1191" s="10" t="s">
        <v>308</v>
      </c>
      <c r="T1191" s="10">
        <v>0</v>
      </c>
      <c r="U1191" s="10">
        <v>0</v>
      </c>
      <c r="V1191" s="10">
        <v>0</v>
      </c>
      <c r="W1191" s="10">
        <v>10.5</v>
      </c>
      <c r="Y1191" s="10">
        <v>0</v>
      </c>
      <c r="Z1191" s="10">
        <v>0</v>
      </c>
      <c r="AA1191" s="10">
        <v>0</v>
      </c>
      <c r="AB1191" s="10">
        <v>10.5</v>
      </c>
      <c r="AD1191" s="10">
        <v>0</v>
      </c>
      <c r="AE1191" s="10">
        <v>0</v>
      </c>
      <c r="AF1191" s="10">
        <v>0</v>
      </c>
      <c r="AG1191" s="10">
        <v>10.5</v>
      </c>
      <c r="AI1191" s="10">
        <v>1267</v>
      </c>
      <c r="AJ1191" s="10" t="s">
        <v>308</v>
      </c>
      <c r="AK1191" s="10">
        <v>0</v>
      </c>
      <c r="AL1191" s="10">
        <v>0</v>
      </c>
      <c r="AM1191" s="10">
        <v>0</v>
      </c>
      <c r="AN1191" s="10">
        <v>10.199999999999999</v>
      </c>
      <c r="AO1191" s="10">
        <v>0</v>
      </c>
      <c r="AP1191" s="10">
        <v>0</v>
      </c>
      <c r="AQ1191" s="10">
        <v>0</v>
      </c>
      <c r="AR1191" s="10">
        <v>0</v>
      </c>
      <c r="AS1191" s="10">
        <v>10.199999999999999</v>
      </c>
      <c r="AT1191" s="10">
        <v>0</v>
      </c>
      <c r="AU1191" s="10">
        <v>0</v>
      </c>
      <c r="AV1191" s="10">
        <v>0</v>
      </c>
      <c r="AW1191" s="10">
        <v>0</v>
      </c>
      <c r="AX1191" s="10">
        <v>10.199999999999999</v>
      </c>
      <c r="AY1191" s="10">
        <v>0</v>
      </c>
      <c r="AZ1191" s="10">
        <v>1267</v>
      </c>
      <c r="BA1191" s="10" t="s">
        <v>308</v>
      </c>
      <c r="BB1191" s="10">
        <v>0</v>
      </c>
      <c r="BC1191" s="10">
        <v>0</v>
      </c>
      <c r="BD1191" s="10">
        <v>0</v>
      </c>
      <c r="BE1191" s="10">
        <v>10.3</v>
      </c>
      <c r="BF1191" s="10">
        <v>0</v>
      </c>
      <c r="BG1191" s="10">
        <v>0</v>
      </c>
      <c r="BH1191" s="10">
        <v>0</v>
      </c>
      <c r="BI1191" s="10">
        <v>0</v>
      </c>
      <c r="BJ1191" s="10">
        <v>10.4</v>
      </c>
      <c r="BK1191" s="10">
        <v>0</v>
      </c>
      <c r="BL1191" s="10">
        <v>0</v>
      </c>
      <c r="BM1191" s="10">
        <v>0</v>
      </c>
      <c r="BN1191" s="10">
        <v>0</v>
      </c>
      <c r="BO1191" s="10">
        <v>10.3</v>
      </c>
      <c r="BP1191" s="10">
        <v>0</v>
      </c>
      <c r="BQ1191" s="10">
        <v>1267</v>
      </c>
      <c r="BR1191" s="10" t="s">
        <v>308</v>
      </c>
      <c r="BS1191" s="10">
        <v>0</v>
      </c>
      <c r="BT1191" s="10">
        <v>0</v>
      </c>
      <c r="BU1191" s="10">
        <v>0</v>
      </c>
      <c r="BV1191" s="10">
        <v>10.7</v>
      </c>
      <c r="BW1191" s="10">
        <v>0</v>
      </c>
      <c r="BX1191" s="10">
        <v>0</v>
      </c>
      <c r="BY1191" s="10">
        <v>0</v>
      </c>
      <c r="BZ1191" s="10">
        <v>0</v>
      </c>
      <c r="CA1191" s="10">
        <v>10.7</v>
      </c>
      <c r="CB1191" s="10">
        <v>0</v>
      </c>
      <c r="CC1191" s="10">
        <v>0</v>
      </c>
      <c r="CD1191" s="10">
        <v>0</v>
      </c>
      <c r="CE1191" s="10">
        <v>0</v>
      </c>
      <c r="CF1191" s="10">
        <v>10.7</v>
      </c>
      <c r="CG1191" s="10">
        <v>0</v>
      </c>
      <c r="CH1191" s="10">
        <v>1267</v>
      </c>
      <c r="CI1191" s="10" t="s">
        <v>308</v>
      </c>
      <c r="CJ1191" s="10">
        <v>0</v>
      </c>
      <c r="CK1191" s="10">
        <v>0</v>
      </c>
      <c r="CL1191" s="10">
        <v>0</v>
      </c>
      <c r="CM1191" s="10">
        <v>10.5</v>
      </c>
      <c r="CN1191" s="10">
        <v>0</v>
      </c>
      <c r="CO1191" s="10">
        <v>0</v>
      </c>
      <c r="CP1191" s="10">
        <v>0</v>
      </c>
      <c r="CQ1191" s="10">
        <v>0</v>
      </c>
      <c r="CR1191" s="10">
        <v>10.5</v>
      </c>
      <c r="CS1191" s="10">
        <v>0</v>
      </c>
      <c r="CT1191" s="10">
        <v>0</v>
      </c>
      <c r="CU1191" s="10">
        <v>0</v>
      </c>
      <c r="CV1191" s="10">
        <v>0</v>
      </c>
      <c r="CW1191" s="10">
        <v>10.4</v>
      </c>
      <c r="CX1191" s="10">
        <v>0</v>
      </c>
      <c r="CY1191" s="10">
        <v>1303</v>
      </c>
      <c r="CZ1191" s="10" t="s">
        <v>288</v>
      </c>
      <c r="DA1191" s="10">
        <v>0</v>
      </c>
      <c r="DB1191" s="10">
        <v>0</v>
      </c>
      <c r="DC1191" s="10">
        <v>0</v>
      </c>
      <c r="DD1191" s="10">
        <v>10.5</v>
      </c>
      <c r="DE1191" s="10">
        <v>0</v>
      </c>
      <c r="DF1191" s="10">
        <v>0</v>
      </c>
      <c r="DG1191" s="10">
        <v>0</v>
      </c>
      <c r="DH1191" s="10">
        <v>0</v>
      </c>
      <c r="DI1191" s="10">
        <v>10.5</v>
      </c>
      <c r="DJ1191" s="10">
        <v>0</v>
      </c>
      <c r="DK1191" s="10">
        <v>0</v>
      </c>
      <c r="DL1191" s="10">
        <v>0</v>
      </c>
      <c r="DM1191" s="10">
        <v>0</v>
      </c>
      <c r="DN1191" s="10">
        <v>10.5</v>
      </c>
      <c r="DO1191" s="10">
        <v>0</v>
      </c>
    </row>
    <row r="1192" spans="1:119" x14ac:dyDescent="0.25">
      <c r="A1192" s="10">
        <v>1268</v>
      </c>
      <c r="B1192" s="10" t="s">
        <v>309</v>
      </c>
      <c r="C1192" s="10">
        <v>0</v>
      </c>
      <c r="D1192" s="10">
        <v>0</v>
      </c>
      <c r="E1192" s="10">
        <v>0</v>
      </c>
      <c r="F1192" s="10">
        <v>10.4</v>
      </c>
      <c r="G1192" s="10">
        <v>0</v>
      </c>
      <c r="H1192" s="10">
        <v>0</v>
      </c>
      <c r="I1192" s="10">
        <v>0</v>
      </c>
      <c r="J1192" s="10">
        <v>0</v>
      </c>
      <c r="K1192" s="10">
        <v>10.4</v>
      </c>
      <c r="L1192" s="10">
        <v>0</v>
      </c>
      <c r="M1192" s="10">
        <v>0</v>
      </c>
      <c r="N1192" s="10">
        <v>0</v>
      </c>
      <c r="O1192" s="10">
        <v>0</v>
      </c>
      <c r="P1192" s="10">
        <v>10.4</v>
      </c>
      <c r="Q1192" s="10">
        <v>0</v>
      </c>
      <c r="R1192" s="10">
        <v>1268</v>
      </c>
      <c r="S1192" s="10" t="s">
        <v>309</v>
      </c>
      <c r="T1192" s="10">
        <v>0</v>
      </c>
      <c r="U1192" s="10">
        <v>0</v>
      </c>
      <c r="V1192" s="10">
        <v>0</v>
      </c>
      <c r="W1192" s="10">
        <v>10.5</v>
      </c>
      <c r="Y1192" s="10">
        <v>0</v>
      </c>
      <c r="Z1192" s="10">
        <v>0</v>
      </c>
      <c r="AA1192" s="10">
        <v>0</v>
      </c>
      <c r="AB1192" s="10">
        <v>10.5</v>
      </c>
      <c r="AD1192" s="10">
        <v>0</v>
      </c>
      <c r="AE1192" s="10">
        <v>0</v>
      </c>
      <c r="AF1192" s="10">
        <v>0</v>
      </c>
      <c r="AG1192" s="10">
        <v>10.5</v>
      </c>
      <c r="AI1192" s="10">
        <v>1268</v>
      </c>
      <c r="AJ1192" s="10" t="s">
        <v>309</v>
      </c>
      <c r="AK1192" s="10">
        <v>0</v>
      </c>
      <c r="AL1192" s="10">
        <v>0</v>
      </c>
      <c r="AM1192" s="10">
        <v>0</v>
      </c>
      <c r="AN1192" s="10">
        <v>10.199999999999999</v>
      </c>
      <c r="AO1192" s="10">
        <v>0</v>
      </c>
      <c r="AP1192" s="10">
        <v>0</v>
      </c>
      <c r="AQ1192" s="10">
        <v>0</v>
      </c>
      <c r="AR1192" s="10">
        <v>0</v>
      </c>
      <c r="AS1192" s="10">
        <v>10.199999999999999</v>
      </c>
      <c r="AT1192" s="10">
        <v>0</v>
      </c>
      <c r="AU1192" s="10">
        <v>0</v>
      </c>
      <c r="AV1192" s="10">
        <v>0</v>
      </c>
      <c r="AW1192" s="10">
        <v>0</v>
      </c>
      <c r="AX1192" s="10">
        <v>10.199999999999999</v>
      </c>
      <c r="AY1192" s="10">
        <v>0</v>
      </c>
      <c r="AZ1192" s="10">
        <v>1268</v>
      </c>
      <c r="BA1192" s="10" t="s">
        <v>309</v>
      </c>
      <c r="BB1192" s="10">
        <v>0</v>
      </c>
      <c r="BC1192" s="10">
        <v>0</v>
      </c>
      <c r="BD1192" s="10">
        <v>0</v>
      </c>
      <c r="BE1192" s="10">
        <v>10.3</v>
      </c>
      <c r="BF1192" s="10">
        <v>0</v>
      </c>
      <c r="BG1192" s="10">
        <v>0</v>
      </c>
      <c r="BH1192" s="10">
        <v>0</v>
      </c>
      <c r="BI1192" s="10">
        <v>0</v>
      </c>
      <c r="BJ1192" s="10">
        <v>10.4</v>
      </c>
      <c r="BK1192" s="10">
        <v>0</v>
      </c>
      <c r="BL1192" s="10">
        <v>0</v>
      </c>
      <c r="BM1192" s="10">
        <v>0</v>
      </c>
      <c r="BN1192" s="10">
        <v>0</v>
      </c>
      <c r="BO1192" s="10">
        <v>10.3</v>
      </c>
      <c r="BP1192" s="10">
        <v>0</v>
      </c>
      <c r="BQ1192" s="10">
        <v>1268</v>
      </c>
      <c r="BR1192" s="10" t="s">
        <v>309</v>
      </c>
      <c r="BS1192" s="10">
        <v>0</v>
      </c>
      <c r="BT1192" s="10">
        <v>0</v>
      </c>
      <c r="BU1192" s="10">
        <v>0</v>
      </c>
      <c r="BV1192" s="10">
        <v>10.7</v>
      </c>
      <c r="BW1192" s="10">
        <v>0</v>
      </c>
      <c r="BX1192" s="10">
        <v>0</v>
      </c>
      <c r="BY1192" s="10">
        <v>0</v>
      </c>
      <c r="BZ1192" s="10">
        <v>0</v>
      </c>
      <c r="CA1192" s="10">
        <v>10.7</v>
      </c>
      <c r="CB1192" s="10">
        <v>0</v>
      </c>
      <c r="CC1192" s="10">
        <v>0</v>
      </c>
      <c r="CD1192" s="10">
        <v>0</v>
      </c>
      <c r="CE1192" s="10">
        <v>0</v>
      </c>
      <c r="CF1192" s="10">
        <v>10.7</v>
      </c>
      <c r="CG1192" s="10">
        <v>0</v>
      </c>
      <c r="CH1192" s="10">
        <v>1268</v>
      </c>
      <c r="CI1192" s="10" t="s">
        <v>309</v>
      </c>
      <c r="CJ1192" s="10">
        <v>0</v>
      </c>
      <c r="CK1192" s="10">
        <v>0</v>
      </c>
      <c r="CL1192" s="10">
        <v>0</v>
      </c>
      <c r="CM1192" s="10">
        <v>10.5</v>
      </c>
      <c r="CN1192" s="10">
        <v>0</v>
      </c>
      <c r="CO1192" s="10">
        <v>0</v>
      </c>
      <c r="CP1192" s="10">
        <v>0</v>
      </c>
      <c r="CQ1192" s="10">
        <v>0</v>
      </c>
      <c r="CR1192" s="10">
        <v>10.5</v>
      </c>
      <c r="CS1192" s="10">
        <v>0</v>
      </c>
      <c r="CT1192" s="10">
        <v>0</v>
      </c>
      <c r="CU1192" s="10">
        <v>0</v>
      </c>
      <c r="CV1192" s="10">
        <v>0</v>
      </c>
      <c r="CW1192" s="10">
        <v>10.4</v>
      </c>
      <c r="CX1192" s="10">
        <v>0</v>
      </c>
      <c r="CY1192" s="10">
        <v>1304</v>
      </c>
      <c r="CZ1192" s="10" t="s">
        <v>289</v>
      </c>
      <c r="DA1192" s="10">
        <v>5.1799999999999999E-2</v>
      </c>
      <c r="DB1192" s="10">
        <v>1.7000000000000001E-2</v>
      </c>
      <c r="DC1192" s="10">
        <v>3</v>
      </c>
      <c r="DD1192" s="10">
        <v>10.5</v>
      </c>
      <c r="DE1192" s="10">
        <v>0.95</v>
      </c>
      <c r="DF1192" s="10">
        <v>5.1799999999999999E-2</v>
      </c>
      <c r="DG1192" s="10">
        <v>1.7000000000000001E-2</v>
      </c>
      <c r="DH1192" s="10">
        <v>3</v>
      </c>
      <c r="DI1192" s="10">
        <v>10.5</v>
      </c>
      <c r="DJ1192" s="10">
        <v>0.95</v>
      </c>
      <c r="DK1192" s="10">
        <v>5.1799999999999999E-2</v>
      </c>
      <c r="DL1192" s="10">
        <v>1.7000000000000001E-2</v>
      </c>
      <c r="DM1192" s="10">
        <v>3</v>
      </c>
      <c r="DN1192" s="10">
        <v>10.5</v>
      </c>
      <c r="DO1192" s="10">
        <v>0.95</v>
      </c>
    </row>
    <row r="1193" spans="1:119" x14ac:dyDescent="0.25">
      <c r="A1193" s="10">
        <v>1269</v>
      </c>
      <c r="B1193" s="10" t="s">
        <v>310</v>
      </c>
      <c r="C1193" s="10">
        <v>0.04</v>
      </c>
      <c r="D1193" s="10">
        <v>0.01</v>
      </c>
      <c r="E1193" s="10">
        <v>2</v>
      </c>
      <c r="F1193" s="10">
        <v>10.4</v>
      </c>
      <c r="G1193" s="10">
        <v>0.98</v>
      </c>
      <c r="H1193" s="10">
        <v>0.04</v>
      </c>
      <c r="I1193" s="10">
        <v>0.01</v>
      </c>
      <c r="J1193" s="10">
        <v>2</v>
      </c>
      <c r="K1193" s="10">
        <v>10.4</v>
      </c>
      <c r="L1193" s="10">
        <v>0.98</v>
      </c>
      <c r="M1193" s="10">
        <v>0.04</v>
      </c>
      <c r="N1193" s="10">
        <v>0.01</v>
      </c>
      <c r="O1193" s="10">
        <v>2</v>
      </c>
      <c r="P1193" s="10">
        <v>10.4</v>
      </c>
      <c r="Q1193" s="10">
        <v>0.98</v>
      </c>
      <c r="R1193" s="10">
        <v>1269</v>
      </c>
      <c r="S1193" s="10" t="s">
        <v>310</v>
      </c>
      <c r="T1193" s="10">
        <v>1.2800000000000001E-2</v>
      </c>
      <c r="U1193" s="10">
        <v>5.1999999999999998E-3</v>
      </c>
      <c r="V1193" s="10">
        <v>0.76160000000000005</v>
      </c>
      <c r="W1193" s="10">
        <v>10.5</v>
      </c>
      <c r="Y1193" s="10">
        <v>1.67E-2</v>
      </c>
      <c r="Z1193" s="10">
        <v>7.1000000000000004E-3</v>
      </c>
      <c r="AA1193" s="10">
        <v>1</v>
      </c>
      <c r="AB1193" s="10">
        <v>10.5</v>
      </c>
      <c r="AD1193" s="10">
        <v>1.67E-2</v>
      </c>
      <c r="AE1193" s="10">
        <v>2.7000000000000001E-3</v>
      </c>
      <c r="AF1193" s="10">
        <v>0.92900000000000005</v>
      </c>
      <c r="AG1193" s="10">
        <v>10.5</v>
      </c>
      <c r="AI1193" s="10">
        <v>1269</v>
      </c>
      <c r="AJ1193" s="10" t="s">
        <v>310</v>
      </c>
      <c r="AK1193" s="10">
        <v>1.89E-2</v>
      </c>
      <c r="AL1193" s="10">
        <v>3.8E-3</v>
      </c>
      <c r="AM1193" s="10">
        <v>1.0911999999999999</v>
      </c>
      <c r="AN1193" s="10">
        <v>10.199999999999999</v>
      </c>
      <c r="AO1193" s="10">
        <v>0.98</v>
      </c>
      <c r="AP1193" s="10">
        <v>3.9399999999999998E-2</v>
      </c>
      <c r="AQ1193" s="10">
        <v>7.9000000000000008E-3</v>
      </c>
      <c r="AR1193" s="10">
        <v>2.2746</v>
      </c>
      <c r="AS1193" s="10">
        <v>10.199999999999999</v>
      </c>
      <c r="AT1193" s="10">
        <v>0.98</v>
      </c>
      <c r="AU1193" s="10">
        <v>3.8600000000000002E-2</v>
      </c>
      <c r="AV1193" s="10">
        <v>7.7999999999999996E-3</v>
      </c>
      <c r="AW1193" s="10">
        <v>2.2290000000000001</v>
      </c>
      <c r="AX1193" s="10">
        <v>10.199999999999999</v>
      </c>
      <c r="AY1193" s="10">
        <v>0.98</v>
      </c>
      <c r="AZ1193" s="10">
        <v>1269</v>
      </c>
      <c r="BA1193" s="10" t="s">
        <v>310</v>
      </c>
      <c r="BB1193" s="10">
        <v>1.18E-2</v>
      </c>
      <c r="BC1193" s="10">
        <v>1.6999999999999999E-3</v>
      </c>
      <c r="BD1193" s="10">
        <v>0.6653</v>
      </c>
      <c r="BE1193" s="10">
        <v>10.3</v>
      </c>
      <c r="BF1193" s="10">
        <v>0.99</v>
      </c>
      <c r="BG1193" s="10">
        <v>1.5800000000000002E-2</v>
      </c>
      <c r="BH1193" s="10">
        <v>2.3E-3</v>
      </c>
      <c r="BI1193" s="10">
        <v>0.88790000000000002</v>
      </c>
      <c r="BJ1193" s="10">
        <v>10.4</v>
      </c>
      <c r="BK1193" s="10">
        <v>0.99</v>
      </c>
      <c r="BL1193" s="10">
        <v>1.5599999999999999E-2</v>
      </c>
      <c r="BM1193" s="10">
        <v>2.2000000000000001E-3</v>
      </c>
      <c r="BN1193" s="10">
        <v>0.88460000000000005</v>
      </c>
      <c r="BO1193" s="10">
        <v>10.3</v>
      </c>
      <c r="BP1193" s="10">
        <v>0.99</v>
      </c>
      <c r="BQ1193" s="10">
        <v>1269</v>
      </c>
      <c r="BR1193" s="10" t="s">
        <v>310</v>
      </c>
      <c r="BS1193" s="10">
        <v>1.83E-2</v>
      </c>
      <c r="BT1193" s="10">
        <v>2.5999999999999999E-3</v>
      </c>
      <c r="BU1193" s="10">
        <v>1</v>
      </c>
      <c r="BV1193" s="10">
        <v>10.7</v>
      </c>
      <c r="BW1193" s="10">
        <v>0.99</v>
      </c>
      <c r="BX1193" s="10">
        <v>1.83E-2</v>
      </c>
      <c r="BY1193" s="10">
        <v>2.5999999999999999E-3</v>
      </c>
      <c r="BZ1193" s="10">
        <v>1</v>
      </c>
      <c r="CA1193" s="10">
        <v>10.7</v>
      </c>
      <c r="CB1193" s="10">
        <v>0.99</v>
      </c>
      <c r="CC1193" s="10">
        <v>1.83E-2</v>
      </c>
      <c r="CD1193" s="10">
        <v>2.5999999999999999E-3</v>
      </c>
      <c r="CE1193" s="10">
        <v>1</v>
      </c>
      <c r="CF1193" s="10">
        <v>10.7</v>
      </c>
      <c r="CG1193" s="10">
        <v>0.99</v>
      </c>
      <c r="CH1193" s="10">
        <v>1269</v>
      </c>
      <c r="CI1193" s="10" t="s">
        <v>310</v>
      </c>
      <c r="CJ1193" s="10">
        <v>1.7999999999999999E-2</v>
      </c>
      <c r="CK1193" s="10">
        <v>2.5999999999999999E-3</v>
      </c>
      <c r="CL1193" s="10">
        <v>1</v>
      </c>
      <c r="CM1193" s="10">
        <v>10.5</v>
      </c>
      <c r="CN1193" s="10">
        <v>0.99</v>
      </c>
      <c r="CO1193" s="10">
        <v>1.7999999999999999E-2</v>
      </c>
      <c r="CP1193" s="10">
        <v>2.5999999999999999E-3</v>
      </c>
      <c r="CQ1193" s="10">
        <v>1</v>
      </c>
      <c r="CR1193" s="10">
        <v>10.5</v>
      </c>
      <c r="CS1193" s="10">
        <v>0.99</v>
      </c>
      <c r="CT1193" s="10">
        <v>1.78E-2</v>
      </c>
      <c r="CU1193" s="10">
        <v>2.5000000000000001E-3</v>
      </c>
      <c r="CV1193" s="10">
        <v>1</v>
      </c>
      <c r="CW1193" s="10">
        <v>10.4</v>
      </c>
      <c r="CX1193" s="10">
        <v>0.99</v>
      </c>
      <c r="CY1193" s="10">
        <v>1305</v>
      </c>
      <c r="CZ1193" s="10" t="s">
        <v>290</v>
      </c>
      <c r="DA1193" s="10">
        <v>0</v>
      </c>
      <c r="DB1193" s="10">
        <v>0</v>
      </c>
      <c r="DC1193" s="10">
        <v>0</v>
      </c>
      <c r="DD1193" s="10">
        <v>10.5</v>
      </c>
      <c r="DE1193" s="10">
        <v>0</v>
      </c>
      <c r="DF1193" s="10">
        <v>0</v>
      </c>
      <c r="DG1193" s="10">
        <v>0</v>
      </c>
      <c r="DH1193" s="10">
        <v>0</v>
      </c>
      <c r="DI1193" s="10">
        <v>10.5</v>
      </c>
      <c r="DJ1193" s="10">
        <v>0</v>
      </c>
      <c r="DK1193" s="10">
        <v>0</v>
      </c>
      <c r="DL1193" s="10">
        <v>0</v>
      </c>
      <c r="DM1193" s="10">
        <v>0</v>
      </c>
      <c r="DN1193" s="10">
        <v>10.5</v>
      </c>
      <c r="DO1193" s="10">
        <v>0</v>
      </c>
    </row>
    <row r="1194" spans="1:119" x14ac:dyDescent="0.25">
      <c r="A1194" s="10">
        <v>1270</v>
      </c>
      <c r="B1194" s="10" t="s">
        <v>316</v>
      </c>
      <c r="C1194" s="10">
        <v>0.04</v>
      </c>
      <c r="D1194" s="10">
        <v>0.01</v>
      </c>
      <c r="E1194" s="10">
        <v>2</v>
      </c>
      <c r="F1194" s="10">
        <v>10.4</v>
      </c>
      <c r="G1194" s="10">
        <v>0.98</v>
      </c>
      <c r="H1194" s="10">
        <v>0.04</v>
      </c>
      <c r="I1194" s="10">
        <v>0.01</v>
      </c>
      <c r="J1194" s="10">
        <v>2</v>
      </c>
      <c r="K1194" s="10">
        <v>10.4</v>
      </c>
      <c r="L1194" s="10">
        <v>0.98</v>
      </c>
      <c r="M1194" s="10">
        <v>0.04</v>
      </c>
      <c r="N1194" s="10">
        <v>0.01</v>
      </c>
      <c r="O1194" s="10">
        <v>2</v>
      </c>
      <c r="P1194" s="10">
        <v>10.4</v>
      </c>
      <c r="Q1194" s="10">
        <v>0.98</v>
      </c>
      <c r="R1194" s="10">
        <v>1270</v>
      </c>
      <c r="S1194" s="10" t="s">
        <v>316</v>
      </c>
      <c r="T1194" s="10">
        <v>2.5700000000000001E-2</v>
      </c>
      <c r="U1194" s="10">
        <v>1.04E-2</v>
      </c>
      <c r="V1194" s="10">
        <v>1.5230999999999999</v>
      </c>
      <c r="W1194" s="10">
        <v>10.5</v>
      </c>
      <c r="Y1194" s="10">
        <v>3.3500000000000002E-2</v>
      </c>
      <c r="Z1194" s="10">
        <v>1.4200000000000001E-2</v>
      </c>
      <c r="AA1194" s="10">
        <v>2</v>
      </c>
      <c r="AB1194" s="10">
        <v>10.5</v>
      </c>
      <c r="AD1194" s="10">
        <v>3.3399999999999999E-2</v>
      </c>
      <c r="AE1194" s="10">
        <v>5.4000000000000003E-3</v>
      </c>
      <c r="AF1194" s="10">
        <v>1.8579000000000001</v>
      </c>
      <c r="AG1194" s="10">
        <v>10.5</v>
      </c>
      <c r="AI1194" s="10">
        <v>1270</v>
      </c>
      <c r="AJ1194" s="10" t="s">
        <v>316</v>
      </c>
      <c r="AK1194" s="10">
        <v>3.7900000000000003E-2</v>
      </c>
      <c r="AL1194" s="10">
        <v>7.7000000000000002E-3</v>
      </c>
      <c r="AM1194" s="10">
        <v>2.1890999999999998</v>
      </c>
      <c r="AN1194" s="10">
        <v>10.199999999999999</v>
      </c>
      <c r="AO1194" s="10">
        <v>0.98</v>
      </c>
      <c r="AP1194" s="10">
        <v>3.9399999999999998E-2</v>
      </c>
      <c r="AQ1194" s="10">
        <v>7.9000000000000008E-3</v>
      </c>
      <c r="AR1194" s="10">
        <v>2.2746</v>
      </c>
      <c r="AS1194" s="10">
        <v>10.199999999999999</v>
      </c>
      <c r="AT1194" s="10">
        <v>0.98</v>
      </c>
      <c r="AU1194" s="10">
        <v>3.8600000000000002E-2</v>
      </c>
      <c r="AV1194" s="10">
        <v>7.7999999999999996E-3</v>
      </c>
      <c r="AW1194" s="10">
        <v>2.2290000000000001</v>
      </c>
      <c r="AX1194" s="10">
        <v>10.199999999999999</v>
      </c>
      <c r="AY1194" s="10">
        <v>0.98</v>
      </c>
      <c r="AZ1194" s="10">
        <v>1270</v>
      </c>
      <c r="BA1194" s="10" t="s">
        <v>316</v>
      </c>
      <c r="BB1194" s="10">
        <v>1.18E-2</v>
      </c>
      <c r="BC1194" s="10">
        <v>1.6999999999999999E-3</v>
      </c>
      <c r="BD1194" s="10">
        <v>0.6653</v>
      </c>
      <c r="BE1194" s="10">
        <v>10.3</v>
      </c>
      <c r="BF1194" s="10">
        <v>0.99</v>
      </c>
      <c r="BG1194" s="10">
        <v>1.5800000000000002E-2</v>
      </c>
      <c r="BH1194" s="10">
        <v>2.3E-3</v>
      </c>
      <c r="BI1194" s="10">
        <v>0.88790000000000002</v>
      </c>
      <c r="BJ1194" s="10">
        <v>10.4</v>
      </c>
      <c r="BK1194" s="10">
        <v>0.99</v>
      </c>
      <c r="BL1194" s="10">
        <v>1.5599999999999999E-2</v>
      </c>
      <c r="BM1194" s="10">
        <v>2.2000000000000001E-3</v>
      </c>
      <c r="BN1194" s="10">
        <v>0.88460000000000005</v>
      </c>
      <c r="BO1194" s="10">
        <v>10.3</v>
      </c>
      <c r="BP1194" s="10">
        <v>0.99</v>
      </c>
      <c r="BQ1194" s="10">
        <v>1270</v>
      </c>
      <c r="BR1194" s="10" t="s">
        <v>316</v>
      </c>
      <c r="BS1194" s="10">
        <v>0.42199999999999999</v>
      </c>
      <c r="BT1194" s="10">
        <v>6.0100000000000001E-2</v>
      </c>
      <c r="BU1194" s="10">
        <v>23</v>
      </c>
      <c r="BV1194" s="10">
        <v>10.7</v>
      </c>
      <c r="BW1194" s="10">
        <v>0.99</v>
      </c>
      <c r="BX1194" s="10">
        <v>0.42199999999999999</v>
      </c>
      <c r="BY1194" s="10">
        <v>6.0100000000000001E-2</v>
      </c>
      <c r="BZ1194" s="10">
        <v>23</v>
      </c>
      <c r="CA1194" s="10">
        <v>10.7</v>
      </c>
      <c r="CB1194" s="10">
        <v>0.99</v>
      </c>
      <c r="CC1194" s="10">
        <v>0.4587</v>
      </c>
      <c r="CD1194" s="10">
        <v>6.54E-2</v>
      </c>
      <c r="CE1194" s="10">
        <v>25</v>
      </c>
      <c r="CF1194" s="10">
        <v>10.7</v>
      </c>
      <c r="CG1194" s="10">
        <v>0.99</v>
      </c>
      <c r="CH1194" s="10">
        <v>1270</v>
      </c>
      <c r="CI1194" s="10" t="s">
        <v>316</v>
      </c>
      <c r="CJ1194" s="10">
        <v>1.7999999999999999E-2</v>
      </c>
      <c r="CK1194" s="10">
        <v>2.5999999999999999E-3</v>
      </c>
      <c r="CL1194" s="10">
        <v>1</v>
      </c>
      <c r="CM1194" s="10">
        <v>10.5</v>
      </c>
      <c r="CN1194" s="10">
        <v>0.99</v>
      </c>
      <c r="CO1194" s="10">
        <v>1.7999999999999999E-2</v>
      </c>
      <c r="CP1194" s="10">
        <v>2.5999999999999999E-3</v>
      </c>
      <c r="CQ1194" s="10">
        <v>1</v>
      </c>
      <c r="CR1194" s="10">
        <v>10.5</v>
      </c>
      <c r="CS1194" s="10">
        <v>0.99</v>
      </c>
      <c r="CT1194" s="10">
        <v>1.78E-2</v>
      </c>
      <c r="CU1194" s="10">
        <v>2.5000000000000001E-3</v>
      </c>
      <c r="CV1194" s="10">
        <v>1</v>
      </c>
      <c r="CW1194" s="10">
        <v>10.4</v>
      </c>
      <c r="CX1194" s="10">
        <v>0.99</v>
      </c>
      <c r="CY1194" s="10">
        <v>1306</v>
      </c>
      <c r="CZ1194" s="10" t="s">
        <v>306</v>
      </c>
      <c r="DA1194" s="10">
        <v>0</v>
      </c>
      <c r="DB1194" s="10">
        <v>0</v>
      </c>
      <c r="DC1194" s="10">
        <v>0</v>
      </c>
      <c r="DD1194" s="10">
        <v>10.5</v>
      </c>
      <c r="DE1194" s="10">
        <v>0</v>
      </c>
      <c r="DF1194" s="10">
        <v>0</v>
      </c>
      <c r="DG1194" s="10">
        <v>0</v>
      </c>
      <c r="DH1194" s="10">
        <v>0</v>
      </c>
      <c r="DI1194" s="10">
        <v>10.5</v>
      </c>
      <c r="DJ1194" s="10">
        <v>0</v>
      </c>
      <c r="DK1194" s="10">
        <v>0</v>
      </c>
      <c r="DL1194" s="10">
        <v>0</v>
      </c>
      <c r="DM1194" s="10">
        <v>0</v>
      </c>
      <c r="DN1194" s="10">
        <v>10.5</v>
      </c>
      <c r="DO1194" s="10">
        <v>0</v>
      </c>
    </row>
    <row r="1195" spans="1:119" x14ac:dyDescent="0.25">
      <c r="A1195" s="10">
        <v>1271</v>
      </c>
      <c r="B1195" s="10" t="s">
        <v>312</v>
      </c>
      <c r="C1195" s="10">
        <v>0.05</v>
      </c>
      <c r="D1195" s="10">
        <v>0.01</v>
      </c>
      <c r="E1195" s="10">
        <v>3</v>
      </c>
      <c r="F1195" s="10">
        <v>10.4</v>
      </c>
      <c r="G1195" s="10">
        <v>0.97</v>
      </c>
      <c r="H1195" s="10">
        <v>0.05</v>
      </c>
      <c r="I1195" s="10">
        <v>0.01</v>
      </c>
      <c r="J1195" s="10">
        <v>3</v>
      </c>
      <c r="K1195" s="10">
        <v>10.4</v>
      </c>
      <c r="L1195" s="10">
        <v>0.97</v>
      </c>
      <c r="M1195" s="10">
        <v>0.05</v>
      </c>
      <c r="N1195" s="10">
        <v>0.01</v>
      </c>
      <c r="O1195" s="10">
        <v>3</v>
      </c>
      <c r="P1195" s="10">
        <v>10.4</v>
      </c>
      <c r="Q1195" s="10">
        <v>0.97</v>
      </c>
      <c r="R1195" s="10">
        <v>1271</v>
      </c>
      <c r="S1195" s="10" t="s">
        <v>312</v>
      </c>
      <c r="T1195" s="10">
        <v>1.2699999999999999E-2</v>
      </c>
      <c r="U1195" s="10">
        <v>6.4000000000000003E-3</v>
      </c>
      <c r="V1195" s="10">
        <v>0.78129999999999999</v>
      </c>
      <c r="W1195" s="10">
        <v>10.5</v>
      </c>
      <c r="Y1195" s="10">
        <v>1.66E-2</v>
      </c>
      <c r="Z1195" s="10">
        <v>8.6999999999999994E-3</v>
      </c>
      <c r="AA1195" s="10">
        <v>1.0285</v>
      </c>
      <c r="AB1195" s="10">
        <v>10.5</v>
      </c>
      <c r="AD1195" s="10">
        <v>1.6500000000000001E-2</v>
      </c>
      <c r="AE1195" s="10">
        <v>3.3E-3</v>
      </c>
      <c r="AF1195" s="10">
        <v>0.92559999999999998</v>
      </c>
      <c r="AG1195" s="10">
        <v>10.5</v>
      </c>
      <c r="AI1195" s="10">
        <v>1271</v>
      </c>
      <c r="AJ1195" s="10" t="s">
        <v>312</v>
      </c>
      <c r="AK1195" s="10">
        <v>5.5599999999999997E-2</v>
      </c>
      <c r="AL1195" s="10">
        <v>1.6199999999999999E-2</v>
      </c>
      <c r="AM1195" s="10">
        <v>3.278</v>
      </c>
      <c r="AN1195" s="10">
        <v>10.199999999999999</v>
      </c>
      <c r="AO1195" s="10">
        <v>0.96</v>
      </c>
      <c r="AP1195" s="10">
        <v>5.8000000000000003E-2</v>
      </c>
      <c r="AQ1195" s="10">
        <v>1.6799999999999999E-2</v>
      </c>
      <c r="AR1195" s="10">
        <v>3.4180000000000001</v>
      </c>
      <c r="AS1195" s="10">
        <v>10.199999999999999</v>
      </c>
      <c r="AT1195" s="10">
        <v>0.96</v>
      </c>
      <c r="AU1195" s="10">
        <v>5.67E-2</v>
      </c>
      <c r="AV1195" s="10">
        <v>1.6400000000000001E-2</v>
      </c>
      <c r="AW1195" s="10">
        <v>3.3409</v>
      </c>
      <c r="AX1195" s="10">
        <v>10.199999999999999</v>
      </c>
      <c r="AY1195" s="10">
        <v>0.96</v>
      </c>
      <c r="AZ1195" s="10">
        <v>1271</v>
      </c>
      <c r="BA1195" s="10" t="s">
        <v>312</v>
      </c>
      <c r="BB1195" s="10">
        <v>1.18E-2</v>
      </c>
      <c r="BC1195" s="10">
        <v>1.6999999999999999E-3</v>
      </c>
      <c r="BD1195" s="10">
        <v>0.6653</v>
      </c>
      <c r="BE1195" s="10">
        <v>10.3</v>
      </c>
      <c r="BF1195" s="10">
        <v>0.99</v>
      </c>
      <c r="BG1195" s="10">
        <v>1.5800000000000002E-2</v>
      </c>
      <c r="BH1195" s="10">
        <v>2.3E-3</v>
      </c>
      <c r="BI1195" s="10">
        <v>0.88790000000000002</v>
      </c>
      <c r="BJ1195" s="10">
        <v>10.4</v>
      </c>
      <c r="BK1195" s="10">
        <v>0.99</v>
      </c>
      <c r="BL1195" s="10">
        <v>1.5599999999999999E-2</v>
      </c>
      <c r="BM1195" s="10">
        <v>2.2000000000000001E-3</v>
      </c>
      <c r="BN1195" s="10">
        <v>0.88460000000000005</v>
      </c>
      <c r="BO1195" s="10">
        <v>10.3</v>
      </c>
      <c r="BP1195" s="10">
        <v>0.99</v>
      </c>
      <c r="BQ1195" s="10">
        <v>1271</v>
      </c>
      <c r="BR1195" s="10" t="s">
        <v>312</v>
      </c>
      <c r="BS1195" s="10">
        <v>3.6700000000000003E-2</v>
      </c>
      <c r="BT1195" s="10">
        <v>5.1999999999999998E-3</v>
      </c>
      <c r="BU1195" s="10">
        <v>2</v>
      </c>
      <c r="BV1195" s="10">
        <v>10.7</v>
      </c>
      <c r="BW1195" s="10">
        <v>0.99</v>
      </c>
      <c r="BX1195" s="10">
        <v>3.6700000000000003E-2</v>
      </c>
      <c r="BY1195" s="10">
        <v>5.1999999999999998E-3</v>
      </c>
      <c r="BZ1195" s="10">
        <v>2</v>
      </c>
      <c r="CA1195" s="10">
        <v>10.7</v>
      </c>
      <c r="CB1195" s="10">
        <v>0.99</v>
      </c>
      <c r="CC1195" s="10">
        <v>3.6700000000000003E-2</v>
      </c>
      <c r="CD1195" s="10">
        <v>5.1999999999999998E-3</v>
      </c>
      <c r="CE1195" s="10">
        <v>2</v>
      </c>
      <c r="CF1195" s="10">
        <v>10.7</v>
      </c>
      <c r="CG1195" s="10">
        <v>0.99</v>
      </c>
      <c r="CH1195" s="10">
        <v>1271</v>
      </c>
      <c r="CI1195" s="10" t="s">
        <v>312</v>
      </c>
      <c r="CJ1195" s="10">
        <v>1.7999999999999999E-2</v>
      </c>
      <c r="CK1195" s="10">
        <v>2.5999999999999999E-3</v>
      </c>
      <c r="CL1195" s="10">
        <v>1</v>
      </c>
      <c r="CM1195" s="10">
        <v>10.5</v>
      </c>
      <c r="CN1195" s="10">
        <v>0.99</v>
      </c>
      <c r="CO1195" s="10">
        <v>1.7999999999999999E-2</v>
      </c>
      <c r="CP1195" s="10">
        <v>2.5999999999999999E-3</v>
      </c>
      <c r="CQ1195" s="10">
        <v>1</v>
      </c>
      <c r="CR1195" s="10">
        <v>10.5</v>
      </c>
      <c r="CS1195" s="10">
        <v>0.99</v>
      </c>
      <c r="CT1195" s="10">
        <v>1.78E-2</v>
      </c>
      <c r="CU1195" s="10">
        <v>2.5000000000000001E-3</v>
      </c>
      <c r="CV1195" s="10">
        <v>1</v>
      </c>
      <c r="CW1195" s="10">
        <v>10.4</v>
      </c>
      <c r="CX1195" s="10">
        <v>0.99</v>
      </c>
      <c r="CY1195" s="10">
        <v>1307</v>
      </c>
      <c r="CZ1195" s="10" t="s">
        <v>291</v>
      </c>
      <c r="DA1195" s="10">
        <v>0.26729999999999998</v>
      </c>
      <c r="DB1195" s="10">
        <v>5.4300000000000001E-2</v>
      </c>
      <c r="DC1195" s="10">
        <v>15</v>
      </c>
      <c r="DD1195" s="10">
        <v>10.5</v>
      </c>
      <c r="DE1195" s="10">
        <v>0.98</v>
      </c>
      <c r="DF1195" s="10">
        <v>0.26729999999999998</v>
      </c>
      <c r="DG1195" s="10">
        <v>5.4300000000000001E-2</v>
      </c>
      <c r="DH1195" s="10">
        <v>15</v>
      </c>
      <c r="DI1195" s="10">
        <v>10.5</v>
      </c>
      <c r="DJ1195" s="10">
        <v>0.98</v>
      </c>
      <c r="DK1195" s="10">
        <v>0.28520000000000001</v>
      </c>
      <c r="DL1195" s="10">
        <v>5.79E-2</v>
      </c>
      <c r="DM1195" s="10">
        <v>16</v>
      </c>
      <c r="DN1195" s="10">
        <v>10.5</v>
      </c>
      <c r="DO1195" s="10">
        <v>0.98</v>
      </c>
    </row>
    <row r="1196" spans="1:119" x14ac:dyDescent="0.25">
      <c r="A1196" s="10">
        <v>1272</v>
      </c>
      <c r="B1196" s="10" t="s">
        <v>313</v>
      </c>
      <c r="C1196" s="10">
        <v>0.86</v>
      </c>
      <c r="D1196" s="10">
        <v>0.25</v>
      </c>
      <c r="E1196" s="10">
        <v>50</v>
      </c>
      <c r="F1196" s="10">
        <v>10.4</v>
      </c>
      <c r="G1196" s="10">
        <v>0.96</v>
      </c>
      <c r="H1196" s="10">
        <v>0.95</v>
      </c>
      <c r="I1196" s="10">
        <v>0.28000000000000003</v>
      </c>
      <c r="J1196" s="10">
        <v>55</v>
      </c>
      <c r="K1196" s="10">
        <v>10.4</v>
      </c>
      <c r="L1196" s="10">
        <v>0.96</v>
      </c>
      <c r="M1196" s="10">
        <v>0.9</v>
      </c>
      <c r="N1196" s="10">
        <v>0.26</v>
      </c>
      <c r="O1196" s="10">
        <v>52</v>
      </c>
      <c r="P1196" s="10">
        <v>10.4</v>
      </c>
      <c r="Q1196" s="10">
        <v>0.96</v>
      </c>
      <c r="R1196" s="10">
        <v>1272</v>
      </c>
      <c r="S1196" s="10" t="s">
        <v>313</v>
      </c>
      <c r="T1196" s="10">
        <v>0.25130000000000002</v>
      </c>
      <c r="U1196" s="10">
        <v>0.14699999999999999</v>
      </c>
      <c r="V1196" s="10">
        <v>16.008700000000001</v>
      </c>
      <c r="W1196" s="10">
        <v>10.5</v>
      </c>
      <c r="Y1196" s="10">
        <v>0.44280000000000003</v>
      </c>
      <c r="Z1196" s="10">
        <v>0.26979999999999998</v>
      </c>
      <c r="AA1196" s="10">
        <v>28.512899999999998</v>
      </c>
      <c r="AB1196" s="10">
        <v>10.5</v>
      </c>
      <c r="AD1196" s="10">
        <v>0.49009999999999998</v>
      </c>
      <c r="AE1196" s="10">
        <v>0.1143</v>
      </c>
      <c r="AF1196" s="10">
        <v>27.670300000000001</v>
      </c>
      <c r="AG1196" s="10">
        <v>10.5</v>
      </c>
      <c r="AI1196" s="10">
        <v>1272</v>
      </c>
      <c r="AJ1196" s="10" t="s">
        <v>313</v>
      </c>
      <c r="AK1196" s="10">
        <v>0.8256</v>
      </c>
      <c r="AL1196" s="10">
        <v>0.27039999999999997</v>
      </c>
      <c r="AM1196" s="10">
        <v>49.173499999999997</v>
      </c>
      <c r="AN1196" s="10">
        <v>10.199999999999999</v>
      </c>
      <c r="AO1196" s="10">
        <v>0.95</v>
      </c>
      <c r="AP1196" s="10">
        <v>1.1471</v>
      </c>
      <c r="AQ1196" s="10">
        <v>0.37409999999999999</v>
      </c>
      <c r="AR1196" s="10">
        <v>68.294200000000004</v>
      </c>
      <c r="AS1196" s="10">
        <v>10.199999999999999</v>
      </c>
      <c r="AT1196" s="10">
        <v>0.95</v>
      </c>
      <c r="AU1196" s="10">
        <v>1.2148000000000001</v>
      </c>
      <c r="AV1196" s="10">
        <v>0.3967</v>
      </c>
      <c r="AW1196" s="10">
        <v>72.334000000000003</v>
      </c>
      <c r="AX1196" s="10">
        <v>10.199999999999999</v>
      </c>
      <c r="AY1196" s="10">
        <v>0.95</v>
      </c>
      <c r="AZ1196" s="10">
        <v>1272</v>
      </c>
      <c r="BA1196" s="10" t="s">
        <v>313</v>
      </c>
      <c r="BB1196" s="10">
        <v>0.2142</v>
      </c>
      <c r="BC1196" s="10">
        <v>7.0400000000000004E-2</v>
      </c>
      <c r="BD1196" s="10">
        <v>12.6403</v>
      </c>
      <c r="BE1196" s="10">
        <v>10.3</v>
      </c>
      <c r="BF1196" s="10">
        <v>0.95</v>
      </c>
      <c r="BG1196" s="10">
        <v>0.37590000000000001</v>
      </c>
      <c r="BH1196" s="10">
        <v>0.13639999999999999</v>
      </c>
      <c r="BI1196" s="10">
        <v>22.1981</v>
      </c>
      <c r="BJ1196" s="10">
        <v>10.4</v>
      </c>
      <c r="BK1196" s="10">
        <v>0.94</v>
      </c>
      <c r="BL1196" s="10">
        <v>0.44500000000000001</v>
      </c>
      <c r="BM1196" s="10">
        <v>0.1615</v>
      </c>
      <c r="BN1196" s="10">
        <v>26.536799999999999</v>
      </c>
      <c r="BO1196" s="10">
        <v>10.3</v>
      </c>
      <c r="BP1196" s="10">
        <v>0.94</v>
      </c>
      <c r="BQ1196" s="10">
        <v>1272</v>
      </c>
      <c r="BR1196" s="10" t="s">
        <v>313</v>
      </c>
      <c r="BS1196" s="10">
        <v>0.78100000000000003</v>
      </c>
      <c r="BT1196" s="10">
        <v>0.15859999999999999</v>
      </c>
      <c r="BU1196" s="10">
        <v>43</v>
      </c>
      <c r="BV1196" s="10">
        <v>10.7</v>
      </c>
      <c r="BW1196" s="10">
        <v>0.98</v>
      </c>
      <c r="BX1196" s="10">
        <v>1.0533999999999999</v>
      </c>
      <c r="BY1196" s="10">
        <v>0.21390000000000001</v>
      </c>
      <c r="BZ1196" s="10">
        <v>58</v>
      </c>
      <c r="CA1196" s="10">
        <v>10.7</v>
      </c>
      <c r="CB1196" s="10">
        <v>0.98</v>
      </c>
      <c r="CC1196" s="10">
        <v>1.1261000000000001</v>
      </c>
      <c r="CD1196" s="10">
        <v>0.22869999999999999</v>
      </c>
      <c r="CE1196" s="10">
        <v>62</v>
      </c>
      <c r="CF1196" s="10">
        <v>10.7</v>
      </c>
      <c r="CG1196" s="10">
        <v>0.98</v>
      </c>
      <c r="CH1196" s="10">
        <v>1272</v>
      </c>
      <c r="CI1196" s="10" t="s">
        <v>313</v>
      </c>
      <c r="CJ1196" s="10">
        <v>0.33860000000000001</v>
      </c>
      <c r="CK1196" s="10">
        <v>6.88E-2</v>
      </c>
      <c r="CL1196" s="10">
        <v>19</v>
      </c>
      <c r="CM1196" s="10">
        <v>10.5</v>
      </c>
      <c r="CN1196" s="10">
        <v>0.98</v>
      </c>
      <c r="CO1196" s="10">
        <v>0.42770000000000002</v>
      </c>
      <c r="CP1196" s="10">
        <v>8.6900000000000005E-2</v>
      </c>
      <c r="CQ1196" s="10">
        <v>24</v>
      </c>
      <c r="CR1196" s="10">
        <v>10.5</v>
      </c>
      <c r="CS1196" s="10">
        <v>0.98</v>
      </c>
      <c r="CT1196" s="10">
        <v>0.35310000000000002</v>
      </c>
      <c r="CU1196" s="10">
        <v>7.17E-2</v>
      </c>
      <c r="CV1196" s="10">
        <v>20</v>
      </c>
      <c r="CW1196" s="10">
        <v>10.4</v>
      </c>
      <c r="CX1196" s="10">
        <v>0.98</v>
      </c>
      <c r="CY1196" s="10">
        <v>1308</v>
      </c>
      <c r="CZ1196" s="10" t="s">
        <v>221</v>
      </c>
      <c r="DA1196" s="10">
        <v>-4.2000000000000003E-2</v>
      </c>
      <c r="DB1196" s="10">
        <v>-6.4000000000000001E-2</v>
      </c>
      <c r="DC1196" s="10">
        <v>-1.2746670545932741</v>
      </c>
      <c r="DD1196" s="10">
        <v>34.673000000000002</v>
      </c>
      <c r="DE1196" s="10">
        <v>0.54865644148682235</v>
      </c>
      <c r="DF1196" s="10">
        <v>-4.1000000000000002E-2</v>
      </c>
      <c r="DG1196" s="10">
        <v>-5.8999999999999997E-2</v>
      </c>
      <c r="DH1196" s="10">
        <v>-1.2573023553697842</v>
      </c>
      <c r="DI1196" s="10">
        <v>32.991999999999997</v>
      </c>
      <c r="DJ1196" s="10">
        <v>0.57065661589626382</v>
      </c>
      <c r="DK1196" s="10">
        <v>-0.04</v>
      </c>
      <c r="DL1196" s="10">
        <v>-5.8999999999999997E-2</v>
      </c>
      <c r="DM1196" s="10">
        <v>-1.2563860557618087</v>
      </c>
      <c r="DN1196" s="10">
        <v>32.756</v>
      </c>
      <c r="DO1196" s="10">
        <v>0.56115830386763987</v>
      </c>
    </row>
    <row r="1197" spans="1:119" x14ac:dyDescent="0.25">
      <c r="A1197" s="10">
        <v>1273</v>
      </c>
      <c r="B1197" s="10" t="s">
        <v>216</v>
      </c>
      <c r="R1197" s="10">
        <v>1273</v>
      </c>
      <c r="S1197" s="10" t="s">
        <v>216</v>
      </c>
      <c r="AI1197" s="10">
        <v>1273</v>
      </c>
      <c r="AJ1197" s="10" t="s">
        <v>216</v>
      </c>
      <c r="AZ1197" s="10">
        <v>1273</v>
      </c>
      <c r="BA1197" s="10" t="s">
        <v>216</v>
      </c>
      <c r="BQ1197" s="10">
        <v>1273</v>
      </c>
      <c r="BR1197" s="10" t="s">
        <v>216</v>
      </c>
      <c r="CH1197" s="10">
        <v>1273</v>
      </c>
      <c r="CI1197" s="10" t="s">
        <v>216</v>
      </c>
      <c r="CY1197" s="10">
        <v>1309</v>
      </c>
      <c r="CZ1197" s="10" t="s">
        <v>222</v>
      </c>
    </row>
    <row r="1198" spans="1:119" x14ac:dyDescent="0.25">
      <c r="A1198" s="10">
        <v>1274</v>
      </c>
      <c r="B1198" s="10" t="s">
        <v>217</v>
      </c>
      <c r="C1198" s="10">
        <v>-0.09</v>
      </c>
      <c r="D1198" s="10">
        <v>-0.04</v>
      </c>
      <c r="E1198" s="10">
        <v>1.63</v>
      </c>
      <c r="F1198" s="10">
        <v>35.82</v>
      </c>
      <c r="G1198" s="10">
        <v>0.93100000000000005</v>
      </c>
      <c r="H1198" s="10">
        <v>-0.09</v>
      </c>
      <c r="I1198" s="10">
        <v>-0.04</v>
      </c>
      <c r="J1198" s="10">
        <v>1.66</v>
      </c>
      <c r="K1198" s="10">
        <v>35.86</v>
      </c>
      <c r="L1198" s="10">
        <v>0.90500000000000003</v>
      </c>
      <c r="M1198" s="10">
        <v>-0.1</v>
      </c>
      <c r="N1198" s="10">
        <v>-0.06</v>
      </c>
      <c r="O1198" s="10">
        <v>1.9</v>
      </c>
      <c r="P1198" s="10">
        <v>35.64</v>
      </c>
      <c r="Q1198" s="10">
        <v>0.874</v>
      </c>
      <c r="R1198" s="10">
        <v>1274</v>
      </c>
      <c r="S1198" s="10" t="s">
        <v>217</v>
      </c>
      <c r="T1198" s="10">
        <v>0.12</v>
      </c>
      <c r="U1198" s="10">
        <v>0.11</v>
      </c>
      <c r="V1198" s="10">
        <v>2.4298297448934307</v>
      </c>
      <c r="W1198" s="10">
        <v>38.68</v>
      </c>
      <c r="Y1198" s="10">
        <v>0.13</v>
      </c>
      <c r="Z1198" s="10">
        <v>0.09</v>
      </c>
      <c r="AA1198" s="10">
        <v>2.3686324057479942</v>
      </c>
      <c r="AB1198" s="10">
        <v>38.54</v>
      </c>
      <c r="AD1198" s="10">
        <v>0.15</v>
      </c>
      <c r="AE1198" s="10">
        <v>0.08</v>
      </c>
      <c r="AF1198" s="10">
        <v>2.5447121016913763</v>
      </c>
      <c r="AG1198" s="10">
        <v>38.57</v>
      </c>
      <c r="AI1198" s="10">
        <v>1274</v>
      </c>
      <c r="AJ1198" s="10" t="s">
        <v>217</v>
      </c>
      <c r="AK1198" s="10">
        <v>-0.12018689871061519</v>
      </c>
      <c r="AL1198" s="10">
        <v>-7.9887319076630742E-2</v>
      </c>
      <c r="AM1198" s="10">
        <v>-2.2484663771446591</v>
      </c>
      <c r="AN1198" s="10">
        <v>37.056553415282998</v>
      </c>
      <c r="AO1198" s="10">
        <v>0.8328083677618261</v>
      </c>
      <c r="AP1198" s="10">
        <v>-0.20230761331041155</v>
      </c>
      <c r="AQ1198" s="10">
        <v>-0.12100786131754034</v>
      </c>
      <c r="AR1198" s="10">
        <v>-3.7041021004799686</v>
      </c>
      <c r="AS1198" s="10">
        <v>36.743590801914827</v>
      </c>
      <c r="AT1198" s="10">
        <v>0.85819712288079597</v>
      </c>
      <c r="AU1198" s="10">
        <v>-0.13613568556813785</v>
      </c>
      <c r="AV1198" s="10">
        <v>-8.7635112896836759E-2</v>
      </c>
      <c r="AW1198" s="10">
        <v>-2.5482330966016646</v>
      </c>
      <c r="AX1198" s="10">
        <v>36.682357700531291</v>
      </c>
      <c r="AY1198" s="10">
        <v>0.84084309452719985</v>
      </c>
      <c r="AZ1198" s="10">
        <v>1274</v>
      </c>
      <c r="BA1198" s="10" t="s">
        <v>217</v>
      </c>
      <c r="BB1198" s="10">
        <v>-2.0393295505311188E-2</v>
      </c>
      <c r="BC1198" s="10">
        <v>-3.3833864495005153E-2</v>
      </c>
      <c r="BD1198" s="10">
        <v>-0.58726869704908324</v>
      </c>
      <c r="BE1198" s="10">
        <v>38.837446800831763</v>
      </c>
      <c r="BF1198" s="10">
        <v>0.51622527129451479</v>
      </c>
      <c r="BG1198" s="10">
        <v>-2.5931030642932642E-2</v>
      </c>
      <c r="BH1198" s="10">
        <v>-3.6258320613845582E-2</v>
      </c>
      <c r="BI1198" s="10">
        <v>-0.6652626830383076</v>
      </c>
      <c r="BJ1198" s="10">
        <v>38.686045722826591</v>
      </c>
      <c r="BK1198" s="10">
        <v>0.5817168546971625</v>
      </c>
      <c r="BL1198" s="10">
        <v>-3.1116398472953843E-2</v>
      </c>
      <c r="BM1198" s="10">
        <v>-3.8571818431762848E-2</v>
      </c>
      <c r="BN1198" s="10">
        <v>-0.74169916676262304</v>
      </c>
      <c r="BO1198" s="10">
        <v>38.576882397871564</v>
      </c>
      <c r="BP1198" s="10">
        <v>0.6278758495751694</v>
      </c>
      <c r="BQ1198" s="10">
        <v>1274</v>
      </c>
      <c r="BR1198" s="10" t="s">
        <v>217</v>
      </c>
      <c r="BS1198" s="10">
        <v>-0.27</v>
      </c>
      <c r="BT1198" s="10">
        <v>-0.156</v>
      </c>
      <c r="BU1198" s="10">
        <v>-4.7624085455515441</v>
      </c>
      <c r="BV1198" s="10">
        <v>37.802999999999997</v>
      </c>
      <c r="BW1198" s="10">
        <v>0.86586507324455053</v>
      </c>
      <c r="BX1198" s="10">
        <v>-0.27</v>
      </c>
      <c r="BY1198" s="10">
        <v>-0.155</v>
      </c>
      <c r="BZ1198" s="10">
        <v>-4.8340690642083013</v>
      </c>
      <c r="CA1198" s="10">
        <v>37.183</v>
      </c>
      <c r="CB1198" s="10">
        <v>0.86725309683480756</v>
      </c>
      <c r="CC1198" s="10">
        <v>-0.27</v>
      </c>
      <c r="CD1198" s="10">
        <v>-0.155</v>
      </c>
      <c r="CE1198" s="10">
        <v>-4.8102654752711542</v>
      </c>
      <c r="CF1198" s="10">
        <v>37.366999999999997</v>
      </c>
      <c r="CG1198" s="10">
        <v>0.86725309683480756</v>
      </c>
      <c r="CH1198" s="10">
        <v>1274</v>
      </c>
      <c r="CI1198" s="10" t="s">
        <v>217</v>
      </c>
      <c r="CJ1198" s="10">
        <v>-5.6000000000000001E-2</v>
      </c>
      <c r="CK1198" s="10">
        <v>-4.8000000000000001E-2</v>
      </c>
      <c r="CL1198" s="10">
        <v>-1.1023933880550421</v>
      </c>
      <c r="CM1198" s="10">
        <v>38.628</v>
      </c>
      <c r="CN1198" s="10">
        <v>0.75925660236529657</v>
      </c>
      <c r="CO1198" s="10">
        <v>-0.13800000000000001</v>
      </c>
      <c r="CP1198" s="10">
        <v>-8.7999999999999995E-2</v>
      </c>
      <c r="CQ1198" s="10">
        <v>-2.4765475885142045</v>
      </c>
      <c r="CR1198" s="10">
        <v>38.155999999999999</v>
      </c>
      <c r="CS1198" s="10">
        <v>0.84315795389993653</v>
      </c>
      <c r="CT1198" s="10">
        <v>-5.6000000000000001E-2</v>
      </c>
      <c r="CU1198" s="10">
        <v>-4.8000000000000001E-2</v>
      </c>
      <c r="CV1198" s="10">
        <v>-1.1016233810319536</v>
      </c>
      <c r="CW1198" s="10">
        <v>38.655000000000001</v>
      </c>
      <c r="CX1198" s="10">
        <v>0.75925660236529657</v>
      </c>
      <c r="CY1198" s="10">
        <v>1310</v>
      </c>
      <c r="CZ1198" s="10" t="s">
        <v>9</v>
      </c>
      <c r="DA1198" s="10">
        <v>4.2000000000000003E-2</v>
      </c>
      <c r="DB1198" s="10">
        <v>6.4000000000000001E-2</v>
      </c>
      <c r="DC1198" s="10">
        <v>1.2746670545932741</v>
      </c>
      <c r="DD1198" s="10">
        <v>34.673000000000002</v>
      </c>
      <c r="DE1198" s="10">
        <v>0.54865644148682235</v>
      </c>
      <c r="DF1198" s="10">
        <v>4.1000000000000002E-2</v>
      </c>
      <c r="DG1198" s="10">
        <v>5.8999999999999997E-2</v>
      </c>
      <c r="DH1198" s="10">
        <v>1.2573023553697842</v>
      </c>
      <c r="DI1198" s="10">
        <v>32.991999999999997</v>
      </c>
      <c r="DJ1198" s="10">
        <v>0.57065661589626382</v>
      </c>
      <c r="DK1198" s="10">
        <v>0.04</v>
      </c>
      <c r="DL1198" s="10">
        <v>5.8999999999999997E-2</v>
      </c>
      <c r="DM1198" s="10">
        <v>1.2563860557618087</v>
      </c>
      <c r="DN1198" s="10">
        <v>32.756</v>
      </c>
      <c r="DO1198" s="10">
        <v>0.56115830386763987</v>
      </c>
    </row>
    <row r="1199" spans="1:119" x14ac:dyDescent="0.25">
      <c r="A1199" s="10">
        <v>1275</v>
      </c>
      <c r="B1199" s="10" t="s">
        <v>8</v>
      </c>
      <c r="C1199" s="10">
        <v>0.09</v>
      </c>
      <c r="D1199" s="10">
        <v>0.04</v>
      </c>
      <c r="E1199" s="10">
        <v>1.63</v>
      </c>
      <c r="F1199" s="10">
        <v>35.82</v>
      </c>
      <c r="G1199" s="10">
        <v>0.93100000000000005</v>
      </c>
      <c r="H1199" s="10">
        <v>0.09</v>
      </c>
      <c r="I1199" s="10">
        <v>0.04</v>
      </c>
      <c r="J1199" s="10">
        <v>1.66</v>
      </c>
      <c r="K1199" s="10">
        <v>35.86</v>
      </c>
      <c r="L1199" s="10">
        <v>0.90500000000000003</v>
      </c>
      <c r="M1199" s="10">
        <v>0.1</v>
      </c>
      <c r="N1199" s="10">
        <v>0.06</v>
      </c>
      <c r="O1199" s="10">
        <v>1.9</v>
      </c>
      <c r="P1199" s="10">
        <v>35.64</v>
      </c>
      <c r="Q1199" s="10">
        <v>0.874</v>
      </c>
      <c r="R1199" s="10">
        <v>1275</v>
      </c>
      <c r="S1199" s="10" t="s">
        <v>8</v>
      </c>
      <c r="AI1199" s="10">
        <v>1275</v>
      </c>
      <c r="AJ1199" s="10" t="s">
        <v>8</v>
      </c>
      <c r="AK1199" s="10">
        <v>0.12018689873156793</v>
      </c>
      <c r="AL1199" s="10">
        <v>7.9887315340705686E-2</v>
      </c>
      <c r="AM1199" s="10">
        <v>2.2484663772435343</v>
      </c>
      <c r="AN1199" s="10">
        <v>37.056552887106704</v>
      </c>
      <c r="AO1199" s="10">
        <v>0.83280837974061672</v>
      </c>
      <c r="AP1199" s="10">
        <v>0.20230761331974739</v>
      </c>
      <c r="AQ1199" s="10">
        <v>0.12100785117975218</v>
      </c>
      <c r="AR1199" s="10">
        <v>3.7041021001758376</v>
      </c>
      <c r="AS1199" s="10">
        <v>36.743589995055061</v>
      </c>
      <c r="AT1199" s="10">
        <v>0.85819714183618301</v>
      </c>
      <c r="AU1199" s="10">
        <v>0.13613568549683877</v>
      </c>
      <c r="AV1199" s="10">
        <v>8.7635107606681875E-2</v>
      </c>
      <c r="AW1199" s="10">
        <v>2.5482330912498736</v>
      </c>
      <c r="AX1199" s="10">
        <v>36.682357115219894</v>
      </c>
      <c r="AY1199" s="10">
        <v>0.84084310926942563</v>
      </c>
      <c r="AZ1199" s="10">
        <v>1275</v>
      </c>
      <c r="BA1199" s="10" t="s">
        <v>8</v>
      </c>
      <c r="BQ1199" s="10">
        <v>1275</v>
      </c>
      <c r="BR1199" s="10" t="s">
        <v>8</v>
      </c>
      <c r="BS1199" s="10">
        <v>0.27</v>
      </c>
      <c r="BT1199" s="10">
        <v>0.156</v>
      </c>
      <c r="BU1199" s="10">
        <v>4.7624085455515441</v>
      </c>
      <c r="BV1199" s="10">
        <v>37.802999999999997</v>
      </c>
      <c r="BW1199" s="10">
        <v>0.86586507324455053</v>
      </c>
      <c r="BX1199" s="10">
        <v>0.27</v>
      </c>
      <c r="BY1199" s="10">
        <v>0.155</v>
      </c>
      <c r="BZ1199" s="10">
        <v>4.8340690642083013</v>
      </c>
      <c r="CA1199" s="10">
        <v>37.183</v>
      </c>
      <c r="CB1199" s="10">
        <v>0.86725309683480756</v>
      </c>
      <c r="CC1199" s="10">
        <v>0.27</v>
      </c>
      <c r="CD1199" s="10">
        <v>0.155</v>
      </c>
      <c r="CE1199" s="10">
        <v>4.8102654752711542</v>
      </c>
      <c r="CF1199" s="10">
        <v>37.366999999999997</v>
      </c>
      <c r="CG1199" s="10">
        <v>0.86725309683480756</v>
      </c>
      <c r="CH1199" s="10">
        <v>1275</v>
      </c>
      <c r="CI1199" s="10" t="s">
        <v>8</v>
      </c>
      <c r="CJ1199" s="10">
        <v>5.6000000000000001E-2</v>
      </c>
      <c r="CK1199" s="10">
        <v>4.8000000000000001E-2</v>
      </c>
      <c r="CL1199" s="10">
        <v>1.1023933880550421</v>
      </c>
      <c r="CM1199" s="10">
        <v>38.628</v>
      </c>
      <c r="CN1199" s="10">
        <v>0.75925660236529657</v>
      </c>
      <c r="CO1199" s="10">
        <v>0.13800000000000001</v>
      </c>
      <c r="CP1199" s="10">
        <v>8.7999999999999995E-2</v>
      </c>
      <c r="CQ1199" s="10">
        <v>2.4765475885142045</v>
      </c>
      <c r="CR1199" s="10">
        <v>38.155999999999999</v>
      </c>
      <c r="CS1199" s="10">
        <v>0.84315795389993653</v>
      </c>
      <c r="CT1199" s="10">
        <v>5.6000000000000001E-2</v>
      </c>
      <c r="CU1199" s="10">
        <v>4.8000000000000001E-2</v>
      </c>
      <c r="CV1199" s="10">
        <v>1.1016233810319536</v>
      </c>
      <c r="CW1199" s="10">
        <v>38.655000000000001</v>
      </c>
      <c r="CX1199" s="10">
        <v>0.75925660236529657</v>
      </c>
      <c r="CY1199" s="10">
        <v>1311</v>
      </c>
      <c r="CZ1199" s="10" t="s">
        <v>11</v>
      </c>
      <c r="DA1199" s="10">
        <v>3.2000000000000001E-2</v>
      </c>
      <c r="DB1199" s="10">
        <v>1.6E-2</v>
      </c>
      <c r="DC1199" s="10">
        <v>1.9861</v>
      </c>
      <c r="DD1199" s="10">
        <v>10.4</v>
      </c>
      <c r="DE1199" s="10">
        <v>0.89400000000000002</v>
      </c>
      <c r="DF1199" s="10">
        <v>3.1E-2</v>
      </c>
      <c r="DG1199" s="10">
        <v>1.6E-2</v>
      </c>
      <c r="DH1199" s="10">
        <v>1.9745999999999999</v>
      </c>
      <c r="DI1199" s="10">
        <v>10.199999999999999</v>
      </c>
      <c r="DJ1199" s="10">
        <v>0.88900000000000001</v>
      </c>
      <c r="DK1199" s="10">
        <v>3.1E-2</v>
      </c>
      <c r="DL1199" s="10">
        <v>1.6E-2</v>
      </c>
      <c r="DM1199" s="10">
        <v>1.9745999999999999</v>
      </c>
      <c r="DN1199" s="10">
        <v>10.199999999999999</v>
      </c>
      <c r="DO1199" s="10">
        <v>0.88900000000000001</v>
      </c>
    </row>
    <row r="1200" spans="1:119" x14ac:dyDescent="0.25">
      <c r="A1200" s="10">
        <v>1276</v>
      </c>
      <c r="B1200" s="10" t="s">
        <v>9</v>
      </c>
      <c r="R1200" s="10">
        <v>1276</v>
      </c>
      <c r="S1200" s="10" t="s">
        <v>9</v>
      </c>
      <c r="T1200" s="10">
        <v>0.12</v>
      </c>
      <c r="U1200" s="10">
        <v>0.11</v>
      </c>
      <c r="V1200" s="10">
        <v>2.4298297448934307</v>
      </c>
      <c r="W1200" s="10">
        <v>38.68</v>
      </c>
      <c r="Y1200" s="10">
        <v>0.13</v>
      </c>
      <c r="Z1200" s="10">
        <v>0.09</v>
      </c>
      <c r="AA1200" s="10">
        <v>2.3686324057479942</v>
      </c>
      <c r="AB1200" s="10">
        <v>38.54</v>
      </c>
      <c r="AD1200" s="10">
        <v>0.15</v>
      </c>
      <c r="AE1200" s="10">
        <v>0.08</v>
      </c>
      <c r="AF1200" s="10">
        <v>2.5447121016913763</v>
      </c>
      <c r="AG1200" s="10">
        <v>38.57</v>
      </c>
      <c r="AI1200" s="10">
        <v>1276</v>
      </c>
      <c r="AJ1200" s="10" t="s">
        <v>9</v>
      </c>
      <c r="AZ1200" s="10">
        <v>1276</v>
      </c>
      <c r="BA1200" s="10" t="s">
        <v>9</v>
      </c>
      <c r="BB1200" s="10">
        <v>2.0393295490347716E-2</v>
      </c>
      <c r="BC1200" s="10">
        <v>3.3833864915617677E-2</v>
      </c>
      <c r="BD1200" s="10">
        <v>0.58726870228943551</v>
      </c>
      <c r="BE1200" s="10">
        <v>38.837446800831763</v>
      </c>
      <c r="BF1200" s="10">
        <v>0.51622526630932419</v>
      </c>
      <c r="BG1200" s="10">
        <v>2.5931030620641015E-2</v>
      </c>
      <c r="BH1200" s="10">
        <v>3.6258319446481342E-2</v>
      </c>
      <c r="BI1200" s="10">
        <v>0.66526266867409278</v>
      </c>
      <c r="BJ1200" s="10">
        <v>38.686045722826591</v>
      </c>
      <c r="BK1200" s="10">
        <v>0.58171686675739986</v>
      </c>
      <c r="BL1200" s="10">
        <v>3.1116398450023817E-2</v>
      </c>
      <c r="BM1200" s="10">
        <v>3.8571819157262613E-2</v>
      </c>
      <c r="BN1200" s="10">
        <v>0.74169917499807325</v>
      </c>
      <c r="BO1200" s="10">
        <v>38.576882397871564</v>
      </c>
      <c r="BP1200" s="10">
        <v>0.62787584214086667</v>
      </c>
      <c r="BQ1200" s="10">
        <v>1276</v>
      </c>
      <c r="BR1200" s="10" t="s">
        <v>9</v>
      </c>
      <c r="CH1200" s="10">
        <v>1276</v>
      </c>
      <c r="CI1200" s="10" t="s">
        <v>9</v>
      </c>
      <c r="CY1200" s="10">
        <v>1312</v>
      </c>
      <c r="CZ1200" s="10" t="s">
        <v>285</v>
      </c>
      <c r="DA1200" s="10">
        <v>0</v>
      </c>
      <c r="DB1200" s="10">
        <v>0</v>
      </c>
      <c r="DC1200" s="10">
        <v>0</v>
      </c>
      <c r="DD1200" s="10">
        <v>10.4</v>
      </c>
      <c r="DE1200" s="10">
        <v>0</v>
      </c>
      <c r="DF1200" s="10">
        <v>0</v>
      </c>
      <c r="DG1200" s="10">
        <v>0</v>
      </c>
      <c r="DH1200" s="10">
        <v>0</v>
      </c>
      <c r="DI1200" s="10">
        <v>10.199999999999999</v>
      </c>
      <c r="DJ1200" s="10">
        <v>0</v>
      </c>
      <c r="DK1200" s="10">
        <v>0</v>
      </c>
      <c r="DL1200" s="10">
        <v>0</v>
      </c>
      <c r="DM1200" s="10">
        <v>0</v>
      </c>
      <c r="DN1200" s="10">
        <v>10.199999999999999</v>
      </c>
      <c r="DO1200" s="10">
        <v>0</v>
      </c>
    </row>
    <row r="1201" spans="1:119" x14ac:dyDescent="0.25">
      <c r="A1201" s="10">
        <v>1277</v>
      </c>
      <c r="B1201" s="10" t="s">
        <v>10</v>
      </c>
      <c r="C1201" s="10">
        <v>0.09</v>
      </c>
      <c r="D1201" s="10">
        <v>0.02</v>
      </c>
      <c r="E1201" s="10">
        <v>5.2</v>
      </c>
      <c r="F1201" s="10">
        <v>10.5</v>
      </c>
      <c r="G1201" s="10">
        <v>0.98</v>
      </c>
      <c r="H1201" s="10">
        <v>0.09</v>
      </c>
      <c r="I1201" s="10">
        <v>0.02</v>
      </c>
      <c r="J1201" s="10">
        <v>5</v>
      </c>
      <c r="K1201" s="10">
        <v>10.5</v>
      </c>
      <c r="L1201" s="10">
        <v>0.98</v>
      </c>
      <c r="M1201" s="10">
        <v>0.09</v>
      </c>
      <c r="N1201" s="10">
        <v>0.03</v>
      </c>
      <c r="O1201" s="10">
        <v>5.5</v>
      </c>
      <c r="P1201" s="10">
        <v>10.5</v>
      </c>
      <c r="Q1201" s="10">
        <v>0.94</v>
      </c>
      <c r="R1201" s="10">
        <v>1277</v>
      </c>
      <c r="S1201" s="10" t="s">
        <v>10</v>
      </c>
      <c r="AI1201" s="10">
        <v>1277</v>
      </c>
      <c r="AJ1201" s="10" t="s">
        <v>10</v>
      </c>
      <c r="AK1201" s="10">
        <v>0.11599999997348887</v>
      </c>
      <c r="AL1201" s="10">
        <v>5.3999999552041426E-2</v>
      </c>
      <c r="AM1201" s="10">
        <v>7.0359999999999996</v>
      </c>
      <c r="AN1201" s="10">
        <v>10.5</v>
      </c>
      <c r="AO1201" s="10">
        <v>0.90700000000000003</v>
      </c>
      <c r="AP1201" s="10">
        <v>0.19799999999110218</v>
      </c>
      <c r="AQ1201" s="10">
        <v>9.4000000150724447E-2</v>
      </c>
      <c r="AR1201" s="10">
        <v>12.052</v>
      </c>
      <c r="AS1201" s="10">
        <v>10.5</v>
      </c>
      <c r="AT1201" s="10">
        <v>0.90300000000000002</v>
      </c>
      <c r="AU1201" s="10">
        <v>0.13199999999671083</v>
      </c>
      <c r="AV1201" s="10">
        <v>6.2000000348206831E-2</v>
      </c>
      <c r="AW1201" s="10">
        <v>8.0190000000000001</v>
      </c>
      <c r="AX1201" s="10">
        <v>10.5</v>
      </c>
      <c r="AY1201" s="10">
        <v>0.90500000000000003</v>
      </c>
      <c r="AZ1201" s="10">
        <v>1277</v>
      </c>
      <c r="BA1201" s="10" t="s">
        <v>10</v>
      </c>
      <c r="BQ1201" s="10">
        <v>1277</v>
      </c>
      <c r="BR1201" s="10" t="s">
        <v>10</v>
      </c>
      <c r="BS1201" s="10">
        <v>0.26500000000000001</v>
      </c>
      <c r="BT1201" s="10">
        <v>0.126</v>
      </c>
      <c r="BU1201" s="10">
        <v>15.982200000000001</v>
      </c>
      <c r="BV1201" s="10">
        <v>10.6</v>
      </c>
      <c r="BW1201" s="10">
        <v>0.90300000000000002</v>
      </c>
      <c r="BX1201" s="10">
        <v>0.26500000000000001</v>
      </c>
      <c r="BY1201" s="10">
        <v>0.126</v>
      </c>
      <c r="BZ1201" s="10">
        <v>15.982200000000001</v>
      </c>
      <c r="CA1201" s="10">
        <v>10.6</v>
      </c>
      <c r="CB1201" s="10">
        <v>0.90300000000000002</v>
      </c>
      <c r="CC1201" s="10">
        <v>0.26500000000000001</v>
      </c>
      <c r="CD1201" s="10">
        <v>0.126</v>
      </c>
      <c r="CE1201" s="10">
        <v>15.982200000000001</v>
      </c>
      <c r="CF1201" s="10">
        <v>10.6</v>
      </c>
      <c r="CG1201" s="10">
        <v>0.90300000000000002</v>
      </c>
      <c r="CH1201" s="10">
        <v>1277</v>
      </c>
      <c r="CI1201" s="10" t="s">
        <v>10</v>
      </c>
      <c r="CJ1201" s="10">
        <v>5.1999999999999998E-2</v>
      </c>
      <c r="CK1201" s="10">
        <v>0.02</v>
      </c>
      <c r="CL1201" s="10">
        <v>2.9784000000000002</v>
      </c>
      <c r="CM1201" s="10">
        <v>10.8</v>
      </c>
      <c r="CN1201" s="10">
        <v>0.93300000000000005</v>
      </c>
      <c r="CO1201" s="10">
        <v>0.13300000000000001</v>
      </c>
      <c r="CP1201" s="10">
        <v>0.06</v>
      </c>
      <c r="CQ1201" s="10">
        <v>7.9470999999999998</v>
      </c>
      <c r="CR1201" s="10">
        <v>10.6</v>
      </c>
      <c r="CS1201" s="10">
        <v>0.91200000000000003</v>
      </c>
      <c r="CT1201" s="10">
        <v>5.0999999999999997E-2</v>
      </c>
      <c r="CU1201" s="10">
        <v>0.02</v>
      </c>
      <c r="CV1201" s="10">
        <v>2.9559000000000002</v>
      </c>
      <c r="CW1201" s="10">
        <v>10.7</v>
      </c>
      <c r="CX1201" s="10">
        <v>0.93100000000000005</v>
      </c>
      <c r="CY1201" s="10">
        <v>1313</v>
      </c>
      <c r="CZ1201" s="10" t="s">
        <v>304</v>
      </c>
      <c r="DA1201" s="10">
        <v>0</v>
      </c>
      <c r="DB1201" s="10">
        <v>0</v>
      </c>
      <c r="DC1201" s="10">
        <v>0</v>
      </c>
      <c r="DD1201" s="10">
        <v>10.4</v>
      </c>
      <c r="DE1201" s="10">
        <v>0</v>
      </c>
      <c r="DF1201" s="10">
        <v>0</v>
      </c>
      <c r="DG1201" s="10">
        <v>0</v>
      </c>
      <c r="DH1201" s="10">
        <v>0</v>
      </c>
      <c r="DI1201" s="10">
        <v>10.199999999999999</v>
      </c>
      <c r="DJ1201" s="10">
        <v>0</v>
      </c>
      <c r="DK1201" s="10">
        <v>0</v>
      </c>
      <c r="DL1201" s="10">
        <v>0</v>
      </c>
      <c r="DM1201" s="10">
        <v>0</v>
      </c>
      <c r="DN1201" s="10">
        <v>10.199999999999999</v>
      </c>
      <c r="DO1201" s="10">
        <v>0</v>
      </c>
    </row>
    <row r="1202" spans="1:119" x14ac:dyDescent="0.25">
      <c r="A1202" s="10">
        <v>1278</v>
      </c>
      <c r="B1202" s="10" t="s">
        <v>11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1278</v>
      </c>
      <c r="S1202" s="10" t="s">
        <v>11</v>
      </c>
      <c r="T1202" s="10">
        <v>0.11</v>
      </c>
      <c r="U1202" s="10">
        <v>0.08</v>
      </c>
      <c r="V1202" s="10">
        <v>7.3390000000000004</v>
      </c>
      <c r="W1202" s="10">
        <v>10.7</v>
      </c>
      <c r="Y1202" s="10">
        <v>0.12</v>
      </c>
      <c r="Z1202" s="10">
        <v>0.06</v>
      </c>
      <c r="AA1202" s="10">
        <v>7.2389999999999999</v>
      </c>
      <c r="AB1202" s="10">
        <v>10.7</v>
      </c>
      <c r="AD1202" s="10">
        <v>0.14000000000000001</v>
      </c>
      <c r="AE1202" s="10">
        <v>0.05</v>
      </c>
      <c r="AF1202" s="10">
        <v>8.0210000000000008</v>
      </c>
      <c r="AG1202" s="10">
        <v>10.7</v>
      </c>
      <c r="AI1202" s="10">
        <v>1278</v>
      </c>
      <c r="AJ1202" s="10" t="s">
        <v>11</v>
      </c>
      <c r="AZ1202" s="10">
        <v>1278</v>
      </c>
      <c r="BA1202" s="10" t="s">
        <v>11</v>
      </c>
      <c r="BB1202" s="10">
        <v>1.3258008240394751E-2</v>
      </c>
      <c r="BC1202" s="10">
        <v>6.2390625625239234E-3</v>
      </c>
      <c r="BD1202" s="10">
        <v>0.78</v>
      </c>
      <c r="BE1202" s="10">
        <v>10.6</v>
      </c>
      <c r="BF1202" s="10">
        <v>0.95</v>
      </c>
      <c r="BG1202" s="10">
        <v>1.8850424933823707E-2</v>
      </c>
      <c r="BH1202" s="10">
        <v>8.8707886837964996E-3</v>
      </c>
      <c r="BI1202" s="10">
        <v>1.1100000000000001</v>
      </c>
      <c r="BJ1202" s="10">
        <v>10.6</v>
      </c>
      <c r="BK1202" s="10">
        <v>0.95</v>
      </c>
      <c r="BL1202" s="10">
        <v>2.4074636348064615E-2</v>
      </c>
      <c r="BM1202" s="10">
        <v>1.1329241417095669E-2</v>
      </c>
      <c r="BN1202" s="10">
        <v>1.42</v>
      </c>
      <c r="BO1202" s="10">
        <v>10.6</v>
      </c>
      <c r="BP1202" s="10">
        <v>0.95</v>
      </c>
      <c r="BQ1202" s="10">
        <v>1278</v>
      </c>
      <c r="BR1202" s="10" t="s">
        <v>11</v>
      </c>
      <c r="CH1202" s="10">
        <v>1278</v>
      </c>
      <c r="CI1202" s="10" t="s">
        <v>11</v>
      </c>
      <c r="CY1202" s="10">
        <v>1314</v>
      </c>
      <c r="CZ1202" s="10" t="s">
        <v>287</v>
      </c>
      <c r="DA1202" s="10">
        <v>0</v>
      </c>
      <c r="DB1202" s="10">
        <v>0</v>
      </c>
      <c r="DC1202" s="10">
        <v>0</v>
      </c>
      <c r="DD1202" s="10">
        <v>10.4</v>
      </c>
      <c r="DE1202" s="10">
        <v>0</v>
      </c>
      <c r="DF1202" s="10">
        <v>0</v>
      </c>
      <c r="DG1202" s="10">
        <v>0</v>
      </c>
      <c r="DH1202" s="10">
        <v>0</v>
      </c>
      <c r="DI1202" s="10">
        <v>10.199999999999999</v>
      </c>
      <c r="DJ1202" s="10">
        <v>0</v>
      </c>
      <c r="DK1202" s="10">
        <v>0</v>
      </c>
      <c r="DL1202" s="10">
        <v>0</v>
      </c>
      <c r="DM1202" s="10">
        <v>0</v>
      </c>
      <c r="DN1202" s="10">
        <v>10.199999999999999</v>
      </c>
      <c r="DO1202" s="10">
        <v>0</v>
      </c>
    </row>
    <row r="1203" spans="1:119" x14ac:dyDescent="0.25">
      <c r="A1203" s="10">
        <v>1279</v>
      </c>
      <c r="B1203" s="10" t="s">
        <v>285</v>
      </c>
      <c r="C1203" s="10">
        <v>0</v>
      </c>
      <c r="D1203" s="10">
        <v>0</v>
      </c>
      <c r="E1203" s="10">
        <v>0</v>
      </c>
      <c r="F1203" s="10">
        <v>10.5</v>
      </c>
      <c r="G1203" s="10">
        <v>0</v>
      </c>
      <c r="H1203" s="10">
        <v>0</v>
      </c>
      <c r="I1203" s="10">
        <v>0</v>
      </c>
      <c r="J1203" s="10">
        <v>0</v>
      </c>
      <c r="K1203" s="10">
        <v>10.5</v>
      </c>
      <c r="L1203" s="10">
        <v>0</v>
      </c>
      <c r="M1203" s="10">
        <v>0</v>
      </c>
      <c r="N1203" s="10">
        <v>0</v>
      </c>
      <c r="O1203" s="10">
        <v>0</v>
      </c>
      <c r="P1203" s="10">
        <v>10.5</v>
      </c>
      <c r="Q1203" s="10">
        <v>0</v>
      </c>
      <c r="R1203" s="10">
        <v>1279</v>
      </c>
      <c r="S1203" s="10" t="s">
        <v>285</v>
      </c>
      <c r="T1203" s="10">
        <v>0</v>
      </c>
      <c r="U1203" s="10">
        <v>2.06E-2</v>
      </c>
      <c r="V1203" s="10">
        <v>0</v>
      </c>
      <c r="W1203" s="10">
        <v>10.7</v>
      </c>
      <c r="Y1203" s="10">
        <v>0</v>
      </c>
      <c r="Z1203" s="10">
        <v>1.55E-2</v>
      </c>
      <c r="AA1203" s="10">
        <v>0</v>
      </c>
      <c r="AB1203" s="10">
        <v>10.7</v>
      </c>
      <c r="AD1203" s="10">
        <v>0</v>
      </c>
      <c r="AE1203" s="10">
        <v>1.32E-2</v>
      </c>
      <c r="AF1203" s="10">
        <v>0</v>
      </c>
      <c r="AG1203" s="10">
        <v>10.7</v>
      </c>
      <c r="AI1203" s="10">
        <v>1279</v>
      </c>
      <c r="AJ1203" s="10" t="s">
        <v>285</v>
      </c>
      <c r="AK1203" s="10">
        <v>0</v>
      </c>
      <c r="AL1203" s="10">
        <v>0</v>
      </c>
      <c r="AM1203" s="10">
        <v>0</v>
      </c>
      <c r="AN1203" s="10">
        <v>10.5</v>
      </c>
      <c r="AO1203" s="10">
        <v>0</v>
      </c>
      <c r="AP1203" s="10">
        <v>0</v>
      </c>
      <c r="AQ1203" s="10">
        <v>0</v>
      </c>
      <c r="AR1203" s="10">
        <v>0</v>
      </c>
      <c r="AS1203" s="10">
        <v>10.5</v>
      </c>
      <c r="AT1203" s="10">
        <v>0</v>
      </c>
      <c r="AU1203" s="10">
        <v>0</v>
      </c>
      <c r="AV1203" s="10">
        <v>0</v>
      </c>
      <c r="AW1203" s="10">
        <v>0</v>
      </c>
      <c r="AX1203" s="10">
        <v>10.5</v>
      </c>
      <c r="AY1203" s="10">
        <v>0</v>
      </c>
      <c r="AZ1203" s="10">
        <v>1279</v>
      </c>
      <c r="BA1203" s="10" t="s">
        <v>285</v>
      </c>
      <c r="BB1203" s="10">
        <v>0</v>
      </c>
      <c r="BC1203" s="10">
        <v>0</v>
      </c>
      <c r="BD1203" s="10">
        <v>0</v>
      </c>
      <c r="BE1203" s="10">
        <v>10.6</v>
      </c>
      <c r="BF1203" s="10">
        <v>0</v>
      </c>
      <c r="BG1203" s="10">
        <v>0</v>
      </c>
      <c r="BH1203" s="10">
        <v>0</v>
      </c>
      <c r="BI1203" s="10">
        <v>0</v>
      </c>
      <c r="BJ1203" s="10">
        <v>10.6</v>
      </c>
      <c r="BK1203" s="10">
        <v>0</v>
      </c>
      <c r="BL1203" s="10">
        <v>0</v>
      </c>
      <c r="BM1203" s="10">
        <v>0</v>
      </c>
      <c r="BN1203" s="10">
        <v>0</v>
      </c>
      <c r="BO1203" s="10">
        <v>10.6</v>
      </c>
      <c r="BP1203" s="10">
        <v>0</v>
      </c>
      <c r="BQ1203" s="10">
        <v>1279</v>
      </c>
      <c r="BR1203" s="10" t="s">
        <v>285</v>
      </c>
      <c r="BS1203" s="10">
        <v>0</v>
      </c>
      <c r="BT1203" s="10">
        <v>0</v>
      </c>
      <c r="BU1203" s="10">
        <v>0</v>
      </c>
      <c r="BV1203" s="10">
        <v>10.6</v>
      </c>
      <c r="BW1203" s="10">
        <v>0</v>
      </c>
      <c r="BX1203" s="10">
        <v>0</v>
      </c>
      <c r="BY1203" s="10">
        <v>0</v>
      </c>
      <c r="BZ1203" s="10">
        <v>0</v>
      </c>
      <c r="CA1203" s="10">
        <v>10.6</v>
      </c>
      <c r="CB1203" s="10">
        <v>0</v>
      </c>
      <c r="CC1203" s="10">
        <v>0</v>
      </c>
      <c r="CD1203" s="10">
        <v>0</v>
      </c>
      <c r="CE1203" s="10">
        <v>0</v>
      </c>
      <c r="CF1203" s="10">
        <v>10.6</v>
      </c>
      <c r="CG1203" s="10">
        <v>0</v>
      </c>
      <c r="CH1203" s="10">
        <v>1279</v>
      </c>
      <c r="CI1203" s="10" t="s">
        <v>285</v>
      </c>
      <c r="CJ1203" s="10">
        <v>0</v>
      </c>
      <c r="CK1203" s="10">
        <v>0</v>
      </c>
      <c r="CL1203" s="10">
        <v>0</v>
      </c>
      <c r="CM1203" s="10">
        <v>10.8</v>
      </c>
      <c r="CN1203" s="10">
        <v>0</v>
      </c>
      <c r="CO1203" s="10">
        <v>0</v>
      </c>
      <c r="CP1203" s="10">
        <v>0</v>
      </c>
      <c r="CQ1203" s="10">
        <v>0</v>
      </c>
      <c r="CR1203" s="10">
        <v>10.6</v>
      </c>
      <c r="CS1203" s="10">
        <v>0</v>
      </c>
      <c r="CT1203" s="10">
        <v>0</v>
      </c>
      <c r="CU1203" s="10">
        <v>0</v>
      </c>
      <c r="CV1203" s="10">
        <v>0</v>
      </c>
      <c r="CW1203" s="10">
        <v>10.7</v>
      </c>
      <c r="CX1203" s="10">
        <v>0</v>
      </c>
      <c r="CY1203" s="10">
        <v>1315</v>
      </c>
      <c r="CZ1203" s="10" t="s">
        <v>315</v>
      </c>
      <c r="DA1203" s="10">
        <v>1.6E-2</v>
      </c>
      <c r="DB1203" s="10">
        <v>8.2000000000000007E-3</v>
      </c>
      <c r="DC1203" s="10">
        <v>1</v>
      </c>
      <c r="DD1203" s="10">
        <v>10.4</v>
      </c>
      <c r="DE1203" s="10">
        <v>0.89</v>
      </c>
      <c r="DF1203" s="10">
        <v>1.5699999999999999E-2</v>
      </c>
      <c r="DG1203" s="10">
        <v>8.0999999999999996E-3</v>
      </c>
      <c r="DH1203" s="10">
        <v>1</v>
      </c>
      <c r="DI1203" s="10">
        <v>10.199999999999999</v>
      </c>
      <c r="DJ1203" s="10">
        <v>0.89</v>
      </c>
      <c r="DK1203" s="10">
        <v>1.5699999999999999E-2</v>
      </c>
      <c r="DL1203" s="10">
        <v>8.0999999999999996E-3</v>
      </c>
      <c r="DM1203" s="10">
        <v>1</v>
      </c>
      <c r="DN1203" s="10">
        <v>10.199999999999999</v>
      </c>
      <c r="DO1203" s="10">
        <v>0.89</v>
      </c>
    </row>
    <row r="1204" spans="1:119" x14ac:dyDescent="0.25">
      <c r="A1204" s="10">
        <v>1280</v>
      </c>
      <c r="B1204" s="10" t="s">
        <v>305</v>
      </c>
      <c r="C1204" s="10">
        <v>0.02</v>
      </c>
      <c r="D1204" s="10">
        <v>0.01</v>
      </c>
      <c r="E1204" s="10">
        <v>1.3</v>
      </c>
      <c r="F1204" s="10">
        <v>10.5</v>
      </c>
      <c r="G1204" s="10">
        <v>0.93</v>
      </c>
      <c r="H1204" s="10">
        <v>0.02</v>
      </c>
      <c r="I1204" s="10">
        <v>0.01</v>
      </c>
      <c r="J1204" s="10">
        <v>1</v>
      </c>
      <c r="K1204" s="10">
        <v>10.5</v>
      </c>
      <c r="L1204" s="10">
        <v>0.93</v>
      </c>
      <c r="M1204" s="10">
        <v>0.02</v>
      </c>
      <c r="N1204" s="10">
        <v>0.01</v>
      </c>
      <c r="O1204" s="10">
        <v>1.1000000000000001</v>
      </c>
      <c r="P1204" s="10">
        <v>10.5</v>
      </c>
      <c r="Q1204" s="10">
        <v>0.93</v>
      </c>
      <c r="R1204" s="10">
        <v>1280</v>
      </c>
      <c r="S1204" s="10" t="s">
        <v>305</v>
      </c>
      <c r="T1204" s="10">
        <v>4.9099999999999998E-2</v>
      </c>
      <c r="U1204" s="10">
        <v>2.2800000000000001E-2</v>
      </c>
      <c r="V1204" s="10">
        <v>2.9220000000000002</v>
      </c>
      <c r="W1204" s="10">
        <v>10.7</v>
      </c>
      <c r="Y1204" s="10">
        <v>5.0999999999999997E-2</v>
      </c>
      <c r="Z1204" s="10">
        <v>1.7100000000000001E-2</v>
      </c>
      <c r="AA1204" s="10">
        <v>2.9034</v>
      </c>
      <c r="AB1204" s="10">
        <v>10.7</v>
      </c>
      <c r="AD1204" s="10">
        <v>6.0299999999999999E-2</v>
      </c>
      <c r="AE1204" s="10">
        <v>1.46E-2</v>
      </c>
      <c r="AF1204" s="10">
        <v>3.3458999999999999</v>
      </c>
      <c r="AG1204" s="10">
        <v>10.7</v>
      </c>
      <c r="AI1204" s="10">
        <v>1280</v>
      </c>
      <c r="AJ1204" s="10" t="s">
        <v>305</v>
      </c>
      <c r="AK1204" s="10">
        <v>1.6899999999999998E-2</v>
      </c>
      <c r="AL1204" s="10">
        <v>6.7000000000000002E-3</v>
      </c>
      <c r="AM1204" s="10">
        <v>0.99970000000000003</v>
      </c>
      <c r="AN1204" s="10">
        <v>10.5</v>
      </c>
      <c r="AO1204" s="10">
        <v>0.93</v>
      </c>
      <c r="AP1204" s="10">
        <v>1.6899999999999998E-2</v>
      </c>
      <c r="AQ1204" s="10">
        <v>6.7000000000000002E-3</v>
      </c>
      <c r="AR1204" s="10">
        <v>0.99960000000000004</v>
      </c>
      <c r="AS1204" s="10">
        <v>10.5</v>
      </c>
      <c r="AT1204" s="10">
        <v>0.93</v>
      </c>
      <c r="AU1204" s="10">
        <v>1.6899999999999998E-2</v>
      </c>
      <c r="AV1204" s="10">
        <v>6.7000000000000002E-3</v>
      </c>
      <c r="AW1204" s="10">
        <v>0.99950000000000006</v>
      </c>
      <c r="AX1204" s="10">
        <v>10.5</v>
      </c>
      <c r="AY1204" s="10">
        <v>0.93</v>
      </c>
      <c r="AZ1204" s="10">
        <v>1280</v>
      </c>
      <c r="BA1204" s="10" t="s">
        <v>305</v>
      </c>
      <c r="BB1204" s="10">
        <v>0</v>
      </c>
      <c r="BC1204" s="10">
        <v>0</v>
      </c>
      <c r="BD1204" s="10">
        <v>0</v>
      </c>
      <c r="BE1204" s="10">
        <v>10.6</v>
      </c>
      <c r="BF1204" s="10">
        <v>0</v>
      </c>
      <c r="BG1204" s="10">
        <v>0</v>
      </c>
      <c r="BH1204" s="10">
        <v>0</v>
      </c>
      <c r="BI1204" s="10">
        <v>0</v>
      </c>
      <c r="BJ1204" s="10">
        <v>10.6</v>
      </c>
      <c r="BK1204" s="10">
        <v>0</v>
      </c>
      <c r="BL1204" s="10">
        <v>0</v>
      </c>
      <c r="BM1204" s="10">
        <v>0</v>
      </c>
      <c r="BN1204" s="10">
        <v>0</v>
      </c>
      <c r="BO1204" s="10">
        <v>10.6</v>
      </c>
      <c r="BP1204" s="10">
        <v>0</v>
      </c>
      <c r="BQ1204" s="10">
        <v>1280</v>
      </c>
      <c r="BR1204" s="10" t="s">
        <v>305</v>
      </c>
      <c r="BS1204" s="10">
        <v>8.1699999999999995E-2</v>
      </c>
      <c r="BT1204" s="10">
        <v>4.19E-2</v>
      </c>
      <c r="BU1204" s="10">
        <v>5</v>
      </c>
      <c r="BV1204" s="10">
        <v>10.6</v>
      </c>
      <c r="BW1204" s="10">
        <v>0.89</v>
      </c>
      <c r="BX1204" s="10">
        <v>8.1699999999999995E-2</v>
      </c>
      <c r="BY1204" s="10">
        <v>4.19E-2</v>
      </c>
      <c r="BZ1204" s="10">
        <v>5</v>
      </c>
      <c r="CA1204" s="10">
        <v>10.6</v>
      </c>
      <c r="CB1204" s="10">
        <v>0.89</v>
      </c>
      <c r="CC1204" s="10">
        <v>8.1699999999999995E-2</v>
      </c>
      <c r="CD1204" s="10">
        <v>4.19E-2</v>
      </c>
      <c r="CE1204" s="10">
        <v>5</v>
      </c>
      <c r="CF1204" s="10">
        <v>10.6</v>
      </c>
      <c r="CG1204" s="10">
        <v>0.89</v>
      </c>
      <c r="CH1204" s="10">
        <v>1280</v>
      </c>
      <c r="CI1204" s="10" t="s">
        <v>305</v>
      </c>
      <c r="CJ1204" s="10">
        <v>1.66E-2</v>
      </c>
      <c r="CK1204" s="10">
        <v>8.5000000000000006E-3</v>
      </c>
      <c r="CL1204" s="10">
        <v>1</v>
      </c>
      <c r="CM1204" s="10">
        <v>10.8</v>
      </c>
      <c r="CN1204" s="10">
        <v>0.89</v>
      </c>
      <c r="CO1204" s="10">
        <v>3.27E-2</v>
      </c>
      <c r="CP1204" s="10">
        <v>1.67E-2</v>
      </c>
      <c r="CQ1204" s="10">
        <v>2</v>
      </c>
      <c r="CR1204" s="10">
        <v>10.6</v>
      </c>
      <c r="CS1204" s="10">
        <v>0.89</v>
      </c>
      <c r="CT1204" s="10">
        <v>1.6500000000000001E-2</v>
      </c>
      <c r="CU1204" s="10">
        <v>8.5000000000000006E-3</v>
      </c>
      <c r="CV1204" s="10">
        <v>1</v>
      </c>
      <c r="CW1204" s="10">
        <v>10.7</v>
      </c>
      <c r="CX1204" s="10">
        <v>0.89</v>
      </c>
      <c r="CY1204" s="10">
        <v>1316</v>
      </c>
      <c r="CZ1204" s="10" t="s">
        <v>306</v>
      </c>
      <c r="DA1204" s="10">
        <v>1.6E-2</v>
      </c>
      <c r="DB1204" s="10">
        <v>8.2000000000000007E-3</v>
      </c>
      <c r="DC1204" s="10">
        <v>1</v>
      </c>
      <c r="DD1204" s="10">
        <v>10.4</v>
      </c>
      <c r="DE1204" s="10">
        <v>0.89</v>
      </c>
      <c r="DF1204" s="10">
        <v>1.5699999999999999E-2</v>
      </c>
      <c r="DG1204" s="10">
        <v>8.0999999999999996E-3</v>
      </c>
      <c r="DH1204" s="10">
        <v>1</v>
      </c>
      <c r="DI1204" s="10">
        <v>10.199999999999999</v>
      </c>
      <c r="DJ1204" s="10">
        <v>0.89</v>
      </c>
      <c r="DK1204" s="10">
        <v>1.5699999999999999E-2</v>
      </c>
      <c r="DL1204" s="10">
        <v>8.0999999999999996E-3</v>
      </c>
      <c r="DM1204" s="10">
        <v>1</v>
      </c>
      <c r="DN1204" s="10">
        <v>10.199999999999999</v>
      </c>
      <c r="DO1204" s="10">
        <v>0.89</v>
      </c>
    </row>
    <row r="1205" spans="1:119" x14ac:dyDescent="0.25">
      <c r="A1205" s="10">
        <v>1281</v>
      </c>
      <c r="B1205" s="10" t="s">
        <v>315</v>
      </c>
      <c r="C1205" s="10">
        <v>0.04</v>
      </c>
      <c r="D1205" s="10">
        <v>0.02</v>
      </c>
      <c r="E1205" s="10">
        <v>2.6</v>
      </c>
      <c r="F1205" s="10">
        <v>10.5</v>
      </c>
      <c r="G1205" s="10">
        <v>0.9</v>
      </c>
      <c r="H1205" s="10">
        <v>0.05</v>
      </c>
      <c r="I1205" s="10">
        <v>0.02</v>
      </c>
      <c r="J1205" s="10">
        <v>3</v>
      </c>
      <c r="K1205" s="10">
        <v>10.5</v>
      </c>
      <c r="L1205" s="10">
        <v>0.9</v>
      </c>
      <c r="M1205" s="10">
        <v>0.05</v>
      </c>
      <c r="N1205" s="10">
        <v>0.03</v>
      </c>
      <c r="O1205" s="10">
        <v>3.3</v>
      </c>
      <c r="P1205" s="10">
        <v>10.5</v>
      </c>
      <c r="Q1205" s="10">
        <v>0.9</v>
      </c>
      <c r="R1205" s="10">
        <v>1281</v>
      </c>
      <c r="S1205" s="10" t="s">
        <v>315</v>
      </c>
      <c r="T1205" s="10">
        <v>4.7600000000000003E-2</v>
      </c>
      <c r="U1205" s="10">
        <v>2.7E-2</v>
      </c>
      <c r="V1205" s="10">
        <v>2.9504000000000001</v>
      </c>
      <c r="W1205" s="10">
        <v>10.7</v>
      </c>
      <c r="Y1205" s="10">
        <v>4.9399999999999999E-2</v>
      </c>
      <c r="Z1205" s="10">
        <v>2.0299999999999999E-2</v>
      </c>
      <c r="AA1205" s="10">
        <v>2.8801000000000001</v>
      </c>
      <c r="AB1205" s="10">
        <v>10.7</v>
      </c>
      <c r="AD1205" s="10">
        <v>5.8299999999999998E-2</v>
      </c>
      <c r="AE1205" s="10">
        <v>1.7299999999999999E-2</v>
      </c>
      <c r="AF1205" s="10">
        <v>3.2826</v>
      </c>
      <c r="AG1205" s="10">
        <v>10.7</v>
      </c>
      <c r="AI1205" s="10">
        <v>1281</v>
      </c>
      <c r="AJ1205" s="10" t="s">
        <v>315</v>
      </c>
      <c r="AK1205" s="10">
        <v>8.1799999999999998E-2</v>
      </c>
      <c r="AL1205" s="10">
        <v>3.9600000000000003E-2</v>
      </c>
      <c r="AM1205" s="10">
        <v>4.9976000000000003</v>
      </c>
      <c r="AN1205" s="10">
        <v>10.5</v>
      </c>
      <c r="AO1205" s="10">
        <v>0.9</v>
      </c>
      <c r="AP1205" s="10">
        <v>0.16370000000000001</v>
      </c>
      <c r="AQ1205" s="10">
        <v>7.9299999999999995E-2</v>
      </c>
      <c r="AR1205" s="10">
        <v>10.0008</v>
      </c>
      <c r="AS1205" s="10">
        <v>10.5</v>
      </c>
      <c r="AT1205" s="10">
        <v>0.9</v>
      </c>
      <c r="AU1205" s="10">
        <v>9.8199999999999996E-2</v>
      </c>
      <c r="AV1205" s="10">
        <v>4.7600000000000003E-2</v>
      </c>
      <c r="AW1205" s="10">
        <v>5.9993999999999996</v>
      </c>
      <c r="AX1205" s="10">
        <v>10.5</v>
      </c>
      <c r="AY1205" s="10">
        <v>0.9</v>
      </c>
      <c r="AZ1205" s="10">
        <v>1281</v>
      </c>
      <c r="BA1205" s="10" t="s">
        <v>315</v>
      </c>
      <c r="BB1205" s="10">
        <v>1.29E-2</v>
      </c>
      <c r="BC1205" s="10">
        <v>6.1999999999999998E-3</v>
      </c>
      <c r="BD1205" s="10">
        <v>0.77990000000000004</v>
      </c>
      <c r="BE1205" s="10">
        <v>10.6</v>
      </c>
      <c r="BF1205" s="10">
        <v>0.9</v>
      </c>
      <c r="BG1205" s="10">
        <v>1.83E-2</v>
      </c>
      <c r="BH1205" s="10">
        <v>8.8999999999999999E-3</v>
      </c>
      <c r="BI1205" s="10">
        <v>1.1084000000000001</v>
      </c>
      <c r="BJ1205" s="10">
        <v>10.6</v>
      </c>
      <c r="BK1205" s="10">
        <v>0.9</v>
      </c>
      <c r="BL1205" s="10">
        <v>2.3400000000000001E-2</v>
      </c>
      <c r="BM1205" s="10">
        <v>1.1299999999999999E-2</v>
      </c>
      <c r="BN1205" s="10">
        <v>1.4154</v>
      </c>
      <c r="BO1205" s="10">
        <v>10.6</v>
      </c>
      <c r="BP1205" s="10">
        <v>0.9</v>
      </c>
      <c r="BQ1205" s="10">
        <v>1281</v>
      </c>
      <c r="BR1205" s="10" t="s">
        <v>315</v>
      </c>
      <c r="BS1205" s="10">
        <v>0.16520000000000001</v>
      </c>
      <c r="BT1205" s="10">
        <v>0.08</v>
      </c>
      <c r="BU1205" s="10">
        <v>10</v>
      </c>
      <c r="BV1205" s="10">
        <v>10.6</v>
      </c>
      <c r="BW1205" s="10">
        <v>0.9</v>
      </c>
      <c r="BX1205" s="10">
        <v>0.16520000000000001</v>
      </c>
      <c r="BY1205" s="10">
        <v>0.08</v>
      </c>
      <c r="BZ1205" s="10">
        <v>10</v>
      </c>
      <c r="CA1205" s="10">
        <v>10.6</v>
      </c>
      <c r="CB1205" s="10">
        <v>0.9</v>
      </c>
      <c r="CC1205" s="10">
        <v>0.16520000000000001</v>
      </c>
      <c r="CD1205" s="10">
        <v>0.08</v>
      </c>
      <c r="CE1205" s="10">
        <v>10</v>
      </c>
      <c r="CF1205" s="10">
        <v>10.6</v>
      </c>
      <c r="CG1205" s="10">
        <v>0.9</v>
      </c>
      <c r="CH1205" s="10">
        <v>1281</v>
      </c>
      <c r="CI1205" s="10" t="s">
        <v>315</v>
      </c>
      <c r="CJ1205" s="10">
        <v>1.6799999999999999E-2</v>
      </c>
      <c r="CK1205" s="10">
        <v>8.2000000000000007E-3</v>
      </c>
      <c r="CL1205" s="10">
        <v>1</v>
      </c>
      <c r="CM1205" s="10">
        <v>10.8</v>
      </c>
      <c r="CN1205" s="10">
        <v>0.9</v>
      </c>
      <c r="CO1205" s="10">
        <v>8.2600000000000007E-2</v>
      </c>
      <c r="CP1205" s="10">
        <v>0.04</v>
      </c>
      <c r="CQ1205" s="10">
        <v>5</v>
      </c>
      <c r="CR1205" s="10">
        <v>10.6</v>
      </c>
      <c r="CS1205" s="10">
        <v>0.9</v>
      </c>
      <c r="CT1205" s="10">
        <v>1.67E-2</v>
      </c>
      <c r="CU1205" s="10">
        <v>8.0999999999999996E-3</v>
      </c>
      <c r="CV1205" s="10">
        <v>1</v>
      </c>
      <c r="CW1205" s="10">
        <v>10.7</v>
      </c>
      <c r="CX1205" s="10">
        <v>0.9</v>
      </c>
      <c r="CY1205" s="10">
        <v>1317</v>
      </c>
      <c r="CZ1205" s="10" t="s">
        <v>291</v>
      </c>
      <c r="DA1205" s="10">
        <v>0</v>
      </c>
      <c r="DB1205" s="10">
        <v>0</v>
      </c>
      <c r="DC1205" s="10">
        <v>0</v>
      </c>
      <c r="DD1205" s="10">
        <v>10.4</v>
      </c>
      <c r="DE1205" s="10">
        <v>0</v>
      </c>
      <c r="DF1205" s="10">
        <v>0</v>
      </c>
      <c r="DG1205" s="10">
        <v>0</v>
      </c>
      <c r="DH1205" s="10">
        <v>0</v>
      </c>
      <c r="DI1205" s="10">
        <v>10.199999999999999</v>
      </c>
      <c r="DJ1205" s="10">
        <v>0</v>
      </c>
      <c r="DK1205" s="10">
        <v>0</v>
      </c>
      <c r="DL1205" s="10">
        <v>0</v>
      </c>
      <c r="DM1205" s="10">
        <v>0</v>
      </c>
      <c r="DN1205" s="10">
        <v>10.199999999999999</v>
      </c>
      <c r="DO1205" s="10">
        <v>0</v>
      </c>
    </row>
    <row r="1206" spans="1:119" x14ac:dyDescent="0.25">
      <c r="A1206" s="10">
        <v>1282</v>
      </c>
      <c r="B1206" s="10" t="s">
        <v>290</v>
      </c>
      <c r="C1206" s="10">
        <v>0</v>
      </c>
      <c r="D1206" s="10">
        <v>0</v>
      </c>
      <c r="E1206" s="10">
        <v>0</v>
      </c>
      <c r="F1206" s="10">
        <v>10.5</v>
      </c>
      <c r="G1206" s="10">
        <v>0</v>
      </c>
      <c r="H1206" s="10">
        <v>0</v>
      </c>
      <c r="I1206" s="10">
        <v>0</v>
      </c>
      <c r="J1206" s="10">
        <v>0</v>
      </c>
      <c r="K1206" s="10">
        <v>10.5</v>
      </c>
      <c r="L1206" s="10">
        <v>0</v>
      </c>
      <c r="M1206" s="10">
        <v>0</v>
      </c>
      <c r="N1206" s="10">
        <v>0</v>
      </c>
      <c r="O1206" s="10">
        <v>0</v>
      </c>
      <c r="P1206" s="10">
        <v>10.5</v>
      </c>
      <c r="Q1206" s="10">
        <v>0</v>
      </c>
      <c r="R1206" s="10">
        <v>1282</v>
      </c>
      <c r="S1206" s="10" t="s">
        <v>290</v>
      </c>
      <c r="T1206" s="10">
        <v>0</v>
      </c>
      <c r="U1206" s="10">
        <v>0</v>
      </c>
      <c r="V1206" s="10">
        <v>0</v>
      </c>
      <c r="W1206" s="10">
        <v>10.7</v>
      </c>
      <c r="Y1206" s="10">
        <v>0</v>
      </c>
      <c r="Z1206" s="10">
        <v>0</v>
      </c>
      <c r="AA1206" s="10">
        <v>0</v>
      </c>
      <c r="AB1206" s="10">
        <v>10.7</v>
      </c>
      <c r="AD1206" s="10">
        <v>0</v>
      </c>
      <c r="AE1206" s="10">
        <v>0</v>
      </c>
      <c r="AF1206" s="10">
        <v>0</v>
      </c>
      <c r="AG1206" s="10">
        <v>10.7</v>
      </c>
      <c r="AI1206" s="10">
        <v>1282</v>
      </c>
      <c r="AJ1206" s="10" t="s">
        <v>290</v>
      </c>
      <c r="AK1206" s="10">
        <v>0</v>
      </c>
      <c r="AL1206" s="10">
        <v>0</v>
      </c>
      <c r="AM1206" s="10">
        <v>0</v>
      </c>
      <c r="AN1206" s="10">
        <v>10.5</v>
      </c>
      <c r="AO1206" s="10">
        <v>0</v>
      </c>
      <c r="AP1206" s="10">
        <v>0</v>
      </c>
      <c r="AQ1206" s="10">
        <v>0</v>
      </c>
      <c r="AR1206" s="10">
        <v>0</v>
      </c>
      <c r="AS1206" s="10">
        <v>10.5</v>
      </c>
      <c r="AT1206" s="10">
        <v>0</v>
      </c>
      <c r="AU1206" s="10">
        <v>0</v>
      </c>
      <c r="AV1206" s="10">
        <v>0</v>
      </c>
      <c r="AW1206" s="10">
        <v>0</v>
      </c>
      <c r="AX1206" s="10">
        <v>10.5</v>
      </c>
      <c r="AY1206" s="10">
        <v>0</v>
      </c>
      <c r="AZ1206" s="10">
        <v>1282</v>
      </c>
      <c r="BA1206" s="10" t="s">
        <v>290</v>
      </c>
      <c r="BB1206" s="10">
        <v>0</v>
      </c>
      <c r="BC1206" s="10">
        <v>0</v>
      </c>
      <c r="BD1206" s="10">
        <v>0</v>
      </c>
      <c r="BE1206" s="10">
        <v>10.6</v>
      </c>
      <c r="BF1206" s="10">
        <v>0</v>
      </c>
      <c r="BG1206" s="10">
        <v>0</v>
      </c>
      <c r="BH1206" s="10">
        <v>0</v>
      </c>
      <c r="BI1206" s="10">
        <v>0</v>
      </c>
      <c r="BJ1206" s="10">
        <v>10.6</v>
      </c>
      <c r="BK1206" s="10">
        <v>0</v>
      </c>
      <c r="BL1206" s="10">
        <v>0</v>
      </c>
      <c r="BM1206" s="10">
        <v>0</v>
      </c>
      <c r="BN1206" s="10">
        <v>0</v>
      </c>
      <c r="BO1206" s="10">
        <v>10.6</v>
      </c>
      <c r="BP1206" s="10">
        <v>0</v>
      </c>
      <c r="BQ1206" s="10">
        <v>1282</v>
      </c>
      <c r="BR1206" s="10" t="s">
        <v>290</v>
      </c>
      <c r="BS1206" s="10">
        <v>0</v>
      </c>
      <c r="BT1206" s="10">
        <v>0</v>
      </c>
      <c r="BU1206" s="10">
        <v>0</v>
      </c>
      <c r="BV1206" s="10">
        <v>10.6</v>
      </c>
      <c r="BW1206" s="10">
        <v>0</v>
      </c>
      <c r="BX1206" s="10">
        <v>0</v>
      </c>
      <c r="BY1206" s="10">
        <v>0</v>
      </c>
      <c r="BZ1206" s="10">
        <v>0</v>
      </c>
      <c r="CA1206" s="10">
        <v>10.6</v>
      </c>
      <c r="CB1206" s="10">
        <v>0</v>
      </c>
      <c r="CC1206" s="10">
        <v>0</v>
      </c>
      <c r="CD1206" s="10">
        <v>0</v>
      </c>
      <c r="CE1206" s="10">
        <v>0</v>
      </c>
      <c r="CF1206" s="10">
        <v>10.6</v>
      </c>
      <c r="CG1206" s="10">
        <v>0</v>
      </c>
      <c r="CH1206" s="10">
        <v>1282</v>
      </c>
      <c r="CI1206" s="10" t="s">
        <v>290</v>
      </c>
      <c r="CJ1206" s="10">
        <v>0</v>
      </c>
      <c r="CK1206" s="10">
        <v>0</v>
      </c>
      <c r="CL1206" s="10">
        <v>0</v>
      </c>
      <c r="CM1206" s="10">
        <v>10.8</v>
      </c>
      <c r="CN1206" s="10">
        <v>0</v>
      </c>
      <c r="CO1206" s="10">
        <v>0</v>
      </c>
      <c r="CP1206" s="10">
        <v>0</v>
      </c>
      <c r="CQ1206" s="10">
        <v>0</v>
      </c>
      <c r="CR1206" s="10">
        <v>10.6</v>
      </c>
      <c r="CS1206" s="10">
        <v>0</v>
      </c>
      <c r="CT1206" s="10">
        <v>0</v>
      </c>
      <c r="CU1206" s="10">
        <v>0</v>
      </c>
      <c r="CV1206" s="10">
        <v>0</v>
      </c>
      <c r="CW1206" s="10">
        <v>10.7</v>
      </c>
      <c r="CX1206" s="10">
        <v>0</v>
      </c>
      <c r="CY1206" s="10">
        <v>1318</v>
      </c>
      <c r="CZ1206" s="10" t="s">
        <v>294</v>
      </c>
      <c r="DA1206" s="10">
        <v>0</v>
      </c>
      <c r="DB1206" s="10">
        <v>0</v>
      </c>
      <c r="DC1206" s="10">
        <v>0</v>
      </c>
      <c r="DD1206" s="10">
        <v>10.4</v>
      </c>
      <c r="DE1206" s="10">
        <v>0</v>
      </c>
      <c r="DF1206" s="10">
        <v>0</v>
      </c>
      <c r="DG1206" s="10">
        <v>0</v>
      </c>
      <c r="DH1206" s="10">
        <v>0</v>
      </c>
      <c r="DI1206" s="10">
        <v>10.199999999999999</v>
      </c>
      <c r="DJ1206" s="10">
        <v>0</v>
      </c>
      <c r="DK1206" s="10">
        <v>0</v>
      </c>
      <c r="DL1206" s="10">
        <v>0</v>
      </c>
      <c r="DM1206" s="10">
        <v>0</v>
      </c>
      <c r="DN1206" s="10">
        <v>10.199999999999999</v>
      </c>
      <c r="DO1206" s="10">
        <v>0</v>
      </c>
    </row>
    <row r="1207" spans="1:119" x14ac:dyDescent="0.25">
      <c r="A1207" s="10">
        <v>1283</v>
      </c>
      <c r="B1207" s="10" t="s">
        <v>306</v>
      </c>
      <c r="C1207" s="10">
        <v>0</v>
      </c>
      <c r="D1207" s="10">
        <v>0</v>
      </c>
      <c r="E1207" s="10">
        <v>0</v>
      </c>
      <c r="F1207" s="10">
        <v>10.5</v>
      </c>
      <c r="G1207" s="10">
        <v>0</v>
      </c>
      <c r="H1207" s="10">
        <v>0</v>
      </c>
      <c r="I1207" s="10">
        <v>0</v>
      </c>
      <c r="J1207" s="10">
        <v>0</v>
      </c>
      <c r="K1207" s="10">
        <v>10.5</v>
      </c>
      <c r="L1207" s="10">
        <v>0</v>
      </c>
      <c r="M1207" s="10">
        <v>0</v>
      </c>
      <c r="N1207" s="10">
        <v>0</v>
      </c>
      <c r="O1207" s="10">
        <v>0</v>
      </c>
      <c r="P1207" s="10">
        <v>10.5</v>
      </c>
      <c r="Q1207" s="10">
        <v>0</v>
      </c>
      <c r="R1207" s="10">
        <v>1283</v>
      </c>
      <c r="S1207" s="10" t="s">
        <v>306</v>
      </c>
      <c r="T1207" s="10">
        <v>0</v>
      </c>
      <c r="U1207" s="10">
        <v>0</v>
      </c>
      <c r="V1207" s="10">
        <v>0</v>
      </c>
      <c r="W1207" s="10">
        <v>10.7</v>
      </c>
      <c r="Y1207" s="10">
        <v>0</v>
      </c>
      <c r="Z1207" s="10">
        <v>0</v>
      </c>
      <c r="AA1207" s="10">
        <v>0</v>
      </c>
      <c r="AB1207" s="10">
        <v>10.7</v>
      </c>
      <c r="AD1207" s="10">
        <v>0</v>
      </c>
      <c r="AE1207" s="10">
        <v>0</v>
      </c>
      <c r="AF1207" s="10">
        <v>0</v>
      </c>
      <c r="AG1207" s="10">
        <v>10.7</v>
      </c>
      <c r="AI1207" s="10">
        <v>1283</v>
      </c>
      <c r="AJ1207" s="10" t="s">
        <v>306</v>
      </c>
      <c r="AK1207" s="10">
        <v>0</v>
      </c>
      <c r="AL1207" s="10">
        <v>0</v>
      </c>
      <c r="AM1207" s="10">
        <v>0</v>
      </c>
      <c r="AN1207" s="10">
        <v>10.5</v>
      </c>
      <c r="AO1207" s="10">
        <v>0</v>
      </c>
      <c r="AP1207" s="10">
        <v>0</v>
      </c>
      <c r="AQ1207" s="10">
        <v>0</v>
      </c>
      <c r="AR1207" s="10">
        <v>0</v>
      </c>
      <c r="AS1207" s="10">
        <v>10.5</v>
      </c>
      <c r="AT1207" s="10">
        <v>0</v>
      </c>
      <c r="AU1207" s="10">
        <v>0</v>
      </c>
      <c r="AV1207" s="10">
        <v>0</v>
      </c>
      <c r="AW1207" s="10">
        <v>0</v>
      </c>
      <c r="AX1207" s="10">
        <v>10.5</v>
      </c>
      <c r="AY1207" s="10">
        <v>0</v>
      </c>
      <c r="AZ1207" s="10">
        <v>1283</v>
      </c>
      <c r="BA1207" s="10" t="s">
        <v>306</v>
      </c>
      <c r="BB1207" s="10">
        <v>0</v>
      </c>
      <c r="BC1207" s="10">
        <v>0</v>
      </c>
      <c r="BD1207" s="10">
        <v>0</v>
      </c>
      <c r="BE1207" s="10">
        <v>10.6</v>
      </c>
      <c r="BF1207" s="10">
        <v>0</v>
      </c>
      <c r="BG1207" s="10">
        <v>0</v>
      </c>
      <c r="BH1207" s="10">
        <v>0</v>
      </c>
      <c r="BI1207" s="10">
        <v>0</v>
      </c>
      <c r="BJ1207" s="10">
        <v>10.6</v>
      </c>
      <c r="BK1207" s="10">
        <v>0</v>
      </c>
      <c r="BL1207" s="10">
        <v>0</v>
      </c>
      <c r="BM1207" s="10">
        <v>0</v>
      </c>
      <c r="BN1207" s="10">
        <v>0</v>
      </c>
      <c r="BO1207" s="10">
        <v>10.6</v>
      </c>
      <c r="BP1207" s="10">
        <v>0</v>
      </c>
      <c r="BQ1207" s="10">
        <v>1283</v>
      </c>
      <c r="BR1207" s="10" t="s">
        <v>306</v>
      </c>
      <c r="BS1207" s="10">
        <v>0</v>
      </c>
      <c r="BT1207" s="10">
        <v>0</v>
      </c>
      <c r="BU1207" s="10">
        <v>0</v>
      </c>
      <c r="BV1207" s="10">
        <v>10.6</v>
      </c>
      <c r="BW1207" s="10">
        <v>0</v>
      </c>
      <c r="BX1207" s="10">
        <v>0</v>
      </c>
      <c r="BY1207" s="10">
        <v>0</v>
      </c>
      <c r="BZ1207" s="10">
        <v>0</v>
      </c>
      <c r="CA1207" s="10">
        <v>10.6</v>
      </c>
      <c r="CB1207" s="10">
        <v>0</v>
      </c>
      <c r="CC1207" s="10">
        <v>0</v>
      </c>
      <c r="CD1207" s="10">
        <v>0</v>
      </c>
      <c r="CE1207" s="10">
        <v>0</v>
      </c>
      <c r="CF1207" s="10">
        <v>10.6</v>
      </c>
      <c r="CG1207" s="10">
        <v>0</v>
      </c>
      <c r="CH1207" s="10">
        <v>1283</v>
      </c>
      <c r="CI1207" s="10" t="s">
        <v>306</v>
      </c>
      <c r="CJ1207" s="10">
        <v>0</v>
      </c>
      <c r="CK1207" s="10">
        <v>0</v>
      </c>
      <c r="CL1207" s="10">
        <v>0</v>
      </c>
      <c r="CM1207" s="10">
        <v>10.8</v>
      </c>
      <c r="CN1207" s="10">
        <v>0</v>
      </c>
      <c r="CO1207" s="10">
        <v>0</v>
      </c>
      <c r="CP1207" s="10">
        <v>0</v>
      </c>
      <c r="CQ1207" s="10">
        <v>0</v>
      </c>
      <c r="CR1207" s="10">
        <v>10.6</v>
      </c>
      <c r="CS1207" s="10">
        <v>0</v>
      </c>
      <c r="CT1207" s="10">
        <v>0</v>
      </c>
      <c r="CU1207" s="10">
        <v>0</v>
      </c>
      <c r="CV1207" s="10">
        <v>0</v>
      </c>
      <c r="CW1207" s="10">
        <v>10.7</v>
      </c>
      <c r="CX1207" s="10">
        <v>0</v>
      </c>
      <c r="CY1207" s="10">
        <v>1319</v>
      </c>
      <c r="CZ1207" s="10" t="s">
        <v>296</v>
      </c>
      <c r="DA1207" s="10">
        <v>0</v>
      </c>
      <c r="DB1207" s="10">
        <v>0</v>
      </c>
      <c r="DC1207" s="10">
        <v>0</v>
      </c>
      <c r="DD1207" s="10">
        <v>10.4</v>
      </c>
      <c r="DE1207" s="10">
        <v>0</v>
      </c>
      <c r="DF1207" s="10">
        <v>0</v>
      </c>
      <c r="DG1207" s="10">
        <v>0</v>
      </c>
      <c r="DH1207" s="10">
        <v>0</v>
      </c>
      <c r="DI1207" s="10">
        <v>10.199999999999999</v>
      </c>
      <c r="DJ1207" s="10">
        <v>0</v>
      </c>
      <c r="DK1207" s="10">
        <v>0</v>
      </c>
      <c r="DL1207" s="10">
        <v>0</v>
      </c>
      <c r="DM1207" s="10">
        <v>0</v>
      </c>
      <c r="DN1207" s="10">
        <v>10.199999999999999</v>
      </c>
      <c r="DO1207" s="10">
        <v>0</v>
      </c>
    </row>
    <row r="1208" spans="1:119" x14ac:dyDescent="0.25">
      <c r="A1208" s="10">
        <v>1284</v>
      </c>
      <c r="B1208" s="10" t="s">
        <v>293</v>
      </c>
      <c r="C1208" s="10">
        <v>0.02</v>
      </c>
      <c r="D1208" s="10">
        <v>0.01</v>
      </c>
      <c r="E1208" s="10">
        <v>1.3</v>
      </c>
      <c r="F1208" s="10">
        <v>10.5</v>
      </c>
      <c r="G1208" s="10">
        <v>0.91</v>
      </c>
      <c r="H1208" s="10">
        <v>0.02</v>
      </c>
      <c r="I1208" s="10">
        <v>0.01</v>
      </c>
      <c r="J1208" s="10">
        <v>1</v>
      </c>
      <c r="K1208" s="10">
        <v>10.5</v>
      </c>
      <c r="L1208" s="10">
        <v>0.91</v>
      </c>
      <c r="M1208" s="10">
        <v>0.02</v>
      </c>
      <c r="N1208" s="10">
        <v>0.01</v>
      </c>
      <c r="O1208" s="10">
        <v>1.1000000000000001</v>
      </c>
      <c r="P1208" s="10">
        <v>10.5</v>
      </c>
      <c r="Q1208" s="10">
        <v>0.91</v>
      </c>
      <c r="R1208" s="10">
        <v>1284</v>
      </c>
      <c r="S1208" s="10" t="s">
        <v>293</v>
      </c>
      <c r="T1208" s="10">
        <v>1.6E-2</v>
      </c>
      <c r="U1208" s="10">
        <v>8.6E-3</v>
      </c>
      <c r="V1208" s="10">
        <v>0.98040000000000005</v>
      </c>
      <c r="W1208" s="10">
        <v>10.7</v>
      </c>
      <c r="Y1208" s="10">
        <v>1.66E-2</v>
      </c>
      <c r="Z1208" s="10">
        <v>6.4000000000000003E-3</v>
      </c>
      <c r="AA1208" s="10">
        <v>0.96260000000000001</v>
      </c>
      <c r="AB1208" s="10">
        <v>10.7</v>
      </c>
      <c r="AD1208" s="10">
        <v>1.9699999999999999E-2</v>
      </c>
      <c r="AE1208" s="10">
        <v>5.4999999999999997E-3</v>
      </c>
      <c r="AF1208" s="10">
        <v>1.1012</v>
      </c>
      <c r="AG1208" s="10">
        <v>10.7</v>
      </c>
      <c r="AI1208" s="10">
        <v>1284</v>
      </c>
      <c r="AJ1208" s="10" t="s">
        <v>293</v>
      </c>
      <c r="AK1208" s="10">
        <v>1.6500000000000001E-2</v>
      </c>
      <c r="AL1208" s="10">
        <v>7.4999999999999997E-3</v>
      </c>
      <c r="AM1208" s="10">
        <v>0.99750000000000005</v>
      </c>
      <c r="AN1208" s="10">
        <v>10.5</v>
      </c>
      <c r="AO1208" s="10">
        <v>0.91</v>
      </c>
      <c r="AP1208" s="10">
        <v>1.6500000000000001E-2</v>
      </c>
      <c r="AQ1208" s="10">
        <v>7.4999999999999997E-3</v>
      </c>
      <c r="AR1208" s="10">
        <v>0.99750000000000005</v>
      </c>
      <c r="AS1208" s="10">
        <v>10.5</v>
      </c>
      <c r="AT1208" s="10">
        <v>0.91</v>
      </c>
      <c r="AU1208" s="10">
        <v>1.6500000000000001E-2</v>
      </c>
      <c r="AV1208" s="10">
        <v>7.4999999999999997E-3</v>
      </c>
      <c r="AW1208" s="10">
        <v>0.99750000000000005</v>
      </c>
      <c r="AX1208" s="10">
        <v>10.5</v>
      </c>
      <c r="AY1208" s="10">
        <v>0.91</v>
      </c>
      <c r="AZ1208" s="10">
        <v>1284</v>
      </c>
      <c r="BA1208" s="10" t="s">
        <v>293</v>
      </c>
      <c r="BB1208" s="10">
        <v>0</v>
      </c>
      <c r="BC1208" s="10">
        <v>0</v>
      </c>
      <c r="BD1208" s="10">
        <v>0</v>
      </c>
      <c r="BE1208" s="10">
        <v>10.6</v>
      </c>
      <c r="BF1208" s="10">
        <v>0</v>
      </c>
      <c r="BG1208" s="10">
        <v>0</v>
      </c>
      <c r="BH1208" s="10">
        <v>0</v>
      </c>
      <c r="BI1208" s="10">
        <v>0</v>
      </c>
      <c r="BJ1208" s="10">
        <v>10.6</v>
      </c>
      <c r="BK1208" s="10">
        <v>0</v>
      </c>
      <c r="BL1208" s="10">
        <v>0</v>
      </c>
      <c r="BM1208" s="10">
        <v>0</v>
      </c>
      <c r="BN1208" s="10">
        <v>0</v>
      </c>
      <c r="BO1208" s="10">
        <v>10.6</v>
      </c>
      <c r="BP1208" s="10">
        <v>0</v>
      </c>
      <c r="BQ1208" s="10">
        <v>1284</v>
      </c>
      <c r="BR1208" s="10" t="s">
        <v>293</v>
      </c>
      <c r="BS1208" s="10">
        <v>1.7999999999999999E-2</v>
      </c>
      <c r="BT1208" s="10">
        <v>3.7000000000000002E-3</v>
      </c>
      <c r="BU1208" s="10">
        <v>1</v>
      </c>
      <c r="BV1208" s="10">
        <v>10.6</v>
      </c>
      <c r="BW1208" s="10">
        <v>0.98</v>
      </c>
      <c r="BX1208" s="10">
        <v>1.7999999999999999E-2</v>
      </c>
      <c r="BY1208" s="10">
        <v>3.7000000000000002E-3</v>
      </c>
      <c r="BZ1208" s="10">
        <v>1</v>
      </c>
      <c r="CA1208" s="10">
        <v>10.6</v>
      </c>
      <c r="CB1208" s="10">
        <v>0.98</v>
      </c>
      <c r="CC1208" s="10">
        <v>1.7999999999999999E-2</v>
      </c>
      <c r="CD1208" s="10">
        <v>3.7000000000000002E-3</v>
      </c>
      <c r="CE1208" s="10">
        <v>1</v>
      </c>
      <c r="CF1208" s="10">
        <v>10.6</v>
      </c>
      <c r="CG1208" s="10">
        <v>0.98</v>
      </c>
      <c r="CH1208" s="10">
        <v>1284</v>
      </c>
      <c r="CI1208" s="10" t="s">
        <v>293</v>
      </c>
      <c r="CJ1208" s="10">
        <v>1.83E-2</v>
      </c>
      <c r="CK1208" s="10">
        <v>3.7000000000000002E-3</v>
      </c>
      <c r="CL1208" s="10">
        <v>1</v>
      </c>
      <c r="CM1208" s="10">
        <v>10.8</v>
      </c>
      <c r="CN1208" s="10">
        <v>0.98</v>
      </c>
      <c r="CO1208" s="10">
        <v>1.7999999999999999E-2</v>
      </c>
      <c r="CP1208" s="10">
        <v>3.7000000000000002E-3</v>
      </c>
      <c r="CQ1208" s="10">
        <v>1</v>
      </c>
      <c r="CR1208" s="10">
        <v>10.6</v>
      </c>
      <c r="CS1208" s="10">
        <v>0.98</v>
      </c>
      <c r="CT1208" s="10">
        <v>1.8200000000000001E-2</v>
      </c>
      <c r="CU1208" s="10">
        <v>3.7000000000000002E-3</v>
      </c>
      <c r="CV1208" s="10">
        <v>1</v>
      </c>
      <c r="CW1208" s="10">
        <v>10.7</v>
      </c>
      <c r="CX1208" s="10">
        <v>0.98</v>
      </c>
      <c r="CY1208" s="10">
        <v>1320</v>
      </c>
      <c r="CZ1208" s="10" t="s">
        <v>224</v>
      </c>
      <c r="DA1208" s="10">
        <v>-0.90500000000000003</v>
      </c>
      <c r="DB1208" s="10">
        <v>-0.318</v>
      </c>
      <c r="DC1208" s="10">
        <v>-15.804005539174048</v>
      </c>
      <c r="DD1208" s="10">
        <v>35.042999999999999</v>
      </c>
      <c r="DE1208" s="10">
        <v>0.94345132765361539</v>
      </c>
      <c r="DF1208" s="10">
        <v>-1.0009999999999999</v>
      </c>
      <c r="DG1208" s="10">
        <v>-0.35</v>
      </c>
      <c r="DH1208" s="10">
        <v>-17.867174751491458</v>
      </c>
      <c r="DI1208" s="10">
        <v>34.265999999999998</v>
      </c>
      <c r="DJ1208" s="10">
        <v>0.94396122346579092</v>
      </c>
      <c r="DK1208" s="10">
        <v>-1.0549999999999999</v>
      </c>
      <c r="DL1208" s="10">
        <v>-0.36899999999999999</v>
      </c>
      <c r="DM1208" s="10">
        <v>-18.735468795197519</v>
      </c>
      <c r="DN1208" s="10">
        <v>34.442</v>
      </c>
      <c r="DO1208" s="10">
        <v>0.94392807953934499</v>
      </c>
    </row>
    <row r="1209" spans="1:119" x14ac:dyDescent="0.25">
      <c r="A1209" s="10">
        <v>1285</v>
      </c>
      <c r="B1209" s="10" t="s">
        <v>212</v>
      </c>
      <c r="C1209" s="10">
        <v>0.5</v>
      </c>
      <c r="D1209" s="10">
        <v>0.21</v>
      </c>
      <c r="E1209" s="10">
        <v>8.5399999999999991</v>
      </c>
      <c r="F1209" s="10">
        <v>36.44</v>
      </c>
      <c r="G1209" s="10">
        <v>0.92300000000000004</v>
      </c>
      <c r="H1209" s="10">
        <v>0.67</v>
      </c>
      <c r="I1209" s="10">
        <v>0.27</v>
      </c>
      <c r="J1209" s="10">
        <v>11.49</v>
      </c>
      <c r="K1209" s="10">
        <v>36.200000000000003</v>
      </c>
      <c r="L1209" s="10">
        <v>0.92700000000000005</v>
      </c>
      <c r="M1209" s="10">
        <v>0.66</v>
      </c>
      <c r="N1209" s="10">
        <v>0.26</v>
      </c>
      <c r="O1209" s="10">
        <v>11.31</v>
      </c>
      <c r="P1209" s="10">
        <v>36.119999999999997</v>
      </c>
      <c r="Q1209" s="10">
        <v>0.93</v>
      </c>
      <c r="R1209" s="10">
        <v>1285</v>
      </c>
      <c r="S1209" s="10" t="s">
        <v>212</v>
      </c>
      <c r="T1209" s="10">
        <v>0.22</v>
      </c>
      <c r="U1209" s="10">
        <v>0.16</v>
      </c>
      <c r="V1209" s="10">
        <v>4.2539613540591361</v>
      </c>
      <c r="W1209" s="10">
        <v>36.92</v>
      </c>
      <c r="Y1209" s="10">
        <v>0.46</v>
      </c>
      <c r="Z1209" s="10">
        <v>0.3</v>
      </c>
      <c r="AA1209" s="10">
        <v>8.6916096130073939</v>
      </c>
      <c r="AB1209" s="10">
        <v>36.479999999999997</v>
      </c>
      <c r="AD1209" s="10">
        <v>0.4</v>
      </c>
      <c r="AE1209" s="10">
        <v>0.14000000000000001</v>
      </c>
      <c r="AF1209" s="10">
        <v>6.6398007430131409</v>
      </c>
      <c r="AG1209" s="10">
        <v>36.85</v>
      </c>
      <c r="AI1209" s="10">
        <v>1285</v>
      </c>
      <c r="AJ1209" s="10" t="s">
        <v>212</v>
      </c>
      <c r="AK1209" s="10">
        <v>-0.51596309167381105</v>
      </c>
      <c r="AL1209" s="10">
        <v>-0.19582776862104406</v>
      </c>
      <c r="AM1209" s="10">
        <v>-8.8871366655824247</v>
      </c>
      <c r="AN1209" s="10">
        <v>35.852424346077918</v>
      </c>
      <c r="AO1209" s="10">
        <v>0.93492682813583428</v>
      </c>
      <c r="AP1209" s="10">
        <v>-0.75663886260718771</v>
      </c>
      <c r="AQ1209" s="10">
        <v>-0.26152007023856505</v>
      </c>
      <c r="AR1209" s="10">
        <v>-13.06350528979913</v>
      </c>
      <c r="AS1209" s="10">
        <v>35.381246399061027</v>
      </c>
      <c r="AT1209" s="10">
        <v>0.94513786576507564</v>
      </c>
      <c r="AU1209" s="10">
        <v>-0.73969375124139036</v>
      </c>
      <c r="AV1209" s="10">
        <v>-0.25651346727703034</v>
      </c>
      <c r="AW1209" s="10">
        <v>-12.805972561488391</v>
      </c>
      <c r="AX1209" s="10">
        <v>35.297009750378379</v>
      </c>
      <c r="AY1209" s="10">
        <v>0.94480207991789356</v>
      </c>
      <c r="AZ1209" s="10">
        <v>1285</v>
      </c>
      <c r="BA1209" s="10" t="s">
        <v>212</v>
      </c>
      <c r="BB1209" s="10">
        <v>-0.20234182100246845</v>
      </c>
      <c r="BC1209" s="10">
        <v>-0.10504264679338897</v>
      </c>
      <c r="BD1209" s="10">
        <v>-3.6286289172654129</v>
      </c>
      <c r="BE1209" s="10">
        <v>36.274292717417481</v>
      </c>
      <c r="BF1209" s="10">
        <v>0.88753096966080347</v>
      </c>
      <c r="BG1209" s="10">
        <v>-0.40304003895852808</v>
      </c>
      <c r="BH1209" s="10">
        <v>-0.17140689416935154</v>
      </c>
      <c r="BI1209" s="10">
        <v>-7.01011155817603</v>
      </c>
      <c r="BJ1209" s="10">
        <v>36.07141622356297</v>
      </c>
      <c r="BK1209" s="10">
        <v>0.92023647172900425</v>
      </c>
      <c r="BL1209" s="10">
        <v>-0.35560707063922975</v>
      </c>
      <c r="BM1209" s="10">
        <v>-0.15498381672243039</v>
      </c>
      <c r="BN1209" s="10">
        <v>-6.2320866237023429</v>
      </c>
      <c r="BO1209" s="10">
        <v>35.936853358787026</v>
      </c>
      <c r="BP1209" s="10">
        <v>0.91671899753290453</v>
      </c>
      <c r="BQ1209" s="10">
        <v>1285</v>
      </c>
      <c r="BR1209" s="10" t="s">
        <v>212</v>
      </c>
      <c r="BS1209" s="10">
        <v>-0.67600000000000005</v>
      </c>
      <c r="BT1209" s="10">
        <v>-0.251</v>
      </c>
      <c r="BU1209" s="10">
        <v>-11.129574475968889</v>
      </c>
      <c r="BV1209" s="10">
        <v>37.406999999999996</v>
      </c>
      <c r="BW1209" s="10">
        <v>0.93746406422823814</v>
      </c>
      <c r="BX1209" s="10">
        <v>-0.86299999999999999</v>
      </c>
      <c r="BY1209" s="10">
        <v>-0.308</v>
      </c>
      <c r="BZ1209" s="10">
        <v>-14.409223898940223</v>
      </c>
      <c r="CA1209" s="10">
        <v>36.715000000000003</v>
      </c>
      <c r="CB1209" s="10">
        <v>0.94181596078467811</v>
      </c>
      <c r="CC1209" s="10">
        <v>-0.95</v>
      </c>
      <c r="CD1209" s="10">
        <v>-0.33700000000000002</v>
      </c>
      <c r="CE1209" s="10">
        <v>-15.778827732605581</v>
      </c>
      <c r="CF1209" s="10">
        <v>36.883000000000003</v>
      </c>
      <c r="CG1209" s="10">
        <v>0.94245799856889156</v>
      </c>
      <c r="CH1209" s="10">
        <v>1285</v>
      </c>
      <c r="CI1209" s="10" t="s">
        <v>212</v>
      </c>
      <c r="CJ1209" s="10">
        <v>-0.28499999999999998</v>
      </c>
      <c r="CK1209" s="10">
        <v>-0.13100000000000001</v>
      </c>
      <c r="CL1209" s="10">
        <v>-4.8974989487090026</v>
      </c>
      <c r="CM1209" s="10">
        <v>36.976999999999997</v>
      </c>
      <c r="CN1209" s="10">
        <v>0.9086114554082797</v>
      </c>
      <c r="CO1209" s="10">
        <v>-0.442</v>
      </c>
      <c r="CP1209" s="10">
        <v>-0.17899999999999999</v>
      </c>
      <c r="CQ1209" s="10">
        <v>-7.5298387688724997</v>
      </c>
      <c r="CR1209" s="10">
        <v>36.564</v>
      </c>
      <c r="CS1209" s="10">
        <v>0.92687733970959241</v>
      </c>
      <c r="CT1209" s="10">
        <v>-0.39</v>
      </c>
      <c r="CU1209" s="10">
        <v>-0.16300000000000001</v>
      </c>
      <c r="CV1209" s="10">
        <v>-6.5996447376729224</v>
      </c>
      <c r="CW1209" s="10">
        <v>36.978000000000002</v>
      </c>
      <c r="CX1209" s="10">
        <v>0.92265641085541583</v>
      </c>
      <c r="CY1209" s="10">
        <v>1321</v>
      </c>
      <c r="CZ1209" s="10" t="s">
        <v>222</v>
      </c>
    </row>
    <row r="1210" spans="1:119" x14ac:dyDescent="0.25">
      <c r="A1210" s="10">
        <v>1286</v>
      </c>
      <c r="B1210" s="10" t="s">
        <v>8</v>
      </c>
      <c r="C1210" s="10">
        <v>0.5</v>
      </c>
      <c r="D1210" s="10">
        <v>0.21</v>
      </c>
      <c r="E1210" s="10">
        <v>8.5399999999999991</v>
      </c>
      <c r="F1210" s="10">
        <v>36.43</v>
      </c>
      <c r="G1210" s="10">
        <v>0.92300000000000004</v>
      </c>
      <c r="H1210" s="10">
        <v>0.67</v>
      </c>
      <c r="I1210" s="10">
        <v>0.27</v>
      </c>
      <c r="J1210" s="10">
        <v>11.49</v>
      </c>
      <c r="K1210" s="10">
        <v>36.18</v>
      </c>
      <c r="L1210" s="10">
        <v>0.92700000000000005</v>
      </c>
      <c r="M1210" s="10">
        <v>0.66</v>
      </c>
      <c r="N1210" s="10">
        <v>0.26</v>
      </c>
      <c r="O1210" s="10">
        <v>11.31</v>
      </c>
      <c r="P1210" s="10">
        <v>36.1</v>
      </c>
      <c r="Q1210" s="10">
        <v>0.93</v>
      </c>
      <c r="R1210" s="10">
        <v>1286</v>
      </c>
      <c r="S1210" s="10" t="s">
        <v>8</v>
      </c>
      <c r="T1210" s="10">
        <v>0.22</v>
      </c>
      <c r="U1210" s="10">
        <v>0.16</v>
      </c>
      <c r="V1210" s="10">
        <v>4.2539613540591361</v>
      </c>
      <c r="W1210" s="10">
        <v>36.92</v>
      </c>
      <c r="Y1210" s="10">
        <v>0.46</v>
      </c>
      <c r="Z1210" s="10">
        <v>0.3</v>
      </c>
      <c r="AA1210" s="10">
        <v>8.6916096130073939</v>
      </c>
      <c r="AB1210" s="10">
        <v>36.479999999999997</v>
      </c>
      <c r="AD1210" s="10">
        <v>0.4</v>
      </c>
      <c r="AE1210" s="10">
        <v>0.14000000000000001</v>
      </c>
      <c r="AF1210" s="10">
        <v>6.6398007430131409</v>
      </c>
      <c r="AG1210" s="10">
        <v>36.85</v>
      </c>
      <c r="AI1210" s="10">
        <v>1286</v>
      </c>
      <c r="AJ1210" s="10" t="s">
        <v>8</v>
      </c>
      <c r="AK1210" s="10">
        <v>0.5159630916739455</v>
      </c>
      <c r="AL1210" s="10">
        <v>0.19582776862115753</v>
      </c>
      <c r="AM1210" s="10">
        <v>8.8871366655850981</v>
      </c>
      <c r="AN1210" s="10">
        <v>35.852424346077918</v>
      </c>
      <c r="AO1210" s="10">
        <v>0.93492682813579675</v>
      </c>
      <c r="AP1210" s="10">
        <v>0.75663886260705415</v>
      </c>
      <c r="AQ1210" s="10">
        <v>0.26152007023847829</v>
      </c>
      <c r="AR1210" s="10">
        <v>13.063505289796611</v>
      </c>
      <c r="AS1210" s="10">
        <v>35.381246399061027</v>
      </c>
      <c r="AT1210" s="10">
        <v>0.94513786576509118</v>
      </c>
      <c r="AU1210" s="10">
        <v>0.73969375124131154</v>
      </c>
      <c r="AV1210" s="10">
        <v>0.25651346727693802</v>
      </c>
      <c r="AW1210" s="10">
        <v>12.805972561486678</v>
      </c>
      <c r="AX1210" s="10">
        <v>35.297009750378379</v>
      </c>
      <c r="AY1210" s="10">
        <v>0.94480207991791931</v>
      </c>
      <c r="AZ1210" s="10">
        <v>1286</v>
      </c>
      <c r="BA1210" s="10" t="s">
        <v>8</v>
      </c>
      <c r="BB1210" s="10">
        <v>0.20234182100201517</v>
      </c>
      <c r="BC1210" s="10">
        <v>0.10504264679315485</v>
      </c>
      <c r="BD1210" s="10">
        <v>3.6286289172572932</v>
      </c>
      <c r="BE1210" s="10">
        <v>36.274292717417481</v>
      </c>
      <c r="BF1210" s="10">
        <v>0.88753096966080136</v>
      </c>
      <c r="BG1210" s="10">
        <v>0.40304003895783597</v>
      </c>
      <c r="BH1210" s="10">
        <v>0.17140689416924768</v>
      </c>
      <c r="BI1210" s="10">
        <v>7.0101115581651863</v>
      </c>
      <c r="BJ1210" s="10">
        <v>36.07141622356297</v>
      </c>
      <c r="BK1210" s="10">
        <v>0.92023647172884748</v>
      </c>
      <c r="BL1210" s="10">
        <v>0.35560707063856561</v>
      </c>
      <c r="BM1210" s="10">
        <v>0.15498381672226452</v>
      </c>
      <c r="BN1210" s="10">
        <v>6.2320866236914974</v>
      </c>
      <c r="BO1210" s="10">
        <v>35.936853358787026</v>
      </c>
      <c r="BP1210" s="10">
        <v>0.91671899753278796</v>
      </c>
      <c r="BQ1210" s="10">
        <v>1286</v>
      </c>
      <c r="BR1210" s="10" t="s">
        <v>8</v>
      </c>
      <c r="BS1210" s="10">
        <v>0.67600000000000005</v>
      </c>
      <c r="BT1210" s="10">
        <v>0.251</v>
      </c>
      <c r="BU1210" s="10">
        <v>11.129574475968889</v>
      </c>
      <c r="BV1210" s="10">
        <v>37.406999999999996</v>
      </c>
      <c r="BW1210" s="10">
        <v>0.93746406422823814</v>
      </c>
      <c r="BX1210" s="10">
        <v>0.86299999999999999</v>
      </c>
      <c r="BY1210" s="10">
        <v>0.308</v>
      </c>
      <c r="BZ1210" s="10">
        <v>14.409223898940223</v>
      </c>
      <c r="CA1210" s="10">
        <v>36.715000000000003</v>
      </c>
      <c r="CB1210" s="10">
        <v>0.94181596078467811</v>
      </c>
      <c r="CC1210" s="10">
        <v>0.95</v>
      </c>
      <c r="CD1210" s="10">
        <v>0.33700000000000002</v>
      </c>
      <c r="CE1210" s="10">
        <v>15.778827732605581</v>
      </c>
      <c r="CF1210" s="10">
        <v>36.883000000000003</v>
      </c>
      <c r="CG1210" s="10">
        <v>0.94245799856889156</v>
      </c>
      <c r="CH1210" s="10">
        <v>1286</v>
      </c>
      <c r="CI1210" s="10" t="s">
        <v>8</v>
      </c>
      <c r="CJ1210" s="10">
        <v>0.28499999999999998</v>
      </c>
      <c r="CK1210" s="10">
        <v>0.13100000000000001</v>
      </c>
      <c r="CL1210" s="10">
        <v>4.8974989487090026</v>
      </c>
      <c r="CM1210" s="10">
        <v>36.976999999999997</v>
      </c>
      <c r="CN1210" s="10">
        <v>0.9086114554082797</v>
      </c>
      <c r="CO1210" s="10">
        <v>0.442</v>
      </c>
      <c r="CP1210" s="10">
        <v>0.17899999999999999</v>
      </c>
      <c r="CQ1210" s="10">
        <v>7.5298387688724997</v>
      </c>
      <c r="CR1210" s="10">
        <v>36.564</v>
      </c>
      <c r="CS1210" s="10">
        <v>0.92687733970959241</v>
      </c>
      <c r="CT1210" s="10">
        <v>0.39</v>
      </c>
      <c r="CU1210" s="10">
        <v>0.16300000000000001</v>
      </c>
      <c r="CV1210" s="10">
        <v>6.5996447376729224</v>
      </c>
      <c r="CW1210" s="10">
        <v>36.978000000000002</v>
      </c>
      <c r="CX1210" s="10">
        <v>0.92265641085541583</v>
      </c>
      <c r="CY1210" s="10">
        <v>1322</v>
      </c>
      <c r="CZ1210" s="10" t="s">
        <v>8</v>
      </c>
      <c r="DA1210" s="10">
        <v>0.90500000000000003</v>
      </c>
      <c r="DB1210" s="10">
        <v>0.318</v>
      </c>
      <c r="DC1210" s="10">
        <v>15.804005539174048</v>
      </c>
      <c r="DD1210" s="10">
        <v>35.042999999999999</v>
      </c>
      <c r="DE1210" s="10">
        <v>0.94345132765361539</v>
      </c>
      <c r="DF1210" s="10">
        <v>1.0009999999999999</v>
      </c>
      <c r="DG1210" s="10">
        <v>0.35</v>
      </c>
      <c r="DH1210" s="10">
        <v>17.867174751491458</v>
      </c>
      <c r="DI1210" s="10">
        <v>34.265999999999998</v>
      </c>
      <c r="DJ1210" s="10">
        <v>0.94396122346579092</v>
      </c>
      <c r="DK1210" s="10">
        <v>1.0549999999999999</v>
      </c>
      <c r="DL1210" s="10">
        <v>0.36899999999999999</v>
      </c>
      <c r="DM1210" s="10">
        <v>18.735468795197519</v>
      </c>
      <c r="DN1210" s="10">
        <v>34.442</v>
      </c>
      <c r="DO1210" s="10">
        <v>0.94392807953934499</v>
      </c>
    </row>
    <row r="1211" spans="1:119" x14ac:dyDescent="0.25">
      <c r="A1211" s="10">
        <v>1287</v>
      </c>
      <c r="B1211" s="10" t="s">
        <v>9</v>
      </c>
      <c r="R1211" s="10">
        <v>1287</v>
      </c>
      <c r="S1211" s="10" t="s">
        <v>9</v>
      </c>
      <c r="AI1211" s="10">
        <v>1287</v>
      </c>
      <c r="AJ1211" s="10" t="s">
        <v>9</v>
      </c>
      <c r="AZ1211" s="10">
        <v>1287</v>
      </c>
      <c r="BA1211" s="10" t="s">
        <v>9</v>
      </c>
      <c r="BQ1211" s="10">
        <v>1287</v>
      </c>
      <c r="BR1211" s="10" t="s">
        <v>9</v>
      </c>
      <c r="CH1211" s="10">
        <v>1287</v>
      </c>
      <c r="CI1211" s="10" t="s">
        <v>9</v>
      </c>
      <c r="CY1211" s="10">
        <v>1323</v>
      </c>
      <c r="CZ1211" s="10" t="s">
        <v>9</v>
      </c>
    </row>
    <row r="1212" spans="1:119" x14ac:dyDescent="0.25">
      <c r="A1212" s="10">
        <v>1288</v>
      </c>
      <c r="B1212" s="10" t="s">
        <v>10</v>
      </c>
      <c r="C1212" s="10">
        <v>0.49</v>
      </c>
      <c r="D1212" s="10">
        <v>0.16</v>
      </c>
      <c r="E1212" s="10">
        <v>28</v>
      </c>
      <c r="F1212" s="10">
        <v>10.6</v>
      </c>
      <c r="G1212" s="10">
        <v>0.95</v>
      </c>
      <c r="H1212" s="10">
        <v>0.66</v>
      </c>
      <c r="I1212" s="10">
        <v>0.22</v>
      </c>
      <c r="J1212" s="10">
        <v>38</v>
      </c>
      <c r="K1212" s="10">
        <v>10.6</v>
      </c>
      <c r="L1212" s="10">
        <v>0.95</v>
      </c>
      <c r="M1212" s="10">
        <v>0.65</v>
      </c>
      <c r="N1212" s="10">
        <v>0.21</v>
      </c>
      <c r="O1212" s="10">
        <v>37</v>
      </c>
      <c r="P1212" s="10">
        <v>10.6</v>
      </c>
      <c r="Q1212" s="10">
        <v>0.95</v>
      </c>
      <c r="R1212" s="10">
        <v>1288</v>
      </c>
      <c r="S1212" s="10" t="s">
        <v>10</v>
      </c>
      <c r="T1212" s="10">
        <v>0.22</v>
      </c>
      <c r="U1212" s="10">
        <v>0.12</v>
      </c>
      <c r="V1212" s="10">
        <v>13.273999999999999</v>
      </c>
      <c r="W1212" s="10">
        <v>10.9</v>
      </c>
      <c r="Y1212" s="10">
        <v>0.45</v>
      </c>
      <c r="Z1212" s="10">
        <v>0.26</v>
      </c>
      <c r="AA1212" s="10">
        <v>28.306999999999999</v>
      </c>
      <c r="AB1212" s="10">
        <v>10.6</v>
      </c>
      <c r="AD1212" s="10">
        <v>0.39</v>
      </c>
      <c r="AE1212" s="10">
        <v>0.09</v>
      </c>
      <c r="AF1212" s="10">
        <v>21.8</v>
      </c>
      <c r="AG1212" s="10">
        <v>10.6</v>
      </c>
      <c r="AI1212" s="10">
        <v>1288</v>
      </c>
      <c r="AJ1212" s="10" t="s">
        <v>10</v>
      </c>
      <c r="AK1212" s="10">
        <v>0.50942138278508597</v>
      </c>
      <c r="AL1212" s="10">
        <v>0.14814802086577622</v>
      </c>
      <c r="AM1212" s="10">
        <v>29.452000000000002</v>
      </c>
      <c r="AN1212" s="10">
        <v>10.4</v>
      </c>
      <c r="AO1212" s="10">
        <v>0.96</v>
      </c>
      <c r="AP1212" s="10">
        <v>0.7495661998184342</v>
      </c>
      <c r="AQ1212" s="10">
        <v>0.20904078864277337</v>
      </c>
      <c r="AR1212" s="10">
        <v>43.2</v>
      </c>
      <c r="AS1212" s="10">
        <v>10.4</v>
      </c>
      <c r="AT1212" s="10">
        <v>0.96299999999999997</v>
      </c>
      <c r="AU1212" s="10">
        <v>0.73269869908633156</v>
      </c>
      <c r="AV1212" s="10">
        <v>0.20466252949710192</v>
      </c>
      <c r="AW1212" s="10">
        <v>42.231999999999999</v>
      </c>
      <c r="AX1212" s="10">
        <v>10.4</v>
      </c>
      <c r="AY1212" s="10">
        <v>0.96299999999999997</v>
      </c>
      <c r="AZ1212" s="10">
        <v>1288</v>
      </c>
      <c r="BA1212" s="10" t="s">
        <v>10</v>
      </c>
      <c r="BB1212" s="10">
        <v>0.19614103748794098</v>
      </c>
      <c r="BC1212" s="10">
        <v>6.0504523252377478E-2</v>
      </c>
      <c r="BD1212" s="10">
        <v>11.2864</v>
      </c>
      <c r="BE1212" s="10">
        <v>10.5</v>
      </c>
      <c r="BF1212" s="10">
        <v>0.95599999999999996</v>
      </c>
      <c r="BG1212" s="10">
        <v>0.39664735776896187</v>
      </c>
      <c r="BH1212" s="10">
        <v>0.1251169515613095</v>
      </c>
      <c r="BI1212" s="10">
        <v>23.089200000000002</v>
      </c>
      <c r="BJ1212" s="10">
        <v>10.4</v>
      </c>
      <c r="BK1212" s="10">
        <v>0.95399999999999996</v>
      </c>
      <c r="BL1212" s="10">
        <v>0.34933466933634177</v>
      </c>
      <c r="BM1212" s="10">
        <v>0.10966455340704789</v>
      </c>
      <c r="BN1212" s="10">
        <v>20.3263</v>
      </c>
      <c r="BO1212" s="10">
        <v>10.4</v>
      </c>
      <c r="BP1212" s="10">
        <v>0.95399999999999996</v>
      </c>
      <c r="BQ1212" s="10">
        <v>1288</v>
      </c>
      <c r="BR1212" s="10" t="s">
        <v>10</v>
      </c>
      <c r="BS1212" s="10">
        <v>0.66900000000000004</v>
      </c>
      <c r="BT1212" s="10">
        <v>0.19700000000000001</v>
      </c>
      <c r="BU1212" s="10">
        <v>37.985399999999998</v>
      </c>
      <c r="BV1212" s="10">
        <v>10.6</v>
      </c>
      <c r="BW1212" s="10">
        <v>0.95899999999999996</v>
      </c>
      <c r="BX1212" s="10">
        <v>0.85499999999999998</v>
      </c>
      <c r="BY1212" s="10">
        <v>0.25</v>
      </c>
      <c r="BZ1212" s="10">
        <v>48.981299999999997</v>
      </c>
      <c r="CA1212" s="10">
        <v>10.5</v>
      </c>
      <c r="CB1212" s="10">
        <v>0.96</v>
      </c>
      <c r="CC1212" s="10">
        <v>0.94199999999999995</v>
      </c>
      <c r="CD1212" s="10">
        <v>0.27500000000000002</v>
      </c>
      <c r="CE1212" s="10">
        <v>53.958599999999997</v>
      </c>
      <c r="CF1212" s="10">
        <v>10.5</v>
      </c>
      <c r="CG1212" s="10">
        <v>0.96</v>
      </c>
      <c r="CH1212" s="10">
        <v>1288</v>
      </c>
      <c r="CI1212" s="10" t="s">
        <v>10</v>
      </c>
      <c r="CJ1212" s="10">
        <v>0.27800000000000002</v>
      </c>
      <c r="CK1212" s="10">
        <v>8.4000000000000005E-2</v>
      </c>
      <c r="CL1212" s="10">
        <v>15.9686</v>
      </c>
      <c r="CM1212" s="10">
        <v>10.5</v>
      </c>
      <c r="CN1212" s="10">
        <v>0.95699999999999996</v>
      </c>
      <c r="CO1212" s="10">
        <v>0.435</v>
      </c>
      <c r="CP1212" s="10">
        <v>0.13100000000000001</v>
      </c>
      <c r="CQ1212" s="10">
        <v>24.979900000000001</v>
      </c>
      <c r="CR1212" s="10">
        <v>10.5</v>
      </c>
      <c r="CS1212" s="10">
        <v>0.95799999999999996</v>
      </c>
      <c r="CT1212" s="10">
        <v>0.38300000000000001</v>
      </c>
      <c r="CU1212" s="10">
        <v>0.114</v>
      </c>
      <c r="CV1212" s="10">
        <v>21.9726</v>
      </c>
      <c r="CW1212" s="10">
        <v>10.5</v>
      </c>
      <c r="CX1212" s="10">
        <v>0.95799999999999996</v>
      </c>
      <c r="CY1212" s="10">
        <v>1324</v>
      </c>
      <c r="CZ1212" s="10" t="s">
        <v>10</v>
      </c>
      <c r="DA1212" s="10">
        <v>0.89600000000000002</v>
      </c>
      <c r="DB1212" s="10">
        <v>0.26800000000000002</v>
      </c>
      <c r="DC1212" s="10">
        <v>51.423900000000003</v>
      </c>
      <c r="DD1212" s="10">
        <v>10.5</v>
      </c>
      <c r="DE1212" s="10">
        <v>0.95799999999999996</v>
      </c>
      <c r="DF1212" s="10">
        <v>0.99199999999999999</v>
      </c>
      <c r="DG1212" s="10">
        <v>0.29599999999999999</v>
      </c>
      <c r="DH1212" s="10">
        <v>58.0276</v>
      </c>
      <c r="DI1212" s="10">
        <v>10.3</v>
      </c>
      <c r="DJ1212" s="10">
        <v>0.95799999999999996</v>
      </c>
      <c r="DK1212" s="10">
        <v>1.0449999999999999</v>
      </c>
      <c r="DL1212" s="10">
        <v>0.311</v>
      </c>
      <c r="DM1212" s="10">
        <v>60.527200000000001</v>
      </c>
      <c r="DN1212" s="10">
        <v>10.4</v>
      </c>
      <c r="DO1212" s="10">
        <v>0.95799999999999996</v>
      </c>
    </row>
    <row r="1213" spans="1:119" x14ac:dyDescent="0.25">
      <c r="A1213" s="10">
        <v>1289</v>
      </c>
      <c r="B1213" s="10" t="s">
        <v>11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1289</v>
      </c>
      <c r="S1213" s="10" t="s">
        <v>11</v>
      </c>
      <c r="AI1213" s="10">
        <v>1289</v>
      </c>
      <c r="AJ1213" s="10" t="s">
        <v>11</v>
      </c>
      <c r="AZ1213" s="10">
        <v>1289</v>
      </c>
      <c r="BA1213" s="10" t="s">
        <v>11</v>
      </c>
      <c r="BQ1213" s="10">
        <v>1289</v>
      </c>
      <c r="BR1213" s="10" t="s">
        <v>11</v>
      </c>
      <c r="CH1213" s="10">
        <v>1289</v>
      </c>
      <c r="CI1213" s="10" t="s">
        <v>11</v>
      </c>
      <c r="CY1213" s="10">
        <v>1325</v>
      </c>
      <c r="CZ1213" s="10" t="s">
        <v>11</v>
      </c>
    </row>
    <row r="1214" spans="1:119" x14ac:dyDescent="0.25">
      <c r="A1214" s="10">
        <v>1290</v>
      </c>
      <c r="B1214" s="10" t="s">
        <v>287</v>
      </c>
      <c r="C1214" s="10">
        <v>0.09</v>
      </c>
      <c r="D1214" s="10">
        <v>0.03</v>
      </c>
      <c r="E1214" s="10">
        <v>5</v>
      </c>
      <c r="F1214" s="10">
        <v>10.6</v>
      </c>
      <c r="G1214" s="10">
        <v>0.93</v>
      </c>
      <c r="H1214" s="10">
        <v>0.12</v>
      </c>
      <c r="I1214" s="10">
        <v>0.05</v>
      </c>
      <c r="J1214" s="10">
        <v>7</v>
      </c>
      <c r="K1214" s="10">
        <v>10.6</v>
      </c>
      <c r="L1214" s="10">
        <v>0.93</v>
      </c>
      <c r="M1214" s="10">
        <v>0.12</v>
      </c>
      <c r="N1214" s="10">
        <v>0.05</v>
      </c>
      <c r="O1214" s="10">
        <v>7</v>
      </c>
      <c r="P1214" s="10">
        <v>10.6</v>
      </c>
      <c r="Q1214" s="10">
        <v>0.93</v>
      </c>
      <c r="R1214" s="10">
        <v>1290</v>
      </c>
      <c r="S1214" s="10" t="s">
        <v>287</v>
      </c>
      <c r="T1214" s="10">
        <v>6.3200000000000006E-2</v>
      </c>
      <c r="U1214" s="10">
        <v>4.9299999999999997E-2</v>
      </c>
      <c r="V1214" s="10">
        <v>4.2443</v>
      </c>
      <c r="W1214" s="10">
        <v>10.9</v>
      </c>
      <c r="Y1214" s="10">
        <v>9.6199999999999994E-2</v>
      </c>
      <c r="Z1214" s="10">
        <v>7.51E-2</v>
      </c>
      <c r="AA1214" s="10">
        <v>6.6478000000000002</v>
      </c>
      <c r="AB1214" s="10">
        <v>10.6</v>
      </c>
      <c r="AD1214" s="10">
        <v>9.5899999999999999E-2</v>
      </c>
      <c r="AE1214" s="10">
        <v>3.0300000000000001E-2</v>
      </c>
      <c r="AF1214" s="10">
        <v>5.4755000000000003</v>
      </c>
      <c r="AG1214" s="10">
        <v>10.6</v>
      </c>
      <c r="AI1214" s="10">
        <v>1290</v>
      </c>
      <c r="AJ1214" s="10" t="s">
        <v>287</v>
      </c>
      <c r="AK1214" s="10">
        <v>9.2600000000000002E-2</v>
      </c>
      <c r="AL1214" s="10">
        <v>3.3500000000000002E-2</v>
      </c>
      <c r="AM1214" s="10">
        <v>5.4664000000000001</v>
      </c>
      <c r="AN1214" s="10">
        <v>10.4</v>
      </c>
      <c r="AO1214" s="10">
        <v>0.94</v>
      </c>
      <c r="AP1214" s="10">
        <v>0.1157</v>
      </c>
      <c r="AQ1214" s="10">
        <v>4.1700000000000001E-2</v>
      </c>
      <c r="AR1214" s="10">
        <v>6.8274999999999997</v>
      </c>
      <c r="AS1214" s="10">
        <v>10.4</v>
      </c>
      <c r="AT1214" s="10">
        <v>0.94</v>
      </c>
      <c r="AU1214" s="10">
        <v>0.11310000000000001</v>
      </c>
      <c r="AV1214" s="10">
        <v>4.0800000000000003E-2</v>
      </c>
      <c r="AW1214" s="10">
        <v>6.6749000000000001</v>
      </c>
      <c r="AX1214" s="10">
        <v>10.4</v>
      </c>
      <c r="AY1214" s="10">
        <v>0.94</v>
      </c>
      <c r="AZ1214" s="10">
        <v>1290</v>
      </c>
      <c r="BA1214" s="10" t="s">
        <v>287</v>
      </c>
      <c r="BB1214" s="10">
        <v>5.8099999999999999E-2</v>
      </c>
      <c r="BC1214" s="10">
        <v>1.6899999999999998E-2</v>
      </c>
      <c r="BD1214" s="10">
        <v>3.3264</v>
      </c>
      <c r="BE1214" s="10">
        <v>10.5</v>
      </c>
      <c r="BF1214" s="10">
        <v>0.96</v>
      </c>
      <c r="BG1214" s="10">
        <v>9.2100000000000001E-2</v>
      </c>
      <c r="BH1214" s="10">
        <v>2.69E-2</v>
      </c>
      <c r="BI1214" s="10">
        <v>5.3274999999999997</v>
      </c>
      <c r="BJ1214" s="10">
        <v>10.4</v>
      </c>
      <c r="BK1214" s="10">
        <v>0.96</v>
      </c>
      <c r="BL1214" s="10">
        <v>9.1800000000000007E-2</v>
      </c>
      <c r="BM1214" s="10">
        <v>2.6800000000000001E-2</v>
      </c>
      <c r="BN1214" s="10">
        <v>5.3074000000000003</v>
      </c>
      <c r="BO1214" s="10">
        <v>10.4</v>
      </c>
      <c r="BP1214" s="10">
        <v>0.96</v>
      </c>
      <c r="BQ1214" s="10">
        <v>1290</v>
      </c>
      <c r="BR1214" s="10" t="s">
        <v>287</v>
      </c>
      <c r="BS1214" s="10">
        <v>8.8099999999999998E-2</v>
      </c>
      <c r="BT1214" s="10">
        <v>2.5700000000000001E-2</v>
      </c>
      <c r="BU1214" s="10">
        <v>5</v>
      </c>
      <c r="BV1214" s="10">
        <v>10.6</v>
      </c>
      <c r="BW1214" s="10">
        <v>0.96</v>
      </c>
      <c r="BX1214" s="10">
        <v>0.1048</v>
      </c>
      <c r="BY1214" s="10">
        <v>3.0599999999999999E-2</v>
      </c>
      <c r="BZ1214" s="10">
        <v>6</v>
      </c>
      <c r="CA1214" s="10">
        <v>10.5</v>
      </c>
      <c r="CB1214" s="10">
        <v>0.96</v>
      </c>
      <c r="CC1214" s="10">
        <v>0.1048</v>
      </c>
      <c r="CD1214" s="10">
        <v>3.0599999999999999E-2</v>
      </c>
      <c r="CE1214" s="10">
        <v>6</v>
      </c>
      <c r="CF1214" s="10">
        <v>10.5</v>
      </c>
      <c r="CG1214" s="10">
        <v>0.96</v>
      </c>
      <c r="CH1214" s="10">
        <v>1290</v>
      </c>
      <c r="CI1214" s="10" t="s">
        <v>287</v>
      </c>
      <c r="CJ1214" s="10">
        <v>5.2400000000000002E-2</v>
      </c>
      <c r="CK1214" s="10">
        <v>1.5299999999999999E-2</v>
      </c>
      <c r="CL1214" s="10">
        <v>3</v>
      </c>
      <c r="CM1214" s="10">
        <v>10.5</v>
      </c>
      <c r="CN1214" s="10">
        <v>0.96</v>
      </c>
      <c r="CO1214" s="10">
        <v>8.7300000000000003E-2</v>
      </c>
      <c r="CP1214" s="10">
        <v>2.5499999999999998E-2</v>
      </c>
      <c r="CQ1214" s="10">
        <v>5</v>
      </c>
      <c r="CR1214" s="10">
        <v>10.5</v>
      </c>
      <c r="CS1214" s="10">
        <v>0.96</v>
      </c>
      <c r="CT1214" s="10">
        <v>8.7300000000000003E-2</v>
      </c>
      <c r="CU1214" s="10">
        <v>2.5499999999999998E-2</v>
      </c>
      <c r="CV1214" s="10">
        <v>5</v>
      </c>
      <c r="CW1214" s="10">
        <v>10.5</v>
      </c>
      <c r="CX1214" s="10">
        <v>0.96</v>
      </c>
      <c r="CY1214" s="10">
        <v>1326</v>
      </c>
      <c r="CZ1214" s="10" t="s">
        <v>287</v>
      </c>
      <c r="DA1214" s="10">
        <v>6.7699999999999996E-2</v>
      </c>
      <c r="DB1214" s="10">
        <v>1.38E-2</v>
      </c>
      <c r="DC1214" s="10">
        <v>3.8</v>
      </c>
      <c r="DD1214" s="10">
        <v>10.5</v>
      </c>
      <c r="DE1214" s="10">
        <v>0.98</v>
      </c>
      <c r="DF1214" s="10">
        <v>6.9900000000000004E-2</v>
      </c>
      <c r="DG1214" s="10">
        <v>1.4200000000000001E-2</v>
      </c>
      <c r="DH1214" s="10">
        <v>4</v>
      </c>
      <c r="DI1214" s="10">
        <v>10.3</v>
      </c>
      <c r="DJ1214" s="10">
        <v>0.98</v>
      </c>
      <c r="DK1214" s="10">
        <v>7.5899999999999995E-2</v>
      </c>
      <c r="DL1214" s="10">
        <v>1.54E-2</v>
      </c>
      <c r="DM1214" s="10">
        <v>4.3</v>
      </c>
      <c r="DN1214" s="10">
        <v>10.4</v>
      </c>
      <c r="DO1214" s="10">
        <v>0.98</v>
      </c>
    </row>
    <row r="1215" spans="1:119" x14ac:dyDescent="0.25">
      <c r="A1215" s="10">
        <v>1291</v>
      </c>
      <c r="B1215" s="10" t="s">
        <v>305</v>
      </c>
      <c r="C1215" s="10">
        <v>0.36</v>
      </c>
      <c r="D1215" s="10">
        <v>7.0000000000000007E-2</v>
      </c>
      <c r="E1215" s="10">
        <v>20</v>
      </c>
      <c r="F1215" s="10">
        <v>10.6</v>
      </c>
      <c r="G1215" s="10">
        <v>0.98</v>
      </c>
      <c r="H1215" s="10">
        <v>0.5</v>
      </c>
      <c r="I1215" s="10">
        <v>0.1</v>
      </c>
      <c r="J1215" s="10">
        <v>28</v>
      </c>
      <c r="K1215" s="10">
        <v>10.6</v>
      </c>
      <c r="L1215" s="10">
        <v>0.98</v>
      </c>
      <c r="M1215" s="10">
        <v>0.49</v>
      </c>
      <c r="N1215" s="10">
        <v>0.1</v>
      </c>
      <c r="O1215" s="10">
        <v>27</v>
      </c>
      <c r="P1215" s="10">
        <v>10.6</v>
      </c>
      <c r="Q1215" s="10">
        <v>0.98</v>
      </c>
      <c r="R1215" s="10">
        <v>1291</v>
      </c>
      <c r="S1215" s="10" t="s">
        <v>305</v>
      </c>
      <c r="T1215" s="10">
        <v>0.13320000000000001</v>
      </c>
      <c r="U1215" s="10">
        <v>5.4199999999999998E-2</v>
      </c>
      <c r="V1215" s="10">
        <v>7.6155999999999997</v>
      </c>
      <c r="W1215" s="10">
        <v>10.9</v>
      </c>
      <c r="Y1215" s="10">
        <v>0.30420000000000003</v>
      </c>
      <c r="Z1215" s="10">
        <v>0.12909999999999999</v>
      </c>
      <c r="AA1215" s="10">
        <v>18.0001</v>
      </c>
      <c r="AB1215" s="10">
        <v>10.6</v>
      </c>
      <c r="AD1215" s="10">
        <v>0.2525</v>
      </c>
      <c r="AE1215" s="10">
        <v>4.1000000000000002E-2</v>
      </c>
      <c r="AF1215" s="10">
        <v>13.9343</v>
      </c>
      <c r="AG1215" s="10">
        <v>10.6</v>
      </c>
      <c r="AI1215" s="10">
        <v>1291</v>
      </c>
      <c r="AJ1215" s="10" t="s">
        <v>305</v>
      </c>
      <c r="AK1215" s="10">
        <v>0.34379999999999999</v>
      </c>
      <c r="AL1215" s="10">
        <v>8.5900000000000004E-2</v>
      </c>
      <c r="AM1215" s="10">
        <v>19.672000000000001</v>
      </c>
      <c r="AN1215" s="10">
        <v>10.4</v>
      </c>
      <c r="AO1215" s="10">
        <v>0.97</v>
      </c>
      <c r="AP1215" s="10">
        <v>0.55730000000000002</v>
      </c>
      <c r="AQ1215" s="10">
        <v>0.13850000000000001</v>
      </c>
      <c r="AR1215" s="10">
        <v>31.8795</v>
      </c>
      <c r="AS1215" s="10">
        <v>10.4</v>
      </c>
      <c r="AT1215" s="10">
        <v>0.97</v>
      </c>
      <c r="AU1215" s="10">
        <v>0.54479999999999995</v>
      </c>
      <c r="AV1215" s="10">
        <v>0.1356</v>
      </c>
      <c r="AW1215" s="10">
        <v>31.167400000000001</v>
      </c>
      <c r="AX1215" s="10">
        <v>10.4</v>
      </c>
      <c r="AY1215" s="10">
        <v>0.97</v>
      </c>
      <c r="AZ1215" s="10">
        <v>1291</v>
      </c>
      <c r="BA1215" s="10" t="s">
        <v>305</v>
      </c>
      <c r="BB1215" s="10">
        <v>0.1149</v>
      </c>
      <c r="BC1215" s="10">
        <v>3.78E-2</v>
      </c>
      <c r="BD1215" s="10">
        <v>6.6528</v>
      </c>
      <c r="BE1215" s="10">
        <v>10.5</v>
      </c>
      <c r="BF1215" s="10">
        <v>0.95</v>
      </c>
      <c r="BG1215" s="10">
        <v>0.27350000000000002</v>
      </c>
      <c r="BH1215" s="10">
        <v>8.9899999999999994E-2</v>
      </c>
      <c r="BI1215" s="10">
        <v>15.9826</v>
      </c>
      <c r="BJ1215" s="10">
        <v>10.4</v>
      </c>
      <c r="BK1215" s="10">
        <v>0.95</v>
      </c>
      <c r="BL1215" s="10">
        <v>0.2271</v>
      </c>
      <c r="BM1215" s="10">
        <v>7.46E-2</v>
      </c>
      <c r="BN1215" s="10">
        <v>13.2684</v>
      </c>
      <c r="BO1215" s="10">
        <v>10.4</v>
      </c>
      <c r="BP1215" s="10">
        <v>0.95</v>
      </c>
      <c r="BQ1215" s="10">
        <v>1291</v>
      </c>
      <c r="BR1215" s="10" t="s">
        <v>305</v>
      </c>
      <c r="BS1215" s="10">
        <v>0.33139999999999997</v>
      </c>
      <c r="BT1215" s="10">
        <v>0.1089</v>
      </c>
      <c r="BU1215" s="10">
        <v>19</v>
      </c>
      <c r="BV1215" s="10">
        <v>10.6</v>
      </c>
      <c r="BW1215" s="10">
        <v>0.95</v>
      </c>
      <c r="BX1215" s="10">
        <v>0.39739999999999998</v>
      </c>
      <c r="BY1215" s="10">
        <v>0.13059999999999999</v>
      </c>
      <c r="BZ1215" s="10">
        <v>23</v>
      </c>
      <c r="CA1215" s="10">
        <v>10.5</v>
      </c>
      <c r="CB1215" s="10">
        <v>0.95</v>
      </c>
      <c r="CC1215" s="10">
        <v>0.44919999999999999</v>
      </c>
      <c r="CD1215" s="10">
        <v>0.14760000000000001</v>
      </c>
      <c r="CE1215" s="10">
        <v>26</v>
      </c>
      <c r="CF1215" s="10">
        <v>10.5</v>
      </c>
      <c r="CG1215" s="10">
        <v>0.95</v>
      </c>
      <c r="CH1215" s="10">
        <v>1291</v>
      </c>
      <c r="CI1215" s="10" t="s">
        <v>305</v>
      </c>
      <c r="CJ1215" s="10">
        <v>0.1555</v>
      </c>
      <c r="CK1215" s="10">
        <v>5.11E-2</v>
      </c>
      <c r="CL1215" s="10">
        <v>9</v>
      </c>
      <c r="CM1215" s="10">
        <v>10.5</v>
      </c>
      <c r="CN1215" s="10">
        <v>0.95</v>
      </c>
      <c r="CO1215" s="10">
        <v>0.2419</v>
      </c>
      <c r="CP1215" s="10">
        <v>7.9500000000000001E-2</v>
      </c>
      <c r="CQ1215" s="10">
        <v>14</v>
      </c>
      <c r="CR1215" s="10">
        <v>10.5</v>
      </c>
      <c r="CS1215" s="10">
        <v>0.95</v>
      </c>
      <c r="CT1215" s="10">
        <v>0.19</v>
      </c>
      <c r="CU1215" s="10">
        <v>6.25E-2</v>
      </c>
      <c r="CV1215" s="10">
        <v>11</v>
      </c>
      <c r="CW1215" s="10">
        <v>10.5</v>
      </c>
      <c r="CX1215" s="10">
        <v>0.95</v>
      </c>
      <c r="CY1215" s="10">
        <v>1327</v>
      </c>
      <c r="CZ1215" s="10" t="s">
        <v>305</v>
      </c>
      <c r="DA1215" s="10">
        <v>0.22220000000000001</v>
      </c>
      <c r="DB1215" s="10">
        <v>8.0699999999999994E-2</v>
      </c>
      <c r="DC1215" s="10">
        <v>13</v>
      </c>
      <c r="DD1215" s="10">
        <v>10.5</v>
      </c>
      <c r="DE1215" s="10">
        <v>0.94</v>
      </c>
      <c r="DF1215" s="10">
        <v>0.23480000000000001</v>
      </c>
      <c r="DG1215" s="10">
        <v>8.5199999999999998E-2</v>
      </c>
      <c r="DH1215" s="10">
        <v>14</v>
      </c>
      <c r="DI1215" s="10">
        <v>10.3</v>
      </c>
      <c r="DJ1215" s="10">
        <v>0.94</v>
      </c>
      <c r="DK1215" s="10">
        <v>0.23710000000000001</v>
      </c>
      <c r="DL1215" s="10">
        <v>8.5999999999999993E-2</v>
      </c>
      <c r="DM1215" s="10">
        <v>14</v>
      </c>
      <c r="DN1215" s="10">
        <v>10.4</v>
      </c>
      <c r="DO1215" s="10">
        <v>0.94</v>
      </c>
    </row>
    <row r="1216" spans="1:119" x14ac:dyDescent="0.25">
      <c r="A1216" s="10">
        <v>1292</v>
      </c>
      <c r="B1216" s="10" t="s">
        <v>288</v>
      </c>
      <c r="C1216" s="10">
        <v>0</v>
      </c>
      <c r="D1216" s="10">
        <v>0</v>
      </c>
      <c r="E1216" s="10">
        <v>0</v>
      </c>
      <c r="F1216" s="10">
        <v>10.6</v>
      </c>
      <c r="G1216" s="10">
        <v>0</v>
      </c>
      <c r="H1216" s="10">
        <v>0</v>
      </c>
      <c r="I1216" s="10">
        <v>0</v>
      </c>
      <c r="J1216" s="10">
        <v>0</v>
      </c>
      <c r="K1216" s="10">
        <v>10.6</v>
      </c>
      <c r="L1216" s="10">
        <v>0</v>
      </c>
      <c r="M1216" s="10">
        <v>0</v>
      </c>
      <c r="N1216" s="10">
        <v>0</v>
      </c>
      <c r="O1216" s="10">
        <v>0</v>
      </c>
      <c r="P1216" s="10">
        <v>10.6</v>
      </c>
      <c r="Q1216" s="10">
        <v>0</v>
      </c>
      <c r="R1216" s="10">
        <v>1292</v>
      </c>
      <c r="S1216" s="10" t="s">
        <v>288</v>
      </c>
      <c r="T1216" s="10">
        <v>0</v>
      </c>
      <c r="U1216" s="10">
        <v>0</v>
      </c>
      <c r="V1216" s="10">
        <v>0</v>
      </c>
      <c r="W1216" s="10">
        <v>10.9</v>
      </c>
      <c r="Y1216" s="10">
        <v>0</v>
      </c>
      <c r="Z1216" s="10">
        <v>0</v>
      </c>
      <c r="AA1216" s="10">
        <v>0</v>
      </c>
      <c r="AB1216" s="10">
        <v>10.6</v>
      </c>
      <c r="AD1216" s="10">
        <v>0</v>
      </c>
      <c r="AE1216" s="10">
        <v>0</v>
      </c>
      <c r="AF1216" s="10">
        <v>0</v>
      </c>
      <c r="AG1216" s="10">
        <v>10.6</v>
      </c>
      <c r="AI1216" s="10">
        <v>1292</v>
      </c>
      <c r="AJ1216" s="10" t="s">
        <v>288</v>
      </c>
      <c r="AK1216" s="10">
        <v>0</v>
      </c>
      <c r="AL1216" s="10">
        <v>0</v>
      </c>
      <c r="AM1216" s="10">
        <v>0</v>
      </c>
      <c r="AN1216" s="10">
        <v>10.4</v>
      </c>
      <c r="AO1216" s="10">
        <v>0</v>
      </c>
      <c r="AP1216" s="10">
        <v>0</v>
      </c>
      <c r="AQ1216" s="10">
        <v>0</v>
      </c>
      <c r="AR1216" s="10">
        <v>0</v>
      </c>
      <c r="AS1216" s="10">
        <v>10.4</v>
      </c>
      <c r="AT1216" s="10">
        <v>0</v>
      </c>
      <c r="AU1216" s="10">
        <v>0</v>
      </c>
      <c r="AV1216" s="10">
        <v>0</v>
      </c>
      <c r="AW1216" s="10">
        <v>0</v>
      </c>
      <c r="AX1216" s="10">
        <v>10.4</v>
      </c>
      <c r="AY1216" s="10">
        <v>0</v>
      </c>
      <c r="AZ1216" s="10">
        <v>1292</v>
      </c>
      <c r="BA1216" s="10" t="s">
        <v>288</v>
      </c>
      <c r="BB1216" s="10">
        <v>0</v>
      </c>
      <c r="BC1216" s="10">
        <v>0</v>
      </c>
      <c r="BD1216" s="10">
        <v>0</v>
      </c>
      <c r="BE1216" s="10">
        <v>10.5</v>
      </c>
      <c r="BF1216" s="10">
        <v>0</v>
      </c>
      <c r="BG1216" s="10">
        <v>0</v>
      </c>
      <c r="BH1216" s="10">
        <v>0</v>
      </c>
      <c r="BI1216" s="10">
        <v>0</v>
      </c>
      <c r="BJ1216" s="10">
        <v>10.4</v>
      </c>
      <c r="BK1216" s="10">
        <v>0</v>
      </c>
      <c r="BL1216" s="10">
        <v>0</v>
      </c>
      <c r="BM1216" s="10">
        <v>0</v>
      </c>
      <c r="BN1216" s="10">
        <v>0</v>
      </c>
      <c r="BO1216" s="10">
        <v>10.4</v>
      </c>
      <c r="BP1216" s="10">
        <v>0</v>
      </c>
      <c r="BQ1216" s="10">
        <v>1292</v>
      </c>
      <c r="BR1216" s="10" t="s">
        <v>288</v>
      </c>
      <c r="BS1216" s="10">
        <v>0</v>
      </c>
      <c r="BT1216" s="10">
        <v>0</v>
      </c>
      <c r="BU1216" s="10">
        <v>0</v>
      </c>
      <c r="BV1216" s="10">
        <v>10.6</v>
      </c>
      <c r="BW1216" s="10">
        <v>0</v>
      </c>
      <c r="BX1216" s="10">
        <v>0</v>
      </c>
      <c r="BY1216" s="10">
        <v>0</v>
      </c>
      <c r="BZ1216" s="10">
        <v>0</v>
      </c>
      <c r="CA1216" s="10">
        <v>10.5</v>
      </c>
      <c r="CB1216" s="10">
        <v>0</v>
      </c>
      <c r="CC1216" s="10">
        <v>0</v>
      </c>
      <c r="CD1216" s="10">
        <v>0</v>
      </c>
      <c r="CE1216" s="10">
        <v>0</v>
      </c>
      <c r="CF1216" s="10">
        <v>10.5</v>
      </c>
      <c r="CG1216" s="10">
        <v>0</v>
      </c>
      <c r="CH1216" s="10">
        <v>1292</v>
      </c>
      <c r="CI1216" s="10" t="s">
        <v>288</v>
      </c>
      <c r="CJ1216" s="10">
        <v>0</v>
      </c>
      <c r="CK1216" s="10">
        <v>0</v>
      </c>
      <c r="CL1216" s="10">
        <v>0</v>
      </c>
      <c r="CM1216" s="10">
        <v>10.5</v>
      </c>
      <c r="CN1216" s="10">
        <v>0</v>
      </c>
      <c r="CO1216" s="10">
        <v>0</v>
      </c>
      <c r="CP1216" s="10">
        <v>0</v>
      </c>
      <c r="CQ1216" s="10">
        <v>0</v>
      </c>
      <c r="CR1216" s="10">
        <v>10.5</v>
      </c>
      <c r="CS1216" s="10">
        <v>0</v>
      </c>
      <c r="CT1216" s="10">
        <v>0</v>
      </c>
      <c r="CU1216" s="10">
        <v>0</v>
      </c>
      <c r="CV1216" s="10">
        <v>0</v>
      </c>
      <c r="CW1216" s="10">
        <v>10.5</v>
      </c>
      <c r="CX1216" s="10">
        <v>0</v>
      </c>
      <c r="CY1216" s="10">
        <v>1328</v>
      </c>
      <c r="CZ1216" s="10" t="s">
        <v>288</v>
      </c>
      <c r="DA1216" s="10">
        <v>0.19</v>
      </c>
      <c r="DB1216" s="10">
        <v>6.25E-2</v>
      </c>
      <c r="DC1216" s="10">
        <v>11</v>
      </c>
      <c r="DD1216" s="10">
        <v>10.5</v>
      </c>
      <c r="DE1216" s="10">
        <v>0.95</v>
      </c>
      <c r="DF1216" s="10">
        <v>0.2034</v>
      </c>
      <c r="DG1216" s="10">
        <v>6.6799999999999998E-2</v>
      </c>
      <c r="DH1216" s="10">
        <v>12</v>
      </c>
      <c r="DI1216" s="10">
        <v>10.3</v>
      </c>
      <c r="DJ1216" s="10">
        <v>0.95</v>
      </c>
      <c r="DK1216" s="10">
        <v>0.2225</v>
      </c>
      <c r="DL1216" s="10">
        <v>7.3099999999999998E-2</v>
      </c>
      <c r="DM1216" s="10">
        <v>13</v>
      </c>
      <c r="DN1216" s="10">
        <v>10.4</v>
      </c>
      <c r="DO1216" s="10">
        <v>0.95</v>
      </c>
    </row>
    <row r="1217" spans="1:119" x14ac:dyDescent="0.25">
      <c r="A1217" s="10">
        <v>1293</v>
      </c>
      <c r="B1217" s="10" t="s">
        <v>290</v>
      </c>
      <c r="C1217" s="10">
        <v>0.02</v>
      </c>
      <c r="D1217" s="10">
        <v>0.01</v>
      </c>
      <c r="E1217" s="10">
        <v>1</v>
      </c>
      <c r="F1217" s="10">
        <v>10.6</v>
      </c>
      <c r="G1217" s="10">
        <v>0.92</v>
      </c>
      <c r="H1217" s="10">
        <v>0.02</v>
      </c>
      <c r="I1217" s="10">
        <v>0.01</v>
      </c>
      <c r="J1217" s="10">
        <v>1</v>
      </c>
      <c r="K1217" s="10">
        <v>10.6</v>
      </c>
      <c r="L1217" s="10">
        <v>0.92</v>
      </c>
      <c r="M1217" s="10">
        <v>0.02</v>
      </c>
      <c r="N1217" s="10">
        <v>0.01</v>
      </c>
      <c r="O1217" s="10">
        <v>1</v>
      </c>
      <c r="P1217" s="10">
        <v>10.6</v>
      </c>
      <c r="Q1217" s="10">
        <v>0.92</v>
      </c>
      <c r="R1217" s="10">
        <v>1293</v>
      </c>
      <c r="S1217" s="10" t="s">
        <v>290</v>
      </c>
      <c r="T1217" s="10">
        <v>1.2500000000000001E-2</v>
      </c>
      <c r="U1217" s="10">
        <v>9.7999999999999997E-3</v>
      </c>
      <c r="V1217" s="10">
        <v>0.8397</v>
      </c>
      <c r="W1217" s="10">
        <v>10.9</v>
      </c>
      <c r="Y1217" s="10">
        <v>1.5900000000000001E-2</v>
      </c>
      <c r="Z1217" s="10">
        <v>1.24E-2</v>
      </c>
      <c r="AA1217" s="10">
        <v>1.0960000000000001</v>
      </c>
      <c r="AB1217" s="10">
        <v>10.6</v>
      </c>
      <c r="AD1217" s="10">
        <v>1.5800000000000002E-2</v>
      </c>
      <c r="AE1217" s="10">
        <v>5.4000000000000003E-3</v>
      </c>
      <c r="AF1217" s="10">
        <v>0.90939999999999999</v>
      </c>
      <c r="AG1217" s="10">
        <v>10.6</v>
      </c>
      <c r="AI1217" s="10">
        <v>1293</v>
      </c>
      <c r="AJ1217" s="10" t="s">
        <v>290</v>
      </c>
      <c r="AK1217" s="10">
        <v>3.6999999999999998E-2</v>
      </c>
      <c r="AL1217" s="10">
        <v>1.34E-2</v>
      </c>
      <c r="AM1217" s="10">
        <v>2.1842999999999999</v>
      </c>
      <c r="AN1217" s="10">
        <v>10.4</v>
      </c>
      <c r="AO1217" s="10">
        <v>0.94</v>
      </c>
      <c r="AP1217" s="10">
        <v>3.8600000000000002E-2</v>
      </c>
      <c r="AQ1217" s="10">
        <v>1.3899999999999999E-2</v>
      </c>
      <c r="AR1217" s="10">
        <v>2.2770999999999999</v>
      </c>
      <c r="AS1217" s="10">
        <v>10.4</v>
      </c>
      <c r="AT1217" s="10">
        <v>0.94</v>
      </c>
      <c r="AU1217" s="10">
        <v>3.7699999999999997E-2</v>
      </c>
      <c r="AV1217" s="10">
        <v>1.3599999999999999E-2</v>
      </c>
      <c r="AW1217" s="10">
        <v>2.2250999999999999</v>
      </c>
      <c r="AX1217" s="10">
        <v>10.4</v>
      </c>
      <c r="AY1217" s="10">
        <v>0.94</v>
      </c>
      <c r="AZ1217" s="10">
        <v>1293</v>
      </c>
      <c r="BA1217" s="10" t="s">
        <v>290</v>
      </c>
      <c r="BB1217" s="10">
        <v>1.17E-2</v>
      </c>
      <c r="BC1217" s="10">
        <v>2.8999999999999998E-3</v>
      </c>
      <c r="BD1217" s="10">
        <v>0.6653</v>
      </c>
      <c r="BE1217" s="10">
        <v>10.5</v>
      </c>
      <c r="BF1217" s="10">
        <v>0.97</v>
      </c>
      <c r="BG1217" s="10">
        <v>1.55E-2</v>
      </c>
      <c r="BH1217" s="10">
        <v>3.8999999999999998E-3</v>
      </c>
      <c r="BI1217" s="10">
        <v>0.88790000000000002</v>
      </c>
      <c r="BJ1217" s="10">
        <v>10.4</v>
      </c>
      <c r="BK1217" s="10">
        <v>0.97</v>
      </c>
      <c r="BL1217" s="10">
        <v>1.55E-2</v>
      </c>
      <c r="BM1217" s="10">
        <v>3.8999999999999998E-3</v>
      </c>
      <c r="BN1217" s="10">
        <v>0.88460000000000005</v>
      </c>
      <c r="BO1217" s="10">
        <v>10.4</v>
      </c>
      <c r="BP1217" s="10">
        <v>0.97</v>
      </c>
      <c r="BQ1217" s="10">
        <v>1293</v>
      </c>
      <c r="BR1217" s="10" t="s">
        <v>290</v>
      </c>
      <c r="BS1217" s="10">
        <v>3.56E-2</v>
      </c>
      <c r="BT1217" s="10">
        <v>8.8999999999999999E-3</v>
      </c>
      <c r="BU1217" s="10">
        <v>2</v>
      </c>
      <c r="BV1217" s="10">
        <v>10.6</v>
      </c>
      <c r="BW1217" s="10">
        <v>0.97</v>
      </c>
      <c r="BX1217" s="10">
        <v>3.5299999999999998E-2</v>
      </c>
      <c r="BY1217" s="10">
        <v>8.8000000000000005E-3</v>
      </c>
      <c r="BZ1217" s="10">
        <v>2</v>
      </c>
      <c r="CA1217" s="10">
        <v>10.5</v>
      </c>
      <c r="CB1217" s="10">
        <v>0.97</v>
      </c>
      <c r="CC1217" s="10">
        <v>3.5299999999999998E-2</v>
      </c>
      <c r="CD1217" s="10">
        <v>8.8000000000000005E-3</v>
      </c>
      <c r="CE1217" s="10">
        <v>2</v>
      </c>
      <c r="CF1217" s="10">
        <v>10.5</v>
      </c>
      <c r="CG1217" s="10">
        <v>0.97</v>
      </c>
      <c r="CH1217" s="10">
        <v>1293</v>
      </c>
      <c r="CI1217" s="10" t="s">
        <v>290</v>
      </c>
      <c r="CJ1217" s="10">
        <v>1.7600000000000001E-2</v>
      </c>
      <c r="CK1217" s="10">
        <v>4.4000000000000003E-3</v>
      </c>
      <c r="CL1217" s="10">
        <v>1</v>
      </c>
      <c r="CM1217" s="10">
        <v>10.5</v>
      </c>
      <c r="CN1217" s="10">
        <v>0.97</v>
      </c>
      <c r="CO1217" s="10">
        <v>1.7600000000000001E-2</v>
      </c>
      <c r="CP1217" s="10">
        <v>4.4000000000000003E-3</v>
      </c>
      <c r="CQ1217" s="10">
        <v>1</v>
      </c>
      <c r="CR1217" s="10">
        <v>10.5</v>
      </c>
      <c r="CS1217" s="10">
        <v>0.97</v>
      </c>
      <c r="CT1217" s="10">
        <v>1.7600000000000001E-2</v>
      </c>
      <c r="CU1217" s="10">
        <v>4.4000000000000003E-3</v>
      </c>
      <c r="CV1217" s="10">
        <v>1</v>
      </c>
      <c r="CW1217" s="10">
        <v>10.5</v>
      </c>
      <c r="CX1217" s="10">
        <v>0.97</v>
      </c>
      <c r="CY1217" s="10">
        <v>1329</v>
      </c>
      <c r="CZ1217" s="10" t="s">
        <v>290</v>
      </c>
      <c r="DA1217" s="10">
        <v>9.4299999999999995E-2</v>
      </c>
      <c r="DB1217" s="10">
        <v>2.75E-2</v>
      </c>
      <c r="DC1217" s="10">
        <v>5.4</v>
      </c>
      <c r="DD1217" s="10">
        <v>10.5</v>
      </c>
      <c r="DE1217" s="10">
        <v>0.96</v>
      </c>
      <c r="DF1217" s="10">
        <v>0.12839999999999999</v>
      </c>
      <c r="DG1217" s="10">
        <v>3.7499999999999999E-2</v>
      </c>
      <c r="DH1217" s="10">
        <v>7.5</v>
      </c>
      <c r="DI1217" s="10">
        <v>10.3</v>
      </c>
      <c r="DJ1217" s="10">
        <v>0.96</v>
      </c>
      <c r="DK1217" s="10">
        <v>0.128</v>
      </c>
      <c r="DL1217" s="10">
        <v>3.73E-2</v>
      </c>
      <c r="DM1217" s="10">
        <v>7.4</v>
      </c>
      <c r="DN1217" s="10">
        <v>10.4</v>
      </c>
      <c r="DO1217" s="10">
        <v>0.96</v>
      </c>
    </row>
    <row r="1218" spans="1:119" x14ac:dyDescent="0.25">
      <c r="A1218" s="10">
        <v>1294</v>
      </c>
      <c r="B1218" s="10" t="s">
        <v>306</v>
      </c>
      <c r="C1218" s="10">
        <v>0</v>
      </c>
      <c r="D1218" s="10">
        <v>0</v>
      </c>
      <c r="E1218" s="10">
        <v>0</v>
      </c>
      <c r="F1218" s="10">
        <v>10.6</v>
      </c>
      <c r="G1218" s="10">
        <v>0</v>
      </c>
      <c r="H1218" s="10">
        <v>0</v>
      </c>
      <c r="I1218" s="10">
        <v>0</v>
      </c>
      <c r="J1218" s="10">
        <v>0</v>
      </c>
      <c r="K1218" s="10">
        <v>10.6</v>
      </c>
      <c r="L1218" s="10">
        <v>0</v>
      </c>
      <c r="M1218" s="10">
        <v>0</v>
      </c>
      <c r="N1218" s="10">
        <v>0</v>
      </c>
      <c r="O1218" s="10">
        <v>0</v>
      </c>
      <c r="P1218" s="10">
        <v>10.6</v>
      </c>
      <c r="Q1218" s="10">
        <v>0</v>
      </c>
      <c r="R1218" s="10">
        <v>1294</v>
      </c>
      <c r="S1218" s="10" t="s">
        <v>306</v>
      </c>
      <c r="T1218" s="10">
        <v>0</v>
      </c>
      <c r="U1218" s="10">
        <v>0</v>
      </c>
      <c r="V1218" s="10">
        <v>0</v>
      </c>
      <c r="W1218" s="10">
        <v>10.9</v>
      </c>
      <c r="Y1218" s="10">
        <v>0</v>
      </c>
      <c r="Z1218" s="10">
        <v>0</v>
      </c>
      <c r="AA1218" s="10">
        <v>0</v>
      </c>
      <c r="AB1218" s="10">
        <v>10.6</v>
      </c>
      <c r="AD1218" s="10">
        <v>0</v>
      </c>
      <c r="AE1218" s="10">
        <v>0</v>
      </c>
      <c r="AF1218" s="10">
        <v>0</v>
      </c>
      <c r="AG1218" s="10">
        <v>10.6</v>
      </c>
      <c r="AI1218" s="10">
        <v>1294</v>
      </c>
      <c r="AJ1218" s="10" t="s">
        <v>306</v>
      </c>
      <c r="AK1218" s="10">
        <v>0</v>
      </c>
      <c r="AL1218" s="10">
        <v>0</v>
      </c>
      <c r="AM1218" s="10">
        <v>0</v>
      </c>
      <c r="AN1218" s="10">
        <v>10.4</v>
      </c>
      <c r="AO1218" s="10">
        <v>0</v>
      </c>
      <c r="AP1218" s="10">
        <v>0</v>
      </c>
      <c r="AQ1218" s="10">
        <v>0</v>
      </c>
      <c r="AR1218" s="10">
        <v>0</v>
      </c>
      <c r="AS1218" s="10">
        <v>10.4</v>
      </c>
      <c r="AT1218" s="10">
        <v>0</v>
      </c>
      <c r="AU1218" s="10">
        <v>0</v>
      </c>
      <c r="AV1218" s="10">
        <v>0</v>
      </c>
      <c r="AW1218" s="10">
        <v>0</v>
      </c>
      <c r="AX1218" s="10">
        <v>10.4</v>
      </c>
      <c r="AY1218" s="10">
        <v>0</v>
      </c>
      <c r="AZ1218" s="10">
        <v>1294</v>
      </c>
      <c r="BA1218" s="10" t="s">
        <v>306</v>
      </c>
      <c r="BB1218" s="10">
        <v>0</v>
      </c>
      <c r="BC1218" s="10">
        <v>0</v>
      </c>
      <c r="BD1218" s="10">
        <v>0</v>
      </c>
      <c r="BE1218" s="10">
        <v>10.5</v>
      </c>
      <c r="BF1218" s="10">
        <v>0</v>
      </c>
      <c r="BG1218" s="10">
        <v>0</v>
      </c>
      <c r="BH1218" s="10">
        <v>0</v>
      </c>
      <c r="BI1218" s="10">
        <v>0</v>
      </c>
      <c r="BJ1218" s="10">
        <v>10.4</v>
      </c>
      <c r="BK1218" s="10">
        <v>0</v>
      </c>
      <c r="BL1218" s="10">
        <v>0</v>
      </c>
      <c r="BM1218" s="10">
        <v>0</v>
      </c>
      <c r="BN1218" s="10">
        <v>0</v>
      </c>
      <c r="BO1218" s="10">
        <v>10.4</v>
      </c>
      <c r="BP1218" s="10">
        <v>0</v>
      </c>
      <c r="BQ1218" s="10">
        <v>1294</v>
      </c>
      <c r="BR1218" s="10" t="s">
        <v>306</v>
      </c>
      <c r="BS1218" s="10">
        <v>0</v>
      </c>
      <c r="BT1218" s="10">
        <v>0</v>
      </c>
      <c r="BU1218" s="10">
        <v>0</v>
      </c>
      <c r="BV1218" s="10">
        <v>10.6</v>
      </c>
      <c r="BW1218" s="10">
        <v>0</v>
      </c>
      <c r="BX1218" s="10">
        <v>0</v>
      </c>
      <c r="BY1218" s="10">
        <v>0</v>
      </c>
      <c r="BZ1218" s="10">
        <v>0</v>
      </c>
      <c r="CA1218" s="10">
        <v>10.5</v>
      </c>
      <c r="CB1218" s="10">
        <v>0</v>
      </c>
      <c r="CC1218" s="10">
        <v>0</v>
      </c>
      <c r="CD1218" s="10">
        <v>0</v>
      </c>
      <c r="CE1218" s="10">
        <v>0</v>
      </c>
      <c r="CF1218" s="10">
        <v>10.5</v>
      </c>
      <c r="CG1218" s="10">
        <v>0</v>
      </c>
      <c r="CH1218" s="10">
        <v>1294</v>
      </c>
      <c r="CI1218" s="10" t="s">
        <v>306</v>
      </c>
      <c r="CJ1218" s="10">
        <v>0</v>
      </c>
      <c r="CK1218" s="10">
        <v>0</v>
      </c>
      <c r="CL1218" s="10">
        <v>0</v>
      </c>
      <c r="CM1218" s="10">
        <v>10.5</v>
      </c>
      <c r="CN1218" s="10">
        <v>0</v>
      </c>
      <c r="CO1218" s="10">
        <v>0</v>
      </c>
      <c r="CP1218" s="10">
        <v>0</v>
      </c>
      <c r="CQ1218" s="10">
        <v>0</v>
      </c>
      <c r="CR1218" s="10">
        <v>10.5</v>
      </c>
      <c r="CS1218" s="10">
        <v>0</v>
      </c>
      <c r="CT1218" s="10">
        <v>0</v>
      </c>
      <c r="CU1218" s="10">
        <v>0</v>
      </c>
      <c r="CV1218" s="10">
        <v>0</v>
      </c>
      <c r="CW1218" s="10">
        <v>10.5</v>
      </c>
      <c r="CX1218" s="10">
        <v>0</v>
      </c>
      <c r="CY1218" s="10">
        <v>1330</v>
      </c>
      <c r="CZ1218" s="10" t="s">
        <v>306</v>
      </c>
      <c r="DA1218" s="10">
        <v>9.7799999999999998E-2</v>
      </c>
      <c r="DB1218" s="10">
        <v>2.8500000000000001E-2</v>
      </c>
      <c r="DC1218" s="10">
        <v>5.6</v>
      </c>
      <c r="DD1218" s="10">
        <v>10.5</v>
      </c>
      <c r="DE1218" s="10">
        <v>0.96</v>
      </c>
      <c r="DF1218" s="10">
        <v>9.7600000000000006E-2</v>
      </c>
      <c r="DG1218" s="10">
        <v>2.8500000000000001E-2</v>
      </c>
      <c r="DH1218" s="10">
        <v>5.7</v>
      </c>
      <c r="DI1218" s="10">
        <v>10.3</v>
      </c>
      <c r="DJ1218" s="10">
        <v>0.96</v>
      </c>
      <c r="DK1218" s="10">
        <v>0.1124</v>
      </c>
      <c r="DL1218" s="10">
        <v>3.2800000000000003E-2</v>
      </c>
      <c r="DM1218" s="10">
        <v>6.5</v>
      </c>
      <c r="DN1218" s="10">
        <v>10.4</v>
      </c>
      <c r="DO1218" s="10">
        <v>0.96</v>
      </c>
    </row>
    <row r="1219" spans="1:119" x14ac:dyDescent="0.25">
      <c r="A1219" s="10">
        <v>1295</v>
      </c>
      <c r="B1219" s="10" t="s">
        <v>291</v>
      </c>
      <c r="C1219" s="10">
        <v>0.03</v>
      </c>
      <c r="D1219" s="10">
        <v>0.01</v>
      </c>
      <c r="E1219" s="10">
        <v>2</v>
      </c>
      <c r="F1219" s="10">
        <v>10.6</v>
      </c>
      <c r="G1219" s="10">
        <v>0.93</v>
      </c>
      <c r="H1219" s="10">
        <v>0.03</v>
      </c>
      <c r="I1219" s="10">
        <v>0.01</v>
      </c>
      <c r="J1219" s="10">
        <v>2</v>
      </c>
      <c r="K1219" s="10">
        <v>10.6</v>
      </c>
      <c r="L1219" s="10">
        <v>0.93</v>
      </c>
      <c r="M1219" s="10">
        <v>0.03</v>
      </c>
      <c r="N1219" s="10">
        <v>0.01</v>
      </c>
      <c r="O1219" s="10">
        <v>2</v>
      </c>
      <c r="P1219" s="10">
        <v>10.6</v>
      </c>
      <c r="Q1219" s="10">
        <v>0.93</v>
      </c>
      <c r="R1219" s="10">
        <v>1295</v>
      </c>
      <c r="S1219" s="10" t="s">
        <v>291</v>
      </c>
      <c r="T1219" s="10">
        <v>1.26E-2</v>
      </c>
      <c r="U1219" s="10">
        <v>9.9000000000000008E-3</v>
      </c>
      <c r="V1219" s="10">
        <v>0.84889999999999999</v>
      </c>
      <c r="W1219" s="10">
        <v>10.9</v>
      </c>
      <c r="Y1219" s="10">
        <v>3.2099999999999997E-2</v>
      </c>
      <c r="Z1219" s="10">
        <v>2.5000000000000001E-2</v>
      </c>
      <c r="AA1219" s="10">
        <v>2.2159</v>
      </c>
      <c r="AB1219" s="10">
        <v>10.6</v>
      </c>
      <c r="AD1219" s="10">
        <v>3.2000000000000001E-2</v>
      </c>
      <c r="AE1219" s="10">
        <v>1.01E-2</v>
      </c>
      <c r="AF1219" s="10">
        <v>1.8251999999999999</v>
      </c>
      <c r="AG1219" s="10">
        <v>10.6</v>
      </c>
      <c r="AI1219" s="10">
        <v>1295</v>
      </c>
      <c r="AJ1219" s="10" t="s">
        <v>291</v>
      </c>
      <c r="AK1219" s="10">
        <v>3.6200000000000003E-2</v>
      </c>
      <c r="AL1219" s="10">
        <v>1.54E-2</v>
      </c>
      <c r="AM1219" s="10">
        <v>2.1836000000000002</v>
      </c>
      <c r="AN1219" s="10">
        <v>10.4</v>
      </c>
      <c r="AO1219" s="10">
        <v>0.92</v>
      </c>
      <c r="AP1219" s="10">
        <v>3.78E-2</v>
      </c>
      <c r="AQ1219" s="10">
        <v>1.6E-2</v>
      </c>
      <c r="AR1219" s="10">
        <v>2.278</v>
      </c>
      <c r="AS1219" s="10">
        <v>10.4</v>
      </c>
      <c r="AT1219" s="10">
        <v>0.92</v>
      </c>
      <c r="AU1219" s="10">
        <v>3.6900000000000002E-2</v>
      </c>
      <c r="AV1219" s="10">
        <v>1.5599999999999999E-2</v>
      </c>
      <c r="AW1219" s="10">
        <v>2.2242000000000002</v>
      </c>
      <c r="AX1219" s="10">
        <v>10.4</v>
      </c>
      <c r="AY1219" s="10">
        <v>0.92</v>
      </c>
      <c r="AZ1219" s="10">
        <v>1295</v>
      </c>
      <c r="BA1219" s="10" t="s">
        <v>291</v>
      </c>
      <c r="BB1219" s="10">
        <v>1.17E-2</v>
      </c>
      <c r="BC1219" s="10">
        <v>2.8999999999999998E-3</v>
      </c>
      <c r="BD1219" s="10">
        <v>0.6653</v>
      </c>
      <c r="BE1219" s="10">
        <v>10.5</v>
      </c>
      <c r="BF1219" s="10">
        <v>0.97</v>
      </c>
      <c r="BG1219" s="10">
        <v>1.55E-2</v>
      </c>
      <c r="BH1219" s="10">
        <v>3.8999999999999998E-3</v>
      </c>
      <c r="BI1219" s="10">
        <v>0.88790000000000002</v>
      </c>
      <c r="BJ1219" s="10">
        <v>10.4</v>
      </c>
      <c r="BK1219" s="10">
        <v>0.97</v>
      </c>
      <c r="BL1219" s="10">
        <v>1.55E-2</v>
      </c>
      <c r="BM1219" s="10">
        <v>3.8999999999999998E-3</v>
      </c>
      <c r="BN1219" s="10">
        <v>0.88460000000000005</v>
      </c>
      <c r="BO1219" s="10">
        <v>10.4</v>
      </c>
      <c r="BP1219" s="10">
        <v>0.97</v>
      </c>
      <c r="BQ1219" s="10">
        <v>1295</v>
      </c>
      <c r="BR1219" s="10" t="s">
        <v>291</v>
      </c>
      <c r="BS1219" s="10">
        <v>0.2137</v>
      </c>
      <c r="BT1219" s="10">
        <v>5.3600000000000002E-2</v>
      </c>
      <c r="BU1219" s="10">
        <v>12</v>
      </c>
      <c r="BV1219" s="10">
        <v>10.6</v>
      </c>
      <c r="BW1219" s="10">
        <v>0.97</v>
      </c>
      <c r="BX1219" s="10">
        <v>0.3175</v>
      </c>
      <c r="BY1219" s="10">
        <v>7.9600000000000004E-2</v>
      </c>
      <c r="BZ1219" s="10">
        <v>18</v>
      </c>
      <c r="CA1219" s="10">
        <v>10.5</v>
      </c>
      <c r="CB1219" s="10">
        <v>0.97</v>
      </c>
      <c r="CC1219" s="10">
        <v>0.3528</v>
      </c>
      <c r="CD1219" s="10">
        <v>8.8400000000000006E-2</v>
      </c>
      <c r="CE1219" s="10">
        <v>20</v>
      </c>
      <c r="CF1219" s="10">
        <v>10.5</v>
      </c>
      <c r="CG1219" s="10">
        <v>0.97</v>
      </c>
      <c r="CH1219" s="10">
        <v>1295</v>
      </c>
      <c r="CI1219" s="10" t="s">
        <v>291</v>
      </c>
      <c r="CJ1219" s="10">
        <v>5.2900000000000003E-2</v>
      </c>
      <c r="CK1219" s="10">
        <v>1.3299999999999999E-2</v>
      </c>
      <c r="CL1219" s="10">
        <v>3</v>
      </c>
      <c r="CM1219" s="10">
        <v>10.5</v>
      </c>
      <c r="CN1219" s="10">
        <v>0.97</v>
      </c>
      <c r="CO1219" s="10">
        <v>8.8200000000000001E-2</v>
      </c>
      <c r="CP1219" s="10">
        <v>2.2100000000000002E-2</v>
      </c>
      <c r="CQ1219" s="10">
        <v>5</v>
      </c>
      <c r="CR1219" s="10">
        <v>10.5</v>
      </c>
      <c r="CS1219" s="10">
        <v>0.97</v>
      </c>
      <c r="CT1219" s="10">
        <v>8.8200000000000001E-2</v>
      </c>
      <c r="CU1219" s="10">
        <v>2.2100000000000002E-2</v>
      </c>
      <c r="CV1219" s="10">
        <v>5</v>
      </c>
      <c r="CW1219" s="10">
        <v>10.5</v>
      </c>
      <c r="CX1219" s="10">
        <v>0.97</v>
      </c>
      <c r="CY1219" s="10">
        <v>1331</v>
      </c>
      <c r="CZ1219" s="10" t="s">
        <v>291</v>
      </c>
      <c r="DA1219" s="10">
        <v>0.2029</v>
      </c>
      <c r="DB1219" s="10">
        <v>5.0799999999999998E-2</v>
      </c>
      <c r="DC1219" s="10">
        <v>11.5</v>
      </c>
      <c r="DD1219" s="10">
        <v>10.5</v>
      </c>
      <c r="DE1219" s="10">
        <v>0.97</v>
      </c>
      <c r="DF1219" s="10">
        <v>0.2336</v>
      </c>
      <c r="DG1219" s="10">
        <v>5.8500000000000003E-2</v>
      </c>
      <c r="DH1219" s="10">
        <v>13.5</v>
      </c>
      <c r="DI1219" s="10">
        <v>10.3</v>
      </c>
      <c r="DJ1219" s="10">
        <v>0.97</v>
      </c>
      <c r="DK1219" s="10">
        <v>0.24460000000000001</v>
      </c>
      <c r="DL1219" s="10">
        <v>6.13E-2</v>
      </c>
      <c r="DM1219" s="10">
        <v>14</v>
      </c>
      <c r="DN1219" s="10">
        <v>10.4</v>
      </c>
      <c r="DO1219" s="10">
        <v>0.97</v>
      </c>
    </row>
    <row r="1220" spans="1:119" x14ac:dyDescent="0.25">
      <c r="A1220" s="10">
        <v>1296</v>
      </c>
      <c r="B1220" s="10" t="s">
        <v>207</v>
      </c>
      <c r="C1220" s="10">
        <v>0.28999999999999998</v>
      </c>
      <c r="D1220" s="10">
        <v>0.21</v>
      </c>
      <c r="E1220" s="10">
        <v>5.65</v>
      </c>
      <c r="F1220" s="10">
        <v>36.64</v>
      </c>
      <c r="G1220" s="10">
        <v>0.81599999999999995</v>
      </c>
      <c r="H1220" s="10">
        <v>0.31</v>
      </c>
      <c r="I1220" s="10">
        <v>0.25</v>
      </c>
      <c r="J1220" s="10">
        <v>6.33</v>
      </c>
      <c r="K1220" s="10">
        <v>36.33</v>
      </c>
      <c r="L1220" s="10">
        <v>0.78600000000000003</v>
      </c>
      <c r="M1220" s="10">
        <v>0.28000000000000003</v>
      </c>
      <c r="N1220" s="10">
        <v>0.2</v>
      </c>
      <c r="O1220" s="10">
        <v>5.58</v>
      </c>
      <c r="P1220" s="10">
        <v>36</v>
      </c>
      <c r="Q1220" s="10">
        <v>0.81100000000000005</v>
      </c>
      <c r="R1220" s="10">
        <v>1296</v>
      </c>
      <c r="S1220" s="10" t="s">
        <v>207</v>
      </c>
      <c r="T1220" s="10">
        <v>0.24</v>
      </c>
      <c r="U1220" s="10">
        <v>0.16</v>
      </c>
      <c r="V1220" s="10">
        <v>4.3917004208146251</v>
      </c>
      <c r="W1220" s="10">
        <v>37.92</v>
      </c>
      <c r="Y1220" s="10">
        <v>0.35</v>
      </c>
      <c r="Z1220" s="10">
        <v>0.14000000000000001</v>
      </c>
      <c r="AA1220" s="10">
        <v>5.8536537001633233</v>
      </c>
      <c r="AB1220" s="10">
        <v>37.18</v>
      </c>
      <c r="AD1220" s="10">
        <v>0.36</v>
      </c>
      <c r="AE1220" s="10">
        <v>0.14000000000000001</v>
      </c>
      <c r="AF1220" s="10">
        <v>5.9981096229792827</v>
      </c>
      <c r="AG1220" s="10">
        <v>37.18</v>
      </c>
      <c r="AI1220" s="10">
        <v>1296</v>
      </c>
      <c r="AJ1220" s="10" t="s">
        <v>207</v>
      </c>
      <c r="AK1220" s="10">
        <v>-0.10250418592566267</v>
      </c>
      <c r="AL1220" s="10">
        <v>-0.13979995122891298</v>
      </c>
      <c r="AM1220" s="10">
        <v>-2.7015948715620697</v>
      </c>
      <c r="AN1220" s="10">
        <v>37.046704866253961</v>
      </c>
      <c r="AO1220" s="10">
        <v>0.59130447365688332</v>
      </c>
      <c r="AP1220" s="10">
        <v>-0.11962700292809569</v>
      </c>
      <c r="AQ1220" s="10">
        <v>-0.14443584675440618</v>
      </c>
      <c r="AR1220" s="10">
        <v>-2.9784977370586616</v>
      </c>
      <c r="AS1220" s="10">
        <v>36.35320373239206</v>
      </c>
      <c r="AT1220" s="10">
        <v>0.63786479036441623</v>
      </c>
      <c r="AU1220" s="10">
        <v>-0.14984187928209539</v>
      </c>
      <c r="AV1220" s="10">
        <v>-0.15565429061665045</v>
      </c>
      <c r="AW1220" s="10">
        <v>-3.4551029675796356</v>
      </c>
      <c r="AX1220" s="10">
        <v>36.103369959341904</v>
      </c>
      <c r="AY1220" s="10">
        <v>0.69352775717222659</v>
      </c>
      <c r="AZ1220" s="10">
        <v>1296</v>
      </c>
      <c r="BA1220" s="10" t="s">
        <v>207</v>
      </c>
      <c r="BB1220" s="10">
        <v>-0.18226917796522987</v>
      </c>
      <c r="BC1220" s="10">
        <v>-0.10298979653719419</v>
      </c>
      <c r="BD1220" s="10">
        <v>-3.249916272736157</v>
      </c>
      <c r="BE1220" s="10">
        <v>37.191846480913497</v>
      </c>
      <c r="BF1220" s="10">
        <v>0.87062812898579911</v>
      </c>
      <c r="BG1220" s="10">
        <v>-0.21859016574125503</v>
      </c>
      <c r="BH1220" s="10">
        <v>-6.7498270449357495E-2</v>
      </c>
      <c r="BI1220" s="10">
        <v>-3.5745028196613897</v>
      </c>
      <c r="BJ1220" s="10">
        <v>36.951404496989447</v>
      </c>
      <c r="BK1220" s="10">
        <v>0.95548395324916335</v>
      </c>
      <c r="BL1220" s="10">
        <v>-0.26869039504917025</v>
      </c>
      <c r="BM1220" s="10">
        <v>-8.1241165778357535E-2</v>
      </c>
      <c r="BN1220" s="10">
        <v>-4.3855044842992603</v>
      </c>
      <c r="BO1220" s="10">
        <v>36.954573426583394</v>
      </c>
      <c r="BP1220" s="10">
        <v>0.9572023619288923</v>
      </c>
      <c r="BQ1220" s="10">
        <v>1296</v>
      </c>
      <c r="BR1220" s="10" t="s">
        <v>207</v>
      </c>
      <c r="BS1220" s="10">
        <v>-0.307</v>
      </c>
      <c r="BT1220" s="10">
        <v>-0.17199999999999999</v>
      </c>
      <c r="BU1220" s="10">
        <v>-5.4808346414569176</v>
      </c>
      <c r="BV1220" s="10">
        <v>37.069000000000003</v>
      </c>
      <c r="BW1220" s="10">
        <v>0.87240908251885607</v>
      </c>
      <c r="BX1220" s="10">
        <v>-0.33800000000000002</v>
      </c>
      <c r="BY1220" s="10">
        <v>-0.17199999999999999</v>
      </c>
      <c r="BZ1220" s="10">
        <v>-6.0549233746422129</v>
      </c>
      <c r="CA1220" s="10">
        <v>36.161999999999999</v>
      </c>
      <c r="CB1220" s="10">
        <v>0.89124063536322584</v>
      </c>
      <c r="CC1220" s="10">
        <v>-0.34100000000000003</v>
      </c>
      <c r="CD1220" s="10">
        <v>-0.17499999999999999</v>
      </c>
      <c r="CE1220" s="10">
        <v>-6.1302191287080596</v>
      </c>
      <c r="CF1220" s="10">
        <v>36.097999999999999</v>
      </c>
      <c r="CG1220" s="10">
        <v>0.88968160679494712</v>
      </c>
      <c r="CH1220" s="10">
        <v>1296</v>
      </c>
      <c r="CI1220" s="10" t="s">
        <v>207</v>
      </c>
      <c r="CJ1220" s="10">
        <v>-0.19600000000000001</v>
      </c>
      <c r="CK1220" s="10">
        <v>-0.14499999999999999</v>
      </c>
      <c r="CL1220" s="10">
        <v>-3.7551294331896199</v>
      </c>
      <c r="CM1220" s="10">
        <v>37.484999999999999</v>
      </c>
      <c r="CN1220" s="10">
        <v>0.80392034166849458</v>
      </c>
      <c r="CO1220" s="10">
        <v>-0.19500000000000001</v>
      </c>
      <c r="CP1220" s="10">
        <v>-0.14299999999999999</v>
      </c>
      <c r="CQ1220" s="10">
        <v>-3.7745043080031571</v>
      </c>
      <c r="CR1220" s="10">
        <v>36.988</v>
      </c>
      <c r="CS1220" s="10">
        <v>0.80640499585570558</v>
      </c>
      <c r="CT1220" s="10">
        <v>-0.19600000000000001</v>
      </c>
      <c r="CU1220" s="10">
        <v>-0.14599999999999999</v>
      </c>
      <c r="CV1220" s="10">
        <v>-3.759696297177062</v>
      </c>
      <c r="CW1220" s="10">
        <v>37.530999999999999</v>
      </c>
      <c r="CX1220" s="10">
        <v>0.80195969711026727</v>
      </c>
      <c r="CY1220" s="10">
        <v>1332</v>
      </c>
      <c r="CZ1220" s="10" t="s">
        <v>293</v>
      </c>
      <c r="DA1220" s="10">
        <v>2.1399999999999999E-2</v>
      </c>
      <c r="DB1220" s="10">
        <v>4.3E-3</v>
      </c>
      <c r="DC1220" s="10">
        <v>1.2</v>
      </c>
      <c r="DD1220" s="10">
        <v>10.5</v>
      </c>
      <c r="DE1220" s="10">
        <v>0.98</v>
      </c>
      <c r="DF1220" s="10">
        <v>2.4500000000000001E-2</v>
      </c>
      <c r="DG1220" s="10">
        <v>5.0000000000000001E-3</v>
      </c>
      <c r="DH1220" s="10">
        <v>1.4</v>
      </c>
      <c r="DI1220" s="10">
        <v>10.3</v>
      </c>
      <c r="DJ1220" s="10">
        <v>0.98</v>
      </c>
      <c r="DK1220" s="10">
        <v>2.47E-2</v>
      </c>
      <c r="DL1220" s="10">
        <v>5.0000000000000001E-3</v>
      </c>
      <c r="DM1220" s="10">
        <v>1.4</v>
      </c>
      <c r="DN1220" s="10">
        <v>10.4</v>
      </c>
      <c r="DO1220" s="10">
        <v>0.98</v>
      </c>
    </row>
    <row r="1221" spans="1:119" x14ac:dyDescent="0.25">
      <c r="A1221" s="10">
        <v>1297</v>
      </c>
      <c r="B1221" s="10" t="s">
        <v>8</v>
      </c>
      <c r="R1221" s="10">
        <v>1297</v>
      </c>
      <c r="S1221" s="10" t="s">
        <v>8</v>
      </c>
      <c r="T1221" s="10">
        <v>0.24</v>
      </c>
      <c r="U1221" s="10">
        <v>0.16</v>
      </c>
      <c r="V1221" s="10">
        <v>4.3917004208146251</v>
      </c>
      <c r="W1221" s="10">
        <v>37.92</v>
      </c>
      <c r="Y1221" s="10">
        <v>0.35</v>
      </c>
      <c r="Z1221" s="10">
        <v>0.14000000000000001</v>
      </c>
      <c r="AA1221" s="10">
        <v>5.8536537001633233</v>
      </c>
      <c r="AB1221" s="10">
        <v>37.18</v>
      </c>
      <c r="AD1221" s="10">
        <v>0.36</v>
      </c>
      <c r="AE1221" s="10">
        <v>0.14000000000000001</v>
      </c>
      <c r="AF1221" s="10">
        <v>5.9981096229792827</v>
      </c>
      <c r="AG1221" s="10">
        <v>37.18</v>
      </c>
      <c r="AI1221" s="10">
        <v>1297</v>
      </c>
      <c r="AJ1221" s="10" t="s">
        <v>8</v>
      </c>
      <c r="AZ1221" s="10">
        <v>1297</v>
      </c>
      <c r="BA1221" s="10" t="s">
        <v>8</v>
      </c>
      <c r="BB1221" s="10">
        <v>0.18226917796523873</v>
      </c>
      <c r="BC1221" s="10">
        <v>0.10298979653722315</v>
      </c>
      <c r="BD1221" s="10">
        <v>3.2499162727364976</v>
      </c>
      <c r="BE1221" s="10">
        <v>37.191846480913497</v>
      </c>
      <c r="BF1221" s="10">
        <v>0.87062812898575004</v>
      </c>
      <c r="BG1221" s="10">
        <v>0.21859016574127615</v>
      </c>
      <c r="BH1221" s="10">
        <v>6.7498270449389275E-2</v>
      </c>
      <c r="BI1221" s="10">
        <v>3.5745028196618516</v>
      </c>
      <c r="BJ1221" s="10">
        <v>36.951404496989447</v>
      </c>
      <c r="BK1221" s="10">
        <v>0.95548395324913227</v>
      </c>
      <c r="BL1221" s="10">
        <v>0.2686903950491652</v>
      </c>
      <c r="BM1221" s="10">
        <v>8.124116577835741E-2</v>
      </c>
      <c r="BN1221" s="10">
        <v>4.3855044842991839</v>
      </c>
      <c r="BO1221" s="10">
        <v>36.954573426583394</v>
      </c>
      <c r="BP1221" s="10">
        <v>0.95720236192889097</v>
      </c>
      <c r="BQ1221" s="10">
        <v>1297</v>
      </c>
      <c r="BR1221" s="10" t="s">
        <v>8</v>
      </c>
      <c r="CH1221" s="10">
        <v>1297</v>
      </c>
      <c r="CI1221" s="10" t="s">
        <v>8</v>
      </c>
      <c r="CY1221" s="10">
        <v>1333</v>
      </c>
      <c r="CZ1221" s="10" t="s">
        <v>294</v>
      </c>
      <c r="DA1221" s="10">
        <v>0</v>
      </c>
      <c r="DB1221" s="10">
        <v>0</v>
      </c>
      <c r="DC1221" s="10">
        <v>0</v>
      </c>
      <c r="DD1221" s="10">
        <v>10.5</v>
      </c>
      <c r="DE1221" s="10">
        <v>0</v>
      </c>
      <c r="DF1221" s="10">
        <v>0</v>
      </c>
      <c r="DG1221" s="10">
        <v>0</v>
      </c>
      <c r="DH1221" s="10">
        <v>0</v>
      </c>
      <c r="DI1221" s="10">
        <v>10.3</v>
      </c>
      <c r="DJ1221" s="10">
        <v>0</v>
      </c>
      <c r="DK1221" s="10">
        <v>0</v>
      </c>
      <c r="DL1221" s="10">
        <v>0</v>
      </c>
      <c r="DM1221" s="10">
        <v>0</v>
      </c>
      <c r="DN1221" s="10">
        <v>10.4</v>
      </c>
      <c r="DO1221" s="10">
        <v>0</v>
      </c>
    </row>
    <row r="1222" spans="1:119" x14ac:dyDescent="0.25">
      <c r="A1222" s="10">
        <v>1298</v>
      </c>
      <c r="B1222" s="10" t="s">
        <v>9</v>
      </c>
      <c r="C1222" s="10">
        <v>0.28999999999999998</v>
      </c>
      <c r="D1222" s="10">
        <v>0.21</v>
      </c>
      <c r="E1222" s="10">
        <v>5.65</v>
      </c>
      <c r="F1222" s="10">
        <v>36.46</v>
      </c>
      <c r="G1222" s="10">
        <v>0.81699999999999995</v>
      </c>
      <c r="H1222" s="10">
        <v>0.31</v>
      </c>
      <c r="I1222" s="10">
        <v>0.24</v>
      </c>
      <c r="J1222" s="10">
        <v>6.33</v>
      </c>
      <c r="K1222" s="10">
        <v>36.14</v>
      </c>
      <c r="L1222" s="10">
        <v>0.78600000000000003</v>
      </c>
      <c r="M1222" s="10">
        <v>0.28000000000000003</v>
      </c>
      <c r="N1222" s="10">
        <v>0.2</v>
      </c>
      <c r="O1222" s="10">
        <v>5.58</v>
      </c>
      <c r="P1222" s="10">
        <v>35.83</v>
      </c>
      <c r="Q1222" s="10">
        <v>0.81200000000000006</v>
      </c>
      <c r="R1222" s="10">
        <v>1298</v>
      </c>
      <c r="S1222" s="10" t="s">
        <v>9</v>
      </c>
      <c r="AI1222" s="10">
        <v>1298</v>
      </c>
      <c r="AJ1222" s="10" t="s">
        <v>9</v>
      </c>
      <c r="AK1222" s="10">
        <v>0.10250418592564944</v>
      </c>
      <c r="AL1222" s="10">
        <v>0.13979995122892114</v>
      </c>
      <c r="AM1222" s="10">
        <v>2.7015948715620497</v>
      </c>
      <c r="AN1222" s="10">
        <v>37.046704866253961</v>
      </c>
      <c r="AO1222" s="10">
        <v>0.59130447365681138</v>
      </c>
      <c r="AP1222" s="10">
        <v>0.11962700292811525</v>
      </c>
      <c r="AQ1222" s="10">
        <v>0.14443584675442667</v>
      </c>
      <c r="AR1222" s="10">
        <v>2.9784977370591101</v>
      </c>
      <c r="AS1222" s="10">
        <v>36.35320373239206</v>
      </c>
      <c r="AT1222" s="10">
        <v>0.63786479036442445</v>
      </c>
      <c r="AU1222" s="10">
        <v>0.14984187928210771</v>
      </c>
      <c r="AV1222" s="10">
        <v>0.15565429061668273</v>
      </c>
      <c r="AW1222" s="10">
        <v>3.4551029675801441</v>
      </c>
      <c r="AX1222" s="10">
        <v>36.103369959341904</v>
      </c>
      <c r="AY1222" s="10">
        <v>0.69352775717218151</v>
      </c>
      <c r="AZ1222" s="10">
        <v>1298</v>
      </c>
      <c r="BA1222" s="10" t="s">
        <v>9</v>
      </c>
      <c r="BQ1222" s="10">
        <v>1298</v>
      </c>
      <c r="BR1222" s="10" t="s">
        <v>9</v>
      </c>
      <c r="BS1222" s="10">
        <v>0.307</v>
      </c>
      <c r="BT1222" s="10">
        <v>0.17199999999999999</v>
      </c>
      <c r="BU1222" s="10">
        <v>5.4808346414569176</v>
      </c>
      <c r="BV1222" s="10">
        <v>37.069000000000003</v>
      </c>
      <c r="BW1222" s="10">
        <v>0.87240908251885607</v>
      </c>
      <c r="BX1222" s="10">
        <v>0.33800000000000002</v>
      </c>
      <c r="BY1222" s="10">
        <v>0.17199999999999999</v>
      </c>
      <c r="BZ1222" s="10">
        <v>6.0549233746422129</v>
      </c>
      <c r="CA1222" s="10">
        <v>36.161999999999999</v>
      </c>
      <c r="CB1222" s="10">
        <v>0.89124063536322584</v>
      </c>
      <c r="CC1222" s="10">
        <v>0.34100000000000003</v>
      </c>
      <c r="CD1222" s="10">
        <v>0.17499999999999999</v>
      </c>
      <c r="CE1222" s="10">
        <v>6.1302191287080596</v>
      </c>
      <c r="CF1222" s="10">
        <v>36.097999999999999</v>
      </c>
      <c r="CG1222" s="10">
        <v>0.88968160679494712</v>
      </c>
      <c r="CH1222" s="10">
        <v>1298</v>
      </c>
      <c r="CI1222" s="10" t="s">
        <v>9</v>
      </c>
      <c r="CJ1222" s="10">
        <v>0.19600000000000001</v>
      </c>
      <c r="CK1222" s="10">
        <v>0.14499999999999999</v>
      </c>
      <c r="CL1222" s="10">
        <v>3.7551294331896199</v>
      </c>
      <c r="CM1222" s="10">
        <v>37.484999999999999</v>
      </c>
      <c r="CN1222" s="10">
        <v>0.80392034166849458</v>
      </c>
      <c r="CO1222" s="10">
        <v>0.19500000000000001</v>
      </c>
      <c r="CP1222" s="10">
        <v>0.14299999999999999</v>
      </c>
      <c r="CQ1222" s="10">
        <v>3.7745043080031571</v>
      </c>
      <c r="CR1222" s="10">
        <v>36.988</v>
      </c>
      <c r="CS1222" s="10">
        <v>0.80640499585570558</v>
      </c>
      <c r="CT1222" s="10">
        <v>0.19600000000000001</v>
      </c>
      <c r="CU1222" s="10">
        <v>0.14599999999999999</v>
      </c>
      <c r="CV1222" s="10">
        <v>3.759696297177062</v>
      </c>
      <c r="CW1222" s="10">
        <v>37.530999999999999</v>
      </c>
      <c r="CX1222" s="10">
        <v>0.80195969711026727</v>
      </c>
      <c r="CY1222" s="10">
        <v>1334</v>
      </c>
      <c r="CZ1222" s="10" t="s">
        <v>296</v>
      </c>
      <c r="DA1222" s="10">
        <v>0</v>
      </c>
      <c r="DB1222" s="10">
        <v>0</v>
      </c>
      <c r="DC1222" s="10">
        <v>0</v>
      </c>
      <c r="DD1222" s="10">
        <v>10.5</v>
      </c>
      <c r="DE1222" s="10">
        <v>0</v>
      </c>
      <c r="DF1222" s="10">
        <v>0</v>
      </c>
      <c r="DG1222" s="10">
        <v>0</v>
      </c>
      <c r="DH1222" s="10">
        <v>0</v>
      </c>
      <c r="DI1222" s="10">
        <v>10.3</v>
      </c>
      <c r="DJ1222" s="10">
        <v>0</v>
      </c>
      <c r="DK1222" s="10">
        <v>0</v>
      </c>
      <c r="DL1222" s="10">
        <v>0</v>
      </c>
      <c r="DM1222" s="10">
        <v>0</v>
      </c>
      <c r="DN1222" s="10">
        <v>10.4</v>
      </c>
      <c r="DO1222" s="10">
        <v>0</v>
      </c>
    </row>
    <row r="1223" spans="1:119" x14ac:dyDescent="0.25">
      <c r="A1223" s="10">
        <v>1299</v>
      </c>
      <c r="B1223" s="10" t="s">
        <v>10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1299</v>
      </c>
      <c r="S1223" s="10" t="s">
        <v>10</v>
      </c>
      <c r="T1223" s="10">
        <v>0.23</v>
      </c>
      <c r="U1223" s="10">
        <v>0.13</v>
      </c>
      <c r="V1223" s="10">
        <v>13.994</v>
      </c>
      <c r="W1223" s="10">
        <v>10.9</v>
      </c>
      <c r="Y1223" s="10">
        <v>0.34</v>
      </c>
      <c r="Z1223" s="10">
        <v>0.11</v>
      </c>
      <c r="AA1223" s="10">
        <v>18.928000000000001</v>
      </c>
      <c r="AB1223" s="10">
        <v>10.9</v>
      </c>
      <c r="AD1223" s="10">
        <v>0.35</v>
      </c>
      <c r="AE1223" s="10">
        <v>0.11</v>
      </c>
      <c r="AF1223" s="10">
        <v>19.433</v>
      </c>
      <c r="AG1223" s="10">
        <v>10.9</v>
      </c>
      <c r="AI1223" s="10">
        <v>1299</v>
      </c>
      <c r="AJ1223" s="10" t="s">
        <v>10</v>
      </c>
      <c r="AZ1223" s="10">
        <v>1299</v>
      </c>
      <c r="BA1223" s="10" t="s">
        <v>10</v>
      </c>
      <c r="BB1223" s="10">
        <v>0.17791202743841453</v>
      </c>
      <c r="BC1223" s="10">
        <v>7.6356500853454426E-2</v>
      </c>
      <c r="BD1223" s="10">
        <v>10.1616</v>
      </c>
      <c r="BE1223" s="10">
        <v>11</v>
      </c>
      <c r="BF1223" s="10">
        <v>0.91900000000000004</v>
      </c>
      <c r="BG1223" s="10">
        <v>0.21421966206371715</v>
      </c>
      <c r="BH1223" s="10">
        <v>4.0813861084061057E-2</v>
      </c>
      <c r="BI1223" s="10">
        <v>11.6578</v>
      </c>
      <c r="BJ1223" s="10">
        <v>10.8</v>
      </c>
      <c r="BK1223" s="10">
        <v>0.98199999999999998</v>
      </c>
      <c r="BL1223" s="10">
        <v>0.26415934444503919</v>
      </c>
      <c r="BM1223" s="10">
        <v>5.3645547900834901E-2</v>
      </c>
      <c r="BN1223" s="10">
        <v>14.2776</v>
      </c>
      <c r="BO1223" s="10">
        <v>10.9</v>
      </c>
      <c r="BP1223" s="10">
        <v>0.98</v>
      </c>
      <c r="BQ1223" s="10">
        <v>1299</v>
      </c>
      <c r="BR1223" s="10" t="s">
        <v>10</v>
      </c>
      <c r="CH1223" s="10">
        <v>1299</v>
      </c>
      <c r="CI1223" s="10" t="s">
        <v>10</v>
      </c>
      <c r="CY1223" s="10">
        <v>1335</v>
      </c>
      <c r="CZ1223" s="10" t="s">
        <v>226</v>
      </c>
      <c r="DA1223" s="10">
        <v>-4.9409999999999998</v>
      </c>
      <c r="DB1223" s="10">
        <v>-2.1139999999999999</v>
      </c>
      <c r="DC1223" s="10">
        <v>-85.160424355290772</v>
      </c>
      <c r="DD1223" s="10">
        <v>36.435000000000002</v>
      </c>
      <c r="DE1223" s="10">
        <v>0.91938546987238912</v>
      </c>
      <c r="DF1223" s="10">
        <v>-7.4279999999999999</v>
      </c>
      <c r="DG1223" s="10">
        <v>-3.2919999999999998</v>
      </c>
      <c r="DH1223" s="10">
        <v>-131.78418484025428</v>
      </c>
      <c r="DI1223" s="10">
        <v>35.594999999999999</v>
      </c>
      <c r="DJ1223" s="10">
        <v>0.91423738370358532</v>
      </c>
      <c r="DK1223" s="10">
        <v>-7.8179999999999996</v>
      </c>
      <c r="DL1223" s="10">
        <v>-3.4889999999999999</v>
      </c>
      <c r="DM1223" s="10">
        <v>-138.22574685111704</v>
      </c>
      <c r="DN1223" s="10">
        <v>35.759</v>
      </c>
      <c r="DO1223" s="10">
        <v>0.91318911953550796</v>
      </c>
    </row>
    <row r="1224" spans="1:119" x14ac:dyDescent="0.25">
      <c r="A1224" s="10">
        <v>1300</v>
      </c>
      <c r="B1224" s="10" t="s">
        <v>11</v>
      </c>
      <c r="C1224" s="10">
        <v>0.28000000000000003</v>
      </c>
      <c r="D1224" s="10">
        <v>0.1</v>
      </c>
      <c r="E1224" s="10">
        <v>16</v>
      </c>
      <c r="F1224" s="10">
        <v>10.6</v>
      </c>
      <c r="G1224" s="10">
        <v>0.94</v>
      </c>
      <c r="H1224" s="10">
        <v>0.3</v>
      </c>
      <c r="I1224" s="10">
        <v>0.14000000000000001</v>
      </c>
      <c r="J1224" s="10">
        <v>18</v>
      </c>
      <c r="K1224" s="10">
        <v>10.5</v>
      </c>
      <c r="L1224" s="10">
        <v>0.91</v>
      </c>
      <c r="M1224" s="10">
        <v>0.27</v>
      </c>
      <c r="N1224" s="10">
        <v>0.1</v>
      </c>
      <c r="O1224" s="10">
        <v>16</v>
      </c>
      <c r="P1224" s="10">
        <v>10.5</v>
      </c>
      <c r="Q1224" s="10">
        <v>0.94</v>
      </c>
      <c r="R1224" s="10">
        <v>1300</v>
      </c>
      <c r="S1224" s="10" t="s">
        <v>11</v>
      </c>
      <c r="AI1224" s="10">
        <v>1300</v>
      </c>
      <c r="AJ1224" s="10" t="s">
        <v>11</v>
      </c>
      <c r="AK1224" s="10">
        <v>9.3131482154779788E-2</v>
      </c>
      <c r="AL1224" s="10">
        <v>3.8636508747228862E-2</v>
      </c>
      <c r="AM1224" s="10">
        <v>5.5099844032167509</v>
      </c>
      <c r="AN1224" s="10">
        <v>10.564998873407081</v>
      </c>
      <c r="AO1224" s="10">
        <v>0.92366835032729833</v>
      </c>
      <c r="AP1224" s="10">
        <v>0.11056742188415467</v>
      </c>
      <c r="AQ1224" s="10">
        <v>4.6856162538702603E-2</v>
      </c>
      <c r="AR1224" s="10">
        <v>6.6907381852892671</v>
      </c>
      <c r="AS1224" s="10">
        <v>10.362339727558668</v>
      </c>
      <c r="AT1224" s="10">
        <v>0.92073508728453934</v>
      </c>
      <c r="AU1224" s="10">
        <v>0.14084115801594646</v>
      </c>
      <c r="AV1224" s="10">
        <v>5.9093022160182647E-2</v>
      </c>
      <c r="AW1224" s="10">
        <v>8.5744674887450696</v>
      </c>
      <c r="AX1224" s="10">
        <v>10.284258597445323</v>
      </c>
      <c r="AY1224" s="10">
        <v>0.92212291279396408</v>
      </c>
      <c r="AZ1224" s="10">
        <v>1300</v>
      </c>
      <c r="BA1224" s="10" t="s">
        <v>11</v>
      </c>
      <c r="BQ1224" s="10">
        <v>1300</v>
      </c>
      <c r="BR1224" s="10" t="s">
        <v>11</v>
      </c>
      <c r="BS1224" s="10">
        <v>0.29699999999999999</v>
      </c>
      <c r="BT1224" s="10">
        <v>6.8000000000000005E-2</v>
      </c>
      <c r="BU1224" s="10">
        <v>15.884957095451524</v>
      </c>
      <c r="BV1224" s="10">
        <v>11.074</v>
      </c>
      <c r="BW1224" s="10">
        <v>0.97477696236417555</v>
      </c>
      <c r="BX1224" s="10">
        <v>0.32900000000000001</v>
      </c>
      <c r="BY1224" s="10">
        <v>7.2999999999999995E-2</v>
      </c>
      <c r="BZ1224" s="10">
        <v>18.022220944589805</v>
      </c>
      <c r="CA1224" s="10">
        <v>10.795999999999999</v>
      </c>
      <c r="CB1224" s="10">
        <v>0.97625682952795001</v>
      </c>
      <c r="CC1224" s="10">
        <v>0.33100000000000002</v>
      </c>
      <c r="CD1224" s="10">
        <v>7.5999999999999998E-2</v>
      </c>
      <c r="CE1224" s="10">
        <v>18.195588870338646</v>
      </c>
      <c r="CF1224" s="10">
        <v>10.776</v>
      </c>
      <c r="CG1224" s="10">
        <v>0.97463873679534385</v>
      </c>
      <c r="CH1224" s="10">
        <v>1300</v>
      </c>
      <c r="CI1224" s="10" t="s">
        <v>11</v>
      </c>
      <c r="CJ1224" s="10">
        <v>0.186</v>
      </c>
      <c r="CK1224" s="10">
        <v>0.04</v>
      </c>
      <c r="CL1224" s="10">
        <v>9.3023637547659614</v>
      </c>
      <c r="CM1224" s="10">
        <v>11.808</v>
      </c>
      <c r="CN1224" s="10">
        <v>0.97764831129443441</v>
      </c>
      <c r="CO1224" s="10">
        <v>0.186</v>
      </c>
      <c r="CP1224" s="10">
        <v>4.1000000000000002E-2</v>
      </c>
      <c r="CQ1224" s="10">
        <v>9.439068325607316</v>
      </c>
      <c r="CR1224" s="10">
        <v>11.65</v>
      </c>
      <c r="CS1224" s="10">
        <v>0.97655624515597583</v>
      </c>
      <c r="CT1224" s="10">
        <v>0.186</v>
      </c>
      <c r="CU1224" s="10">
        <v>4.1000000000000002E-2</v>
      </c>
      <c r="CV1224" s="10">
        <v>9.3017379456373916</v>
      </c>
      <c r="CW1224" s="10">
        <v>11.821999999999999</v>
      </c>
      <c r="CX1224" s="10">
        <v>0.97655624515597583</v>
      </c>
      <c r="CY1224" s="10">
        <v>1336</v>
      </c>
      <c r="CZ1224" s="10" t="s">
        <v>8</v>
      </c>
    </row>
    <row r="1225" spans="1:119" x14ac:dyDescent="0.25">
      <c r="A1225" s="10">
        <v>1301</v>
      </c>
      <c r="B1225" s="10" t="s">
        <v>285</v>
      </c>
      <c r="C1225" s="10">
        <v>0</v>
      </c>
      <c r="D1225" s="10">
        <v>0</v>
      </c>
      <c r="E1225" s="10">
        <v>0</v>
      </c>
      <c r="F1225" s="10">
        <v>10.6</v>
      </c>
      <c r="G1225" s="10">
        <v>0</v>
      </c>
      <c r="H1225" s="10">
        <v>0</v>
      </c>
      <c r="I1225" s="10">
        <v>0</v>
      </c>
      <c r="J1225" s="10">
        <v>0</v>
      </c>
      <c r="K1225" s="10">
        <v>10.5</v>
      </c>
      <c r="L1225" s="10">
        <v>0</v>
      </c>
      <c r="M1225" s="10">
        <v>0</v>
      </c>
      <c r="N1225" s="10">
        <v>0</v>
      </c>
      <c r="O1225" s="10">
        <v>0</v>
      </c>
      <c r="P1225" s="10">
        <v>10.5</v>
      </c>
      <c r="Q1225" s="10">
        <v>0</v>
      </c>
      <c r="R1225" s="10">
        <v>1301</v>
      </c>
      <c r="S1225" s="10" t="s">
        <v>285</v>
      </c>
      <c r="T1225" s="10">
        <v>0</v>
      </c>
      <c r="U1225" s="10">
        <v>0</v>
      </c>
      <c r="V1225" s="10">
        <v>0</v>
      </c>
      <c r="W1225" s="10">
        <v>10.9</v>
      </c>
      <c r="Y1225" s="10">
        <v>0</v>
      </c>
      <c r="Z1225" s="10">
        <v>0</v>
      </c>
      <c r="AA1225" s="10">
        <v>0</v>
      </c>
      <c r="AB1225" s="10">
        <v>10.9</v>
      </c>
      <c r="AD1225" s="10">
        <v>0</v>
      </c>
      <c r="AE1225" s="10">
        <v>0</v>
      </c>
      <c r="AF1225" s="10">
        <v>0</v>
      </c>
      <c r="AG1225" s="10">
        <v>10.9</v>
      </c>
      <c r="AI1225" s="10">
        <v>1301</v>
      </c>
      <c r="AJ1225" s="10" t="s">
        <v>285</v>
      </c>
      <c r="AK1225" s="10">
        <v>0</v>
      </c>
      <c r="AL1225" s="10">
        <v>0</v>
      </c>
      <c r="AM1225" s="10">
        <v>0</v>
      </c>
      <c r="AN1225" s="10">
        <v>10.9</v>
      </c>
      <c r="AO1225" s="10">
        <v>0</v>
      </c>
      <c r="AP1225" s="10">
        <v>0</v>
      </c>
      <c r="AQ1225" s="10">
        <v>0</v>
      </c>
      <c r="AR1225" s="10">
        <v>0</v>
      </c>
      <c r="AS1225" s="10">
        <v>10.9</v>
      </c>
      <c r="AT1225" s="10">
        <v>0</v>
      </c>
      <c r="AU1225" s="10">
        <v>0</v>
      </c>
      <c r="AV1225" s="10">
        <v>0</v>
      </c>
      <c r="AW1225" s="10">
        <v>0</v>
      </c>
      <c r="AX1225" s="10">
        <v>10.9</v>
      </c>
      <c r="AY1225" s="10">
        <v>0</v>
      </c>
      <c r="AZ1225" s="10">
        <v>1301</v>
      </c>
      <c r="BA1225" s="10" t="s">
        <v>285</v>
      </c>
      <c r="BB1225" s="10">
        <v>0</v>
      </c>
      <c r="BC1225" s="10">
        <v>0</v>
      </c>
      <c r="BD1225" s="10">
        <v>0</v>
      </c>
      <c r="BE1225" s="10">
        <v>11</v>
      </c>
      <c r="BF1225" s="10">
        <v>0</v>
      </c>
      <c r="BG1225" s="10">
        <v>0</v>
      </c>
      <c r="BH1225" s="10">
        <v>0</v>
      </c>
      <c r="BI1225" s="10">
        <v>0</v>
      </c>
      <c r="BJ1225" s="10">
        <v>10.8</v>
      </c>
      <c r="BK1225" s="10">
        <v>0</v>
      </c>
      <c r="BL1225" s="10">
        <v>0</v>
      </c>
      <c r="BM1225" s="10">
        <v>0</v>
      </c>
      <c r="BN1225" s="10">
        <v>0</v>
      </c>
      <c r="BO1225" s="10">
        <v>10.9</v>
      </c>
      <c r="BP1225" s="10">
        <v>0</v>
      </c>
      <c r="BQ1225" s="10">
        <v>1301</v>
      </c>
      <c r="BR1225" s="10" t="s">
        <v>285</v>
      </c>
      <c r="BS1225" s="10">
        <v>0</v>
      </c>
      <c r="BT1225" s="10">
        <v>0</v>
      </c>
      <c r="BU1225" s="10">
        <v>0</v>
      </c>
      <c r="BV1225" s="10">
        <v>11</v>
      </c>
      <c r="BW1225" s="10">
        <v>0</v>
      </c>
      <c r="BX1225" s="10">
        <v>0</v>
      </c>
      <c r="BY1225" s="10">
        <v>0</v>
      </c>
      <c r="BZ1225" s="10">
        <v>0</v>
      </c>
      <c r="CA1225" s="10">
        <v>10.8</v>
      </c>
      <c r="CB1225" s="10">
        <v>0</v>
      </c>
      <c r="CC1225" s="10">
        <v>0</v>
      </c>
      <c r="CD1225" s="10">
        <v>0</v>
      </c>
      <c r="CE1225" s="10">
        <v>0</v>
      </c>
      <c r="CF1225" s="10">
        <v>10.9</v>
      </c>
      <c r="CG1225" s="10">
        <v>0</v>
      </c>
      <c r="CH1225" s="10">
        <v>1301</v>
      </c>
      <c r="CI1225" s="10" t="s">
        <v>285</v>
      </c>
      <c r="CJ1225" s="10">
        <v>0</v>
      </c>
      <c r="CK1225" s="10">
        <v>0</v>
      </c>
      <c r="CL1225" s="10">
        <v>0</v>
      </c>
      <c r="CM1225" s="10">
        <v>11</v>
      </c>
      <c r="CN1225" s="10">
        <v>0</v>
      </c>
      <c r="CO1225" s="10">
        <v>0</v>
      </c>
      <c r="CP1225" s="10">
        <v>0</v>
      </c>
      <c r="CQ1225" s="10">
        <v>0</v>
      </c>
      <c r="CR1225" s="10">
        <v>11</v>
      </c>
      <c r="CS1225" s="10">
        <v>0</v>
      </c>
      <c r="CT1225" s="10">
        <v>0</v>
      </c>
      <c r="CU1225" s="10">
        <v>0</v>
      </c>
      <c r="CV1225" s="10">
        <v>0</v>
      </c>
      <c r="CW1225" s="10">
        <v>11</v>
      </c>
      <c r="CX1225" s="10">
        <v>0</v>
      </c>
      <c r="CY1225" s="10">
        <v>1337</v>
      </c>
      <c r="CZ1225" s="10" t="s">
        <v>9</v>
      </c>
      <c r="DA1225" s="10">
        <v>4.9409999999999998</v>
      </c>
      <c r="DB1225" s="10">
        <v>2.1139999999999999</v>
      </c>
      <c r="DC1225" s="10">
        <v>85.162761744113183</v>
      </c>
      <c r="DD1225" s="10">
        <v>36.433999999999997</v>
      </c>
      <c r="DE1225" s="10">
        <v>0.91938546987238912</v>
      </c>
      <c r="DF1225" s="10">
        <v>7.4279999999999999</v>
      </c>
      <c r="DG1225" s="10">
        <v>3.2919999999999998</v>
      </c>
      <c r="DH1225" s="10">
        <v>131.78418484025428</v>
      </c>
      <c r="DI1225" s="10">
        <v>35.594999999999999</v>
      </c>
      <c r="DJ1225" s="10">
        <v>0.91423738370358532</v>
      </c>
      <c r="DK1225" s="10">
        <v>7.8179999999999996</v>
      </c>
      <c r="DL1225" s="10">
        <v>3.4889999999999999</v>
      </c>
      <c r="DM1225" s="10">
        <v>138.22574685111704</v>
      </c>
      <c r="DN1225" s="10">
        <v>35.759</v>
      </c>
      <c r="DO1225" s="10">
        <v>0.91318911953550796</v>
      </c>
    </row>
    <row r="1226" spans="1:119" x14ac:dyDescent="0.25">
      <c r="A1226" s="10">
        <v>1302</v>
      </c>
      <c r="B1226" s="10" t="s">
        <v>287</v>
      </c>
      <c r="C1226" s="10">
        <v>0.02</v>
      </c>
      <c r="D1226" s="10">
        <v>0.01</v>
      </c>
      <c r="E1226" s="10">
        <v>1</v>
      </c>
      <c r="F1226" s="10">
        <v>10.6</v>
      </c>
      <c r="G1226" s="10">
        <v>0.93</v>
      </c>
      <c r="H1226" s="10">
        <v>0.02</v>
      </c>
      <c r="I1226" s="10">
        <v>0.01</v>
      </c>
      <c r="J1226" s="10">
        <v>1</v>
      </c>
      <c r="K1226" s="10">
        <v>10.5</v>
      </c>
      <c r="L1226" s="10">
        <v>0.93</v>
      </c>
      <c r="M1226" s="10">
        <v>0.02</v>
      </c>
      <c r="N1226" s="10">
        <v>0.01</v>
      </c>
      <c r="O1226" s="10">
        <v>1</v>
      </c>
      <c r="P1226" s="10">
        <v>10.5</v>
      </c>
      <c r="Q1226" s="10">
        <v>0.93</v>
      </c>
      <c r="R1226" s="10">
        <v>1302</v>
      </c>
      <c r="S1226" s="10" t="s">
        <v>287</v>
      </c>
      <c r="T1226" s="10">
        <v>9.1999999999999998E-3</v>
      </c>
      <c r="U1226" s="10">
        <v>4.5999999999999999E-3</v>
      </c>
      <c r="V1226" s="10">
        <v>0.54359999999999997</v>
      </c>
      <c r="W1226" s="10">
        <v>10.9</v>
      </c>
      <c r="Y1226" s="10">
        <v>1.34E-2</v>
      </c>
      <c r="Z1226" s="10">
        <v>3.5999999999999999E-3</v>
      </c>
      <c r="AA1226" s="10">
        <v>0.73299999999999998</v>
      </c>
      <c r="AB1226" s="10">
        <v>10.9</v>
      </c>
      <c r="AD1226" s="10">
        <v>1.4E-2</v>
      </c>
      <c r="AE1226" s="10">
        <v>3.8E-3</v>
      </c>
      <c r="AF1226" s="10">
        <v>0.76949999999999996</v>
      </c>
      <c r="AG1226" s="10">
        <v>10.9</v>
      </c>
      <c r="AI1226" s="10">
        <v>1302</v>
      </c>
      <c r="AJ1226" s="10" t="s">
        <v>287</v>
      </c>
      <c r="AK1226" s="10">
        <v>3.7999999999999999E-2</v>
      </c>
      <c r="AL1226" s="10">
        <v>1.38E-2</v>
      </c>
      <c r="AM1226" s="10">
        <v>2.1415999999999999</v>
      </c>
      <c r="AN1226" s="10">
        <v>10.9</v>
      </c>
      <c r="AO1226" s="10">
        <v>0.94</v>
      </c>
      <c r="AP1226" s="10">
        <v>3.7699999999999997E-2</v>
      </c>
      <c r="AQ1226" s="10">
        <v>1.37E-2</v>
      </c>
      <c r="AR1226" s="10">
        <v>2.125</v>
      </c>
      <c r="AS1226" s="10">
        <v>10.9</v>
      </c>
      <c r="AT1226" s="10">
        <v>0.94</v>
      </c>
      <c r="AU1226" s="10">
        <v>6.1499999999999999E-2</v>
      </c>
      <c r="AV1226" s="10">
        <v>2.24E-2</v>
      </c>
      <c r="AW1226" s="10">
        <v>3.4666999999999999</v>
      </c>
      <c r="AX1226" s="10">
        <v>10.9</v>
      </c>
      <c r="AY1226" s="10">
        <v>0.94</v>
      </c>
      <c r="AZ1226" s="10">
        <v>1302</v>
      </c>
      <c r="BA1226" s="10" t="s">
        <v>287</v>
      </c>
      <c r="BB1226" s="10">
        <v>5.28E-2</v>
      </c>
      <c r="BC1226" s="10">
        <v>2.52E-2</v>
      </c>
      <c r="BD1226" s="10">
        <v>3.0712000000000002</v>
      </c>
      <c r="BE1226" s="10">
        <v>11</v>
      </c>
      <c r="BF1226" s="10">
        <v>0.9</v>
      </c>
      <c r="BG1226" s="10">
        <v>6.3799999999999996E-2</v>
      </c>
      <c r="BH1226" s="10">
        <v>1.35E-2</v>
      </c>
      <c r="BI1226" s="10">
        <v>3.4864000000000002</v>
      </c>
      <c r="BJ1226" s="10">
        <v>10.8</v>
      </c>
      <c r="BK1226" s="10">
        <v>0.98</v>
      </c>
      <c r="BL1226" s="10">
        <v>7.1400000000000005E-2</v>
      </c>
      <c r="BM1226" s="10">
        <v>1.6400000000000001E-2</v>
      </c>
      <c r="BN1226" s="10">
        <v>3.8816999999999999</v>
      </c>
      <c r="BO1226" s="10">
        <v>10.9</v>
      </c>
      <c r="BP1226" s="10">
        <v>0.97</v>
      </c>
      <c r="BQ1226" s="10">
        <v>1302</v>
      </c>
      <c r="BR1226" s="10" t="s">
        <v>287</v>
      </c>
      <c r="BS1226" s="10">
        <v>5.4899999999999997E-2</v>
      </c>
      <c r="BT1226" s="10">
        <v>1.6E-2</v>
      </c>
      <c r="BU1226" s="10">
        <v>3</v>
      </c>
      <c r="BV1226" s="10">
        <v>11</v>
      </c>
      <c r="BW1226" s="10">
        <v>0.96</v>
      </c>
      <c r="BX1226" s="10">
        <v>3.5900000000000001E-2</v>
      </c>
      <c r="BY1226" s="10">
        <v>1.0500000000000001E-2</v>
      </c>
      <c r="BZ1226" s="10">
        <v>2</v>
      </c>
      <c r="CA1226" s="10">
        <v>10.8</v>
      </c>
      <c r="CB1226" s="10">
        <v>0.96</v>
      </c>
      <c r="CC1226" s="10">
        <v>5.4399999999999997E-2</v>
      </c>
      <c r="CD1226" s="10">
        <v>1.5900000000000001E-2</v>
      </c>
      <c r="CE1226" s="10">
        <v>3</v>
      </c>
      <c r="CF1226" s="10">
        <v>10.9</v>
      </c>
      <c r="CG1226" s="10">
        <v>0.96</v>
      </c>
      <c r="CH1226" s="10">
        <v>1302</v>
      </c>
      <c r="CI1226" s="10" t="s">
        <v>287</v>
      </c>
      <c r="CJ1226" s="10">
        <v>0</v>
      </c>
      <c r="CK1226" s="10">
        <v>0</v>
      </c>
      <c r="CL1226" s="10">
        <v>0</v>
      </c>
      <c r="CM1226" s="10">
        <v>11</v>
      </c>
      <c r="CN1226" s="10">
        <v>0</v>
      </c>
      <c r="CO1226" s="10">
        <v>1.83E-2</v>
      </c>
      <c r="CP1226" s="10">
        <v>5.3E-3</v>
      </c>
      <c r="CQ1226" s="10">
        <v>1</v>
      </c>
      <c r="CR1226" s="10">
        <v>11</v>
      </c>
      <c r="CS1226" s="10">
        <v>0.96</v>
      </c>
      <c r="CT1226" s="10">
        <v>1.83E-2</v>
      </c>
      <c r="CU1226" s="10">
        <v>5.3E-3</v>
      </c>
      <c r="CV1226" s="10">
        <v>1</v>
      </c>
      <c r="CW1226" s="10">
        <v>11</v>
      </c>
      <c r="CX1226" s="10">
        <v>0.96</v>
      </c>
      <c r="CY1226" s="10">
        <v>1338</v>
      </c>
      <c r="CZ1226" s="10" t="s">
        <v>10</v>
      </c>
    </row>
    <row r="1227" spans="1:119" x14ac:dyDescent="0.25">
      <c r="A1227" s="10">
        <v>1303</v>
      </c>
      <c r="B1227" s="10" t="s">
        <v>288</v>
      </c>
      <c r="C1227" s="10">
        <v>0</v>
      </c>
      <c r="D1227" s="10">
        <v>0</v>
      </c>
      <c r="E1227" s="10">
        <v>0</v>
      </c>
      <c r="F1227" s="10">
        <v>10.6</v>
      </c>
      <c r="G1227" s="10">
        <v>0</v>
      </c>
      <c r="H1227" s="10">
        <v>0</v>
      </c>
      <c r="I1227" s="10">
        <v>0</v>
      </c>
      <c r="J1227" s="10">
        <v>0</v>
      </c>
      <c r="K1227" s="10">
        <v>10.5</v>
      </c>
      <c r="L1227" s="10">
        <v>0</v>
      </c>
      <c r="M1227" s="10">
        <v>0</v>
      </c>
      <c r="N1227" s="10">
        <v>0</v>
      </c>
      <c r="O1227" s="10">
        <v>0</v>
      </c>
      <c r="P1227" s="10">
        <v>10.5</v>
      </c>
      <c r="Q1227" s="10">
        <v>0</v>
      </c>
      <c r="R1227" s="10">
        <v>1303</v>
      </c>
      <c r="S1227" s="10" t="s">
        <v>288</v>
      </c>
      <c r="T1227" s="10">
        <v>0</v>
      </c>
      <c r="U1227" s="10">
        <v>0</v>
      </c>
      <c r="V1227" s="10">
        <v>0</v>
      </c>
      <c r="W1227" s="10">
        <v>10.9</v>
      </c>
      <c r="Y1227" s="10">
        <v>0</v>
      </c>
      <c r="Z1227" s="10">
        <v>0</v>
      </c>
      <c r="AA1227" s="10">
        <v>0</v>
      </c>
      <c r="AB1227" s="10">
        <v>10.9</v>
      </c>
      <c r="AD1227" s="10">
        <v>0</v>
      </c>
      <c r="AE1227" s="10">
        <v>0</v>
      </c>
      <c r="AF1227" s="10">
        <v>0</v>
      </c>
      <c r="AG1227" s="10">
        <v>10.9</v>
      </c>
      <c r="AI1227" s="10">
        <v>1303</v>
      </c>
      <c r="AJ1227" s="10" t="s">
        <v>288</v>
      </c>
      <c r="AK1227" s="10">
        <v>0</v>
      </c>
      <c r="AL1227" s="10">
        <v>0</v>
      </c>
      <c r="AM1227" s="10">
        <v>0</v>
      </c>
      <c r="AN1227" s="10">
        <v>10.9</v>
      </c>
      <c r="AO1227" s="10">
        <v>0</v>
      </c>
      <c r="AP1227" s="10">
        <v>0</v>
      </c>
      <c r="AQ1227" s="10">
        <v>0</v>
      </c>
      <c r="AR1227" s="10">
        <v>0</v>
      </c>
      <c r="AS1227" s="10">
        <v>10.9</v>
      </c>
      <c r="AT1227" s="10">
        <v>0</v>
      </c>
      <c r="AU1227" s="10">
        <v>0</v>
      </c>
      <c r="AV1227" s="10">
        <v>0</v>
      </c>
      <c r="AW1227" s="10">
        <v>0</v>
      </c>
      <c r="AX1227" s="10">
        <v>10.9</v>
      </c>
      <c r="AY1227" s="10">
        <v>0</v>
      </c>
      <c r="AZ1227" s="10">
        <v>1303</v>
      </c>
      <c r="BA1227" s="10" t="s">
        <v>288</v>
      </c>
      <c r="BB1227" s="10">
        <v>0</v>
      </c>
      <c r="BC1227" s="10">
        <v>0</v>
      </c>
      <c r="BD1227" s="10">
        <v>0</v>
      </c>
      <c r="BE1227" s="10">
        <v>11</v>
      </c>
      <c r="BF1227" s="10">
        <v>0</v>
      </c>
      <c r="BG1227" s="10">
        <v>0</v>
      </c>
      <c r="BH1227" s="10">
        <v>0</v>
      </c>
      <c r="BI1227" s="10">
        <v>0</v>
      </c>
      <c r="BJ1227" s="10">
        <v>10.8</v>
      </c>
      <c r="BK1227" s="10">
        <v>0</v>
      </c>
      <c r="BL1227" s="10">
        <v>0</v>
      </c>
      <c r="BM1227" s="10">
        <v>0</v>
      </c>
      <c r="BN1227" s="10">
        <v>0</v>
      </c>
      <c r="BO1227" s="10">
        <v>10.9</v>
      </c>
      <c r="BP1227" s="10">
        <v>0</v>
      </c>
      <c r="BQ1227" s="10">
        <v>1303</v>
      </c>
      <c r="BR1227" s="10" t="s">
        <v>288</v>
      </c>
      <c r="BS1227" s="10">
        <v>0</v>
      </c>
      <c r="BT1227" s="10">
        <v>0</v>
      </c>
      <c r="BU1227" s="10">
        <v>0</v>
      </c>
      <c r="BV1227" s="10">
        <v>11</v>
      </c>
      <c r="BW1227" s="10">
        <v>0</v>
      </c>
      <c r="BX1227" s="10">
        <v>0</v>
      </c>
      <c r="BY1227" s="10">
        <v>0</v>
      </c>
      <c r="BZ1227" s="10">
        <v>0</v>
      </c>
      <c r="CA1227" s="10">
        <v>10.8</v>
      </c>
      <c r="CB1227" s="10">
        <v>0</v>
      </c>
      <c r="CC1227" s="10">
        <v>0</v>
      </c>
      <c r="CD1227" s="10">
        <v>0</v>
      </c>
      <c r="CE1227" s="10">
        <v>0</v>
      </c>
      <c r="CF1227" s="10">
        <v>10.9</v>
      </c>
      <c r="CG1227" s="10">
        <v>0</v>
      </c>
      <c r="CH1227" s="10">
        <v>1303</v>
      </c>
      <c r="CI1227" s="10" t="s">
        <v>288</v>
      </c>
      <c r="CJ1227" s="10">
        <v>0</v>
      </c>
      <c r="CK1227" s="10">
        <v>0</v>
      </c>
      <c r="CL1227" s="10">
        <v>0</v>
      </c>
      <c r="CM1227" s="10">
        <v>11</v>
      </c>
      <c r="CN1227" s="10">
        <v>0</v>
      </c>
      <c r="CO1227" s="10">
        <v>0</v>
      </c>
      <c r="CP1227" s="10">
        <v>0</v>
      </c>
      <c r="CQ1227" s="10">
        <v>0</v>
      </c>
      <c r="CR1227" s="10">
        <v>11</v>
      </c>
      <c r="CS1227" s="10">
        <v>0</v>
      </c>
      <c r="CT1227" s="10">
        <v>0</v>
      </c>
      <c r="CU1227" s="10">
        <v>0</v>
      </c>
      <c r="CV1227" s="10">
        <v>0</v>
      </c>
      <c r="CW1227" s="10">
        <v>11</v>
      </c>
      <c r="CX1227" s="10">
        <v>0</v>
      </c>
      <c r="CY1227" s="10">
        <v>1339</v>
      </c>
      <c r="CZ1227" s="10" t="s">
        <v>11</v>
      </c>
      <c r="DA1227" s="10">
        <v>4.9080000000000004</v>
      </c>
      <c r="DB1227" s="10">
        <v>1.827</v>
      </c>
      <c r="DC1227" s="10">
        <v>290.73039999999997</v>
      </c>
      <c r="DD1227" s="10">
        <v>10.4</v>
      </c>
      <c r="DE1227" s="10">
        <v>0.93700000000000006</v>
      </c>
      <c r="DF1227" s="10">
        <v>7.37</v>
      </c>
      <c r="DG1227" s="10">
        <v>2.6850000000000001</v>
      </c>
      <c r="DH1227" s="10">
        <v>439.67520000000002</v>
      </c>
      <c r="DI1227" s="10">
        <v>10.3</v>
      </c>
      <c r="DJ1227" s="10">
        <v>0.94</v>
      </c>
      <c r="DK1227" s="10">
        <v>7.7549999999999999</v>
      </c>
      <c r="DL1227" s="10">
        <v>2.8260000000000001</v>
      </c>
      <c r="DM1227" s="10">
        <v>462.6574</v>
      </c>
      <c r="DN1227" s="10">
        <v>10.3</v>
      </c>
      <c r="DO1227" s="10">
        <v>0.94</v>
      </c>
    </row>
    <row r="1228" spans="1:119" x14ac:dyDescent="0.25">
      <c r="A1228" s="10">
        <v>1304</v>
      </c>
      <c r="B1228" s="10" t="s">
        <v>289</v>
      </c>
      <c r="C1228" s="10">
        <v>0.05</v>
      </c>
      <c r="D1228" s="10">
        <v>0.02</v>
      </c>
      <c r="E1228" s="10">
        <v>3</v>
      </c>
      <c r="F1228" s="10">
        <v>10.6</v>
      </c>
      <c r="G1228" s="10">
        <v>0.9</v>
      </c>
      <c r="H1228" s="10">
        <v>7.0000000000000007E-2</v>
      </c>
      <c r="I1228" s="10">
        <v>0.03</v>
      </c>
      <c r="J1228" s="10">
        <v>4</v>
      </c>
      <c r="K1228" s="10">
        <v>10.5</v>
      </c>
      <c r="L1228" s="10">
        <v>0.9</v>
      </c>
      <c r="M1228" s="10">
        <v>0.05</v>
      </c>
      <c r="N1228" s="10">
        <v>0.02</v>
      </c>
      <c r="O1228" s="10">
        <v>3</v>
      </c>
      <c r="P1228" s="10">
        <v>10.5</v>
      </c>
      <c r="Q1228" s="10">
        <v>0.9</v>
      </c>
      <c r="R1228" s="10">
        <v>1304</v>
      </c>
      <c r="S1228" s="10" t="s">
        <v>289</v>
      </c>
      <c r="T1228" s="10">
        <v>2.6700000000000002E-2</v>
      </c>
      <c r="U1228" s="10">
        <v>1.6199999999999999E-2</v>
      </c>
      <c r="V1228" s="10">
        <v>1.6543000000000001</v>
      </c>
      <c r="W1228" s="10">
        <v>10.9</v>
      </c>
      <c r="Y1228" s="10">
        <v>5.1700000000000003E-2</v>
      </c>
      <c r="Z1228" s="10">
        <v>1.72E-2</v>
      </c>
      <c r="AA1228" s="10">
        <v>2.8858999999999999</v>
      </c>
      <c r="AB1228" s="10">
        <v>10.9</v>
      </c>
      <c r="AD1228" s="10">
        <v>4.07E-2</v>
      </c>
      <c r="AE1228" s="10">
        <v>1.34E-2</v>
      </c>
      <c r="AF1228" s="10">
        <v>2.2711999999999999</v>
      </c>
      <c r="AG1228" s="10">
        <v>10.9</v>
      </c>
      <c r="AI1228" s="10">
        <v>1304</v>
      </c>
      <c r="AJ1228" s="10" t="s">
        <v>289</v>
      </c>
      <c r="AK1228" s="10">
        <v>5.5199999999999999E-2</v>
      </c>
      <c r="AL1228" s="10">
        <v>2.52E-2</v>
      </c>
      <c r="AM1228" s="10">
        <v>3.2145000000000001</v>
      </c>
      <c r="AN1228" s="10">
        <v>10.9</v>
      </c>
      <c r="AO1228" s="10">
        <v>0.91</v>
      </c>
      <c r="AP1228" s="10">
        <v>7.3099999999999998E-2</v>
      </c>
      <c r="AQ1228" s="10">
        <v>3.3300000000000003E-2</v>
      </c>
      <c r="AR1228" s="10">
        <v>4.2557</v>
      </c>
      <c r="AS1228" s="10">
        <v>10.9</v>
      </c>
      <c r="AT1228" s="10">
        <v>0.91</v>
      </c>
      <c r="AU1228" s="10">
        <v>7.9299999999999995E-2</v>
      </c>
      <c r="AV1228" s="10">
        <v>3.6299999999999999E-2</v>
      </c>
      <c r="AW1228" s="10">
        <v>4.6191000000000004</v>
      </c>
      <c r="AX1228" s="10">
        <v>10.9</v>
      </c>
      <c r="AY1228" s="10">
        <v>0.91</v>
      </c>
      <c r="AZ1228" s="10">
        <v>1304</v>
      </c>
      <c r="BA1228" s="10" t="s">
        <v>289</v>
      </c>
      <c r="BB1228" s="10">
        <v>5.28E-2</v>
      </c>
      <c r="BC1228" s="10">
        <v>2.52E-2</v>
      </c>
      <c r="BD1228" s="10">
        <v>3.0712000000000002</v>
      </c>
      <c r="BE1228" s="10">
        <v>11</v>
      </c>
      <c r="BF1228" s="10">
        <v>0.9</v>
      </c>
      <c r="BG1228" s="10">
        <v>6.3799999999999996E-2</v>
      </c>
      <c r="BH1228" s="10">
        <v>1.35E-2</v>
      </c>
      <c r="BI1228" s="10">
        <v>3.4864000000000002</v>
      </c>
      <c r="BJ1228" s="10">
        <v>10.8</v>
      </c>
      <c r="BK1228" s="10">
        <v>0.98</v>
      </c>
      <c r="BL1228" s="10">
        <v>7.1400000000000005E-2</v>
      </c>
      <c r="BM1228" s="10">
        <v>1.6400000000000001E-2</v>
      </c>
      <c r="BN1228" s="10">
        <v>3.8816999999999999</v>
      </c>
      <c r="BO1228" s="10">
        <v>10.9</v>
      </c>
      <c r="BP1228" s="10">
        <v>0.97</v>
      </c>
      <c r="BQ1228" s="10">
        <v>1304</v>
      </c>
      <c r="BR1228" s="10" t="s">
        <v>289</v>
      </c>
      <c r="BS1228" s="10">
        <v>5.5399999999999998E-2</v>
      </c>
      <c r="BT1228" s="10">
        <v>1.3899999999999999E-2</v>
      </c>
      <c r="BU1228" s="10">
        <v>3</v>
      </c>
      <c r="BV1228" s="10">
        <v>11</v>
      </c>
      <c r="BW1228" s="10">
        <v>0.97</v>
      </c>
      <c r="BX1228" s="10">
        <v>5.4399999999999997E-2</v>
      </c>
      <c r="BY1228" s="10">
        <v>1.3599999999999999E-2</v>
      </c>
      <c r="BZ1228" s="10">
        <v>3</v>
      </c>
      <c r="CA1228" s="10">
        <v>10.8</v>
      </c>
      <c r="CB1228" s="10">
        <v>0.97</v>
      </c>
      <c r="CC1228" s="10">
        <v>7.3300000000000004E-2</v>
      </c>
      <c r="CD1228" s="10">
        <v>1.84E-2</v>
      </c>
      <c r="CE1228" s="10">
        <v>4</v>
      </c>
      <c r="CF1228" s="10">
        <v>10.9</v>
      </c>
      <c r="CG1228" s="10">
        <v>0.97</v>
      </c>
      <c r="CH1228" s="10">
        <v>1304</v>
      </c>
      <c r="CI1228" s="10" t="s">
        <v>289</v>
      </c>
      <c r="CJ1228" s="10">
        <v>5.5399999999999998E-2</v>
      </c>
      <c r="CK1228" s="10">
        <v>1.3899999999999999E-2</v>
      </c>
      <c r="CL1228" s="10">
        <v>3</v>
      </c>
      <c r="CM1228" s="10">
        <v>11</v>
      </c>
      <c r="CN1228" s="10">
        <v>0.97</v>
      </c>
      <c r="CO1228" s="10">
        <v>3.6999999999999998E-2</v>
      </c>
      <c r="CP1228" s="10">
        <v>9.2999999999999992E-3</v>
      </c>
      <c r="CQ1228" s="10">
        <v>2</v>
      </c>
      <c r="CR1228" s="10">
        <v>11</v>
      </c>
      <c r="CS1228" s="10">
        <v>0.97</v>
      </c>
      <c r="CT1228" s="10">
        <v>3.6999999999999998E-2</v>
      </c>
      <c r="CU1228" s="10">
        <v>9.2999999999999992E-3</v>
      </c>
      <c r="CV1228" s="10">
        <v>2</v>
      </c>
      <c r="CW1228" s="10">
        <v>11</v>
      </c>
      <c r="CX1228" s="10">
        <v>0.97</v>
      </c>
      <c r="CY1228" s="10">
        <v>1340</v>
      </c>
      <c r="CZ1228" s="10" t="s">
        <v>304</v>
      </c>
      <c r="DA1228" s="10">
        <v>0</v>
      </c>
      <c r="DB1228" s="10">
        <v>0</v>
      </c>
      <c r="DC1228" s="10">
        <v>0</v>
      </c>
      <c r="DD1228" s="10">
        <v>10.4</v>
      </c>
      <c r="DE1228" s="10">
        <v>0</v>
      </c>
      <c r="DF1228" s="10">
        <v>0</v>
      </c>
      <c r="DG1228" s="10">
        <v>0</v>
      </c>
      <c r="DH1228" s="10">
        <v>0</v>
      </c>
      <c r="DI1228" s="10">
        <v>10.3</v>
      </c>
      <c r="DJ1228" s="10">
        <v>0</v>
      </c>
      <c r="DK1228" s="10">
        <v>0</v>
      </c>
      <c r="DL1228" s="10">
        <v>0</v>
      </c>
      <c r="DM1228" s="10">
        <v>0</v>
      </c>
      <c r="DN1228" s="10">
        <v>10.3</v>
      </c>
      <c r="DO1228" s="10">
        <v>0</v>
      </c>
    </row>
    <row r="1229" spans="1:119" x14ac:dyDescent="0.25">
      <c r="A1229" s="10">
        <v>1305</v>
      </c>
      <c r="B1229" s="10" t="s">
        <v>290</v>
      </c>
      <c r="C1229" s="10">
        <v>0</v>
      </c>
      <c r="D1229" s="10">
        <v>0</v>
      </c>
      <c r="E1229" s="10">
        <v>0</v>
      </c>
      <c r="F1229" s="10">
        <v>10.6</v>
      </c>
      <c r="G1229" s="10">
        <v>0</v>
      </c>
      <c r="H1229" s="10">
        <v>0</v>
      </c>
      <c r="I1229" s="10">
        <v>0</v>
      </c>
      <c r="J1229" s="10">
        <v>0</v>
      </c>
      <c r="K1229" s="10">
        <v>10.5</v>
      </c>
      <c r="L1229" s="10">
        <v>0</v>
      </c>
      <c r="M1229" s="10">
        <v>0</v>
      </c>
      <c r="N1229" s="10">
        <v>0</v>
      </c>
      <c r="O1229" s="10">
        <v>0</v>
      </c>
      <c r="P1229" s="10">
        <v>10.5</v>
      </c>
      <c r="Q1229" s="10">
        <v>0</v>
      </c>
      <c r="R1229" s="10">
        <v>1305</v>
      </c>
      <c r="S1229" s="10" t="s">
        <v>290</v>
      </c>
      <c r="T1229" s="10">
        <v>0</v>
      </c>
      <c r="U1229" s="10">
        <v>0</v>
      </c>
      <c r="V1229" s="10">
        <v>0</v>
      </c>
      <c r="W1229" s="10">
        <v>10.9</v>
      </c>
      <c r="Y1229" s="10">
        <v>0</v>
      </c>
      <c r="Z1229" s="10">
        <v>0</v>
      </c>
      <c r="AA1229" s="10">
        <v>0</v>
      </c>
      <c r="AB1229" s="10">
        <v>10.9</v>
      </c>
      <c r="AD1229" s="10">
        <v>0</v>
      </c>
      <c r="AE1229" s="10">
        <v>0</v>
      </c>
      <c r="AF1229" s="10">
        <v>0</v>
      </c>
      <c r="AG1229" s="10">
        <v>10.9</v>
      </c>
      <c r="AI1229" s="10">
        <v>1305</v>
      </c>
      <c r="AJ1229" s="10" t="s">
        <v>290</v>
      </c>
      <c r="AK1229" s="10">
        <v>0</v>
      </c>
      <c r="AL1229" s="10">
        <v>0</v>
      </c>
      <c r="AM1229" s="10">
        <v>0</v>
      </c>
      <c r="AN1229" s="10">
        <v>10.9</v>
      </c>
      <c r="AO1229" s="10">
        <v>0</v>
      </c>
      <c r="AP1229" s="10">
        <v>0</v>
      </c>
      <c r="AQ1229" s="10">
        <v>0</v>
      </c>
      <c r="AR1229" s="10">
        <v>0</v>
      </c>
      <c r="AS1229" s="10">
        <v>10.9</v>
      </c>
      <c r="AT1229" s="10">
        <v>0</v>
      </c>
      <c r="AU1229" s="10">
        <v>0</v>
      </c>
      <c r="AV1229" s="10">
        <v>0</v>
      </c>
      <c r="AW1229" s="10">
        <v>0</v>
      </c>
      <c r="AX1229" s="10">
        <v>10.9</v>
      </c>
      <c r="AY1229" s="10">
        <v>0</v>
      </c>
      <c r="AZ1229" s="10">
        <v>1305</v>
      </c>
      <c r="BA1229" s="10" t="s">
        <v>290</v>
      </c>
      <c r="BB1229" s="10">
        <v>0</v>
      </c>
      <c r="BC1229" s="10">
        <v>0</v>
      </c>
      <c r="BD1229" s="10">
        <v>0</v>
      </c>
      <c r="BE1229" s="10">
        <v>11</v>
      </c>
      <c r="BF1229" s="10">
        <v>0</v>
      </c>
      <c r="BG1229" s="10">
        <v>0</v>
      </c>
      <c r="BH1229" s="10">
        <v>0</v>
      </c>
      <c r="BI1229" s="10">
        <v>0</v>
      </c>
      <c r="BJ1229" s="10">
        <v>10.8</v>
      </c>
      <c r="BK1229" s="10">
        <v>0</v>
      </c>
      <c r="BL1229" s="10">
        <v>0</v>
      </c>
      <c r="BM1229" s="10">
        <v>0</v>
      </c>
      <c r="BN1229" s="10">
        <v>0</v>
      </c>
      <c r="BO1229" s="10">
        <v>10.9</v>
      </c>
      <c r="BP1229" s="10">
        <v>0</v>
      </c>
      <c r="BQ1229" s="10">
        <v>1305</v>
      </c>
      <c r="BR1229" s="10" t="s">
        <v>290</v>
      </c>
      <c r="BS1229" s="10">
        <v>0</v>
      </c>
      <c r="BT1229" s="10">
        <v>0</v>
      </c>
      <c r="BU1229" s="10">
        <v>0</v>
      </c>
      <c r="BV1229" s="10">
        <v>11</v>
      </c>
      <c r="BW1229" s="10">
        <v>0</v>
      </c>
      <c r="BX1229" s="10">
        <v>0</v>
      </c>
      <c r="BY1229" s="10">
        <v>0</v>
      </c>
      <c r="BZ1229" s="10">
        <v>0</v>
      </c>
      <c r="CA1229" s="10">
        <v>10.8</v>
      </c>
      <c r="CB1229" s="10">
        <v>0</v>
      </c>
      <c r="CC1229" s="10">
        <v>0</v>
      </c>
      <c r="CD1229" s="10">
        <v>0</v>
      </c>
      <c r="CE1229" s="10">
        <v>0</v>
      </c>
      <c r="CF1229" s="10">
        <v>10.9</v>
      </c>
      <c r="CG1229" s="10">
        <v>0</v>
      </c>
      <c r="CH1229" s="10">
        <v>1305</v>
      </c>
      <c r="CI1229" s="10" t="s">
        <v>290</v>
      </c>
      <c r="CJ1229" s="10">
        <v>0</v>
      </c>
      <c r="CK1229" s="10">
        <v>0</v>
      </c>
      <c r="CL1229" s="10">
        <v>0</v>
      </c>
      <c r="CM1229" s="10">
        <v>11</v>
      </c>
      <c r="CN1229" s="10">
        <v>0</v>
      </c>
      <c r="CO1229" s="10">
        <v>0</v>
      </c>
      <c r="CP1229" s="10">
        <v>0</v>
      </c>
      <c r="CQ1229" s="10">
        <v>0</v>
      </c>
      <c r="CR1229" s="10">
        <v>11</v>
      </c>
      <c r="CS1229" s="10">
        <v>0</v>
      </c>
      <c r="CT1229" s="10">
        <v>0</v>
      </c>
      <c r="CU1229" s="10">
        <v>0</v>
      </c>
      <c r="CV1229" s="10">
        <v>0</v>
      </c>
      <c r="CW1229" s="10">
        <v>11</v>
      </c>
      <c r="CX1229" s="10">
        <v>0</v>
      </c>
      <c r="CY1229" s="10">
        <v>1341</v>
      </c>
      <c r="CZ1229" s="10" t="s">
        <v>287</v>
      </c>
      <c r="DA1229" s="10">
        <v>1.1147</v>
      </c>
      <c r="DB1229" s="10">
        <v>0.50790000000000002</v>
      </c>
      <c r="DC1229" s="10">
        <v>68</v>
      </c>
      <c r="DD1229" s="10">
        <v>10.4</v>
      </c>
      <c r="DE1229" s="10">
        <v>0.91</v>
      </c>
      <c r="DF1229" s="10">
        <v>1.2014</v>
      </c>
      <c r="DG1229" s="10">
        <v>0.5474</v>
      </c>
      <c r="DH1229" s="10">
        <v>74</v>
      </c>
      <c r="DI1229" s="10">
        <v>10.3</v>
      </c>
      <c r="DJ1229" s="10">
        <v>0.91</v>
      </c>
      <c r="DK1229" s="10">
        <v>1.2988</v>
      </c>
      <c r="DL1229" s="10">
        <v>0.5917</v>
      </c>
      <c r="DM1229" s="10">
        <v>80</v>
      </c>
      <c r="DN1229" s="10">
        <v>10.3</v>
      </c>
      <c r="DO1229" s="10">
        <v>0.91</v>
      </c>
    </row>
    <row r="1230" spans="1:119" x14ac:dyDescent="0.25">
      <c r="A1230" s="10">
        <v>1306</v>
      </c>
      <c r="B1230" s="10" t="s">
        <v>306</v>
      </c>
      <c r="C1230" s="10">
        <v>0</v>
      </c>
      <c r="D1230" s="10">
        <v>0</v>
      </c>
      <c r="E1230" s="10">
        <v>0</v>
      </c>
      <c r="F1230" s="10">
        <v>10.6</v>
      </c>
      <c r="G1230" s="10">
        <v>0</v>
      </c>
      <c r="H1230" s="10">
        <v>0</v>
      </c>
      <c r="I1230" s="10">
        <v>0</v>
      </c>
      <c r="J1230" s="10">
        <v>0</v>
      </c>
      <c r="K1230" s="10">
        <v>10.5</v>
      </c>
      <c r="L1230" s="10">
        <v>0</v>
      </c>
      <c r="M1230" s="10">
        <v>0</v>
      </c>
      <c r="N1230" s="10">
        <v>0</v>
      </c>
      <c r="O1230" s="10">
        <v>0</v>
      </c>
      <c r="P1230" s="10">
        <v>10.5</v>
      </c>
      <c r="Q1230" s="10">
        <v>0</v>
      </c>
      <c r="R1230" s="10">
        <v>1306</v>
      </c>
      <c r="S1230" s="10" t="s">
        <v>306</v>
      </c>
      <c r="T1230" s="10">
        <v>0</v>
      </c>
      <c r="U1230" s="10">
        <v>0</v>
      </c>
      <c r="V1230" s="10">
        <v>0</v>
      </c>
      <c r="W1230" s="10">
        <v>10.9</v>
      </c>
      <c r="Y1230" s="10">
        <v>0</v>
      </c>
      <c r="Z1230" s="10">
        <v>0</v>
      </c>
      <c r="AA1230" s="10">
        <v>0</v>
      </c>
      <c r="AB1230" s="10">
        <v>10.9</v>
      </c>
      <c r="AD1230" s="10">
        <v>0</v>
      </c>
      <c r="AE1230" s="10">
        <v>0</v>
      </c>
      <c r="AF1230" s="10">
        <v>0</v>
      </c>
      <c r="AG1230" s="10">
        <v>10.9</v>
      </c>
      <c r="AI1230" s="10">
        <v>1306</v>
      </c>
      <c r="AJ1230" s="10" t="s">
        <v>306</v>
      </c>
      <c r="AK1230" s="10">
        <v>0</v>
      </c>
      <c r="AL1230" s="10">
        <v>0</v>
      </c>
      <c r="AM1230" s="10">
        <v>0</v>
      </c>
      <c r="AN1230" s="10">
        <v>10.9</v>
      </c>
      <c r="AO1230" s="10">
        <v>0</v>
      </c>
      <c r="AP1230" s="10">
        <v>0</v>
      </c>
      <c r="AQ1230" s="10">
        <v>0</v>
      </c>
      <c r="AR1230" s="10">
        <v>0</v>
      </c>
      <c r="AS1230" s="10">
        <v>10.9</v>
      </c>
      <c r="AT1230" s="10">
        <v>0</v>
      </c>
      <c r="AU1230" s="10">
        <v>0</v>
      </c>
      <c r="AV1230" s="10">
        <v>0</v>
      </c>
      <c r="AW1230" s="10">
        <v>0</v>
      </c>
      <c r="AX1230" s="10">
        <v>10.9</v>
      </c>
      <c r="AY1230" s="10">
        <v>0</v>
      </c>
      <c r="AZ1230" s="10">
        <v>1306</v>
      </c>
      <c r="BA1230" s="10" t="s">
        <v>306</v>
      </c>
      <c r="BB1230" s="10">
        <v>0</v>
      </c>
      <c r="BC1230" s="10">
        <v>0</v>
      </c>
      <c r="BD1230" s="10">
        <v>0</v>
      </c>
      <c r="BE1230" s="10">
        <v>11</v>
      </c>
      <c r="BF1230" s="10">
        <v>0</v>
      </c>
      <c r="BG1230" s="10">
        <v>0</v>
      </c>
      <c r="BH1230" s="10">
        <v>0</v>
      </c>
      <c r="BI1230" s="10">
        <v>0</v>
      </c>
      <c r="BJ1230" s="10">
        <v>10.8</v>
      </c>
      <c r="BK1230" s="10">
        <v>0</v>
      </c>
      <c r="BL1230" s="10">
        <v>0</v>
      </c>
      <c r="BM1230" s="10">
        <v>0</v>
      </c>
      <c r="BN1230" s="10">
        <v>0</v>
      </c>
      <c r="BO1230" s="10">
        <v>10.9</v>
      </c>
      <c r="BP1230" s="10">
        <v>0</v>
      </c>
      <c r="BQ1230" s="10">
        <v>1306</v>
      </c>
      <c r="BR1230" s="10" t="s">
        <v>306</v>
      </c>
      <c r="BS1230" s="10">
        <v>0</v>
      </c>
      <c r="BT1230" s="10">
        <v>0</v>
      </c>
      <c r="BU1230" s="10">
        <v>0</v>
      </c>
      <c r="BV1230" s="10">
        <v>11</v>
      </c>
      <c r="BW1230" s="10">
        <v>0</v>
      </c>
      <c r="BX1230" s="10">
        <v>0</v>
      </c>
      <c r="BY1230" s="10">
        <v>0</v>
      </c>
      <c r="BZ1230" s="10">
        <v>0</v>
      </c>
      <c r="CA1230" s="10">
        <v>10.8</v>
      </c>
      <c r="CB1230" s="10">
        <v>0</v>
      </c>
      <c r="CC1230" s="10">
        <v>0</v>
      </c>
      <c r="CD1230" s="10">
        <v>0</v>
      </c>
      <c r="CE1230" s="10">
        <v>0</v>
      </c>
      <c r="CF1230" s="10">
        <v>10.9</v>
      </c>
      <c r="CG1230" s="10">
        <v>0</v>
      </c>
      <c r="CH1230" s="10">
        <v>1306</v>
      </c>
      <c r="CI1230" s="10" t="s">
        <v>306</v>
      </c>
      <c r="CJ1230" s="10">
        <v>0</v>
      </c>
      <c r="CK1230" s="10">
        <v>0</v>
      </c>
      <c r="CL1230" s="10">
        <v>0</v>
      </c>
      <c r="CM1230" s="10">
        <v>11</v>
      </c>
      <c r="CN1230" s="10">
        <v>0</v>
      </c>
      <c r="CO1230" s="10">
        <v>0</v>
      </c>
      <c r="CP1230" s="10">
        <v>0</v>
      </c>
      <c r="CQ1230" s="10">
        <v>0</v>
      </c>
      <c r="CR1230" s="10">
        <v>11</v>
      </c>
      <c r="CS1230" s="10">
        <v>0</v>
      </c>
      <c r="CT1230" s="10">
        <v>0</v>
      </c>
      <c r="CU1230" s="10">
        <v>0</v>
      </c>
      <c r="CV1230" s="10">
        <v>0</v>
      </c>
      <c r="CW1230" s="10">
        <v>11</v>
      </c>
      <c r="CX1230" s="10">
        <v>0</v>
      </c>
      <c r="CY1230" s="10">
        <v>1342</v>
      </c>
      <c r="CZ1230" s="10" t="s">
        <v>289</v>
      </c>
      <c r="DA1230" s="10">
        <v>1.5401</v>
      </c>
      <c r="DB1230" s="10">
        <v>0.50619999999999998</v>
      </c>
      <c r="DC1230" s="10">
        <v>90</v>
      </c>
      <c r="DD1230" s="10">
        <v>10.4</v>
      </c>
      <c r="DE1230" s="10">
        <v>0.95</v>
      </c>
      <c r="DF1230" s="10">
        <v>2.6438999999999999</v>
      </c>
      <c r="DG1230" s="10">
        <v>0.86899999999999999</v>
      </c>
      <c r="DH1230" s="10">
        <v>156</v>
      </c>
      <c r="DI1230" s="10">
        <v>10.3</v>
      </c>
      <c r="DJ1230" s="10">
        <v>0.95</v>
      </c>
      <c r="DK1230" s="10">
        <v>2.9659</v>
      </c>
      <c r="DL1230" s="10">
        <v>0.97489999999999999</v>
      </c>
      <c r="DM1230" s="10">
        <v>175</v>
      </c>
      <c r="DN1230" s="10">
        <v>10.3</v>
      </c>
      <c r="DO1230" s="10">
        <v>0.95</v>
      </c>
    </row>
    <row r="1231" spans="1:119" x14ac:dyDescent="0.25">
      <c r="A1231" s="10">
        <v>1307</v>
      </c>
      <c r="B1231" s="10" t="s">
        <v>291</v>
      </c>
      <c r="C1231" s="10">
        <v>0.2</v>
      </c>
      <c r="D1231" s="10">
        <v>0.09</v>
      </c>
      <c r="E1231" s="10">
        <v>12</v>
      </c>
      <c r="F1231" s="10">
        <v>10.6</v>
      </c>
      <c r="G1231" s="10">
        <v>0.91</v>
      </c>
      <c r="H1231" s="10">
        <v>0.22</v>
      </c>
      <c r="I1231" s="10">
        <v>0.1</v>
      </c>
      <c r="J1231" s="10">
        <v>13</v>
      </c>
      <c r="K1231" s="10">
        <v>10.5</v>
      </c>
      <c r="L1231" s="10">
        <v>0.91</v>
      </c>
      <c r="M1231" s="10">
        <v>0.2</v>
      </c>
      <c r="N1231" s="10">
        <v>0.09</v>
      </c>
      <c r="O1231" s="10">
        <v>12</v>
      </c>
      <c r="P1231" s="10">
        <v>10.5</v>
      </c>
      <c r="Q1231" s="10">
        <v>0.91</v>
      </c>
      <c r="R1231" s="10">
        <v>1307</v>
      </c>
      <c r="S1231" s="10" t="s">
        <v>291</v>
      </c>
      <c r="T1231" s="10">
        <v>3.5999999999999997E-2</v>
      </c>
      <c r="U1231" s="10">
        <v>2.06E-2</v>
      </c>
      <c r="V1231" s="10">
        <v>2.1953999999999998</v>
      </c>
      <c r="W1231" s="10">
        <v>10.9</v>
      </c>
      <c r="Y1231" s="10">
        <v>5.2299999999999999E-2</v>
      </c>
      <c r="Z1231" s="10">
        <v>1.6400000000000001E-2</v>
      </c>
      <c r="AA1231" s="10">
        <v>2.9011999999999998</v>
      </c>
      <c r="AB1231" s="10">
        <v>10.9</v>
      </c>
      <c r="AD1231" s="10">
        <v>5.4899999999999997E-2</v>
      </c>
      <c r="AE1231" s="10">
        <v>1.6899999999999998E-2</v>
      </c>
      <c r="AF1231" s="10">
        <v>3.0448</v>
      </c>
      <c r="AG1231" s="10">
        <v>10.9</v>
      </c>
      <c r="AI1231" s="10">
        <v>1307</v>
      </c>
      <c r="AJ1231" s="10" t="s">
        <v>291</v>
      </c>
      <c r="AK1231" s="10">
        <v>0</v>
      </c>
      <c r="AL1231" s="10">
        <v>0</v>
      </c>
      <c r="AM1231" s="10">
        <v>0</v>
      </c>
      <c r="AN1231" s="10">
        <v>10.9</v>
      </c>
      <c r="AO1231" s="10">
        <v>0</v>
      </c>
      <c r="AP1231" s="10">
        <v>0</v>
      </c>
      <c r="AQ1231" s="10">
        <v>0</v>
      </c>
      <c r="AR1231" s="10">
        <v>0</v>
      </c>
      <c r="AS1231" s="10">
        <v>10.9</v>
      </c>
      <c r="AT1231" s="10">
        <v>0</v>
      </c>
      <c r="AU1231" s="10">
        <v>0</v>
      </c>
      <c r="AV1231" s="10">
        <v>0</v>
      </c>
      <c r="AW1231" s="10">
        <v>0</v>
      </c>
      <c r="AX1231" s="10">
        <v>10.9</v>
      </c>
      <c r="AY1231" s="10">
        <v>0</v>
      </c>
      <c r="AZ1231" s="10">
        <v>1307</v>
      </c>
      <c r="BA1231" s="10" t="s">
        <v>291</v>
      </c>
      <c r="BB1231" s="10">
        <v>7.1900000000000006E-2</v>
      </c>
      <c r="BC1231" s="10">
        <v>2.6200000000000001E-2</v>
      </c>
      <c r="BD1231" s="10">
        <v>4.0149999999999997</v>
      </c>
      <c r="BE1231" s="10">
        <v>11</v>
      </c>
      <c r="BF1231" s="10">
        <v>0.94</v>
      </c>
      <c r="BG1231" s="10">
        <v>8.6900000000000005E-2</v>
      </c>
      <c r="BH1231" s="10">
        <v>1.4E-2</v>
      </c>
      <c r="BI1231" s="10">
        <v>4.7037000000000004</v>
      </c>
      <c r="BJ1231" s="10">
        <v>10.8</v>
      </c>
      <c r="BK1231" s="10">
        <v>0.99</v>
      </c>
      <c r="BL1231" s="10">
        <v>0.1216</v>
      </c>
      <c r="BM1231" s="10">
        <v>2.12E-2</v>
      </c>
      <c r="BN1231" s="10">
        <v>6.5364000000000004</v>
      </c>
      <c r="BO1231" s="10">
        <v>10.9</v>
      </c>
      <c r="BP1231" s="10">
        <v>0.99</v>
      </c>
      <c r="BQ1231" s="10">
        <v>1307</v>
      </c>
      <c r="BR1231" s="10" t="s">
        <v>291</v>
      </c>
      <c r="BS1231" s="10">
        <v>0.1867</v>
      </c>
      <c r="BT1231" s="10">
        <v>3.7900000000000003E-2</v>
      </c>
      <c r="BU1231" s="10">
        <v>10</v>
      </c>
      <c r="BV1231" s="10">
        <v>11</v>
      </c>
      <c r="BW1231" s="10">
        <v>0.98</v>
      </c>
      <c r="BX1231" s="10">
        <v>0.23830000000000001</v>
      </c>
      <c r="BY1231" s="10">
        <v>4.8399999999999999E-2</v>
      </c>
      <c r="BZ1231" s="10">
        <v>13</v>
      </c>
      <c r="CA1231" s="10">
        <v>10.8</v>
      </c>
      <c r="CB1231" s="10">
        <v>0.98</v>
      </c>
      <c r="CC1231" s="10">
        <v>0.20349999999999999</v>
      </c>
      <c r="CD1231" s="10">
        <v>4.1300000000000003E-2</v>
      </c>
      <c r="CE1231" s="10">
        <v>11</v>
      </c>
      <c r="CF1231" s="10">
        <v>10.9</v>
      </c>
      <c r="CG1231" s="10">
        <v>0.98</v>
      </c>
      <c r="CH1231" s="10">
        <v>1307</v>
      </c>
      <c r="CI1231" s="10" t="s">
        <v>291</v>
      </c>
      <c r="CJ1231" s="10">
        <v>0.13070000000000001</v>
      </c>
      <c r="CK1231" s="10">
        <v>2.6499999999999999E-2</v>
      </c>
      <c r="CL1231" s="10">
        <v>7</v>
      </c>
      <c r="CM1231" s="10">
        <v>11</v>
      </c>
      <c r="CN1231" s="10">
        <v>0.98</v>
      </c>
      <c r="CO1231" s="10">
        <v>0.13070000000000001</v>
      </c>
      <c r="CP1231" s="10">
        <v>2.6499999999999999E-2</v>
      </c>
      <c r="CQ1231" s="10">
        <v>7</v>
      </c>
      <c r="CR1231" s="10">
        <v>11</v>
      </c>
      <c r="CS1231" s="10">
        <v>0.98</v>
      </c>
      <c r="CT1231" s="10">
        <v>0.13070000000000001</v>
      </c>
      <c r="CU1231" s="10">
        <v>2.6499999999999999E-2</v>
      </c>
      <c r="CV1231" s="10">
        <v>7</v>
      </c>
      <c r="CW1231" s="10">
        <v>11</v>
      </c>
      <c r="CX1231" s="10">
        <v>0.98</v>
      </c>
      <c r="CY1231" s="10">
        <v>1343</v>
      </c>
      <c r="CZ1231" s="10" t="s">
        <v>290</v>
      </c>
      <c r="DA1231" s="10">
        <v>2.0318999999999998</v>
      </c>
      <c r="DB1231" s="10">
        <v>0.73750000000000004</v>
      </c>
      <c r="DC1231" s="10">
        <v>120</v>
      </c>
      <c r="DD1231" s="10">
        <v>10.4</v>
      </c>
      <c r="DE1231" s="10">
        <v>0.94</v>
      </c>
      <c r="DF1231" s="10">
        <v>3.1358999999999999</v>
      </c>
      <c r="DG1231" s="10">
        <v>1.1382000000000001</v>
      </c>
      <c r="DH1231" s="10">
        <v>187</v>
      </c>
      <c r="DI1231" s="10">
        <v>10.3</v>
      </c>
      <c r="DJ1231" s="10">
        <v>0.94</v>
      </c>
      <c r="DK1231" s="10">
        <v>3.1861999999999999</v>
      </c>
      <c r="DL1231" s="10">
        <v>1.1565000000000001</v>
      </c>
      <c r="DM1231" s="10">
        <v>190</v>
      </c>
      <c r="DN1231" s="10">
        <v>10.3</v>
      </c>
      <c r="DO1231" s="10">
        <v>0.94</v>
      </c>
    </row>
    <row r="1232" spans="1:119" x14ac:dyDescent="0.25">
      <c r="A1232" s="10">
        <v>1308</v>
      </c>
      <c r="B1232" s="10" t="s">
        <v>221</v>
      </c>
      <c r="C1232" s="10">
        <v>-0.05</v>
      </c>
      <c r="D1232" s="10">
        <v>-0.06</v>
      </c>
      <c r="E1232" s="10">
        <v>1.27</v>
      </c>
      <c r="F1232" s="10">
        <v>34.14</v>
      </c>
      <c r="G1232" s="10">
        <v>0.66300000000000003</v>
      </c>
      <c r="H1232" s="10">
        <v>-0.05</v>
      </c>
      <c r="I1232" s="10">
        <v>-0.05</v>
      </c>
      <c r="J1232" s="10">
        <v>1.27</v>
      </c>
      <c r="K1232" s="10">
        <v>32.869999999999997</v>
      </c>
      <c r="L1232" s="10">
        <v>0.68</v>
      </c>
      <c r="M1232" s="10">
        <v>-0.05</v>
      </c>
      <c r="N1232" s="10">
        <v>-0.05</v>
      </c>
      <c r="O1232" s="10">
        <v>1.27</v>
      </c>
      <c r="P1232" s="10">
        <v>32.4</v>
      </c>
      <c r="Q1232" s="10">
        <v>0.68700000000000006</v>
      </c>
      <c r="R1232" s="10">
        <v>1308</v>
      </c>
      <c r="S1232" s="10" t="s">
        <v>221</v>
      </c>
      <c r="T1232" s="10">
        <v>0.13</v>
      </c>
      <c r="U1232" s="10">
        <v>0.09</v>
      </c>
      <c r="V1232" s="10">
        <v>2.5037600909908853</v>
      </c>
      <c r="W1232" s="10">
        <v>36.46</v>
      </c>
      <c r="Y1232" s="10">
        <v>0.15</v>
      </c>
      <c r="Z1232" s="10">
        <v>0.08</v>
      </c>
      <c r="AA1232" s="10">
        <v>2.8058760938318006</v>
      </c>
      <c r="AB1232" s="10">
        <v>34.979999999999997</v>
      </c>
      <c r="AD1232" s="10">
        <v>0.15</v>
      </c>
      <c r="AE1232" s="10">
        <v>7.0000000000000007E-2</v>
      </c>
      <c r="AF1232" s="10">
        <v>2.7211980233165249</v>
      </c>
      <c r="AG1232" s="10">
        <v>35.119999999999997</v>
      </c>
      <c r="AI1232" s="10">
        <v>1308</v>
      </c>
      <c r="AJ1232" s="10" t="s">
        <v>221</v>
      </c>
      <c r="AK1232" s="10">
        <v>-4.9730525645076427E-2</v>
      </c>
      <c r="AL1232" s="10">
        <v>-5.2763536755422627E-2</v>
      </c>
      <c r="AM1232" s="10">
        <v>-1.2116464898903585</v>
      </c>
      <c r="AN1232" s="10">
        <v>34.549138602620417</v>
      </c>
      <c r="AO1232" s="10">
        <v>0.68588178596375582</v>
      </c>
      <c r="AP1232" s="10">
        <v>-4.6996542347627658E-2</v>
      </c>
      <c r="AQ1232" s="10">
        <v>-4.7448843672066372E-2</v>
      </c>
      <c r="AR1232" s="10">
        <v>-1.1812949333559559</v>
      </c>
      <c r="AS1232" s="10">
        <v>32.640120975024821</v>
      </c>
      <c r="AT1232" s="10">
        <v>0.70371235937021381</v>
      </c>
      <c r="AU1232" s="10">
        <v>-4.5067153800383522E-2</v>
      </c>
      <c r="AV1232" s="10">
        <v>-4.6284737943731134E-2</v>
      </c>
      <c r="AW1232" s="10">
        <v>-1.1583948781761311</v>
      </c>
      <c r="AX1232" s="10">
        <v>32.1976269362114</v>
      </c>
      <c r="AY1232" s="10">
        <v>0.69762014191337429</v>
      </c>
      <c r="AZ1232" s="10">
        <v>1308</v>
      </c>
      <c r="BA1232" s="10" t="s">
        <v>221</v>
      </c>
      <c r="BB1232" s="10">
        <v>-6.90749439961586E-2</v>
      </c>
      <c r="BC1232" s="10">
        <v>-6.0481735682010832E-2</v>
      </c>
      <c r="BD1232" s="10">
        <v>-1.4566239952659308</v>
      </c>
      <c r="BE1232" s="10">
        <v>36.390660751403587</v>
      </c>
      <c r="BF1232" s="10">
        <v>0.7523544828024844</v>
      </c>
      <c r="BG1232" s="10">
        <v>-6.8436358971196987E-2</v>
      </c>
      <c r="BH1232" s="10">
        <v>-5.7458174642861251E-2</v>
      </c>
      <c r="BI1232" s="10">
        <v>-1.460468971825831</v>
      </c>
      <c r="BJ1232" s="10">
        <v>35.325138594766273</v>
      </c>
      <c r="BK1232" s="10">
        <v>0.76586118466168274</v>
      </c>
      <c r="BL1232" s="10">
        <v>-4.7463860617851454E-2</v>
      </c>
      <c r="BM1232" s="10">
        <v>-5.4574894857548566E-2</v>
      </c>
      <c r="BN1232" s="10">
        <v>-1.1804133606357352</v>
      </c>
      <c r="BO1232" s="10">
        <v>35.37589718970063</v>
      </c>
      <c r="BP1232" s="10">
        <v>0.65623721142283475</v>
      </c>
      <c r="BQ1232" s="10">
        <v>1308</v>
      </c>
      <c r="BR1232" s="10" t="s">
        <v>221</v>
      </c>
      <c r="BS1232" s="10">
        <v>-4.7E-2</v>
      </c>
      <c r="BT1232" s="10">
        <v>-5.3999999999999999E-2</v>
      </c>
      <c r="BU1232" s="10">
        <v>-1.1755400803599969</v>
      </c>
      <c r="BV1232" s="10">
        <v>35.159999999999997</v>
      </c>
      <c r="BW1232" s="10">
        <v>0.65652447802340352</v>
      </c>
      <c r="BX1232" s="10">
        <v>-4.3999999999999997E-2</v>
      </c>
      <c r="BY1232" s="10">
        <v>-4.9000000000000002E-2</v>
      </c>
      <c r="BZ1232" s="10">
        <v>-1.1461707864936133</v>
      </c>
      <c r="CA1232" s="10">
        <v>33.173000000000002</v>
      </c>
      <c r="CB1232" s="10">
        <v>0.6681253736178796</v>
      </c>
      <c r="CC1232" s="10">
        <v>-4.4999999999999998E-2</v>
      </c>
      <c r="CD1232" s="10">
        <v>-4.8000000000000001E-2</v>
      </c>
      <c r="CE1232" s="10">
        <v>-1.1583472533525998</v>
      </c>
      <c r="CF1232" s="10">
        <v>32.793999999999997</v>
      </c>
      <c r="CG1232" s="10">
        <v>0.68394112888132985</v>
      </c>
      <c r="CH1232" s="10">
        <v>1308</v>
      </c>
      <c r="CI1232" s="10" t="s">
        <v>221</v>
      </c>
      <c r="CJ1232" s="10">
        <v>-0.05</v>
      </c>
      <c r="CK1232" s="10">
        <v>-5.8999999999999997E-2</v>
      </c>
      <c r="CL1232" s="10">
        <v>-1.215243987392995</v>
      </c>
      <c r="CM1232" s="10">
        <v>36.741999999999997</v>
      </c>
      <c r="CN1232" s="10">
        <v>0.64652169540161541</v>
      </c>
      <c r="CO1232" s="10">
        <v>-4.7E-2</v>
      </c>
      <c r="CP1232" s="10">
        <v>-5.5E-2</v>
      </c>
      <c r="CQ1232" s="10">
        <v>-1.1800877852437703</v>
      </c>
      <c r="CR1232" s="10">
        <v>35.395000000000003</v>
      </c>
      <c r="CS1232" s="10">
        <v>0.64965232758214619</v>
      </c>
      <c r="CT1232" s="10">
        <v>-4.9000000000000002E-2</v>
      </c>
      <c r="CU1232" s="10">
        <v>-5.7000000000000002E-2</v>
      </c>
      <c r="CV1232" s="10">
        <v>-1.2047467812532657</v>
      </c>
      <c r="CW1232" s="10">
        <v>36.021999999999998</v>
      </c>
      <c r="CX1232" s="10">
        <v>0.65188630313298446</v>
      </c>
      <c r="CY1232" s="10">
        <v>1344</v>
      </c>
      <c r="CZ1232" s="10" t="s">
        <v>292</v>
      </c>
      <c r="DA1232" s="10">
        <v>0</v>
      </c>
      <c r="DB1232" s="10">
        <v>0</v>
      </c>
      <c r="DC1232" s="10">
        <v>0</v>
      </c>
      <c r="DD1232" s="10">
        <v>10.4</v>
      </c>
      <c r="DE1232" s="10">
        <v>0</v>
      </c>
      <c r="DF1232" s="10">
        <v>0</v>
      </c>
      <c r="DG1232" s="10">
        <v>0</v>
      </c>
      <c r="DH1232" s="10">
        <v>0</v>
      </c>
      <c r="DI1232" s="10">
        <v>10.3</v>
      </c>
      <c r="DJ1232" s="10">
        <v>0</v>
      </c>
      <c r="DK1232" s="10">
        <v>0</v>
      </c>
      <c r="DL1232" s="10">
        <v>0</v>
      </c>
      <c r="DM1232" s="10">
        <v>0</v>
      </c>
      <c r="DN1232" s="10">
        <v>10.3</v>
      </c>
      <c r="DO1232" s="10">
        <v>0</v>
      </c>
    </row>
    <row r="1233" spans="1:119" x14ac:dyDescent="0.25">
      <c r="A1233" s="10">
        <v>1309</v>
      </c>
      <c r="B1233" s="10" t="s">
        <v>222</v>
      </c>
      <c r="R1233" s="10">
        <v>1309</v>
      </c>
      <c r="S1233" s="10" t="s">
        <v>222</v>
      </c>
      <c r="AI1233" s="10">
        <v>1309</v>
      </c>
      <c r="AJ1233" s="10" t="s">
        <v>222</v>
      </c>
      <c r="AZ1233" s="10">
        <v>1309</v>
      </c>
      <c r="BA1233" s="10" t="s">
        <v>222</v>
      </c>
      <c r="BQ1233" s="10">
        <v>1309</v>
      </c>
      <c r="BR1233" s="10" t="s">
        <v>222</v>
      </c>
      <c r="CH1233" s="10">
        <v>1309</v>
      </c>
      <c r="CI1233" s="10" t="s">
        <v>222</v>
      </c>
      <c r="CY1233" s="10">
        <v>1345</v>
      </c>
      <c r="CZ1233" s="10" t="s">
        <v>293</v>
      </c>
      <c r="DA1233" s="10">
        <v>0</v>
      </c>
      <c r="DB1233" s="10">
        <v>0</v>
      </c>
      <c r="DC1233" s="10">
        <v>0</v>
      </c>
      <c r="DD1233" s="10">
        <v>10.4</v>
      </c>
      <c r="DE1233" s="10">
        <v>0</v>
      </c>
      <c r="DF1233" s="10">
        <v>0</v>
      </c>
      <c r="DG1233" s="10">
        <v>0</v>
      </c>
      <c r="DH1233" s="10">
        <v>0</v>
      </c>
      <c r="DI1233" s="10">
        <v>10.3</v>
      </c>
      <c r="DJ1233" s="10">
        <v>0</v>
      </c>
      <c r="DK1233" s="10">
        <v>0</v>
      </c>
      <c r="DL1233" s="10">
        <v>0</v>
      </c>
      <c r="DM1233" s="10">
        <v>0</v>
      </c>
      <c r="DN1233" s="10">
        <v>10.3</v>
      </c>
      <c r="DO1233" s="10">
        <v>0</v>
      </c>
    </row>
    <row r="1234" spans="1:119" x14ac:dyDescent="0.25">
      <c r="A1234" s="10">
        <v>1310</v>
      </c>
      <c r="B1234" s="10" t="s">
        <v>9</v>
      </c>
      <c r="C1234" s="10">
        <v>0.05</v>
      </c>
      <c r="D1234" s="10">
        <v>0.06</v>
      </c>
      <c r="E1234" s="10">
        <v>1.27</v>
      </c>
      <c r="F1234" s="10">
        <v>34.14</v>
      </c>
      <c r="G1234" s="10">
        <v>0.66300000000000003</v>
      </c>
      <c r="H1234" s="10">
        <v>0.05</v>
      </c>
      <c r="I1234" s="10">
        <v>0.05</v>
      </c>
      <c r="J1234" s="10">
        <v>1.27</v>
      </c>
      <c r="K1234" s="10">
        <v>32.869999999999997</v>
      </c>
      <c r="L1234" s="10">
        <v>0.68</v>
      </c>
      <c r="M1234" s="10">
        <v>0.05</v>
      </c>
      <c r="N1234" s="10">
        <v>0.05</v>
      </c>
      <c r="O1234" s="10">
        <v>1.27</v>
      </c>
      <c r="P1234" s="10">
        <v>32.4</v>
      </c>
      <c r="Q1234" s="10">
        <v>0.68700000000000006</v>
      </c>
      <c r="R1234" s="10">
        <v>1310</v>
      </c>
      <c r="S1234" s="10" t="s">
        <v>9</v>
      </c>
      <c r="T1234" s="10">
        <v>0.13</v>
      </c>
      <c r="U1234" s="10">
        <v>0.09</v>
      </c>
      <c r="V1234" s="10">
        <v>2.5037600909908853</v>
      </c>
      <c r="W1234" s="10">
        <v>36.46</v>
      </c>
      <c r="Y1234" s="10">
        <v>0.15</v>
      </c>
      <c r="Z1234" s="10">
        <v>0.08</v>
      </c>
      <c r="AA1234" s="10">
        <v>2.8058760938318006</v>
      </c>
      <c r="AB1234" s="10">
        <v>34.979999999999997</v>
      </c>
      <c r="AD1234" s="10">
        <v>0.15</v>
      </c>
      <c r="AE1234" s="10">
        <v>7.0000000000000007E-2</v>
      </c>
      <c r="AF1234" s="10">
        <v>2.7211980233165249</v>
      </c>
      <c r="AG1234" s="10">
        <v>35.119999999999997</v>
      </c>
      <c r="AI1234" s="10">
        <v>1310</v>
      </c>
      <c r="AJ1234" s="10" t="s">
        <v>9</v>
      </c>
      <c r="AK1234" s="10">
        <v>4.97305254601094E-2</v>
      </c>
      <c r="AL1234" s="10">
        <v>5.2763536400466098E-2</v>
      </c>
      <c r="AM1234" s="10">
        <v>1.2116464965757976</v>
      </c>
      <c r="AN1234" s="10">
        <v>34.549138228455753</v>
      </c>
      <c r="AO1234" s="10">
        <v>0.68588178705629221</v>
      </c>
      <c r="AP1234" s="10">
        <v>4.6996542470061214E-2</v>
      </c>
      <c r="AQ1234" s="10">
        <v>4.7448842827227652E-2</v>
      </c>
      <c r="AR1234" s="10">
        <v>1.1812949371524057</v>
      </c>
      <c r="AS1234" s="10">
        <v>32.640120618869076</v>
      </c>
      <c r="AT1234" s="10">
        <v>0.70371236662052805</v>
      </c>
      <c r="AU1234" s="10">
        <v>4.5067153768363746E-2</v>
      </c>
      <c r="AV1234" s="10">
        <v>4.6284737155212849E-2</v>
      </c>
      <c r="AW1234" s="10">
        <v>1.1583948803163016</v>
      </c>
      <c r="AX1234" s="10">
        <v>32.197626584018963</v>
      </c>
      <c r="AY1234" s="10">
        <v>0.6976201477597368</v>
      </c>
      <c r="AZ1234" s="10">
        <v>1310</v>
      </c>
      <c r="BA1234" s="10" t="s">
        <v>9</v>
      </c>
      <c r="BB1234" s="10">
        <v>6.9074943918735462E-2</v>
      </c>
      <c r="BC1234" s="10">
        <v>6.0481733867733492E-2</v>
      </c>
      <c r="BD1234" s="10">
        <v>1.4566239916788761</v>
      </c>
      <c r="BE1234" s="10">
        <v>36.390660344210502</v>
      </c>
      <c r="BF1234" s="10">
        <v>0.75235449223040252</v>
      </c>
      <c r="BG1234" s="10">
        <v>6.8436359090530058E-2</v>
      </c>
      <c r="BH1234" s="10">
        <v>5.745817365610436E-2</v>
      </c>
      <c r="BI1234" s="10">
        <v>1.4604689794251444</v>
      </c>
      <c r="BJ1234" s="10">
        <v>35.32513819626103</v>
      </c>
      <c r="BK1234" s="10">
        <v>0.76586119065181835</v>
      </c>
      <c r="BL1234" s="10">
        <v>4.7463860620433652E-2</v>
      </c>
      <c r="BM1234" s="10">
        <v>5.4574894324824201E-2</v>
      </c>
      <c r="BN1234" s="10">
        <v>1.1804133667149008</v>
      </c>
      <c r="BO1234" s="10">
        <v>35.375896811735679</v>
      </c>
      <c r="BP1234" s="10">
        <v>0.6562372150902972</v>
      </c>
      <c r="BQ1234" s="10">
        <v>1310</v>
      </c>
      <c r="BR1234" s="10" t="s">
        <v>9</v>
      </c>
      <c r="BS1234" s="10">
        <v>4.7E-2</v>
      </c>
      <c r="BT1234" s="10">
        <v>5.3999999999999999E-2</v>
      </c>
      <c r="BU1234" s="10">
        <v>1.1755400803599969</v>
      </c>
      <c r="BV1234" s="10">
        <v>35.159999999999997</v>
      </c>
      <c r="BW1234" s="10">
        <v>0.65652447802340352</v>
      </c>
      <c r="BX1234" s="10">
        <v>4.3999999999999997E-2</v>
      </c>
      <c r="BY1234" s="10">
        <v>4.9000000000000002E-2</v>
      </c>
      <c r="BZ1234" s="10">
        <v>1.1461707864936133</v>
      </c>
      <c r="CA1234" s="10">
        <v>33.173000000000002</v>
      </c>
      <c r="CB1234" s="10">
        <v>0.6681253736178796</v>
      </c>
      <c r="CC1234" s="10">
        <v>4.4999999999999998E-2</v>
      </c>
      <c r="CD1234" s="10">
        <v>4.8000000000000001E-2</v>
      </c>
      <c r="CE1234" s="10">
        <v>1.1583472533525998</v>
      </c>
      <c r="CF1234" s="10">
        <v>32.793999999999997</v>
      </c>
      <c r="CG1234" s="10">
        <v>0.68394112888132985</v>
      </c>
      <c r="CH1234" s="10">
        <v>1310</v>
      </c>
      <c r="CI1234" s="10" t="s">
        <v>9</v>
      </c>
      <c r="CJ1234" s="10">
        <v>0.05</v>
      </c>
      <c r="CK1234" s="10">
        <v>5.8999999999999997E-2</v>
      </c>
      <c r="CL1234" s="10">
        <v>1.215243987392995</v>
      </c>
      <c r="CM1234" s="10">
        <v>36.741999999999997</v>
      </c>
      <c r="CN1234" s="10">
        <v>0.64652169540161541</v>
      </c>
      <c r="CO1234" s="10">
        <v>4.7E-2</v>
      </c>
      <c r="CP1234" s="10">
        <v>5.5E-2</v>
      </c>
      <c r="CQ1234" s="10">
        <v>1.1800877852437703</v>
      </c>
      <c r="CR1234" s="10">
        <v>35.395000000000003</v>
      </c>
      <c r="CS1234" s="10">
        <v>0.64965232758214619</v>
      </c>
      <c r="CT1234" s="10">
        <v>4.9000000000000002E-2</v>
      </c>
      <c r="CU1234" s="10">
        <v>5.7000000000000002E-2</v>
      </c>
      <c r="CV1234" s="10">
        <v>1.2047467812532657</v>
      </c>
      <c r="CW1234" s="10">
        <v>36.021999999999998</v>
      </c>
      <c r="CX1234" s="10">
        <v>0.65188630313298446</v>
      </c>
      <c r="CY1234" s="10">
        <v>1346</v>
      </c>
      <c r="CZ1234" s="10" t="s">
        <v>298</v>
      </c>
      <c r="DA1234" s="10">
        <v>0.1198</v>
      </c>
      <c r="DB1234" s="10">
        <v>3.9399999999999998E-2</v>
      </c>
      <c r="DC1234" s="10">
        <v>7</v>
      </c>
      <c r="DD1234" s="10">
        <v>10.4</v>
      </c>
      <c r="DE1234" s="10">
        <v>0.95</v>
      </c>
      <c r="DF1234" s="10">
        <v>0.2203</v>
      </c>
      <c r="DG1234" s="10">
        <v>7.2400000000000006E-2</v>
      </c>
      <c r="DH1234" s="10">
        <v>13</v>
      </c>
      <c r="DI1234" s="10">
        <v>10.3</v>
      </c>
      <c r="DJ1234" s="10">
        <v>0.95</v>
      </c>
      <c r="DK1234" s="10">
        <v>0.16950000000000001</v>
      </c>
      <c r="DL1234" s="10">
        <v>5.57E-2</v>
      </c>
      <c r="DM1234" s="10">
        <v>10</v>
      </c>
      <c r="DN1234" s="10">
        <v>10.3</v>
      </c>
      <c r="DO1234" s="10">
        <v>0.95</v>
      </c>
    </row>
    <row r="1235" spans="1:119" x14ac:dyDescent="0.25">
      <c r="A1235" s="10">
        <v>1311</v>
      </c>
      <c r="B1235" s="10" t="s">
        <v>11</v>
      </c>
      <c r="C1235" s="10">
        <v>0.04</v>
      </c>
      <c r="D1235" s="10">
        <v>0.01</v>
      </c>
      <c r="E1235" s="10">
        <v>2</v>
      </c>
      <c r="F1235" s="10">
        <v>10.5</v>
      </c>
      <c r="G1235" s="10">
        <v>0.99</v>
      </c>
      <c r="H1235" s="10">
        <v>0.04</v>
      </c>
      <c r="I1235" s="10">
        <v>0.01</v>
      </c>
      <c r="J1235" s="10">
        <v>2</v>
      </c>
      <c r="K1235" s="10">
        <v>10.4</v>
      </c>
      <c r="L1235" s="10">
        <v>0.99</v>
      </c>
      <c r="M1235" s="10">
        <v>0.04</v>
      </c>
      <c r="N1235" s="10">
        <v>0.01</v>
      </c>
      <c r="O1235" s="10">
        <v>2</v>
      </c>
      <c r="P1235" s="10">
        <v>10.3</v>
      </c>
      <c r="Q1235" s="10">
        <v>0.99</v>
      </c>
      <c r="R1235" s="10">
        <v>1311</v>
      </c>
      <c r="S1235" s="10" t="s">
        <v>11</v>
      </c>
      <c r="T1235" s="10">
        <v>0.12</v>
      </c>
      <c r="U1235" s="10">
        <v>0.04</v>
      </c>
      <c r="V1235" s="10">
        <v>6.7</v>
      </c>
      <c r="W1235" s="10">
        <v>10.9</v>
      </c>
      <c r="Y1235" s="10">
        <v>0.14000000000000001</v>
      </c>
      <c r="Z1235" s="10">
        <v>0.03</v>
      </c>
      <c r="AA1235" s="10">
        <v>7.6539999999999999</v>
      </c>
      <c r="AB1235" s="10">
        <v>10.8</v>
      </c>
      <c r="AD1235" s="10">
        <v>0.14000000000000001</v>
      </c>
      <c r="AE1235" s="10">
        <v>0.02</v>
      </c>
      <c r="AF1235" s="10">
        <v>7.6310000000000002</v>
      </c>
      <c r="AG1235" s="10">
        <v>10.7</v>
      </c>
      <c r="AI1235" s="10">
        <v>1311</v>
      </c>
      <c r="AJ1235" s="10" t="s">
        <v>11</v>
      </c>
      <c r="AK1235" s="10">
        <v>3.9749606192006758E-2</v>
      </c>
      <c r="AL1235" s="10">
        <v>5.474309827931562E-3</v>
      </c>
      <c r="AM1235" s="10">
        <v>2.206</v>
      </c>
      <c r="AN1235" s="10">
        <v>10.5</v>
      </c>
      <c r="AO1235" s="10">
        <v>0.99099999999999999</v>
      </c>
      <c r="AP1235" s="10">
        <v>3.8087863478104673E-2</v>
      </c>
      <c r="AQ1235" s="10">
        <v>5.2383286961830439E-3</v>
      </c>
      <c r="AR1235" s="10">
        <v>2.1139999999999999</v>
      </c>
      <c r="AS1235" s="10">
        <v>10.5</v>
      </c>
      <c r="AT1235" s="10">
        <v>0.99099999999999999</v>
      </c>
      <c r="AU1235" s="10">
        <v>3.6398453234618301E-2</v>
      </c>
      <c r="AV1235" s="10">
        <v>5.2116536723902556E-3</v>
      </c>
      <c r="AW1235" s="10">
        <v>2.081</v>
      </c>
      <c r="AX1235" s="10">
        <v>10.199999999999999</v>
      </c>
      <c r="AY1235" s="10">
        <v>0.99</v>
      </c>
      <c r="AZ1235" s="10">
        <v>1311</v>
      </c>
      <c r="BA1235" s="10" t="s">
        <v>11</v>
      </c>
      <c r="BB1235" s="10">
        <v>5.7999999980571065E-2</v>
      </c>
      <c r="BC1235" s="10">
        <v>8.0000000802134159E-3</v>
      </c>
      <c r="BD1235" s="10">
        <v>3.0182000000000002</v>
      </c>
      <c r="BE1235" s="10">
        <v>11.2</v>
      </c>
      <c r="BF1235" s="10">
        <v>0.99099999999999999</v>
      </c>
      <c r="BG1235" s="10">
        <v>5.7999999954464684E-2</v>
      </c>
      <c r="BH1235" s="10">
        <v>7.9999998657378432E-3</v>
      </c>
      <c r="BI1235" s="10">
        <v>3.0182000000000002</v>
      </c>
      <c r="BJ1235" s="10">
        <v>11.2</v>
      </c>
      <c r="BK1235" s="10">
        <v>0.99099999999999999</v>
      </c>
      <c r="BL1235" s="10">
        <v>3.6999999911739842E-2</v>
      </c>
      <c r="BM1235" s="10">
        <v>4.9999991537392485E-3</v>
      </c>
      <c r="BN1235" s="10">
        <v>1.9959</v>
      </c>
      <c r="BO1235" s="10">
        <v>10.8</v>
      </c>
      <c r="BP1235" s="10">
        <v>0.99099999999999999</v>
      </c>
      <c r="BQ1235" s="10">
        <v>1311</v>
      </c>
      <c r="BR1235" s="10" t="s">
        <v>11</v>
      </c>
      <c r="BS1235" s="10">
        <v>3.5999999999999997E-2</v>
      </c>
      <c r="BT1235" s="10">
        <v>5.0000000000000001E-3</v>
      </c>
      <c r="BU1235" s="10">
        <v>1.9796</v>
      </c>
      <c r="BV1235" s="10">
        <v>10.6</v>
      </c>
      <c r="BW1235" s="10">
        <v>0.99</v>
      </c>
      <c r="BX1235" s="10">
        <v>3.5000000000000003E-2</v>
      </c>
      <c r="BY1235" s="10">
        <v>5.0000000000000001E-3</v>
      </c>
      <c r="BZ1235" s="10">
        <v>2.0011999999999999</v>
      </c>
      <c r="CA1235" s="10">
        <v>10.199999999999999</v>
      </c>
      <c r="CB1235" s="10">
        <v>0.99</v>
      </c>
      <c r="CC1235" s="10">
        <v>3.5999999999999997E-2</v>
      </c>
      <c r="CD1235" s="10">
        <v>5.0000000000000001E-3</v>
      </c>
      <c r="CE1235" s="10">
        <v>2.0177</v>
      </c>
      <c r="CF1235" s="10">
        <v>10.4</v>
      </c>
      <c r="CG1235" s="10">
        <v>0.99</v>
      </c>
      <c r="CH1235" s="10">
        <v>1311</v>
      </c>
      <c r="CI1235" s="10" t="s">
        <v>11</v>
      </c>
      <c r="CJ1235" s="10">
        <v>3.7999999999999999E-2</v>
      </c>
      <c r="CK1235" s="10">
        <v>5.0000000000000001E-3</v>
      </c>
      <c r="CL1235" s="10">
        <v>1.9758</v>
      </c>
      <c r="CM1235" s="10">
        <v>11.2</v>
      </c>
      <c r="CN1235" s="10">
        <v>0.99099999999999999</v>
      </c>
      <c r="CO1235" s="10">
        <v>3.6999999999999998E-2</v>
      </c>
      <c r="CP1235" s="10">
        <v>5.0000000000000001E-3</v>
      </c>
      <c r="CQ1235" s="10">
        <v>2.0146000000000002</v>
      </c>
      <c r="CR1235" s="10">
        <v>10.7</v>
      </c>
      <c r="CS1235" s="10">
        <v>0.99099999999999999</v>
      </c>
      <c r="CT1235" s="10">
        <v>3.7999999999999999E-2</v>
      </c>
      <c r="CU1235" s="10">
        <v>5.0000000000000001E-3</v>
      </c>
      <c r="CV1235" s="10">
        <v>2.0116999999999998</v>
      </c>
      <c r="CW1235" s="10">
        <v>11</v>
      </c>
      <c r="CX1235" s="10">
        <v>0.99099999999999999</v>
      </c>
      <c r="CY1235" s="10">
        <v>1347</v>
      </c>
      <c r="CZ1235" s="10" t="s">
        <v>308</v>
      </c>
      <c r="DA1235" s="10">
        <v>0</v>
      </c>
      <c r="DB1235" s="10">
        <v>0</v>
      </c>
      <c r="DC1235" s="10">
        <v>0</v>
      </c>
      <c r="DD1235" s="10">
        <v>10.4</v>
      </c>
      <c r="DE1235" s="10">
        <v>0</v>
      </c>
      <c r="DF1235" s="10">
        <v>0</v>
      </c>
      <c r="DG1235" s="10">
        <v>0</v>
      </c>
      <c r="DH1235" s="10">
        <v>0</v>
      </c>
      <c r="DI1235" s="10">
        <v>10.3</v>
      </c>
      <c r="DJ1235" s="10">
        <v>0</v>
      </c>
      <c r="DK1235" s="10">
        <v>0</v>
      </c>
      <c r="DL1235" s="10">
        <v>0</v>
      </c>
      <c r="DM1235" s="10">
        <v>0</v>
      </c>
      <c r="DN1235" s="10">
        <v>10.3</v>
      </c>
      <c r="DO1235" s="10">
        <v>0</v>
      </c>
    </row>
    <row r="1236" spans="1:119" x14ac:dyDescent="0.25">
      <c r="A1236" s="10">
        <v>1312</v>
      </c>
      <c r="B1236" s="10" t="s">
        <v>285</v>
      </c>
      <c r="C1236" s="10">
        <v>0</v>
      </c>
      <c r="D1236" s="10">
        <v>0</v>
      </c>
      <c r="E1236" s="10">
        <v>0</v>
      </c>
      <c r="F1236" s="10">
        <v>10.5</v>
      </c>
      <c r="G1236" s="10">
        <v>0</v>
      </c>
      <c r="H1236" s="10">
        <v>0</v>
      </c>
      <c r="I1236" s="10">
        <v>0</v>
      </c>
      <c r="J1236" s="10">
        <v>0</v>
      </c>
      <c r="K1236" s="10">
        <v>10.4</v>
      </c>
      <c r="L1236" s="10">
        <v>0</v>
      </c>
      <c r="M1236" s="10">
        <v>0</v>
      </c>
      <c r="N1236" s="10">
        <v>0</v>
      </c>
      <c r="O1236" s="10">
        <v>0</v>
      </c>
      <c r="P1236" s="10">
        <v>10.3</v>
      </c>
      <c r="Q1236" s="10">
        <v>0</v>
      </c>
      <c r="R1236" s="10">
        <v>1312</v>
      </c>
      <c r="S1236" s="10" t="s">
        <v>285</v>
      </c>
      <c r="T1236" s="10">
        <v>0</v>
      </c>
      <c r="U1236" s="10">
        <v>0</v>
      </c>
      <c r="V1236" s="10">
        <v>0</v>
      </c>
      <c r="W1236" s="10">
        <v>34</v>
      </c>
      <c r="Y1236" s="10">
        <v>0</v>
      </c>
      <c r="Z1236" s="10">
        <v>0</v>
      </c>
      <c r="AA1236" s="10">
        <v>0</v>
      </c>
      <c r="AB1236" s="10">
        <v>33.9</v>
      </c>
      <c r="AD1236" s="10">
        <v>0</v>
      </c>
      <c r="AE1236" s="10">
        <v>0</v>
      </c>
      <c r="AF1236" s="10">
        <v>0</v>
      </c>
      <c r="AG1236" s="10">
        <v>33.700000000000003</v>
      </c>
      <c r="AI1236" s="10">
        <v>1312</v>
      </c>
      <c r="AJ1236" s="10" t="s">
        <v>285</v>
      </c>
      <c r="AK1236" s="10">
        <v>0</v>
      </c>
      <c r="AL1236" s="10">
        <v>0</v>
      </c>
      <c r="AM1236" s="10">
        <v>0</v>
      </c>
      <c r="AN1236" s="10">
        <v>10.5</v>
      </c>
      <c r="AO1236" s="10">
        <v>0</v>
      </c>
      <c r="AP1236" s="10">
        <v>0</v>
      </c>
      <c r="AQ1236" s="10">
        <v>0</v>
      </c>
      <c r="AR1236" s="10">
        <v>0</v>
      </c>
      <c r="AS1236" s="10">
        <v>10.5</v>
      </c>
      <c r="AT1236" s="10">
        <v>0</v>
      </c>
      <c r="AU1236" s="10">
        <v>0</v>
      </c>
      <c r="AV1236" s="10">
        <v>0</v>
      </c>
      <c r="AW1236" s="10">
        <v>0</v>
      </c>
      <c r="AX1236" s="10">
        <v>10.199999999999999</v>
      </c>
      <c r="AY1236" s="10">
        <v>0</v>
      </c>
      <c r="AZ1236" s="10">
        <v>1312</v>
      </c>
      <c r="BA1236" s="10" t="s">
        <v>285</v>
      </c>
      <c r="BB1236" s="10">
        <v>0</v>
      </c>
      <c r="BC1236" s="10">
        <v>0</v>
      </c>
      <c r="BD1236" s="10">
        <v>0</v>
      </c>
      <c r="BE1236" s="10">
        <v>11.2</v>
      </c>
      <c r="BF1236" s="10">
        <v>0</v>
      </c>
      <c r="BG1236" s="10">
        <v>0</v>
      </c>
      <c r="BH1236" s="10">
        <v>0</v>
      </c>
      <c r="BI1236" s="10">
        <v>0</v>
      </c>
      <c r="BJ1236" s="10">
        <v>11.2</v>
      </c>
      <c r="BK1236" s="10">
        <v>0</v>
      </c>
      <c r="BL1236" s="10">
        <v>0</v>
      </c>
      <c r="BM1236" s="10">
        <v>0</v>
      </c>
      <c r="BN1236" s="10">
        <v>0</v>
      </c>
      <c r="BO1236" s="10">
        <v>10.8</v>
      </c>
      <c r="BP1236" s="10">
        <v>0</v>
      </c>
      <c r="BQ1236" s="10">
        <v>1312</v>
      </c>
      <c r="BR1236" s="10" t="s">
        <v>285</v>
      </c>
      <c r="BS1236" s="10">
        <v>0</v>
      </c>
      <c r="BT1236" s="10">
        <v>0</v>
      </c>
      <c r="BU1236" s="10">
        <v>0</v>
      </c>
      <c r="BV1236" s="10">
        <v>10.6</v>
      </c>
      <c r="BW1236" s="10">
        <v>0</v>
      </c>
      <c r="BX1236" s="10">
        <v>0</v>
      </c>
      <c r="BY1236" s="10">
        <v>0</v>
      </c>
      <c r="BZ1236" s="10">
        <v>0</v>
      </c>
      <c r="CA1236" s="10">
        <v>10.199999999999999</v>
      </c>
      <c r="CB1236" s="10">
        <v>0</v>
      </c>
      <c r="CC1236" s="10">
        <v>0</v>
      </c>
      <c r="CD1236" s="10">
        <v>0</v>
      </c>
      <c r="CE1236" s="10">
        <v>0</v>
      </c>
      <c r="CF1236" s="10">
        <v>10.4</v>
      </c>
      <c r="CG1236" s="10">
        <v>0</v>
      </c>
      <c r="CH1236" s="10">
        <v>1312</v>
      </c>
      <c r="CI1236" s="10" t="s">
        <v>285</v>
      </c>
      <c r="CJ1236" s="10">
        <v>0</v>
      </c>
      <c r="CK1236" s="10">
        <v>0</v>
      </c>
      <c r="CL1236" s="10">
        <v>0</v>
      </c>
      <c r="CM1236" s="10">
        <v>11.2</v>
      </c>
      <c r="CN1236" s="10">
        <v>0</v>
      </c>
      <c r="CO1236" s="10">
        <v>0</v>
      </c>
      <c r="CP1236" s="10">
        <v>0</v>
      </c>
      <c r="CQ1236" s="10">
        <v>0</v>
      </c>
      <c r="CR1236" s="10">
        <v>10.7</v>
      </c>
      <c r="CS1236" s="10">
        <v>0</v>
      </c>
      <c r="CT1236" s="10">
        <v>0</v>
      </c>
      <c r="CU1236" s="10">
        <v>0</v>
      </c>
      <c r="CV1236" s="10">
        <v>0</v>
      </c>
      <c r="CW1236" s="10">
        <v>11</v>
      </c>
      <c r="CX1236" s="10">
        <v>0</v>
      </c>
      <c r="CY1236" s="10">
        <v>1348</v>
      </c>
      <c r="CZ1236" s="10" t="s">
        <v>299</v>
      </c>
      <c r="DA1236" s="10">
        <v>6.7699999999999996E-2</v>
      </c>
      <c r="DB1236" s="10">
        <v>2.46E-2</v>
      </c>
      <c r="DC1236" s="10">
        <v>4</v>
      </c>
      <c r="DD1236" s="10">
        <v>10.4</v>
      </c>
      <c r="DE1236" s="10">
        <v>0.94</v>
      </c>
      <c r="DF1236" s="10">
        <v>8.3799999999999999E-2</v>
      </c>
      <c r="DG1236" s="10">
        <v>3.04E-2</v>
      </c>
      <c r="DH1236" s="10">
        <v>5</v>
      </c>
      <c r="DI1236" s="10">
        <v>10.3</v>
      </c>
      <c r="DJ1236" s="10">
        <v>0.94</v>
      </c>
      <c r="DK1236" s="10">
        <v>8.3799999999999999E-2</v>
      </c>
      <c r="DL1236" s="10">
        <v>3.04E-2</v>
      </c>
      <c r="DM1236" s="10">
        <v>5</v>
      </c>
      <c r="DN1236" s="10">
        <v>10.3</v>
      </c>
      <c r="DO1236" s="10">
        <v>0.94</v>
      </c>
    </row>
    <row r="1237" spans="1:119" x14ac:dyDescent="0.25">
      <c r="A1237" s="10">
        <v>1313</v>
      </c>
      <c r="B1237" s="10" t="s">
        <v>304</v>
      </c>
      <c r="C1237" s="10">
        <v>0</v>
      </c>
      <c r="D1237" s="10">
        <v>0</v>
      </c>
      <c r="E1237" s="10">
        <v>0</v>
      </c>
      <c r="F1237" s="10">
        <v>10.5</v>
      </c>
      <c r="G1237" s="10">
        <v>0</v>
      </c>
      <c r="H1237" s="10">
        <v>0</v>
      </c>
      <c r="I1237" s="10">
        <v>0</v>
      </c>
      <c r="J1237" s="10">
        <v>0</v>
      </c>
      <c r="K1237" s="10">
        <v>10.4</v>
      </c>
      <c r="L1237" s="10">
        <v>0</v>
      </c>
      <c r="M1237" s="10">
        <v>0</v>
      </c>
      <c r="N1237" s="10">
        <v>0</v>
      </c>
      <c r="O1237" s="10">
        <v>0</v>
      </c>
      <c r="P1237" s="10">
        <v>10.3</v>
      </c>
      <c r="Q1237" s="10">
        <v>0</v>
      </c>
      <c r="R1237" s="10">
        <v>1313</v>
      </c>
      <c r="S1237" s="10" t="s">
        <v>304</v>
      </c>
      <c r="T1237" s="10">
        <v>0</v>
      </c>
      <c r="U1237" s="10">
        <v>0</v>
      </c>
      <c r="V1237" s="10">
        <v>0</v>
      </c>
      <c r="W1237" s="10">
        <v>34</v>
      </c>
      <c r="Y1237" s="10">
        <v>0</v>
      </c>
      <c r="Z1237" s="10">
        <v>0</v>
      </c>
      <c r="AA1237" s="10">
        <v>0</v>
      </c>
      <c r="AB1237" s="10">
        <v>33.9</v>
      </c>
      <c r="AD1237" s="10">
        <v>0</v>
      </c>
      <c r="AE1237" s="10">
        <v>0</v>
      </c>
      <c r="AF1237" s="10">
        <v>0</v>
      </c>
      <c r="AG1237" s="10">
        <v>33.700000000000003</v>
      </c>
      <c r="AI1237" s="10">
        <v>1313</v>
      </c>
      <c r="AJ1237" s="10" t="s">
        <v>304</v>
      </c>
      <c r="AK1237" s="10">
        <v>0</v>
      </c>
      <c r="AL1237" s="10">
        <v>0</v>
      </c>
      <c r="AM1237" s="10">
        <v>0</v>
      </c>
      <c r="AN1237" s="10">
        <v>10.5</v>
      </c>
      <c r="AO1237" s="10">
        <v>0</v>
      </c>
      <c r="AP1237" s="10">
        <v>0</v>
      </c>
      <c r="AQ1237" s="10">
        <v>0</v>
      </c>
      <c r="AR1237" s="10">
        <v>0</v>
      </c>
      <c r="AS1237" s="10">
        <v>10.5</v>
      </c>
      <c r="AT1237" s="10">
        <v>0</v>
      </c>
      <c r="AU1237" s="10">
        <v>0</v>
      </c>
      <c r="AV1237" s="10">
        <v>0</v>
      </c>
      <c r="AW1237" s="10">
        <v>0</v>
      </c>
      <c r="AX1237" s="10">
        <v>10.199999999999999</v>
      </c>
      <c r="AY1237" s="10">
        <v>0</v>
      </c>
      <c r="AZ1237" s="10">
        <v>1313</v>
      </c>
      <c r="BA1237" s="10" t="s">
        <v>304</v>
      </c>
      <c r="BB1237" s="10">
        <v>0</v>
      </c>
      <c r="BC1237" s="10">
        <v>0</v>
      </c>
      <c r="BD1237" s="10">
        <v>0</v>
      </c>
      <c r="BE1237" s="10">
        <v>11.2</v>
      </c>
      <c r="BF1237" s="10">
        <v>0</v>
      </c>
      <c r="BG1237" s="10">
        <v>0</v>
      </c>
      <c r="BH1237" s="10">
        <v>0</v>
      </c>
      <c r="BI1237" s="10">
        <v>0</v>
      </c>
      <c r="BJ1237" s="10">
        <v>11.2</v>
      </c>
      <c r="BK1237" s="10">
        <v>0</v>
      </c>
      <c r="BL1237" s="10">
        <v>0</v>
      </c>
      <c r="BM1237" s="10">
        <v>0</v>
      </c>
      <c r="BN1237" s="10">
        <v>0</v>
      </c>
      <c r="BO1237" s="10">
        <v>10.8</v>
      </c>
      <c r="BP1237" s="10">
        <v>0</v>
      </c>
      <c r="BQ1237" s="10">
        <v>1313</v>
      </c>
      <c r="BR1237" s="10" t="s">
        <v>304</v>
      </c>
      <c r="BS1237" s="10">
        <v>0</v>
      </c>
      <c r="BT1237" s="10">
        <v>0</v>
      </c>
      <c r="BU1237" s="10">
        <v>0</v>
      </c>
      <c r="BV1237" s="10">
        <v>10.6</v>
      </c>
      <c r="BW1237" s="10">
        <v>0</v>
      </c>
      <c r="BX1237" s="10">
        <v>0</v>
      </c>
      <c r="BY1237" s="10">
        <v>0</v>
      </c>
      <c r="BZ1237" s="10">
        <v>0</v>
      </c>
      <c r="CA1237" s="10">
        <v>10.199999999999999</v>
      </c>
      <c r="CB1237" s="10">
        <v>0</v>
      </c>
      <c r="CC1237" s="10">
        <v>0</v>
      </c>
      <c r="CD1237" s="10">
        <v>0</v>
      </c>
      <c r="CE1237" s="10">
        <v>0</v>
      </c>
      <c r="CF1237" s="10">
        <v>10.4</v>
      </c>
      <c r="CG1237" s="10">
        <v>0</v>
      </c>
      <c r="CH1237" s="10">
        <v>1313</v>
      </c>
      <c r="CI1237" s="10" t="s">
        <v>304</v>
      </c>
      <c r="CJ1237" s="10">
        <v>0</v>
      </c>
      <c r="CK1237" s="10">
        <v>0</v>
      </c>
      <c r="CL1237" s="10">
        <v>0</v>
      </c>
      <c r="CM1237" s="10">
        <v>11.2</v>
      </c>
      <c r="CN1237" s="10">
        <v>0</v>
      </c>
      <c r="CO1237" s="10">
        <v>0</v>
      </c>
      <c r="CP1237" s="10">
        <v>0</v>
      </c>
      <c r="CQ1237" s="10">
        <v>0</v>
      </c>
      <c r="CR1237" s="10">
        <v>10.7</v>
      </c>
      <c r="CS1237" s="10">
        <v>0</v>
      </c>
      <c r="CT1237" s="10">
        <v>0</v>
      </c>
      <c r="CU1237" s="10">
        <v>0</v>
      </c>
      <c r="CV1237" s="10">
        <v>0</v>
      </c>
      <c r="CW1237" s="10">
        <v>11</v>
      </c>
      <c r="CX1237" s="10">
        <v>0</v>
      </c>
      <c r="CY1237" s="10">
        <v>1349</v>
      </c>
      <c r="CZ1237" s="10" t="s">
        <v>309</v>
      </c>
      <c r="DA1237" s="10">
        <v>3.4200000000000001E-2</v>
      </c>
      <c r="DB1237" s="10">
        <v>1.12E-2</v>
      </c>
      <c r="DC1237" s="10">
        <v>2</v>
      </c>
      <c r="DD1237" s="10">
        <v>10.4</v>
      </c>
      <c r="DE1237" s="10">
        <v>0.95</v>
      </c>
      <c r="DF1237" s="10">
        <v>8.4699999999999998E-2</v>
      </c>
      <c r="DG1237" s="10">
        <v>2.7900000000000001E-2</v>
      </c>
      <c r="DH1237" s="10">
        <v>5</v>
      </c>
      <c r="DI1237" s="10">
        <v>10.3</v>
      </c>
      <c r="DJ1237" s="10">
        <v>0.95</v>
      </c>
      <c r="DK1237" s="10">
        <v>5.0799999999999998E-2</v>
      </c>
      <c r="DL1237" s="10">
        <v>1.67E-2</v>
      </c>
      <c r="DM1237" s="10">
        <v>3</v>
      </c>
      <c r="DN1237" s="10">
        <v>10.3</v>
      </c>
      <c r="DO1237" s="10">
        <v>0.95</v>
      </c>
    </row>
    <row r="1238" spans="1:119" x14ac:dyDescent="0.25">
      <c r="A1238" s="10">
        <v>1314</v>
      </c>
      <c r="B1238" s="10" t="s">
        <v>287</v>
      </c>
      <c r="C1238" s="10">
        <v>0</v>
      </c>
      <c r="D1238" s="10">
        <v>0</v>
      </c>
      <c r="E1238" s="10">
        <v>0</v>
      </c>
      <c r="F1238" s="10">
        <v>10.5</v>
      </c>
      <c r="G1238" s="10">
        <v>0</v>
      </c>
      <c r="H1238" s="10">
        <v>0</v>
      </c>
      <c r="I1238" s="10">
        <v>0</v>
      </c>
      <c r="J1238" s="10">
        <v>0</v>
      </c>
      <c r="K1238" s="10">
        <v>10.4</v>
      </c>
      <c r="L1238" s="10">
        <v>0</v>
      </c>
      <c r="M1238" s="10">
        <v>0</v>
      </c>
      <c r="N1238" s="10">
        <v>0</v>
      </c>
      <c r="O1238" s="10">
        <v>0</v>
      </c>
      <c r="P1238" s="10">
        <v>10.3</v>
      </c>
      <c r="Q1238" s="10">
        <v>0</v>
      </c>
      <c r="R1238" s="10">
        <v>1314</v>
      </c>
      <c r="S1238" s="10" t="s">
        <v>287</v>
      </c>
      <c r="T1238" s="10">
        <v>0</v>
      </c>
      <c r="U1238" s="10">
        <v>0</v>
      </c>
      <c r="V1238" s="10">
        <v>0</v>
      </c>
      <c r="W1238" s="10">
        <v>34</v>
      </c>
      <c r="Y1238" s="10">
        <v>0</v>
      </c>
      <c r="Z1238" s="10">
        <v>0</v>
      </c>
      <c r="AA1238" s="10">
        <v>0</v>
      </c>
      <c r="AB1238" s="10">
        <v>33.9</v>
      </c>
      <c r="AD1238" s="10">
        <v>0</v>
      </c>
      <c r="AE1238" s="10">
        <v>0</v>
      </c>
      <c r="AF1238" s="10">
        <v>0</v>
      </c>
      <c r="AG1238" s="10">
        <v>33.700000000000003</v>
      </c>
      <c r="AI1238" s="10">
        <v>1314</v>
      </c>
      <c r="AJ1238" s="10" t="s">
        <v>287</v>
      </c>
      <c r="AK1238" s="10">
        <v>0</v>
      </c>
      <c r="AL1238" s="10">
        <v>0</v>
      </c>
      <c r="AM1238" s="10">
        <v>0</v>
      </c>
      <c r="AN1238" s="10">
        <v>10.5</v>
      </c>
      <c r="AO1238" s="10">
        <v>0</v>
      </c>
      <c r="AP1238" s="10">
        <v>0</v>
      </c>
      <c r="AQ1238" s="10">
        <v>0</v>
      </c>
      <c r="AR1238" s="10">
        <v>0</v>
      </c>
      <c r="AS1238" s="10">
        <v>10.5</v>
      </c>
      <c r="AT1238" s="10">
        <v>0</v>
      </c>
      <c r="AU1238" s="10">
        <v>0</v>
      </c>
      <c r="AV1238" s="10">
        <v>0</v>
      </c>
      <c r="AW1238" s="10">
        <v>0</v>
      </c>
      <c r="AX1238" s="10">
        <v>10.199999999999999</v>
      </c>
      <c r="AY1238" s="10">
        <v>0</v>
      </c>
      <c r="AZ1238" s="10">
        <v>1314</v>
      </c>
      <c r="BA1238" s="10" t="s">
        <v>287</v>
      </c>
      <c r="BB1238" s="10">
        <v>0</v>
      </c>
      <c r="BC1238" s="10">
        <v>0</v>
      </c>
      <c r="BD1238" s="10">
        <v>0</v>
      </c>
      <c r="BE1238" s="10">
        <v>11.2</v>
      </c>
      <c r="BF1238" s="10">
        <v>0</v>
      </c>
      <c r="BG1238" s="10">
        <v>0</v>
      </c>
      <c r="BH1238" s="10">
        <v>0</v>
      </c>
      <c r="BI1238" s="10">
        <v>0</v>
      </c>
      <c r="BJ1238" s="10">
        <v>11.2</v>
      </c>
      <c r="BK1238" s="10">
        <v>0</v>
      </c>
      <c r="BL1238" s="10">
        <v>0</v>
      </c>
      <c r="BM1238" s="10">
        <v>0</v>
      </c>
      <c r="BN1238" s="10">
        <v>0</v>
      </c>
      <c r="BO1238" s="10">
        <v>10.8</v>
      </c>
      <c r="BP1238" s="10">
        <v>0</v>
      </c>
      <c r="BQ1238" s="10">
        <v>1314</v>
      </c>
      <c r="BR1238" s="10" t="s">
        <v>287</v>
      </c>
      <c r="BS1238" s="10">
        <v>0</v>
      </c>
      <c r="BT1238" s="10">
        <v>0</v>
      </c>
      <c r="BU1238" s="10">
        <v>0</v>
      </c>
      <c r="BV1238" s="10">
        <v>10.6</v>
      </c>
      <c r="BW1238" s="10">
        <v>0</v>
      </c>
      <c r="BX1238" s="10">
        <v>0</v>
      </c>
      <c r="BY1238" s="10">
        <v>0</v>
      </c>
      <c r="BZ1238" s="10">
        <v>0</v>
      </c>
      <c r="CA1238" s="10">
        <v>10.199999999999999</v>
      </c>
      <c r="CB1238" s="10">
        <v>0</v>
      </c>
      <c r="CC1238" s="10">
        <v>0</v>
      </c>
      <c r="CD1238" s="10">
        <v>0</v>
      </c>
      <c r="CE1238" s="10">
        <v>0</v>
      </c>
      <c r="CF1238" s="10">
        <v>10.4</v>
      </c>
      <c r="CG1238" s="10">
        <v>0</v>
      </c>
      <c r="CH1238" s="10">
        <v>1314</v>
      </c>
      <c r="CI1238" s="10" t="s">
        <v>287</v>
      </c>
      <c r="CJ1238" s="10">
        <v>0</v>
      </c>
      <c r="CK1238" s="10">
        <v>0</v>
      </c>
      <c r="CL1238" s="10">
        <v>0</v>
      </c>
      <c r="CM1238" s="10">
        <v>11.2</v>
      </c>
      <c r="CN1238" s="10">
        <v>0</v>
      </c>
      <c r="CO1238" s="10">
        <v>0</v>
      </c>
      <c r="CP1238" s="10">
        <v>0</v>
      </c>
      <c r="CQ1238" s="10">
        <v>0</v>
      </c>
      <c r="CR1238" s="10">
        <v>10.7</v>
      </c>
      <c r="CS1238" s="10">
        <v>0</v>
      </c>
      <c r="CT1238" s="10">
        <v>0</v>
      </c>
      <c r="CU1238" s="10">
        <v>0</v>
      </c>
      <c r="CV1238" s="10">
        <v>0</v>
      </c>
      <c r="CW1238" s="10">
        <v>11</v>
      </c>
      <c r="CX1238" s="10">
        <v>0</v>
      </c>
      <c r="CY1238" s="10">
        <v>1350</v>
      </c>
      <c r="CZ1238" s="10" t="s">
        <v>149</v>
      </c>
    </row>
    <row r="1239" spans="1:119" x14ac:dyDescent="0.25">
      <c r="A1239" s="10">
        <v>1315</v>
      </c>
      <c r="B1239" s="10" t="s">
        <v>315</v>
      </c>
      <c r="C1239" s="10">
        <v>0.02</v>
      </c>
      <c r="D1239" s="10">
        <v>0</v>
      </c>
      <c r="E1239" s="10">
        <v>1</v>
      </c>
      <c r="F1239" s="10">
        <v>10.5</v>
      </c>
      <c r="G1239" s="10">
        <v>0.99</v>
      </c>
      <c r="H1239" s="10">
        <v>0.02</v>
      </c>
      <c r="I1239" s="10">
        <v>0</v>
      </c>
      <c r="J1239" s="10">
        <v>1</v>
      </c>
      <c r="K1239" s="10">
        <v>10.4</v>
      </c>
      <c r="L1239" s="10">
        <v>0.99</v>
      </c>
      <c r="M1239" s="10">
        <v>0.02</v>
      </c>
      <c r="N1239" s="10">
        <v>0</v>
      </c>
      <c r="O1239" s="10">
        <v>1</v>
      </c>
      <c r="P1239" s="10">
        <v>10.3</v>
      </c>
      <c r="Q1239" s="10">
        <v>0.99</v>
      </c>
      <c r="R1239" s="10">
        <v>1315</v>
      </c>
      <c r="S1239" s="10" t="s">
        <v>315</v>
      </c>
      <c r="T1239" s="10">
        <v>5.8200000000000002E-2</v>
      </c>
      <c r="U1239" s="10">
        <v>1.7500000000000002E-2</v>
      </c>
      <c r="V1239" s="10">
        <v>1.032</v>
      </c>
      <c r="W1239" s="10">
        <v>34</v>
      </c>
      <c r="Y1239" s="10">
        <v>6.6600000000000006E-2</v>
      </c>
      <c r="Z1239" s="10">
        <v>1.15E-2</v>
      </c>
      <c r="AA1239" s="10">
        <v>1.1508</v>
      </c>
      <c r="AB1239" s="10">
        <v>33.9</v>
      </c>
      <c r="AD1239" s="10">
        <v>6.5100000000000005E-2</v>
      </c>
      <c r="AE1239" s="10">
        <v>1.0200000000000001E-2</v>
      </c>
      <c r="AF1239" s="10">
        <v>1.1296999999999999</v>
      </c>
      <c r="AG1239" s="10">
        <v>33.700000000000003</v>
      </c>
      <c r="AI1239" s="10">
        <v>1315</v>
      </c>
      <c r="AJ1239" s="10" t="s">
        <v>315</v>
      </c>
      <c r="AK1239" s="10">
        <v>1.9900000000000001E-2</v>
      </c>
      <c r="AL1239" s="10">
        <v>2.8E-3</v>
      </c>
      <c r="AM1239" s="10">
        <v>1.1051</v>
      </c>
      <c r="AN1239" s="10">
        <v>10.5</v>
      </c>
      <c r="AO1239" s="10">
        <v>0.99</v>
      </c>
      <c r="AP1239" s="10">
        <v>1.9E-2</v>
      </c>
      <c r="AQ1239" s="10">
        <v>2.7000000000000001E-3</v>
      </c>
      <c r="AR1239" s="10">
        <v>1.0550999999999999</v>
      </c>
      <c r="AS1239" s="10">
        <v>10.5</v>
      </c>
      <c r="AT1239" s="10">
        <v>0.99</v>
      </c>
      <c r="AU1239" s="10">
        <v>1.8200000000000001E-2</v>
      </c>
      <c r="AV1239" s="10">
        <v>2.5999999999999999E-3</v>
      </c>
      <c r="AW1239" s="10">
        <v>1.0406</v>
      </c>
      <c r="AX1239" s="10">
        <v>10.199999999999999</v>
      </c>
      <c r="AY1239" s="10">
        <v>0.99</v>
      </c>
      <c r="AZ1239" s="10">
        <v>1315</v>
      </c>
      <c r="BA1239" s="10" t="s">
        <v>315</v>
      </c>
      <c r="BB1239" s="10">
        <v>1.9199999999999998E-2</v>
      </c>
      <c r="BC1239" s="10">
        <v>2.7000000000000001E-3</v>
      </c>
      <c r="BD1239" s="10">
        <v>1</v>
      </c>
      <c r="BE1239" s="10">
        <v>11.2</v>
      </c>
      <c r="BF1239" s="10">
        <v>0.99</v>
      </c>
      <c r="BG1239" s="10">
        <v>1.9199999999999998E-2</v>
      </c>
      <c r="BH1239" s="10">
        <v>2.7000000000000001E-3</v>
      </c>
      <c r="BI1239" s="10">
        <v>1</v>
      </c>
      <c r="BJ1239" s="10">
        <v>11.2</v>
      </c>
      <c r="BK1239" s="10">
        <v>0.99</v>
      </c>
      <c r="BL1239" s="10">
        <v>1.8499999999999999E-2</v>
      </c>
      <c r="BM1239" s="10">
        <v>2.5999999999999999E-3</v>
      </c>
      <c r="BN1239" s="10">
        <v>1</v>
      </c>
      <c r="BO1239" s="10">
        <v>10.8</v>
      </c>
      <c r="BP1239" s="10">
        <v>0.99</v>
      </c>
      <c r="BQ1239" s="10">
        <v>1315</v>
      </c>
      <c r="BR1239" s="10" t="s">
        <v>315</v>
      </c>
      <c r="BS1239" s="10">
        <v>1.8200000000000001E-2</v>
      </c>
      <c r="BT1239" s="10">
        <v>2.5999999999999999E-3</v>
      </c>
      <c r="BU1239" s="10">
        <v>1</v>
      </c>
      <c r="BV1239" s="10">
        <v>10.6</v>
      </c>
      <c r="BW1239" s="10">
        <v>0.99</v>
      </c>
      <c r="BX1239" s="10">
        <v>1.7500000000000002E-2</v>
      </c>
      <c r="BY1239" s="10">
        <v>2.5000000000000001E-3</v>
      </c>
      <c r="BZ1239" s="10">
        <v>1</v>
      </c>
      <c r="CA1239" s="10">
        <v>10.199999999999999</v>
      </c>
      <c r="CB1239" s="10">
        <v>0.99</v>
      </c>
      <c r="CC1239" s="10">
        <v>1.78E-2</v>
      </c>
      <c r="CD1239" s="10">
        <v>2.5000000000000001E-3</v>
      </c>
      <c r="CE1239" s="10">
        <v>1</v>
      </c>
      <c r="CF1239" s="10">
        <v>10.4</v>
      </c>
      <c r="CG1239" s="10">
        <v>0.99</v>
      </c>
      <c r="CH1239" s="10">
        <v>1315</v>
      </c>
      <c r="CI1239" s="10" t="s">
        <v>315</v>
      </c>
      <c r="CJ1239" s="10">
        <v>1.9199999999999998E-2</v>
      </c>
      <c r="CK1239" s="10">
        <v>2.7000000000000001E-3</v>
      </c>
      <c r="CL1239" s="10">
        <v>1</v>
      </c>
      <c r="CM1239" s="10">
        <v>11.2</v>
      </c>
      <c r="CN1239" s="10">
        <v>0.99</v>
      </c>
      <c r="CO1239" s="10">
        <v>1.83E-2</v>
      </c>
      <c r="CP1239" s="10">
        <v>2.5999999999999999E-3</v>
      </c>
      <c r="CQ1239" s="10">
        <v>1</v>
      </c>
      <c r="CR1239" s="10">
        <v>10.7</v>
      </c>
      <c r="CS1239" s="10">
        <v>0.99</v>
      </c>
      <c r="CT1239" s="10">
        <v>1.89E-2</v>
      </c>
      <c r="CU1239" s="10">
        <v>2.7000000000000001E-3</v>
      </c>
      <c r="CV1239" s="10">
        <v>1</v>
      </c>
      <c r="CW1239" s="10">
        <v>11</v>
      </c>
      <c r="CX1239" s="10">
        <v>0.99</v>
      </c>
      <c r="CY1239" s="10">
        <v>1351</v>
      </c>
      <c r="CZ1239" s="10" t="s">
        <v>228</v>
      </c>
      <c r="DA1239" s="10">
        <v>-0.189</v>
      </c>
      <c r="DB1239" s="10">
        <v>-0.11799999999999999</v>
      </c>
      <c r="DC1239" s="10">
        <v>-3.6459576979180164</v>
      </c>
      <c r="DD1239" s="10">
        <v>35.283000000000001</v>
      </c>
      <c r="DE1239" s="10">
        <v>0.84825034832849899</v>
      </c>
      <c r="DF1239" s="10">
        <v>-0.23799999999999999</v>
      </c>
      <c r="DG1239" s="10">
        <v>-0.13200000000000001</v>
      </c>
      <c r="DH1239" s="10">
        <v>-4.549830537227427</v>
      </c>
      <c r="DI1239" s="10">
        <v>34.534999999999997</v>
      </c>
      <c r="DJ1239" s="10">
        <v>0.87450369356008095</v>
      </c>
      <c r="DK1239" s="10">
        <v>-0.221</v>
      </c>
      <c r="DL1239" s="10">
        <v>-0.127</v>
      </c>
      <c r="DM1239" s="10">
        <v>-4.2375616853100624</v>
      </c>
      <c r="DN1239" s="10">
        <v>34.728000000000002</v>
      </c>
      <c r="DO1239" s="10">
        <v>0.86703342503933911</v>
      </c>
    </row>
    <row r="1240" spans="1:119" x14ac:dyDescent="0.25">
      <c r="A1240" s="10">
        <v>1316</v>
      </c>
      <c r="B1240" s="10" t="s">
        <v>306</v>
      </c>
      <c r="C1240" s="10">
        <v>0.02</v>
      </c>
      <c r="D1240" s="10">
        <v>0</v>
      </c>
      <c r="E1240" s="10">
        <v>1</v>
      </c>
      <c r="F1240" s="10">
        <v>10.5</v>
      </c>
      <c r="G1240" s="10">
        <v>0.99</v>
      </c>
      <c r="H1240" s="10">
        <v>0.02</v>
      </c>
      <c r="I1240" s="10">
        <v>0</v>
      </c>
      <c r="J1240" s="10">
        <v>1</v>
      </c>
      <c r="K1240" s="10">
        <v>10.4</v>
      </c>
      <c r="L1240" s="10">
        <v>0.99</v>
      </c>
      <c r="M1240" s="10">
        <v>0.02</v>
      </c>
      <c r="N1240" s="10">
        <v>0</v>
      </c>
      <c r="O1240" s="10">
        <v>1</v>
      </c>
      <c r="P1240" s="10">
        <v>10.3</v>
      </c>
      <c r="Q1240" s="10">
        <v>0.99</v>
      </c>
      <c r="R1240" s="10">
        <v>1316</v>
      </c>
      <c r="S1240" s="10" t="s">
        <v>306</v>
      </c>
      <c r="T1240" s="10">
        <v>1.8700000000000001E-2</v>
      </c>
      <c r="U1240" s="10">
        <v>5.5999999999999999E-3</v>
      </c>
      <c r="V1240" s="10">
        <v>1.032</v>
      </c>
      <c r="W1240" s="10">
        <v>10.9</v>
      </c>
      <c r="Y1240" s="10">
        <v>2.12E-2</v>
      </c>
      <c r="Z1240" s="10">
        <v>3.7000000000000002E-3</v>
      </c>
      <c r="AA1240" s="10">
        <v>1.1508</v>
      </c>
      <c r="AB1240" s="10">
        <v>10.8</v>
      </c>
      <c r="AD1240" s="10">
        <v>2.07E-2</v>
      </c>
      <c r="AE1240" s="10">
        <v>3.2000000000000002E-3</v>
      </c>
      <c r="AF1240" s="10">
        <v>1.1296999999999999</v>
      </c>
      <c r="AG1240" s="10">
        <v>10.7</v>
      </c>
      <c r="AI1240" s="10">
        <v>1316</v>
      </c>
      <c r="AJ1240" s="10" t="s">
        <v>306</v>
      </c>
      <c r="AK1240" s="10">
        <v>1.9900000000000001E-2</v>
      </c>
      <c r="AL1240" s="10">
        <v>2.8E-3</v>
      </c>
      <c r="AM1240" s="10">
        <v>1.1051</v>
      </c>
      <c r="AN1240" s="10">
        <v>10.5</v>
      </c>
      <c r="AO1240" s="10">
        <v>0.99</v>
      </c>
      <c r="AP1240" s="10">
        <v>1.9E-2</v>
      </c>
      <c r="AQ1240" s="10">
        <v>2.7000000000000001E-3</v>
      </c>
      <c r="AR1240" s="10">
        <v>1.0550999999999999</v>
      </c>
      <c r="AS1240" s="10">
        <v>10.5</v>
      </c>
      <c r="AT1240" s="10">
        <v>0.99</v>
      </c>
      <c r="AU1240" s="10">
        <v>1.8200000000000001E-2</v>
      </c>
      <c r="AV1240" s="10">
        <v>2.5999999999999999E-3</v>
      </c>
      <c r="AW1240" s="10">
        <v>1.0406</v>
      </c>
      <c r="AX1240" s="10">
        <v>10.199999999999999</v>
      </c>
      <c r="AY1240" s="10">
        <v>0.99</v>
      </c>
      <c r="AZ1240" s="10">
        <v>1316</v>
      </c>
      <c r="BA1240" s="10" t="s">
        <v>306</v>
      </c>
      <c r="BB1240" s="10">
        <v>3.8399999999999997E-2</v>
      </c>
      <c r="BC1240" s="10">
        <v>5.4999999999999997E-3</v>
      </c>
      <c r="BD1240" s="10">
        <v>2</v>
      </c>
      <c r="BE1240" s="10">
        <v>11.2</v>
      </c>
      <c r="BF1240" s="10">
        <v>0.99</v>
      </c>
      <c r="BG1240" s="10">
        <v>3.8399999999999997E-2</v>
      </c>
      <c r="BH1240" s="10">
        <v>5.4999999999999997E-3</v>
      </c>
      <c r="BI1240" s="10">
        <v>2</v>
      </c>
      <c r="BJ1240" s="10">
        <v>11.2</v>
      </c>
      <c r="BK1240" s="10">
        <v>0.99</v>
      </c>
      <c r="BL1240" s="10">
        <v>1.8499999999999999E-2</v>
      </c>
      <c r="BM1240" s="10">
        <v>2.5999999999999999E-3</v>
      </c>
      <c r="BN1240" s="10">
        <v>1</v>
      </c>
      <c r="BO1240" s="10">
        <v>10.8</v>
      </c>
      <c r="BP1240" s="10">
        <v>0.99</v>
      </c>
      <c r="BQ1240" s="10">
        <v>1316</v>
      </c>
      <c r="BR1240" s="10" t="s">
        <v>306</v>
      </c>
      <c r="BS1240" s="10">
        <v>1.8200000000000001E-2</v>
      </c>
      <c r="BT1240" s="10">
        <v>2.5999999999999999E-3</v>
      </c>
      <c r="BU1240" s="10">
        <v>1</v>
      </c>
      <c r="BV1240" s="10">
        <v>10.6</v>
      </c>
      <c r="BW1240" s="10">
        <v>0.99</v>
      </c>
      <c r="BX1240" s="10">
        <v>1.7500000000000002E-2</v>
      </c>
      <c r="BY1240" s="10">
        <v>2.5000000000000001E-3</v>
      </c>
      <c r="BZ1240" s="10">
        <v>1</v>
      </c>
      <c r="CA1240" s="10">
        <v>10.199999999999999</v>
      </c>
      <c r="CB1240" s="10">
        <v>0.99</v>
      </c>
      <c r="CC1240" s="10">
        <v>1.78E-2</v>
      </c>
      <c r="CD1240" s="10">
        <v>2.5000000000000001E-3</v>
      </c>
      <c r="CE1240" s="10">
        <v>1</v>
      </c>
      <c r="CF1240" s="10">
        <v>10.4</v>
      </c>
      <c r="CG1240" s="10">
        <v>0.99</v>
      </c>
      <c r="CH1240" s="10">
        <v>1316</v>
      </c>
      <c r="CI1240" s="10" t="s">
        <v>306</v>
      </c>
      <c r="CJ1240" s="10">
        <v>1.9199999999999998E-2</v>
      </c>
      <c r="CK1240" s="10">
        <v>2.7000000000000001E-3</v>
      </c>
      <c r="CL1240" s="10">
        <v>1</v>
      </c>
      <c r="CM1240" s="10">
        <v>11.2</v>
      </c>
      <c r="CN1240" s="10">
        <v>0.99</v>
      </c>
      <c r="CO1240" s="10">
        <v>1.83E-2</v>
      </c>
      <c r="CP1240" s="10">
        <v>2.5999999999999999E-3</v>
      </c>
      <c r="CQ1240" s="10">
        <v>1</v>
      </c>
      <c r="CR1240" s="10">
        <v>10.7</v>
      </c>
      <c r="CS1240" s="10">
        <v>0.99</v>
      </c>
      <c r="CT1240" s="10">
        <v>1.89E-2</v>
      </c>
      <c r="CU1240" s="10">
        <v>2.7000000000000001E-3</v>
      </c>
      <c r="CV1240" s="10">
        <v>1</v>
      </c>
      <c r="CW1240" s="10">
        <v>11</v>
      </c>
      <c r="CX1240" s="10">
        <v>0.99</v>
      </c>
      <c r="CY1240" s="10">
        <v>1352</v>
      </c>
      <c r="CZ1240" s="10" t="s">
        <v>8</v>
      </c>
      <c r="DA1240" s="10">
        <v>0.189</v>
      </c>
      <c r="DB1240" s="10">
        <v>0.11799999999999999</v>
      </c>
      <c r="DC1240" s="10">
        <v>3.6459576979180164</v>
      </c>
      <c r="DD1240" s="10">
        <v>35.283000000000001</v>
      </c>
      <c r="DE1240" s="10">
        <v>0.84825034832849899</v>
      </c>
      <c r="DF1240" s="10">
        <v>0.23799999999999999</v>
      </c>
      <c r="DG1240" s="10">
        <v>0.13200000000000001</v>
      </c>
      <c r="DH1240" s="10">
        <v>4.549830537227427</v>
      </c>
      <c r="DI1240" s="10">
        <v>34.534999999999997</v>
      </c>
      <c r="DJ1240" s="10">
        <v>0.87450369356008095</v>
      </c>
      <c r="DK1240" s="10">
        <v>0.221</v>
      </c>
      <c r="DL1240" s="10">
        <v>0.127</v>
      </c>
      <c r="DM1240" s="10">
        <v>4.2375616853100624</v>
      </c>
      <c r="DN1240" s="10">
        <v>34.728000000000002</v>
      </c>
      <c r="DO1240" s="10">
        <v>0.86703342503933911</v>
      </c>
    </row>
    <row r="1241" spans="1:119" x14ac:dyDescent="0.25">
      <c r="A1241" s="10">
        <v>1317</v>
      </c>
      <c r="B1241" s="10" t="s">
        <v>291</v>
      </c>
      <c r="C1241" s="10">
        <v>0</v>
      </c>
      <c r="D1241" s="10">
        <v>0</v>
      </c>
      <c r="E1241" s="10">
        <v>0</v>
      </c>
      <c r="F1241" s="10">
        <v>10.5</v>
      </c>
      <c r="G1241" s="10">
        <v>0</v>
      </c>
      <c r="H1241" s="10">
        <v>0</v>
      </c>
      <c r="I1241" s="10">
        <v>0</v>
      </c>
      <c r="J1241" s="10">
        <v>0</v>
      </c>
      <c r="K1241" s="10">
        <v>10.4</v>
      </c>
      <c r="L1241" s="10">
        <v>0</v>
      </c>
      <c r="M1241" s="10">
        <v>0</v>
      </c>
      <c r="N1241" s="10">
        <v>0</v>
      </c>
      <c r="O1241" s="10">
        <v>0</v>
      </c>
      <c r="P1241" s="10">
        <v>10.3</v>
      </c>
      <c r="Q1241" s="10">
        <v>0</v>
      </c>
      <c r="R1241" s="10">
        <v>1317</v>
      </c>
      <c r="S1241" s="10" t="s">
        <v>291</v>
      </c>
      <c r="T1241" s="10">
        <v>0</v>
      </c>
      <c r="U1241" s="10">
        <v>0</v>
      </c>
      <c r="V1241" s="10">
        <v>0</v>
      </c>
      <c r="W1241" s="10">
        <v>10.9</v>
      </c>
      <c r="Y1241" s="10">
        <v>0</v>
      </c>
      <c r="Z1241" s="10">
        <v>0</v>
      </c>
      <c r="AA1241" s="10">
        <v>0</v>
      </c>
      <c r="AB1241" s="10">
        <v>10.8</v>
      </c>
      <c r="AD1241" s="10">
        <v>0</v>
      </c>
      <c r="AE1241" s="10">
        <v>0</v>
      </c>
      <c r="AF1241" s="10">
        <v>0</v>
      </c>
      <c r="AG1241" s="10">
        <v>10.7</v>
      </c>
      <c r="AI1241" s="10">
        <v>1317</v>
      </c>
      <c r="AJ1241" s="10" t="s">
        <v>291</v>
      </c>
      <c r="AK1241" s="10">
        <v>0</v>
      </c>
      <c r="AL1241" s="10">
        <v>0</v>
      </c>
      <c r="AM1241" s="10">
        <v>0</v>
      </c>
      <c r="AN1241" s="10">
        <v>10.5</v>
      </c>
      <c r="AO1241" s="10">
        <v>0</v>
      </c>
      <c r="AP1241" s="10">
        <v>0</v>
      </c>
      <c r="AQ1241" s="10">
        <v>0</v>
      </c>
      <c r="AR1241" s="10">
        <v>0</v>
      </c>
      <c r="AS1241" s="10">
        <v>10.5</v>
      </c>
      <c r="AT1241" s="10">
        <v>0</v>
      </c>
      <c r="AU1241" s="10">
        <v>0</v>
      </c>
      <c r="AV1241" s="10">
        <v>0</v>
      </c>
      <c r="AW1241" s="10">
        <v>0</v>
      </c>
      <c r="AX1241" s="10">
        <v>10.199999999999999</v>
      </c>
      <c r="AY1241" s="10">
        <v>0</v>
      </c>
      <c r="AZ1241" s="10">
        <v>1317</v>
      </c>
      <c r="BA1241" s="10" t="s">
        <v>291</v>
      </c>
      <c r="BB1241" s="10">
        <v>0</v>
      </c>
      <c r="BC1241" s="10">
        <v>0</v>
      </c>
      <c r="BD1241" s="10">
        <v>0</v>
      </c>
      <c r="BE1241" s="10">
        <v>11.2</v>
      </c>
      <c r="BF1241" s="10">
        <v>0</v>
      </c>
      <c r="BG1241" s="10">
        <v>0</v>
      </c>
      <c r="BH1241" s="10">
        <v>0</v>
      </c>
      <c r="BI1241" s="10">
        <v>0</v>
      </c>
      <c r="BJ1241" s="10">
        <v>11.2</v>
      </c>
      <c r="BK1241" s="10">
        <v>0</v>
      </c>
      <c r="BL1241" s="10">
        <v>0</v>
      </c>
      <c r="BM1241" s="10">
        <v>0</v>
      </c>
      <c r="BN1241" s="10">
        <v>0</v>
      </c>
      <c r="BO1241" s="10">
        <v>10.8</v>
      </c>
      <c r="BP1241" s="10">
        <v>0</v>
      </c>
      <c r="BQ1241" s="10">
        <v>1317</v>
      </c>
      <c r="BR1241" s="10" t="s">
        <v>291</v>
      </c>
      <c r="BS1241" s="10">
        <v>0</v>
      </c>
      <c r="BT1241" s="10">
        <v>0</v>
      </c>
      <c r="BU1241" s="10">
        <v>0</v>
      </c>
      <c r="BV1241" s="10">
        <v>10.6</v>
      </c>
      <c r="BW1241" s="10">
        <v>0</v>
      </c>
      <c r="BX1241" s="10">
        <v>0</v>
      </c>
      <c r="BY1241" s="10">
        <v>0</v>
      </c>
      <c r="BZ1241" s="10">
        <v>0</v>
      </c>
      <c r="CA1241" s="10">
        <v>10.199999999999999</v>
      </c>
      <c r="CB1241" s="10">
        <v>0</v>
      </c>
      <c r="CC1241" s="10">
        <v>0</v>
      </c>
      <c r="CD1241" s="10">
        <v>0</v>
      </c>
      <c r="CE1241" s="10">
        <v>0</v>
      </c>
      <c r="CF1241" s="10">
        <v>10.4</v>
      </c>
      <c r="CG1241" s="10">
        <v>0</v>
      </c>
      <c r="CH1241" s="10">
        <v>1317</v>
      </c>
      <c r="CI1241" s="10" t="s">
        <v>291</v>
      </c>
      <c r="CJ1241" s="10">
        <v>0</v>
      </c>
      <c r="CK1241" s="10">
        <v>0</v>
      </c>
      <c r="CL1241" s="10">
        <v>0</v>
      </c>
      <c r="CM1241" s="10">
        <v>11.2</v>
      </c>
      <c r="CN1241" s="10">
        <v>0</v>
      </c>
      <c r="CO1241" s="10">
        <v>0</v>
      </c>
      <c r="CP1241" s="10">
        <v>0</v>
      </c>
      <c r="CQ1241" s="10">
        <v>0</v>
      </c>
      <c r="CR1241" s="10">
        <v>10.7</v>
      </c>
      <c r="CS1241" s="10">
        <v>0</v>
      </c>
      <c r="CT1241" s="10">
        <v>0</v>
      </c>
      <c r="CU1241" s="10">
        <v>0</v>
      </c>
      <c r="CV1241" s="10">
        <v>0</v>
      </c>
      <c r="CW1241" s="10">
        <v>11</v>
      </c>
      <c r="CX1241" s="10">
        <v>0</v>
      </c>
      <c r="CY1241" s="10">
        <v>1353</v>
      </c>
      <c r="CZ1241" s="10" t="s">
        <v>9</v>
      </c>
    </row>
    <row r="1242" spans="1:119" x14ac:dyDescent="0.25">
      <c r="A1242" s="10">
        <v>1318</v>
      </c>
      <c r="B1242" s="10" t="s">
        <v>294</v>
      </c>
      <c r="C1242" s="10">
        <v>0</v>
      </c>
      <c r="D1242" s="10">
        <v>0</v>
      </c>
      <c r="E1242" s="10">
        <v>0</v>
      </c>
      <c r="F1242" s="10">
        <v>10.5</v>
      </c>
      <c r="G1242" s="10">
        <v>0</v>
      </c>
      <c r="H1242" s="10">
        <v>0</v>
      </c>
      <c r="I1242" s="10">
        <v>0</v>
      </c>
      <c r="J1242" s="10">
        <v>0</v>
      </c>
      <c r="K1242" s="10">
        <v>10.4</v>
      </c>
      <c r="L1242" s="10">
        <v>0</v>
      </c>
      <c r="M1242" s="10">
        <v>0</v>
      </c>
      <c r="N1242" s="10">
        <v>0</v>
      </c>
      <c r="O1242" s="10">
        <v>0</v>
      </c>
      <c r="P1242" s="10">
        <v>10.3</v>
      </c>
      <c r="Q1242" s="10">
        <v>0</v>
      </c>
      <c r="R1242" s="10">
        <v>1318</v>
      </c>
      <c r="S1242" s="10" t="s">
        <v>294</v>
      </c>
      <c r="T1242" s="10">
        <v>0</v>
      </c>
      <c r="U1242" s="10">
        <v>0</v>
      </c>
      <c r="V1242" s="10">
        <v>0</v>
      </c>
      <c r="W1242" s="10">
        <v>10.9</v>
      </c>
      <c r="Y1242" s="10">
        <v>0</v>
      </c>
      <c r="Z1242" s="10">
        <v>0</v>
      </c>
      <c r="AA1242" s="10">
        <v>0</v>
      </c>
      <c r="AB1242" s="10">
        <v>10.8</v>
      </c>
      <c r="AD1242" s="10">
        <v>0</v>
      </c>
      <c r="AE1242" s="10">
        <v>0</v>
      </c>
      <c r="AF1242" s="10">
        <v>0</v>
      </c>
      <c r="AG1242" s="10">
        <v>10.7</v>
      </c>
      <c r="AI1242" s="10">
        <v>1318</v>
      </c>
      <c r="AJ1242" s="10" t="s">
        <v>294</v>
      </c>
      <c r="AK1242" s="10">
        <v>0</v>
      </c>
      <c r="AL1242" s="10">
        <v>0</v>
      </c>
      <c r="AM1242" s="10">
        <v>0</v>
      </c>
      <c r="AN1242" s="10">
        <v>10.5</v>
      </c>
      <c r="AO1242" s="10">
        <v>0</v>
      </c>
      <c r="AP1242" s="10">
        <v>0</v>
      </c>
      <c r="AQ1242" s="10">
        <v>0</v>
      </c>
      <c r="AR1242" s="10">
        <v>0</v>
      </c>
      <c r="AS1242" s="10">
        <v>10.5</v>
      </c>
      <c r="AT1242" s="10">
        <v>0</v>
      </c>
      <c r="AU1242" s="10">
        <v>0</v>
      </c>
      <c r="AV1242" s="10">
        <v>0</v>
      </c>
      <c r="AW1242" s="10">
        <v>0</v>
      </c>
      <c r="AX1242" s="10">
        <v>10.199999999999999</v>
      </c>
      <c r="AY1242" s="10">
        <v>0</v>
      </c>
      <c r="AZ1242" s="10">
        <v>1318</v>
      </c>
      <c r="BA1242" s="10" t="s">
        <v>294</v>
      </c>
      <c r="BB1242" s="10">
        <v>0</v>
      </c>
      <c r="BC1242" s="10">
        <v>0</v>
      </c>
      <c r="BD1242" s="10">
        <v>0</v>
      </c>
      <c r="BE1242" s="10">
        <v>11.2</v>
      </c>
      <c r="BF1242" s="10">
        <v>0</v>
      </c>
      <c r="BG1242" s="10">
        <v>0</v>
      </c>
      <c r="BH1242" s="10">
        <v>0</v>
      </c>
      <c r="BI1242" s="10">
        <v>0</v>
      </c>
      <c r="BJ1242" s="10">
        <v>11.2</v>
      </c>
      <c r="BK1242" s="10">
        <v>0</v>
      </c>
      <c r="BL1242" s="10">
        <v>0</v>
      </c>
      <c r="BM1242" s="10">
        <v>0</v>
      </c>
      <c r="BN1242" s="10">
        <v>0</v>
      </c>
      <c r="BO1242" s="10">
        <v>10.8</v>
      </c>
      <c r="BP1242" s="10">
        <v>0</v>
      </c>
      <c r="BQ1242" s="10">
        <v>1318</v>
      </c>
      <c r="BR1242" s="10" t="s">
        <v>294</v>
      </c>
      <c r="BS1242" s="10">
        <v>0</v>
      </c>
      <c r="BT1242" s="10">
        <v>0</v>
      </c>
      <c r="BU1242" s="10">
        <v>0</v>
      </c>
      <c r="BV1242" s="10">
        <v>10.6</v>
      </c>
      <c r="BW1242" s="10">
        <v>0</v>
      </c>
      <c r="BX1242" s="10">
        <v>0</v>
      </c>
      <c r="BY1242" s="10">
        <v>0</v>
      </c>
      <c r="BZ1242" s="10">
        <v>0</v>
      </c>
      <c r="CA1242" s="10">
        <v>10.199999999999999</v>
      </c>
      <c r="CB1242" s="10">
        <v>0</v>
      </c>
      <c r="CC1242" s="10">
        <v>0</v>
      </c>
      <c r="CD1242" s="10">
        <v>0</v>
      </c>
      <c r="CE1242" s="10">
        <v>0</v>
      </c>
      <c r="CF1242" s="10">
        <v>10.4</v>
      </c>
      <c r="CG1242" s="10">
        <v>0</v>
      </c>
      <c r="CH1242" s="10">
        <v>1318</v>
      </c>
      <c r="CI1242" s="10" t="s">
        <v>294</v>
      </c>
      <c r="CJ1242" s="10">
        <v>0</v>
      </c>
      <c r="CK1242" s="10">
        <v>0</v>
      </c>
      <c r="CL1242" s="10">
        <v>0</v>
      </c>
      <c r="CM1242" s="10">
        <v>11.2</v>
      </c>
      <c r="CN1242" s="10">
        <v>0</v>
      </c>
      <c r="CO1242" s="10">
        <v>0</v>
      </c>
      <c r="CP1242" s="10">
        <v>0</v>
      </c>
      <c r="CQ1242" s="10">
        <v>0</v>
      </c>
      <c r="CR1242" s="10">
        <v>10.7</v>
      </c>
      <c r="CS1242" s="10">
        <v>0</v>
      </c>
      <c r="CT1242" s="10">
        <v>0</v>
      </c>
      <c r="CU1242" s="10">
        <v>0</v>
      </c>
      <c r="CV1242" s="10">
        <v>0</v>
      </c>
      <c r="CW1242" s="10">
        <v>11</v>
      </c>
      <c r="CX1242" s="10">
        <v>0</v>
      </c>
      <c r="CY1242" s="10">
        <v>1354</v>
      </c>
      <c r="CZ1242" s="10" t="s">
        <v>10</v>
      </c>
      <c r="DA1242" s="10">
        <v>0.18099999999999999</v>
      </c>
      <c r="DB1242" s="10">
        <v>5.8000000000000003E-2</v>
      </c>
      <c r="DC1242" s="10">
        <v>10.9735</v>
      </c>
      <c r="DD1242" s="10">
        <v>10</v>
      </c>
      <c r="DE1242" s="10">
        <v>0.95199999999999996</v>
      </c>
      <c r="DF1242" s="10">
        <v>0.23100000000000001</v>
      </c>
      <c r="DG1242" s="10">
        <v>7.4999999999999997E-2</v>
      </c>
      <c r="DH1242" s="10">
        <v>14.0221</v>
      </c>
      <c r="DI1242" s="10">
        <v>10</v>
      </c>
      <c r="DJ1242" s="10">
        <v>0.95099999999999996</v>
      </c>
      <c r="DK1242" s="10">
        <v>0.214</v>
      </c>
      <c r="DL1242" s="10">
        <v>6.9000000000000006E-2</v>
      </c>
      <c r="DM1242" s="10">
        <v>12.9817</v>
      </c>
      <c r="DN1242" s="10">
        <v>10</v>
      </c>
      <c r="DO1242" s="10">
        <v>0.95199999999999996</v>
      </c>
    </row>
    <row r="1243" spans="1:119" x14ac:dyDescent="0.25">
      <c r="A1243" s="10">
        <v>1319</v>
      </c>
      <c r="B1243" s="10" t="s">
        <v>296</v>
      </c>
      <c r="C1243" s="10">
        <v>0</v>
      </c>
      <c r="D1243" s="10">
        <v>0</v>
      </c>
      <c r="E1243" s="10">
        <v>0</v>
      </c>
      <c r="F1243" s="10">
        <v>10.5</v>
      </c>
      <c r="G1243" s="10">
        <v>0</v>
      </c>
      <c r="H1243" s="10">
        <v>0</v>
      </c>
      <c r="I1243" s="10">
        <v>0</v>
      </c>
      <c r="J1243" s="10">
        <v>0</v>
      </c>
      <c r="K1243" s="10">
        <v>10.4</v>
      </c>
      <c r="L1243" s="10">
        <v>0</v>
      </c>
      <c r="M1243" s="10">
        <v>0</v>
      </c>
      <c r="N1243" s="10">
        <v>0</v>
      </c>
      <c r="O1243" s="10">
        <v>0</v>
      </c>
      <c r="P1243" s="10">
        <v>10.3</v>
      </c>
      <c r="Q1243" s="10">
        <v>0</v>
      </c>
      <c r="R1243" s="10">
        <v>1319</v>
      </c>
      <c r="S1243" s="10" t="s">
        <v>296</v>
      </c>
      <c r="T1243" s="10">
        <v>0</v>
      </c>
      <c r="U1243" s="10">
        <v>0</v>
      </c>
      <c r="V1243" s="10">
        <v>0</v>
      </c>
      <c r="W1243" s="10">
        <v>10.9</v>
      </c>
      <c r="Y1243" s="10">
        <v>0</v>
      </c>
      <c r="Z1243" s="10">
        <v>0</v>
      </c>
      <c r="AA1243" s="10">
        <v>0</v>
      </c>
      <c r="AB1243" s="10">
        <v>10.8</v>
      </c>
      <c r="AD1243" s="10">
        <v>0</v>
      </c>
      <c r="AE1243" s="10">
        <v>0</v>
      </c>
      <c r="AF1243" s="10">
        <v>0</v>
      </c>
      <c r="AG1243" s="10">
        <v>10.7</v>
      </c>
      <c r="AI1243" s="10">
        <v>1319</v>
      </c>
      <c r="AJ1243" s="10" t="s">
        <v>296</v>
      </c>
      <c r="AK1243" s="10">
        <v>0</v>
      </c>
      <c r="AL1243" s="10">
        <v>0</v>
      </c>
      <c r="AM1243" s="10">
        <v>0</v>
      </c>
      <c r="AN1243" s="10">
        <v>10.5</v>
      </c>
      <c r="AO1243" s="10">
        <v>0</v>
      </c>
      <c r="AP1243" s="10">
        <v>0</v>
      </c>
      <c r="AQ1243" s="10">
        <v>0</v>
      </c>
      <c r="AR1243" s="10">
        <v>0</v>
      </c>
      <c r="AS1243" s="10">
        <v>10.5</v>
      </c>
      <c r="AT1243" s="10">
        <v>0</v>
      </c>
      <c r="AU1243" s="10">
        <v>0</v>
      </c>
      <c r="AV1243" s="10">
        <v>0</v>
      </c>
      <c r="AW1243" s="10">
        <v>0</v>
      </c>
      <c r="AX1243" s="10">
        <v>10.199999999999999</v>
      </c>
      <c r="AY1243" s="10">
        <v>0</v>
      </c>
      <c r="AZ1243" s="10">
        <v>1319</v>
      </c>
      <c r="BA1243" s="10" t="s">
        <v>296</v>
      </c>
      <c r="BB1243" s="10">
        <v>0</v>
      </c>
      <c r="BC1243" s="10">
        <v>0</v>
      </c>
      <c r="BD1243" s="10">
        <v>0</v>
      </c>
      <c r="BE1243" s="10">
        <v>11.2</v>
      </c>
      <c r="BF1243" s="10">
        <v>0</v>
      </c>
      <c r="BG1243" s="10">
        <v>0</v>
      </c>
      <c r="BH1243" s="10">
        <v>0</v>
      </c>
      <c r="BI1243" s="10">
        <v>0</v>
      </c>
      <c r="BJ1243" s="10">
        <v>11.2</v>
      </c>
      <c r="BK1243" s="10">
        <v>0</v>
      </c>
      <c r="BL1243" s="10">
        <v>0</v>
      </c>
      <c r="BM1243" s="10">
        <v>0</v>
      </c>
      <c r="BN1243" s="10">
        <v>0</v>
      </c>
      <c r="BO1243" s="10">
        <v>10.8</v>
      </c>
      <c r="BP1243" s="10">
        <v>0</v>
      </c>
      <c r="BQ1243" s="10">
        <v>1319</v>
      </c>
      <c r="BR1243" s="10" t="s">
        <v>296</v>
      </c>
      <c r="BS1243" s="10">
        <v>0</v>
      </c>
      <c r="BT1243" s="10">
        <v>0</v>
      </c>
      <c r="BU1243" s="10">
        <v>0</v>
      </c>
      <c r="BV1243" s="10">
        <v>10.6</v>
      </c>
      <c r="BW1243" s="10">
        <v>0</v>
      </c>
      <c r="BX1243" s="10">
        <v>0</v>
      </c>
      <c r="BY1243" s="10">
        <v>0</v>
      </c>
      <c r="BZ1243" s="10">
        <v>0</v>
      </c>
      <c r="CA1243" s="10">
        <v>10.199999999999999</v>
      </c>
      <c r="CB1243" s="10">
        <v>0</v>
      </c>
      <c r="CC1243" s="10">
        <v>0</v>
      </c>
      <c r="CD1243" s="10">
        <v>0</v>
      </c>
      <c r="CE1243" s="10">
        <v>0</v>
      </c>
      <c r="CF1243" s="10">
        <v>10.4</v>
      </c>
      <c r="CG1243" s="10">
        <v>0</v>
      </c>
      <c r="CH1243" s="10">
        <v>1319</v>
      </c>
      <c r="CI1243" s="10" t="s">
        <v>296</v>
      </c>
      <c r="CJ1243" s="10">
        <v>0</v>
      </c>
      <c r="CK1243" s="10">
        <v>0</v>
      </c>
      <c r="CL1243" s="10">
        <v>0</v>
      </c>
      <c r="CM1243" s="10">
        <v>11.2</v>
      </c>
      <c r="CN1243" s="10">
        <v>0</v>
      </c>
      <c r="CO1243" s="10">
        <v>0</v>
      </c>
      <c r="CP1243" s="10">
        <v>0</v>
      </c>
      <c r="CQ1243" s="10">
        <v>0</v>
      </c>
      <c r="CR1243" s="10">
        <v>10.7</v>
      </c>
      <c r="CS1243" s="10">
        <v>0</v>
      </c>
      <c r="CT1243" s="10">
        <v>0</v>
      </c>
      <c r="CU1243" s="10">
        <v>0</v>
      </c>
      <c r="CV1243" s="10">
        <v>0</v>
      </c>
      <c r="CW1243" s="10">
        <v>11</v>
      </c>
      <c r="CX1243" s="10">
        <v>0</v>
      </c>
      <c r="CY1243" s="10">
        <v>1355</v>
      </c>
      <c r="CZ1243" s="10" t="s">
        <v>11</v>
      </c>
    </row>
    <row r="1244" spans="1:119" x14ac:dyDescent="0.25">
      <c r="A1244" s="10">
        <v>1320</v>
      </c>
      <c r="B1244" s="10" t="s">
        <v>224</v>
      </c>
      <c r="C1244" s="10">
        <v>-1.0900000000000001</v>
      </c>
      <c r="D1244" s="10">
        <v>-0.33</v>
      </c>
      <c r="E1244" s="10">
        <v>18.84</v>
      </c>
      <c r="F1244" s="10">
        <v>34.86</v>
      </c>
      <c r="G1244" s="10">
        <v>0.95699999999999996</v>
      </c>
      <c r="H1244" s="10">
        <v>-1.29</v>
      </c>
      <c r="I1244" s="10">
        <v>-0.39</v>
      </c>
      <c r="J1244" s="10">
        <v>22.75</v>
      </c>
      <c r="K1244" s="10">
        <v>34.24</v>
      </c>
      <c r="L1244" s="10">
        <v>0.95699999999999996</v>
      </c>
      <c r="M1244" s="10">
        <v>-1.3</v>
      </c>
      <c r="N1244" s="10">
        <v>-0.39</v>
      </c>
      <c r="O1244" s="10">
        <v>23.17</v>
      </c>
      <c r="P1244" s="10">
        <v>33.869999999999997</v>
      </c>
      <c r="Q1244" s="10">
        <v>0.95699999999999996</v>
      </c>
      <c r="R1244" s="10">
        <v>1320</v>
      </c>
      <c r="S1244" s="10" t="s">
        <v>224</v>
      </c>
      <c r="T1244" s="10">
        <v>0.16</v>
      </c>
      <c r="U1244" s="10">
        <v>0.16</v>
      </c>
      <c r="V1244" s="10">
        <v>3.4874386798835073</v>
      </c>
      <c r="W1244" s="10">
        <v>37.46</v>
      </c>
      <c r="Y1244" s="10">
        <v>0.26</v>
      </c>
      <c r="Z1244" s="10">
        <v>0.14000000000000001</v>
      </c>
      <c r="AA1244" s="10">
        <v>4.6620041391101719</v>
      </c>
      <c r="AB1244" s="10">
        <v>36.57</v>
      </c>
      <c r="AD1244" s="10">
        <v>0.34</v>
      </c>
      <c r="AE1244" s="10">
        <v>0.17</v>
      </c>
      <c r="AF1244" s="10">
        <v>6.0326843398869414</v>
      </c>
      <c r="AG1244" s="10">
        <v>36.380000000000003</v>
      </c>
      <c r="AI1244" s="10">
        <v>1320</v>
      </c>
      <c r="AJ1244" s="10" t="s">
        <v>224</v>
      </c>
      <c r="AK1244" s="10">
        <v>-1.0065070724428211</v>
      </c>
      <c r="AL1244" s="10">
        <v>-0.37977596432749872</v>
      </c>
      <c r="AM1244" s="10">
        <v>-17.547103053682974</v>
      </c>
      <c r="AN1244" s="10">
        <v>35.396013029086902</v>
      </c>
      <c r="AO1244" s="10">
        <v>0.93561339427804802</v>
      </c>
      <c r="AP1244" s="10">
        <v>-1.0749768013364982</v>
      </c>
      <c r="AQ1244" s="10">
        <v>-0.41642604133559663</v>
      </c>
      <c r="AR1244" s="10">
        <v>-19.287756603422537</v>
      </c>
      <c r="AS1244" s="10">
        <v>34.507843623353175</v>
      </c>
      <c r="AT1244" s="10">
        <v>0.93247871311144503</v>
      </c>
      <c r="AU1244" s="10">
        <v>-1.2539930187300081</v>
      </c>
      <c r="AV1244" s="10">
        <v>-0.48194696668923631</v>
      </c>
      <c r="AW1244" s="10">
        <v>-22.872597058184208</v>
      </c>
      <c r="AX1244" s="10">
        <v>33.910562195101519</v>
      </c>
      <c r="AY1244" s="10">
        <v>0.93343487347035903</v>
      </c>
      <c r="AZ1244" s="10">
        <v>1320</v>
      </c>
      <c r="BA1244" s="10" t="s">
        <v>224</v>
      </c>
      <c r="BB1244" s="10">
        <v>-0.7769952318032316</v>
      </c>
      <c r="BC1244" s="10">
        <v>-0.29966105815294769</v>
      </c>
      <c r="BD1244" s="10">
        <v>-13.140016109879225</v>
      </c>
      <c r="BE1244" s="10">
        <v>36.59084595414145</v>
      </c>
      <c r="BF1244" s="10">
        <v>0.93301661670851921</v>
      </c>
      <c r="BG1244" s="10">
        <v>-1.2907425696486987</v>
      </c>
      <c r="BH1244" s="10">
        <v>-0.49627058420061737</v>
      </c>
      <c r="BI1244" s="10">
        <v>-22.246581774864971</v>
      </c>
      <c r="BJ1244" s="10">
        <v>35.888408037384259</v>
      </c>
      <c r="BK1244" s="10">
        <v>0.93338651441668352</v>
      </c>
      <c r="BL1244" s="10">
        <v>-1.3352115956038189</v>
      </c>
      <c r="BM1244" s="10">
        <v>-0.52276883001536689</v>
      </c>
      <c r="BN1244" s="10">
        <v>-23.077907856264474</v>
      </c>
      <c r="BO1244" s="10">
        <v>35.87258323900268</v>
      </c>
      <c r="BP1244" s="10">
        <v>0.93117301311560918</v>
      </c>
      <c r="BQ1244" s="10">
        <v>1320</v>
      </c>
      <c r="BR1244" s="10" t="s">
        <v>224</v>
      </c>
      <c r="BS1244" s="10">
        <v>-0.89600000000000002</v>
      </c>
      <c r="BT1244" s="10">
        <v>-0.28100000000000003</v>
      </c>
      <c r="BU1244" s="10">
        <v>-15.207975496596797</v>
      </c>
      <c r="BV1244" s="10">
        <v>35.649000000000001</v>
      </c>
      <c r="BW1244" s="10">
        <v>0.95417630235384332</v>
      </c>
      <c r="BX1244" s="10">
        <v>-1.0640000000000001</v>
      </c>
      <c r="BY1244" s="10">
        <v>-0.35499999999999998</v>
      </c>
      <c r="BZ1244" s="10">
        <v>-18.790351174946736</v>
      </c>
      <c r="CA1244" s="10">
        <v>34.463999999999999</v>
      </c>
      <c r="CB1244" s="10">
        <v>0.94859410676666278</v>
      </c>
      <c r="CC1244" s="10">
        <v>-1.0229999999999999</v>
      </c>
      <c r="CD1244" s="10">
        <v>-0.40200000000000002</v>
      </c>
      <c r="CE1244" s="10">
        <v>-18.458264878721561</v>
      </c>
      <c r="CF1244" s="10">
        <v>34.380000000000003</v>
      </c>
      <c r="CG1244" s="10">
        <v>0.93071831483452616</v>
      </c>
      <c r="CH1244" s="10">
        <v>1320</v>
      </c>
      <c r="CI1244" s="10" t="s">
        <v>224</v>
      </c>
      <c r="CJ1244" s="10">
        <v>-0.29799999999999999</v>
      </c>
      <c r="CK1244" s="10">
        <v>-0.11</v>
      </c>
      <c r="CL1244" s="10">
        <v>-4.9450633511963948</v>
      </c>
      <c r="CM1244" s="10">
        <v>37.087000000000003</v>
      </c>
      <c r="CN1244" s="10">
        <v>0.93812794451285042</v>
      </c>
      <c r="CO1244" s="10">
        <v>-0.32300000000000001</v>
      </c>
      <c r="CP1244" s="10">
        <v>-0.123</v>
      </c>
      <c r="CQ1244" s="10">
        <v>-5.4682621443429129</v>
      </c>
      <c r="CR1244" s="10">
        <v>36.491999999999997</v>
      </c>
      <c r="CS1244" s="10">
        <v>0.934533561524445</v>
      </c>
      <c r="CT1244" s="10">
        <v>-0.35799999999999998</v>
      </c>
      <c r="CU1244" s="10">
        <v>-0.152</v>
      </c>
      <c r="CV1244" s="10">
        <v>-6.0608901781634543</v>
      </c>
      <c r="CW1244" s="10">
        <v>37.048999999999999</v>
      </c>
      <c r="CX1244" s="10">
        <v>0.92046969411466029</v>
      </c>
      <c r="CY1244" s="10">
        <v>1356</v>
      </c>
      <c r="CZ1244" s="10" t="s">
        <v>287</v>
      </c>
      <c r="DA1244" s="10">
        <v>0</v>
      </c>
      <c r="DB1244" s="10">
        <v>0</v>
      </c>
      <c r="DC1244" s="10">
        <v>0</v>
      </c>
      <c r="DD1244" s="10">
        <v>10</v>
      </c>
      <c r="DE1244" s="10">
        <v>0</v>
      </c>
      <c r="DF1244" s="10">
        <v>0</v>
      </c>
      <c r="DG1244" s="10">
        <v>0</v>
      </c>
      <c r="DH1244" s="10">
        <v>0</v>
      </c>
      <c r="DI1244" s="10">
        <v>10</v>
      </c>
      <c r="DJ1244" s="10">
        <v>0</v>
      </c>
      <c r="DK1244" s="10">
        <v>0</v>
      </c>
      <c r="DL1244" s="10">
        <v>0</v>
      </c>
      <c r="DM1244" s="10">
        <v>0</v>
      </c>
      <c r="DN1244" s="10">
        <v>10</v>
      </c>
      <c r="DO1244" s="10">
        <v>0</v>
      </c>
    </row>
    <row r="1245" spans="1:119" x14ac:dyDescent="0.25">
      <c r="A1245" s="10">
        <v>1321</v>
      </c>
      <c r="B1245" s="10" t="s">
        <v>222</v>
      </c>
      <c r="R1245" s="10">
        <v>1321</v>
      </c>
      <c r="S1245" s="10" t="s">
        <v>222</v>
      </c>
      <c r="AI1245" s="10">
        <v>1321</v>
      </c>
      <c r="AJ1245" s="10" t="s">
        <v>222</v>
      </c>
      <c r="AZ1245" s="10">
        <v>1321</v>
      </c>
      <c r="BA1245" s="10" t="s">
        <v>222</v>
      </c>
      <c r="BQ1245" s="10">
        <v>1321</v>
      </c>
      <c r="BR1245" s="10" t="s">
        <v>222</v>
      </c>
      <c r="CH1245" s="10">
        <v>1321</v>
      </c>
      <c r="CI1245" s="10" t="s">
        <v>222</v>
      </c>
      <c r="CY1245" s="10">
        <v>1357</v>
      </c>
      <c r="CZ1245" s="10" t="s">
        <v>305</v>
      </c>
      <c r="DA1245" s="10">
        <v>0</v>
      </c>
      <c r="DB1245" s="10">
        <v>0</v>
      </c>
      <c r="DC1245" s="10">
        <v>0</v>
      </c>
      <c r="DD1245" s="10">
        <v>10</v>
      </c>
      <c r="DE1245" s="10">
        <v>0</v>
      </c>
      <c r="DF1245" s="10">
        <v>0</v>
      </c>
      <c r="DG1245" s="10">
        <v>0</v>
      </c>
      <c r="DH1245" s="10">
        <v>0</v>
      </c>
      <c r="DI1245" s="10">
        <v>10</v>
      </c>
      <c r="DJ1245" s="10">
        <v>0</v>
      </c>
      <c r="DK1245" s="10">
        <v>0</v>
      </c>
      <c r="DL1245" s="10">
        <v>0</v>
      </c>
      <c r="DM1245" s="10">
        <v>0</v>
      </c>
      <c r="DN1245" s="10">
        <v>10</v>
      </c>
      <c r="DO1245" s="10">
        <v>0</v>
      </c>
    </row>
    <row r="1246" spans="1:119" x14ac:dyDescent="0.25">
      <c r="A1246" s="10">
        <v>1322</v>
      </c>
      <c r="B1246" s="10" t="s">
        <v>8</v>
      </c>
      <c r="C1246" s="10">
        <v>1.0900000000000001</v>
      </c>
      <c r="D1246" s="10">
        <v>0.33</v>
      </c>
      <c r="E1246" s="10">
        <v>18.84</v>
      </c>
      <c r="F1246" s="10">
        <v>34.86</v>
      </c>
      <c r="G1246" s="10">
        <v>0.95699999999999996</v>
      </c>
      <c r="H1246" s="10">
        <v>1.29</v>
      </c>
      <c r="I1246" s="10">
        <v>0.39</v>
      </c>
      <c r="J1246" s="10">
        <v>22.75</v>
      </c>
      <c r="K1246" s="10">
        <v>34.24</v>
      </c>
      <c r="L1246" s="10">
        <v>0.95699999999999996</v>
      </c>
      <c r="M1246" s="10">
        <v>1.3</v>
      </c>
      <c r="N1246" s="10">
        <v>0.39</v>
      </c>
      <c r="O1246" s="10">
        <v>23.17</v>
      </c>
      <c r="P1246" s="10">
        <v>33.869999999999997</v>
      </c>
      <c r="Q1246" s="10">
        <v>0.95699999999999996</v>
      </c>
      <c r="R1246" s="10">
        <v>1322</v>
      </c>
      <c r="S1246" s="10" t="s">
        <v>8</v>
      </c>
      <c r="T1246" s="10">
        <v>0.16</v>
      </c>
      <c r="U1246" s="10">
        <v>0.16</v>
      </c>
      <c r="V1246" s="10">
        <v>3.4874386798835073</v>
      </c>
      <c r="W1246" s="10">
        <v>37.46</v>
      </c>
      <c r="Y1246" s="10">
        <v>0.26</v>
      </c>
      <c r="Z1246" s="10">
        <v>0.14000000000000001</v>
      </c>
      <c r="AA1246" s="10">
        <v>4.6620041391101719</v>
      </c>
      <c r="AB1246" s="10">
        <v>36.57</v>
      </c>
      <c r="AD1246" s="10">
        <v>0.34</v>
      </c>
      <c r="AE1246" s="10">
        <v>0.17</v>
      </c>
      <c r="AF1246" s="10">
        <v>6.0326843398869414</v>
      </c>
      <c r="AG1246" s="10">
        <v>36.380000000000003</v>
      </c>
      <c r="AI1246" s="10">
        <v>1322</v>
      </c>
      <c r="AJ1246" s="10" t="s">
        <v>8</v>
      </c>
      <c r="AK1246" s="10">
        <v>1.0065070724148388</v>
      </c>
      <c r="AL1246" s="10">
        <v>0.37977596466585534</v>
      </c>
      <c r="AM1246" s="10">
        <v>17.547103055204289</v>
      </c>
      <c r="AN1246" s="10">
        <v>35.396013029086902</v>
      </c>
      <c r="AO1246" s="10">
        <v>0.93561339417092015</v>
      </c>
      <c r="AP1246" s="10">
        <v>1.0749768013538235</v>
      </c>
      <c r="AQ1246" s="10">
        <v>0.41642604118659654</v>
      </c>
      <c r="AR1246" s="10">
        <v>19.287756602792332</v>
      </c>
      <c r="AS1246" s="10">
        <v>34.507843623353175</v>
      </c>
      <c r="AT1246" s="10">
        <v>0.93247871315694131</v>
      </c>
      <c r="AU1246" s="10">
        <v>1.2539930186123753</v>
      </c>
      <c r="AV1246" s="10">
        <v>0.48194696637270618</v>
      </c>
      <c r="AW1246" s="10">
        <v>22.872597054381409</v>
      </c>
      <c r="AX1246" s="10">
        <v>33.910562195101519</v>
      </c>
      <c r="AY1246" s="10">
        <v>0.93343487353798982</v>
      </c>
      <c r="AZ1246" s="10">
        <v>1322</v>
      </c>
      <c r="BA1246" s="10" t="s">
        <v>8</v>
      </c>
      <c r="BB1246" s="10">
        <v>0.77699523183641228</v>
      </c>
      <c r="BC1246" s="10">
        <v>0.29966105864866704</v>
      </c>
      <c r="BD1246" s="10">
        <v>13.140016113182215</v>
      </c>
      <c r="BE1246" s="10">
        <v>36.59084595414145</v>
      </c>
      <c r="BF1246" s="10">
        <v>0.93301661651383128</v>
      </c>
      <c r="BG1246" s="10">
        <v>1.2907425695987906</v>
      </c>
      <c r="BH1246" s="10">
        <v>0.49627058403078417</v>
      </c>
      <c r="BI1246" s="10">
        <v>22.246581773135059</v>
      </c>
      <c r="BJ1246" s="10">
        <v>35.888408037384259</v>
      </c>
      <c r="BK1246" s="10">
        <v>0.93338651445317389</v>
      </c>
      <c r="BL1246" s="10">
        <v>1.3352115955741597</v>
      </c>
      <c r="BM1246" s="10">
        <v>0.52276883019790144</v>
      </c>
      <c r="BN1246" s="10">
        <v>23.077907856891034</v>
      </c>
      <c r="BO1246" s="10">
        <v>35.87258323900268</v>
      </c>
      <c r="BP1246" s="10">
        <v>0.93117301306964395</v>
      </c>
      <c r="BQ1246" s="10">
        <v>1322</v>
      </c>
      <c r="BR1246" s="10" t="s">
        <v>8</v>
      </c>
      <c r="BS1246" s="10">
        <v>0.89600000000000002</v>
      </c>
      <c r="BT1246" s="10">
        <v>0.28100000000000003</v>
      </c>
      <c r="BU1246" s="10">
        <v>15.207975496596797</v>
      </c>
      <c r="BV1246" s="10">
        <v>35.649000000000001</v>
      </c>
      <c r="BW1246" s="10">
        <v>0.95417630235384332</v>
      </c>
      <c r="BX1246" s="10">
        <v>1.0640000000000001</v>
      </c>
      <c r="BY1246" s="10">
        <v>0.35499999999999998</v>
      </c>
      <c r="BZ1246" s="10">
        <v>18.790351174946736</v>
      </c>
      <c r="CA1246" s="10">
        <v>34.463999999999999</v>
      </c>
      <c r="CB1246" s="10">
        <v>0.94859410676666278</v>
      </c>
      <c r="CC1246" s="10">
        <v>1.0229999999999999</v>
      </c>
      <c r="CD1246" s="10">
        <v>0.40200000000000002</v>
      </c>
      <c r="CE1246" s="10">
        <v>18.458264878721561</v>
      </c>
      <c r="CF1246" s="10">
        <v>34.380000000000003</v>
      </c>
      <c r="CG1246" s="10">
        <v>0.93071831483452616</v>
      </c>
      <c r="CH1246" s="10">
        <v>1322</v>
      </c>
      <c r="CI1246" s="10" t="s">
        <v>8</v>
      </c>
      <c r="CJ1246" s="10">
        <v>0.29799999999999999</v>
      </c>
      <c r="CK1246" s="10">
        <v>0.11</v>
      </c>
      <c r="CL1246" s="10">
        <v>4.9450633511963948</v>
      </c>
      <c r="CM1246" s="10">
        <v>37.087000000000003</v>
      </c>
      <c r="CN1246" s="10">
        <v>0.93812794451285042</v>
      </c>
      <c r="CO1246" s="10">
        <v>0.32300000000000001</v>
      </c>
      <c r="CP1246" s="10">
        <v>0.123</v>
      </c>
      <c r="CQ1246" s="10">
        <v>5.4682621443429129</v>
      </c>
      <c r="CR1246" s="10">
        <v>36.491999999999997</v>
      </c>
      <c r="CS1246" s="10">
        <v>0.934533561524445</v>
      </c>
      <c r="CT1246" s="10">
        <v>0.35799999999999998</v>
      </c>
      <c r="CU1246" s="10">
        <v>0.152</v>
      </c>
      <c r="CV1246" s="10">
        <v>6.0608901781634543</v>
      </c>
      <c r="CW1246" s="10">
        <v>37.048999999999999</v>
      </c>
      <c r="CX1246" s="10">
        <v>0.92046969411466029</v>
      </c>
      <c r="CY1246" s="10">
        <v>1358</v>
      </c>
      <c r="CZ1246" s="10" t="s">
        <v>288</v>
      </c>
      <c r="DA1246" s="10">
        <v>0.13159999999999999</v>
      </c>
      <c r="DB1246" s="10">
        <v>4.3299999999999998E-2</v>
      </c>
      <c r="DC1246" s="10">
        <v>8</v>
      </c>
      <c r="DD1246" s="10">
        <v>10</v>
      </c>
      <c r="DE1246" s="10">
        <v>0.95</v>
      </c>
      <c r="DF1246" s="10">
        <v>0.18099999999999999</v>
      </c>
      <c r="DG1246" s="10">
        <v>5.9499999999999997E-2</v>
      </c>
      <c r="DH1246" s="10">
        <v>11</v>
      </c>
      <c r="DI1246" s="10">
        <v>10</v>
      </c>
      <c r="DJ1246" s="10">
        <v>0.95</v>
      </c>
      <c r="DK1246" s="10">
        <v>0.16450000000000001</v>
      </c>
      <c r="DL1246" s="10">
        <v>5.4100000000000002E-2</v>
      </c>
      <c r="DM1246" s="10">
        <v>10</v>
      </c>
      <c r="DN1246" s="10">
        <v>10</v>
      </c>
      <c r="DO1246" s="10">
        <v>0.95</v>
      </c>
    </row>
    <row r="1247" spans="1:119" x14ac:dyDescent="0.25">
      <c r="A1247" s="10">
        <v>1323</v>
      </c>
      <c r="B1247" s="10" t="s">
        <v>9</v>
      </c>
      <c r="R1247" s="10">
        <v>1323</v>
      </c>
      <c r="S1247" s="10" t="s">
        <v>9</v>
      </c>
      <c r="AI1247" s="10">
        <v>1323</v>
      </c>
      <c r="AJ1247" s="10" t="s">
        <v>9</v>
      </c>
      <c r="AZ1247" s="10">
        <v>1323</v>
      </c>
      <c r="BA1247" s="10" t="s">
        <v>9</v>
      </c>
      <c r="BQ1247" s="10">
        <v>1323</v>
      </c>
      <c r="BR1247" s="10" t="s">
        <v>9</v>
      </c>
      <c r="CH1247" s="10">
        <v>1323</v>
      </c>
      <c r="CI1247" s="10" t="s">
        <v>9</v>
      </c>
      <c r="CY1247" s="10">
        <v>1359</v>
      </c>
      <c r="CZ1247" s="10" t="s">
        <v>289</v>
      </c>
      <c r="DA1247" s="10">
        <v>1.6799999999999999E-2</v>
      </c>
      <c r="DB1247" s="10">
        <v>4.1999999999999997E-3</v>
      </c>
      <c r="DC1247" s="10">
        <v>1</v>
      </c>
      <c r="DD1247" s="10">
        <v>10</v>
      </c>
      <c r="DE1247" s="10">
        <v>0.97</v>
      </c>
      <c r="DF1247" s="10">
        <v>1.6799999999999999E-2</v>
      </c>
      <c r="DG1247" s="10">
        <v>4.1999999999999997E-3</v>
      </c>
      <c r="DH1247" s="10">
        <v>1</v>
      </c>
      <c r="DI1247" s="10">
        <v>10</v>
      </c>
      <c r="DJ1247" s="10">
        <v>0.97</v>
      </c>
      <c r="DK1247" s="10">
        <v>1.6799999999999999E-2</v>
      </c>
      <c r="DL1247" s="10">
        <v>4.1999999999999997E-3</v>
      </c>
      <c r="DM1247" s="10">
        <v>1</v>
      </c>
      <c r="DN1247" s="10">
        <v>10</v>
      </c>
      <c r="DO1247" s="10">
        <v>0.97</v>
      </c>
    </row>
    <row r="1248" spans="1:119" x14ac:dyDescent="0.25">
      <c r="A1248" s="10">
        <v>1324</v>
      </c>
      <c r="B1248" s="10" t="s">
        <v>10</v>
      </c>
      <c r="C1248" s="10">
        <v>1.08</v>
      </c>
      <c r="D1248" s="10">
        <v>0.27</v>
      </c>
      <c r="E1248" s="10">
        <v>62</v>
      </c>
      <c r="F1248" s="10">
        <v>10.4</v>
      </c>
      <c r="G1248" s="10">
        <v>0.97</v>
      </c>
      <c r="H1248" s="10">
        <v>1.28</v>
      </c>
      <c r="I1248" s="10">
        <v>0.32</v>
      </c>
      <c r="J1248" s="10">
        <v>73</v>
      </c>
      <c r="K1248" s="10">
        <v>10.4</v>
      </c>
      <c r="L1248" s="10">
        <v>0.97</v>
      </c>
      <c r="M1248" s="10">
        <v>1.29</v>
      </c>
      <c r="N1248" s="10">
        <v>0.32</v>
      </c>
      <c r="O1248" s="10">
        <v>74</v>
      </c>
      <c r="P1248" s="10">
        <v>10.4</v>
      </c>
      <c r="Q1248" s="10">
        <v>0.97</v>
      </c>
      <c r="R1248" s="10">
        <v>1324</v>
      </c>
      <c r="S1248" s="10" t="s">
        <v>10</v>
      </c>
      <c r="T1248" s="10">
        <v>0.15</v>
      </c>
      <c r="U1248" s="10">
        <v>0.13</v>
      </c>
      <c r="V1248" s="10">
        <v>10.811</v>
      </c>
      <c r="W1248" s="10">
        <v>10.6</v>
      </c>
      <c r="Y1248" s="10">
        <v>0.25</v>
      </c>
      <c r="Z1248" s="10">
        <v>0.11</v>
      </c>
      <c r="AA1248" s="10">
        <v>14.877000000000001</v>
      </c>
      <c r="AB1248" s="10">
        <v>10.6</v>
      </c>
      <c r="AD1248" s="10">
        <v>0.34</v>
      </c>
      <c r="AE1248" s="10">
        <v>0.14000000000000001</v>
      </c>
      <c r="AF1248" s="10">
        <v>20.027000000000001</v>
      </c>
      <c r="AG1248" s="10">
        <v>10.6</v>
      </c>
      <c r="AI1248" s="10">
        <v>1324</v>
      </c>
      <c r="AJ1248" s="10" t="s">
        <v>10</v>
      </c>
      <c r="AK1248" s="10">
        <v>0.99715103587823817</v>
      </c>
      <c r="AL1248" s="10">
        <v>0.32433938024099501</v>
      </c>
      <c r="AM1248" s="10">
        <v>57.113</v>
      </c>
      <c r="AN1248" s="10">
        <v>10.6</v>
      </c>
      <c r="AO1248" s="10">
        <v>0.95099999999999996</v>
      </c>
      <c r="AP1248" s="10">
        <v>1.0650026716961307</v>
      </c>
      <c r="AQ1248" s="10">
        <v>0.35660798202759336</v>
      </c>
      <c r="AR1248" s="10">
        <v>61.173000000000002</v>
      </c>
      <c r="AS1248" s="10">
        <v>10.6</v>
      </c>
      <c r="AT1248" s="10">
        <v>0.94799999999999995</v>
      </c>
      <c r="AU1248" s="10">
        <v>1.2421191735624828</v>
      </c>
      <c r="AV1248" s="10">
        <v>0.40940686746273042</v>
      </c>
      <c r="AW1248" s="10">
        <v>71.234999999999999</v>
      </c>
      <c r="AX1248" s="10">
        <v>10.6</v>
      </c>
      <c r="AY1248" s="10">
        <v>0.95</v>
      </c>
      <c r="AZ1248" s="10">
        <v>1324</v>
      </c>
      <c r="BA1248" s="10" t="s">
        <v>10</v>
      </c>
      <c r="BB1248" s="10">
        <v>0.76912617196954791</v>
      </c>
      <c r="BC1248" s="10">
        <v>0.25445068980409102</v>
      </c>
      <c r="BD1248" s="10">
        <v>44.125</v>
      </c>
      <c r="BE1248" s="10">
        <v>10.6</v>
      </c>
      <c r="BF1248" s="10">
        <v>0.94899999999999995</v>
      </c>
      <c r="BG1248" s="10">
        <v>1.2786891049137037</v>
      </c>
      <c r="BH1248" s="10">
        <v>0.4232321436644394</v>
      </c>
      <c r="BI1248" s="10">
        <v>73.362300000000005</v>
      </c>
      <c r="BJ1248" s="10">
        <v>10.6</v>
      </c>
      <c r="BK1248" s="10">
        <v>0.94899999999999995</v>
      </c>
      <c r="BL1248" s="10">
        <v>1.3226489416681446</v>
      </c>
      <c r="BM1248" s="10">
        <v>0.44636918412922788</v>
      </c>
      <c r="BN1248" s="10">
        <v>76.032600000000002</v>
      </c>
      <c r="BO1248" s="10">
        <v>10.6</v>
      </c>
      <c r="BP1248" s="10">
        <v>0.94699999999999995</v>
      </c>
      <c r="BQ1248" s="10">
        <v>1324</v>
      </c>
      <c r="BR1248" s="10" t="s">
        <v>10</v>
      </c>
      <c r="BS1248" s="10">
        <v>0.88800000000000001</v>
      </c>
      <c r="BT1248" s="10">
        <v>0.23200000000000001</v>
      </c>
      <c r="BU1248" s="10">
        <v>49.990099999999998</v>
      </c>
      <c r="BV1248" s="10">
        <v>10.6</v>
      </c>
      <c r="BW1248" s="10">
        <v>0.96799999999999997</v>
      </c>
      <c r="BX1248" s="10">
        <v>1.054</v>
      </c>
      <c r="BY1248" s="10">
        <v>0.29699999999999999</v>
      </c>
      <c r="BZ1248" s="10">
        <v>60.2119</v>
      </c>
      <c r="CA1248" s="10">
        <v>10.5</v>
      </c>
      <c r="CB1248" s="10">
        <v>0.96299999999999997</v>
      </c>
      <c r="CC1248" s="10">
        <v>1.014</v>
      </c>
      <c r="CD1248" s="10">
        <v>0.34499999999999997</v>
      </c>
      <c r="CE1248" s="10">
        <v>58.338700000000003</v>
      </c>
      <c r="CF1248" s="10">
        <v>10.6</v>
      </c>
      <c r="CG1248" s="10">
        <v>0.94699999999999995</v>
      </c>
      <c r="CH1248" s="10">
        <v>1324</v>
      </c>
      <c r="CI1248" s="10" t="s">
        <v>10</v>
      </c>
      <c r="CJ1248" s="10">
        <v>0.29199999999999998</v>
      </c>
      <c r="CK1248" s="10">
        <v>7.6999999999999999E-2</v>
      </c>
      <c r="CL1248" s="10">
        <v>16.2943</v>
      </c>
      <c r="CM1248" s="10">
        <v>10.7</v>
      </c>
      <c r="CN1248" s="10">
        <v>0.96699999999999997</v>
      </c>
      <c r="CO1248" s="10">
        <v>0.317</v>
      </c>
      <c r="CP1248" s="10">
        <v>0.09</v>
      </c>
      <c r="CQ1248" s="10">
        <v>17.948399999999999</v>
      </c>
      <c r="CR1248" s="10">
        <v>10.6</v>
      </c>
      <c r="CS1248" s="10">
        <v>0.96199999999999997</v>
      </c>
      <c r="CT1248" s="10">
        <v>0.35199999999999998</v>
      </c>
      <c r="CU1248" s="10">
        <v>0.11799999999999999</v>
      </c>
      <c r="CV1248" s="10">
        <v>20.221</v>
      </c>
      <c r="CW1248" s="10">
        <v>10.6</v>
      </c>
      <c r="CX1248" s="10">
        <v>0.94799999999999995</v>
      </c>
      <c r="CY1248" s="10">
        <v>1360</v>
      </c>
      <c r="CZ1248" s="10" t="s">
        <v>290</v>
      </c>
      <c r="DA1248" s="10">
        <v>1.6500000000000001E-2</v>
      </c>
      <c r="DB1248" s="10">
        <v>5.4000000000000003E-3</v>
      </c>
      <c r="DC1248" s="10">
        <v>1</v>
      </c>
      <c r="DD1248" s="10">
        <v>10</v>
      </c>
      <c r="DE1248" s="10">
        <v>0.95</v>
      </c>
      <c r="DF1248" s="10">
        <v>1.6500000000000001E-2</v>
      </c>
      <c r="DG1248" s="10">
        <v>5.4000000000000003E-3</v>
      </c>
      <c r="DH1248" s="10">
        <v>1</v>
      </c>
      <c r="DI1248" s="10">
        <v>10</v>
      </c>
      <c r="DJ1248" s="10">
        <v>0.95</v>
      </c>
      <c r="DK1248" s="10">
        <v>1.6500000000000001E-2</v>
      </c>
      <c r="DL1248" s="10">
        <v>5.4000000000000003E-3</v>
      </c>
      <c r="DM1248" s="10">
        <v>1</v>
      </c>
      <c r="DN1248" s="10">
        <v>10</v>
      </c>
      <c r="DO1248" s="10">
        <v>0.95</v>
      </c>
    </row>
    <row r="1249" spans="1:119" x14ac:dyDescent="0.25">
      <c r="A1249" s="10">
        <v>1325</v>
      </c>
      <c r="B1249" s="10" t="s">
        <v>11</v>
      </c>
      <c r="C1249" s="10">
        <v>0</v>
      </c>
      <c r="D1249" s="10">
        <v>0</v>
      </c>
      <c r="E1249" s="10">
        <v>0</v>
      </c>
      <c r="F1249" s="10">
        <v>0</v>
      </c>
      <c r="G1249" s="10">
        <v>0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1325</v>
      </c>
      <c r="S1249" s="10" t="s">
        <v>11</v>
      </c>
      <c r="AI1249" s="10">
        <v>1325</v>
      </c>
      <c r="AJ1249" s="10" t="s">
        <v>11</v>
      </c>
      <c r="AZ1249" s="10">
        <v>1325</v>
      </c>
      <c r="BA1249" s="10" t="s">
        <v>11</v>
      </c>
      <c r="BQ1249" s="10">
        <v>1325</v>
      </c>
      <c r="BR1249" s="10" t="s">
        <v>11</v>
      </c>
      <c r="CH1249" s="10">
        <v>1325</v>
      </c>
      <c r="CI1249" s="10" t="s">
        <v>11</v>
      </c>
      <c r="CY1249" s="10">
        <v>1361</v>
      </c>
      <c r="CZ1249" s="10" t="s">
        <v>306</v>
      </c>
      <c r="DA1249" s="10">
        <v>1.6500000000000001E-2</v>
      </c>
      <c r="DB1249" s="10">
        <v>5.4000000000000003E-3</v>
      </c>
      <c r="DC1249" s="10">
        <v>1</v>
      </c>
      <c r="DD1249" s="10">
        <v>10</v>
      </c>
      <c r="DE1249" s="10">
        <v>0.95</v>
      </c>
      <c r="DF1249" s="10">
        <v>1.6500000000000001E-2</v>
      </c>
      <c r="DG1249" s="10">
        <v>5.4000000000000003E-3</v>
      </c>
      <c r="DH1249" s="10">
        <v>1</v>
      </c>
      <c r="DI1249" s="10">
        <v>10</v>
      </c>
      <c r="DJ1249" s="10">
        <v>0.95</v>
      </c>
      <c r="DK1249" s="10">
        <v>1.6500000000000001E-2</v>
      </c>
      <c r="DL1249" s="10">
        <v>5.4000000000000003E-3</v>
      </c>
      <c r="DM1249" s="10">
        <v>1</v>
      </c>
      <c r="DN1249" s="10">
        <v>10</v>
      </c>
      <c r="DO1249" s="10">
        <v>0.95</v>
      </c>
    </row>
    <row r="1250" spans="1:119" x14ac:dyDescent="0.25">
      <c r="A1250" s="10">
        <v>1326</v>
      </c>
      <c r="B1250" s="10" t="s">
        <v>287</v>
      </c>
      <c r="C1250" s="10">
        <v>0.11</v>
      </c>
      <c r="D1250" s="10">
        <v>0.02</v>
      </c>
      <c r="E1250" s="10">
        <v>6</v>
      </c>
      <c r="F1250" s="10">
        <v>10.4</v>
      </c>
      <c r="G1250" s="10">
        <v>0.98</v>
      </c>
      <c r="H1250" s="10">
        <v>0.12</v>
      </c>
      <c r="I1250" s="10">
        <v>0.03</v>
      </c>
      <c r="J1250" s="10">
        <v>7</v>
      </c>
      <c r="K1250" s="10">
        <v>10.4</v>
      </c>
      <c r="L1250" s="10">
        <v>0.98</v>
      </c>
      <c r="M1250" s="10">
        <v>0.12</v>
      </c>
      <c r="N1250" s="10">
        <v>0.03</v>
      </c>
      <c r="O1250" s="10">
        <v>7</v>
      </c>
      <c r="P1250" s="10">
        <v>10.4</v>
      </c>
      <c r="Q1250" s="10">
        <v>0.98</v>
      </c>
      <c r="R1250" s="10">
        <v>1326</v>
      </c>
      <c r="S1250" s="10" t="s">
        <v>287</v>
      </c>
      <c r="T1250" s="10">
        <v>1.43E-2</v>
      </c>
      <c r="U1250" s="10">
        <v>6.7000000000000002E-3</v>
      </c>
      <c r="V1250" s="10">
        <v>0.86009999999999998</v>
      </c>
      <c r="W1250" s="10">
        <v>10.6</v>
      </c>
      <c r="Y1250" s="10">
        <v>2.2700000000000001E-2</v>
      </c>
      <c r="Z1250" s="10">
        <v>5.7999999999999996E-3</v>
      </c>
      <c r="AA1250" s="10">
        <v>1.2773000000000001</v>
      </c>
      <c r="AB1250" s="10">
        <v>10.6</v>
      </c>
      <c r="AD1250" s="10">
        <v>3.0200000000000001E-2</v>
      </c>
      <c r="AE1250" s="10">
        <v>7.4000000000000003E-3</v>
      </c>
      <c r="AF1250" s="10">
        <v>1.6950000000000001</v>
      </c>
      <c r="AG1250" s="10">
        <v>10.6</v>
      </c>
      <c r="AI1250" s="10">
        <v>1326</v>
      </c>
      <c r="AJ1250" s="10" t="s">
        <v>287</v>
      </c>
      <c r="AK1250" s="10">
        <v>0.10150000000000001</v>
      </c>
      <c r="AL1250" s="10">
        <v>2.07E-2</v>
      </c>
      <c r="AM1250" s="10">
        <v>5.6421999999999999</v>
      </c>
      <c r="AN1250" s="10">
        <v>10.6</v>
      </c>
      <c r="AO1250" s="10">
        <v>0.98</v>
      </c>
      <c r="AP1250" s="10">
        <v>0.10199999999999999</v>
      </c>
      <c r="AQ1250" s="10">
        <v>2.0799999999999999E-2</v>
      </c>
      <c r="AR1250" s="10">
        <v>5.67</v>
      </c>
      <c r="AS1250" s="10">
        <v>10.6</v>
      </c>
      <c r="AT1250" s="10">
        <v>0.98</v>
      </c>
      <c r="AU1250" s="10">
        <v>0.1154</v>
      </c>
      <c r="AV1250" s="10">
        <v>2.3300000000000001E-2</v>
      </c>
      <c r="AW1250" s="10">
        <v>6.4123999999999999</v>
      </c>
      <c r="AX1250" s="10">
        <v>10.6</v>
      </c>
      <c r="AY1250" s="10">
        <v>0.98</v>
      </c>
      <c r="AZ1250" s="10">
        <v>1326</v>
      </c>
      <c r="BA1250" s="10" t="s">
        <v>287</v>
      </c>
      <c r="BB1250" s="10">
        <v>2.0799999999999999E-2</v>
      </c>
      <c r="BC1250" s="10">
        <v>4.1999999999999997E-3</v>
      </c>
      <c r="BD1250" s="10">
        <v>1.1545000000000001</v>
      </c>
      <c r="BE1250" s="10">
        <v>10.6</v>
      </c>
      <c r="BF1250" s="10">
        <v>0.98</v>
      </c>
      <c r="BG1250" s="10">
        <v>4.0500000000000001E-2</v>
      </c>
      <c r="BH1250" s="10">
        <v>8.2000000000000007E-3</v>
      </c>
      <c r="BI1250" s="10">
        <v>2.2492000000000001</v>
      </c>
      <c r="BJ1250" s="10">
        <v>10.6</v>
      </c>
      <c r="BK1250" s="10">
        <v>0.98</v>
      </c>
      <c r="BL1250" s="10">
        <v>3.5900000000000001E-2</v>
      </c>
      <c r="BM1250" s="10">
        <v>7.3000000000000001E-3</v>
      </c>
      <c r="BN1250" s="10">
        <v>1.9963</v>
      </c>
      <c r="BO1250" s="10">
        <v>10.6</v>
      </c>
      <c r="BP1250" s="10">
        <v>0.98</v>
      </c>
      <c r="BQ1250" s="10">
        <v>1326</v>
      </c>
      <c r="BR1250" s="10" t="s">
        <v>287</v>
      </c>
      <c r="BS1250" s="10">
        <v>7.1999999999999995E-2</v>
      </c>
      <c r="BT1250" s="10">
        <v>1.46E-2</v>
      </c>
      <c r="BU1250" s="10">
        <v>4</v>
      </c>
      <c r="BV1250" s="10">
        <v>10.6</v>
      </c>
      <c r="BW1250" s="10">
        <v>0.98</v>
      </c>
      <c r="BX1250" s="10">
        <v>8.9099999999999999E-2</v>
      </c>
      <c r="BY1250" s="10">
        <v>1.8100000000000002E-2</v>
      </c>
      <c r="BZ1250" s="10">
        <v>5</v>
      </c>
      <c r="CA1250" s="10">
        <v>10.5</v>
      </c>
      <c r="CB1250" s="10">
        <v>0.98</v>
      </c>
      <c r="CC1250" s="10">
        <v>7.1999999999999995E-2</v>
      </c>
      <c r="CD1250" s="10">
        <v>1.46E-2</v>
      </c>
      <c r="CE1250" s="10">
        <v>4</v>
      </c>
      <c r="CF1250" s="10">
        <v>10.6</v>
      </c>
      <c r="CG1250" s="10">
        <v>0.98</v>
      </c>
      <c r="CH1250" s="10">
        <v>1326</v>
      </c>
      <c r="CI1250" s="10" t="s">
        <v>287</v>
      </c>
      <c r="CJ1250" s="10">
        <v>1.8200000000000001E-2</v>
      </c>
      <c r="CK1250" s="10">
        <v>3.7000000000000002E-3</v>
      </c>
      <c r="CL1250" s="10">
        <v>1</v>
      </c>
      <c r="CM1250" s="10">
        <v>10.7</v>
      </c>
      <c r="CN1250" s="10">
        <v>0.98</v>
      </c>
      <c r="CO1250" s="10">
        <v>1.7999999999999999E-2</v>
      </c>
      <c r="CP1250" s="10">
        <v>3.7000000000000002E-3</v>
      </c>
      <c r="CQ1250" s="10">
        <v>1</v>
      </c>
      <c r="CR1250" s="10">
        <v>10.6</v>
      </c>
      <c r="CS1250" s="10">
        <v>0.98</v>
      </c>
      <c r="CT1250" s="10">
        <v>1.7999999999999999E-2</v>
      </c>
      <c r="CU1250" s="10">
        <v>3.7000000000000002E-3</v>
      </c>
      <c r="CV1250" s="10">
        <v>1</v>
      </c>
      <c r="CW1250" s="10">
        <v>10.6</v>
      </c>
      <c r="CX1250" s="10">
        <v>0.98</v>
      </c>
      <c r="CY1250" s="10">
        <v>1362</v>
      </c>
      <c r="CZ1250" s="10" t="s">
        <v>230</v>
      </c>
      <c r="DA1250" s="10">
        <v>8.3810000000000002</v>
      </c>
      <c r="DB1250" s="10">
        <v>3.8090000000000002</v>
      </c>
      <c r="DC1250" s="10">
        <v>150.25758856811055</v>
      </c>
      <c r="DD1250" s="10">
        <v>35.372999999999998</v>
      </c>
      <c r="DE1250" s="10">
        <v>0.91038879640924442</v>
      </c>
      <c r="DF1250" s="10">
        <v>11.867000000000001</v>
      </c>
      <c r="DG1250" s="10">
        <v>5.6079999999999997</v>
      </c>
      <c r="DH1250" s="10">
        <v>223.00509816086853</v>
      </c>
      <c r="DI1250" s="10">
        <v>33.981000000000002</v>
      </c>
      <c r="DJ1250" s="10">
        <v>0.90412685287079797</v>
      </c>
      <c r="DK1250" s="10">
        <v>13.12</v>
      </c>
      <c r="DL1250" s="10">
        <v>6.4809999999999999</v>
      </c>
      <c r="DM1250" s="10">
        <v>249.67859700168319</v>
      </c>
      <c r="DN1250" s="10">
        <v>33.838000000000001</v>
      </c>
      <c r="DO1250" s="10">
        <v>0.89657620036234198</v>
      </c>
    </row>
    <row r="1251" spans="1:119" x14ac:dyDescent="0.25">
      <c r="A1251" s="10">
        <v>1327</v>
      </c>
      <c r="B1251" s="10" t="s">
        <v>305</v>
      </c>
      <c r="C1251" s="10">
        <v>0.18</v>
      </c>
      <c r="D1251" s="10">
        <v>0.09</v>
      </c>
      <c r="E1251" s="10">
        <v>11</v>
      </c>
      <c r="F1251" s="10">
        <v>10.4</v>
      </c>
      <c r="G1251" s="10">
        <v>0.9</v>
      </c>
      <c r="H1251" s="10">
        <v>0.18</v>
      </c>
      <c r="I1251" s="10">
        <v>0.09</v>
      </c>
      <c r="J1251" s="10">
        <v>11</v>
      </c>
      <c r="K1251" s="10">
        <v>10.4</v>
      </c>
      <c r="L1251" s="10">
        <v>0.9</v>
      </c>
      <c r="M1251" s="10">
        <v>0.19</v>
      </c>
      <c r="N1251" s="10">
        <v>0.09</v>
      </c>
      <c r="O1251" s="10">
        <v>12</v>
      </c>
      <c r="P1251" s="10">
        <v>10.4</v>
      </c>
      <c r="Q1251" s="10">
        <v>0.9</v>
      </c>
      <c r="R1251" s="10">
        <v>1327</v>
      </c>
      <c r="S1251" s="10" t="s">
        <v>305</v>
      </c>
      <c r="T1251" s="10">
        <v>3.9399999999999998E-2</v>
      </c>
      <c r="U1251" s="10">
        <v>3.0800000000000001E-2</v>
      </c>
      <c r="V1251" s="10">
        <v>2.7233000000000001</v>
      </c>
      <c r="W1251" s="10">
        <v>10.6</v>
      </c>
      <c r="Y1251" s="10">
        <v>6.2600000000000003E-2</v>
      </c>
      <c r="Z1251" s="10">
        <v>3.8300000000000001E-2</v>
      </c>
      <c r="AA1251" s="10">
        <v>3.9958999999999998</v>
      </c>
      <c r="AB1251" s="10">
        <v>10.6</v>
      </c>
      <c r="AD1251" s="10">
        <v>8.3299999999999999E-2</v>
      </c>
      <c r="AE1251" s="10">
        <v>4.8399999999999999E-2</v>
      </c>
      <c r="AF1251" s="10">
        <v>5.2484999999999999</v>
      </c>
      <c r="AG1251" s="10">
        <v>10.6</v>
      </c>
      <c r="AI1251" s="10">
        <v>1327</v>
      </c>
      <c r="AJ1251" s="10" t="s">
        <v>305</v>
      </c>
      <c r="AK1251" s="10">
        <v>0.15529999999999999</v>
      </c>
      <c r="AL1251" s="10">
        <v>7.5499999999999998E-2</v>
      </c>
      <c r="AM1251" s="10">
        <v>9.4049999999999994</v>
      </c>
      <c r="AN1251" s="10">
        <v>10.6</v>
      </c>
      <c r="AO1251" s="10">
        <v>0.9</v>
      </c>
      <c r="AP1251" s="10">
        <v>0.21859999999999999</v>
      </c>
      <c r="AQ1251" s="10">
        <v>0.10630000000000001</v>
      </c>
      <c r="AR1251" s="10">
        <v>13.2395</v>
      </c>
      <c r="AS1251" s="10">
        <v>10.6</v>
      </c>
      <c r="AT1251" s="10">
        <v>0.9</v>
      </c>
      <c r="AU1251" s="10">
        <v>0.24729999999999999</v>
      </c>
      <c r="AV1251" s="10">
        <v>0.1191</v>
      </c>
      <c r="AW1251" s="10">
        <v>14.9513</v>
      </c>
      <c r="AX1251" s="10">
        <v>10.6</v>
      </c>
      <c r="AY1251" s="10">
        <v>0.9</v>
      </c>
      <c r="AZ1251" s="10">
        <v>1327</v>
      </c>
      <c r="BA1251" s="10" t="s">
        <v>305</v>
      </c>
      <c r="BB1251" s="10">
        <v>0.1885</v>
      </c>
      <c r="BC1251" s="10">
        <v>8.0299999999999996E-2</v>
      </c>
      <c r="BD1251" s="10">
        <v>11.159700000000001</v>
      </c>
      <c r="BE1251" s="10">
        <v>10.6</v>
      </c>
      <c r="BF1251" s="10">
        <v>0.92</v>
      </c>
      <c r="BG1251" s="10">
        <v>0.37040000000000001</v>
      </c>
      <c r="BH1251" s="10">
        <v>0.1578</v>
      </c>
      <c r="BI1251" s="10">
        <v>21.929300000000001</v>
      </c>
      <c r="BJ1251" s="10">
        <v>10.6</v>
      </c>
      <c r="BK1251" s="10">
        <v>0.92</v>
      </c>
      <c r="BL1251" s="10">
        <v>0.40460000000000002</v>
      </c>
      <c r="BM1251" s="10">
        <v>0.1724</v>
      </c>
      <c r="BN1251" s="10">
        <v>23.955200000000001</v>
      </c>
      <c r="BO1251" s="10">
        <v>10.6</v>
      </c>
      <c r="BP1251" s="10">
        <v>0.92</v>
      </c>
      <c r="BQ1251" s="10">
        <v>1327</v>
      </c>
      <c r="BR1251" s="10" t="s">
        <v>305</v>
      </c>
      <c r="BS1251" s="10">
        <v>0.18310000000000001</v>
      </c>
      <c r="BT1251" s="10">
        <v>6.0199999999999997E-2</v>
      </c>
      <c r="BU1251" s="10">
        <v>10.5</v>
      </c>
      <c r="BV1251" s="10">
        <v>10.6</v>
      </c>
      <c r="BW1251" s="10">
        <v>0.95</v>
      </c>
      <c r="BX1251" s="10">
        <v>0.24440000000000001</v>
      </c>
      <c r="BY1251" s="10">
        <v>7.1300000000000002E-2</v>
      </c>
      <c r="BZ1251" s="10">
        <v>14</v>
      </c>
      <c r="CA1251" s="10">
        <v>10.5</v>
      </c>
      <c r="CB1251" s="10">
        <v>0.96</v>
      </c>
      <c r="CC1251" s="10">
        <v>0.23649999999999999</v>
      </c>
      <c r="CD1251" s="10">
        <v>0.1007</v>
      </c>
      <c r="CE1251" s="10">
        <v>14</v>
      </c>
      <c r="CF1251" s="10">
        <v>10.6</v>
      </c>
      <c r="CG1251" s="10">
        <v>0.92</v>
      </c>
      <c r="CH1251" s="10">
        <v>1327</v>
      </c>
      <c r="CI1251" s="10" t="s">
        <v>305</v>
      </c>
      <c r="CJ1251" s="10">
        <v>5.6300000000000003E-2</v>
      </c>
      <c r="CK1251" s="10">
        <v>1.8499999999999999E-2</v>
      </c>
      <c r="CL1251" s="10">
        <v>3.2</v>
      </c>
      <c r="CM1251" s="10">
        <v>10.7</v>
      </c>
      <c r="CN1251" s="10">
        <v>0.95</v>
      </c>
      <c r="CO1251" s="10">
        <v>7.0499999999999993E-2</v>
      </c>
      <c r="CP1251" s="10">
        <v>2.06E-2</v>
      </c>
      <c r="CQ1251" s="10">
        <v>4</v>
      </c>
      <c r="CR1251" s="10">
        <v>10.6</v>
      </c>
      <c r="CS1251" s="10">
        <v>0.96</v>
      </c>
      <c r="CT1251" s="10">
        <v>5.74E-2</v>
      </c>
      <c r="CU1251" s="10">
        <v>2.4500000000000001E-2</v>
      </c>
      <c r="CV1251" s="10">
        <v>3.4</v>
      </c>
      <c r="CW1251" s="10">
        <v>10.6</v>
      </c>
      <c r="CX1251" s="10">
        <v>0.92</v>
      </c>
      <c r="CY1251" s="10">
        <v>1363</v>
      </c>
      <c r="CZ1251" s="10" t="s">
        <v>231</v>
      </c>
      <c r="DA1251" s="10">
        <v>-10.734999999999999</v>
      </c>
      <c r="DB1251" s="10">
        <v>-4.601</v>
      </c>
      <c r="DC1251" s="10">
        <v>-190.62391812433475</v>
      </c>
      <c r="DD1251" s="10">
        <v>35.374000000000002</v>
      </c>
      <c r="DE1251" s="10">
        <v>0.91913617249159318</v>
      </c>
      <c r="DF1251" s="10">
        <v>-15.154</v>
      </c>
      <c r="DG1251" s="10">
        <v>-6.7809999999999997</v>
      </c>
      <c r="DH1251" s="10">
        <v>-282.07399805836087</v>
      </c>
      <c r="DI1251" s="10">
        <v>33.981000000000002</v>
      </c>
      <c r="DJ1251" s="10">
        <v>0.91278279637086313</v>
      </c>
      <c r="DK1251" s="10">
        <v>-16.782</v>
      </c>
      <c r="DL1251" s="10">
        <v>-7.8410000000000002</v>
      </c>
      <c r="DM1251" s="10">
        <v>-316.04991740674546</v>
      </c>
      <c r="DN1251" s="10">
        <v>33.838000000000001</v>
      </c>
      <c r="DO1251" s="10">
        <v>0.90598857732362148</v>
      </c>
    </row>
    <row r="1252" spans="1:119" x14ac:dyDescent="0.25">
      <c r="A1252" s="10">
        <v>1328</v>
      </c>
      <c r="B1252" s="10" t="s">
        <v>288</v>
      </c>
      <c r="C1252" s="10">
        <v>0.26</v>
      </c>
      <c r="D1252" s="10">
        <v>0.08</v>
      </c>
      <c r="E1252" s="10">
        <v>15</v>
      </c>
      <c r="F1252" s="10">
        <v>10.4</v>
      </c>
      <c r="G1252" s="10">
        <v>0.95</v>
      </c>
      <c r="H1252" s="10">
        <v>0.31</v>
      </c>
      <c r="I1252" s="10">
        <v>0.1</v>
      </c>
      <c r="J1252" s="10">
        <v>18</v>
      </c>
      <c r="K1252" s="10">
        <v>10.4</v>
      </c>
      <c r="L1252" s="10">
        <v>0.95</v>
      </c>
      <c r="M1252" s="10">
        <v>0.31</v>
      </c>
      <c r="N1252" s="10">
        <v>0.1</v>
      </c>
      <c r="O1252" s="10">
        <v>18</v>
      </c>
      <c r="P1252" s="10">
        <v>10.4</v>
      </c>
      <c r="Q1252" s="10">
        <v>0.95</v>
      </c>
      <c r="R1252" s="10">
        <v>1328</v>
      </c>
      <c r="S1252" s="10" t="s">
        <v>288</v>
      </c>
      <c r="T1252" s="10">
        <v>2.0799999999999999E-2</v>
      </c>
      <c r="U1252" s="10">
        <v>1.5699999999999999E-2</v>
      </c>
      <c r="V1252" s="10">
        <v>1.4204000000000001</v>
      </c>
      <c r="W1252" s="10">
        <v>10.6</v>
      </c>
      <c r="Y1252" s="10">
        <v>3.3000000000000002E-2</v>
      </c>
      <c r="Z1252" s="10">
        <v>1.37E-2</v>
      </c>
      <c r="AA1252" s="10">
        <v>1.9479</v>
      </c>
      <c r="AB1252" s="10">
        <v>10.6</v>
      </c>
      <c r="AD1252" s="10">
        <v>4.3999999999999997E-2</v>
      </c>
      <c r="AE1252" s="10">
        <v>1.7399999999999999E-2</v>
      </c>
      <c r="AF1252" s="10">
        <v>2.5743</v>
      </c>
      <c r="AG1252" s="10">
        <v>10.6</v>
      </c>
      <c r="AI1252" s="10">
        <v>1328</v>
      </c>
      <c r="AJ1252" s="10" t="s">
        <v>288</v>
      </c>
      <c r="AK1252" s="10">
        <v>0.15870000000000001</v>
      </c>
      <c r="AL1252" s="10">
        <v>6.7799999999999999E-2</v>
      </c>
      <c r="AM1252" s="10">
        <v>9.3994</v>
      </c>
      <c r="AN1252" s="10">
        <v>10.6</v>
      </c>
      <c r="AO1252" s="10">
        <v>0.92</v>
      </c>
      <c r="AP1252" s="10">
        <v>0.15959999999999999</v>
      </c>
      <c r="AQ1252" s="10">
        <v>6.8199999999999997E-2</v>
      </c>
      <c r="AR1252" s="10">
        <v>9.4533000000000005</v>
      </c>
      <c r="AS1252" s="10">
        <v>10.6</v>
      </c>
      <c r="AT1252" s="10">
        <v>0.92</v>
      </c>
      <c r="AU1252" s="10">
        <v>0.18060000000000001</v>
      </c>
      <c r="AV1252" s="10">
        <v>7.6499999999999999E-2</v>
      </c>
      <c r="AW1252" s="10">
        <v>10.683400000000001</v>
      </c>
      <c r="AX1252" s="10">
        <v>10.6</v>
      </c>
      <c r="AY1252" s="10">
        <v>0.92</v>
      </c>
      <c r="AZ1252" s="10">
        <v>1328</v>
      </c>
      <c r="BA1252" s="10" t="s">
        <v>288</v>
      </c>
      <c r="BB1252" s="10">
        <v>6.9900000000000004E-2</v>
      </c>
      <c r="BC1252" s="10">
        <v>3.39E-2</v>
      </c>
      <c r="BD1252" s="10">
        <v>4.2329999999999997</v>
      </c>
      <c r="BE1252" s="10">
        <v>10.6</v>
      </c>
      <c r="BF1252" s="10">
        <v>0.9</v>
      </c>
      <c r="BG1252" s="10">
        <v>0.1022</v>
      </c>
      <c r="BH1252" s="10">
        <v>4.9500000000000002E-2</v>
      </c>
      <c r="BI1252" s="10">
        <v>6.1852</v>
      </c>
      <c r="BJ1252" s="10">
        <v>10.6</v>
      </c>
      <c r="BK1252" s="10">
        <v>0.9</v>
      </c>
      <c r="BL1252" s="10">
        <v>0.11550000000000001</v>
      </c>
      <c r="BM1252" s="10">
        <v>5.5899999999999998E-2</v>
      </c>
      <c r="BN1252" s="10">
        <v>6.9869000000000003</v>
      </c>
      <c r="BO1252" s="10">
        <v>10.6</v>
      </c>
      <c r="BP1252" s="10">
        <v>0.9</v>
      </c>
      <c r="BQ1252" s="10">
        <v>1328</v>
      </c>
      <c r="BR1252" s="10" t="s">
        <v>288</v>
      </c>
      <c r="BS1252" s="10">
        <v>0.187</v>
      </c>
      <c r="BT1252" s="10">
        <v>4.6899999999999997E-2</v>
      </c>
      <c r="BU1252" s="10">
        <v>10.5</v>
      </c>
      <c r="BV1252" s="10">
        <v>10.6</v>
      </c>
      <c r="BW1252" s="10">
        <v>0.97</v>
      </c>
      <c r="BX1252" s="10">
        <v>0.2051</v>
      </c>
      <c r="BY1252" s="10">
        <v>7.4499999999999997E-2</v>
      </c>
      <c r="BZ1252" s="10">
        <v>12</v>
      </c>
      <c r="CA1252" s="10">
        <v>10.5</v>
      </c>
      <c r="CB1252" s="10">
        <v>0.94</v>
      </c>
      <c r="CC1252" s="10">
        <v>0.1983</v>
      </c>
      <c r="CD1252" s="10">
        <v>9.6000000000000002E-2</v>
      </c>
      <c r="CE1252" s="10">
        <v>12</v>
      </c>
      <c r="CF1252" s="10">
        <v>10.6</v>
      </c>
      <c r="CG1252" s="10">
        <v>0.9</v>
      </c>
      <c r="CH1252" s="10">
        <v>1328</v>
      </c>
      <c r="CI1252" s="10" t="s">
        <v>288</v>
      </c>
      <c r="CJ1252" s="10">
        <v>4.3099999999999999E-2</v>
      </c>
      <c r="CK1252" s="10">
        <v>1.0800000000000001E-2</v>
      </c>
      <c r="CL1252" s="10">
        <v>2.4</v>
      </c>
      <c r="CM1252" s="10">
        <v>10.7</v>
      </c>
      <c r="CN1252" s="10">
        <v>0.97</v>
      </c>
      <c r="CO1252" s="10">
        <v>3.9699999999999999E-2</v>
      </c>
      <c r="CP1252" s="10">
        <v>1.44E-2</v>
      </c>
      <c r="CQ1252" s="10">
        <v>2.2999999999999998</v>
      </c>
      <c r="CR1252" s="10">
        <v>10.6</v>
      </c>
      <c r="CS1252" s="10">
        <v>0.94</v>
      </c>
      <c r="CT1252" s="10">
        <v>5.7799999999999997E-2</v>
      </c>
      <c r="CU1252" s="10">
        <v>2.8000000000000001E-2</v>
      </c>
      <c r="CV1252" s="10">
        <v>3.5</v>
      </c>
      <c r="CW1252" s="10">
        <v>10.6</v>
      </c>
      <c r="CX1252" s="10">
        <v>0.9</v>
      </c>
      <c r="CY1252" s="10">
        <v>1364</v>
      </c>
      <c r="CZ1252" s="10" t="s">
        <v>8</v>
      </c>
    </row>
    <row r="1253" spans="1:119" x14ac:dyDescent="0.25">
      <c r="A1253" s="10">
        <v>1329</v>
      </c>
      <c r="B1253" s="10" t="s">
        <v>290</v>
      </c>
      <c r="C1253" s="10">
        <v>0.12</v>
      </c>
      <c r="D1253" s="10">
        <v>0.03</v>
      </c>
      <c r="E1253" s="10">
        <v>7</v>
      </c>
      <c r="F1253" s="10">
        <v>10.4</v>
      </c>
      <c r="G1253" s="10">
        <v>0.98</v>
      </c>
      <c r="H1253" s="10">
        <v>0.14000000000000001</v>
      </c>
      <c r="I1253" s="10">
        <v>0.03</v>
      </c>
      <c r="J1253" s="10">
        <v>8</v>
      </c>
      <c r="K1253" s="10">
        <v>10.4</v>
      </c>
      <c r="L1253" s="10">
        <v>0.98</v>
      </c>
      <c r="M1253" s="10">
        <v>0.14000000000000001</v>
      </c>
      <c r="N1253" s="10">
        <v>0.03</v>
      </c>
      <c r="O1253" s="10">
        <v>8</v>
      </c>
      <c r="P1253" s="10">
        <v>10.4</v>
      </c>
      <c r="Q1253" s="10">
        <v>0.98</v>
      </c>
      <c r="R1253" s="10">
        <v>1329</v>
      </c>
      <c r="S1253" s="10" t="s">
        <v>290</v>
      </c>
      <c r="T1253" s="10">
        <v>1.43E-2</v>
      </c>
      <c r="U1253" s="10">
        <v>6.7000000000000002E-3</v>
      </c>
      <c r="V1253" s="10">
        <v>0.86009999999999998</v>
      </c>
      <c r="W1253" s="10">
        <v>10.6</v>
      </c>
      <c r="Y1253" s="10">
        <v>3.4099999999999998E-2</v>
      </c>
      <c r="Z1253" s="10">
        <v>8.6999999999999994E-3</v>
      </c>
      <c r="AA1253" s="10">
        <v>1.9158999999999999</v>
      </c>
      <c r="AB1253" s="10">
        <v>10.6</v>
      </c>
      <c r="AD1253" s="10">
        <v>4.5400000000000003E-2</v>
      </c>
      <c r="AE1253" s="10">
        <v>1.11E-2</v>
      </c>
      <c r="AF1253" s="10">
        <v>2.5426000000000002</v>
      </c>
      <c r="AG1253" s="10">
        <v>10.6</v>
      </c>
      <c r="AI1253" s="10">
        <v>1329</v>
      </c>
      <c r="AJ1253" s="10" t="s">
        <v>290</v>
      </c>
      <c r="AK1253" s="10">
        <v>0.1353</v>
      </c>
      <c r="AL1253" s="10">
        <v>2.76E-2</v>
      </c>
      <c r="AM1253" s="10">
        <v>7.5212000000000003</v>
      </c>
      <c r="AN1253" s="10">
        <v>10.6</v>
      </c>
      <c r="AO1253" s="10">
        <v>0.98</v>
      </c>
      <c r="AP1253" s="10">
        <v>0.13600000000000001</v>
      </c>
      <c r="AQ1253" s="10">
        <v>2.7699999999999999E-2</v>
      </c>
      <c r="AR1253" s="10">
        <v>7.5595999999999997</v>
      </c>
      <c r="AS1253" s="10">
        <v>10.6</v>
      </c>
      <c r="AT1253" s="10">
        <v>0.98</v>
      </c>
      <c r="AU1253" s="10">
        <v>0.15390000000000001</v>
      </c>
      <c r="AV1253" s="10">
        <v>3.1099999999999999E-2</v>
      </c>
      <c r="AW1253" s="10">
        <v>8.5518999999999998</v>
      </c>
      <c r="AX1253" s="10">
        <v>10.6</v>
      </c>
      <c r="AY1253" s="10">
        <v>0.98</v>
      </c>
      <c r="AZ1253" s="10">
        <v>1329</v>
      </c>
      <c r="BA1253" s="10" t="s">
        <v>290</v>
      </c>
      <c r="BB1253" s="10">
        <v>5.5399999999999998E-2</v>
      </c>
      <c r="BC1253" s="10">
        <v>1.12E-2</v>
      </c>
      <c r="BD1253" s="10">
        <v>3.0785</v>
      </c>
      <c r="BE1253" s="10">
        <v>10.6</v>
      </c>
      <c r="BF1253" s="10">
        <v>0.98</v>
      </c>
      <c r="BG1253" s="10">
        <v>0.1012</v>
      </c>
      <c r="BH1253" s="10">
        <v>2.0500000000000001E-2</v>
      </c>
      <c r="BI1253" s="10">
        <v>5.6228999999999996</v>
      </c>
      <c r="BJ1253" s="10">
        <v>10.6</v>
      </c>
      <c r="BK1253" s="10">
        <v>0.98</v>
      </c>
      <c r="BL1253" s="10">
        <v>8.9800000000000005E-2</v>
      </c>
      <c r="BM1253" s="10">
        <v>1.8200000000000001E-2</v>
      </c>
      <c r="BN1253" s="10">
        <v>4.9907000000000004</v>
      </c>
      <c r="BO1253" s="10">
        <v>10.6</v>
      </c>
      <c r="BP1253" s="10">
        <v>0.98</v>
      </c>
      <c r="BQ1253" s="10">
        <v>1329</v>
      </c>
      <c r="BR1253" s="10" t="s">
        <v>290</v>
      </c>
      <c r="BS1253" s="10">
        <v>0.108</v>
      </c>
      <c r="BT1253" s="10">
        <v>2.1899999999999999E-2</v>
      </c>
      <c r="BU1253" s="10">
        <v>6</v>
      </c>
      <c r="BV1253" s="10">
        <v>10.6</v>
      </c>
      <c r="BW1253" s="10">
        <v>0.98</v>
      </c>
      <c r="BX1253" s="10">
        <v>0.1212</v>
      </c>
      <c r="BY1253" s="10">
        <v>2.46E-2</v>
      </c>
      <c r="BZ1253" s="10">
        <v>6.8</v>
      </c>
      <c r="CA1253" s="10">
        <v>10.5</v>
      </c>
      <c r="CB1253" s="10">
        <v>0.98</v>
      </c>
      <c r="CC1253" s="10">
        <v>0.12590000000000001</v>
      </c>
      <c r="CD1253" s="10">
        <v>2.5600000000000001E-2</v>
      </c>
      <c r="CE1253" s="10">
        <v>7</v>
      </c>
      <c r="CF1253" s="10">
        <v>10.6</v>
      </c>
      <c r="CG1253" s="10">
        <v>0.98</v>
      </c>
      <c r="CH1253" s="10">
        <v>1329</v>
      </c>
      <c r="CI1253" s="10" t="s">
        <v>290</v>
      </c>
      <c r="CJ1253" s="10">
        <v>2.7199999999999998E-2</v>
      </c>
      <c r="CK1253" s="10">
        <v>5.4999999999999997E-3</v>
      </c>
      <c r="CL1253" s="10">
        <v>1.5</v>
      </c>
      <c r="CM1253" s="10">
        <v>10.7</v>
      </c>
      <c r="CN1253" s="10">
        <v>0.98</v>
      </c>
      <c r="CO1253" s="10">
        <v>2.7E-2</v>
      </c>
      <c r="CP1253" s="10">
        <v>5.4999999999999997E-3</v>
      </c>
      <c r="CQ1253" s="10">
        <v>1.5</v>
      </c>
      <c r="CR1253" s="10">
        <v>10.6</v>
      </c>
      <c r="CS1253" s="10">
        <v>0.98</v>
      </c>
      <c r="CT1253" s="10">
        <v>4.3200000000000002E-2</v>
      </c>
      <c r="CU1253" s="10">
        <v>8.8000000000000005E-3</v>
      </c>
      <c r="CV1253" s="10">
        <v>2.4</v>
      </c>
      <c r="CW1253" s="10">
        <v>10.6</v>
      </c>
      <c r="CX1253" s="10">
        <v>0.98</v>
      </c>
      <c r="CY1253" s="10">
        <v>1365</v>
      </c>
      <c r="CZ1253" s="10" t="s">
        <v>9</v>
      </c>
      <c r="DA1253" s="10">
        <v>2.3540000000000001</v>
      </c>
      <c r="DB1253" s="10">
        <v>0.79200000000000004</v>
      </c>
      <c r="DC1253" s="10">
        <v>40.53664502382054</v>
      </c>
      <c r="DD1253" s="10">
        <v>35.374000000000002</v>
      </c>
      <c r="DE1253" s="10">
        <v>0.94779378767042244</v>
      </c>
      <c r="DF1253" s="10">
        <v>3.2879999999999998</v>
      </c>
      <c r="DG1253" s="10">
        <v>1.173</v>
      </c>
      <c r="DH1253" s="10">
        <v>59.312927515044763</v>
      </c>
      <c r="DI1253" s="10">
        <v>33.981000000000002</v>
      </c>
      <c r="DJ1253" s="10">
        <v>0.94185851014718014</v>
      </c>
      <c r="DK1253" s="10">
        <v>3.6619999999999999</v>
      </c>
      <c r="DL1253" s="10">
        <v>1.359</v>
      </c>
      <c r="DM1253" s="10">
        <v>66.6455319481544</v>
      </c>
      <c r="DN1253" s="10">
        <v>33.838000000000001</v>
      </c>
      <c r="DO1253" s="10">
        <v>0.93752312265467819</v>
      </c>
    </row>
    <row r="1254" spans="1:119" x14ac:dyDescent="0.25">
      <c r="A1254" s="10">
        <v>1330</v>
      </c>
      <c r="B1254" s="10" t="s">
        <v>306</v>
      </c>
      <c r="C1254" s="10">
        <v>0.1</v>
      </c>
      <c r="D1254" s="10">
        <v>0.05</v>
      </c>
      <c r="E1254" s="10">
        <v>6</v>
      </c>
      <c r="F1254" s="10">
        <v>10.4</v>
      </c>
      <c r="G1254" s="10">
        <v>0.9</v>
      </c>
      <c r="H1254" s="10">
        <v>0.11</v>
      </c>
      <c r="I1254" s="10">
        <v>0.05</v>
      </c>
      <c r="J1254" s="10">
        <v>7</v>
      </c>
      <c r="K1254" s="10">
        <v>10.4</v>
      </c>
      <c r="L1254" s="10">
        <v>0.9</v>
      </c>
      <c r="M1254" s="10">
        <v>0.11</v>
      </c>
      <c r="N1254" s="10">
        <v>0.05</v>
      </c>
      <c r="O1254" s="10">
        <v>7</v>
      </c>
      <c r="P1254" s="10">
        <v>10.4</v>
      </c>
      <c r="Q1254" s="10">
        <v>0.9</v>
      </c>
      <c r="R1254" s="10">
        <v>1330</v>
      </c>
      <c r="S1254" s="10" t="s">
        <v>306</v>
      </c>
      <c r="T1254" s="10">
        <v>1.3100000000000001E-2</v>
      </c>
      <c r="U1254" s="10">
        <v>1.03E-2</v>
      </c>
      <c r="V1254" s="10">
        <v>0.90780000000000005</v>
      </c>
      <c r="W1254" s="10">
        <v>10.6</v>
      </c>
      <c r="Y1254" s="10">
        <v>3.1300000000000001E-2</v>
      </c>
      <c r="Z1254" s="10">
        <v>1.9099999999999999E-2</v>
      </c>
      <c r="AA1254" s="10">
        <v>1.9979</v>
      </c>
      <c r="AB1254" s="10">
        <v>10.6</v>
      </c>
      <c r="AD1254" s="10">
        <v>2.7799999999999998E-2</v>
      </c>
      <c r="AE1254" s="10">
        <v>1.61E-2</v>
      </c>
      <c r="AF1254" s="10">
        <v>1.7495000000000001</v>
      </c>
      <c r="AG1254" s="10">
        <v>10.6</v>
      </c>
      <c r="AI1254" s="10">
        <v>1330</v>
      </c>
      <c r="AJ1254" s="10" t="s">
        <v>306</v>
      </c>
      <c r="AK1254" s="10">
        <v>0.1298</v>
      </c>
      <c r="AL1254" s="10">
        <v>4.7199999999999999E-2</v>
      </c>
      <c r="AM1254" s="10">
        <v>7.5229999999999997</v>
      </c>
      <c r="AN1254" s="10">
        <v>10.6</v>
      </c>
      <c r="AO1254" s="10">
        <v>0.94</v>
      </c>
      <c r="AP1254" s="10">
        <v>0.1305</v>
      </c>
      <c r="AQ1254" s="10">
        <v>4.7500000000000001E-2</v>
      </c>
      <c r="AR1254" s="10">
        <v>7.5640999999999998</v>
      </c>
      <c r="AS1254" s="10">
        <v>10.6</v>
      </c>
      <c r="AT1254" s="10">
        <v>0.94</v>
      </c>
      <c r="AU1254" s="10">
        <v>0.14760000000000001</v>
      </c>
      <c r="AV1254" s="10">
        <v>5.33E-2</v>
      </c>
      <c r="AW1254" s="10">
        <v>8.5473999999999997</v>
      </c>
      <c r="AX1254" s="10">
        <v>10.6</v>
      </c>
      <c r="AY1254" s="10">
        <v>0.94</v>
      </c>
      <c r="AZ1254" s="10">
        <v>1330</v>
      </c>
      <c r="BA1254" s="10" t="s">
        <v>306</v>
      </c>
      <c r="BB1254" s="10">
        <v>0.1129</v>
      </c>
      <c r="BC1254" s="10">
        <v>4.1000000000000002E-2</v>
      </c>
      <c r="BD1254" s="10">
        <v>6.5419</v>
      </c>
      <c r="BE1254" s="10">
        <v>10.6</v>
      </c>
      <c r="BF1254" s="10">
        <v>0.94</v>
      </c>
      <c r="BG1254" s="10">
        <v>0.13589999999999999</v>
      </c>
      <c r="BH1254" s="10">
        <v>4.9299999999999997E-2</v>
      </c>
      <c r="BI1254" s="10">
        <v>7.8719999999999999</v>
      </c>
      <c r="BJ1254" s="10">
        <v>10.6</v>
      </c>
      <c r="BK1254" s="10">
        <v>0.94</v>
      </c>
      <c r="BL1254" s="10">
        <v>0.1636</v>
      </c>
      <c r="BM1254" s="10">
        <v>5.9400000000000001E-2</v>
      </c>
      <c r="BN1254" s="10">
        <v>9.4823000000000004</v>
      </c>
      <c r="BO1254" s="10">
        <v>10.6</v>
      </c>
      <c r="BP1254" s="10">
        <v>0.94</v>
      </c>
      <c r="BQ1254" s="10">
        <v>1330</v>
      </c>
      <c r="BR1254" s="10" t="s">
        <v>306</v>
      </c>
      <c r="BS1254" s="10">
        <v>0.10580000000000001</v>
      </c>
      <c r="BT1254" s="10">
        <v>3.0800000000000001E-2</v>
      </c>
      <c r="BU1254" s="10">
        <v>6</v>
      </c>
      <c r="BV1254" s="10">
        <v>10.6</v>
      </c>
      <c r="BW1254" s="10">
        <v>0.96</v>
      </c>
      <c r="BX1254" s="10">
        <v>0.1071</v>
      </c>
      <c r="BY1254" s="10">
        <v>3.5200000000000002E-2</v>
      </c>
      <c r="BZ1254" s="10">
        <v>6.2</v>
      </c>
      <c r="CA1254" s="10">
        <v>10.5</v>
      </c>
      <c r="CB1254" s="10">
        <v>0.95</v>
      </c>
      <c r="CC1254" s="10">
        <v>0.10009999999999999</v>
      </c>
      <c r="CD1254" s="10">
        <v>3.6299999999999999E-2</v>
      </c>
      <c r="CE1254" s="10">
        <v>5.8</v>
      </c>
      <c r="CF1254" s="10">
        <v>10.6</v>
      </c>
      <c r="CG1254" s="10">
        <v>0.94</v>
      </c>
      <c r="CH1254" s="10">
        <v>1330</v>
      </c>
      <c r="CI1254" s="10" t="s">
        <v>306</v>
      </c>
      <c r="CJ1254" s="10">
        <v>5.6899999999999999E-2</v>
      </c>
      <c r="CK1254" s="10">
        <v>1.66E-2</v>
      </c>
      <c r="CL1254" s="10">
        <v>3.2</v>
      </c>
      <c r="CM1254" s="10">
        <v>10.7</v>
      </c>
      <c r="CN1254" s="10">
        <v>0.96</v>
      </c>
      <c r="CO1254" s="10">
        <v>5.5800000000000002E-2</v>
      </c>
      <c r="CP1254" s="10">
        <v>1.83E-2</v>
      </c>
      <c r="CQ1254" s="10">
        <v>3.2</v>
      </c>
      <c r="CR1254" s="10">
        <v>10.6</v>
      </c>
      <c r="CS1254" s="10">
        <v>0.95</v>
      </c>
      <c r="CT1254" s="10">
        <v>6.9000000000000006E-2</v>
      </c>
      <c r="CU1254" s="10">
        <v>2.5100000000000001E-2</v>
      </c>
      <c r="CV1254" s="10">
        <v>4</v>
      </c>
      <c r="CW1254" s="10">
        <v>10.6</v>
      </c>
      <c r="CX1254" s="10">
        <v>0.94</v>
      </c>
      <c r="CY1254" s="10">
        <v>1366</v>
      </c>
      <c r="CZ1254" s="10" t="s">
        <v>10</v>
      </c>
    </row>
    <row r="1255" spans="1:119" x14ac:dyDescent="0.25">
      <c r="A1255" s="10">
        <v>1331</v>
      </c>
      <c r="B1255" s="10" t="s">
        <v>291</v>
      </c>
      <c r="C1255" s="10">
        <v>0.26</v>
      </c>
      <c r="D1255" s="10">
        <v>7.0000000000000007E-2</v>
      </c>
      <c r="E1255" s="10">
        <v>15</v>
      </c>
      <c r="F1255" s="10">
        <v>10.4</v>
      </c>
      <c r="G1255" s="10">
        <v>0.97</v>
      </c>
      <c r="H1255" s="10">
        <v>0.35</v>
      </c>
      <c r="I1255" s="10">
        <v>0.09</v>
      </c>
      <c r="J1255" s="10">
        <v>20</v>
      </c>
      <c r="K1255" s="10">
        <v>10.4</v>
      </c>
      <c r="L1255" s="10">
        <v>0.97</v>
      </c>
      <c r="M1255" s="10">
        <v>0.35</v>
      </c>
      <c r="N1255" s="10">
        <v>0.09</v>
      </c>
      <c r="O1255" s="10">
        <v>20</v>
      </c>
      <c r="P1255" s="10">
        <v>10.4</v>
      </c>
      <c r="Q1255" s="10">
        <v>0.97</v>
      </c>
      <c r="R1255" s="10">
        <v>1331</v>
      </c>
      <c r="S1255" s="10" t="s">
        <v>291</v>
      </c>
      <c r="T1255" s="10">
        <v>4.2500000000000003E-2</v>
      </c>
      <c r="U1255" s="10">
        <v>2.4500000000000001E-2</v>
      </c>
      <c r="V1255" s="10">
        <v>2.6709000000000001</v>
      </c>
      <c r="W1255" s="10">
        <v>10.6</v>
      </c>
      <c r="Y1255" s="10">
        <v>6.7500000000000004E-2</v>
      </c>
      <c r="Z1255" s="10">
        <v>2.1399999999999999E-2</v>
      </c>
      <c r="AA1255" s="10">
        <v>3.8536000000000001</v>
      </c>
      <c r="AB1255" s="10">
        <v>10.6</v>
      </c>
      <c r="AD1255" s="10">
        <v>8.9800000000000005E-2</v>
      </c>
      <c r="AE1255" s="10">
        <v>2.7E-2</v>
      </c>
      <c r="AF1255" s="10">
        <v>5.1066000000000003</v>
      </c>
      <c r="AG1255" s="10">
        <v>10.6</v>
      </c>
      <c r="AI1255" s="10">
        <v>1331</v>
      </c>
      <c r="AJ1255" s="10" t="s">
        <v>291</v>
      </c>
      <c r="AK1255" s="10">
        <v>0.23430000000000001</v>
      </c>
      <c r="AL1255" s="10">
        <v>5.8900000000000001E-2</v>
      </c>
      <c r="AM1255" s="10">
        <v>13.158899999999999</v>
      </c>
      <c r="AN1255" s="10">
        <v>10.6</v>
      </c>
      <c r="AO1255" s="10">
        <v>0.97</v>
      </c>
      <c r="AP1255" s="10">
        <v>0.2356</v>
      </c>
      <c r="AQ1255" s="10">
        <v>5.9299999999999999E-2</v>
      </c>
      <c r="AR1255" s="10">
        <v>13.232699999999999</v>
      </c>
      <c r="AS1255" s="10">
        <v>10.6</v>
      </c>
      <c r="AT1255" s="10">
        <v>0.97</v>
      </c>
      <c r="AU1255" s="10">
        <v>0.30459999999999998</v>
      </c>
      <c r="AV1255" s="10">
        <v>7.5899999999999995E-2</v>
      </c>
      <c r="AW1255" s="10">
        <v>17.097899999999999</v>
      </c>
      <c r="AX1255" s="10">
        <v>10.6</v>
      </c>
      <c r="AY1255" s="10">
        <v>0.97</v>
      </c>
      <c r="AZ1255" s="10">
        <v>1331</v>
      </c>
      <c r="BA1255" s="10" t="s">
        <v>291</v>
      </c>
      <c r="BB1255" s="10">
        <v>0.28100000000000003</v>
      </c>
      <c r="BC1255" s="10">
        <v>7.0400000000000004E-2</v>
      </c>
      <c r="BD1255" s="10">
        <v>15.7775</v>
      </c>
      <c r="BE1255" s="10">
        <v>10.6</v>
      </c>
      <c r="BF1255" s="10">
        <v>0.97</v>
      </c>
      <c r="BG1255" s="10">
        <v>0.46060000000000001</v>
      </c>
      <c r="BH1255" s="10">
        <v>0.1154</v>
      </c>
      <c r="BI1255" s="10">
        <v>25.865300000000001</v>
      </c>
      <c r="BJ1255" s="10">
        <v>10.6</v>
      </c>
      <c r="BK1255" s="10">
        <v>0.97</v>
      </c>
      <c r="BL1255" s="10">
        <v>0.45329999999999998</v>
      </c>
      <c r="BM1255" s="10">
        <v>0.11360000000000001</v>
      </c>
      <c r="BN1255" s="10">
        <v>25.452400000000001</v>
      </c>
      <c r="BO1255" s="10">
        <v>10.6</v>
      </c>
      <c r="BP1255" s="10">
        <v>0.97</v>
      </c>
      <c r="BQ1255" s="10">
        <v>1331</v>
      </c>
      <c r="BR1255" s="10" t="s">
        <v>291</v>
      </c>
      <c r="BS1255" s="10">
        <v>0.2137</v>
      </c>
      <c r="BT1255" s="10">
        <v>5.3600000000000002E-2</v>
      </c>
      <c r="BU1255" s="10">
        <v>12</v>
      </c>
      <c r="BV1255" s="10">
        <v>10.6</v>
      </c>
      <c r="BW1255" s="10">
        <v>0.97</v>
      </c>
      <c r="BX1255" s="10">
        <v>0.26640000000000003</v>
      </c>
      <c r="BY1255" s="10">
        <v>6.6799999999999998E-2</v>
      </c>
      <c r="BZ1255" s="10">
        <v>15.1</v>
      </c>
      <c r="CA1255" s="10">
        <v>10.5</v>
      </c>
      <c r="CB1255" s="10">
        <v>0.97</v>
      </c>
      <c r="CC1255" s="10">
        <v>0.25819999999999999</v>
      </c>
      <c r="CD1255" s="10">
        <v>6.4699999999999994E-2</v>
      </c>
      <c r="CE1255" s="10">
        <v>14.5</v>
      </c>
      <c r="CF1255" s="10">
        <v>10.6</v>
      </c>
      <c r="CG1255" s="10">
        <v>0.97</v>
      </c>
      <c r="CH1255" s="10">
        <v>1331</v>
      </c>
      <c r="CI1255" s="10" t="s">
        <v>291</v>
      </c>
      <c r="CJ1255" s="10">
        <v>7.1900000000000006E-2</v>
      </c>
      <c r="CK1255" s="10">
        <v>1.7999999999999999E-2</v>
      </c>
      <c r="CL1255" s="10">
        <v>4</v>
      </c>
      <c r="CM1255" s="10">
        <v>10.7</v>
      </c>
      <c r="CN1255" s="10">
        <v>0.97</v>
      </c>
      <c r="CO1255" s="10">
        <v>8.8999999999999996E-2</v>
      </c>
      <c r="CP1255" s="10">
        <v>2.23E-2</v>
      </c>
      <c r="CQ1255" s="10">
        <v>5</v>
      </c>
      <c r="CR1255" s="10">
        <v>10.6</v>
      </c>
      <c r="CS1255" s="10">
        <v>0.97</v>
      </c>
      <c r="CT1255" s="10">
        <v>8.8999999999999996E-2</v>
      </c>
      <c r="CU1255" s="10">
        <v>2.23E-2</v>
      </c>
      <c r="CV1255" s="10">
        <v>5</v>
      </c>
      <c r="CW1255" s="10">
        <v>10.6</v>
      </c>
      <c r="CX1255" s="10">
        <v>0.97</v>
      </c>
      <c r="CY1255" s="10">
        <v>1367</v>
      </c>
      <c r="CZ1255" s="10" t="s">
        <v>11</v>
      </c>
      <c r="DA1255" s="10">
        <v>2.3380000000000001</v>
      </c>
      <c r="DB1255" s="10">
        <v>0.67500000000000004</v>
      </c>
      <c r="DC1255" s="10">
        <v>133.80719999999999</v>
      </c>
      <c r="DD1255" s="10">
        <v>10.5</v>
      </c>
      <c r="DE1255" s="10">
        <v>0.96099999999999997</v>
      </c>
      <c r="DF1255" s="10">
        <v>3.2639999999999998</v>
      </c>
      <c r="DG1255" s="10">
        <v>0.97699999999999998</v>
      </c>
      <c r="DH1255" s="10">
        <v>196.7081</v>
      </c>
      <c r="DI1255" s="10">
        <v>10</v>
      </c>
      <c r="DJ1255" s="10">
        <v>0.95799999999999996</v>
      </c>
      <c r="DK1255" s="10">
        <v>3.6349999999999998</v>
      </c>
      <c r="DL1255" s="10">
        <v>1.1240000000000001</v>
      </c>
      <c r="DM1255" s="10">
        <v>219.67099999999999</v>
      </c>
      <c r="DN1255" s="10">
        <v>10</v>
      </c>
      <c r="DO1255" s="10">
        <v>0.95499999999999996</v>
      </c>
    </row>
    <row r="1256" spans="1:119" x14ac:dyDescent="0.25">
      <c r="A1256" s="10">
        <v>1332</v>
      </c>
      <c r="B1256" s="10" t="s">
        <v>293</v>
      </c>
      <c r="C1256" s="10">
        <v>0.03</v>
      </c>
      <c r="D1256" s="10">
        <v>0.01</v>
      </c>
      <c r="E1256" s="10">
        <v>2</v>
      </c>
      <c r="F1256" s="10">
        <v>10.4</v>
      </c>
      <c r="G1256" s="10">
        <v>0.95</v>
      </c>
      <c r="H1256" s="10">
        <v>0.03</v>
      </c>
      <c r="I1256" s="10">
        <v>0.01</v>
      </c>
      <c r="J1256" s="10">
        <v>2</v>
      </c>
      <c r="K1256" s="10">
        <v>10.4</v>
      </c>
      <c r="L1256" s="10">
        <v>0.95</v>
      </c>
      <c r="M1256" s="10">
        <v>0.03</v>
      </c>
      <c r="N1256" s="10">
        <v>0.01</v>
      </c>
      <c r="O1256" s="10">
        <v>2</v>
      </c>
      <c r="P1256" s="10">
        <v>10.4</v>
      </c>
      <c r="Q1256" s="10">
        <v>0.95</v>
      </c>
      <c r="R1256" s="10">
        <v>1332</v>
      </c>
      <c r="S1256" s="10" t="s">
        <v>293</v>
      </c>
      <c r="T1256" s="10">
        <v>6.8999999999999999E-3</v>
      </c>
      <c r="U1256" s="10">
        <v>5.1999999999999998E-3</v>
      </c>
      <c r="V1256" s="10">
        <v>0.47349999999999998</v>
      </c>
      <c r="W1256" s="10">
        <v>10.6</v>
      </c>
      <c r="Y1256" s="10">
        <v>1.0999999999999999E-2</v>
      </c>
      <c r="Z1256" s="10">
        <v>4.5999999999999999E-3</v>
      </c>
      <c r="AA1256" s="10">
        <v>0.64929999999999999</v>
      </c>
      <c r="AB1256" s="10">
        <v>10.6</v>
      </c>
      <c r="AD1256" s="10">
        <v>1.47E-2</v>
      </c>
      <c r="AE1256" s="10">
        <v>5.7999999999999996E-3</v>
      </c>
      <c r="AF1256" s="10">
        <v>0.85809999999999997</v>
      </c>
      <c r="AG1256" s="10">
        <v>10.6</v>
      </c>
      <c r="AI1256" s="10">
        <v>1332</v>
      </c>
      <c r="AJ1256" s="10" t="s">
        <v>293</v>
      </c>
      <c r="AK1256" s="10">
        <v>8.2000000000000003E-2</v>
      </c>
      <c r="AL1256" s="10">
        <v>2.7E-2</v>
      </c>
      <c r="AM1256" s="10">
        <v>4.7023000000000001</v>
      </c>
      <c r="AN1256" s="10">
        <v>10.6</v>
      </c>
      <c r="AO1256" s="10">
        <v>0.95</v>
      </c>
      <c r="AP1256" s="10">
        <v>8.2400000000000001E-2</v>
      </c>
      <c r="AQ1256" s="10">
        <v>2.7199999999999998E-2</v>
      </c>
      <c r="AR1256" s="10">
        <v>4.7263000000000002</v>
      </c>
      <c r="AS1256" s="10">
        <v>10.6</v>
      </c>
      <c r="AT1256" s="10">
        <v>0.95</v>
      </c>
      <c r="AU1256" s="10">
        <v>9.3200000000000005E-2</v>
      </c>
      <c r="AV1256" s="10">
        <v>3.0499999999999999E-2</v>
      </c>
      <c r="AW1256" s="10">
        <v>5.3411999999999997</v>
      </c>
      <c r="AX1256" s="10">
        <v>10.6</v>
      </c>
      <c r="AY1256" s="10">
        <v>0.95</v>
      </c>
      <c r="AZ1256" s="10">
        <v>1332</v>
      </c>
      <c r="BA1256" s="10" t="s">
        <v>293</v>
      </c>
      <c r="BB1256" s="10">
        <v>4.0300000000000002E-2</v>
      </c>
      <c r="BC1256" s="10">
        <v>1.32E-2</v>
      </c>
      <c r="BD1256" s="10">
        <v>2.3089</v>
      </c>
      <c r="BE1256" s="10">
        <v>10.6</v>
      </c>
      <c r="BF1256" s="10">
        <v>0.95</v>
      </c>
      <c r="BG1256" s="10">
        <v>6.8699999999999997E-2</v>
      </c>
      <c r="BH1256" s="10">
        <v>2.2599999999999999E-2</v>
      </c>
      <c r="BI1256" s="10">
        <v>3.9359999999999999</v>
      </c>
      <c r="BJ1256" s="10">
        <v>10.6</v>
      </c>
      <c r="BK1256" s="10">
        <v>0.95</v>
      </c>
      <c r="BL1256" s="10">
        <v>6.0900000000000003E-2</v>
      </c>
      <c r="BM1256" s="10">
        <v>0.02</v>
      </c>
      <c r="BN1256" s="10">
        <v>3.4935</v>
      </c>
      <c r="BO1256" s="10">
        <v>10.6</v>
      </c>
      <c r="BP1256" s="10">
        <v>0.95</v>
      </c>
      <c r="BQ1256" s="10">
        <v>1332</v>
      </c>
      <c r="BR1256" s="10" t="s">
        <v>293</v>
      </c>
      <c r="BS1256" s="10">
        <v>1.7999999999999999E-2</v>
      </c>
      <c r="BT1256" s="10">
        <v>3.7000000000000002E-3</v>
      </c>
      <c r="BU1256" s="10">
        <v>1</v>
      </c>
      <c r="BV1256" s="10">
        <v>10.6</v>
      </c>
      <c r="BW1256" s="10">
        <v>0.98</v>
      </c>
      <c r="BX1256" s="10">
        <v>2.07E-2</v>
      </c>
      <c r="BY1256" s="10">
        <v>6.7999999999999996E-3</v>
      </c>
      <c r="BZ1256" s="10">
        <v>1.2</v>
      </c>
      <c r="CA1256" s="10">
        <v>10.5</v>
      </c>
      <c r="CB1256" s="10">
        <v>0.95</v>
      </c>
      <c r="CC1256" s="10">
        <v>2.2700000000000001E-2</v>
      </c>
      <c r="CD1256" s="10">
        <v>7.4999999999999997E-3</v>
      </c>
      <c r="CE1256" s="10">
        <v>1.3</v>
      </c>
      <c r="CF1256" s="10">
        <v>10.6</v>
      </c>
      <c r="CG1256" s="10">
        <v>0.95</v>
      </c>
      <c r="CH1256" s="10">
        <v>1332</v>
      </c>
      <c r="CI1256" s="10" t="s">
        <v>293</v>
      </c>
      <c r="CJ1256" s="10">
        <v>1.8200000000000001E-2</v>
      </c>
      <c r="CK1256" s="10">
        <v>3.7000000000000002E-3</v>
      </c>
      <c r="CL1256" s="10">
        <v>1</v>
      </c>
      <c r="CM1256" s="10">
        <v>10.7</v>
      </c>
      <c r="CN1256" s="10">
        <v>0.98</v>
      </c>
      <c r="CO1256" s="10">
        <v>1.7399999999999999E-2</v>
      </c>
      <c r="CP1256" s="10">
        <v>5.7000000000000002E-3</v>
      </c>
      <c r="CQ1256" s="10">
        <v>1</v>
      </c>
      <c r="CR1256" s="10">
        <v>10.6</v>
      </c>
      <c r="CS1256" s="10">
        <v>0.95</v>
      </c>
      <c r="CT1256" s="10">
        <v>1.7399999999999999E-2</v>
      </c>
      <c r="CU1256" s="10">
        <v>5.7000000000000002E-3</v>
      </c>
      <c r="CV1256" s="10">
        <v>1</v>
      </c>
      <c r="CW1256" s="10">
        <v>10.6</v>
      </c>
      <c r="CX1256" s="10">
        <v>0.95</v>
      </c>
      <c r="CY1256" s="10">
        <v>1368</v>
      </c>
      <c r="CZ1256" s="10" t="s">
        <v>285</v>
      </c>
      <c r="DA1256" s="10">
        <v>0.27929999999999999</v>
      </c>
      <c r="DB1256" s="10">
        <v>8.1500000000000003E-2</v>
      </c>
      <c r="DC1256" s="10">
        <v>16</v>
      </c>
      <c r="DD1256" s="10">
        <v>10.5</v>
      </c>
      <c r="DE1256" s="10">
        <v>0.96</v>
      </c>
      <c r="DF1256" s="10">
        <v>0.31590000000000001</v>
      </c>
      <c r="DG1256" s="10">
        <v>9.2100000000000001E-2</v>
      </c>
      <c r="DH1256" s="10">
        <v>19</v>
      </c>
      <c r="DI1256" s="10">
        <v>10</v>
      </c>
      <c r="DJ1256" s="10">
        <v>0.96</v>
      </c>
      <c r="DK1256" s="10">
        <v>0.29930000000000001</v>
      </c>
      <c r="DL1256" s="10">
        <v>8.7300000000000003E-2</v>
      </c>
      <c r="DM1256" s="10">
        <v>18</v>
      </c>
      <c r="DN1256" s="10">
        <v>10</v>
      </c>
      <c r="DO1256" s="10">
        <v>0.96</v>
      </c>
    </row>
    <row r="1257" spans="1:119" x14ac:dyDescent="0.25">
      <c r="A1257" s="10">
        <v>1333</v>
      </c>
      <c r="B1257" s="10" t="s">
        <v>294</v>
      </c>
      <c r="C1257" s="10">
        <v>0</v>
      </c>
      <c r="D1257" s="10">
        <v>0</v>
      </c>
      <c r="E1257" s="10">
        <v>0</v>
      </c>
      <c r="F1257" s="10">
        <v>10.4</v>
      </c>
      <c r="G1257" s="10">
        <v>0</v>
      </c>
      <c r="H1257" s="10">
        <v>0</v>
      </c>
      <c r="I1257" s="10">
        <v>0</v>
      </c>
      <c r="J1257" s="10">
        <v>0</v>
      </c>
      <c r="K1257" s="10">
        <v>10.4</v>
      </c>
      <c r="L1257" s="10">
        <v>0</v>
      </c>
      <c r="M1257" s="10">
        <v>0</v>
      </c>
      <c r="N1257" s="10">
        <v>0</v>
      </c>
      <c r="O1257" s="10">
        <v>0</v>
      </c>
      <c r="P1257" s="10">
        <v>10.4</v>
      </c>
      <c r="Q1257" s="10">
        <v>0</v>
      </c>
      <c r="R1257" s="10">
        <v>1333</v>
      </c>
      <c r="S1257" s="10" t="s">
        <v>294</v>
      </c>
      <c r="T1257" s="10">
        <v>0</v>
      </c>
      <c r="U1257" s="10">
        <v>0</v>
      </c>
      <c r="V1257" s="10">
        <v>0</v>
      </c>
      <c r="W1257" s="10">
        <v>10.6</v>
      </c>
      <c r="Y1257" s="10">
        <v>0</v>
      </c>
      <c r="Z1257" s="10">
        <v>0</v>
      </c>
      <c r="AA1257" s="10">
        <v>0</v>
      </c>
      <c r="AB1257" s="10">
        <v>10.6</v>
      </c>
      <c r="AD1257" s="10">
        <v>0</v>
      </c>
      <c r="AE1257" s="10">
        <v>0</v>
      </c>
      <c r="AF1257" s="10">
        <v>0</v>
      </c>
      <c r="AG1257" s="10">
        <v>10.6</v>
      </c>
      <c r="AI1257" s="10">
        <v>1333</v>
      </c>
      <c r="AJ1257" s="10" t="s">
        <v>294</v>
      </c>
      <c r="AK1257" s="10">
        <v>0</v>
      </c>
      <c r="AL1257" s="10">
        <v>0</v>
      </c>
      <c r="AM1257" s="10">
        <v>0</v>
      </c>
      <c r="AN1257" s="10">
        <v>10.6</v>
      </c>
      <c r="AO1257" s="10">
        <v>0</v>
      </c>
      <c r="AP1257" s="10">
        <v>0</v>
      </c>
      <c r="AQ1257" s="10">
        <v>0</v>
      </c>
      <c r="AR1257" s="10">
        <v>0</v>
      </c>
      <c r="AS1257" s="10">
        <v>10.6</v>
      </c>
      <c r="AT1257" s="10">
        <v>0</v>
      </c>
      <c r="AU1257" s="10">
        <v>0</v>
      </c>
      <c r="AV1257" s="10">
        <v>0</v>
      </c>
      <c r="AW1257" s="10">
        <v>0</v>
      </c>
      <c r="AX1257" s="10">
        <v>10.6</v>
      </c>
      <c r="AY1257" s="10">
        <v>0</v>
      </c>
      <c r="AZ1257" s="10">
        <v>1333</v>
      </c>
      <c r="BA1257" s="10" t="s">
        <v>294</v>
      </c>
      <c r="BB1257" s="10">
        <v>0</v>
      </c>
      <c r="BC1257" s="10">
        <v>0</v>
      </c>
      <c r="BD1257" s="10">
        <v>0</v>
      </c>
      <c r="BE1257" s="10">
        <v>10.6</v>
      </c>
      <c r="BF1257" s="10">
        <v>0</v>
      </c>
      <c r="BG1257" s="10">
        <v>0</v>
      </c>
      <c r="BH1257" s="10">
        <v>0</v>
      </c>
      <c r="BI1257" s="10">
        <v>0</v>
      </c>
      <c r="BJ1257" s="10">
        <v>10.6</v>
      </c>
      <c r="BK1257" s="10">
        <v>0</v>
      </c>
      <c r="BL1257" s="10">
        <v>0</v>
      </c>
      <c r="BM1257" s="10">
        <v>0</v>
      </c>
      <c r="BN1257" s="10">
        <v>0</v>
      </c>
      <c r="BO1257" s="10">
        <v>10.6</v>
      </c>
      <c r="BP1257" s="10">
        <v>0</v>
      </c>
      <c r="BQ1257" s="10">
        <v>1333</v>
      </c>
      <c r="BR1257" s="10" t="s">
        <v>294</v>
      </c>
      <c r="BS1257" s="10">
        <v>0</v>
      </c>
      <c r="BT1257" s="10">
        <v>0</v>
      </c>
      <c r="BU1257" s="10">
        <v>0</v>
      </c>
      <c r="BV1257" s="10">
        <v>10.6</v>
      </c>
      <c r="BW1257" s="10">
        <v>0</v>
      </c>
      <c r="BX1257" s="10">
        <v>0</v>
      </c>
      <c r="BY1257" s="10">
        <v>0</v>
      </c>
      <c r="BZ1257" s="10">
        <v>0</v>
      </c>
      <c r="CA1257" s="10">
        <v>10.5</v>
      </c>
      <c r="CB1257" s="10">
        <v>0</v>
      </c>
      <c r="CC1257" s="10">
        <v>0</v>
      </c>
      <c r="CD1257" s="10">
        <v>0</v>
      </c>
      <c r="CE1257" s="10">
        <v>0</v>
      </c>
      <c r="CF1257" s="10">
        <v>10.6</v>
      </c>
      <c r="CG1257" s="10">
        <v>0</v>
      </c>
      <c r="CH1257" s="10">
        <v>1333</v>
      </c>
      <c r="CI1257" s="10" t="s">
        <v>294</v>
      </c>
      <c r="CJ1257" s="10">
        <v>0</v>
      </c>
      <c r="CK1257" s="10">
        <v>0</v>
      </c>
      <c r="CL1257" s="10">
        <v>0</v>
      </c>
      <c r="CM1257" s="10">
        <v>10.7</v>
      </c>
      <c r="CN1257" s="10">
        <v>0</v>
      </c>
      <c r="CO1257" s="10">
        <v>0</v>
      </c>
      <c r="CP1257" s="10">
        <v>0</v>
      </c>
      <c r="CQ1257" s="10">
        <v>0</v>
      </c>
      <c r="CR1257" s="10">
        <v>10.6</v>
      </c>
      <c r="CS1257" s="10">
        <v>0</v>
      </c>
      <c r="CT1257" s="10">
        <v>0</v>
      </c>
      <c r="CU1257" s="10">
        <v>0</v>
      </c>
      <c r="CV1257" s="10">
        <v>0</v>
      </c>
      <c r="CW1257" s="10">
        <v>10.6</v>
      </c>
      <c r="CX1257" s="10">
        <v>0</v>
      </c>
      <c r="CY1257" s="10">
        <v>1369</v>
      </c>
      <c r="CZ1257" s="10" t="s">
        <v>304</v>
      </c>
      <c r="DA1257" s="10">
        <v>1.6500000000000001E-2</v>
      </c>
      <c r="DB1257" s="10">
        <v>7.4999999999999997E-3</v>
      </c>
      <c r="DC1257" s="10">
        <v>1</v>
      </c>
      <c r="DD1257" s="10">
        <v>10.5</v>
      </c>
      <c r="DE1257" s="10">
        <v>0.91</v>
      </c>
      <c r="DF1257" s="10">
        <v>7.8799999999999995E-2</v>
      </c>
      <c r="DG1257" s="10">
        <v>3.5900000000000001E-2</v>
      </c>
      <c r="DH1257" s="10">
        <v>5</v>
      </c>
      <c r="DI1257" s="10">
        <v>10</v>
      </c>
      <c r="DJ1257" s="10">
        <v>0.91</v>
      </c>
      <c r="DK1257" s="10">
        <v>0.15759999999999999</v>
      </c>
      <c r="DL1257" s="10">
        <v>7.1800000000000003E-2</v>
      </c>
      <c r="DM1257" s="10">
        <v>10</v>
      </c>
      <c r="DN1257" s="10">
        <v>10</v>
      </c>
      <c r="DO1257" s="10">
        <v>0.91</v>
      </c>
    </row>
    <row r="1258" spans="1:119" x14ac:dyDescent="0.25">
      <c r="A1258" s="10">
        <v>1334</v>
      </c>
      <c r="B1258" s="10" t="s">
        <v>296</v>
      </c>
      <c r="C1258" s="10">
        <v>0</v>
      </c>
      <c r="D1258" s="10">
        <v>0</v>
      </c>
      <c r="E1258" s="10">
        <v>0</v>
      </c>
      <c r="F1258" s="10">
        <v>10.4</v>
      </c>
      <c r="G1258" s="10">
        <v>0</v>
      </c>
      <c r="H1258" s="10">
        <v>0</v>
      </c>
      <c r="I1258" s="10">
        <v>0</v>
      </c>
      <c r="J1258" s="10">
        <v>0</v>
      </c>
      <c r="K1258" s="10">
        <v>10.4</v>
      </c>
      <c r="L1258" s="10">
        <v>0</v>
      </c>
      <c r="M1258" s="10">
        <v>0</v>
      </c>
      <c r="N1258" s="10">
        <v>0</v>
      </c>
      <c r="O1258" s="10">
        <v>0</v>
      </c>
      <c r="P1258" s="10">
        <v>10.4</v>
      </c>
      <c r="Q1258" s="10">
        <v>0</v>
      </c>
      <c r="R1258" s="10">
        <v>1334</v>
      </c>
      <c r="S1258" s="10" t="s">
        <v>296</v>
      </c>
      <c r="T1258" s="10">
        <v>0</v>
      </c>
      <c r="U1258" s="10">
        <v>0</v>
      </c>
      <c r="V1258" s="10">
        <v>0</v>
      </c>
      <c r="W1258" s="10">
        <v>10.6</v>
      </c>
      <c r="Y1258" s="10">
        <v>0</v>
      </c>
      <c r="Z1258" s="10">
        <v>0</v>
      </c>
      <c r="AA1258" s="10">
        <v>0</v>
      </c>
      <c r="AB1258" s="10">
        <v>10.6</v>
      </c>
      <c r="AD1258" s="10">
        <v>0</v>
      </c>
      <c r="AE1258" s="10">
        <v>0</v>
      </c>
      <c r="AF1258" s="10">
        <v>0</v>
      </c>
      <c r="AG1258" s="10">
        <v>10.6</v>
      </c>
      <c r="AI1258" s="10">
        <v>1334</v>
      </c>
      <c r="AJ1258" s="10" t="s">
        <v>296</v>
      </c>
      <c r="AK1258" s="10">
        <v>0</v>
      </c>
      <c r="AL1258" s="10">
        <v>0</v>
      </c>
      <c r="AM1258" s="10">
        <v>0</v>
      </c>
      <c r="AN1258" s="10">
        <v>10.6</v>
      </c>
      <c r="AO1258" s="10">
        <v>0</v>
      </c>
      <c r="AP1258" s="10">
        <v>0</v>
      </c>
      <c r="AQ1258" s="10">
        <v>0</v>
      </c>
      <c r="AR1258" s="10">
        <v>0</v>
      </c>
      <c r="AS1258" s="10">
        <v>10.6</v>
      </c>
      <c r="AT1258" s="10">
        <v>0</v>
      </c>
      <c r="AU1258" s="10">
        <v>0</v>
      </c>
      <c r="AV1258" s="10">
        <v>0</v>
      </c>
      <c r="AW1258" s="10">
        <v>0</v>
      </c>
      <c r="AX1258" s="10">
        <v>10.6</v>
      </c>
      <c r="AY1258" s="10">
        <v>0</v>
      </c>
      <c r="AZ1258" s="10">
        <v>1334</v>
      </c>
      <c r="BA1258" s="10" t="s">
        <v>296</v>
      </c>
      <c r="BB1258" s="10">
        <v>0</v>
      </c>
      <c r="BC1258" s="10">
        <v>0</v>
      </c>
      <c r="BD1258" s="10">
        <v>0</v>
      </c>
      <c r="BE1258" s="10">
        <v>10.6</v>
      </c>
      <c r="BF1258" s="10">
        <v>0</v>
      </c>
      <c r="BG1258" s="10">
        <v>0</v>
      </c>
      <c r="BH1258" s="10">
        <v>0</v>
      </c>
      <c r="BI1258" s="10">
        <v>0</v>
      </c>
      <c r="BJ1258" s="10">
        <v>10.6</v>
      </c>
      <c r="BK1258" s="10">
        <v>0</v>
      </c>
      <c r="BL1258" s="10">
        <v>0</v>
      </c>
      <c r="BM1258" s="10">
        <v>0</v>
      </c>
      <c r="BN1258" s="10">
        <v>0</v>
      </c>
      <c r="BO1258" s="10">
        <v>10.6</v>
      </c>
      <c r="BP1258" s="10">
        <v>0</v>
      </c>
      <c r="BQ1258" s="10">
        <v>1334</v>
      </c>
      <c r="BR1258" s="10" t="s">
        <v>296</v>
      </c>
      <c r="BS1258" s="10">
        <v>0</v>
      </c>
      <c r="BT1258" s="10">
        <v>0</v>
      </c>
      <c r="BU1258" s="10">
        <v>0</v>
      </c>
      <c r="BV1258" s="10">
        <v>10.6</v>
      </c>
      <c r="BW1258" s="10">
        <v>0</v>
      </c>
      <c r="BX1258" s="10">
        <v>0</v>
      </c>
      <c r="BY1258" s="10">
        <v>0</v>
      </c>
      <c r="BZ1258" s="10">
        <v>0</v>
      </c>
      <c r="CA1258" s="10">
        <v>10.5</v>
      </c>
      <c r="CB1258" s="10">
        <v>0</v>
      </c>
      <c r="CC1258" s="10">
        <v>0</v>
      </c>
      <c r="CD1258" s="10">
        <v>0</v>
      </c>
      <c r="CE1258" s="10">
        <v>0</v>
      </c>
      <c r="CF1258" s="10">
        <v>10.6</v>
      </c>
      <c r="CG1258" s="10">
        <v>0</v>
      </c>
      <c r="CH1258" s="10">
        <v>1334</v>
      </c>
      <c r="CI1258" s="10" t="s">
        <v>296</v>
      </c>
      <c r="CJ1258" s="10">
        <v>0</v>
      </c>
      <c r="CK1258" s="10">
        <v>0</v>
      </c>
      <c r="CL1258" s="10">
        <v>0</v>
      </c>
      <c r="CM1258" s="10">
        <v>10.7</v>
      </c>
      <c r="CN1258" s="10">
        <v>0</v>
      </c>
      <c r="CO1258" s="10">
        <v>0</v>
      </c>
      <c r="CP1258" s="10">
        <v>0</v>
      </c>
      <c r="CQ1258" s="10">
        <v>0</v>
      </c>
      <c r="CR1258" s="10">
        <v>10.6</v>
      </c>
      <c r="CS1258" s="10">
        <v>0</v>
      </c>
      <c r="CT1258" s="10">
        <v>0</v>
      </c>
      <c r="CU1258" s="10">
        <v>0</v>
      </c>
      <c r="CV1258" s="10">
        <v>0</v>
      </c>
      <c r="CW1258" s="10">
        <v>10.6</v>
      </c>
      <c r="CX1258" s="10">
        <v>0</v>
      </c>
      <c r="CY1258" s="10">
        <v>1370</v>
      </c>
      <c r="CZ1258" s="10" t="s">
        <v>315</v>
      </c>
      <c r="DA1258" s="10">
        <v>1.4289000000000001</v>
      </c>
      <c r="DB1258" s="10">
        <v>0.35809999999999997</v>
      </c>
      <c r="DC1258" s="10">
        <v>81</v>
      </c>
      <c r="DD1258" s="10">
        <v>10.5</v>
      </c>
      <c r="DE1258" s="10">
        <v>0.97</v>
      </c>
      <c r="DF1258" s="10">
        <v>1.5625</v>
      </c>
      <c r="DG1258" s="10">
        <v>0.3916</v>
      </c>
      <c r="DH1258" s="10">
        <v>93</v>
      </c>
      <c r="DI1258" s="10">
        <v>10</v>
      </c>
      <c r="DJ1258" s="10">
        <v>0.97</v>
      </c>
      <c r="DK1258" s="10">
        <v>1.4280999999999999</v>
      </c>
      <c r="DL1258" s="10">
        <v>0.3579</v>
      </c>
      <c r="DM1258" s="10">
        <v>85</v>
      </c>
      <c r="DN1258" s="10">
        <v>10</v>
      </c>
      <c r="DO1258" s="10">
        <v>0.97</v>
      </c>
    </row>
    <row r="1259" spans="1:119" x14ac:dyDescent="0.25">
      <c r="A1259" s="10">
        <v>1335</v>
      </c>
      <c r="B1259" s="10" t="s">
        <v>226</v>
      </c>
      <c r="C1259" s="10">
        <v>-5.17</v>
      </c>
      <c r="D1259" s="10">
        <v>-1.01</v>
      </c>
      <c r="E1259" s="10">
        <v>83.88</v>
      </c>
      <c r="F1259" s="10">
        <v>36.270000000000003</v>
      </c>
      <c r="G1259" s="10">
        <v>0.98099999999999998</v>
      </c>
      <c r="H1259" s="10">
        <v>-6.58</v>
      </c>
      <c r="I1259" s="10">
        <v>-1.36</v>
      </c>
      <c r="J1259" s="10">
        <v>108.31</v>
      </c>
      <c r="K1259" s="10">
        <v>35.83</v>
      </c>
      <c r="L1259" s="10">
        <v>0.97899999999999998</v>
      </c>
      <c r="M1259" s="10">
        <v>-6.46</v>
      </c>
      <c r="N1259" s="10">
        <v>-1.33</v>
      </c>
      <c r="O1259" s="10">
        <v>107.28</v>
      </c>
      <c r="P1259" s="10">
        <v>35.51</v>
      </c>
      <c r="Q1259" s="10">
        <v>0.97899999999999998</v>
      </c>
      <c r="R1259" s="10">
        <v>1335</v>
      </c>
      <c r="S1259" s="10" t="s">
        <v>226</v>
      </c>
      <c r="T1259" s="10">
        <v>4.2699999999999996</v>
      </c>
      <c r="U1259" s="10">
        <v>3.28</v>
      </c>
      <c r="V1259" s="10">
        <v>82.853410103785478</v>
      </c>
      <c r="W1259" s="10">
        <v>37.520000000000003</v>
      </c>
      <c r="Y1259" s="10">
        <v>7.34</v>
      </c>
      <c r="Z1259" s="10">
        <v>3.73</v>
      </c>
      <c r="AA1259" s="10">
        <v>130.02031013787473</v>
      </c>
      <c r="AB1259" s="10">
        <v>36.56</v>
      </c>
      <c r="AD1259" s="10">
        <v>6.78</v>
      </c>
      <c r="AE1259" s="10">
        <v>3.43</v>
      </c>
      <c r="AF1259" s="10">
        <v>119.72837792808387</v>
      </c>
      <c r="AG1259" s="10">
        <v>36.64</v>
      </c>
      <c r="AI1259" s="10">
        <v>1335</v>
      </c>
      <c r="AJ1259" s="10" t="s">
        <v>226</v>
      </c>
      <c r="AK1259" s="10">
        <v>-3.5730070757424657</v>
      </c>
      <c r="AL1259" s="10">
        <v>-1.1775858313994632</v>
      </c>
      <c r="AM1259" s="10">
        <v>-58.887570759806486</v>
      </c>
      <c r="AN1259" s="10">
        <v>36.884282216974128</v>
      </c>
      <c r="AO1259" s="10">
        <v>0.94974775021693936</v>
      </c>
      <c r="AP1259" s="10">
        <v>-5.7522460221774363</v>
      </c>
      <c r="AQ1259" s="10">
        <v>-2.0618602757260227</v>
      </c>
      <c r="AR1259" s="10">
        <v>-97.994118321248223</v>
      </c>
      <c r="AS1259" s="10">
        <v>36.001799230089162</v>
      </c>
      <c r="AT1259" s="10">
        <v>0.94135321376682901</v>
      </c>
      <c r="AU1259" s="10">
        <v>-5.815876887607101</v>
      </c>
      <c r="AV1259" s="10">
        <v>-2.0520288542321095</v>
      </c>
      <c r="AW1259" s="10">
        <v>-99.563089181455354</v>
      </c>
      <c r="AX1259" s="10">
        <v>35.763015131210125</v>
      </c>
      <c r="AY1259" s="10">
        <v>0.94302257122550825</v>
      </c>
      <c r="AZ1259" s="10">
        <v>1335</v>
      </c>
      <c r="BA1259" s="10" t="s">
        <v>226</v>
      </c>
      <c r="BB1259" s="10">
        <v>-5.2152506434101102</v>
      </c>
      <c r="BC1259" s="10">
        <v>-1.2895464912895986</v>
      </c>
      <c r="BD1259" s="10">
        <v>-84.035814212148949</v>
      </c>
      <c r="BE1259" s="10">
        <v>36.909353380952588</v>
      </c>
      <c r="BF1259" s="10">
        <v>0.97076410374151267</v>
      </c>
      <c r="BG1259" s="10">
        <v>-7.8276914197255465</v>
      </c>
      <c r="BH1259" s="10">
        <v>-2.0134498443782798</v>
      </c>
      <c r="BI1259" s="10">
        <v>-127.99309378161335</v>
      </c>
      <c r="BJ1259" s="10">
        <v>36.458458852432152</v>
      </c>
      <c r="BK1259" s="10">
        <v>0.96847458014133336</v>
      </c>
      <c r="BL1259" s="10">
        <v>-7.4134575638339388</v>
      </c>
      <c r="BM1259" s="10">
        <v>-1.8999986633232901</v>
      </c>
      <c r="BN1259" s="10">
        <v>-120.98519157863217</v>
      </c>
      <c r="BO1259" s="10">
        <v>36.520973937403525</v>
      </c>
      <c r="BP1259" s="10">
        <v>0.9686917729131127</v>
      </c>
      <c r="BQ1259" s="10">
        <v>1335</v>
      </c>
      <c r="BR1259" s="10" t="s">
        <v>226</v>
      </c>
      <c r="BS1259" s="10">
        <v>-3.9590000000000001</v>
      </c>
      <c r="BT1259" s="10">
        <v>-0.95699999999999996</v>
      </c>
      <c r="BU1259" s="10">
        <v>-63.603859469418865</v>
      </c>
      <c r="BV1259" s="10">
        <v>36.972000000000001</v>
      </c>
      <c r="BW1259" s="10">
        <v>0.97200491435199121</v>
      </c>
      <c r="BX1259" s="10">
        <v>-5.1630000000000003</v>
      </c>
      <c r="BY1259" s="10">
        <v>-1.292</v>
      </c>
      <c r="BZ1259" s="10">
        <v>-85.411793866896517</v>
      </c>
      <c r="CA1259" s="10">
        <v>35.975999999999999</v>
      </c>
      <c r="CB1259" s="10">
        <v>0.97008721256249875</v>
      </c>
      <c r="CC1259" s="10">
        <v>-5.7210000000000001</v>
      </c>
      <c r="CD1259" s="10">
        <v>-1.425</v>
      </c>
      <c r="CE1259" s="10">
        <v>-94.880759460852545</v>
      </c>
      <c r="CF1259" s="10">
        <v>35.875999999999998</v>
      </c>
      <c r="CG1259" s="10">
        <v>0.97035165915411425</v>
      </c>
      <c r="CH1259" s="10">
        <v>1335</v>
      </c>
      <c r="CI1259" s="10" t="s">
        <v>226</v>
      </c>
      <c r="CJ1259" s="10">
        <v>-2.23</v>
      </c>
      <c r="CK1259" s="10">
        <v>-0.59899999999999998</v>
      </c>
      <c r="CL1259" s="10">
        <v>-35.606134346088545</v>
      </c>
      <c r="CM1259" s="10">
        <v>37.441000000000003</v>
      </c>
      <c r="CN1259" s="10">
        <v>0.96576612892772506</v>
      </c>
      <c r="CO1259" s="10">
        <v>-4.3579999999999997</v>
      </c>
      <c r="CP1259" s="10">
        <v>-1.1399999999999999</v>
      </c>
      <c r="CQ1259" s="10">
        <v>-70.709170311738788</v>
      </c>
      <c r="CR1259" s="10">
        <v>36.780999999999999</v>
      </c>
      <c r="CS1259" s="10">
        <v>0.96744731707502551</v>
      </c>
      <c r="CT1259" s="10">
        <v>-3.5059999999999998</v>
      </c>
      <c r="CU1259" s="10">
        <v>-0.90600000000000003</v>
      </c>
      <c r="CV1259" s="10">
        <v>-55.905111661815141</v>
      </c>
      <c r="CW1259" s="10">
        <v>37.396999999999998</v>
      </c>
      <c r="CX1259" s="10">
        <v>0.96819536850782206</v>
      </c>
      <c r="CY1259" s="10">
        <v>1371</v>
      </c>
      <c r="CZ1259" s="10" t="s">
        <v>289</v>
      </c>
      <c r="DA1259" s="10">
        <v>0</v>
      </c>
      <c r="DB1259" s="10">
        <v>0</v>
      </c>
      <c r="DC1259" s="10">
        <v>0</v>
      </c>
      <c r="DD1259" s="10">
        <v>10.5</v>
      </c>
      <c r="DE1259" s="10">
        <v>0</v>
      </c>
      <c r="DF1259" s="10">
        <v>0</v>
      </c>
      <c r="DG1259" s="10">
        <v>0</v>
      </c>
      <c r="DH1259" s="10">
        <v>0</v>
      </c>
      <c r="DI1259" s="10">
        <v>10</v>
      </c>
      <c r="DJ1259" s="10">
        <v>0</v>
      </c>
      <c r="DK1259" s="10">
        <v>0</v>
      </c>
      <c r="DL1259" s="10">
        <v>0</v>
      </c>
      <c r="DM1259" s="10">
        <v>0</v>
      </c>
      <c r="DN1259" s="10">
        <v>10</v>
      </c>
      <c r="DO1259" s="10">
        <v>0</v>
      </c>
    </row>
    <row r="1260" spans="1:119" x14ac:dyDescent="0.25">
      <c r="A1260" s="10">
        <v>1336</v>
      </c>
      <c r="B1260" s="10" t="s">
        <v>8</v>
      </c>
      <c r="R1260" s="10">
        <v>1336</v>
      </c>
      <c r="S1260" s="10" t="s">
        <v>8</v>
      </c>
      <c r="AI1260" s="10">
        <v>1336</v>
      </c>
      <c r="AJ1260" s="10" t="s">
        <v>8</v>
      </c>
      <c r="AZ1260" s="10">
        <v>1336</v>
      </c>
      <c r="BA1260" s="10" t="s">
        <v>8</v>
      </c>
      <c r="BQ1260" s="10">
        <v>1336</v>
      </c>
      <c r="BR1260" s="10" t="s">
        <v>8</v>
      </c>
      <c r="CH1260" s="10">
        <v>1336</v>
      </c>
      <c r="CI1260" s="10" t="s">
        <v>8</v>
      </c>
      <c r="CY1260" s="10">
        <v>1372</v>
      </c>
      <c r="CZ1260" s="10" t="s">
        <v>292</v>
      </c>
      <c r="DA1260" s="10">
        <v>0</v>
      </c>
      <c r="DB1260" s="10">
        <v>0</v>
      </c>
      <c r="DC1260" s="10">
        <v>0</v>
      </c>
      <c r="DD1260" s="10">
        <v>10.5</v>
      </c>
      <c r="DE1260" s="10">
        <v>0</v>
      </c>
      <c r="DF1260" s="10">
        <v>0</v>
      </c>
      <c r="DG1260" s="10">
        <v>0</v>
      </c>
      <c r="DH1260" s="10">
        <v>0</v>
      </c>
      <c r="DI1260" s="10">
        <v>10</v>
      </c>
      <c r="DJ1260" s="10">
        <v>0</v>
      </c>
      <c r="DK1260" s="10">
        <v>0</v>
      </c>
      <c r="DL1260" s="10">
        <v>0</v>
      </c>
      <c r="DM1260" s="10">
        <v>0</v>
      </c>
      <c r="DN1260" s="10">
        <v>10</v>
      </c>
      <c r="DO1260" s="10">
        <v>0</v>
      </c>
    </row>
    <row r="1261" spans="1:119" x14ac:dyDescent="0.25">
      <c r="A1261" s="10">
        <v>1337</v>
      </c>
      <c r="B1261" s="10" t="s">
        <v>9</v>
      </c>
      <c r="C1261" s="10">
        <v>5.17</v>
      </c>
      <c r="D1261" s="10">
        <v>1.01</v>
      </c>
      <c r="E1261" s="10">
        <v>83.88</v>
      </c>
      <c r="F1261" s="10">
        <v>36.270000000000003</v>
      </c>
      <c r="G1261" s="10">
        <v>0.98099999999999998</v>
      </c>
      <c r="H1261" s="10">
        <v>6.58</v>
      </c>
      <c r="I1261" s="10">
        <v>1.36</v>
      </c>
      <c r="J1261" s="10">
        <v>108.31</v>
      </c>
      <c r="K1261" s="10">
        <v>35.83</v>
      </c>
      <c r="L1261" s="10">
        <v>0.97899999999999998</v>
      </c>
      <c r="M1261" s="10">
        <v>6.46</v>
      </c>
      <c r="N1261" s="10">
        <v>1.33</v>
      </c>
      <c r="O1261" s="10">
        <v>107.28</v>
      </c>
      <c r="P1261" s="10">
        <v>35.51</v>
      </c>
      <c r="Q1261" s="10">
        <v>0.97899999999999998</v>
      </c>
      <c r="R1261" s="10">
        <v>1337</v>
      </c>
      <c r="S1261" s="10" t="s">
        <v>9</v>
      </c>
      <c r="T1261" s="10">
        <v>4.2699999999999996</v>
      </c>
      <c r="U1261" s="10">
        <v>3.28</v>
      </c>
      <c r="V1261" s="10">
        <v>82.853410103785478</v>
      </c>
      <c r="W1261" s="10">
        <v>37.520000000000003</v>
      </c>
      <c r="Y1261" s="10">
        <v>7.34</v>
      </c>
      <c r="Z1261" s="10">
        <v>3.73</v>
      </c>
      <c r="AA1261" s="10">
        <v>130.02031013787473</v>
      </c>
      <c r="AB1261" s="10">
        <v>36.56</v>
      </c>
      <c r="AD1261" s="10">
        <v>6.78</v>
      </c>
      <c r="AE1261" s="10">
        <v>3.43</v>
      </c>
      <c r="AF1261" s="10">
        <v>119.72837792808387</v>
      </c>
      <c r="AG1261" s="10">
        <v>36.64</v>
      </c>
      <c r="AI1261" s="10">
        <v>1337</v>
      </c>
      <c r="AJ1261" s="10" t="s">
        <v>9</v>
      </c>
      <c r="AK1261" s="10">
        <v>3.5730070759018617</v>
      </c>
      <c r="AL1261" s="10">
        <v>1.1775832838861218</v>
      </c>
      <c r="AM1261" s="10">
        <v>58.887570768447503</v>
      </c>
      <c r="AN1261" s="10">
        <v>36.884274394990619</v>
      </c>
      <c r="AO1261" s="10">
        <v>0.9497479515312881</v>
      </c>
      <c r="AP1261" s="10">
        <v>5.7522460221636376</v>
      </c>
      <c r="AQ1261" s="10">
        <v>2.06185321752077</v>
      </c>
      <c r="AR1261" s="10">
        <v>97.9941183204309</v>
      </c>
      <c r="AS1261" s="10">
        <v>36.001785198707069</v>
      </c>
      <c r="AT1261" s="10">
        <v>0.9413535806566351</v>
      </c>
      <c r="AU1261" s="10">
        <v>5.8158768876247366</v>
      </c>
      <c r="AV1261" s="10">
        <v>2.0520215693463508</v>
      </c>
      <c r="AW1261" s="10">
        <v>99.563089187249261</v>
      </c>
      <c r="AX1261" s="10">
        <v>35.763001073495083</v>
      </c>
      <c r="AY1261" s="10">
        <v>0.94302294185665958</v>
      </c>
      <c r="AZ1261" s="10">
        <v>1337</v>
      </c>
      <c r="BA1261" s="10" t="s">
        <v>9</v>
      </c>
      <c r="BB1261" s="10">
        <v>5.2152506434709762</v>
      </c>
      <c r="BC1261" s="10">
        <v>1.2895413008344823</v>
      </c>
      <c r="BD1261" s="10">
        <v>84.035814213554389</v>
      </c>
      <c r="BE1261" s="10">
        <v>36.909344821109023</v>
      </c>
      <c r="BF1261" s="10">
        <v>0.97076432887170205</v>
      </c>
      <c r="BG1261" s="10">
        <v>7.8276914197366132</v>
      </c>
      <c r="BH1261" s="10">
        <v>2.0134378032225757</v>
      </c>
      <c r="BI1261" s="10">
        <v>127.99309378093433</v>
      </c>
      <c r="BJ1261" s="10">
        <v>36.458445322133727</v>
      </c>
      <c r="BK1261" s="10">
        <v>0.96847493956388164</v>
      </c>
      <c r="BL1261" s="10">
        <v>7.4134575637829521</v>
      </c>
      <c r="BM1261" s="10">
        <v>1.8999879057799052</v>
      </c>
      <c r="BN1261" s="10">
        <v>120.98519158161051</v>
      </c>
      <c r="BO1261" s="10">
        <v>36.520961191345968</v>
      </c>
      <c r="BP1261" s="10">
        <v>0.968692110962454</v>
      </c>
      <c r="BQ1261" s="10">
        <v>1337</v>
      </c>
      <c r="BR1261" s="10" t="s">
        <v>9</v>
      </c>
      <c r="BS1261" s="10">
        <v>3.9590000000000001</v>
      </c>
      <c r="BT1261" s="10">
        <v>0.95699999999999996</v>
      </c>
      <c r="BU1261" s="10">
        <v>63.603859469418865</v>
      </c>
      <c r="BV1261" s="10">
        <v>36.972000000000001</v>
      </c>
      <c r="BW1261" s="10">
        <v>0.97200491435199121</v>
      </c>
      <c r="BX1261" s="10">
        <v>5.1630000000000003</v>
      </c>
      <c r="BY1261" s="10">
        <v>1.292</v>
      </c>
      <c r="BZ1261" s="10">
        <v>85.414168065475167</v>
      </c>
      <c r="CA1261" s="10">
        <v>35.975000000000001</v>
      </c>
      <c r="CB1261" s="10">
        <v>0.97008721256249875</v>
      </c>
      <c r="CC1261" s="10">
        <v>5.7210000000000001</v>
      </c>
      <c r="CD1261" s="10">
        <v>1.425</v>
      </c>
      <c r="CE1261" s="10">
        <v>94.880759460852545</v>
      </c>
      <c r="CF1261" s="10">
        <v>35.875999999999998</v>
      </c>
      <c r="CG1261" s="10">
        <v>0.97035165915411425</v>
      </c>
      <c r="CH1261" s="10">
        <v>1337</v>
      </c>
      <c r="CI1261" s="10" t="s">
        <v>9</v>
      </c>
      <c r="CJ1261" s="10">
        <v>2.23</v>
      </c>
      <c r="CK1261" s="10">
        <v>0.59899999999999998</v>
      </c>
      <c r="CL1261" s="10">
        <v>35.606134346088545</v>
      </c>
      <c r="CM1261" s="10">
        <v>37.441000000000003</v>
      </c>
      <c r="CN1261" s="10">
        <v>0.96576612892772506</v>
      </c>
      <c r="CO1261" s="10">
        <v>4.3579999999999997</v>
      </c>
      <c r="CP1261" s="10">
        <v>1.1399999999999999</v>
      </c>
      <c r="CQ1261" s="10">
        <v>70.709170311738788</v>
      </c>
      <c r="CR1261" s="10">
        <v>36.780999999999999</v>
      </c>
      <c r="CS1261" s="10">
        <v>0.96744731707502551</v>
      </c>
      <c r="CT1261" s="10">
        <v>3.5059999999999998</v>
      </c>
      <c r="CU1261" s="10">
        <v>0.90600000000000003</v>
      </c>
      <c r="CV1261" s="10">
        <v>55.905111661815141</v>
      </c>
      <c r="CW1261" s="10">
        <v>37.396999999999998</v>
      </c>
      <c r="CX1261" s="10">
        <v>0.96819536850782206</v>
      </c>
      <c r="CY1261" s="10">
        <v>1373</v>
      </c>
      <c r="CZ1261" s="10" t="s">
        <v>293</v>
      </c>
      <c r="DA1261" s="10">
        <v>0.34549999999999997</v>
      </c>
      <c r="DB1261" s="10">
        <v>0.11360000000000001</v>
      </c>
      <c r="DC1261" s="10">
        <v>20</v>
      </c>
      <c r="DD1261" s="10">
        <v>10.5</v>
      </c>
      <c r="DE1261" s="10">
        <v>0.95</v>
      </c>
      <c r="DF1261" s="10">
        <v>0.98729999999999996</v>
      </c>
      <c r="DG1261" s="10">
        <v>0.32450000000000001</v>
      </c>
      <c r="DH1261" s="10">
        <v>60</v>
      </c>
      <c r="DI1261" s="10">
        <v>10</v>
      </c>
      <c r="DJ1261" s="10">
        <v>0.95</v>
      </c>
      <c r="DK1261" s="10">
        <v>1.3986000000000001</v>
      </c>
      <c r="DL1261" s="10">
        <v>0.4597</v>
      </c>
      <c r="DM1261" s="10">
        <v>85</v>
      </c>
      <c r="DN1261" s="10">
        <v>10</v>
      </c>
      <c r="DO1261" s="10">
        <v>0.95</v>
      </c>
    </row>
    <row r="1262" spans="1:119" x14ac:dyDescent="0.25">
      <c r="A1262" s="10">
        <v>1338</v>
      </c>
      <c r="B1262" s="10" t="s">
        <v>10</v>
      </c>
      <c r="C1262" s="10">
        <v>0</v>
      </c>
      <c r="D1262" s="10">
        <v>0</v>
      </c>
      <c r="E1262" s="10">
        <v>0</v>
      </c>
      <c r="F1262" s="10">
        <v>0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  <c r="L1262" s="10">
        <v>0</v>
      </c>
      <c r="M1262" s="10">
        <v>0</v>
      </c>
      <c r="N1262" s="10">
        <v>0</v>
      </c>
      <c r="O1262" s="10">
        <v>0</v>
      </c>
      <c r="P1262" s="10">
        <v>0</v>
      </c>
      <c r="Q1262" s="10">
        <v>0</v>
      </c>
      <c r="R1262" s="10">
        <v>1338</v>
      </c>
      <c r="S1262" s="10" t="s">
        <v>10</v>
      </c>
      <c r="AI1262" s="10">
        <v>1338</v>
      </c>
      <c r="AJ1262" s="10" t="s">
        <v>10</v>
      </c>
      <c r="AZ1262" s="10">
        <v>1338</v>
      </c>
      <c r="BA1262" s="10" t="s">
        <v>10</v>
      </c>
      <c r="BQ1262" s="10">
        <v>1338</v>
      </c>
      <c r="BR1262" s="10" t="s">
        <v>10</v>
      </c>
      <c r="CH1262" s="10">
        <v>1338</v>
      </c>
      <c r="CI1262" s="10" t="s">
        <v>10</v>
      </c>
      <c r="CY1262" s="10">
        <v>1374</v>
      </c>
      <c r="CZ1262" s="10" t="s">
        <v>298</v>
      </c>
      <c r="DA1262" s="10">
        <v>9.8199999999999996E-2</v>
      </c>
      <c r="DB1262" s="10">
        <v>4.7600000000000003E-2</v>
      </c>
      <c r="DC1262" s="10">
        <v>6</v>
      </c>
      <c r="DD1262" s="10">
        <v>10.5</v>
      </c>
      <c r="DE1262" s="10">
        <v>0.9</v>
      </c>
      <c r="DF1262" s="10">
        <v>7.7899999999999997E-2</v>
      </c>
      <c r="DG1262" s="10">
        <v>3.7699999999999997E-2</v>
      </c>
      <c r="DH1262" s="10">
        <v>5</v>
      </c>
      <c r="DI1262" s="10">
        <v>10</v>
      </c>
      <c r="DJ1262" s="10">
        <v>0.9</v>
      </c>
      <c r="DK1262" s="10">
        <v>9.35E-2</v>
      </c>
      <c r="DL1262" s="10">
        <v>4.53E-2</v>
      </c>
      <c r="DM1262" s="10">
        <v>6</v>
      </c>
      <c r="DN1262" s="10">
        <v>10</v>
      </c>
      <c r="DO1262" s="10">
        <v>0.9</v>
      </c>
    </row>
    <row r="1263" spans="1:119" x14ac:dyDescent="0.25">
      <c r="A1263" s="10">
        <v>1339</v>
      </c>
      <c r="B1263" s="10" t="s">
        <v>11</v>
      </c>
      <c r="C1263" s="10">
        <v>5.14</v>
      </c>
      <c r="D1263" s="10">
        <v>0.73</v>
      </c>
      <c r="E1263" s="10">
        <v>288</v>
      </c>
      <c r="F1263" s="10">
        <v>10.4</v>
      </c>
      <c r="G1263" s="10">
        <v>0.99</v>
      </c>
      <c r="H1263" s="10">
        <v>6.54</v>
      </c>
      <c r="I1263" s="10">
        <v>0.93</v>
      </c>
      <c r="J1263" s="10">
        <v>367</v>
      </c>
      <c r="K1263" s="10">
        <v>10.4</v>
      </c>
      <c r="L1263" s="10">
        <v>0.99</v>
      </c>
      <c r="M1263" s="10">
        <v>6.42</v>
      </c>
      <c r="N1263" s="10">
        <v>0.91</v>
      </c>
      <c r="O1263" s="10">
        <v>360</v>
      </c>
      <c r="P1263" s="10">
        <v>10.4</v>
      </c>
      <c r="Q1263" s="10">
        <v>0.99</v>
      </c>
      <c r="R1263" s="10">
        <v>1339</v>
      </c>
      <c r="S1263" s="10" t="s">
        <v>11</v>
      </c>
      <c r="T1263" s="10">
        <v>4.24</v>
      </c>
      <c r="U1263" s="10">
        <v>1.4024999999999999</v>
      </c>
      <c r="V1263" s="10">
        <v>240.97300000000001</v>
      </c>
      <c r="W1263" s="10">
        <v>10.7</v>
      </c>
      <c r="Y1263" s="10">
        <v>7.28</v>
      </c>
      <c r="Z1263" s="10">
        <v>2.2023000000000001</v>
      </c>
      <c r="AA1263" s="10">
        <v>410.39499999999998</v>
      </c>
      <c r="AB1263" s="10">
        <v>10.7</v>
      </c>
      <c r="AD1263" s="10">
        <v>6.73</v>
      </c>
      <c r="AE1263" s="10">
        <v>2.0207999999999999</v>
      </c>
      <c r="AF1263" s="10">
        <v>379.154</v>
      </c>
      <c r="AG1263" s="10">
        <v>10.7</v>
      </c>
      <c r="AI1263" s="10">
        <v>1339</v>
      </c>
      <c r="AJ1263" s="10" t="s">
        <v>11</v>
      </c>
      <c r="AK1263" s="10">
        <v>3.550000000175876</v>
      </c>
      <c r="AL1263" s="10">
        <v>1.0090020229221994</v>
      </c>
      <c r="AM1263" s="10">
        <v>201.01599999999999</v>
      </c>
      <c r="AN1263" s="10">
        <v>10.6</v>
      </c>
      <c r="AO1263" s="10">
        <v>0.96199999999999997</v>
      </c>
      <c r="AP1263" s="10">
        <v>5.7139999999631996</v>
      </c>
      <c r="AQ1263" s="10">
        <v>1.7010056420913386</v>
      </c>
      <c r="AR1263" s="10">
        <v>327.815</v>
      </c>
      <c r="AS1263" s="10">
        <v>10.5</v>
      </c>
      <c r="AT1263" s="10">
        <v>0.95799999999999996</v>
      </c>
      <c r="AU1263" s="10">
        <v>5.7770000000419914</v>
      </c>
      <c r="AV1263" s="10">
        <v>1.6820060942249473</v>
      </c>
      <c r="AW1263" s="10">
        <v>327.72199999999998</v>
      </c>
      <c r="AX1263" s="10">
        <v>10.6</v>
      </c>
      <c r="AY1263" s="10">
        <v>0.96</v>
      </c>
      <c r="AZ1263" s="10">
        <v>1339</v>
      </c>
      <c r="BA1263" s="10" t="s">
        <v>11</v>
      </c>
      <c r="BB1263" s="10">
        <v>5.182881472913496</v>
      </c>
      <c r="BC1263" s="10">
        <v>1.0062943277214926</v>
      </c>
      <c r="BD1263" s="10">
        <v>287.5677</v>
      </c>
      <c r="BE1263" s="10">
        <v>10.6</v>
      </c>
      <c r="BF1263" s="10">
        <v>0.98199999999999998</v>
      </c>
      <c r="BG1263" s="10">
        <v>7.7714417732689638</v>
      </c>
      <c r="BH1263" s="10">
        <v>1.4345498660721363</v>
      </c>
      <c r="BI1263" s="10">
        <v>430.4384</v>
      </c>
      <c r="BJ1263" s="10">
        <v>10.6</v>
      </c>
      <c r="BK1263" s="10">
        <v>0.98299999999999998</v>
      </c>
      <c r="BL1263" s="10">
        <v>7.3616984670281687</v>
      </c>
      <c r="BM1263" s="10">
        <v>1.376554641179351</v>
      </c>
      <c r="BN1263" s="10">
        <v>407.9194</v>
      </c>
      <c r="BO1263" s="10">
        <v>10.6</v>
      </c>
      <c r="BP1263" s="10">
        <v>0.98299999999999998</v>
      </c>
      <c r="BQ1263" s="10">
        <v>1339</v>
      </c>
      <c r="BR1263" s="10" t="s">
        <v>11</v>
      </c>
      <c r="BS1263" s="10">
        <v>3.9350000000000001</v>
      </c>
      <c r="BT1263" s="10">
        <v>0.76900000000000002</v>
      </c>
      <c r="BU1263" s="10">
        <v>220.46190000000001</v>
      </c>
      <c r="BV1263" s="10">
        <v>10.5</v>
      </c>
      <c r="BW1263" s="10">
        <v>0.98099999999999998</v>
      </c>
      <c r="BX1263" s="10">
        <v>5.1310000000000002</v>
      </c>
      <c r="BY1263" s="10">
        <v>1.0049999999999999</v>
      </c>
      <c r="BZ1263" s="10">
        <v>287.49279999999999</v>
      </c>
      <c r="CA1263" s="10">
        <v>10.5</v>
      </c>
      <c r="CB1263" s="10">
        <v>0.98099999999999998</v>
      </c>
      <c r="CC1263" s="10">
        <v>5.6840000000000002</v>
      </c>
      <c r="CD1263" s="10">
        <v>1.083</v>
      </c>
      <c r="CE1263" s="10">
        <v>321.22070000000002</v>
      </c>
      <c r="CF1263" s="10">
        <v>10.4</v>
      </c>
      <c r="CG1263" s="10">
        <v>0.98199999999999998</v>
      </c>
      <c r="CH1263" s="10">
        <v>1339</v>
      </c>
      <c r="CI1263" s="10" t="s">
        <v>11</v>
      </c>
      <c r="CJ1263" s="10">
        <v>2.2120000000000002</v>
      </c>
      <c r="CK1263" s="10">
        <v>0.498</v>
      </c>
      <c r="CL1263" s="10">
        <v>122.3425</v>
      </c>
      <c r="CM1263" s="10">
        <v>10.7</v>
      </c>
      <c r="CN1263" s="10">
        <v>0.97599999999999998</v>
      </c>
      <c r="CO1263" s="10">
        <v>4.3310000000000004</v>
      </c>
      <c r="CP1263" s="10">
        <v>0.92300000000000004</v>
      </c>
      <c r="CQ1263" s="10">
        <v>238.93989999999999</v>
      </c>
      <c r="CR1263" s="10">
        <v>10.7</v>
      </c>
      <c r="CS1263" s="10">
        <v>0.97799999999999998</v>
      </c>
      <c r="CT1263" s="10">
        <v>3.484</v>
      </c>
      <c r="CU1263" s="10">
        <v>0.746</v>
      </c>
      <c r="CV1263" s="10">
        <v>194.06440000000001</v>
      </c>
      <c r="CW1263" s="10">
        <v>10.6</v>
      </c>
      <c r="CX1263" s="10">
        <v>0.97799999999999998</v>
      </c>
      <c r="CY1263" s="10">
        <v>1375</v>
      </c>
      <c r="CZ1263" s="10" t="s">
        <v>308</v>
      </c>
      <c r="DA1263" s="10">
        <v>0.1691</v>
      </c>
      <c r="DB1263" s="10">
        <v>6.6799999999999998E-2</v>
      </c>
      <c r="DC1263" s="10">
        <v>10</v>
      </c>
      <c r="DD1263" s="10">
        <v>10.5</v>
      </c>
      <c r="DE1263" s="10">
        <v>0.93</v>
      </c>
      <c r="DF1263" s="10">
        <v>0.24160000000000001</v>
      </c>
      <c r="DG1263" s="10">
        <v>9.5500000000000002E-2</v>
      </c>
      <c r="DH1263" s="10">
        <v>15</v>
      </c>
      <c r="DI1263" s="10">
        <v>10</v>
      </c>
      <c r="DJ1263" s="10">
        <v>0.93</v>
      </c>
      <c r="DK1263" s="10">
        <v>0.25769999999999998</v>
      </c>
      <c r="DL1263" s="10">
        <v>0.1019</v>
      </c>
      <c r="DM1263" s="10">
        <v>16</v>
      </c>
      <c r="DN1263" s="10">
        <v>10</v>
      </c>
      <c r="DO1263" s="10">
        <v>0.93</v>
      </c>
    </row>
    <row r="1264" spans="1:119" x14ac:dyDescent="0.25">
      <c r="A1264" s="10">
        <v>1340</v>
      </c>
      <c r="B1264" s="10" t="s">
        <v>304</v>
      </c>
      <c r="C1264" s="10">
        <v>0</v>
      </c>
      <c r="D1264" s="10">
        <v>0</v>
      </c>
      <c r="E1264" s="10">
        <v>0</v>
      </c>
      <c r="F1264" s="10">
        <v>10.4</v>
      </c>
      <c r="G1264" s="10">
        <v>0</v>
      </c>
      <c r="H1264" s="10">
        <v>0</v>
      </c>
      <c r="I1264" s="10">
        <v>0</v>
      </c>
      <c r="J1264" s="10">
        <v>0</v>
      </c>
      <c r="K1264" s="10">
        <v>10.4</v>
      </c>
      <c r="L1264" s="10">
        <v>0</v>
      </c>
      <c r="M1264" s="10">
        <v>0</v>
      </c>
      <c r="N1264" s="10">
        <v>0</v>
      </c>
      <c r="O1264" s="10">
        <v>0</v>
      </c>
      <c r="P1264" s="10">
        <v>10.4</v>
      </c>
      <c r="Q1264" s="10">
        <v>0</v>
      </c>
      <c r="R1264" s="10">
        <v>1340</v>
      </c>
      <c r="S1264" s="10" t="s">
        <v>304</v>
      </c>
      <c r="T1264" s="10">
        <v>0</v>
      </c>
      <c r="U1264" s="10">
        <v>0</v>
      </c>
      <c r="V1264" s="10">
        <v>0</v>
      </c>
      <c r="W1264" s="10">
        <v>10.7</v>
      </c>
      <c r="Y1264" s="10">
        <v>0</v>
      </c>
      <c r="Z1264" s="10">
        <v>0</v>
      </c>
      <c r="AA1264" s="10">
        <v>0</v>
      </c>
      <c r="AB1264" s="10">
        <v>10.7</v>
      </c>
      <c r="AD1264" s="10">
        <v>0</v>
      </c>
      <c r="AE1264" s="10">
        <v>0</v>
      </c>
      <c r="AF1264" s="10">
        <v>0</v>
      </c>
      <c r="AG1264" s="10">
        <v>10.7</v>
      </c>
      <c r="AI1264" s="10">
        <v>1340</v>
      </c>
      <c r="AJ1264" s="10" t="s">
        <v>304</v>
      </c>
      <c r="AK1264" s="10">
        <v>0</v>
      </c>
      <c r="AL1264" s="10">
        <v>0</v>
      </c>
      <c r="AM1264" s="10">
        <v>0</v>
      </c>
      <c r="AN1264" s="10">
        <v>10.6</v>
      </c>
      <c r="AO1264" s="10">
        <v>0</v>
      </c>
      <c r="AP1264" s="10">
        <v>0</v>
      </c>
      <c r="AQ1264" s="10">
        <v>0</v>
      </c>
      <c r="AR1264" s="10">
        <v>0</v>
      </c>
      <c r="AS1264" s="10">
        <v>10.5</v>
      </c>
      <c r="AT1264" s="10">
        <v>0</v>
      </c>
      <c r="AU1264" s="10">
        <v>0</v>
      </c>
      <c r="AV1264" s="10">
        <v>0</v>
      </c>
      <c r="AW1264" s="10">
        <v>0</v>
      </c>
      <c r="AX1264" s="10">
        <v>10.5</v>
      </c>
      <c r="AY1264" s="10">
        <v>0</v>
      </c>
      <c r="AZ1264" s="10">
        <v>1340</v>
      </c>
      <c r="BA1264" s="10" t="s">
        <v>304</v>
      </c>
      <c r="BB1264" s="10">
        <v>0</v>
      </c>
      <c r="BC1264" s="10">
        <v>0</v>
      </c>
      <c r="BD1264" s="10">
        <v>0</v>
      </c>
      <c r="BE1264" s="10">
        <v>10.6</v>
      </c>
      <c r="BF1264" s="10">
        <v>0</v>
      </c>
      <c r="BG1264" s="10">
        <v>0</v>
      </c>
      <c r="BH1264" s="10">
        <v>0</v>
      </c>
      <c r="BI1264" s="10">
        <v>0</v>
      </c>
      <c r="BJ1264" s="10">
        <v>10.6</v>
      </c>
      <c r="BK1264" s="10">
        <v>0</v>
      </c>
      <c r="BL1264" s="10">
        <v>0</v>
      </c>
      <c r="BM1264" s="10">
        <v>0</v>
      </c>
      <c r="BN1264" s="10">
        <v>0</v>
      </c>
      <c r="BO1264" s="10">
        <v>10.6</v>
      </c>
      <c r="BP1264" s="10">
        <v>0</v>
      </c>
      <c r="BQ1264" s="10">
        <v>1340</v>
      </c>
      <c r="BR1264" s="10" t="s">
        <v>304</v>
      </c>
      <c r="BS1264" s="10">
        <v>0</v>
      </c>
      <c r="BT1264" s="10">
        <v>0</v>
      </c>
      <c r="BU1264" s="10">
        <v>0</v>
      </c>
      <c r="BV1264" s="10">
        <v>10.5</v>
      </c>
      <c r="BW1264" s="10">
        <v>0</v>
      </c>
      <c r="BX1264" s="10">
        <v>0</v>
      </c>
      <c r="BY1264" s="10">
        <v>0</v>
      </c>
      <c r="BZ1264" s="10">
        <v>0</v>
      </c>
      <c r="CA1264" s="10">
        <v>10.5</v>
      </c>
      <c r="CB1264" s="10">
        <v>0</v>
      </c>
      <c r="CC1264" s="10">
        <v>0</v>
      </c>
      <c r="CD1264" s="10">
        <v>0</v>
      </c>
      <c r="CE1264" s="10">
        <v>0</v>
      </c>
      <c r="CF1264" s="10">
        <v>10.4</v>
      </c>
      <c r="CG1264" s="10">
        <v>0</v>
      </c>
      <c r="CH1264" s="10">
        <v>1340</v>
      </c>
      <c r="CI1264" s="10" t="s">
        <v>304</v>
      </c>
      <c r="CJ1264" s="10">
        <v>0</v>
      </c>
      <c r="CK1264" s="10">
        <v>0</v>
      </c>
      <c r="CL1264" s="10">
        <v>0</v>
      </c>
      <c r="CM1264" s="10">
        <v>10.7</v>
      </c>
      <c r="CN1264" s="10">
        <v>0</v>
      </c>
      <c r="CO1264" s="10">
        <v>0</v>
      </c>
      <c r="CP1264" s="10">
        <v>0</v>
      </c>
      <c r="CQ1264" s="10">
        <v>0</v>
      </c>
      <c r="CR1264" s="10">
        <v>10.7</v>
      </c>
      <c r="CS1264" s="10">
        <v>0</v>
      </c>
      <c r="CT1264" s="10">
        <v>0</v>
      </c>
      <c r="CU1264" s="10">
        <v>0</v>
      </c>
      <c r="CV1264" s="10">
        <v>0</v>
      </c>
      <c r="CW1264" s="10">
        <v>10.6</v>
      </c>
      <c r="CX1264" s="10">
        <v>0</v>
      </c>
      <c r="CY1264" s="10">
        <v>1376</v>
      </c>
      <c r="CZ1264" s="10" t="s">
        <v>233</v>
      </c>
      <c r="DA1264" s="10">
        <v>-0.41699999999999998</v>
      </c>
      <c r="DB1264" s="10">
        <v>-0.34300000000000003</v>
      </c>
      <c r="DC1264" s="10">
        <v>-2.7106771077129399</v>
      </c>
      <c r="DD1264" s="10">
        <v>115.003</v>
      </c>
      <c r="DE1264" s="10">
        <v>0.77230433027085321</v>
      </c>
      <c r="DF1264" s="10">
        <v>-0.41599999999999998</v>
      </c>
      <c r="DG1264" s="10">
        <v>-0.33600000000000002</v>
      </c>
      <c r="DH1264" s="10">
        <v>-2.7354123794529301</v>
      </c>
      <c r="DI1264" s="10">
        <v>112.866</v>
      </c>
      <c r="DJ1264" s="10">
        <v>0.77794118020372161</v>
      </c>
      <c r="DK1264" s="10">
        <v>-0.432</v>
      </c>
      <c r="DL1264" s="10">
        <v>-0.34100000000000003</v>
      </c>
      <c r="DM1264" s="10">
        <v>-2.8459422744268035</v>
      </c>
      <c r="DN1264" s="10">
        <v>111.652</v>
      </c>
      <c r="DO1264" s="10">
        <v>0.7849292726887892</v>
      </c>
    </row>
    <row r="1265" spans="1:119" x14ac:dyDescent="0.25">
      <c r="A1265" s="10">
        <v>1341</v>
      </c>
      <c r="B1265" s="10" t="s">
        <v>287</v>
      </c>
      <c r="C1265" s="10">
        <v>1.02</v>
      </c>
      <c r="D1265" s="10">
        <v>0.49</v>
      </c>
      <c r="E1265" s="10">
        <v>63</v>
      </c>
      <c r="F1265" s="10">
        <v>10.4</v>
      </c>
      <c r="G1265" s="10">
        <v>0.9</v>
      </c>
      <c r="H1265" s="10">
        <v>1.05</v>
      </c>
      <c r="I1265" s="10">
        <v>0.51</v>
      </c>
      <c r="J1265" s="10">
        <v>65</v>
      </c>
      <c r="K1265" s="10">
        <v>10.4</v>
      </c>
      <c r="L1265" s="10">
        <v>0.9</v>
      </c>
      <c r="M1265" s="10">
        <v>1.05</v>
      </c>
      <c r="N1265" s="10">
        <v>0.51</v>
      </c>
      <c r="O1265" s="10">
        <v>65</v>
      </c>
      <c r="P1265" s="10">
        <v>10.4</v>
      </c>
      <c r="Q1265" s="10">
        <v>0.9</v>
      </c>
      <c r="R1265" s="10">
        <v>1341</v>
      </c>
      <c r="S1265" s="10" t="s">
        <v>287</v>
      </c>
      <c r="T1265" s="10">
        <v>0.17599999999999999</v>
      </c>
      <c r="U1265" s="10">
        <v>8.5199999999999998E-2</v>
      </c>
      <c r="V1265" s="10">
        <v>10.551</v>
      </c>
      <c r="W1265" s="10">
        <v>10.7</v>
      </c>
      <c r="Y1265" s="10">
        <v>0.95879999999999999</v>
      </c>
      <c r="Z1265" s="10">
        <v>0.46439999999999998</v>
      </c>
      <c r="AA1265" s="10">
        <v>57.481200000000001</v>
      </c>
      <c r="AB1265" s="10">
        <v>10.7</v>
      </c>
      <c r="AD1265" s="10">
        <v>0.71009999999999995</v>
      </c>
      <c r="AE1265" s="10">
        <v>0.34389999999999998</v>
      </c>
      <c r="AF1265" s="10">
        <v>42.574100000000001</v>
      </c>
      <c r="AG1265" s="10">
        <v>10.7</v>
      </c>
      <c r="AI1265" s="10">
        <v>1341</v>
      </c>
      <c r="AJ1265" s="10" t="s">
        <v>287</v>
      </c>
      <c r="AK1265" s="10">
        <v>8.3500000000000005E-2</v>
      </c>
      <c r="AL1265" s="10">
        <v>3.8100000000000002E-2</v>
      </c>
      <c r="AM1265" s="10">
        <v>4.9991000000000003</v>
      </c>
      <c r="AN1265" s="10">
        <v>10.6</v>
      </c>
      <c r="AO1265" s="10">
        <v>0.91</v>
      </c>
      <c r="AP1265" s="10">
        <v>0.16550000000000001</v>
      </c>
      <c r="AQ1265" s="10">
        <v>7.5399999999999995E-2</v>
      </c>
      <c r="AR1265" s="10">
        <v>10.0001</v>
      </c>
      <c r="AS1265" s="10">
        <v>10.5</v>
      </c>
      <c r="AT1265" s="10">
        <v>0.91</v>
      </c>
      <c r="AU1265" s="10">
        <v>0.16550000000000001</v>
      </c>
      <c r="AV1265" s="10">
        <v>7.5399999999999995E-2</v>
      </c>
      <c r="AW1265" s="10">
        <v>10.0001</v>
      </c>
      <c r="AX1265" s="10">
        <v>10.5</v>
      </c>
      <c r="AY1265" s="10">
        <v>0.91</v>
      </c>
      <c r="AZ1265" s="10">
        <v>1341</v>
      </c>
      <c r="BA1265" s="10" t="s">
        <v>287</v>
      </c>
      <c r="BB1265" s="10">
        <v>0.20399999999999999</v>
      </c>
      <c r="BC1265" s="10">
        <v>9.2899999999999996E-2</v>
      </c>
      <c r="BD1265" s="10">
        <v>12.209899999999999</v>
      </c>
      <c r="BE1265" s="10">
        <v>10.6</v>
      </c>
      <c r="BF1265" s="10">
        <v>0.91</v>
      </c>
      <c r="BG1265" s="10">
        <v>0.1706</v>
      </c>
      <c r="BH1265" s="10">
        <v>7.7700000000000005E-2</v>
      </c>
      <c r="BI1265" s="10">
        <v>10.2089</v>
      </c>
      <c r="BJ1265" s="10">
        <v>10.6</v>
      </c>
      <c r="BK1265" s="10">
        <v>0.91</v>
      </c>
      <c r="BL1265" s="10">
        <v>0.16800000000000001</v>
      </c>
      <c r="BM1265" s="10">
        <v>7.6499999999999999E-2</v>
      </c>
      <c r="BN1265" s="10">
        <v>10.055400000000001</v>
      </c>
      <c r="BO1265" s="10">
        <v>10.6</v>
      </c>
      <c r="BP1265" s="10">
        <v>0.91</v>
      </c>
      <c r="BQ1265" s="10">
        <v>1341</v>
      </c>
      <c r="BR1265" s="10" t="s">
        <v>287</v>
      </c>
      <c r="BS1265" s="10">
        <v>0.16550000000000001</v>
      </c>
      <c r="BT1265" s="10">
        <v>7.5399999999999995E-2</v>
      </c>
      <c r="BU1265" s="10">
        <v>10</v>
      </c>
      <c r="BV1265" s="10">
        <v>10.5</v>
      </c>
      <c r="BW1265" s="10">
        <v>0.91</v>
      </c>
      <c r="BX1265" s="10">
        <v>0.16550000000000001</v>
      </c>
      <c r="BY1265" s="10">
        <v>7.5399999999999995E-2</v>
      </c>
      <c r="BZ1265" s="10">
        <v>10</v>
      </c>
      <c r="CA1265" s="10">
        <v>10.5</v>
      </c>
      <c r="CB1265" s="10">
        <v>0.91</v>
      </c>
      <c r="CC1265" s="10">
        <v>0.24590000000000001</v>
      </c>
      <c r="CD1265" s="10">
        <v>0.112</v>
      </c>
      <c r="CE1265" s="10">
        <v>15</v>
      </c>
      <c r="CF1265" s="10">
        <v>10.4</v>
      </c>
      <c r="CG1265" s="10">
        <v>0.91</v>
      </c>
      <c r="CH1265" s="10">
        <v>1341</v>
      </c>
      <c r="CI1265" s="10" t="s">
        <v>287</v>
      </c>
      <c r="CJ1265" s="10">
        <v>0.33729999999999999</v>
      </c>
      <c r="CK1265" s="10">
        <v>0.1537</v>
      </c>
      <c r="CL1265" s="10">
        <v>20</v>
      </c>
      <c r="CM1265" s="10">
        <v>10.7</v>
      </c>
      <c r="CN1265" s="10">
        <v>0.91</v>
      </c>
      <c r="CO1265" s="10">
        <v>0.53969999999999996</v>
      </c>
      <c r="CP1265" s="10">
        <v>0.24590000000000001</v>
      </c>
      <c r="CQ1265" s="10">
        <v>32</v>
      </c>
      <c r="CR1265" s="10">
        <v>10.7</v>
      </c>
      <c r="CS1265" s="10">
        <v>0.91</v>
      </c>
      <c r="CT1265" s="10">
        <v>0.50119999999999998</v>
      </c>
      <c r="CU1265" s="10">
        <v>0.22839999999999999</v>
      </c>
      <c r="CV1265" s="10">
        <v>30</v>
      </c>
      <c r="CW1265" s="10">
        <v>10.6</v>
      </c>
      <c r="CX1265" s="10">
        <v>0.91</v>
      </c>
      <c r="CY1265" s="10">
        <v>1377</v>
      </c>
      <c r="CZ1265" s="10" t="s">
        <v>39</v>
      </c>
      <c r="DA1265" s="10">
        <v>0.41699999999999998</v>
      </c>
      <c r="DB1265" s="10">
        <v>0.34300000000000003</v>
      </c>
      <c r="DC1265" s="10">
        <v>2.7106771077129399</v>
      </c>
      <c r="DD1265" s="10">
        <v>115.003</v>
      </c>
      <c r="DE1265" s="10">
        <v>0.77230433027085321</v>
      </c>
      <c r="DF1265" s="10">
        <v>0.41599999999999998</v>
      </c>
      <c r="DG1265" s="10">
        <v>0.33600000000000002</v>
      </c>
      <c r="DH1265" s="10">
        <v>2.7354123794529301</v>
      </c>
      <c r="DI1265" s="10">
        <v>112.866</v>
      </c>
      <c r="DJ1265" s="10">
        <v>0.77794118020372161</v>
      </c>
      <c r="DK1265" s="10">
        <v>0.432</v>
      </c>
      <c r="DL1265" s="10">
        <v>0.34100000000000003</v>
      </c>
      <c r="DM1265" s="10">
        <v>2.8459422744268035</v>
      </c>
      <c r="DN1265" s="10">
        <v>111.652</v>
      </c>
      <c r="DO1265" s="10">
        <v>0.7849292726887892</v>
      </c>
    </row>
    <row r="1266" spans="1:119" x14ac:dyDescent="0.25">
      <c r="A1266" s="10">
        <v>1342</v>
      </c>
      <c r="B1266" s="10" t="s">
        <v>289</v>
      </c>
      <c r="C1266" s="10">
        <v>1.54</v>
      </c>
      <c r="D1266" s="10">
        <v>0.75</v>
      </c>
      <c r="E1266" s="10">
        <v>95</v>
      </c>
      <c r="F1266" s="10">
        <v>10.4</v>
      </c>
      <c r="G1266" s="10">
        <v>0.9</v>
      </c>
      <c r="H1266" s="10">
        <v>1.91</v>
      </c>
      <c r="I1266" s="10">
        <v>0.93</v>
      </c>
      <c r="J1266" s="10">
        <v>118</v>
      </c>
      <c r="K1266" s="10">
        <v>10.4</v>
      </c>
      <c r="L1266" s="10">
        <v>0.9</v>
      </c>
      <c r="M1266" s="10">
        <v>2.11</v>
      </c>
      <c r="N1266" s="10">
        <v>1.02</v>
      </c>
      <c r="O1266" s="10">
        <v>130</v>
      </c>
      <c r="P1266" s="10">
        <v>10.4</v>
      </c>
      <c r="Q1266" s="10">
        <v>0.9</v>
      </c>
      <c r="R1266" s="10">
        <v>1342</v>
      </c>
      <c r="S1266" s="10" t="s">
        <v>289</v>
      </c>
      <c r="T1266" s="10">
        <v>1.7599</v>
      </c>
      <c r="U1266" s="10">
        <v>0.85229999999999995</v>
      </c>
      <c r="V1266" s="10">
        <v>105.51</v>
      </c>
      <c r="W1266" s="10">
        <v>10.7</v>
      </c>
      <c r="Y1266" s="10">
        <v>2.0337000000000001</v>
      </c>
      <c r="Z1266" s="10">
        <v>0.98499999999999999</v>
      </c>
      <c r="AA1266" s="10">
        <v>121.9298</v>
      </c>
      <c r="AB1266" s="10">
        <v>10.7</v>
      </c>
      <c r="AD1266" s="10">
        <v>1.9883</v>
      </c>
      <c r="AE1266" s="10">
        <v>0.96299999999999997</v>
      </c>
      <c r="AF1266" s="10">
        <v>119.2075</v>
      </c>
      <c r="AG1266" s="10">
        <v>10.7</v>
      </c>
      <c r="AI1266" s="10">
        <v>1342</v>
      </c>
      <c r="AJ1266" s="10" t="s">
        <v>289</v>
      </c>
      <c r="AK1266" s="10">
        <v>1.4200999999999999</v>
      </c>
      <c r="AL1266" s="10">
        <v>0.64700000000000002</v>
      </c>
      <c r="AM1266" s="10">
        <v>84.997799999999998</v>
      </c>
      <c r="AN1266" s="10">
        <v>10.6</v>
      </c>
      <c r="AO1266" s="10">
        <v>0.91</v>
      </c>
      <c r="AP1266" s="10">
        <v>2.4824999999999999</v>
      </c>
      <c r="AQ1266" s="10">
        <v>1.1311</v>
      </c>
      <c r="AR1266" s="10">
        <v>150.00210000000001</v>
      </c>
      <c r="AS1266" s="10">
        <v>10.5</v>
      </c>
      <c r="AT1266" s="10">
        <v>0.91</v>
      </c>
      <c r="AU1266" s="10">
        <v>2.4824999999999999</v>
      </c>
      <c r="AV1266" s="10">
        <v>1.131</v>
      </c>
      <c r="AW1266" s="10">
        <v>150.00139999999999</v>
      </c>
      <c r="AX1266" s="10">
        <v>10.5</v>
      </c>
      <c r="AY1266" s="10">
        <v>0.91</v>
      </c>
      <c r="AZ1266" s="10">
        <v>1342</v>
      </c>
      <c r="BA1266" s="10" t="s">
        <v>289</v>
      </c>
      <c r="BB1266" s="10">
        <v>2.4165999999999999</v>
      </c>
      <c r="BC1266" s="10">
        <v>0.49070000000000003</v>
      </c>
      <c r="BD1266" s="10">
        <v>134.30930000000001</v>
      </c>
      <c r="BE1266" s="10">
        <v>10.6</v>
      </c>
      <c r="BF1266" s="10">
        <v>0.98</v>
      </c>
      <c r="BG1266" s="10">
        <v>3.6002000000000001</v>
      </c>
      <c r="BH1266" s="10">
        <v>0.73109999999999997</v>
      </c>
      <c r="BI1266" s="10">
        <v>200.09469999999999</v>
      </c>
      <c r="BJ1266" s="10">
        <v>10.6</v>
      </c>
      <c r="BK1266" s="10">
        <v>0.98</v>
      </c>
      <c r="BL1266" s="10">
        <v>3.6183999999999998</v>
      </c>
      <c r="BM1266" s="10">
        <v>0.73480000000000001</v>
      </c>
      <c r="BN1266" s="10">
        <v>201.10759999999999</v>
      </c>
      <c r="BO1266" s="10">
        <v>10.6</v>
      </c>
      <c r="BP1266" s="10">
        <v>0.98</v>
      </c>
      <c r="BQ1266" s="10">
        <v>1342</v>
      </c>
      <c r="BR1266" s="10" t="s">
        <v>289</v>
      </c>
      <c r="BS1266" s="10">
        <v>1.6932</v>
      </c>
      <c r="BT1266" s="10">
        <v>0.34379999999999999</v>
      </c>
      <c r="BU1266" s="10">
        <v>95</v>
      </c>
      <c r="BV1266" s="10">
        <v>10.5</v>
      </c>
      <c r="BW1266" s="10">
        <v>0.98</v>
      </c>
      <c r="BX1266" s="10">
        <v>2.9407999999999999</v>
      </c>
      <c r="BY1266" s="10">
        <v>0.59709999999999996</v>
      </c>
      <c r="BZ1266" s="10">
        <v>165</v>
      </c>
      <c r="CA1266" s="10">
        <v>10.5</v>
      </c>
      <c r="CB1266" s="10">
        <v>0.98</v>
      </c>
      <c r="CC1266" s="10">
        <v>2.2949000000000002</v>
      </c>
      <c r="CD1266" s="10">
        <v>0.46600000000000003</v>
      </c>
      <c r="CE1266" s="10">
        <v>130</v>
      </c>
      <c r="CF1266" s="10">
        <v>10.4</v>
      </c>
      <c r="CG1266" s="10">
        <v>0.98</v>
      </c>
      <c r="CH1266" s="10">
        <v>1342</v>
      </c>
      <c r="CI1266" s="10" t="s">
        <v>289</v>
      </c>
      <c r="CJ1266" s="10">
        <v>0.81730000000000003</v>
      </c>
      <c r="CK1266" s="10">
        <v>0.16600000000000001</v>
      </c>
      <c r="CL1266" s="10">
        <v>45</v>
      </c>
      <c r="CM1266" s="10">
        <v>10.7</v>
      </c>
      <c r="CN1266" s="10">
        <v>0.98</v>
      </c>
      <c r="CO1266" s="10">
        <v>1.8162</v>
      </c>
      <c r="CP1266" s="10">
        <v>0.36880000000000002</v>
      </c>
      <c r="CQ1266" s="10">
        <v>100</v>
      </c>
      <c r="CR1266" s="10">
        <v>10.7</v>
      </c>
      <c r="CS1266" s="10">
        <v>0.98</v>
      </c>
      <c r="CT1266" s="10">
        <v>1.2595000000000001</v>
      </c>
      <c r="CU1266" s="10">
        <v>0.25569999999999998</v>
      </c>
      <c r="CV1266" s="10">
        <v>70</v>
      </c>
      <c r="CW1266" s="10">
        <v>10.6</v>
      </c>
      <c r="CX1266" s="10">
        <v>0.98</v>
      </c>
      <c r="CY1266" s="10">
        <v>1378</v>
      </c>
      <c r="CZ1266" s="10" t="s">
        <v>40</v>
      </c>
    </row>
    <row r="1267" spans="1:119" x14ac:dyDescent="0.25">
      <c r="A1267" s="10">
        <v>1343</v>
      </c>
      <c r="B1267" s="10" t="s">
        <v>290</v>
      </c>
      <c r="C1267" s="10">
        <v>1.96</v>
      </c>
      <c r="D1267" s="10">
        <v>0.28000000000000003</v>
      </c>
      <c r="E1267" s="10">
        <v>110</v>
      </c>
      <c r="F1267" s="10">
        <v>10.4</v>
      </c>
      <c r="G1267" s="10">
        <v>0.99</v>
      </c>
      <c r="H1267" s="10">
        <v>2.73</v>
      </c>
      <c r="I1267" s="10">
        <v>0.39</v>
      </c>
      <c r="J1267" s="10">
        <v>153</v>
      </c>
      <c r="K1267" s="10">
        <v>10.4</v>
      </c>
      <c r="L1267" s="10">
        <v>0.99</v>
      </c>
      <c r="M1267" s="10">
        <v>2.5</v>
      </c>
      <c r="N1267" s="10">
        <v>0.36</v>
      </c>
      <c r="O1267" s="10">
        <v>140</v>
      </c>
      <c r="P1267" s="10">
        <v>10.4</v>
      </c>
      <c r="Q1267" s="10">
        <v>0.99</v>
      </c>
      <c r="R1267" s="10">
        <v>1343</v>
      </c>
      <c r="S1267" s="10" t="s">
        <v>290</v>
      </c>
      <c r="T1267" s="10">
        <v>1.1615</v>
      </c>
      <c r="U1267" s="10">
        <v>0.16550000000000001</v>
      </c>
      <c r="V1267" s="10">
        <v>63.305999999999997</v>
      </c>
      <c r="W1267" s="10">
        <v>10.7</v>
      </c>
      <c r="Y1267" s="10">
        <v>2.7164999999999999</v>
      </c>
      <c r="Z1267" s="10">
        <v>0.3871</v>
      </c>
      <c r="AA1267" s="10">
        <v>148.05760000000001</v>
      </c>
      <c r="AB1267" s="10">
        <v>10.7</v>
      </c>
      <c r="AD1267" s="10">
        <v>2.4996</v>
      </c>
      <c r="AE1267" s="10">
        <v>0.35620000000000002</v>
      </c>
      <c r="AF1267" s="10">
        <v>136.2371</v>
      </c>
      <c r="AG1267" s="10">
        <v>10.7</v>
      </c>
      <c r="AI1267" s="10">
        <v>1343</v>
      </c>
      <c r="AJ1267" s="10" t="s">
        <v>290</v>
      </c>
      <c r="AK1267" s="10">
        <v>1.8176000000000001</v>
      </c>
      <c r="AL1267" s="10">
        <v>0.25900000000000001</v>
      </c>
      <c r="AM1267" s="10">
        <v>99.999200000000002</v>
      </c>
      <c r="AN1267" s="10">
        <v>10.6</v>
      </c>
      <c r="AO1267" s="10">
        <v>0.99</v>
      </c>
      <c r="AP1267" s="10">
        <v>2.7006999999999999</v>
      </c>
      <c r="AQ1267" s="10">
        <v>0.38479999999999998</v>
      </c>
      <c r="AR1267" s="10">
        <v>149.9999</v>
      </c>
      <c r="AS1267" s="10">
        <v>10.5</v>
      </c>
      <c r="AT1267" s="10">
        <v>0.99</v>
      </c>
      <c r="AU1267" s="10">
        <v>2.8807</v>
      </c>
      <c r="AV1267" s="10">
        <v>0.41049999999999998</v>
      </c>
      <c r="AW1267" s="10">
        <v>159.99760000000001</v>
      </c>
      <c r="AX1267" s="10">
        <v>10.5</v>
      </c>
      <c r="AY1267" s="10">
        <v>0.99</v>
      </c>
      <c r="AZ1267" s="10">
        <v>1343</v>
      </c>
      <c r="BA1267" s="10" t="s">
        <v>290</v>
      </c>
      <c r="BB1267" s="10">
        <v>2.2637</v>
      </c>
      <c r="BC1267" s="10">
        <v>0.3226</v>
      </c>
      <c r="BD1267" s="10">
        <v>124.5414</v>
      </c>
      <c r="BE1267" s="10">
        <v>10.6</v>
      </c>
      <c r="BF1267" s="10">
        <v>0.99</v>
      </c>
      <c r="BG1267" s="10">
        <v>3.7111999999999998</v>
      </c>
      <c r="BH1267" s="10">
        <v>0.52880000000000005</v>
      </c>
      <c r="BI1267" s="10">
        <v>204.17830000000001</v>
      </c>
      <c r="BJ1267" s="10">
        <v>10.6</v>
      </c>
      <c r="BK1267" s="10">
        <v>0.99</v>
      </c>
      <c r="BL1267" s="10">
        <v>3.2898000000000001</v>
      </c>
      <c r="BM1267" s="10">
        <v>0.46879999999999999</v>
      </c>
      <c r="BN1267" s="10">
        <v>180.99690000000001</v>
      </c>
      <c r="BO1267" s="10">
        <v>10.6</v>
      </c>
      <c r="BP1267" s="10">
        <v>0.99</v>
      </c>
      <c r="BQ1267" s="10">
        <v>1343</v>
      </c>
      <c r="BR1267" s="10" t="s">
        <v>290</v>
      </c>
      <c r="BS1267" s="10">
        <v>1.8005</v>
      </c>
      <c r="BT1267" s="10">
        <v>0.25659999999999999</v>
      </c>
      <c r="BU1267" s="10">
        <v>100</v>
      </c>
      <c r="BV1267" s="10">
        <v>10.5</v>
      </c>
      <c r="BW1267" s="10">
        <v>0.99</v>
      </c>
      <c r="BX1267" s="10">
        <v>1.8005</v>
      </c>
      <c r="BY1267" s="10">
        <v>0.25659999999999999</v>
      </c>
      <c r="BZ1267" s="10">
        <v>100</v>
      </c>
      <c r="CA1267" s="10">
        <v>10.5</v>
      </c>
      <c r="CB1267" s="10">
        <v>0.99</v>
      </c>
      <c r="CC1267" s="10">
        <v>2.8532999999999999</v>
      </c>
      <c r="CD1267" s="10">
        <v>0.40660000000000002</v>
      </c>
      <c r="CE1267" s="10">
        <v>160</v>
      </c>
      <c r="CF1267" s="10">
        <v>10.4</v>
      </c>
      <c r="CG1267" s="10">
        <v>0.99</v>
      </c>
      <c r="CH1267" s="10">
        <v>1343</v>
      </c>
      <c r="CI1267" s="10" t="s">
        <v>290</v>
      </c>
      <c r="CJ1267" s="10">
        <v>0.91739999999999999</v>
      </c>
      <c r="CK1267" s="10">
        <v>0.13070000000000001</v>
      </c>
      <c r="CL1267" s="10">
        <v>50</v>
      </c>
      <c r="CM1267" s="10">
        <v>10.7</v>
      </c>
      <c r="CN1267" s="10">
        <v>0.99</v>
      </c>
      <c r="CO1267" s="10">
        <v>1.8348</v>
      </c>
      <c r="CP1267" s="10">
        <v>0.26140000000000002</v>
      </c>
      <c r="CQ1267" s="10">
        <v>100</v>
      </c>
      <c r="CR1267" s="10">
        <v>10.7</v>
      </c>
      <c r="CS1267" s="10">
        <v>0.99</v>
      </c>
      <c r="CT1267" s="10">
        <v>1.6358999999999999</v>
      </c>
      <c r="CU1267" s="10">
        <v>0.2331</v>
      </c>
      <c r="CV1267" s="10">
        <v>90</v>
      </c>
      <c r="CW1267" s="10">
        <v>10.6</v>
      </c>
      <c r="CX1267" s="10">
        <v>0.99</v>
      </c>
      <c r="CY1267" s="10">
        <v>1379</v>
      </c>
      <c r="CZ1267" s="10" t="s">
        <v>234</v>
      </c>
      <c r="DA1267" s="10">
        <v>0.13800000000000001</v>
      </c>
      <c r="DB1267" s="10">
        <v>8.8999999999999996E-2</v>
      </c>
      <c r="DC1267" s="10">
        <v>2.5474063232646449</v>
      </c>
      <c r="DD1267" s="10">
        <v>37.216999999999999</v>
      </c>
      <c r="DE1267" s="10">
        <v>0.84038612618861241</v>
      </c>
      <c r="DF1267" s="10">
        <v>0.13800000000000001</v>
      </c>
      <c r="DG1267" s="10">
        <v>8.7999999999999995E-2</v>
      </c>
      <c r="DH1267" s="10">
        <v>2.5874195610018345</v>
      </c>
      <c r="DI1267" s="10">
        <v>36.521000000000001</v>
      </c>
      <c r="DJ1267" s="10">
        <v>0.84315795389993653</v>
      </c>
      <c r="DK1267" s="10">
        <v>0.154</v>
      </c>
      <c r="DL1267" s="10">
        <v>9.6000000000000002E-2</v>
      </c>
      <c r="DM1267" s="10">
        <v>2.90068576963826</v>
      </c>
      <c r="DN1267" s="10">
        <v>36.119999999999997</v>
      </c>
      <c r="DO1267" s="10">
        <v>0.84861688257137413</v>
      </c>
    </row>
    <row r="1268" spans="1:119" x14ac:dyDescent="0.25">
      <c r="A1268" s="10">
        <v>1344</v>
      </c>
      <c r="B1268" s="10" t="s">
        <v>292</v>
      </c>
      <c r="C1268" s="10">
        <v>0</v>
      </c>
      <c r="D1268" s="10">
        <v>0</v>
      </c>
      <c r="E1268" s="10">
        <v>0</v>
      </c>
      <c r="F1268" s="10">
        <v>10.4</v>
      </c>
      <c r="G1268" s="10">
        <v>0</v>
      </c>
      <c r="H1268" s="10">
        <v>0</v>
      </c>
      <c r="I1268" s="10">
        <v>0</v>
      </c>
      <c r="J1268" s="10">
        <v>0</v>
      </c>
      <c r="K1268" s="10">
        <v>10.4</v>
      </c>
      <c r="L1268" s="10">
        <v>0</v>
      </c>
      <c r="M1268" s="10">
        <v>0</v>
      </c>
      <c r="N1268" s="10">
        <v>0</v>
      </c>
      <c r="O1268" s="10">
        <v>0</v>
      </c>
      <c r="P1268" s="10">
        <v>10.4</v>
      </c>
      <c r="Q1268" s="10">
        <v>0</v>
      </c>
      <c r="R1268" s="10">
        <v>1344</v>
      </c>
      <c r="S1268" s="10" t="s">
        <v>292</v>
      </c>
      <c r="T1268" s="10">
        <v>0</v>
      </c>
      <c r="U1268" s="10">
        <v>0</v>
      </c>
      <c r="V1268" s="10">
        <v>0</v>
      </c>
      <c r="W1268" s="10">
        <v>10.7</v>
      </c>
      <c r="Y1268" s="10">
        <v>0</v>
      </c>
      <c r="Z1268" s="10">
        <v>0</v>
      </c>
      <c r="AA1268" s="10">
        <v>0</v>
      </c>
      <c r="AB1268" s="10">
        <v>10.7</v>
      </c>
      <c r="AD1268" s="10">
        <v>0</v>
      </c>
      <c r="AE1268" s="10">
        <v>0</v>
      </c>
      <c r="AF1268" s="10">
        <v>0</v>
      </c>
      <c r="AG1268" s="10">
        <v>10.7</v>
      </c>
      <c r="AI1268" s="10">
        <v>1344</v>
      </c>
      <c r="AJ1268" s="10" t="s">
        <v>292</v>
      </c>
      <c r="AK1268" s="10">
        <v>0</v>
      </c>
      <c r="AL1268" s="10">
        <v>0</v>
      </c>
      <c r="AM1268" s="10">
        <v>0</v>
      </c>
      <c r="AN1268" s="10">
        <v>10.6</v>
      </c>
      <c r="AO1268" s="10">
        <v>0</v>
      </c>
      <c r="AP1268" s="10">
        <v>0</v>
      </c>
      <c r="AQ1268" s="10">
        <v>0</v>
      </c>
      <c r="AR1268" s="10">
        <v>0</v>
      </c>
      <c r="AS1268" s="10">
        <v>10.5</v>
      </c>
      <c r="AT1268" s="10">
        <v>0</v>
      </c>
      <c r="AU1268" s="10">
        <v>0</v>
      </c>
      <c r="AV1268" s="10">
        <v>0</v>
      </c>
      <c r="AW1268" s="10">
        <v>0</v>
      </c>
      <c r="AX1268" s="10">
        <v>10.6</v>
      </c>
      <c r="AY1268" s="10">
        <v>0</v>
      </c>
      <c r="AZ1268" s="10">
        <v>1344</v>
      </c>
      <c r="BA1268" s="10" t="s">
        <v>292</v>
      </c>
      <c r="BB1268" s="10">
        <v>0</v>
      </c>
      <c r="BC1268" s="10">
        <v>0</v>
      </c>
      <c r="BD1268" s="10">
        <v>0</v>
      </c>
      <c r="BE1268" s="10">
        <v>10.6</v>
      </c>
      <c r="BF1268" s="10">
        <v>0</v>
      </c>
      <c r="BG1268" s="10">
        <v>0</v>
      </c>
      <c r="BH1268" s="10">
        <v>0</v>
      </c>
      <c r="BI1268" s="10">
        <v>0</v>
      </c>
      <c r="BJ1268" s="10">
        <v>10.6</v>
      </c>
      <c r="BK1268" s="10">
        <v>0</v>
      </c>
      <c r="BL1268" s="10">
        <v>0</v>
      </c>
      <c r="BM1268" s="10">
        <v>0</v>
      </c>
      <c r="BN1268" s="10">
        <v>0</v>
      </c>
      <c r="BO1268" s="10">
        <v>10.6</v>
      </c>
      <c r="BP1268" s="10">
        <v>0</v>
      </c>
      <c r="BQ1268" s="10">
        <v>1344</v>
      </c>
      <c r="BR1268" s="10" t="s">
        <v>292</v>
      </c>
      <c r="BS1268" s="10">
        <v>0</v>
      </c>
      <c r="BT1268" s="10">
        <v>0</v>
      </c>
      <c r="BU1268" s="10">
        <v>0</v>
      </c>
      <c r="BV1268" s="10">
        <v>10.5</v>
      </c>
      <c r="BW1268" s="10">
        <v>0</v>
      </c>
      <c r="BX1268" s="10">
        <v>0</v>
      </c>
      <c r="BY1268" s="10">
        <v>0</v>
      </c>
      <c r="BZ1268" s="10">
        <v>0</v>
      </c>
      <c r="CA1268" s="10">
        <v>10.5</v>
      </c>
      <c r="CB1268" s="10">
        <v>0</v>
      </c>
      <c r="CC1268" s="10">
        <v>0</v>
      </c>
      <c r="CD1268" s="10">
        <v>0</v>
      </c>
      <c r="CE1268" s="10">
        <v>0</v>
      </c>
      <c r="CF1268" s="10">
        <v>10.4</v>
      </c>
      <c r="CG1268" s="10">
        <v>0</v>
      </c>
      <c r="CH1268" s="10">
        <v>1344</v>
      </c>
      <c r="CI1268" s="10" t="s">
        <v>292</v>
      </c>
      <c r="CJ1268" s="10">
        <v>0</v>
      </c>
      <c r="CK1268" s="10">
        <v>0</v>
      </c>
      <c r="CL1268" s="10">
        <v>0</v>
      </c>
      <c r="CM1268" s="10">
        <v>10.7</v>
      </c>
      <c r="CN1268" s="10">
        <v>0</v>
      </c>
      <c r="CO1268" s="10">
        <v>0</v>
      </c>
      <c r="CP1268" s="10">
        <v>0</v>
      </c>
      <c r="CQ1268" s="10">
        <v>0</v>
      </c>
      <c r="CR1268" s="10">
        <v>10.7</v>
      </c>
      <c r="CS1268" s="10">
        <v>0</v>
      </c>
      <c r="CT1268" s="10">
        <v>0</v>
      </c>
      <c r="CU1268" s="10">
        <v>0</v>
      </c>
      <c r="CV1268" s="10">
        <v>0</v>
      </c>
      <c r="CW1268" s="10">
        <v>10.6</v>
      </c>
      <c r="CX1268" s="10">
        <v>0</v>
      </c>
      <c r="CY1268" s="10">
        <v>1380</v>
      </c>
      <c r="CZ1268" s="10" t="s">
        <v>8</v>
      </c>
      <c r="DA1268" s="10">
        <v>0.13800000000000001</v>
      </c>
      <c r="DB1268" s="10">
        <v>8.8999999999999996E-2</v>
      </c>
      <c r="DC1268" s="10">
        <v>2.5474063232646449</v>
      </c>
      <c r="DD1268" s="10">
        <v>37.216999999999999</v>
      </c>
      <c r="DE1268" s="10">
        <v>0.84038612618861241</v>
      </c>
      <c r="DF1268" s="10">
        <v>0.13800000000000001</v>
      </c>
      <c r="DG1268" s="10">
        <v>8.7999999999999995E-2</v>
      </c>
      <c r="DH1268" s="10">
        <v>2.5874195610018345</v>
      </c>
      <c r="DI1268" s="10">
        <v>36.521000000000001</v>
      </c>
      <c r="DJ1268" s="10">
        <v>0.84315795389993653</v>
      </c>
      <c r="DK1268" s="10">
        <v>0.154</v>
      </c>
      <c r="DL1268" s="10">
        <v>9.6000000000000002E-2</v>
      </c>
      <c r="DM1268" s="10">
        <v>2.90068576963826</v>
      </c>
      <c r="DN1268" s="10">
        <v>36.119999999999997</v>
      </c>
      <c r="DO1268" s="10">
        <v>0.84861688257137413</v>
      </c>
    </row>
    <row r="1269" spans="1:119" x14ac:dyDescent="0.25">
      <c r="A1269" s="10">
        <v>1345</v>
      </c>
      <c r="B1269" s="10" t="s">
        <v>293</v>
      </c>
      <c r="C1269" s="10">
        <v>0</v>
      </c>
      <c r="D1269" s="10">
        <v>0</v>
      </c>
      <c r="E1269" s="10">
        <v>0</v>
      </c>
      <c r="F1269" s="10">
        <v>10.4</v>
      </c>
      <c r="G1269" s="10">
        <v>0</v>
      </c>
      <c r="H1269" s="10">
        <v>0</v>
      </c>
      <c r="I1269" s="10">
        <v>0</v>
      </c>
      <c r="J1269" s="10">
        <v>0</v>
      </c>
      <c r="K1269" s="10">
        <v>10.4</v>
      </c>
      <c r="L1269" s="10">
        <v>0</v>
      </c>
      <c r="M1269" s="10">
        <v>0</v>
      </c>
      <c r="N1269" s="10">
        <v>0</v>
      </c>
      <c r="O1269" s="10">
        <v>0</v>
      </c>
      <c r="P1269" s="10">
        <v>10.4</v>
      </c>
      <c r="Q1269" s="10">
        <v>0</v>
      </c>
      <c r="R1269" s="10">
        <v>1345</v>
      </c>
      <c r="S1269" s="10" t="s">
        <v>293</v>
      </c>
      <c r="T1269" s="10">
        <v>0</v>
      </c>
      <c r="U1269" s="10">
        <v>0</v>
      </c>
      <c r="V1269" s="10">
        <v>0</v>
      </c>
      <c r="W1269" s="10">
        <v>10.7</v>
      </c>
      <c r="Y1269" s="10">
        <v>0</v>
      </c>
      <c r="Z1269" s="10">
        <v>0</v>
      </c>
      <c r="AA1269" s="10">
        <v>0</v>
      </c>
      <c r="AB1269" s="10">
        <v>10.7</v>
      </c>
      <c r="AD1269" s="10">
        <v>0</v>
      </c>
      <c r="AE1269" s="10">
        <v>0</v>
      </c>
      <c r="AF1269" s="10">
        <v>0</v>
      </c>
      <c r="AG1269" s="10">
        <v>10.7</v>
      </c>
      <c r="AI1269" s="10">
        <v>1345</v>
      </c>
      <c r="AJ1269" s="10" t="s">
        <v>293</v>
      </c>
      <c r="AK1269" s="10">
        <v>0</v>
      </c>
      <c r="AL1269" s="10">
        <v>0</v>
      </c>
      <c r="AM1269" s="10">
        <v>0</v>
      </c>
      <c r="AN1269" s="10">
        <v>10.6</v>
      </c>
      <c r="AO1269" s="10">
        <v>0</v>
      </c>
      <c r="AP1269" s="10">
        <v>0</v>
      </c>
      <c r="AQ1269" s="10">
        <v>0</v>
      </c>
      <c r="AR1269" s="10">
        <v>0</v>
      </c>
      <c r="AS1269" s="10">
        <v>10.5</v>
      </c>
      <c r="AT1269" s="10">
        <v>0</v>
      </c>
      <c r="AU1269" s="10">
        <v>0</v>
      </c>
      <c r="AV1269" s="10">
        <v>0</v>
      </c>
      <c r="AW1269" s="10">
        <v>0</v>
      </c>
      <c r="AX1269" s="10">
        <v>10.6</v>
      </c>
      <c r="AY1269" s="10">
        <v>0</v>
      </c>
      <c r="AZ1269" s="10">
        <v>1345</v>
      </c>
      <c r="BA1269" s="10" t="s">
        <v>293</v>
      </c>
      <c r="BB1269" s="10">
        <v>0</v>
      </c>
      <c r="BC1269" s="10">
        <v>0</v>
      </c>
      <c r="BD1269" s="10">
        <v>0</v>
      </c>
      <c r="BE1269" s="10">
        <v>10.6</v>
      </c>
      <c r="BF1269" s="10">
        <v>0</v>
      </c>
      <c r="BG1269" s="10">
        <v>0</v>
      </c>
      <c r="BH1269" s="10">
        <v>0</v>
      </c>
      <c r="BI1269" s="10">
        <v>0</v>
      </c>
      <c r="BJ1269" s="10">
        <v>10.6</v>
      </c>
      <c r="BK1269" s="10">
        <v>0</v>
      </c>
      <c r="BL1269" s="10">
        <v>0</v>
      </c>
      <c r="BM1269" s="10">
        <v>0</v>
      </c>
      <c r="BN1269" s="10">
        <v>0</v>
      </c>
      <c r="BO1269" s="10">
        <v>10.6</v>
      </c>
      <c r="BP1269" s="10">
        <v>0</v>
      </c>
      <c r="BQ1269" s="10">
        <v>1345</v>
      </c>
      <c r="BR1269" s="10" t="s">
        <v>293</v>
      </c>
      <c r="BS1269" s="10">
        <v>0</v>
      </c>
      <c r="BT1269" s="10">
        <v>0</v>
      </c>
      <c r="BU1269" s="10">
        <v>0</v>
      </c>
      <c r="BV1269" s="10">
        <v>10.5</v>
      </c>
      <c r="BW1269" s="10">
        <v>0</v>
      </c>
      <c r="BX1269" s="10">
        <v>0</v>
      </c>
      <c r="BY1269" s="10">
        <v>0</v>
      </c>
      <c r="BZ1269" s="10">
        <v>0</v>
      </c>
      <c r="CA1269" s="10">
        <v>10.5</v>
      </c>
      <c r="CB1269" s="10">
        <v>0</v>
      </c>
      <c r="CC1269" s="10">
        <v>0</v>
      </c>
      <c r="CD1269" s="10">
        <v>0</v>
      </c>
      <c r="CE1269" s="10">
        <v>0</v>
      </c>
      <c r="CF1269" s="10">
        <v>10.4</v>
      </c>
      <c r="CG1269" s="10">
        <v>0</v>
      </c>
      <c r="CH1269" s="10">
        <v>1345</v>
      </c>
      <c r="CI1269" s="10" t="s">
        <v>293</v>
      </c>
      <c r="CJ1269" s="10">
        <v>0</v>
      </c>
      <c r="CK1269" s="10">
        <v>0</v>
      </c>
      <c r="CL1269" s="10">
        <v>0</v>
      </c>
      <c r="CM1269" s="10">
        <v>10.7</v>
      </c>
      <c r="CN1269" s="10">
        <v>0</v>
      </c>
      <c r="CO1269" s="10">
        <v>0</v>
      </c>
      <c r="CP1269" s="10">
        <v>0</v>
      </c>
      <c r="CQ1269" s="10">
        <v>0</v>
      </c>
      <c r="CR1269" s="10">
        <v>10.7</v>
      </c>
      <c r="CS1269" s="10">
        <v>0</v>
      </c>
      <c r="CT1269" s="10">
        <v>0</v>
      </c>
      <c r="CU1269" s="10">
        <v>0</v>
      </c>
      <c r="CV1269" s="10">
        <v>0</v>
      </c>
      <c r="CW1269" s="10">
        <v>10.6</v>
      </c>
      <c r="CX1269" s="10">
        <v>0</v>
      </c>
      <c r="CY1269" s="10">
        <v>1381</v>
      </c>
      <c r="CZ1269" s="10" t="s">
        <v>9</v>
      </c>
    </row>
    <row r="1270" spans="1:119" x14ac:dyDescent="0.25">
      <c r="A1270" s="10">
        <v>1346</v>
      </c>
      <c r="B1270" s="10" t="s">
        <v>298</v>
      </c>
      <c r="C1270" s="10">
        <v>0.09</v>
      </c>
      <c r="D1270" s="10">
        <v>0.03</v>
      </c>
      <c r="E1270" s="10">
        <v>5</v>
      </c>
      <c r="F1270" s="10">
        <v>10.4</v>
      </c>
      <c r="G1270" s="10">
        <v>0.95</v>
      </c>
      <c r="H1270" s="10">
        <v>0.26</v>
      </c>
      <c r="I1270" s="10">
        <v>0.08</v>
      </c>
      <c r="J1270" s="10">
        <v>15</v>
      </c>
      <c r="K1270" s="10">
        <v>10.4</v>
      </c>
      <c r="L1270" s="10">
        <v>0.95</v>
      </c>
      <c r="M1270" s="10">
        <v>0.14000000000000001</v>
      </c>
      <c r="N1270" s="10">
        <v>0.04</v>
      </c>
      <c r="O1270" s="10">
        <v>8</v>
      </c>
      <c r="P1270" s="10">
        <v>10.4</v>
      </c>
      <c r="Q1270" s="10">
        <v>0.95</v>
      </c>
      <c r="R1270" s="10">
        <v>1346</v>
      </c>
      <c r="S1270" s="10" t="s">
        <v>298</v>
      </c>
      <c r="T1270" s="10">
        <v>0.18579999999999999</v>
      </c>
      <c r="U1270" s="10">
        <v>6.1100000000000002E-2</v>
      </c>
      <c r="V1270" s="10">
        <v>10.551</v>
      </c>
      <c r="W1270" s="10">
        <v>10.7</v>
      </c>
      <c r="Y1270" s="10">
        <v>0.15329999999999999</v>
      </c>
      <c r="Z1270" s="10">
        <v>5.04E-2</v>
      </c>
      <c r="AA1270" s="10">
        <v>8.7093000000000007</v>
      </c>
      <c r="AB1270" s="10">
        <v>10.7</v>
      </c>
      <c r="AD1270" s="10">
        <v>0.14990000000000001</v>
      </c>
      <c r="AE1270" s="10">
        <v>4.9299999999999997E-2</v>
      </c>
      <c r="AF1270" s="10">
        <v>8.5147999999999993</v>
      </c>
      <c r="AG1270" s="10">
        <v>10.7</v>
      </c>
      <c r="AI1270" s="10">
        <v>1346</v>
      </c>
      <c r="AJ1270" s="10" t="s">
        <v>298</v>
      </c>
      <c r="AK1270" s="10">
        <v>0.13950000000000001</v>
      </c>
      <c r="AL1270" s="10">
        <v>4.58E-2</v>
      </c>
      <c r="AM1270" s="10">
        <v>7.9977</v>
      </c>
      <c r="AN1270" s="10">
        <v>10.6</v>
      </c>
      <c r="AO1270" s="10">
        <v>0.95</v>
      </c>
      <c r="AP1270" s="10">
        <v>0.1555</v>
      </c>
      <c r="AQ1270" s="10">
        <v>5.11E-2</v>
      </c>
      <c r="AR1270" s="10">
        <v>9.0001999999999995</v>
      </c>
      <c r="AS1270" s="10">
        <v>10.5</v>
      </c>
      <c r="AT1270" s="10">
        <v>0.95</v>
      </c>
      <c r="AU1270" s="10">
        <v>0.13950000000000001</v>
      </c>
      <c r="AV1270" s="10">
        <v>4.5900000000000003E-2</v>
      </c>
      <c r="AW1270" s="10">
        <v>7.9993999999999996</v>
      </c>
      <c r="AX1270" s="10">
        <v>10.6</v>
      </c>
      <c r="AY1270" s="10">
        <v>0.95</v>
      </c>
      <c r="AZ1270" s="10">
        <v>1346</v>
      </c>
      <c r="BA1270" s="10" t="s">
        <v>298</v>
      </c>
      <c r="BB1270" s="10">
        <v>0.1704</v>
      </c>
      <c r="BC1270" s="10">
        <v>5.6000000000000001E-2</v>
      </c>
      <c r="BD1270" s="10">
        <v>9.7680000000000007</v>
      </c>
      <c r="BE1270" s="10">
        <v>10.6</v>
      </c>
      <c r="BF1270" s="10">
        <v>0.95</v>
      </c>
      <c r="BG1270" s="10">
        <v>0.1424</v>
      </c>
      <c r="BH1270" s="10">
        <v>4.6800000000000001E-2</v>
      </c>
      <c r="BI1270" s="10">
        <v>8.1670999999999996</v>
      </c>
      <c r="BJ1270" s="10">
        <v>10.6</v>
      </c>
      <c r="BK1270" s="10">
        <v>0.95</v>
      </c>
      <c r="BL1270" s="10">
        <v>0.14030000000000001</v>
      </c>
      <c r="BM1270" s="10">
        <v>4.6100000000000002E-2</v>
      </c>
      <c r="BN1270" s="10">
        <v>8.0442999999999998</v>
      </c>
      <c r="BO1270" s="10">
        <v>10.6</v>
      </c>
      <c r="BP1270" s="10">
        <v>0.95</v>
      </c>
      <c r="BQ1270" s="10">
        <v>1346</v>
      </c>
      <c r="BR1270" s="10" t="s">
        <v>298</v>
      </c>
      <c r="BS1270" s="10">
        <v>0.13819999999999999</v>
      </c>
      <c r="BT1270" s="10">
        <v>4.5400000000000003E-2</v>
      </c>
      <c r="BU1270" s="10">
        <v>8</v>
      </c>
      <c r="BV1270" s="10">
        <v>10.5</v>
      </c>
      <c r="BW1270" s="10">
        <v>0.95</v>
      </c>
      <c r="BX1270" s="10">
        <v>0.13819999999999999</v>
      </c>
      <c r="BY1270" s="10">
        <v>4.5400000000000003E-2</v>
      </c>
      <c r="BZ1270" s="10">
        <v>8</v>
      </c>
      <c r="CA1270" s="10">
        <v>10.5</v>
      </c>
      <c r="CB1270" s="10">
        <v>0.95</v>
      </c>
      <c r="CC1270" s="10">
        <v>0.1711</v>
      </c>
      <c r="CD1270" s="10">
        <v>5.62E-2</v>
      </c>
      <c r="CE1270" s="10">
        <v>10</v>
      </c>
      <c r="CF1270" s="10">
        <v>10.4</v>
      </c>
      <c r="CG1270" s="10">
        <v>0.95</v>
      </c>
      <c r="CH1270" s="10">
        <v>1346</v>
      </c>
      <c r="CI1270" s="10" t="s">
        <v>298</v>
      </c>
      <c r="CJ1270" s="10">
        <v>7.0400000000000004E-2</v>
      </c>
      <c r="CK1270" s="10">
        <v>2.3099999999999999E-2</v>
      </c>
      <c r="CL1270" s="10">
        <v>4</v>
      </c>
      <c r="CM1270" s="10">
        <v>10.7</v>
      </c>
      <c r="CN1270" s="10">
        <v>0.95</v>
      </c>
      <c r="CO1270" s="10">
        <v>8.7999999999999995E-2</v>
      </c>
      <c r="CP1270" s="10">
        <v>2.8899999999999999E-2</v>
      </c>
      <c r="CQ1270" s="10">
        <v>5</v>
      </c>
      <c r="CR1270" s="10">
        <v>10.7</v>
      </c>
      <c r="CS1270" s="10">
        <v>0.95</v>
      </c>
      <c r="CT1270" s="10">
        <v>5.2299999999999999E-2</v>
      </c>
      <c r="CU1270" s="10">
        <v>1.72E-2</v>
      </c>
      <c r="CV1270" s="10">
        <v>3</v>
      </c>
      <c r="CW1270" s="10">
        <v>10.6</v>
      </c>
      <c r="CX1270" s="10">
        <v>0.95</v>
      </c>
      <c r="CY1270" s="10">
        <v>1382</v>
      </c>
      <c r="CZ1270" s="10" t="s">
        <v>10</v>
      </c>
      <c r="DA1270" s="10">
        <v>0.252</v>
      </c>
      <c r="DB1270" s="10">
        <v>8.5000000000000006E-2</v>
      </c>
      <c r="DC1270" s="10">
        <v>13.9587</v>
      </c>
      <c r="DD1270" s="10">
        <v>11</v>
      </c>
      <c r="DE1270" s="10">
        <v>0.94799999999999995</v>
      </c>
      <c r="DF1270" s="10">
        <v>0.252</v>
      </c>
      <c r="DG1270" s="10">
        <v>8.5000000000000006E-2</v>
      </c>
      <c r="DH1270" s="10">
        <v>13.9587</v>
      </c>
      <c r="DI1270" s="10">
        <v>11</v>
      </c>
      <c r="DJ1270" s="10">
        <v>0.94799999999999995</v>
      </c>
      <c r="DK1270" s="10">
        <v>0.252</v>
      </c>
      <c r="DL1270" s="10">
        <v>8.5000000000000006E-2</v>
      </c>
      <c r="DM1270" s="10">
        <v>13.9587</v>
      </c>
      <c r="DN1270" s="10">
        <v>11</v>
      </c>
      <c r="DO1270" s="10">
        <v>0.94799999999999995</v>
      </c>
    </row>
    <row r="1271" spans="1:119" x14ac:dyDescent="0.25">
      <c r="A1271" s="10">
        <v>1347</v>
      </c>
      <c r="B1271" s="10" t="s">
        <v>308</v>
      </c>
      <c r="C1271" s="10">
        <v>0</v>
      </c>
      <c r="D1271" s="10">
        <v>0</v>
      </c>
      <c r="E1271" s="10">
        <v>0</v>
      </c>
      <c r="F1271" s="10">
        <v>10.4</v>
      </c>
      <c r="G1271" s="10">
        <v>0</v>
      </c>
      <c r="H1271" s="10">
        <v>0</v>
      </c>
      <c r="I1271" s="10">
        <v>0</v>
      </c>
      <c r="J1271" s="10">
        <v>0</v>
      </c>
      <c r="K1271" s="10">
        <v>10.4</v>
      </c>
      <c r="L1271" s="10">
        <v>0</v>
      </c>
      <c r="M1271" s="10">
        <v>0</v>
      </c>
      <c r="N1271" s="10">
        <v>0</v>
      </c>
      <c r="O1271" s="10">
        <v>0</v>
      </c>
      <c r="P1271" s="10">
        <v>10.4</v>
      </c>
      <c r="Q1271" s="10">
        <v>0</v>
      </c>
      <c r="R1271" s="10">
        <v>1347</v>
      </c>
      <c r="S1271" s="10" t="s">
        <v>308</v>
      </c>
      <c r="T1271" s="10">
        <v>0</v>
      </c>
      <c r="U1271" s="10">
        <v>0</v>
      </c>
      <c r="V1271" s="10">
        <v>0</v>
      </c>
      <c r="W1271" s="10">
        <v>10.7</v>
      </c>
      <c r="Y1271" s="10">
        <v>0</v>
      </c>
      <c r="Z1271" s="10">
        <v>0</v>
      </c>
      <c r="AA1271" s="10">
        <v>0</v>
      </c>
      <c r="AB1271" s="10">
        <v>10.7</v>
      </c>
      <c r="AD1271" s="10">
        <v>0</v>
      </c>
      <c r="AE1271" s="10">
        <v>0</v>
      </c>
      <c r="AF1271" s="10">
        <v>0</v>
      </c>
      <c r="AG1271" s="10">
        <v>10.7</v>
      </c>
      <c r="AI1271" s="10">
        <v>1347</v>
      </c>
      <c r="AJ1271" s="10" t="s">
        <v>308</v>
      </c>
      <c r="AK1271" s="10">
        <v>0</v>
      </c>
      <c r="AL1271" s="10">
        <v>0</v>
      </c>
      <c r="AM1271" s="10">
        <v>0</v>
      </c>
      <c r="AN1271" s="10">
        <v>10.6</v>
      </c>
      <c r="AO1271" s="10">
        <v>0</v>
      </c>
      <c r="AP1271" s="10">
        <v>0</v>
      </c>
      <c r="AQ1271" s="10">
        <v>0</v>
      </c>
      <c r="AR1271" s="10">
        <v>0</v>
      </c>
      <c r="AS1271" s="10">
        <v>10.5</v>
      </c>
      <c r="AT1271" s="10">
        <v>0</v>
      </c>
      <c r="AU1271" s="10">
        <v>0</v>
      </c>
      <c r="AV1271" s="10">
        <v>0</v>
      </c>
      <c r="AW1271" s="10">
        <v>0</v>
      </c>
      <c r="AX1271" s="10">
        <v>10.6</v>
      </c>
      <c r="AY1271" s="10">
        <v>0</v>
      </c>
      <c r="AZ1271" s="10">
        <v>1347</v>
      </c>
      <c r="BA1271" s="10" t="s">
        <v>308</v>
      </c>
      <c r="BB1271" s="10">
        <v>0</v>
      </c>
      <c r="BC1271" s="10">
        <v>0</v>
      </c>
      <c r="BD1271" s="10">
        <v>0</v>
      </c>
      <c r="BE1271" s="10">
        <v>10.6</v>
      </c>
      <c r="BF1271" s="10">
        <v>0</v>
      </c>
      <c r="BG1271" s="10">
        <v>0</v>
      </c>
      <c r="BH1271" s="10">
        <v>0</v>
      </c>
      <c r="BI1271" s="10">
        <v>0</v>
      </c>
      <c r="BJ1271" s="10">
        <v>10.6</v>
      </c>
      <c r="BK1271" s="10">
        <v>0</v>
      </c>
      <c r="BL1271" s="10">
        <v>0</v>
      </c>
      <c r="BM1271" s="10">
        <v>0</v>
      </c>
      <c r="BN1271" s="10">
        <v>0</v>
      </c>
      <c r="BO1271" s="10">
        <v>10.6</v>
      </c>
      <c r="BP1271" s="10">
        <v>0</v>
      </c>
      <c r="BQ1271" s="10">
        <v>1347</v>
      </c>
      <c r="BR1271" s="10" t="s">
        <v>308</v>
      </c>
      <c r="BS1271" s="10">
        <v>0</v>
      </c>
      <c r="BT1271" s="10">
        <v>0</v>
      </c>
      <c r="BU1271" s="10">
        <v>0</v>
      </c>
      <c r="BV1271" s="10">
        <v>10.5</v>
      </c>
      <c r="BW1271" s="10">
        <v>0</v>
      </c>
      <c r="BX1271" s="10">
        <v>0</v>
      </c>
      <c r="BY1271" s="10">
        <v>0</v>
      </c>
      <c r="BZ1271" s="10">
        <v>0</v>
      </c>
      <c r="CA1271" s="10">
        <v>10.5</v>
      </c>
      <c r="CB1271" s="10">
        <v>0</v>
      </c>
      <c r="CC1271" s="10">
        <v>0</v>
      </c>
      <c r="CD1271" s="10">
        <v>0</v>
      </c>
      <c r="CE1271" s="10">
        <v>0</v>
      </c>
      <c r="CF1271" s="10">
        <v>10.4</v>
      </c>
      <c r="CG1271" s="10">
        <v>0</v>
      </c>
      <c r="CH1271" s="10">
        <v>1347</v>
      </c>
      <c r="CI1271" s="10" t="s">
        <v>308</v>
      </c>
      <c r="CJ1271" s="10">
        <v>0</v>
      </c>
      <c r="CK1271" s="10">
        <v>0</v>
      </c>
      <c r="CL1271" s="10">
        <v>0</v>
      </c>
      <c r="CM1271" s="10">
        <v>10.7</v>
      </c>
      <c r="CN1271" s="10">
        <v>0</v>
      </c>
      <c r="CO1271" s="10">
        <v>0</v>
      </c>
      <c r="CP1271" s="10">
        <v>0</v>
      </c>
      <c r="CQ1271" s="10">
        <v>0</v>
      </c>
      <c r="CR1271" s="10">
        <v>10.7</v>
      </c>
      <c r="CS1271" s="10">
        <v>0</v>
      </c>
      <c r="CT1271" s="10">
        <v>0</v>
      </c>
      <c r="CU1271" s="10">
        <v>0</v>
      </c>
      <c r="CV1271" s="10">
        <v>0</v>
      </c>
      <c r="CW1271" s="10">
        <v>10.6</v>
      </c>
      <c r="CX1271" s="10">
        <v>0</v>
      </c>
      <c r="CY1271" s="10">
        <v>1383</v>
      </c>
      <c r="CZ1271" s="10" t="s">
        <v>11</v>
      </c>
    </row>
    <row r="1272" spans="1:119" x14ac:dyDescent="0.25">
      <c r="A1272" s="10">
        <v>1348</v>
      </c>
      <c r="B1272" s="10" t="s">
        <v>299</v>
      </c>
      <c r="C1272" s="10">
        <v>0.25</v>
      </c>
      <c r="D1272" s="10">
        <v>0.04</v>
      </c>
      <c r="E1272" s="10">
        <v>14</v>
      </c>
      <c r="F1272" s="10">
        <v>10.4</v>
      </c>
      <c r="G1272" s="10">
        <v>0.99</v>
      </c>
      <c r="H1272" s="10">
        <v>0.23</v>
      </c>
      <c r="I1272" s="10">
        <v>0.03</v>
      </c>
      <c r="J1272" s="10">
        <v>13</v>
      </c>
      <c r="K1272" s="10">
        <v>10.4</v>
      </c>
      <c r="L1272" s="10">
        <v>0.99</v>
      </c>
      <c r="M1272" s="10">
        <v>0.21</v>
      </c>
      <c r="N1272" s="10">
        <v>0.03</v>
      </c>
      <c r="O1272" s="10">
        <v>12</v>
      </c>
      <c r="P1272" s="10">
        <v>10.4</v>
      </c>
      <c r="Q1272" s="10">
        <v>0.99</v>
      </c>
      <c r="R1272" s="10">
        <v>1348</v>
      </c>
      <c r="S1272" s="10" t="s">
        <v>299</v>
      </c>
      <c r="T1272" s="10">
        <v>0.38719999999999999</v>
      </c>
      <c r="U1272" s="10">
        <v>5.5199999999999999E-2</v>
      </c>
      <c r="V1272" s="10">
        <v>21.102</v>
      </c>
      <c r="W1272" s="10">
        <v>10.7</v>
      </c>
      <c r="Y1272" s="10">
        <v>0.79900000000000004</v>
      </c>
      <c r="Z1272" s="10">
        <v>0.1138</v>
      </c>
      <c r="AA1272" s="10">
        <v>43.546399999999998</v>
      </c>
      <c r="AB1272" s="10">
        <v>10.7</v>
      </c>
      <c r="AD1272" s="10">
        <v>0.78110000000000002</v>
      </c>
      <c r="AE1272" s="10">
        <v>0.1113</v>
      </c>
      <c r="AF1272" s="10">
        <v>42.574100000000001</v>
      </c>
      <c r="AG1272" s="10">
        <v>10.7</v>
      </c>
      <c r="AI1272" s="10">
        <v>1348</v>
      </c>
      <c r="AJ1272" s="10" t="s">
        <v>299</v>
      </c>
      <c r="AK1272" s="10">
        <v>5.45E-2</v>
      </c>
      <c r="AL1272" s="10">
        <v>7.7999999999999996E-3</v>
      </c>
      <c r="AM1272" s="10">
        <v>2.9986000000000002</v>
      </c>
      <c r="AN1272" s="10">
        <v>10.6</v>
      </c>
      <c r="AO1272" s="10">
        <v>0.99</v>
      </c>
      <c r="AP1272" s="10">
        <v>5.3999999999999999E-2</v>
      </c>
      <c r="AQ1272" s="10">
        <v>7.7000000000000002E-3</v>
      </c>
      <c r="AR1272" s="10">
        <v>2.9992999999999999</v>
      </c>
      <c r="AS1272" s="10">
        <v>10.5</v>
      </c>
      <c r="AT1272" s="10">
        <v>0.99</v>
      </c>
      <c r="AU1272" s="10">
        <v>9.0899999999999995E-2</v>
      </c>
      <c r="AV1272" s="10">
        <v>1.29E-2</v>
      </c>
      <c r="AW1272" s="10">
        <v>5.0007000000000001</v>
      </c>
      <c r="AX1272" s="10">
        <v>10.6</v>
      </c>
      <c r="AY1272" s="10">
        <v>0.99</v>
      </c>
      <c r="AZ1272" s="10">
        <v>1348</v>
      </c>
      <c r="BA1272" s="10" t="s">
        <v>299</v>
      </c>
      <c r="BB1272" s="10">
        <v>8.43E-2</v>
      </c>
      <c r="BC1272" s="10">
        <v>3.0599999999999999E-2</v>
      </c>
      <c r="BD1272" s="10">
        <v>4.8840000000000003</v>
      </c>
      <c r="BE1272" s="10">
        <v>10.6</v>
      </c>
      <c r="BF1272" s="10">
        <v>0.94</v>
      </c>
      <c r="BG1272" s="10">
        <v>0.1057</v>
      </c>
      <c r="BH1272" s="10">
        <v>3.8399999999999997E-2</v>
      </c>
      <c r="BI1272" s="10">
        <v>6.1253000000000002</v>
      </c>
      <c r="BJ1272" s="10">
        <v>10.6</v>
      </c>
      <c r="BK1272" s="10">
        <v>0.94</v>
      </c>
      <c r="BL1272" s="10">
        <v>0.1041</v>
      </c>
      <c r="BM1272" s="10">
        <v>3.78E-2</v>
      </c>
      <c r="BN1272" s="10">
        <v>6.0331999999999999</v>
      </c>
      <c r="BO1272" s="10">
        <v>10.6</v>
      </c>
      <c r="BP1272" s="10">
        <v>0.94</v>
      </c>
      <c r="BQ1272" s="10">
        <v>1348</v>
      </c>
      <c r="BR1272" s="10" t="s">
        <v>299</v>
      </c>
      <c r="BS1272" s="10">
        <v>8.5500000000000007E-2</v>
      </c>
      <c r="BT1272" s="10">
        <v>3.1E-2</v>
      </c>
      <c r="BU1272" s="10">
        <v>5</v>
      </c>
      <c r="BV1272" s="10">
        <v>10.5</v>
      </c>
      <c r="BW1272" s="10">
        <v>0.94</v>
      </c>
      <c r="BX1272" s="10">
        <v>5.1299999999999998E-2</v>
      </c>
      <c r="BY1272" s="10">
        <v>1.8599999999999998E-2</v>
      </c>
      <c r="BZ1272" s="10">
        <v>3</v>
      </c>
      <c r="CA1272" s="10">
        <v>10.5</v>
      </c>
      <c r="CB1272" s="10">
        <v>0.94</v>
      </c>
      <c r="CC1272" s="10">
        <v>8.4699999999999998E-2</v>
      </c>
      <c r="CD1272" s="10">
        <v>3.0700000000000002E-2</v>
      </c>
      <c r="CE1272" s="10">
        <v>5</v>
      </c>
      <c r="CF1272" s="10">
        <v>10.4</v>
      </c>
      <c r="CG1272" s="10">
        <v>0.94</v>
      </c>
      <c r="CH1272" s="10">
        <v>1348</v>
      </c>
      <c r="CI1272" s="10" t="s">
        <v>299</v>
      </c>
      <c r="CJ1272" s="10">
        <v>3.4799999999999998E-2</v>
      </c>
      <c r="CK1272" s="10">
        <v>1.26E-2</v>
      </c>
      <c r="CL1272" s="10">
        <v>2</v>
      </c>
      <c r="CM1272" s="10">
        <v>10.7</v>
      </c>
      <c r="CN1272" s="10">
        <v>0.94</v>
      </c>
      <c r="CO1272" s="10">
        <v>1.7399999999999999E-2</v>
      </c>
      <c r="CP1272" s="10">
        <v>6.3E-3</v>
      </c>
      <c r="CQ1272" s="10">
        <v>1</v>
      </c>
      <c r="CR1272" s="10">
        <v>10.7</v>
      </c>
      <c r="CS1272" s="10">
        <v>0.94</v>
      </c>
      <c r="CT1272" s="10">
        <v>1.7299999999999999E-2</v>
      </c>
      <c r="CU1272" s="10">
        <v>6.3E-3</v>
      </c>
      <c r="CV1272" s="10">
        <v>1</v>
      </c>
      <c r="CW1272" s="10">
        <v>10.6</v>
      </c>
      <c r="CX1272" s="10">
        <v>0.94</v>
      </c>
      <c r="CY1272" s="10">
        <v>1384</v>
      </c>
      <c r="CZ1272" s="10" t="s">
        <v>285</v>
      </c>
      <c r="DA1272" s="10">
        <v>3.6999999999999998E-2</v>
      </c>
      <c r="DB1272" s="10">
        <v>9.2999999999999992E-3</v>
      </c>
      <c r="DC1272" s="10">
        <v>2</v>
      </c>
      <c r="DD1272" s="10">
        <v>11</v>
      </c>
      <c r="DE1272" s="10">
        <v>0.97</v>
      </c>
      <c r="DF1272" s="10">
        <v>3.6999999999999998E-2</v>
      </c>
      <c r="DG1272" s="10">
        <v>9.2999999999999992E-3</v>
      </c>
      <c r="DH1272" s="10">
        <v>2</v>
      </c>
      <c r="DI1272" s="10">
        <v>11</v>
      </c>
      <c r="DJ1272" s="10">
        <v>0.97</v>
      </c>
      <c r="DK1272" s="10">
        <v>3.6999999999999998E-2</v>
      </c>
      <c r="DL1272" s="10">
        <v>9.2999999999999992E-3</v>
      </c>
      <c r="DM1272" s="10">
        <v>2</v>
      </c>
      <c r="DN1272" s="10">
        <v>11</v>
      </c>
      <c r="DO1272" s="10">
        <v>0.97</v>
      </c>
    </row>
    <row r="1273" spans="1:119" x14ac:dyDescent="0.25">
      <c r="A1273" s="10">
        <v>1349</v>
      </c>
      <c r="B1273" s="10" t="s">
        <v>309</v>
      </c>
      <c r="C1273" s="10">
        <v>0.02</v>
      </c>
      <c r="D1273" s="10">
        <v>0.01</v>
      </c>
      <c r="E1273" s="10">
        <v>1</v>
      </c>
      <c r="F1273" s="10">
        <v>10.4</v>
      </c>
      <c r="G1273" s="10">
        <v>0.95</v>
      </c>
      <c r="H1273" s="10">
        <v>0.05</v>
      </c>
      <c r="I1273" s="10">
        <v>0.02</v>
      </c>
      <c r="J1273" s="10">
        <v>3</v>
      </c>
      <c r="K1273" s="10">
        <v>10.4</v>
      </c>
      <c r="L1273" s="10">
        <v>0.95</v>
      </c>
      <c r="M1273" s="10">
        <v>0.09</v>
      </c>
      <c r="N1273" s="10">
        <v>0.03</v>
      </c>
      <c r="O1273" s="10">
        <v>5</v>
      </c>
      <c r="P1273" s="10">
        <v>10.4</v>
      </c>
      <c r="Q1273" s="10">
        <v>0.95</v>
      </c>
      <c r="R1273" s="10">
        <v>1349</v>
      </c>
      <c r="S1273" s="10" t="s">
        <v>309</v>
      </c>
      <c r="T1273" s="10">
        <v>0.55730000000000002</v>
      </c>
      <c r="U1273" s="10">
        <v>0.1832</v>
      </c>
      <c r="V1273" s="10">
        <v>31.652999999999999</v>
      </c>
      <c r="W1273" s="10">
        <v>10.7</v>
      </c>
      <c r="Y1273" s="10">
        <v>0.61339999999999995</v>
      </c>
      <c r="Z1273" s="10">
        <v>0.2016</v>
      </c>
      <c r="AA1273" s="10">
        <v>34.8371</v>
      </c>
      <c r="AB1273" s="10">
        <v>10.7</v>
      </c>
      <c r="AD1273" s="10">
        <v>0.59970000000000001</v>
      </c>
      <c r="AE1273" s="10">
        <v>0.1971</v>
      </c>
      <c r="AF1273" s="10">
        <v>34.0593</v>
      </c>
      <c r="AG1273" s="10">
        <v>10.7</v>
      </c>
      <c r="AI1273" s="10">
        <v>1349</v>
      </c>
      <c r="AJ1273" s="10" t="s">
        <v>309</v>
      </c>
      <c r="AK1273" s="10">
        <v>3.49E-2</v>
      </c>
      <c r="AL1273" s="10">
        <v>1.15E-2</v>
      </c>
      <c r="AM1273" s="10">
        <v>2.0011000000000001</v>
      </c>
      <c r="AN1273" s="10">
        <v>10.6</v>
      </c>
      <c r="AO1273" s="10">
        <v>0.95</v>
      </c>
      <c r="AP1273" s="10">
        <v>0.1555</v>
      </c>
      <c r="AQ1273" s="10">
        <v>5.11E-2</v>
      </c>
      <c r="AR1273" s="10">
        <v>9.0001999999999995</v>
      </c>
      <c r="AS1273" s="10">
        <v>10.5</v>
      </c>
      <c r="AT1273" s="10">
        <v>0.95</v>
      </c>
      <c r="AU1273" s="10">
        <v>1.7399999999999999E-2</v>
      </c>
      <c r="AV1273" s="10">
        <v>5.7000000000000002E-3</v>
      </c>
      <c r="AW1273" s="10">
        <v>0.99729999999999996</v>
      </c>
      <c r="AX1273" s="10">
        <v>10.6</v>
      </c>
      <c r="AY1273" s="10">
        <v>0.95</v>
      </c>
      <c r="AZ1273" s="10">
        <v>1349</v>
      </c>
      <c r="BA1273" s="10" t="s">
        <v>309</v>
      </c>
      <c r="BB1273" s="10">
        <v>4.2599999999999999E-2</v>
      </c>
      <c r="BC1273" s="10">
        <v>1.4E-2</v>
      </c>
      <c r="BD1273" s="10">
        <v>2.4420000000000002</v>
      </c>
      <c r="BE1273" s="10">
        <v>10.6</v>
      </c>
      <c r="BF1273" s="10">
        <v>0.95</v>
      </c>
      <c r="BG1273" s="10">
        <v>3.56E-2</v>
      </c>
      <c r="BH1273" s="10">
        <v>1.17E-2</v>
      </c>
      <c r="BI1273" s="10">
        <v>2.0417999999999998</v>
      </c>
      <c r="BJ1273" s="10">
        <v>10.6</v>
      </c>
      <c r="BK1273" s="10">
        <v>0.95</v>
      </c>
      <c r="BL1273" s="10">
        <v>3.5099999999999999E-2</v>
      </c>
      <c r="BM1273" s="10">
        <v>1.15E-2</v>
      </c>
      <c r="BN1273" s="10">
        <v>2.0110999999999999</v>
      </c>
      <c r="BO1273" s="10">
        <v>10.6</v>
      </c>
      <c r="BP1273" s="10">
        <v>0.95</v>
      </c>
      <c r="BQ1273" s="10">
        <v>1349</v>
      </c>
      <c r="BR1273" s="10" t="s">
        <v>309</v>
      </c>
      <c r="BS1273" s="10">
        <v>5.1799999999999999E-2</v>
      </c>
      <c r="BT1273" s="10">
        <v>1.7000000000000001E-2</v>
      </c>
      <c r="BU1273" s="10">
        <v>3</v>
      </c>
      <c r="BV1273" s="10">
        <v>10.5</v>
      </c>
      <c r="BW1273" s="10">
        <v>0.95</v>
      </c>
      <c r="BX1273" s="10">
        <v>3.4599999999999999E-2</v>
      </c>
      <c r="BY1273" s="10">
        <v>1.14E-2</v>
      </c>
      <c r="BZ1273" s="10">
        <v>2</v>
      </c>
      <c r="CA1273" s="10">
        <v>10.5</v>
      </c>
      <c r="CB1273" s="10">
        <v>0.95</v>
      </c>
      <c r="CC1273" s="10">
        <v>3.4200000000000001E-2</v>
      </c>
      <c r="CD1273" s="10">
        <v>1.12E-2</v>
      </c>
      <c r="CE1273" s="10">
        <v>2</v>
      </c>
      <c r="CF1273" s="10">
        <v>10.4</v>
      </c>
      <c r="CG1273" s="10">
        <v>0.95</v>
      </c>
      <c r="CH1273" s="10">
        <v>1349</v>
      </c>
      <c r="CI1273" s="10" t="s">
        <v>309</v>
      </c>
      <c r="CJ1273" s="10">
        <v>3.5200000000000002E-2</v>
      </c>
      <c r="CK1273" s="10">
        <v>1.1599999999999999E-2</v>
      </c>
      <c r="CL1273" s="10">
        <v>2</v>
      </c>
      <c r="CM1273" s="10">
        <v>10.7</v>
      </c>
      <c r="CN1273" s="10">
        <v>0.95</v>
      </c>
      <c r="CO1273" s="10">
        <v>3.5200000000000002E-2</v>
      </c>
      <c r="CP1273" s="10">
        <v>1.1599999999999999E-2</v>
      </c>
      <c r="CQ1273" s="10">
        <v>2</v>
      </c>
      <c r="CR1273" s="10">
        <v>10.7</v>
      </c>
      <c r="CS1273" s="10">
        <v>0.95</v>
      </c>
      <c r="CT1273" s="10">
        <v>1.7399999999999999E-2</v>
      </c>
      <c r="CU1273" s="10">
        <v>5.7000000000000002E-3</v>
      </c>
      <c r="CV1273" s="10">
        <v>1</v>
      </c>
      <c r="CW1273" s="10">
        <v>10.6</v>
      </c>
      <c r="CX1273" s="10">
        <v>0.95</v>
      </c>
      <c r="CY1273" s="10">
        <v>1385</v>
      </c>
      <c r="CZ1273" s="10" t="s">
        <v>304</v>
      </c>
      <c r="DA1273" s="10">
        <v>0</v>
      </c>
      <c r="DB1273" s="10">
        <v>0</v>
      </c>
      <c r="DC1273" s="10">
        <v>0</v>
      </c>
      <c r="DD1273" s="10">
        <v>11</v>
      </c>
      <c r="DE1273" s="10">
        <v>0</v>
      </c>
      <c r="DF1273" s="10">
        <v>0</v>
      </c>
      <c r="DG1273" s="10">
        <v>0</v>
      </c>
      <c r="DH1273" s="10">
        <v>0</v>
      </c>
      <c r="DI1273" s="10">
        <v>11</v>
      </c>
      <c r="DJ1273" s="10">
        <v>0</v>
      </c>
      <c r="DK1273" s="10">
        <v>0</v>
      </c>
      <c r="DL1273" s="10">
        <v>0</v>
      </c>
      <c r="DM1273" s="10">
        <v>0</v>
      </c>
      <c r="DN1273" s="10">
        <v>11</v>
      </c>
      <c r="DO1273" s="10">
        <v>0</v>
      </c>
    </row>
    <row r="1274" spans="1:119" x14ac:dyDescent="0.25">
      <c r="A1274" s="10">
        <v>1350</v>
      </c>
      <c r="B1274" s="10" t="s">
        <v>149</v>
      </c>
      <c r="C1274" s="10">
        <v>-0.33</v>
      </c>
      <c r="D1274" s="10">
        <v>-0.14000000000000001</v>
      </c>
      <c r="E1274" s="10">
        <v>5.44</v>
      </c>
      <c r="F1274" s="10">
        <v>38.119999999999997</v>
      </c>
      <c r="G1274" s="10">
        <v>0.92600000000000005</v>
      </c>
      <c r="H1274" s="10">
        <v>-0.27</v>
      </c>
      <c r="I1274" s="10">
        <v>-0.13</v>
      </c>
      <c r="J1274" s="10">
        <v>4.53</v>
      </c>
      <c r="K1274" s="10">
        <v>38.5</v>
      </c>
      <c r="L1274" s="10">
        <v>0.90600000000000003</v>
      </c>
      <c r="M1274" s="10">
        <v>-0.28999999999999998</v>
      </c>
      <c r="N1274" s="10">
        <v>-0.13</v>
      </c>
      <c r="O1274" s="10">
        <v>4.76</v>
      </c>
      <c r="P1274" s="10">
        <v>38.26</v>
      </c>
      <c r="Q1274" s="10">
        <v>0.91100000000000003</v>
      </c>
      <c r="R1274" s="10">
        <v>1350</v>
      </c>
      <c r="S1274" s="10" t="s">
        <v>149</v>
      </c>
      <c r="T1274" s="10">
        <v>0.1</v>
      </c>
      <c r="U1274" s="10">
        <v>0.1</v>
      </c>
      <c r="V1274" s="10">
        <v>2.2223641288179805</v>
      </c>
      <c r="W1274" s="10">
        <v>36.74</v>
      </c>
      <c r="Y1274" s="10">
        <v>0.14000000000000001</v>
      </c>
      <c r="Z1274" s="10">
        <v>0.1</v>
      </c>
      <c r="AA1274" s="10">
        <v>2.7236385021024301</v>
      </c>
      <c r="AB1274" s="10">
        <v>36.47</v>
      </c>
      <c r="AD1274" s="10">
        <v>0.16</v>
      </c>
      <c r="AE1274" s="10">
        <v>0.1</v>
      </c>
      <c r="AF1274" s="10">
        <v>2.9779724145012199</v>
      </c>
      <c r="AG1274" s="10">
        <v>36.58</v>
      </c>
      <c r="AI1274" s="10">
        <v>1350</v>
      </c>
      <c r="AJ1274" s="10" t="s">
        <v>149</v>
      </c>
      <c r="AK1274" s="10">
        <v>-0.18433477367180226</v>
      </c>
      <c r="AL1274" s="10">
        <v>-0.12235248270857102</v>
      </c>
      <c r="AM1274" s="10">
        <v>-3.3902553891269434</v>
      </c>
      <c r="AN1274" s="10">
        <v>37.677390488179327</v>
      </c>
      <c r="AO1274" s="10">
        <v>0.83316959252567935</v>
      </c>
      <c r="AP1274" s="10">
        <v>-0.23323190498432239</v>
      </c>
      <c r="AQ1274" s="10">
        <v>-0.13345319111335918</v>
      </c>
      <c r="AR1274" s="10">
        <v>-4.1606294290617827</v>
      </c>
      <c r="AS1274" s="10">
        <v>37.288044919921823</v>
      </c>
      <c r="AT1274" s="10">
        <v>0.86795794407263749</v>
      </c>
      <c r="AU1274" s="10">
        <v>-0.21817647338727253</v>
      </c>
      <c r="AV1274" s="10">
        <v>-0.12902551513721869</v>
      </c>
      <c r="AW1274" s="10">
        <v>-3.9331016708107076</v>
      </c>
      <c r="AX1274" s="10">
        <v>37.2079625075799</v>
      </c>
      <c r="AY1274" s="10">
        <v>0.86074840812813691</v>
      </c>
      <c r="AZ1274" s="10">
        <v>1350</v>
      </c>
      <c r="BA1274" s="10" t="s">
        <v>149</v>
      </c>
      <c r="BB1274" s="10">
        <v>-4.8442860638247057E-2</v>
      </c>
      <c r="BC1274" s="10">
        <v>-7.2419471018836529E-2</v>
      </c>
      <c r="BD1274" s="10">
        <v>-1.3644201331135655</v>
      </c>
      <c r="BE1274" s="10">
        <v>36.867955948129612</v>
      </c>
      <c r="BF1274" s="10">
        <v>0.55599639372808551</v>
      </c>
      <c r="BG1274" s="10">
        <v>-6.5428645205506536E-2</v>
      </c>
      <c r="BH1274" s="10">
        <v>-7.5057783989876017E-2</v>
      </c>
      <c r="BI1274" s="10">
        <v>-1.5719090145298711</v>
      </c>
      <c r="BJ1274" s="10">
        <v>36.572032503319747</v>
      </c>
      <c r="BK1274" s="10">
        <v>0.65709898860089933</v>
      </c>
      <c r="BL1274" s="10">
        <v>-8.1353374473145931E-2</v>
      </c>
      <c r="BM1274" s="10">
        <v>-7.7984231737939377E-2</v>
      </c>
      <c r="BN1274" s="10">
        <v>-1.7862432950210323</v>
      </c>
      <c r="BO1274" s="10">
        <v>36.424962707826573</v>
      </c>
      <c r="BP1274" s="10">
        <v>0.72189696684607907</v>
      </c>
      <c r="BQ1274" s="10">
        <v>1350</v>
      </c>
      <c r="BR1274" s="10" t="s">
        <v>149</v>
      </c>
      <c r="BS1274" s="10">
        <v>-0.19</v>
      </c>
      <c r="BT1274" s="10">
        <v>-0.106</v>
      </c>
      <c r="BU1274" s="10">
        <v>-3.3310305699344362</v>
      </c>
      <c r="BV1274" s="10">
        <v>37.71</v>
      </c>
      <c r="BW1274" s="10">
        <v>0.87328866424193297</v>
      </c>
      <c r="BX1274" s="10">
        <v>-0.20599999999999999</v>
      </c>
      <c r="BY1274" s="10">
        <v>-0.106</v>
      </c>
      <c r="BZ1274" s="10">
        <v>-3.6395199246361059</v>
      </c>
      <c r="CA1274" s="10">
        <v>36.750999999999998</v>
      </c>
      <c r="CB1274" s="10">
        <v>0.8891874633112089</v>
      </c>
      <c r="CC1274" s="10">
        <v>-0.20599999999999999</v>
      </c>
      <c r="CD1274" s="10">
        <v>-0.107</v>
      </c>
      <c r="CE1274" s="10">
        <v>-3.6199428088123398</v>
      </c>
      <c r="CF1274" s="10">
        <v>37.023000000000003</v>
      </c>
      <c r="CG1274" s="10">
        <v>0.88742830523818839</v>
      </c>
      <c r="CH1274" s="10">
        <v>1350</v>
      </c>
      <c r="CI1274" s="10" t="s">
        <v>149</v>
      </c>
      <c r="CJ1274" s="10">
        <v>-6.0999999999999999E-2</v>
      </c>
      <c r="CK1274" s="10">
        <v>-7.4999999999999997E-2</v>
      </c>
      <c r="CL1274" s="10">
        <v>-1.5085996858032169</v>
      </c>
      <c r="CM1274" s="10">
        <v>36.997999999999998</v>
      </c>
      <c r="CN1274" s="10">
        <v>0.63098196563665665</v>
      </c>
      <c r="CO1274" s="10">
        <v>-0.06</v>
      </c>
      <c r="CP1274" s="10">
        <v>-7.2999999999999995E-2</v>
      </c>
      <c r="CQ1274" s="10">
        <v>-1.4939013075557437</v>
      </c>
      <c r="CR1274" s="10">
        <v>36.518999999999998</v>
      </c>
      <c r="CS1274" s="10">
        <v>0.63496507567655114</v>
      </c>
      <c r="CT1274" s="10">
        <v>-6.0999999999999999E-2</v>
      </c>
      <c r="CU1274" s="10">
        <v>-7.4999999999999997E-2</v>
      </c>
      <c r="CV1274" s="10">
        <v>-1.5113775027172331</v>
      </c>
      <c r="CW1274" s="10">
        <v>36.93</v>
      </c>
      <c r="CX1274" s="10">
        <v>0.63098196563665665</v>
      </c>
      <c r="CY1274" s="10">
        <v>1386</v>
      </c>
      <c r="CZ1274" s="10" t="s">
        <v>288</v>
      </c>
      <c r="DA1274" s="10">
        <v>1.7100000000000001E-2</v>
      </c>
      <c r="DB1274" s="10">
        <v>8.3000000000000001E-3</v>
      </c>
      <c r="DC1274" s="10">
        <v>1</v>
      </c>
      <c r="DD1274" s="10">
        <v>11</v>
      </c>
      <c r="DE1274" s="10">
        <v>0.9</v>
      </c>
      <c r="DF1274" s="10">
        <v>1.7100000000000001E-2</v>
      </c>
      <c r="DG1274" s="10">
        <v>8.3000000000000001E-3</v>
      </c>
      <c r="DH1274" s="10">
        <v>1</v>
      </c>
      <c r="DI1274" s="10">
        <v>11</v>
      </c>
      <c r="DJ1274" s="10">
        <v>0.9</v>
      </c>
      <c r="DK1274" s="10">
        <v>1.7100000000000001E-2</v>
      </c>
      <c r="DL1274" s="10">
        <v>8.3000000000000001E-3</v>
      </c>
      <c r="DM1274" s="10">
        <v>1</v>
      </c>
      <c r="DN1274" s="10">
        <v>11</v>
      </c>
      <c r="DO1274" s="10">
        <v>0.9</v>
      </c>
    </row>
    <row r="1275" spans="1:119" x14ac:dyDescent="0.25">
      <c r="A1275" s="10">
        <v>1351</v>
      </c>
      <c r="B1275" s="10" t="s">
        <v>228</v>
      </c>
      <c r="R1275" s="10">
        <v>1351</v>
      </c>
      <c r="S1275" s="10" t="s">
        <v>228</v>
      </c>
      <c r="AI1275" s="10">
        <v>1351</v>
      </c>
      <c r="AJ1275" s="10" t="s">
        <v>228</v>
      </c>
      <c r="AZ1275" s="10">
        <v>1351</v>
      </c>
      <c r="BA1275" s="10" t="s">
        <v>228</v>
      </c>
      <c r="BQ1275" s="10">
        <v>1351</v>
      </c>
      <c r="BR1275" s="10" t="s">
        <v>228</v>
      </c>
      <c r="CH1275" s="10">
        <v>1351</v>
      </c>
      <c r="CI1275" s="10" t="s">
        <v>228</v>
      </c>
      <c r="CY1275" s="10">
        <v>1387</v>
      </c>
      <c r="CZ1275" s="10" t="s">
        <v>306</v>
      </c>
      <c r="DA1275" s="10">
        <v>1.7100000000000001E-2</v>
      </c>
      <c r="DB1275" s="10">
        <v>8.3000000000000001E-3</v>
      </c>
      <c r="DC1275" s="10">
        <v>1</v>
      </c>
      <c r="DD1275" s="10">
        <v>11</v>
      </c>
      <c r="DE1275" s="10">
        <v>0.9</v>
      </c>
      <c r="DF1275" s="10">
        <v>1.7100000000000001E-2</v>
      </c>
      <c r="DG1275" s="10">
        <v>8.3000000000000001E-3</v>
      </c>
      <c r="DH1275" s="10">
        <v>1</v>
      </c>
      <c r="DI1275" s="10">
        <v>11</v>
      </c>
      <c r="DJ1275" s="10">
        <v>0.9</v>
      </c>
      <c r="DK1275" s="10">
        <v>1.7100000000000001E-2</v>
      </c>
      <c r="DL1275" s="10">
        <v>8.3000000000000001E-3</v>
      </c>
      <c r="DM1275" s="10">
        <v>1</v>
      </c>
      <c r="DN1275" s="10">
        <v>11</v>
      </c>
      <c r="DO1275" s="10">
        <v>0.9</v>
      </c>
    </row>
    <row r="1276" spans="1:119" x14ac:dyDescent="0.25">
      <c r="A1276" s="10">
        <v>1352</v>
      </c>
      <c r="B1276" s="10" t="s">
        <v>8</v>
      </c>
      <c r="C1276" s="10">
        <v>0.33</v>
      </c>
      <c r="D1276" s="10">
        <v>0.14000000000000001</v>
      </c>
      <c r="E1276" s="10">
        <v>5.44</v>
      </c>
      <c r="F1276" s="10">
        <v>38.119999999999997</v>
      </c>
      <c r="G1276" s="10">
        <v>0.92600000000000005</v>
      </c>
      <c r="H1276" s="10">
        <v>0.27</v>
      </c>
      <c r="I1276" s="10">
        <v>0.13</v>
      </c>
      <c r="J1276" s="10">
        <v>4.53</v>
      </c>
      <c r="K1276" s="10">
        <v>38.5</v>
      </c>
      <c r="L1276" s="10">
        <v>0.90600000000000003</v>
      </c>
      <c r="M1276" s="10">
        <v>0.28999999999999998</v>
      </c>
      <c r="N1276" s="10">
        <v>0.13</v>
      </c>
      <c r="O1276" s="10">
        <v>4.76</v>
      </c>
      <c r="P1276" s="10">
        <v>38.26</v>
      </c>
      <c r="Q1276" s="10">
        <v>0.91100000000000003</v>
      </c>
      <c r="R1276" s="10">
        <v>1352</v>
      </c>
      <c r="S1276" s="10" t="s">
        <v>8</v>
      </c>
      <c r="T1276" s="10">
        <v>0.1</v>
      </c>
      <c r="U1276" s="10">
        <v>0.1</v>
      </c>
      <c r="V1276" s="10">
        <v>2.2223641288179805</v>
      </c>
      <c r="W1276" s="10">
        <v>36.74</v>
      </c>
      <c r="Y1276" s="10">
        <v>0.14000000000000001</v>
      </c>
      <c r="Z1276" s="10">
        <v>0.1</v>
      </c>
      <c r="AA1276" s="10">
        <v>2.7236385021024301</v>
      </c>
      <c r="AB1276" s="10">
        <v>36.47</v>
      </c>
      <c r="AD1276" s="10">
        <v>0.16</v>
      </c>
      <c r="AE1276" s="10">
        <v>0.1</v>
      </c>
      <c r="AF1276" s="10">
        <v>2.9779724145012199</v>
      </c>
      <c r="AG1276" s="10">
        <v>36.58</v>
      </c>
      <c r="AI1276" s="10">
        <v>1352</v>
      </c>
      <c r="AJ1276" s="10" t="s">
        <v>8</v>
      </c>
      <c r="AK1276" s="10">
        <v>0.18433477368659384</v>
      </c>
      <c r="AL1276" s="10">
        <v>0.12235248235196737</v>
      </c>
      <c r="AM1276" s="10">
        <v>3.3902553862938674</v>
      </c>
      <c r="AN1276" s="10">
        <v>37.677390488179327</v>
      </c>
      <c r="AO1276" s="10">
        <v>0.83316959328877593</v>
      </c>
      <c r="AP1276" s="10">
        <v>0.23323190498694119</v>
      </c>
      <c r="AQ1276" s="10">
        <v>0.13345319085599505</v>
      </c>
      <c r="AR1276" s="10">
        <v>4.1606294271179225</v>
      </c>
      <c r="AS1276" s="10">
        <v>37.288044919921823</v>
      </c>
      <c r="AT1276" s="10">
        <v>0.86795794448789587</v>
      </c>
      <c r="AU1276" s="10">
        <v>0.21817647356652403</v>
      </c>
      <c r="AV1276" s="10">
        <v>0.12902551586812303</v>
      </c>
      <c r="AW1276" s="10">
        <v>3.9331016789778936</v>
      </c>
      <c r="AX1276" s="10">
        <v>37.2079625075799</v>
      </c>
      <c r="AY1276" s="10">
        <v>0.86074840704795275</v>
      </c>
      <c r="AZ1276" s="10">
        <v>1352</v>
      </c>
      <c r="BA1276" s="10" t="s">
        <v>8</v>
      </c>
      <c r="BB1276" s="10">
        <v>4.8442860647077007E-2</v>
      </c>
      <c r="BC1276" s="10">
        <v>7.2419471879204486E-2</v>
      </c>
      <c r="BD1276" s="10">
        <v>1.3644201443892623</v>
      </c>
      <c r="BE1276" s="10">
        <v>36.867955948129612</v>
      </c>
      <c r="BF1276" s="10">
        <v>0.55599638923462336</v>
      </c>
      <c r="BG1276" s="10">
        <v>6.5428645220888385E-2</v>
      </c>
      <c r="BH1276" s="10">
        <v>7.505778433876438E-2</v>
      </c>
      <c r="BI1276" s="10">
        <v>1.5719090188412226</v>
      </c>
      <c r="BJ1276" s="10">
        <v>36.572032503319747</v>
      </c>
      <c r="BK1276" s="10">
        <v>0.65709898695312152</v>
      </c>
      <c r="BL1276" s="10">
        <v>8.1353374463517258E-2</v>
      </c>
      <c r="BM1276" s="10">
        <v>7.7984231214235644E-2</v>
      </c>
      <c r="BN1276" s="10">
        <v>1.7862432891666205</v>
      </c>
      <c r="BO1276" s="10">
        <v>36.424962707826573</v>
      </c>
      <c r="BP1276" s="10">
        <v>0.72189696912665513</v>
      </c>
      <c r="BQ1276" s="10">
        <v>1352</v>
      </c>
      <c r="BR1276" s="10" t="s">
        <v>8</v>
      </c>
      <c r="BS1276" s="10">
        <v>0.19</v>
      </c>
      <c r="BT1276" s="10">
        <v>0.106</v>
      </c>
      <c r="BU1276" s="10">
        <v>3.3310305699344362</v>
      </c>
      <c r="BV1276" s="10">
        <v>37.71</v>
      </c>
      <c r="BW1276" s="10">
        <v>0.87328866424193297</v>
      </c>
      <c r="BX1276" s="10">
        <v>0.20599999999999999</v>
      </c>
      <c r="BY1276" s="10">
        <v>0.106</v>
      </c>
      <c r="BZ1276" s="10">
        <v>3.6395199246361059</v>
      </c>
      <c r="CA1276" s="10">
        <v>36.750999999999998</v>
      </c>
      <c r="CB1276" s="10">
        <v>0.8891874633112089</v>
      </c>
      <c r="CC1276" s="10">
        <v>0.20599999999999999</v>
      </c>
      <c r="CD1276" s="10">
        <v>0.107</v>
      </c>
      <c r="CE1276" s="10">
        <v>3.6199428088123398</v>
      </c>
      <c r="CF1276" s="10">
        <v>37.023000000000003</v>
      </c>
      <c r="CG1276" s="10">
        <v>0.88742830523818839</v>
      </c>
      <c r="CH1276" s="10">
        <v>1352</v>
      </c>
      <c r="CI1276" s="10" t="s">
        <v>8</v>
      </c>
      <c r="CJ1276" s="10">
        <v>6.0999999999999999E-2</v>
      </c>
      <c r="CK1276" s="10">
        <v>7.4999999999999997E-2</v>
      </c>
      <c r="CL1276" s="10">
        <v>1.5085996858032169</v>
      </c>
      <c r="CM1276" s="10">
        <v>36.997999999999998</v>
      </c>
      <c r="CN1276" s="10">
        <v>0.63098196563665665</v>
      </c>
      <c r="CO1276" s="10">
        <v>0.06</v>
      </c>
      <c r="CP1276" s="10">
        <v>7.2999999999999995E-2</v>
      </c>
      <c r="CQ1276" s="10">
        <v>1.4939013075557437</v>
      </c>
      <c r="CR1276" s="10">
        <v>36.518999999999998</v>
      </c>
      <c r="CS1276" s="10">
        <v>0.63496507567655114</v>
      </c>
      <c r="CT1276" s="10">
        <v>6.0999999999999999E-2</v>
      </c>
      <c r="CU1276" s="10">
        <v>7.4999999999999997E-2</v>
      </c>
      <c r="CV1276" s="10">
        <v>1.5113775027172331</v>
      </c>
      <c r="CW1276" s="10">
        <v>36.93</v>
      </c>
      <c r="CX1276" s="10">
        <v>0.63098196563665665</v>
      </c>
      <c r="CY1276" s="10">
        <v>1388</v>
      </c>
      <c r="CZ1276" s="10" t="s">
        <v>291</v>
      </c>
      <c r="DA1276" s="10">
        <v>1.83E-2</v>
      </c>
      <c r="DB1276" s="10">
        <v>5.3E-3</v>
      </c>
      <c r="DC1276" s="10">
        <v>1</v>
      </c>
      <c r="DD1276" s="10">
        <v>11</v>
      </c>
      <c r="DE1276" s="10">
        <v>0.96</v>
      </c>
      <c r="DF1276" s="10">
        <v>1.83E-2</v>
      </c>
      <c r="DG1276" s="10">
        <v>5.3E-3</v>
      </c>
      <c r="DH1276" s="10">
        <v>1</v>
      </c>
      <c r="DI1276" s="10">
        <v>11</v>
      </c>
      <c r="DJ1276" s="10">
        <v>0.96</v>
      </c>
      <c r="DK1276" s="10">
        <v>1.83E-2</v>
      </c>
      <c r="DL1276" s="10">
        <v>5.3E-3</v>
      </c>
      <c r="DM1276" s="10">
        <v>1</v>
      </c>
      <c r="DN1276" s="10">
        <v>11</v>
      </c>
      <c r="DO1276" s="10">
        <v>0.96</v>
      </c>
    </row>
    <row r="1277" spans="1:119" x14ac:dyDescent="0.25">
      <c r="A1277" s="10">
        <v>1353</v>
      </c>
      <c r="B1277" s="10" t="s">
        <v>9</v>
      </c>
      <c r="R1277" s="10">
        <v>1353</v>
      </c>
      <c r="S1277" s="10" t="s">
        <v>9</v>
      </c>
      <c r="AI1277" s="10">
        <v>1353</v>
      </c>
      <c r="AJ1277" s="10" t="s">
        <v>9</v>
      </c>
      <c r="AZ1277" s="10">
        <v>1353</v>
      </c>
      <c r="BA1277" s="10" t="s">
        <v>9</v>
      </c>
      <c r="BQ1277" s="10">
        <v>1353</v>
      </c>
      <c r="BR1277" s="10" t="s">
        <v>9</v>
      </c>
      <c r="CH1277" s="10">
        <v>1353</v>
      </c>
      <c r="CI1277" s="10" t="s">
        <v>9</v>
      </c>
      <c r="CY1277" s="10">
        <v>1389</v>
      </c>
      <c r="CZ1277" s="10" t="s">
        <v>307</v>
      </c>
      <c r="DA1277" s="10">
        <v>0.16289999999999999</v>
      </c>
      <c r="DB1277" s="10">
        <v>5.3499999999999999E-2</v>
      </c>
      <c r="DC1277" s="10">
        <v>9</v>
      </c>
      <c r="DD1277" s="10">
        <v>11</v>
      </c>
      <c r="DE1277" s="10">
        <v>0.95</v>
      </c>
      <c r="DF1277" s="10">
        <v>0.16289999999999999</v>
      </c>
      <c r="DG1277" s="10">
        <v>5.3499999999999999E-2</v>
      </c>
      <c r="DH1277" s="10">
        <v>9</v>
      </c>
      <c r="DI1277" s="10">
        <v>11</v>
      </c>
      <c r="DJ1277" s="10">
        <v>0.95</v>
      </c>
      <c r="DK1277" s="10">
        <v>0.16289999999999999</v>
      </c>
      <c r="DL1277" s="10">
        <v>5.3499999999999999E-2</v>
      </c>
      <c r="DM1277" s="10">
        <v>9</v>
      </c>
      <c r="DN1277" s="10">
        <v>11</v>
      </c>
      <c r="DO1277" s="10">
        <v>0.95</v>
      </c>
    </row>
    <row r="1278" spans="1:119" x14ac:dyDescent="0.25">
      <c r="A1278" s="10">
        <v>1354</v>
      </c>
      <c r="B1278" s="10" t="s">
        <v>10</v>
      </c>
      <c r="C1278" s="10">
        <v>0.32</v>
      </c>
      <c r="D1278" s="10">
        <v>7.0000000000000007E-2</v>
      </c>
      <c r="E1278" s="10">
        <v>18.2</v>
      </c>
      <c r="F1278" s="10">
        <v>10.4</v>
      </c>
      <c r="G1278" s="10">
        <v>0.98</v>
      </c>
      <c r="H1278" s="10">
        <v>0.27</v>
      </c>
      <c r="I1278" s="10">
        <v>0.05</v>
      </c>
      <c r="J1278" s="10">
        <v>15.2</v>
      </c>
      <c r="K1278" s="10">
        <v>10.3</v>
      </c>
      <c r="L1278" s="10">
        <v>0.98</v>
      </c>
      <c r="M1278" s="10">
        <v>0.28000000000000003</v>
      </c>
      <c r="N1278" s="10">
        <v>0.06</v>
      </c>
      <c r="O1278" s="10">
        <v>16</v>
      </c>
      <c r="P1278" s="10">
        <v>10.3</v>
      </c>
      <c r="Q1278" s="10">
        <v>0.98</v>
      </c>
      <c r="R1278" s="10">
        <v>1354</v>
      </c>
      <c r="S1278" s="10" t="s">
        <v>10</v>
      </c>
      <c r="T1278" s="10">
        <v>0.1</v>
      </c>
      <c r="U1278" s="10">
        <v>0.03</v>
      </c>
      <c r="V1278" s="10">
        <v>5.7409999999999997</v>
      </c>
      <c r="W1278" s="10">
        <v>10.5</v>
      </c>
      <c r="Y1278" s="10">
        <v>0.13</v>
      </c>
      <c r="Z1278" s="10">
        <v>0.04</v>
      </c>
      <c r="AA1278" s="10">
        <v>7.4790000000000001</v>
      </c>
      <c r="AB1278" s="10">
        <v>10.5</v>
      </c>
      <c r="AD1278" s="10">
        <v>0.15</v>
      </c>
      <c r="AE1278" s="10">
        <v>0.04</v>
      </c>
      <c r="AF1278" s="10">
        <v>8.5359999999999996</v>
      </c>
      <c r="AG1278" s="10">
        <v>10.5</v>
      </c>
      <c r="AI1278" s="10">
        <v>1354</v>
      </c>
      <c r="AJ1278" s="10" t="s">
        <v>10</v>
      </c>
      <c r="AK1278" s="10">
        <v>0.17599999999874943</v>
      </c>
      <c r="AL1278" s="10">
        <v>5.5000000876556959E-2</v>
      </c>
      <c r="AM1278" s="10">
        <v>9.9499999999999993</v>
      </c>
      <c r="AN1278" s="10">
        <v>10.7</v>
      </c>
      <c r="AO1278" s="10">
        <v>0.95399999999999996</v>
      </c>
      <c r="AP1278" s="10">
        <v>0.22499999999391376</v>
      </c>
      <c r="AQ1278" s="10">
        <v>6.7000001479210966E-2</v>
      </c>
      <c r="AR1278" s="10">
        <v>12.909000000000001</v>
      </c>
      <c r="AS1278" s="10">
        <v>10.5</v>
      </c>
      <c r="AT1278" s="10">
        <v>0.95799999999999996</v>
      </c>
      <c r="AU1278" s="10">
        <v>0.21000000005238267</v>
      </c>
      <c r="AV1278" s="10">
        <v>6.3000000782980375E-2</v>
      </c>
      <c r="AW1278" s="10">
        <v>11.942</v>
      </c>
      <c r="AX1278" s="10">
        <v>10.6</v>
      </c>
      <c r="AY1278" s="10">
        <v>0.95799999999999996</v>
      </c>
      <c r="AZ1278" s="10">
        <v>1354</v>
      </c>
      <c r="BA1278" s="10" t="s">
        <v>10</v>
      </c>
      <c r="BB1278" s="10">
        <v>4.0553907647412263E-2</v>
      </c>
      <c r="BC1278" s="10">
        <v>8.5787121183230064E-3</v>
      </c>
      <c r="BD1278" s="10">
        <v>2.3235000000000001</v>
      </c>
      <c r="BE1278" s="10">
        <v>10.3</v>
      </c>
      <c r="BF1278" s="10">
        <v>0.97799999999999998</v>
      </c>
      <c r="BG1278" s="10">
        <v>5.7660123429685566E-2</v>
      </c>
      <c r="BH1278" s="10">
        <v>1.2197334072715576E-2</v>
      </c>
      <c r="BI1278" s="10">
        <v>3.3035999999999999</v>
      </c>
      <c r="BJ1278" s="10">
        <v>10.3</v>
      </c>
      <c r="BK1278" s="10">
        <v>0.97799999999999998</v>
      </c>
      <c r="BL1278" s="10">
        <v>7.3640064241641254E-2</v>
      </c>
      <c r="BM1278" s="10">
        <v>1.5577705919616635E-2</v>
      </c>
      <c r="BN1278" s="10">
        <v>4.2191000000000001</v>
      </c>
      <c r="BO1278" s="10">
        <v>10.3</v>
      </c>
      <c r="BP1278" s="10">
        <v>0.97799999999999998</v>
      </c>
      <c r="BQ1278" s="10">
        <v>1354</v>
      </c>
      <c r="BR1278" s="10" t="s">
        <v>10</v>
      </c>
      <c r="BS1278" s="10">
        <v>0.18099999999999999</v>
      </c>
      <c r="BT1278" s="10">
        <v>3.9E-2</v>
      </c>
      <c r="BU1278" s="10">
        <v>9.9905000000000008</v>
      </c>
      <c r="BV1278" s="10">
        <v>10.7</v>
      </c>
      <c r="BW1278" s="10">
        <v>0.97799999999999998</v>
      </c>
      <c r="BX1278" s="10">
        <v>0.19800000000000001</v>
      </c>
      <c r="BY1278" s="10">
        <v>4.2000000000000003E-2</v>
      </c>
      <c r="BZ1278" s="10">
        <v>11.0244</v>
      </c>
      <c r="CA1278" s="10">
        <v>10.6</v>
      </c>
      <c r="CB1278" s="10">
        <v>0.97799999999999998</v>
      </c>
      <c r="CC1278" s="10">
        <v>0.19800000000000001</v>
      </c>
      <c r="CD1278" s="10">
        <v>4.2000000000000003E-2</v>
      </c>
      <c r="CE1278" s="10">
        <v>11.0244</v>
      </c>
      <c r="CF1278" s="10">
        <v>10.6</v>
      </c>
      <c r="CG1278" s="10">
        <v>0.97799999999999998</v>
      </c>
      <c r="CH1278" s="10">
        <v>1354</v>
      </c>
      <c r="CI1278" s="10" t="s">
        <v>10</v>
      </c>
      <c r="CJ1278" s="10">
        <v>5.2999999999999999E-2</v>
      </c>
      <c r="CK1278" s="10">
        <v>1.0999999999999999E-2</v>
      </c>
      <c r="CL1278" s="10">
        <v>3.0049999999999999</v>
      </c>
      <c r="CM1278" s="10">
        <v>10.4</v>
      </c>
      <c r="CN1278" s="10">
        <v>0.97899999999999998</v>
      </c>
      <c r="CO1278" s="10">
        <v>5.1999999999999998E-2</v>
      </c>
      <c r="CP1278" s="10">
        <v>1.0999999999999999E-2</v>
      </c>
      <c r="CQ1278" s="10">
        <v>2.9792999999999998</v>
      </c>
      <c r="CR1278" s="10">
        <v>10.3</v>
      </c>
      <c r="CS1278" s="10">
        <v>0.97799999999999998</v>
      </c>
      <c r="CT1278" s="10">
        <v>5.2999999999999999E-2</v>
      </c>
      <c r="CU1278" s="10">
        <v>1.0999999999999999E-2</v>
      </c>
      <c r="CV1278" s="10">
        <v>3.0049999999999999</v>
      </c>
      <c r="CW1278" s="10">
        <v>10.4</v>
      </c>
      <c r="CX1278" s="10">
        <v>0.97899999999999998</v>
      </c>
      <c r="CY1278" s="10">
        <v>1390</v>
      </c>
      <c r="CZ1278" s="10" t="s">
        <v>236</v>
      </c>
      <c r="DA1278" s="10">
        <v>4.2000000000000003E-2</v>
      </c>
      <c r="DB1278" s="10">
        <v>6.4000000000000001E-2</v>
      </c>
      <c r="DC1278" s="10">
        <v>1.2740791254839459</v>
      </c>
      <c r="DD1278" s="10">
        <v>34.689</v>
      </c>
      <c r="DE1278" s="10">
        <v>0.54865644148682235</v>
      </c>
      <c r="DF1278" s="10">
        <v>4.1000000000000002E-2</v>
      </c>
      <c r="DG1278" s="10">
        <v>5.8999999999999997E-2</v>
      </c>
      <c r="DH1278" s="10">
        <v>1.2566929019740645</v>
      </c>
      <c r="DI1278" s="10">
        <v>33.008000000000003</v>
      </c>
      <c r="DJ1278" s="10">
        <v>0.57065661589626382</v>
      </c>
      <c r="DK1278" s="10">
        <v>0.04</v>
      </c>
      <c r="DL1278" s="10">
        <v>5.8999999999999997E-2</v>
      </c>
      <c r="DM1278" s="10">
        <v>1.255772660885323</v>
      </c>
      <c r="DN1278" s="10">
        <v>32.771999999999998</v>
      </c>
      <c r="DO1278" s="10">
        <v>0.56115830386763987</v>
      </c>
    </row>
    <row r="1279" spans="1:119" x14ac:dyDescent="0.25">
      <c r="A1279" s="10">
        <v>1355</v>
      </c>
      <c r="B1279" s="10" t="s">
        <v>11</v>
      </c>
      <c r="C1279" s="10">
        <v>0</v>
      </c>
      <c r="D1279" s="10">
        <v>0</v>
      </c>
      <c r="E1279" s="10">
        <v>0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  <c r="K1279" s="10">
        <v>0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0">
        <v>1355</v>
      </c>
      <c r="S1279" s="10" t="s">
        <v>11</v>
      </c>
      <c r="AI1279" s="10">
        <v>1355</v>
      </c>
      <c r="AJ1279" s="10" t="s">
        <v>11</v>
      </c>
      <c r="AZ1279" s="10">
        <v>1355</v>
      </c>
      <c r="BA1279" s="10" t="s">
        <v>11</v>
      </c>
      <c r="BQ1279" s="10">
        <v>1355</v>
      </c>
      <c r="BR1279" s="10" t="s">
        <v>11</v>
      </c>
      <c r="CH1279" s="10">
        <v>1355</v>
      </c>
      <c r="CI1279" s="10" t="s">
        <v>11</v>
      </c>
      <c r="CY1279" s="10">
        <v>1391</v>
      </c>
      <c r="CZ1279" s="10" t="s">
        <v>237</v>
      </c>
      <c r="DA1279" s="10">
        <v>-1.125</v>
      </c>
      <c r="DB1279" s="10">
        <v>-0.59299999999999997</v>
      </c>
      <c r="DC1279" s="10">
        <v>-21.166029380135001</v>
      </c>
      <c r="DD1279" s="10">
        <v>34.689</v>
      </c>
      <c r="DE1279" s="10">
        <v>0.88462807878658423</v>
      </c>
      <c r="DF1279" s="10">
        <v>-1.2849999999999999</v>
      </c>
      <c r="DG1279" s="10">
        <v>-0.67800000000000005</v>
      </c>
      <c r="DH1279" s="10">
        <v>-25.412940391443559</v>
      </c>
      <c r="DI1279" s="10">
        <v>33.008000000000003</v>
      </c>
      <c r="DJ1279" s="10">
        <v>0.88443999183028532</v>
      </c>
      <c r="DK1279" s="10">
        <v>-1.196</v>
      </c>
      <c r="DL1279" s="10">
        <v>-0.63</v>
      </c>
      <c r="DM1279" s="10">
        <v>-23.814598003926587</v>
      </c>
      <c r="DN1279" s="10">
        <v>32.771999999999998</v>
      </c>
      <c r="DO1279" s="10">
        <v>0.88475770045146973</v>
      </c>
    </row>
    <row r="1280" spans="1:119" x14ac:dyDescent="0.25">
      <c r="A1280" s="10">
        <v>1356</v>
      </c>
      <c r="B1280" s="10" t="s">
        <v>287</v>
      </c>
      <c r="C1280" s="10">
        <v>0</v>
      </c>
      <c r="D1280" s="10">
        <v>0</v>
      </c>
      <c r="E1280" s="10">
        <v>0</v>
      </c>
      <c r="F1280" s="10">
        <v>10.4</v>
      </c>
      <c r="G1280" s="10">
        <v>0</v>
      </c>
      <c r="H1280" s="10">
        <v>0</v>
      </c>
      <c r="I1280" s="10">
        <v>0</v>
      </c>
      <c r="J1280" s="10">
        <v>0</v>
      </c>
      <c r="K1280" s="10">
        <v>10.3</v>
      </c>
      <c r="L1280" s="10">
        <v>0</v>
      </c>
      <c r="M1280" s="10">
        <v>0</v>
      </c>
      <c r="N1280" s="10">
        <v>0</v>
      </c>
      <c r="O1280" s="10">
        <v>0</v>
      </c>
      <c r="P1280" s="10">
        <v>10.3</v>
      </c>
      <c r="Q1280" s="10">
        <v>0</v>
      </c>
      <c r="R1280" s="10">
        <v>1356</v>
      </c>
      <c r="S1280" s="10" t="s">
        <v>287</v>
      </c>
      <c r="T1280" s="10">
        <v>0</v>
      </c>
      <c r="U1280" s="10">
        <v>0</v>
      </c>
      <c r="V1280" s="10">
        <v>0</v>
      </c>
      <c r="W1280" s="10">
        <v>10.5</v>
      </c>
      <c r="Y1280" s="10">
        <v>0</v>
      </c>
      <c r="Z1280" s="10">
        <v>0</v>
      </c>
      <c r="AA1280" s="10">
        <v>0</v>
      </c>
      <c r="AB1280" s="10">
        <v>10.5</v>
      </c>
      <c r="AD1280" s="10">
        <v>0</v>
      </c>
      <c r="AE1280" s="10">
        <v>0</v>
      </c>
      <c r="AF1280" s="10">
        <v>0</v>
      </c>
      <c r="AG1280" s="10">
        <v>10.5</v>
      </c>
      <c r="AI1280" s="10">
        <v>1356</v>
      </c>
      <c r="AJ1280" s="10" t="s">
        <v>287</v>
      </c>
      <c r="AK1280" s="10">
        <v>0</v>
      </c>
      <c r="AL1280" s="10">
        <v>0</v>
      </c>
      <c r="AM1280" s="10">
        <v>0</v>
      </c>
      <c r="AN1280" s="10">
        <v>10.7</v>
      </c>
      <c r="AO1280" s="10">
        <v>0</v>
      </c>
      <c r="AP1280" s="10">
        <v>0</v>
      </c>
      <c r="AQ1280" s="10">
        <v>0</v>
      </c>
      <c r="AR1280" s="10">
        <v>0</v>
      </c>
      <c r="AS1280" s="10">
        <v>10.5</v>
      </c>
      <c r="AT1280" s="10">
        <v>0</v>
      </c>
      <c r="AU1280" s="10">
        <v>0</v>
      </c>
      <c r="AV1280" s="10">
        <v>0</v>
      </c>
      <c r="AW1280" s="10">
        <v>0</v>
      </c>
      <c r="AX1280" s="10">
        <v>10.6</v>
      </c>
      <c r="AY1280" s="10">
        <v>0</v>
      </c>
      <c r="AZ1280" s="10">
        <v>1356</v>
      </c>
      <c r="BA1280" s="10" t="s">
        <v>287</v>
      </c>
      <c r="BB1280" s="10">
        <v>0</v>
      </c>
      <c r="BC1280" s="10">
        <v>0</v>
      </c>
      <c r="BD1280" s="10">
        <v>0</v>
      </c>
      <c r="BE1280" s="10">
        <v>10.3</v>
      </c>
      <c r="BF1280" s="10">
        <v>0</v>
      </c>
      <c r="BG1280" s="10">
        <v>0</v>
      </c>
      <c r="BH1280" s="10">
        <v>0</v>
      </c>
      <c r="BI1280" s="10">
        <v>0</v>
      </c>
      <c r="BJ1280" s="10">
        <v>10.3</v>
      </c>
      <c r="BK1280" s="10">
        <v>0</v>
      </c>
      <c r="BL1280" s="10">
        <v>0</v>
      </c>
      <c r="BM1280" s="10">
        <v>0</v>
      </c>
      <c r="BN1280" s="10">
        <v>0</v>
      </c>
      <c r="BO1280" s="10">
        <v>10.3</v>
      </c>
      <c r="BP1280" s="10">
        <v>0</v>
      </c>
      <c r="BQ1280" s="10">
        <v>1356</v>
      </c>
      <c r="BR1280" s="10" t="s">
        <v>287</v>
      </c>
      <c r="BS1280" s="10">
        <v>0</v>
      </c>
      <c r="BT1280" s="10">
        <v>0</v>
      </c>
      <c r="BU1280" s="10">
        <v>0</v>
      </c>
      <c r="BV1280" s="10">
        <v>10.7</v>
      </c>
      <c r="BW1280" s="10">
        <v>0</v>
      </c>
      <c r="BX1280" s="10">
        <v>0</v>
      </c>
      <c r="BY1280" s="10">
        <v>0</v>
      </c>
      <c r="BZ1280" s="10">
        <v>0</v>
      </c>
      <c r="CA1280" s="10">
        <v>10.6</v>
      </c>
      <c r="CB1280" s="10">
        <v>0</v>
      </c>
      <c r="CC1280" s="10">
        <v>0</v>
      </c>
      <c r="CD1280" s="10">
        <v>0</v>
      </c>
      <c r="CE1280" s="10">
        <v>0</v>
      </c>
      <c r="CF1280" s="10">
        <v>10.6</v>
      </c>
      <c r="CG1280" s="10">
        <v>0</v>
      </c>
      <c r="CH1280" s="10">
        <v>1356</v>
      </c>
      <c r="CI1280" s="10" t="s">
        <v>287</v>
      </c>
      <c r="CJ1280" s="10">
        <v>0</v>
      </c>
      <c r="CK1280" s="10">
        <v>0</v>
      </c>
      <c r="CL1280" s="10">
        <v>0</v>
      </c>
      <c r="CM1280" s="10">
        <v>10.4</v>
      </c>
      <c r="CN1280" s="10">
        <v>0</v>
      </c>
      <c r="CO1280" s="10">
        <v>0</v>
      </c>
      <c r="CP1280" s="10">
        <v>0</v>
      </c>
      <c r="CQ1280" s="10">
        <v>0</v>
      </c>
      <c r="CR1280" s="10">
        <v>10.3</v>
      </c>
      <c r="CS1280" s="10">
        <v>0</v>
      </c>
      <c r="CT1280" s="10">
        <v>0</v>
      </c>
      <c r="CU1280" s="10">
        <v>0</v>
      </c>
      <c r="CV1280" s="10">
        <v>0</v>
      </c>
      <c r="CW1280" s="10">
        <v>10.4</v>
      </c>
      <c r="CX1280" s="10">
        <v>0</v>
      </c>
      <c r="CY1280" s="10">
        <v>1392</v>
      </c>
      <c r="CZ1280" s="10" t="s">
        <v>8</v>
      </c>
    </row>
    <row r="1281" spans="1:119" x14ac:dyDescent="0.25">
      <c r="A1281" s="10">
        <v>1357</v>
      </c>
      <c r="B1281" s="10" t="s">
        <v>305</v>
      </c>
      <c r="C1281" s="10">
        <v>0</v>
      </c>
      <c r="D1281" s="10">
        <v>0</v>
      </c>
      <c r="E1281" s="10">
        <v>0</v>
      </c>
      <c r="F1281" s="10">
        <v>10.4</v>
      </c>
      <c r="G1281" s="10">
        <v>0</v>
      </c>
      <c r="H1281" s="10">
        <v>0</v>
      </c>
      <c r="I1281" s="10">
        <v>0</v>
      </c>
      <c r="J1281" s="10">
        <v>0</v>
      </c>
      <c r="K1281" s="10">
        <v>10.3</v>
      </c>
      <c r="L1281" s="10">
        <v>0</v>
      </c>
      <c r="M1281" s="10">
        <v>0</v>
      </c>
      <c r="N1281" s="10">
        <v>0</v>
      </c>
      <c r="O1281" s="10">
        <v>0</v>
      </c>
      <c r="P1281" s="10">
        <v>10.3</v>
      </c>
      <c r="Q1281" s="10">
        <v>0</v>
      </c>
      <c r="R1281" s="10">
        <v>1357</v>
      </c>
      <c r="S1281" s="10" t="s">
        <v>305</v>
      </c>
      <c r="T1281" s="10">
        <v>0</v>
      </c>
      <c r="U1281" s="10">
        <v>0</v>
      </c>
      <c r="V1281" s="10">
        <v>0</v>
      </c>
      <c r="W1281" s="10">
        <v>10.5</v>
      </c>
      <c r="Y1281" s="10">
        <v>0</v>
      </c>
      <c r="Z1281" s="10">
        <v>0</v>
      </c>
      <c r="AA1281" s="10">
        <v>0</v>
      </c>
      <c r="AB1281" s="10">
        <v>10.5</v>
      </c>
      <c r="AD1281" s="10">
        <v>0</v>
      </c>
      <c r="AE1281" s="10">
        <v>0</v>
      </c>
      <c r="AF1281" s="10">
        <v>0</v>
      </c>
      <c r="AG1281" s="10">
        <v>10.5</v>
      </c>
      <c r="AI1281" s="10">
        <v>1357</v>
      </c>
      <c r="AJ1281" s="10" t="s">
        <v>305</v>
      </c>
      <c r="AK1281" s="10">
        <v>0</v>
      </c>
      <c r="AL1281" s="10">
        <v>0</v>
      </c>
      <c r="AM1281" s="10">
        <v>0</v>
      </c>
      <c r="AN1281" s="10">
        <v>10.7</v>
      </c>
      <c r="AO1281" s="10">
        <v>0</v>
      </c>
      <c r="AP1281" s="10">
        <v>0</v>
      </c>
      <c r="AQ1281" s="10">
        <v>0</v>
      </c>
      <c r="AR1281" s="10">
        <v>0</v>
      </c>
      <c r="AS1281" s="10">
        <v>10.5</v>
      </c>
      <c r="AT1281" s="10">
        <v>0</v>
      </c>
      <c r="AU1281" s="10">
        <v>0</v>
      </c>
      <c r="AV1281" s="10">
        <v>0</v>
      </c>
      <c r="AW1281" s="10">
        <v>0</v>
      </c>
      <c r="AX1281" s="10">
        <v>10.6</v>
      </c>
      <c r="AY1281" s="10">
        <v>0</v>
      </c>
      <c r="AZ1281" s="10">
        <v>1357</v>
      </c>
      <c r="BA1281" s="10" t="s">
        <v>305</v>
      </c>
      <c r="BB1281" s="10">
        <v>0</v>
      </c>
      <c r="BC1281" s="10">
        <v>0</v>
      </c>
      <c r="BD1281" s="10">
        <v>0</v>
      </c>
      <c r="BE1281" s="10">
        <v>10.3</v>
      </c>
      <c r="BF1281" s="10">
        <v>0</v>
      </c>
      <c r="BG1281" s="10">
        <v>0</v>
      </c>
      <c r="BH1281" s="10">
        <v>0</v>
      </c>
      <c r="BI1281" s="10">
        <v>0</v>
      </c>
      <c r="BJ1281" s="10">
        <v>10.3</v>
      </c>
      <c r="BK1281" s="10">
        <v>0</v>
      </c>
      <c r="BL1281" s="10">
        <v>0</v>
      </c>
      <c r="BM1281" s="10">
        <v>0</v>
      </c>
      <c r="BN1281" s="10">
        <v>0</v>
      </c>
      <c r="BO1281" s="10">
        <v>10.3</v>
      </c>
      <c r="BP1281" s="10">
        <v>0</v>
      </c>
      <c r="BQ1281" s="10">
        <v>1357</v>
      </c>
      <c r="BR1281" s="10" t="s">
        <v>305</v>
      </c>
      <c r="BS1281" s="10">
        <v>0</v>
      </c>
      <c r="BT1281" s="10">
        <v>0</v>
      </c>
      <c r="BU1281" s="10">
        <v>0</v>
      </c>
      <c r="BV1281" s="10">
        <v>10.7</v>
      </c>
      <c r="BW1281" s="10">
        <v>0</v>
      </c>
      <c r="BX1281" s="10">
        <v>0</v>
      </c>
      <c r="BY1281" s="10">
        <v>0</v>
      </c>
      <c r="BZ1281" s="10">
        <v>0</v>
      </c>
      <c r="CA1281" s="10">
        <v>10.6</v>
      </c>
      <c r="CB1281" s="10">
        <v>0</v>
      </c>
      <c r="CC1281" s="10">
        <v>0</v>
      </c>
      <c r="CD1281" s="10">
        <v>0</v>
      </c>
      <c r="CE1281" s="10">
        <v>0</v>
      </c>
      <c r="CF1281" s="10">
        <v>10.6</v>
      </c>
      <c r="CG1281" s="10">
        <v>0</v>
      </c>
      <c r="CH1281" s="10">
        <v>1357</v>
      </c>
      <c r="CI1281" s="10" t="s">
        <v>305</v>
      </c>
      <c r="CJ1281" s="10">
        <v>0</v>
      </c>
      <c r="CK1281" s="10">
        <v>0</v>
      </c>
      <c r="CL1281" s="10">
        <v>0</v>
      </c>
      <c r="CM1281" s="10">
        <v>10.4</v>
      </c>
      <c r="CN1281" s="10">
        <v>0</v>
      </c>
      <c r="CO1281" s="10">
        <v>0</v>
      </c>
      <c r="CP1281" s="10">
        <v>0</v>
      </c>
      <c r="CQ1281" s="10">
        <v>0</v>
      </c>
      <c r="CR1281" s="10">
        <v>10.3</v>
      </c>
      <c r="CS1281" s="10">
        <v>0</v>
      </c>
      <c r="CT1281" s="10">
        <v>0</v>
      </c>
      <c r="CU1281" s="10">
        <v>0</v>
      </c>
      <c r="CV1281" s="10">
        <v>0</v>
      </c>
      <c r="CW1281" s="10">
        <v>10.4</v>
      </c>
      <c r="CX1281" s="10">
        <v>0</v>
      </c>
      <c r="CY1281" s="10">
        <v>1393</v>
      </c>
      <c r="CZ1281" s="10" t="s">
        <v>9</v>
      </c>
      <c r="DA1281" s="10">
        <v>1.083</v>
      </c>
      <c r="DB1281" s="10">
        <v>0.52900000000000003</v>
      </c>
      <c r="DC1281" s="10">
        <v>20.060421078697821</v>
      </c>
      <c r="DD1281" s="10">
        <v>34.689</v>
      </c>
      <c r="DE1281" s="10">
        <v>0.89853708036414826</v>
      </c>
      <c r="DF1281" s="10">
        <v>1.2450000000000001</v>
      </c>
      <c r="DG1281" s="10">
        <v>0.61799999999999999</v>
      </c>
      <c r="DH1281" s="10">
        <v>24.311849063498105</v>
      </c>
      <c r="DI1281" s="10">
        <v>33.008000000000003</v>
      </c>
      <c r="DJ1281" s="10">
        <v>0.89571845560000152</v>
      </c>
      <c r="DK1281" s="10">
        <v>1.155</v>
      </c>
      <c r="DL1281" s="10">
        <v>0.57099999999999995</v>
      </c>
      <c r="DM1281" s="10">
        <v>22.698601681943646</v>
      </c>
      <c r="DN1281" s="10">
        <v>32.771999999999998</v>
      </c>
      <c r="DO1281" s="10">
        <v>0.89643603665155325</v>
      </c>
    </row>
    <row r="1282" spans="1:119" x14ac:dyDescent="0.25">
      <c r="A1282" s="10">
        <v>1358</v>
      </c>
      <c r="B1282" s="10" t="s">
        <v>288</v>
      </c>
      <c r="C1282" s="10">
        <v>0.28999999999999998</v>
      </c>
      <c r="D1282" s="10">
        <v>0.12</v>
      </c>
      <c r="E1282" s="10">
        <v>17.149999999999999</v>
      </c>
      <c r="F1282" s="10">
        <v>10.4</v>
      </c>
      <c r="G1282" s="10">
        <v>0.93</v>
      </c>
      <c r="H1282" s="10">
        <v>0.22</v>
      </c>
      <c r="I1282" s="10">
        <v>0.09</v>
      </c>
      <c r="J1282" s="10">
        <v>13.15</v>
      </c>
      <c r="K1282" s="10">
        <v>10.3</v>
      </c>
      <c r="L1282" s="10">
        <v>0.93</v>
      </c>
      <c r="M1282" s="10">
        <v>0.28000000000000003</v>
      </c>
      <c r="N1282" s="10">
        <v>0.11</v>
      </c>
      <c r="O1282" s="10">
        <v>16.86</v>
      </c>
      <c r="P1282" s="10">
        <v>10.3</v>
      </c>
      <c r="Q1282" s="10">
        <v>0.93</v>
      </c>
      <c r="R1282" s="10">
        <v>1358</v>
      </c>
      <c r="S1282" s="10" t="s">
        <v>288</v>
      </c>
      <c r="T1282" s="10">
        <v>5.0299999999999997E-2</v>
      </c>
      <c r="U1282" s="10">
        <v>1.4800000000000001E-2</v>
      </c>
      <c r="V1282" s="10">
        <v>2.8822999999999999</v>
      </c>
      <c r="W1282" s="10">
        <v>10.5</v>
      </c>
      <c r="Y1282" s="10">
        <v>5.2200000000000003E-2</v>
      </c>
      <c r="Z1282" s="10">
        <v>1.11E-2</v>
      </c>
      <c r="AA1282" s="10">
        <v>2.9352999999999998</v>
      </c>
      <c r="AB1282" s="10">
        <v>10.5</v>
      </c>
      <c r="AD1282" s="10">
        <v>6.1699999999999998E-2</v>
      </c>
      <c r="AE1282" s="10">
        <v>9.4999999999999998E-3</v>
      </c>
      <c r="AF1282" s="10">
        <v>3.4314</v>
      </c>
      <c r="AG1282" s="10">
        <v>10.5</v>
      </c>
      <c r="AI1282" s="10">
        <v>1358</v>
      </c>
      <c r="AJ1282" s="10" t="s">
        <v>288</v>
      </c>
      <c r="AK1282" s="10">
        <v>0.1258</v>
      </c>
      <c r="AL1282" s="10">
        <v>3.15E-2</v>
      </c>
      <c r="AM1282" s="10">
        <v>6.9980000000000002</v>
      </c>
      <c r="AN1282" s="10">
        <v>10.7</v>
      </c>
      <c r="AO1282" s="10">
        <v>0.97</v>
      </c>
      <c r="AP1282" s="10">
        <v>0.1764</v>
      </c>
      <c r="AQ1282" s="10">
        <v>4.4200000000000003E-2</v>
      </c>
      <c r="AR1282" s="10">
        <v>9.9994999999999994</v>
      </c>
      <c r="AS1282" s="10">
        <v>10.5</v>
      </c>
      <c r="AT1282" s="10">
        <v>0.97</v>
      </c>
      <c r="AU1282" s="10">
        <v>0.1603</v>
      </c>
      <c r="AV1282" s="10">
        <v>4.02E-2</v>
      </c>
      <c r="AW1282" s="10">
        <v>9.0009999999999994</v>
      </c>
      <c r="AX1282" s="10">
        <v>10.6</v>
      </c>
      <c r="AY1282" s="10">
        <v>0.97</v>
      </c>
      <c r="AZ1282" s="10">
        <v>1358</v>
      </c>
      <c r="BA1282" s="10" t="s">
        <v>288</v>
      </c>
      <c r="BB1282" s="10">
        <v>4.0899999999999999E-2</v>
      </c>
      <c r="BC1282" s="10">
        <v>8.3000000000000001E-3</v>
      </c>
      <c r="BD1282" s="10">
        <v>2.3395999999999999</v>
      </c>
      <c r="BE1282" s="10">
        <v>10.3</v>
      </c>
      <c r="BF1282" s="10">
        <v>0.98</v>
      </c>
      <c r="BG1282" s="10">
        <v>5.8099999999999999E-2</v>
      </c>
      <c r="BH1282" s="10">
        <v>1.18E-2</v>
      </c>
      <c r="BI1282" s="10">
        <v>3.3252999999999999</v>
      </c>
      <c r="BJ1282" s="10">
        <v>10.3</v>
      </c>
      <c r="BK1282" s="10">
        <v>0.98</v>
      </c>
      <c r="BL1282" s="10">
        <v>7.4200000000000002E-2</v>
      </c>
      <c r="BM1282" s="10">
        <v>1.5100000000000001E-2</v>
      </c>
      <c r="BN1282" s="10">
        <v>4.2462999999999997</v>
      </c>
      <c r="BO1282" s="10">
        <v>10.3</v>
      </c>
      <c r="BP1282" s="10">
        <v>0.98</v>
      </c>
      <c r="BQ1282" s="10">
        <v>1358</v>
      </c>
      <c r="BR1282" s="10" t="s">
        <v>288</v>
      </c>
      <c r="BS1282" s="10">
        <v>0.12709999999999999</v>
      </c>
      <c r="BT1282" s="10">
        <v>2.58E-2</v>
      </c>
      <c r="BU1282" s="10">
        <v>7</v>
      </c>
      <c r="BV1282" s="10">
        <v>10.7</v>
      </c>
      <c r="BW1282" s="10">
        <v>0.98</v>
      </c>
      <c r="BX1282" s="10">
        <v>0.1439</v>
      </c>
      <c r="BY1282" s="10">
        <v>2.92E-2</v>
      </c>
      <c r="BZ1282" s="10">
        <v>8</v>
      </c>
      <c r="CA1282" s="10">
        <v>10.6</v>
      </c>
      <c r="CB1282" s="10">
        <v>0.98</v>
      </c>
      <c r="CC1282" s="10">
        <v>0.1439</v>
      </c>
      <c r="CD1282" s="10">
        <v>2.92E-2</v>
      </c>
      <c r="CE1282" s="10">
        <v>8</v>
      </c>
      <c r="CF1282" s="10">
        <v>10.6</v>
      </c>
      <c r="CG1282" s="10">
        <v>0.98</v>
      </c>
      <c r="CH1282" s="10">
        <v>1358</v>
      </c>
      <c r="CI1282" s="10" t="s">
        <v>288</v>
      </c>
      <c r="CJ1282" s="10">
        <v>5.2999999999999999E-2</v>
      </c>
      <c r="CK1282" s="10">
        <v>1.0800000000000001E-2</v>
      </c>
      <c r="CL1282" s="10">
        <v>3</v>
      </c>
      <c r="CM1282" s="10">
        <v>10.4</v>
      </c>
      <c r="CN1282" s="10">
        <v>0.98</v>
      </c>
      <c r="CO1282" s="10">
        <v>5.2400000000000002E-2</v>
      </c>
      <c r="CP1282" s="10">
        <v>1.0699999999999999E-2</v>
      </c>
      <c r="CQ1282" s="10">
        <v>3</v>
      </c>
      <c r="CR1282" s="10">
        <v>10.3</v>
      </c>
      <c r="CS1282" s="10">
        <v>0.98</v>
      </c>
      <c r="CT1282" s="10">
        <v>5.2999999999999999E-2</v>
      </c>
      <c r="CU1282" s="10">
        <v>1.0800000000000001E-2</v>
      </c>
      <c r="CV1282" s="10">
        <v>3</v>
      </c>
      <c r="CW1282" s="10">
        <v>10.4</v>
      </c>
      <c r="CX1282" s="10">
        <v>0.98</v>
      </c>
      <c r="CY1282" s="10">
        <v>1394</v>
      </c>
      <c r="CZ1282" s="10" t="s">
        <v>10</v>
      </c>
    </row>
    <row r="1283" spans="1:119" x14ac:dyDescent="0.25">
      <c r="A1283" s="10">
        <v>1359</v>
      </c>
      <c r="B1283" s="10" t="s">
        <v>289</v>
      </c>
      <c r="C1283" s="10">
        <v>0.04</v>
      </c>
      <c r="D1283" s="10">
        <v>0.01</v>
      </c>
      <c r="E1283" s="10">
        <v>2.2799999999999998</v>
      </c>
      <c r="F1283" s="10">
        <v>10.4</v>
      </c>
      <c r="G1283" s="10">
        <v>0.95</v>
      </c>
      <c r="H1283" s="10">
        <v>0.03</v>
      </c>
      <c r="I1283" s="10">
        <v>0.01</v>
      </c>
      <c r="J1283" s="10">
        <v>1.77</v>
      </c>
      <c r="K1283" s="10">
        <v>10.3</v>
      </c>
      <c r="L1283" s="10">
        <v>0.95</v>
      </c>
      <c r="M1283" s="10">
        <v>0.03</v>
      </c>
      <c r="N1283" s="10">
        <v>0.01</v>
      </c>
      <c r="O1283" s="10">
        <v>1.77</v>
      </c>
      <c r="P1283" s="10">
        <v>10.3</v>
      </c>
      <c r="Q1283" s="10">
        <v>0.95</v>
      </c>
      <c r="R1283" s="10">
        <v>1359</v>
      </c>
      <c r="S1283" s="10" t="s">
        <v>289</v>
      </c>
      <c r="T1283" s="10">
        <v>1.5900000000000001E-2</v>
      </c>
      <c r="U1283" s="10">
        <v>7.9000000000000008E-3</v>
      </c>
      <c r="V1283" s="10">
        <v>0.97719999999999996</v>
      </c>
      <c r="W1283" s="10">
        <v>10.5</v>
      </c>
      <c r="Y1283" s="10">
        <v>1.6500000000000001E-2</v>
      </c>
      <c r="Z1283" s="10">
        <v>6.0000000000000001E-3</v>
      </c>
      <c r="AA1283" s="10">
        <v>0.96519999999999995</v>
      </c>
      <c r="AB1283" s="10">
        <v>10.5</v>
      </c>
      <c r="AD1283" s="10">
        <v>1.95E-2</v>
      </c>
      <c r="AE1283" s="10">
        <v>5.1000000000000004E-3</v>
      </c>
      <c r="AF1283" s="10">
        <v>1.1082000000000001</v>
      </c>
      <c r="AG1283" s="10">
        <v>10.5</v>
      </c>
      <c r="AI1283" s="10">
        <v>1359</v>
      </c>
      <c r="AJ1283" s="10" t="s">
        <v>289</v>
      </c>
      <c r="AK1283" s="10">
        <v>1.7100000000000001E-2</v>
      </c>
      <c r="AL1283" s="10">
        <v>7.3000000000000001E-3</v>
      </c>
      <c r="AM1283" s="10">
        <v>1.0026999999999999</v>
      </c>
      <c r="AN1283" s="10">
        <v>10.7</v>
      </c>
      <c r="AO1283" s="10">
        <v>0.92</v>
      </c>
      <c r="AP1283" s="10">
        <v>1.67E-2</v>
      </c>
      <c r="AQ1283" s="10">
        <v>7.1000000000000004E-3</v>
      </c>
      <c r="AR1283" s="10">
        <v>0.99839999999999995</v>
      </c>
      <c r="AS1283" s="10">
        <v>10.5</v>
      </c>
      <c r="AT1283" s="10">
        <v>0.92</v>
      </c>
      <c r="AU1283" s="10">
        <v>1.6899999999999998E-2</v>
      </c>
      <c r="AV1283" s="10">
        <v>7.1999999999999998E-3</v>
      </c>
      <c r="AW1283" s="10">
        <v>1.0005999999999999</v>
      </c>
      <c r="AX1283" s="10">
        <v>10.6</v>
      </c>
      <c r="AY1283" s="10">
        <v>0.92</v>
      </c>
      <c r="AZ1283" s="10">
        <v>1359</v>
      </c>
      <c r="BA1283" s="10" t="s">
        <v>289</v>
      </c>
      <c r="BB1283" s="10">
        <v>0</v>
      </c>
      <c r="BC1283" s="10">
        <v>0</v>
      </c>
      <c r="BD1283" s="10">
        <v>0</v>
      </c>
      <c r="BE1283" s="10">
        <v>10.3</v>
      </c>
      <c r="BF1283" s="10">
        <v>0</v>
      </c>
      <c r="BG1283" s="10">
        <v>0</v>
      </c>
      <c r="BH1283" s="10">
        <v>0</v>
      </c>
      <c r="BI1283" s="10">
        <v>0</v>
      </c>
      <c r="BJ1283" s="10">
        <v>10.3</v>
      </c>
      <c r="BK1283" s="10">
        <v>0</v>
      </c>
      <c r="BL1283" s="10">
        <v>0</v>
      </c>
      <c r="BM1283" s="10">
        <v>0</v>
      </c>
      <c r="BN1283" s="10">
        <v>0</v>
      </c>
      <c r="BO1283" s="10">
        <v>10.3</v>
      </c>
      <c r="BP1283" s="10">
        <v>0</v>
      </c>
      <c r="BQ1283" s="10">
        <v>1359</v>
      </c>
      <c r="BR1283" s="10" t="s">
        <v>289</v>
      </c>
      <c r="BS1283" s="10">
        <v>1.7999999999999999E-2</v>
      </c>
      <c r="BT1283" s="10">
        <v>4.4999999999999997E-3</v>
      </c>
      <c r="BU1283" s="10">
        <v>1</v>
      </c>
      <c r="BV1283" s="10">
        <v>10.7</v>
      </c>
      <c r="BW1283" s="10">
        <v>0.97</v>
      </c>
      <c r="BX1283" s="10">
        <v>1.78E-2</v>
      </c>
      <c r="BY1283" s="10">
        <v>4.4999999999999997E-3</v>
      </c>
      <c r="BZ1283" s="10">
        <v>1</v>
      </c>
      <c r="CA1283" s="10">
        <v>10.6</v>
      </c>
      <c r="CB1283" s="10">
        <v>0.97</v>
      </c>
      <c r="CC1283" s="10">
        <v>1.78E-2</v>
      </c>
      <c r="CD1283" s="10">
        <v>4.4999999999999997E-3</v>
      </c>
      <c r="CE1283" s="10">
        <v>1</v>
      </c>
      <c r="CF1283" s="10">
        <v>10.6</v>
      </c>
      <c r="CG1283" s="10">
        <v>0.97</v>
      </c>
      <c r="CH1283" s="10">
        <v>1359</v>
      </c>
      <c r="CI1283" s="10" t="s">
        <v>289</v>
      </c>
      <c r="CJ1283" s="10">
        <v>0</v>
      </c>
      <c r="CK1283" s="10">
        <v>0</v>
      </c>
      <c r="CL1283" s="10">
        <v>0</v>
      </c>
      <c r="CM1283" s="10">
        <v>10.4</v>
      </c>
      <c r="CN1283" s="10">
        <v>0</v>
      </c>
      <c r="CO1283" s="10">
        <v>0</v>
      </c>
      <c r="CP1283" s="10">
        <v>0</v>
      </c>
      <c r="CQ1283" s="10">
        <v>0</v>
      </c>
      <c r="CR1283" s="10">
        <v>10.3</v>
      </c>
      <c r="CS1283" s="10">
        <v>0</v>
      </c>
      <c r="CT1283" s="10">
        <v>0</v>
      </c>
      <c r="CU1283" s="10">
        <v>0</v>
      </c>
      <c r="CV1283" s="10">
        <v>0</v>
      </c>
      <c r="CW1283" s="10">
        <v>10.4</v>
      </c>
      <c r="CX1283" s="10">
        <v>0</v>
      </c>
      <c r="CY1283" s="10">
        <v>1395</v>
      </c>
      <c r="CZ1283" s="10" t="s">
        <v>11</v>
      </c>
      <c r="DA1283" s="10">
        <v>1.0720000000000001</v>
      </c>
      <c r="DB1283" s="10">
        <v>0.45300000000000001</v>
      </c>
      <c r="DC1283" s="10">
        <v>63.991500000000002</v>
      </c>
      <c r="DD1283" s="10">
        <v>10.5</v>
      </c>
      <c r="DE1283" s="10">
        <v>0.92100000000000004</v>
      </c>
      <c r="DF1283" s="10">
        <v>1.2310000000000001</v>
      </c>
      <c r="DG1283" s="10">
        <v>0.52200000000000002</v>
      </c>
      <c r="DH1283" s="10">
        <v>74.949200000000005</v>
      </c>
      <c r="DI1283" s="10">
        <v>10.3</v>
      </c>
      <c r="DJ1283" s="10">
        <v>0.92100000000000004</v>
      </c>
      <c r="DK1283" s="10">
        <v>1.143</v>
      </c>
      <c r="DL1283" s="10">
        <v>0.48499999999999999</v>
      </c>
      <c r="DM1283" s="10">
        <v>70.976399999999998</v>
      </c>
      <c r="DN1283" s="10">
        <v>10.1</v>
      </c>
      <c r="DO1283" s="10">
        <v>0.92100000000000004</v>
      </c>
    </row>
    <row r="1284" spans="1:119" x14ac:dyDescent="0.25">
      <c r="A1284" s="10">
        <v>1360</v>
      </c>
      <c r="B1284" s="10" t="s">
        <v>290</v>
      </c>
      <c r="C1284" s="10">
        <v>0.04</v>
      </c>
      <c r="D1284" s="10">
        <v>0.01</v>
      </c>
      <c r="E1284" s="10">
        <v>2.2799999999999998</v>
      </c>
      <c r="F1284" s="10">
        <v>10.4</v>
      </c>
      <c r="G1284" s="10">
        <v>0.95</v>
      </c>
      <c r="H1284" s="10">
        <v>0.03</v>
      </c>
      <c r="I1284" s="10">
        <v>0.01</v>
      </c>
      <c r="J1284" s="10">
        <v>1.77</v>
      </c>
      <c r="K1284" s="10">
        <v>10.3</v>
      </c>
      <c r="L1284" s="10">
        <v>0.95</v>
      </c>
      <c r="M1284" s="10">
        <v>0.03</v>
      </c>
      <c r="N1284" s="10">
        <v>0.01</v>
      </c>
      <c r="O1284" s="10">
        <v>1.77</v>
      </c>
      <c r="P1284" s="10">
        <v>10.3</v>
      </c>
      <c r="Q1284" s="10">
        <v>0.95</v>
      </c>
      <c r="R1284" s="10">
        <v>1360</v>
      </c>
      <c r="S1284" s="10" t="s">
        <v>290</v>
      </c>
      <c r="T1284" s="10">
        <v>1.5599999999999999E-2</v>
      </c>
      <c r="U1284" s="10">
        <v>8.8000000000000005E-3</v>
      </c>
      <c r="V1284" s="10">
        <v>0.98350000000000004</v>
      </c>
      <c r="W1284" s="10">
        <v>10.5</v>
      </c>
      <c r="Y1284" s="10">
        <v>3.2300000000000002E-2</v>
      </c>
      <c r="Z1284" s="10">
        <v>1.3299999999999999E-2</v>
      </c>
      <c r="AA1284" s="10">
        <v>1.9200999999999999</v>
      </c>
      <c r="AB1284" s="10">
        <v>10.5</v>
      </c>
      <c r="AD1284" s="10">
        <v>3.8199999999999998E-2</v>
      </c>
      <c r="AE1284" s="10">
        <v>1.1299999999999999E-2</v>
      </c>
      <c r="AF1284" s="10">
        <v>2.1884000000000001</v>
      </c>
      <c r="AG1284" s="10">
        <v>10.5</v>
      </c>
      <c r="AI1284" s="10">
        <v>1360</v>
      </c>
      <c r="AJ1284" s="10" t="s">
        <v>290</v>
      </c>
      <c r="AK1284" s="10">
        <v>1.67E-2</v>
      </c>
      <c r="AL1284" s="10">
        <v>8.0999999999999996E-3</v>
      </c>
      <c r="AM1284" s="10">
        <v>1.0008999999999999</v>
      </c>
      <c r="AN1284" s="10">
        <v>10.7</v>
      </c>
      <c r="AO1284" s="10">
        <v>0.9</v>
      </c>
      <c r="AP1284" s="10">
        <v>1.6400000000000001E-2</v>
      </c>
      <c r="AQ1284" s="10">
        <v>7.9000000000000008E-3</v>
      </c>
      <c r="AR1284" s="10">
        <v>1.0016</v>
      </c>
      <c r="AS1284" s="10">
        <v>10.5</v>
      </c>
      <c r="AT1284" s="10">
        <v>0.9</v>
      </c>
      <c r="AU1284" s="10">
        <v>1.6500000000000001E-2</v>
      </c>
      <c r="AV1284" s="10">
        <v>8.0000000000000002E-3</v>
      </c>
      <c r="AW1284" s="10">
        <v>0.99880000000000002</v>
      </c>
      <c r="AX1284" s="10">
        <v>10.6</v>
      </c>
      <c r="AY1284" s="10">
        <v>0.9</v>
      </c>
      <c r="AZ1284" s="10">
        <v>1360</v>
      </c>
      <c r="BA1284" s="10" t="s">
        <v>290</v>
      </c>
      <c r="BB1284" s="10">
        <v>0</v>
      </c>
      <c r="BC1284" s="10">
        <v>0</v>
      </c>
      <c r="BD1284" s="10">
        <v>0</v>
      </c>
      <c r="BE1284" s="10">
        <v>10.3</v>
      </c>
      <c r="BF1284" s="10">
        <v>0</v>
      </c>
      <c r="BG1284" s="10">
        <v>0</v>
      </c>
      <c r="BH1284" s="10">
        <v>0</v>
      </c>
      <c r="BI1284" s="10">
        <v>0</v>
      </c>
      <c r="BJ1284" s="10">
        <v>10.3</v>
      </c>
      <c r="BK1284" s="10">
        <v>0</v>
      </c>
      <c r="BL1284" s="10">
        <v>0</v>
      </c>
      <c r="BM1284" s="10">
        <v>0</v>
      </c>
      <c r="BN1284" s="10">
        <v>0</v>
      </c>
      <c r="BO1284" s="10">
        <v>10.3</v>
      </c>
      <c r="BP1284" s="10">
        <v>0</v>
      </c>
      <c r="BQ1284" s="10">
        <v>1360</v>
      </c>
      <c r="BR1284" s="10" t="s">
        <v>290</v>
      </c>
      <c r="BS1284" s="10">
        <v>1.8200000000000001E-2</v>
      </c>
      <c r="BT1284" s="10">
        <v>3.7000000000000002E-3</v>
      </c>
      <c r="BU1284" s="10">
        <v>1</v>
      </c>
      <c r="BV1284" s="10">
        <v>10.7</v>
      </c>
      <c r="BW1284" s="10">
        <v>0.98</v>
      </c>
      <c r="BX1284" s="10">
        <v>1.7999999999999999E-2</v>
      </c>
      <c r="BY1284" s="10">
        <v>3.7000000000000002E-3</v>
      </c>
      <c r="BZ1284" s="10">
        <v>1</v>
      </c>
      <c r="CA1284" s="10">
        <v>10.6</v>
      </c>
      <c r="CB1284" s="10">
        <v>0.98</v>
      </c>
      <c r="CC1284" s="10">
        <v>1.7999999999999999E-2</v>
      </c>
      <c r="CD1284" s="10">
        <v>3.7000000000000002E-3</v>
      </c>
      <c r="CE1284" s="10">
        <v>1</v>
      </c>
      <c r="CF1284" s="10">
        <v>10.6</v>
      </c>
      <c r="CG1284" s="10">
        <v>0.98</v>
      </c>
      <c r="CH1284" s="10">
        <v>1360</v>
      </c>
      <c r="CI1284" s="10" t="s">
        <v>290</v>
      </c>
      <c r="CJ1284" s="10">
        <v>0</v>
      </c>
      <c r="CK1284" s="10">
        <v>0</v>
      </c>
      <c r="CL1284" s="10">
        <v>0</v>
      </c>
      <c r="CM1284" s="10">
        <v>10.4</v>
      </c>
      <c r="CN1284" s="10">
        <v>0</v>
      </c>
      <c r="CO1284" s="10">
        <v>0</v>
      </c>
      <c r="CP1284" s="10">
        <v>0</v>
      </c>
      <c r="CQ1284" s="10">
        <v>0</v>
      </c>
      <c r="CR1284" s="10">
        <v>10.3</v>
      </c>
      <c r="CS1284" s="10">
        <v>0</v>
      </c>
      <c r="CT1284" s="10">
        <v>0</v>
      </c>
      <c r="CU1284" s="10">
        <v>0</v>
      </c>
      <c r="CV1284" s="10">
        <v>0</v>
      </c>
      <c r="CW1284" s="10">
        <v>10.4</v>
      </c>
      <c r="CX1284" s="10">
        <v>0</v>
      </c>
      <c r="CY1284" s="10">
        <v>1396</v>
      </c>
      <c r="CZ1284" s="10" t="s">
        <v>285</v>
      </c>
      <c r="DA1284" s="10">
        <v>1.7500000000000002E-2</v>
      </c>
      <c r="DB1284" s="10">
        <v>5.1000000000000004E-3</v>
      </c>
      <c r="DC1284" s="10">
        <v>1</v>
      </c>
      <c r="DD1284" s="10">
        <v>10.5</v>
      </c>
      <c r="DE1284" s="10">
        <v>0.96</v>
      </c>
      <c r="DF1284" s="10">
        <v>1.7100000000000001E-2</v>
      </c>
      <c r="DG1284" s="10">
        <v>5.0000000000000001E-3</v>
      </c>
      <c r="DH1284" s="10">
        <v>1</v>
      </c>
      <c r="DI1284" s="10">
        <v>10.3</v>
      </c>
      <c r="DJ1284" s="10">
        <v>0.96</v>
      </c>
      <c r="DK1284" s="10">
        <v>1.6799999999999999E-2</v>
      </c>
      <c r="DL1284" s="10">
        <v>4.8999999999999998E-3</v>
      </c>
      <c r="DM1284" s="10">
        <v>1</v>
      </c>
      <c r="DN1284" s="10">
        <v>10.1</v>
      </c>
      <c r="DO1284" s="10">
        <v>0.96</v>
      </c>
    </row>
    <row r="1285" spans="1:119" x14ac:dyDescent="0.25">
      <c r="A1285" s="10">
        <v>1361</v>
      </c>
      <c r="B1285" s="10" t="s">
        <v>306</v>
      </c>
      <c r="C1285" s="10">
        <v>0.03</v>
      </c>
      <c r="D1285" s="10">
        <v>0.01</v>
      </c>
      <c r="E1285" s="10">
        <v>1.61</v>
      </c>
      <c r="F1285" s="10">
        <v>10.4</v>
      </c>
      <c r="G1285" s="10">
        <v>0.89</v>
      </c>
      <c r="H1285" s="10">
        <v>0.02</v>
      </c>
      <c r="I1285" s="10">
        <v>0.01</v>
      </c>
      <c r="J1285" s="10">
        <v>1.25</v>
      </c>
      <c r="K1285" s="10">
        <v>10.3</v>
      </c>
      <c r="L1285" s="10">
        <v>0.89</v>
      </c>
      <c r="M1285" s="10">
        <v>0.03</v>
      </c>
      <c r="N1285" s="10">
        <v>0.01</v>
      </c>
      <c r="O1285" s="10">
        <v>1.77</v>
      </c>
      <c r="P1285" s="10">
        <v>10.3</v>
      </c>
      <c r="Q1285" s="10">
        <v>0.95</v>
      </c>
      <c r="R1285" s="10">
        <v>1361</v>
      </c>
      <c r="S1285" s="10" t="s">
        <v>306</v>
      </c>
      <c r="T1285" s="10">
        <v>1.5599999999999999E-2</v>
      </c>
      <c r="U1285" s="10">
        <v>8.8000000000000005E-3</v>
      </c>
      <c r="V1285" s="10">
        <v>0.98350000000000004</v>
      </c>
      <c r="W1285" s="10">
        <v>10.5</v>
      </c>
      <c r="Y1285" s="10">
        <v>3.2300000000000002E-2</v>
      </c>
      <c r="Z1285" s="10">
        <v>1.3299999999999999E-2</v>
      </c>
      <c r="AA1285" s="10">
        <v>1.9200999999999999</v>
      </c>
      <c r="AB1285" s="10">
        <v>10.5</v>
      </c>
      <c r="AD1285" s="10">
        <v>3.8199999999999998E-2</v>
      </c>
      <c r="AE1285" s="10">
        <v>1.1299999999999999E-2</v>
      </c>
      <c r="AF1285" s="10">
        <v>2.1884000000000001</v>
      </c>
      <c r="AG1285" s="10">
        <v>10.5</v>
      </c>
      <c r="AI1285" s="10">
        <v>1361</v>
      </c>
      <c r="AJ1285" s="10" t="s">
        <v>306</v>
      </c>
      <c r="AK1285" s="10">
        <v>1.67E-2</v>
      </c>
      <c r="AL1285" s="10">
        <v>8.0999999999999996E-3</v>
      </c>
      <c r="AM1285" s="10">
        <v>1.0008999999999999</v>
      </c>
      <c r="AN1285" s="10">
        <v>10.7</v>
      </c>
      <c r="AO1285" s="10">
        <v>0.9</v>
      </c>
      <c r="AP1285" s="10">
        <v>1.6400000000000001E-2</v>
      </c>
      <c r="AQ1285" s="10">
        <v>7.9000000000000008E-3</v>
      </c>
      <c r="AR1285" s="10">
        <v>1.0016</v>
      </c>
      <c r="AS1285" s="10">
        <v>10.5</v>
      </c>
      <c r="AT1285" s="10">
        <v>0.9</v>
      </c>
      <c r="AU1285" s="10">
        <v>1.6500000000000001E-2</v>
      </c>
      <c r="AV1285" s="10">
        <v>8.0000000000000002E-3</v>
      </c>
      <c r="AW1285" s="10">
        <v>0.99880000000000002</v>
      </c>
      <c r="AX1285" s="10">
        <v>10.6</v>
      </c>
      <c r="AY1285" s="10">
        <v>0.9</v>
      </c>
      <c r="AZ1285" s="10">
        <v>1361</v>
      </c>
      <c r="BA1285" s="10" t="s">
        <v>306</v>
      </c>
      <c r="BB1285" s="10">
        <v>0</v>
      </c>
      <c r="BC1285" s="10">
        <v>0</v>
      </c>
      <c r="BD1285" s="10">
        <v>0</v>
      </c>
      <c r="BE1285" s="10">
        <v>10.3</v>
      </c>
      <c r="BF1285" s="10">
        <v>0</v>
      </c>
      <c r="BG1285" s="10">
        <v>0</v>
      </c>
      <c r="BH1285" s="10">
        <v>0</v>
      </c>
      <c r="BI1285" s="10">
        <v>0</v>
      </c>
      <c r="BJ1285" s="10">
        <v>10.3</v>
      </c>
      <c r="BK1285" s="10">
        <v>0</v>
      </c>
      <c r="BL1285" s="10">
        <v>0</v>
      </c>
      <c r="BM1285" s="10">
        <v>0</v>
      </c>
      <c r="BN1285" s="10">
        <v>0</v>
      </c>
      <c r="BO1285" s="10">
        <v>10.3</v>
      </c>
      <c r="BP1285" s="10">
        <v>0</v>
      </c>
      <c r="BQ1285" s="10">
        <v>1361</v>
      </c>
      <c r="BR1285" s="10" t="s">
        <v>306</v>
      </c>
      <c r="BS1285" s="10">
        <v>1.7999999999999999E-2</v>
      </c>
      <c r="BT1285" s="10">
        <v>4.4999999999999997E-3</v>
      </c>
      <c r="BU1285" s="10">
        <v>1</v>
      </c>
      <c r="BV1285" s="10">
        <v>10.7</v>
      </c>
      <c r="BW1285" s="10">
        <v>0.97</v>
      </c>
      <c r="BX1285" s="10">
        <v>1.78E-2</v>
      </c>
      <c r="BY1285" s="10">
        <v>4.4999999999999997E-3</v>
      </c>
      <c r="BZ1285" s="10">
        <v>1</v>
      </c>
      <c r="CA1285" s="10">
        <v>10.6</v>
      </c>
      <c r="CB1285" s="10">
        <v>0.97</v>
      </c>
      <c r="CC1285" s="10">
        <v>1.78E-2</v>
      </c>
      <c r="CD1285" s="10">
        <v>4.4999999999999997E-3</v>
      </c>
      <c r="CE1285" s="10">
        <v>1</v>
      </c>
      <c r="CF1285" s="10">
        <v>10.6</v>
      </c>
      <c r="CG1285" s="10">
        <v>0.97</v>
      </c>
      <c r="CH1285" s="10">
        <v>1361</v>
      </c>
      <c r="CI1285" s="10" t="s">
        <v>306</v>
      </c>
      <c r="CJ1285" s="10">
        <v>0</v>
      </c>
      <c r="CK1285" s="10">
        <v>0</v>
      </c>
      <c r="CL1285" s="10">
        <v>0</v>
      </c>
      <c r="CM1285" s="10">
        <v>10.4</v>
      </c>
      <c r="CN1285" s="10">
        <v>0</v>
      </c>
      <c r="CO1285" s="10">
        <v>0</v>
      </c>
      <c r="CP1285" s="10">
        <v>0</v>
      </c>
      <c r="CQ1285" s="10">
        <v>0</v>
      </c>
      <c r="CR1285" s="10">
        <v>10.3</v>
      </c>
      <c r="CS1285" s="10">
        <v>0</v>
      </c>
      <c r="CT1285" s="10">
        <v>0</v>
      </c>
      <c r="CU1285" s="10">
        <v>0</v>
      </c>
      <c r="CV1285" s="10">
        <v>0</v>
      </c>
      <c r="CW1285" s="10">
        <v>10.4</v>
      </c>
      <c r="CX1285" s="10">
        <v>0</v>
      </c>
      <c r="CY1285" s="10">
        <v>1397</v>
      </c>
      <c r="CZ1285" s="10" t="s">
        <v>287</v>
      </c>
      <c r="DA1285" s="10">
        <v>0.2482</v>
      </c>
      <c r="DB1285" s="10">
        <v>0.11310000000000001</v>
      </c>
      <c r="DC1285" s="10">
        <v>15</v>
      </c>
      <c r="DD1285" s="10">
        <v>10.5</v>
      </c>
      <c r="DE1285" s="10">
        <v>0.91</v>
      </c>
      <c r="DF1285" s="10">
        <v>0.29220000000000002</v>
      </c>
      <c r="DG1285" s="10">
        <v>0.1331</v>
      </c>
      <c r="DH1285" s="10">
        <v>18</v>
      </c>
      <c r="DI1285" s="10">
        <v>10.3</v>
      </c>
      <c r="DJ1285" s="10">
        <v>0.91</v>
      </c>
      <c r="DK1285" s="10">
        <v>0.28649999999999998</v>
      </c>
      <c r="DL1285" s="10">
        <v>0.13059999999999999</v>
      </c>
      <c r="DM1285" s="10">
        <v>18</v>
      </c>
      <c r="DN1285" s="10">
        <v>10.1</v>
      </c>
      <c r="DO1285" s="10">
        <v>0.91</v>
      </c>
    </row>
    <row r="1286" spans="1:119" x14ac:dyDescent="0.25">
      <c r="A1286" s="10">
        <v>1362</v>
      </c>
      <c r="B1286" s="10" t="s">
        <v>230</v>
      </c>
      <c r="C1286" s="10">
        <v>7.98</v>
      </c>
      <c r="D1286" s="10">
        <v>4.17</v>
      </c>
      <c r="E1286" s="10">
        <v>148.61000000000001</v>
      </c>
      <c r="F1286" s="10">
        <v>34.97</v>
      </c>
      <c r="G1286" s="10">
        <v>0.88600000000000001</v>
      </c>
      <c r="H1286" s="10">
        <v>11.75</v>
      </c>
      <c r="I1286" s="10">
        <v>5.16</v>
      </c>
      <c r="J1286" s="10">
        <v>218.12</v>
      </c>
      <c r="K1286" s="10">
        <v>33.96</v>
      </c>
      <c r="L1286" s="10">
        <v>0.91500000000000004</v>
      </c>
      <c r="M1286" s="10">
        <v>11.76</v>
      </c>
      <c r="N1286" s="10">
        <v>5.47</v>
      </c>
      <c r="O1286" s="10">
        <v>223.52</v>
      </c>
      <c r="P1286" s="10">
        <v>33.51</v>
      </c>
      <c r="Q1286" s="10">
        <v>0.90700000000000003</v>
      </c>
      <c r="R1286" s="10">
        <v>1362</v>
      </c>
      <c r="S1286" s="10" t="s">
        <v>230</v>
      </c>
      <c r="T1286" s="10">
        <v>-3.98</v>
      </c>
      <c r="U1286" s="10">
        <v>-3.02</v>
      </c>
      <c r="V1286" s="10">
        <v>-77.895955847074191</v>
      </c>
      <c r="W1286" s="10">
        <v>37.03</v>
      </c>
      <c r="Y1286" s="10">
        <v>-7.81</v>
      </c>
      <c r="Z1286" s="10">
        <v>-3.76</v>
      </c>
      <c r="AA1286" s="10">
        <v>-139.71118599238622</v>
      </c>
      <c r="AB1286" s="10">
        <v>35.82</v>
      </c>
      <c r="AD1286" s="10">
        <v>-7.71</v>
      </c>
      <c r="AE1286" s="10">
        <v>-3.52</v>
      </c>
      <c r="AF1286" s="10">
        <v>-136.38087575150726</v>
      </c>
      <c r="AG1286" s="10">
        <v>35.880000000000003</v>
      </c>
      <c r="AI1286" s="10">
        <v>1362</v>
      </c>
      <c r="AJ1286" s="10" t="s">
        <v>230</v>
      </c>
      <c r="AK1286" s="10">
        <v>9.3767064320358617</v>
      </c>
      <c r="AL1286" s="10">
        <v>4.3393174582259082</v>
      </c>
      <c r="AM1286" s="10">
        <v>168.65227742240339</v>
      </c>
      <c r="AN1286" s="10">
        <v>35.370058809035591</v>
      </c>
      <c r="AO1286" s="10">
        <v>0.90753148267291095</v>
      </c>
      <c r="AP1286" s="10">
        <v>13.026718015204061</v>
      </c>
      <c r="AQ1286" s="10">
        <v>6.3760965293013836</v>
      </c>
      <c r="AR1286" s="10">
        <v>247.54149266215398</v>
      </c>
      <c r="AS1286" s="10">
        <v>33.826932303490366</v>
      </c>
      <c r="AT1286" s="10">
        <v>0.89818079604751988</v>
      </c>
      <c r="AU1286" s="10">
        <v>13.198099054846594</v>
      </c>
      <c r="AV1286" s="10">
        <v>6.9125843144240129</v>
      </c>
      <c r="AW1286" s="10">
        <v>257.76565028342458</v>
      </c>
      <c r="AX1286" s="10">
        <v>33.370678128584089</v>
      </c>
      <c r="AY1286" s="10">
        <v>0.88585100264568595</v>
      </c>
      <c r="AZ1286" s="10">
        <v>1362</v>
      </c>
      <c r="BA1286" s="10" t="s">
        <v>230</v>
      </c>
      <c r="BB1286" s="10">
        <v>3.6214363682197184</v>
      </c>
      <c r="BC1286" s="10">
        <v>1.523843816194836</v>
      </c>
      <c r="BD1286" s="10">
        <v>61.752050102716922</v>
      </c>
      <c r="BE1286" s="10">
        <v>36.733986045872058</v>
      </c>
      <c r="BF1286" s="10">
        <v>0.92172378452885939</v>
      </c>
      <c r="BG1286" s="10">
        <v>6.8867591677581057</v>
      </c>
      <c r="BH1286" s="10">
        <v>2.9228840237040754</v>
      </c>
      <c r="BI1286" s="10">
        <v>120.21701395466698</v>
      </c>
      <c r="BJ1286" s="10">
        <v>35.929718655667756</v>
      </c>
      <c r="BK1286" s="10">
        <v>0.92052272735568375</v>
      </c>
      <c r="BL1286" s="10">
        <v>6.7384696975004186</v>
      </c>
      <c r="BM1286" s="10">
        <v>2.8632139818779141</v>
      </c>
      <c r="BN1286" s="10">
        <v>117.63344650642824</v>
      </c>
      <c r="BO1286" s="10">
        <v>35.934455818601634</v>
      </c>
      <c r="BP1286" s="10">
        <v>0.92036216806300342</v>
      </c>
      <c r="BQ1286" s="10">
        <v>1362</v>
      </c>
      <c r="BR1286" s="10" t="s">
        <v>230</v>
      </c>
      <c r="BS1286" s="10">
        <v>8.1720000000000006</v>
      </c>
      <c r="BT1286" s="10">
        <v>3.669</v>
      </c>
      <c r="BU1286" s="10">
        <v>144.26274232605348</v>
      </c>
      <c r="BV1286" s="10">
        <v>35.85</v>
      </c>
      <c r="BW1286" s="10">
        <v>0.91227208740944754</v>
      </c>
      <c r="BX1286" s="10">
        <v>11.404</v>
      </c>
      <c r="BY1286" s="10">
        <v>5.2960000000000003</v>
      </c>
      <c r="BZ1286" s="10">
        <v>212.69373149275674</v>
      </c>
      <c r="CA1286" s="10">
        <v>34.131</v>
      </c>
      <c r="CB1286" s="10">
        <v>0.90696990777022357</v>
      </c>
      <c r="CC1286" s="10">
        <v>12.196</v>
      </c>
      <c r="CD1286" s="10">
        <v>5.8979999999999997</v>
      </c>
      <c r="CE1286" s="10">
        <v>231.14623438192888</v>
      </c>
      <c r="CF1286" s="10">
        <v>33.838000000000001</v>
      </c>
      <c r="CG1286" s="10">
        <v>0.90025445569720541</v>
      </c>
      <c r="CH1286" s="10">
        <v>1362</v>
      </c>
      <c r="CI1286" s="10" t="s">
        <v>230</v>
      </c>
      <c r="CJ1286" s="10">
        <v>3.661</v>
      </c>
      <c r="CK1286" s="10">
        <v>1.45</v>
      </c>
      <c r="CL1286" s="10">
        <v>61.400846299569203</v>
      </c>
      <c r="CM1286" s="10">
        <v>37.026000000000003</v>
      </c>
      <c r="CN1286" s="10">
        <v>0.92973236091075651</v>
      </c>
      <c r="CO1286" s="10">
        <v>7.05</v>
      </c>
      <c r="CP1286" s="10">
        <v>2.8820000000000001</v>
      </c>
      <c r="CQ1286" s="10">
        <v>122.33038313192426</v>
      </c>
      <c r="CR1286" s="10">
        <v>35.945999999999998</v>
      </c>
      <c r="CS1286" s="10">
        <v>0.92564313325896685</v>
      </c>
      <c r="CT1286" s="10">
        <v>6.6260000000000003</v>
      </c>
      <c r="CU1286" s="10">
        <v>2.7509999999999999</v>
      </c>
      <c r="CV1286" s="10">
        <v>113.38377871734637</v>
      </c>
      <c r="CW1286" s="10">
        <v>36.531999999999996</v>
      </c>
      <c r="CX1286" s="10">
        <v>0.92356279348368986</v>
      </c>
      <c r="CY1286" s="10">
        <v>1398</v>
      </c>
      <c r="CZ1286" s="10" t="s">
        <v>315</v>
      </c>
      <c r="DA1286" s="10">
        <v>6.9099999999999995E-2</v>
      </c>
      <c r="DB1286" s="10">
        <v>2.2700000000000001E-2</v>
      </c>
      <c r="DC1286" s="10">
        <v>4</v>
      </c>
      <c r="DD1286" s="10">
        <v>10.5</v>
      </c>
      <c r="DE1286" s="10">
        <v>0.95</v>
      </c>
      <c r="DF1286" s="10">
        <v>6.7799999999999999E-2</v>
      </c>
      <c r="DG1286" s="10">
        <v>2.23E-2</v>
      </c>
      <c r="DH1286" s="10">
        <v>4</v>
      </c>
      <c r="DI1286" s="10">
        <v>10.3</v>
      </c>
      <c r="DJ1286" s="10">
        <v>0.95</v>
      </c>
      <c r="DK1286" s="10">
        <v>6.6500000000000004E-2</v>
      </c>
      <c r="DL1286" s="10">
        <v>2.18E-2</v>
      </c>
      <c r="DM1286" s="10">
        <v>4</v>
      </c>
      <c r="DN1286" s="10">
        <v>10.1</v>
      </c>
      <c r="DO1286" s="10">
        <v>0.95</v>
      </c>
    </row>
    <row r="1287" spans="1:119" x14ac:dyDescent="0.25">
      <c r="A1287" s="10">
        <v>1363</v>
      </c>
      <c r="B1287" s="10" t="s">
        <v>231</v>
      </c>
      <c r="C1287" s="10">
        <v>10.93</v>
      </c>
      <c r="D1287" s="10">
        <v>6.14</v>
      </c>
      <c r="E1287" s="10">
        <v>197.21</v>
      </c>
      <c r="F1287" s="10">
        <v>36.69</v>
      </c>
      <c r="G1287" s="10">
        <v>0.872</v>
      </c>
      <c r="H1287" s="10">
        <v>16.170000000000002</v>
      </c>
      <c r="I1287" s="10">
        <v>8.4700000000000006</v>
      </c>
      <c r="J1287" s="10">
        <v>289.67</v>
      </c>
      <c r="K1287" s="10">
        <v>36.39</v>
      </c>
      <c r="L1287" s="10">
        <v>0.88600000000000001</v>
      </c>
      <c r="M1287" s="10">
        <v>16.239999999999998</v>
      </c>
      <c r="N1287" s="10">
        <v>9.01</v>
      </c>
      <c r="O1287" s="10">
        <v>297.38</v>
      </c>
      <c r="P1287" s="10">
        <v>36.06</v>
      </c>
      <c r="Q1287" s="10">
        <v>0.874</v>
      </c>
      <c r="R1287" s="10">
        <v>1363</v>
      </c>
      <c r="S1287" s="10" t="s">
        <v>231</v>
      </c>
      <c r="T1287" s="10">
        <v>5.04</v>
      </c>
      <c r="U1287" s="10">
        <v>3.84</v>
      </c>
      <c r="V1287" s="10">
        <v>98.790069588322353</v>
      </c>
      <c r="W1287" s="10">
        <v>37.03</v>
      </c>
      <c r="Y1287" s="10">
        <v>9.83</v>
      </c>
      <c r="Z1287" s="10">
        <v>4.62</v>
      </c>
      <c r="AA1287" s="10">
        <v>175.06755042171244</v>
      </c>
      <c r="AB1287" s="10">
        <v>35.82</v>
      </c>
      <c r="AD1287" s="10">
        <v>9.94</v>
      </c>
      <c r="AE1287" s="10">
        <v>4.33</v>
      </c>
      <c r="AF1287" s="10">
        <v>174.46281399362451</v>
      </c>
      <c r="AG1287" s="10">
        <v>35.880000000000003</v>
      </c>
      <c r="AI1287" s="10">
        <v>1363</v>
      </c>
      <c r="AJ1287" s="10" t="s">
        <v>231</v>
      </c>
      <c r="AK1287" s="10">
        <v>-12.338171024170428</v>
      </c>
      <c r="AL1287" s="10">
        <v>-5.5747794324287634</v>
      </c>
      <c r="AM1287" s="10">
        <v>-221.0012231913725</v>
      </c>
      <c r="AN1287" s="10">
        <v>35.370088866517044</v>
      </c>
      <c r="AO1287" s="10">
        <v>0.9112957190845784</v>
      </c>
      <c r="AP1287" s="10">
        <v>-16.685498687667529</v>
      </c>
      <c r="AQ1287" s="10">
        <v>-7.901757856253246</v>
      </c>
      <c r="AR1287" s="10">
        <v>-315.10389036226525</v>
      </c>
      <c r="AS1287" s="10">
        <v>33.826978484092457</v>
      </c>
      <c r="AT1287" s="10">
        <v>0.90377763805322764</v>
      </c>
      <c r="AU1287" s="10">
        <v>-17.220441924807648</v>
      </c>
      <c r="AV1287" s="10">
        <v>-8.5929176949828854</v>
      </c>
      <c r="AW1287" s="10">
        <v>-332.96495900239449</v>
      </c>
      <c r="AX1287" s="10">
        <v>33.370728879361309</v>
      </c>
      <c r="AY1287" s="10">
        <v>0.89478653787512707</v>
      </c>
      <c r="AZ1287" s="10">
        <v>1363</v>
      </c>
      <c r="BA1287" s="10" t="s">
        <v>231</v>
      </c>
      <c r="BB1287" s="10">
        <v>-4.6333693380972676</v>
      </c>
      <c r="BC1287" s="10">
        <v>-1.9173220841945184</v>
      </c>
      <c r="BD1287" s="10">
        <v>-78.811648682149183</v>
      </c>
      <c r="BE1287" s="10">
        <v>36.733996209267509</v>
      </c>
      <c r="BF1287" s="10">
        <v>0.92401219583891037</v>
      </c>
      <c r="BG1287" s="10">
        <v>-8.685848465871695</v>
      </c>
      <c r="BH1287" s="10">
        <v>-3.557390200902558</v>
      </c>
      <c r="BI1287" s="10">
        <v>-150.82411183998516</v>
      </c>
      <c r="BJ1287" s="10">
        <v>35.929738586458065</v>
      </c>
      <c r="BK1287" s="10">
        <v>0.92539422943931737</v>
      </c>
      <c r="BL1287" s="10">
        <v>-8.9464207484247211</v>
      </c>
      <c r="BM1287" s="10">
        <v>-3.5946793719730459</v>
      </c>
      <c r="BN1287" s="10">
        <v>-154.90894810161225</v>
      </c>
      <c r="BO1287" s="10">
        <v>35.934475339934714</v>
      </c>
      <c r="BP1287" s="10">
        <v>0.92789936709826615</v>
      </c>
      <c r="BQ1287" s="10">
        <v>1363</v>
      </c>
      <c r="BR1287" s="10" t="s">
        <v>231</v>
      </c>
      <c r="BS1287" s="10">
        <v>-10.276</v>
      </c>
      <c r="BT1287" s="10">
        <v>-4.3380000000000001</v>
      </c>
      <c r="BU1287" s="10">
        <v>-179.63277221789821</v>
      </c>
      <c r="BV1287" s="10">
        <v>35.85</v>
      </c>
      <c r="BW1287" s="10">
        <v>0.92127383280000585</v>
      </c>
      <c r="BX1287" s="10">
        <v>-14.986000000000001</v>
      </c>
      <c r="BY1287" s="10">
        <v>-6.4930000000000003</v>
      </c>
      <c r="BZ1287" s="10">
        <v>-276.27005784550676</v>
      </c>
      <c r="CA1287" s="10">
        <v>34.131</v>
      </c>
      <c r="CB1287" s="10">
        <v>0.91757647280802457</v>
      </c>
      <c r="CC1287" s="10">
        <v>-16.021000000000001</v>
      </c>
      <c r="CD1287" s="10">
        <v>-7.1879999999999997</v>
      </c>
      <c r="CE1287" s="10">
        <v>-299.60528443432969</v>
      </c>
      <c r="CF1287" s="10">
        <v>33.838000000000001</v>
      </c>
      <c r="CG1287" s="10">
        <v>0.91237806959966239</v>
      </c>
      <c r="CH1287" s="10">
        <v>1363</v>
      </c>
      <c r="CI1287" s="10" t="s">
        <v>231</v>
      </c>
      <c r="CJ1287" s="10">
        <v>-4.7160000000000002</v>
      </c>
      <c r="CK1287" s="10">
        <v>-1.8089999999999999</v>
      </c>
      <c r="CL1287" s="10">
        <v>-78.761595717293389</v>
      </c>
      <c r="CM1287" s="10">
        <v>37.026000000000003</v>
      </c>
      <c r="CN1287" s="10">
        <v>0.93366669194727703</v>
      </c>
      <c r="CO1287" s="10">
        <v>-8.9559999999999995</v>
      </c>
      <c r="CP1287" s="10">
        <v>-3.4889999999999999</v>
      </c>
      <c r="CQ1287" s="10">
        <v>-154.37784252572754</v>
      </c>
      <c r="CR1287" s="10">
        <v>35.945999999999998</v>
      </c>
      <c r="CS1287" s="10">
        <v>0.93178973191814096</v>
      </c>
      <c r="CT1287" s="10">
        <v>-8.7889999999999997</v>
      </c>
      <c r="CU1287" s="10">
        <v>-3.4329999999999998</v>
      </c>
      <c r="CV1287" s="10">
        <v>-149.12107051790784</v>
      </c>
      <c r="CW1287" s="10">
        <v>36.531999999999996</v>
      </c>
      <c r="CX1287" s="10">
        <v>0.93146464514866101</v>
      </c>
      <c r="CY1287" s="10">
        <v>1399</v>
      </c>
      <c r="CZ1287" s="10" t="s">
        <v>291</v>
      </c>
      <c r="DA1287" s="10">
        <v>0</v>
      </c>
      <c r="DB1287" s="10">
        <v>0</v>
      </c>
      <c r="DC1287" s="10">
        <v>0</v>
      </c>
      <c r="DD1287" s="10">
        <v>10.5</v>
      </c>
      <c r="DE1287" s="10">
        <v>0</v>
      </c>
      <c r="DF1287" s="10">
        <v>0</v>
      </c>
      <c r="DG1287" s="10">
        <v>0</v>
      </c>
      <c r="DH1287" s="10">
        <v>0</v>
      </c>
      <c r="DI1287" s="10">
        <v>10.3</v>
      </c>
      <c r="DJ1287" s="10">
        <v>0</v>
      </c>
      <c r="DK1287" s="10">
        <v>0</v>
      </c>
      <c r="DL1287" s="10">
        <v>0</v>
      </c>
      <c r="DM1287" s="10">
        <v>0</v>
      </c>
      <c r="DN1287" s="10">
        <v>10.1</v>
      </c>
      <c r="DO1287" s="10">
        <v>0</v>
      </c>
    </row>
    <row r="1288" spans="1:119" x14ac:dyDescent="0.25">
      <c r="A1288" s="10">
        <v>1364</v>
      </c>
      <c r="B1288" s="10" t="s">
        <v>8</v>
      </c>
      <c r="R1288" s="10">
        <v>1364</v>
      </c>
      <c r="S1288" s="10" t="s">
        <v>8</v>
      </c>
      <c r="AI1288" s="10">
        <v>1364</v>
      </c>
      <c r="AJ1288" s="10" t="s">
        <v>8</v>
      </c>
      <c r="AZ1288" s="10">
        <v>1364</v>
      </c>
      <c r="BA1288" s="10" t="s">
        <v>8</v>
      </c>
      <c r="BQ1288" s="10">
        <v>1364</v>
      </c>
      <c r="BR1288" s="10" t="s">
        <v>8</v>
      </c>
      <c r="CH1288" s="10">
        <v>1364</v>
      </c>
      <c r="CI1288" s="10" t="s">
        <v>8</v>
      </c>
      <c r="CY1288" s="10">
        <v>1400</v>
      </c>
      <c r="CZ1288" s="10" t="s">
        <v>293</v>
      </c>
      <c r="DA1288" s="10">
        <v>0.70269999999999999</v>
      </c>
      <c r="DB1288" s="10">
        <v>0.2994</v>
      </c>
      <c r="DC1288" s="10">
        <v>42</v>
      </c>
      <c r="DD1288" s="10">
        <v>10.5</v>
      </c>
      <c r="DE1288" s="10">
        <v>0.92</v>
      </c>
      <c r="DF1288" s="10">
        <v>0.8206</v>
      </c>
      <c r="DG1288" s="10">
        <v>0.34960000000000002</v>
      </c>
      <c r="DH1288" s="10">
        <v>50</v>
      </c>
      <c r="DI1288" s="10">
        <v>10.3</v>
      </c>
      <c r="DJ1288" s="10">
        <v>0.92</v>
      </c>
      <c r="DK1288" s="10">
        <v>0.74029999999999996</v>
      </c>
      <c r="DL1288" s="10">
        <v>0.31540000000000001</v>
      </c>
      <c r="DM1288" s="10">
        <v>46</v>
      </c>
      <c r="DN1288" s="10">
        <v>10.1</v>
      </c>
      <c r="DO1288" s="10">
        <v>0.92</v>
      </c>
    </row>
    <row r="1289" spans="1:119" x14ac:dyDescent="0.25">
      <c r="A1289" s="10">
        <v>1365</v>
      </c>
      <c r="B1289" s="10" t="s">
        <v>9</v>
      </c>
      <c r="C1289" s="10">
        <v>2.69</v>
      </c>
      <c r="D1289" s="10">
        <v>1.21</v>
      </c>
      <c r="E1289" s="10">
        <v>48.66</v>
      </c>
      <c r="F1289" s="10">
        <v>34.97</v>
      </c>
      <c r="G1289" s="10">
        <v>0.91200000000000003</v>
      </c>
      <c r="H1289" s="10">
        <v>3.87</v>
      </c>
      <c r="I1289" s="10">
        <v>1.66</v>
      </c>
      <c r="J1289" s="10">
        <v>71.56</v>
      </c>
      <c r="K1289" s="10">
        <v>33.96</v>
      </c>
      <c r="L1289" s="10">
        <v>0.91900000000000004</v>
      </c>
      <c r="M1289" s="10">
        <v>3.89</v>
      </c>
      <c r="N1289" s="10">
        <v>1.8</v>
      </c>
      <c r="O1289" s="10">
        <v>73.86</v>
      </c>
      <c r="P1289" s="10">
        <v>33.51</v>
      </c>
      <c r="Q1289" s="10">
        <v>0.90800000000000003</v>
      </c>
      <c r="R1289" s="10">
        <v>1365</v>
      </c>
      <c r="S1289" s="10" t="s">
        <v>9</v>
      </c>
      <c r="T1289" s="10">
        <v>1.06</v>
      </c>
      <c r="U1289" s="10">
        <v>0.82</v>
      </c>
      <c r="V1289" s="10">
        <v>20.894829262693897</v>
      </c>
      <c r="W1289" s="10">
        <v>37.03</v>
      </c>
      <c r="Y1289" s="10">
        <v>2.02</v>
      </c>
      <c r="Z1289" s="10">
        <v>0.86</v>
      </c>
      <c r="AA1289" s="10">
        <v>35.386475603632135</v>
      </c>
      <c r="AB1289" s="10">
        <v>35.82</v>
      </c>
      <c r="AD1289" s="10">
        <v>2.23</v>
      </c>
      <c r="AE1289" s="10">
        <v>0.81</v>
      </c>
      <c r="AF1289" s="10">
        <v>38.177067216709823</v>
      </c>
      <c r="AG1289" s="10">
        <v>35.880000000000003</v>
      </c>
      <c r="AI1289" s="10">
        <v>1365</v>
      </c>
      <c r="AJ1289" s="10" t="s">
        <v>9</v>
      </c>
      <c r="AK1289" s="10">
        <v>2.9614645921274314</v>
      </c>
      <c r="AL1289" s="10">
        <v>1.2354410680304793</v>
      </c>
      <c r="AM1289" s="10">
        <v>52.378115838185707</v>
      </c>
      <c r="AN1289" s="10">
        <v>35.370088866517044</v>
      </c>
      <c r="AO1289" s="10">
        <v>0.92291115317369443</v>
      </c>
      <c r="AP1289" s="10">
        <v>3.6587806722823828</v>
      </c>
      <c r="AQ1289" s="10">
        <v>1.5256162879109758</v>
      </c>
      <c r="AR1289" s="10">
        <v>67.658449643883003</v>
      </c>
      <c r="AS1289" s="10">
        <v>33.826978484092457</v>
      </c>
      <c r="AT1289" s="10">
        <v>0.92297619438619782</v>
      </c>
      <c r="AU1289" s="10">
        <v>4.0223428701472512</v>
      </c>
      <c r="AV1289" s="10">
        <v>1.6802845452741719</v>
      </c>
      <c r="AW1289" s="10">
        <v>75.418896586286735</v>
      </c>
      <c r="AX1289" s="10">
        <v>33.370728879361309</v>
      </c>
      <c r="AY1289" s="10">
        <v>0.92272565057049272</v>
      </c>
      <c r="AZ1289" s="10">
        <v>1365</v>
      </c>
      <c r="BA1289" s="10" t="s">
        <v>9</v>
      </c>
      <c r="BB1289" s="10">
        <v>1.0119329699105934</v>
      </c>
      <c r="BC1289" s="10">
        <v>0.39347546542981526</v>
      </c>
      <c r="BD1289" s="10">
        <v>17.064635686718994</v>
      </c>
      <c r="BE1289" s="10">
        <v>36.733996209267509</v>
      </c>
      <c r="BF1289" s="10">
        <v>0.93202147844206762</v>
      </c>
      <c r="BG1289" s="10">
        <v>1.7990892981070594</v>
      </c>
      <c r="BH1289" s="10">
        <v>0.63449555477052311</v>
      </c>
      <c r="BI1289" s="10">
        <v>30.654529611087177</v>
      </c>
      <c r="BJ1289" s="10">
        <v>35.929738586458065</v>
      </c>
      <c r="BK1289" s="10">
        <v>0.94306880418052519</v>
      </c>
      <c r="BL1289" s="10">
        <v>2.2079510509803035</v>
      </c>
      <c r="BM1289" s="10">
        <v>0.73145521987955664</v>
      </c>
      <c r="BN1289" s="10">
        <v>37.370567279656562</v>
      </c>
      <c r="BO1289" s="10">
        <v>35.934475339934714</v>
      </c>
      <c r="BP1289" s="10">
        <v>0.94926575741672325</v>
      </c>
      <c r="BQ1289" s="10">
        <v>1365</v>
      </c>
      <c r="BR1289" s="10" t="s">
        <v>9</v>
      </c>
      <c r="BS1289" s="10">
        <v>2.1040000000000001</v>
      </c>
      <c r="BT1289" s="10">
        <v>0.66900000000000004</v>
      </c>
      <c r="BU1289" s="10">
        <v>35.555743995190113</v>
      </c>
      <c r="BV1289" s="10">
        <v>35.85</v>
      </c>
      <c r="BW1289" s="10">
        <v>0.95298524719542321</v>
      </c>
      <c r="BX1289" s="10">
        <v>3.5819999999999999</v>
      </c>
      <c r="BY1289" s="10">
        <v>1.1970000000000001</v>
      </c>
      <c r="BZ1289" s="10">
        <v>63.88573790854992</v>
      </c>
      <c r="CA1289" s="10">
        <v>34.131</v>
      </c>
      <c r="CB1289" s="10">
        <v>0.94844472598554119</v>
      </c>
      <c r="CC1289" s="10">
        <v>3.8260000000000001</v>
      </c>
      <c r="CD1289" s="10">
        <v>1.29</v>
      </c>
      <c r="CE1289" s="10">
        <v>68.890627297066573</v>
      </c>
      <c r="CF1289" s="10">
        <v>33.838000000000001</v>
      </c>
      <c r="CG1289" s="10">
        <v>0.94758791408828014</v>
      </c>
      <c r="CH1289" s="10">
        <v>1365</v>
      </c>
      <c r="CI1289" s="10" t="s">
        <v>9</v>
      </c>
      <c r="CJ1289" s="10">
        <v>1.0549999999999999</v>
      </c>
      <c r="CK1289" s="10">
        <v>0.35799999999999998</v>
      </c>
      <c r="CL1289" s="10">
        <v>17.372068567233672</v>
      </c>
      <c r="CM1289" s="10">
        <v>37.026000000000003</v>
      </c>
      <c r="CN1289" s="10">
        <v>0.94696406879637307</v>
      </c>
      <c r="CO1289" s="10">
        <v>1.9059999999999999</v>
      </c>
      <c r="CP1289" s="10">
        <v>0.60699999999999998</v>
      </c>
      <c r="CQ1289" s="10">
        <v>32.12835912924271</v>
      </c>
      <c r="CR1289" s="10">
        <v>35.945999999999998</v>
      </c>
      <c r="CS1289" s="10">
        <v>0.95284696124678769</v>
      </c>
      <c r="CT1289" s="10">
        <v>2.1629999999999998</v>
      </c>
      <c r="CU1289" s="10">
        <v>0.68200000000000005</v>
      </c>
      <c r="CV1289" s="10">
        <v>35.842925010933023</v>
      </c>
      <c r="CW1289" s="10">
        <v>36.531999999999996</v>
      </c>
      <c r="CX1289" s="10">
        <v>0.95371584812889887</v>
      </c>
      <c r="CY1289" s="10">
        <v>1401</v>
      </c>
      <c r="CZ1289" s="10" t="s">
        <v>294</v>
      </c>
      <c r="DA1289" s="10">
        <v>1.6500000000000001E-2</v>
      </c>
      <c r="DB1289" s="10">
        <v>7.4999999999999997E-3</v>
      </c>
      <c r="DC1289" s="10">
        <v>1</v>
      </c>
      <c r="DD1289" s="10">
        <v>10.5</v>
      </c>
      <c r="DE1289" s="10">
        <v>0.91</v>
      </c>
      <c r="DF1289" s="10">
        <v>1.6199999999999999E-2</v>
      </c>
      <c r="DG1289" s="10">
        <v>7.4000000000000003E-3</v>
      </c>
      <c r="DH1289" s="10">
        <v>1</v>
      </c>
      <c r="DI1289" s="10">
        <v>10.3</v>
      </c>
      <c r="DJ1289" s="10">
        <v>0.91</v>
      </c>
      <c r="DK1289" s="10">
        <v>1.5900000000000001E-2</v>
      </c>
      <c r="DL1289" s="10">
        <v>7.3000000000000001E-3</v>
      </c>
      <c r="DM1289" s="10">
        <v>1</v>
      </c>
      <c r="DN1289" s="10">
        <v>10.1</v>
      </c>
      <c r="DO1289" s="10">
        <v>0.91</v>
      </c>
    </row>
    <row r="1290" spans="1:119" x14ac:dyDescent="0.25">
      <c r="A1290" s="10">
        <v>1366</v>
      </c>
      <c r="B1290" s="10" t="s">
        <v>10</v>
      </c>
      <c r="C1290" s="10">
        <v>0</v>
      </c>
      <c r="D1290" s="10">
        <v>0</v>
      </c>
      <c r="E1290" s="10">
        <v>0</v>
      </c>
      <c r="F1290" s="10">
        <v>0</v>
      </c>
      <c r="G1290" s="10">
        <v>0</v>
      </c>
      <c r="H1290" s="10">
        <v>0</v>
      </c>
      <c r="I1290" s="10">
        <v>0</v>
      </c>
      <c r="J1290" s="10">
        <v>0</v>
      </c>
      <c r="K1290" s="10">
        <v>0</v>
      </c>
      <c r="L1290" s="10">
        <v>0</v>
      </c>
      <c r="M1290" s="10">
        <v>0</v>
      </c>
      <c r="N1290" s="10">
        <v>0</v>
      </c>
      <c r="O1290" s="10">
        <v>0</v>
      </c>
      <c r="P1290" s="10">
        <v>0</v>
      </c>
      <c r="Q1290" s="10">
        <v>0</v>
      </c>
      <c r="R1290" s="10">
        <v>1366</v>
      </c>
      <c r="S1290" s="10" t="s">
        <v>10</v>
      </c>
      <c r="AI1290" s="10">
        <v>1366</v>
      </c>
      <c r="AJ1290" s="10" t="s">
        <v>10</v>
      </c>
      <c r="AZ1290" s="10">
        <v>1366</v>
      </c>
      <c r="BA1290" s="10" t="s">
        <v>10</v>
      </c>
      <c r="BQ1290" s="10">
        <v>1366</v>
      </c>
      <c r="BR1290" s="10" t="s">
        <v>10</v>
      </c>
      <c r="CH1290" s="10">
        <v>1366</v>
      </c>
      <c r="CI1290" s="10" t="s">
        <v>10</v>
      </c>
      <c r="CY1290" s="10">
        <v>1402</v>
      </c>
      <c r="CZ1290" s="10" t="s">
        <v>296</v>
      </c>
      <c r="DA1290" s="10">
        <v>0</v>
      </c>
      <c r="DB1290" s="10">
        <v>0</v>
      </c>
      <c r="DC1290" s="10">
        <v>0</v>
      </c>
      <c r="DD1290" s="10">
        <v>10.5</v>
      </c>
      <c r="DE1290" s="10">
        <v>0</v>
      </c>
      <c r="DF1290" s="10">
        <v>0</v>
      </c>
      <c r="DG1290" s="10">
        <v>0</v>
      </c>
      <c r="DH1290" s="10">
        <v>0</v>
      </c>
      <c r="DI1290" s="10">
        <v>10.3</v>
      </c>
      <c r="DJ1290" s="10">
        <v>0</v>
      </c>
      <c r="DK1290" s="10">
        <v>0</v>
      </c>
      <c r="DL1290" s="10">
        <v>0</v>
      </c>
      <c r="DM1290" s="10">
        <v>0</v>
      </c>
      <c r="DN1290" s="10">
        <v>10.1</v>
      </c>
      <c r="DO1290" s="10">
        <v>0</v>
      </c>
    </row>
    <row r="1291" spans="1:119" x14ac:dyDescent="0.25">
      <c r="A1291" s="10">
        <v>1367</v>
      </c>
      <c r="B1291" s="10" t="s">
        <v>11</v>
      </c>
      <c r="C1291" s="10">
        <v>2.67</v>
      </c>
      <c r="D1291" s="10">
        <v>1.06</v>
      </c>
      <c r="E1291" s="10">
        <v>158</v>
      </c>
      <c r="F1291" s="10">
        <v>10.5</v>
      </c>
      <c r="G1291" s="10">
        <v>0.93</v>
      </c>
      <c r="H1291" s="10">
        <v>3.84</v>
      </c>
      <c r="I1291" s="10">
        <v>1.39</v>
      </c>
      <c r="J1291" s="10">
        <v>224.5</v>
      </c>
      <c r="K1291" s="10">
        <v>10.5</v>
      </c>
      <c r="L1291" s="10">
        <v>0.94</v>
      </c>
      <c r="M1291" s="10">
        <v>3.86</v>
      </c>
      <c r="N1291" s="10">
        <v>1.52</v>
      </c>
      <c r="O1291" s="10">
        <v>228</v>
      </c>
      <c r="P1291" s="10">
        <v>10.5</v>
      </c>
      <c r="Q1291" s="10">
        <v>0.93</v>
      </c>
      <c r="R1291" s="10">
        <v>1367</v>
      </c>
      <c r="S1291" s="10" t="s">
        <v>11</v>
      </c>
      <c r="T1291" s="10">
        <v>1.05</v>
      </c>
      <c r="U1291" s="10">
        <v>0.76</v>
      </c>
      <c r="V1291" s="10">
        <v>68.656000000000006</v>
      </c>
      <c r="W1291" s="10">
        <v>10.9</v>
      </c>
      <c r="Y1291" s="10">
        <v>2</v>
      </c>
      <c r="Z1291" s="10">
        <v>0.76</v>
      </c>
      <c r="AA1291" s="10">
        <v>113.327</v>
      </c>
      <c r="AB1291" s="10">
        <v>10.9</v>
      </c>
      <c r="AD1291" s="10">
        <v>2.21</v>
      </c>
      <c r="AE1291" s="10">
        <v>0.7</v>
      </c>
      <c r="AF1291" s="10">
        <v>122.791</v>
      </c>
      <c r="AG1291" s="10">
        <v>10.9</v>
      </c>
      <c r="AI1291" s="10">
        <v>1367</v>
      </c>
      <c r="AJ1291" s="10" t="s">
        <v>11</v>
      </c>
      <c r="AK1291" s="10">
        <v>2.9403667084801532</v>
      </c>
      <c r="AL1291" s="10">
        <v>1.0707755463368873</v>
      </c>
      <c r="AM1291" s="10">
        <v>170.44200000000001</v>
      </c>
      <c r="AN1291" s="10">
        <v>10.6</v>
      </c>
      <c r="AO1291" s="10">
        <v>0.94</v>
      </c>
      <c r="AP1291" s="10">
        <v>3.6310429792177579</v>
      </c>
      <c r="AQ1291" s="10">
        <v>1.2844387642640522</v>
      </c>
      <c r="AR1291" s="10">
        <v>213.815</v>
      </c>
      <c r="AS1291" s="10">
        <v>10.4</v>
      </c>
      <c r="AT1291" s="10">
        <v>0.94299999999999995</v>
      </c>
      <c r="AU1291" s="10">
        <v>3.9903104345994334</v>
      </c>
      <c r="AV1291" s="10">
        <v>1.3915123612806677</v>
      </c>
      <c r="AW1291" s="10">
        <v>239.203</v>
      </c>
      <c r="AX1291" s="10">
        <v>10.199999999999999</v>
      </c>
      <c r="AY1291" s="10">
        <v>0.94399999999999995</v>
      </c>
      <c r="AZ1291" s="10">
        <v>1367</v>
      </c>
      <c r="BA1291" s="10" t="s">
        <v>11</v>
      </c>
      <c r="BB1291" s="10">
        <v>1.0000000000217972</v>
      </c>
      <c r="BC1291" s="10">
        <v>0.33200001651502331</v>
      </c>
      <c r="BD1291" s="10">
        <v>54.805199999999999</v>
      </c>
      <c r="BE1291" s="10">
        <v>11.1</v>
      </c>
      <c r="BF1291" s="10">
        <v>0.94899999999999995</v>
      </c>
      <c r="BG1291" s="10">
        <v>1.7850000000541577</v>
      </c>
      <c r="BH1291" s="10">
        <v>0.54700003308923995</v>
      </c>
      <c r="BI1291" s="10">
        <v>101.6862</v>
      </c>
      <c r="BJ1291" s="10">
        <v>10.6</v>
      </c>
      <c r="BK1291" s="10">
        <v>0.95599999999999996</v>
      </c>
      <c r="BL1291" s="10">
        <v>2.1919999999388717</v>
      </c>
      <c r="BM1291" s="10">
        <v>0.62400001641015601</v>
      </c>
      <c r="BN1291" s="10">
        <v>120.71850000000001</v>
      </c>
      <c r="BO1291" s="10">
        <v>10.9</v>
      </c>
      <c r="BP1291" s="10">
        <v>0.96199999999999997</v>
      </c>
      <c r="BQ1291" s="10">
        <v>1367</v>
      </c>
      <c r="BR1291" s="10" t="s">
        <v>11</v>
      </c>
      <c r="BS1291" s="10">
        <v>2.089</v>
      </c>
      <c r="BT1291" s="10">
        <v>0.56699999999999995</v>
      </c>
      <c r="BU1291" s="10">
        <v>117.8982</v>
      </c>
      <c r="BV1291" s="10">
        <v>10.6</v>
      </c>
      <c r="BW1291" s="10">
        <v>0.96499999999999997</v>
      </c>
      <c r="BX1291" s="10">
        <v>3.556</v>
      </c>
      <c r="BY1291" s="10">
        <v>0.97699999999999998</v>
      </c>
      <c r="BZ1291" s="10">
        <v>204.72470000000001</v>
      </c>
      <c r="CA1291" s="10">
        <v>10.4</v>
      </c>
      <c r="CB1291" s="10">
        <v>0.96399999999999997</v>
      </c>
      <c r="CC1291" s="10">
        <v>3.7970000000000002</v>
      </c>
      <c r="CD1291" s="10">
        <v>1.0409999999999999</v>
      </c>
      <c r="CE1291" s="10">
        <v>220.68889999999999</v>
      </c>
      <c r="CF1291" s="10">
        <v>10.3</v>
      </c>
      <c r="CG1291" s="10">
        <v>0.96399999999999997</v>
      </c>
      <c r="CH1291" s="10">
        <v>1367</v>
      </c>
      <c r="CI1291" s="10" t="s">
        <v>11</v>
      </c>
      <c r="CJ1291" s="10">
        <v>1.0429999999999999</v>
      </c>
      <c r="CK1291" s="10">
        <v>0.29599999999999999</v>
      </c>
      <c r="CL1291" s="10">
        <v>56.905099999999997</v>
      </c>
      <c r="CM1291" s="10">
        <v>11</v>
      </c>
      <c r="CN1291" s="10">
        <v>0.96199999999999997</v>
      </c>
      <c r="CO1291" s="10">
        <v>1.891</v>
      </c>
      <c r="CP1291" s="10">
        <v>0.51500000000000001</v>
      </c>
      <c r="CQ1291" s="10">
        <v>102.86669999999999</v>
      </c>
      <c r="CR1291" s="10">
        <v>11</v>
      </c>
      <c r="CS1291" s="10">
        <v>0.96499999999999997</v>
      </c>
      <c r="CT1291" s="10">
        <v>2.1469999999999998</v>
      </c>
      <c r="CU1291" s="10">
        <v>0.57799999999999996</v>
      </c>
      <c r="CV1291" s="10">
        <v>118.86150000000001</v>
      </c>
      <c r="CW1291" s="10">
        <v>10.8</v>
      </c>
      <c r="CX1291" s="10">
        <v>0.96599999999999997</v>
      </c>
      <c r="CY1291" s="10">
        <v>1403</v>
      </c>
      <c r="CZ1291" s="10" t="s">
        <v>297</v>
      </c>
      <c r="DA1291" s="10">
        <v>1.7500000000000002E-2</v>
      </c>
      <c r="DB1291" s="10">
        <v>5.1000000000000004E-3</v>
      </c>
      <c r="DC1291" s="10">
        <v>1</v>
      </c>
      <c r="DD1291" s="10">
        <v>10.5</v>
      </c>
      <c r="DE1291" s="10">
        <v>0.96</v>
      </c>
      <c r="DF1291" s="10">
        <v>1.7100000000000001E-2</v>
      </c>
      <c r="DG1291" s="10">
        <v>5.0000000000000001E-3</v>
      </c>
      <c r="DH1291" s="10">
        <v>1</v>
      </c>
      <c r="DI1291" s="10">
        <v>10.3</v>
      </c>
      <c r="DJ1291" s="10">
        <v>0.96</v>
      </c>
      <c r="DK1291" s="10">
        <v>1.6799999999999999E-2</v>
      </c>
      <c r="DL1291" s="10">
        <v>4.8999999999999998E-3</v>
      </c>
      <c r="DM1291" s="10">
        <v>1</v>
      </c>
      <c r="DN1291" s="10">
        <v>10.1</v>
      </c>
      <c r="DO1291" s="10">
        <v>0.96</v>
      </c>
    </row>
    <row r="1292" spans="1:119" x14ac:dyDescent="0.25">
      <c r="A1292" s="10">
        <v>1368</v>
      </c>
      <c r="B1292" s="10" t="s">
        <v>285</v>
      </c>
      <c r="C1292" s="10">
        <v>0.38</v>
      </c>
      <c r="D1292" s="10">
        <v>0.12</v>
      </c>
      <c r="E1292" s="10">
        <v>22</v>
      </c>
      <c r="F1292" s="10">
        <v>10.5</v>
      </c>
      <c r="G1292" s="10">
        <v>0.95</v>
      </c>
      <c r="H1292" s="10">
        <v>0.41</v>
      </c>
      <c r="I1292" s="10">
        <v>0.14000000000000001</v>
      </c>
      <c r="J1292" s="10">
        <v>24</v>
      </c>
      <c r="K1292" s="10">
        <v>10.5</v>
      </c>
      <c r="L1292" s="10">
        <v>0.95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1368</v>
      </c>
      <c r="S1292" s="10" t="s">
        <v>285</v>
      </c>
      <c r="T1292" s="10">
        <v>0.14330000000000001</v>
      </c>
      <c r="U1292" s="10">
        <v>9.9099999999999994E-2</v>
      </c>
      <c r="V1292" s="10">
        <v>9.2265999999999995</v>
      </c>
      <c r="W1292" s="10">
        <v>10.9</v>
      </c>
      <c r="Y1292" s="10">
        <v>6.1600000000000002E-2</v>
      </c>
      <c r="Z1292" s="10">
        <v>2.4500000000000001E-2</v>
      </c>
      <c r="AA1292" s="10">
        <v>3.5125999999999999</v>
      </c>
      <c r="AB1292" s="10">
        <v>10.9</v>
      </c>
      <c r="AD1292" s="10">
        <v>0.1011</v>
      </c>
      <c r="AE1292" s="10">
        <v>3.6600000000000001E-2</v>
      </c>
      <c r="AF1292" s="10">
        <v>5.6954000000000002</v>
      </c>
      <c r="AG1292" s="10">
        <v>10.9</v>
      </c>
      <c r="AI1292" s="10">
        <v>1368</v>
      </c>
      <c r="AJ1292" s="10" t="s">
        <v>285</v>
      </c>
      <c r="AK1292" s="10">
        <v>0.40060000000000001</v>
      </c>
      <c r="AL1292" s="10">
        <v>0.13059999999999999</v>
      </c>
      <c r="AM1292" s="10">
        <v>23.168299999999999</v>
      </c>
      <c r="AN1292" s="10">
        <v>10.5</v>
      </c>
      <c r="AO1292" s="10">
        <v>0.95</v>
      </c>
      <c r="AP1292" s="10">
        <v>0.40439999999999998</v>
      </c>
      <c r="AQ1292" s="10">
        <v>0.13159999999999999</v>
      </c>
      <c r="AR1292" s="10">
        <v>24.310099999999998</v>
      </c>
      <c r="AS1292" s="10">
        <v>10.1</v>
      </c>
      <c r="AT1292" s="10">
        <v>0.95</v>
      </c>
      <c r="AU1292" s="10">
        <v>0.41889999999999999</v>
      </c>
      <c r="AV1292" s="10">
        <v>0.13800000000000001</v>
      </c>
      <c r="AW1292" s="10">
        <v>24.964400000000001</v>
      </c>
      <c r="AX1292" s="10">
        <v>10.199999999999999</v>
      </c>
      <c r="AY1292" s="10">
        <v>0.95</v>
      </c>
      <c r="AZ1292" s="10">
        <v>1368</v>
      </c>
      <c r="BA1292" s="10" t="s">
        <v>285</v>
      </c>
      <c r="BB1292" s="10">
        <v>0.1096</v>
      </c>
      <c r="BC1292" s="10">
        <v>3.5999999999999997E-2</v>
      </c>
      <c r="BD1292" s="10">
        <v>6</v>
      </c>
      <c r="BE1292" s="10">
        <v>11.1</v>
      </c>
      <c r="BF1292" s="10">
        <v>0.95</v>
      </c>
      <c r="BG1292" s="10">
        <v>8.72E-2</v>
      </c>
      <c r="BH1292" s="10">
        <v>2.87E-2</v>
      </c>
      <c r="BI1292" s="10">
        <v>5</v>
      </c>
      <c r="BJ1292" s="10">
        <v>10.6</v>
      </c>
      <c r="BK1292" s="10">
        <v>0.95</v>
      </c>
      <c r="BL1292" s="10">
        <v>0.16139999999999999</v>
      </c>
      <c r="BM1292" s="10">
        <v>5.3100000000000001E-2</v>
      </c>
      <c r="BN1292" s="10">
        <v>9</v>
      </c>
      <c r="BO1292" s="10">
        <v>10.9</v>
      </c>
      <c r="BP1292" s="10">
        <v>0.95</v>
      </c>
      <c r="BQ1292" s="10">
        <v>1368</v>
      </c>
      <c r="BR1292" s="10" t="s">
        <v>285</v>
      </c>
      <c r="BS1292" s="10">
        <v>0.28199999999999997</v>
      </c>
      <c r="BT1292" s="10">
        <v>8.2299999999999998E-2</v>
      </c>
      <c r="BU1292" s="10">
        <v>16</v>
      </c>
      <c r="BV1292" s="10">
        <v>10.6</v>
      </c>
      <c r="BW1292" s="10">
        <v>0.96</v>
      </c>
      <c r="BX1292" s="10">
        <v>0.31130000000000002</v>
      </c>
      <c r="BY1292" s="10">
        <v>9.0800000000000006E-2</v>
      </c>
      <c r="BZ1292" s="10">
        <v>18</v>
      </c>
      <c r="CA1292" s="10">
        <v>10.4</v>
      </c>
      <c r="CB1292" s="10">
        <v>0.96</v>
      </c>
      <c r="CC1292" s="10">
        <v>0.34250000000000003</v>
      </c>
      <c r="CD1292" s="10">
        <v>9.9900000000000003E-2</v>
      </c>
      <c r="CE1292" s="10">
        <v>20</v>
      </c>
      <c r="CF1292" s="10">
        <v>10.3</v>
      </c>
      <c r="CG1292" s="10">
        <v>0.96</v>
      </c>
      <c r="CH1292" s="10">
        <v>1368</v>
      </c>
      <c r="CI1292" s="10" t="s">
        <v>285</v>
      </c>
      <c r="CJ1292" s="10">
        <v>0.10970000000000001</v>
      </c>
      <c r="CK1292" s="10">
        <v>3.2000000000000001E-2</v>
      </c>
      <c r="CL1292" s="10">
        <v>6</v>
      </c>
      <c r="CM1292" s="10">
        <v>11</v>
      </c>
      <c r="CN1292" s="10">
        <v>0.96</v>
      </c>
      <c r="CO1292" s="10">
        <v>7.3200000000000001E-2</v>
      </c>
      <c r="CP1292" s="10">
        <v>2.1299999999999999E-2</v>
      </c>
      <c r="CQ1292" s="10">
        <v>4</v>
      </c>
      <c r="CR1292" s="10">
        <v>11</v>
      </c>
      <c r="CS1292" s="10">
        <v>0.96</v>
      </c>
      <c r="CT1292" s="10">
        <v>8.9800000000000005E-2</v>
      </c>
      <c r="CU1292" s="10">
        <v>2.6200000000000001E-2</v>
      </c>
      <c r="CV1292" s="10">
        <v>5</v>
      </c>
      <c r="CW1292" s="10">
        <v>10.8</v>
      </c>
      <c r="CX1292" s="10">
        <v>0.96</v>
      </c>
      <c r="CY1292" s="10">
        <v>1404</v>
      </c>
      <c r="CZ1292" s="10" t="s">
        <v>239</v>
      </c>
      <c r="DA1292" s="10">
        <v>-5.2060000000000004</v>
      </c>
      <c r="DB1292" s="10">
        <v>-2.1869999999999998</v>
      </c>
      <c r="DC1292" s="10">
        <v>-88.836807925195586</v>
      </c>
      <c r="DD1292" s="10">
        <v>36.698</v>
      </c>
      <c r="DE1292" s="10">
        <v>0.92195175411418606</v>
      </c>
      <c r="DF1292" s="10">
        <v>-7.0049999999999999</v>
      </c>
      <c r="DG1292" s="10">
        <v>-3.036</v>
      </c>
      <c r="DH1292" s="10">
        <v>-122.30766870973203</v>
      </c>
      <c r="DI1292" s="10">
        <v>36.039000000000001</v>
      </c>
      <c r="DJ1292" s="10">
        <v>0.91753173069861538</v>
      </c>
      <c r="DK1292" s="10">
        <v>-7.5629999999999997</v>
      </c>
      <c r="DL1292" s="10">
        <v>-3.274</v>
      </c>
      <c r="DM1292" s="10">
        <v>-131.36616294513067</v>
      </c>
      <c r="DN1292" s="10">
        <v>36.22</v>
      </c>
      <c r="DO1292" s="10">
        <v>0.91770164926286046</v>
      </c>
    </row>
    <row r="1293" spans="1:119" x14ac:dyDescent="0.25">
      <c r="A1293" s="10">
        <v>1369</v>
      </c>
      <c r="B1293" s="10" t="s">
        <v>304</v>
      </c>
      <c r="C1293" s="10">
        <v>0.02</v>
      </c>
      <c r="D1293" s="10">
        <v>0.01</v>
      </c>
      <c r="E1293" s="10">
        <v>1</v>
      </c>
      <c r="F1293" s="10">
        <v>10.5</v>
      </c>
      <c r="G1293" s="10">
        <v>0.92</v>
      </c>
      <c r="H1293" s="10">
        <v>0.12</v>
      </c>
      <c r="I1293" s="10">
        <v>0.05</v>
      </c>
      <c r="J1293" s="10">
        <v>7</v>
      </c>
      <c r="K1293" s="10">
        <v>10.5</v>
      </c>
      <c r="L1293" s="10">
        <v>0.92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0">
        <v>1369</v>
      </c>
      <c r="S1293" s="10" t="s">
        <v>304</v>
      </c>
      <c r="T1293" s="10">
        <v>1.7299999999999999E-2</v>
      </c>
      <c r="U1293" s="10">
        <v>1.35E-2</v>
      </c>
      <c r="V1293" s="10">
        <v>1.1651</v>
      </c>
      <c r="W1293" s="10">
        <v>10.9</v>
      </c>
      <c r="Y1293" s="10">
        <v>1.9900000000000001E-2</v>
      </c>
      <c r="Z1293" s="10">
        <v>1.0200000000000001E-2</v>
      </c>
      <c r="AA1293" s="10">
        <v>1.1852</v>
      </c>
      <c r="AB1293" s="10">
        <v>10.9</v>
      </c>
      <c r="AD1293" s="10">
        <v>9.7900000000000001E-2</v>
      </c>
      <c r="AE1293" s="10">
        <v>4.5999999999999999E-2</v>
      </c>
      <c r="AF1293" s="10">
        <v>5.7289000000000003</v>
      </c>
      <c r="AG1293" s="10">
        <v>10.9</v>
      </c>
      <c r="AI1293" s="10">
        <v>1369</v>
      </c>
      <c r="AJ1293" s="10" t="s">
        <v>304</v>
      </c>
      <c r="AK1293" s="10">
        <v>1.8499999999999999E-2</v>
      </c>
      <c r="AL1293" s="10">
        <v>7.7999999999999996E-3</v>
      </c>
      <c r="AM1293" s="10">
        <v>1.1040000000000001</v>
      </c>
      <c r="AN1293" s="10">
        <v>10.5</v>
      </c>
      <c r="AO1293" s="10">
        <v>0.92</v>
      </c>
      <c r="AP1293" s="10">
        <v>3.4099999999999998E-2</v>
      </c>
      <c r="AQ1293" s="10">
        <v>1.44E-2</v>
      </c>
      <c r="AR1293" s="10">
        <v>2.1158999999999999</v>
      </c>
      <c r="AS1293" s="10">
        <v>10.1</v>
      </c>
      <c r="AT1293" s="10">
        <v>0.92</v>
      </c>
      <c r="AU1293" s="10">
        <v>0.1014</v>
      </c>
      <c r="AV1293" s="10">
        <v>4.3299999999999998E-2</v>
      </c>
      <c r="AW1293" s="10">
        <v>6.2408999999999999</v>
      </c>
      <c r="AX1293" s="10">
        <v>10.199999999999999</v>
      </c>
      <c r="AY1293" s="10">
        <v>0.92</v>
      </c>
      <c r="AZ1293" s="10">
        <v>1369</v>
      </c>
      <c r="BA1293" s="10" t="s">
        <v>304</v>
      </c>
      <c r="BB1293" s="10">
        <v>0</v>
      </c>
      <c r="BC1293" s="10">
        <v>0</v>
      </c>
      <c r="BD1293" s="10">
        <v>0</v>
      </c>
      <c r="BE1293" s="10">
        <v>11.1</v>
      </c>
      <c r="BF1293" s="10">
        <v>0</v>
      </c>
      <c r="BG1293" s="10">
        <v>0.1351</v>
      </c>
      <c r="BH1293" s="10">
        <v>5.7599999999999998E-2</v>
      </c>
      <c r="BI1293" s="10">
        <v>8</v>
      </c>
      <c r="BJ1293" s="10">
        <v>10.6</v>
      </c>
      <c r="BK1293" s="10">
        <v>0.92</v>
      </c>
      <c r="BL1293" s="10">
        <v>3.4700000000000002E-2</v>
      </c>
      <c r="BM1293" s="10">
        <v>1.4800000000000001E-2</v>
      </c>
      <c r="BN1293" s="10">
        <v>2</v>
      </c>
      <c r="BO1293" s="10">
        <v>10.9</v>
      </c>
      <c r="BP1293" s="10">
        <v>0.92</v>
      </c>
      <c r="BQ1293" s="10">
        <v>1369</v>
      </c>
      <c r="BR1293" s="10" t="s">
        <v>304</v>
      </c>
      <c r="BS1293" s="10">
        <v>1.67E-2</v>
      </c>
      <c r="BT1293" s="10">
        <v>7.6E-3</v>
      </c>
      <c r="BU1293" s="10">
        <v>1</v>
      </c>
      <c r="BV1293" s="10">
        <v>10.6</v>
      </c>
      <c r="BW1293" s="10">
        <v>0.91</v>
      </c>
      <c r="BX1293" s="10">
        <v>8.2000000000000003E-2</v>
      </c>
      <c r="BY1293" s="10">
        <v>3.73E-2</v>
      </c>
      <c r="BZ1293" s="10">
        <v>5</v>
      </c>
      <c r="CA1293" s="10">
        <v>10.4</v>
      </c>
      <c r="CB1293" s="10">
        <v>0.91</v>
      </c>
      <c r="CC1293" s="10">
        <v>0.1623</v>
      </c>
      <c r="CD1293" s="10">
        <v>7.3999999999999996E-2</v>
      </c>
      <c r="CE1293" s="10">
        <v>10</v>
      </c>
      <c r="CF1293" s="10">
        <v>10.3</v>
      </c>
      <c r="CG1293" s="10">
        <v>0.91</v>
      </c>
      <c r="CH1293" s="10">
        <v>1369</v>
      </c>
      <c r="CI1293" s="10" t="s">
        <v>304</v>
      </c>
      <c r="CJ1293" s="10">
        <v>0</v>
      </c>
      <c r="CK1293" s="10">
        <v>0</v>
      </c>
      <c r="CL1293" s="10">
        <v>0</v>
      </c>
      <c r="CM1293" s="10">
        <v>11</v>
      </c>
      <c r="CN1293" s="10">
        <v>0</v>
      </c>
      <c r="CO1293" s="10">
        <v>1.7299999999999999E-2</v>
      </c>
      <c r="CP1293" s="10">
        <v>7.9000000000000008E-3</v>
      </c>
      <c r="CQ1293" s="10">
        <v>1</v>
      </c>
      <c r="CR1293" s="10">
        <v>11</v>
      </c>
      <c r="CS1293" s="10">
        <v>0.91</v>
      </c>
      <c r="CT1293" s="10">
        <v>3.4000000000000002E-2</v>
      </c>
      <c r="CU1293" s="10">
        <v>1.55E-2</v>
      </c>
      <c r="CV1293" s="10">
        <v>2</v>
      </c>
      <c r="CW1293" s="10">
        <v>10.8</v>
      </c>
      <c r="CX1293" s="10">
        <v>0.91</v>
      </c>
      <c r="CY1293" s="10">
        <v>1405</v>
      </c>
      <c r="CZ1293" s="10" t="s">
        <v>240</v>
      </c>
      <c r="DA1293" s="10">
        <v>-4.9669999999999996</v>
      </c>
      <c r="DB1293" s="10">
        <v>-2.153</v>
      </c>
      <c r="DC1293" s="10">
        <v>-85.15688593655365</v>
      </c>
      <c r="DD1293" s="10">
        <v>36.703000000000003</v>
      </c>
      <c r="DE1293" s="10">
        <v>0.91751293875815731</v>
      </c>
      <c r="DF1293" s="10">
        <v>-7.492</v>
      </c>
      <c r="DG1293" s="10">
        <v>-3.3849999999999998</v>
      </c>
      <c r="DH1293" s="10">
        <v>-131.79279843867988</v>
      </c>
      <c r="DI1293" s="10">
        <v>36.015000000000001</v>
      </c>
      <c r="DJ1293" s="10">
        <v>0.91130141056935832</v>
      </c>
      <c r="DK1293" s="10">
        <v>-7.8879999999999999</v>
      </c>
      <c r="DL1293" s="10">
        <v>-3.59</v>
      </c>
      <c r="DM1293" s="10">
        <v>-138.22155127385741</v>
      </c>
      <c r="DN1293" s="10">
        <v>36.200000000000003</v>
      </c>
      <c r="DO1293" s="10">
        <v>0.91016879404870998</v>
      </c>
    </row>
    <row r="1294" spans="1:119" x14ac:dyDescent="0.25">
      <c r="A1294" s="10">
        <v>1370</v>
      </c>
      <c r="B1294" s="10" t="s">
        <v>315</v>
      </c>
      <c r="C1294" s="10">
        <v>0.98</v>
      </c>
      <c r="D1294" s="10">
        <v>0.48</v>
      </c>
      <c r="E1294" s="10">
        <v>60</v>
      </c>
      <c r="F1294" s="10">
        <v>10.5</v>
      </c>
      <c r="G1294" s="10">
        <v>0.9</v>
      </c>
      <c r="H1294" s="10">
        <v>1.1499999999999999</v>
      </c>
      <c r="I1294" s="10">
        <v>0.55000000000000004</v>
      </c>
      <c r="J1294" s="10">
        <v>70</v>
      </c>
      <c r="K1294" s="10">
        <v>10.5</v>
      </c>
      <c r="L1294" s="10">
        <v>0.9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1370</v>
      </c>
      <c r="S1294" s="10" t="s">
        <v>315</v>
      </c>
      <c r="T1294" s="10">
        <v>0.16969999999999999</v>
      </c>
      <c r="U1294" s="10">
        <v>0.1323</v>
      </c>
      <c r="V1294" s="10">
        <v>11.397399999999999</v>
      </c>
      <c r="W1294" s="10">
        <v>10.9</v>
      </c>
      <c r="Y1294" s="10">
        <v>0.1946</v>
      </c>
      <c r="Z1294" s="10">
        <v>0.1138</v>
      </c>
      <c r="AA1294" s="10">
        <v>11.9438</v>
      </c>
      <c r="AB1294" s="10">
        <v>10.9</v>
      </c>
      <c r="AD1294" s="10">
        <v>7.6600000000000001E-2</v>
      </c>
      <c r="AE1294" s="10">
        <v>4.0899999999999999E-2</v>
      </c>
      <c r="AF1294" s="10">
        <v>4.6003999999999996</v>
      </c>
      <c r="AG1294" s="10">
        <v>10.9</v>
      </c>
      <c r="AI1294" s="10">
        <v>1370</v>
      </c>
      <c r="AJ1294" s="10" t="s">
        <v>315</v>
      </c>
      <c r="AK1294" s="10">
        <v>1.1024</v>
      </c>
      <c r="AL1294" s="10">
        <v>0.52939999999999998</v>
      </c>
      <c r="AM1294" s="10">
        <v>67.243700000000004</v>
      </c>
      <c r="AN1294" s="10">
        <v>10.5</v>
      </c>
      <c r="AO1294" s="10">
        <v>0.9</v>
      </c>
      <c r="AP1294" s="10">
        <v>1.1827000000000001</v>
      </c>
      <c r="AQ1294" s="10">
        <v>0.56720000000000004</v>
      </c>
      <c r="AR1294" s="10">
        <v>74.979799999999997</v>
      </c>
      <c r="AS1294" s="10">
        <v>10.1</v>
      </c>
      <c r="AT1294" s="10">
        <v>0.9</v>
      </c>
      <c r="AU1294" s="10">
        <v>1.1575</v>
      </c>
      <c r="AV1294" s="10">
        <v>0.56189999999999996</v>
      </c>
      <c r="AW1294" s="10">
        <v>72.829400000000007</v>
      </c>
      <c r="AX1294" s="10">
        <v>10.199999999999999</v>
      </c>
      <c r="AY1294" s="10">
        <v>0.9</v>
      </c>
      <c r="AZ1294" s="10">
        <v>1370</v>
      </c>
      <c r="BA1294" s="10" t="s">
        <v>315</v>
      </c>
      <c r="BB1294" s="10">
        <v>0.17299999999999999</v>
      </c>
      <c r="BC1294" s="10">
        <v>8.3799999999999999E-2</v>
      </c>
      <c r="BD1294" s="10">
        <v>10</v>
      </c>
      <c r="BE1294" s="10">
        <v>11.1</v>
      </c>
      <c r="BF1294" s="10">
        <v>0.9</v>
      </c>
      <c r="BG1294" s="10">
        <v>0.16520000000000001</v>
      </c>
      <c r="BH1294" s="10">
        <v>0.08</v>
      </c>
      <c r="BI1294" s="10">
        <v>10</v>
      </c>
      <c r="BJ1294" s="10">
        <v>10.6</v>
      </c>
      <c r="BK1294" s="10">
        <v>0.9</v>
      </c>
      <c r="BL1294" s="10">
        <v>8.5000000000000006E-2</v>
      </c>
      <c r="BM1294" s="10">
        <v>4.1099999999999998E-2</v>
      </c>
      <c r="BN1294" s="10">
        <v>5</v>
      </c>
      <c r="BO1294" s="10">
        <v>10.9</v>
      </c>
      <c r="BP1294" s="10">
        <v>0.9</v>
      </c>
      <c r="BQ1294" s="10">
        <v>1370</v>
      </c>
      <c r="BR1294" s="10" t="s">
        <v>315</v>
      </c>
      <c r="BS1294" s="10">
        <v>1.2465999999999999</v>
      </c>
      <c r="BT1294" s="10">
        <v>0.31240000000000001</v>
      </c>
      <c r="BU1294" s="10">
        <v>70</v>
      </c>
      <c r="BV1294" s="10">
        <v>10.6</v>
      </c>
      <c r="BW1294" s="10">
        <v>0.97</v>
      </c>
      <c r="BX1294" s="10">
        <v>1.3977999999999999</v>
      </c>
      <c r="BY1294" s="10">
        <v>0.3503</v>
      </c>
      <c r="BZ1294" s="10">
        <v>80</v>
      </c>
      <c r="CA1294" s="10">
        <v>10.4</v>
      </c>
      <c r="CB1294" s="10">
        <v>0.97</v>
      </c>
      <c r="CC1294" s="10">
        <v>1.2979000000000001</v>
      </c>
      <c r="CD1294" s="10">
        <v>0.32529999999999998</v>
      </c>
      <c r="CE1294" s="10">
        <v>75</v>
      </c>
      <c r="CF1294" s="10">
        <v>10.3</v>
      </c>
      <c r="CG1294" s="10">
        <v>0.97</v>
      </c>
      <c r="CH1294" s="10">
        <v>1370</v>
      </c>
      <c r="CI1294" s="10" t="s">
        <v>315</v>
      </c>
      <c r="CJ1294" s="10">
        <v>0</v>
      </c>
      <c r="CK1294" s="10">
        <v>0</v>
      </c>
      <c r="CL1294" s="10">
        <v>0</v>
      </c>
      <c r="CM1294" s="10">
        <v>11</v>
      </c>
      <c r="CN1294" s="10">
        <v>0</v>
      </c>
      <c r="CO1294" s="10">
        <v>0</v>
      </c>
      <c r="CP1294" s="10">
        <v>0</v>
      </c>
      <c r="CQ1294" s="10">
        <v>0</v>
      </c>
      <c r="CR1294" s="10">
        <v>11</v>
      </c>
      <c r="CS1294" s="10">
        <v>0</v>
      </c>
      <c r="CT1294" s="10">
        <v>1.8100000000000002E-2</v>
      </c>
      <c r="CU1294" s="10">
        <v>4.4999999999999997E-3</v>
      </c>
      <c r="CV1294" s="10">
        <v>1</v>
      </c>
      <c r="CW1294" s="10">
        <v>10.8</v>
      </c>
      <c r="CX1294" s="10">
        <v>0.97</v>
      </c>
      <c r="CY1294" s="10">
        <v>1406</v>
      </c>
      <c r="CZ1294" s="10" t="s">
        <v>241</v>
      </c>
      <c r="DA1294" s="10">
        <v>4.9669999999999996</v>
      </c>
      <c r="DB1294" s="10">
        <v>2.153</v>
      </c>
      <c r="DC1294" s="10">
        <v>85.15688593655365</v>
      </c>
      <c r="DD1294" s="10">
        <v>36.703000000000003</v>
      </c>
      <c r="DE1294" s="10">
        <v>0.91751293875815731</v>
      </c>
      <c r="DF1294" s="10">
        <v>7.492</v>
      </c>
      <c r="DG1294" s="10">
        <v>3.3849999999999998</v>
      </c>
      <c r="DH1294" s="10">
        <v>131.79279843867988</v>
      </c>
      <c r="DI1294" s="10">
        <v>36.015000000000001</v>
      </c>
      <c r="DJ1294" s="10">
        <v>0.91130141056935832</v>
      </c>
      <c r="DK1294" s="10">
        <v>7.8879999999999999</v>
      </c>
      <c r="DL1294" s="10">
        <v>3.59</v>
      </c>
      <c r="DM1294" s="10">
        <v>138.22155127385741</v>
      </c>
      <c r="DN1294" s="10">
        <v>36.200000000000003</v>
      </c>
      <c r="DO1294" s="10">
        <v>0.91016879404870998</v>
      </c>
    </row>
    <row r="1295" spans="1:119" x14ac:dyDescent="0.25">
      <c r="A1295" s="10">
        <v>1371</v>
      </c>
      <c r="B1295" s="10" t="s">
        <v>289</v>
      </c>
      <c r="C1295" s="10">
        <v>0</v>
      </c>
      <c r="D1295" s="10">
        <v>0</v>
      </c>
      <c r="E1295" s="10">
        <v>0</v>
      </c>
      <c r="F1295" s="10">
        <v>10.5</v>
      </c>
      <c r="G1295" s="10">
        <v>0</v>
      </c>
      <c r="H1295" s="10">
        <v>0</v>
      </c>
      <c r="I1295" s="10">
        <v>0</v>
      </c>
      <c r="J1295" s="10">
        <v>0</v>
      </c>
      <c r="K1295" s="10">
        <v>10.5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v>0</v>
      </c>
      <c r="R1295" s="10">
        <v>1371</v>
      </c>
      <c r="S1295" s="10" t="s">
        <v>289</v>
      </c>
      <c r="T1295" s="10">
        <v>0</v>
      </c>
      <c r="U1295" s="10">
        <v>0</v>
      </c>
      <c r="V1295" s="10">
        <v>0</v>
      </c>
      <c r="W1295" s="10">
        <v>10.9</v>
      </c>
      <c r="Y1295" s="10">
        <v>0</v>
      </c>
      <c r="Z1295" s="10">
        <v>0</v>
      </c>
      <c r="AA1295" s="10">
        <v>0</v>
      </c>
      <c r="AB1295" s="10">
        <v>10.9</v>
      </c>
      <c r="AD1295" s="10">
        <v>0</v>
      </c>
      <c r="AE1295" s="10">
        <v>0</v>
      </c>
      <c r="AF1295" s="10">
        <v>0</v>
      </c>
      <c r="AG1295" s="10">
        <v>10.9</v>
      </c>
      <c r="AI1295" s="10">
        <v>1371</v>
      </c>
      <c r="AJ1295" s="10" t="s">
        <v>289</v>
      </c>
      <c r="AK1295" s="10">
        <v>0</v>
      </c>
      <c r="AL1295" s="10">
        <v>0</v>
      </c>
      <c r="AM1295" s="10">
        <v>0</v>
      </c>
      <c r="AN1295" s="10">
        <v>10.5</v>
      </c>
      <c r="AO1295" s="10">
        <v>0</v>
      </c>
      <c r="AP1295" s="10">
        <v>0</v>
      </c>
      <c r="AQ1295" s="10">
        <v>0</v>
      </c>
      <c r="AR1295" s="10">
        <v>0</v>
      </c>
      <c r="AS1295" s="10">
        <v>10.1</v>
      </c>
      <c r="AT1295" s="10">
        <v>0</v>
      </c>
      <c r="AU1295" s="10">
        <v>0</v>
      </c>
      <c r="AV1295" s="10">
        <v>0</v>
      </c>
      <c r="AW1295" s="10">
        <v>0</v>
      </c>
      <c r="AX1295" s="10">
        <v>10.199999999999999</v>
      </c>
      <c r="AY1295" s="10">
        <v>0</v>
      </c>
      <c r="AZ1295" s="10">
        <v>1371</v>
      </c>
      <c r="BA1295" s="10" t="s">
        <v>289</v>
      </c>
      <c r="BB1295" s="10">
        <v>0</v>
      </c>
      <c r="BC1295" s="10">
        <v>0</v>
      </c>
      <c r="BD1295" s="10">
        <v>0</v>
      </c>
      <c r="BE1295" s="10">
        <v>11.1</v>
      </c>
      <c r="BF1295" s="10">
        <v>0</v>
      </c>
      <c r="BG1295" s="10">
        <v>0</v>
      </c>
      <c r="BH1295" s="10">
        <v>0</v>
      </c>
      <c r="BI1295" s="10">
        <v>0</v>
      </c>
      <c r="BJ1295" s="10">
        <v>10.6</v>
      </c>
      <c r="BK1295" s="10">
        <v>0</v>
      </c>
      <c r="BL1295" s="10">
        <v>0</v>
      </c>
      <c r="BM1295" s="10">
        <v>0</v>
      </c>
      <c r="BN1295" s="10">
        <v>0</v>
      </c>
      <c r="BO1295" s="10">
        <v>10.9</v>
      </c>
      <c r="BP1295" s="10">
        <v>0</v>
      </c>
      <c r="BQ1295" s="10">
        <v>1371</v>
      </c>
      <c r="BR1295" s="10" t="s">
        <v>289</v>
      </c>
      <c r="BS1295" s="10">
        <v>0</v>
      </c>
      <c r="BT1295" s="10">
        <v>0</v>
      </c>
      <c r="BU1295" s="10">
        <v>0</v>
      </c>
      <c r="BV1295" s="10">
        <v>10.6</v>
      </c>
      <c r="BW1295" s="10">
        <v>0</v>
      </c>
      <c r="BX1295" s="10">
        <v>0</v>
      </c>
      <c r="BY1295" s="10">
        <v>0</v>
      </c>
      <c r="BZ1295" s="10">
        <v>0</v>
      </c>
      <c r="CA1295" s="10">
        <v>10.4</v>
      </c>
      <c r="CB1295" s="10">
        <v>0</v>
      </c>
      <c r="CC1295" s="10">
        <v>0</v>
      </c>
      <c r="CD1295" s="10">
        <v>0</v>
      </c>
      <c r="CE1295" s="10">
        <v>0</v>
      </c>
      <c r="CF1295" s="10">
        <v>10.3</v>
      </c>
      <c r="CG1295" s="10">
        <v>0</v>
      </c>
      <c r="CH1295" s="10">
        <v>1371</v>
      </c>
      <c r="CI1295" s="10" t="s">
        <v>289</v>
      </c>
      <c r="CJ1295" s="10">
        <v>0</v>
      </c>
      <c r="CK1295" s="10">
        <v>0</v>
      </c>
      <c r="CL1295" s="10">
        <v>0</v>
      </c>
      <c r="CM1295" s="10">
        <v>11</v>
      </c>
      <c r="CN1295" s="10">
        <v>0</v>
      </c>
      <c r="CO1295" s="10">
        <v>0</v>
      </c>
      <c r="CP1295" s="10">
        <v>0</v>
      </c>
      <c r="CQ1295" s="10">
        <v>0</v>
      </c>
      <c r="CR1295" s="10">
        <v>11</v>
      </c>
      <c r="CS1295" s="10">
        <v>0</v>
      </c>
      <c r="CT1295" s="10">
        <v>0</v>
      </c>
      <c r="CU1295" s="10">
        <v>0</v>
      </c>
      <c r="CV1295" s="10">
        <v>0</v>
      </c>
      <c r="CW1295" s="10">
        <v>10.8</v>
      </c>
      <c r="CX1295" s="10">
        <v>0</v>
      </c>
      <c r="CY1295" s="10">
        <v>1407</v>
      </c>
      <c r="CZ1295" s="10" t="s">
        <v>8</v>
      </c>
      <c r="DA1295" s="10">
        <v>5.2060000000000004</v>
      </c>
      <c r="DB1295" s="10">
        <v>2.1869999999999998</v>
      </c>
      <c r="DC1295" s="10">
        <v>88.836807925195586</v>
      </c>
      <c r="DD1295" s="10">
        <v>36.698</v>
      </c>
      <c r="DE1295" s="10">
        <v>0.92195175411418606</v>
      </c>
      <c r="DF1295" s="10">
        <v>7.0049999999999999</v>
      </c>
      <c r="DG1295" s="10">
        <v>3.036</v>
      </c>
      <c r="DH1295" s="10">
        <v>122.30766870973203</v>
      </c>
      <c r="DI1295" s="10">
        <v>36.039000000000001</v>
      </c>
      <c r="DJ1295" s="10">
        <v>0.91753173069861538</v>
      </c>
      <c r="DK1295" s="10">
        <v>7.5629999999999997</v>
      </c>
      <c r="DL1295" s="10">
        <v>3.274</v>
      </c>
      <c r="DM1295" s="10">
        <v>131.36616294513067</v>
      </c>
      <c r="DN1295" s="10">
        <v>36.22</v>
      </c>
      <c r="DO1295" s="10">
        <v>0.91770164926286046</v>
      </c>
    </row>
    <row r="1296" spans="1:119" x14ac:dyDescent="0.25">
      <c r="A1296" s="10">
        <v>1372</v>
      </c>
      <c r="B1296" s="10" t="s">
        <v>292</v>
      </c>
      <c r="C1296" s="10">
        <v>0</v>
      </c>
      <c r="D1296" s="10">
        <v>0</v>
      </c>
      <c r="E1296" s="10">
        <v>0</v>
      </c>
      <c r="F1296" s="10">
        <v>10.5</v>
      </c>
      <c r="G1296" s="10">
        <v>0</v>
      </c>
      <c r="H1296" s="10">
        <v>0</v>
      </c>
      <c r="I1296" s="10">
        <v>0</v>
      </c>
      <c r="J1296" s="10">
        <v>0</v>
      </c>
      <c r="K1296" s="10">
        <v>10.5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0">
        <v>1372</v>
      </c>
      <c r="S1296" s="10" t="s">
        <v>292</v>
      </c>
      <c r="T1296" s="10">
        <v>0</v>
      </c>
      <c r="U1296" s="10">
        <v>0</v>
      </c>
      <c r="V1296" s="10">
        <v>0</v>
      </c>
      <c r="W1296" s="10">
        <v>10.9</v>
      </c>
      <c r="Y1296" s="10">
        <v>0</v>
      </c>
      <c r="Z1296" s="10">
        <v>0</v>
      </c>
      <c r="AA1296" s="10">
        <v>0</v>
      </c>
      <c r="AB1296" s="10">
        <v>10.9</v>
      </c>
      <c r="AD1296" s="10">
        <v>0</v>
      </c>
      <c r="AE1296" s="10">
        <v>0</v>
      </c>
      <c r="AF1296" s="10">
        <v>0</v>
      </c>
      <c r="AG1296" s="10">
        <v>10.9</v>
      </c>
      <c r="AI1296" s="10">
        <v>1372</v>
      </c>
      <c r="AJ1296" s="10" t="s">
        <v>292</v>
      </c>
      <c r="AK1296" s="10">
        <v>0</v>
      </c>
      <c r="AL1296" s="10">
        <v>0</v>
      </c>
      <c r="AM1296" s="10">
        <v>0</v>
      </c>
      <c r="AN1296" s="10">
        <v>10.6</v>
      </c>
      <c r="AO1296" s="10">
        <v>0</v>
      </c>
      <c r="AP1296" s="10">
        <v>0</v>
      </c>
      <c r="AQ1296" s="10">
        <v>0</v>
      </c>
      <c r="AR1296" s="10">
        <v>0</v>
      </c>
      <c r="AS1296" s="10">
        <v>10.4</v>
      </c>
      <c r="AT1296" s="10">
        <v>0</v>
      </c>
      <c r="AU1296" s="10">
        <v>0</v>
      </c>
      <c r="AV1296" s="10">
        <v>0</v>
      </c>
      <c r="AW1296" s="10">
        <v>0</v>
      </c>
      <c r="AX1296" s="10">
        <v>10.199999999999999</v>
      </c>
      <c r="AY1296" s="10">
        <v>0</v>
      </c>
      <c r="AZ1296" s="10">
        <v>1372</v>
      </c>
      <c r="BA1296" s="10" t="s">
        <v>292</v>
      </c>
      <c r="BB1296" s="10">
        <v>0</v>
      </c>
      <c r="BC1296" s="10">
        <v>0</v>
      </c>
      <c r="BD1296" s="10">
        <v>0</v>
      </c>
      <c r="BE1296" s="10">
        <v>11.1</v>
      </c>
      <c r="BF1296" s="10">
        <v>0</v>
      </c>
      <c r="BG1296" s="10">
        <v>0</v>
      </c>
      <c r="BH1296" s="10">
        <v>0</v>
      </c>
      <c r="BI1296" s="10">
        <v>0</v>
      </c>
      <c r="BJ1296" s="10">
        <v>10.6</v>
      </c>
      <c r="BK1296" s="10">
        <v>0</v>
      </c>
      <c r="BL1296" s="10">
        <v>0</v>
      </c>
      <c r="BM1296" s="10">
        <v>0</v>
      </c>
      <c r="BN1296" s="10">
        <v>0</v>
      </c>
      <c r="BO1296" s="10">
        <v>10.9</v>
      </c>
      <c r="BP1296" s="10">
        <v>0</v>
      </c>
      <c r="BQ1296" s="10">
        <v>1372</v>
      </c>
      <c r="BR1296" s="10" t="s">
        <v>292</v>
      </c>
      <c r="BS1296" s="10">
        <v>0</v>
      </c>
      <c r="BT1296" s="10">
        <v>0</v>
      </c>
      <c r="BU1296" s="10">
        <v>0</v>
      </c>
      <c r="BV1296" s="10">
        <v>10.6</v>
      </c>
      <c r="BW1296" s="10">
        <v>0</v>
      </c>
      <c r="BX1296" s="10">
        <v>0</v>
      </c>
      <c r="BY1296" s="10">
        <v>0</v>
      </c>
      <c r="BZ1296" s="10">
        <v>0</v>
      </c>
      <c r="CA1296" s="10">
        <v>10.4</v>
      </c>
      <c r="CB1296" s="10">
        <v>0</v>
      </c>
      <c r="CC1296" s="10">
        <v>0</v>
      </c>
      <c r="CD1296" s="10">
        <v>0</v>
      </c>
      <c r="CE1296" s="10">
        <v>0</v>
      </c>
      <c r="CF1296" s="10">
        <v>10.3</v>
      </c>
      <c r="CG1296" s="10">
        <v>0</v>
      </c>
      <c r="CH1296" s="10">
        <v>1372</v>
      </c>
      <c r="CI1296" s="10" t="s">
        <v>292</v>
      </c>
      <c r="CJ1296" s="10">
        <v>0</v>
      </c>
      <c r="CK1296" s="10">
        <v>0</v>
      </c>
      <c r="CL1296" s="10">
        <v>0</v>
      </c>
      <c r="CM1296" s="10">
        <v>11</v>
      </c>
      <c r="CN1296" s="10">
        <v>0</v>
      </c>
      <c r="CO1296" s="10">
        <v>0</v>
      </c>
      <c r="CP1296" s="10">
        <v>0</v>
      </c>
      <c r="CQ1296" s="10">
        <v>0</v>
      </c>
      <c r="CR1296" s="10">
        <v>11</v>
      </c>
      <c r="CS1296" s="10">
        <v>0</v>
      </c>
      <c r="CT1296" s="10">
        <v>0</v>
      </c>
      <c r="CU1296" s="10">
        <v>0</v>
      </c>
      <c r="CV1296" s="10">
        <v>0</v>
      </c>
      <c r="CW1296" s="10">
        <v>10.8</v>
      </c>
      <c r="CX1296" s="10">
        <v>0</v>
      </c>
      <c r="CY1296" s="10">
        <v>1408</v>
      </c>
      <c r="CZ1296" s="10" t="s">
        <v>9</v>
      </c>
    </row>
    <row r="1297" spans="1:119" x14ac:dyDescent="0.25">
      <c r="A1297" s="10">
        <v>1373</v>
      </c>
      <c r="B1297" s="10" t="s">
        <v>293</v>
      </c>
      <c r="C1297" s="10">
        <v>1.06</v>
      </c>
      <c r="D1297" s="10">
        <v>0.27</v>
      </c>
      <c r="E1297" s="10">
        <v>60</v>
      </c>
      <c r="F1297" s="10">
        <v>10.5</v>
      </c>
      <c r="G1297" s="10">
        <v>0.97</v>
      </c>
      <c r="H1297" s="10">
        <v>1.59</v>
      </c>
      <c r="I1297" s="10">
        <v>0.4</v>
      </c>
      <c r="J1297" s="10">
        <v>90</v>
      </c>
      <c r="K1297" s="10">
        <v>10.5</v>
      </c>
      <c r="L1297" s="10">
        <v>0.97</v>
      </c>
      <c r="M1297" s="10">
        <v>0</v>
      </c>
      <c r="N1297" s="10">
        <v>0</v>
      </c>
      <c r="O1297" s="10">
        <v>0</v>
      </c>
      <c r="P1297" s="10">
        <v>0</v>
      </c>
      <c r="Q1297" s="10">
        <v>0</v>
      </c>
      <c r="R1297" s="10">
        <v>1373</v>
      </c>
      <c r="S1297" s="10" t="s">
        <v>293</v>
      </c>
      <c r="T1297" s="10">
        <v>0.54859999999999998</v>
      </c>
      <c r="U1297" s="10">
        <v>0.2893</v>
      </c>
      <c r="V1297" s="10">
        <v>32.849400000000003</v>
      </c>
      <c r="W1297" s="10">
        <v>10.9</v>
      </c>
      <c r="Y1297" s="10">
        <v>1.3635999999999999</v>
      </c>
      <c r="Z1297" s="10">
        <v>0.41270000000000001</v>
      </c>
      <c r="AA1297" s="10">
        <v>75.462100000000007</v>
      </c>
      <c r="AB1297" s="10">
        <v>10.9</v>
      </c>
      <c r="AD1297" s="10">
        <v>1.7547999999999999</v>
      </c>
      <c r="AE1297" s="10">
        <v>0.48470000000000002</v>
      </c>
      <c r="AF1297" s="10">
        <v>96.429100000000005</v>
      </c>
      <c r="AG1297" s="10">
        <v>10.9</v>
      </c>
      <c r="AI1297" s="10">
        <v>1373</v>
      </c>
      <c r="AJ1297" s="10" t="s">
        <v>293</v>
      </c>
      <c r="AK1297" s="10">
        <v>1.1798</v>
      </c>
      <c r="AL1297" s="10">
        <v>0.29320000000000002</v>
      </c>
      <c r="AM1297" s="10">
        <v>66.215100000000007</v>
      </c>
      <c r="AN1297" s="10">
        <v>10.6</v>
      </c>
      <c r="AO1297" s="10">
        <v>0.97</v>
      </c>
      <c r="AP1297" s="10">
        <v>1.6637999999999999</v>
      </c>
      <c r="AQ1297" s="10">
        <v>0.41289999999999999</v>
      </c>
      <c r="AR1297" s="10">
        <v>95.166700000000006</v>
      </c>
      <c r="AS1297" s="10">
        <v>10.4</v>
      </c>
      <c r="AT1297" s="10">
        <v>0.97</v>
      </c>
      <c r="AU1297" s="10">
        <v>1.996</v>
      </c>
      <c r="AV1297" s="10">
        <v>0.50139999999999996</v>
      </c>
      <c r="AW1297" s="10">
        <v>116.4898</v>
      </c>
      <c r="AX1297" s="10">
        <v>10.199999999999999</v>
      </c>
      <c r="AY1297" s="10">
        <v>0.97</v>
      </c>
      <c r="AZ1297" s="10">
        <v>1373</v>
      </c>
      <c r="BA1297" s="10" t="s">
        <v>293</v>
      </c>
      <c r="BB1297" s="10">
        <v>0.5595</v>
      </c>
      <c r="BC1297" s="10">
        <v>0.14019999999999999</v>
      </c>
      <c r="BD1297" s="10">
        <v>30</v>
      </c>
      <c r="BE1297" s="10">
        <v>11.1</v>
      </c>
      <c r="BF1297" s="10">
        <v>0.97</v>
      </c>
      <c r="BG1297" s="10">
        <v>1.2465999999999999</v>
      </c>
      <c r="BH1297" s="10">
        <v>0.31240000000000001</v>
      </c>
      <c r="BI1297" s="10">
        <v>70</v>
      </c>
      <c r="BJ1297" s="10">
        <v>10.6</v>
      </c>
      <c r="BK1297" s="10">
        <v>0.97</v>
      </c>
      <c r="BL1297" s="10">
        <v>1.7397</v>
      </c>
      <c r="BM1297" s="10">
        <v>0.436</v>
      </c>
      <c r="BN1297" s="10">
        <v>95</v>
      </c>
      <c r="BO1297" s="10">
        <v>10.9</v>
      </c>
      <c r="BP1297" s="10">
        <v>0.97</v>
      </c>
      <c r="BQ1297" s="10">
        <v>1373</v>
      </c>
      <c r="BR1297" s="10" t="s">
        <v>293</v>
      </c>
      <c r="BS1297" s="10">
        <v>0.35620000000000002</v>
      </c>
      <c r="BT1297" s="10">
        <v>8.9300000000000004E-2</v>
      </c>
      <c r="BU1297" s="10">
        <v>20</v>
      </c>
      <c r="BV1297" s="10">
        <v>10.6</v>
      </c>
      <c r="BW1297" s="10">
        <v>0.97</v>
      </c>
      <c r="BX1297" s="10">
        <v>1.3977999999999999</v>
      </c>
      <c r="BY1297" s="10">
        <v>0.3503</v>
      </c>
      <c r="BZ1297" s="10">
        <v>80</v>
      </c>
      <c r="CA1297" s="10">
        <v>10.4</v>
      </c>
      <c r="CB1297" s="10">
        <v>0.97</v>
      </c>
      <c r="CC1297" s="10">
        <v>1.7304999999999999</v>
      </c>
      <c r="CD1297" s="10">
        <v>0.43369999999999997</v>
      </c>
      <c r="CE1297" s="10">
        <v>100</v>
      </c>
      <c r="CF1297" s="10">
        <v>10.3</v>
      </c>
      <c r="CG1297" s="10">
        <v>0.97</v>
      </c>
      <c r="CH1297" s="10">
        <v>1373</v>
      </c>
      <c r="CI1297" s="10" t="s">
        <v>293</v>
      </c>
      <c r="CJ1297" s="10">
        <v>0.73919999999999997</v>
      </c>
      <c r="CK1297" s="10">
        <v>0.18529999999999999</v>
      </c>
      <c r="CL1297" s="10">
        <v>40</v>
      </c>
      <c r="CM1297" s="10">
        <v>11</v>
      </c>
      <c r="CN1297" s="10">
        <v>0.97</v>
      </c>
      <c r="CO1297" s="10">
        <v>1.5709</v>
      </c>
      <c r="CP1297" s="10">
        <v>0.39369999999999999</v>
      </c>
      <c r="CQ1297" s="10">
        <v>85</v>
      </c>
      <c r="CR1297" s="10">
        <v>11</v>
      </c>
      <c r="CS1297" s="10">
        <v>0.97</v>
      </c>
      <c r="CT1297" s="10">
        <v>1.8145</v>
      </c>
      <c r="CU1297" s="10">
        <v>0.45479999999999998</v>
      </c>
      <c r="CV1297" s="10">
        <v>100</v>
      </c>
      <c r="CW1297" s="10">
        <v>10.8</v>
      </c>
      <c r="CX1297" s="10">
        <v>0.97</v>
      </c>
      <c r="CY1297" s="10">
        <v>1409</v>
      </c>
      <c r="CZ1297" s="10" t="s">
        <v>10</v>
      </c>
      <c r="DA1297" s="10">
        <v>5.1760000000000002</v>
      </c>
      <c r="DB1297" s="10">
        <v>1.873</v>
      </c>
      <c r="DC1297" s="10">
        <v>299.8116</v>
      </c>
      <c r="DD1297" s="10">
        <v>10.6</v>
      </c>
      <c r="DE1297" s="10">
        <v>0.94</v>
      </c>
      <c r="DF1297" s="10">
        <v>6.9630000000000001</v>
      </c>
      <c r="DG1297" s="10">
        <v>2.5489999999999999</v>
      </c>
      <c r="DH1297" s="10">
        <v>407.71390000000002</v>
      </c>
      <c r="DI1297" s="10">
        <v>10.5</v>
      </c>
      <c r="DJ1297" s="10">
        <v>0.93899999999999995</v>
      </c>
      <c r="DK1297" s="10">
        <v>7.5179999999999998</v>
      </c>
      <c r="DL1297" s="10">
        <v>2.7280000000000002</v>
      </c>
      <c r="DM1297" s="10">
        <v>439.75639999999999</v>
      </c>
      <c r="DN1297" s="10">
        <v>10.5</v>
      </c>
      <c r="DO1297" s="10">
        <v>0.94</v>
      </c>
    </row>
    <row r="1298" spans="1:119" x14ac:dyDescent="0.25">
      <c r="A1298" s="10">
        <v>1374</v>
      </c>
      <c r="B1298" s="10" t="s">
        <v>298</v>
      </c>
      <c r="C1298" s="10">
        <v>0.08</v>
      </c>
      <c r="D1298" s="10">
        <v>0.04</v>
      </c>
      <c r="E1298" s="10">
        <v>5</v>
      </c>
      <c r="F1298" s="10">
        <v>10.5</v>
      </c>
      <c r="G1298" s="10">
        <v>0.9</v>
      </c>
      <c r="H1298" s="10">
        <v>0.08</v>
      </c>
      <c r="I1298" s="10">
        <v>0.04</v>
      </c>
      <c r="J1298" s="10">
        <v>5</v>
      </c>
      <c r="K1298" s="10">
        <v>10.5</v>
      </c>
      <c r="L1298" s="10">
        <v>0.9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1374</v>
      </c>
      <c r="S1298" s="10" t="s">
        <v>298</v>
      </c>
      <c r="T1298" s="10">
        <v>1.7000000000000001E-2</v>
      </c>
      <c r="U1298" s="10">
        <v>1.32E-2</v>
      </c>
      <c r="V1298" s="10">
        <v>1.1396999999999999</v>
      </c>
      <c r="W1298" s="10">
        <v>10.9</v>
      </c>
      <c r="Y1298" s="10">
        <v>9.7000000000000003E-3</v>
      </c>
      <c r="Z1298" s="10">
        <v>5.7000000000000002E-3</v>
      </c>
      <c r="AA1298" s="10">
        <v>0.59719999999999995</v>
      </c>
      <c r="AB1298" s="10">
        <v>10.9</v>
      </c>
      <c r="AD1298" s="10">
        <v>9.5999999999999992E-3</v>
      </c>
      <c r="AE1298" s="10">
        <v>5.1000000000000004E-3</v>
      </c>
      <c r="AF1298" s="10">
        <v>0.57509999999999994</v>
      </c>
      <c r="AG1298" s="10">
        <v>10.9</v>
      </c>
      <c r="AI1298" s="10">
        <v>1374</v>
      </c>
      <c r="AJ1298" s="10" t="s">
        <v>298</v>
      </c>
      <c r="AK1298" s="10">
        <v>5.4699999999999999E-2</v>
      </c>
      <c r="AL1298" s="10">
        <v>2.63E-2</v>
      </c>
      <c r="AM1298" s="10">
        <v>3.3058999999999998</v>
      </c>
      <c r="AN1298" s="10">
        <v>10.6</v>
      </c>
      <c r="AO1298" s="10">
        <v>0.9</v>
      </c>
      <c r="AP1298" s="10">
        <v>6.8599999999999994E-2</v>
      </c>
      <c r="AQ1298" s="10">
        <v>3.2899999999999999E-2</v>
      </c>
      <c r="AR1298" s="10">
        <v>4.2236000000000002</v>
      </c>
      <c r="AS1298" s="10">
        <v>10.4</v>
      </c>
      <c r="AT1298" s="10">
        <v>0.9</v>
      </c>
      <c r="AU1298" s="10">
        <v>8.2699999999999996E-2</v>
      </c>
      <c r="AV1298" s="10">
        <v>4.0099999999999997E-2</v>
      </c>
      <c r="AW1298" s="10">
        <v>5.2023999999999999</v>
      </c>
      <c r="AX1298" s="10">
        <v>10.199999999999999</v>
      </c>
      <c r="AY1298" s="10">
        <v>0.9</v>
      </c>
      <c r="AZ1298" s="10">
        <v>1374</v>
      </c>
      <c r="BA1298" s="10" t="s">
        <v>298</v>
      </c>
      <c r="BB1298" s="10">
        <v>0</v>
      </c>
      <c r="BC1298" s="10">
        <v>0</v>
      </c>
      <c r="BD1298" s="10">
        <v>0</v>
      </c>
      <c r="BE1298" s="10">
        <v>11.1</v>
      </c>
      <c r="BF1298" s="10">
        <v>0</v>
      </c>
      <c r="BG1298" s="10">
        <v>0</v>
      </c>
      <c r="BH1298" s="10">
        <v>0</v>
      </c>
      <c r="BI1298" s="10">
        <v>0</v>
      </c>
      <c r="BJ1298" s="10">
        <v>10.6</v>
      </c>
      <c r="BK1298" s="10">
        <v>0</v>
      </c>
      <c r="BL1298" s="10">
        <v>1.7000000000000001E-2</v>
      </c>
      <c r="BM1298" s="10">
        <v>8.2000000000000007E-3</v>
      </c>
      <c r="BN1298" s="10">
        <v>1</v>
      </c>
      <c r="BO1298" s="10">
        <v>10.9</v>
      </c>
      <c r="BP1298" s="10">
        <v>0.9</v>
      </c>
      <c r="BQ1298" s="10">
        <v>1374</v>
      </c>
      <c r="BR1298" s="10" t="s">
        <v>298</v>
      </c>
      <c r="BS1298" s="10">
        <v>1.6500000000000001E-2</v>
      </c>
      <c r="BT1298" s="10">
        <v>8.0000000000000002E-3</v>
      </c>
      <c r="BU1298" s="10">
        <v>1</v>
      </c>
      <c r="BV1298" s="10">
        <v>10.6</v>
      </c>
      <c r="BW1298" s="10">
        <v>0.9</v>
      </c>
      <c r="BX1298" s="10">
        <v>3.2399999999999998E-2</v>
      </c>
      <c r="BY1298" s="10">
        <v>1.5699999999999999E-2</v>
      </c>
      <c r="BZ1298" s="10">
        <v>2</v>
      </c>
      <c r="CA1298" s="10">
        <v>10.4</v>
      </c>
      <c r="CB1298" s="10">
        <v>0.9</v>
      </c>
      <c r="CC1298" s="10">
        <v>4.82E-2</v>
      </c>
      <c r="CD1298" s="10">
        <v>2.3300000000000001E-2</v>
      </c>
      <c r="CE1298" s="10">
        <v>3</v>
      </c>
      <c r="CF1298" s="10">
        <v>10.3</v>
      </c>
      <c r="CG1298" s="10">
        <v>0.9</v>
      </c>
      <c r="CH1298" s="10">
        <v>1374</v>
      </c>
      <c r="CI1298" s="10" t="s">
        <v>298</v>
      </c>
      <c r="CJ1298" s="10">
        <v>1.7100000000000001E-2</v>
      </c>
      <c r="CK1298" s="10">
        <v>8.3000000000000001E-3</v>
      </c>
      <c r="CL1298" s="10">
        <v>1</v>
      </c>
      <c r="CM1298" s="10">
        <v>11</v>
      </c>
      <c r="CN1298" s="10">
        <v>0.9</v>
      </c>
      <c r="CO1298" s="10">
        <v>1.7100000000000001E-2</v>
      </c>
      <c r="CP1298" s="10">
        <v>8.3000000000000001E-3</v>
      </c>
      <c r="CQ1298" s="10">
        <v>1</v>
      </c>
      <c r="CR1298" s="10">
        <v>11</v>
      </c>
      <c r="CS1298" s="10">
        <v>0.9</v>
      </c>
      <c r="CT1298" s="10">
        <v>1.6799999999999999E-2</v>
      </c>
      <c r="CU1298" s="10">
        <v>8.2000000000000007E-3</v>
      </c>
      <c r="CV1298" s="10">
        <v>1</v>
      </c>
      <c r="CW1298" s="10">
        <v>10.8</v>
      </c>
      <c r="CX1298" s="10">
        <v>0.9</v>
      </c>
      <c r="CY1298" s="10">
        <v>1410</v>
      </c>
      <c r="CZ1298" s="10" t="s">
        <v>11</v>
      </c>
    </row>
    <row r="1299" spans="1:119" x14ac:dyDescent="0.25">
      <c r="A1299" s="10">
        <v>1375</v>
      </c>
      <c r="B1299" s="10" t="s">
        <v>308</v>
      </c>
      <c r="C1299" s="10">
        <v>0.17</v>
      </c>
      <c r="D1299" s="10">
        <v>0.08</v>
      </c>
      <c r="E1299" s="10">
        <v>10</v>
      </c>
      <c r="F1299" s="10">
        <v>10.5</v>
      </c>
      <c r="G1299" s="10">
        <v>0.91</v>
      </c>
      <c r="H1299" s="10">
        <v>0.47</v>
      </c>
      <c r="I1299" s="10">
        <v>0.21</v>
      </c>
      <c r="J1299" s="10">
        <v>28.5</v>
      </c>
      <c r="K1299" s="10">
        <v>10.5</v>
      </c>
      <c r="L1299" s="10">
        <v>0.91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0">
        <v>1375</v>
      </c>
      <c r="S1299" s="10" t="s">
        <v>308</v>
      </c>
      <c r="T1299" s="10">
        <v>0.15440000000000001</v>
      </c>
      <c r="U1299" s="10">
        <v>0.12039999999999999</v>
      </c>
      <c r="V1299" s="10">
        <v>10.371600000000001</v>
      </c>
      <c r="W1299" s="10">
        <v>10.9</v>
      </c>
      <c r="Y1299" s="10">
        <v>0.3543</v>
      </c>
      <c r="Z1299" s="10">
        <v>0.19489999999999999</v>
      </c>
      <c r="AA1299" s="10">
        <v>21.416699999999999</v>
      </c>
      <c r="AB1299" s="10">
        <v>10.9</v>
      </c>
      <c r="AD1299" s="10">
        <v>0.17430000000000001</v>
      </c>
      <c r="AE1299" s="10">
        <v>8.7499999999999994E-2</v>
      </c>
      <c r="AF1299" s="10">
        <v>10.3316</v>
      </c>
      <c r="AG1299" s="10">
        <v>10.9</v>
      </c>
      <c r="AI1299" s="10">
        <v>1375</v>
      </c>
      <c r="AJ1299" s="10" t="s">
        <v>308</v>
      </c>
      <c r="AK1299" s="10">
        <v>0.1845</v>
      </c>
      <c r="AL1299" s="10">
        <v>8.3299999999999999E-2</v>
      </c>
      <c r="AM1299" s="10">
        <v>11.0261</v>
      </c>
      <c r="AN1299" s="10">
        <v>10.6</v>
      </c>
      <c r="AO1299" s="10">
        <v>0.91</v>
      </c>
      <c r="AP1299" s="10">
        <v>0.27750000000000002</v>
      </c>
      <c r="AQ1299" s="10">
        <v>0.12520000000000001</v>
      </c>
      <c r="AR1299" s="10">
        <v>16.900600000000001</v>
      </c>
      <c r="AS1299" s="10">
        <v>10.4</v>
      </c>
      <c r="AT1299" s="10">
        <v>0.91</v>
      </c>
      <c r="AU1299" s="10">
        <v>0.2341</v>
      </c>
      <c r="AV1299" s="10">
        <v>0.1069</v>
      </c>
      <c r="AW1299" s="10">
        <v>14.567</v>
      </c>
      <c r="AX1299" s="10">
        <v>10.199999999999999</v>
      </c>
      <c r="AY1299" s="10">
        <v>0.91</v>
      </c>
      <c r="AZ1299" s="10">
        <v>1375</v>
      </c>
      <c r="BA1299" s="10" t="s">
        <v>308</v>
      </c>
      <c r="BB1299" s="10">
        <v>0.1575</v>
      </c>
      <c r="BC1299" s="10">
        <v>7.17E-2</v>
      </c>
      <c r="BD1299" s="10">
        <v>9</v>
      </c>
      <c r="BE1299" s="10">
        <v>11.1</v>
      </c>
      <c r="BF1299" s="10">
        <v>0.91</v>
      </c>
      <c r="BG1299" s="10">
        <v>0.15040000000000001</v>
      </c>
      <c r="BH1299" s="10">
        <v>6.8500000000000005E-2</v>
      </c>
      <c r="BI1299" s="10">
        <v>9</v>
      </c>
      <c r="BJ1299" s="10">
        <v>10.6</v>
      </c>
      <c r="BK1299" s="10">
        <v>0.91</v>
      </c>
      <c r="BL1299" s="10">
        <v>0.15459999999999999</v>
      </c>
      <c r="BM1299" s="10">
        <v>7.0400000000000004E-2</v>
      </c>
      <c r="BN1299" s="10">
        <v>9</v>
      </c>
      <c r="BO1299" s="10">
        <v>10.9</v>
      </c>
      <c r="BP1299" s="10">
        <v>0.91</v>
      </c>
      <c r="BQ1299" s="10">
        <v>1375</v>
      </c>
      <c r="BR1299" s="10" t="s">
        <v>308</v>
      </c>
      <c r="BS1299" s="10">
        <v>0.17069999999999999</v>
      </c>
      <c r="BT1299" s="10">
        <v>6.7500000000000004E-2</v>
      </c>
      <c r="BU1299" s="10">
        <v>10</v>
      </c>
      <c r="BV1299" s="10">
        <v>10.6</v>
      </c>
      <c r="BW1299" s="10">
        <v>0.93</v>
      </c>
      <c r="BX1299" s="10">
        <v>0.33500000000000002</v>
      </c>
      <c r="BY1299" s="10">
        <v>0.13239999999999999</v>
      </c>
      <c r="BZ1299" s="10">
        <v>20</v>
      </c>
      <c r="CA1299" s="10">
        <v>10.4</v>
      </c>
      <c r="CB1299" s="10">
        <v>0.93</v>
      </c>
      <c r="CC1299" s="10">
        <v>0.2157</v>
      </c>
      <c r="CD1299" s="10">
        <v>8.5199999999999998E-2</v>
      </c>
      <c r="CE1299" s="10">
        <v>13</v>
      </c>
      <c r="CF1299" s="10">
        <v>10.3</v>
      </c>
      <c r="CG1299" s="10">
        <v>0.93</v>
      </c>
      <c r="CH1299" s="10">
        <v>1375</v>
      </c>
      <c r="CI1299" s="10" t="s">
        <v>308</v>
      </c>
      <c r="CJ1299" s="10">
        <v>0.1772</v>
      </c>
      <c r="CK1299" s="10">
        <v>7.0000000000000007E-2</v>
      </c>
      <c r="CL1299" s="10">
        <v>10</v>
      </c>
      <c r="CM1299" s="10">
        <v>11</v>
      </c>
      <c r="CN1299" s="10">
        <v>0.93</v>
      </c>
      <c r="CO1299" s="10">
        <v>0.21260000000000001</v>
      </c>
      <c r="CP1299" s="10">
        <v>8.4000000000000005E-2</v>
      </c>
      <c r="CQ1299" s="10">
        <v>12</v>
      </c>
      <c r="CR1299" s="10">
        <v>11</v>
      </c>
      <c r="CS1299" s="10">
        <v>0.93</v>
      </c>
      <c r="CT1299" s="10">
        <v>0.17399999999999999</v>
      </c>
      <c r="CU1299" s="10">
        <v>6.88E-2</v>
      </c>
      <c r="CV1299" s="10">
        <v>10</v>
      </c>
      <c r="CW1299" s="10">
        <v>10.8</v>
      </c>
      <c r="CX1299" s="10">
        <v>0.93</v>
      </c>
      <c r="CY1299" s="10">
        <v>1411</v>
      </c>
      <c r="CZ1299" s="10" t="s">
        <v>305</v>
      </c>
      <c r="DA1299" s="10">
        <v>1.6500000000000001E-2</v>
      </c>
      <c r="DB1299" s="10">
        <v>8.0000000000000002E-3</v>
      </c>
      <c r="DC1299" s="10">
        <v>1</v>
      </c>
      <c r="DD1299" s="10">
        <v>10.6</v>
      </c>
      <c r="DE1299" s="10">
        <v>0.9</v>
      </c>
      <c r="DF1299" s="10">
        <v>1.6400000000000001E-2</v>
      </c>
      <c r="DG1299" s="10">
        <v>7.9000000000000008E-3</v>
      </c>
      <c r="DH1299" s="10">
        <v>1</v>
      </c>
      <c r="DI1299" s="10">
        <v>10.5</v>
      </c>
      <c r="DJ1299" s="10">
        <v>0.9</v>
      </c>
      <c r="DK1299" s="10">
        <v>1.6400000000000001E-2</v>
      </c>
      <c r="DL1299" s="10">
        <v>7.9000000000000008E-3</v>
      </c>
      <c r="DM1299" s="10">
        <v>1</v>
      </c>
      <c r="DN1299" s="10">
        <v>10.5</v>
      </c>
      <c r="DO1299" s="10">
        <v>0.9</v>
      </c>
    </row>
    <row r="1300" spans="1:119" x14ac:dyDescent="0.25">
      <c r="A1300" s="10">
        <v>1376</v>
      </c>
      <c r="B1300" s="10" t="s">
        <v>233</v>
      </c>
      <c r="C1300" s="10">
        <v>0.47</v>
      </c>
      <c r="D1300" s="10">
        <v>0.16</v>
      </c>
      <c r="E1300" s="10">
        <v>2.59</v>
      </c>
      <c r="F1300" s="10">
        <v>110.6</v>
      </c>
      <c r="G1300" s="10">
        <v>0.94599999999999995</v>
      </c>
      <c r="H1300" s="10">
        <v>0.38</v>
      </c>
      <c r="I1300" s="10">
        <v>0.15</v>
      </c>
      <c r="J1300" s="10">
        <v>2.12</v>
      </c>
      <c r="K1300" s="10">
        <v>110.71</v>
      </c>
      <c r="L1300" s="10">
        <v>0.92900000000000005</v>
      </c>
      <c r="M1300" s="10">
        <v>0.39</v>
      </c>
      <c r="N1300" s="10">
        <v>0.16</v>
      </c>
      <c r="O1300" s="10">
        <v>2.2000000000000002</v>
      </c>
      <c r="P1300" s="10">
        <v>110.06</v>
      </c>
      <c r="Q1300" s="10">
        <v>0.92100000000000004</v>
      </c>
      <c r="R1300" s="10">
        <v>1376</v>
      </c>
      <c r="S1300" s="10" t="s">
        <v>233</v>
      </c>
      <c r="T1300" s="10">
        <v>0.25</v>
      </c>
      <c r="U1300" s="10">
        <v>0.31</v>
      </c>
      <c r="V1300" s="10">
        <v>1.9709199795394636</v>
      </c>
      <c r="W1300" s="10">
        <v>116.66</v>
      </c>
      <c r="Y1300" s="10">
        <v>0.26</v>
      </c>
      <c r="Z1300" s="10">
        <v>0.28000000000000003</v>
      </c>
      <c r="AA1300" s="10">
        <v>1.8989862107571434</v>
      </c>
      <c r="AB1300" s="10">
        <v>116.17</v>
      </c>
      <c r="AD1300" s="10">
        <v>0.3</v>
      </c>
      <c r="AE1300" s="10">
        <v>0.27</v>
      </c>
      <c r="AF1300" s="10">
        <v>2.0045041200397495</v>
      </c>
      <c r="AG1300" s="10">
        <v>116.25</v>
      </c>
      <c r="AI1300" s="10">
        <v>1376</v>
      </c>
      <c r="AJ1300" s="10" t="s">
        <v>233</v>
      </c>
      <c r="AK1300" s="10">
        <v>-0.39812407470337025</v>
      </c>
      <c r="AL1300" s="10">
        <v>-0.32012130709512193</v>
      </c>
      <c r="AM1300" s="10">
        <v>-2.5758884870063508</v>
      </c>
      <c r="AN1300" s="10">
        <v>114.50284720582687</v>
      </c>
      <c r="AO1300" s="10">
        <v>0.77931757245868871</v>
      </c>
      <c r="AP1300" s="10">
        <v>-0.48021445319883138</v>
      </c>
      <c r="AQ1300" s="10">
        <v>-0.36068339340619426</v>
      </c>
      <c r="AR1300" s="10">
        <v>-3.0488132968765154</v>
      </c>
      <c r="AS1300" s="10">
        <v>113.73147446542507</v>
      </c>
      <c r="AT1300" s="10">
        <v>0.79958216832338291</v>
      </c>
      <c r="AU1300" s="10">
        <v>-0.4136173177108135</v>
      </c>
      <c r="AV1300" s="10">
        <v>-0.32504950260535292</v>
      </c>
      <c r="AW1300" s="10">
        <v>-2.6784848651169555</v>
      </c>
      <c r="AX1300" s="10">
        <v>113.39224927751432</v>
      </c>
      <c r="AY1300" s="10">
        <v>0.78625880083982425</v>
      </c>
      <c r="AZ1300" s="10">
        <v>1376</v>
      </c>
      <c r="BA1300" s="10" t="s">
        <v>233</v>
      </c>
      <c r="BB1300" s="10">
        <v>-0.11600971399694293</v>
      </c>
      <c r="BC1300" s="10">
        <v>-8.3451452942496299E-2</v>
      </c>
      <c r="BD1300" s="10">
        <v>-0.70710426188055031</v>
      </c>
      <c r="BE1300" s="10">
        <v>116.68345859343195</v>
      </c>
      <c r="BF1300" s="10">
        <v>0.81178492181584117</v>
      </c>
      <c r="BG1300" s="10">
        <v>-0.1576814145616961</v>
      </c>
      <c r="BH1300" s="10">
        <v>-9.7221425059654476E-2</v>
      </c>
      <c r="BI1300" s="10">
        <v>-0.91987284873546715</v>
      </c>
      <c r="BJ1300" s="10">
        <v>116.26696081234786</v>
      </c>
      <c r="BK1300" s="10">
        <v>0.85120812308887439</v>
      </c>
      <c r="BL1300" s="10">
        <v>-0.1966430180265763</v>
      </c>
      <c r="BM1300" s="10">
        <v>-0.11026833682457308</v>
      </c>
      <c r="BN1300" s="10">
        <v>-1.1223405073168087</v>
      </c>
      <c r="BO1300" s="10">
        <v>115.97502172700985</v>
      </c>
      <c r="BP1300" s="10">
        <v>0.87222554835265631</v>
      </c>
      <c r="BQ1300" s="10">
        <v>1376</v>
      </c>
      <c r="BR1300" s="10" t="s">
        <v>233</v>
      </c>
      <c r="BS1300" s="10">
        <v>-0.58699999999999997</v>
      </c>
      <c r="BT1300" s="10">
        <v>-0.41</v>
      </c>
      <c r="BU1300" s="10">
        <v>-3.5291890827159897</v>
      </c>
      <c r="BV1300" s="10">
        <v>117.134</v>
      </c>
      <c r="BW1300" s="10">
        <v>0.81982200772200409</v>
      </c>
      <c r="BX1300" s="10">
        <v>-0.54900000000000004</v>
      </c>
      <c r="BY1300" s="10">
        <v>-0.39600000000000002</v>
      </c>
      <c r="BZ1300" s="10">
        <v>-3.3919022759500193</v>
      </c>
      <c r="CA1300" s="10">
        <v>115.221</v>
      </c>
      <c r="CB1300" s="10">
        <v>0.81102967614276111</v>
      </c>
      <c r="CC1300" s="10">
        <v>-0.53600000000000003</v>
      </c>
      <c r="CD1300" s="10">
        <v>-0.39400000000000002</v>
      </c>
      <c r="CE1300" s="10">
        <v>-3.3173643411376252</v>
      </c>
      <c r="CF1300" s="10">
        <v>115.776</v>
      </c>
      <c r="CG1300" s="10">
        <v>0.80573540861005011</v>
      </c>
      <c r="CH1300" s="10">
        <v>1376</v>
      </c>
      <c r="CI1300" s="10" t="s">
        <v>233</v>
      </c>
      <c r="CJ1300" s="10">
        <v>-0.19400000000000001</v>
      </c>
      <c r="CK1300" s="10">
        <v>-0.25900000000000001</v>
      </c>
      <c r="CL1300" s="10">
        <v>-1.5687261878361172</v>
      </c>
      <c r="CM1300" s="10">
        <v>119.09699999999999</v>
      </c>
      <c r="CN1300" s="10">
        <v>0.59950544792259242</v>
      </c>
      <c r="CO1300" s="10">
        <v>-0.27500000000000002</v>
      </c>
      <c r="CP1300" s="10">
        <v>-0.29599999999999999</v>
      </c>
      <c r="CQ1300" s="10">
        <v>-1.979778244251426</v>
      </c>
      <c r="CR1300" s="10">
        <v>117.825</v>
      </c>
      <c r="CS1300" s="10">
        <v>0.68064094398815633</v>
      </c>
      <c r="CT1300" s="10">
        <v>-0.193</v>
      </c>
      <c r="CU1300" s="10">
        <v>-0.25900000000000001</v>
      </c>
      <c r="CV1300" s="10">
        <v>-1.5647605319536693</v>
      </c>
      <c r="CW1300" s="10">
        <v>119.178</v>
      </c>
      <c r="CX1300" s="10">
        <v>0.59752035618608257</v>
      </c>
      <c r="CY1300" s="10">
        <v>1412</v>
      </c>
      <c r="CZ1300" s="10" t="s">
        <v>288</v>
      </c>
      <c r="DA1300" s="10">
        <v>0.1487</v>
      </c>
      <c r="DB1300" s="10">
        <v>7.1999999999999995E-2</v>
      </c>
      <c r="DC1300" s="10">
        <v>9</v>
      </c>
      <c r="DD1300" s="10">
        <v>10.6</v>
      </c>
      <c r="DE1300" s="10">
        <v>0.9</v>
      </c>
      <c r="DF1300" s="10">
        <v>0.16370000000000001</v>
      </c>
      <c r="DG1300" s="10">
        <v>7.9299999999999995E-2</v>
      </c>
      <c r="DH1300" s="10">
        <v>10</v>
      </c>
      <c r="DI1300" s="10">
        <v>10.5</v>
      </c>
      <c r="DJ1300" s="10">
        <v>0.9</v>
      </c>
      <c r="DK1300" s="10">
        <v>0.14729999999999999</v>
      </c>
      <c r="DL1300" s="10">
        <v>7.1300000000000002E-2</v>
      </c>
      <c r="DM1300" s="10">
        <v>9</v>
      </c>
      <c r="DN1300" s="10">
        <v>10.5</v>
      </c>
      <c r="DO1300" s="10">
        <v>0.9</v>
      </c>
    </row>
    <row r="1301" spans="1:119" x14ac:dyDescent="0.25">
      <c r="A1301" s="10">
        <v>1377</v>
      </c>
      <c r="B1301" s="10" t="s">
        <v>39</v>
      </c>
      <c r="C1301" s="10">
        <v>0.47</v>
      </c>
      <c r="D1301" s="10">
        <v>0.26</v>
      </c>
      <c r="E1301" s="10">
        <v>2.8</v>
      </c>
      <c r="F1301" s="10">
        <v>110.59</v>
      </c>
      <c r="G1301" s="10">
        <v>0.875</v>
      </c>
      <c r="H1301" s="10">
        <v>0.38</v>
      </c>
      <c r="I1301" s="10">
        <v>0.25</v>
      </c>
      <c r="J1301" s="10">
        <v>2.36</v>
      </c>
      <c r="K1301" s="10">
        <v>110.7</v>
      </c>
      <c r="L1301" s="10">
        <v>0.83399999999999996</v>
      </c>
      <c r="M1301" s="10">
        <v>0.39</v>
      </c>
      <c r="N1301" s="10">
        <v>0.26</v>
      </c>
      <c r="O1301" s="10">
        <v>2.4500000000000002</v>
      </c>
      <c r="P1301" s="10">
        <v>110.06</v>
      </c>
      <c r="Q1301" s="10">
        <v>0.82899999999999996</v>
      </c>
      <c r="R1301" s="10">
        <v>1377</v>
      </c>
      <c r="S1301" s="10" t="s">
        <v>39</v>
      </c>
      <c r="T1301" s="10">
        <v>-0.25</v>
      </c>
      <c r="U1301" s="10">
        <v>-0.31</v>
      </c>
      <c r="V1301" s="10">
        <v>-1.9709199795394636</v>
      </c>
      <c r="W1301" s="10">
        <v>116.66</v>
      </c>
      <c r="Y1301" s="10">
        <v>-0.26</v>
      </c>
      <c r="Z1301" s="10">
        <v>-0.28000000000000003</v>
      </c>
      <c r="AA1301" s="10">
        <v>-1.8989862107571434</v>
      </c>
      <c r="AB1301" s="10">
        <v>116.17</v>
      </c>
      <c r="AD1301" s="10">
        <v>-0.3</v>
      </c>
      <c r="AE1301" s="10">
        <v>-0.27</v>
      </c>
      <c r="AF1301" s="10">
        <v>-2.0045041200397495</v>
      </c>
      <c r="AG1301" s="10">
        <v>116.25</v>
      </c>
      <c r="AI1301" s="10">
        <v>1377</v>
      </c>
      <c r="AJ1301" s="10" t="s">
        <v>39</v>
      </c>
      <c r="AK1301" s="10">
        <v>0.39812407470320693</v>
      </c>
      <c r="AL1301" s="10">
        <v>0.32012130709608</v>
      </c>
      <c r="AM1301" s="10">
        <v>2.5758884870087355</v>
      </c>
      <c r="AN1301" s="10">
        <v>114.50284720582687</v>
      </c>
      <c r="AO1301" s="10">
        <v>0.77931757245764743</v>
      </c>
      <c r="AP1301" s="10">
        <v>0.48021445319850842</v>
      </c>
      <c r="AQ1301" s="10">
        <v>0.36068339340893563</v>
      </c>
      <c r="AR1301" s="10">
        <v>3.0488132968835617</v>
      </c>
      <c r="AS1301" s="10">
        <v>113.73147446542507</v>
      </c>
      <c r="AT1301" s="10">
        <v>0.79958216832099716</v>
      </c>
      <c r="AU1301" s="10">
        <v>0.41361731770959476</v>
      </c>
      <c r="AV1301" s="10">
        <v>0.32504950260593302</v>
      </c>
      <c r="AW1301" s="10">
        <v>2.6784848651139019</v>
      </c>
      <c r="AX1301" s="10">
        <v>113.39224927751432</v>
      </c>
      <c r="AY1301" s="10">
        <v>0.78625880083840394</v>
      </c>
      <c r="AZ1301" s="10">
        <v>1377</v>
      </c>
      <c r="BA1301" s="10" t="s">
        <v>39</v>
      </c>
      <c r="BQ1301" s="10">
        <v>1377</v>
      </c>
      <c r="BR1301" s="10" t="s">
        <v>39</v>
      </c>
      <c r="BS1301" s="10">
        <v>0.58699999999999997</v>
      </c>
      <c r="BT1301" s="10">
        <v>0.41</v>
      </c>
      <c r="BU1301" s="10">
        <v>3.5291890827159897</v>
      </c>
      <c r="BV1301" s="10">
        <v>117.134</v>
      </c>
      <c r="BW1301" s="10">
        <v>0.81982200772200409</v>
      </c>
      <c r="BX1301" s="10">
        <v>0.54900000000000004</v>
      </c>
      <c r="BY1301" s="10">
        <v>0.39600000000000002</v>
      </c>
      <c r="BZ1301" s="10">
        <v>3.3919022759500193</v>
      </c>
      <c r="CA1301" s="10">
        <v>115.221</v>
      </c>
      <c r="CB1301" s="10">
        <v>0.81102967614276111</v>
      </c>
      <c r="CC1301" s="10">
        <v>0.53600000000000003</v>
      </c>
      <c r="CD1301" s="10">
        <v>0.39400000000000002</v>
      </c>
      <c r="CE1301" s="10">
        <v>3.3173643411376252</v>
      </c>
      <c r="CF1301" s="10">
        <v>115.776</v>
      </c>
      <c r="CG1301" s="10">
        <v>0.80573540861005011</v>
      </c>
      <c r="CH1301" s="10">
        <v>1377</v>
      </c>
      <c r="CI1301" s="10" t="s">
        <v>39</v>
      </c>
      <c r="CJ1301" s="10">
        <v>0.19400000000000001</v>
      </c>
      <c r="CK1301" s="10">
        <v>0.25900000000000001</v>
      </c>
      <c r="CL1301" s="10">
        <v>1.5687261878361172</v>
      </c>
      <c r="CM1301" s="10">
        <v>119.09699999999999</v>
      </c>
      <c r="CN1301" s="10">
        <v>0.59950544792259242</v>
      </c>
      <c r="CO1301" s="10">
        <v>0.27500000000000002</v>
      </c>
      <c r="CP1301" s="10">
        <v>0.29599999999999999</v>
      </c>
      <c r="CQ1301" s="10">
        <v>1.979778244251426</v>
      </c>
      <c r="CR1301" s="10">
        <v>117.825</v>
      </c>
      <c r="CS1301" s="10">
        <v>0.68064094398815633</v>
      </c>
      <c r="CT1301" s="10">
        <v>0.193</v>
      </c>
      <c r="CU1301" s="10">
        <v>0.25900000000000001</v>
      </c>
      <c r="CV1301" s="10">
        <v>1.5647605319536693</v>
      </c>
      <c r="CW1301" s="10">
        <v>119.178</v>
      </c>
      <c r="CX1301" s="10">
        <v>0.59752035618608257</v>
      </c>
      <c r="CY1301" s="10">
        <v>1413</v>
      </c>
      <c r="CZ1301" s="10" t="s">
        <v>315</v>
      </c>
      <c r="DA1301" s="10">
        <v>0</v>
      </c>
      <c r="DB1301" s="10">
        <v>0</v>
      </c>
      <c r="DC1301" s="10">
        <v>0</v>
      </c>
      <c r="DD1301" s="10">
        <v>10.6</v>
      </c>
      <c r="DE1301" s="10">
        <v>0</v>
      </c>
      <c r="DF1301" s="10">
        <v>0</v>
      </c>
      <c r="DG1301" s="10">
        <v>0</v>
      </c>
      <c r="DH1301" s="10">
        <v>0</v>
      </c>
      <c r="DI1301" s="10">
        <v>10.5</v>
      </c>
      <c r="DJ1301" s="10">
        <v>0</v>
      </c>
      <c r="DK1301" s="10">
        <v>0</v>
      </c>
      <c r="DL1301" s="10">
        <v>0</v>
      </c>
      <c r="DM1301" s="10">
        <v>0</v>
      </c>
      <c r="DN1301" s="10">
        <v>10.5</v>
      </c>
      <c r="DO1301" s="10">
        <v>0</v>
      </c>
    </row>
    <row r="1302" spans="1:119" x14ac:dyDescent="0.25">
      <c r="A1302" s="10">
        <v>1378</v>
      </c>
      <c r="B1302" s="10" t="s">
        <v>40</v>
      </c>
      <c r="R1302" s="10">
        <v>1378</v>
      </c>
      <c r="S1302" s="10" t="s">
        <v>40</v>
      </c>
      <c r="AI1302" s="10">
        <v>1378</v>
      </c>
      <c r="AJ1302" s="10" t="s">
        <v>40</v>
      </c>
      <c r="AZ1302" s="10">
        <v>1378</v>
      </c>
      <c r="BA1302" s="10" t="s">
        <v>40</v>
      </c>
      <c r="BB1302" s="10">
        <v>0.11600971960191338</v>
      </c>
      <c r="BC1302" s="10">
        <v>8.3451455228856067E-2</v>
      </c>
      <c r="BD1302" s="10">
        <v>0.70710429100037397</v>
      </c>
      <c r="BE1302" s="10">
        <v>116.68345859343195</v>
      </c>
      <c r="BF1302" s="10">
        <v>0.81178492760619603</v>
      </c>
      <c r="BG1302" s="10">
        <v>0.15768141934811966</v>
      </c>
      <c r="BH1302" s="10">
        <v>9.7221427004990979E-2</v>
      </c>
      <c r="BI1302" s="10">
        <v>0.91987287403690265</v>
      </c>
      <c r="BJ1302" s="10">
        <v>116.26696081234786</v>
      </c>
      <c r="BK1302" s="10">
        <v>0.85120812551453229</v>
      </c>
      <c r="BL1302" s="10">
        <v>0.19664302236770495</v>
      </c>
      <c r="BM1302" s="10">
        <v>0.11026833858553306</v>
      </c>
      <c r="BN1302" s="10">
        <v>1.1223405304543033</v>
      </c>
      <c r="BO1302" s="10">
        <v>115.97502172700985</v>
      </c>
      <c r="BP1302" s="10">
        <v>0.87222554962679777</v>
      </c>
      <c r="BQ1302" s="10">
        <v>1378</v>
      </c>
      <c r="BR1302" s="10" t="s">
        <v>40</v>
      </c>
      <c r="CH1302" s="10">
        <v>1378</v>
      </c>
      <c r="CI1302" s="10" t="s">
        <v>40</v>
      </c>
      <c r="CY1302" s="10">
        <v>1414</v>
      </c>
      <c r="CZ1302" s="10" t="s">
        <v>289</v>
      </c>
      <c r="DA1302" s="10">
        <v>1.7093</v>
      </c>
      <c r="DB1302" s="10">
        <v>0.56179999999999997</v>
      </c>
      <c r="DC1302" s="10">
        <v>98</v>
      </c>
      <c r="DD1302" s="10">
        <v>10.6</v>
      </c>
      <c r="DE1302" s="10">
        <v>0.95</v>
      </c>
      <c r="DF1302" s="10">
        <v>2.1597</v>
      </c>
      <c r="DG1302" s="10">
        <v>0.70979999999999999</v>
      </c>
      <c r="DH1302" s="10">
        <v>125</v>
      </c>
      <c r="DI1302" s="10">
        <v>10.5</v>
      </c>
      <c r="DJ1302" s="10">
        <v>0.95</v>
      </c>
      <c r="DK1302" s="10">
        <v>2.5916000000000001</v>
      </c>
      <c r="DL1302" s="10">
        <v>0.8518</v>
      </c>
      <c r="DM1302" s="10">
        <v>150</v>
      </c>
      <c r="DN1302" s="10">
        <v>10.5</v>
      </c>
      <c r="DO1302" s="10">
        <v>0.95</v>
      </c>
    </row>
    <row r="1303" spans="1:119" x14ac:dyDescent="0.25">
      <c r="A1303" s="10">
        <v>1379</v>
      </c>
      <c r="B1303" s="10" t="s">
        <v>234</v>
      </c>
      <c r="C1303" s="10">
        <v>0.09</v>
      </c>
      <c r="D1303" s="10">
        <v>0.04</v>
      </c>
      <c r="E1303" s="10">
        <v>1.63</v>
      </c>
      <c r="F1303" s="10">
        <v>35.86</v>
      </c>
      <c r="G1303" s="10">
        <v>0.93100000000000005</v>
      </c>
      <c r="H1303" s="10">
        <v>0.09</v>
      </c>
      <c r="I1303" s="10">
        <v>0.04</v>
      </c>
      <c r="J1303" s="10">
        <v>1.66</v>
      </c>
      <c r="K1303" s="10">
        <v>35.909999999999997</v>
      </c>
      <c r="L1303" s="10">
        <v>0.90500000000000003</v>
      </c>
      <c r="M1303" s="10">
        <v>0.1</v>
      </c>
      <c r="N1303" s="10">
        <v>0.06</v>
      </c>
      <c r="O1303" s="10">
        <v>1.9</v>
      </c>
      <c r="P1303" s="10">
        <v>35.69</v>
      </c>
      <c r="Q1303" s="10">
        <v>0.874</v>
      </c>
      <c r="R1303" s="10">
        <v>1379</v>
      </c>
      <c r="S1303" s="10" t="s">
        <v>234</v>
      </c>
      <c r="T1303" s="10">
        <v>-0.12</v>
      </c>
      <c r="U1303" s="10">
        <v>-0.11</v>
      </c>
      <c r="V1303" s="10">
        <v>-2.4254403750316875</v>
      </c>
      <c r="W1303" s="10">
        <v>38.75</v>
      </c>
      <c r="Y1303" s="10">
        <v>-0.13</v>
      </c>
      <c r="Z1303" s="10">
        <v>-0.09</v>
      </c>
      <c r="AA1303" s="10">
        <v>-2.3649505937183335</v>
      </c>
      <c r="AB1303" s="10">
        <v>38.6</v>
      </c>
      <c r="AD1303" s="10">
        <v>-0.15</v>
      </c>
      <c r="AE1303" s="10">
        <v>-0.08</v>
      </c>
      <c r="AF1303" s="10">
        <v>-2.5407596624964111</v>
      </c>
      <c r="AG1303" s="10">
        <v>38.630000000000003</v>
      </c>
      <c r="AI1303" s="10">
        <v>1379</v>
      </c>
      <c r="AJ1303" s="10" t="s">
        <v>234</v>
      </c>
      <c r="AK1303" s="10">
        <v>0.12031926135516723</v>
      </c>
      <c r="AL1303" s="10">
        <v>8.0057152084898886E-2</v>
      </c>
      <c r="AM1303" s="10">
        <v>2.2484663771446596</v>
      </c>
      <c r="AN1303" s="10">
        <v>37.109002765658438</v>
      </c>
      <c r="AO1303" s="10">
        <v>0.83254716911610616</v>
      </c>
      <c r="AP1303" s="10">
        <v>0.20266683168100286</v>
      </c>
      <c r="AQ1303" s="10">
        <v>0.12146877033540683</v>
      </c>
      <c r="AR1303" s="10">
        <v>3.704102100479969</v>
      </c>
      <c r="AS1303" s="10">
        <v>36.828533841159576</v>
      </c>
      <c r="AT1303" s="10">
        <v>0.85773804154705158</v>
      </c>
      <c r="AU1303" s="10">
        <v>0.13630569418903965</v>
      </c>
      <c r="AV1303" s="10">
        <v>8.7853249030464126E-2</v>
      </c>
      <c r="AW1303" s="10">
        <v>2.5482330966016642</v>
      </c>
      <c r="AX1303" s="10">
        <v>36.741503235467981</v>
      </c>
      <c r="AY1303" s="10">
        <v>0.84053789593406558</v>
      </c>
      <c r="AZ1303" s="10">
        <v>1379</v>
      </c>
      <c r="BA1303" s="10" t="s">
        <v>234</v>
      </c>
      <c r="BB1303" s="10">
        <v>2.0402325060259022E-2</v>
      </c>
      <c r="BC1303" s="10">
        <v>3.384545021456601E-2</v>
      </c>
      <c r="BD1303" s="10">
        <v>0.58726869704908324</v>
      </c>
      <c r="BE1303" s="10">
        <v>38.85178443715715</v>
      </c>
      <c r="BF1303" s="10">
        <v>0.51626325163168063</v>
      </c>
      <c r="BG1303" s="10">
        <v>2.5942617855290107E-2</v>
      </c>
      <c r="BH1303" s="10">
        <v>3.6273188034625592E-2</v>
      </c>
      <c r="BI1303" s="10">
        <v>0.66526268303830738</v>
      </c>
      <c r="BJ1303" s="10">
        <v>38.702390446898271</v>
      </c>
      <c r="BK1303" s="10">
        <v>0.58173101393800364</v>
      </c>
      <c r="BL1303" s="10">
        <v>3.1130801315818059E-2</v>
      </c>
      <c r="BM1303" s="10">
        <v>3.8590298556117585E-2</v>
      </c>
      <c r="BN1303" s="10">
        <v>0.74169916676262304</v>
      </c>
      <c r="BO1303" s="10">
        <v>38.595117975766854</v>
      </c>
      <c r="BP1303" s="10">
        <v>0.62786967573506325</v>
      </c>
      <c r="BQ1303" s="10">
        <v>1379</v>
      </c>
      <c r="BR1303" s="10" t="s">
        <v>234</v>
      </c>
      <c r="BS1303" s="10">
        <v>0.27</v>
      </c>
      <c r="BT1303" s="10">
        <v>0.156</v>
      </c>
      <c r="BU1303" s="10">
        <v>4.7487162441307511</v>
      </c>
      <c r="BV1303" s="10">
        <v>37.911999999999999</v>
      </c>
      <c r="BW1303" s="10">
        <v>0.86586507324455053</v>
      </c>
      <c r="BX1303" s="10">
        <v>0.27</v>
      </c>
      <c r="BY1303" s="10">
        <v>0.156</v>
      </c>
      <c r="BZ1303" s="10">
        <v>4.8275368097896392</v>
      </c>
      <c r="CA1303" s="10">
        <v>37.292999999999999</v>
      </c>
      <c r="CB1303" s="10">
        <v>0.86586507324455053</v>
      </c>
      <c r="CC1303" s="10">
        <v>0.27</v>
      </c>
      <c r="CD1303" s="10">
        <v>0.156</v>
      </c>
      <c r="CE1303" s="10">
        <v>4.8038351588303501</v>
      </c>
      <c r="CF1303" s="10">
        <v>37.476999999999997</v>
      </c>
      <c r="CG1303" s="10">
        <v>0.86586507324455053</v>
      </c>
      <c r="CH1303" s="10">
        <v>1379</v>
      </c>
      <c r="CI1303" s="10" t="s">
        <v>234</v>
      </c>
      <c r="CJ1303" s="10">
        <v>5.6000000000000001E-2</v>
      </c>
      <c r="CK1303" s="10">
        <v>4.8000000000000001E-2</v>
      </c>
      <c r="CL1303" s="10">
        <v>1.1016233810319536</v>
      </c>
      <c r="CM1303" s="10">
        <v>38.655000000000001</v>
      </c>
      <c r="CN1303" s="10">
        <v>0.75925660236529657</v>
      </c>
      <c r="CO1303" s="10">
        <v>0.13800000000000001</v>
      </c>
      <c r="CP1303" s="10">
        <v>8.7999999999999995E-2</v>
      </c>
      <c r="CQ1303" s="10">
        <v>2.4727887629493903</v>
      </c>
      <c r="CR1303" s="10">
        <v>38.213999999999999</v>
      </c>
      <c r="CS1303" s="10">
        <v>0.84315795389993653</v>
      </c>
      <c r="CT1303" s="10">
        <v>5.6000000000000001E-2</v>
      </c>
      <c r="CU1303" s="10">
        <v>4.8000000000000001E-2</v>
      </c>
      <c r="CV1303" s="10">
        <v>1.1008829087611534</v>
      </c>
      <c r="CW1303" s="10">
        <v>38.680999999999997</v>
      </c>
      <c r="CX1303" s="10">
        <v>0.75925660236529657</v>
      </c>
      <c r="CY1303" s="10">
        <v>1415</v>
      </c>
      <c r="CZ1303" s="10" t="s">
        <v>290</v>
      </c>
      <c r="DA1303" s="10">
        <v>3.3000000000000002E-2</v>
      </c>
      <c r="DB1303" s="10">
        <v>1.6E-2</v>
      </c>
      <c r="DC1303" s="10">
        <v>2</v>
      </c>
      <c r="DD1303" s="10">
        <v>10.6</v>
      </c>
      <c r="DE1303" s="10">
        <v>0.9</v>
      </c>
      <c r="DF1303" s="10">
        <v>3.27E-2</v>
      </c>
      <c r="DG1303" s="10">
        <v>1.5900000000000001E-2</v>
      </c>
      <c r="DH1303" s="10">
        <v>2</v>
      </c>
      <c r="DI1303" s="10">
        <v>10.5</v>
      </c>
      <c r="DJ1303" s="10">
        <v>0.9</v>
      </c>
      <c r="DK1303" s="10">
        <v>3.27E-2</v>
      </c>
      <c r="DL1303" s="10">
        <v>1.5900000000000001E-2</v>
      </c>
      <c r="DM1303" s="10">
        <v>2</v>
      </c>
      <c r="DN1303" s="10">
        <v>10.5</v>
      </c>
      <c r="DO1303" s="10">
        <v>0.9</v>
      </c>
    </row>
    <row r="1304" spans="1:119" x14ac:dyDescent="0.25">
      <c r="A1304" s="10">
        <v>1380</v>
      </c>
      <c r="B1304" s="10" t="s">
        <v>8</v>
      </c>
      <c r="C1304" s="10">
        <v>0.09</v>
      </c>
      <c r="D1304" s="10">
        <v>0.04</v>
      </c>
      <c r="E1304" s="10">
        <v>1.63</v>
      </c>
      <c r="F1304" s="10">
        <v>35.86</v>
      </c>
      <c r="G1304" s="10">
        <v>0.93100000000000005</v>
      </c>
      <c r="H1304" s="10">
        <v>0.09</v>
      </c>
      <c r="I1304" s="10">
        <v>0.04</v>
      </c>
      <c r="J1304" s="10">
        <v>1.66</v>
      </c>
      <c r="K1304" s="10">
        <v>35.909999999999997</v>
      </c>
      <c r="L1304" s="10">
        <v>0.90500000000000003</v>
      </c>
      <c r="M1304" s="10">
        <v>0.1</v>
      </c>
      <c r="N1304" s="10">
        <v>0.06</v>
      </c>
      <c r="O1304" s="10">
        <v>1.9</v>
      </c>
      <c r="P1304" s="10">
        <v>35.69</v>
      </c>
      <c r="Q1304" s="10">
        <v>0.874</v>
      </c>
      <c r="R1304" s="10">
        <v>1380</v>
      </c>
      <c r="S1304" s="10" t="s">
        <v>8</v>
      </c>
      <c r="T1304" s="10">
        <v>0.12</v>
      </c>
      <c r="U1304" s="10">
        <v>0.11</v>
      </c>
      <c r="V1304" s="10">
        <v>2.4254403750316875</v>
      </c>
      <c r="W1304" s="10">
        <v>38.75</v>
      </c>
      <c r="Y1304" s="10">
        <v>0.13</v>
      </c>
      <c r="Z1304" s="10">
        <v>0.09</v>
      </c>
      <c r="AA1304" s="10">
        <v>2.3649505937183335</v>
      </c>
      <c r="AB1304" s="10">
        <v>38.6</v>
      </c>
      <c r="AD1304" s="10">
        <v>0.15</v>
      </c>
      <c r="AE1304" s="10">
        <v>0.08</v>
      </c>
      <c r="AF1304" s="10">
        <v>2.5407596624964111</v>
      </c>
      <c r="AG1304" s="10">
        <v>38.630000000000003</v>
      </c>
      <c r="AI1304" s="10">
        <v>1380</v>
      </c>
      <c r="AJ1304" s="10" t="s">
        <v>8</v>
      </c>
      <c r="AK1304" s="10">
        <v>0.12031926135536586</v>
      </c>
      <c r="AL1304" s="10">
        <v>8.0057152084866606E-2</v>
      </c>
      <c r="AM1304" s="10">
        <v>2.2484663771469537</v>
      </c>
      <c r="AN1304" s="10">
        <v>37.109002765658438</v>
      </c>
      <c r="AO1304" s="10">
        <v>0.83254716911663096</v>
      </c>
      <c r="AP1304" s="10">
        <v>0.202666831681585</v>
      </c>
      <c r="AQ1304" s="10">
        <v>0.12146877033535215</v>
      </c>
      <c r="AR1304" s="10">
        <v>3.7041021004873556</v>
      </c>
      <c r="AS1304" s="10">
        <v>36.828533841159576</v>
      </c>
      <c r="AT1304" s="10">
        <v>0.85773804154780475</v>
      </c>
      <c r="AU1304" s="10">
        <v>0.13630569418923877</v>
      </c>
      <c r="AV1304" s="10">
        <v>8.7853249030441422E-2</v>
      </c>
      <c r="AW1304" s="10">
        <v>2.5482330966041009</v>
      </c>
      <c r="AX1304" s="10">
        <v>36.741503235467981</v>
      </c>
      <c r="AY1304" s="10">
        <v>0.84053789593448969</v>
      </c>
      <c r="AZ1304" s="10">
        <v>1380</v>
      </c>
      <c r="BA1304" s="10" t="s">
        <v>8</v>
      </c>
      <c r="BQ1304" s="10">
        <v>1380</v>
      </c>
      <c r="BR1304" s="10" t="s">
        <v>8</v>
      </c>
      <c r="BS1304" s="10">
        <v>0.27</v>
      </c>
      <c r="BT1304" s="10">
        <v>0.156</v>
      </c>
      <c r="BU1304" s="10">
        <v>4.7487162441307511</v>
      </c>
      <c r="BV1304" s="10">
        <v>37.911999999999999</v>
      </c>
      <c r="BW1304" s="10">
        <v>0.86586507324455053</v>
      </c>
      <c r="BX1304" s="10">
        <v>0.27</v>
      </c>
      <c r="BY1304" s="10">
        <v>0.156</v>
      </c>
      <c r="BZ1304" s="10">
        <v>4.8275368097896392</v>
      </c>
      <c r="CA1304" s="10">
        <v>37.292999999999999</v>
      </c>
      <c r="CB1304" s="10">
        <v>0.86586507324455053</v>
      </c>
      <c r="CC1304" s="10">
        <v>0.27</v>
      </c>
      <c r="CD1304" s="10">
        <v>0.156</v>
      </c>
      <c r="CE1304" s="10">
        <v>4.8038351588303501</v>
      </c>
      <c r="CF1304" s="10">
        <v>37.476999999999997</v>
      </c>
      <c r="CG1304" s="10">
        <v>0.86586507324455053</v>
      </c>
      <c r="CH1304" s="10">
        <v>1380</v>
      </c>
      <c r="CI1304" s="10" t="s">
        <v>8</v>
      </c>
      <c r="CJ1304" s="10">
        <v>5.6000000000000001E-2</v>
      </c>
      <c r="CK1304" s="10">
        <v>4.8000000000000001E-2</v>
      </c>
      <c r="CL1304" s="10">
        <v>1.1016233810319536</v>
      </c>
      <c r="CM1304" s="10">
        <v>38.655000000000001</v>
      </c>
      <c r="CN1304" s="10">
        <v>0.75925660236529657</v>
      </c>
      <c r="CO1304" s="10">
        <v>0.13800000000000001</v>
      </c>
      <c r="CP1304" s="10">
        <v>8.7999999999999995E-2</v>
      </c>
      <c r="CQ1304" s="10">
        <v>2.4727887629493903</v>
      </c>
      <c r="CR1304" s="10">
        <v>38.213999999999999</v>
      </c>
      <c r="CS1304" s="10">
        <v>0.84315795389993653</v>
      </c>
      <c r="CT1304" s="10">
        <v>5.6000000000000001E-2</v>
      </c>
      <c r="CU1304" s="10">
        <v>4.8000000000000001E-2</v>
      </c>
      <c r="CV1304" s="10">
        <v>1.1008829087611534</v>
      </c>
      <c r="CW1304" s="10">
        <v>38.680999999999997</v>
      </c>
      <c r="CX1304" s="10">
        <v>0.75925660236529657</v>
      </c>
      <c r="CY1304" s="10">
        <v>1416</v>
      </c>
      <c r="CZ1304" s="10" t="s">
        <v>291</v>
      </c>
      <c r="DA1304" s="10">
        <v>2.6749999999999998</v>
      </c>
      <c r="DB1304" s="10">
        <v>0.97089999999999999</v>
      </c>
      <c r="DC1304" s="10">
        <v>155</v>
      </c>
      <c r="DD1304" s="10">
        <v>10.6</v>
      </c>
      <c r="DE1304" s="10">
        <v>0.94</v>
      </c>
      <c r="DF1304" s="10">
        <v>3.3336000000000001</v>
      </c>
      <c r="DG1304" s="10">
        <v>1.2099</v>
      </c>
      <c r="DH1304" s="10">
        <v>195</v>
      </c>
      <c r="DI1304" s="10">
        <v>10.5</v>
      </c>
      <c r="DJ1304" s="10">
        <v>0.94</v>
      </c>
      <c r="DK1304" s="10">
        <v>3.5045000000000002</v>
      </c>
      <c r="DL1304" s="10">
        <v>1.272</v>
      </c>
      <c r="DM1304" s="10">
        <v>205</v>
      </c>
      <c r="DN1304" s="10">
        <v>10.5</v>
      </c>
      <c r="DO1304" s="10">
        <v>0.94</v>
      </c>
    </row>
    <row r="1305" spans="1:119" x14ac:dyDescent="0.25">
      <c r="A1305" s="10">
        <v>1381</v>
      </c>
      <c r="B1305" s="10" t="s">
        <v>9</v>
      </c>
      <c r="R1305" s="10">
        <v>1381</v>
      </c>
      <c r="S1305" s="10" t="s">
        <v>9</v>
      </c>
      <c r="AI1305" s="10">
        <v>1381</v>
      </c>
      <c r="AJ1305" s="10" t="s">
        <v>9</v>
      </c>
      <c r="AZ1305" s="10">
        <v>1381</v>
      </c>
      <c r="BA1305" s="10" t="s">
        <v>9</v>
      </c>
      <c r="BB1305" s="10">
        <v>2.0402325982514732E-2</v>
      </c>
      <c r="BC1305" s="10">
        <v>3.3845449921775954E-2</v>
      </c>
      <c r="BD1305" s="10">
        <v>0.58726870039819368</v>
      </c>
      <c r="BE1305" s="10">
        <v>38.85178443715715</v>
      </c>
      <c r="BF1305" s="10">
        <v>0.51626327202438993</v>
      </c>
      <c r="BG1305" s="10">
        <v>2.594261858964849E-2</v>
      </c>
      <c r="BH1305" s="10">
        <v>3.6273187791287215E-2</v>
      </c>
      <c r="BI1305" s="10">
        <v>0.66526268645851883</v>
      </c>
      <c r="BJ1305" s="10">
        <v>38.702390446898271</v>
      </c>
      <c r="BK1305" s="10">
        <v>0.58173102741431604</v>
      </c>
      <c r="BL1305" s="10">
        <v>3.1130801941456256E-2</v>
      </c>
      <c r="BM1305" s="10">
        <v>3.8590298339856242E-2</v>
      </c>
      <c r="BN1305" s="10">
        <v>0.74169917012093889</v>
      </c>
      <c r="BO1305" s="10">
        <v>38.595117975766854</v>
      </c>
      <c r="BP1305" s="10">
        <v>0.62786968551049926</v>
      </c>
      <c r="BQ1305" s="10">
        <v>1381</v>
      </c>
      <c r="BR1305" s="10" t="s">
        <v>9</v>
      </c>
      <c r="CH1305" s="10">
        <v>1381</v>
      </c>
      <c r="CI1305" s="10" t="s">
        <v>9</v>
      </c>
      <c r="CY1305" s="10">
        <v>1417</v>
      </c>
      <c r="CZ1305" s="10" t="s">
        <v>307</v>
      </c>
      <c r="DA1305" s="10">
        <v>0</v>
      </c>
      <c r="DB1305" s="10">
        <v>0</v>
      </c>
      <c r="DC1305" s="10">
        <v>0</v>
      </c>
      <c r="DD1305" s="10">
        <v>10.6</v>
      </c>
      <c r="DE1305" s="10">
        <v>0</v>
      </c>
      <c r="DF1305" s="10">
        <v>0</v>
      </c>
      <c r="DG1305" s="10">
        <v>0</v>
      </c>
      <c r="DH1305" s="10">
        <v>0</v>
      </c>
      <c r="DI1305" s="10">
        <v>10.5</v>
      </c>
      <c r="DJ1305" s="10">
        <v>0</v>
      </c>
      <c r="DK1305" s="10">
        <v>0</v>
      </c>
      <c r="DL1305" s="10">
        <v>0</v>
      </c>
      <c r="DM1305" s="10">
        <v>0</v>
      </c>
      <c r="DN1305" s="10">
        <v>10.5</v>
      </c>
      <c r="DO1305" s="10">
        <v>0</v>
      </c>
    </row>
    <row r="1306" spans="1:119" x14ac:dyDescent="0.25">
      <c r="A1306" s="10">
        <v>1382</v>
      </c>
      <c r="B1306" s="10" t="s">
        <v>10</v>
      </c>
      <c r="C1306" s="10">
        <v>0.35</v>
      </c>
      <c r="D1306" s="10">
        <v>7.0000000000000007E-2</v>
      </c>
      <c r="E1306" s="10">
        <v>19.5</v>
      </c>
      <c r="F1306" s="10">
        <v>10.5</v>
      </c>
      <c r="G1306" s="10">
        <v>0.98</v>
      </c>
      <c r="H1306" s="10">
        <v>0.26</v>
      </c>
      <c r="I1306" s="10">
        <v>0.05</v>
      </c>
      <c r="J1306" s="10">
        <v>15</v>
      </c>
      <c r="K1306" s="10">
        <v>10.4</v>
      </c>
      <c r="L1306" s="10">
        <v>0.98</v>
      </c>
      <c r="M1306" s="10">
        <v>0.26</v>
      </c>
      <c r="N1306" s="10">
        <v>0.05</v>
      </c>
      <c r="O1306" s="10">
        <v>15</v>
      </c>
      <c r="P1306" s="10">
        <v>10.3</v>
      </c>
      <c r="Q1306" s="10">
        <v>0.98</v>
      </c>
      <c r="R1306" s="10">
        <v>1382</v>
      </c>
      <c r="S1306" s="10" t="s">
        <v>10</v>
      </c>
      <c r="T1306" s="10">
        <v>0.1</v>
      </c>
      <c r="U1306" s="10">
        <v>0.03</v>
      </c>
      <c r="V1306" s="10">
        <v>5.43</v>
      </c>
      <c r="W1306" s="10">
        <v>11.1</v>
      </c>
      <c r="Y1306" s="10">
        <v>0.11</v>
      </c>
      <c r="Z1306" s="10">
        <v>0.03</v>
      </c>
      <c r="AA1306" s="10">
        <v>5.93</v>
      </c>
      <c r="AB1306" s="10">
        <v>11.1</v>
      </c>
      <c r="AD1306" s="10">
        <v>0.13</v>
      </c>
      <c r="AE1306" s="10">
        <v>0.02</v>
      </c>
      <c r="AF1306" s="10">
        <v>6.8410000000000002</v>
      </c>
      <c r="AG1306" s="10">
        <v>11.1</v>
      </c>
      <c r="AI1306" s="10">
        <v>1382</v>
      </c>
      <c r="AJ1306" s="10" t="s">
        <v>10</v>
      </c>
      <c r="AK1306" s="10">
        <v>0.25099999998937805</v>
      </c>
      <c r="AL1306" s="10">
        <v>7.3000007290692004E-2</v>
      </c>
      <c r="AM1306" s="10">
        <v>13.974</v>
      </c>
      <c r="AN1306" s="10">
        <v>10.8</v>
      </c>
      <c r="AO1306" s="10">
        <v>0.96</v>
      </c>
      <c r="AP1306" s="10">
        <v>0.25100000000147005</v>
      </c>
      <c r="AQ1306" s="10">
        <v>7.3000008050752546E-2</v>
      </c>
      <c r="AR1306" s="10">
        <v>13.974</v>
      </c>
      <c r="AS1306" s="10">
        <v>10.8</v>
      </c>
      <c r="AT1306" s="10">
        <v>0.96</v>
      </c>
      <c r="AU1306" s="10">
        <v>0.25099999999416683</v>
      </c>
      <c r="AV1306" s="10">
        <v>7.3000007817161094E-2</v>
      </c>
      <c r="AW1306" s="10">
        <v>13.974</v>
      </c>
      <c r="AX1306" s="10">
        <v>10.8</v>
      </c>
      <c r="AY1306" s="10">
        <v>0.96</v>
      </c>
      <c r="AZ1306" s="10">
        <v>1382</v>
      </c>
      <c r="BA1306" s="10" t="s">
        <v>10</v>
      </c>
      <c r="BQ1306" s="10">
        <v>1382</v>
      </c>
      <c r="BR1306" s="10" t="s">
        <v>10</v>
      </c>
      <c r="BS1306" s="10">
        <v>0.28899999999999998</v>
      </c>
      <c r="BT1306" s="10">
        <v>7.5999999999999998E-2</v>
      </c>
      <c r="BU1306" s="10">
        <v>15.9747</v>
      </c>
      <c r="BV1306" s="10">
        <v>10.8</v>
      </c>
      <c r="BW1306" s="10">
        <v>0.96699999999999997</v>
      </c>
      <c r="BX1306" s="10">
        <v>0.252</v>
      </c>
      <c r="BY1306" s="10">
        <v>6.8000000000000005E-2</v>
      </c>
      <c r="BZ1306" s="10">
        <v>13.9533</v>
      </c>
      <c r="CA1306" s="10">
        <v>10.8</v>
      </c>
      <c r="CB1306" s="10">
        <v>0.96499999999999997</v>
      </c>
      <c r="CC1306" s="10">
        <v>0.23799999999999999</v>
      </c>
      <c r="CD1306" s="10">
        <v>6.5000000000000002E-2</v>
      </c>
      <c r="CE1306" s="10">
        <v>12.949299999999999</v>
      </c>
      <c r="CF1306" s="10">
        <v>11</v>
      </c>
      <c r="CG1306" s="10">
        <v>0.96499999999999997</v>
      </c>
      <c r="CH1306" s="10">
        <v>1382</v>
      </c>
      <c r="CI1306" s="10" t="s">
        <v>10</v>
      </c>
      <c r="CJ1306" s="10">
        <v>0.109</v>
      </c>
      <c r="CK1306" s="10">
        <v>3.3000000000000002E-2</v>
      </c>
      <c r="CL1306" s="10">
        <v>5.9775</v>
      </c>
      <c r="CM1306" s="10">
        <v>11</v>
      </c>
      <c r="CN1306" s="10">
        <v>0.95699999999999996</v>
      </c>
      <c r="CO1306" s="10">
        <v>0.109</v>
      </c>
      <c r="CP1306" s="10">
        <v>3.3000000000000002E-2</v>
      </c>
      <c r="CQ1306" s="10">
        <v>5.9775</v>
      </c>
      <c r="CR1306" s="10">
        <v>11</v>
      </c>
      <c r="CS1306" s="10">
        <v>0.95699999999999996</v>
      </c>
      <c r="CT1306" s="10">
        <v>0.109</v>
      </c>
      <c r="CU1306" s="10">
        <v>3.3000000000000002E-2</v>
      </c>
      <c r="CV1306" s="10">
        <v>5.9775</v>
      </c>
      <c r="CW1306" s="10">
        <v>11</v>
      </c>
      <c r="CX1306" s="10">
        <v>0.95699999999999996</v>
      </c>
      <c r="CY1306" s="10">
        <v>1418</v>
      </c>
      <c r="CZ1306" s="10" t="s">
        <v>292</v>
      </c>
      <c r="DA1306" s="10">
        <v>0</v>
      </c>
      <c r="DB1306" s="10">
        <v>0</v>
      </c>
      <c r="DC1306" s="10">
        <v>0</v>
      </c>
      <c r="DD1306" s="10">
        <v>10.6</v>
      </c>
      <c r="DE1306" s="10">
        <v>0</v>
      </c>
      <c r="DF1306" s="10">
        <v>0</v>
      </c>
      <c r="DG1306" s="10">
        <v>0</v>
      </c>
      <c r="DH1306" s="10">
        <v>0</v>
      </c>
      <c r="DI1306" s="10">
        <v>10.5</v>
      </c>
      <c r="DJ1306" s="10">
        <v>0</v>
      </c>
      <c r="DK1306" s="10">
        <v>0</v>
      </c>
      <c r="DL1306" s="10">
        <v>0</v>
      </c>
      <c r="DM1306" s="10">
        <v>0</v>
      </c>
      <c r="DN1306" s="10">
        <v>10.5</v>
      </c>
      <c r="DO1306" s="10">
        <v>0</v>
      </c>
    </row>
    <row r="1307" spans="1:119" x14ac:dyDescent="0.25">
      <c r="A1307" s="10">
        <v>1383</v>
      </c>
      <c r="B1307" s="10" t="s">
        <v>11</v>
      </c>
      <c r="C1307" s="10">
        <v>0</v>
      </c>
      <c r="D1307" s="10">
        <v>0</v>
      </c>
      <c r="E1307" s="10">
        <v>0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1383</v>
      </c>
      <c r="S1307" s="10" t="s">
        <v>11</v>
      </c>
      <c r="AI1307" s="10">
        <v>1383</v>
      </c>
      <c r="AJ1307" s="10" t="s">
        <v>11</v>
      </c>
      <c r="AZ1307" s="10">
        <v>1383</v>
      </c>
      <c r="BA1307" s="10" t="s">
        <v>11</v>
      </c>
      <c r="BB1307" s="10">
        <v>8.5787112155784856E-2</v>
      </c>
      <c r="BC1307" s="10">
        <v>2.6516017012373744E-2</v>
      </c>
      <c r="BD1307" s="10">
        <v>4.6287000000000003</v>
      </c>
      <c r="BE1307" s="10">
        <v>11.2</v>
      </c>
      <c r="BF1307" s="10">
        <v>0.95499999999999996</v>
      </c>
      <c r="BG1307" s="10">
        <v>0.12197333776722853</v>
      </c>
      <c r="BH1307" s="10">
        <v>3.7700849728231699E-2</v>
      </c>
      <c r="BI1307" s="10">
        <v>6.5811000000000002</v>
      </c>
      <c r="BJ1307" s="10">
        <v>11.2</v>
      </c>
      <c r="BK1307" s="10">
        <v>0.95499999999999996</v>
      </c>
      <c r="BL1307" s="10">
        <v>0.15577705875544878</v>
      </c>
      <c r="BM1307" s="10">
        <v>4.8149273505592421E-2</v>
      </c>
      <c r="BN1307" s="10">
        <v>8.4049999999999994</v>
      </c>
      <c r="BO1307" s="10">
        <v>11.2</v>
      </c>
      <c r="BP1307" s="10">
        <v>0.95499999999999996</v>
      </c>
      <c r="BQ1307" s="10">
        <v>1383</v>
      </c>
      <c r="BR1307" s="10" t="s">
        <v>11</v>
      </c>
      <c r="CH1307" s="10">
        <v>1383</v>
      </c>
      <c r="CI1307" s="10" t="s">
        <v>11</v>
      </c>
      <c r="CY1307" s="10">
        <v>1419</v>
      </c>
      <c r="CZ1307" s="10" t="s">
        <v>294</v>
      </c>
      <c r="DA1307" s="10">
        <v>0.16889999999999999</v>
      </c>
      <c r="DB1307" s="10">
        <v>7.1999999999999995E-2</v>
      </c>
      <c r="DC1307" s="10">
        <v>10</v>
      </c>
      <c r="DD1307" s="10">
        <v>10.6</v>
      </c>
      <c r="DE1307" s="10">
        <v>0.92</v>
      </c>
      <c r="DF1307" s="10">
        <v>0.66930000000000001</v>
      </c>
      <c r="DG1307" s="10">
        <v>0.28510000000000002</v>
      </c>
      <c r="DH1307" s="10">
        <v>40</v>
      </c>
      <c r="DI1307" s="10">
        <v>10.5</v>
      </c>
      <c r="DJ1307" s="10">
        <v>0.92</v>
      </c>
      <c r="DK1307" s="10">
        <v>0.50190000000000001</v>
      </c>
      <c r="DL1307" s="10">
        <v>0.21379999999999999</v>
      </c>
      <c r="DM1307" s="10">
        <v>30</v>
      </c>
      <c r="DN1307" s="10">
        <v>10.5</v>
      </c>
      <c r="DO1307" s="10">
        <v>0.92</v>
      </c>
    </row>
    <row r="1308" spans="1:119" x14ac:dyDescent="0.25">
      <c r="A1308" s="10">
        <v>1384</v>
      </c>
      <c r="B1308" s="10" t="s">
        <v>285</v>
      </c>
      <c r="C1308" s="10">
        <v>0.05</v>
      </c>
      <c r="D1308" s="10">
        <v>0.01</v>
      </c>
      <c r="E1308" s="10">
        <v>2.6</v>
      </c>
      <c r="F1308" s="10">
        <v>10.5</v>
      </c>
      <c r="G1308" s="10">
        <v>0.96</v>
      </c>
      <c r="H1308" s="10">
        <v>0.03</v>
      </c>
      <c r="I1308" s="10">
        <v>0.01</v>
      </c>
      <c r="J1308" s="10">
        <v>2</v>
      </c>
      <c r="K1308" s="10">
        <v>10.4</v>
      </c>
      <c r="L1308" s="10">
        <v>0.96</v>
      </c>
      <c r="M1308" s="10">
        <v>0.03</v>
      </c>
      <c r="N1308" s="10">
        <v>0.01</v>
      </c>
      <c r="O1308" s="10">
        <v>2</v>
      </c>
      <c r="P1308" s="10">
        <v>10.3</v>
      </c>
      <c r="Q1308" s="10">
        <v>0.96</v>
      </c>
      <c r="R1308" s="10">
        <v>1384</v>
      </c>
      <c r="S1308" s="10" t="s">
        <v>285</v>
      </c>
      <c r="T1308" s="10">
        <v>1.7500000000000002E-2</v>
      </c>
      <c r="U1308" s="10">
        <v>6.0000000000000001E-3</v>
      </c>
      <c r="V1308" s="10">
        <v>0.96409999999999996</v>
      </c>
      <c r="W1308" s="10">
        <v>11.1</v>
      </c>
      <c r="Y1308" s="10">
        <v>1.8200000000000001E-2</v>
      </c>
      <c r="Z1308" s="10">
        <v>4.4999999999999997E-3</v>
      </c>
      <c r="AA1308" s="10">
        <v>0.97570000000000001</v>
      </c>
      <c r="AB1308" s="10">
        <v>11.1</v>
      </c>
      <c r="AD1308" s="10">
        <v>2.1499999999999998E-2</v>
      </c>
      <c r="AE1308" s="10">
        <v>3.8E-3</v>
      </c>
      <c r="AF1308" s="10">
        <v>1.1366000000000001</v>
      </c>
      <c r="AG1308" s="10">
        <v>11.1</v>
      </c>
      <c r="AI1308" s="10">
        <v>1384</v>
      </c>
      <c r="AJ1308" s="10" t="s">
        <v>285</v>
      </c>
      <c r="AK1308" s="10">
        <v>3.5900000000000001E-2</v>
      </c>
      <c r="AL1308" s="10">
        <v>1.0500000000000001E-2</v>
      </c>
      <c r="AM1308" s="10">
        <v>1.9990000000000001</v>
      </c>
      <c r="AN1308" s="10">
        <v>10.8</v>
      </c>
      <c r="AO1308" s="10">
        <v>0.96</v>
      </c>
      <c r="AP1308" s="10">
        <v>3.5900000000000001E-2</v>
      </c>
      <c r="AQ1308" s="10">
        <v>1.0500000000000001E-2</v>
      </c>
      <c r="AR1308" s="10">
        <v>1.9990000000000001</v>
      </c>
      <c r="AS1308" s="10">
        <v>10.8</v>
      </c>
      <c r="AT1308" s="10">
        <v>0.96</v>
      </c>
      <c r="AU1308" s="10">
        <v>3.5900000000000001E-2</v>
      </c>
      <c r="AV1308" s="10">
        <v>1.0500000000000001E-2</v>
      </c>
      <c r="AW1308" s="10">
        <v>1.9990000000000001</v>
      </c>
      <c r="AX1308" s="10">
        <v>10.8</v>
      </c>
      <c r="AY1308" s="10">
        <v>0.96</v>
      </c>
      <c r="AZ1308" s="10">
        <v>1384</v>
      </c>
      <c r="BA1308" s="10" t="s">
        <v>285</v>
      </c>
      <c r="BB1308" s="10">
        <v>1.4800000000000001E-2</v>
      </c>
      <c r="BC1308" s="10">
        <v>3.0000000000000001E-3</v>
      </c>
      <c r="BD1308" s="10">
        <v>0.77990000000000004</v>
      </c>
      <c r="BE1308" s="10">
        <v>11.2</v>
      </c>
      <c r="BF1308" s="10">
        <v>0.98</v>
      </c>
      <c r="BG1308" s="10">
        <v>2.1100000000000001E-2</v>
      </c>
      <c r="BH1308" s="10">
        <v>4.3E-3</v>
      </c>
      <c r="BI1308" s="10">
        <v>1.1084000000000001</v>
      </c>
      <c r="BJ1308" s="10">
        <v>11.2</v>
      </c>
      <c r="BK1308" s="10">
        <v>0.98</v>
      </c>
      <c r="BL1308" s="10">
        <v>2.69E-2</v>
      </c>
      <c r="BM1308" s="10">
        <v>5.4999999999999997E-3</v>
      </c>
      <c r="BN1308" s="10">
        <v>1.4154</v>
      </c>
      <c r="BO1308" s="10">
        <v>11.2</v>
      </c>
      <c r="BP1308" s="10">
        <v>0.98</v>
      </c>
      <c r="BQ1308" s="10">
        <v>1384</v>
      </c>
      <c r="BR1308" s="10" t="s">
        <v>285</v>
      </c>
      <c r="BS1308" s="10">
        <v>3.6700000000000003E-2</v>
      </c>
      <c r="BT1308" s="10">
        <v>7.4000000000000003E-3</v>
      </c>
      <c r="BU1308" s="10">
        <v>2</v>
      </c>
      <c r="BV1308" s="10">
        <v>10.8</v>
      </c>
      <c r="BW1308" s="10">
        <v>0.98</v>
      </c>
      <c r="BX1308" s="10">
        <v>3.6700000000000003E-2</v>
      </c>
      <c r="BY1308" s="10">
        <v>7.4000000000000003E-3</v>
      </c>
      <c r="BZ1308" s="10">
        <v>2</v>
      </c>
      <c r="CA1308" s="10">
        <v>10.8</v>
      </c>
      <c r="CB1308" s="10">
        <v>0.98</v>
      </c>
      <c r="CC1308" s="10">
        <v>3.73E-2</v>
      </c>
      <c r="CD1308" s="10">
        <v>7.6E-3</v>
      </c>
      <c r="CE1308" s="10">
        <v>2</v>
      </c>
      <c r="CF1308" s="10">
        <v>11</v>
      </c>
      <c r="CG1308" s="10">
        <v>0.98</v>
      </c>
      <c r="CH1308" s="10">
        <v>1384</v>
      </c>
      <c r="CI1308" s="10" t="s">
        <v>285</v>
      </c>
      <c r="CJ1308" s="10">
        <v>1.8700000000000001E-2</v>
      </c>
      <c r="CK1308" s="10">
        <v>3.8E-3</v>
      </c>
      <c r="CL1308" s="10">
        <v>1</v>
      </c>
      <c r="CM1308" s="10">
        <v>11</v>
      </c>
      <c r="CN1308" s="10">
        <v>0.98</v>
      </c>
      <c r="CO1308" s="10">
        <v>1.8700000000000001E-2</v>
      </c>
      <c r="CP1308" s="10">
        <v>3.8E-3</v>
      </c>
      <c r="CQ1308" s="10">
        <v>1</v>
      </c>
      <c r="CR1308" s="10">
        <v>11</v>
      </c>
      <c r="CS1308" s="10">
        <v>0.98</v>
      </c>
      <c r="CT1308" s="10">
        <v>1.8700000000000001E-2</v>
      </c>
      <c r="CU1308" s="10">
        <v>3.8E-3</v>
      </c>
      <c r="CV1308" s="10">
        <v>1</v>
      </c>
      <c r="CW1308" s="10">
        <v>11</v>
      </c>
      <c r="CX1308" s="10">
        <v>0.98</v>
      </c>
      <c r="CY1308" s="10">
        <v>1420</v>
      </c>
      <c r="CZ1308" s="10" t="s">
        <v>297</v>
      </c>
      <c r="DA1308" s="10">
        <v>3.27E-2</v>
      </c>
      <c r="DB1308" s="10">
        <v>1.67E-2</v>
      </c>
      <c r="DC1308" s="10">
        <v>2</v>
      </c>
      <c r="DD1308" s="10">
        <v>10.6</v>
      </c>
      <c r="DE1308" s="10">
        <v>0.89</v>
      </c>
      <c r="DF1308" s="10">
        <v>3.2399999999999998E-2</v>
      </c>
      <c r="DG1308" s="10">
        <v>1.66E-2</v>
      </c>
      <c r="DH1308" s="10">
        <v>2</v>
      </c>
      <c r="DI1308" s="10">
        <v>10.5</v>
      </c>
      <c r="DJ1308" s="10">
        <v>0.89</v>
      </c>
      <c r="DK1308" s="10">
        <v>3.2399999999999998E-2</v>
      </c>
      <c r="DL1308" s="10">
        <v>1.66E-2</v>
      </c>
      <c r="DM1308" s="10">
        <v>2</v>
      </c>
      <c r="DN1308" s="10">
        <v>10.5</v>
      </c>
      <c r="DO1308" s="10">
        <v>0.89</v>
      </c>
    </row>
    <row r="1309" spans="1:119" x14ac:dyDescent="0.25">
      <c r="A1309" s="10">
        <v>1385</v>
      </c>
      <c r="B1309" s="10" t="s">
        <v>304</v>
      </c>
      <c r="C1309" s="10">
        <v>0</v>
      </c>
      <c r="D1309" s="10">
        <v>0</v>
      </c>
      <c r="E1309" s="10">
        <v>0</v>
      </c>
      <c r="F1309" s="10">
        <v>10.5</v>
      </c>
      <c r="G1309" s="10">
        <v>0</v>
      </c>
      <c r="H1309" s="10">
        <v>0</v>
      </c>
      <c r="I1309" s="10">
        <v>0</v>
      </c>
      <c r="J1309" s="10">
        <v>0</v>
      </c>
      <c r="K1309" s="10">
        <v>10.4</v>
      </c>
      <c r="L1309" s="10">
        <v>0</v>
      </c>
      <c r="M1309" s="10">
        <v>0</v>
      </c>
      <c r="N1309" s="10">
        <v>0</v>
      </c>
      <c r="O1309" s="10">
        <v>0</v>
      </c>
      <c r="P1309" s="10">
        <v>10.3</v>
      </c>
      <c r="Q1309" s="10">
        <v>0</v>
      </c>
      <c r="R1309" s="10">
        <v>1385</v>
      </c>
      <c r="S1309" s="10" t="s">
        <v>304</v>
      </c>
      <c r="T1309" s="10">
        <v>0</v>
      </c>
      <c r="U1309" s="10">
        <v>0</v>
      </c>
      <c r="V1309" s="10">
        <v>0</v>
      </c>
      <c r="W1309" s="10">
        <v>11.1</v>
      </c>
      <c r="Y1309" s="10">
        <v>0</v>
      </c>
      <c r="Z1309" s="10">
        <v>0</v>
      </c>
      <c r="AA1309" s="10">
        <v>0</v>
      </c>
      <c r="AB1309" s="10">
        <v>11.1</v>
      </c>
      <c r="AD1309" s="10">
        <v>0</v>
      </c>
      <c r="AE1309" s="10">
        <v>0</v>
      </c>
      <c r="AF1309" s="10">
        <v>0</v>
      </c>
      <c r="AG1309" s="10">
        <v>11.1</v>
      </c>
      <c r="AI1309" s="10">
        <v>1385</v>
      </c>
      <c r="AJ1309" s="10" t="s">
        <v>304</v>
      </c>
      <c r="AK1309" s="10">
        <v>0</v>
      </c>
      <c r="AL1309" s="10">
        <v>0</v>
      </c>
      <c r="AM1309" s="10">
        <v>0</v>
      </c>
      <c r="AN1309" s="10">
        <v>10.8</v>
      </c>
      <c r="AO1309" s="10">
        <v>0</v>
      </c>
      <c r="AP1309" s="10">
        <v>0</v>
      </c>
      <c r="AQ1309" s="10">
        <v>0</v>
      </c>
      <c r="AR1309" s="10">
        <v>0</v>
      </c>
      <c r="AS1309" s="10">
        <v>10.8</v>
      </c>
      <c r="AT1309" s="10">
        <v>0</v>
      </c>
      <c r="AU1309" s="10">
        <v>0</v>
      </c>
      <c r="AV1309" s="10">
        <v>0</v>
      </c>
      <c r="AW1309" s="10">
        <v>0</v>
      </c>
      <c r="AX1309" s="10">
        <v>10.8</v>
      </c>
      <c r="AY1309" s="10">
        <v>0</v>
      </c>
      <c r="AZ1309" s="10">
        <v>1385</v>
      </c>
      <c r="BA1309" s="10" t="s">
        <v>304</v>
      </c>
      <c r="BB1309" s="10">
        <v>0</v>
      </c>
      <c r="BC1309" s="10">
        <v>0</v>
      </c>
      <c r="BD1309" s="10">
        <v>0</v>
      </c>
      <c r="BE1309" s="10">
        <v>11.2</v>
      </c>
      <c r="BF1309" s="10">
        <v>0</v>
      </c>
      <c r="BG1309" s="10">
        <v>0</v>
      </c>
      <c r="BH1309" s="10">
        <v>0</v>
      </c>
      <c r="BI1309" s="10">
        <v>0</v>
      </c>
      <c r="BJ1309" s="10">
        <v>11.2</v>
      </c>
      <c r="BK1309" s="10">
        <v>0</v>
      </c>
      <c r="BL1309" s="10">
        <v>0</v>
      </c>
      <c r="BM1309" s="10">
        <v>0</v>
      </c>
      <c r="BN1309" s="10">
        <v>0</v>
      </c>
      <c r="BO1309" s="10">
        <v>11.2</v>
      </c>
      <c r="BP1309" s="10">
        <v>0</v>
      </c>
      <c r="BQ1309" s="10">
        <v>1385</v>
      </c>
      <c r="BR1309" s="10" t="s">
        <v>304</v>
      </c>
      <c r="BS1309" s="10">
        <v>0</v>
      </c>
      <c r="BT1309" s="10">
        <v>0</v>
      </c>
      <c r="BU1309" s="10">
        <v>0</v>
      </c>
      <c r="BV1309" s="10">
        <v>10.8</v>
      </c>
      <c r="BW1309" s="10">
        <v>0</v>
      </c>
      <c r="BX1309" s="10">
        <v>0</v>
      </c>
      <c r="BY1309" s="10">
        <v>0</v>
      </c>
      <c r="BZ1309" s="10">
        <v>0</v>
      </c>
      <c r="CA1309" s="10">
        <v>10.8</v>
      </c>
      <c r="CB1309" s="10">
        <v>0</v>
      </c>
      <c r="CC1309" s="10">
        <v>0</v>
      </c>
      <c r="CD1309" s="10">
        <v>0</v>
      </c>
      <c r="CE1309" s="10">
        <v>0</v>
      </c>
      <c r="CF1309" s="10">
        <v>11</v>
      </c>
      <c r="CG1309" s="10">
        <v>0</v>
      </c>
      <c r="CH1309" s="10">
        <v>1385</v>
      </c>
      <c r="CI1309" s="10" t="s">
        <v>304</v>
      </c>
      <c r="CJ1309" s="10">
        <v>0</v>
      </c>
      <c r="CK1309" s="10">
        <v>0</v>
      </c>
      <c r="CL1309" s="10">
        <v>0</v>
      </c>
      <c r="CM1309" s="10">
        <v>11</v>
      </c>
      <c r="CN1309" s="10">
        <v>0</v>
      </c>
      <c r="CO1309" s="10">
        <v>0</v>
      </c>
      <c r="CP1309" s="10">
        <v>0</v>
      </c>
      <c r="CQ1309" s="10">
        <v>0</v>
      </c>
      <c r="CR1309" s="10">
        <v>11</v>
      </c>
      <c r="CS1309" s="10">
        <v>0</v>
      </c>
      <c r="CT1309" s="10">
        <v>0</v>
      </c>
      <c r="CU1309" s="10">
        <v>0</v>
      </c>
      <c r="CV1309" s="10">
        <v>0</v>
      </c>
      <c r="CW1309" s="10">
        <v>11</v>
      </c>
      <c r="CX1309" s="10">
        <v>0</v>
      </c>
      <c r="CY1309" s="10">
        <v>1421</v>
      </c>
      <c r="CZ1309" s="10" t="s">
        <v>298</v>
      </c>
      <c r="DA1309" s="10">
        <v>1.7100000000000001E-2</v>
      </c>
      <c r="DB1309" s="10">
        <v>6.7000000000000002E-3</v>
      </c>
      <c r="DC1309" s="10">
        <v>1</v>
      </c>
      <c r="DD1309" s="10">
        <v>10.6</v>
      </c>
      <c r="DE1309" s="10">
        <v>0.93</v>
      </c>
      <c r="DF1309" s="10">
        <v>1.6899999999999998E-2</v>
      </c>
      <c r="DG1309" s="10">
        <v>6.7000000000000002E-3</v>
      </c>
      <c r="DH1309" s="10">
        <v>1</v>
      </c>
      <c r="DI1309" s="10">
        <v>10.5</v>
      </c>
      <c r="DJ1309" s="10">
        <v>0.93</v>
      </c>
      <c r="DK1309" s="10">
        <v>1.6899999999999998E-2</v>
      </c>
      <c r="DL1309" s="10">
        <v>6.7000000000000002E-3</v>
      </c>
      <c r="DM1309" s="10">
        <v>1</v>
      </c>
      <c r="DN1309" s="10">
        <v>10.5</v>
      </c>
      <c r="DO1309" s="10">
        <v>0.93</v>
      </c>
    </row>
    <row r="1310" spans="1:119" x14ac:dyDescent="0.25">
      <c r="A1310" s="10">
        <v>1386</v>
      </c>
      <c r="B1310" s="10" t="s">
        <v>288</v>
      </c>
      <c r="C1310" s="10">
        <v>0.02</v>
      </c>
      <c r="D1310" s="10">
        <v>0.01</v>
      </c>
      <c r="E1310" s="10">
        <v>1.3</v>
      </c>
      <c r="F1310" s="10">
        <v>10.5</v>
      </c>
      <c r="G1310" s="10">
        <v>0.9</v>
      </c>
      <c r="H1310" s="10">
        <v>0.02</v>
      </c>
      <c r="I1310" s="10">
        <v>0.01</v>
      </c>
      <c r="J1310" s="10">
        <v>1</v>
      </c>
      <c r="K1310" s="10">
        <v>10.4</v>
      </c>
      <c r="L1310" s="10">
        <v>0.9</v>
      </c>
      <c r="M1310" s="10">
        <v>0.02</v>
      </c>
      <c r="N1310" s="10">
        <v>0.01</v>
      </c>
      <c r="O1310" s="10">
        <v>1</v>
      </c>
      <c r="P1310" s="10">
        <v>10.3</v>
      </c>
      <c r="Q1310" s="10">
        <v>0.9</v>
      </c>
      <c r="R1310" s="10">
        <v>1386</v>
      </c>
      <c r="S1310" s="10" t="s">
        <v>288</v>
      </c>
      <c r="T1310" s="10">
        <v>1.6400000000000001E-2</v>
      </c>
      <c r="U1310" s="10">
        <v>9.2999999999999992E-3</v>
      </c>
      <c r="V1310" s="10">
        <v>0.98350000000000004</v>
      </c>
      <c r="W1310" s="10">
        <v>11.1</v>
      </c>
      <c r="Y1310" s="10">
        <v>1.7100000000000001E-2</v>
      </c>
      <c r="Z1310" s="10">
        <v>7.0000000000000001E-3</v>
      </c>
      <c r="AA1310" s="10">
        <v>0.96</v>
      </c>
      <c r="AB1310" s="10">
        <v>11.1</v>
      </c>
      <c r="AD1310" s="10">
        <v>2.0199999999999999E-2</v>
      </c>
      <c r="AE1310" s="10">
        <v>6.0000000000000001E-3</v>
      </c>
      <c r="AF1310" s="10">
        <v>1.0942000000000001</v>
      </c>
      <c r="AG1310" s="10">
        <v>11.1</v>
      </c>
      <c r="AI1310" s="10">
        <v>1386</v>
      </c>
      <c r="AJ1310" s="10" t="s">
        <v>288</v>
      </c>
      <c r="AK1310" s="10">
        <v>1.6799999999999999E-2</v>
      </c>
      <c r="AL1310" s="10">
        <v>8.2000000000000007E-3</v>
      </c>
      <c r="AM1310" s="10">
        <v>0.99860000000000004</v>
      </c>
      <c r="AN1310" s="10">
        <v>10.8</v>
      </c>
      <c r="AO1310" s="10">
        <v>0.9</v>
      </c>
      <c r="AP1310" s="10">
        <v>1.6799999999999999E-2</v>
      </c>
      <c r="AQ1310" s="10">
        <v>8.2000000000000007E-3</v>
      </c>
      <c r="AR1310" s="10">
        <v>0.99860000000000004</v>
      </c>
      <c r="AS1310" s="10">
        <v>10.8</v>
      </c>
      <c r="AT1310" s="10">
        <v>0.9</v>
      </c>
      <c r="AU1310" s="10">
        <v>1.6799999999999999E-2</v>
      </c>
      <c r="AV1310" s="10">
        <v>8.2000000000000007E-3</v>
      </c>
      <c r="AW1310" s="10">
        <v>0.99860000000000004</v>
      </c>
      <c r="AX1310" s="10">
        <v>10.8</v>
      </c>
      <c r="AY1310" s="10">
        <v>0.9</v>
      </c>
      <c r="AZ1310" s="10">
        <v>1386</v>
      </c>
      <c r="BA1310" s="10" t="s">
        <v>288</v>
      </c>
      <c r="BB1310" s="10">
        <v>1.3599999999999999E-2</v>
      </c>
      <c r="BC1310" s="10">
        <v>6.6E-3</v>
      </c>
      <c r="BD1310" s="10">
        <v>0.77990000000000004</v>
      </c>
      <c r="BE1310" s="10">
        <v>11.2</v>
      </c>
      <c r="BF1310" s="10">
        <v>0.9</v>
      </c>
      <c r="BG1310" s="10">
        <v>1.9400000000000001E-2</v>
      </c>
      <c r="BH1310" s="10">
        <v>9.4000000000000004E-3</v>
      </c>
      <c r="BI1310" s="10">
        <v>1.1084000000000001</v>
      </c>
      <c r="BJ1310" s="10">
        <v>11.2</v>
      </c>
      <c r="BK1310" s="10">
        <v>0.9</v>
      </c>
      <c r="BL1310" s="10">
        <v>2.47E-2</v>
      </c>
      <c r="BM1310" s="10">
        <v>1.2E-2</v>
      </c>
      <c r="BN1310" s="10">
        <v>1.4154</v>
      </c>
      <c r="BO1310" s="10">
        <v>11.2</v>
      </c>
      <c r="BP1310" s="10">
        <v>0.9</v>
      </c>
      <c r="BQ1310" s="10">
        <v>1386</v>
      </c>
      <c r="BR1310" s="10" t="s">
        <v>288</v>
      </c>
      <c r="BS1310" s="10">
        <v>1.6799999999999999E-2</v>
      </c>
      <c r="BT1310" s="10">
        <v>8.2000000000000007E-3</v>
      </c>
      <c r="BU1310" s="10">
        <v>1</v>
      </c>
      <c r="BV1310" s="10">
        <v>10.8</v>
      </c>
      <c r="BW1310" s="10">
        <v>0.9</v>
      </c>
      <c r="BX1310" s="10">
        <v>1.6799999999999999E-2</v>
      </c>
      <c r="BY1310" s="10">
        <v>8.2000000000000007E-3</v>
      </c>
      <c r="BZ1310" s="10">
        <v>1</v>
      </c>
      <c r="CA1310" s="10">
        <v>10.8</v>
      </c>
      <c r="CB1310" s="10">
        <v>0.9</v>
      </c>
      <c r="CC1310" s="10">
        <v>1.7100000000000001E-2</v>
      </c>
      <c r="CD1310" s="10">
        <v>8.3000000000000001E-3</v>
      </c>
      <c r="CE1310" s="10">
        <v>1</v>
      </c>
      <c r="CF1310" s="10">
        <v>11</v>
      </c>
      <c r="CG1310" s="10">
        <v>0.9</v>
      </c>
      <c r="CH1310" s="10">
        <v>1386</v>
      </c>
      <c r="CI1310" s="10" t="s">
        <v>288</v>
      </c>
      <c r="CJ1310" s="10">
        <v>1.7100000000000001E-2</v>
      </c>
      <c r="CK1310" s="10">
        <v>8.3000000000000001E-3</v>
      </c>
      <c r="CL1310" s="10">
        <v>1</v>
      </c>
      <c r="CM1310" s="10">
        <v>11</v>
      </c>
      <c r="CN1310" s="10">
        <v>0.9</v>
      </c>
      <c r="CO1310" s="10">
        <v>1.7100000000000001E-2</v>
      </c>
      <c r="CP1310" s="10">
        <v>8.3000000000000001E-3</v>
      </c>
      <c r="CQ1310" s="10">
        <v>1</v>
      </c>
      <c r="CR1310" s="10">
        <v>11</v>
      </c>
      <c r="CS1310" s="10">
        <v>0.9</v>
      </c>
      <c r="CT1310" s="10">
        <v>1.7100000000000001E-2</v>
      </c>
      <c r="CU1310" s="10">
        <v>8.3000000000000001E-3</v>
      </c>
      <c r="CV1310" s="10">
        <v>1</v>
      </c>
      <c r="CW1310" s="10">
        <v>11</v>
      </c>
      <c r="CX1310" s="10">
        <v>0.9</v>
      </c>
      <c r="CY1310" s="10">
        <v>1422</v>
      </c>
      <c r="CZ1310" s="10" t="s">
        <v>308</v>
      </c>
      <c r="DA1310" s="10">
        <v>3.3000000000000002E-2</v>
      </c>
      <c r="DB1310" s="10">
        <v>1.6E-2</v>
      </c>
      <c r="DC1310" s="10">
        <v>2</v>
      </c>
      <c r="DD1310" s="10">
        <v>10.6</v>
      </c>
      <c r="DE1310" s="10">
        <v>0.9</v>
      </c>
      <c r="DF1310" s="10">
        <v>3.27E-2</v>
      </c>
      <c r="DG1310" s="10">
        <v>1.5900000000000001E-2</v>
      </c>
      <c r="DH1310" s="10">
        <v>2</v>
      </c>
      <c r="DI1310" s="10">
        <v>10.5</v>
      </c>
      <c r="DJ1310" s="10">
        <v>0.9</v>
      </c>
      <c r="DK1310" s="10">
        <v>3.27E-2</v>
      </c>
      <c r="DL1310" s="10">
        <v>1.5900000000000001E-2</v>
      </c>
      <c r="DM1310" s="10">
        <v>2</v>
      </c>
      <c r="DN1310" s="10">
        <v>10.5</v>
      </c>
      <c r="DO1310" s="10">
        <v>0.9</v>
      </c>
    </row>
    <row r="1311" spans="1:119" x14ac:dyDescent="0.25">
      <c r="A1311" s="10">
        <v>1387</v>
      </c>
      <c r="B1311" s="10" t="s">
        <v>306</v>
      </c>
      <c r="C1311" s="10">
        <v>0.02</v>
      </c>
      <c r="D1311" s="10">
        <v>0.01</v>
      </c>
      <c r="E1311" s="10">
        <v>1.3</v>
      </c>
      <c r="F1311" s="10">
        <v>10.5</v>
      </c>
      <c r="G1311" s="10">
        <v>0.9</v>
      </c>
      <c r="H1311" s="10">
        <v>0.02</v>
      </c>
      <c r="I1311" s="10">
        <v>0.01</v>
      </c>
      <c r="J1311" s="10">
        <v>1</v>
      </c>
      <c r="K1311" s="10">
        <v>10.4</v>
      </c>
      <c r="L1311" s="10">
        <v>0.9</v>
      </c>
      <c r="M1311" s="10">
        <v>0.02</v>
      </c>
      <c r="N1311" s="10">
        <v>0.01</v>
      </c>
      <c r="O1311" s="10">
        <v>1</v>
      </c>
      <c r="P1311" s="10">
        <v>10.3</v>
      </c>
      <c r="Q1311" s="10">
        <v>0.9</v>
      </c>
      <c r="R1311" s="10">
        <v>1387</v>
      </c>
      <c r="S1311" s="10" t="s">
        <v>306</v>
      </c>
      <c r="T1311" s="10">
        <v>1.6400000000000001E-2</v>
      </c>
      <c r="U1311" s="10">
        <v>9.2999999999999992E-3</v>
      </c>
      <c r="V1311" s="10">
        <v>0.98350000000000004</v>
      </c>
      <c r="W1311" s="10">
        <v>11.1</v>
      </c>
      <c r="Y1311" s="10">
        <v>1.7100000000000001E-2</v>
      </c>
      <c r="Z1311" s="10">
        <v>7.0000000000000001E-3</v>
      </c>
      <c r="AA1311" s="10">
        <v>0.96</v>
      </c>
      <c r="AB1311" s="10">
        <v>11.1</v>
      </c>
      <c r="AD1311" s="10">
        <v>2.0199999999999999E-2</v>
      </c>
      <c r="AE1311" s="10">
        <v>6.0000000000000001E-3</v>
      </c>
      <c r="AF1311" s="10">
        <v>1.0942000000000001</v>
      </c>
      <c r="AG1311" s="10">
        <v>11.1</v>
      </c>
      <c r="AI1311" s="10">
        <v>1387</v>
      </c>
      <c r="AJ1311" s="10" t="s">
        <v>306</v>
      </c>
      <c r="AK1311" s="10">
        <v>1.6799999999999999E-2</v>
      </c>
      <c r="AL1311" s="10">
        <v>8.2000000000000007E-3</v>
      </c>
      <c r="AM1311" s="10">
        <v>0.99950000000000006</v>
      </c>
      <c r="AN1311" s="10">
        <v>10.8</v>
      </c>
      <c r="AO1311" s="10">
        <v>0.9</v>
      </c>
      <c r="AP1311" s="10">
        <v>1.6799999999999999E-2</v>
      </c>
      <c r="AQ1311" s="10">
        <v>8.2000000000000007E-3</v>
      </c>
      <c r="AR1311" s="10">
        <v>0.99950000000000006</v>
      </c>
      <c r="AS1311" s="10">
        <v>10.8</v>
      </c>
      <c r="AT1311" s="10">
        <v>0.9</v>
      </c>
      <c r="AU1311" s="10">
        <v>1.6799999999999999E-2</v>
      </c>
      <c r="AV1311" s="10">
        <v>8.2000000000000007E-3</v>
      </c>
      <c r="AW1311" s="10">
        <v>0.99950000000000006</v>
      </c>
      <c r="AX1311" s="10">
        <v>10.8</v>
      </c>
      <c r="AY1311" s="10">
        <v>0.9</v>
      </c>
      <c r="AZ1311" s="10">
        <v>1387</v>
      </c>
      <c r="BA1311" s="10" t="s">
        <v>306</v>
      </c>
      <c r="BB1311" s="10">
        <v>1.3599999999999999E-2</v>
      </c>
      <c r="BC1311" s="10">
        <v>6.6E-3</v>
      </c>
      <c r="BD1311" s="10">
        <v>0.77990000000000004</v>
      </c>
      <c r="BE1311" s="10">
        <v>11.2</v>
      </c>
      <c r="BF1311" s="10">
        <v>0.9</v>
      </c>
      <c r="BG1311" s="10">
        <v>1.9400000000000001E-2</v>
      </c>
      <c r="BH1311" s="10">
        <v>9.4000000000000004E-3</v>
      </c>
      <c r="BI1311" s="10">
        <v>1.1084000000000001</v>
      </c>
      <c r="BJ1311" s="10">
        <v>11.2</v>
      </c>
      <c r="BK1311" s="10">
        <v>0.9</v>
      </c>
      <c r="BL1311" s="10">
        <v>2.47E-2</v>
      </c>
      <c r="BM1311" s="10">
        <v>1.2E-2</v>
      </c>
      <c r="BN1311" s="10">
        <v>1.4154</v>
      </c>
      <c r="BO1311" s="10">
        <v>11.2</v>
      </c>
      <c r="BP1311" s="10">
        <v>0.9</v>
      </c>
      <c r="BQ1311" s="10">
        <v>1387</v>
      </c>
      <c r="BR1311" s="10" t="s">
        <v>306</v>
      </c>
      <c r="BS1311" s="10">
        <v>1.6799999999999999E-2</v>
      </c>
      <c r="BT1311" s="10">
        <v>8.2000000000000007E-3</v>
      </c>
      <c r="BU1311" s="10">
        <v>1</v>
      </c>
      <c r="BV1311" s="10">
        <v>10.8</v>
      </c>
      <c r="BW1311" s="10">
        <v>0.9</v>
      </c>
      <c r="BX1311" s="10">
        <v>1.6799999999999999E-2</v>
      </c>
      <c r="BY1311" s="10">
        <v>8.2000000000000007E-3</v>
      </c>
      <c r="BZ1311" s="10">
        <v>1</v>
      </c>
      <c r="CA1311" s="10">
        <v>10.8</v>
      </c>
      <c r="CB1311" s="10">
        <v>0.9</v>
      </c>
      <c r="CC1311" s="10">
        <v>1.7100000000000001E-2</v>
      </c>
      <c r="CD1311" s="10">
        <v>8.3000000000000001E-3</v>
      </c>
      <c r="CE1311" s="10">
        <v>1</v>
      </c>
      <c r="CF1311" s="10">
        <v>11</v>
      </c>
      <c r="CG1311" s="10">
        <v>0.9</v>
      </c>
      <c r="CH1311" s="10">
        <v>1387</v>
      </c>
      <c r="CI1311" s="10" t="s">
        <v>306</v>
      </c>
      <c r="CJ1311" s="10">
        <v>1.7100000000000001E-2</v>
      </c>
      <c r="CK1311" s="10">
        <v>8.3000000000000001E-3</v>
      </c>
      <c r="CL1311" s="10">
        <v>1</v>
      </c>
      <c r="CM1311" s="10">
        <v>11</v>
      </c>
      <c r="CN1311" s="10">
        <v>0.9</v>
      </c>
      <c r="CO1311" s="10">
        <v>1.7100000000000001E-2</v>
      </c>
      <c r="CP1311" s="10">
        <v>8.3000000000000001E-3</v>
      </c>
      <c r="CQ1311" s="10">
        <v>1</v>
      </c>
      <c r="CR1311" s="10">
        <v>11</v>
      </c>
      <c r="CS1311" s="10">
        <v>0.9</v>
      </c>
      <c r="CT1311" s="10">
        <v>1.7100000000000001E-2</v>
      </c>
      <c r="CU1311" s="10">
        <v>8.3000000000000001E-3</v>
      </c>
      <c r="CV1311" s="10">
        <v>1</v>
      </c>
      <c r="CW1311" s="10">
        <v>11</v>
      </c>
      <c r="CX1311" s="10">
        <v>0.9</v>
      </c>
      <c r="CY1311" s="10">
        <v>1423</v>
      </c>
      <c r="CZ1311" s="10" t="s">
        <v>309</v>
      </c>
      <c r="DA1311" s="10">
        <v>1.7100000000000001E-2</v>
      </c>
      <c r="DB1311" s="10">
        <v>6.7000000000000002E-3</v>
      </c>
      <c r="DC1311" s="10">
        <v>1</v>
      </c>
      <c r="DD1311" s="10">
        <v>10.6</v>
      </c>
      <c r="DE1311" s="10">
        <v>0.93</v>
      </c>
      <c r="DF1311" s="10">
        <v>1.6899999999999998E-2</v>
      </c>
      <c r="DG1311" s="10">
        <v>6.7000000000000002E-3</v>
      </c>
      <c r="DH1311" s="10">
        <v>1</v>
      </c>
      <c r="DI1311" s="10">
        <v>10.5</v>
      </c>
      <c r="DJ1311" s="10">
        <v>0.93</v>
      </c>
      <c r="DK1311" s="10">
        <v>1.6899999999999998E-2</v>
      </c>
      <c r="DL1311" s="10">
        <v>6.7000000000000002E-3</v>
      </c>
      <c r="DM1311" s="10">
        <v>1</v>
      </c>
      <c r="DN1311" s="10">
        <v>10.5</v>
      </c>
      <c r="DO1311" s="10">
        <v>0.93</v>
      </c>
    </row>
    <row r="1312" spans="1:119" x14ac:dyDescent="0.25">
      <c r="A1312" s="10">
        <v>1388</v>
      </c>
      <c r="B1312" s="10" t="s">
        <v>291</v>
      </c>
      <c r="C1312" s="10">
        <v>0.02</v>
      </c>
      <c r="D1312" s="10">
        <v>0.01</v>
      </c>
      <c r="E1312" s="10">
        <v>1.3</v>
      </c>
      <c r="F1312" s="10">
        <v>10.5</v>
      </c>
      <c r="G1312" s="10">
        <v>0.97</v>
      </c>
      <c r="H1312" s="10">
        <v>0.02</v>
      </c>
      <c r="I1312" s="10">
        <v>0</v>
      </c>
      <c r="J1312" s="10">
        <v>1</v>
      </c>
      <c r="K1312" s="10">
        <v>10.4</v>
      </c>
      <c r="L1312" s="10">
        <v>0.97</v>
      </c>
      <c r="M1312" s="10">
        <v>0.02</v>
      </c>
      <c r="N1312" s="10">
        <v>0</v>
      </c>
      <c r="O1312" s="10">
        <v>1</v>
      </c>
      <c r="P1312" s="10">
        <v>10.3</v>
      </c>
      <c r="Q1312" s="10">
        <v>0.97</v>
      </c>
      <c r="R1312" s="10">
        <v>1388</v>
      </c>
      <c r="S1312" s="10" t="s">
        <v>291</v>
      </c>
      <c r="T1312" s="10">
        <v>1.77E-2</v>
      </c>
      <c r="U1312" s="10">
        <v>5.1999999999999998E-3</v>
      </c>
      <c r="V1312" s="10">
        <v>0.96079999999999999</v>
      </c>
      <c r="W1312" s="10">
        <v>11.1</v>
      </c>
      <c r="Y1312" s="10">
        <v>1.84E-2</v>
      </c>
      <c r="Z1312" s="10">
        <v>3.8999999999999998E-3</v>
      </c>
      <c r="AA1312" s="10">
        <v>0.97840000000000005</v>
      </c>
      <c r="AB1312" s="10">
        <v>11.1</v>
      </c>
      <c r="AD1312" s="10">
        <v>2.1700000000000001E-2</v>
      </c>
      <c r="AE1312" s="10">
        <v>3.3E-3</v>
      </c>
      <c r="AF1312" s="10">
        <v>1.1437999999999999</v>
      </c>
      <c r="AG1312" s="10">
        <v>11.1</v>
      </c>
      <c r="AI1312" s="10">
        <v>1388</v>
      </c>
      <c r="AJ1312" s="10" t="s">
        <v>291</v>
      </c>
      <c r="AK1312" s="10">
        <v>1.8100000000000002E-2</v>
      </c>
      <c r="AL1312" s="10">
        <v>4.4999999999999997E-3</v>
      </c>
      <c r="AM1312" s="10">
        <v>0.99709999999999999</v>
      </c>
      <c r="AN1312" s="10">
        <v>10.8</v>
      </c>
      <c r="AO1312" s="10">
        <v>0.97</v>
      </c>
      <c r="AP1312" s="10">
        <v>1.8100000000000002E-2</v>
      </c>
      <c r="AQ1312" s="10">
        <v>4.4999999999999997E-3</v>
      </c>
      <c r="AR1312" s="10">
        <v>0.99709999999999999</v>
      </c>
      <c r="AS1312" s="10">
        <v>10.8</v>
      </c>
      <c r="AT1312" s="10">
        <v>0.97</v>
      </c>
      <c r="AU1312" s="10">
        <v>1.8100000000000002E-2</v>
      </c>
      <c r="AV1312" s="10">
        <v>4.4999999999999997E-3</v>
      </c>
      <c r="AW1312" s="10">
        <v>0.99709999999999999</v>
      </c>
      <c r="AX1312" s="10">
        <v>10.8</v>
      </c>
      <c r="AY1312" s="10">
        <v>0.97</v>
      </c>
      <c r="AZ1312" s="10">
        <v>1388</v>
      </c>
      <c r="BA1312" s="10" t="s">
        <v>291</v>
      </c>
      <c r="BB1312" s="10">
        <v>1.4800000000000001E-2</v>
      </c>
      <c r="BC1312" s="10">
        <v>3.0000000000000001E-3</v>
      </c>
      <c r="BD1312" s="10">
        <v>0.77990000000000004</v>
      </c>
      <c r="BE1312" s="10">
        <v>11.2</v>
      </c>
      <c r="BF1312" s="10">
        <v>0.98</v>
      </c>
      <c r="BG1312" s="10">
        <v>2.1100000000000001E-2</v>
      </c>
      <c r="BH1312" s="10">
        <v>4.3E-3</v>
      </c>
      <c r="BI1312" s="10">
        <v>1.1084000000000001</v>
      </c>
      <c r="BJ1312" s="10">
        <v>11.2</v>
      </c>
      <c r="BK1312" s="10">
        <v>0.98</v>
      </c>
      <c r="BL1312" s="10">
        <v>2.69E-2</v>
      </c>
      <c r="BM1312" s="10">
        <v>5.4999999999999997E-3</v>
      </c>
      <c r="BN1312" s="10">
        <v>1.4154</v>
      </c>
      <c r="BO1312" s="10">
        <v>11.2</v>
      </c>
      <c r="BP1312" s="10">
        <v>0.98</v>
      </c>
      <c r="BQ1312" s="10">
        <v>1388</v>
      </c>
      <c r="BR1312" s="10" t="s">
        <v>291</v>
      </c>
      <c r="BS1312" s="10">
        <v>5.5E-2</v>
      </c>
      <c r="BT1312" s="10">
        <v>1.12E-2</v>
      </c>
      <c r="BU1312" s="10">
        <v>3</v>
      </c>
      <c r="BV1312" s="10">
        <v>10.8</v>
      </c>
      <c r="BW1312" s="10">
        <v>0.98</v>
      </c>
      <c r="BX1312" s="10">
        <v>1.83E-2</v>
      </c>
      <c r="BY1312" s="10">
        <v>3.7000000000000002E-3</v>
      </c>
      <c r="BZ1312" s="10">
        <v>1</v>
      </c>
      <c r="CA1312" s="10">
        <v>10.8</v>
      </c>
      <c r="CB1312" s="10">
        <v>0.98</v>
      </c>
      <c r="CC1312" s="10">
        <v>1.8700000000000001E-2</v>
      </c>
      <c r="CD1312" s="10">
        <v>3.8E-3</v>
      </c>
      <c r="CE1312" s="10">
        <v>1</v>
      </c>
      <c r="CF1312" s="10">
        <v>11</v>
      </c>
      <c r="CG1312" s="10">
        <v>0.98</v>
      </c>
      <c r="CH1312" s="10">
        <v>1388</v>
      </c>
      <c r="CI1312" s="10" t="s">
        <v>291</v>
      </c>
      <c r="CJ1312" s="10">
        <v>1.8700000000000001E-2</v>
      </c>
      <c r="CK1312" s="10">
        <v>3.8E-3</v>
      </c>
      <c r="CL1312" s="10">
        <v>1</v>
      </c>
      <c r="CM1312" s="10">
        <v>11</v>
      </c>
      <c r="CN1312" s="10">
        <v>0.98</v>
      </c>
      <c r="CO1312" s="10">
        <v>1.8700000000000001E-2</v>
      </c>
      <c r="CP1312" s="10">
        <v>3.8E-3</v>
      </c>
      <c r="CQ1312" s="10">
        <v>1</v>
      </c>
      <c r="CR1312" s="10">
        <v>11</v>
      </c>
      <c r="CS1312" s="10">
        <v>0.98</v>
      </c>
      <c r="CT1312" s="10">
        <v>1.8700000000000001E-2</v>
      </c>
      <c r="CU1312" s="10">
        <v>3.8E-3</v>
      </c>
      <c r="CV1312" s="10">
        <v>1</v>
      </c>
      <c r="CW1312" s="10">
        <v>11</v>
      </c>
      <c r="CX1312" s="10">
        <v>0.98</v>
      </c>
      <c r="CY1312" s="10">
        <v>1424</v>
      </c>
      <c r="CZ1312" s="10" t="s">
        <v>300</v>
      </c>
      <c r="DA1312" s="10">
        <v>0</v>
      </c>
      <c r="DB1312" s="10">
        <v>0</v>
      </c>
      <c r="DC1312" s="10">
        <v>0</v>
      </c>
      <c r="DD1312" s="10">
        <v>10.6</v>
      </c>
      <c r="DE1312" s="10">
        <v>0</v>
      </c>
      <c r="DF1312" s="10">
        <v>0</v>
      </c>
      <c r="DG1312" s="10">
        <v>0</v>
      </c>
      <c r="DH1312" s="10">
        <v>0</v>
      </c>
      <c r="DI1312" s="10">
        <v>10.5</v>
      </c>
      <c r="DJ1312" s="10">
        <v>0</v>
      </c>
      <c r="DK1312" s="10">
        <v>0</v>
      </c>
      <c r="DL1312" s="10">
        <v>0</v>
      </c>
      <c r="DM1312" s="10">
        <v>0</v>
      </c>
      <c r="DN1312" s="10">
        <v>10.5</v>
      </c>
      <c r="DO1312" s="10">
        <v>0</v>
      </c>
    </row>
    <row r="1313" spans="1:119" x14ac:dyDescent="0.25">
      <c r="A1313" s="10">
        <v>1389</v>
      </c>
      <c r="B1313" s="10" t="s">
        <v>307</v>
      </c>
      <c r="C1313" s="10">
        <v>0.23</v>
      </c>
      <c r="D1313" s="10">
        <v>0.06</v>
      </c>
      <c r="E1313" s="10">
        <v>13</v>
      </c>
      <c r="F1313" s="10">
        <v>10.5</v>
      </c>
      <c r="G1313" s="10">
        <v>0.97</v>
      </c>
      <c r="H1313" s="10">
        <v>0.17</v>
      </c>
      <c r="I1313" s="10">
        <v>0.04</v>
      </c>
      <c r="J1313" s="10">
        <v>10</v>
      </c>
      <c r="K1313" s="10">
        <v>10.4</v>
      </c>
      <c r="L1313" s="10">
        <v>0.97</v>
      </c>
      <c r="M1313" s="10">
        <v>0.17</v>
      </c>
      <c r="N1313" s="10">
        <v>0.04</v>
      </c>
      <c r="O1313" s="10">
        <v>10</v>
      </c>
      <c r="P1313" s="10">
        <v>10.3</v>
      </c>
      <c r="Q1313" s="10">
        <v>0.97</v>
      </c>
      <c r="R1313" s="10">
        <v>1389</v>
      </c>
      <c r="S1313" s="10" t="s">
        <v>307</v>
      </c>
      <c r="T1313" s="10">
        <v>3.5400000000000001E-2</v>
      </c>
      <c r="U1313" s="10">
        <v>1.04E-2</v>
      </c>
      <c r="V1313" s="10">
        <v>1.9215</v>
      </c>
      <c r="W1313" s="10">
        <v>11.1</v>
      </c>
      <c r="Y1313" s="10">
        <v>3.6799999999999999E-2</v>
      </c>
      <c r="Z1313" s="10">
        <v>7.7999999999999996E-3</v>
      </c>
      <c r="AA1313" s="10">
        <v>1.9568000000000001</v>
      </c>
      <c r="AB1313" s="10">
        <v>11.1</v>
      </c>
      <c r="AD1313" s="10">
        <v>4.3499999999999997E-2</v>
      </c>
      <c r="AE1313" s="10">
        <v>6.7000000000000002E-3</v>
      </c>
      <c r="AF1313" s="10">
        <v>2.2875999999999999</v>
      </c>
      <c r="AG1313" s="10">
        <v>11.1</v>
      </c>
      <c r="AI1313" s="10">
        <v>1389</v>
      </c>
      <c r="AJ1313" s="10" t="s">
        <v>307</v>
      </c>
      <c r="AK1313" s="10">
        <v>0.1633</v>
      </c>
      <c r="AL1313" s="10">
        <v>4.0899999999999999E-2</v>
      </c>
      <c r="AM1313" s="10">
        <v>8.9997000000000007</v>
      </c>
      <c r="AN1313" s="10">
        <v>10.8</v>
      </c>
      <c r="AO1313" s="10">
        <v>0.97</v>
      </c>
      <c r="AP1313" s="10">
        <v>0.1633</v>
      </c>
      <c r="AQ1313" s="10">
        <v>4.0899999999999999E-2</v>
      </c>
      <c r="AR1313" s="10">
        <v>8.9997000000000007</v>
      </c>
      <c r="AS1313" s="10">
        <v>10.8</v>
      </c>
      <c r="AT1313" s="10">
        <v>0.97</v>
      </c>
      <c r="AU1313" s="10">
        <v>0.1633</v>
      </c>
      <c r="AV1313" s="10">
        <v>4.0899999999999999E-2</v>
      </c>
      <c r="AW1313" s="10">
        <v>8.9997000000000007</v>
      </c>
      <c r="AX1313" s="10">
        <v>10.8</v>
      </c>
      <c r="AY1313" s="10">
        <v>0.97</v>
      </c>
      <c r="AZ1313" s="10">
        <v>1389</v>
      </c>
      <c r="BA1313" s="10" t="s">
        <v>307</v>
      </c>
      <c r="BB1313" s="10">
        <v>2.9399999999999999E-2</v>
      </c>
      <c r="BC1313" s="10">
        <v>7.4000000000000003E-3</v>
      </c>
      <c r="BD1313" s="10">
        <v>1.5598000000000001</v>
      </c>
      <c r="BE1313" s="10">
        <v>11.2</v>
      </c>
      <c r="BF1313" s="10">
        <v>0.97</v>
      </c>
      <c r="BG1313" s="10">
        <v>4.1700000000000001E-2</v>
      </c>
      <c r="BH1313" s="10">
        <v>1.0500000000000001E-2</v>
      </c>
      <c r="BI1313" s="10">
        <v>2.2168999999999999</v>
      </c>
      <c r="BJ1313" s="10">
        <v>11.2</v>
      </c>
      <c r="BK1313" s="10">
        <v>0.97</v>
      </c>
      <c r="BL1313" s="10">
        <v>5.33E-2</v>
      </c>
      <c r="BM1313" s="10">
        <v>1.34E-2</v>
      </c>
      <c r="BN1313" s="10">
        <v>2.8309000000000002</v>
      </c>
      <c r="BO1313" s="10">
        <v>11.2</v>
      </c>
      <c r="BP1313" s="10">
        <v>0.97</v>
      </c>
      <c r="BQ1313" s="10">
        <v>1389</v>
      </c>
      <c r="BR1313" s="10" t="s">
        <v>307</v>
      </c>
      <c r="BS1313" s="10">
        <v>0.1633</v>
      </c>
      <c r="BT1313" s="10">
        <v>4.0899999999999999E-2</v>
      </c>
      <c r="BU1313" s="10">
        <v>9</v>
      </c>
      <c r="BV1313" s="10">
        <v>10.8</v>
      </c>
      <c r="BW1313" s="10">
        <v>0.97</v>
      </c>
      <c r="BX1313" s="10">
        <v>0.1633</v>
      </c>
      <c r="BY1313" s="10">
        <v>4.0899999999999999E-2</v>
      </c>
      <c r="BZ1313" s="10">
        <v>9</v>
      </c>
      <c r="CA1313" s="10">
        <v>10.8</v>
      </c>
      <c r="CB1313" s="10">
        <v>0.97</v>
      </c>
      <c r="CC1313" s="10">
        <v>0.14779999999999999</v>
      </c>
      <c r="CD1313" s="10">
        <v>3.7100000000000001E-2</v>
      </c>
      <c r="CE1313" s="10">
        <v>8</v>
      </c>
      <c r="CF1313" s="10">
        <v>11</v>
      </c>
      <c r="CG1313" s="10">
        <v>0.97</v>
      </c>
      <c r="CH1313" s="10">
        <v>1389</v>
      </c>
      <c r="CI1313" s="10" t="s">
        <v>307</v>
      </c>
      <c r="CJ1313" s="10">
        <v>3.6999999999999998E-2</v>
      </c>
      <c r="CK1313" s="10">
        <v>9.2999999999999992E-3</v>
      </c>
      <c r="CL1313" s="10">
        <v>2</v>
      </c>
      <c r="CM1313" s="10">
        <v>11</v>
      </c>
      <c r="CN1313" s="10">
        <v>0.97</v>
      </c>
      <c r="CO1313" s="10">
        <v>3.6999999999999998E-2</v>
      </c>
      <c r="CP1313" s="10">
        <v>9.2999999999999992E-3</v>
      </c>
      <c r="CQ1313" s="10">
        <v>2</v>
      </c>
      <c r="CR1313" s="10">
        <v>11</v>
      </c>
      <c r="CS1313" s="10">
        <v>0.97</v>
      </c>
      <c r="CT1313" s="10">
        <v>3.6999999999999998E-2</v>
      </c>
      <c r="CU1313" s="10">
        <v>9.2999999999999992E-3</v>
      </c>
      <c r="CV1313" s="10">
        <v>2</v>
      </c>
      <c r="CW1313" s="10">
        <v>11</v>
      </c>
      <c r="CX1313" s="10">
        <v>0.97</v>
      </c>
      <c r="CY1313" s="10">
        <v>1425</v>
      </c>
      <c r="CZ1313" s="10" t="s">
        <v>310</v>
      </c>
      <c r="DA1313" s="10">
        <v>1.67E-2</v>
      </c>
      <c r="DB1313" s="10">
        <v>7.6E-3</v>
      </c>
      <c r="DC1313" s="10">
        <v>1</v>
      </c>
      <c r="DD1313" s="10">
        <v>10.6</v>
      </c>
      <c r="DE1313" s="10">
        <v>0.91</v>
      </c>
      <c r="DF1313" s="10">
        <v>1.6500000000000001E-2</v>
      </c>
      <c r="DG1313" s="10">
        <v>7.4999999999999997E-3</v>
      </c>
      <c r="DH1313" s="10">
        <v>1</v>
      </c>
      <c r="DI1313" s="10">
        <v>10.5</v>
      </c>
      <c r="DJ1313" s="10">
        <v>0.91</v>
      </c>
      <c r="DK1313" s="10">
        <v>1.6500000000000001E-2</v>
      </c>
      <c r="DL1313" s="10">
        <v>7.4999999999999997E-3</v>
      </c>
      <c r="DM1313" s="10">
        <v>1</v>
      </c>
      <c r="DN1313" s="10">
        <v>10.5</v>
      </c>
      <c r="DO1313" s="10">
        <v>0.91</v>
      </c>
    </row>
    <row r="1314" spans="1:119" x14ac:dyDescent="0.25">
      <c r="A1314" s="10">
        <v>1390</v>
      </c>
      <c r="B1314" s="10" t="s">
        <v>236</v>
      </c>
      <c r="C1314" s="10">
        <v>0.05</v>
      </c>
      <c r="D1314" s="10">
        <v>0.06</v>
      </c>
      <c r="E1314" s="10">
        <v>1.27</v>
      </c>
      <c r="F1314" s="10">
        <v>34.159999999999997</v>
      </c>
      <c r="G1314" s="10">
        <v>0.66300000000000003</v>
      </c>
      <c r="H1314" s="10">
        <v>0.05</v>
      </c>
      <c r="I1314" s="10">
        <v>0.05</v>
      </c>
      <c r="J1314" s="10">
        <v>1.27</v>
      </c>
      <c r="K1314" s="10">
        <v>32.880000000000003</v>
      </c>
      <c r="L1314" s="10">
        <v>0.68100000000000005</v>
      </c>
      <c r="M1314" s="10">
        <v>0.05</v>
      </c>
      <c r="N1314" s="10">
        <v>0.05</v>
      </c>
      <c r="O1314" s="10">
        <v>1.27</v>
      </c>
      <c r="P1314" s="10">
        <v>32.42</v>
      </c>
      <c r="Q1314" s="10">
        <v>0.68700000000000006</v>
      </c>
      <c r="R1314" s="10">
        <v>1390</v>
      </c>
      <c r="S1314" s="10" t="s">
        <v>236</v>
      </c>
      <c r="T1314" s="10">
        <v>-0.13</v>
      </c>
      <c r="U1314" s="10">
        <v>-0.09</v>
      </c>
      <c r="V1314" s="10">
        <v>-2.5017016420259708</v>
      </c>
      <c r="W1314" s="10">
        <v>36.49</v>
      </c>
      <c r="Y1314" s="10">
        <v>-0.15</v>
      </c>
      <c r="Z1314" s="10">
        <v>-0.08</v>
      </c>
      <c r="AA1314" s="10">
        <v>-2.8034717441370005</v>
      </c>
      <c r="AB1314" s="10">
        <v>35.01</v>
      </c>
      <c r="AD1314" s="10">
        <v>-0.15</v>
      </c>
      <c r="AE1314" s="10">
        <v>-7.0000000000000007E-2</v>
      </c>
      <c r="AF1314" s="10">
        <v>-2.7188755214474067</v>
      </c>
      <c r="AG1314" s="10">
        <v>35.15</v>
      </c>
      <c r="AI1314" s="10">
        <v>1390</v>
      </c>
      <c r="AJ1314" s="10" t="s">
        <v>236</v>
      </c>
      <c r="AK1314" s="10">
        <v>4.9750338304191455E-2</v>
      </c>
      <c r="AL1314" s="10">
        <v>5.2788958153662913E-2</v>
      </c>
      <c r="AM1314" s="10">
        <v>1.2116464898903589</v>
      </c>
      <c r="AN1314" s="10">
        <v>34.564428880567149</v>
      </c>
      <c r="AO1314" s="10">
        <v>0.68585150687651841</v>
      </c>
      <c r="AP1314" s="10">
        <v>4.7015374831009614E-2</v>
      </c>
      <c r="AQ1314" s="10">
        <v>4.7473007417938487E-2</v>
      </c>
      <c r="AR1314" s="10">
        <v>1.1812949333559561</v>
      </c>
      <c r="AS1314" s="10">
        <v>32.65498890948232</v>
      </c>
      <c r="AT1314" s="10">
        <v>0.70367382024782388</v>
      </c>
      <c r="AU1314" s="10">
        <v>4.5085263204808212E-2</v>
      </c>
      <c r="AV1314" s="10">
        <v>4.6307973915192709E-2</v>
      </c>
      <c r="AW1314" s="10">
        <v>1.1583948781761313</v>
      </c>
      <c r="AX1314" s="10">
        <v>32.212220940308377</v>
      </c>
      <c r="AY1314" s="10">
        <v>0.69758427831512893</v>
      </c>
      <c r="AZ1314" s="10">
        <v>1390</v>
      </c>
      <c r="BA1314" s="10" t="s">
        <v>236</v>
      </c>
      <c r="BB1314" s="10">
        <v>6.9103578247331612E-2</v>
      </c>
      <c r="BC1314" s="10">
        <v>6.0518475964986267E-2</v>
      </c>
      <c r="BD1314" s="10">
        <v>1.4566239952659306</v>
      </c>
      <c r="BE1314" s="10">
        <v>36.408792921370726</v>
      </c>
      <c r="BF1314" s="10">
        <v>0.75229152293257284</v>
      </c>
      <c r="BG1314" s="10">
        <v>6.8465144590650368E-2</v>
      </c>
      <c r="BH1314" s="10">
        <v>5.7495109144760762E-2</v>
      </c>
      <c r="BI1314" s="10">
        <v>1.4604689718258308</v>
      </c>
      <c r="BJ1314" s="10">
        <v>35.343242370292955</v>
      </c>
      <c r="BK1314" s="10">
        <v>0.76579086022217957</v>
      </c>
      <c r="BL1314" s="10">
        <v>4.7482665003239895E-2</v>
      </c>
      <c r="BM1314" s="10">
        <v>5.459902255120383E-2</v>
      </c>
      <c r="BN1314" s="10">
        <v>1.1804133606357354</v>
      </c>
      <c r="BO1314" s="10">
        <v>35.390837411284707</v>
      </c>
      <c r="BP1314" s="10">
        <v>0.65622006168317248</v>
      </c>
      <c r="BQ1314" s="10">
        <v>1390</v>
      </c>
      <c r="BR1314" s="10" t="s">
        <v>236</v>
      </c>
      <c r="BS1314" s="10">
        <v>4.7E-2</v>
      </c>
      <c r="BT1314" s="10">
        <v>5.3999999999999999E-2</v>
      </c>
      <c r="BU1314" s="10">
        <v>1.1750387839504615</v>
      </c>
      <c r="BV1314" s="10">
        <v>35.174999999999997</v>
      </c>
      <c r="BW1314" s="10">
        <v>0.65652447802340352</v>
      </c>
      <c r="BX1314" s="10">
        <v>4.3999999999999997E-2</v>
      </c>
      <c r="BY1314" s="10">
        <v>4.9000000000000002E-2</v>
      </c>
      <c r="BZ1314" s="10">
        <v>1.1456527510049603</v>
      </c>
      <c r="CA1314" s="10">
        <v>33.188000000000002</v>
      </c>
      <c r="CB1314" s="10">
        <v>0.6681253736178796</v>
      </c>
      <c r="CC1314" s="10">
        <v>4.4999999999999998E-2</v>
      </c>
      <c r="CD1314" s="10">
        <v>4.8000000000000001E-2</v>
      </c>
      <c r="CE1314" s="10">
        <v>1.1578529574020104</v>
      </c>
      <c r="CF1314" s="10">
        <v>32.808</v>
      </c>
      <c r="CG1314" s="10">
        <v>0.68394112888132985</v>
      </c>
      <c r="CH1314" s="10">
        <v>1390</v>
      </c>
      <c r="CI1314" s="10" t="s">
        <v>236</v>
      </c>
      <c r="CJ1314" s="10">
        <v>0.05</v>
      </c>
      <c r="CK1314" s="10">
        <v>5.8999999999999997E-2</v>
      </c>
      <c r="CL1314" s="10">
        <v>1.2147150167254317</v>
      </c>
      <c r="CM1314" s="10">
        <v>36.758000000000003</v>
      </c>
      <c r="CN1314" s="10">
        <v>0.64652169540161541</v>
      </c>
      <c r="CO1314" s="10">
        <v>4.7E-2</v>
      </c>
      <c r="CP1314" s="10">
        <v>5.5E-2</v>
      </c>
      <c r="CQ1314" s="10">
        <v>1.1795878892601881</v>
      </c>
      <c r="CR1314" s="10">
        <v>35.409999999999997</v>
      </c>
      <c r="CS1314" s="10">
        <v>0.64965232758214619</v>
      </c>
      <c r="CT1314" s="10">
        <v>4.9000000000000002E-2</v>
      </c>
      <c r="CU1314" s="10">
        <v>5.7000000000000002E-2</v>
      </c>
      <c r="CV1314" s="10">
        <v>1.2042453188196889</v>
      </c>
      <c r="CW1314" s="10">
        <v>36.036999999999999</v>
      </c>
      <c r="CX1314" s="10">
        <v>0.65188630313298446</v>
      </c>
      <c r="CY1314" s="10">
        <v>1426</v>
      </c>
      <c r="CZ1314" s="10" t="s">
        <v>301</v>
      </c>
      <c r="DA1314" s="10">
        <v>0</v>
      </c>
      <c r="DB1314" s="10">
        <v>0</v>
      </c>
      <c r="DC1314" s="10">
        <v>0</v>
      </c>
      <c r="DD1314" s="10">
        <v>10.6</v>
      </c>
      <c r="DE1314" s="10">
        <v>0</v>
      </c>
      <c r="DF1314" s="10">
        <v>0</v>
      </c>
      <c r="DG1314" s="10">
        <v>0</v>
      </c>
      <c r="DH1314" s="10">
        <v>0</v>
      </c>
      <c r="DI1314" s="10">
        <v>10.5</v>
      </c>
      <c r="DJ1314" s="10">
        <v>0</v>
      </c>
      <c r="DK1314" s="10">
        <v>0</v>
      </c>
      <c r="DL1314" s="10">
        <v>0</v>
      </c>
      <c r="DM1314" s="10">
        <v>0</v>
      </c>
      <c r="DN1314" s="10">
        <v>10.5</v>
      </c>
      <c r="DO1314" s="10">
        <v>0</v>
      </c>
    </row>
    <row r="1315" spans="1:119" x14ac:dyDescent="0.25">
      <c r="A1315" s="10">
        <v>1391</v>
      </c>
      <c r="B1315" s="10" t="s">
        <v>237</v>
      </c>
      <c r="C1315" s="10">
        <v>-1.5</v>
      </c>
      <c r="D1315" s="10">
        <v>-0.62</v>
      </c>
      <c r="E1315" s="10">
        <v>27.47</v>
      </c>
      <c r="F1315" s="10">
        <v>34.159999999999997</v>
      </c>
      <c r="G1315" s="10">
        <v>0.92500000000000004</v>
      </c>
      <c r="H1315" s="10">
        <v>-1.8</v>
      </c>
      <c r="I1315" s="10">
        <v>-0.75</v>
      </c>
      <c r="J1315" s="10">
        <v>34.18</v>
      </c>
      <c r="K1315" s="10">
        <v>32.880000000000003</v>
      </c>
      <c r="L1315" s="10">
        <v>0.92300000000000004</v>
      </c>
      <c r="M1315" s="10">
        <v>-1.63</v>
      </c>
      <c r="N1315" s="10">
        <v>-0.68</v>
      </c>
      <c r="O1315" s="10">
        <v>31.54</v>
      </c>
      <c r="P1315" s="10">
        <v>32.42</v>
      </c>
      <c r="Q1315" s="10">
        <v>0.92300000000000004</v>
      </c>
      <c r="R1315" s="10">
        <v>1391</v>
      </c>
      <c r="S1315" s="10" t="s">
        <v>237</v>
      </c>
      <c r="T1315" s="10">
        <v>0.95</v>
      </c>
      <c r="U1315" s="10">
        <v>0.73</v>
      </c>
      <c r="V1315" s="10">
        <v>18.956230470369306</v>
      </c>
      <c r="W1315" s="10">
        <v>36.49</v>
      </c>
      <c r="Y1315" s="10">
        <v>1.66</v>
      </c>
      <c r="Z1315" s="10">
        <v>0.79</v>
      </c>
      <c r="AA1315" s="10">
        <v>30.317007957405856</v>
      </c>
      <c r="AB1315" s="10">
        <v>35.01</v>
      </c>
      <c r="AD1315" s="10">
        <v>1.42</v>
      </c>
      <c r="AE1315" s="10">
        <v>0.61</v>
      </c>
      <c r="AF1315" s="10">
        <v>25.384970678209353</v>
      </c>
      <c r="AG1315" s="10">
        <v>35.15</v>
      </c>
      <c r="AI1315" s="10">
        <v>1391</v>
      </c>
      <c r="AJ1315" s="10" t="s">
        <v>237</v>
      </c>
      <c r="AK1315" s="10">
        <v>-1.6066476326511085</v>
      </c>
      <c r="AL1315" s="10">
        <v>-0.67691265463523953</v>
      </c>
      <c r="AM1315" s="10">
        <v>-29.12145104797963</v>
      </c>
      <c r="AN1315" s="10">
        <v>34.564429254746486</v>
      </c>
      <c r="AO1315" s="10">
        <v>0.92154725562594986</v>
      </c>
      <c r="AP1315" s="10">
        <v>-2.0281279236553815</v>
      </c>
      <c r="AQ1315" s="10">
        <v>-0.88137722787920492</v>
      </c>
      <c r="AR1315" s="10">
        <v>-39.097588516884578</v>
      </c>
      <c r="AS1315" s="10">
        <v>32.6549892656572</v>
      </c>
      <c r="AT1315" s="10">
        <v>0.91713908173426872</v>
      </c>
      <c r="AU1315" s="10">
        <v>-1.5330417969887953</v>
      </c>
      <c r="AV1315" s="10">
        <v>-0.65417568156176209</v>
      </c>
      <c r="AW1315" s="10">
        <v>-29.874287633937286</v>
      </c>
      <c r="AX1315" s="10">
        <v>32.212221292517981</v>
      </c>
      <c r="AY1315" s="10">
        <v>0.9197613085153471</v>
      </c>
      <c r="AZ1315" s="10">
        <v>1391</v>
      </c>
      <c r="BA1315" s="10" t="s">
        <v>237</v>
      </c>
      <c r="BB1315" s="10">
        <v>-0.82114918135349724</v>
      </c>
      <c r="BC1315" s="10">
        <v>-0.4250606804894565</v>
      </c>
      <c r="BD1315" s="10">
        <v>-14.662453081233185</v>
      </c>
      <c r="BE1315" s="10">
        <v>36.40879332860824</v>
      </c>
      <c r="BF1315" s="10">
        <v>0.88807269199046657</v>
      </c>
      <c r="BG1315" s="10">
        <v>-1.2631223324463794</v>
      </c>
      <c r="BH1315" s="10">
        <v>-0.6483254297440153</v>
      </c>
      <c r="BI1315" s="10">
        <v>-23.193010159392763</v>
      </c>
      <c r="BJ1315" s="10">
        <v>35.343242768850089</v>
      </c>
      <c r="BK1315" s="10">
        <v>0.88965428375820943</v>
      </c>
      <c r="BL1315" s="10">
        <v>-1.0371362681461602</v>
      </c>
      <c r="BM1315" s="10">
        <v>-0.5407557832302301</v>
      </c>
      <c r="BN1315" s="10">
        <v>-19.08105765030469</v>
      </c>
      <c r="BO1315" s="10">
        <v>35.390837789257127</v>
      </c>
      <c r="BP1315" s="10">
        <v>0.88671061382790251</v>
      </c>
      <c r="BQ1315" s="10">
        <v>1391</v>
      </c>
      <c r="BR1315" s="10" t="s">
        <v>237</v>
      </c>
      <c r="BS1315" s="10">
        <v>-1.2549999999999999</v>
      </c>
      <c r="BT1315" s="10">
        <v>-0.63900000000000001</v>
      </c>
      <c r="BU1315" s="10">
        <v>-23.115564773828414</v>
      </c>
      <c r="BV1315" s="10">
        <v>35.174999999999997</v>
      </c>
      <c r="BW1315" s="10">
        <v>0.89113701549032254</v>
      </c>
      <c r="BX1315" s="10">
        <v>-1.3859999999999999</v>
      </c>
      <c r="BY1315" s="10">
        <v>-0.71099999999999997</v>
      </c>
      <c r="BZ1315" s="10">
        <v>-27.098793802254182</v>
      </c>
      <c r="CA1315" s="10">
        <v>33.188000000000002</v>
      </c>
      <c r="CB1315" s="10">
        <v>0.88975730261074781</v>
      </c>
      <c r="CC1315" s="10">
        <v>-1.44</v>
      </c>
      <c r="CD1315" s="10">
        <v>-0.72699999999999998</v>
      </c>
      <c r="CE1315" s="10">
        <v>-28.387296098471666</v>
      </c>
      <c r="CF1315" s="10">
        <v>32.808</v>
      </c>
      <c r="CG1315" s="10">
        <v>0.89268467812318619</v>
      </c>
      <c r="CH1315" s="10">
        <v>1391</v>
      </c>
      <c r="CI1315" s="10" t="s">
        <v>237</v>
      </c>
      <c r="CJ1315" s="10">
        <v>-0.50900000000000001</v>
      </c>
      <c r="CK1315" s="10">
        <v>-0.254</v>
      </c>
      <c r="CL1315" s="10">
        <v>-8.9349009535787456</v>
      </c>
      <c r="CM1315" s="10">
        <v>36.758000000000003</v>
      </c>
      <c r="CN1315" s="10">
        <v>0.89477849750498406</v>
      </c>
      <c r="CO1315" s="10">
        <v>-1.018</v>
      </c>
      <c r="CP1315" s="10">
        <v>-0.433</v>
      </c>
      <c r="CQ1315" s="10">
        <v>-18.037277089345661</v>
      </c>
      <c r="CR1315" s="10">
        <v>35.409999999999997</v>
      </c>
      <c r="CS1315" s="10">
        <v>0.9202169889525148</v>
      </c>
      <c r="CT1315" s="10">
        <v>-0.89600000000000002</v>
      </c>
      <c r="CU1315" s="10">
        <v>-0.41399999999999998</v>
      </c>
      <c r="CV1315" s="10">
        <v>-15.813116854260951</v>
      </c>
      <c r="CW1315" s="10">
        <v>36.036999999999999</v>
      </c>
      <c r="CX1315" s="10">
        <v>0.9077813838416301</v>
      </c>
      <c r="CY1315" s="10">
        <v>1427</v>
      </c>
      <c r="CZ1315" s="10" t="s">
        <v>316</v>
      </c>
      <c r="DA1315" s="10">
        <v>1.67E-2</v>
      </c>
      <c r="DB1315" s="10">
        <v>7.6E-3</v>
      </c>
      <c r="DC1315" s="10">
        <v>1</v>
      </c>
      <c r="DD1315" s="10">
        <v>10.6</v>
      </c>
      <c r="DE1315" s="10">
        <v>0.91</v>
      </c>
      <c r="DF1315" s="10">
        <v>1.6500000000000001E-2</v>
      </c>
      <c r="DG1315" s="10">
        <v>7.4999999999999997E-3</v>
      </c>
      <c r="DH1315" s="10">
        <v>1</v>
      </c>
      <c r="DI1315" s="10">
        <v>10.5</v>
      </c>
      <c r="DJ1315" s="10">
        <v>0.91</v>
      </c>
      <c r="DK1315" s="10">
        <v>1.6500000000000001E-2</v>
      </c>
      <c r="DL1315" s="10">
        <v>7.4999999999999997E-3</v>
      </c>
      <c r="DM1315" s="10">
        <v>1</v>
      </c>
      <c r="DN1315" s="10">
        <v>10.5</v>
      </c>
      <c r="DO1315" s="10">
        <v>0.91</v>
      </c>
    </row>
    <row r="1316" spans="1:119" x14ac:dyDescent="0.25">
      <c r="A1316" s="10">
        <v>1392</v>
      </c>
      <c r="B1316" s="10" t="s">
        <v>8</v>
      </c>
      <c r="R1316" s="10">
        <v>1392</v>
      </c>
      <c r="S1316" s="10" t="s">
        <v>8</v>
      </c>
      <c r="AI1316" s="10">
        <v>1392</v>
      </c>
      <c r="AJ1316" s="10" t="s">
        <v>8</v>
      </c>
      <c r="AZ1316" s="10">
        <v>1392</v>
      </c>
      <c r="BA1316" s="10" t="s">
        <v>8</v>
      </c>
      <c r="BQ1316" s="10">
        <v>1392</v>
      </c>
      <c r="BR1316" s="10" t="s">
        <v>8</v>
      </c>
      <c r="CH1316" s="10">
        <v>1392</v>
      </c>
      <c r="CI1316" s="10" t="s">
        <v>8</v>
      </c>
      <c r="CY1316" s="10">
        <v>1428</v>
      </c>
      <c r="CZ1316" s="10" t="s">
        <v>311</v>
      </c>
      <c r="DA1316" s="10">
        <v>5.0700000000000002E-2</v>
      </c>
      <c r="DB1316" s="10">
        <v>2.1600000000000001E-2</v>
      </c>
      <c r="DC1316" s="10">
        <v>3</v>
      </c>
      <c r="DD1316" s="10">
        <v>10.6</v>
      </c>
      <c r="DE1316" s="10">
        <v>0.92</v>
      </c>
      <c r="DF1316" s="10">
        <v>0.13389999999999999</v>
      </c>
      <c r="DG1316" s="10">
        <v>5.7000000000000002E-2</v>
      </c>
      <c r="DH1316" s="10">
        <v>8</v>
      </c>
      <c r="DI1316" s="10">
        <v>10.5</v>
      </c>
      <c r="DJ1316" s="10">
        <v>0.92</v>
      </c>
      <c r="DK1316" s="10">
        <v>8.3699999999999997E-2</v>
      </c>
      <c r="DL1316" s="10">
        <v>3.56E-2</v>
      </c>
      <c r="DM1316" s="10">
        <v>5</v>
      </c>
      <c r="DN1316" s="10">
        <v>10.5</v>
      </c>
      <c r="DO1316" s="10">
        <v>0.92</v>
      </c>
    </row>
    <row r="1317" spans="1:119" x14ac:dyDescent="0.25">
      <c r="A1317" s="10">
        <v>1393</v>
      </c>
      <c r="B1317" s="10" t="s">
        <v>9</v>
      </c>
      <c r="C1317" s="10">
        <v>1.45</v>
      </c>
      <c r="D1317" s="10">
        <v>0.56000000000000005</v>
      </c>
      <c r="E1317" s="10">
        <v>26.34</v>
      </c>
      <c r="F1317" s="10">
        <v>34.159999999999997</v>
      </c>
      <c r="G1317" s="10">
        <v>0.93300000000000005</v>
      </c>
      <c r="H1317" s="10">
        <v>1.75</v>
      </c>
      <c r="I1317" s="10">
        <v>0.7</v>
      </c>
      <c r="J1317" s="10">
        <v>33.03</v>
      </c>
      <c r="K1317" s="10">
        <v>32.880000000000003</v>
      </c>
      <c r="L1317" s="10">
        <v>0.92900000000000005</v>
      </c>
      <c r="M1317" s="10">
        <v>1.59</v>
      </c>
      <c r="N1317" s="10">
        <v>0.63</v>
      </c>
      <c r="O1317" s="10">
        <v>30.38</v>
      </c>
      <c r="P1317" s="10">
        <v>32.42</v>
      </c>
      <c r="Q1317" s="10">
        <v>0.93</v>
      </c>
      <c r="R1317" s="10">
        <v>1393</v>
      </c>
      <c r="S1317" s="10" t="s">
        <v>9</v>
      </c>
      <c r="T1317" s="10">
        <v>0.82</v>
      </c>
      <c r="U1317" s="10">
        <v>0.63</v>
      </c>
      <c r="V1317" s="10">
        <v>16.361205243308355</v>
      </c>
      <c r="W1317" s="10">
        <v>36.49</v>
      </c>
      <c r="Y1317" s="10">
        <v>1.52</v>
      </c>
      <c r="Z1317" s="10">
        <v>0.71</v>
      </c>
      <c r="AA1317" s="10">
        <v>27.666096559761076</v>
      </c>
      <c r="AB1317" s="10">
        <v>35.01</v>
      </c>
      <c r="AD1317" s="10">
        <v>1.28</v>
      </c>
      <c r="AE1317" s="10">
        <v>0.54</v>
      </c>
      <c r="AF1317" s="10">
        <v>22.81879452919102</v>
      </c>
      <c r="AG1317" s="10">
        <v>35.15</v>
      </c>
      <c r="AI1317" s="10">
        <v>1393</v>
      </c>
      <c r="AJ1317" s="10" t="s">
        <v>9</v>
      </c>
      <c r="AK1317" s="10">
        <v>1.5568972941103221</v>
      </c>
      <c r="AL1317" s="10">
        <v>0.62412369510062782</v>
      </c>
      <c r="AM1317" s="10">
        <v>28.017560735817209</v>
      </c>
      <c r="AN1317" s="10">
        <v>34.564429254746486</v>
      </c>
      <c r="AO1317" s="10">
        <v>0.92819585446697694</v>
      </c>
      <c r="AP1317" s="10">
        <v>1.9811125489856551</v>
      </c>
      <c r="AQ1317" s="10">
        <v>0.83390421951490168</v>
      </c>
      <c r="AR1317" s="10">
        <v>38.003217270427292</v>
      </c>
      <c r="AS1317" s="10">
        <v>32.6549892656572</v>
      </c>
      <c r="AT1317" s="10">
        <v>0.92167670632929322</v>
      </c>
      <c r="AU1317" s="10">
        <v>1.4879565337737124</v>
      </c>
      <c r="AV1317" s="10">
        <v>0.60786770734557216</v>
      </c>
      <c r="AW1317" s="10">
        <v>28.80875083400262</v>
      </c>
      <c r="AX1317" s="10">
        <v>32.212221292517981</v>
      </c>
      <c r="AY1317" s="10">
        <v>0.92573037936902525</v>
      </c>
      <c r="AZ1317" s="10">
        <v>1393</v>
      </c>
      <c r="BA1317" s="10" t="s">
        <v>9</v>
      </c>
      <c r="BB1317" s="10">
        <v>0.75204560311065116</v>
      </c>
      <c r="BC1317" s="10">
        <v>0.36454220294083306</v>
      </c>
      <c r="BD1317" s="10">
        <v>13.252718649634943</v>
      </c>
      <c r="BE1317" s="10">
        <v>36.40879332860824</v>
      </c>
      <c r="BF1317" s="10">
        <v>0.89985448441948934</v>
      </c>
      <c r="BG1317" s="10">
        <v>1.1946571878308183</v>
      </c>
      <c r="BH1317" s="10">
        <v>0.59083031861225799</v>
      </c>
      <c r="BI1317" s="10">
        <v>21.771555414892696</v>
      </c>
      <c r="BJ1317" s="10">
        <v>35.343242768850089</v>
      </c>
      <c r="BK1317" s="10">
        <v>0.89636898657892561</v>
      </c>
      <c r="BL1317" s="10">
        <v>0.98965360311143291</v>
      </c>
      <c r="BM1317" s="10">
        <v>0.48615675997883528</v>
      </c>
      <c r="BN1317" s="10">
        <v>17.987587828571211</v>
      </c>
      <c r="BO1317" s="10">
        <v>35.390837789257127</v>
      </c>
      <c r="BP1317" s="10">
        <v>0.89755033164448406</v>
      </c>
      <c r="BQ1317" s="10">
        <v>1393</v>
      </c>
      <c r="BR1317" s="10" t="s">
        <v>9</v>
      </c>
      <c r="BS1317" s="10">
        <v>1.208</v>
      </c>
      <c r="BT1317" s="10">
        <v>0.58499999999999996</v>
      </c>
      <c r="BU1317" s="10">
        <v>22.030333611973504</v>
      </c>
      <c r="BV1317" s="10">
        <v>35.174999999999997</v>
      </c>
      <c r="BW1317" s="10">
        <v>0.90001785850650884</v>
      </c>
      <c r="BX1317" s="10">
        <v>1.3420000000000001</v>
      </c>
      <c r="BY1317" s="10">
        <v>0.66200000000000003</v>
      </c>
      <c r="BZ1317" s="10">
        <v>26.031878569541512</v>
      </c>
      <c r="CA1317" s="10">
        <v>33.188000000000002</v>
      </c>
      <c r="CB1317" s="10">
        <v>0.89682002560171648</v>
      </c>
      <c r="CC1317" s="10">
        <v>1.3959999999999999</v>
      </c>
      <c r="CD1317" s="10">
        <v>0.67900000000000005</v>
      </c>
      <c r="CE1317" s="10">
        <v>27.318399550495815</v>
      </c>
      <c r="CF1317" s="10">
        <v>32.808</v>
      </c>
      <c r="CG1317" s="10">
        <v>0.89926933041860879</v>
      </c>
      <c r="CH1317" s="10">
        <v>1393</v>
      </c>
      <c r="CI1317" s="10" t="s">
        <v>9</v>
      </c>
      <c r="CJ1317" s="10">
        <v>0.45900000000000002</v>
      </c>
      <c r="CK1317" s="10">
        <v>0.19500000000000001</v>
      </c>
      <c r="CL1317" s="10">
        <v>7.8330451629677915</v>
      </c>
      <c r="CM1317" s="10">
        <v>36.758000000000003</v>
      </c>
      <c r="CN1317" s="10">
        <v>0.92038504675548194</v>
      </c>
      <c r="CO1317" s="10">
        <v>0.97099999999999997</v>
      </c>
      <c r="CP1317" s="10">
        <v>0.378</v>
      </c>
      <c r="CQ1317" s="10">
        <v>16.989217053345911</v>
      </c>
      <c r="CR1317" s="10">
        <v>35.409999999999997</v>
      </c>
      <c r="CS1317" s="10">
        <v>0.93187854063564812</v>
      </c>
      <c r="CT1317" s="10">
        <v>0.84699999999999998</v>
      </c>
      <c r="CU1317" s="10">
        <v>0.35699999999999998</v>
      </c>
      <c r="CV1317" s="10">
        <v>14.725925644604565</v>
      </c>
      <c r="CW1317" s="10">
        <v>36.036999999999999</v>
      </c>
      <c r="CX1317" s="10">
        <v>0.92149195910354809</v>
      </c>
      <c r="CY1317" s="10">
        <v>1429</v>
      </c>
      <c r="CZ1317" s="10" t="s">
        <v>312</v>
      </c>
      <c r="DA1317" s="10">
        <v>3.3799999999999997E-2</v>
      </c>
      <c r="DB1317" s="10">
        <v>1.44E-2</v>
      </c>
      <c r="DC1317" s="10">
        <v>2</v>
      </c>
      <c r="DD1317" s="10">
        <v>10.6</v>
      </c>
      <c r="DE1317" s="10">
        <v>0.92</v>
      </c>
      <c r="DF1317" s="10">
        <v>8.3699999999999997E-2</v>
      </c>
      <c r="DG1317" s="10">
        <v>3.56E-2</v>
      </c>
      <c r="DH1317" s="10">
        <v>5</v>
      </c>
      <c r="DI1317" s="10">
        <v>10.5</v>
      </c>
      <c r="DJ1317" s="10">
        <v>0.92</v>
      </c>
      <c r="DK1317" s="10">
        <v>0.1673</v>
      </c>
      <c r="DL1317" s="10">
        <v>7.1300000000000002E-2</v>
      </c>
      <c r="DM1317" s="10">
        <v>10</v>
      </c>
      <c r="DN1317" s="10">
        <v>10.5</v>
      </c>
      <c r="DO1317" s="10">
        <v>0.92</v>
      </c>
    </row>
    <row r="1318" spans="1:119" x14ac:dyDescent="0.25">
      <c r="A1318" s="10">
        <v>1394</v>
      </c>
      <c r="B1318" s="10" t="s">
        <v>10</v>
      </c>
      <c r="C1318" s="10">
        <v>0</v>
      </c>
      <c r="D1318" s="10">
        <v>0</v>
      </c>
      <c r="E1318" s="10">
        <v>0</v>
      </c>
      <c r="F1318" s="10">
        <v>0</v>
      </c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0">
        <v>1394</v>
      </c>
      <c r="S1318" s="10" t="s">
        <v>10</v>
      </c>
      <c r="AI1318" s="10">
        <v>1394</v>
      </c>
      <c r="AJ1318" s="10" t="s">
        <v>10</v>
      </c>
      <c r="AZ1318" s="10">
        <v>1394</v>
      </c>
      <c r="BA1318" s="10" t="s">
        <v>10</v>
      </c>
      <c r="BQ1318" s="10">
        <v>1394</v>
      </c>
      <c r="BR1318" s="10" t="s">
        <v>10</v>
      </c>
      <c r="CH1318" s="10">
        <v>1394</v>
      </c>
      <c r="CI1318" s="10" t="s">
        <v>10</v>
      </c>
      <c r="CY1318" s="10">
        <v>1430</v>
      </c>
      <c r="CZ1318" s="10" t="s">
        <v>313</v>
      </c>
      <c r="DA1318" s="10">
        <v>0</v>
      </c>
      <c r="DB1318" s="10">
        <v>0</v>
      </c>
      <c r="DC1318" s="10">
        <v>0</v>
      </c>
      <c r="DD1318" s="10">
        <v>10.6</v>
      </c>
      <c r="DE1318" s="10">
        <v>0</v>
      </c>
      <c r="DF1318" s="10">
        <v>0</v>
      </c>
      <c r="DG1318" s="10">
        <v>0</v>
      </c>
      <c r="DH1318" s="10">
        <v>0</v>
      </c>
      <c r="DI1318" s="10">
        <v>10.5</v>
      </c>
      <c r="DJ1318" s="10">
        <v>0</v>
      </c>
      <c r="DK1318" s="10">
        <v>0</v>
      </c>
      <c r="DL1318" s="10">
        <v>0</v>
      </c>
      <c r="DM1318" s="10">
        <v>0</v>
      </c>
      <c r="DN1318" s="10">
        <v>10.5</v>
      </c>
      <c r="DO1318" s="10">
        <v>0</v>
      </c>
    </row>
    <row r="1319" spans="1:119" x14ac:dyDescent="0.25">
      <c r="A1319" s="10">
        <v>1395</v>
      </c>
      <c r="B1319" s="10" t="s">
        <v>11</v>
      </c>
      <c r="C1319" s="10">
        <v>1.44</v>
      </c>
      <c r="D1319" s="10">
        <v>0.47</v>
      </c>
      <c r="E1319" s="10">
        <v>81</v>
      </c>
      <c r="F1319" s="10">
        <v>10.8</v>
      </c>
      <c r="G1319" s="10">
        <v>0.95</v>
      </c>
      <c r="H1319" s="10">
        <v>1.73</v>
      </c>
      <c r="I1319" s="10">
        <v>0.56999999999999995</v>
      </c>
      <c r="J1319" s="10">
        <v>100</v>
      </c>
      <c r="K1319" s="10">
        <v>10.5</v>
      </c>
      <c r="L1319" s="10">
        <v>0.95</v>
      </c>
      <c r="M1319" s="10">
        <v>1.57</v>
      </c>
      <c r="N1319" s="10">
        <v>0.52</v>
      </c>
      <c r="O1319" s="10">
        <v>90</v>
      </c>
      <c r="P1319" s="10">
        <v>10.6</v>
      </c>
      <c r="Q1319" s="10">
        <v>0.95</v>
      </c>
      <c r="R1319" s="10">
        <v>1395</v>
      </c>
      <c r="S1319" s="10" t="s">
        <v>11</v>
      </c>
      <c r="T1319" s="10">
        <v>0.81</v>
      </c>
      <c r="U1319" s="10">
        <v>0.56999999999999995</v>
      </c>
      <c r="V1319" s="10">
        <v>52.462000000000003</v>
      </c>
      <c r="W1319" s="10">
        <v>10.9</v>
      </c>
      <c r="Y1319" s="10">
        <v>1.5</v>
      </c>
      <c r="Z1319" s="10">
        <v>0.59</v>
      </c>
      <c r="AA1319" s="10">
        <v>85.376999999999995</v>
      </c>
      <c r="AB1319" s="10">
        <v>10.9</v>
      </c>
      <c r="AD1319" s="10">
        <v>1.26</v>
      </c>
      <c r="AE1319" s="10">
        <v>0.45</v>
      </c>
      <c r="AF1319" s="10">
        <v>70.867999999999995</v>
      </c>
      <c r="AG1319" s="10">
        <v>10.9</v>
      </c>
      <c r="AI1319" s="10">
        <v>1395</v>
      </c>
      <c r="AJ1319" s="10" t="s">
        <v>11</v>
      </c>
      <c r="AK1319" s="10">
        <v>1.5402972432213231</v>
      </c>
      <c r="AL1319" s="10">
        <v>0.50254173051006101</v>
      </c>
      <c r="AM1319" s="10">
        <v>88.248000000000005</v>
      </c>
      <c r="AN1319" s="10">
        <v>10.6</v>
      </c>
      <c r="AO1319" s="10">
        <v>0.95099999999999996</v>
      </c>
      <c r="AP1319" s="10">
        <v>1.9562349851253027</v>
      </c>
      <c r="AQ1319" s="10">
        <v>0.63698084080179618</v>
      </c>
      <c r="AR1319" s="10">
        <v>112.057</v>
      </c>
      <c r="AS1319" s="10">
        <v>10.6</v>
      </c>
      <c r="AT1319" s="10">
        <v>0.95099999999999996</v>
      </c>
      <c r="AU1319" s="10">
        <v>1.4715374682136311</v>
      </c>
      <c r="AV1319" s="10">
        <v>0.48468388090743342</v>
      </c>
      <c r="AW1319" s="10">
        <v>89.448999999999998</v>
      </c>
      <c r="AX1319" s="10">
        <v>10</v>
      </c>
      <c r="AY1319" s="10">
        <v>0.95</v>
      </c>
      <c r="AZ1319" s="10">
        <v>1395</v>
      </c>
      <c r="BA1319" s="10" t="s">
        <v>11</v>
      </c>
      <c r="BB1319" s="10">
        <v>0.74299999992657628</v>
      </c>
      <c r="BC1319" s="10">
        <v>0.3120000160662349</v>
      </c>
      <c r="BD1319" s="10">
        <v>41.915100000000002</v>
      </c>
      <c r="BE1319" s="10">
        <v>11.1</v>
      </c>
      <c r="BF1319" s="10">
        <v>0.92200000000000004</v>
      </c>
      <c r="BG1319" s="10">
        <v>1.182000000030593</v>
      </c>
      <c r="BH1319" s="10">
        <v>0.505000028185147</v>
      </c>
      <c r="BI1319" s="10">
        <v>62.890099999999997</v>
      </c>
      <c r="BJ1319" s="10">
        <v>11.8</v>
      </c>
      <c r="BK1319" s="10">
        <v>0.92</v>
      </c>
      <c r="BL1319" s="10">
        <v>0.97900000022751343</v>
      </c>
      <c r="BM1319" s="10">
        <v>0.41800001427305011</v>
      </c>
      <c r="BN1319" s="10">
        <v>56.906500000000001</v>
      </c>
      <c r="BO1319" s="10">
        <v>10.8</v>
      </c>
      <c r="BP1319" s="10">
        <v>0.92</v>
      </c>
      <c r="BQ1319" s="10">
        <v>1395</v>
      </c>
      <c r="BR1319" s="10" t="s">
        <v>11</v>
      </c>
      <c r="BS1319" s="10">
        <v>1.1950000000000001</v>
      </c>
      <c r="BT1319" s="10">
        <v>0.498</v>
      </c>
      <c r="BU1319" s="10">
        <v>69.854799999999997</v>
      </c>
      <c r="BV1319" s="10">
        <v>10.7</v>
      </c>
      <c r="BW1319" s="10">
        <v>0.92300000000000004</v>
      </c>
      <c r="BX1319" s="10">
        <v>1.327</v>
      </c>
      <c r="BY1319" s="10">
        <v>0.55600000000000005</v>
      </c>
      <c r="BZ1319" s="10">
        <v>79.872600000000006</v>
      </c>
      <c r="CA1319" s="10">
        <v>10.4</v>
      </c>
      <c r="CB1319" s="10">
        <v>0.92200000000000004</v>
      </c>
      <c r="CC1319" s="10">
        <v>1.38</v>
      </c>
      <c r="CD1319" s="10">
        <v>0.56499999999999995</v>
      </c>
      <c r="CE1319" s="10">
        <v>82.782200000000003</v>
      </c>
      <c r="CF1319" s="10">
        <v>10.4</v>
      </c>
      <c r="CG1319" s="10">
        <v>0.92500000000000004</v>
      </c>
      <c r="CH1319" s="10">
        <v>1395</v>
      </c>
      <c r="CI1319" s="10" t="s">
        <v>11</v>
      </c>
      <c r="CJ1319" s="10">
        <v>0.45100000000000001</v>
      </c>
      <c r="CK1319" s="10">
        <v>0.155</v>
      </c>
      <c r="CL1319" s="10">
        <v>24.8048</v>
      </c>
      <c r="CM1319" s="10">
        <v>11.1</v>
      </c>
      <c r="CN1319" s="10">
        <v>0.94599999999999995</v>
      </c>
      <c r="CO1319" s="10">
        <v>0.96099999999999997</v>
      </c>
      <c r="CP1319" s="10">
        <v>0.314</v>
      </c>
      <c r="CQ1319" s="10">
        <v>53.5505</v>
      </c>
      <c r="CR1319" s="10">
        <v>10.9</v>
      </c>
      <c r="CS1319" s="10">
        <v>0.95099999999999996</v>
      </c>
      <c r="CT1319" s="10">
        <v>0.83799999999999997</v>
      </c>
      <c r="CU1319" s="10">
        <v>0.3</v>
      </c>
      <c r="CV1319" s="10">
        <v>46.717100000000002</v>
      </c>
      <c r="CW1319" s="10">
        <v>11</v>
      </c>
      <c r="CX1319" s="10">
        <v>0.94099999999999995</v>
      </c>
      <c r="CY1319" s="10">
        <v>1431</v>
      </c>
      <c r="CZ1319" s="10" t="s">
        <v>320</v>
      </c>
      <c r="DA1319" s="10">
        <v>0.17069999999999999</v>
      </c>
      <c r="DB1319" s="10">
        <v>6.7500000000000004E-2</v>
      </c>
      <c r="DC1319" s="10">
        <v>10</v>
      </c>
      <c r="DD1319" s="10">
        <v>10.6</v>
      </c>
      <c r="DE1319" s="10">
        <v>0.93</v>
      </c>
      <c r="DF1319" s="10">
        <v>0.20300000000000001</v>
      </c>
      <c r="DG1319" s="10">
        <v>8.0199999999999994E-2</v>
      </c>
      <c r="DH1319" s="10">
        <v>12</v>
      </c>
      <c r="DI1319" s="10">
        <v>10.5</v>
      </c>
      <c r="DJ1319" s="10">
        <v>0.93</v>
      </c>
      <c r="DK1319" s="10">
        <v>0.3044</v>
      </c>
      <c r="DL1319" s="10">
        <v>0.1203</v>
      </c>
      <c r="DM1319" s="10">
        <v>18</v>
      </c>
      <c r="DN1319" s="10">
        <v>10.5</v>
      </c>
      <c r="DO1319" s="10">
        <v>0.93</v>
      </c>
    </row>
    <row r="1320" spans="1:119" x14ac:dyDescent="0.25">
      <c r="A1320" s="10">
        <v>1396</v>
      </c>
      <c r="B1320" s="10" t="s">
        <v>285</v>
      </c>
      <c r="C1320" s="10">
        <v>0.02</v>
      </c>
      <c r="D1320" s="10">
        <v>0.01</v>
      </c>
      <c r="E1320" s="10">
        <v>1</v>
      </c>
      <c r="F1320" s="10">
        <v>10.8</v>
      </c>
      <c r="G1320" s="10">
        <v>0.95</v>
      </c>
      <c r="H1320" s="10">
        <v>0.02</v>
      </c>
      <c r="I1320" s="10">
        <v>0.01</v>
      </c>
      <c r="J1320" s="10">
        <v>1</v>
      </c>
      <c r="K1320" s="10">
        <v>10.5</v>
      </c>
      <c r="L1320" s="10">
        <v>0.95</v>
      </c>
      <c r="M1320" s="10">
        <v>0.02</v>
      </c>
      <c r="N1320" s="10">
        <v>0.01</v>
      </c>
      <c r="O1320" s="10">
        <v>1</v>
      </c>
      <c r="P1320" s="10">
        <v>10.6</v>
      </c>
      <c r="Q1320" s="10">
        <v>0.95</v>
      </c>
      <c r="R1320" s="10">
        <v>1396</v>
      </c>
      <c r="S1320" s="10" t="s">
        <v>285</v>
      </c>
      <c r="T1320" s="10">
        <v>1.7899999999999999E-2</v>
      </c>
      <c r="U1320" s="10">
        <v>1.24E-2</v>
      </c>
      <c r="V1320" s="10">
        <v>1.1533</v>
      </c>
      <c r="W1320" s="10">
        <v>10.9</v>
      </c>
      <c r="Y1320" s="10">
        <v>2.0500000000000001E-2</v>
      </c>
      <c r="Z1320" s="10">
        <v>8.2000000000000007E-3</v>
      </c>
      <c r="AA1320" s="10">
        <v>1.1709000000000001</v>
      </c>
      <c r="AB1320" s="10">
        <v>10.9</v>
      </c>
      <c r="AD1320" s="10">
        <v>2.0199999999999999E-2</v>
      </c>
      <c r="AE1320" s="10">
        <v>7.3000000000000001E-3</v>
      </c>
      <c r="AF1320" s="10">
        <v>1.1391</v>
      </c>
      <c r="AG1320" s="10">
        <v>10.9</v>
      </c>
      <c r="AI1320" s="10">
        <v>1396</v>
      </c>
      <c r="AJ1320" s="10" t="s">
        <v>285</v>
      </c>
      <c r="AK1320" s="10">
        <v>1.9300000000000001E-2</v>
      </c>
      <c r="AL1320" s="10">
        <v>6.3E-3</v>
      </c>
      <c r="AM1320" s="10">
        <v>1.1057999999999999</v>
      </c>
      <c r="AN1320" s="10">
        <v>10.6</v>
      </c>
      <c r="AO1320" s="10">
        <v>0.95</v>
      </c>
      <c r="AP1320" s="10">
        <v>1.8499999999999999E-2</v>
      </c>
      <c r="AQ1320" s="10">
        <v>6.0000000000000001E-3</v>
      </c>
      <c r="AR1320" s="10">
        <v>1.0592999999999999</v>
      </c>
      <c r="AS1320" s="10">
        <v>10.6</v>
      </c>
      <c r="AT1320" s="10">
        <v>0.95</v>
      </c>
      <c r="AU1320" s="10">
        <v>1.7100000000000001E-2</v>
      </c>
      <c r="AV1320" s="10">
        <v>5.5999999999999999E-3</v>
      </c>
      <c r="AW1320" s="10">
        <v>1.0389999999999999</v>
      </c>
      <c r="AX1320" s="10">
        <v>10</v>
      </c>
      <c r="AY1320" s="10">
        <v>0.95</v>
      </c>
      <c r="AZ1320" s="10">
        <v>1396</v>
      </c>
      <c r="BA1320" s="10" t="s">
        <v>285</v>
      </c>
      <c r="BB1320" s="10">
        <v>1.8800000000000001E-2</v>
      </c>
      <c r="BC1320" s="10">
        <v>3.8E-3</v>
      </c>
      <c r="BD1320" s="10">
        <v>1</v>
      </c>
      <c r="BE1320" s="10">
        <v>11.1</v>
      </c>
      <c r="BF1320" s="10">
        <v>0.98</v>
      </c>
      <c r="BG1320" s="10">
        <v>0.02</v>
      </c>
      <c r="BH1320" s="10">
        <v>4.1000000000000003E-3</v>
      </c>
      <c r="BI1320" s="10">
        <v>1</v>
      </c>
      <c r="BJ1320" s="10">
        <v>11.8</v>
      </c>
      <c r="BK1320" s="10">
        <v>0.98</v>
      </c>
      <c r="BL1320" s="10">
        <v>1.83E-2</v>
      </c>
      <c r="BM1320" s="10">
        <v>3.7000000000000002E-3</v>
      </c>
      <c r="BN1320" s="10">
        <v>1</v>
      </c>
      <c r="BO1320" s="10">
        <v>10.8</v>
      </c>
      <c r="BP1320" s="10">
        <v>0.98</v>
      </c>
      <c r="BQ1320" s="10">
        <v>1396</v>
      </c>
      <c r="BR1320" s="10" t="s">
        <v>285</v>
      </c>
      <c r="BS1320" s="10">
        <v>1.8200000000000001E-2</v>
      </c>
      <c r="BT1320" s="10">
        <v>3.7000000000000002E-3</v>
      </c>
      <c r="BU1320" s="10">
        <v>1</v>
      </c>
      <c r="BV1320" s="10">
        <v>10.7</v>
      </c>
      <c r="BW1320" s="10">
        <v>0.98</v>
      </c>
      <c r="BX1320" s="10">
        <v>1.77E-2</v>
      </c>
      <c r="BY1320" s="10">
        <v>3.5999999999999999E-3</v>
      </c>
      <c r="BZ1320" s="10">
        <v>1</v>
      </c>
      <c r="CA1320" s="10">
        <v>10.4</v>
      </c>
      <c r="CB1320" s="10">
        <v>0.98</v>
      </c>
      <c r="CC1320" s="10">
        <v>1.77E-2</v>
      </c>
      <c r="CD1320" s="10">
        <v>3.5999999999999999E-3</v>
      </c>
      <c r="CE1320" s="10">
        <v>1</v>
      </c>
      <c r="CF1320" s="10">
        <v>10.4</v>
      </c>
      <c r="CG1320" s="10">
        <v>0.98</v>
      </c>
      <c r="CH1320" s="10">
        <v>1396</v>
      </c>
      <c r="CI1320" s="10" t="s">
        <v>285</v>
      </c>
      <c r="CJ1320" s="10">
        <v>1.8800000000000001E-2</v>
      </c>
      <c r="CK1320" s="10">
        <v>3.8E-3</v>
      </c>
      <c r="CL1320" s="10">
        <v>1</v>
      </c>
      <c r="CM1320" s="10">
        <v>11.1</v>
      </c>
      <c r="CN1320" s="10">
        <v>0.98</v>
      </c>
      <c r="CO1320" s="10">
        <v>1.8499999999999999E-2</v>
      </c>
      <c r="CP1320" s="10">
        <v>3.8E-3</v>
      </c>
      <c r="CQ1320" s="10">
        <v>1</v>
      </c>
      <c r="CR1320" s="10">
        <v>10.9</v>
      </c>
      <c r="CS1320" s="10">
        <v>0.98</v>
      </c>
      <c r="CT1320" s="10">
        <v>1.8700000000000001E-2</v>
      </c>
      <c r="CU1320" s="10">
        <v>3.8E-3</v>
      </c>
      <c r="CV1320" s="10">
        <v>1</v>
      </c>
      <c r="CW1320" s="10">
        <v>11</v>
      </c>
      <c r="CX1320" s="10">
        <v>0.98</v>
      </c>
      <c r="CY1320" s="10">
        <v>1432</v>
      </c>
      <c r="CZ1320" s="10" t="s">
        <v>321</v>
      </c>
      <c r="DA1320" s="10">
        <v>3.5999999999999997E-2</v>
      </c>
      <c r="DB1320" s="10">
        <v>7.3000000000000001E-3</v>
      </c>
      <c r="DC1320" s="10">
        <v>2</v>
      </c>
      <c r="DD1320" s="10">
        <v>10.6</v>
      </c>
      <c r="DE1320" s="10">
        <v>0.98</v>
      </c>
      <c r="DF1320" s="10">
        <v>3.56E-2</v>
      </c>
      <c r="DG1320" s="10">
        <v>7.1999999999999998E-3</v>
      </c>
      <c r="DH1320" s="10">
        <v>2</v>
      </c>
      <c r="DI1320" s="10">
        <v>10.5</v>
      </c>
      <c r="DJ1320" s="10">
        <v>0.98</v>
      </c>
      <c r="DK1320" s="10">
        <v>3.56E-2</v>
      </c>
      <c r="DL1320" s="10">
        <v>7.1999999999999998E-3</v>
      </c>
      <c r="DM1320" s="10">
        <v>2</v>
      </c>
      <c r="DN1320" s="10">
        <v>10.5</v>
      </c>
      <c r="DO1320" s="10">
        <v>0.98</v>
      </c>
    </row>
    <row r="1321" spans="1:119" x14ac:dyDescent="0.25">
      <c r="A1321" s="10">
        <v>1397</v>
      </c>
      <c r="B1321" s="10" t="s">
        <v>287</v>
      </c>
      <c r="C1321" s="10">
        <v>0.3</v>
      </c>
      <c r="D1321" s="10">
        <v>0.1</v>
      </c>
      <c r="E1321" s="10">
        <v>17</v>
      </c>
      <c r="F1321" s="10">
        <v>10.8</v>
      </c>
      <c r="G1321" s="10">
        <v>0.95</v>
      </c>
      <c r="H1321" s="10">
        <v>0.54</v>
      </c>
      <c r="I1321" s="10">
        <v>0.18</v>
      </c>
      <c r="J1321" s="10">
        <v>31</v>
      </c>
      <c r="K1321" s="10">
        <v>10.5</v>
      </c>
      <c r="L1321" s="10">
        <v>0.95</v>
      </c>
      <c r="M1321" s="10">
        <v>0.45</v>
      </c>
      <c r="N1321" s="10">
        <v>0.15</v>
      </c>
      <c r="O1321" s="10">
        <v>26</v>
      </c>
      <c r="P1321" s="10">
        <v>10.6</v>
      </c>
      <c r="Q1321" s="10">
        <v>0.95</v>
      </c>
      <c r="R1321" s="10">
        <v>1397</v>
      </c>
      <c r="S1321" s="10" t="s">
        <v>287</v>
      </c>
      <c r="T1321" s="10">
        <v>0.16120000000000001</v>
      </c>
      <c r="U1321" s="10">
        <v>0.1115</v>
      </c>
      <c r="V1321" s="10">
        <v>10.38</v>
      </c>
      <c r="W1321" s="10">
        <v>10.9</v>
      </c>
      <c r="Y1321" s="10">
        <v>0.45200000000000001</v>
      </c>
      <c r="Z1321" s="10">
        <v>0.1794</v>
      </c>
      <c r="AA1321" s="10">
        <v>25.758900000000001</v>
      </c>
      <c r="AB1321" s="10">
        <v>10.9</v>
      </c>
      <c r="AD1321" s="10">
        <v>0.24260000000000001</v>
      </c>
      <c r="AE1321" s="10">
        <v>8.7900000000000006E-2</v>
      </c>
      <c r="AF1321" s="10">
        <v>13.668900000000001</v>
      </c>
      <c r="AG1321" s="10">
        <v>10.9</v>
      </c>
      <c r="AI1321" s="10">
        <v>1397</v>
      </c>
      <c r="AJ1321" s="10" t="s">
        <v>287</v>
      </c>
      <c r="AK1321" s="10">
        <v>0.42370000000000002</v>
      </c>
      <c r="AL1321" s="10">
        <v>0.1381</v>
      </c>
      <c r="AM1321" s="10">
        <v>24.271899999999999</v>
      </c>
      <c r="AN1321" s="10">
        <v>10.6</v>
      </c>
      <c r="AO1321" s="10">
        <v>0.95</v>
      </c>
      <c r="AP1321" s="10">
        <v>0.51670000000000005</v>
      </c>
      <c r="AQ1321" s="10">
        <v>0.16819999999999999</v>
      </c>
      <c r="AR1321" s="10">
        <v>29.596800000000002</v>
      </c>
      <c r="AS1321" s="10">
        <v>10.6</v>
      </c>
      <c r="AT1321" s="10">
        <v>0.95</v>
      </c>
      <c r="AU1321" s="10">
        <v>0.3422</v>
      </c>
      <c r="AV1321" s="10">
        <v>0.1128</v>
      </c>
      <c r="AW1321" s="10">
        <v>20.802800000000001</v>
      </c>
      <c r="AX1321" s="10">
        <v>10</v>
      </c>
      <c r="AY1321" s="10">
        <v>0.95</v>
      </c>
      <c r="AZ1321" s="10">
        <v>1397</v>
      </c>
      <c r="BA1321" s="10" t="s">
        <v>287</v>
      </c>
      <c r="BB1321" s="10">
        <v>0.24490000000000001</v>
      </c>
      <c r="BC1321" s="10">
        <v>0.1116</v>
      </c>
      <c r="BD1321" s="10">
        <v>14</v>
      </c>
      <c r="BE1321" s="10">
        <v>11.1</v>
      </c>
      <c r="BF1321" s="10">
        <v>0.91</v>
      </c>
      <c r="BG1321" s="10">
        <v>0.31619999999999998</v>
      </c>
      <c r="BH1321" s="10">
        <v>0.14410000000000001</v>
      </c>
      <c r="BI1321" s="10">
        <v>17</v>
      </c>
      <c r="BJ1321" s="10">
        <v>11.8</v>
      </c>
      <c r="BK1321" s="10">
        <v>0.91</v>
      </c>
      <c r="BL1321" s="10">
        <v>0.2213</v>
      </c>
      <c r="BM1321" s="10">
        <v>0.1008</v>
      </c>
      <c r="BN1321" s="10">
        <v>13</v>
      </c>
      <c r="BO1321" s="10">
        <v>10.8</v>
      </c>
      <c r="BP1321" s="10">
        <v>0.91</v>
      </c>
      <c r="BQ1321" s="10">
        <v>1397</v>
      </c>
      <c r="BR1321" s="10" t="s">
        <v>287</v>
      </c>
      <c r="BS1321" s="10">
        <v>0.35420000000000001</v>
      </c>
      <c r="BT1321" s="10">
        <v>0.16139999999999999</v>
      </c>
      <c r="BU1321" s="10">
        <v>21</v>
      </c>
      <c r="BV1321" s="10">
        <v>10.7</v>
      </c>
      <c r="BW1321" s="10">
        <v>0.91</v>
      </c>
      <c r="BX1321" s="10">
        <v>0.39340000000000003</v>
      </c>
      <c r="BY1321" s="10">
        <v>0.1792</v>
      </c>
      <c r="BZ1321" s="10">
        <v>24</v>
      </c>
      <c r="CA1321" s="10">
        <v>10.4</v>
      </c>
      <c r="CB1321" s="10">
        <v>0.91</v>
      </c>
      <c r="CC1321" s="10">
        <v>0.32779999999999998</v>
      </c>
      <c r="CD1321" s="10">
        <v>0.14940000000000001</v>
      </c>
      <c r="CE1321" s="10">
        <v>20</v>
      </c>
      <c r="CF1321" s="10">
        <v>10.4</v>
      </c>
      <c r="CG1321" s="10">
        <v>0.91</v>
      </c>
      <c r="CH1321" s="10">
        <v>1397</v>
      </c>
      <c r="CI1321" s="10" t="s">
        <v>287</v>
      </c>
      <c r="CJ1321" s="10">
        <v>7.0000000000000007E-2</v>
      </c>
      <c r="CK1321" s="10">
        <v>3.1899999999999998E-2</v>
      </c>
      <c r="CL1321" s="10">
        <v>4</v>
      </c>
      <c r="CM1321" s="10">
        <v>11.1</v>
      </c>
      <c r="CN1321" s="10">
        <v>0.91</v>
      </c>
      <c r="CO1321" s="10">
        <v>0.24049999999999999</v>
      </c>
      <c r="CP1321" s="10">
        <v>0.1096</v>
      </c>
      <c r="CQ1321" s="10">
        <v>14</v>
      </c>
      <c r="CR1321" s="10">
        <v>10.9</v>
      </c>
      <c r="CS1321" s="10">
        <v>0.91</v>
      </c>
      <c r="CT1321" s="10">
        <v>0.13869999999999999</v>
      </c>
      <c r="CU1321" s="10">
        <v>6.3200000000000006E-2</v>
      </c>
      <c r="CV1321" s="10">
        <v>8</v>
      </c>
      <c r="CW1321" s="10">
        <v>11</v>
      </c>
      <c r="CX1321" s="10">
        <v>0.91</v>
      </c>
      <c r="CY1321" s="10">
        <v>1433</v>
      </c>
      <c r="CZ1321" s="10" t="s">
        <v>243</v>
      </c>
      <c r="DA1321" s="10">
        <v>3.2970000000000002</v>
      </c>
      <c r="DB1321" s="10">
        <v>1.524</v>
      </c>
      <c r="DC1321" s="10">
        <v>57.641195915481838</v>
      </c>
      <c r="DD1321" s="10">
        <v>36.381</v>
      </c>
      <c r="DE1321" s="10">
        <v>0.90771749237824251</v>
      </c>
      <c r="DF1321" s="10">
        <v>3.5449999999999999</v>
      </c>
      <c r="DG1321" s="10">
        <v>1.6359999999999999</v>
      </c>
      <c r="DH1321" s="10">
        <v>63.072438626411547</v>
      </c>
      <c r="DI1321" s="10">
        <v>35.738999999999997</v>
      </c>
      <c r="DJ1321" s="10">
        <v>0.90797437678806447</v>
      </c>
      <c r="DK1321" s="10">
        <v>3.5830000000000002</v>
      </c>
      <c r="DL1321" s="10">
        <v>1.651</v>
      </c>
      <c r="DM1321" s="10">
        <v>63.385525484714805</v>
      </c>
      <c r="DN1321" s="10">
        <v>35.933999999999997</v>
      </c>
      <c r="DO1321" s="10">
        <v>0.9082188726453031</v>
      </c>
    </row>
    <row r="1322" spans="1:119" x14ac:dyDescent="0.25">
      <c r="A1322" s="10">
        <v>1398</v>
      </c>
      <c r="B1322" s="10" t="s">
        <v>315</v>
      </c>
      <c r="C1322" s="10">
        <v>0.27</v>
      </c>
      <c r="D1322" s="10">
        <v>0.09</v>
      </c>
      <c r="E1322" s="10">
        <v>15</v>
      </c>
      <c r="F1322" s="10">
        <v>10.8</v>
      </c>
      <c r="G1322" s="10">
        <v>0.95</v>
      </c>
      <c r="H1322" s="10">
        <v>0.17</v>
      </c>
      <c r="I1322" s="10">
        <v>0.06</v>
      </c>
      <c r="J1322" s="10">
        <v>10</v>
      </c>
      <c r="K1322" s="10">
        <v>10.5</v>
      </c>
      <c r="L1322" s="10">
        <v>0.95</v>
      </c>
      <c r="M1322" s="10">
        <v>0.17</v>
      </c>
      <c r="N1322" s="10">
        <v>0.06</v>
      </c>
      <c r="O1322" s="10">
        <v>10</v>
      </c>
      <c r="P1322" s="10">
        <v>10.6</v>
      </c>
      <c r="Q1322" s="10">
        <v>0.95</v>
      </c>
      <c r="R1322" s="10">
        <v>1398</v>
      </c>
      <c r="S1322" s="10" t="s">
        <v>315</v>
      </c>
      <c r="T1322" s="10">
        <v>8.9499999999999996E-2</v>
      </c>
      <c r="U1322" s="10">
        <v>6.1899999999999997E-2</v>
      </c>
      <c r="V1322" s="10">
        <v>5.7666000000000004</v>
      </c>
      <c r="W1322" s="10">
        <v>10.9</v>
      </c>
      <c r="Y1322" s="10">
        <v>0.12330000000000001</v>
      </c>
      <c r="Z1322" s="10">
        <v>4.8899999999999999E-2</v>
      </c>
      <c r="AA1322" s="10">
        <v>7.0251999999999999</v>
      </c>
      <c r="AB1322" s="10">
        <v>10.9</v>
      </c>
      <c r="AD1322" s="10">
        <v>0.1618</v>
      </c>
      <c r="AE1322" s="10">
        <v>5.8599999999999999E-2</v>
      </c>
      <c r="AF1322" s="10">
        <v>9.1126000000000005</v>
      </c>
      <c r="AG1322" s="10">
        <v>10.9</v>
      </c>
      <c r="AI1322" s="10">
        <v>1398</v>
      </c>
      <c r="AJ1322" s="10" t="s">
        <v>315</v>
      </c>
      <c r="AK1322" s="10">
        <v>9.6299999999999997E-2</v>
      </c>
      <c r="AL1322" s="10">
        <v>3.1399999999999997E-2</v>
      </c>
      <c r="AM1322" s="10">
        <v>5.5167999999999999</v>
      </c>
      <c r="AN1322" s="10">
        <v>10.6</v>
      </c>
      <c r="AO1322" s="10">
        <v>0.95</v>
      </c>
      <c r="AP1322" s="10">
        <v>9.2299999999999993E-2</v>
      </c>
      <c r="AQ1322" s="10">
        <v>0.03</v>
      </c>
      <c r="AR1322" s="10">
        <v>5.2862</v>
      </c>
      <c r="AS1322" s="10">
        <v>10.6</v>
      </c>
      <c r="AT1322" s="10">
        <v>0.95</v>
      </c>
      <c r="AU1322" s="10">
        <v>1.7100000000000001E-2</v>
      </c>
      <c r="AV1322" s="10">
        <v>5.5999999999999999E-3</v>
      </c>
      <c r="AW1322" s="10">
        <v>1.0389999999999999</v>
      </c>
      <c r="AX1322" s="10">
        <v>10</v>
      </c>
      <c r="AY1322" s="10">
        <v>0.95</v>
      </c>
      <c r="AZ1322" s="10">
        <v>1398</v>
      </c>
      <c r="BA1322" s="10" t="s">
        <v>315</v>
      </c>
      <c r="BB1322" s="10">
        <v>3.8100000000000002E-2</v>
      </c>
      <c r="BC1322" s="10">
        <v>5.4000000000000003E-3</v>
      </c>
      <c r="BD1322" s="10">
        <v>2</v>
      </c>
      <c r="BE1322" s="10">
        <v>11.1</v>
      </c>
      <c r="BF1322" s="10">
        <v>0.99</v>
      </c>
      <c r="BG1322" s="10">
        <v>4.0500000000000001E-2</v>
      </c>
      <c r="BH1322" s="10">
        <v>5.7999999999999996E-3</v>
      </c>
      <c r="BI1322" s="10">
        <v>2</v>
      </c>
      <c r="BJ1322" s="10">
        <v>11.8</v>
      </c>
      <c r="BK1322" s="10">
        <v>0.99</v>
      </c>
      <c r="BL1322" s="10">
        <v>1.8499999999999999E-2</v>
      </c>
      <c r="BM1322" s="10">
        <v>2.5999999999999999E-3</v>
      </c>
      <c r="BN1322" s="10">
        <v>1</v>
      </c>
      <c r="BO1322" s="10">
        <v>10.8</v>
      </c>
      <c r="BP1322" s="10">
        <v>0.99</v>
      </c>
      <c r="BQ1322" s="10">
        <v>1398</v>
      </c>
      <c r="BR1322" s="10" t="s">
        <v>315</v>
      </c>
      <c r="BS1322" s="10">
        <v>3.6700000000000003E-2</v>
      </c>
      <c r="BT1322" s="10">
        <v>5.1999999999999998E-3</v>
      </c>
      <c r="BU1322" s="10">
        <v>2</v>
      </c>
      <c r="BV1322" s="10">
        <v>10.7</v>
      </c>
      <c r="BW1322" s="10">
        <v>0.99</v>
      </c>
      <c r="BX1322" s="10">
        <v>3.5700000000000003E-2</v>
      </c>
      <c r="BY1322" s="10">
        <v>5.1000000000000004E-3</v>
      </c>
      <c r="BZ1322" s="10">
        <v>2</v>
      </c>
      <c r="CA1322" s="10">
        <v>10.4</v>
      </c>
      <c r="CB1322" s="10">
        <v>0.99</v>
      </c>
      <c r="CC1322" s="10">
        <v>8.9200000000000002E-2</v>
      </c>
      <c r="CD1322" s="10">
        <v>1.2699999999999999E-2</v>
      </c>
      <c r="CE1322" s="10">
        <v>5</v>
      </c>
      <c r="CF1322" s="10">
        <v>10.4</v>
      </c>
      <c r="CG1322" s="10">
        <v>0.99</v>
      </c>
      <c r="CH1322" s="10">
        <v>1398</v>
      </c>
      <c r="CI1322" s="10" t="s">
        <v>315</v>
      </c>
      <c r="CJ1322" s="10">
        <v>0.1142</v>
      </c>
      <c r="CK1322" s="10">
        <v>1.6299999999999999E-2</v>
      </c>
      <c r="CL1322" s="10">
        <v>6</v>
      </c>
      <c r="CM1322" s="10">
        <v>11.1</v>
      </c>
      <c r="CN1322" s="10">
        <v>0.99</v>
      </c>
      <c r="CO1322" s="10">
        <v>0.33639999999999998</v>
      </c>
      <c r="CP1322" s="10">
        <v>4.7899999999999998E-2</v>
      </c>
      <c r="CQ1322" s="10">
        <v>18</v>
      </c>
      <c r="CR1322" s="10">
        <v>10.9</v>
      </c>
      <c r="CS1322" s="10">
        <v>0.99</v>
      </c>
      <c r="CT1322" s="10">
        <v>0.18859999999999999</v>
      </c>
      <c r="CU1322" s="10">
        <v>2.69E-2</v>
      </c>
      <c r="CV1322" s="10">
        <v>10</v>
      </c>
      <c r="CW1322" s="10">
        <v>11</v>
      </c>
      <c r="CX1322" s="10">
        <v>0.99</v>
      </c>
      <c r="CY1322" s="10">
        <v>1434</v>
      </c>
      <c r="CZ1322" s="10" t="s">
        <v>244</v>
      </c>
      <c r="DA1322" s="10">
        <v>-3.879</v>
      </c>
      <c r="DB1322" s="10">
        <v>-1.7869999999999999</v>
      </c>
      <c r="DC1322" s="10">
        <v>-67.776209480500427</v>
      </c>
      <c r="DD1322" s="10">
        <v>36.381</v>
      </c>
      <c r="DE1322" s="10">
        <v>0.90825384180828916</v>
      </c>
      <c r="DF1322" s="10">
        <v>-4.2460000000000004</v>
      </c>
      <c r="DG1322" s="10">
        <v>-1.9510000000000001</v>
      </c>
      <c r="DH1322" s="10">
        <v>-75.487101304431391</v>
      </c>
      <c r="DI1322" s="10">
        <v>35.738999999999997</v>
      </c>
      <c r="DJ1322" s="10">
        <v>0.90866587233601726</v>
      </c>
      <c r="DK1322" s="10">
        <v>-4.3</v>
      </c>
      <c r="DL1322" s="10">
        <v>-1.976</v>
      </c>
      <c r="DM1322" s="10">
        <v>-76.033543554897889</v>
      </c>
      <c r="DN1322" s="10">
        <v>35.933999999999997</v>
      </c>
      <c r="DO1322" s="10">
        <v>0.9086508421491275</v>
      </c>
    </row>
    <row r="1323" spans="1:119" x14ac:dyDescent="0.25">
      <c r="A1323" s="10">
        <v>1399</v>
      </c>
      <c r="B1323" s="10" t="s">
        <v>291</v>
      </c>
      <c r="C1323" s="10">
        <v>0</v>
      </c>
      <c r="D1323" s="10">
        <v>0</v>
      </c>
      <c r="E1323" s="10">
        <v>0</v>
      </c>
      <c r="F1323" s="10">
        <v>10.8</v>
      </c>
      <c r="G1323" s="10">
        <v>0</v>
      </c>
      <c r="H1323" s="10">
        <v>0</v>
      </c>
      <c r="I1323" s="10">
        <v>0</v>
      </c>
      <c r="J1323" s="10">
        <v>0</v>
      </c>
      <c r="K1323" s="10">
        <v>10.5</v>
      </c>
      <c r="L1323" s="10">
        <v>0</v>
      </c>
      <c r="M1323" s="10">
        <v>0</v>
      </c>
      <c r="N1323" s="10">
        <v>0</v>
      </c>
      <c r="O1323" s="10">
        <v>0</v>
      </c>
      <c r="P1323" s="10">
        <v>10.6</v>
      </c>
      <c r="Q1323" s="10">
        <v>0</v>
      </c>
      <c r="R1323" s="10">
        <v>1399</v>
      </c>
      <c r="S1323" s="10" t="s">
        <v>291</v>
      </c>
      <c r="T1323" s="10">
        <v>0</v>
      </c>
      <c r="U1323" s="10">
        <v>0</v>
      </c>
      <c r="V1323" s="10">
        <v>0</v>
      </c>
      <c r="W1323" s="10">
        <v>10.9</v>
      </c>
      <c r="Y1323" s="10">
        <v>0</v>
      </c>
      <c r="Z1323" s="10">
        <v>0</v>
      </c>
      <c r="AA1323" s="10">
        <v>0</v>
      </c>
      <c r="AB1323" s="10">
        <v>10.9</v>
      </c>
      <c r="AD1323" s="10">
        <v>0</v>
      </c>
      <c r="AE1323" s="10">
        <v>0</v>
      </c>
      <c r="AF1323" s="10">
        <v>0</v>
      </c>
      <c r="AG1323" s="10">
        <v>10.9</v>
      </c>
      <c r="AI1323" s="10">
        <v>1399</v>
      </c>
      <c r="AJ1323" s="10" t="s">
        <v>291</v>
      </c>
      <c r="AK1323" s="10">
        <v>0</v>
      </c>
      <c r="AL1323" s="10">
        <v>0</v>
      </c>
      <c r="AM1323" s="10">
        <v>0</v>
      </c>
      <c r="AN1323" s="10">
        <v>10.6</v>
      </c>
      <c r="AO1323" s="10">
        <v>0</v>
      </c>
      <c r="AP1323" s="10">
        <v>0</v>
      </c>
      <c r="AQ1323" s="10">
        <v>0</v>
      </c>
      <c r="AR1323" s="10">
        <v>0</v>
      </c>
      <c r="AS1323" s="10">
        <v>10.6</v>
      </c>
      <c r="AT1323" s="10">
        <v>0</v>
      </c>
      <c r="AU1323" s="10">
        <v>0</v>
      </c>
      <c r="AV1323" s="10">
        <v>0</v>
      </c>
      <c r="AW1323" s="10">
        <v>0</v>
      </c>
      <c r="AX1323" s="10">
        <v>10</v>
      </c>
      <c r="AY1323" s="10">
        <v>0</v>
      </c>
      <c r="AZ1323" s="10">
        <v>1399</v>
      </c>
      <c r="BA1323" s="10" t="s">
        <v>291</v>
      </c>
      <c r="BB1323" s="10">
        <v>0</v>
      </c>
      <c r="BC1323" s="10">
        <v>0</v>
      </c>
      <c r="BD1323" s="10">
        <v>0</v>
      </c>
      <c r="BE1323" s="10">
        <v>11.1</v>
      </c>
      <c r="BF1323" s="10">
        <v>0</v>
      </c>
      <c r="BG1323" s="10">
        <v>0</v>
      </c>
      <c r="BH1323" s="10">
        <v>0</v>
      </c>
      <c r="BI1323" s="10">
        <v>0</v>
      </c>
      <c r="BJ1323" s="10">
        <v>11.8</v>
      </c>
      <c r="BK1323" s="10">
        <v>0</v>
      </c>
      <c r="BL1323" s="10">
        <v>0</v>
      </c>
      <c r="BM1323" s="10">
        <v>0</v>
      </c>
      <c r="BN1323" s="10">
        <v>0</v>
      </c>
      <c r="BO1323" s="10">
        <v>10.8</v>
      </c>
      <c r="BP1323" s="10">
        <v>0</v>
      </c>
      <c r="BQ1323" s="10">
        <v>1399</v>
      </c>
      <c r="BR1323" s="10" t="s">
        <v>291</v>
      </c>
      <c r="BS1323" s="10">
        <v>0</v>
      </c>
      <c r="BT1323" s="10">
        <v>0</v>
      </c>
      <c r="BU1323" s="10">
        <v>0</v>
      </c>
      <c r="BV1323" s="10">
        <v>10.7</v>
      </c>
      <c r="BW1323" s="10">
        <v>0</v>
      </c>
      <c r="BX1323" s="10">
        <v>0</v>
      </c>
      <c r="BY1323" s="10">
        <v>0</v>
      </c>
      <c r="BZ1323" s="10">
        <v>0</v>
      </c>
      <c r="CA1323" s="10">
        <v>10.4</v>
      </c>
      <c r="CB1323" s="10">
        <v>0</v>
      </c>
      <c r="CC1323" s="10">
        <v>0</v>
      </c>
      <c r="CD1323" s="10">
        <v>0</v>
      </c>
      <c r="CE1323" s="10">
        <v>0</v>
      </c>
      <c r="CF1323" s="10">
        <v>10.4</v>
      </c>
      <c r="CG1323" s="10">
        <v>0</v>
      </c>
      <c r="CH1323" s="10">
        <v>1399</v>
      </c>
      <c r="CI1323" s="10" t="s">
        <v>291</v>
      </c>
      <c r="CJ1323" s="10">
        <v>0</v>
      </c>
      <c r="CK1323" s="10">
        <v>0</v>
      </c>
      <c r="CL1323" s="10">
        <v>0</v>
      </c>
      <c r="CM1323" s="10">
        <v>11.1</v>
      </c>
      <c r="CN1323" s="10">
        <v>0</v>
      </c>
      <c r="CO1323" s="10">
        <v>0</v>
      </c>
      <c r="CP1323" s="10">
        <v>0</v>
      </c>
      <c r="CQ1323" s="10">
        <v>0</v>
      </c>
      <c r="CR1323" s="10">
        <v>10.9</v>
      </c>
      <c r="CS1323" s="10">
        <v>0</v>
      </c>
      <c r="CT1323" s="10">
        <v>0</v>
      </c>
      <c r="CU1323" s="10">
        <v>0</v>
      </c>
      <c r="CV1323" s="10">
        <v>0</v>
      </c>
      <c r="CW1323" s="10">
        <v>11</v>
      </c>
      <c r="CX1323" s="10">
        <v>0</v>
      </c>
      <c r="CY1323" s="10">
        <v>1435</v>
      </c>
      <c r="CZ1323" s="10" t="s">
        <v>8</v>
      </c>
    </row>
    <row r="1324" spans="1:119" x14ac:dyDescent="0.25">
      <c r="A1324" s="10">
        <v>1400</v>
      </c>
      <c r="B1324" s="10" t="s">
        <v>293</v>
      </c>
      <c r="C1324" s="10">
        <v>0.75</v>
      </c>
      <c r="D1324" s="10">
        <v>0.25</v>
      </c>
      <c r="E1324" s="10">
        <v>42</v>
      </c>
      <c r="F1324" s="10">
        <v>10.8</v>
      </c>
      <c r="G1324" s="10">
        <v>0.95</v>
      </c>
      <c r="H1324" s="10">
        <v>0.86</v>
      </c>
      <c r="I1324" s="10">
        <v>0.28000000000000003</v>
      </c>
      <c r="J1324" s="10">
        <v>50</v>
      </c>
      <c r="K1324" s="10">
        <v>10.5</v>
      </c>
      <c r="L1324" s="10">
        <v>0.95</v>
      </c>
      <c r="M1324" s="10">
        <v>0.8</v>
      </c>
      <c r="N1324" s="10">
        <v>0.26</v>
      </c>
      <c r="O1324" s="10">
        <v>46</v>
      </c>
      <c r="P1324" s="10">
        <v>10.6</v>
      </c>
      <c r="Q1324" s="10">
        <v>0.95</v>
      </c>
      <c r="R1324" s="10">
        <v>1400</v>
      </c>
      <c r="S1324" s="10" t="s">
        <v>293</v>
      </c>
      <c r="T1324" s="10">
        <v>0.25069999999999998</v>
      </c>
      <c r="U1324" s="10">
        <v>0.1734</v>
      </c>
      <c r="V1324" s="10">
        <v>16.146599999999999</v>
      </c>
      <c r="W1324" s="10">
        <v>10.9</v>
      </c>
      <c r="Y1324" s="10">
        <v>0.41089999999999999</v>
      </c>
      <c r="Z1324" s="10">
        <v>0.16309999999999999</v>
      </c>
      <c r="AA1324" s="10">
        <v>23.417200000000001</v>
      </c>
      <c r="AB1324" s="10">
        <v>10.9</v>
      </c>
      <c r="AD1324" s="10">
        <v>0.46500000000000002</v>
      </c>
      <c r="AE1324" s="10">
        <v>0.16850000000000001</v>
      </c>
      <c r="AF1324" s="10">
        <v>26.198599999999999</v>
      </c>
      <c r="AG1324" s="10">
        <v>10.9</v>
      </c>
      <c r="AI1324" s="10">
        <v>1400</v>
      </c>
      <c r="AJ1324" s="10" t="s">
        <v>293</v>
      </c>
      <c r="AK1324" s="10">
        <v>0.88590000000000002</v>
      </c>
      <c r="AL1324" s="10">
        <v>0.28870000000000001</v>
      </c>
      <c r="AM1324" s="10">
        <v>50.749699999999997</v>
      </c>
      <c r="AN1324" s="10">
        <v>10.6</v>
      </c>
      <c r="AO1324" s="10">
        <v>0.95</v>
      </c>
      <c r="AP1324" s="10">
        <v>1.0334000000000001</v>
      </c>
      <c r="AQ1324" s="10">
        <v>0.33629999999999999</v>
      </c>
      <c r="AR1324" s="10">
        <v>59.1922</v>
      </c>
      <c r="AS1324" s="10">
        <v>10.6</v>
      </c>
      <c r="AT1324" s="10">
        <v>0.95</v>
      </c>
      <c r="AU1324" s="10">
        <v>0.97540000000000004</v>
      </c>
      <c r="AV1324" s="10">
        <v>0.32140000000000002</v>
      </c>
      <c r="AW1324" s="10">
        <v>59.292700000000004</v>
      </c>
      <c r="AX1324" s="10">
        <v>10</v>
      </c>
      <c r="AY1324" s="10">
        <v>0.95</v>
      </c>
      <c r="AZ1324" s="10">
        <v>1400</v>
      </c>
      <c r="BA1324" s="10" t="s">
        <v>293</v>
      </c>
      <c r="BB1324" s="10">
        <v>0.1769</v>
      </c>
      <c r="BC1324" s="10">
        <v>7.5300000000000006E-2</v>
      </c>
      <c r="BD1324" s="10">
        <v>10</v>
      </c>
      <c r="BE1324" s="10">
        <v>11.1</v>
      </c>
      <c r="BF1324" s="10">
        <v>0.92</v>
      </c>
      <c r="BG1324" s="10">
        <v>0.35730000000000001</v>
      </c>
      <c r="BH1324" s="10">
        <v>0.1522</v>
      </c>
      <c r="BI1324" s="10">
        <v>19</v>
      </c>
      <c r="BJ1324" s="10">
        <v>11.8</v>
      </c>
      <c r="BK1324" s="10">
        <v>0.92</v>
      </c>
      <c r="BL1324" s="10">
        <v>0.43020000000000003</v>
      </c>
      <c r="BM1324" s="10">
        <v>0.18329999999999999</v>
      </c>
      <c r="BN1324" s="10">
        <v>25</v>
      </c>
      <c r="BO1324" s="10">
        <v>10.8</v>
      </c>
      <c r="BP1324" s="10">
        <v>0.92</v>
      </c>
      <c r="BQ1324" s="10">
        <v>1400</v>
      </c>
      <c r="BR1324" s="10" t="s">
        <v>293</v>
      </c>
      <c r="BS1324" s="10">
        <v>0.71609999999999996</v>
      </c>
      <c r="BT1324" s="10">
        <v>0.30509999999999998</v>
      </c>
      <c r="BU1324" s="10">
        <v>42</v>
      </c>
      <c r="BV1324" s="10">
        <v>10.7</v>
      </c>
      <c r="BW1324" s="10">
        <v>0.92</v>
      </c>
      <c r="BX1324" s="10">
        <v>0.81200000000000006</v>
      </c>
      <c r="BY1324" s="10">
        <v>0.34589999999999999</v>
      </c>
      <c r="BZ1324" s="10">
        <v>49</v>
      </c>
      <c r="CA1324" s="10">
        <v>10.4</v>
      </c>
      <c r="CB1324" s="10">
        <v>0.92</v>
      </c>
      <c r="CC1324" s="10">
        <v>0.91149999999999998</v>
      </c>
      <c r="CD1324" s="10">
        <v>0.38829999999999998</v>
      </c>
      <c r="CE1324" s="10">
        <v>55</v>
      </c>
      <c r="CF1324" s="10">
        <v>10.4</v>
      </c>
      <c r="CG1324" s="10">
        <v>0.92</v>
      </c>
      <c r="CH1324" s="10">
        <v>1400</v>
      </c>
      <c r="CI1324" s="10" t="s">
        <v>293</v>
      </c>
      <c r="CJ1324" s="10">
        <v>0.1946</v>
      </c>
      <c r="CK1324" s="10">
        <v>8.2900000000000001E-2</v>
      </c>
      <c r="CL1324" s="10">
        <v>11</v>
      </c>
      <c r="CM1324" s="10">
        <v>11.1</v>
      </c>
      <c r="CN1324" s="10">
        <v>0.92</v>
      </c>
      <c r="CO1324" s="10">
        <v>0.31259999999999999</v>
      </c>
      <c r="CP1324" s="10">
        <v>0.13320000000000001</v>
      </c>
      <c r="CQ1324" s="10">
        <v>18</v>
      </c>
      <c r="CR1324" s="10">
        <v>10.9</v>
      </c>
      <c r="CS1324" s="10">
        <v>0.92</v>
      </c>
      <c r="CT1324" s="10">
        <v>0.43819999999999998</v>
      </c>
      <c r="CU1324" s="10">
        <v>0.1867</v>
      </c>
      <c r="CV1324" s="10">
        <v>25</v>
      </c>
      <c r="CW1324" s="10">
        <v>11</v>
      </c>
      <c r="CX1324" s="10">
        <v>0.92</v>
      </c>
      <c r="CY1324" s="10">
        <v>1436</v>
      </c>
      <c r="CZ1324" s="10" t="s">
        <v>9</v>
      </c>
      <c r="DA1324" s="10">
        <v>0.58199999999999996</v>
      </c>
      <c r="DB1324" s="10">
        <v>0.26300000000000001</v>
      </c>
      <c r="DC1324" s="10">
        <v>10.135329367149117</v>
      </c>
      <c r="DD1324" s="10">
        <v>36.381</v>
      </c>
      <c r="DE1324" s="10">
        <v>0.91127584464299261</v>
      </c>
      <c r="DF1324" s="10">
        <v>0.70199999999999996</v>
      </c>
      <c r="DG1324" s="10">
        <v>0.315</v>
      </c>
      <c r="DH1324" s="10">
        <v>12.429923807247201</v>
      </c>
      <c r="DI1324" s="10">
        <v>35.738999999999997</v>
      </c>
      <c r="DJ1324" s="10">
        <v>0.91235870846700617</v>
      </c>
      <c r="DK1324" s="10">
        <v>0.71699999999999997</v>
      </c>
      <c r="DL1324" s="10">
        <v>0.32500000000000001</v>
      </c>
      <c r="DM1324" s="10">
        <v>12.648221511222873</v>
      </c>
      <c r="DN1324" s="10">
        <v>35.933999999999997</v>
      </c>
      <c r="DO1324" s="10">
        <v>0.91080100666806885</v>
      </c>
    </row>
    <row r="1325" spans="1:119" x14ac:dyDescent="0.25">
      <c r="A1325" s="10">
        <v>1401</v>
      </c>
      <c r="B1325" s="10" t="s">
        <v>294</v>
      </c>
      <c r="C1325" s="10">
        <v>0.09</v>
      </c>
      <c r="D1325" s="10">
        <v>0.03</v>
      </c>
      <c r="E1325" s="10">
        <v>5</v>
      </c>
      <c r="F1325" s="10">
        <v>10.8</v>
      </c>
      <c r="G1325" s="10">
        <v>0.95</v>
      </c>
      <c r="H1325" s="10">
        <v>0.12</v>
      </c>
      <c r="I1325" s="10">
        <v>0.04</v>
      </c>
      <c r="J1325" s="10">
        <v>7</v>
      </c>
      <c r="K1325" s="10">
        <v>10.5</v>
      </c>
      <c r="L1325" s="10">
        <v>0.95</v>
      </c>
      <c r="M1325" s="10">
        <v>0.1</v>
      </c>
      <c r="N1325" s="10">
        <v>0.03</v>
      </c>
      <c r="O1325" s="10">
        <v>6</v>
      </c>
      <c r="P1325" s="10">
        <v>10.6</v>
      </c>
      <c r="Q1325" s="10">
        <v>0.95</v>
      </c>
      <c r="R1325" s="10">
        <v>1401</v>
      </c>
      <c r="S1325" s="10" t="s">
        <v>294</v>
      </c>
      <c r="T1325" s="10">
        <v>0.26860000000000001</v>
      </c>
      <c r="U1325" s="10">
        <v>0.18579999999999999</v>
      </c>
      <c r="V1325" s="10">
        <v>17.299900000000001</v>
      </c>
      <c r="W1325" s="10">
        <v>10.9</v>
      </c>
      <c r="Y1325" s="10">
        <v>0.47260000000000002</v>
      </c>
      <c r="Z1325" s="10">
        <v>0.18759999999999999</v>
      </c>
      <c r="AA1325" s="10">
        <v>26.9298</v>
      </c>
      <c r="AB1325" s="10">
        <v>10.9</v>
      </c>
      <c r="AD1325" s="10">
        <v>0.34370000000000001</v>
      </c>
      <c r="AE1325" s="10">
        <v>0.1245</v>
      </c>
      <c r="AF1325" s="10">
        <v>19.3642</v>
      </c>
      <c r="AG1325" s="10">
        <v>10.9</v>
      </c>
      <c r="AI1325" s="10">
        <v>1401</v>
      </c>
      <c r="AJ1325" s="10" t="s">
        <v>294</v>
      </c>
      <c r="AK1325" s="10">
        <v>9.6299999999999997E-2</v>
      </c>
      <c r="AL1325" s="10">
        <v>3.1399999999999997E-2</v>
      </c>
      <c r="AM1325" s="10">
        <v>5.5168999999999997</v>
      </c>
      <c r="AN1325" s="10">
        <v>10.6</v>
      </c>
      <c r="AO1325" s="10">
        <v>0.95</v>
      </c>
      <c r="AP1325" s="10">
        <v>0.27679999999999999</v>
      </c>
      <c r="AQ1325" s="10">
        <v>9.01E-2</v>
      </c>
      <c r="AR1325" s="10">
        <v>15.8552</v>
      </c>
      <c r="AS1325" s="10">
        <v>10.6</v>
      </c>
      <c r="AT1325" s="10">
        <v>0.95</v>
      </c>
      <c r="AU1325" s="10">
        <v>0.1027</v>
      </c>
      <c r="AV1325" s="10">
        <v>3.3799999999999997E-2</v>
      </c>
      <c r="AW1325" s="10">
        <v>6.2423999999999999</v>
      </c>
      <c r="AX1325" s="10">
        <v>10</v>
      </c>
      <c r="AY1325" s="10">
        <v>0.95</v>
      </c>
      <c r="AZ1325" s="10">
        <v>1401</v>
      </c>
      <c r="BA1325" s="10" t="s">
        <v>294</v>
      </c>
      <c r="BB1325" s="10">
        <v>0.24490000000000001</v>
      </c>
      <c r="BC1325" s="10">
        <v>0.1116</v>
      </c>
      <c r="BD1325" s="10">
        <v>14</v>
      </c>
      <c r="BE1325" s="10">
        <v>11.1</v>
      </c>
      <c r="BF1325" s="10">
        <v>0.91</v>
      </c>
      <c r="BG1325" s="10">
        <v>0.42780000000000001</v>
      </c>
      <c r="BH1325" s="10">
        <v>0.19489999999999999</v>
      </c>
      <c r="BI1325" s="10">
        <v>23</v>
      </c>
      <c r="BJ1325" s="10">
        <v>11.8</v>
      </c>
      <c r="BK1325" s="10">
        <v>0.91</v>
      </c>
      <c r="BL1325" s="10">
        <v>0.27239999999999998</v>
      </c>
      <c r="BM1325" s="10">
        <v>0.1241</v>
      </c>
      <c r="BN1325" s="10">
        <v>16</v>
      </c>
      <c r="BO1325" s="10">
        <v>10.8</v>
      </c>
      <c r="BP1325" s="10">
        <v>0.91</v>
      </c>
      <c r="BQ1325" s="10">
        <v>1401</v>
      </c>
      <c r="BR1325" s="10" t="s">
        <v>294</v>
      </c>
      <c r="BS1325" s="10">
        <v>3.3700000000000001E-2</v>
      </c>
      <c r="BT1325" s="10">
        <v>1.54E-2</v>
      </c>
      <c r="BU1325" s="10">
        <v>2</v>
      </c>
      <c r="BV1325" s="10">
        <v>10.7</v>
      </c>
      <c r="BW1325" s="10">
        <v>0.91</v>
      </c>
      <c r="BX1325" s="10">
        <v>3.2800000000000003E-2</v>
      </c>
      <c r="BY1325" s="10">
        <v>1.49E-2</v>
      </c>
      <c r="BZ1325" s="10">
        <v>2</v>
      </c>
      <c r="CA1325" s="10">
        <v>10.4</v>
      </c>
      <c r="CB1325" s="10">
        <v>0.91</v>
      </c>
      <c r="CC1325" s="10">
        <v>1.6400000000000001E-2</v>
      </c>
      <c r="CD1325" s="10">
        <v>7.4999999999999997E-3</v>
      </c>
      <c r="CE1325" s="10">
        <v>1</v>
      </c>
      <c r="CF1325" s="10">
        <v>10.4</v>
      </c>
      <c r="CG1325" s="10">
        <v>0.91</v>
      </c>
      <c r="CH1325" s="10">
        <v>1401</v>
      </c>
      <c r="CI1325" s="10" t="s">
        <v>294</v>
      </c>
      <c r="CJ1325" s="10">
        <v>3.5000000000000003E-2</v>
      </c>
      <c r="CK1325" s="10">
        <v>1.5900000000000001E-2</v>
      </c>
      <c r="CL1325" s="10">
        <v>2</v>
      </c>
      <c r="CM1325" s="10">
        <v>11.1</v>
      </c>
      <c r="CN1325" s="10">
        <v>0.91</v>
      </c>
      <c r="CO1325" s="10">
        <v>3.44E-2</v>
      </c>
      <c r="CP1325" s="10">
        <v>1.5699999999999999E-2</v>
      </c>
      <c r="CQ1325" s="10">
        <v>2</v>
      </c>
      <c r="CR1325" s="10">
        <v>10.9</v>
      </c>
      <c r="CS1325" s="10">
        <v>0.91</v>
      </c>
      <c r="CT1325" s="10">
        <v>3.4700000000000002E-2</v>
      </c>
      <c r="CU1325" s="10">
        <v>1.5800000000000002E-2</v>
      </c>
      <c r="CV1325" s="10">
        <v>2</v>
      </c>
      <c r="CW1325" s="10">
        <v>11</v>
      </c>
      <c r="CX1325" s="10">
        <v>0.91</v>
      </c>
      <c r="CY1325" s="10">
        <v>1437</v>
      </c>
      <c r="CZ1325" s="10" t="s">
        <v>10</v>
      </c>
    </row>
    <row r="1326" spans="1:119" x14ac:dyDescent="0.25">
      <c r="A1326" s="10">
        <v>1402</v>
      </c>
      <c r="B1326" s="10" t="s">
        <v>296</v>
      </c>
      <c r="C1326" s="10">
        <v>0</v>
      </c>
      <c r="D1326" s="10">
        <v>0</v>
      </c>
      <c r="E1326" s="10">
        <v>0</v>
      </c>
      <c r="F1326" s="10">
        <v>10.8</v>
      </c>
      <c r="G1326" s="10">
        <v>0</v>
      </c>
      <c r="H1326" s="10">
        <v>0</v>
      </c>
      <c r="I1326" s="10">
        <v>0</v>
      </c>
      <c r="J1326" s="10">
        <v>0</v>
      </c>
      <c r="K1326" s="10">
        <v>10.5</v>
      </c>
      <c r="L1326" s="10">
        <v>0</v>
      </c>
      <c r="M1326" s="10">
        <v>0</v>
      </c>
      <c r="N1326" s="10">
        <v>0</v>
      </c>
      <c r="O1326" s="10">
        <v>0</v>
      </c>
      <c r="P1326" s="10">
        <v>10.6</v>
      </c>
      <c r="Q1326" s="10">
        <v>0</v>
      </c>
      <c r="R1326" s="10">
        <v>1402</v>
      </c>
      <c r="S1326" s="10" t="s">
        <v>296</v>
      </c>
      <c r="T1326" s="10">
        <v>0</v>
      </c>
      <c r="U1326" s="10">
        <v>0</v>
      </c>
      <c r="V1326" s="10">
        <v>0</v>
      </c>
      <c r="W1326" s="10">
        <v>10.9</v>
      </c>
      <c r="Y1326" s="10">
        <v>0</v>
      </c>
      <c r="Z1326" s="10">
        <v>0</v>
      </c>
      <c r="AA1326" s="10">
        <v>0</v>
      </c>
      <c r="AB1326" s="10">
        <v>10.9</v>
      </c>
      <c r="AD1326" s="10">
        <v>0</v>
      </c>
      <c r="AE1326" s="10">
        <v>0</v>
      </c>
      <c r="AF1326" s="10">
        <v>0</v>
      </c>
      <c r="AG1326" s="10">
        <v>10.9</v>
      </c>
      <c r="AI1326" s="10">
        <v>1402</v>
      </c>
      <c r="AJ1326" s="10" t="s">
        <v>296</v>
      </c>
      <c r="AK1326" s="10">
        <v>0</v>
      </c>
      <c r="AL1326" s="10">
        <v>0</v>
      </c>
      <c r="AM1326" s="10">
        <v>0</v>
      </c>
      <c r="AN1326" s="10">
        <v>10.6</v>
      </c>
      <c r="AO1326" s="10">
        <v>0</v>
      </c>
      <c r="AP1326" s="10">
        <v>0</v>
      </c>
      <c r="AQ1326" s="10">
        <v>0</v>
      </c>
      <c r="AR1326" s="10">
        <v>0</v>
      </c>
      <c r="AS1326" s="10">
        <v>10.6</v>
      </c>
      <c r="AT1326" s="10">
        <v>0</v>
      </c>
      <c r="AU1326" s="10">
        <v>0</v>
      </c>
      <c r="AV1326" s="10">
        <v>0</v>
      </c>
      <c r="AW1326" s="10">
        <v>0</v>
      </c>
      <c r="AX1326" s="10">
        <v>10</v>
      </c>
      <c r="AY1326" s="10">
        <v>0</v>
      </c>
      <c r="AZ1326" s="10">
        <v>1402</v>
      </c>
      <c r="BA1326" s="10" t="s">
        <v>296</v>
      </c>
      <c r="BB1326" s="10">
        <v>0</v>
      </c>
      <c r="BC1326" s="10">
        <v>0</v>
      </c>
      <c r="BD1326" s="10">
        <v>0</v>
      </c>
      <c r="BE1326" s="10">
        <v>11.1</v>
      </c>
      <c r="BF1326" s="10">
        <v>0</v>
      </c>
      <c r="BG1326" s="10">
        <v>0</v>
      </c>
      <c r="BH1326" s="10">
        <v>0</v>
      </c>
      <c r="BI1326" s="10">
        <v>0</v>
      </c>
      <c r="BJ1326" s="10">
        <v>11.8</v>
      </c>
      <c r="BK1326" s="10">
        <v>0</v>
      </c>
      <c r="BL1326" s="10">
        <v>0</v>
      </c>
      <c r="BM1326" s="10">
        <v>0</v>
      </c>
      <c r="BN1326" s="10">
        <v>0</v>
      </c>
      <c r="BO1326" s="10">
        <v>10.8</v>
      </c>
      <c r="BP1326" s="10">
        <v>0</v>
      </c>
      <c r="BQ1326" s="10">
        <v>1402</v>
      </c>
      <c r="BR1326" s="10" t="s">
        <v>296</v>
      </c>
      <c r="BS1326" s="10">
        <v>0</v>
      </c>
      <c r="BT1326" s="10">
        <v>0</v>
      </c>
      <c r="BU1326" s="10">
        <v>0</v>
      </c>
      <c r="BV1326" s="10">
        <v>10.7</v>
      </c>
      <c r="BW1326" s="10">
        <v>0</v>
      </c>
      <c r="BX1326" s="10">
        <v>0</v>
      </c>
      <c r="BY1326" s="10">
        <v>0</v>
      </c>
      <c r="BZ1326" s="10">
        <v>0</v>
      </c>
      <c r="CA1326" s="10">
        <v>10.4</v>
      </c>
      <c r="CB1326" s="10">
        <v>0</v>
      </c>
      <c r="CC1326" s="10">
        <v>0</v>
      </c>
      <c r="CD1326" s="10">
        <v>0</v>
      </c>
      <c r="CE1326" s="10">
        <v>0</v>
      </c>
      <c r="CF1326" s="10">
        <v>10.4</v>
      </c>
      <c r="CG1326" s="10">
        <v>0</v>
      </c>
      <c r="CH1326" s="10">
        <v>1402</v>
      </c>
      <c r="CI1326" s="10" t="s">
        <v>296</v>
      </c>
      <c r="CJ1326" s="10">
        <v>0</v>
      </c>
      <c r="CK1326" s="10">
        <v>0</v>
      </c>
      <c r="CL1326" s="10">
        <v>0</v>
      </c>
      <c r="CM1326" s="10">
        <v>11.1</v>
      </c>
      <c r="CN1326" s="10">
        <v>0</v>
      </c>
      <c r="CO1326" s="10">
        <v>0</v>
      </c>
      <c r="CP1326" s="10">
        <v>0</v>
      </c>
      <c r="CQ1326" s="10">
        <v>0</v>
      </c>
      <c r="CR1326" s="10">
        <v>10.9</v>
      </c>
      <c r="CS1326" s="10">
        <v>0</v>
      </c>
      <c r="CT1326" s="10">
        <v>0</v>
      </c>
      <c r="CU1326" s="10">
        <v>0</v>
      </c>
      <c r="CV1326" s="10">
        <v>0</v>
      </c>
      <c r="CW1326" s="10">
        <v>11</v>
      </c>
      <c r="CX1326" s="10">
        <v>0</v>
      </c>
      <c r="CY1326" s="10">
        <v>1438</v>
      </c>
      <c r="CZ1326" s="10" t="s">
        <v>11</v>
      </c>
      <c r="DA1326" s="10">
        <v>0.57499999999999996</v>
      </c>
      <c r="DB1326" s="10">
        <v>0.22500000000000001</v>
      </c>
      <c r="DC1326" s="10">
        <v>33.9512</v>
      </c>
      <c r="DD1326" s="10">
        <v>10.5</v>
      </c>
      <c r="DE1326" s="10">
        <v>0.93100000000000005</v>
      </c>
      <c r="DF1326" s="10">
        <v>0.69399999999999995</v>
      </c>
      <c r="DG1326" s="10">
        <v>0.27</v>
      </c>
      <c r="DH1326" s="10">
        <v>40.946300000000001</v>
      </c>
      <c r="DI1326" s="10">
        <v>10.5</v>
      </c>
      <c r="DJ1326" s="10">
        <v>0.93200000000000005</v>
      </c>
      <c r="DK1326" s="10">
        <v>0.70899999999999996</v>
      </c>
      <c r="DL1326" s="10">
        <v>0.28000000000000003</v>
      </c>
      <c r="DM1326" s="10">
        <v>41.914900000000003</v>
      </c>
      <c r="DN1326" s="10">
        <v>10.5</v>
      </c>
      <c r="DO1326" s="10">
        <v>0.93</v>
      </c>
    </row>
    <row r="1327" spans="1:119" x14ac:dyDescent="0.25">
      <c r="A1327" s="10">
        <v>1403</v>
      </c>
      <c r="B1327" s="10" t="s">
        <v>297</v>
      </c>
      <c r="C1327" s="10">
        <v>0.02</v>
      </c>
      <c r="D1327" s="10">
        <v>0.01</v>
      </c>
      <c r="E1327" s="10">
        <v>1</v>
      </c>
      <c r="F1327" s="10">
        <v>10.8</v>
      </c>
      <c r="G1327" s="10">
        <v>0.95</v>
      </c>
      <c r="H1327" s="10">
        <v>0.02</v>
      </c>
      <c r="I1327" s="10">
        <v>0.01</v>
      </c>
      <c r="J1327" s="10">
        <v>1</v>
      </c>
      <c r="K1327" s="10">
        <v>10.5</v>
      </c>
      <c r="L1327" s="10">
        <v>0.95</v>
      </c>
      <c r="M1327" s="10">
        <v>0.02</v>
      </c>
      <c r="N1327" s="10">
        <v>0.01</v>
      </c>
      <c r="O1327" s="10">
        <v>1</v>
      </c>
      <c r="P1327" s="10">
        <v>10.6</v>
      </c>
      <c r="Q1327" s="10">
        <v>0.95</v>
      </c>
      <c r="R1327" s="10">
        <v>1403</v>
      </c>
      <c r="S1327" s="10" t="s">
        <v>297</v>
      </c>
      <c r="T1327" s="10">
        <v>1.7899999999999999E-2</v>
      </c>
      <c r="U1327" s="10">
        <v>1.24E-2</v>
      </c>
      <c r="V1327" s="10">
        <v>1.1533</v>
      </c>
      <c r="W1327" s="10">
        <v>10.9</v>
      </c>
      <c r="Y1327" s="10">
        <v>2.0500000000000001E-2</v>
      </c>
      <c r="Z1327" s="10">
        <v>8.2000000000000007E-3</v>
      </c>
      <c r="AA1327" s="10">
        <v>1.1709000000000001</v>
      </c>
      <c r="AB1327" s="10">
        <v>10.9</v>
      </c>
      <c r="AD1327" s="10">
        <v>2.0199999999999999E-2</v>
      </c>
      <c r="AE1327" s="10">
        <v>7.3000000000000001E-3</v>
      </c>
      <c r="AF1327" s="10">
        <v>1.1391</v>
      </c>
      <c r="AG1327" s="10">
        <v>10.9</v>
      </c>
      <c r="AI1327" s="10">
        <v>1403</v>
      </c>
      <c r="AJ1327" s="10" t="s">
        <v>297</v>
      </c>
      <c r="AK1327" s="10">
        <v>1.9300000000000001E-2</v>
      </c>
      <c r="AL1327" s="10">
        <v>6.3E-3</v>
      </c>
      <c r="AM1327" s="10">
        <v>1.1057999999999999</v>
      </c>
      <c r="AN1327" s="10">
        <v>10.6</v>
      </c>
      <c r="AO1327" s="10">
        <v>0.95</v>
      </c>
      <c r="AP1327" s="10">
        <v>1.8499999999999999E-2</v>
      </c>
      <c r="AQ1327" s="10">
        <v>6.0000000000000001E-3</v>
      </c>
      <c r="AR1327" s="10">
        <v>1.0592999999999999</v>
      </c>
      <c r="AS1327" s="10">
        <v>10.6</v>
      </c>
      <c r="AT1327" s="10">
        <v>0.95</v>
      </c>
      <c r="AU1327" s="10">
        <v>1.7100000000000001E-2</v>
      </c>
      <c r="AV1327" s="10">
        <v>5.5999999999999999E-3</v>
      </c>
      <c r="AW1327" s="10">
        <v>1.0388999999999999</v>
      </c>
      <c r="AX1327" s="10">
        <v>10</v>
      </c>
      <c r="AY1327" s="10">
        <v>0.95</v>
      </c>
      <c r="AZ1327" s="10">
        <v>1403</v>
      </c>
      <c r="BA1327" s="10" t="s">
        <v>297</v>
      </c>
      <c r="BB1327" s="10">
        <v>1.8800000000000001E-2</v>
      </c>
      <c r="BC1327" s="10">
        <v>3.8E-3</v>
      </c>
      <c r="BD1327" s="10">
        <v>1</v>
      </c>
      <c r="BE1327" s="10">
        <v>11.1</v>
      </c>
      <c r="BF1327" s="10">
        <v>0.98</v>
      </c>
      <c r="BG1327" s="10">
        <v>0.02</v>
      </c>
      <c r="BH1327" s="10">
        <v>4.1000000000000003E-3</v>
      </c>
      <c r="BI1327" s="10">
        <v>1</v>
      </c>
      <c r="BJ1327" s="10">
        <v>11.8</v>
      </c>
      <c r="BK1327" s="10">
        <v>0.98</v>
      </c>
      <c r="BL1327" s="10">
        <v>1.83E-2</v>
      </c>
      <c r="BM1327" s="10">
        <v>3.7000000000000002E-3</v>
      </c>
      <c r="BN1327" s="10">
        <v>1</v>
      </c>
      <c r="BO1327" s="10">
        <v>10.8</v>
      </c>
      <c r="BP1327" s="10">
        <v>0.98</v>
      </c>
      <c r="BQ1327" s="10">
        <v>1403</v>
      </c>
      <c r="BR1327" s="10" t="s">
        <v>297</v>
      </c>
      <c r="BS1327" s="10">
        <v>3.6299999999999999E-2</v>
      </c>
      <c r="BT1327" s="10">
        <v>7.4000000000000003E-3</v>
      </c>
      <c r="BU1327" s="10">
        <v>2</v>
      </c>
      <c r="BV1327" s="10">
        <v>10.7</v>
      </c>
      <c r="BW1327" s="10">
        <v>0.98</v>
      </c>
      <c r="BX1327" s="10">
        <v>3.5299999999999998E-2</v>
      </c>
      <c r="BY1327" s="10">
        <v>7.1999999999999998E-3</v>
      </c>
      <c r="BZ1327" s="10">
        <v>2</v>
      </c>
      <c r="CA1327" s="10">
        <v>10.4</v>
      </c>
      <c r="CB1327" s="10">
        <v>0.98</v>
      </c>
      <c r="CC1327" s="10">
        <v>1.77E-2</v>
      </c>
      <c r="CD1327" s="10">
        <v>3.5999999999999999E-3</v>
      </c>
      <c r="CE1327" s="10">
        <v>1</v>
      </c>
      <c r="CF1327" s="10">
        <v>10.4</v>
      </c>
      <c r="CG1327" s="10">
        <v>0.98</v>
      </c>
      <c r="CH1327" s="10">
        <v>1403</v>
      </c>
      <c r="CI1327" s="10" t="s">
        <v>297</v>
      </c>
      <c r="CJ1327" s="10">
        <v>1.8800000000000001E-2</v>
      </c>
      <c r="CK1327" s="10">
        <v>3.8E-3</v>
      </c>
      <c r="CL1327" s="10">
        <v>1</v>
      </c>
      <c r="CM1327" s="10">
        <v>11.1</v>
      </c>
      <c r="CN1327" s="10">
        <v>0.98</v>
      </c>
      <c r="CO1327" s="10">
        <v>1.8499999999999999E-2</v>
      </c>
      <c r="CP1327" s="10">
        <v>3.8E-3</v>
      </c>
      <c r="CQ1327" s="10">
        <v>1</v>
      </c>
      <c r="CR1327" s="10">
        <v>10.9</v>
      </c>
      <c r="CS1327" s="10">
        <v>0.98</v>
      </c>
      <c r="CT1327" s="10">
        <v>1.8700000000000001E-2</v>
      </c>
      <c r="CU1327" s="10">
        <v>3.8E-3</v>
      </c>
      <c r="CV1327" s="10">
        <v>1</v>
      </c>
      <c r="CW1327" s="10">
        <v>11</v>
      </c>
      <c r="CX1327" s="10">
        <v>0.98</v>
      </c>
      <c r="CY1327" s="10">
        <v>1439</v>
      </c>
      <c r="CZ1327" s="10" t="s">
        <v>390</v>
      </c>
      <c r="DA1327" s="10">
        <v>8.1799999999999998E-2</v>
      </c>
      <c r="DB1327" s="10">
        <v>3.9600000000000003E-2</v>
      </c>
      <c r="DC1327" s="10">
        <v>5</v>
      </c>
      <c r="DD1327" s="10">
        <v>10.5</v>
      </c>
      <c r="DE1327" s="10">
        <v>0.9</v>
      </c>
      <c r="DF1327" s="10">
        <v>8.1799999999999998E-2</v>
      </c>
      <c r="DG1327" s="10">
        <v>3.9600000000000003E-2</v>
      </c>
      <c r="DH1327" s="10">
        <v>5</v>
      </c>
      <c r="DI1327" s="10">
        <v>10.5</v>
      </c>
      <c r="DJ1327" s="10">
        <v>0.9</v>
      </c>
      <c r="DK1327" s="10">
        <v>9.8199999999999996E-2</v>
      </c>
      <c r="DL1327" s="10">
        <v>4.7600000000000003E-2</v>
      </c>
      <c r="DM1327" s="10">
        <v>6</v>
      </c>
      <c r="DN1327" s="10">
        <v>10.5</v>
      </c>
      <c r="DO1327" s="10">
        <v>0.9</v>
      </c>
    </row>
    <row r="1328" spans="1:119" x14ac:dyDescent="0.25">
      <c r="A1328" s="10">
        <v>1404</v>
      </c>
      <c r="B1328" s="10" t="s">
        <v>239</v>
      </c>
      <c r="C1328" s="10">
        <v>-4.2300000000000004</v>
      </c>
      <c r="D1328" s="10">
        <v>-2.04</v>
      </c>
      <c r="E1328" s="10">
        <v>74.22</v>
      </c>
      <c r="F1328" s="10">
        <v>36.51</v>
      </c>
      <c r="G1328" s="10">
        <v>0.9</v>
      </c>
      <c r="H1328" s="10">
        <v>-5.97</v>
      </c>
      <c r="I1328" s="10">
        <v>-2.33</v>
      </c>
      <c r="J1328" s="10">
        <v>102.38</v>
      </c>
      <c r="K1328" s="10">
        <v>36.15</v>
      </c>
      <c r="L1328" s="10">
        <v>0.93200000000000005</v>
      </c>
      <c r="M1328" s="10">
        <v>-7.01</v>
      </c>
      <c r="N1328" s="10">
        <v>-2.5</v>
      </c>
      <c r="O1328" s="10">
        <v>120.07</v>
      </c>
      <c r="P1328" s="10">
        <v>35.79</v>
      </c>
      <c r="Q1328" s="10">
        <v>0.94199999999999995</v>
      </c>
      <c r="R1328" s="10">
        <v>1404</v>
      </c>
      <c r="S1328" s="10" t="s">
        <v>239</v>
      </c>
      <c r="T1328" s="10">
        <v>2.41</v>
      </c>
      <c r="U1328" s="10">
        <v>1.98</v>
      </c>
      <c r="V1328" s="10">
        <v>47.464071298078309</v>
      </c>
      <c r="W1328" s="10">
        <v>37.94</v>
      </c>
      <c r="Y1328" s="10">
        <v>3.78</v>
      </c>
      <c r="Z1328" s="10">
        <v>2.39</v>
      </c>
      <c r="AA1328" s="10">
        <v>69.446508126173057</v>
      </c>
      <c r="AB1328" s="10">
        <v>37.18</v>
      </c>
      <c r="AD1328" s="10">
        <v>4.21</v>
      </c>
      <c r="AE1328" s="10">
        <v>2.39</v>
      </c>
      <c r="AF1328" s="10">
        <v>75.175025652947411</v>
      </c>
      <c r="AG1328" s="10">
        <v>37.18</v>
      </c>
      <c r="AI1328" s="10">
        <v>1404</v>
      </c>
      <c r="AJ1328" s="10" t="s">
        <v>239</v>
      </c>
      <c r="AK1328" s="10">
        <v>-4.5678463068767483</v>
      </c>
      <c r="AL1328" s="10">
        <v>-2.0434836995006194</v>
      </c>
      <c r="AM1328" s="10">
        <v>-78.072417259955699</v>
      </c>
      <c r="AN1328" s="10">
        <v>37.005644749844151</v>
      </c>
      <c r="AO1328" s="10">
        <v>0.91282022519980544</v>
      </c>
      <c r="AP1328" s="10">
        <v>-5.9307056676873247</v>
      </c>
      <c r="AQ1328" s="10">
        <v>-2.6804307213262124</v>
      </c>
      <c r="AR1328" s="10">
        <v>-103.59535060398294</v>
      </c>
      <c r="AS1328" s="10">
        <v>36.27160064956108</v>
      </c>
      <c r="AT1328" s="10">
        <v>0.91125255291247764</v>
      </c>
      <c r="AU1328" s="10">
        <v>-6.5768773405207615</v>
      </c>
      <c r="AV1328" s="10">
        <v>-3.0023416383275259</v>
      </c>
      <c r="AW1328" s="10">
        <v>-115.91165866834803</v>
      </c>
      <c r="AX1328" s="10">
        <v>36.011058616843805</v>
      </c>
      <c r="AY1328" s="10">
        <v>0.90969562465772058</v>
      </c>
      <c r="AZ1328" s="10">
        <v>1404</v>
      </c>
      <c r="BA1328" s="10" t="s">
        <v>239</v>
      </c>
      <c r="BB1328" s="10">
        <v>-3.2021621099101769</v>
      </c>
      <c r="BC1328" s="10">
        <v>-1.3736805778931445</v>
      </c>
      <c r="BD1328" s="10">
        <v>-54.10649262798718</v>
      </c>
      <c r="BE1328" s="10">
        <v>37.180426494973737</v>
      </c>
      <c r="BF1328" s="10">
        <v>0.91900724974317038</v>
      </c>
      <c r="BG1328" s="10">
        <v>-4.2971167957676322</v>
      </c>
      <c r="BH1328" s="10">
        <v>-1.8455060905446239</v>
      </c>
      <c r="BI1328" s="10">
        <v>-73.176310093887537</v>
      </c>
      <c r="BJ1328" s="10">
        <v>36.898119563469336</v>
      </c>
      <c r="BK1328" s="10">
        <v>0.91884401397257531</v>
      </c>
      <c r="BL1328" s="10">
        <v>-4.9923193459555941</v>
      </c>
      <c r="BM1328" s="10">
        <v>-2.1726875184635555</v>
      </c>
      <c r="BN1328" s="10">
        <v>-85.186638656507611</v>
      </c>
      <c r="BO1328" s="10">
        <v>36.900733596610223</v>
      </c>
      <c r="BP1328" s="10">
        <v>0.91692802948230234</v>
      </c>
      <c r="BQ1328" s="10">
        <v>1404</v>
      </c>
      <c r="BR1328" s="10" t="s">
        <v>239</v>
      </c>
      <c r="BS1328" s="10">
        <v>-4.0039999999999996</v>
      </c>
      <c r="BT1328" s="10">
        <v>-1.71</v>
      </c>
      <c r="BU1328" s="10">
        <v>-67.721954562005308</v>
      </c>
      <c r="BV1328" s="10">
        <v>37.118000000000002</v>
      </c>
      <c r="BW1328" s="10">
        <v>0.91964325512564005</v>
      </c>
      <c r="BX1328" s="10">
        <v>-6.6459999999999999</v>
      </c>
      <c r="BY1328" s="10">
        <v>-2.8730000000000002</v>
      </c>
      <c r="BZ1328" s="10">
        <v>-115.72904946633972</v>
      </c>
      <c r="CA1328" s="10">
        <v>36.121000000000002</v>
      </c>
      <c r="CB1328" s="10">
        <v>0.91790462551719598</v>
      </c>
      <c r="CC1328" s="10">
        <v>-5.2759999999999998</v>
      </c>
      <c r="CD1328" s="10">
        <v>-2.319</v>
      </c>
      <c r="CE1328" s="10">
        <v>-92.132304063809457</v>
      </c>
      <c r="CF1328" s="10">
        <v>36.115000000000002</v>
      </c>
      <c r="CG1328" s="10">
        <v>0.91547103516108164</v>
      </c>
      <c r="CH1328" s="10">
        <v>1404</v>
      </c>
      <c r="CI1328" s="10" t="s">
        <v>239</v>
      </c>
      <c r="CJ1328" s="10">
        <v>-2.601</v>
      </c>
      <c r="CK1328" s="10">
        <v>-1.117</v>
      </c>
      <c r="CL1328" s="10">
        <v>-43.564126681750061</v>
      </c>
      <c r="CM1328" s="10">
        <v>37.515000000000001</v>
      </c>
      <c r="CN1328" s="10">
        <v>0.91885241639730919</v>
      </c>
      <c r="CO1328" s="10">
        <v>-3.673</v>
      </c>
      <c r="CP1328" s="10">
        <v>-1.5620000000000001</v>
      </c>
      <c r="CQ1328" s="10">
        <v>-62.316439941234378</v>
      </c>
      <c r="CR1328" s="10">
        <v>36.978999999999999</v>
      </c>
      <c r="CS1328" s="10">
        <v>0.92024295992137162</v>
      </c>
      <c r="CT1328" s="10">
        <v>-4.2210000000000001</v>
      </c>
      <c r="CU1328" s="10">
        <v>-1.786</v>
      </c>
      <c r="CV1328" s="10">
        <v>-70.551346941552652</v>
      </c>
      <c r="CW1328" s="10">
        <v>37.506999999999998</v>
      </c>
      <c r="CX1328" s="10">
        <v>0.92095219380904225</v>
      </c>
      <c r="CY1328" s="10">
        <v>1440</v>
      </c>
      <c r="CZ1328" s="10" t="s">
        <v>305</v>
      </c>
      <c r="DA1328" s="10">
        <v>0.13819999999999999</v>
      </c>
      <c r="DB1328" s="10">
        <v>4.5400000000000003E-2</v>
      </c>
      <c r="DC1328" s="10">
        <v>8</v>
      </c>
      <c r="DD1328" s="10">
        <v>10.5</v>
      </c>
      <c r="DE1328" s="10">
        <v>0.95</v>
      </c>
      <c r="DF1328" s="10">
        <v>0.17280000000000001</v>
      </c>
      <c r="DG1328" s="10">
        <v>5.6800000000000003E-2</v>
      </c>
      <c r="DH1328" s="10">
        <v>10</v>
      </c>
      <c r="DI1328" s="10">
        <v>10.5</v>
      </c>
      <c r="DJ1328" s="10">
        <v>0.95</v>
      </c>
      <c r="DK1328" s="10">
        <v>0.17280000000000001</v>
      </c>
      <c r="DL1328" s="10">
        <v>5.6800000000000003E-2</v>
      </c>
      <c r="DM1328" s="10">
        <v>10</v>
      </c>
      <c r="DN1328" s="10">
        <v>10.5</v>
      </c>
      <c r="DO1328" s="10">
        <v>0.95</v>
      </c>
    </row>
    <row r="1329" spans="1:119" x14ac:dyDescent="0.25">
      <c r="A1329" s="10">
        <v>1405</v>
      </c>
      <c r="B1329" s="10" t="s">
        <v>240</v>
      </c>
      <c r="C1329" s="10">
        <v>-5.2</v>
      </c>
      <c r="D1329" s="10">
        <v>-1.04</v>
      </c>
      <c r="E1329" s="10">
        <v>83.88</v>
      </c>
      <c r="F1329" s="10">
        <v>36.53</v>
      </c>
      <c r="G1329" s="10">
        <v>0.98</v>
      </c>
      <c r="H1329" s="10">
        <v>-6.64</v>
      </c>
      <c r="I1329" s="10">
        <v>-1.41</v>
      </c>
      <c r="J1329" s="10">
        <v>108.31</v>
      </c>
      <c r="K1329" s="10">
        <v>36.17</v>
      </c>
      <c r="L1329" s="10">
        <v>0.97799999999999998</v>
      </c>
      <c r="M1329" s="10">
        <v>-6.51</v>
      </c>
      <c r="N1329" s="10">
        <v>-1.39</v>
      </c>
      <c r="O1329" s="10">
        <v>107.28</v>
      </c>
      <c r="P1329" s="10">
        <v>35.85</v>
      </c>
      <c r="Q1329" s="10">
        <v>0.97799999999999998</v>
      </c>
      <c r="R1329" s="10">
        <v>1405</v>
      </c>
      <c r="S1329" s="10" t="s">
        <v>240</v>
      </c>
      <c r="T1329" s="10">
        <v>4.3</v>
      </c>
      <c r="U1329" s="10">
        <v>3.32</v>
      </c>
      <c r="V1329" s="10">
        <v>82.865881207228298</v>
      </c>
      <c r="W1329" s="10">
        <v>37.85</v>
      </c>
      <c r="Y1329" s="10">
        <v>7.41</v>
      </c>
      <c r="Z1329" s="10">
        <v>3.82</v>
      </c>
      <c r="AA1329" s="10">
        <v>129.94583350299058</v>
      </c>
      <c r="AB1329" s="10">
        <v>37.04</v>
      </c>
      <c r="AD1329" s="10">
        <v>6.84</v>
      </c>
      <c r="AE1329" s="10">
        <v>3.51</v>
      </c>
      <c r="AF1329" s="10">
        <v>119.70556194392319</v>
      </c>
      <c r="AG1329" s="10">
        <v>37.08</v>
      </c>
      <c r="AI1329" s="10">
        <v>1405</v>
      </c>
      <c r="AJ1329" s="10" t="s">
        <v>240</v>
      </c>
      <c r="AK1329" s="10">
        <v>-3.5856471180698186</v>
      </c>
      <c r="AL1329" s="10">
        <v>-1.1959830214577598</v>
      </c>
      <c r="AM1329" s="10">
        <v>-58.887570759807943</v>
      </c>
      <c r="AN1329" s="10">
        <v>37.058677214006984</v>
      </c>
      <c r="AO1329" s="10">
        <v>0.94862237993664966</v>
      </c>
      <c r="AP1329" s="10">
        <v>-5.7872486999233708</v>
      </c>
      <c r="AQ1329" s="10">
        <v>-2.1128055889122956</v>
      </c>
      <c r="AR1329" s="10">
        <v>-97.994118321246333</v>
      </c>
      <c r="AS1329" s="10">
        <v>36.29783292103582</v>
      </c>
      <c r="AT1329" s="10">
        <v>0.93935729325813211</v>
      </c>
      <c r="AU1329" s="10">
        <v>-5.8520093846980146</v>
      </c>
      <c r="AV1329" s="10">
        <v>-2.1046185844768277</v>
      </c>
      <c r="AW1329" s="10">
        <v>-99.563089181456988</v>
      </c>
      <c r="AX1329" s="10">
        <v>36.062730225804025</v>
      </c>
      <c r="AY1329" s="10">
        <v>0.94099522649984568</v>
      </c>
      <c r="AZ1329" s="10">
        <v>1405</v>
      </c>
      <c r="BA1329" s="10" t="s">
        <v>240</v>
      </c>
      <c r="BB1329" s="10">
        <v>-5.2409919196113757</v>
      </c>
      <c r="BC1329" s="10">
        <v>-1.3270121214167709</v>
      </c>
      <c r="BD1329" s="10">
        <v>-84.035814212150186</v>
      </c>
      <c r="BE1329" s="10">
        <v>37.143397244669558</v>
      </c>
      <c r="BF1329" s="10">
        <v>0.96940850901338327</v>
      </c>
      <c r="BG1329" s="10">
        <v>-7.8874051666949576</v>
      </c>
      <c r="BH1329" s="10">
        <v>-2.100361353347826</v>
      </c>
      <c r="BI1329" s="10">
        <v>-127.99309378162057</v>
      </c>
      <c r="BJ1329" s="10">
        <v>36.818312461928016</v>
      </c>
      <c r="BK1329" s="10">
        <v>0.96632475972220777</v>
      </c>
      <c r="BL1329" s="10">
        <v>-7.4668114039603202</v>
      </c>
      <c r="BM1329" s="10">
        <v>-1.9776535248929819</v>
      </c>
      <c r="BN1329" s="10">
        <v>-120.98519157863329</v>
      </c>
      <c r="BO1329" s="10">
        <v>36.860798930480854</v>
      </c>
      <c r="BP1329" s="10">
        <v>0.96666856094193321</v>
      </c>
      <c r="BQ1329" s="10">
        <v>1405</v>
      </c>
      <c r="BR1329" s="10" t="s">
        <v>240</v>
      </c>
      <c r="BS1329" s="10">
        <v>-3.9740000000000002</v>
      </c>
      <c r="BT1329" s="10">
        <v>-0.97799999999999998</v>
      </c>
      <c r="BU1329" s="10">
        <v>-63.606346596094809</v>
      </c>
      <c r="BV1329" s="10">
        <v>37.148000000000003</v>
      </c>
      <c r="BW1329" s="10">
        <v>0.97102709219119498</v>
      </c>
      <c r="BX1329" s="10">
        <v>-5.19</v>
      </c>
      <c r="BY1329" s="10">
        <v>-1.331</v>
      </c>
      <c r="BZ1329" s="10">
        <v>-85.420435242301949</v>
      </c>
      <c r="CA1329" s="10">
        <v>36.213999999999999</v>
      </c>
      <c r="CB1329" s="10">
        <v>0.96865350279533979</v>
      </c>
      <c r="CC1329" s="10">
        <v>-5.7539999999999996</v>
      </c>
      <c r="CD1329" s="10">
        <v>-1.472</v>
      </c>
      <c r="CE1329" s="10">
        <v>-94.882601207790557</v>
      </c>
      <c r="CF1329" s="10">
        <v>36.14</v>
      </c>
      <c r="CG1329" s="10">
        <v>0.96880082417587421</v>
      </c>
      <c r="CH1329" s="10">
        <v>1405</v>
      </c>
      <c r="CI1329" s="10" t="s">
        <v>240</v>
      </c>
      <c r="CJ1329" s="10">
        <v>-2.2349999999999999</v>
      </c>
      <c r="CK1329" s="10">
        <v>-0.60499999999999998</v>
      </c>
      <c r="CL1329" s="10">
        <v>-35.609556541701579</v>
      </c>
      <c r="CM1329" s="10">
        <v>37.540999999999997</v>
      </c>
      <c r="CN1329" s="10">
        <v>0.96526041846168265</v>
      </c>
      <c r="CO1329" s="10">
        <v>-4.3760000000000003</v>
      </c>
      <c r="CP1329" s="10">
        <v>-1.167</v>
      </c>
      <c r="CQ1329" s="10">
        <v>-70.706110031772937</v>
      </c>
      <c r="CR1329" s="10">
        <v>36.981000000000002</v>
      </c>
      <c r="CS1329" s="10">
        <v>0.96623127473349324</v>
      </c>
      <c r="CT1329" s="10">
        <v>-3.5179999999999998</v>
      </c>
      <c r="CU1329" s="10">
        <v>-0.92300000000000004</v>
      </c>
      <c r="CV1329" s="10">
        <v>-55.9157837947727</v>
      </c>
      <c r="CW1329" s="10">
        <v>37.554000000000002</v>
      </c>
      <c r="CX1329" s="10">
        <v>0.96726303010642856</v>
      </c>
      <c r="CY1329" s="10">
        <v>1441</v>
      </c>
      <c r="CZ1329" s="10" t="s">
        <v>288</v>
      </c>
      <c r="DA1329" s="10">
        <v>0</v>
      </c>
      <c r="DB1329" s="10">
        <v>0</v>
      </c>
      <c r="DC1329" s="10">
        <v>0</v>
      </c>
      <c r="DD1329" s="10">
        <v>10.5</v>
      </c>
      <c r="DE1329" s="10">
        <v>0</v>
      </c>
      <c r="DF1329" s="10">
        <v>0</v>
      </c>
      <c r="DG1329" s="10">
        <v>0</v>
      </c>
      <c r="DH1329" s="10">
        <v>0</v>
      </c>
      <c r="DI1329" s="10">
        <v>10.5</v>
      </c>
      <c r="DJ1329" s="10">
        <v>0</v>
      </c>
      <c r="DK1329" s="10">
        <v>0</v>
      </c>
      <c r="DL1329" s="10">
        <v>0</v>
      </c>
      <c r="DM1329" s="10">
        <v>0</v>
      </c>
      <c r="DN1329" s="10">
        <v>10.5</v>
      </c>
      <c r="DO1329" s="10">
        <v>0</v>
      </c>
    </row>
    <row r="1330" spans="1:119" x14ac:dyDescent="0.25">
      <c r="A1330" s="10">
        <v>1406</v>
      </c>
      <c r="B1330" s="10" t="s">
        <v>241</v>
      </c>
      <c r="C1330" s="10">
        <v>5.2</v>
      </c>
      <c r="D1330" s="10">
        <v>1.04</v>
      </c>
      <c r="E1330" s="10">
        <v>83.88</v>
      </c>
      <c r="F1330" s="10">
        <v>36.53</v>
      </c>
      <c r="G1330" s="10">
        <v>0.98</v>
      </c>
      <c r="H1330" s="10">
        <v>6.64</v>
      </c>
      <c r="I1330" s="10">
        <v>1.41</v>
      </c>
      <c r="J1330" s="10">
        <v>108.31</v>
      </c>
      <c r="K1330" s="10">
        <v>36.17</v>
      </c>
      <c r="L1330" s="10">
        <v>0.97799999999999998</v>
      </c>
      <c r="M1330" s="10">
        <v>6.51</v>
      </c>
      <c r="N1330" s="10">
        <v>1.39</v>
      </c>
      <c r="O1330" s="10">
        <v>107.28</v>
      </c>
      <c r="P1330" s="10">
        <v>35.85</v>
      </c>
      <c r="Q1330" s="10">
        <v>0.97799999999999998</v>
      </c>
      <c r="R1330" s="10">
        <v>1406</v>
      </c>
      <c r="S1330" s="10" t="s">
        <v>241</v>
      </c>
      <c r="T1330" s="10">
        <v>-4.3</v>
      </c>
      <c r="U1330" s="10">
        <v>-3.32</v>
      </c>
      <c r="V1330" s="10">
        <v>-82.865881207228298</v>
      </c>
      <c r="W1330" s="10">
        <v>37.85</v>
      </c>
      <c r="Y1330" s="10">
        <v>-7.41</v>
      </c>
      <c r="Z1330" s="10">
        <v>-3.82</v>
      </c>
      <c r="AA1330" s="10">
        <v>-129.94583350299058</v>
      </c>
      <c r="AB1330" s="10">
        <v>37.04</v>
      </c>
      <c r="AD1330" s="10">
        <v>-6.84</v>
      </c>
      <c r="AE1330" s="10">
        <v>-3.51</v>
      </c>
      <c r="AF1330" s="10">
        <v>-119.70556194392319</v>
      </c>
      <c r="AG1330" s="10">
        <v>37.08</v>
      </c>
      <c r="AI1330" s="10">
        <v>1406</v>
      </c>
      <c r="AJ1330" s="10" t="s">
        <v>241</v>
      </c>
      <c r="AK1330" s="10">
        <v>3.5856471180696583</v>
      </c>
      <c r="AL1330" s="10">
        <v>1.1959830214579441</v>
      </c>
      <c r="AM1330" s="10">
        <v>58.887570759806493</v>
      </c>
      <c r="AN1330" s="10">
        <v>37.058677214006984</v>
      </c>
      <c r="AO1330" s="10">
        <v>0.94862237993663079</v>
      </c>
      <c r="AP1330" s="10">
        <v>5.7872486999234312</v>
      </c>
      <c r="AQ1330" s="10">
        <v>2.1128055889124742</v>
      </c>
      <c r="AR1330" s="10">
        <v>97.994118321248223</v>
      </c>
      <c r="AS1330" s="10">
        <v>36.29783292103582</v>
      </c>
      <c r="AT1330" s="10">
        <v>0.93935729325812389</v>
      </c>
      <c r="AU1330" s="10">
        <v>5.8520093846979409</v>
      </c>
      <c r="AV1330" s="10">
        <v>2.1046185844767322</v>
      </c>
      <c r="AW1330" s="10">
        <v>99.563089181455382</v>
      </c>
      <c r="AX1330" s="10">
        <v>36.062730225804025</v>
      </c>
      <c r="AY1330" s="10">
        <v>0.94099522649984912</v>
      </c>
      <c r="AZ1330" s="10">
        <v>1406</v>
      </c>
      <c r="BA1330" s="10" t="s">
        <v>241</v>
      </c>
      <c r="BB1330" s="10">
        <v>5.2409919196113135</v>
      </c>
      <c r="BC1330" s="10">
        <v>1.3270121214166899</v>
      </c>
      <c r="BD1330" s="10">
        <v>84.035814212148935</v>
      </c>
      <c r="BE1330" s="10">
        <v>37.143397244669558</v>
      </c>
      <c r="BF1330" s="10">
        <v>0.96940850901338604</v>
      </c>
      <c r="BG1330" s="10">
        <v>7.8874051666945366</v>
      </c>
      <c r="BH1330" s="10">
        <v>2.1003613533476129</v>
      </c>
      <c r="BI1330" s="10">
        <v>127.99309378161334</v>
      </c>
      <c r="BJ1330" s="10">
        <v>36.818312461928016</v>
      </c>
      <c r="BK1330" s="10">
        <v>0.96632475972221088</v>
      </c>
      <c r="BL1330" s="10">
        <v>7.4668114039602411</v>
      </c>
      <c r="BM1330" s="10">
        <v>1.9776535248929972</v>
      </c>
      <c r="BN1330" s="10">
        <v>120.98519157863217</v>
      </c>
      <c r="BO1330" s="10">
        <v>36.860798930480854</v>
      </c>
      <c r="BP1330" s="10">
        <v>0.96666856094193199</v>
      </c>
      <c r="BQ1330" s="10">
        <v>1406</v>
      </c>
      <c r="BR1330" s="10" t="s">
        <v>241</v>
      </c>
      <c r="BS1330" s="10">
        <v>3.9740000000000002</v>
      </c>
      <c r="BT1330" s="10">
        <v>0.97799999999999998</v>
      </c>
      <c r="BU1330" s="10">
        <v>63.606346596094809</v>
      </c>
      <c r="BV1330" s="10">
        <v>37.148000000000003</v>
      </c>
      <c r="BW1330" s="10">
        <v>0.97102709219119498</v>
      </c>
      <c r="BX1330" s="10">
        <v>5.19</v>
      </c>
      <c r="BY1330" s="10">
        <v>1.331</v>
      </c>
      <c r="BZ1330" s="10">
        <v>85.420435242301949</v>
      </c>
      <c r="CA1330" s="10">
        <v>36.213999999999999</v>
      </c>
      <c r="CB1330" s="10">
        <v>0.96865350279533979</v>
      </c>
      <c r="CC1330" s="10">
        <v>5.7539999999999996</v>
      </c>
      <c r="CD1330" s="10">
        <v>1.472</v>
      </c>
      <c r="CE1330" s="10">
        <v>94.882601207790557</v>
      </c>
      <c r="CF1330" s="10">
        <v>36.14</v>
      </c>
      <c r="CG1330" s="10">
        <v>0.96880082417587421</v>
      </c>
      <c r="CH1330" s="10">
        <v>1406</v>
      </c>
      <c r="CI1330" s="10" t="s">
        <v>241</v>
      </c>
      <c r="CJ1330" s="10">
        <v>2.2349999999999999</v>
      </c>
      <c r="CK1330" s="10">
        <v>0.60499999999999998</v>
      </c>
      <c r="CL1330" s="10">
        <v>35.609556541701579</v>
      </c>
      <c r="CM1330" s="10">
        <v>37.540999999999997</v>
      </c>
      <c r="CN1330" s="10">
        <v>0.96526041846168265</v>
      </c>
      <c r="CO1330" s="10">
        <v>4.3760000000000003</v>
      </c>
      <c r="CP1330" s="10">
        <v>1.167</v>
      </c>
      <c r="CQ1330" s="10">
        <v>70.706110031772937</v>
      </c>
      <c r="CR1330" s="10">
        <v>36.981000000000002</v>
      </c>
      <c r="CS1330" s="10">
        <v>0.96623127473349324</v>
      </c>
      <c r="CT1330" s="10">
        <v>3.5179999999999998</v>
      </c>
      <c r="CU1330" s="10">
        <v>0.92300000000000004</v>
      </c>
      <c r="CV1330" s="10">
        <v>55.9157837947727</v>
      </c>
      <c r="CW1330" s="10">
        <v>37.554000000000002</v>
      </c>
      <c r="CX1330" s="10">
        <v>0.96726303010642856</v>
      </c>
      <c r="CY1330" s="10">
        <v>1442</v>
      </c>
      <c r="CZ1330" s="10" t="s">
        <v>315</v>
      </c>
      <c r="DA1330" s="10">
        <v>0.17280000000000001</v>
      </c>
      <c r="DB1330" s="10">
        <v>5.6800000000000003E-2</v>
      </c>
      <c r="DC1330" s="10">
        <v>10</v>
      </c>
      <c r="DD1330" s="10">
        <v>10.5</v>
      </c>
      <c r="DE1330" s="10">
        <v>0.95</v>
      </c>
      <c r="DF1330" s="10">
        <v>0.20730000000000001</v>
      </c>
      <c r="DG1330" s="10">
        <v>6.8099999999999994E-2</v>
      </c>
      <c r="DH1330" s="10">
        <v>12</v>
      </c>
      <c r="DI1330" s="10">
        <v>10.5</v>
      </c>
      <c r="DJ1330" s="10">
        <v>0.95</v>
      </c>
      <c r="DK1330" s="10">
        <v>0.19</v>
      </c>
      <c r="DL1330" s="10">
        <v>6.25E-2</v>
      </c>
      <c r="DM1330" s="10">
        <v>11</v>
      </c>
      <c r="DN1330" s="10">
        <v>10.5</v>
      </c>
      <c r="DO1330" s="10">
        <v>0.95</v>
      </c>
    </row>
    <row r="1331" spans="1:119" x14ac:dyDescent="0.25">
      <c r="A1331" s="10">
        <v>1407</v>
      </c>
      <c r="B1331" s="10" t="s">
        <v>8</v>
      </c>
      <c r="C1331" s="10">
        <v>4.2300000000000004</v>
      </c>
      <c r="D1331" s="10">
        <v>2.04</v>
      </c>
      <c r="E1331" s="10">
        <v>74.22</v>
      </c>
      <c r="F1331" s="10">
        <v>36.51</v>
      </c>
      <c r="G1331" s="10">
        <v>0.9</v>
      </c>
      <c r="H1331" s="10">
        <v>5.97</v>
      </c>
      <c r="I1331" s="10">
        <v>2.33</v>
      </c>
      <c r="J1331" s="10">
        <v>102.38</v>
      </c>
      <c r="K1331" s="10">
        <v>36.15</v>
      </c>
      <c r="L1331" s="10">
        <v>0.93200000000000005</v>
      </c>
      <c r="M1331" s="10">
        <v>7.01</v>
      </c>
      <c r="N1331" s="10">
        <v>2.5</v>
      </c>
      <c r="O1331" s="10">
        <v>120.07</v>
      </c>
      <c r="P1331" s="10">
        <v>35.79</v>
      </c>
      <c r="Q1331" s="10">
        <v>0.94199999999999995</v>
      </c>
      <c r="R1331" s="10">
        <v>1407</v>
      </c>
      <c r="S1331" s="10" t="s">
        <v>8</v>
      </c>
      <c r="T1331" s="10">
        <v>2.41</v>
      </c>
      <c r="U1331" s="10">
        <v>1.98</v>
      </c>
      <c r="V1331" s="10">
        <v>47.464071298078309</v>
      </c>
      <c r="W1331" s="10">
        <v>37.94</v>
      </c>
      <c r="Y1331" s="10">
        <v>3.78</v>
      </c>
      <c r="Z1331" s="10">
        <v>2.39</v>
      </c>
      <c r="AA1331" s="10">
        <v>69.446508126173057</v>
      </c>
      <c r="AB1331" s="10">
        <v>37.18</v>
      </c>
      <c r="AD1331" s="10">
        <v>4.21</v>
      </c>
      <c r="AE1331" s="10">
        <v>2.39</v>
      </c>
      <c r="AF1331" s="10">
        <v>75.175025652947411</v>
      </c>
      <c r="AG1331" s="10">
        <v>37.18</v>
      </c>
      <c r="AI1331" s="10">
        <v>1407</v>
      </c>
      <c r="AJ1331" s="10" t="s">
        <v>8</v>
      </c>
      <c r="AK1331" s="10">
        <v>4.5678463068768371</v>
      </c>
      <c r="AL1331" s="10">
        <v>2.0434836995007952</v>
      </c>
      <c r="AM1331" s="10">
        <v>78.072417259958073</v>
      </c>
      <c r="AN1331" s="10">
        <v>37.005644749844151</v>
      </c>
      <c r="AO1331" s="10">
        <v>0.91282022519979522</v>
      </c>
      <c r="AP1331" s="10">
        <v>5.9307056676873389</v>
      </c>
      <c r="AQ1331" s="10">
        <v>2.6804307213264131</v>
      </c>
      <c r="AR1331" s="10">
        <v>103.59535060398447</v>
      </c>
      <c r="AS1331" s="10">
        <v>36.27160064956108</v>
      </c>
      <c r="AT1331" s="10">
        <v>0.91125255291246643</v>
      </c>
      <c r="AU1331" s="10">
        <v>6.5768773405206549</v>
      </c>
      <c r="AV1331" s="10">
        <v>3.0023416383272297</v>
      </c>
      <c r="AW1331" s="10">
        <v>115.91165866834451</v>
      </c>
      <c r="AX1331" s="10">
        <v>36.011058616843805</v>
      </c>
      <c r="AY1331" s="10">
        <v>0.90969562465773346</v>
      </c>
      <c r="AZ1331" s="10">
        <v>1407</v>
      </c>
      <c r="BA1331" s="10" t="s">
        <v>8</v>
      </c>
      <c r="BB1331" s="10">
        <v>3.2021621099102462</v>
      </c>
      <c r="BC1331" s="10">
        <v>1.3736805778932897</v>
      </c>
      <c r="BD1331" s="10">
        <v>54.10649262798907</v>
      </c>
      <c r="BE1331" s="10">
        <v>37.180426494973737</v>
      </c>
      <c r="BF1331" s="10">
        <v>0.91900724974315828</v>
      </c>
      <c r="BG1331" s="10">
        <v>4.2971167957676348</v>
      </c>
      <c r="BH1331" s="10">
        <v>1.8455060905446055</v>
      </c>
      <c r="BI1331" s="10">
        <v>73.17631009388748</v>
      </c>
      <c r="BJ1331" s="10">
        <v>36.898119563469336</v>
      </c>
      <c r="BK1331" s="10">
        <v>0.91884401397257676</v>
      </c>
      <c r="BL1331" s="10">
        <v>4.9923193459555426</v>
      </c>
      <c r="BM1331" s="10">
        <v>2.1726875184637513</v>
      </c>
      <c r="BN1331" s="10">
        <v>85.186638656508094</v>
      </c>
      <c r="BO1331" s="10">
        <v>36.900733596610223</v>
      </c>
      <c r="BP1331" s="10">
        <v>0.91692802948228769</v>
      </c>
      <c r="BQ1331" s="10">
        <v>1407</v>
      </c>
      <c r="BR1331" s="10" t="s">
        <v>8</v>
      </c>
      <c r="BS1331" s="10">
        <v>4.0039999999999996</v>
      </c>
      <c r="BT1331" s="10">
        <v>1.71</v>
      </c>
      <c r="BU1331" s="10">
        <v>67.721954562005308</v>
      </c>
      <c r="BV1331" s="10">
        <v>37.118000000000002</v>
      </c>
      <c r="BW1331" s="10">
        <v>0.91964325512564005</v>
      </c>
      <c r="BX1331" s="10">
        <v>6.6459999999999999</v>
      </c>
      <c r="BY1331" s="10">
        <v>2.8730000000000002</v>
      </c>
      <c r="BZ1331" s="10">
        <v>115.72904946633972</v>
      </c>
      <c r="CA1331" s="10">
        <v>36.121000000000002</v>
      </c>
      <c r="CB1331" s="10">
        <v>0.91790462551719598</v>
      </c>
      <c r="CC1331" s="10">
        <v>5.2759999999999998</v>
      </c>
      <c r="CD1331" s="10">
        <v>2.319</v>
      </c>
      <c r="CE1331" s="10">
        <v>92.132304063809457</v>
      </c>
      <c r="CF1331" s="10">
        <v>36.115000000000002</v>
      </c>
      <c r="CG1331" s="10">
        <v>0.91547103516108164</v>
      </c>
      <c r="CH1331" s="10">
        <v>1407</v>
      </c>
      <c r="CI1331" s="10" t="s">
        <v>8</v>
      </c>
      <c r="CJ1331" s="10">
        <v>2.601</v>
      </c>
      <c r="CK1331" s="10">
        <v>1.117</v>
      </c>
      <c r="CL1331" s="10">
        <v>43.564126681750061</v>
      </c>
      <c r="CM1331" s="10">
        <v>37.515000000000001</v>
      </c>
      <c r="CN1331" s="10">
        <v>0.91885241639730919</v>
      </c>
      <c r="CO1331" s="10">
        <v>3.673</v>
      </c>
      <c r="CP1331" s="10">
        <v>1.5620000000000001</v>
      </c>
      <c r="CQ1331" s="10">
        <v>62.316439941234378</v>
      </c>
      <c r="CR1331" s="10">
        <v>36.978999999999999</v>
      </c>
      <c r="CS1331" s="10">
        <v>0.92024295992137162</v>
      </c>
      <c r="CT1331" s="10">
        <v>4.2210000000000001</v>
      </c>
      <c r="CU1331" s="10">
        <v>1.786</v>
      </c>
      <c r="CV1331" s="10">
        <v>70.551346941552652</v>
      </c>
      <c r="CW1331" s="10">
        <v>37.506999999999998</v>
      </c>
      <c r="CX1331" s="10">
        <v>0.92095219380904225</v>
      </c>
      <c r="CY1331" s="10">
        <v>1443</v>
      </c>
      <c r="CZ1331" s="10" t="s">
        <v>290</v>
      </c>
      <c r="DA1331" s="10">
        <v>0.13239999999999999</v>
      </c>
      <c r="DB1331" s="10">
        <v>6.0299999999999999E-2</v>
      </c>
      <c r="DC1331" s="10">
        <v>8</v>
      </c>
      <c r="DD1331" s="10">
        <v>10.5</v>
      </c>
      <c r="DE1331" s="10">
        <v>0.91</v>
      </c>
      <c r="DF1331" s="10">
        <v>0.182</v>
      </c>
      <c r="DG1331" s="10">
        <v>8.2900000000000001E-2</v>
      </c>
      <c r="DH1331" s="10">
        <v>11</v>
      </c>
      <c r="DI1331" s="10">
        <v>10.5</v>
      </c>
      <c r="DJ1331" s="10">
        <v>0.91</v>
      </c>
      <c r="DK1331" s="10">
        <v>0.1986</v>
      </c>
      <c r="DL1331" s="10">
        <v>9.0499999999999997E-2</v>
      </c>
      <c r="DM1331" s="10">
        <v>12</v>
      </c>
      <c r="DN1331" s="10">
        <v>10.5</v>
      </c>
      <c r="DO1331" s="10">
        <v>0.91</v>
      </c>
    </row>
    <row r="1332" spans="1:119" x14ac:dyDescent="0.25">
      <c r="A1332" s="10">
        <v>1408</v>
      </c>
      <c r="B1332" s="10" t="s">
        <v>9</v>
      </c>
      <c r="R1332" s="10">
        <v>1408</v>
      </c>
      <c r="S1332" s="10" t="s">
        <v>9</v>
      </c>
      <c r="AI1332" s="10">
        <v>1408</v>
      </c>
      <c r="AJ1332" s="10" t="s">
        <v>9</v>
      </c>
      <c r="AZ1332" s="10">
        <v>1408</v>
      </c>
      <c r="BA1332" s="10" t="s">
        <v>9</v>
      </c>
      <c r="BQ1332" s="10">
        <v>1408</v>
      </c>
      <c r="BR1332" s="10" t="s">
        <v>9</v>
      </c>
      <c r="CH1332" s="10">
        <v>1408</v>
      </c>
      <c r="CI1332" s="10" t="s">
        <v>9</v>
      </c>
      <c r="CY1332" s="10">
        <v>1444</v>
      </c>
      <c r="CZ1332" s="10" t="s">
        <v>306</v>
      </c>
      <c r="DA1332" s="10">
        <v>1.6500000000000001E-2</v>
      </c>
      <c r="DB1332" s="10">
        <v>7.4999999999999997E-3</v>
      </c>
      <c r="DC1332" s="10">
        <v>1</v>
      </c>
      <c r="DD1332" s="10">
        <v>10.5</v>
      </c>
      <c r="DE1332" s="10">
        <v>0.91</v>
      </c>
      <c r="DF1332" s="10">
        <v>1.6500000000000001E-2</v>
      </c>
      <c r="DG1332" s="10">
        <v>7.4999999999999997E-3</v>
      </c>
      <c r="DH1332" s="10">
        <v>1</v>
      </c>
      <c r="DI1332" s="10">
        <v>10.5</v>
      </c>
      <c r="DJ1332" s="10">
        <v>0.91</v>
      </c>
      <c r="DK1332" s="10">
        <v>1.6500000000000001E-2</v>
      </c>
      <c r="DL1332" s="10">
        <v>7.4999999999999997E-3</v>
      </c>
      <c r="DM1332" s="10">
        <v>1</v>
      </c>
      <c r="DN1332" s="10">
        <v>10.5</v>
      </c>
      <c r="DO1332" s="10">
        <v>0.91</v>
      </c>
    </row>
    <row r="1333" spans="1:119" x14ac:dyDescent="0.25">
      <c r="A1333" s="10">
        <v>1409</v>
      </c>
      <c r="B1333" s="10" t="s">
        <v>10</v>
      </c>
      <c r="C1333" s="10">
        <v>4.2</v>
      </c>
      <c r="D1333" s="10">
        <v>1.79</v>
      </c>
      <c r="E1333" s="10">
        <v>251</v>
      </c>
      <c r="F1333" s="10">
        <v>10.5</v>
      </c>
      <c r="G1333" s="10">
        <v>0.92</v>
      </c>
      <c r="H1333" s="10">
        <v>5.94</v>
      </c>
      <c r="I1333" s="10">
        <v>1.95</v>
      </c>
      <c r="J1333" s="10">
        <v>344</v>
      </c>
      <c r="K1333" s="10">
        <v>10.5</v>
      </c>
      <c r="L1333" s="10">
        <v>0.95</v>
      </c>
      <c r="M1333" s="10">
        <v>6.97</v>
      </c>
      <c r="N1333" s="10">
        <v>2.0299999999999998</v>
      </c>
      <c r="O1333" s="10">
        <v>399</v>
      </c>
      <c r="P1333" s="10">
        <v>10.5</v>
      </c>
      <c r="Q1333" s="10">
        <v>0.96</v>
      </c>
      <c r="R1333" s="10">
        <v>1409</v>
      </c>
      <c r="S1333" s="10" t="s">
        <v>10</v>
      </c>
      <c r="T1333" s="10">
        <v>2.38</v>
      </c>
      <c r="U1333" s="10">
        <v>1.8</v>
      </c>
      <c r="V1333" s="10">
        <v>161.012</v>
      </c>
      <c r="W1333" s="10">
        <v>10.7</v>
      </c>
      <c r="Y1333" s="10">
        <v>3.75</v>
      </c>
      <c r="Z1333" s="10">
        <v>2.15</v>
      </c>
      <c r="AA1333" s="10">
        <v>233.24</v>
      </c>
      <c r="AB1333" s="10">
        <v>10.7</v>
      </c>
      <c r="AD1333" s="10">
        <v>4.18</v>
      </c>
      <c r="AE1333" s="10">
        <v>2.13</v>
      </c>
      <c r="AF1333" s="10">
        <v>253.13900000000001</v>
      </c>
      <c r="AG1333" s="10">
        <v>10.7</v>
      </c>
      <c r="AI1333" s="10">
        <v>1409</v>
      </c>
      <c r="AJ1333" s="10" t="s">
        <v>10</v>
      </c>
      <c r="AK1333" s="10">
        <v>4.5399999999982672</v>
      </c>
      <c r="AL1333" s="10">
        <v>1.7720000704799248</v>
      </c>
      <c r="AM1333" s="10">
        <v>267.976</v>
      </c>
      <c r="AN1333" s="10">
        <v>10.5</v>
      </c>
      <c r="AO1333" s="10">
        <v>0.93200000000000005</v>
      </c>
      <c r="AP1333" s="10">
        <v>5.8960000000567421</v>
      </c>
      <c r="AQ1333" s="10">
        <v>2.2980000916305849</v>
      </c>
      <c r="AR1333" s="10">
        <v>347.95</v>
      </c>
      <c r="AS1333" s="10">
        <v>10.5</v>
      </c>
      <c r="AT1333" s="10">
        <v>0.93200000000000005</v>
      </c>
      <c r="AU1333" s="10">
        <v>6.5379999999073579</v>
      </c>
      <c r="AV1333" s="10">
        <v>2.5540001921755988</v>
      </c>
      <c r="AW1333" s="10">
        <v>385.95299999999997</v>
      </c>
      <c r="AX1333" s="10">
        <v>10.5</v>
      </c>
      <c r="AY1333" s="10">
        <v>0.93100000000000005</v>
      </c>
      <c r="AZ1333" s="10">
        <v>1409</v>
      </c>
      <c r="BA1333" s="10" t="s">
        <v>10</v>
      </c>
      <c r="BB1333" s="10">
        <v>3.1792864389844544</v>
      </c>
      <c r="BC1333" s="10">
        <v>1.1796635962572266</v>
      </c>
      <c r="BD1333" s="10">
        <v>186.4614</v>
      </c>
      <c r="BE1333" s="10">
        <v>10.5</v>
      </c>
      <c r="BF1333" s="10">
        <v>0.93799999999999994</v>
      </c>
      <c r="BG1333" s="10">
        <v>4.2705738593177847</v>
      </c>
      <c r="BH1333" s="10">
        <v>1.5930567336037236</v>
      </c>
      <c r="BI1333" s="10">
        <v>250.6266</v>
      </c>
      <c r="BJ1333" s="10">
        <v>10.5</v>
      </c>
      <c r="BK1333" s="10">
        <v>0.93700000000000006</v>
      </c>
      <c r="BL1333" s="10">
        <v>4.9626776369574372</v>
      </c>
      <c r="BM1333" s="10">
        <v>1.8728768503979794</v>
      </c>
      <c r="BN1333" s="10">
        <v>291.66210000000001</v>
      </c>
      <c r="BO1333" s="10">
        <v>10.5</v>
      </c>
      <c r="BP1333" s="10">
        <v>0.93600000000000005</v>
      </c>
      <c r="BQ1333" s="10">
        <v>1409</v>
      </c>
      <c r="BR1333" s="10" t="s">
        <v>10</v>
      </c>
      <c r="BS1333" s="10">
        <v>3.9790000000000001</v>
      </c>
      <c r="BT1333" s="10">
        <v>1.4750000000000001</v>
      </c>
      <c r="BU1333" s="10">
        <v>226.8554</v>
      </c>
      <c r="BV1333" s="10">
        <v>10.8</v>
      </c>
      <c r="BW1333" s="10">
        <v>0.93799999999999994</v>
      </c>
      <c r="BX1333" s="10">
        <v>6.6070000000000002</v>
      </c>
      <c r="BY1333" s="10">
        <v>2.4249999999999998</v>
      </c>
      <c r="BZ1333" s="10">
        <v>379.75479999999999</v>
      </c>
      <c r="CA1333" s="10">
        <v>10.7</v>
      </c>
      <c r="CB1333" s="10">
        <v>0.93899999999999995</v>
      </c>
      <c r="CC1333" s="10">
        <v>5.2450000000000001</v>
      </c>
      <c r="CD1333" s="10">
        <v>1.9930000000000001</v>
      </c>
      <c r="CE1333" s="10">
        <v>302.75220000000002</v>
      </c>
      <c r="CF1333" s="10">
        <v>10.7</v>
      </c>
      <c r="CG1333" s="10">
        <v>0.93500000000000005</v>
      </c>
      <c r="CH1333" s="10">
        <v>1409</v>
      </c>
      <c r="CI1333" s="10" t="s">
        <v>10</v>
      </c>
      <c r="CJ1333" s="10">
        <v>2.5790000000000002</v>
      </c>
      <c r="CK1333" s="10">
        <v>0.94599999999999995</v>
      </c>
      <c r="CL1333" s="10">
        <v>146.85159999999999</v>
      </c>
      <c r="CM1333" s="10">
        <v>10.8</v>
      </c>
      <c r="CN1333" s="10">
        <v>0.93899999999999995</v>
      </c>
      <c r="CO1333" s="10">
        <v>3.649</v>
      </c>
      <c r="CP1333" s="10">
        <v>1.345</v>
      </c>
      <c r="CQ1333" s="10">
        <v>209.84190000000001</v>
      </c>
      <c r="CR1333" s="10">
        <v>10.7</v>
      </c>
      <c r="CS1333" s="10">
        <v>0.93799999999999994</v>
      </c>
      <c r="CT1333" s="10">
        <v>4.194</v>
      </c>
      <c r="CU1333" s="10">
        <v>1.5389999999999999</v>
      </c>
      <c r="CV1333" s="10">
        <v>238.8228</v>
      </c>
      <c r="CW1333" s="10">
        <v>10.8</v>
      </c>
      <c r="CX1333" s="10">
        <v>0.93899999999999995</v>
      </c>
      <c r="CY1333" s="10">
        <v>1445</v>
      </c>
      <c r="CZ1333" s="10" t="s">
        <v>291</v>
      </c>
      <c r="DA1333" s="10">
        <v>3.3099999999999997E-2</v>
      </c>
      <c r="DB1333" s="10">
        <v>1.5100000000000001E-2</v>
      </c>
      <c r="DC1333" s="10">
        <v>2</v>
      </c>
      <c r="DD1333" s="10">
        <v>10.5</v>
      </c>
      <c r="DE1333" s="10">
        <v>0.91</v>
      </c>
      <c r="DF1333" s="10">
        <v>3.3099999999999997E-2</v>
      </c>
      <c r="DG1333" s="10">
        <v>1.5100000000000001E-2</v>
      </c>
      <c r="DH1333" s="10">
        <v>2</v>
      </c>
      <c r="DI1333" s="10">
        <v>10.5</v>
      </c>
      <c r="DJ1333" s="10">
        <v>0.91</v>
      </c>
      <c r="DK1333" s="10">
        <v>3.3099999999999997E-2</v>
      </c>
      <c r="DL1333" s="10">
        <v>1.5100000000000001E-2</v>
      </c>
      <c r="DM1333" s="10">
        <v>2</v>
      </c>
      <c r="DN1333" s="10">
        <v>10.5</v>
      </c>
      <c r="DO1333" s="10">
        <v>0.91</v>
      </c>
    </row>
    <row r="1334" spans="1:119" x14ac:dyDescent="0.25">
      <c r="A1334" s="10">
        <v>1410</v>
      </c>
      <c r="B1334" s="10" t="s">
        <v>11</v>
      </c>
      <c r="C1334" s="10">
        <v>0</v>
      </c>
      <c r="D1334" s="10">
        <v>0</v>
      </c>
      <c r="E1334" s="10">
        <v>0</v>
      </c>
      <c r="F1334" s="10">
        <v>0</v>
      </c>
      <c r="G1334" s="10">
        <v>0</v>
      </c>
      <c r="H1334" s="10">
        <v>0</v>
      </c>
      <c r="I1334" s="10">
        <v>0</v>
      </c>
      <c r="J1334" s="10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1410</v>
      </c>
      <c r="S1334" s="10" t="s">
        <v>11</v>
      </c>
      <c r="AI1334" s="10">
        <v>1410</v>
      </c>
      <c r="AJ1334" s="10" t="s">
        <v>11</v>
      </c>
      <c r="AZ1334" s="10">
        <v>1410</v>
      </c>
      <c r="BA1334" s="10" t="s">
        <v>11</v>
      </c>
      <c r="BQ1334" s="10">
        <v>1410</v>
      </c>
      <c r="BR1334" s="10" t="s">
        <v>11</v>
      </c>
      <c r="CH1334" s="10">
        <v>1410</v>
      </c>
      <c r="CI1334" s="10" t="s">
        <v>11</v>
      </c>
      <c r="CY1334" s="10">
        <v>1446</v>
      </c>
      <c r="CZ1334" s="10" t="s">
        <v>246</v>
      </c>
      <c r="DA1334" s="10">
        <v>0.189</v>
      </c>
      <c r="DB1334" s="10">
        <v>0.11799999999999999</v>
      </c>
      <c r="DC1334" s="10">
        <v>3.6428602909874939</v>
      </c>
      <c r="DD1334" s="10">
        <v>35.313000000000002</v>
      </c>
      <c r="DE1334" s="10">
        <v>0.84825034832849899</v>
      </c>
      <c r="DF1334" s="10">
        <v>0.23799999999999999</v>
      </c>
      <c r="DG1334" s="10">
        <v>0.13200000000000001</v>
      </c>
      <c r="DH1334" s="10">
        <v>4.5449611709808284</v>
      </c>
      <c r="DI1334" s="10">
        <v>34.572000000000003</v>
      </c>
      <c r="DJ1334" s="10">
        <v>0.87450369356008095</v>
      </c>
      <c r="DK1334" s="10">
        <v>0.222</v>
      </c>
      <c r="DL1334" s="10">
        <v>0.127</v>
      </c>
      <c r="DM1334" s="10">
        <v>4.2477031439030073</v>
      </c>
      <c r="DN1334" s="10">
        <v>34.762999999999998</v>
      </c>
      <c r="DO1334" s="10">
        <v>0.86800242950845508</v>
      </c>
    </row>
    <row r="1335" spans="1:119" x14ac:dyDescent="0.25">
      <c r="A1335" s="10">
        <v>1411</v>
      </c>
      <c r="B1335" s="10" t="s">
        <v>305</v>
      </c>
      <c r="C1335" s="10">
        <v>0.03</v>
      </c>
      <c r="D1335" s="10">
        <v>0.01</v>
      </c>
      <c r="E1335" s="10">
        <v>2</v>
      </c>
      <c r="F1335" s="10">
        <v>10.5</v>
      </c>
      <c r="G1335" s="10">
        <v>0.93</v>
      </c>
      <c r="H1335" s="10">
        <v>0.03</v>
      </c>
      <c r="I1335" s="10">
        <v>0.01</v>
      </c>
      <c r="J1335" s="10">
        <v>2</v>
      </c>
      <c r="K1335" s="10">
        <v>10.5</v>
      </c>
      <c r="L1335" s="10">
        <v>0.93</v>
      </c>
      <c r="M1335" s="10">
        <v>0.03</v>
      </c>
      <c r="N1335" s="10">
        <v>0.01</v>
      </c>
      <c r="O1335" s="10">
        <v>2</v>
      </c>
      <c r="P1335" s="10">
        <v>10.5</v>
      </c>
      <c r="Q1335" s="10">
        <v>0.93</v>
      </c>
      <c r="R1335" s="10">
        <v>1411</v>
      </c>
      <c r="S1335" s="10" t="s">
        <v>305</v>
      </c>
      <c r="T1335" s="10">
        <v>3.5299999999999998E-2</v>
      </c>
      <c r="U1335" s="10">
        <v>2.7E-2</v>
      </c>
      <c r="V1335" s="10">
        <v>2.3959000000000001</v>
      </c>
      <c r="W1335" s="10">
        <v>10.7</v>
      </c>
      <c r="Y1335" s="10">
        <v>3.3599999999999998E-2</v>
      </c>
      <c r="Z1335" s="10">
        <v>1.95E-2</v>
      </c>
      <c r="AA1335" s="10">
        <v>2.0975999999999999</v>
      </c>
      <c r="AB1335" s="10">
        <v>10.7</v>
      </c>
      <c r="AD1335" s="10">
        <v>3.4700000000000002E-2</v>
      </c>
      <c r="AE1335" s="10">
        <v>1.7999999999999999E-2</v>
      </c>
      <c r="AF1335" s="10">
        <v>2.11</v>
      </c>
      <c r="AG1335" s="10">
        <v>10.7</v>
      </c>
      <c r="AI1335" s="10">
        <v>1411</v>
      </c>
      <c r="AJ1335" s="10" t="s">
        <v>305</v>
      </c>
      <c r="AK1335" s="10">
        <v>3.3799999999999997E-2</v>
      </c>
      <c r="AL1335" s="10">
        <v>1.34E-2</v>
      </c>
      <c r="AM1335" s="10">
        <v>1.9992000000000001</v>
      </c>
      <c r="AN1335" s="10">
        <v>10.5</v>
      </c>
      <c r="AO1335" s="10">
        <v>0.93</v>
      </c>
      <c r="AP1335" s="10">
        <v>3.3799999999999997E-2</v>
      </c>
      <c r="AQ1335" s="10">
        <v>1.34E-2</v>
      </c>
      <c r="AR1335" s="10">
        <v>1.9992000000000001</v>
      </c>
      <c r="AS1335" s="10">
        <v>10.5</v>
      </c>
      <c r="AT1335" s="10">
        <v>0.93</v>
      </c>
      <c r="AU1335" s="10">
        <v>3.3799999999999997E-2</v>
      </c>
      <c r="AV1335" s="10">
        <v>1.34E-2</v>
      </c>
      <c r="AW1335" s="10">
        <v>1.9992000000000001</v>
      </c>
      <c r="AX1335" s="10">
        <v>10.5</v>
      </c>
      <c r="AY1335" s="10">
        <v>0.93</v>
      </c>
      <c r="AZ1335" s="10">
        <v>1411</v>
      </c>
      <c r="BA1335" s="10" t="s">
        <v>305</v>
      </c>
      <c r="BB1335" s="10">
        <v>3.39E-2</v>
      </c>
      <c r="BC1335" s="10">
        <v>1.6400000000000001E-2</v>
      </c>
      <c r="BD1335" s="10">
        <v>2.0729000000000002</v>
      </c>
      <c r="BE1335" s="10">
        <v>10.5</v>
      </c>
      <c r="BF1335" s="10">
        <v>0.9</v>
      </c>
      <c r="BG1335" s="10">
        <v>3.3399999999999999E-2</v>
      </c>
      <c r="BH1335" s="10">
        <v>1.6199999999999999E-2</v>
      </c>
      <c r="BI1335" s="10">
        <v>2.0387</v>
      </c>
      <c r="BJ1335" s="10">
        <v>10.5</v>
      </c>
      <c r="BK1335" s="10">
        <v>0.9</v>
      </c>
      <c r="BL1335" s="10">
        <v>3.2399999999999998E-2</v>
      </c>
      <c r="BM1335" s="10">
        <v>1.5699999999999999E-2</v>
      </c>
      <c r="BN1335" s="10">
        <v>1.9784999999999999</v>
      </c>
      <c r="BO1335" s="10">
        <v>10.5</v>
      </c>
      <c r="BP1335" s="10">
        <v>0.9</v>
      </c>
      <c r="BQ1335" s="10">
        <v>1411</v>
      </c>
      <c r="BR1335" s="10" t="s">
        <v>305</v>
      </c>
      <c r="BS1335" s="10">
        <v>3.3700000000000001E-2</v>
      </c>
      <c r="BT1335" s="10">
        <v>1.6299999999999999E-2</v>
      </c>
      <c r="BU1335" s="10">
        <v>2</v>
      </c>
      <c r="BV1335" s="10">
        <v>10.8</v>
      </c>
      <c r="BW1335" s="10">
        <v>0.9</v>
      </c>
      <c r="BX1335" s="10">
        <v>3.3399999999999999E-2</v>
      </c>
      <c r="BY1335" s="10">
        <v>1.6199999999999999E-2</v>
      </c>
      <c r="BZ1335" s="10">
        <v>2</v>
      </c>
      <c r="CA1335" s="10">
        <v>10.7</v>
      </c>
      <c r="CB1335" s="10">
        <v>0.9</v>
      </c>
      <c r="CC1335" s="10">
        <v>3.3399999999999999E-2</v>
      </c>
      <c r="CD1335" s="10">
        <v>1.6199999999999999E-2</v>
      </c>
      <c r="CE1335" s="10">
        <v>2</v>
      </c>
      <c r="CF1335" s="10">
        <v>10.7</v>
      </c>
      <c r="CG1335" s="10">
        <v>0.9</v>
      </c>
      <c r="CH1335" s="10">
        <v>1411</v>
      </c>
      <c r="CI1335" s="10" t="s">
        <v>305</v>
      </c>
      <c r="CJ1335" s="10">
        <v>3.3700000000000001E-2</v>
      </c>
      <c r="CK1335" s="10">
        <v>1.6299999999999999E-2</v>
      </c>
      <c r="CL1335" s="10">
        <v>2</v>
      </c>
      <c r="CM1335" s="10">
        <v>10.8</v>
      </c>
      <c r="CN1335" s="10">
        <v>0.9</v>
      </c>
      <c r="CO1335" s="10">
        <v>3.3399999999999999E-2</v>
      </c>
      <c r="CP1335" s="10">
        <v>1.6199999999999999E-2</v>
      </c>
      <c r="CQ1335" s="10">
        <v>2</v>
      </c>
      <c r="CR1335" s="10">
        <v>10.7</v>
      </c>
      <c r="CS1335" s="10">
        <v>0.9</v>
      </c>
      <c r="CT1335" s="10">
        <v>3.3700000000000001E-2</v>
      </c>
      <c r="CU1335" s="10">
        <v>1.6299999999999999E-2</v>
      </c>
      <c r="CV1335" s="10">
        <v>2</v>
      </c>
      <c r="CW1335" s="10">
        <v>10.8</v>
      </c>
      <c r="CX1335" s="10">
        <v>0.9</v>
      </c>
      <c r="CY1335" s="10">
        <v>1447</v>
      </c>
      <c r="CZ1335" s="10" t="s">
        <v>247</v>
      </c>
      <c r="DA1335" s="10">
        <v>-3.23</v>
      </c>
      <c r="DB1335" s="10">
        <v>-1.413</v>
      </c>
      <c r="DC1335" s="10">
        <v>-57.640938854279597</v>
      </c>
      <c r="DD1335" s="10">
        <v>35.313000000000002</v>
      </c>
      <c r="DE1335" s="10">
        <v>0.91617035414677239</v>
      </c>
      <c r="DF1335" s="10">
        <v>-3.4649999999999999</v>
      </c>
      <c r="DG1335" s="10">
        <v>-1.5029999999999999</v>
      </c>
      <c r="DH1335" s="10">
        <v>-63.074572882068111</v>
      </c>
      <c r="DI1335" s="10">
        <v>34.572000000000003</v>
      </c>
      <c r="DJ1335" s="10">
        <v>0.91741067428882017</v>
      </c>
      <c r="DK1335" s="10">
        <v>-3.5019999999999998</v>
      </c>
      <c r="DL1335" s="10">
        <v>-1.5169999999999999</v>
      </c>
      <c r="DM1335" s="10">
        <v>-63.384305617896082</v>
      </c>
      <c r="DN1335" s="10">
        <v>34.762999999999998</v>
      </c>
      <c r="DO1335" s="10">
        <v>0.91760660084084533</v>
      </c>
    </row>
    <row r="1336" spans="1:119" x14ac:dyDescent="0.25">
      <c r="A1336" s="10">
        <v>1412</v>
      </c>
      <c r="B1336" s="10" t="s">
        <v>288</v>
      </c>
      <c r="C1336" s="10">
        <v>0.13</v>
      </c>
      <c r="D1336" s="10">
        <v>0.06</v>
      </c>
      <c r="E1336" s="10">
        <v>8</v>
      </c>
      <c r="F1336" s="10">
        <v>10.5</v>
      </c>
      <c r="G1336" s="10">
        <v>0.92</v>
      </c>
      <c r="H1336" s="10">
        <v>0.25</v>
      </c>
      <c r="I1336" s="10">
        <v>0.11</v>
      </c>
      <c r="J1336" s="10">
        <v>15</v>
      </c>
      <c r="K1336" s="10">
        <v>10.5</v>
      </c>
      <c r="L1336" s="10">
        <v>0.92</v>
      </c>
      <c r="M1336" s="10">
        <v>0.2</v>
      </c>
      <c r="N1336" s="10">
        <v>0.09</v>
      </c>
      <c r="O1336" s="10">
        <v>12</v>
      </c>
      <c r="P1336" s="10">
        <v>10.5</v>
      </c>
      <c r="Q1336" s="10">
        <v>0.92</v>
      </c>
      <c r="R1336" s="10">
        <v>1412</v>
      </c>
      <c r="S1336" s="10" t="s">
        <v>288</v>
      </c>
      <c r="T1336" s="10">
        <v>3.49E-2</v>
      </c>
      <c r="U1336" s="10">
        <v>2.7199999999999998E-2</v>
      </c>
      <c r="V1336" s="10">
        <v>2.3875000000000002</v>
      </c>
      <c r="W1336" s="10">
        <v>10.7</v>
      </c>
      <c r="Y1336" s="10">
        <v>3.3300000000000003E-2</v>
      </c>
      <c r="Z1336" s="10">
        <v>2.0799999999999999E-2</v>
      </c>
      <c r="AA1336" s="10">
        <v>2.117</v>
      </c>
      <c r="AB1336" s="10">
        <v>10.7</v>
      </c>
      <c r="AD1336" s="10">
        <v>3.44E-2</v>
      </c>
      <c r="AE1336" s="10">
        <v>1.9199999999999998E-2</v>
      </c>
      <c r="AF1336" s="10">
        <v>2.1227999999999998</v>
      </c>
      <c r="AG1336" s="10">
        <v>10.7</v>
      </c>
      <c r="AI1336" s="10">
        <v>1412</v>
      </c>
      <c r="AJ1336" s="10" t="s">
        <v>288</v>
      </c>
      <c r="AK1336" s="10">
        <v>0.1673</v>
      </c>
      <c r="AL1336" s="10">
        <v>7.1300000000000002E-2</v>
      </c>
      <c r="AM1336" s="10">
        <v>9.9995999999999992</v>
      </c>
      <c r="AN1336" s="10">
        <v>10.5</v>
      </c>
      <c r="AO1336" s="10">
        <v>0.92</v>
      </c>
      <c r="AP1336" s="10">
        <v>0.1004</v>
      </c>
      <c r="AQ1336" s="10">
        <v>4.2799999999999998E-2</v>
      </c>
      <c r="AR1336" s="10">
        <v>6.0011999999999999</v>
      </c>
      <c r="AS1336" s="10">
        <v>10.5</v>
      </c>
      <c r="AT1336" s="10">
        <v>0.92</v>
      </c>
      <c r="AU1336" s="10">
        <v>0.20080000000000001</v>
      </c>
      <c r="AV1336" s="10">
        <v>8.5500000000000007E-2</v>
      </c>
      <c r="AW1336" s="10">
        <v>12.000400000000001</v>
      </c>
      <c r="AX1336" s="10">
        <v>10.5</v>
      </c>
      <c r="AY1336" s="10">
        <v>0.92</v>
      </c>
      <c r="AZ1336" s="10">
        <v>1412</v>
      </c>
      <c r="BA1336" s="10" t="s">
        <v>288</v>
      </c>
      <c r="BB1336" s="10">
        <v>3.39E-2</v>
      </c>
      <c r="BC1336" s="10">
        <v>1.6400000000000001E-2</v>
      </c>
      <c r="BD1336" s="10">
        <v>2.0729000000000002</v>
      </c>
      <c r="BE1336" s="10">
        <v>10.5</v>
      </c>
      <c r="BF1336" s="10">
        <v>0.9</v>
      </c>
      <c r="BG1336" s="10">
        <v>3.3399999999999999E-2</v>
      </c>
      <c r="BH1336" s="10">
        <v>1.6199999999999999E-2</v>
      </c>
      <c r="BI1336" s="10">
        <v>2.0387</v>
      </c>
      <c r="BJ1336" s="10">
        <v>10.5</v>
      </c>
      <c r="BK1336" s="10">
        <v>0.9</v>
      </c>
      <c r="BL1336" s="10">
        <v>3.2399999999999998E-2</v>
      </c>
      <c r="BM1336" s="10">
        <v>1.5699999999999999E-2</v>
      </c>
      <c r="BN1336" s="10">
        <v>1.9784999999999999</v>
      </c>
      <c r="BO1336" s="10">
        <v>10.5</v>
      </c>
      <c r="BP1336" s="10">
        <v>0.9</v>
      </c>
      <c r="BQ1336" s="10">
        <v>1412</v>
      </c>
      <c r="BR1336" s="10" t="s">
        <v>288</v>
      </c>
      <c r="BS1336" s="10">
        <v>0.16839999999999999</v>
      </c>
      <c r="BT1336" s="10">
        <v>8.1500000000000003E-2</v>
      </c>
      <c r="BU1336" s="10">
        <v>10</v>
      </c>
      <c r="BV1336" s="10">
        <v>10.8</v>
      </c>
      <c r="BW1336" s="10">
        <v>0.9</v>
      </c>
      <c r="BX1336" s="10">
        <v>0.1668</v>
      </c>
      <c r="BY1336" s="10">
        <v>8.0799999999999997E-2</v>
      </c>
      <c r="BZ1336" s="10">
        <v>10</v>
      </c>
      <c r="CA1336" s="10">
        <v>10.7</v>
      </c>
      <c r="CB1336" s="10">
        <v>0.9</v>
      </c>
      <c r="CC1336" s="10">
        <v>0.1668</v>
      </c>
      <c r="CD1336" s="10">
        <v>8.0799999999999997E-2</v>
      </c>
      <c r="CE1336" s="10">
        <v>10</v>
      </c>
      <c r="CF1336" s="10">
        <v>10.7</v>
      </c>
      <c r="CG1336" s="10">
        <v>0.9</v>
      </c>
      <c r="CH1336" s="10">
        <v>1412</v>
      </c>
      <c r="CI1336" s="10" t="s">
        <v>288</v>
      </c>
      <c r="CJ1336" s="10">
        <v>3.3700000000000001E-2</v>
      </c>
      <c r="CK1336" s="10">
        <v>1.6299999999999999E-2</v>
      </c>
      <c r="CL1336" s="10">
        <v>2</v>
      </c>
      <c r="CM1336" s="10">
        <v>10.8</v>
      </c>
      <c r="CN1336" s="10">
        <v>0.9</v>
      </c>
      <c r="CO1336" s="10">
        <v>3.3399999999999999E-2</v>
      </c>
      <c r="CP1336" s="10">
        <v>1.6199999999999999E-2</v>
      </c>
      <c r="CQ1336" s="10">
        <v>2</v>
      </c>
      <c r="CR1336" s="10">
        <v>10.7</v>
      </c>
      <c r="CS1336" s="10">
        <v>0.9</v>
      </c>
      <c r="CT1336" s="10">
        <v>3.3700000000000001E-2</v>
      </c>
      <c r="CU1336" s="10">
        <v>1.6299999999999999E-2</v>
      </c>
      <c r="CV1336" s="10">
        <v>2</v>
      </c>
      <c r="CW1336" s="10">
        <v>10.8</v>
      </c>
      <c r="CX1336" s="10">
        <v>0.9</v>
      </c>
      <c r="CY1336" s="10">
        <v>1448</v>
      </c>
      <c r="CZ1336" s="10" t="s">
        <v>224</v>
      </c>
      <c r="DA1336" s="10">
        <v>0.91</v>
      </c>
      <c r="DB1336" s="10">
        <v>0.32600000000000001</v>
      </c>
      <c r="DC1336" s="10">
        <v>15.803948130025038</v>
      </c>
      <c r="DD1336" s="10">
        <v>35.313000000000002</v>
      </c>
      <c r="DE1336" s="10">
        <v>0.9414137884371655</v>
      </c>
      <c r="DF1336" s="10">
        <v>1.008</v>
      </c>
      <c r="DG1336" s="10">
        <v>0.36199999999999999</v>
      </c>
      <c r="DH1336" s="10">
        <v>17.886156342717168</v>
      </c>
      <c r="DI1336" s="10">
        <v>34.572000000000003</v>
      </c>
      <c r="DJ1336" s="10">
        <v>0.94114898418576165</v>
      </c>
      <c r="DK1336" s="10">
        <v>1.0620000000000001</v>
      </c>
      <c r="DL1336" s="10">
        <v>0.38100000000000001</v>
      </c>
      <c r="DM1336" s="10">
        <v>18.738601649283211</v>
      </c>
      <c r="DN1336" s="10">
        <v>34.762999999999998</v>
      </c>
      <c r="DO1336" s="10">
        <v>0.94125969402048815</v>
      </c>
    </row>
    <row r="1337" spans="1:119" x14ac:dyDescent="0.25">
      <c r="A1337" s="10">
        <v>1413</v>
      </c>
      <c r="B1337" s="10" t="s">
        <v>315</v>
      </c>
      <c r="C1337" s="10">
        <v>0</v>
      </c>
      <c r="D1337" s="10">
        <v>0</v>
      </c>
      <c r="E1337" s="10">
        <v>0</v>
      </c>
      <c r="F1337" s="10">
        <v>10.5</v>
      </c>
      <c r="G1337" s="10">
        <v>0</v>
      </c>
      <c r="H1337" s="10">
        <v>0</v>
      </c>
      <c r="I1337" s="10">
        <v>0</v>
      </c>
      <c r="J1337" s="10">
        <v>0</v>
      </c>
      <c r="K1337" s="10">
        <v>10.5</v>
      </c>
      <c r="L1337" s="10">
        <v>0</v>
      </c>
      <c r="M1337" s="10">
        <v>0</v>
      </c>
      <c r="N1337" s="10">
        <v>0</v>
      </c>
      <c r="O1337" s="10">
        <v>0</v>
      </c>
      <c r="P1337" s="10">
        <v>10.5</v>
      </c>
      <c r="Q1337" s="10">
        <v>0</v>
      </c>
      <c r="R1337" s="10">
        <v>1413</v>
      </c>
      <c r="S1337" s="10" t="s">
        <v>315</v>
      </c>
      <c r="T1337" s="10">
        <v>0</v>
      </c>
      <c r="U1337" s="10">
        <v>0</v>
      </c>
      <c r="V1337" s="10">
        <v>0</v>
      </c>
      <c r="W1337" s="10">
        <v>10.7</v>
      </c>
      <c r="Y1337" s="10">
        <v>0</v>
      </c>
      <c r="Z1337" s="10">
        <v>0</v>
      </c>
      <c r="AA1337" s="10">
        <v>0</v>
      </c>
      <c r="AB1337" s="10">
        <v>10.7</v>
      </c>
      <c r="AD1337" s="10">
        <v>0</v>
      </c>
      <c r="AE1337" s="10">
        <v>0</v>
      </c>
      <c r="AF1337" s="10">
        <v>0</v>
      </c>
      <c r="AG1337" s="10">
        <v>10.7</v>
      </c>
      <c r="AI1337" s="10">
        <v>1413</v>
      </c>
      <c r="AJ1337" s="10" t="s">
        <v>315</v>
      </c>
      <c r="AK1337" s="10">
        <v>0</v>
      </c>
      <c r="AL1337" s="10">
        <v>0</v>
      </c>
      <c r="AM1337" s="10">
        <v>0</v>
      </c>
      <c r="AN1337" s="10">
        <v>10.5</v>
      </c>
      <c r="AO1337" s="10">
        <v>0</v>
      </c>
      <c r="AP1337" s="10">
        <v>0</v>
      </c>
      <c r="AQ1337" s="10">
        <v>0</v>
      </c>
      <c r="AR1337" s="10">
        <v>0</v>
      </c>
      <c r="AS1337" s="10">
        <v>10.5</v>
      </c>
      <c r="AT1337" s="10">
        <v>0</v>
      </c>
      <c r="AU1337" s="10">
        <v>0</v>
      </c>
      <c r="AV1337" s="10">
        <v>0</v>
      </c>
      <c r="AW1337" s="10">
        <v>0</v>
      </c>
      <c r="AX1337" s="10">
        <v>10.5</v>
      </c>
      <c r="AY1337" s="10">
        <v>0</v>
      </c>
      <c r="AZ1337" s="10">
        <v>1413</v>
      </c>
      <c r="BA1337" s="10" t="s">
        <v>315</v>
      </c>
      <c r="BB1337" s="10">
        <v>0</v>
      </c>
      <c r="BC1337" s="10">
        <v>0</v>
      </c>
      <c r="BD1337" s="10">
        <v>0</v>
      </c>
      <c r="BE1337" s="10">
        <v>10.5</v>
      </c>
      <c r="BF1337" s="10">
        <v>0</v>
      </c>
      <c r="BG1337" s="10">
        <v>0</v>
      </c>
      <c r="BH1337" s="10">
        <v>0</v>
      </c>
      <c r="BI1337" s="10">
        <v>0</v>
      </c>
      <c r="BJ1337" s="10">
        <v>10.5</v>
      </c>
      <c r="BK1337" s="10">
        <v>0</v>
      </c>
      <c r="BL1337" s="10">
        <v>0</v>
      </c>
      <c r="BM1337" s="10">
        <v>0</v>
      </c>
      <c r="BN1337" s="10">
        <v>0</v>
      </c>
      <c r="BO1337" s="10">
        <v>10.5</v>
      </c>
      <c r="BP1337" s="10">
        <v>0</v>
      </c>
      <c r="BQ1337" s="10">
        <v>1413</v>
      </c>
      <c r="BR1337" s="10" t="s">
        <v>315</v>
      </c>
      <c r="BS1337" s="10">
        <v>0</v>
      </c>
      <c r="BT1337" s="10">
        <v>0</v>
      </c>
      <c r="BU1337" s="10">
        <v>0</v>
      </c>
      <c r="BV1337" s="10">
        <v>10.8</v>
      </c>
      <c r="BW1337" s="10">
        <v>0</v>
      </c>
      <c r="BX1337" s="10">
        <v>0</v>
      </c>
      <c r="BY1337" s="10">
        <v>0</v>
      </c>
      <c r="BZ1337" s="10">
        <v>0</v>
      </c>
      <c r="CA1337" s="10">
        <v>10.7</v>
      </c>
      <c r="CB1337" s="10">
        <v>0</v>
      </c>
      <c r="CC1337" s="10">
        <v>0</v>
      </c>
      <c r="CD1337" s="10">
        <v>0</v>
      </c>
      <c r="CE1337" s="10">
        <v>0</v>
      </c>
      <c r="CF1337" s="10">
        <v>10.7</v>
      </c>
      <c r="CG1337" s="10">
        <v>0</v>
      </c>
      <c r="CH1337" s="10">
        <v>1413</v>
      </c>
      <c r="CI1337" s="10" t="s">
        <v>315</v>
      </c>
      <c r="CJ1337" s="10">
        <v>0</v>
      </c>
      <c r="CK1337" s="10">
        <v>0</v>
      </c>
      <c r="CL1337" s="10">
        <v>0</v>
      </c>
      <c r="CM1337" s="10">
        <v>10.8</v>
      </c>
      <c r="CN1337" s="10">
        <v>0</v>
      </c>
      <c r="CO1337" s="10">
        <v>0</v>
      </c>
      <c r="CP1337" s="10">
        <v>0</v>
      </c>
      <c r="CQ1337" s="10">
        <v>0</v>
      </c>
      <c r="CR1337" s="10">
        <v>10.7</v>
      </c>
      <c r="CS1337" s="10">
        <v>0</v>
      </c>
      <c r="CT1337" s="10">
        <v>0</v>
      </c>
      <c r="CU1337" s="10">
        <v>0</v>
      </c>
      <c r="CV1337" s="10">
        <v>0</v>
      </c>
      <c r="CW1337" s="10">
        <v>10.8</v>
      </c>
      <c r="CX1337" s="10">
        <v>0</v>
      </c>
      <c r="CY1337" s="10">
        <v>1449</v>
      </c>
      <c r="CZ1337" s="10" t="s">
        <v>8</v>
      </c>
    </row>
    <row r="1338" spans="1:119" x14ac:dyDescent="0.25">
      <c r="A1338" s="10">
        <v>1414</v>
      </c>
      <c r="B1338" s="10" t="s">
        <v>289</v>
      </c>
      <c r="C1338" s="10">
        <v>1.37</v>
      </c>
      <c r="D1338" s="10">
        <v>0.5</v>
      </c>
      <c r="E1338" s="10">
        <v>80</v>
      </c>
      <c r="F1338" s="10">
        <v>10.5</v>
      </c>
      <c r="G1338" s="10">
        <v>0.94</v>
      </c>
      <c r="H1338" s="10">
        <v>1.97</v>
      </c>
      <c r="I1338" s="10">
        <v>0.71</v>
      </c>
      <c r="J1338" s="10">
        <v>115</v>
      </c>
      <c r="K1338" s="10">
        <v>10.5</v>
      </c>
      <c r="L1338" s="10">
        <v>0.94</v>
      </c>
      <c r="M1338" s="10">
        <v>2.2200000000000002</v>
      </c>
      <c r="N1338" s="10">
        <v>0.81</v>
      </c>
      <c r="O1338" s="10">
        <v>130</v>
      </c>
      <c r="P1338" s="10">
        <v>10.5</v>
      </c>
      <c r="Q1338" s="10">
        <v>0.94</v>
      </c>
      <c r="R1338" s="10">
        <v>1414</v>
      </c>
      <c r="S1338" s="10" t="s">
        <v>289</v>
      </c>
      <c r="T1338" s="10">
        <v>0.67730000000000001</v>
      </c>
      <c r="U1338" s="10">
        <v>0.47570000000000001</v>
      </c>
      <c r="V1338" s="10">
        <v>44.660800000000002</v>
      </c>
      <c r="W1338" s="10">
        <v>10.7</v>
      </c>
      <c r="Y1338" s="10">
        <v>1.0532999999999999</v>
      </c>
      <c r="Z1338" s="10">
        <v>0.56179999999999997</v>
      </c>
      <c r="AA1338" s="10">
        <v>64.414500000000004</v>
      </c>
      <c r="AB1338" s="10">
        <v>10.7</v>
      </c>
      <c r="AD1338" s="10">
        <v>1.2283999999999999</v>
      </c>
      <c r="AE1338" s="10">
        <v>0.58420000000000005</v>
      </c>
      <c r="AF1338" s="10">
        <v>73.398700000000005</v>
      </c>
      <c r="AG1338" s="10">
        <v>10.7</v>
      </c>
      <c r="AI1338" s="10">
        <v>1414</v>
      </c>
      <c r="AJ1338" s="10" t="s">
        <v>289</v>
      </c>
      <c r="AK1338" s="10">
        <v>0.94020000000000004</v>
      </c>
      <c r="AL1338" s="10">
        <v>0.34129999999999999</v>
      </c>
      <c r="AM1338" s="10">
        <v>54.998100000000001</v>
      </c>
      <c r="AN1338" s="10">
        <v>10.5</v>
      </c>
      <c r="AO1338" s="10">
        <v>0.94</v>
      </c>
      <c r="AP1338" s="10">
        <v>1.2822</v>
      </c>
      <c r="AQ1338" s="10">
        <v>0.46539999999999998</v>
      </c>
      <c r="AR1338" s="10">
        <v>75.002899999999997</v>
      </c>
      <c r="AS1338" s="10">
        <v>10.5</v>
      </c>
      <c r="AT1338" s="10">
        <v>0.94</v>
      </c>
      <c r="AU1338" s="10">
        <v>1.4531000000000001</v>
      </c>
      <c r="AV1338" s="10">
        <v>0.52739999999999998</v>
      </c>
      <c r="AW1338" s="10">
        <v>84.999600000000001</v>
      </c>
      <c r="AX1338" s="10">
        <v>10.5</v>
      </c>
      <c r="AY1338" s="10">
        <v>0.94</v>
      </c>
      <c r="AZ1338" s="10">
        <v>1414</v>
      </c>
      <c r="BA1338" s="10" t="s">
        <v>289</v>
      </c>
      <c r="BB1338" s="10">
        <v>0.89529999999999998</v>
      </c>
      <c r="BC1338" s="10">
        <v>0.29430000000000001</v>
      </c>
      <c r="BD1338" s="10">
        <v>51.821899999999999</v>
      </c>
      <c r="BE1338" s="10">
        <v>10.5</v>
      </c>
      <c r="BF1338" s="10">
        <v>0.95</v>
      </c>
      <c r="BG1338" s="10">
        <v>1.1448</v>
      </c>
      <c r="BH1338" s="10">
        <v>0.37630000000000002</v>
      </c>
      <c r="BI1338" s="10">
        <v>66.258399999999995</v>
      </c>
      <c r="BJ1338" s="10">
        <v>10.5</v>
      </c>
      <c r="BK1338" s="10">
        <v>0.95</v>
      </c>
      <c r="BL1338" s="10">
        <v>1.2305999999999999</v>
      </c>
      <c r="BM1338" s="10">
        <v>0.40450000000000003</v>
      </c>
      <c r="BN1338" s="10">
        <v>71.224500000000006</v>
      </c>
      <c r="BO1338" s="10">
        <v>10.5</v>
      </c>
      <c r="BP1338" s="10">
        <v>0.95</v>
      </c>
      <c r="BQ1338" s="10">
        <v>1414</v>
      </c>
      <c r="BR1338" s="10" t="s">
        <v>289</v>
      </c>
      <c r="BS1338" s="10">
        <v>0.79969999999999997</v>
      </c>
      <c r="BT1338" s="10">
        <v>0.26279999999999998</v>
      </c>
      <c r="BU1338" s="10">
        <v>45</v>
      </c>
      <c r="BV1338" s="10">
        <v>10.8</v>
      </c>
      <c r="BW1338" s="10">
        <v>0.95</v>
      </c>
      <c r="BX1338" s="10">
        <v>2.1128</v>
      </c>
      <c r="BY1338" s="10">
        <v>0.69440000000000002</v>
      </c>
      <c r="BZ1338" s="10">
        <v>120</v>
      </c>
      <c r="CA1338" s="10">
        <v>10.7</v>
      </c>
      <c r="CB1338" s="10">
        <v>0.95</v>
      </c>
      <c r="CC1338" s="10">
        <v>1.2677</v>
      </c>
      <c r="CD1338" s="10">
        <v>0.41670000000000001</v>
      </c>
      <c r="CE1338" s="10">
        <v>72</v>
      </c>
      <c r="CF1338" s="10">
        <v>10.7</v>
      </c>
      <c r="CG1338" s="10">
        <v>0.95</v>
      </c>
      <c r="CH1338" s="10">
        <v>1414</v>
      </c>
      <c r="CI1338" s="10" t="s">
        <v>289</v>
      </c>
      <c r="CJ1338" s="10">
        <v>0.79969999999999997</v>
      </c>
      <c r="CK1338" s="10">
        <v>0.26279999999999998</v>
      </c>
      <c r="CL1338" s="10">
        <v>45</v>
      </c>
      <c r="CM1338" s="10">
        <v>10.8</v>
      </c>
      <c r="CN1338" s="10">
        <v>0.95</v>
      </c>
      <c r="CO1338" s="10">
        <v>1.1444000000000001</v>
      </c>
      <c r="CP1338" s="10">
        <v>0.37609999999999999</v>
      </c>
      <c r="CQ1338" s="10">
        <v>65</v>
      </c>
      <c r="CR1338" s="10">
        <v>10.7</v>
      </c>
      <c r="CS1338" s="10">
        <v>0.95</v>
      </c>
      <c r="CT1338" s="10">
        <v>1.3861000000000001</v>
      </c>
      <c r="CU1338" s="10">
        <v>0.4556</v>
      </c>
      <c r="CV1338" s="10">
        <v>78</v>
      </c>
      <c r="CW1338" s="10">
        <v>10.8</v>
      </c>
      <c r="CX1338" s="10">
        <v>0.95</v>
      </c>
      <c r="CY1338" s="10">
        <v>1450</v>
      </c>
      <c r="CZ1338" s="10" t="s">
        <v>9</v>
      </c>
      <c r="DA1338" s="10">
        <v>2.1320000000000001</v>
      </c>
      <c r="DB1338" s="10">
        <v>0.96899999999999997</v>
      </c>
      <c r="DC1338" s="10">
        <v>38.288532862275559</v>
      </c>
      <c r="DD1338" s="10">
        <v>35.313000000000002</v>
      </c>
      <c r="DE1338" s="10">
        <v>0.91038110045649545</v>
      </c>
      <c r="DF1338" s="10">
        <v>2.2189999999999999</v>
      </c>
      <c r="DG1338" s="10">
        <v>1.01</v>
      </c>
      <c r="DH1338" s="10">
        <v>40.715192938450052</v>
      </c>
      <c r="DI1338" s="10">
        <v>34.572000000000003</v>
      </c>
      <c r="DJ1338" s="10">
        <v>0.91015565836054391</v>
      </c>
      <c r="DK1338" s="10">
        <v>2.2189999999999999</v>
      </c>
      <c r="DL1338" s="10">
        <v>1.0089999999999999</v>
      </c>
      <c r="DM1338" s="10">
        <v>40.484612131643722</v>
      </c>
      <c r="DN1338" s="10">
        <v>34.762999999999998</v>
      </c>
      <c r="DO1338" s="10">
        <v>0.91031027256593378</v>
      </c>
    </row>
    <row r="1339" spans="1:119" x14ac:dyDescent="0.25">
      <c r="A1339" s="10">
        <v>1415</v>
      </c>
      <c r="B1339" s="10" t="s">
        <v>290</v>
      </c>
      <c r="C1339" s="10">
        <v>0.03</v>
      </c>
      <c r="D1339" s="10">
        <v>0.01</v>
      </c>
      <c r="E1339" s="10">
        <v>2</v>
      </c>
      <c r="F1339" s="10">
        <v>10.5</v>
      </c>
      <c r="G1339" s="10">
        <v>0.93</v>
      </c>
      <c r="H1339" s="10">
        <v>0.03</v>
      </c>
      <c r="I1339" s="10">
        <v>0.01</v>
      </c>
      <c r="J1339" s="10">
        <v>2</v>
      </c>
      <c r="K1339" s="10">
        <v>10.5</v>
      </c>
      <c r="L1339" s="10">
        <v>0.93</v>
      </c>
      <c r="M1339" s="10">
        <v>0.03</v>
      </c>
      <c r="N1339" s="10">
        <v>0.01</v>
      </c>
      <c r="O1339" s="10">
        <v>2</v>
      </c>
      <c r="P1339" s="10">
        <v>10.5</v>
      </c>
      <c r="Q1339" s="10">
        <v>0.93</v>
      </c>
      <c r="R1339" s="10">
        <v>1415</v>
      </c>
      <c r="S1339" s="10" t="s">
        <v>290</v>
      </c>
      <c r="T1339" s="10">
        <v>1.7600000000000001E-2</v>
      </c>
      <c r="U1339" s="10">
        <v>1.35E-2</v>
      </c>
      <c r="V1339" s="10">
        <v>1.1979</v>
      </c>
      <c r="W1339" s="10">
        <v>10.7</v>
      </c>
      <c r="Y1339" s="10">
        <v>1.6799999999999999E-2</v>
      </c>
      <c r="Z1339" s="10">
        <v>9.7999999999999997E-3</v>
      </c>
      <c r="AA1339" s="10">
        <v>1.0488</v>
      </c>
      <c r="AB1339" s="10">
        <v>10.7</v>
      </c>
      <c r="AD1339" s="10">
        <v>1.7399999999999999E-2</v>
      </c>
      <c r="AE1339" s="10">
        <v>8.9999999999999993E-3</v>
      </c>
      <c r="AF1339" s="10">
        <v>1.0549999999999999</v>
      </c>
      <c r="AG1339" s="10">
        <v>10.7</v>
      </c>
      <c r="AI1339" s="10">
        <v>1415</v>
      </c>
      <c r="AJ1339" s="10" t="s">
        <v>290</v>
      </c>
      <c r="AK1339" s="10">
        <v>3.3799999999999997E-2</v>
      </c>
      <c r="AL1339" s="10">
        <v>1.34E-2</v>
      </c>
      <c r="AM1339" s="10">
        <v>1.9992000000000001</v>
      </c>
      <c r="AN1339" s="10">
        <v>10.5</v>
      </c>
      <c r="AO1339" s="10">
        <v>0.93</v>
      </c>
      <c r="AP1339" s="10">
        <v>0.33829999999999999</v>
      </c>
      <c r="AQ1339" s="10">
        <v>0.13370000000000001</v>
      </c>
      <c r="AR1339" s="10">
        <v>20.0016</v>
      </c>
      <c r="AS1339" s="10">
        <v>10.5</v>
      </c>
      <c r="AT1339" s="10">
        <v>0.93</v>
      </c>
      <c r="AU1339" s="10">
        <v>3.3799999999999997E-2</v>
      </c>
      <c r="AV1339" s="10">
        <v>1.34E-2</v>
      </c>
      <c r="AW1339" s="10">
        <v>1.9992000000000001</v>
      </c>
      <c r="AX1339" s="10">
        <v>10.5</v>
      </c>
      <c r="AY1339" s="10">
        <v>0.93</v>
      </c>
      <c r="AZ1339" s="10">
        <v>1415</v>
      </c>
      <c r="BA1339" s="10" t="s">
        <v>290</v>
      </c>
      <c r="BB1339" s="10">
        <v>3.39E-2</v>
      </c>
      <c r="BC1339" s="10">
        <v>1.6400000000000001E-2</v>
      </c>
      <c r="BD1339" s="10">
        <v>2.0729000000000002</v>
      </c>
      <c r="BE1339" s="10">
        <v>10.5</v>
      </c>
      <c r="BF1339" s="10">
        <v>0.9</v>
      </c>
      <c r="BG1339" s="10">
        <v>3.3399999999999999E-2</v>
      </c>
      <c r="BH1339" s="10">
        <v>1.6199999999999999E-2</v>
      </c>
      <c r="BI1339" s="10">
        <v>2.0387</v>
      </c>
      <c r="BJ1339" s="10">
        <v>10.5</v>
      </c>
      <c r="BK1339" s="10">
        <v>0.9</v>
      </c>
      <c r="BL1339" s="10">
        <v>3.2399999999999998E-2</v>
      </c>
      <c r="BM1339" s="10">
        <v>1.5699999999999999E-2</v>
      </c>
      <c r="BN1339" s="10">
        <v>1.9784999999999999</v>
      </c>
      <c r="BO1339" s="10">
        <v>10.5</v>
      </c>
      <c r="BP1339" s="10">
        <v>0.9</v>
      </c>
      <c r="BQ1339" s="10">
        <v>1415</v>
      </c>
      <c r="BR1339" s="10" t="s">
        <v>290</v>
      </c>
      <c r="BS1339" s="10">
        <v>0</v>
      </c>
      <c r="BT1339" s="10">
        <v>0</v>
      </c>
      <c r="BU1339" s="10">
        <v>0</v>
      </c>
      <c r="BV1339" s="10">
        <v>10.8</v>
      </c>
      <c r="BW1339" s="10">
        <v>0</v>
      </c>
      <c r="BX1339" s="10">
        <v>0</v>
      </c>
      <c r="BY1339" s="10">
        <v>0</v>
      </c>
      <c r="BZ1339" s="10">
        <v>0</v>
      </c>
      <c r="CA1339" s="10">
        <v>10.7</v>
      </c>
      <c r="CB1339" s="10">
        <v>0</v>
      </c>
      <c r="CC1339" s="10">
        <v>3.3399999999999999E-2</v>
      </c>
      <c r="CD1339" s="10">
        <v>1.6199999999999999E-2</v>
      </c>
      <c r="CE1339" s="10">
        <v>2</v>
      </c>
      <c r="CF1339" s="10">
        <v>10.7</v>
      </c>
      <c r="CG1339" s="10">
        <v>0.9</v>
      </c>
      <c r="CH1339" s="10">
        <v>1415</v>
      </c>
      <c r="CI1339" s="10" t="s">
        <v>290</v>
      </c>
      <c r="CJ1339" s="10">
        <v>3.3700000000000001E-2</v>
      </c>
      <c r="CK1339" s="10">
        <v>1.6299999999999999E-2</v>
      </c>
      <c r="CL1339" s="10">
        <v>2</v>
      </c>
      <c r="CM1339" s="10">
        <v>10.8</v>
      </c>
      <c r="CN1339" s="10">
        <v>0.9</v>
      </c>
      <c r="CO1339" s="10">
        <v>3.3399999999999999E-2</v>
      </c>
      <c r="CP1339" s="10">
        <v>1.6199999999999999E-2</v>
      </c>
      <c r="CQ1339" s="10">
        <v>2</v>
      </c>
      <c r="CR1339" s="10">
        <v>10.7</v>
      </c>
      <c r="CS1339" s="10">
        <v>0.9</v>
      </c>
      <c r="CT1339" s="10">
        <v>3.3700000000000001E-2</v>
      </c>
      <c r="CU1339" s="10">
        <v>1.6299999999999999E-2</v>
      </c>
      <c r="CV1339" s="10">
        <v>2</v>
      </c>
      <c r="CW1339" s="10">
        <v>10.8</v>
      </c>
      <c r="CX1339" s="10">
        <v>0.9</v>
      </c>
      <c r="CY1339" s="10">
        <v>1451</v>
      </c>
      <c r="CZ1339" s="10" t="s">
        <v>10</v>
      </c>
    </row>
    <row r="1340" spans="1:119" x14ac:dyDescent="0.25">
      <c r="A1340" s="10">
        <v>1416</v>
      </c>
      <c r="B1340" s="10" t="s">
        <v>291</v>
      </c>
      <c r="C1340" s="10">
        <v>2.0299999999999998</v>
      </c>
      <c r="D1340" s="10">
        <v>0.8</v>
      </c>
      <c r="E1340" s="10">
        <v>120</v>
      </c>
      <c r="F1340" s="10">
        <v>10.5</v>
      </c>
      <c r="G1340" s="10">
        <v>0.93</v>
      </c>
      <c r="H1340" s="10">
        <v>2.5</v>
      </c>
      <c r="I1340" s="10">
        <v>0.99</v>
      </c>
      <c r="J1340" s="10">
        <v>148</v>
      </c>
      <c r="K1340" s="10">
        <v>10.5</v>
      </c>
      <c r="L1340" s="10">
        <v>0.93</v>
      </c>
      <c r="M1340" s="10">
        <v>2.88</v>
      </c>
      <c r="N1340" s="10">
        <v>1.1399999999999999</v>
      </c>
      <c r="O1340" s="10">
        <v>170</v>
      </c>
      <c r="P1340" s="10">
        <v>10.5</v>
      </c>
      <c r="Q1340" s="10">
        <v>0.93</v>
      </c>
      <c r="R1340" s="10">
        <v>1416</v>
      </c>
      <c r="S1340" s="10" t="s">
        <v>291</v>
      </c>
      <c r="T1340" s="10">
        <v>0.88170000000000004</v>
      </c>
      <c r="U1340" s="10">
        <v>0.6744</v>
      </c>
      <c r="V1340" s="10">
        <v>59.8964</v>
      </c>
      <c r="W1340" s="10">
        <v>10.7</v>
      </c>
      <c r="Y1340" s="10">
        <v>1.3110999999999999</v>
      </c>
      <c r="Z1340" s="10">
        <v>0.76139999999999997</v>
      </c>
      <c r="AA1340" s="10">
        <v>81.807900000000004</v>
      </c>
      <c r="AB1340" s="10">
        <v>10.7</v>
      </c>
      <c r="AD1340" s="10">
        <v>1.4758</v>
      </c>
      <c r="AE1340" s="10">
        <v>0.76429999999999998</v>
      </c>
      <c r="AF1340" s="10">
        <v>89.6768</v>
      </c>
      <c r="AG1340" s="10">
        <v>10.7</v>
      </c>
      <c r="AI1340" s="10">
        <v>1416</v>
      </c>
      <c r="AJ1340" s="10" t="s">
        <v>291</v>
      </c>
      <c r="AK1340" s="10">
        <v>2.6722999999999999</v>
      </c>
      <c r="AL1340" s="10">
        <v>1.0561</v>
      </c>
      <c r="AM1340" s="10">
        <v>157.99789999999999</v>
      </c>
      <c r="AN1340" s="10">
        <v>10.5</v>
      </c>
      <c r="AO1340" s="10">
        <v>0.93</v>
      </c>
      <c r="AP1340" s="10">
        <v>3.2980999999999998</v>
      </c>
      <c r="AQ1340" s="10">
        <v>1.3033999999999999</v>
      </c>
      <c r="AR1340" s="10">
        <v>194.99709999999999</v>
      </c>
      <c r="AS1340" s="10">
        <v>10.5</v>
      </c>
      <c r="AT1340" s="10">
        <v>0.93</v>
      </c>
      <c r="AU1340" s="10">
        <v>3.3489</v>
      </c>
      <c r="AV1340" s="10">
        <v>1.3236000000000001</v>
      </c>
      <c r="AW1340" s="10">
        <v>198.00239999999999</v>
      </c>
      <c r="AX1340" s="10">
        <v>10.5</v>
      </c>
      <c r="AY1340" s="10">
        <v>0.93</v>
      </c>
      <c r="AZ1340" s="10">
        <v>1416</v>
      </c>
      <c r="BA1340" s="10" t="s">
        <v>291</v>
      </c>
      <c r="BB1340" s="10">
        <v>1.3289</v>
      </c>
      <c r="BC1340" s="10">
        <v>0.48230000000000001</v>
      </c>
      <c r="BD1340" s="10">
        <v>77.732799999999997</v>
      </c>
      <c r="BE1340" s="10">
        <v>10.5</v>
      </c>
      <c r="BF1340" s="10">
        <v>0.94</v>
      </c>
      <c r="BG1340" s="10">
        <v>1.6555</v>
      </c>
      <c r="BH1340" s="10">
        <v>0.60089999999999999</v>
      </c>
      <c r="BI1340" s="10">
        <v>96.839200000000005</v>
      </c>
      <c r="BJ1340" s="10">
        <v>10.5</v>
      </c>
      <c r="BK1340" s="10">
        <v>0.94</v>
      </c>
      <c r="BL1340" s="10">
        <v>1.8602000000000001</v>
      </c>
      <c r="BM1340" s="10">
        <v>0.67520000000000002</v>
      </c>
      <c r="BN1340" s="10">
        <v>108.81529999999999</v>
      </c>
      <c r="BO1340" s="10">
        <v>10.5</v>
      </c>
      <c r="BP1340" s="10">
        <v>0.94</v>
      </c>
      <c r="BQ1340" s="10">
        <v>1416</v>
      </c>
      <c r="BR1340" s="10" t="s">
        <v>291</v>
      </c>
      <c r="BS1340" s="10">
        <v>2.198</v>
      </c>
      <c r="BT1340" s="10">
        <v>0.79779999999999995</v>
      </c>
      <c r="BU1340" s="10">
        <v>125</v>
      </c>
      <c r="BV1340" s="10">
        <v>10.8</v>
      </c>
      <c r="BW1340" s="10">
        <v>0.94</v>
      </c>
      <c r="BX1340" s="10">
        <v>2.7873999999999999</v>
      </c>
      <c r="BY1340" s="10">
        <v>1.0117</v>
      </c>
      <c r="BZ1340" s="10">
        <v>160</v>
      </c>
      <c r="CA1340" s="10">
        <v>10.7</v>
      </c>
      <c r="CB1340" s="10">
        <v>0.94</v>
      </c>
      <c r="CC1340" s="10">
        <v>1.9162999999999999</v>
      </c>
      <c r="CD1340" s="10">
        <v>0.69550000000000001</v>
      </c>
      <c r="CE1340" s="10">
        <v>110</v>
      </c>
      <c r="CF1340" s="10">
        <v>10.7</v>
      </c>
      <c r="CG1340" s="10">
        <v>0.94</v>
      </c>
      <c r="CH1340" s="10">
        <v>1416</v>
      </c>
      <c r="CI1340" s="10" t="s">
        <v>291</v>
      </c>
      <c r="CJ1340" s="10">
        <v>1.1429</v>
      </c>
      <c r="CK1340" s="10">
        <v>0.4148</v>
      </c>
      <c r="CL1340" s="10">
        <v>65</v>
      </c>
      <c r="CM1340" s="10">
        <v>10.8</v>
      </c>
      <c r="CN1340" s="10">
        <v>0.94</v>
      </c>
      <c r="CO1340" s="10">
        <v>1.4807999999999999</v>
      </c>
      <c r="CP1340" s="10">
        <v>0.53749999999999998</v>
      </c>
      <c r="CQ1340" s="10">
        <v>85</v>
      </c>
      <c r="CR1340" s="10">
        <v>10.7</v>
      </c>
      <c r="CS1340" s="10">
        <v>0.94</v>
      </c>
      <c r="CT1340" s="10">
        <v>1.7232000000000001</v>
      </c>
      <c r="CU1340" s="10">
        <v>0.62539999999999996</v>
      </c>
      <c r="CV1340" s="10">
        <v>98</v>
      </c>
      <c r="CW1340" s="10">
        <v>10.8</v>
      </c>
      <c r="CX1340" s="10">
        <v>0.94</v>
      </c>
      <c r="CY1340" s="10">
        <v>1452</v>
      </c>
      <c r="CZ1340" s="10" t="s">
        <v>11</v>
      </c>
      <c r="DA1340" s="10">
        <v>2.1150000000000002</v>
      </c>
      <c r="DB1340" s="10">
        <v>0.81599999999999995</v>
      </c>
      <c r="DC1340" s="10">
        <v>125.84869999999999</v>
      </c>
      <c r="DD1340" s="10">
        <v>10.4</v>
      </c>
      <c r="DE1340" s="10">
        <v>0.93300000000000005</v>
      </c>
      <c r="DF1340" s="10">
        <v>2.2010000000000001</v>
      </c>
      <c r="DG1340" s="10">
        <v>0.84299999999999997</v>
      </c>
      <c r="DH1340" s="10">
        <v>130.84289999999999</v>
      </c>
      <c r="DI1340" s="10">
        <v>10.4</v>
      </c>
      <c r="DJ1340" s="10">
        <v>0.93400000000000005</v>
      </c>
      <c r="DK1340" s="10">
        <v>2.2010000000000001</v>
      </c>
      <c r="DL1340" s="10">
        <v>0.84299999999999997</v>
      </c>
      <c r="DM1340" s="10">
        <v>130.84289999999999</v>
      </c>
      <c r="DN1340" s="10">
        <v>10.4</v>
      </c>
      <c r="DO1340" s="10">
        <v>0.93400000000000005</v>
      </c>
    </row>
    <row r="1341" spans="1:119" x14ac:dyDescent="0.25">
      <c r="A1341" s="10">
        <v>1417</v>
      </c>
      <c r="B1341" s="10" t="s">
        <v>307</v>
      </c>
      <c r="C1341" s="10">
        <v>0</v>
      </c>
      <c r="D1341" s="10">
        <v>0</v>
      </c>
      <c r="E1341" s="10">
        <v>0</v>
      </c>
      <c r="F1341" s="10">
        <v>10.5</v>
      </c>
      <c r="G1341" s="10">
        <v>0</v>
      </c>
      <c r="H1341" s="10">
        <v>0</v>
      </c>
      <c r="I1341" s="10">
        <v>0</v>
      </c>
      <c r="J1341" s="10">
        <v>0</v>
      </c>
      <c r="K1341" s="10">
        <v>10.5</v>
      </c>
      <c r="L1341" s="10">
        <v>0</v>
      </c>
      <c r="M1341" s="10">
        <v>0</v>
      </c>
      <c r="N1341" s="10">
        <v>0</v>
      </c>
      <c r="O1341" s="10">
        <v>0</v>
      </c>
      <c r="P1341" s="10">
        <v>10.5</v>
      </c>
      <c r="Q1341" s="10">
        <v>0</v>
      </c>
      <c r="R1341" s="10">
        <v>1417</v>
      </c>
      <c r="S1341" s="10" t="s">
        <v>307</v>
      </c>
      <c r="T1341" s="10">
        <v>0</v>
      </c>
      <c r="U1341" s="10">
        <v>0</v>
      </c>
      <c r="V1341" s="10">
        <v>0</v>
      </c>
      <c r="W1341" s="10">
        <v>10.7</v>
      </c>
      <c r="Y1341" s="10">
        <v>0</v>
      </c>
      <c r="Z1341" s="10">
        <v>0</v>
      </c>
      <c r="AA1341" s="10">
        <v>0</v>
      </c>
      <c r="AB1341" s="10">
        <v>10.7</v>
      </c>
      <c r="AD1341" s="10">
        <v>0</v>
      </c>
      <c r="AE1341" s="10">
        <v>0</v>
      </c>
      <c r="AF1341" s="10">
        <v>0</v>
      </c>
      <c r="AG1341" s="10">
        <v>10.7</v>
      </c>
      <c r="AI1341" s="10">
        <v>1417</v>
      </c>
      <c r="AJ1341" s="10" t="s">
        <v>307</v>
      </c>
      <c r="AK1341" s="10">
        <v>0</v>
      </c>
      <c r="AL1341" s="10">
        <v>0</v>
      </c>
      <c r="AM1341" s="10">
        <v>0</v>
      </c>
      <c r="AN1341" s="10">
        <v>10.5</v>
      </c>
      <c r="AO1341" s="10">
        <v>0</v>
      </c>
      <c r="AP1341" s="10">
        <v>0</v>
      </c>
      <c r="AQ1341" s="10">
        <v>0</v>
      </c>
      <c r="AR1341" s="10">
        <v>0</v>
      </c>
      <c r="AS1341" s="10">
        <v>10.5</v>
      </c>
      <c r="AT1341" s="10">
        <v>0</v>
      </c>
      <c r="AU1341" s="10">
        <v>0</v>
      </c>
      <c r="AV1341" s="10">
        <v>0</v>
      </c>
      <c r="AW1341" s="10">
        <v>0</v>
      </c>
      <c r="AX1341" s="10">
        <v>10.5</v>
      </c>
      <c r="AY1341" s="10">
        <v>0</v>
      </c>
      <c r="AZ1341" s="10">
        <v>1417</v>
      </c>
      <c r="BA1341" s="10" t="s">
        <v>307</v>
      </c>
      <c r="BB1341" s="10">
        <v>0</v>
      </c>
      <c r="BC1341" s="10">
        <v>0</v>
      </c>
      <c r="BD1341" s="10">
        <v>0</v>
      </c>
      <c r="BE1341" s="10">
        <v>10.5</v>
      </c>
      <c r="BF1341" s="10">
        <v>0</v>
      </c>
      <c r="BG1341" s="10">
        <v>0</v>
      </c>
      <c r="BH1341" s="10">
        <v>0</v>
      </c>
      <c r="BI1341" s="10">
        <v>0</v>
      </c>
      <c r="BJ1341" s="10">
        <v>10.5</v>
      </c>
      <c r="BK1341" s="10">
        <v>0</v>
      </c>
      <c r="BL1341" s="10">
        <v>0</v>
      </c>
      <c r="BM1341" s="10">
        <v>0</v>
      </c>
      <c r="BN1341" s="10">
        <v>0</v>
      </c>
      <c r="BO1341" s="10">
        <v>10.5</v>
      </c>
      <c r="BP1341" s="10">
        <v>0</v>
      </c>
      <c r="BQ1341" s="10">
        <v>1417</v>
      </c>
      <c r="BR1341" s="10" t="s">
        <v>307</v>
      </c>
      <c r="BS1341" s="10">
        <v>0</v>
      </c>
      <c r="BT1341" s="10">
        <v>0</v>
      </c>
      <c r="BU1341" s="10">
        <v>0</v>
      </c>
      <c r="BV1341" s="10">
        <v>10.8</v>
      </c>
      <c r="BW1341" s="10">
        <v>0</v>
      </c>
      <c r="BX1341" s="10">
        <v>0</v>
      </c>
      <c r="BY1341" s="10">
        <v>0</v>
      </c>
      <c r="BZ1341" s="10">
        <v>0</v>
      </c>
      <c r="CA1341" s="10">
        <v>10.7</v>
      </c>
      <c r="CB1341" s="10">
        <v>0</v>
      </c>
      <c r="CC1341" s="10">
        <v>0</v>
      </c>
      <c r="CD1341" s="10">
        <v>0</v>
      </c>
      <c r="CE1341" s="10">
        <v>0</v>
      </c>
      <c r="CF1341" s="10">
        <v>10.7</v>
      </c>
      <c r="CG1341" s="10">
        <v>0</v>
      </c>
      <c r="CH1341" s="10">
        <v>1417</v>
      </c>
      <c r="CI1341" s="10" t="s">
        <v>307</v>
      </c>
      <c r="CJ1341" s="10">
        <v>0</v>
      </c>
      <c r="CK1341" s="10">
        <v>0</v>
      </c>
      <c r="CL1341" s="10">
        <v>0</v>
      </c>
      <c r="CM1341" s="10">
        <v>10.8</v>
      </c>
      <c r="CN1341" s="10">
        <v>0</v>
      </c>
      <c r="CO1341" s="10">
        <v>0</v>
      </c>
      <c r="CP1341" s="10">
        <v>0</v>
      </c>
      <c r="CQ1341" s="10">
        <v>0</v>
      </c>
      <c r="CR1341" s="10">
        <v>10.7</v>
      </c>
      <c r="CS1341" s="10">
        <v>0</v>
      </c>
      <c r="CT1341" s="10">
        <v>0</v>
      </c>
      <c r="CU1341" s="10">
        <v>0</v>
      </c>
      <c r="CV1341" s="10">
        <v>0</v>
      </c>
      <c r="CW1341" s="10">
        <v>10.8</v>
      </c>
      <c r="CX1341" s="10">
        <v>0</v>
      </c>
      <c r="CY1341" s="10">
        <v>1453</v>
      </c>
      <c r="CZ1341" s="10" t="s">
        <v>285</v>
      </c>
      <c r="DA1341" s="10">
        <v>9.9400000000000002E-2</v>
      </c>
      <c r="DB1341" s="10">
        <v>4.24E-2</v>
      </c>
      <c r="DC1341" s="10">
        <v>6</v>
      </c>
      <c r="DD1341" s="10">
        <v>10.4</v>
      </c>
      <c r="DE1341" s="10">
        <v>0.92</v>
      </c>
      <c r="DF1341" s="10">
        <v>9.9400000000000002E-2</v>
      </c>
      <c r="DG1341" s="10">
        <v>4.24E-2</v>
      </c>
      <c r="DH1341" s="10">
        <v>6</v>
      </c>
      <c r="DI1341" s="10">
        <v>10.4</v>
      </c>
      <c r="DJ1341" s="10">
        <v>0.92</v>
      </c>
      <c r="DK1341" s="10">
        <v>9.9400000000000002E-2</v>
      </c>
      <c r="DL1341" s="10">
        <v>4.24E-2</v>
      </c>
      <c r="DM1341" s="10">
        <v>6</v>
      </c>
      <c r="DN1341" s="10">
        <v>10.4</v>
      </c>
      <c r="DO1341" s="10">
        <v>0.92</v>
      </c>
    </row>
    <row r="1342" spans="1:119" x14ac:dyDescent="0.25">
      <c r="A1342" s="10">
        <v>1418</v>
      </c>
      <c r="B1342" s="10" t="s">
        <v>292</v>
      </c>
      <c r="C1342" s="10">
        <v>0</v>
      </c>
      <c r="D1342" s="10">
        <v>0</v>
      </c>
      <c r="E1342" s="10">
        <v>0</v>
      </c>
      <c r="F1342" s="10">
        <v>10.5</v>
      </c>
      <c r="G1342" s="10">
        <v>0</v>
      </c>
      <c r="H1342" s="10">
        <v>0</v>
      </c>
      <c r="I1342" s="10">
        <v>0</v>
      </c>
      <c r="J1342" s="10">
        <v>0</v>
      </c>
      <c r="K1342" s="10">
        <v>10.5</v>
      </c>
      <c r="L1342" s="10">
        <v>0</v>
      </c>
      <c r="M1342" s="10">
        <v>0</v>
      </c>
      <c r="N1342" s="10">
        <v>0</v>
      </c>
      <c r="O1342" s="10">
        <v>0</v>
      </c>
      <c r="P1342" s="10">
        <v>10.5</v>
      </c>
      <c r="Q1342" s="10">
        <v>0</v>
      </c>
      <c r="R1342" s="10">
        <v>1418</v>
      </c>
      <c r="S1342" s="10" t="s">
        <v>292</v>
      </c>
      <c r="T1342" s="10">
        <v>0</v>
      </c>
      <c r="U1342" s="10">
        <v>0</v>
      </c>
      <c r="V1342" s="10">
        <v>0</v>
      </c>
      <c r="W1342" s="10">
        <v>10.7</v>
      </c>
      <c r="Y1342" s="10">
        <v>0</v>
      </c>
      <c r="Z1342" s="10">
        <v>0</v>
      </c>
      <c r="AA1342" s="10">
        <v>0</v>
      </c>
      <c r="AB1342" s="10">
        <v>10.7</v>
      </c>
      <c r="AD1342" s="10">
        <v>0</v>
      </c>
      <c r="AE1342" s="10">
        <v>0</v>
      </c>
      <c r="AF1342" s="10">
        <v>0</v>
      </c>
      <c r="AG1342" s="10">
        <v>10.7</v>
      </c>
      <c r="AI1342" s="10">
        <v>1418</v>
      </c>
      <c r="AJ1342" s="10" t="s">
        <v>292</v>
      </c>
      <c r="AK1342" s="10">
        <v>0</v>
      </c>
      <c r="AL1342" s="10">
        <v>0</v>
      </c>
      <c r="AM1342" s="10">
        <v>0</v>
      </c>
      <c r="AN1342" s="10">
        <v>10.5</v>
      </c>
      <c r="AO1342" s="10">
        <v>0</v>
      </c>
      <c r="AP1342" s="10">
        <v>0</v>
      </c>
      <c r="AQ1342" s="10">
        <v>0</v>
      </c>
      <c r="AR1342" s="10">
        <v>0</v>
      </c>
      <c r="AS1342" s="10">
        <v>10.5</v>
      </c>
      <c r="AT1342" s="10">
        <v>0</v>
      </c>
      <c r="AU1342" s="10">
        <v>0</v>
      </c>
      <c r="AV1342" s="10">
        <v>0</v>
      </c>
      <c r="AW1342" s="10">
        <v>0</v>
      </c>
      <c r="AX1342" s="10">
        <v>10.5</v>
      </c>
      <c r="AY1342" s="10">
        <v>0</v>
      </c>
      <c r="AZ1342" s="10">
        <v>1418</v>
      </c>
      <c r="BA1342" s="10" t="s">
        <v>292</v>
      </c>
      <c r="BB1342" s="10">
        <v>0</v>
      </c>
      <c r="BC1342" s="10">
        <v>0</v>
      </c>
      <c r="BD1342" s="10">
        <v>0</v>
      </c>
      <c r="BE1342" s="10">
        <v>10.5</v>
      </c>
      <c r="BF1342" s="10">
        <v>0</v>
      </c>
      <c r="BG1342" s="10">
        <v>0</v>
      </c>
      <c r="BH1342" s="10">
        <v>0</v>
      </c>
      <c r="BI1342" s="10">
        <v>0</v>
      </c>
      <c r="BJ1342" s="10">
        <v>10.5</v>
      </c>
      <c r="BK1342" s="10">
        <v>0</v>
      </c>
      <c r="BL1342" s="10">
        <v>0</v>
      </c>
      <c r="BM1342" s="10">
        <v>0</v>
      </c>
      <c r="BN1342" s="10">
        <v>0</v>
      </c>
      <c r="BO1342" s="10">
        <v>10.5</v>
      </c>
      <c r="BP1342" s="10">
        <v>0</v>
      </c>
      <c r="BQ1342" s="10">
        <v>1418</v>
      </c>
      <c r="BR1342" s="10" t="s">
        <v>292</v>
      </c>
      <c r="BS1342" s="10">
        <v>0</v>
      </c>
      <c r="BT1342" s="10">
        <v>0</v>
      </c>
      <c r="BU1342" s="10">
        <v>0</v>
      </c>
      <c r="BV1342" s="10">
        <v>10.8</v>
      </c>
      <c r="BW1342" s="10">
        <v>0</v>
      </c>
      <c r="BX1342" s="10">
        <v>0</v>
      </c>
      <c r="BY1342" s="10">
        <v>0</v>
      </c>
      <c r="BZ1342" s="10">
        <v>0</v>
      </c>
      <c r="CA1342" s="10">
        <v>10.7</v>
      </c>
      <c r="CB1342" s="10">
        <v>0</v>
      </c>
      <c r="CC1342" s="10">
        <v>0</v>
      </c>
      <c r="CD1342" s="10">
        <v>0</v>
      </c>
      <c r="CE1342" s="10">
        <v>0</v>
      </c>
      <c r="CF1342" s="10">
        <v>10.7</v>
      </c>
      <c r="CG1342" s="10">
        <v>0</v>
      </c>
      <c r="CH1342" s="10">
        <v>1418</v>
      </c>
      <c r="CI1342" s="10" t="s">
        <v>292</v>
      </c>
      <c r="CJ1342" s="10">
        <v>0</v>
      </c>
      <c r="CK1342" s="10">
        <v>0</v>
      </c>
      <c r="CL1342" s="10">
        <v>0</v>
      </c>
      <c r="CM1342" s="10">
        <v>10.8</v>
      </c>
      <c r="CN1342" s="10">
        <v>0</v>
      </c>
      <c r="CO1342" s="10">
        <v>0</v>
      </c>
      <c r="CP1342" s="10">
        <v>0</v>
      </c>
      <c r="CQ1342" s="10">
        <v>0</v>
      </c>
      <c r="CR1342" s="10">
        <v>10.7</v>
      </c>
      <c r="CS1342" s="10">
        <v>0</v>
      </c>
      <c r="CT1342" s="10">
        <v>0</v>
      </c>
      <c r="CU1342" s="10">
        <v>0</v>
      </c>
      <c r="CV1342" s="10">
        <v>0</v>
      </c>
      <c r="CW1342" s="10">
        <v>10.8</v>
      </c>
      <c r="CX1342" s="10">
        <v>0</v>
      </c>
      <c r="CY1342" s="10">
        <v>1454</v>
      </c>
      <c r="CZ1342" s="10" t="s">
        <v>304</v>
      </c>
      <c r="DA1342" s="10">
        <v>6.8500000000000005E-2</v>
      </c>
      <c r="DB1342" s="10">
        <v>2.2499999999999999E-2</v>
      </c>
      <c r="DC1342" s="10">
        <v>4</v>
      </c>
      <c r="DD1342" s="10">
        <v>10.4</v>
      </c>
      <c r="DE1342" s="10">
        <v>0.95</v>
      </c>
      <c r="DF1342" s="10">
        <v>6.8500000000000005E-2</v>
      </c>
      <c r="DG1342" s="10">
        <v>2.2499999999999999E-2</v>
      </c>
      <c r="DH1342" s="10">
        <v>4</v>
      </c>
      <c r="DI1342" s="10">
        <v>10.4</v>
      </c>
      <c r="DJ1342" s="10">
        <v>0.95</v>
      </c>
      <c r="DK1342" s="10">
        <v>6.8500000000000005E-2</v>
      </c>
      <c r="DL1342" s="10">
        <v>2.2499999999999999E-2</v>
      </c>
      <c r="DM1342" s="10">
        <v>4</v>
      </c>
      <c r="DN1342" s="10">
        <v>10.4</v>
      </c>
      <c r="DO1342" s="10">
        <v>0.95</v>
      </c>
    </row>
    <row r="1343" spans="1:119" x14ac:dyDescent="0.25">
      <c r="A1343" s="10">
        <v>1419</v>
      </c>
      <c r="B1343" s="10" t="s">
        <v>294</v>
      </c>
      <c r="C1343" s="10">
        <v>0.17</v>
      </c>
      <c r="D1343" s="10">
        <v>7.0000000000000007E-2</v>
      </c>
      <c r="E1343" s="10">
        <v>10</v>
      </c>
      <c r="F1343" s="10">
        <v>10.5</v>
      </c>
      <c r="G1343" s="10">
        <v>0.92</v>
      </c>
      <c r="H1343" s="10">
        <v>0.42</v>
      </c>
      <c r="I1343" s="10">
        <v>0.18</v>
      </c>
      <c r="J1343" s="10">
        <v>25</v>
      </c>
      <c r="K1343" s="10">
        <v>10.5</v>
      </c>
      <c r="L1343" s="10">
        <v>0.92</v>
      </c>
      <c r="M1343" s="10">
        <v>0.67</v>
      </c>
      <c r="N1343" s="10">
        <v>0.28999999999999998</v>
      </c>
      <c r="O1343" s="10">
        <v>40</v>
      </c>
      <c r="P1343" s="10">
        <v>10.5</v>
      </c>
      <c r="Q1343" s="10">
        <v>0.92</v>
      </c>
      <c r="R1343" s="10">
        <v>1419</v>
      </c>
      <c r="S1343" s="10" t="s">
        <v>294</v>
      </c>
      <c r="T1343" s="10">
        <v>0.20930000000000001</v>
      </c>
      <c r="U1343" s="10">
        <v>0.1633</v>
      </c>
      <c r="V1343" s="10">
        <v>14.325100000000001</v>
      </c>
      <c r="W1343" s="10">
        <v>10.7</v>
      </c>
      <c r="Y1343" s="10">
        <v>0.53210000000000002</v>
      </c>
      <c r="Z1343" s="10">
        <v>0.33310000000000001</v>
      </c>
      <c r="AA1343" s="10">
        <v>33.872</v>
      </c>
      <c r="AB1343" s="10">
        <v>10.7</v>
      </c>
      <c r="AD1343" s="10">
        <v>0.51529999999999998</v>
      </c>
      <c r="AE1343" s="10">
        <v>0.28760000000000002</v>
      </c>
      <c r="AF1343" s="10">
        <v>31.8414</v>
      </c>
      <c r="AG1343" s="10">
        <v>10.7</v>
      </c>
      <c r="AI1343" s="10">
        <v>1419</v>
      </c>
      <c r="AJ1343" s="10" t="s">
        <v>294</v>
      </c>
      <c r="AK1343" s="10">
        <v>8.3699999999999997E-2</v>
      </c>
      <c r="AL1343" s="10">
        <v>3.56E-2</v>
      </c>
      <c r="AM1343" s="10">
        <v>5.0012999999999996</v>
      </c>
      <c r="AN1343" s="10">
        <v>10.5</v>
      </c>
      <c r="AO1343" s="10">
        <v>0.92</v>
      </c>
      <c r="AP1343" s="10">
        <v>0.1673</v>
      </c>
      <c r="AQ1343" s="10">
        <v>7.1300000000000002E-2</v>
      </c>
      <c r="AR1343" s="10">
        <v>9.9995999999999992</v>
      </c>
      <c r="AS1343" s="10">
        <v>10.5</v>
      </c>
      <c r="AT1343" s="10">
        <v>0.92</v>
      </c>
      <c r="AU1343" s="10">
        <v>0.50190000000000001</v>
      </c>
      <c r="AV1343" s="10">
        <v>0.21379999999999999</v>
      </c>
      <c r="AW1343" s="10">
        <v>29.9969</v>
      </c>
      <c r="AX1343" s="10">
        <v>10.5</v>
      </c>
      <c r="AY1343" s="10">
        <v>0.92</v>
      </c>
      <c r="AZ1343" s="10">
        <v>1419</v>
      </c>
      <c r="BA1343" s="10" t="s">
        <v>294</v>
      </c>
      <c r="BB1343" s="10">
        <v>0.1734</v>
      </c>
      <c r="BC1343" s="10">
        <v>7.3899999999999993E-2</v>
      </c>
      <c r="BD1343" s="10">
        <v>10.3644</v>
      </c>
      <c r="BE1343" s="10">
        <v>10.5</v>
      </c>
      <c r="BF1343" s="10">
        <v>0.92</v>
      </c>
      <c r="BG1343" s="10">
        <v>0.4264</v>
      </c>
      <c r="BH1343" s="10">
        <v>0.18160000000000001</v>
      </c>
      <c r="BI1343" s="10">
        <v>25.484000000000002</v>
      </c>
      <c r="BJ1343" s="10">
        <v>10.5</v>
      </c>
      <c r="BK1343" s="10">
        <v>0.92</v>
      </c>
      <c r="BL1343" s="10">
        <v>0.57930000000000004</v>
      </c>
      <c r="BM1343" s="10">
        <v>0.24679999999999999</v>
      </c>
      <c r="BN1343" s="10">
        <v>34.622999999999998</v>
      </c>
      <c r="BO1343" s="10">
        <v>10.5</v>
      </c>
      <c r="BP1343" s="10">
        <v>0.92</v>
      </c>
      <c r="BQ1343" s="10">
        <v>1419</v>
      </c>
      <c r="BR1343" s="10" t="s">
        <v>294</v>
      </c>
      <c r="BS1343" s="10">
        <v>8.5999999999999993E-2</v>
      </c>
      <c r="BT1343" s="10">
        <v>3.6700000000000003E-2</v>
      </c>
      <c r="BU1343" s="10">
        <v>5</v>
      </c>
      <c r="BV1343" s="10">
        <v>10.8</v>
      </c>
      <c r="BW1343" s="10">
        <v>0.92</v>
      </c>
      <c r="BX1343" s="10">
        <v>0.34100000000000003</v>
      </c>
      <c r="BY1343" s="10">
        <v>0.14530000000000001</v>
      </c>
      <c r="BZ1343" s="10">
        <v>20</v>
      </c>
      <c r="CA1343" s="10">
        <v>10.7</v>
      </c>
      <c r="CB1343" s="10">
        <v>0.92</v>
      </c>
      <c r="CC1343" s="10">
        <v>0.5968</v>
      </c>
      <c r="CD1343" s="10">
        <v>0.25419999999999998</v>
      </c>
      <c r="CE1343" s="10">
        <v>35</v>
      </c>
      <c r="CF1343" s="10">
        <v>10.7</v>
      </c>
      <c r="CG1343" s="10">
        <v>0.92</v>
      </c>
      <c r="CH1343" s="10">
        <v>1419</v>
      </c>
      <c r="CI1343" s="10" t="s">
        <v>294</v>
      </c>
      <c r="CJ1343" s="10">
        <v>0.1721</v>
      </c>
      <c r="CK1343" s="10">
        <v>7.3300000000000004E-2</v>
      </c>
      <c r="CL1343" s="10">
        <v>10</v>
      </c>
      <c r="CM1343" s="10">
        <v>10.8</v>
      </c>
      <c r="CN1343" s="10">
        <v>0.92</v>
      </c>
      <c r="CO1343" s="10">
        <v>0.51149999999999995</v>
      </c>
      <c r="CP1343" s="10">
        <v>0.21790000000000001</v>
      </c>
      <c r="CQ1343" s="10">
        <v>30</v>
      </c>
      <c r="CR1343" s="10">
        <v>10.7</v>
      </c>
      <c r="CS1343" s="10">
        <v>0.92</v>
      </c>
      <c r="CT1343" s="10">
        <v>0.51629999999999998</v>
      </c>
      <c r="CU1343" s="10">
        <v>0.21990000000000001</v>
      </c>
      <c r="CV1343" s="10">
        <v>30</v>
      </c>
      <c r="CW1343" s="10">
        <v>10.8</v>
      </c>
      <c r="CX1343" s="10">
        <v>0.92</v>
      </c>
      <c r="CY1343" s="10">
        <v>1455</v>
      </c>
      <c r="CZ1343" s="10" t="s">
        <v>287</v>
      </c>
      <c r="DA1343" s="10">
        <v>0</v>
      </c>
      <c r="DB1343" s="10">
        <v>0</v>
      </c>
      <c r="DC1343" s="10">
        <v>0</v>
      </c>
      <c r="DD1343" s="10">
        <v>10.4</v>
      </c>
      <c r="DE1343" s="10">
        <v>0</v>
      </c>
      <c r="DF1343" s="10">
        <v>0</v>
      </c>
      <c r="DG1343" s="10">
        <v>0</v>
      </c>
      <c r="DH1343" s="10">
        <v>0</v>
      </c>
      <c r="DI1343" s="10">
        <v>10.4</v>
      </c>
      <c r="DJ1343" s="10">
        <v>0</v>
      </c>
      <c r="DK1343" s="10">
        <v>0</v>
      </c>
      <c r="DL1343" s="10">
        <v>0</v>
      </c>
      <c r="DM1343" s="10">
        <v>0</v>
      </c>
      <c r="DN1343" s="10">
        <v>10.4</v>
      </c>
      <c r="DO1343" s="10">
        <v>0</v>
      </c>
    </row>
    <row r="1344" spans="1:119" x14ac:dyDescent="0.25">
      <c r="A1344" s="10">
        <v>1420</v>
      </c>
      <c r="B1344" s="10" t="s">
        <v>297</v>
      </c>
      <c r="C1344" s="10">
        <v>0.03</v>
      </c>
      <c r="D1344" s="10">
        <v>0.01</v>
      </c>
      <c r="E1344" s="10">
        <v>2</v>
      </c>
      <c r="F1344" s="10">
        <v>10.5</v>
      </c>
      <c r="G1344" s="10">
        <v>0.92</v>
      </c>
      <c r="H1344" s="10">
        <v>0.03</v>
      </c>
      <c r="I1344" s="10">
        <v>0.01</v>
      </c>
      <c r="J1344" s="10">
        <v>2</v>
      </c>
      <c r="K1344" s="10">
        <v>10.5</v>
      </c>
      <c r="L1344" s="10">
        <v>0.92</v>
      </c>
      <c r="M1344" s="10">
        <v>0.03</v>
      </c>
      <c r="N1344" s="10">
        <v>0.01</v>
      </c>
      <c r="O1344" s="10">
        <v>2</v>
      </c>
      <c r="P1344" s="10">
        <v>10.5</v>
      </c>
      <c r="Q1344" s="10">
        <v>0.92</v>
      </c>
      <c r="R1344" s="10">
        <v>1420</v>
      </c>
      <c r="S1344" s="10" t="s">
        <v>297</v>
      </c>
      <c r="T1344" s="10">
        <v>1.7399999999999999E-2</v>
      </c>
      <c r="U1344" s="10">
        <v>1.3599999999999999E-2</v>
      </c>
      <c r="V1344" s="10">
        <v>1.1938</v>
      </c>
      <c r="W1344" s="10">
        <v>10.7</v>
      </c>
      <c r="Y1344" s="10">
        <v>1.66E-2</v>
      </c>
      <c r="Z1344" s="10">
        <v>1.04E-2</v>
      </c>
      <c r="AA1344" s="10">
        <v>1.0585</v>
      </c>
      <c r="AB1344" s="10">
        <v>10.7</v>
      </c>
      <c r="AD1344" s="10">
        <v>1.72E-2</v>
      </c>
      <c r="AE1344" s="10">
        <v>9.5999999999999992E-3</v>
      </c>
      <c r="AF1344" s="10">
        <v>1.0613999999999999</v>
      </c>
      <c r="AG1344" s="10">
        <v>10.7</v>
      </c>
      <c r="AI1344" s="10">
        <v>1420</v>
      </c>
      <c r="AJ1344" s="10" t="s">
        <v>297</v>
      </c>
      <c r="AK1344" s="10">
        <v>1.67E-2</v>
      </c>
      <c r="AL1344" s="10">
        <v>7.1000000000000004E-3</v>
      </c>
      <c r="AM1344" s="10">
        <v>0.99780000000000002</v>
      </c>
      <c r="AN1344" s="10">
        <v>10.5</v>
      </c>
      <c r="AO1344" s="10">
        <v>0.92</v>
      </c>
      <c r="AP1344" s="10">
        <v>1.67E-2</v>
      </c>
      <c r="AQ1344" s="10">
        <v>7.1000000000000004E-3</v>
      </c>
      <c r="AR1344" s="10">
        <v>0.99780000000000002</v>
      </c>
      <c r="AS1344" s="10">
        <v>10.5</v>
      </c>
      <c r="AT1344" s="10">
        <v>0.92</v>
      </c>
      <c r="AU1344" s="10">
        <v>1.67E-2</v>
      </c>
      <c r="AV1344" s="10">
        <v>7.1000000000000004E-3</v>
      </c>
      <c r="AW1344" s="10">
        <v>0.99780000000000002</v>
      </c>
      <c r="AX1344" s="10">
        <v>10.5</v>
      </c>
      <c r="AY1344" s="10">
        <v>0.92</v>
      </c>
      <c r="AZ1344" s="10">
        <v>1420</v>
      </c>
      <c r="BA1344" s="10" t="s">
        <v>297</v>
      </c>
      <c r="BB1344" s="10">
        <v>1.6799999999999999E-2</v>
      </c>
      <c r="BC1344" s="10">
        <v>8.6E-3</v>
      </c>
      <c r="BD1344" s="10">
        <v>1.0364</v>
      </c>
      <c r="BE1344" s="10">
        <v>10.5</v>
      </c>
      <c r="BF1344" s="10">
        <v>0.89</v>
      </c>
      <c r="BG1344" s="10">
        <v>1.6500000000000001E-2</v>
      </c>
      <c r="BH1344" s="10">
        <v>8.5000000000000006E-3</v>
      </c>
      <c r="BI1344" s="10">
        <v>1.0194000000000001</v>
      </c>
      <c r="BJ1344" s="10">
        <v>10.5</v>
      </c>
      <c r="BK1344" s="10">
        <v>0.89</v>
      </c>
      <c r="BL1344" s="10">
        <v>1.6E-2</v>
      </c>
      <c r="BM1344" s="10">
        <v>8.2000000000000007E-3</v>
      </c>
      <c r="BN1344" s="10">
        <v>0.98919999999999997</v>
      </c>
      <c r="BO1344" s="10">
        <v>10.5</v>
      </c>
      <c r="BP1344" s="10">
        <v>0.89</v>
      </c>
      <c r="BQ1344" s="10">
        <v>1420</v>
      </c>
      <c r="BR1344" s="10" t="s">
        <v>297</v>
      </c>
      <c r="BS1344" s="10">
        <v>3.3300000000000003E-2</v>
      </c>
      <c r="BT1344" s="10">
        <v>1.7100000000000001E-2</v>
      </c>
      <c r="BU1344" s="10">
        <v>2</v>
      </c>
      <c r="BV1344" s="10">
        <v>10.8</v>
      </c>
      <c r="BW1344" s="10">
        <v>0.89</v>
      </c>
      <c r="BX1344" s="10">
        <v>3.3000000000000002E-2</v>
      </c>
      <c r="BY1344" s="10">
        <v>1.6899999999999998E-2</v>
      </c>
      <c r="BZ1344" s="10">
        <v>2</v>
      </c>
      <c r="CA1344" s="10">
        <v>10.7</v>
      </c>
      <c r="CB1344" s="10">
        <v>0.89</v>
      </c>
      <c r="CC1344" s="10">
        <v>1.6500000000000001E-2</v>
      </c>
      <c r="CD1344" s="10">
        <v>8.5000000000000006E-3</v>
      </c>
      <c r="CE1344" s="10">
        <v>1</v>
      </c>
      <c r="CF1344" s="10">
        <v>10.7</v>
      </c>
      <c r="CG1344" s="10">
        <v>0.89</v>
      </c>
      <c r="CH1344" s="10">
        <v>1420</v>
      </c>
      <c r="CI1344" s="10" t="s">
        <v>297</v>
      </c>
      <c r="CJ1344" s="10">
        <v>3.3300000000000003E-2</v>
      </c>
      <c r="CK1344" s="10">
        <v>1.7100000000000001E-2</v>
      </c>
      <c r="CL1344" s="10">
        <v>2</v>
      </c>
      <c r="CM1344" s="10">
        <v>10.8</v>
      </c>
      <c r="CN1344" s="10">
        <v>0.89</v>
      </c>
      <c r="CO1344" s="10">
        <v>3.3000000000000002E-2</v>
      </c>
      <c r="CP1344" s="10">
        <v>1.6899999999999998E-2</v>
      </c>
      <c r="CQ1344" s="10">
        <v>2</v>
      </c>
      <c r="CR1344" s="10">
        <v>10.7</v>
      </c>
      <c r="CS1344" s="10">
        <v>0.89</v>
      </c>
      <c r="CT1344" s="10">
        <v>3.3300000000000003E-2</v>
      </c>
      <c r="CU1344" s="10">
        <v>1.7100000000000001E-2</v>
      </c>
      <c r="CV1344" s="10">
        <v>2</v>
      </c>
      <c r="CW1344" s="10">
        <v>10.8</v>
      </c>
      <c r="CX1344" s="10">
        <v>0.89</v>
      </c>
      <c r="CY1344" s="10">
        <v>1456</v>
      </c>
      <c r="CZ1344" s="10" t="s">
        <v>315</v>
      </c>
      <c r="DA1344" s="10">
        <v>0.38040000000000002</v>
      </c>
      <c r="DB1344" s="10">
        <v>0.111</v>
      </c>
      <c r="DC1344" s="10">
        <v>22</v>
      </c>
      <c r="DD1344" s="10">
        <v>10.4</v>
      </c>
      <c r="DE1344" s="10">
        <v>0.96</v>
      </c>
      <c r="DF1344" s="10">
        <v>0.43230000000000002</v>
      </c>
      <c r="DG1344" s="10">
        <v>0.12609999999999999</v>
      </c>
      <c r="DH1344" s="10">
        <v>25</v>
      </c>
      <c r="DI1344" s="10">
        <v>10.4</v>
      </c>
      <c r="DJ1344" s="10">
        <v>0.96</v>
      </c>
      <c r="DK1344" s="10">
        <v>0.43230000000000002</v>
      </c>
      <c r="DL1344" s="10">
        <v>0.12609999999999999</v>
      </c>
      <c r="DM1344" s="10">
        <v>25</v>
      </c>
      <c r="DN1344" s="10">
        <v>10.4</v>
      </c>
      <c r="DO1344" s="10">
        <v>0.96</v>
      </c>
    </row>
    <row r="1345" spans="1:119" x14ac:dyDescent="0.25">
      <c r="A1345" s="10">
        <v>1421</v>
      </c>
      <c r="B1345" s="10" t="s">
        <v>298</v>
      </c>
      <c r="C1345" s="10">
        <v>0.03</v>
      </c>
      <c r="D1345" s="10">
        <v>0.01</v>
      </c>
      <c r="E1345" s="10">
        <v>2</v>
      </c>
      <c r="F1345" s="10">
        <v>10.5</v>
      </c>
      <c r="G1345" s="10">
        <v>0.93</v>
      </c>
      <c r="H1345" s="10">
        <v>0.03</v>
      </c>
      <c r="I1345" s="10">
        <v>0.01</v>
      </c>
      <c r="J1345" s="10">
        <v>2</v>
      </c>
      <c r="K1345" s="10">
        <v>10.5</v>
      </c>
      <c r="L1345" s="10">
        <v>0.93</v>
      </c>
      <c r="M1345" s="10">
        <v>0.03</v>
      </c>
      <c r="N1345" s="10">
        <v>0.01</v>
      </c>
      <c r="O1345" s="10">
        <v>2</v>
      </c>
      <c r="P1345" s="10">
        <v>10.5</v>
      </c>
      <c r="Q1345" s="10">
        <v>0.93</v>
      </c>
      <c r="R1345" s="10">
        <v>1421</v>
      </c>
      <c r="S1345" s="10" t="s">
        <v>298</v>
      </c>
      <c r="T1345" s="10">
        <v>1.7600000000000001E-2</v>
      </c>
      <c r="U1345" s="10">
        <v>1.35E-2</v>
      </c>
      <c r="V1345" s="10">
        <v>1.1979</v>
      </c>
      <c r="W1345" s="10">
        <v>10.7</v>
      </c>
      <c r="Y1345" s="10">
        <v>1.6799999999999999E-2</v>
      </c>
      <c r="Z1345" s="10">
        <v>9.7999999999999997E-3</v>
      </c>
      <c r="AA1345" s="10">
        <v>1.0488</v>
      </c>
      <c r="AB1345" s="10">
        <v>10.7</v>
      </c>
      <c r="AD1345" s="10">
        <v>1.7399999999999999E-2</v>
      </c>
      <c r="AE1345" s="10">
        <v>8.9999999999999993E-3</v>
      </c>
      <c r="AF1345" s="10">
        <v>1.0549999999999999</v>
      </c>
      <c r="AG1345" s="10">
        <v>10.7</v>
      </c>
      <c r="AI1345" s="10">
        <v>1421</v>
      </c>
      <c r="AJ1345" s="10" t="s">
        <v>298</v>
      </c>
      <c r="AK1345" s="10">
        <v>1.6899999999999998E-2</v>
      </c>
      <c r="AL1345" s="10">
        <v>6.7000000000000002E-3</v>
      </c>
      <c r="AM1345" s="10">
        <v>0.99960000000000004</v>
      </c>
      <c r="AN1345" s="10">
        <v>10.5</v>
      </c>
      <c r="AO1345" s="10">
        <v>0.93</v>
      </c>
      <c r="AP1345" s="10">
        <v>1.6899999999999998E-2</v>
      </c>
      <c r="AQ1345" s="10">
        <v>6.7000000000000002E-3</v>
      </c>
      <c r="AR1345" s="10">
        <v>0.99950000000000006</v>
      </c>
      <c r="AS1345" s="10">
        <v>10.5</v>
      </c>
      <c r="AT1345" s="10">
        <v>0.93</v>
      </c>
      <c r="AU1345" s="10">
        <v>1.6899999999999998E-2</v>
      </c>
      <c r="AV1345" s="10">
        <v>6.7000000000000002E-3</v>
      </c>
      <c r="AW1345" s="10">
        <v>0.99960000000000004</v>
      </c>
      <c r="AX1345" s="10">
        <v>10.5</v>
      </c>
      <c r="AY1345" s="10">
        <v>0.93</v>
      </c>
      <c r="AZ1345" s="10">
        <v>1421</v>
      </c>
      <c r="BA1345" s="10" t="s">
        <v>298</v>
      </c>
      <c r="BB1345" s="10">
        <v>1.7500000000000002E-2</v>
      </c>
      <c r="BC1345" s="10">
        <v>6.8999999999999999E-3</v>
      </c>
      <c r="BD1345" s="10">
        <v>1.0364</v>
      </c>
      <c r="BE1345" s="10">
        <v>10.5</v>
      </c>
      <c r="BF1345" s="10">
        <v>0.93</v>
      </c>
      <c r="BG1345" s="10">
        <v>1.72E-2</v>
      </c>
      <c r="BH1345" s="10">
        <v>6.7999999999999996E-3</v>
      </c>
      <c r="BI1345" s="10">
        <v>1.0194000000000001</v>
      </c>
      <c r="BJ1345" s="10">
        <v>10.5</v>
      </c>
      <c r="BK1345" s="10">
        <v>0.93</v>
      </c>
      <c r="BL1345" s="10">
        <v>1.67E-2</v>
      </c>
      <c r="BM1345" s="10">
        <v>6.6E-3</v>
      </c>
      <c r="BN1345" s="10">
        <v>0.98919999999999997</v>
      </c>
      <c r="BO1345" s="10">
        <v>10.5</v>
      </c>
      <c r="BP1345" s="10">
        <v>0.93</v>
      </c>
      <c r="BQ1345" s="10">
        <v>1421</v>
      </c>
      <c r="BR1345" s="10" t="s">
        <v>298</v>
      </c>
      <c r="BS1345" s="10">
        <v>3.4799999999999998E-2</v>
      </c>
      <c r="BT1345" s="10">
        <v>1.38E-2</v>
      </c>
      <c r="BU1345" s="10">
        <v>2</v>
      </c>
      <c r="BV1345" s="10">
        <v>10.8</v>
      </c>
      <c r="BW1345" s="10">
        <v>0.93</v>
      </c>
      <c r="BX1345" s="10">
        <v>3.4500000000000003E-2</v>
      </c>
      <c r="BY1345" s="10">
        <v>1.3599999999999999E-2</v>
      </c>
      <c r="BZ1345" s="10">
        <v>2</v>
      </c>
      <c r="CA1345" s="10">
        <v>10.7</v>
      </c>
      <c r="CB1345" s="10">
        <v>0.93</v>
      </c>
      <c r="CC1345" s="10">
        <v>1.72E-2</v>
      </c>
      <c r="CD1345" s="10">
        <v>6.7999999999999996E-3</v>
      </c>
      <c r="CE1345" s="10">
        <v>1</v>
      </c>
      <c r="CF1345" s="10">
        <v>10.7</v>
      </c>
      <c r="CG1345" s="10">
        <v>0.93</v>
      </c>
      <c r="CH1345" s="10">
        <v>1421</v>
      </c>
      <c r="CI1345" s="10" t="s">
        <v>298</v>
      </c>
      <c r="CJ1345" s="10">
        <v>1.7399999999999999E-2</v>
      </c>
      <c r="CK1345" s="10">
        <v>6.8999999999999999E-3</v>
      </c>
      <c r="CL1345" s="10">
        <v>1</v>
      </c>
      <c r="CM1345" s="10">
        <v>10.8</v>
      </c>
      <c r="CN1345" s="10">
        <v>0.93</v>
      </c>
      <c r="CO1345" s="10">
        <v>1.72E-2</v>
      </c>
      <c r="CP1345" s="10">
        <v>6.7999999999999996E-3</v>
      </c>
      <c r="CQ1345" s="10">
        <v>1</v>
      </c>
      <c r="CR1345" s="10">
        <v>10.7</v>
      </c>
      <c r="CS1345" s="10">
        <v>0.93</v>
      </c>
      <c r="CT1345" s="10">
        <v>1.7399999999999999E-2</v>
      </c>
      <c r="CU1345" s="10">
        <v>6.8999999999999999E-3</v>
      </c>
      <c r="CV1345" s="10">
        <v>1</v>
      </c>
      <c r="CW1345" s="10">
        <v>10.8</v>
      </c>
      <c r="CX1345" s="10">
        <v>0.93</v>
      </c>
      <c r="CY1345" s="10">
        <v>1457</v>
      </c>
      <c r="CZ1345" s="10" t="s">
        <v>289</v>
      </c>
      <c r="DA1345" s="10">
        <v>0.21540000000000001</v>
      </c>
      <c r="DB1345" s="10">
        <v>9.1800000000000007E-2</v>
      </c>
      <c r="DC1345" s="10">
        <v>13</v>
      </c>
      <c r="DD1345" s="10">
        <v>10.4</v>
      </c>
      <c r="DE1345" s="10">
        <v>0.92</v>
      </c>
      <c r="DF1345" s="10">
        <v>0.21540000000000001</v>
      </c>
      <c r="DG1345" s="10">
        <v>9.1800000000000007E-2</v>
      </c>
      <c r="DH1345" s="10">
        <v>13</v>
      </c>
      <c r="DI1345" s="10">
        <v>10.4</v>
      </c>
      <c r="DJ1345" s="10">
        <v>0.92</v>
      </c>
      <c r="DK1345" s="10">
        <v>0.21540000000000001</v>
      </c>
      <c r="DL1345" s="10">
        <v>9.1800000000000007E-2</v>
      </c>
      <c r="DM1345" s="10">
        <v>13</v>
      </c>
      <c r="DN1345" s="10">
        <v>10.4</v>
      </c>
      <c r="DO1345" s="10">
        <v>0.92</v>
      </c>
    </row>
    <row r="1346" spans="1:119" x14ac:dyDescent="0.25">
      <c r="A1346" s="10">
        <v>1422</v>
      </c>
      <c r="B1346" s="10" t="s">
        <v>308</v>
      </c>
      <c r="C1346" s="10">
        <v>0.03</v>
      </c>
      <c r="D1346" s="10">
        <v>0.01</v>
      </c>
      <c r="E1346" s="10">
        <v>2</v>
      </c>
      <c r="F1346" s="10">
        <v>10.5</v>
      </c>
      <c r="G1346" s="10">
        <v>0.92</v>
      </c>
      <c r="H1346" s="10">
        <v>0.03</v>
      </c>
      <c r="I1346" s="10">
        <v>0.01</v>
      </c>
      <c r="J1346" s="10">
        <v>2</v>
      </c>
      <c r="K1346" s="10">
        <v>10.5</v>
      </c>
      <c r="L1346" s="10">
        <v>0.92</v>
      </c>
      <c r="M1346" s="10">
        <v>0.03</v>
      </c>
      <c r="N1346" s="10">
        <v>0.01</v>
      </c>
      <c r="O1346" s="10">
        <v>2</v>
      </c>
      <c r="P1346" s="10">
        <v>10.5</v>
      </c>
      <c r="Q1346" s="10">
        <v>0.92</v>
      </c>
      <c r="R1346" s="10">
        <v>1422</v>
      </c>
      <c r="S1346" s="10" t="s">
        <v>308</v>
      </c>
      <c r="T1346" s="10">
        <v>3.49E-2</v>
      </c>
      <c r="U1346" s="10">
        <v>2.7199999999999998E-2</v>
      </c>
      <c r="V1346" s="10">
        <v>2.3875000000000002</v>
      </c>
      <c r="W1346" s="10">
        <v>10.7</v>
      </c>
      <c r="Y1346" s="10">
        <v>3.3300000000000003E-2</v>
      </c>
      <c r="Z1346" s="10">
        <v>2.0799999999999999E-2</v>
      </c>
      <c r="AA1346" s="10">
        <v>2.117</v>
      </c>
      <c r="AB1346" s="10">
        <v>10.7</v>
      </c>
      <c r="AD1346" s="10">
        <v>3.44E-2</v>
      </c>
      <c r="AE1346" s="10">
        <v>1.9199999999999998E-2</v>
      </c>
      <c r="AF1346" s="10">
        <v>2.1227999999999998</v>
      </c>
      <c r="AG1346" s="10">
        <v>10.7</v>
      </c>
      <c r="AI1346" s="10">
        <v>1422</v>
      </c>
      <c r="AJ1346" s="10" t="s">
        <v>308</v>
      </c>
      <c r="AK1346" s="10">
        <v>3.3500000000000002E-2</v>
      </c>
      <c r="AL1346" s="10">
        <v>1.43E-2</v>
      </c>
      <c r="AM1346" s="10">
        <v>2.0026999999999999</v>
      </c>
      <c r="AN1346" s="10">
        <v>10.5</v>
      </c>
      <c r="AO1346" s="10">
        <v>0.92</v>
      </c>
      <c r="AP1346" s="10">
        <v>3.3500000000000002E-2</v>
      </c>
      <c r="AQ1346" s="10">
        <v>1.43E-2</v>
      </c>
      <c r="AR1346" s="10">
        <v>2.0026000000000002</v>
      </c>
      <c r="AS1346" s="10">
        <v>10.5</v>
      </c>
      <c r="AT1346" s="10">
        <v>0.92</v>
      </c>
      <c r="AU1346" s="10">
        <v>3.3500000000000002E-2</v>
      </c>
      <c r="AV1346" s="10">
        <v>1.43E-2</v>
      </c>
      <c r="AW1346" s="10">
        <v>2.0026999999999999</v>
      </c>
      <c r="AX1346" s="10">
        <v>10.5</v>
      </c>
      <c r="AY1346" s="10">
        <v>0.92</v>
      </c>
      <c r="AZ1346" s="10">
        <v>1422</v>
      </c>
      <c r="BA1346" s="10" t="s">
        <v>308</v>
      </c>
      <c r="BB1346" s="10">
        <v>3.39E-2</v>
      </c>
      <c r="BC1346" s="10">
        <v>1.6400000000000001E-2</v>
      </c>
      <c r="BD1346" s="10">
        <v>2.0729000000000002</v>
      </c>
      <c r="BE1346" s="10">
        <v>10.5</v>
      </c>
      <c r="BF1346" s="10">
        <v>0.9</v>
      </c>
      <c r="BG1346" s="10">
        <v>3.3399999999999999E-2</v>
      </c>
      <c r="BH1346" s="10">
        <v>1.6199999999999999E-2</v>
      </c>
      <c r="BI1346" s="10">
        <v>2.0387</v>
      </c>
      <c r="BJ1346" s="10">
        <v>10.5</v>
      </c>
      <c r="BK1346" s="10">
        <v>0.9</v>
      </c>
      <c r="BL1346" s="10">
        <v>0.1943</v>
      </c>
      <c r="BM1346" s="10">
        <v>9.4100000000000003E-2</v>
      </c>
      <c r="BN1346" s="10">
        <v>11.870799999999999</v>
      </c>
      <c r="BO1346" s="10">
        <v>10.5</v>
      </c>
      <c r="BP1346" s="10">
        <v>0.9</v>
      </c>
      <c r="BQ1346" s="10">
        <v>1422</v>
      </c>
      <c r="BR1346" s="10" t="s">
        <v>308</v>
      </c>
      <c r="BS1346" s="10">
        <v>0</v>
      </c>
      <c r="BT1346" s="10">
        <v>0</v>
      </c>
      <c r="BU1346" s="10">
        <v>0</v>
      </c>
      <c r="BV1346" s="10">
        <v>10.8</v>
      </c>
      <c r="BW1346" s="10">
        <v>0</v>
      </c>
      <c r="BX1346" s="10">
        <v>0.05</v>
      </c>
      <c r="BY1346" s="10">
        <v>2.4199999999999999E-2</v>
      </c>
      <c r="BZ1346" s="10">
        <v>3</v>
      </c>
      <c r="CA1346" s="10">
        <v>10.7</v>
      </c>
      <c r="CB1346" s="10">
        <v>0.9</v>
      </c>
      <c r="CC1346" s="10">
        <v>0.20019999999999999</v>
      </c>
      <c r="CD1346" s="10">
        <v>9.69E-2</v>
      </c>
      <c r="CE1346" s="10">
        <v>12</v>
      </c>
      <c r="CF1346" s="10">
        <v>10.7</v>
      </c>
      <c r="CG1346" s="10">
        <v>0.9</v>
      </c>
      <c r="CH1346" s="10">
        <v>1422</v>
      </c>
      <c r="CI1346" s="10" t="s">
        <v>308</v>
      </c>
      <c r="CJ1346" s="10">
        <v>1.6799999999999999E-2</v>
      </c>
      <c r="CK1346" s="10">
        <v>8.2000000000000007E-3</v>
      </c>
      <c r="CL1346" s="10">
        <v>1</v>
      </c>
      <c r="CM1346" s="10">
        <v>10.8</v>
      </c>
      <c r="CN1346" s="10">
        <v>0.9</v>
      </c>
      <c r="CO1346" s="10">
        <v>1.67E-2</v>
      </c>
      <c r="CP1346" s="10">
        <v>8.0999999999999996E-3</v>
      </c>
      <c r="CQ1346" s="10">
        <v>1</v>
      </c>
      <c r="CR1346" s="10">
        <v>10.7</v>
      </c>
      <c r="CS1346" s="10">
        <v>0.9</v>
      </c>
      <c r="CT1346" s="10">
        <v>1.6799999999999999E-2</v>
      </c>
      <c r="CU1346" s="10">
        <v>8.2000000000000007E-3</v>
      </c>
      <c r="CV1346" s="10">
        <v>1</v>
      </c>
      <c r="CW1346" s="10">
        <v>10.8</v>
      </c>
      <c r="CX1346" s="10">
        <v>0.9</v>
      </c>
      <c r="CY1346" s="10">
        <v>1458</v>
      </c>
      <c r="CZ1346" s="10" t="s">
        <v>290</v>
      </c>
      <c r="DA1346" s="10">
        <v>0.4143</v>
      </c>
      <c r="DB1346" s="10">
        <v>0.17649999999999999</v>
      </c>
      <c r="DC1346" s="10">
        <v>25</v>
      </c>
      <c r="DD1346" s="10">
        <v>10.4</v>
      </c>
      <c r="DE1346" s="10">
        <v>0.92</v>
      </c>
      <c r="DF1346" s="10">
        <v>0.4143</v>
      </c>
      <c r="DG1346" s="10">
        <v>0.17649999999999999</v>
      </c>
      <c r="DH1346" s="10">
        <v>25</v>
      </c>
      <c r="DI1346" s="10">
        <v>10.4</v>
      </c>
      <c r="DJ1346" s="10">
        <v>0.92</v>
      </c>
      <c r="DK1346" s="10">
        <v>0.4143</v>
      </c>
      <c r="DL1346" s="10">
        <v>0.17649999999999999</v>
      </c>
      <c r="DM1346" s="10">
        <v>25</v>
      </c>
      <c r="DN1346" s="10">
        <v>10.4</v>
      </c>
      <c r="DO1346" s="10">
        <v>0.92</v>
      </c>
    </row>
    <row r="1347" spans="1:119" x14ac:dyDescent="0.25">
      <c r="A1347" s="10">
        <v>1423</v>
      </c>
      <c r="B1347" s="10" t="s">
        <v>309</v>
      </c>
      <c r="C1347" s="10">
        <v>0.03</v>
      </c>
      <c r="D1347" s="10">
        <v>0.01</v>
      </c>
      <c r="E1347" s="10">
        <v>2</v>
      </c>
      <c r="F1347" s="10">
        <v>10.5</v>
      </c>
      <c r="G1347" s="10">
        <v>0.94</v>
      </c>
      <c r="H1347" s="10">
        <v>0.03</v>
      </c>
      <c r="I1347" s="10">
        <v>0.01</v>
      </c>
      <c r="J1347" s="10">
        <v>2</v>
      </c>
      <c r="K1347" s="10">
        <v>10.5</v>
      </c>
      <c r="L1347" s="10">
        <v>0.94</v>
      </c>
      <c r="M1347" s="10">
        <v>0.03</v>
      </c>
      <c r="N1347" s="10">
        <v>0.01</v>
      </c>
      <c r="O1347" s="10">
        <v>2</v>
      </c>
      <c r="P1347" s="10">
        <v>10.5</v>
      </c>
      <c r="Q1347" s="10">
        <v>0.94</v>
      </c>
      <c r="R1347" s="10">
        <v>1423</v>
      </c>
      <c r="S1347" s="10" t="s">
        <v>309</v>
      </c>
      <c r="T1347" s="10">
        <v>0.1782</v>
      </c>
      <c r="U1347" s="10">
        <v>0.12520000000000001</v>
      </c>
      <c r="V1347" s="10">
        <v>11.752800000000001</v>
      </c>
      <c r="W1347" s="10">
        <v>10.7</v>
      </c>
      <c r="Y1347" s="10">
        <v>0.42470000000000002</v>
      </c>
      <c r="Z1347" s="10">
        <v>0.22650000000000001</v>
      </c>
      <c r="AA1347" s="10">
        <v>25.973600000000001</v>
      </c>
      <c r="AB1347" s="10">
        <v>10.7</v>
      </c>
      <c r="AD1347" s="10">
        <v>0.35099999999999998</v>
      </c>
      <c r="AE1347" s="10">
        <v>0.16689999999999999</v>
      </c>
      <c r="AF1347" s="10">
        <v>20.9711</v>
      </c>
      <c r="AG1347" s="10">
        <v>10.7</v>
      </c>
      <c r="AI1347" s="10">
        <v>1423</v>
      </c>
      <c r="AJ1347" s="10" t="s">
        <v>309</v>
      </c>
      <c r="AK1347" s="10">
        <v>0.17100000000000001</v>
      </c>
      <c r="AL1347" s="10">
        <v>6.2E-2</v>
      </c>
      <c r="AM1347" s="10">
        <v>10.001200000000001</v>
      </c>
      <c r="AN1347" s="10">
        <v>10.5</v>
      </c>
      <c r="AO1347" s="10">
        <v>0.94</v>
      </c>
      <c r="AP1347" s="10">
        <v>0.17100000000000001</v>
      </c>
      <c r="AQ1347" s="10">
        <v>6.2E-2</v>
      </c>
      <c r="AR1347" s="10">
        <v>10.0007</v>
      </c>
      <c r="AS1347" s="10">
        <v>10.5</v>
      </c>
      <c r="AT1347" s="10">
        <v>0.94</v>
      </c>
      <c r="AU1347" s="10">
        <v>0.34189999999999998</v>
      </c>
      <c r="AV1347" s="10">
        <v>0.1241</v>
      </c>
      <c r="AW1347" s="10">
        <v>19.998799999999999</v>
      </c>
      <c r="AX1347" s="10">
        <v>10.5</v>
      </c>
      <c r="AY1347" s="10">
        <v>0.94</v>
      </c>
      <c r="AZ1347" s="10">
        <v>1423</v>
      </c>
      <c r="BA1347" s="10" t="s">
        <v>309</v>
      </c>
      <c r="BB1347" s="10">
        <v>0.35060000000000002</v>
      </c>
      <c r="BC1347" s="10">
        <v>0.1386</v>
      </c>
      <c r="BD1347" s="10">
        <v>20.7287</v>
      </c>
      <c r="BE1347" s="10">
        <v>10.5</v>
      </c>
      <c r="BF1347" s="10">
        <v>0.93</v>
      </c>
      <c r="BG1347" s="10">
        <v>0.51719999999999999</v>
      </c>
      <c r="BH1347" s="10">
        <v>0.2044</v>
      </c>
      <c r="BI1347" s="10">
        <v>30.5808</v>
      </c>
      <c r="BJ1347" s="10">
        <v>10.5</v>
      </c>
      <c r="BK1347" s="10">
        <v>0.93</v>
      </c>
      <c r="BL1347" s="10">
        <v>0.58560000000000001</v>
      </c>
      <c r="BM1347" s="10">
        <v>0.23139999999999999</v>
      </c>
      <c r="BN1347" s="10">
        <v>34.622999999999998</v>
      </c>
      <c r="BO1347" s="10">
        <v>10.5</v>
      </c>
      <c r="BP1347" s="10">
        <v>0.93</v>
      </c>
      <c r="BQ1347" s="10">
        <v>1423</v>
      </c>
      <c r="BR1347" s="10" t="s">
        <v>309</v>
      </c>
      <c r="BS1347" s="10">
        <v>0.17399999999999999</v>
      </c>
      <c r="BT1347" s="10">
        <v>6.88E-2</v>
      </c>
      <c r="BU1347" s="10">
        <v>10</v>
      </c>
      <c r="BV1347" s="10">
        <v>10.8</v>
      </c>
      <c r="BW1347" s="10">
        <v>0.93</v>
      </c>
      <c r="BX1347" s="10">
        <v>0.34470000000000001</v>
      </c>
      <c r="BY1347" s="10">
        <v>0.13619999999999999</v>
      </c>
      <c r="BZ1347" s="10">
        <v>20</v>
      </c>
      <c r="CA1347" s="10">
        <v>10.7</v>
      </c>
      <c r="CB1347" s="10">
        <v>0.93</v>
      </c>
      <c r="CC1347" s="10">
        <v>0.60319999999999996</v>
      </c>
      <c r="CD1347" s="10">
        <v>0.2384</v>
      </c>
      <c r="CE1347" s="10">
        <v>35</v>
      </c>
      <c r="CF1347" s="10">
        <v>10.7</v>
      </c>
      <c r="CG1347" s="10">
        <v>0.93</v>
      </c>
      <c r="CH1347" s="10">
        <v>1423</v>
      </c>
      <c r="CI1347" s="10" t="s">
        <v>309</v>
      </c>
      <c r="CJ1347" s="10">
        <v>3.4799999999999998E-2</v>
      </c>
      <c r="CK1347" s="10">
        <v>1.38E-2</v>
      </c>
      <c r="CL1347" s="10">
        <v>2</v>
      </c>
      <c r="CM1347" s="10">
        <v>10.8</v>
      </c>
      <c r="CN1347" s="10">
        <v>0.93</v>
      </c>
      <c r="CO1347" s="10">
        <v>3.4500000000000003E-2</v>
      </c>
      <c r="CP1347" s="10">
        <v>1.3599999999999999E-2</v>
      </c>
      <c r="CQ1347" s="10">
        <v>2</v>
      </c>
      <c r="CR1347" s="10">
        <v>10.7</v>
      </c>
      <c r="CS1347" s="10">
        <v>0.93</v>
      </c>
      <c r="CT1347" s="10">
        <v>3.4799999999999998E-2</v>
      </c>
      <c r="CU1347" s="10">
        <v>1.38E-2</v>
      </c>
      <c r="CV1347" s="10">
        <v>2</v>
      </c>
      <c r="CW1347" s="10">
        <v>10.8</v>
      </c>
      <c r="CX1347" s="10">
        <v>0.93</v>
      </c>
      <c r="CY1347" s="10">
        <v>1459</v>
      </c>
      <c r="CZ1347" s="10" t="s">
        <v>307</v>
      </c>
      <c r="DA1347" s="10">
        <v>4.8599999999999997E-2</v>
      </c>
      <c r="DB1347" s="10">
        <v>2.3599999999999999E-2</v>
      </c>
      <c r="DC1347" s="10">
        <v>3</v>
      </c>
      <c r="DD1347" s="10">
        <v>10.4</v>
      </c>
      <c r="DE1347" s="10">
        <v>0.9</v>
      </c>
      <c r="DF1347" s="10">
        <v>4.8599999999999997E-2</v>
      </c>
      <c r="DG1347" s="10">
        <v>2.3599999999999999E-2</v>
      </c>
      <c r="DH1347" s="10">
        <v>3</v>
      </c>
      <c r="DI1347" s="10">
        <v>10.4</v>
      </c>
      <c r="DJ1347" s="10">
        <v>0.9</v>
      </c>
      <c r="DK1347" s="10">
        <v>4.8599999999999997E-2</v>
      </c>
      <c r="DL1347" s="10">
        <v>2.3599999999999999E-2</v>
      </c>
      <c r="DM1347" s="10">
        <v>3</v>
      </c>
      <c r="DN1347" s="10">
        <v>10.4</v>
      </c>
      <c r="DO1347" s="10">
        <v>0.9</v>
      </c>
    </row>
    <row r="1348" spans="1:119" x14ac:dyDescent="0.25">
      <c r="A1348" s="10">
        <v>1424</v>
      </c>
      <c r="B1348" s="10" t="s">
        <v>300</v>
      </c>
      <c r="C1348" s="10">
        <v>0</v>
      </c>
      <c r="D1348" s="10">
        <v>0</v>
      </c>
      <c r="E1348" s="10">
        <v>0</v>
      </c>
      <c r="F1348" s="10">
        <v>10.5</v>
      </c>
      <c r="G1348" s="10">
        <v>0</v>
      </c>
      <c r="H1348" s="10">
        <v>0</v>
      </c>
      <c r="I1348" s="10">
        <v>0</v>
      </c>
      <c r="J1348" s="10">
        <v>0</v>
      </c>
      <c r="K1348" s="10">
        <v>10.5</v>
      </c>
      <c r="L1348" s="10">
        <v>0</v>
      </c>
      <c r="M1348" s="10">
        <v>0</v>
      </c>
      <c r="N1348" s="10">
        <v>0</v>
      </c>
      <c r="O1348" s="10">
        <v>0</v>
      </c>
      <c r="P1348" s="10">
        <v>10.5</v>
      </c>
      <c r="Q1348" s="10">
        <v>0</v>
      </c>
      <c r="R1348" s="10">
        <v>1424</v>
      </c>
      <c r="S1348" s="10" t="s">
        <v>300</v>
      </c>
      <c r="T1348" s="10">
        <v>0</v>
      </c>
      <c r="U1348" s="10">
        <v>0</v>
      </c>
      <c r="V1348" s="10">
        <v>0</v>
      </c>
      <c r="W1348" s="10">
        <v>10.7</v>
      </c>
      <c r="Y1348" s="10">
        <v>0</v>
      </c>
      <c r="Z1348" s="10">
        <v>0</v>
      </c>
      <c r="AA1348" s="10">
        <v>0</v>
      </c>
      <c r="AB1348" s="10">
        <v>10.7</v>
      </c>
      <c r="AD1348" s="10">
        <v>0</v>
      </c>
      <c r="AE1348" s="10">
        <v>0</v>
      </c>
      <c r="AF1348" s="10">
        <v>0</v>
      </c>
      <c r="AG1348" s="10">
        <v>10.7</v>
      </c>
      <c r="AI1348" s="10">
        <v>1424</v>
      </c>
      <c r="AJ1348" s="10" t="s">
        <v>300</v>
      </c>
      <c r="AK1348" s="10">
        <v>0</v>
      </c>
      <c r="AL1348" s="10">
        <v>0</v>
      </c>
      <c r="AM1348" s="10">
        <v>0</v>
      </c>
      <c r="AN1348" s="10">
        <v>10.5</v>
      </c>
      <c r="AO1348" s="10">
        <v>0</v>
      </c>
      <c r="AP1348" s="10">
        <v>0</v>
      </c>
      <c r="AQ1348" s="10">
        <v>0</v>
      </c>
      <c r="AR1348" s="10">
        <v>0</v>
      </c>
      <c r="AS1348" s="10">
        <v>10.5</v>
      </c>
      <c r="AT1348" s="10">
        <v>0</v>
      </c>
      <c r="AU1348" s="10">
        <v>0</v>
      </c>
      <c r="AV1348" s="10">
        <v>0</v>
      </c>
      <c r="AW1348" s="10">
        <v>0</v>
      </c>
      <c r="AX1348" s="10">
        <v>10.5</v>
      </c>
      <c r="AY1348" s="10">
        <v>0</v>
      </c>
      <c r="AZ1348" s="10">
        <v>1424</v>
      </c>
      <c r="BA1348" s="10" t="s">
        <v>300</v>
      </c>
      <c r="BB1348" s="10">
        <v>0</v>
      </c>
      <c r="BC1348" s="10">
        <v>0</v>
      </c>
      <c r="BD1348" s="10">
        <v>0</v>
      </c>
      <c r="BE1348" s="10">
        <v>10.5</v>
      </c>
      <c r="BF1348" s="10">
        <v>0</v>
      </c>
      <c r="BG1348" s="10">
        <v>0</v>
      </c>
      <c r="BH1348" s="10">
        <v>0</v>
      </c>
      <c r="BI1348" s="10">
        <v>0</v>
      </c>
      <c r="BJ1348" s="10">
        <v>10.5</v>
      </c>
      <c r="BK1348" s="10">
        <v>0</v>
      </c>
      <c r="BL1348" s="10">
        <v>0</v>
      </c>
      <c r="BM1348" s="10">
        <v>0</v>
      </c>
      <c r="BN1348" s="10">
        <v>0</v>
      </c>
      <c r="BO1348" s="10">
        <v>10.5</v>
      </c>
      <c r="BP1348" s="10">
        <v>0</v>
      </c>
      <c r="BQ1348" s="10">
        <v>1424</v>
      </c>
      <c r="BR1348" s="10" t="s">
        <v>300</v>
      </c>
      <c r="BS1348" s="10">
        <v>0</v>
      </c>
      <c r="BT1348" s="10">
        <v>0</v>
      </c>
      <c r="BU1348" s="10">
        <v>0</v>
      </c>
      <c r="BV1348" s="10">
        <v>10.8</v>
      </c>
      <c r="BW1348" s="10">
        <v>0</v>
      </c>
      <c r="BX1348" s="10">
        <v>0</v>
      </c>
      <c r="BY1348" s="10">
        <v>0</v>
      </c>
      <c r="BZ1348" s="10">
        <v>0</v>
      </c>
      <c r="CA1348" s="10">
        <v>10.7</v>
      </c>
      <c r="CB1348" s="10">
        <v>0</v>
      </c>
      <c r="CC1348" s="10">
        <v>0</v>
      </c>
      <c r="CD1348" s="10">
        <v>0</v>
      </c>
      <c r="CE1348" s="10">
        <v>0</v>
      </c>
      <c r="CF1348" s="10">
        <v>10.7</v>
      </c>
      <c r="CG1348" s="10">
        <v>0</v>
      </c>
      <c r="CH1348" s="10">
        <v>1424</v>
      </c>
      <c r="CI1348" s="10" t="s">
        <v>300</v>
      </c>
      <c r="CJ1348" s="10">
        <v>0</v>
      </c>
      <c r="CK1348" s="10">
        <v>0</v>
      </c>
      <c r="CL1348" s="10">
        <v>0</v>
      </c>
      <c r="CM1348" s="10">
        <v>10.8</v>
      </c>
      <c r="CN1348" s="10">
        <v>0</v>
      </c>
      <c r="CO1348" s="10">
        <v>0</v>
      </c>
      <c r="CP1348" s="10">
        <v>0</v>
      </c>
      <c r="CQ1348" s="10">
        <v>0</v>
      </c>
      <c r="CR1348" s="10">
        <v>10.7</v>
      </c>
      <c r="CS1348" s="10">
        <v>0</v>
      </c>
      <c r="CT1348" s="10">
        <v>0</v>
      </c>
      <c r="CU1348" s="10">
        <v>0</v>
      </c>
      <c r="CV1348" s="10">
        <v>0</v>
      </c>
      <c r="CW1348" s="10">
        <v>10.8</v>
      </c>
      <c r="CX1348" s="10">
        <v>0</v>
      </c>
      <c r="CY1348" s="10">
        <v>1460</v>
      </c>
      <c r="CZ1348" s="10" t="s">
        <v>292</v>
      </c>
      <c r="DA1348" s="10">
        <v>4.8599999999999997E-2</v>
      </c>
      <c r="DB1348" s="10">
        <v>2.3599999999999999E-2</v>
      </c>
      <c r="DC1348" s="10">
        <v>3</v>
      </c>
      <c r="DD1348" s="10">
        <v>10.4</v>
      </c>
      <c r="DE1348" s="10">
        <v>0.9</v>
      </c>
      <c r="DF1348" s="10">
        <v>4.8599999999999997E-2</v>
      </c>
      <c r="DG1348" s="10">
        <v>2.3599999999999999E-2</v>
      </c>
      <c r="DH1348" s="10">
        <v>3</v>
      </c>
      <c r="DI1348" s="10">
        <v>10.4</v>
      </c>
      <c r="DJ1348" s="10">
        <v>0.9</v>
      </c>
      <c r="DK1348" s="10">
        <v>4.8599999999999997E-2</v>
      </c>
      <c r="DL1348" s="10">
        <v>2.3599999999999999E-2</v>
      </c>
      <c r="DM1348" s="10">
        <v>3</v>
      </c>
      <c r="DN1348" s="10">
        <v>10.4</v>
      </c>
      <c r="DO1348" s="10">
        <v>0.9</v>
      </c>
    </row>
    <row r="1349" spans="1:119" x14ac:dyDescent="0.25">
      <c r="A1349" s="10">
        <v>1425</v>
      </c>
      <c r="B1349" s="10" t="s">
        <v>310</v>
      </c>
      <c r="C1349" s="10">
        <v>0.03</v>
      </c>
      <c r="D1349" s="10">
        <v>0.01</v>
      </c>
      <c r="E1349" s="10">
        <v>2</v>
      </c>
      <c r="F1349" s="10">
        <v>10.5</v>
      </c>
      <c r="G1349" s="10">
        <v>0.92</v>
      </c>
      <c r="H1349" s="10">
        <v>0.03</v>
      </c>
      <c r="I1349" s="10">
        <v>0.01</v>
      </c>
      <c r="J1349" s="10">
        <v>2</v>
      </c>
      <c r="K1349" s="10">
        <v>10.5</v>
      </c>
      <c r="L1349" s="10">
        <v>0.92</v>
      </c>
      <c r="M1349" s="10">
        <v>0.03</v>
      </c>
      <c r="N1349" s="10">
        <v>0.01</v>
      </c>
      <c r="O1349" s="10">
        <v>2</v>
      </c>
      <c r="P1349" s="10">
        <v>10.5</v>
      </c>
      <c r="Q1349" s="10">
        <v>0.92</v>
      </c>
      <c r="R1349" s="10">
        <v>1425</v>
      </c>
      <c r="S1349" s="10" t="s">
        <v>310</v>
      </c>
      <c r="T1349" s="10">
        <v>3.49E-2</v>
      </c>
      <c r="U1349" s="10">
        <v>2.7199999999999998E-2</v>
      </c>
      <c r="V1349" s="10">
        <v>2.3875000000000002</v>
      </c>
      <c r="W1349" s="10">
        <v>10.7</v>
      </c>
      <c r="Y1349" s="10">
        <v>3.3300000000000003E-2</v>
      </c>
      <c r="Z1349" s="10">
        <v>2.0799999999999999E-2</v>
      </c>
      <c r="AA1349" s="10">
        <v>2.117</v>
      </c>
      <c r="AB1349" s="10">
        <v>10.7</v>
      </c>
      <c r="AD1349" s="10">
        <v>3.44E-2</v>
      </c>
      <c r="AE1349" s="10">
        <v>1.9199999999999998E-2</v>
      </c>
      <c r="AF1349" s="10">
        <v>2.1227999999999998</v>
      </c>
      <c r="AG1349" s="10">
        <v>10.7</v>
      </c>
      <c r="AI1349" s="10">
        <v>1425</v>
      </c>
      <c r="AJ1349" s="10" t="s">
        <v>310</v>
      </c>
      <c r="AK1349" s="10">
        <v>3.3500000000000002E-2</v>
      </c>
      <c r="AL1349" s="10">
        <v>1.43E-2</v>
      </c>
      <c r="AM1349" s="10">
        <v>2.0026999999999999</v>
      </c>
      <c r="AN1349" s="10">
        <v>10.5</v>
      </c>
      <c r="AO1349" s="10">
        <v>0.92</v>
      </c>
      <c r="AP1349" s="10">
        <v>3.3500000000000002E-2</v>
      </c>
      <c r="AQ1349" s="10">
        <v>1.43E-2</v>
      </c>
      <c r="AR1349" s="10">
        <v>2.0026000000000002</v>
      </c>
      <c r="AS1349" s="10">
        <v>10.5</v>
      </c>
      <c r="AT1349" s="10">
        <v>0.92</v>
      </c>
      <c r="AU1349" s="10">
        <v>3.3500000000000002E-2</v>
      </c>
      <c r="AV1349" s="10">
        <v>1.43E-2</v>
      </c>
      <c r="AW1349" s="10">
        <v>2.0026999999999999</v>
      </c>
      <c r="AX1349" s="10">
        <v>10.5</v>
      </c>
      <c r="AY1349" s="10">
        <v>0.92</v>
      </c>
      <c r="AZ1349" s="10">
        <v>1425</v>
      </c>
      <c r="BA1349" s="10" t="s">
        <v>310</v>
      </c>
      <c r="BB1349" s="10">
        <v>3.4299999999999997E-2</v>
      </c>
      <c r="BC1349" s="10">
        <v>1.5599999999999999E-2</v>
      </c>
      <c r="BD1349" s="10">
        <v>2.0729000000000002</v>
      </c>
      <c r="BE1349" s="10">
        <v>10.5</v>
      </c>
      <c r="BF1349" s="10">
        <v>0.91</v>
      </c>
      <c r="BG1349" s="10">
        <v>3.3700000000000001E-2</v>
      </c>
      <c r="BH1349" s="10">
        <v>1.54E-2</v>
      </c>
      <c r="BI1349" s="10">
        <v>2.0387</v>
      </c>
      <c r="BJ1349" s="10">
        <v>10.5</v>
      </c>
      <c r="BK1349" s="10">
        <v>0.91</v>
      </c>
      <c r="BL1349" s="10">
        <v>3.27E-2</v>
      </c>
      <c r="BM1349" s="10">
        <v>1.49E-2</v>
      </c>
      <c r="BN1349" s="10">
        <v>1.9784999999999999</v>
      </c>
      <c r="BO1349" s="10">
        <v>10.5</v>
      </c>
      <c r="BP1349" s="10">
        <v>0.91</v>
      </c>
      <c r="BQ1349" s="10">
        <v>1425</v>
      </c>
      <c r="BR1349" s="10" t="s">
        <v>310</v>
      </c>
      <c r="BS1349" s="10">
        <v>3.4000000000000002E-2</v>
      </c>
      <c r="BT1349" s="10">
        <v>1.55E-2</v>
      </c>
      <c r="BU1349" s="10">
        <v>2</v>
      </c>
      <c r="BV1349" s="10">
        <v>10.8</v>
      </c>
      <c r="BW1349" s="10">
        <v>0.91</v>
      </c>
      <c r="BX1349" s="10">
        <v>3.3700000000000001E-2</v>
      </c>
      <c r="BY1349" s="10">
        <v>1.54E-2</v>
      </c>
      <c r="BZ1349" s="10">
        <v>2</v>
      </c>
      <c r="CA1349" s="10">
        <v>10.7</v>
      </c>
      <c r="CB1349" s="10">
        <v>0.91</v>
      </c>
      <c r="CC1349" s="10">
        <v>3.3700000000000001E-2</v>
      </c>
      <c r="CD1349" s="10">
        <v>1.54E-2</v>
      </c>
      <c r="CE1349" s="10">
        <v>2</v>
      </c>
      <c r="CF1349" s="10">
        <v>10.7</v>
      </c>
      <c r="CG1349" s="10">
        <v>0.91</v>
      </c>
      <c r="CH1349" s="10">
        <v>1425</v>
      </c>
      <c r="CI1349" s="10" t="s">
        <v>310</v>
      </c>
      <c r="CJ1349" s="10">
        <v>1.7000000000000001E-2</v>
      </c>
      <c r="CK1349" s="10">
        <v>7.7999999999999996E-3</v>
      </c>
      <c r="CL1349" s="10">
        <v>1</v>
      </c>
      <c r="CM1349" s="10">
        <v>10.8</v>
      </c>
      <c r="CN1349" s="10">
        <v>0.91</v>
      </c>
      <c r="CO1349" s="10">
        <v>1.6899999999999998E-2</v>
      </c>
      <c r="CP1349" s="10">
        <v>7.7000000000000002E-3</v>
      </c>
      <c r="CQ1349" s="10">
        <v>1</v>
      </c>
      <c r="CR1349" s="10">
        <v>10.7</v>
      </c>
      <c r="CS1349" s="10">
        <v>0.91</v>
      </c>
      <c r="CT1349" s="10">
        <v>1.7000000000000001E-2</v>
      </c>
      <c r="CU1349" s="10">
        <v>7.7999999999999996E-3</v>
      </c>
      <c r="CV1349" s="10">
        <v>1</v>
      </c>
      <c r="CW1349" s="10">
        <v>10.8</v>
      </c>
      <c r="CX1349" s="10">
        <v>0.91</v>
      </c>
      <c r="CY1349" s="10">
        <v>1461</v>
      </c>
      <c r="CZ1349" s="10" t="s">
        <v>293</v>
      </c>
      <c r="DA1349" s="10">
        <v>0.24859999999999999</v>
      </c>
      <c r="DB1349" s="10">
        <v>0.10589999999999999</v>
      </c>
      <c r="DC1349" s="10">
        <v>15</v>
      </c>
      <c r="DD1349" s="10">
        <v>10.4</v>
      </c>
      <c r="DE1349" s="10">
        <v>0.92</v>
      </c>
      <c r="DF1349" s="10">
        <v>0.24859999999999999</v>
      </c>
      <c r="DG1349" s="10">
        <v>0.10589999999999999</v>
      </c>
      <c r="DH1349" s="10">
        <v>15</v>
      </c>
      <c r="DI1349" s="10">
        <v>10.4</v>
      </c>
      <c r="DJ1349" s="10">
        <v>0.92</v>
      </c>
      <c r="DK1349" s="10">
        <v>0.24859999999999999</v>
      </c>
      <c r="DL1349" s="10">
        <v>0.10589999999999999</v>
      </c>
      <c r="DM1349" s="10">
        <v>15</v>
      </c>
      <c r="DN1349" s="10">
        <v>10.4</v>
      </c>
      <c r="DO1349" s="10">
        <v>0.92</v>
      </c>
    </row>
    <row r="1350" spans="1:119" x14ac:dyDescent="0.25">
      <c r="A1350" s="10">
        <v>1426</v>
      </c>
      <c r="B1350" s="10" t="s">
        <v>301</v>
      </c>
      <c r="C1350" s="10">
        <v>0</v>
      </c>
      <c r="D1350" s="10">
        <v>0</v>
      </c>
      <c r="E1350" s="10">
        <v>0</v>
      </c>
      <c r="F1350" s="10">
        <v>10.5</v>
      </c>
      <c r="G1350" s="10">
        <v>0</v>
      </c>
      <c r="H1350" s="10">
        <v>0</v>
      </c>
      <c r="I1350" s="10">
        <v>0</v>
      </c>
      <c r="J1350" s="10">
        <v>0</v>
      </c>
      <c r="K1350" s="10">
        <v>10.5</v>
      </c>
      <c r="L1350" s="10">
        <v>0</v>
      </c>
      <c r="M1350" s="10">
        <v>0</v>
      </c>
      <c r="N1350" s="10">
        <v>0</v>
      </c>
      <c r="O1350" s="10">
        <v>0</v>
      </c>
      <c r="P1350" s="10">
        <v>10.5</v>
      </c>
      <c r="Q1350" s="10">
        <v>0</v>
      </c>
      <c r="R1350" s="10">
        <v>1426</v>
      </c>
      <c r="S1350" s="10" t="s">
        <v>301</v>
      </c>
      <c r="T1350" s="10">
        <v>0</v>
      </c>
      <c r="U1350" s="10">
        <v>0</v>
      </c>
      <c r="V1350" s="10">
        <v>0</v>
      </c>
      <c r="W1350" s="10">
        <v>10.7</v>
      </c>
      <c r="Y1350" s="10">
        <v>0</v>
      </c>
      <c r="Z1350" s="10">
        <v>0</v>
      </c>
      <c r="AA1350" s="10">
        <v>0</v>
      </c>
      <c r="AB1350" s="10">
        <v>10.7</v>
      </c>
      <c r="AD1350" s="10">
        <v>0</v>
      </c>
      <c r="AE1350" s="10">
        <v>0</v>
      </c>
      <c r="AF1350" s="10">
        <v>0</v>
      </c>
      <c r="AG1350" s="10">
        <v>10.7</v>
      </c>
      <c r="AI1350" s="10">
        <v>1426</v>
      </c>
      <c r="AJ1350" s="10" t="s">
        <v>301</v>
      </c>
      <c r="AK1350" s="10">
        <v>0</v>
      </c>
      <c r="AL1350" s="10">
        <v>0</v>
      </c>
      <c r="AM1350" s="10">
        <v>0</v>
      </c>
      <c r="AN1350" s="10">
        <v>10.5</v>
      </c>
      <c r="AO1350" s="10">
        <v>0</v>
      </c>
      <c r="AP1350" s="10">
        <v>0</v>
      </c>
      <c r="AQ1350" s="10">
        <v>0</v>
      </c>
      <c r="AR1350" s="10">
        <v>0</v>
      </c>
      <c r="AS1350" s="10">
        <v>10.5</v>
      </c>
      <c r="AT1350" s="10">
        <v>0</v>
      </c>
      <c r="AU1350" s="10">
        <v>0</v>
      </c>
      <c r="AV1350" s="10">
        <v>0</v>
      </c>
      <c r="AW1350" s="10">
        <v>0</v>
      </c>
      <c r="AX1350" s="10">
        <v>10.5</v>
      </c>
      <c r="AY1350" s="10">
        <v>0</v>
      </c>
      <c r="AZ1350" s="10">
        <v>1426</v>
      </c>
      <c r="BA1350" s="10" t="s">
        <v>301</v>
      </c>
      <c r="BB1350" s="10">
        <v>0</v>
      </c>
      <c r="BC1350" s="10">
        <v>0</v>
      </c>
      <c r="BD1350" s="10">
        <v>0</v>
      </c>
      <c r="BE1350" s="10">
        <v>10.5</v>
      </c>
      <c r="BF1350" s="10">
        <v>0</v>
      </c>
      <c r="BG1350" s="10">
        <v>0</v>
      </c>
      <c r="BH1350" s="10">
        <v>0</v>
      </c>
      <c r="BI1350" s="10">
        <v>0</v>
      </c>
      <c r="BJ1350" s="10">
        <v>10.5</v>
      </c>
      <c r="BK1350" s="10">
        <v>0</v>
      </c>
      <c r="BL1350" s="10">
        <v>0</v>
      </c>
      <c r="BM1350" s="10">
        <v>0</v>
      </c>
      <c r="BN1350" s="10">
        <v>0</v>
      </c>
      <c r="BO1350" s="10">
        <v>10.5</v>
      </c>
      <c r="BP1350" s="10">
        <v>0</v>
      </c>
      <c r="BQ1350" s="10">
        <v>1426</v>
      </c>
      <c r="BR1350" s="10" t="s">
        <v>301</v>
      </c>
      <c r="BS1350" s="10">
        <v>0</v>
      </c>
      <c r="BT1350" s="10">
        <v>0</v>
      </c>
      <c r="BU1350" s="10">
        <v>0</v>
      </c>
      <c r="BV1350" s="10">
        <v>10.8</v>
      </c>
      <c r="BW1350" s="10">
        <v>0</v>
      </c>
      <c r="BX1350" s="10">
        <v>0</v>
      </c>
      <c r="BY1350" s="10">
        <v>0</v>
      </c>
      <c r="BZ1350" s="10">
        <v>0</v>
      </c>
      <c r="CA1350" s="10">
        <v>10.7</v>
      </c>
      <c r="CB1350" s="10">
        <v>0</v>
      </c>
      <c r="CC1350" s="10">
        <v>0</v>
      </c>
      <c r="CD1350" s="10">
        <v>0</v>
      </c>
      <c r="CE1350" s="10">
        <v>0</v>
      </c>
      <c r="CF1350" s="10">
        <v>10.7</v>
      </c>
      <c r="CG1350" s="10">
        <v>0</v>
      </c>
      <c r="CH1350" s="10">
        <v>1426</v>
      </c>
      <c r="CI1350" s="10" t="s">
        <v>301</v>
      </c>
      <c r="CJ1350" s="10">
        <v>0</v>
      </c>
      <c r="CK1350" s="10">
        <v>0</v>
      </c>
      <c r="CL1350" s="10">
        <v>0</v>
      </c>
      <c r="CM1350" s="10">
        <v>10.8</v>
      </c>
      <c r="CN1350" s="10">
        <v>0</v>
      </c>
      <c r="CO1350" s="10">
        <v>0</v>
      </c>
      <c r="CP1350" s="10">
        <v>0</v>
      </c>
      <c r="CQ1350" s="10">
        <v>0</v>
      </c>
      <c r="CR1350" s="10">
        <v>10.7</v>
      </c>
      <c r="CS1350" s="10">
        <v>0</v>
      </c>
      <c r="CT1350" s="10">
        <v>0</v>
      </c>
      <c r="CU1350" s="10">
        <v>0</v>
      </c>
      <c r="CV1350" s="10">
        <v>0</v>
      </c>
      <c r="CW1350" s="10">
        <v>10.8</v>
      </c>
      <c r="CX1350" s="10">
        <v>0</v>
      </c>
      <c r="CY1350" s="10">
        <v>1462</v>
      </c>
      <c r="CZ1350" s="10" t="s">
        <v>297</v>
      </c>
      <c r="DA1350" s="10">
        <v>0</v>
      </c>
      <c r="DB1350" s="10">
        <v>0</v>
      </c>
      <c r="DC1350" s="10">
        <v>0</v>
      </c>
      <c r="DD1350" s="10">
        <v>10.4</v>
      </c>
      <c r="DE1350" s="10">
        <v>0</v>
      </c>
      <c r="DF1350" s="10">
        <v>0</v>
      </c>
      <c r="DG1350" s="10">
        <v>0</v>
      </c>
      <c r="DH1350" s="10">
        <v>0</v>
      </c>
      <c r="DI1350" s="10">
        <v>10.4</v>
      </c>
      <c r="DJ1350" s="10">
        <v>0</v>
      </c>
      <c r="DK1350" s="10">
        <v>0</v>
      </c>
      <c r="DL1350" s="10">
        <v>0</v>
      </c>
      <c r="DM1350" s="10">
        <v>0</v>
      </c>
      <c r="DN1350" s="10">
        <v>10.4</v>
      </c>
      <c r="DO1350" s="10">
        <v>0</v>
      </c>
    </row>
    <row r="1351" spans="1:119" x14ac:dyDescent="0.25">
      <c r="A1351" s="10">
        <v>1427</v>
      </c>
      <c r="B1351" s="10" t="s">
        <v>316</v>
      </c>
      <c r="C1351" s="10">
        <v>0.03</v>
      </c>
      <c r="D1351" s="10">
        <v>0.01</v>
      </c>
      <c r="E1351" s="10">
        <v>2</v>
      </c>
      <c r="F1351" s="10">
        <v>10.5</v>
      </c>
      <c r="G1351" s="10">
        <v>0.92</v>
      </c>
      <c r="H1351" s="10">
        <v>0.03</v>
      </c>
      <c r="I1351" s="10">
        <v>0.01</v>
      </c>
      <c r="J1351" s="10">
        <v>2</v>
      </c>
      <c r="K1351" s="10">
        <v>10.5</v>
      </c>
      <c r="L1351" s="10">
        <v>0.92</v>
      </c>
      <c r="M1351" s="10">
        <v>0.03</v>
      </c>
      <c r="N1351" s="10">
        <v>0.01</v>
      </c>
      <c r="O1351" s="10">
        <v>2</v>
      </c>
      <c r="P1351" s="10">
        <v>10.5</v>
      </c>
      <c r="Q1351" s="10">
        <v>0.92</v>
      </c>
      <c r="R1351" s="10">
        <v>1427</v>
      </c>
      <c r="S1351" s="10" t="s">
        <v>316</v>
      </c>
      <c r="T1351" s="10">
        <v>3.49E-2</v>
      </c>
      <c r="U1351" s="10">
        <v>2.7199999999999998E-2</v>
      </c>
      <c r="V1351" s="10">
        <v>2.3875000000000002</v>
      </c>
      <c r="W1351" s="10">
        <v>10.7</v>
      </c>
      <c r="Y1351" s="10">
        <v>3.3300000000000003E-2</v>
      </c>
      <c r="Z1351" s="10">
        <v>2.0799999999999999E-2</v>
      </c>
      <c r="AA1351" s="10">
        <v>2.117</v>
      </c>
      <c r="AB1351" s="10">
        <v>10.7</v>
      </c>
      <c r="AD1351" s="10">
        <v>3.44E-2</v>
      </c>
      <c r="AE1351" s="10">
        <v>1.9199999999999998E-2</v>
      </c>
      <c r="AF1351" s="10">
        <v>2.1227999999999998</v>
      </c>
      <c r="AG1351" s="10">
        <v>10.7</v>
      </c>
      <c r="AI1351" s="10">
        <v>1427</v>
      </c>
      <c r="AJ1351" s="10" t="s">
        <v>316</v>
      </c>
      <c r="AK1351" s="10">
        <v>3.3500000000000002E-2</v>
      </c>
      <c r="AL1351" s="10">
        <v>1.43E-2</v>
      </c>
      <c r="AM1351" s="10">
        <v>2.0026999999999999</v>
      </c>
      <c r="AN1351" s="10">
        <v>10.5</v>
      </c>
      <c r="AO1351" s="10">
        <v>0.92</v>
      </c>
      <c r="AP1351" s="10">
        <v>3.3500000000000002E-2</v>
      </c>
      <c r="AQ1351" s="10">
        <v>1.43E-2</v>
      </c>
      <c r="AR1351" s="10">
        <v>2.0026000000000002</v>
      </c>
      <c r="AS1351" s="10">
        <v>10.5</v>
      </c>
      <c r="AT1351" s="10">
        <v>0.92</v>
      </c>
      <c r="AU1351" s="10">
        <v>3.3500000000000002E-2</v>
      </c>
      <c r="AV1351" s="10">
        <v>1.43E-2</v>
      </c>
      <c r="AW1351" s="10">
        <v>2.0026999999999999</v>
      </c>
      <c r="AX1351" s="10">
        <v>10.5</v>
      </c>
      <c r="AY1351" s="10">
        <v>0.92</v>
      </c>
      <c r="AZ1351" s="10">
        <v>1427</v>
      </c>
      <c r="BA1351" s="10" t="s">
        <v>316</v>
      </c>
      <c r="BB1351" s="10">
        <v>3.4299999999999997E-2</v>
      </c>
      <c r="BC1351" s="10">
        <v>1.5599999999999999E-2</v>
      </c>
      <c r="BD1351" s="10">
        <v>2.0729000000000002</v>
      </c>
      <c r="BE1351" s="10">
        <v>10.5</v>
      </c>
      <c r="BF1351" s="10">
        <v>0.91</v>
      </c>
      <c r="BG1351" s="10">
        <v>3.3700000000000001E-2</v>
      </c>
      <c r="BH1351" s="10">
        <v>1.54E-2</v>
      </c>
      <c r="BI1351" s="10">
        <v>2.0387</v>
      </c>
      <c r="BJ1351" s="10">
        <v>10.5</v>
      </c>
      <c r="BK1351" s="10">
        <v>0.91</v>
      </c>
      <c r="BL1351" s="10">
        <v>3.27E-2</v>
      </c>
      <c r="BM1351" s="10">
        <v>1.49E-2</v>
      </c>
      <c r="BN1351" s="10">
        <v>1.9784999999999999</v>
      </c>
      <c r="BO1351" s="10">
        <v>10.5</v>
      </c>
      <c r="BP1351" s="10">
        <v>0.91</v>
      </c>
      <c r="BQ1351" s="10">
        <v>1427</v>
      </c>
      <c r="BR1351" s="10" t="s">
        <v>316</v>
      </c>
      <c r="BS1351" s="10">
        <v>3.4000000000000002E-2</v>
      </c>
      <c r="BT1351" s="10">
        <v>1.55E-2</v>
      </c>
      <c r="BU1351" s="10">
        <v>2</v>
      </c>
      <c r="BV1351" s="10">
        <v>10.8</v>
      </c>
      <c r="BW1351" s="10">
        <v>0.91</v>
      </c>
      <c r="BX1351" s="10">
        <v>3.3700000000000001E-2</v>
      </c>
      <c r="BY1351" s="10">
        <v>1.54E-2</v>
      </c>
      <c r="BZ1351" s="10">
        <v>2</v>
      </c>
      <c r="CA1351" s="10">
        <v>10.7</v>
      </c>
      <c r="CB1351" s="10">
        <v>0.91</v>
      </c>
      <c r="CC1351" s="10">
        <v>3.3700000000000001E-2</v>
      </c>
      <c r="CD1351" s="10">
        <v>1.54E-2</v>
      </c>
      <c r="CE1351" s="10">
        <v>2</v>
      </c>
      <c r="CF1351" s="10">
        <v>10.7</v>
      </c>
      <c r="CG1351" s="10">
        <v>0.91</v>
      </c>
      <c r="CH1351" s="10">
        <v>1427</v>
      </c>
      <c r="CI1351" s="10" t="s">
        <v>316</v>
      </c>
      <c r="CJ1351" s="10">
        <v>1.7000000000000001E-2</v>
      </c>
      <c r="CK1351" s="10">
        <v>7.7999999999999996E-3</v>
      </c>
      <c r="CL1351" s="10">
        <v>1</v>
      </c>
      <c r="CM1351" s="10">
        <v>10.8</v>
      </c>
      <c r="CN1351" s="10">
        <v>0.91</v>
      </c>
      <c r="CO1351" s="10">
        <v>1.6899999999999998E-2</v>
      </c>
      <c r="CP1351" s="10">
        <v>7.7000000000000002E-3</v>
      </c>
      <c r="CQ1351" s="10">
        <v>1</v>
      </c>
      <c r="CR1351" s="10">
        <v>10.7</v>
      </c>
      <c r="CS1351" s="10">
        <v>0.91</v>
      </c>
      <c r="CT1351" s="10">
        <v>1.7000000000000001E-2</v>
      </c>
      <c r="CU1351" s="10">
        <v>7.7999999999999996E-3</v>
      </c>
      <c r="CV1351" s="10">
        <v>1</v>
      </c>
      <c r="CW1351" s="10">
        <v>10.8</v>
      </c>
      <c r="CX1351" s="10">
        <v>0.91</v>
      </c>
      <c r="CY1351" s="10">
        <v>1463</v>
      </c>
      <c r="CZ1351" s="10" t="s">
        <v>298</v>
      </c>
      <c r="DA1351" s="10">
        <v>3.2399999999999998E-2</v>
      </c>
      <c r="DB1351" s="10">
        <v>1.5699999999999999E-2</v>
      </c>
      <c r="DC1351" s="10">
        <v>2</v>
      </c>
      <c r="DD1351" s="10">
        <v>10.4</v>
      </c>
      <c r="DE1351" s="10">
        <v>0.9</v>
      </c>
      <c r="DF1351" s="10">
        <v>3.2399999999999998E-2</v>
      </c>
      <c r="DG1351" s="10">
        <v>1.5699999999999999E-2</v>
      </c>
      <c r="DH1351" s="10">
        <v>2</v>
      </c>
      <c r="DI1351" s="10">
        <v>10.4</v>
      </c>
      <c r="DJ1351" s="10">
        <v>0.9</v>
      </c>
      <c r="DK1351" s="10">
        <v>3.2399999999999998E-2</v>
      </c>
      <c r="DL1351" s="10">
        <v>1.5699999999999999E-2</v>
      </c>
      <c r="DM1351" s="10">
        <v>2</v>
      </c>
      <c r="DN1351" s="10">
        <v>10.4</v>
      </c>
      <c r="DO1351" s="10">
        <v>0.9</v>
      </c>
    </row>
    <row r="1352" spans="1:119" x14ac:dyDescent="0.25">
      <c r="A1352" s="10">
        <v>1428</v>
      </c>
      <c r="B1352" s="10" t="s">
        <v>311</v>
      </c>
      <c r="C1352" s="10">
        <v>0.03</v>
      </c>
      <c r="D1352" s="10">
        <v>0.01</v>
      </c>
      <c r="E1352" s="10">
        <v>2</v>
      </c>
      <c r="F1352" s="10">
        <v>10.5</v>
      </c>
      <c r="G1352" s="10">
        <v>0.93</v>
      </c>
      <c r="H1352" s="10">
        <v>0.14000000000000001</v>
      </c>
      <c r="I1352" s="10">
        <v>0.05</v>
      </c>
      <c r="J1352" s="10">
        <v>8</v>
      </c>
      <c r="K1352" s="10">
        <v>10.5</v>
      </c>
      <c r="L1352" s="10">
        <v>0.93</v>
      </c>
      <c r="M1352" s="10">
        <v>0.14000000000000001</v>
      </c>
      <c r="N1352" s="10">
        <v>0.05</v>
      </c>
      <c r="O1352" s="10">
        <v>8</v>
      </c>
      <c r="P1352" s="10">
        <v>10.5</v>
      </c>
      <c r="Q1352" s="10">
        <v>0.93</v>
      </c>
      <c r="R1352" s="10">
        <v>1428</v>
      </c>
      <c r="S1352" s="10" t="s">
        <v>311</v>
      </c>
      <c r="T1352" s="10">
        <v>8.8200000000000001E-2</v>
      </c>
      <c r="U1352" s="10">
        <v>6.7400000000000002E-2</v>
      </c>
      <c r="V1352" s="10">
        <v>5.9896000000000003</v>
      </c>
      <c r="W1352" s="10">
        <v>10.7</v>
      </c>
      <c r="Y1352" s="10">
        <v>3.3599999999999998E-2</v>
      </c>
      <c r="Z1352" s="10">
        <v>1.95E-2</v>
      </c>
      <c r="AA1352" s="10">
        <v>2.0975999999999999</v>
      </c>
      <c r="AB1352" s="10">
        <v>10.7</v>
      </c>
      <c r="AD1352" s="10">
        <v>0.1736</v>
      </c>
      <c r="AE1352" s="10">
        <v>8.9899999999999994E-2</v>
      </c>
      <c r="AF1352" s="10">
        <v>10.5502</v>
      </c>
      <c r="AG1352" s="10">
        <v>10.7</v>
      </c>
      <c r="AI1352" s="10">
        <v>1428</v>
      </c>
      <c r="AJ1352" s="10" t="s">
        <v>311</v>
      </c>
      <c r="AK1352" s="10">
        <v>5.0700000000000002E-2</v>
      </c>
      <c r="AL1352" s="10">
        <v>2.01E-2</v>
      </c>
      <c r="AM1352" s="10">
        <v>2.9988000000000001</v>
      </c>
      <c r="AN1352" s="10">
        <v>10.5</v>
      </c>
      <c r="AO1352" s="10">
        <v>0.93</v>
      </c>
      <c r="AP1352" s="10">
        <v>3.3799999999999997E-2</v>
      </c>
      <c r="AQ1352" s="10">
        <v>1.34E-2</v>
      </c>
      <c r="AR1352" s="10">
        <v>1.9991000000000001</v>
      </c>
      <c r="AS1352" s="10">
        <v>10.5</v>
      </c>
      <c r="AT1352" s="10">
        <v>0.93</v>
      </c>
      <c r="AU1352" s="10">
        <v>8.4599999999999995E-2</v>
      </c>
      <c r="AV1352" s="10">
        <v>3.3399999999999999E-2</v>
      </c>
      <c r="AW1352" s="10">
        <v>5.0008999999999997</v>
      </c>
      <c r="AX1352" s="10">
        <v>10.5</v>
      </c>
      <c r="AY1352" s="10">
        <v>0.93</v>
      </c>
      <c r="AZ1352" s="10">
        <v>1428</v>
      </c>
      <c r="BA1352" s="10" t="s">
        <v>311</v>
      </c>
      <c r="BB1352" s="10">
        <v>3.4700000000000002E-2</v>
      </c>
      <c r="BC1352" s="10">
        <v>1.4800000000000001E-2</v>
      </c>
      <c r="BD1352" s="10">
        <v>2.0729000000000002</v>
      </c>
      <c r="BE1352" s="10">
        <v>10.5</v>
      </c>
      <c r="BF1352" s="10">
        <v>0.92</v>
      </c>
      <c r="BG1352" s="10">
        <v>8.5300000000000001E-2</v>
      </c>
      <c r="BH1352" s="10">
        <v>3.6299999999999999E-2</v>
      </c>
      <c r="BI1352" s="10">
        <v>5.0968</v>
      </c>
      <c r="BJ1352" s="10">
        <v>10.5</v>
      </c>
      <c r="BK1352" s="10">
        <v>0.92</v>
      </c>
      <c r="BL1352" s="10">
        <v>8.2799999999999999E-2</v>
      </c>
      <c r="BM1352" s="10">
        <v>3.5299999999999998E-2</v>
      </c>
      <c r="BN1352" s="10">
        <v>4.9461000000000004</v>
      </c>
      <c r="BO1352" s="10">
        <v>10.5</v>
      </c>
      <c r="BP1352" s="10">
        <v>0.92</v>
      </c>
      <c r="BQ1352" s="10">
        <v>1428</v>
      </c>
      <c r="BR1352" s="10" t="s">
        <v>311</v>
      </c>
      <c r="BS1352" s="10">
        <v>8.5999999999999993E-2</v>
      </c>
      <c r="BT1352" s="10">
        <v>3.6700000000000003E-2</v>
      </c>
      <c r="BU1352" s="10">
        <v>5</v>
      </c>
      <c r="BV1352" s="10">
        <v>10.8</v>
      </c>
      <c r="BW1352" s="10">
        <v>0.92</v>
      </c>
      <c r="BX1352" s="10">
        <v>0.17050000000000001</v>
      </c>
      <c r="BY1352" s="10">
        <v>7.2599999999999998E-2</v>
      </c>
      <c r="BZ1352" s="10">
        <v>10</v>
      </c>
      <c r="CA1352" s="10">
        <v>10.7</v>
      </c>
      <c r="CB1352" s="10">
        <v>0.92</v>
      </c>
      <c r="CC1352" s="10">
        <v>8.5300000000000001E-2</v>
      </c>
      <c r="CD1352" s="10">
        <v>3.6299999999999999E-2</v>
      </c>
      <c r="CE1352" s="10">
        <v>5</v>
      </c>
      <c r="CF1352" s="10">
        <v>10.7</v>
      </c>
      <c r="CG1352" s="10">
        <v>0.92</v>
      </c>
      <c r="CH1352" s="10">
        <v>1428</v>
      </c>
      <c r="CI1352" s="10" t="s">
        <v>311</v>
      </c>
      <c r="CJ1352" s="10">
        <v>3.44E-2</v>
      </c>
      <c r="CK1352" s="10">
        <v>1.47E-2</v>
      </c>
      <c r="CL1352" s="10">
        <v>2</v>
      </c>
      <c r="CM1352" s="10">
        <v>10.8</v>
      </c>
      <c r="CN1352" s="10">
        <v>0.92</v>
      </c>
      <c r="CO1352" s="10">
        <v>3.4099999999999998E-2</v>
      </c>
      <c r="CP1352" s="10">
        <v>1.4500000000000001E-2</v>
      </c>
      <c r="CQ1352" s="10">
        <v>2</v>
      </c>
      <c r="CR1352" s="10">
        <v>10.7</v>
      </c>
      <c r="CS1352" s="10">
        <v>0.92</v>
      </c>
      <c r="CT1352" s="10">
        <v>8.5999999999999993E-2</v>
      </c>
      <c r="CU1352" s="10">
        <v>3.6700000000000003E-2</v>
      </c>
      <c r="CV1352" s="10">
        <v>5</v>
      </c>
      <c r="CW1352" s="10">
        <v>10.8</v>
      </c>
      <c r="CX1352" s="10">
        <v>0.92</v>
      </c>
      <c r="CY1352" s="10">
        <v>1464</v>
      </c>
      <c r="CZ1352" s="10" t="s">
        <v>308</v>
      </c>
      <c r="DA1352" s="10">
        <v>0.55879999999999996</v>
      </c>
      <c r="DB1352" s="10">
        <v>0.20280000000000001</v>
      </c>
      <c r="DC1352" s="10">
        <v>33</v>
      </c>
      <c r="DD1352" s="10">
        <v>10.4</v>
      </c>
      <c r="DE1352" s="10">
        <v>0.94</v>
      </c>
      <c r="DF1352" s="10">
        <v>0.59260000000000002</v>
      </c>
      <c r="DG1352" s="10">
        <v>0.21510000000000001</v>
      </c>
      <c r="DH1352" s="10">
        <v>35</v>
      </c>
      <c r="DI1352" s="10">
        <v>10.4</v>
      </c>
      <c r="DJ1352" s="10">
        <v>0.94</v>
      </c>
      <c r="DK1352" s="10">
        <v>0.59260000000000002</v>
      </c>
      <c r="DL1352" s="10">
        <v>0.21510000000000001</v>
      </c>
      <c r="DM1352" s="10">
        <v>35</v>
      </c>
      <c r="DN1352" s="10">
        <v>10.4</v>
      </c>
      <c r="DO1352" s="10">
        <v>0.94</v>
      </c>
    </row>
    <row r="1353" spans="1:119" x14ac:dyDescent="0.25">
      <c r="A1353" s="10">
        <v>1429</v>
      </c>
      <c r="B1353" s="10" t="s">
        <v>312</v>
      </c>
      <c r="C1353" s="10">
        <v>0.08</v>
      </c>
      <c r="D1353" s="10">
        <v>0.04</v>
      </c>
      <c r="E1353" s="10">
        <v>5</v>
      </c>
      <c r="F1353" s="10">
        <v>10.5</v>
      </c>
      <c r="G1353" s="10">
        <v>0.92</v>
      </c>
      <c r="H1353" s="10">
        <v>0.08</v>
      </c>
      <c r="I1353" s="10">
        <v>0.04</v>
      </c>
      <c r="J1353" s="10">
        <v>5</v>
      </c>
      <c r="K1353" s="10">
        <v>10.5</v>
      </c>
      <c r="L1353" s="10">
        <v>0.92</v>
      </c>
      <c r="M1353" s="10">
        <v>0.08</v>
      </c>
      <c r="N1353" s="10">
        <v>0.04</v>
      </c>
      <c r="O1353" s="10">
        <v>5</v>
      </c>
      <c r="P1353" s="10">
        <v>10.5</v>
      </c>
      <c r="Q1353" s="10">
        <v>0.92</v>
      </c>
      <c r="R1353" s="10">
        <v>1429</v>
      </c>
      <c r="S1353" s="10" t="s">
        <v>312</v>
      </c>
      <c r="T1353" s="10">
        <v>3.49E-2</v>
      </c>
      <c r="U1353" s="10">
        <v>2.7199999999999998E-2</v>
      </c>
      <c r="V1353" s="10">
        <v>2.3875000000000002</v>
      </c>
      <c r="W1353" s="10">
        <v>10.7</v>
      </c>
      <c r="Y1353" s="10">
        <v>4.99E-2</v>
      </c>
      <c r="Z1353" s="10">
        <v>3.1199999999999999E-2</v>
      </c>
      <c r="AA1353" s="10">
        <v>3.1755</v>
      </c>
      <c r="AB1353" s="10">
        <v>10.7</v>
      </c>
      <c r="AD1353" s="10">
        <v>3.44E-2</v>
      </c>
      <c r="AE1353" s="10">
        <v>1.9199999999999998E-2</v>
      </c>
      <c r="AF1353" s="10">
        <v>2.1227999999999998</v>
      </c>
      <c r="AG1353" s="10">
        <v>10.7</v>
      </c>
      <c r="AI1353" s="10">
        <v>1429</v>
      </c>
      <c r="AJ1353" s="10" t="s">
        <v>312</v>
      </c>
      <c r="AK1353" s="10">
        <v>8.3699999999999997E-2</v>
      </c>
      <c r="AL1353" s="10">
        <v>3.56E-2</v>
      </c>
      <c r="AM1353" s="10">
        <v>5.0011000000000001</v>
      </c>
      <c r="AN1353" s="10">
        <v>10.5</v>
      </c>
      <c r="AO1353" s="10">
        <v>0.92</v>
      </c>
      <c r="AP1353" s="10">
        <v>0.1004</v>
      </c>
      <c r="AQ1353" s="10">
        <v>4.2799999999999998E-2</v>
      </c>
      <c r="AR1353" s="10">
        <v>6.0006000000000004</v>
      </c>
      <c r="AS1353" s="10">
        <v>10.5</v>
      </c>
      <c r="AT1353" s="10">
        <v>0.92</v>
      </c>
      <c r="AU1353" s="10">
        <v>0.1004</v>
      </c>
      <c r="AV1353" s="10">
        <v>4.2799999999999998E-2</v>
      </c>
      <c r="AW1353" s="10">
        <v>6.0008999999999997</v>
      </c>
      <c r="AX1353" s="10">
        <v>10.5</v>
      </c>
      <c r="AY1353" s="10">
        <v>0.92</v>
      </c>
      <c r="AZ1353" s="10">
        <v>1429</v>
      </c>
      <c r="BA1353" s="10" t="s">
        <v>312</v>
      </c>
      <c r="BB1353" s="10">
        <v>3.4700000000000002E-2</v>
      </c>
      <c r="BC1353" s="10">
        <v>1.4800000000000001E-2</v>
      </c>
      <c r="BD1353" s="10">
        <v>2.0729000000000002</v>
      </c>
      <c r="BE1353" s="10">
        <v>10.5</v>
      </c>
      <c r="BF1353" s="10">
        <v>0.92</v>
      </c>
      <c r="BG1353" s="10">
        <v>3.4099999999999998E-2</v>
      </c>
      <c r="BH1353" s="10">
        <v>1.4500000000000001E-2</v>
      </c>
      <c r="BI1353" s="10">
        <v>2.0387</v>
      </c>
      <c r="BJ1353" s="10">
        <v>10.5</v>
      </c>
      <c r="BK1353" s="10">
        <v>0.92</v>
      </c>
      <c r="BL1353" s="10">
        <v>3.3099999999999997E-2</v>
      </c>
      <c r="BM1353" s="10">
        <v>1.41E-2</v>
      </c>
      <c r="BN1353" s="10">
        <v>1.9784999999999999</v>
      </c>
      <c r="BO1353" s="10">
        <v>10.5</v>
      </c>
      <c r="BP1353" s="10">
        <v>0.92</v>
      </c>
      <c r="BQ1353" s="10">
        <v>1429</v>
      </c>
      <c r="BR1353" s="10" t="s">
        <v>312</v>
      </c>
      <c r="BS1353" s="10">
        <v>8.5999999999999993E-2</v>
      </c>
      <c r="BT1353" s="10">
        <v>3.6700000000000003E-2</v>
      </c>
      <c r="BU1353" s="10">
        <v>5</v>
      </c>
      <c r="BV1353" s="10">
        <v>10.8</v>
      </c>
      <c r="BW1353" s="10">
        <v>0.92</v>
      </c>
      <c r="BX1353" s="10">
        <v>0.17050000000000001</v>
      </c>
      <c r="BY1353" s="10">
        <v>7.2599999999999998E-2</v>
      </c>
      <c r="BZ1353" s="10">
        <v>10</v>
      </c>
      <c r="CA1353" s="10">
        <v>10.7</v>
      </c>
      <c r="CB1353" s="10">
        <v>0.92</v>
      </c>
      <c r="CC1353" s="10">
        <v>3.4099999999999998E-2</v>
      </c>
      <c r="CD1353" s="10">
        <v>1.4500000000000001E-2</v>
      </c>
      <c r="CE1353" s="10">
        <v>2</v>
      </c>
      <c r="CF1353" s="10">
        <v>10.7</v>
      </c>
      <c r="CG1353" s="10">
        <v>0.92</v>
      </c>
      <c r="CH1353" s="10">
        <v>1429</v>
      </c>
      <c r="CI1353" s="10" t="s">
        <v>312</v>
      </c>
      <c r="CJ1353" s="10">
        <v>3.44E-2</v>
      </c>
      <c r="CK1353" s="10">
        <v>1.47E-2</v>
      </c>
      <c r="CL1353" s="10">
        <v>2</v>
      </c>
      <c r="CM1353" s="10">
        <v>10.8</v>
      </c>
      <c r="CN1353" s="10">
        <v>0.92</v>
      </c>
      <c r="CO1353" s="10">
        <v>3.4099999999999998E-2</v>
      </c>
      <c r="CP1353" s="10">
        <v>1.4500000000000001E-2</v>
      </c>
      <c r="CQ1353" s="10">
        <v>2</v>
      </c>
      <c r="CR1353" s="10">
        <v>10.7</v>
      </c>
      <c r="CS1353" s="10">
        <v>0.92</v>
      </c>
      <c r="CT1353" s="10">
        <v>3.44E-2</v>
      </c>
      <c r="CU1353" s="10">
        <v>1.47E-2</v>
      </c>
      <c r="CV1353" s="10">
        <v>2</v>
      </c>
      <c r="CW1353" s="10">
        <v>10.8</v>
      </c>
      <c r="CX1353" s="10">
        <v>0.92</v>
      </c>
      <c r="CY1353" s="10">
        <v>1465</v>
      </c>
      <c r="CZ1353" s="10" t="s">
        <v>249</v>
      </c>
    </row>
    <row r="1354" spans="1:119" x14ac:dyDescent="0.25">
      <c r="A1354" s="10">
        <v>1430</v>
      </c>
      <c r="B1354" s="10" t="s">
        <v>313</v>
      </c>
      <c r="C1354" s="10">
        <v>0</v>
      </c>
      <c r="D1354" s="10">
        <v>0</v>
      </c>
      <c r="E1354" s="10">
        <v>0</v>
      </c>
      <c r="F1354" s="10">
        <v>10.5</v>
      </c>
      <c r="G1354" s="10">
        <v>0</v>
      </c>
      <c r="H1354" s="10">
        <v>0</v>
      </c>
      <c r="I1354" s="10">
        <v>0</v>
      </c>
      <c r="J1354" s="10">
        <v>0</v>
      </c>
      <c r="K1354" s="10">
        <v>10.5</v>
      </c>
      <c r="L1354" s="10">
        <v>0</v>
      </c>
      <c r="M1354" s="10">
        <v>0</v>
      </c>
      <c r="N1354" s="10">
        <v>0</v>
      </c>
      <c r="O1354" s="10">
        <v>0</v>
      </c>
      <c r="P1354" s="10">
        <v>10.5</v>
      </c>
      <c r="Q1354" s="10">
        <v>0</v>
      </c>
      <c r="R1354" s="10">
        <v>1430</v>
      </c>
      <c r="S1354" s="10" t="s">
        <v>313</v>
      </c>
      <c r="T1354" s="10">
        <v>0</v>
      </c>
      <c r="U1354" s="10">
        <v>0</v>
      </c>
      <c r="V1354" s="10">
        <v>0</v>
      </c>
      <c r="W1354" s="10">
        <v>10.7</v>
      </c>
      <c r="Y1354" s="10">
        <v>0</v>
      </c>
      <c r="Z1354" s="10">
        <v>0</v>
      </c>
      <c r="AA1354" s="10">
        <v>0</v>
      </c>
      <c r="AB1354" s="10">
        <v>10.7</v>
      </c>
      <c r="AD1354" s="10">
        <v>0</v>
      </c>
      <c r="AE1354" s="10">
        <v>0</v>
      </c>
      <c r="AF1354" s="10">
        <v>0</v>
      </c>
      <c r="AG1354" s="10">
        <v>10.7</v>
      </c>
      <c r="AI1354" s="10">
        <v>1430</v>
      </c>
      <c r="AJ1354" s="10" t="s">
        <v>313</v>
      </c>
      <c r="AK1354" s="10">
        <v>0</v>
      </c>
      <c r="AL1354" s="10">
        <v>0</v>
      </c>
      <c r="AM1354" s="10">
        <v>0</v>
      </c>
      <c r="AN1354" s="10">
        <v>10.5</v>
      </c>
      <c r="AO1354" s="10">
        <v>0</v>
      </c>
      <c r="AP1354" s="10">
        <v>0</v>
      </c>
      <c r="AQ1354" s="10">
        <v>0</v>
      </c>
      <c r="AR1354" s="10">
        <v>0</v>
      </c>
      <c r="AS1354" s="10">
        <v>10.5</v>
      </c>
      <c r="AT1354" s="10">
        <v>0</v>
      </c>
      <c r="AU1354" s="10">
        <v>0</v>
      </c>
      <c r="AV1354" s="10">
        <v>0</v>
      </c>
      <c r="AW1354" s="10">
        <v>0</v>
      </c>
      <c r="AX1354" s="10">
        <v>10.5</v>
      </c>
      <c r="AY1354" s="10">
        <v>0</v>
      </c>
      <c r="AZ1354" s="10">
        <v>1430</v>
      </c>
      <c r="BA1354" s="10" t="s">
        <v>313</v>
      </c>
      <c r="BB1354" s="10">
        <v>0</v>
      </c>
      <c r="BC1354" s="10">
        <v>0</v>
      </c>
      <c r="BD1354" s="10">
        <v>0</v>
      </c>
      <c r="BE1354" s="10">
        <v>10.5</v>
      </c>
      <c r="BF1354" s="10">
        <v>0</v>
      </c>
      <c r="BG1354" s="10">
        <v>0</v>
      </c>
      <c r="BH1354" s="10">
        <v>0</v>
      </c>
      <c r="BI1354" s="10">
        <v>0</v>
      </c>
      <c r="BJ1354" s="10">
        <v>10.5</v>
      </c>
      <c r="BK1354" s="10">
        <v>0</v>
      </c>
      <c r="BL1354" s="10">
        <v>0</v>
      </c>
      <c r="BM1354" s="10">
        <v>0</v>
      </c>
      <c r="BN1354" s="10">
        <v>0</v>
      </c>
      <c r="BO1354" s="10">
        <v>10.5</v>
      </c>
      <c r="BP1354" s="10">
        <v>0</v>
      </c>
      <c r="BQ1354" s="10">
        <v>1430</v>
      </c>
      <c r="BR1354" s="10" t="s">
        <v>313</v>
      </c>
      <c r="BS1354" s="10">
        <v>0</v>
      </c>
      <c r="BT1354" s="10">
        <v>0</v>
      </c>
      <c r="BU1354" s="10">
        <v>0</v>
      </c>
      <c r="BV1354" s="10">
        <v>10.8</v>
      </c>
      <c r="BW1354" s="10">
        <v>0</v>
      </c>
      <c r="BX1354" s="10">
        <v>0</v>
      </c>
      <c r="BY1354" s="10">
        <v>0</v>
      </c>
      <c r="BZ1354" s="10">
        <v>0</v>
      </c>
      <c r="CA1354" s="10">
        <v>10.7</v>
      </c>
      <c r="CB1354" s="10">
        <v>0</v>
      </c>
      <c r="CC1354" s="10">
        <v>0</v>
      </c>
      <c r="CD1354" s="10">
        <v>0</v>
      </c>
      <c r="CE1354" s="10">
        <v>0</v>
      </c>
      <c r="CF1354" s="10">
        <v>10.7</v>
      </c>
      <c r="CG1354" s="10">
        <v>0</v>
      </c>
      <c r="CH1354" s="10">
        <v>1430</v>
      </c>
      <c r="CI1354" s="10" t="s">
        <v>313</v>
      </c>
      <c r="CJ1354" s="10">
        <v>0</v>
      </c>
      <c r="CK1354" s="10">
        <v>0</v>
      </c>
      <c r="CL1354" s="10">
        <v>0</v>
      </c>
      <c r="CM1354" s="10">
        <v>10.8</v>
      </c>
      <c r="CN1354" s="10">
        <v>0</v>
      </c>
      <c r="CO1354" s="10">
        <v>0</v>
      </c>
      <c r="CP1354" s="10">
        <v>0</v>
      </c>
      <c r="CQ1354" s="10">
        <v>0</v>
      </c>
      <c r="CR1354" s="10">
        <v>10.7</v>
      </c>
      <c r="CS1354" s="10">
        <v>0</v>
      </c>
      <c r="CT1354" s="10">
        <v>0</v>
      </c>
      <c r="CU1354" s="10">
        <v>0</v>
      </c>
      <c r="CV1354" s="10">
        <v>0</v>
      </c>
      <c r="CW1354" s="10">
        <v>10.8</v>
      </c>
      <c r="CX1354" s="10">
        <v>0</v>
      </c>
      <c r="CY1354" s="10">
        <v>1466</v>
      </c>
      <c r="CZ1354" s="10" t="s">
        <v>250</v>
      </c>
      <c r="DA1354" s="10">
        <v>1.1299999999999999</v>
      </c>
      <c r="DB1354" s="10">
        <v>0.59899999999999998</v>
      </c>
      <c r="DC1354" s="10">
        <v>21.174563979359711</v>
      </c>
      <c r="DD1354" s="10">
        <v>34.872</v>
      </c>
      <c r="DE1354" s="10">
        <v>0.88354054529841641</v>
      </c>
      <c r="DF1354" s="10">
        <v>1.292</v>
      </c>
      <c r="DG1354" s="10">
        <v>0.68600000000000005</v>
      </c>
      <c r="DH1354" s="10">
        <v>25.417208479991118</v>
      </c>
      <c r="DI1354" s="10">
        <v>33.228000000000002</v>
      </c>
      <c r="DJ1354" s="10">
        <v>0.883221908624651</v>
      </c>
      <c r="DK1354" s="10">
        <v>1.2010000000000001</v>
      </c>
      <c r="DL1354" s="10">
        <v>0.63700000000000001</v>
      </c>
      <c r="DM1354" s="10">
        <v>23.801218242810236</v>
      </c>
      <c r="DN1354" s="10">
        <v>32.976999999999997</v>
      </c>
      <c r="DO1354" s="10">
        <v>0.88342980885028422</v>
      </c>
    </row>
    <row r="1355" spans="1:119" x14ac:dyDescent="0.25">
      <c r="A1355" s="10">
        <v>1431</v>
      </c>
      <c r="B1355" s="10" t="s">
        <v>320</v>
      </c>
      <c r="C1355" s="10">
        <v>0.17</v>
      </c>
      <c r="D1355" s="10">
        <v>7.0000000000000007E-2</v>
      </c>
      <c r="E1355" s="10">
        <v>10</v>
      </c>
      <c r="F1355" s="10">
        <v>10.5</v>
      </c>
      <c r="G1355" s="10">
        <v>0.93</v>
      </c>
      <c r="H1355" s="10">
        <v>0.2</v>
      </c>
      <c r="I1355" s="10">
        <v>0.08</v>
      </c>
      <c r="J1355" s="10">
        <v>12</v>
      </c>
      <c r="K1355" s="10">
        <v>10.5</v>
      </c>
      <c r="L1355" s="10">
        <v>0.93</v>
      </c>
      <c r="M1355" s="10">
        <v>0.3</v>
      </c>
      <c r="N1355" s="10">
        <v>0.12</v>
      </c>
      <c r="O1355" s="10">
        <v>18</v>
      </c>
      <c r="P1355" s="10">
        <v>10.5</v>
      </c>
      <c r="Q1355" s="10">
        <v>0.93</v>
      </c>
      <c r="R1355" s="10">
        <v>1431</v>
      </c>
      <c r="S1355" s="10" t="s">
        <v>320</v>
      </c>
      <c r="T1355" s="10">
        <v>8.8200000000000001E-2</v>
      </c>
      <c r="U1355" s="10">
        <v>6.7400000000000002E-2</v>
      </c>
      <c r="V1355" s="10">
        <v>5.9896000000000003</v>
      </c>
      <c r="W1355" s="10">
        <v>10.7</v>
      </c>
      <c r="Y1355" s="10">
        <v>0.13450000000000001</v>
      </c>
      <c r="Z1355" s="10">
        <v>7.8100000000000003E-2</v>
      </c>
      <c r="AA1355" s="10">
        <v>8.3905999999999992</v>
      </c>
      <c r="AB1355" s="10">
        <v>10.7</v>
      </c>
      <c r="AD1355" s="10">
        <v>0.1736</v>
      </c>
      <c r="AE1355" s="10">
        <v>8.9899999999999994E-2</v>
      </c>
      <c r="AF1355" s="10">
        <v>10.5502</v>
      </c>
      <c r="AG1355" s="10">
        <v>10.7</v>
      </c>
      <c r="AI1355" s="10">
        <v>1431</v>
      </c>
      <c r="AJ1355" s="10" t="s">
        <v>320</v>
      </c>
      <c r="AK1355" s="10">
        <v>0.1691</v>
      </c>
      <c r="AL1355" s="10">
        <v>6.6799999999999998E-2</v>
      </c>
      <c r="AM1355" s="10">
        <v>9.9969000000000001</v>
      </c>
      <c r="AN1355" s="10">
        <v>10.5</v>
      </c>
      <c r="AO1355" s="10">
        <v>0.93</v>
      </c>
      <c r="AP1355" s="10">
        <v>0.23680000000000001</v>
      </c>
      <c r="AQ1355" s="10">
        <v>9.35E-2</v>
      </c>
      <c r="AR1355" s="10">
        <v>13.999599999999999</v>
      </c>
      <c r="AS1355" s="10">
        <v>10.5</v>
      </c>
      <c r="AT1355" s="10">
        <v>0.93</v>
      </c>
      <c r="AU1355" s="10">
        <v>0.3044</v>
      </c>
      <c r="AV1355" s="10">
        <v>0.1203</v>
      </c>
      <c r="AW1355" s="10">
        <v>17.996400000000001</v>
      </c>
      <c r="AX1355" s="10">
        <v>10.5</v>
      </c>
      <c r="AY1355" s="10">
        <v>0.93</v>
      </c>
      <c r="AZ1355" s="10">
        <v>1431</v>
      </c>
      <c r="BA1355" s="10" t="s">
        <v>320</v>
      </c>
      <c r="BB1355" s="10">
        <v>0.1227</v>
      </c>
      <c r="BC1355" s="10">
        <v>4.8500000000000001E-2</v>
      </c>
      <c r="BD1355" s="10">
        <v>7.2550999999999997</v>
      </c>
      <c r="BE1355" s="10">
        <v>10.5</v>
      </c>
      <c r="BF1355" s="10">
        <v>0.93</v>
      </c>
      <c r="BG1355" s="10">
        <v>0.1724</v>
      </c>
      <c r="BH1355" s="10">
        <v>6.8099999999999994E-2</v>
      </c>
      <c r="BI1355" s="10">
        <v>10.1936</v>
      </c>
      <c r="BJ1355" s="10">
        <v>10.5</v>
      </c>
      <c r="BK1355" s="10">
        <v>0.93</v>
      </c>
      <c r="BL1355" s="10">
        <v>0.20080000000000001</v>
      </c>
      <c r="BM1355" s="10">
        <v>7.9399999999999998E-2</v>
      </c>
      <c r="BN1355" s="10">
        <v>11.870799999999999</v>
      </c>
      <c r="BO1355" s="10">
        <v>10.5</v>
      </c>
      <c r="BP1355" s="10">
        <v>0.93</v>
      </c>
      <c r="BQ1355" s="10">
        <v>1431</v>
      </c>
      <c r="BR1355" s="10" t="s">
        <v>320</v>
      </c>
      <c r="BS1355" s="10">
        <v>0.17399999999999999</v>
      </c>
      <c r="BT1355" s="10">
        <v>6.88E-2</v>
      </c>
      <c r="BU1355" s="10">
        <v>10</v>
      </c>
      <c r="BV1355" s="10">
        <v>10.8</v>
      </c>
      <c r="BW1355" s="10">
        <v>0.93</v>
      </c>
      <c r="BX1355" s="10">
        <v>0.25850000000000001</v>
      </c>
      <c r="BY1355" s="10">
        <v>0.1022</v>
      </c>
      <c r="BZ1355" s="10">
        <v>15</v>
      </c>
      <c r="CA1355" s="10">
        <v>10.7</v>
      </c>
      <c r="CB1355" s="10">
        <v>0.93</v>
      </c>
      <c r="CC1355" s="10">
        <v>0.20680000000000001</v>
      </c>
      <c r="CD1355" s="10">
        <v>8.1699999999999995E-2</v>
      </c>
      <c r="CE1355" s="10">
        <v>12</v>
      </c>
      <c r="CF1355" s="10">
        <v>10.7</v>
      </c>
      <c r="CG1355" s="10">
        <v>0.93</v>
      </c>
      <c r="CH1355" s="10">
        <v>1431</v>
      </c>
      <c r="CI1355" s="10" t="s">
        <v>320</v>
      </c>
      <c r="CJ1355" s="10">
        <v>0.12180000000000001</v>
      </c>
      <c r="CK1355" s="10">
        <v>4.8099999999999997E-2</v>
      </c>
      <c r="CL1355" s="10">
        <v>7</v>
      </c>
      <c r="CM1355" s="10">
        <v>10.8</v>
      </c>
      <c r="CN1355" s="10">
        <v>0.93</v>
      </c>
      <c r="CO1355" s="10">
        <v>0.1724</v>
      </c>
      <c r="CP1355" s="10">
        <v>6.8099999999999994E-2</v>
      </c>
      <c r="CQ1355" s="10">
        <v>10</v>
      </c>
      <c r="CR1355" s="10">
        <v>10.7</v>
      </c>
      <c r="CS1355" s="10">
        <v>0.93</v>
      </c>
      <c r="CT1355" s="10">
        <v>0.17399999999999999</v>
      </c>
      <c r="CU1355" s="10">
        <v>6.88E-2</v>
      </c>
      <c r="CV1355" s="10">
        <v>10</v>
      </c>
      <c r="CW1355" s="10">
        <v>10.8</v>
      </c>
      <c r="CX1355" s="10">
        <v>0.93</v>
      </c>
      <c r="CY1355" s="10">
        <v>1467</v>
      </c>
      <c r="CZ1355" s="10" t="s">
        <v>251</v>
      </c>
      <c r="DA1355" s="10">
        <v>-8.3309999999999995</v>
      </c>
      <c r="DB1355" s="10">
        <v>-3.6</v>
      </c>
      <c r="DC1355" s="10">
        <v>-150.25721916866166</v>
      </c>
      <c r="DD1355" s="10">
        <v>34.872</v>
      </c>
      <c r="DE1355" s="10">
        <v>0.91796115573794923</v>
      </c>
      <c r="DF1355" s="10">
        <v>-11.756</v>
      </c>
      <c r="DG1355" s="10">
        <v>-5.1479999999999997</v>
      </c>
      <c r="DH1355" s="10">
        <v>-222.99192808257104</v>
      </c>
      <c r="DI1355" s="10">
        <v>33.228000000000002</v>
      </c>
      <c r="DJ1355" s="10">
        <v>0.91602137022707641</v>
      </c>
      <c r="DK1355" s="10">
        <v>-12.981999999999999</v>
      </c>
      <c r="DL1355" s="10">
        <v>-5.9050000000000002</v>
      </c>
      <c r="DM1355" s="10">
        <v>-249.69229600270259</v>
      </c>
      <c r="DN1355" s="10">
        <v>32.976999999999997</v>
      </c>
      <c r="DO1355" s="10">
        <v>0.91025838946317261</v>
      </c>
    </row>
    <row r="1356" spans="1:119" x14ac:dyDescent="0.25">
      <c r="A1356" s="10">
        <v>1432</v>
      </c>
      <c r="B1356" s="10" t="s">
        <v>321</v>
      </c>
      <c r="C1356" s="10">
        <v>0</v>
      </c>
      <c r="D1356" s="10">
        <v>0</v>
      </c>
      <c r="E1356" s="10">
        <v>0</v>
      </c>
      <c r="F1356" s="10">
        <v>10.5</v>
      </c>
      <c r="G1356" s="10">
        <v>0</v>
      </c>
      <c r="H1356" s="10">
        <v>0</v>
      </c>
      <c r="I1356" s="10">
        <v>0</v>
      </c>
      <c r="J1356" s="10">
        <v>0</v>
      </c>
      <c r="K1356" s="10">
        <v>10.5</v>
      </c>
      <c r="L1356" s="10">
        <v>0</v>
      </c>
      <c r="M1356" s="10">
        <v>0</v>
      </c>
      <c r="N1356" s="10">
        <v>0</v>
      </c>
      <c r="O1356" s="10">
        <v>0</v>
      </c>
      <c r="P1356" s="10">
        <v>10.5</v>
      </c>
      <c r="Q1356" s="10">
        <v>0</v>
      </c>
      <c r="R1356" s="10">
        <v>1432</v>
      </c>
      <c r="S1356" s="10" t="s">
        <v>321</v>
      </c>
      <c r="T1356" s="10">
        <v>0</v>
      </c>
      <c r="U1356" s="10">
        <v>0</v>
      </c>
      <c r="V1356" s="10">
        <v>0</v>
      </c>
      <c r="W1356" s="10">
        <v>10.7</v>
      </c>
      <c r="Y1356" s="10">
        <v>0</v>
      </c>
      <c r="Z1356" s="10">
        <v>0</v>
      </c>
      <c r="AA1356" s="10">
        <v>0</v>
      </c>
      <c r="AB1356" s="10">
        <v>10.7</v>
      </c>
      <c r="AD1356" s="10">
        <v>0</v>
      </c>
      <c r="AE1356" s="10">
        <v>0</v>
      </c>
      <c r="AF1356" s="10">
        <v>0</v>
      </c>
      <c r="AG1356" s="10">
        <v>10.7</v>
      </c>
      <c r="AI1356" s="10">
        <v>1432</v>
      </c>
      <c r="AJ1356" s="10" t="s">
        <v>321</v>
      </c>
      <c r="AK1356" s="10">
        <v>0</v>
      </c>
      <c r="AL1356" s="10">
        <v>0</v>
      </c>
      <c r="AM1356" s="10">
        <v>0</v>
      </c>
      <c r="AN1356" s="10">
        <v>10.5</v>
      </c>
      <c r="AO1356" s="10">
        <v>0</v>
      </c>
      <c r="AP1356" s="10">
        <v>0</v>
      </c>
      <c r="AQ1356" s="10">
        <v>0</v>
      </c>
      <c r="AR1356" s="10">
        <v>0</v>
      </c>
      <c r="AS1356" s="10">
        <v>10.5</v>
      </c>
      <c r="AT1356" s="10">
        <v>0</v>
      </c>
      <c r="AU1356" s="10">
        <v>0</v>
      </c>
      <c r="AV1356" s="10">
        <v>0</v>
      </c>
      <c r="AW1356" s="10">
        <v>0</v>
      </c>
      <c r="AX1356" s="10">
        <v>10.5</v>
      </c>
      <c r="AY1356" s="10">
        <v>0</v>
      </c>
      <c r="AZ1356" s="10">
        <v>1432</v>
      </c>
      <c r="BA1356" s="10" t="s">
        <v>321</v>
      </c>
      <c r="BB1356" s="10">
        <v>0</v>
      </c>
      <c r="BC1356" s="10">
        <v>0</v>
      </c>
      <c r="BD1356" s="10">
        <v>0</v>
      </c>
      <c r="BE1356" s="10">
        <v>10.5</v>
      </c>
      <c r="BF1356" s="10">
        <v>0</v>
      </c>
      <c r="BG1356" s="10">
        <v>0</v>
      </c>
      <c r="BH1356" s="10">
        <v>0</v>
      </c>
      <c r="BI1356" s="10">
        <v>0</v>
      </c>
      <c r="BJ1356" s="10">
        <v>10.5</v>
      </c>
      <c r="BK1356" s="10">
        <v>0</v>
      </c>
      <c r="BL1356" s="10">
        <v>0</v>
      </c>
      <c r="BM1356" s="10">
        <v>0</v>
      </c>
      <c r="BN1356" s="10">
        <v>0</v>
      </c>
      <c r="BO1356" s="10">
        <v>10.5</v>
      </c>
      <c r="BP1356" s="10">
        <v>0</v>
      </c>
      <c r="BQ1356" s="10">
        <v>1432</v>
      </c>
      <c r="BR1356" s="10" t="s">
        <v>321</v>
      </c>
      <c r="BS1356" s="10">
        <v>3.6700000000000003E-2</v>
      </c>
      <c r="BT1356" s="10">
        <v>7.4000000000000003E-3</v>
      </c>
      <c r="BU1356" s="10">
        <v>2</v>
      </c>
      <c r="BV1356" s="10">
        <v>10.8</v>
      </c>
      <c r="BW1356" s="10">
        <v>0.98</v>
      </c>
      <c r="BX1356" s="10">
        <v>3.6299999999999999E-2</v>
      </c>
      <c r="BY1356" s="10">
        <v>7.4000000000000003E-3</v>
      </c>
      <c r="BZ1356" s="10">
        <v>2</v>
      </c>
      <c r="CA1356" s="10">
        <v>10.7</v>
      </c>
      <c r="CB1356" s="10">
        <v>0.98</v>
      </c>
      <c r="CC1356" s="10">
        <v>0</v>
      </c>
      <c r="CD1356" s="10">
        <v>0</v>
      </c>
      <c r="CE1356" s="10">
        <v>0</v>
      </c>
      <c r="CF1356" s="10">
        <v>10.7</v>
      </c>
      <c r="CG1356" s="10">
        <v>0</v>
      </c>
      <c r="CH1356" s="10">
        <v>1432</v>
      </c>
      <c r="CI1356" s="10" t="s">
        <v>321</v>
      </c>
      <c r="CJ1356" s="10">
        <v>3.6700000000000003E-2</v>
      </c>
      <c r="CK1356" s="10">
        <v>7.4000000000000003E-3</v>
      </c>
      <c r="CL1356" s="10">
        <v>2</v>
      </c>
      <c r="CM1356" s="10">
        <v>10.8</v>
      </c>
      <c r="CN1356" s="10">
        <v>0.98</v>
      </c>
      <c r="CO1356" s="10">
        <v>3.6299999999999999E-2</v>
      </c>
      <c r="CP1356" s="10">
        <v>7.4000000000000003E-3</v>
      </c>
      <c r="CQ1356" s="10">
        <v>2</v>
      </c>
      <c r="CR1356" s="10">
        <v>10.7</v>
      </c>
      <c r="CS1356" s="10">
        <v>0.98</v>
      </c>
      <c r="CT1356" s="10">
        <v>3.6700000000000003E-2</v>
      </c>
      <c r="CU1356" s="10">
        <v>7.4000000000000003E-3</v>
      </c>
      <c r="CV1356" s="10">
        <v>2</v>
      </c>
      <c r="CW1356" s="10">
        <v>10.8</v>
      </c>
      <c r="CX1356" s="10">
        <v>0.98</v>
      </c>
      <c r="CY1356" s="10">
        <v>1468</v>
      </c>
      <c r="CZ1356" s="10" t="s">
        <v>8</v>
      </c>
      <c r="DA1356" s="10">
        <v>2.629</v>
      </c>
      <c r="DB1356" s="10">
        <v>0.91400000000000003</v>
      </c>
      <c r="DC1356" s="10">
        <v>46.081895178720984</v>
      </c>
      <c r="DD1356" s="10">
        <v>34.872</v>
      </c>
      <c r="DE1356" s="10">
        <v>0.94454525580803872</v>
      </c>
      <c r="DF1356" s="10">
        <v>4.819</v>
      </c>
      <c r="DG1356" s="10">
        <v>1.73</v>
      </c>
      <c r="DH1356" s="10">
        <v>88.96426131347549</v>
      </c>
      <c r="DI1356" s="10">
        <v>33.228000000000002</v>
      </c>
      <c r="DJ1356" s="10">
        <v>0.94118830062532977</v>
      </c>
      <c r="DK1356" s="10">
        <v>5.0549999999999997</v>
      </c>
      <c r="DL1356" s="10">
        <v>1.84</v>
      </c>
      <c r="DM1356" s="10">
        <v>94.181840770775693</v>
      </c>
      <c r="DN1356" s="10">
        <v>32.976999999999997</v>
      </c>
      <c r="DO1356" s="10">
        <v>0.93968482591762303</v>
      </c>
    </row>
    <row r="1357" spans="1:119" x14ac:dyDescent="0.25">
      <c r="A1357" s="10">
        <v>1433</v>
      </c>
      <c r="B1357" s="10" t="s">
        <v>243</v>
      </c>
      <c r="C1357" s="10">
        <v>3.19</v>
      </c>
      <c r="D1357" s="10">
        <v>1.05</v>
      </c>
      <c r="E1357" s="10">
        <v>53.56</v>
      </c>
      <c r="F1357" s="10">
        <v>36.229999999999997</v>
      </c>
      <c r="G1357" s="10">
        <v>0.95</v>
      </c>
      <c r="H1357" s="10">
        <v>3.57</v>
      </c>
      <c r="I1357" s="10">
        <v>1.29</v>
      </c>
      <c r="J1357" s="10">
        <v>61.17</v>
      </c>
      <c r="K1357" s="10">
        <v>35.85</v>
      </c>
      <c r="L1357" s="10">
        <v>0.94099999999999995</v>
      </c>
      <c r="M1357" s="10">
        <v>3.74</v>
      </c>
      <c r="N1357" s="10">
        <v>1.1499999999999999</v>
      </c>
      <c r="O1357" s="10">
        <v>63.68</v>
      </c>
      <c r="P1357" s="10">
        <v>35.49</v>
      </c>
      <c r="Q1357" s="10">
        <v>0.95599999999999996</v>
      </c>
      <c r="R1357" s="10">
        <v>1433</v>
      </c>
      <c r="S1357" s="10" t="s">
        <v>243</v>
      </c>
      <c r="T1357" s="10">
        <v>-0.69</v>
      </c>
      <c r="U1357" s="10">
        <v>-0.76</v>
      </c>
      <c r="V1357" s="10">
        <v>-15.633063006374723</v>
      </c>
      <c r="W1357" s="10">
        <v>37.909999999999997</v>
      </c>
      <c r="Y1357" s="10">
        <v>-1.1000000000000001</v>
      </c>
      <c r="Z1357" s="10">
        <v>-0.68</v>
      </c>
      <c r="AA1357" s="10">
        <v>-20.11956087762681</v>
      </c>
      <c r="AB1357" s="10">
        <v>37.11</v>
      </c>
      <c r="AD1357" s="10">
        <v>-1.46</v>
      </c>
      <c r="AE1357" s="10">
        <v>-0.86</v>
      </c>
      <c r="AF1357" s="10">
        <v>-26.376323577550995</v>
      </c>
      <c r="AG1357" s="10">
        <v>37.090000000000003</v>
      </c>
      <c r="AI1357" s="10">
        <v>1433</v>
      </c>
      <c r="AJ1357" s="10" t="s">
        <v>243</v>
      </c>
      <c r="AK1357" s="10">
        <v>3.0593290695670885</v>
      </c>
      <c r="AL1357" s="10">
        <v>1.4858570366559403</v>
      </c>
      <c r="AM1357" s="10">
        <v>53.494813940926413</v>
      </c>
      <c r="AN1357" s="10">
        <v>36.706505660493775</v>
      </c>
      <c r="AO1357" s="10">
        <v>0.89952003661069746</v>
      </c>
      <c r="AP1357" s="10">
        <v>3.3121439403299786</v>
      </c>
      <c r="AQ1357" s="10">
        <v>1.6424537176781966</v>
      </c>
      <c r="AR1357" s="10">
        <v>59.34640191983938</v>
      </c>
      <c r="AS1357" s="10">
        <v>35.966377376710717</v>
      </c>
      <c r="AT1357" s="10">
        <v>0.89589576698907381</v>
      </c>
      <c r="AU1357" s="10">
        <v>3.8985448440638528</v>
      </c>
      <c r="AV1357" s="10">
        <v>1.9682488528449114</v>
      </c>
      <c r="AW1357" s="10">
        <v>70.725718822247657</v>
      </c>
      <c r="AX1357" s="10">
        <v>35.650660803379282</v>
      </c>
      <c r="AY1357" s="10">
        <v>0.89268235929887951</v>
      </c>
      <c r="AZ1357" s="10">
        <v>1433</v>
      </c>
      <c r="BA1357" s="10" t="s">
        <v>243</v>
      </c>
      <c r="BB1357" s="10">
        <v>1.0616493473827637</v>
      </c>
      <c r="BC1357" s="10">
        <v>0.47211112573346931</v>
      </c>
      <c r="BD1357" s="10">
        <v>18.055011229983364</v>
      </c>
      <c r="BE1357" s="10">
        <v>37.154087906390046</v>
      </c>
      <c r="BF1357" s="10">
        <v>0.9137262517708139</v>
      </c>
      <c r="BG1357" s="10">
        <v>1.7411224468454711</v>
      </c>
      <c r="BH1357" s="10">
        <v>0.76031135853643783</v>
      </c>
      <c r="BI1357" s="10">
        <v>29.78732274451648</v>
      </c>
      <c r="BJ1357" s="10">
        <v>36.824451078401793</v>
      </c>
      <c r="BK1357" s="10">
        <v>0.91643345373483598</v>
      </c>
      <c r="BL1357" s="10">
        <v>1.7474946826984836</v>
      </c>
      <c r="BM1357" s="10">
        <v>0.77201332100690101</v>
      </c>
      <c r="BN1357" s="10">
        <v>29.948108629253699</v>
      </c>
      <c r="BO1357" s="10">
        <v>36.829944927723567</v>
      </c>
      <c r="BP1357" s="10">
        <v>0.91471282099555562</v>
      </c>
      <c r="BQ1357" s="10">
        <v>1433</v>
      </c>
      <c r="BR1357" s="10" t="s">
        <v>243</v>
      </c>
      <c r="BS1357" s="10">
        <v>2.9460000000000002</v>
      </c>
      <c r="BT1357" s="10">
        <v>1.284</v>
      </c>
      <c r="BU1357" s="10">
        <v>50.391200411008754</v>
      </c>
      <c r="BV1357" s="10">
        <v>36.82</v>
      </c>
      <c r="BW1357" s="10">
        <v>0.9167134995004399</v>
      </c>
      <c r="BX1357" s="10">
        <v>3.3260000000000001</v>
      </c>
      <c r="BY1357" s="10">
        <v>1.482</v>
      </c>
      <c r="BZ1357" s="10">
        <v>58.630873936986717</v>
      </c>
      <c r="CA1357" s="10">
        <v>35.856000000000002</v>
      </c>
      <c r="CB1357" s="10">
        <v>0.91342608685459659</v>
      </c>
      <c r="CC1357" s="10">
        <v>3.302</v>
      </c>
      <c r="CD1357" s="10">
        <v>1.538</v>
      </c>
      <c r="CE1357" s="10">
        <v>58.751398613602795</v>
      </c>
      <c r="CF1357" s="10">
        <v>35.795999999999999</v>
      </c>
      <c r="CG1357" s="10">
        <v>0.90649149224983583</v>
      </c>
      <c r="CH1357" s="10">
        <v>1433</v>
      </c>
      <c r="CI1357" s="10" t="s">
        <v>243</v>
      </c>
      <c r="CJ1357" s="10">
        <v>0.95599999999999996</v>
      </c>
      <c r="CK1357" s="10">
        <v>0.42</v>
      </c>
      <c r="CL1357" s="10">
        <v>16.090110878295341</v>
      </c>
      <c r="CM1357" s="10">
        <v>37.468000000000004</v>
      </c>
      <c r="CN1357" s="10">
        <v>0.91554082866433051</v>
      </c>
      <c r="CO1357" s="10">
        <v>1.103</v>
      </c>
      <c r="CP1357" s="10">
        <v>0.48299999999999998</v>
      </c>
      <c r="CQ1357" s="10">
        <v>18.823202396106119</v>
      </c>
      <c r="CR1357" s="10">
        <v>36.933</v>
      </c>
      <c r="CS1357" s="10">
        <v>0.91602386212370068</v>
      </c>
      <c r="CT1357" s="10">
        <v>1.052</v>
      </c>
      <c r="CU1357" s="10">
        <v>0.47499999999999998</v>
      </c>
      <c r="CV1357" s="10">
        <v>17.777243738719744</v>
      </c>
      <c r="CW1357" s="10">
        <v>37.487000000000002</v>
      </c>
      <c r="CX1357" s="10">
        <v>0.91140204624079657</v>
      </c>
      <c r="CY1357" s="10">
        <v>1469</v>
      </c>
      <c r="CZ1357" s="10" t="s">
        <v>9</v>
      </c>
      <c r="DA1357" s="10">
        <v>4.5720000000000001</v>
      </c>
      <c r="DB1357" s="10">
        <v>2.0870000000000002</v>
      </c>
      <c r="DC1357" s="10">
        <v>83.208648793552996</v>
      </c>
      <c r="DD1357" s="10">
        <v>34.872</v>
      </c>
      <c r="DE1357" s="10">
        <v>0.90970434430868852</v>
      </c>
      <c r="DF1357" s="10">
        <v>5.6459999999999999</v>
      </c>
      <c r="DG1357" s="10">
        <v>2.7320000000000002</v>
      </c>
      <c r="DH1357" s="10">
        <v>108.98297049270232</v>
      </c>
      <c r="DI1357" s="10">
        <v>33.228000000000002</v>
      </c>
      <c r="DJ1357" s="10">
        <v>0.90015521851739599</v>
      </c>
      <c r="DK1357" s="10">
        <v>6.7249999999999996</v>
      </c>
      <c r="DL1357" s="10">
        <v>3.427</v>
      </c>
      <c r="DM1357" s="10">
        <v>132.14513007801898</v>
      </c>
      <c r="DN1357" s="10">
        <v>32.976999999999997</v>
      </c>
      <c r="DO1357" s="10">
        <v>0.89098286977595154</v>
      </c>
    </row>
    <row r="1358" spans="1:119" x14ac:dyDescent="0.25">
      <c r="A1358" s="10">
        <v>1434</v>
      </c>
      <c r="B1358" s="10" t="s">
        <v>244</v>
      </c>
      <c r="C1358" s="10">
        <v>3.68</v>
      </c>
      <c r="D1358" s="10">
        <v>1.22</v>
      </c>
      <c r="E1358" s="10">
        <v>61.04</v>
      </c>
      <c r="F1358" s="10">
        <v>36.69</v>
      </c>
      <c r="G1358" s="10">
        <v>0.95</v>
      </c>
      <c r="H1358" s="10">
        <v>4.12</v>
      </c>
      <c r="I1358" s="10">
        <v>1.45</v>
      </c>
      <c r="J1358" s="10">
        <v>69.39</v>
      </c>
      <c r="K1358" s="10">
        <v>36.39</v>
      </c>
      <c r="L1358" s="10">
        <v>0.94299999999999995</v>
      </c>
      <c r="M1358" s="10">
        <v>4.42</v>
      </c>
      <c r="N1358" s="10">
        <v>1.41</v>
      </c>
      <c r="O1358" s="10">
        <v>74.31</v>
      </c>
      <c r="P1358" s="10">
        <v>36.06</v>
      </c>
      <c r="Q1358" s="10">
        <v>0.95299999999999996</v>
      </c>
      <c r="R1358" s="10">
        <v>1434</v>
      </c>
      <c r="S1358" s="10" t="s">
        <v>244</v>
      </c>
      <c r="T1358" s="10">
        <v>0.76</v>
      </c>
      <c r="U1358" s="10">
        <v>0.84</v>
      </c>
      <c r="V1358" s="10">
        <v>17.251734414392995</v>
      </c>
      <c r="W1358" s="10">
        <v>37.909999999999997</v>
      </c>
      <c r="Y1358" s="10">
        <v>1.53</v>
      </c>
      <c r="Z1358" s="10">
        <v>0.99</v>
      </c>
      <c r="AA1358" s="10">
        <v>28.351944893694714</v>
      </c>
      <c r="AB1358" s="10">
        <v>37.11</v>
      </c>
      <c r="AD1358" s="10">
        <v>1.77</v>
      </c>
      <c r="AE1358" s="10">
        <v>1.07</v>
      </c>
      <c r="AF1358" s="10">
        <v>32.19532232285551</v>
      </c>
      <c r="AG1358" s="10">
        <v>37.090000000000003</v>
      </c>
      <c r="AI1358" s="10">
        <v>1434</v>
      </c>
      <c r="AJ1358" s="10" t="s">
        <v>244</v>
      </c>
      <c r="AK1358" s="10">
        <v>-3.5386604016233054</v>
      </c>
      <c r="AL1358" s="10">
        <v>-1.730314216007389</v>
      </c>
      <c r="AM1358" s="10">
        <v>-61.956598062144657</v>
      </c>
      <c r="AN1358" s="10">
        <v>36.706515577950533</v>
      </c>
      <c r="AO1358" s="10">
        <v>0.89835406056817246</v>
      </c>
      <c r="AP1358" s="10">
        <v>-3.9023611374448262</v>
      </c>
      <c r="AQ1358" s="10">
        <v>-1.935420674891656</v>
      </c>
      <c r="AR1358" s="10">
        <v>-69.923819546404346</v>
      </c>
      <c r="AS1358" s="10">
        <v>35.966388564977223</v>
      </c>
      <c r="AT1358" s="10">
        <v>0.89586971482058231</v>
      </c>
      <c r="AU1358" s="10">
        <v>-4.440853659456633</v>
      </c>
      <c r="AV1358" s="10">
        <v>-2.2351714402619067</v>
      </c>
      <c r="AW1358" s="10">
        <v>-80.513928720480038</v>
      </c>
      <c r="AX1358" s="10">
        <v>35.650674329673528</v>
      </c>
      <c r="AY1358" s="10">
        <v>0.89323774588493743</v>
      </c>
      <c r="AZ1358" s="10">
        <v>1434</v>
      </c>
      <c r="BA1358" s="10" t="s">
        <v>244</v>
      </c>
      <c r="BB1358" s="10">
        <v>-1.114131854469171</v>
      </c>
      <c r="BC1358" s="10">
        <v>-0.51574900714222383</v>
      </c>
      <c r="BD1358" s="10">
        <v>-19.077904939442657</v>
      </c>
      <c r="BE1358" s="10">
        <v>37.154091307320478</v>
      </c>
      <c r="BF1358" s="10">
        <v>0.90748329561369367</v>
      </c>
      <c r="BG1358" s="10">
        <v>-1.8154998495011121</v>
      </c>
      <c r="BH1358" s="10">
        <v>-0.81211559390502863</v>
      </c>
      <c r="BI1358" s="10">
        <v>-31.182263955166395</v>
      </c>
      <c r="BJ1358" s="10">
        <v>36.824456481556844</v>
      </c>
      <c r="BK1358" s="10">
        <v>0.91283356528685644</v>
      </c>
      <c r="BL1358" s="10">
        <v>-1.9854194562541816</v>
      </c>
      <c r="BM1358" s="10">
        <v>-0.90573130155036274</v>
      </c>
      <c r="BN1358" s="10">
        <v>-34.209273683032549</v>
      </c>
      <c r="BO1358" s="10">
        <v>36.82995095282206</v>
      </c>
      <c r="BP1358" s="10">
        <v>0.90980150746034583</v>
      </c>
      <c r="BQ1358" s="10">
        <v>1434</v>
      </c>
      <c r="BR1358" s="10" t="s">
        <v>244</v>
      </c>
      <c r="BS1358" s="10">
        <v>-3.512</v>
      </c>
      <c r="BT1358" s="10">
        <v>-1.54</v>
      </c>
      <c r="BU1358" s="10">
        <v>-60.131091770632487</v>
      </c>
      <c r="BV1358" s="10">
        <v>36.82</v>
      </c>
      <c r="BW1358" s="10">
        <v>0.91582186191903914</v>
      </c>
      <c r="BX1358" s="10">
        <v>-3.9420000000000002</v>
      </c>
      <c r="BY1358" s="10">
        <v>-1.7569999999999999</v>
      </c>
      <c r="BZ1358" s="10">
        <v>-69.493173947843943</v>
      </c>
      <c r="CA1358" s="10">
        <v>35.856000000000002</v>
      </c>
      <c r="CB1358" s="10">
        <v>0.91338106850320322</v>
      </c>
      <c r="CC1358" s="10">
        <v>-3.895</v>
      </c>
      <c r="CD1358" s="10">
        <v>-1.8069999999999999</v>
      </c>
      <c r="CE1358" s="10">
        <v>-69.253455851455357</v>
      </c>
      <c r="CF1358" s="10">
        <v>35.795999999999999</v>
      </c>
      <c r="CG1358" s="10">
        <v>0.90713283053600013</v>
      </c>
      <c r="CH1358" s="10">
        <v>1434</v>
      </c>
      <c r="CI1358" s="10" t="s">
        <v>244</v>
      </c>
      <c r="CJ1358" s="10">
        <v>-1.113</v>
      </c>
      <c r="CK1358" s="10">
        <v>-0.51200000000000001</v>
      </c>
      <c r="CL1358" s="10">
        <v>-18.878027773421785</v>
      </c>
      <c r="CM1358" s="10">
        <v>37.468000000000004</v>
      </c>
      <c r="CN1358" s="10">
        <v>0.90848425458963089</v>
      </c>
      <c r="CO1358" s="10">
        <v>-1.401</v>
      </c>
      <c r="CP1358" s="10">
        <v>-0.64300000000000002</v>
      </c>
      <c r="CQ1358" s="10">
        <v>-24.097436889905122</v>
      </c>
      <c r="CR1358" s="10">
        <v>36.933</v>
      </c>
      <c r="CS1358" s="10">
        <v>0.90884970450351021</v>
      </c>
      <c r="CT1358" s="10">
        <v>-1.34</v>
      </c>
      <c r="CU1358" s="10">
        <v>-0.63100000000000001</v>
      </c>
      <c r="CV1358" s="10">
        <v>-22.81147365063272</v>
      </c>
      <c r="CW1358" s="10">
        <v>37.487000000000002</v>
      </c>
      <c r="CX1358" s="10">
        <v>0.90471156637485495</v>
      </c>
      <c r="CY1358" s="10">
        <v>1470</v>
      </c>
      <c r="CZ1358" s="10" t="s">
        <v>10</v>
      </c>
      <c r="DA1358" s="10">
        <v>2.6120000000000001</v>
      </c>
      <c r="DB1358" s="10">
        <v>0.78400000000000003</v>
      </c>
      <c r="DC1358" s="10">
        <v>149.9529</v>
      </c>
      <c r="DD1358" s="10">
        <v>10.5</v>
      </c>
      <c r="DE1358" s="10">
        <v>0.95799999999999996</v>
      </c>
      <c r="DF1358" s="10">
        <v>4.7869999999999999</v>
      </c>
      <c r="DG1358" s="10">
        <v>1.4359999999999999</v>
      </c>
      <c r="DH1358" s="10">
        <v>282.88729999999998</v>
      </c>
      <c r="DI1358" s="10">
        <v>10.199999999999999</v>
      </c>
      <c r="DJ1358" s="10">
        <v>0.95799999999999996</v>
      </c>
      <c r="DK1358" s="10">
        <v>5.0209999999999999</v>
      </c>
      <c r="DL1358" s="10">
        <v>1.518</v>
      </c>
      <c r="DM1358" s="10">
        <v>299.84780000000001</v>
      </c>
      <c r="DN1358" s="10">
        <v>10.1</v>
      </c>
      <c r="DO1358" s="10">
        <v>0.95699999999999996</v>
      </c>
    </row>
    <row r="1359" spans="1:119" x14ac:dyDescent="0.25">
      <c r="A1359" s="10">
        <v>1435</v>
      </c>
      <c r="B1359" s="10" t="s">
        <v>8</v>
      </c>
      <c r="R1359" s="10">
        <v>1435</v>
      </c>
      <c r="S1359" s="10" t="s">
        <v>8</v>
      </c>
      <c r="AI1359" s="10">
        <v>1435</v>
      </c>
      <c r="AJ1359" s="10" t="s">
        <v>8</v>
      </c>
      <c r="AZ1359" s="10">
        <v>1435</v>
      </c>
      <c r="BA1359" s="10" t="s">
        <v>8</v>
      </c>
      <c r="BB1359" s="10">
        <v>5.2482507138798797E-2</v>
      </c>
      <c r="BC1359" s="10">
        <v>4.3637614715819922E-2</v>
      </c>
      <c r="BD1359" s="10">
        <v>1.0606278873330917</v>
      </c>
      <c r="BE1359" s="10">
        <v>37.154087906390046</v>
      </c>
      <c r="BF1359" s="10">
        <v>0.76892556409321045</v>
      </c>
      <c r="BG1359" s="10">
        <v>7.4377402695641456E-2</v>
      </c>
      <c r="BH1359" s="10">
        <v>5.1803522023234738E-2</v>
      </c>
      <c r="BI1359" s="10">
        <v>1.4210940179788105</v>
      </c>
      <c r="BJ1359" s="10">
        <v>36.824451078401793</v>
      </c>
      <c r="BK1359" s="10">
        <v>0.82058068079441515</v>
      </c>
      <c r="BL1359" s="10">
        <v>0.23792477362631237</v>
      </c>
      <c r="BM1359" s="10">
        <v>0.13371712187309354</v>
      </c>
      <c r="BN1359" s="10">
        <v>4.2784141329952154</v>
      </c>
      <c r="BO1359" s="10">
        <v>36.829944927723567</v>
      </c>
      <c r="BP1359" s="10">
        <v>0.87175640668714649</v>
      </c>
      <c r="BQ1359" s="10">
        <v>1435</v>
      </c>
      <c r="BR1359" s="10" t="s">
        <v>8</v>
      </c>
      <c r="CH1359" s="10">
        <v>1435</v>
      </c>
      <c r="CI1359" s="10" t="s">
        <v>8</v>
      </c>
      <c r="CY1359" s="10">
        <v>1471</v>
      </c>
      <c r="CZ1359" s="10" t="s">
        <v>11</v>
      </c>
      <c r="DA1359" s="10">
        <v>4.5309999999999997</v>
      </c>
      <c r="DB1359" s="10">
        <v>1.5680000000000001</v>
      </c>
      <c r="DC1359" s="10">
        <v>266.17189999999999</v>
      </c>
      <c r="DD1359" s="10">
        <v>10.4</v>
      </c>
      <c r="DE1359" s="10">
        <v>0.94499999999999995</v>
      </c>
      <c r="DF1359" s="10">
        <v>5.5910000000000002</v>
      </c>
      <c r="DG1359" s="10">
        <v>1.946</v>
      </c>
      <c r="DH1359" s="10">
        <v>335.08859999999999</v>
      </c>
      <c r="DI1359" s="10">
        <v>10.199999999999999</v>
      </c>
      <c r="DJ1359" s="10">
        <v>0.94399999999999995</v>
      </c>
      <c r="DK1359" s="10">
        <v>6.6529999999999996</v>
      </c>
      <c r="DL1359" s="10">
        <v>2.327</v>
      </c>
      <c r="DM1359" s="10">
        <v>402.8999</v>
      </c>
      <c r="DN1359" s="10">
        <v>10.1</v>
      </c>
      <c r="DO1359" s="10">
        <v>0.94399999999999995</v>
      </c>
    </row>
    <row r="1360" spans="1:119" x14ac:dyDescent="0.25">
      <c r="A1360" s="10">
        <v>1436</v>
      </c>
      <c r="B1360" s="10" t="s">
        <v>9</v>
      </c>
      <c r="C1360" s="10">
        <v>0.45</v>
      </c>
      <c r="D1360" s="10">
        <v>0.12</v>
      </c>
      <c r="E1360" s="10">
        <v>7.5</v>
      </c>
      <c r="F1360" s="10">
        <v>36.229999999999997</v>
      </c>
      <c r="G1360" s="10">
        <v>0.96599999999999997</v>
      </c>
      <c r="H1360" s="10">
        <v>0.5</v>
      </c>
      <c r="I1360" s="10">
        <v>0.1</v>
      </c>
      <c r="J1360" s="10">
        <v>8.3000000000000007</v>
      </c>
      <c r="K1360" s="10">
        <v>35.85</v>
      </c>
      <c r="L1360" s="10">
        <v>0.98</v>
      </c>
      <c r="M1360" s="10">
        <v>0.63</v>
      </c>
      <c r="N1360" s="10">
        <v>0.19</v>
      </c>
      <c r="O1360" s="10">
        <v>10.63</v>
      </c>
      <c r="P1360" s="10">
        <v>35.49</v>
      </c>
      <c r="Q1360" s="10">
        <v>0.95699999999999996</v>
      </c>
      <c r="R1360" s="10">
        <v>1436</v>
      </c>
      <c r="S1360" s="10" t="s">
        <v>9</v>
      </c>
      <c r="T1360" s="10">
        <v>7.0000000000000007E-2</v>
      </c>
      <c r="U1360" s="10">
        <v>0.08</v>
      </c>
      <c r="V1360" s="10">
        <v>1.6189178439744984</v>
      </c>
      <c r="W1360" s="10">
        <v>37.909999999999997</v>
      </c>
      <c r="Y1360" s="10">
        <v>0.44</v>
      </c>
      <c r="Z1360" s="10">
        <v>0.31</v>
      </c>
      <c r="AA1360" s="10">
        <v>8.3738015793758027</v>
      </c>
      <c r="AB1360" s="10">
        <v>37.11</v>
      </c>
      <c r="AD1360" s="10">
        <v>0.31</v>
      </c>
      <c r="AE1360" s="10">
        <v>0.21</v>
      </c>
      <c r="AF1360" s="10">
        <v>5.8284965820404286</v>
      </c>
      <c r="AG1360" s="10">
        <v>37.090000000000003</v>
      </c>
      <c r="AI1360" s="10">
        <v>1436</v>
      </c>
      <c r="AJ1360" s="10" t="s">
        <v>9</v>
      </c>
      <c r="AK1360" s="10">
        <v>0.47933133200092293</v>
      </c>
      <c r="AL1360" s="10">
        <v>0.24445507504063638</v>
      </c>
      <c r="AM1360" s="10">
        <v>8.4631707739385309</v>
      </c>
      <c r="AN1360" s="10">
        <v>36.706515577950533</v>
      </c>
      <c r="AO1360" s="10">
        <v>0.89083839320925562</v>
      </c>
      <c r="AP1360" s="10">
        <v>0.59021719717533716</v>
      </c>
      <c r="AQ1360" s="10">
        <v>0.29296436881383958</v>
      </c>
      <c r="AR1360" s="10">
        <v>10.577418289457789</v>
      </c>
      <c r="AS1360" s="10">
        <v>35.966388564977223</v>
      </c>
      <c r="AT1360" s="10">
        <v>0.8957250522963891</v>
      </c>
      <c r="AU1360" s="10">
        <v>0.54230881518202989</v>
      </c>
      <c r="AV1360" s="10">
        <v>0.26691890924861711</v>
      </c>
      <c r="AW1360" s="10">
        <v>9.7886532250628253</v>
      </c>
      <c r="AX1360" s="10">
        <v>35.650674329673528</v>
      </c>
      <c r="AY1360" s="10">
        <v>0.89721255931051946</v>
      </c>
      <c r="AZ1360" s="10">
        <v>1436</v>
      </c>
      <c r="BA1360" s="10" t="s">
        <v>9</v>
      </c>
      <c r="BQ1360" s="10">
        <v>1436</v>
      </c>
      <c r="BR1360" s="10" t="s">
        <v>9</v>
      </c>
      <c r="BS1360" s="10">
        <v>0.56599999999999995</v>
      </c>
      <c r="BT1360" s="10">
        <v>0.25600000000000001</v>
      </c>
      <c r="BU1360" s="10">
        <v>9.7406620549979319</v>
      </c>
      <c r="BV1360" s="10">
        <v>36.82</v>
      </c>
      <c r="BW1360" s="10">
        <v>0.91113670730909069</v>
      </c>
      <c r="BX1360" s="10">
        <v>0.61599999999999999</v>
      </c>
      <c r="BY1360" s="10">
        <v>0.27600000000000002</v>
      </c>
      <c r="BZ1360" s="10">
        <v>10.868876209269345</v>
      </c>
      <c r="CA1360" s="10">
        <v>35.856000000000002</v>
      </c>
      <c r="CB1360" s="10">
        <v>0.91258558235990028</v>
      </c>
      <c r="CC1360" s="10">
        <v>0.59299999999999997</v>
      </c>
      <c r="CD1360" s="10">
        <v>0.26800000000000002</v>
      </c>
      <c r="CE1360" s="10">
        <v>10.495852914818485</v>
      </c>
      <c r="CF1360" s="10">
        <v>35.795999999999999</v>
      </c>
      <c r="CG1360" s="10">
        <v>0.91125899986816783</v>
      </c>
      <c r="CH1360" s="10">
        <v>1436</v>
      </c>
      <c r="CI1360" s="10" t="s">
        <v>9</v>
      </c>
      <c r="CJ1360" s="10">
        <v>0.157</v>
      </c>
      <c r="CK1360" s="10">
        <v>9.1999999999999998E-2</v>
      </c>
      <c r="CL1360" s="10">
        <v>2.8040007511882035</v>
      </c>
      <c r="CM1360" s="10">
        <v>37.468000000000004</v>
      </c>
      <c r="CN1360" s="10">
        <v>0.86278063300047447</v>
      </c>
      <c r="CO1360" s="10">
        <v>0.29799999999999999</v>
      </c>
      <c r="CP1360" s="10">
        <v>0.16</v>
      </c>
      <c r="CQ1360" s="10">
        <v>5.2874392582665681</v>
      </c>
      <c r="CR1360" s="10">
        <v>36.933</v>
      </c>
      <c r="CS1360" s="10">
        <v>0.88104006735999019</v>
      </c>
      <c r="CT1360" s="10">
        <v>0.28799999999999998</v>
      </c>
      <c r="CU1360" s="10">
        <v>0.155</v>
      </c>
      <c r="CV1360" s="10">
        <v>5.0371821342417897</v>
      </c>
      <c r="CW1360" s="10">
        <v>37.487000000000002</v>
      </c>
      <c r="CX1360" s="10">
        <v>0.8805692586813223</v>
      </c>
      <c r="CY1360" s="10">
        <v>3219</v>
      </c>
      <c r="CZ1360" s="10" t="s">
        <v>315</v>
      </c>
    </row>
    <row r="1361" spans="1:119" x14ac:dyDescent="0.25">
      <c r="A1361" s="10">
        <v>1437</v>
      </c>
      <c r="B1361" s="10" t="s">
        <v>10</v>
      </c>
      <c r="C1361" s="10">
        <v>0</v>
      </c>
      <c r="D1361" s="10">
        <v>0</v>
      </c>
      <c r="E1361" s="10">
        <v>0</v>
      </c>
      <c r="F1361" s="10">
        <v>0</v>
      </c>
      <c r="G1361" s="10">
        <v>0</v>
      </c>
      <c r="H1361" s="10">
        <v>0</v>
      </c>
      <c r="I1361" s="10">
        <v>0</v>
      </c>
      <c r="J1361" s="10">
        <v>0</v>
      </c>
      <c r="K1361" s="10">
        <v>0</v>
      </c>
      <c r="L1361" s="10">
        <v>0</v>
      </c>
      <c r="M1361" s="10">
        <v>0</v>
      </c>
      <c r="N1361" s="10">
        <v>0</v>
      </c>
      <c r="O1361" s="10">
        <v>0</v>
      </c>
      <c r="P1361" s="10">
        <v>0</v>
      </c>
      <c r="Q1361" s="10">
        <v>0</v>
      </c>
      <c r="R1361" s="10">
        <v>1437</v>
      </c>
      <c r="S1361" s="10" t="s">
        <v>10</v>
      </c>
      <c r="AI1361" s="10">
        <v>1437</v>
      </c>
      <c r="AJ1361" s="10" t="s">
        <v>10</v>
      </c>
      <c r="AZ1361" s="10">
        <v>1437</v>
      </c>
      <c r="BA1361" s="10" t="s">
        <v>10</v>
      </c>
      <c r="BB1361" s="10">
        <v>4.7733556240053689E-2</v>
      </c>
      <c r="BC1361" s="10">
        <v>1.8477505916759049E-2</v>
      </c>
      <c r="BD1361" s="10">
        <v>2.6865000000000001</v>
      </c>
      <c r="BE1361" s="10">
        <v>11</v>
      </c>
      <c r="BF1361" s="10">
        <v>0.93300000000000005</v>
      </c>
      <c r="BG1361" s="10">
        <v>6.9695581905005133E-2</v>
      </c>
      <c r="BH1361" s="10">
        <v>2.6978933749366135E-2</v>
      </c>
      <c r="BI1361" s="10">
        <v>3.9226000000000001</v>
      </c>
      <c r="BJ1361" s="10">
        <v>11</v>
      </c>
      <c r="BK1361" s="10">
        <v>0.93300000000000005</v>
      </c>
      <c r="BL1361" s="10">
        <v>0.23290990027105013</v>
      </c>
      <c r="BM1361" s="10">
        <v>0.10672958893629705</v>
      </c>
      <c r="BN1361" s="10">
        <v>13.446999999999999</v>
      </c>
      <c r="BO1361" s="10">
        <v>11</v>
      </c>
      <c r="BP1361" s="10">
        <v>0.90900000000000003</v>
      </c>
      <c r="BQ1361" s="10">
        <v>1437</v>
      </c>
      <c r="BR1361" s="10" t="s">
        <v>10</v>
      </c>
      <c r="CH1361" s="10">
        <v>1437</v>
      </c>
      <c r="CI1361" s="10" t="s">
        <v>10</v>
      </c>
      <c r="CY1361" s="10">
        <v>1472</v>
      </c>
      <c r="CZ1361" s="10" t="s">
        <v>289</v>
      </c>
      <c r="DA1361" s="10">
        <v>0.1673</v>
      </c>
      <c r="DB1361" s="10">
        <v>7.1300000000000002E-2</v>
      </c>
      <c r="DC1361" s="10">
        <v>10</v>
      </c>
      <c r="DD1361" s="10">
        <v>10.5</v>
      </c>
      <c r="DE1361" s="10">
        <v>0.92</v>
      </c>
      <c r="DF1361" s="10">
        <v>0.29260000000000003</v>
      </c>
      <c r="DG1361" s="10">
        <v>0.1246</v>
      </c>
      <c r="DH1361" s="10">
        <v>18</v>
      </c>
      <c r="DI1361" s="10">
        <v>10.199999999999999</v>
      </c>
      <c r="DJ1361" s="10">
        <v>0.92</v>
      </c>
      <c r="DK1361" s="10">
        <v>0.40239999999999998</v>
      </c>
      <c r="DL1361" s="10">
        <v>0.1714</v>
      </c>
      <c r="DM1361" s="10">
        <v>25</v>
      </c>
      <c r="DN1361" s="10">
        <v>10.1</v>
      </c>
      <c r="DO1361" s="10">
        <v>0.92</v>
      </c>
    </row>
    <row r="1362" spans="1:119" x14ac:dyDescent="0.25">
      <c r="A1362" s="10">
        <v>1438</v>
      </c>
      <c r="B1362" s="10" t="s">
        <v>11</v>
      </c>
      <c r="C1362" s="10">
        <v>0.45</v>
      </c>
      <c r="D1362" s="10">
        <v>0.09</v>
      </c>
      <c r="E1362" s="10">
        <v>25</v>
      </c>
      <c r="F1362" s="10">
        <v>10.6</v>
      </c>
      <c r="G1362" s="10">
        <v>0.98</v>
      </c>
      <c r="H1362" s="10">
        <v>0.5</v>
      </c>
      <c r="I1362" s="10">
        <v>7.0000000000000007E-2</v>
      </c>
      <c r="J1362" s="10">
        <v>28</v>
      </c>
      <c r="K1362" s="10">
        <v>10.5</v>
      </c>
      <c r="L1362" s="10">
        <v>0.99</v>
      </c>
      <c r="M1362" s="10">
        <v>0.62</v>
      </c>
      <c r="N1362" s="10">
        <v>0.15</v>
      </c>
      <c r="O1362" s="10">
        <v>35</v>
      </c>
      <c r="P1362" s="10">
        <v>10.5</v>
      </c>
      <c r="Q1362" s="10">
        <v>0.97</v>
      </c>
      <c r="R1362" s="10">
        <v>1438</v>
      </c>
      <c r="S1362" s="10" t="s">
        <v>11</v>
      </c>
      <c r="T1362" s="10">
        <v>0.06</v>
      </c>
      <c r="U1362" s="10">
        <v>0.05</v>
      </c>
      <c r="V1362" s="10">
        <v>4.2949999999999999</v>
      </c>
      <c r="W1362" s="10">
        <v>10.5</v>
      </c>
      <c r="Y1362" s="10">
        <v>0.43</v>
      </c>
      <c r="Z1362" s="10">
        <v>0.27</v>
      </c>
      <c r="AA1362" s="10">
        <v>27.917999999999999</v>
      </c>
      <c r="AB1362" s="10">
        <v>10.5</v>
      </c>
      <c r="AD1362" s="10">
        <v>0.3</v>
      </c>
      <c r="AE1362" s="10">
        <v>0.18</v>
      </c>
      <c r="AF1362" s="10">
        <v>19.236999999999998</v>
      </c>
      <c r="AG1362" s="10">
        <v>10.5</v>
      </c>
      <c r="AI1362" s="10">
        <v>1438</v>
      </c>
      <c r="AJ1362" s="10" t="s">
        <v>11</v>
      </c>
      <c r="AK1362" s="10">
        <v>0.47273041579224606</v>
      </c>
      <c r="AL1362" s="10">
        <v>0.21025487252935032</v>
      </c>
      <c r="AM1362" s="10">
        <v>28.18</v>
      </c>
      <c r="AN1362" s="10">
        <v>10.6</v>
      </c>
      <c r="AO1362" s="10">
        <v>0.91400000000000003</v>
      </c>
      <c r="AP1362" s="10">
        <v>0.58305825066363104</v>
      </c>
      <c r="AQ1362" s="10">
        <v>0.25417801148707159</v>
      </c>
      <c r="AR1362" s="10">
        <v>34.973999999999997</v>
      </c>
      <c r="AS1362" s="10">
        <v>10.5</v>
      </c>
      <c r="AT1362" s="10">
        <v>0.91700000000000004</v>
      </c>
      <c r="AU1362" s="10">
        <v>0.53554363672437166</v>
      </c>
      <c r="AV1362" s="10">
        <v>0.23075656799393068</v>
      </c>
      <c r="AW1362" s="10">
        <v>32.064999999999998</v>
      </c>
      <c r="AX1362" s="10">
        <v>10.5</v>
      </c>
      <c r="AY1362" s="10">
        <v>0.91800000000000004</v>
      </c>
      <c r="AZ1362" s="10">
        <v>1438</v>
      </c>
      <c r="BA1362" s="10" t="s">
        <v>11</v>
      </c>
      <c r="BQ1362" s="10">
        <v>1438</v>
      </c>
      <c r="BR1362" s="10" t="s">
        <v>11</v>
      </c>
      <c r="BS1362" s="10">
        <v>0.55800000000000005</v>
      </c>
      <c r="BT1362" s="10">
        <v>0.218</v>
      </c>
      <c r="BU1362" s="10">
        <v>33.909300000000002</v>
      </c>
      <c r="BV1362" s="10">
        <v>10.199999999999999</v>
      </c>
      <c r="BW1362" s="10">
        <v>0.93100000000000005</v>
      </c>
      <c r="BX1362" s="10">
        <v>0.60799999999999998</v>
      </c>
      <c r="BY1362" s="10">
        <v>0.23599999999999999</v>
      </c>
      <c r="BZ1362" s="10">
        <v>36.916200000000003</v>
      </c>
      <c r="CA1362" s="10">
        <v>10.199999999999999</v>
      </c>
      <c r="CB1362" s="10">
        <v>0.93200000000000005</v>
      </c>
      <c r="CC1362" s="10">
        <v>0.58599999999999997</v>
      </c>
      <c r="CD1362" s="10">
        <v>0.23</v>
      </c>
      <c r="CE1362" s="10">
        <v>34.947499999999998</v>
      </c>
      <c r="CF1362" s="10">
        <v>10.4</v>
      </c>
      <c r="CG1362" s="10">
        <v>0.93100000000000005</v>
      </c>
      <c r="CH1362" s="10">
        <v>1438</v>
      </c>
      <c r="CI1362" s="10" t="s">
        <v>11</v>
      </c>
      <c r="CJ1362" s="10">
        <v>0.151</v>
      </c>
      <c r="CK1362" s="10">
        <v>6.6000000000000003E-2</v>
      </c>
      <c r="CL1362" s="10">
        <v>8.9757999999999996</v>
      </c>
      <c r="CM1362" s="10">
        <v>10.6</v>
      </c>
      <c r="CN1362" s="10">
        <v>0.91600000000000004</v>
      </c>
      <c r="CO1362" s="10">
        <v>0.29299999999999998</v>
      </c>
      <c r="CP1362" s="10">
        <v>0.13100000000000001</v>
      </c>
      <c r="CQ1362" s="10">
        <v>17.990400000000001</v>
      </c>
      <c r="CR1362" s="10">
        <v>10.3</v>
      </c>
      <c r="CS1362" s="10">
        <v>0.91300000000000003</v>
      </c>
      <c r="CT1362" s="10">
        <v>0.28199999999999997</v>
      </c>
      <c r="CU1362" s="10">
        <v>0.126</v>
      </c>
      <c r="CV1362" s="10">
        <v>16.9834</v>
      </c>
      <c r="CW1362" s="10">
        <v>10.5</v>
      </c>
      <c r="CX1362" s="10">
        <v>0.91300000000000003</v>
      </c>
      <c r="CY1362" s="10">
        <v>1473</v>
      </c>
      <c r="CZ1362" s="10" t="s">
        <v>306</v>
      </c>
      <c r="DA1362" s="10">
        <v>0</v>
      </c>
      <c r="DB1362" s="10">
        <v>0</v>
      </c>
      <c r="DC1362" s="10">
        <v>0</v>
      </c>
      <c r="DD1362" s="10">
        <v>10.5</v>
      </c>
      <c r="DE1362" s="10">
        <v>0</v>
      </c>
      <c r="DF1362" s="10">
        <v>0</v>
      </c>
      <c r="DG1362" s="10">
        <v>0</v>
      </c>
      <c r="DH1362" s="10">
        <v>0</v>
      </c>
      <c r="DI1362" s="10">
        <v>10.199999999999999</v>
      </c>
      <c r="DJ1362" s="10">
        <v>0</v>
      </c>
      <c r="DK1362" s="10">
        <v>0</v>
      </c>
      <c r="DL1362" s="10">
        <v>0</v>
      </c>
      <c r="DM1362" s="10">
        <v>0</v>
      </c>
      <c r="DN1362" s="10">
        <v>10.1</v>
      </c>
      <c r="DO1362" s="10">
        <v>0</v>
      </c>
    </row>
    <row r="1363" spans="1:119" x14ac:dyDescent="0.25">
      <c r="A1363" s="10">
        <v>1439</v>
      </c>
      <c r="B1363" s="10" t="s">
        <v>390</v>
      </c>
      <c r="C1363" s="10">
        <v>7.0000000000000007E-2</v>
      </c>
      <c r="D1363" s="10">
        <v>0.01</v>
      </c>
      <c r="E1363" s="10">
        <v>4</v>
      </c>
      <c r="F1363" s="10">
        <v>10.6</v>
      </c>
      <c r="G1363" s="10">
        <v>0.98</v>
      </c>
      <c r="H1363" s="10">
        <v>0.04</v>
      </c>
      <c r="I1363" s="10">
        <v>0.01</v>
      </c>
      <c r="J1363" s="10">
        <v>2</v>
      </c>
      <c r="K1363" s="10">
        <v>10.5</v>
      </c>
      <c r="L1363" s="10">
        <v>0.98</v>
      </c>
      <c r="M1363" s="10">
        <v>0.09</v>
      </c>
      <c r="N1363" s="10">
        <v>0.02</v>
      </c>
      <c r="O1363" s="10">
        <v>5</v>
      </c>
      <c r="P1363" s="10">
        <v>10.5</v>
      </c>
      <c r="Q1363" s="10">
        <v>0.98</v>
      </c>
      <c r="R1363" s="10">
        <v>1439</v>
      </c>
      <c r="S1363" s="10" t="s">
        <v>390</v>
      </c>
      <c r="T1363" s="10">
        <v>1.29E-2</v>
      </c>
      <c r="U1363" s="10">
        <v>0.01</v>
      </c>
      <c r="V1363" s="10">
        <v>0.89770000000000005</v>
      </c>
      <c r="W1363" s="10">
        <v>10.5</v>
      </c>
      <c r="Y1363" s="10">
        <v>0.30649999999999999</v>
      </c>
      <c r="Z1363" s="10">
        <v>0.1983</v>
      </c>
      <c r="AA1363" s="10">
        <v>20.0748</v>
      </c>
      <c r="AB1363" s="10">
        <v>10.5</v>
      </c>
      <c r="AD1363" s="10">
        <v>0.13600000000000001</v>
      </c>
      <c r="AE1363" s="10">
        <v>8.3699999999999997E-2</v>
      </c>
      <c r="AF1363" s="10">
        <v>8.7794000000000008</v>
      </c>
      <c r="AG1363" s="10">
        <v>10.5</v>
      </c>
      <c r="AI1363" s="10">
        <v>1439</v>
      </c>
      <c r="AJ1363" s="10" t="s">
        <v>390</v>
      </c>
      <c r="AK1363" s="10">
        <v>0.1242</v>
      </c>
      <c r="AL1363" s="10">
        <v>6.0400000000000002E-2</v>
      </c>
      <c r="AM1363" s="10">
        <v>7.5220000000000002</v>
      </c>
      <c r="AN1363" s="10">
        <v>10.6</v>
      </c>
      <c r="AO1363" s="10">
        <v>0.9</v>
      </c>
      <c r="AP1363" s="10">
        <v>9.2799999999999994E-2</v>
      </c>
      <c r="AQ1363" s="10">
        <v>4.5100000000000001E-2</v>
      </c>
      <c r="AR1363" s="10">
        <v>5.6733000000000002</v>
      </c>
      <c r="AS1363" s="10">
        <v>10.5</v>
      </c>
      <c r="AT1363" s="10">
        <v>0.9</v>
      </c>
      <c r="AU1363" s="10">
        <v>8.7499999999999994E-2</v>
      </c>
      <c r="AV1363" s="10">
        <v>4.2099999999999999E-2</v>
      </c>
      <c r="AW1363" s="10">
        <v>5.3391999999999999</v>
      </c>
      <c r="AX1363" s="10">
        <v>10.5</v>
      </c>
      <c r="AY1363" s="10">
        <v>0.9</v>
      </c>
      <c r="AZ1363" s="10">
        <v>1439</v>
      </c>
      <c r="BA1363" s="10" t="s">
        <v>390</v>
      </c>
      <c r="BB1363" s="10">
        <v>0</v>
      </c>
      <c r="BC1363" s="10">
        <v>0</v>
      </c>
      <c r="BD1363" s="10">
        <v>0</v>
      </c>
      <c r="BE1363" s="10">
        <v>11</v>
      </c>
      <c r="BF1363" s="10">
        <v>0</v>
      </c>
      <c r="BG1363" s="10">
        <v>0</v>
      </c>
      <c r="BH1363" s="10">
        <v>0</v>
      </c>
      <c r="BI1363" s="10">
        <v>0</v>
      </c>
      <c r="BJ1363" s="10">
        <v>11</v>
      </c>
      <c r="BK1363" s="10">
        <v>0</v>
      </c>
      <c r="BL1363" s="10">
        <v>0.17119999999999999</v>
      </c>
      <c r="BM1363" s="10">
        <v>8.2900000000000001E-2</v>
      </c>
      <c r="BN1363" s="10">
        <v>9.9812999999999992</v>
      </c>
      <c r="BO1363" s="10">
        <v>11</v>
      </c>
      <c r="BP1363" s="10">
        <v>0.9</v>
      </c>
      <c r="BQ1363" s="10">
        <v>1439</v>
      </c>
      <c r="BR1363" s="10" t="s">
        <v>390</v>
      </c>
      <c r="BS1363" s="10">
        <v>7.9500000000000001E-2</v>
      </c>
      <c r="BT1363" s="10">
        <v>3.85E-2</v>
      </c>
      <c r="BU1363" s="10">
        <v>5</v>
      </c>
      <c r="BV1363" s="10">
        <v>10.199999999999999</v>
      </c>
      <c r="BW1363" s="10">
        <v>0.9</v>
      </c>
      <c r="BX1363" s="10">
        <v>4.7699999999999999E-2</v>
      </c>
      <c r="BY1363" s="10">
        <v>2.3099999999999999E-2</v>
      </c>
      <c r="BZ1363" s="10">
        <v>3</v>
      </c>
      <c r="CA1363" s="10">
        <v>10.199999999999999</v>
      </c>
      <c r="CB1363" s="10">
        <v>0.9</v>
      </c>
      <c r="CC1363" s="10">
        <v>8.1100000000000005E-2</v>
      </c>
      <c r="CD1363" s="10">
        <v>3.9300000000000002E-2</v>
      </c>
      <c r="CE1363" s="10">
        <v>5</v>
      </c>
      <c r="CF1363" s="10">
        <v>10.4</v>
      </c>
      <c r="CG1363" s="10">
        <v>0.9</v>
      </c>
      <c r="CH1363" s="10">
        <v>1439</v>
      </c>
      <c r="CI1363" s="10" t="s">
        <v>390</v>
      </c>
      <c r="CJ1363" s="10">
        <v>3.3000000000000002E-2</v>
      </c>
      <c r="CK1363" s="10">
        <v>1.6E-2</v>
      </c>
      <c r="CL1363" s="10">
        <v>2</v>
      </c>
      <c r="CM1363" s="10">
        <v>10.6</v>
      </c>
      <c r="CN1363" s="10">
        <v>0.9</v>
      </c>
      <c r="CO1363" s="10">
        <v>0.16059999999999999</v>
      </c>
      <c r="CP1363" s="10">
        <v>7.7799999999999994E-2</v>
      </c>
      <c r="CQ1363" s="10">
        <v>10</v>
      </c>
      <c r="CR1363" s="10">
        <v>10.3</v>
      </c>
      <c r="CS1363" s="10">
        <v>0.9</v>
      </c>
      <c r="CT1363" s="10">
        <v>0.16370000000000001</v>
      </c>
      <c r="CU1363" s="10">
        <v>7.9299999999999995E-2</v>
      </c>
      <c r="CV1363" s="10">
        <v>10</v>
      </c>
      <c r="CW1363" s="10">
        <v>10.5</v>
      </c>
      <c r="CX1363" s="10">
        <v>0.9</v>
      </c>
      <c r="CY1363" s="10">
        <v>1474</v>
      </c>
      <c r="CZ1363" s="10" t="s">
        <v>307</v>
      </c>
      <c r="DA1363" s="10">
        <v>2.4443000000000001</v>
      </c>
      <c r="DB1363" s="10">
        <v>0.71289999999999998</v>
      </c>
      <c r="DC1363" s="10">
        <v>140</v>
      </c>
      <c r="DD1363" s="10">
        <v>10.5</v>
      </c>
      <c r="DE1363" s="10">
        <v>0.96</v>
      </c>
      <c r="DF1363" s="10">
        <v>4.4945000000000004</v>
      </c>
      <c r="DG1363" s="10">
        <v>1.3109</v>
      </c>
      <c r="DH1363" s="10">
        <v>265</v>
      </c>
      <c r="DI1363" s="10">
        <v>10.199999999999999</v>
      </c>
      <c r="DJ1363" s="10">
        <v>0.96</v>
      </c>
      <c r="DK1363" s="10">
        <v>4.6182999999999996</v>
      </c>
      <c r="DL1363" s="10">
        <v>1.347</v>
      </c>
      <c r="DM1363" s="10">
        <v>275</v>
      </c>
      <c r="DN1363" s="10">
        <v>10.1</v>
      </c>
      <c r="DO1363" s="10">
        <v>0.96</v>
      </c>
    </row>
    <row r="1364" spans="1:119" x14ac:dyDescent="0.25">
      <c r="A1364" s="10">
        <v>1440</v>
      </c>
      <c r="B1364" s="10" t="s">
        <v>305</v>
      </c>
      <c r="C1364" s="10">
        <v>0.09</v>
      </c>
      <c r="D1364" s="10">
        <v>0.02</v>
      </c>
      <c r="E1364" s="10">
        <v>5</v>
      </c>
      <c r="F1364" s="10">
        <v>10.6</v>
      </c>
      <c r="G1364" s="10">
        <v>0.98</v>
      </c>
      <c r="H1364" s="10">
        <v>0.14000000000000001</v>
      </c>
      <c r="I1364" s="10">
        <v>0.03</v>
      </c>
      <c r="J1364" s="10">
        <v>8</v>
      </c>
      <c r="K1364" s="10">
        <v>10.5</v>
      </c>
      <c r="L1364" s="10">
        <v>0.98</v>
      </c>
      <c r="M1364" s="10">
        <v>0.14000000000000001</v>
      </c>
      <c r="N1364" s="10">
        <v>0.03</v>
      </c>
      <c r="O1364" s="10">
        <v>8</v>
      </c>
      <c r="P1364" s="10">
        <v>10.5</v>
      </c>
      <c r="Q1364" s="10">
        <v>0.98</v>
      </c>
      <c r="R1364" s="10">
        <v>1440</v>
      </c>
      <c r="S1364" s="10" t="s">
        <v>305</v>
      </c>
      <c r="T1364" s="10">
        <v>1.2999999999999999E-2</v>
      </c>
      <c r="U1364" s="10">
        <v>1.0200000000000001E-2</v>
      </c>
      <c r="V1364" s="10">
        <v>0.90780000000000005</v>
      </c>
      <c r="W1364" s="10">
        <v>10.5</v>
      </c>
      <c r="Y1364" s="10">
        <v>2.07E-2</v>
      </c>
      <c r="Z1364" s="10">
        <v>1.26E-2</v>
      </c>
      <c r="AA1364" s="10">
        <v>1.3320000000000001</v>
      </c>
      <c r="AB1364" s="10">
        <v>10.5</v>
      </c>
      <c r="AD1364" s="10">
        <v>2.75E-2</v>
      </c>
      <c r="AE1364" s="10">
        <v>1.6E-2</v>
      </c>
      <c r="AF1364" s="10">
        <v>1.7495000000000001</v>
      </c>
      <c r="AG1364" s="10">
        <v>10.5</v>
      </c>
      <c r="AI1364" s="10">
        <v>1440</v>
      </c>
      <c r="AJ1364" s="10" t="s">
        <v>305</v>
      </c>
      <c r="AK1364" s="10">
        <v>7.85E-2</v>
      </c>
      <c r="AL1364" s="10">
        <v>3.5900000000000001E-2</v>
      </c>
      <c r="AM1364" s="10">
        <v>4.7013999999999996</v>
      </c>
      <c r="AN1364" s="10">
        <v>10.6</v>
      </c>
      <c r="AO1364" s="10">
        <v>0.91</v>
      </c>
      <c r="AP1364" s="10">
        <v>0.1095</v>
      </c>
      <c r="AQ1364" s="10">
        <v>5.0099999999999999E-2</v>
      </c>
      <c r="AR1364" s="10">
        <v>6.6211000000000002</v>
      </c>
      <c r="AS1364" s="10">
        <v>10.5</v>
      </c>
      <c r="AT1364" s="10">
        <v>0.91</v>
      </c>
      <c r="AU1364" s="10">
        <v>8.8499999999999995E-2</v>
      </c>
      <c r="AV1364" s="10">
        <v>4.0099999999999997E-2</v>
      </c>
      <c r="AW1364" s="10">
        <v>5.3425000000000002</v>
      </c>
      <c r="AX1364" s="10">
        <v>10.5</v>
      </c>
      <c r="AY1364" s="10">
        <v>0.91</v>
      </c>
      <c r="AZ1364" s="10">
        <v>1440</v>
      </c>
      <c r="BA1364" s="10" t="s">
        <v>305</v>
      </c>
      <c r="BB1364" s="10">
        <v>1.3899999999999999E-2</v>
      </c>
      <c r="BC1364" s="10">
        <v>4.5999999999999999E-3</v>
      </c>
      <c r="BD1364" s="10">
        <v>0.76959999999999995</v>
      </c>
      <c r="BE1364" s="10">
        <v>11</v>
      </c>
      <c r="BF1364" s="10">
        <v>0.95</v>
      </c>
      <c r="BG1364" s="10">
        <v>2.0400000000000001E-2</v>
      </c>
      <c r="BH1364" s="10">
        <v>6.7000000000000002E-3</v>
      </c>
      <c r="BI1364" s="10">
        <v>1.1246</v>
      </c>
      <c r="BJ1364" s="10">
        <v>11</v>
      </c>
      <c r="BK1364" s="10">
        <v>0.95</v>
      </c>
      <c r="BL1364" s="10">
        <v>1.8100000000000002E-2</v>
      </c>
      <c r="BM1364" s="10">
        <v>5.8999999999999999E-3</v>
      </c>
      <c r="BN1364" s="10">
        <v>0.99809999999999999</v>
      </c>
      <c r="BO1364" s="10">
        <v>11</v>
      </c>
      <c r="BP1364" s="10">
        <v>0.95</v>
      </c>
      <c r="BQ1364" s="10">
        <v>1440</v>
      </c>
      <c r="BR1364" s="10" t="s">
        <v>305</v>
      </c>
      <c r="BS1364" s="10">
        <v>0.15110000000000001</v>
      </c>
      <c r="BT1364" s="10">
        <v>4.9599999999999998E-2</v>
      </c>
      <c r="BU1364" s="10">
        <v>9</v>
      </c>
      <c r="BV1364" s="10">
        <v>10.199999999999999</v>
      </c>
      <c r="BW1364" s="10">
        <v>0.95</v>
      </c>
      <c r="BX1364" s="10">
        <v>0.1678</v>
      </c>
      <c r="BY1364" s="10">
        <v>5.5199999999999999E-2</v>
      </c>
      <c r="BZ1364" s="10">
        <v>10</v>
      </c>
      <c r="CA1364" s="10">
        <v>10.199999999999999</v>
      </c>
      <c r="CB1364" s="10">
        <v>0.95</v>
      </c>
      <c r="CC1364" s="10">
        <v>0.13689999999999999</v>
      </c>
      <c r="CD1364" s="10">
        <v>4.4999999999999998E-2</v>
      </c>
      <c r="CE1364" s="10">
        <v>8</v>
      </c>
      <c r="CF1364" s="10">
        <v>10.4</v>
      </c>
      <c r="CG1364" s="10">
        <v>0.95</v>
      </c>
      <c r="CH1364" s="10">
        <v>1440</v>
      </c>
      <c r="CI1364" s="10" t="s">
        <v>305</v>
      </c>
      <c r="CJ1364" s="10">
        <v>1.7399999999999999E-2</v>
      </c>
      <c r="CK1364" s="10">
        <v>5.7000000000000002E-3</v>
      </c>
      <c r="CL1364" s="10">
        <v>1</v>
      </c>
      <c r="CM1364" s="10">
        <v>10.6</v>
      </c>
      <c r="CN1364" s="10">
        <v>0.95</v>
      </c>
      <c r="CO1364" s="10">
        <v>1.6899999999999998E-2</v>
      </c>
      <c r="CP1364" s="10">
        <v>5.5999999999999999E-3</v>
      </c>
      <c r="CQ1364" s="10">
        <v>1</v>
      </c>
      <c r="CR1364" s="10">
        <v>10.3</v>
      </c>
      <c r="CS1364" s="10">
        <v>0.95</v>
      </c>
      <c r="CT1364" s="10">
        <v>1.7299999999999999E-2</v>
      </c>
      <c r="CU1364" s="10">
        <v>5.7000000000000002E-3</v>
      </c>
      <c r="CV1364" s="10">
        <v>1</v>
      </c>
      <c r="CW1364" s="10">
        <v>10.5</v>
      </c>
      <c r="CX1364" s="10">
        <v>0.95</v>
      </c>
      <c r="CY1364" s="10">
        <v>1475</v>
      </c>
      <c r="CZ1364" s="10" t="s">
        <v>294</v>
      </c>
      <c r="DA1364" s="10">
        <v>0.16569999999999999</v>
      </c>
      <c r="DB1364" s="10">
        <v>7.0599999999999996E-2</v>
      </c>
      <c r="DC1364" s="10">
        <v>10</v>
      </c>
      <c r="DD1364" s="10">
        <v>10.4</v>
      </c>
      <c r="DE1364" s="10">
        <v>0.92</v>
      </c>
      <c r="DF1364" s="10">
        <v>0.16250000000000001</v>
      </c>
      <c r="DG1364" s="10">
        <v>6.9199999999999998E-2</v>
      </c>
      <c r="DH1364" s="10">
        <v>10</v>
      </c>
      <c r="DI1364" s="10">
        <v>10.199999999999999</v>
      </c>
      <c r="DJ1364" s="10">
        <v>0.92</v>
      </c>
      <c r="DK1364" s="10">
        <v>0.16089999999999999</v>
      </c>
      <c r="DL1364" s="10">
        <v>6.8599999999999994E-2</v>
      </c>
      <c r="DM1364" s="10">
        <v>10</v>
      </c>
      <c r="DN1364" s="10">
        <v>10.1</v>
      </c>
      <c r="DO1364" s="10">
        <v>0.92</v>
      </c>
    </row>
    <row r="1365" spans="1:119" x14ac:dyDescent="0.25">
      <c r="A1365" s="10">
        <v>1441</v>
      </c>
      <c r="B1365" s="10" t="s">
        <v>288</v>
      </c>
      <c r="C1365" s="10">
        <v>0</v>
      </c>
      <c r="D1365" s="10">
        <v>0</v>
      </c>
      <c r="E1365" s="10">
        <v>0</v>
      </c>
      <c r="F1365" s="10">
        <v>10.6</v>
      </c>
      <c r="G1365" s="10">
        <v>0</v>
      </c>
      <c r="H1365" s="10">
        <v>0</v>
      </c>
      <c r="I1365" s="10">
        <v>0</v>
      </c>
      <c r="J1365" s="10">
        <v>0</v>
      </c>
      <c r="K1365" s="10">
        <v>10.5</v>
      </c>
      <c r="L1365" s="10">
        <v>0</v>
      </c>
      <c r="M1365" s="10">
        <v>0</v>
      </c>
      <c r="N1365" s="10">
        <v>0</v>
      </c>
      <c r="O1365" s="10">
        <v>0</v>
      </c>
      <c r="P1365" s="10">
        <v>10.5</v>
      </c>
      <c r="Q1365" s="10">
        <v>0</v>
      </c>
      <c r="R1365" s="10">
        <v>1441</v>
      </c>
      <c r="S1365" s="10" t="s">
        <v>288</v>
      </c>
      <c r="T1365" s="10">
        <v>0</v>
      </c>
      <c r="U1365" s="10">
        <v>0</v>
      </c>
      <c r="V1365" s="10">
        <v>0</v>
      </c>
      <c r="W1365" s="10">
        <v>10.5</v>
      </c>
      <c r="Y1365" s="10">
        <v>0</v>
      </c>
      <c r="Z1365" s="10">
        <v>0</v>
      </c>
      <c r="AA1365" s="10">
        <v>0</v>
      </c>
      <c r="AB1365" s="10">
        <v>10.5</v>
      </c>
      <c r="AD1365" s="10">
        <v>0</v>
      </c>
      <c r="AE1365" s="10">
        <v>0</v>
      </c>
      <c r="AF1365" s="10">
        <v>0</v>
      </c>
      <c r="AG1365" s="10">
        <v>10.5</v>
      </c>
      <c r="AI1365" s="10">
        <v>1441</v>
      </c>
      <c r="AJ1365" s="10" t="s">
        <v>288</v>
      </c>
      <c r="AK1365" s="10">
        <v>0</v>
      </c>
      <c r="AL1365" s="10">
        <v>0</v>
      </c>
      <c r="AM1365" s="10">
        <v>0</v>
      </c>
      <c r="AN1365" s="10">
        <v>10.6</v>
      </c>
      <c r="AO1365" s="10">
        <v>0</v>
      </c>
      <c r="AP1365" s="10">
        <v>0</v>
      </c>
      <c r="AQ1365" s="10">
        <v>0</v>
      </c>
      <c r="AR1365" s="10">
        <v>0</v>
      </c>
      <c r="AS1365" s="10">
        <v>10.5</v>
      </c>
      <c r="AT1365" s="10">
        <v>0</v>
      </c>
      <c r="AU1365" s="10">
        <v>0</v>
      </c>
      <c r="AV1365" s="10">
        <v>0</v>
      </c>
      <c r="AW1365" s="10">
        <v>0</v>
      </c>
      <c r="AX1365" s="10">
        <v>10.5</v>
      </c>
      <c r="AY1365" s="10">
        <v>0</v>
      </c>
      <c r="AZ1365" s="10">
        <v>1441</v>
      </c>
      <c r="BA1365" s="10" t="s">
        <v>288</v>
      </c>
      <c r="BB1365" s="10">
        <v>0</v>
      </c>
      <c r="BC1365" s="10">
        <v>0</v>
      </c>
      <c r="BD1365" s="10">
        <v>0</v>
      </c>
      <c r="BE1365" s="10">
        <v>11</v>
      </c>
      <c r="BF1365" s="10">
        <v>0</v>
      </c>
      <c r="BG1365" s="10">
        <v>0</v>
      </c>
      <c r="BH1365" s="10">
        <v>0</v>
      </c>
      <c r="BI1365" s="10">
        <v>0</v>
      </c>
      <c r="BJ1365" s="10">
        <v>11</v>
      </c>
      <c r="BK1365" s="10">
        <v>0</v>
      </c>
      <c r="BL1365" s="10">
        <v>0</v>
      </c>
      <c r="BM1365" s="10">
        <v>0</v>
      </c>
      <c r="BN1365" s="10">
        <v>0</v>
      </c>
      <c r="BO1365" s="10">
        <v>11</v>
      </c>
      <c r="BP1365" s="10">
        <v>0</v>
      </c>
      <c r="BQ1365" s="10">
        <v>1441</v>
      </c>
      <c r="BR1365" s="10" t="s">
        <v>288</v>
      </c>
      <c r="BS1365" s="10">
        <v>0</v>
      </c>
      <c r="BT1365" s="10">
        <v>0</v>
      </c>
      <c r="BU1365" s="10">
        <v>0</v>
      </c>
      <c r="BV1365" s="10">
        <v>10.199999999999999</v>
      </c>
      <c r="BW1365" s="10">
        <v>0</v>
      </c>
      <c r="BX1365" s="10">
        <v>0</v>
      </c>
      <c r="BY1365" s="10">
        <v>0</v>
      </c>
      <c r="BZ1365" s="10">
        <v>0</v>
      </c>
      <c r="CA1365" s="10">
        <v>10.199999999999999</v>
      </c>
      <c r="CB1365" s="10">
        <v>0</v>
      </c>
      <c r="CC1365" s="10">
        <v>0</v>
      </c>
      <c r="CD1365" s="10">
        <v>0</v>
      </c>
      <c r="CE1365" s="10">
        <v>0</v>
      </c>
      <c r="CF1365" s="10">
        <v>10.4</v>
      </c>
      <c r="CG1365" s="10">
        <v>0</v>
      </c>
      <c r="CH1365" s="10">
        <v>1441</v>
      </c>
      <c r="CI1365" s="10" t="s">
        <v>288</v>
      </c>
      <c r="CJ1365" s="10">
        <v>0</v>
      </c>
      <c r="CK1365" s="10">
        <v>0</v>
      </c>
      <c r="CL1365" s="10">
        <v>0</v>
      </c>
      <c r="CM1365" s="10">
        <v>10.6</v>
      </c>
      <c r="CN1365" s="10">
        <v>0</v>
      </c>
      <c r="CO1365" s="10">
        <v>0</v>
      </c>
      <c r="CP1365" s="10">
        <v>0</v>
      </c>
      <c r="CQ1365" s="10">
        <v>0</v>
      </c>
      <c r="CR1365" s="10">
        <v>10.3</v>
      </c>
      <c r="CS1365" s="10">
        <v>0</v>
      </c>
      <c r="CT1365" s="10">
        <v>0</v>
      </c>
      <c r="CU1365" s="10">
        <v>0</v>
      </c>
      <c r="CV1365" s="10">
        <v>0</v>
      </c>
      <c r="CW1365" s="10">
        <v>10.5</v>
      </c>
      <c r="CX1365" s="10">
        <v>0</v>
      </c>
      <c r="CY1365" s="10">
        <v>1476</v>
      </c>
      <c r="CZ1365" s="10" t="s">
        <v>297</v>
      </c>
      <c r="DA1365" s="10">
        <v>0</v>
      </c>
      <c r="DB1365" s="10">
        <v>0</v>
      </c>
      <c r="DC1365" s="10">
        <v>0</v>
      </c>
      <c r="DD1365" s="10">
        <v>10.4</v>
      </c>
      <c r="DE1365" s="10">
        <v>0</v>
      </c>
      <c r="DF1365" s="10">
        <v>0</v>
      </c>
      <c r="DG1365" s="10">
        <v>0</v>
      </c>
      <c r="DH1365" s="10">
        <v>0</v>
      </c>
      <c r="DI1365" s="10">
        <v>10.199999999999999</v>
      </c>
      <c r="DJ1365" s="10">
        <v>0</v>
      </c>
      <c r="DK1365" s="10">
        <v>0</v>
      </c>
      <c r="DL1365" s="10">
        <v>0</v>
      </c>
      <c r="DM1365" s="10">
        <v>0</v>
      </c>
      <c r="DN1365" s="10">
        <v>10.1</v>
      </c>
      <c r="DO1365" s="10">
        <v>0</v>
      </c>
    </row>
    <row r="1366" spans="1:119" x14ac:dyDescent="0.25">
      <c r="A1366" s="10">
        <v>1442</v>
      </c>
      <c r="B1366" s="10" t="s">
        <v>315</v>
      </c>
      <c r="C1366" s="10">
        <v>0.16</v>
      </c>
      <c r="D1366" s="10">
        <v>0.04</v>
      </c>
      <c r="E1366" s="10">
        <v>9</v>
      </c>
      <c r="F1366" s="10">
        <v>10.6</v>
      </c>
      <c r="G1366" s="10">
        <v>0.97</v>
      </c>
      <c r="H1366" s="10">
        <v>0.18</v>
      </c>
      <c r="I1366" s="10">
        <v>0.04</v>
      </c>
      <c r="J1366" s="10">
        <v>10</v>
      </c>
      <c r="K1366" s="10">
        <v>10.5</v>
      </c>
      <c r="L1366" s="10">
        <v>0.97</v>
      </c>
      <c r="M1366" s="10">
        <v>0.18</v>
      </c>
      <c r="N1366" s="10">
        <v>0.04</v>
      </c>
      <c r="O1366" s="10">
        <v>10</v>
      </c>
      <c r="P1366" s="10">
        <v>10.5</v>
      </c>
      <c r="Q1366" s="10">
        <v>0.97</v>
      </c>
      <c r="R1366" s="10">
        <v>1442</v>
      </c>
      <c r="S1366" s="10" t="s">
        <v>315</v>
      </c>
      <c r="T1366" s="10">
        <v>1.2999999999999999E-2</v>
      </c>
      <c r="U1366" s="10">
        <v>1.0200000000000001E-2</v>
      </c>
      <c r="V1366" s="10">
        <v>0.90780000000000005</v>
      </c>
      <c r="W1366" s="10">
        <v>10.5</v>
      </c>
      <c r="Y1366" s="10">
        <v>4.1300000000000003E-2</v>
      </c>
      <c r="Z1366" s="10">
        <v>2.53E-2</v>
      </c>
      <c r="AA1366" s="10">
        <v>2.6638999999999999</v>
      </c>
      <c r="AB1366" s="10">
        <v>10.5</v>
      </c>
      <c r="AD1366" s="10">
        <v>5.5E-2</v>
      </c>
      <c r="AE1366" s="10">
        <v>3.2000000000000001E-2</v>
      </c>
      <c r="AF1366" s="10">
        <v>3.4990000000000001</v>
      </c>
      <c r="AG1366" s="10">
        <v>10.5</v>
      </c>
      <c r="AI1366" s="10">
        <v>1442</v>
      </c>
      <c r="AJ1366" s="10" t="s">
        <v>315</v>
      </c>
      <c r="AK1366" s="10">
        <v>0.12559999999999999</v>
      </c>
      <c r="AL1366" s="10">
        <v>5.74E-2</v>
      </c>
      <c r="AM1366" s="10">
        <v>7.5213000000000001</v>
      </c>
      <c r="AN1366" s="10">
        <v>10.6</v>
      </c>
      <c r="AO1366" s="10">
        <v>0.91</v>
      </c>
      <c r="AP1366" s="10">
        <v>0.15640000000000001</v>
      </c>
      <c r="AQ1366" s="10">
        <v>7.1499999999999994E-2</v>
      </c>
      <c r="AR1366" s="10">
        <v>9.4557000000000002</v>
      </c>
      <c r="AS1366" s="10">
        <v>10.5</v>
      </c>
      <c r="AT1366" s="10">
        <v>0.91</v>
      </c>
      <c r="AU1366" s="10">
        <v>0.15920000000000001</v>
      </c>
      <c r="AV1366" s="10">
        <v>7.22E-2</v>
      </c>
      <c r="AW1366" s="10">
        <v>9.6119000000000003</v>
      </c>
      <c r="AX1366" s="10">
        <v>10.5</v>
      </c>
      <c r="AY1366" s="10">
        <v>0.91</v>
      </c>
      <c r="AZ1366" s="10">
        <v>1442</v>
      </c>
      <c r="BA1366" s="10" t="s">
        <v>315</v>
      </c>
      <c r="BB1366" s="10">
        <v>1.3899999999999999E-2</v>
      </c>
      <c r="BC1366" s="10">
        <v>4.5999999999999999E-3</v>
      </c>
      <c r="BD1366" s="10">
        <v>0.76959999999999995</v>
      </c>
      <c r="BE1366" s="10">
        <v>11</v>
      </c>
      <c r="BF1366" s="10">
        <v>0.95</v>
      </c>
      <c r="BG1366" s="10">
        <v>2.0400000000000001E-2</v>
      </c>
      <c r="BH1366" s="10">
        <v>6.7000000000000002E-3</v>
      </c>
      <c r="BI1366" s="10">
        <v>1.1246</v>
      </c>
      <c r="BJ1366" s="10">
        <v>11</v>
      </c>
      <c r="BK1366" s="10">
        <v>0.95</v>
      </c>
      <c r="BL1366" s="10">
        <v>1.8100000000000002E-2</v>
      </c>
      <c r="BM1366" s="10">
        <v>5.8999999999999999E-3</v>
      </c>
      <c r="BN1366" s="10">
        <v>0.99809999999999999</v>
      </c>
      <c r="BO1366" s="10">
        <v>11</v>
      </c>
      <c r="BP1366" s="10">
        <v>0.95</v>
      </c>
      <c r="BQ1366" s="10">
        <v>1442</v>
      </c>
      <c r="BR1366" s="10" t="s">
        <v>315</v>
      </c>
      <c r="BS1366" s="10">
        <v>0.15110000000000001</v>
      </c>
      <c r="BT1366" s="10">
        <v>4.9599999999999998E-2</v>
      </c>
      <c r="BU1366" s="10">
        <v>9</v>
      </c>
      <c r="BV1366" s="10">
        <v>10.199999999999999</v>
      </c>
      <c r="BW1366" s="10">
        <v>0.95</v>
      </c>
      <c r="BX1366" s="10">
        <v>0.1678</v>
      </c>
      <c r="BY1366" s="10">
        <v>5.5199999999999999E-2</v>
      </c>
      <c r="BZ1366" s="10">
        <v>10</v>
      </c>
      <c r="CA1366" s="10">
        <v>10.199999999999999</v>
      </c>
      <c r="CB1366" s="10">
        <v>0.95</v>
      </c>
      <c r="CC1366" s="10">
        <v>0.1711</v>
      </c>
      <c r="CD1366" s="10">
        <v>5.62E-2</v>
      </c>
      <c r="CE1366" s="10">
        <v>10</v>
      </c>
      <c r="CF1366" s="10">
        <v>10.4</v>
      </c>
      <c r="CG1366" s="10">
        <v>0.95</v>
      </c>
      <c r="CH1366" s="10">
        <v>1442</v>
      </c>
      <c r="CI1366" s="10" t="s">
        <v>315</v>
      </c>
      <c r="CJ1366" s="10">
        <v>1.7399999999999999E-2</v>
      </c>
      <c r="CK1366" s="10">
        <v>5.7000000000000002E-3</v>
      </c>
      <c r="CL1366" s="10">
        <v>1</v>
      </c>
      <c r="CM1366" s="10">
        <v>10.6</v>
      </c>
      <c r="CN1366" s="10">
        <v>0.95</v>
      </c>
      <c r="CO1366" s="10">
        <v>3.39E-2</v>
      </c>
      <c r="CP1366" s="10">
        <v>1.11E-2</v>
      </c>
      <c r="CQ1366" s="10">
        <v>2</v>
      </c>
      <c r="CR1366" s="10">
        <v>10.3</v>
      </c>
      <c r="CS1366" s="10">
        <v>0.95</v>
      </c>
      <c r="CT1366" s="10">
        <v>3.4599999999999999E-2</v>
      </c>
      <c r="CU1366" s="10">
        <v>1.14E-2</v>
      </c>
      <c r="CV1366" s="10">
        <v>2</v>
      </c>
      <c r="CW1366" s="10">
        <v>10.5</v>
      </c>
      <c r="CX1366" s="10">
        <v>0.95</v>
      </c>
      <c r="CY1366" s="10">
        <v>1477</v>
      </c>
      <c r="CZ1366" s="10" t="s">
        <v>308</v>
      </c>
      <c r="DA1366" s="10">
        <v>0.16930000000000001</v>
      </c>
      <c r="DB1366" s="10">
        <v>6.1499999999999999E-2</v>
      </c>
      <c r="DC1366" s="10">
        <v>10</v>
      </c>
      <c r="DD1366" s="10">
        <v>10.4</v>
      </c>
      <c r="DE1366" s="10">
        <v>0.94</v>
      </c>
      <c r="DF1366" s="10">
        <v>0.33210000000000001</v>
      </c>
      <c r="DG1366" s="10">
        <v>0.1206</v>
      </c>
      <c r="DH1366" s="10">
        <v>20</v>
      </c>
      <c r="DI1366" s="10">
        <v>10.199999999999999</v>
      </c>
      <c r="DJ1366" s="10">
        <v>0.94</v>
      </c>
      <c r="DK1366" s="10">
        <v>0.49330000000000002</v>
      </c>
      <c r="DL1366" s="10">
        <v>0.17910000000000001</v>
      </c>
      <c r="DM1366" s="10">
        <v>30</v>
      </c>
      <c r="DN1366" s="10">
        <v>10.1</v>
      </c>
      <c r="DO1366" s="10">
        <v>0.94</v>
      </c>
    </row>
    <row r="1367" spans="1:119" x14ac:dyDescent="0.25">
      <c r="A1367" s="10">
        <v>1443</v>
      </c>
      <c r="B1367" s="10" t="s">
        <v>290</v>
      </c>
      <c r="C1367" s="10">
        <v>0.08</v>
      </c>
      <c r="D1367" s="10">
        <v>0.04</v>
      </c>
      <c r="E1367" s="10">
        <v>5</v>
      </c>
      <c r="F1367" s="10">
        <v>10.6</v>
      </c>
      <c r="G1367" s="10">
        <v>0.9</v>
      </c>
      <c r="H1367" s="10">
        <v>0.1</v>
      </c>
      <c r="I1367" s="10">
        <v>0.05</v>
      </c>
      <c r="J1367" s="10">
        <v>6</v>
      </c>
      <c r="K1367" s="10">
        <v>10.5</v>
      </c>
      <c r="L1367" s="10">
        <v>0.9</v>
      </c>
      <c r="M1367" s="10">
        <v>0.16</v>
      </c>
      <c r="N1367" s="10">
        <v>0.08</v>
      </c>
      <c r="O1367" s="10">
        <v>10</v>
      </c>
      <c r="P1367" s="10">
        <v>10.5</v>
      </c>
      <c r="Q1367" s="10">
        <v>0.9</v>
      </c>
      <c r="R1367" s="10">
        <v>1443</v>
      </c>
      <c r="S1367" s="10" t="s">
        <v>290</v>
      </c>
      <c r="T1367" s="10">
        <v>1.3599999999999999E-2</v>
      </c>
      <c r="U1367" s="10">
        <v>1.06E-2</v>
      </c>
      <c r="V1367" s="10">
        <v>0.94810000000000005</v>
      </c>
      <c r="W1367" s="10">
        <v>10.5</v>
      </c>
      <c r="Y1367" s="10">
        <v>4.3200000000000002E-2</v>
      </c>
      <c r="Z1367" s="10">
        <v>1.9800000000000002E-2</v>
      </c>
      <c r="AA1367" s="10">
        <v>2.6110000000000002</v>
      </c>
      <c r="AB1367" s="10">
        <v>10.5</v>
      </c>
      <c r="AD1367" s="10">
        <v>5.7500000000000002E-2</v>
      </c>
      <c r="AE1367" s="10">
        <v>2.5000000000000001E-2</v>
      </c>
      <c r="AF1367" s="10">
        <v>3.4460999999999999</v>
      </c>
      <c r="AG1367" s="10">
        <v>10.5</v>
      </c>
      <c r="AI1367" s="10">
        <v>1443</v>
      </c>
      <c r="AJ1367" s="10" t="s">
        <v>290</v>
      </c>
      <c r="AK1367" s="10">
        <v>8.1100000000000005E-2</v>
      </c>
      <c r="AL1367" s="10">
        <v>2.9499999999999998E-2</v>
      </c>
      <c r="AM1367" s="10">
        <v>4.7004999999999999</v>
      </c>
      <c r="AN1367" s="10">
        <v>10.6</v>
      </c>
      <c r="AO1367" s="10">
        <v>0.94</v>
      </c>
      <c r="AP1367" s="10">
        <v>0.1454</v>
      </c>
      <c r="AQ1367" s="10">
        <v>5.2900000000000003E-2</v>
      </c>
      <c r="AR1367" s="10">
        <v>8.5083000000000002</v>
      </c>
      <c r="AS1367" s="10">
        <v>10.5</v>
      </c>
      <c r="AT1367" s="10">
        <v>0.94</v>
      </c>
      <c r="AU1367" s="10">
        <v>0.12790000000000001</v>
      </c>
      <c r="AV1367" s="10">
        <v>4.6199999999999998E-2</v>
      </c>
      <c r="AW1367" s="10">
        <v>7.4779</v>
      </c>
      <c r="AX1367" s="10">
        <v>10.5</v>
      </c>
      <c r="AY1367" s="10">
        <v>0.94</v>
      </c>
      <c r="AZ1367" s="10">
        <v>1443</v>
      </c>
      <c r="BA1367" s="10" t="s">
        <v>290</v>
      </c>
      <c r="BB1367" s="10">
        <v>6.7000000000000002E-3</v>
      </c>
      <c r="BC1367" s="10">
        <v>3.0000000000000001E-3</v>
      </c>
      <c r="BD1367" s="10">
        <v>0.38479999999999998</v>
      </c>
      <c r="BE1367" s="10">
        <v>11</v>
      </c>
      <c r="BF1367" s="10">
        <v>0.91</v>
      </c>
      <c r="BG1367" s="10">
        <v>9.7000000000000003E-3</v>
      </c>
      <c r="BH1367" s="10">
        <v>4.4000000000000003E-3</v>
      </c>
      <c r="BI1367" s="10">
        <v>0.56230000000000002</v>
      </c>
      <c r="BJ1367" s="10">
        <v>11</v>
      </c>
      <c r="BK1367" s="10">
        <v>0.91</v>
      </c>
      <c r="BL1367" s="10">
        <v>1.7299999999999999E-2</v>
      </c>
      <c r="BM1367" s="10">
        <v>7.9000000000000008E-3</v>
      </c>
      <c r="BN1367" s="10">
        <v>0.99809999999999999</v>
      </c>
      <c r="BO1367" s="10">
        <v>11</v>
      </c>
      <c r="BP1367" s="10">
        <v>0.91</v>
      </c>
      <c r="BQ1367" s="10">
        <v>1443</v>
      </c>
      <c r="BR1367" s="10" t="s">
        <v>290</v>
      </c>
      <c r="BS1367" s="10">
        <v>0.12859999999999999</v>
      </c>
      <c r="BT1367" s="10">
        <v>5.8599999999999999E-2</v>
      </c>
      <c r="BU1367" s="10">
        <v>8</v>
      </c>
      <c r="BV1367" s="10">
        <v>10.199999999999999</v>
      </c>
      <c r="BW1367" s="10">
        <v>0.91</v>
      </c>
      <c r="BX1367" s="10">
        <v>0.1608</v>
      </c>
      <c r="BY1367" s="10">
        <v>7.3200000000000001E-2</v>
      </c>
      <c r="BZ1367" s="10">
        <v>10</v>
      </c>
      <c r="CA1367" s="10">
        <v>10.199999999999999</v>
      </c>
      <c r="CB1367" s="10">
        <v>0.91</v>
      </c>
      <c r="CC1367" s="10">
        <v>0.14749999999999999</v>
      </c>
      <c r="CD1367" s="10">
        <v>6.7199999999999996E-2</v>
      </c>
      <c r="CE1367" s="10">
        <v>9</v>
      </c>
      <c r="CF1367" s="10">
        <v>10.4</v>
      </c>
      <c r="CG1367" s="10">
        <v>0.91</v>
      </c>
      <c r="CH1367" s="10">
        <v>1443</v>
      </c>
      <c r="CI1367" s="10" t="s">
        <v>290</v>
      </c>
      <c r="CJ1367" s="10">
        <v>3.3399999999999999E-2</v>
      </c>
      <c r="CK1367" s="10">
        <v>1.52E-2</v>
      </c>
      <c r="CL1367" s="10">
        <v>2</v>
      </c>
      <c r="CM1367" s="10">
        <v>10.6</v>
      </c>
      <c r="CN1367" s="10">
        <v>0.91</v>
      </c>
      <c r="CO1367" s="10">
        <v>3.2500000000000001E-2</v>
      </c>
      <c r="CP1367" s="10">
        <v>1.4800000000000001E-2</v>
      </c>
      <c r="CQ1367" s="10">
        <v>2</v>
      </c>
      <c r="CR1367" s="10">
        <v>10.3</v>
      </c>
      <c r="CS1367" s="10">
        <v>0.91</v>
      </c>
      <c r="CT1367" s="10">
        <v>1.6500000000000001E-2</v>
      </c>
      <c r="CU1367" s="10">
        <v>7.4999999999999997E-3</v>
      </c>
      <c r="CV1367" s="10">
        <v>1</v>
      </c>
      <c r="CW1367" s="10">
        <v>10.5</v>
      </c>
      <c r="CX1367" s="10">
        <v>0.91</v>
      </c>
      <c r="CY1367" s="10">
        <v>1478</v>
      </c>
      <c r="CZ1367" s="10" t="s">
        <v>309</v>
      </c>
      <c r="DA1367" s="10">
        <v>1.6598999999999999</v>
      </c>
      <c r="DB1367" s="10">
        <v>0.41599999999999998</v>
      </c>
      <c r="DC1367" s="10">
        <v>95</v>
      </c>
      <c r="DD1367" s="10">
        <v>10.4</v>
      </c>
      <c r="DE1367" s="10">
        <v>0.97</v>
      </c>
      <c r="DF1367" s="10">
        <v>1.748</v>
      </c>
      <c r="DG1367" s="10">
        <v>0.43809999999999999</v>
      </c>
      <c r="DH1367" s="10">
        <v>102</v>
      </c>
      <c r="DI1367" s="10">
        <v>10.199999999999999</v>
      </c>
      <c r="DJ1367" s="10">
        <v>0.97</v>
      </c>
      <c r="DK1367" s="10">
        <v>2.0363000000000002</v>
      </c>
      <c r="DL1367" s="10">
        <v>0.51029999999999998</v>
      </c>
      <c r="DM1367" s="10">
        <v>120</v>
      </c>
      <c r="DN1367" s="10">
        <v>10.1</v>
      </c>
      <c r="DO1367" s="10">
        <v>0.97</v>
      </c>
    </row>
    <row r="1368" spans="1:119" x14ac:dyDescent="0.25">
      <c r="A1368" s="10">
        <v>1444</v>
      </c>
      <c r="B1368" s="10" t="s">
        <v>306</v>
      </c>
      <c r="C1368" s="10">
        <v>0.02</v>
      </c>
      <c r="D1368" s="10">
        <v>0.01</v>
      </c>
      <c r="E1368" s="10">
        <v>1</v>
      </c>
      <c r="F1368" s="10">
        <v>10.6</v>
      </c>
      <c r="G1368" s="10">
        <v>0.9</v>
      </c>
      <c r="H1368" s="10">
        <v>0.02</v>
      </c>
      <c r="I1368" s="10">
        <v>0.01</v>
      </c>
      <c r="J1368" s="10">
        <v>1</v>
      </c>
      <c r="K1368" s="10">
        <v>10.5</v>
      </c>
      <c r="L1368" s="10">
        <v>0.9</v>
      </c>
      <c r="M1368" s="10">
        <v>0.02</v>
      </c>
      <c r="N1368" s="10">
        <v>0.01</v>
      </c>
      <c r="O1368" s="10">
        <v>1</v>
      </c>
      <c r="P1368" s="10">
        <v>10.5</v>
      </c>
      <c r="Q1368" s="10">
        <v>0.9</v>
      </c>
      <c r="R1368" s="10">
        <v>1444</v>
      </c>
      <c r="S1368" s="10" t="s">
        <v>306</v>
      </c>
      <c r="T1368" s="10">
        <v>1.32E-2</v>
      </c>
      <c r="U1368" s="10">
        <v>1.03E-2</v>
      </c>
      <c r="V1368" s="10">
        <v>0.91790000000000005</v>
      </c>
      <c r="W1368" s="10">
        <v>10.5</v>
      </c>
      <c r="Y1368" s="10">
        <v>2.0899999999999998E-2</v>
      </c>
      <c r="Z1368" s="10">
        <v>1.2E-2</v>
      </c>
      <c r="AA1368" s="10">
        <v>1.3254999999999999</v>
      </c>
      <c r="AB1368" s="10">
        <v>10.5</v>
      </c>
      <c r="AD1368" s="10">
        <v>2.7799999999999998E-2</v>
      </c>
      <c r="AE1368" s="10">
        <v>1.52E-2</v>
      </c>
      <c r="AF1368" s="10">
        <v>1.7430000000000001</v>
      </c>
      <c r="AG1368" s="10">
        <v>10.5</v>
      </c>
      <c r="AI1368" s="10">
        <v>1444</v>
      </c>
      <c r="AJ1368" s="10" t="s">
        <v>306</v>
      </c>
      <c r="AK1368" s="10">
        <v>3.1399999999999997E-2</v>
      </c>
      <c r="AL1368" s="10">
        <v>1.44E-2</v>
      </c>
      <c r="AM1368" s="10">
        <v>1.8815999999999999</v>
      </c>
      <c r="AN1368" s="10">
        <v>10.6</v>
      </c>
      <c r="AO1368" s="10">
        <v>0.91</v>
      </c>
      <c r="AP1368" s="10">
        <v>4.6899999999999997E-2</v>
      </c>
      <c r="AQ1368" s="10">
        <v>2.1499999999999998E-2</v>
      </c>
      <c r="AR1368" s="10">
        <v>2.8363</v>
      </c>
      <c r="AS1368" s="10">
        <v>10.5</v>
      </c>
      <c r="AT1368" s="10">
        <v>0.91</v>
      </c>
      <c r="AU1368" s="10">
        <v>3.5400000000000001E-2</v>
      </c>
      <c r="AV1368" s="10">
        <v>1.6E-2</v>
      </c>
      <c r="AW1368" s="10">
        <v>2.1362999999999999</v>
      </c>
      <c r="AX1368" s="10">
        <v>10.5</v>
      </c>
      <c r="AY1368" s="10">
        <v>0.91</v>
      </c>
      <c r="AZ1368" s="10">
        <v>1444</v>
      </c>
      <c r="BA1368" s="10" t="s">
        <v>306</v>
      </c>
      <c r="BB1368" s="10">
        <v>6.7000000000000002E-3</v>
      </c>
      <c r="BC1368" s="10">
        <v>3.0000000000000001E-3</v>
      </c>
      <c r="BD1368" s="10">
        <v>0.38479999999999998</v>
      </c>
      <c r="BE1368" s="10">
        <v>11</v>
      </c>
      <c r="BF1368" s="10">
        <v>0.91</v>
      </c>
      <c r="BG1368" s="10">
        <v>9.7000000000000003E-3</v>
      </c>
      <c r="BH1368" s="10">
        <v>4.4000000000000003E-3</v>
      </c>
      <c r="BI1368" s="10">
        <v>0.56230000000000002</v>
      </c>
      <c r="BJ1368" s="10">
        <v>11</v>
      </c>
      <c r="BK1368" s="10">
        <v>0.91</v>
      </c>
      <c r="BL1368" s="10">
        <v>0</v>
      </c>
      <c r="BM1368" s="10">
        <v>0</v>
      </c>
      <c r="BN1368" s="10">
        <v>0</v>
      </c>
      <c r="BO1368" s="10">
        <v>11</v>
      </c>
      <c r="BP1368" s="10">
        <v>0</v>
      </c>
      <c r="BQ1368" s="10">
        <v>1444</v>
      </c>
      <c r="BR1368" s="10" t="s">
        <v>306</v>
      </c>
      <c r="BS1368" s="10">
        <v>4.82E-2</v>
      </c>
      <c r="BT1368" s="10">
        <v>2.1999999999999999E-2</v>
      </c>
      <c r="BU1368" s="10">
        <v>3</v>
      </c>
      <c r="BV1368" s="10">
        <v>10.199999999999999</v>
      </c>
      <c r="BW1368" s="10">
        <v>0.91</v>
      </c>
      <c r="BX1368" s="10">
        <v>4.82E-2</v>
      </c>
      <c r="BY1368" s="10">
        <v>2.1999999999999999E-2</v>
      </c>
      <c r="BZ1368" s="10">
        <v>3</v>
      </c>
      <c r="CA1368" s="10">
        <v>10.199999999999999</v>
      </c>
      <c r="CB1368" s="10">
        <v>0.91</v>
      </c>
      <c r="CC1368" s="10">
        <v>3.2800000000000003E-2</v>
      </c>
      <c r="CD1368" s="10">
        <v>1.49E-2</v>
      </c>
      <c r="CE1368" s="10">
        <v>2</v>
      </c>
      <c r="CF1368" s="10">
        <v>10.4</v>
      </c>
      <c r="CG1368" s="10">
        <v>0.91</v>
      </c>
      <c r="CH1368" s="10">
        <v>1444</v>
      </c>
      <c r="CI1368" s="10" t="s">
        <v>306</v>
      </c>
      <c r="CJ1368" s="10">
        <v>3.3399999999999999E-2</v>
      </c>
      <c r="CK1368" s="10">
        <v>1.52E-2</v>
      </c>
      <c r="CL1368" s="10">
        <v>2</v>
      </c>
      <c r="CM1368" s="10">
        <v>10.6</v>
      </c>
      <c r="CN1368" s="10">
        <v>0.91</v>
      </c>
      <c r="CO1368" s="10">
        <v>3.2500000000000001E-2</v>
      </c>
      <c r="CP1368" s="10">
        <v>1.4800000000000001E-2</v>
      </c>
      <c r="CQ1368" s="10">
        <v>2</v>
      </c>
      <c r="CR1368" s="10">
        <v>10.3</v>
      </c>
      <c r="CS1368" s="10">
        <v>0.91</v>
      </c>
      <c r="CT1368" s="10">
        <v>3.3099999999999997E-2</v>
      </c>
      <c r="CU1368" s="10">
        <v>1.5100000000000001E-2</v>
      </c>
      <c r="CV1368" s="10">
        <v>2</v>
      </c>
      <c r="CW1368" s="10">
        <v>10.5</v>
      </c>
      <c r="CX1368" s="10">
        <v>0.91</v>
      </c>
      <c r="CY1368" s="10">
        <v>1479</v>
      </c>
      <c r="CZ1368" s="10" t="s">
        <v>310</v>
      </c>
      <c r="DA1368" s="10">
        <v>0</v>
      </c>
      <c r="DB1368" s="10">
        <v>0</v>
      </c>
      <c r="DC1368" s="10">
        <v>0</v>
      </c>
      <c r="DD1368" s="10">
        <v>10.4</v>
      </c>
      <c r="DE1368" s="10">
        <v>0</v>
      </c>
      <c r="DF1368" s="10">
        <v>0</v>
      </c>
      <c r="DG1368" s="10">
        <v>0</v>
      </c>
      <c r="DH1368" s="10">
        <v>0</v>
      </c>
      <c r="DI1368" s="10">
        <v>10.199999999999999</v>
      </c>
      <c r="DJ1368" s="10">
        <v>0</v>
      </c>
      <c r="DK1368" s="10">
        <v>0</v>
      </c>
      <c r="DL1368" s="10">
        <v>0</v>
      </c>
      <c r="DM1368" s="10">
        <v>0</v>
      </c>
      <c r="DN1368" s="10">
        <v>10.1</v>
      </c>
      <c r="DO1368" s="10">
        <v>0</v>
      </c>
    </row>
    <row r="1369" spans="1:119" x14ac:dyDescent="0.25">
      <c r="A1369" s="10">
        <v>1445</v>
      </c>
      <c r="B1369" s="10" t="s">
        <v>291</v>
      </c>
      <c r="C1369" s="10">
        <v>0.02</v>
      </c>
      <c r="D1369" s="10">
        <v>0.01</v>
      </c>
      <c r="E1369" s="10">
        <v>1</v>
      </c>
      <c r="F1369" s="10">
        <v>10.6</v>
      </c>
      <c r="G1369" s="10">
        <v>0.9</v>
      </c>
      <c r="H1369" s="10">
        <v>0.02</v>
      </c>
      <c r="I1369" s="10">
        <v>0.01</v>
      </c>
      <c r="J1369" s="10">
        <v>1</v>
      </c>
      <c r="K1369" s="10">
        <v>10.5</v>
      </c>
      <c r="L1369" s="10">
        <v>0.9</v>
      </c>
      <c r="M1369" s="10">
        <v>0.02</v>
      </c>
      <c r="N1369" s="10">
        <v>0.01</v>
      </c>
      <c r="O1369" s="10">
        <v>1</v>
      </c>
      <c r="P1369" s="10">
        <v>10.5</v>
      </c>
      <c r="Q1369" s="10">
        <v>0.9</v>
      </c>
      <c r="R1369" s="10">
        <v>1445</v>
      </c>
      <c r="S1369" s="10" t="s">
        <v>291</v>
      </c>
      <c r="T1369" s="10">
        <v>0</v>
      </c>
      <c r="U1369" s="10">
        <v>0</v>
      </c>
      <c r="V1369" s="10">
        <v>0</v>
      </c>
      <c r="W1369" s="10">
        <v>10.5</v>
      </c>
      <c r="Y1369" s="10">
        <v>0</v>
      </c>
      <c r="Z1369" s="10">
        <v>0</v>
      </c>
      <c r="AA1369" s="10">
        <v>0</v>
      </c>
      <c r="AB1369" s="10">
        <v>10.5</v>
      </c>
      <c r="AD1369" s="10">
        <v>0</v>
      </c>
      <c r="AE1369" s="10">
        <v>0</v>
      </c>
      <c r="AF1369" s="10">
        <v>0</v>
      </c>
      <c r="AG1369" s="10">
        <v>10.5</v>
      </c>
      <c r="AI1369" s="10">
        <v>1445</v>
      </c>
      <c r="AJ1369" s="10" t="s">
        <v>291</v>
      </c>
      <c r="AK1369" s="10">
        <v>3.2099999999999997E-2</v>
      </c>
      <c r="AL1369" s="10">
        <v>1.2699999999999999E-2</v>
      </c>
      <c r="AM1369" s="10">
        <v>1.8803000000000001</v>
      </c>
      <c r="AN1369" s="10">
        <v>10.6</v>
      </c>
      <c r="AO1369" s="10">
        <v>0.93</v>
      </c>
      <c r="AP1369" s="10">
        <v>3.2000000000000001E-2</v>
      </c>
      <c r="AQ1369" s="10">
        <v>1.2699999999999999E-2</v>
      </c>
      <c r="AR1369" s="10">
        <v>1.8927</v>
      </c>
      <c r="AS1369" s="10">
        <v>10.5</v>
      </c>
      <c r="AT1369" s="10">
        <v>0.93</v>
      </c>
      <c r="AU1369" s="10">
        <v>3.6200000000000003E-2</v>
      </c>
      <c r="AV1369" s="10">
        <v>1.4200000000000001E-2</v>
      </c>
      <c r="AW1369" s="10">
        <v>2.1383000000000001</v>
      </c>
      <c r="AX1369" s="10">
        <v>10.5</v>
      </c>
      <c r="AY1369" s="10">
        <v>0.93</v>
      </c>
      <c r="AZ1369" s="10">
        <v>1445</v>
      </c>
      <c r="BA1369" s="10" t="s">
        <v>291</v>
      </c>
      <c r="BB1369" s="10">
        <v>6.7000000000000002E-3</v>
      </c>
      <c r="BC1369" s="10">
        <v>3.0000000000000001E-3</v>
      </c>
      <c r="BD1369" s="10">
        <v>0.38479999999999998</v>
      </c>
      <c r="BE1369" s="10">
        <v>11</v>
      </c>
      <c r="BF1369" s="10">
        <v>0.91</v>
      </c>
      <c r="BG1369" s="10">
        <v>9.7000000000000003E-3</v>
      </c>
      <c r="BH1369" s="10">
        <v>4.4000000000000003E-3</v>
      </c>
      <c r="BI1369" s="10">
        <v>0.56230000000000002</v>
      </c>
      <c r="BJ1369" s="10">
        <v>11</v>
      </c>
      <c r="BK1369" s="10">
        <v>0.91</v>
      </c>
      <c r="BL1369" s="10">
        <v>8.6999999999999994E-3</v>
      </c>
      <c r="BM1369" s="10">
        <v>3.8999999999999998E-3</v>
      </c>
      <c r="BN1369" s="10">
        <v>0.49909999999999999</v>
      </c>
      <c r="BO1369" s="10">
        <v>11</v>
      </c>
      <c r="BP1369" s="10">
        <v>0.91</v>
      </c>
      <c r="BQ1369" s="10">
        <v>1445</v>
      </c>
      <c r="BR1369" s="10" t="s">
        <v>291</v>
      </c>
      <c r="BS1369" s="10">
        <v>0</v>
      </c>
      <c r="BT1369" s="10">
        <v>0</v>
      </c>
      <c r="BU1369" s="10">
        <v>0</v>
      </c>
      <c r="BV1369" s="10">
        <v>10.199999999999999</v>
      </c>
      <c r="BW1369" s="10">
        <v>0</v>
      </c>
      <c r="BX1369" s="10">
        <v>1.61E-2</v>
      </c>
      <c r="BY1369" s="10">
        <v>7.3000000000000001E-3</v>
      </c>
      <c r="BZ1369" s="10">
        <v>1</v>
      </c>
      <c r="CA1369" s="10">
        <v>10.199999999999999</v>
      </c>
      <c r="CB1369" s="10">
        <v>0.91</v>
      </c>
      <c r="CC1369" s="10">
        <v>1.6400000000000001E-2</v>
      </c>
      <c r="CD1369" s="10">
        <v>7.4999999999999997E-3</v>
      </c>
      <c r="CE1369" s="10">
        <v>1</v>
      </c>
      <c r="CF1369" s="10">
        <v>10.4</v>
      </c>
      <c r="CG1369" s="10">
        <v>0.91</v>
      </c>
      <c r="CH1369" s="10">
        <v>1445</v>
      </c>
      <c r="CI1369" s="10" t="s">
        <v>291</v>
      </c>
      <c r="CJ1369" s="10">
        <v>1.67E-2</v>
      </c>
      <c r="CK1369" s="10">
        <v>7.6E-3</v>
      </c>
      <c r="CL1369" s="10">
        <v>1</v>
      </c>
      <c r="CM1369" s="10">
        <v>10.6</v>
      </c>
      <c r="CN1369" s="10">
        <v>0.91</v>
      </c>
      <c r="CO1369" s="10">
        <v>1.6199999999999999E-2</v>
      </c>
      <c r="CP1369" s="10">
        <v>7.4000000000000003E-3</v>
      </c>
      <c r="CQ1369" s="10">
        <v>1</v>
      </c>
      <c r="CR1369" s="10">
        <v>10.3</v>
      </c>
      <c r="CS1369" s="10">
        <v>0.91</v>
      </c>
      <c r="CT1369" s="10">
        <v>1.6500000000000001E-2</v>
      </c>
      <c r="CU1369" s="10">
        <v>7.4999999999999997E-3</v>
      </c>
      <c r="CV1369" s="10">
        <v>1</v>
      </c>
      <c r="CW1369" s="10">
        <v>10.5</v>
      </c>
      <c r="CX1369" s="10">
        <v>0.91</v>
      </c>
      <c r="CY1369" s="10">
        <v>1480</v>
      </c>
      <c r="CZ1369" s="10" t="s">
        <v>316</v>
      </c>
      <c r="DA1369" s="10">
        <v>1.1123000000000001</v>
      </c>
      <c r="DB1369" s="10">
        <v>0.36559999999999998</v>
      </c>
      <c r="DC1369" s="10">
        <v>65</v>
      </c>
      <c r="DD1369" s="10">
        <v>10.4</v>
      </c>
      <c r="DE1369" s="10">
        <v>0.95</v>
      </c>
      <c r="DF1369" s="10">
        <v>1.6783999999999999</v>
      </c>
      <c r="DG1369" s="10">
        <v>0.55159999999999998</v>
      </c>
      <c r="DH1369" s="10">
        <v>100</v>
      </c>
      <c r="DI1369" s="10">
        <v>10.199999999999999</v>
      </c>
      <c r="DJ1369" s="10">
        <v>0.95</v>
      </c>
      <c r="DK1369" s="10">
        <v>1.9112</v>
      </c>
      <c r="DL1369" s="10">
        <v>0.62819999999999998</v>
      </c>
      <c r="DM1369" s="10">
        <v>115</v>
      </c>
      <c r="DN1369" s="10">
        <v>10.1</v>
      </c>
      <c r="DO1369" s="10">
        <v>0.95</v>
      </c>
    </row>
    <row r="1370" spans="1:119" x14ac:dyDescent="0.25">
      <c r="A1370" s="10">
        <v>1446</v>
      </c>
      <c r="B1370" s="10" t="s">
        <v>246</v>
      </c>
      <c r="R1370" s="10">
        <v>1446</v>
      </c>
      <c r="S1370" s="10" t="s">
        <v>246</v>
      </c>
      <c r="AI1370" s="10">
        <v>1446</v>
      </c>
      <c r="AJ1370" s="10" t="s">
        <v>246</v>
      </c>
      <c r="AZ1370" s="10">
        <v>1446</v>
      </c>
      <c r="BA1370" s="10" t="s">
        <v>246</v>
      </c>
      <c r="BQ1370" s="10">
        <v>1446</v>
      </c>
      <c r="BR1370" s="10" t="s">
        <v>246</v>
      </c>
      <c r="CH1370" s="10">
        <v>1446</v>
      </c>
      <c r="CI1370" s="10" t="s">
        <v>246</v>
      </c>
      <c r="CY1370" s="10">
        <v>1481</v>
      </c>
      <c r="CZ1370" s="10" t="s">
        <v>312</v>
      </c>
      <c r="DA1370" s="10">
        <v>0.90159999999999996</v>
      </c>
      <c r="DB1370" s="10">
        <v>0.4108</v>
      </c>
      <c r="DC1370" s="10">
        <v>55</v>
      </c>
      <c r="DD1370" s="10">
        <v>10.4</v>
      </c>
      <c r="DE1370" s="10">
        <v>0.91</v>
      </c>
      <c r="DF1370" s="10">
        <v>0.99680000000000002</v>
      </c>
      <c r="DG1370" s="10">
        <v>0.4541</v>
      </c>
      <c r="DH1370" s="10">
        <v>62</v>
      </c>
      <c r="DI1370" s="10">
        <v>10.199999999999999</v>
      </c>
      <c r="DJ1370" s="10">
        <v>0.91</v>
      </c>
      <c r="DK1370" s="10">
        <v>1.1939</v>
      </c>
      <c r="DL1370" s="10">
        <v>0.54400000000000004</v>
      </c>
      <c r="DM1370" s="10">
        <v>75</v>
      </c>
      <c r="DN1370" s="10">
        <v>10.1</v>
      </c>
      <c r="DO1370" s="10">
        <v>0.91</v>
      </c>
    </row>
    <row r="1371" spans="1:119" x14ac:dyDescent="0.25">
      <c r="A1371" s="10">
        <v>1447</v>
      </c>
      <c r="B1371" s="10" t="s">
        <v>247</v>
      </c>
      <c r="C1371" s="10">
        <v>-3.12</v>
      </c>
      <c r="D1371" s="10">
        <v>-0.96</v>
      </c>
      <c r="E1371" s="10">
        <v>53.56</v>
      </c>
      <c r="F1371" s="10">
        <v>35.21</v>
      </c>
      <c r="G1371" s="10">
        <v>0.95599999999999996</v>
      </c>
      <c r="H1371" s="10">
        <v>-3.48</v>
      </c>
      <c r="I1371" s="10">
        <v>-1.17</v>
      </c>
      <c r="J1371" s="10">
        <v>61.17</v>
      </c>
      <c r="K1371" s="10">
        <v>34.659999999999997</v>
      </c>
      <c r="L1371" s="10">
        <v>0.94799999999999995</v>
      </c>
      <c r="M1371" s="10">
        <v>-3.64</v>
      </c>
      <c r="N1371" s="10">
        <v>-1.02</v>
      </c>
      <c r="O1371" s="10">
        <v>63.68</v>
      </c>
      <c r="P1371" s="10">
        <v>34.299999999999997</v>
      </c>
      <c r="Q1371" s="10">
        <v>0.96299999999999997</v>
      </c>
      <c r="R1371" s="10">
        <v>1447</v>
      </c>
      <c r="S1371" s="10" t="s">
        <v>247</v>
      </c>
      <c r="T1371" s="10">
        <v>0.68</v>
      </c>
      <c r="U1371" s="10">
        <v>0.75</v>
      </c>
      <c r="V1371" s="10">
        <v>15.569900991798088</v>
      </c>
      <c r="W1371" s="10">
        <v>37.54</v>
      </c>
      <c r="Y1371" s="10">
        <v>1.0900000000000001</v>
      </c>
      <c r="Z1371" s="10">
        <v>0.67</v>
      </c>
      <c r="AA1371" s="10">
        <v>20.14432884255304</v>
      </c>
      <c r="AB1371" s="10">
        <v>36.67</v>
      </c>
      <c r="AD1371" s="10">
        <v>1.44</v>
      </c>
      <c r="AE1371" s="10">
        <v>0.83</v>
      </c>
      <c r="AF1371" s="10">
        <v>26.283226824586475</v>
      </c>
      <c r="AG1371" s="10">
        <v>36.51</v>
      </c>
      <c r="AI1371" s="10">
        <v>1447</v>
      </c>
      <c r="AJ1371" s="10" t="s">
        <v>247</v>
      </c>
      <c r="AK1371" s="10">
        <v>-3.0017240396790643</v>
      </c>
      <c r="AL1371" s="10">
        <v>-1.3902612527114291</v>
      </c>
      <c r="AM1371" s="10">
        <v>-53.494813940926413</v>
      </c>
      <c r="AN1371" s="10">
        <v>35.702558130005315</v>
      </c>
      <c r="AO1371" s="10">
        <v>0.90740072034466279</v>
      </c>
      <c r="AP1371" s="10">
        <v>-3.2412472713712193</v>
      </c>
      <c r="AQ1371" s="10">
        <v>-1.5248004040467069</v>
      </c>
      <c r="AR1371" s="10">
        <v>-59.346401919839366</v>
      </c>
      <c r="AS1371" s="10">
        <v>34.8473820645873</v>
      </c>
      <c r="AT1371" s="10">
        <v>0.90487165948714809</v>
      </c>
      <c r="AU1371" s="10">
        <v>-3.7978535821197186</v>
      </c>
      <c r="AV1371" s="10">
        <v>-1.8011512896525566</v>
      </c>
      <c r="AW1371" s="10">
        <v>-70.725718822247657</v>
      </c>
      <c r="AX1371" s="10">
        <v>34.312606067983602</v>
      </c>
      <c r="AY1371" s="10">
        <v>0.90353819416915593</v>
      </c>
      <c r="AZ1371" s="10">
        <v>1447</v>
      </c>
      <c r="BA1371" s="10" t="s">
        <v>247</v>
      </c>
      <c r="BB1371" s="10">
        <v>-1.0550874026333308</v>
      </c>
      <c r="BC1371" s="10">
        <v>-0.46122155144209248</v>
      </c>
      <c r="BD1371" s="10">
        <v>-18.055011229983364</v>
      </c>
      <c r="BE1371" s="10">
        <v>36.821602518225028</v>
      </c>
      <c r="BF1371" s="10">
        <v>0.91627821673090193</v>
      </c>
      <c r="BG1371" s="10">
        <v>-1.7232616847550282</v>
      </c>
      <c r="BH1371" s="10">
        <v>-0.7306713504121255</v>
      </c>
      <c r="BI1371" s="10">
        <v>-29.787322744516477</v>
      </c>
      <c r="BJ1371" s="10">
        <v>36.279364636609941</v>
      </c>
      <c r="BK1371" s="10">
        <v>0.92066039481043893</v>
      </c>
      <c r="BL1371" s="10">
        <v>-1.7294405827211647</v>
      </c>
      <c r="BM1371" s="10">
        <v>-0.7420524678644016</v>
      </c>
      <c r="BN1371" s="10">
        <v>-29.948108629253699</v>
      </c>
      <c r="BO1371" s="10">
        <v>36.280238358971566</v>
      </c>
      <c r="BP1371" s="10">
        <v>0.91897878795120469</v>
      </c>
      <c r="BQ1371" s="10">
        <v>1447</v>
      </c>
      <c r="BR1371" s="10" t="s">
        <v>247</v>
      </c>
      <c r="BS1371" s="10">
        <v>-2.895</v>
      </c>
      <c r="BT1371" s="10">
        <v>-1.1990000000000001</v>
      </c>
      <c r="BU1371" s="10">
        <v>-50.391604378526232</v>
      </c>
      <c r="BV1371" s="10">
        <v>35.901000000000003</v>
      </c>
      <c r="BW1371" s="10">
        <v>0.92389626034563832</v>
      </c>
      <c r="BX1371" s="10">
        <v>-3.2570000000000001</v>
      </c>
      <c r="BY1371" s="10">
        <v>-1.367</v>
      </c>
      <c r="BZ1371" s="10">
        <v>-58.632086524733403</v>
      </c>
      <c r="CA1371" s="10">
        <v>34.781999999999996</v>
      </c>
      <c r="CB1371" s="10">
        <v>0.92207708835481139</v>
      </c>
      <c r="CC1371" s="10">
        <v>-3.2330000000000001</v>
      </c>
      <c r="CD1371" s="10">
        <v>-1.423</v>
      </c>
      <c r="CE1371" s="10">
        <v>-58.759917638518772</v>
      </c>
      <c r="CF1371" s="10">
        <v>34.707000000000001</v>
      </c>
      <c r="CG1371" s="10">
        <v>0.91526493243708096</v>
      </c>
      <c r="CH1371" s="10">
        <v>1447</v>
      </c>
      <c r="CI1371" s="10" t="s">
        <v>247</v>
      </c>
      <c r="CJ1371" s="10">
        <v>-0.95</v>
      </c>
      <c r="CK1371" s="10">
        <v>-0.41099999999999998</v>
      </c>
      <c r="CL1371" s="10">
        <v>-16.07694482656094</v>
      </c>
      <c r="CM1371" s="10">
        <v>37.171999999999997</v>
      </c>
      <c r="CN1371" s="10">
        <v>0.91779043679060357</v>
      </c>
      <c r="CO1371" s="10">
        <v>-1.0960000000000001</v>
      </c>
      <c r="CP1371" s="10">
        <v>-0.47099999999999997</v>
      </c>
      <c r="CQ1371" s="10">
        <v>-18.824511726670629</v>
      </c>
      <c r="CR1371" s="10">
        <v>36.587000000000003</v>
      </c>
      <c r="CS1371" s="10">
        <v>0.91875434543918832</v>
      </c>
      <c r="CT1371" s="10">
        <v>-1.046</v>
      </c>
      <c r="CU1371" s="10">
        <v>-0.46500000000000002</v>
      </c>
      <c r="CV1371" s="10">
        <v>-17.786037649945541</v>
      </c>
      <c r="CW1371" s="10">
        <v>37.158000000000001</v>
      </c>
      <c r="CX1371" s="10">
        <v>0.91377552068058676</v>
      </c>
      <c r="CY1371" s="10">
        <v>1482</v>
      </c>
      <c r="CZ1371" s="10" t="s">
        <v>313</v>
      </c>
      <c r="DA1371" s="10">
        <v>0.32779999999999998</v>
      </c>
      <c r="DB1371" s="10">
        <v>0.14940000000000001</v>
      </c>
      <c r="DC1371" s="10">
        <v>20</v>
      </c>
      <c r="DD1371" s="10">
        <v>10.4</v>
      </c>
      <c r="DE1371" s="10">
        <v>0.91</v>
      </c>
      <c r="DF1371" s="10">
        <v>0.48230000000000001</v>
      </c>
      <c r="DG1371" s="10">
        <v>0.21970000000000001</v>
      </c>
      <c r="DH1371" s="10">
        <v>30</v>
      </c>
      <c r="DI1371" s="10">
        <v>10.199999999999999</v>
      </c>
      <c r="DJ1371" s="10">
        <v>0.91</v>
      </c>
      <c r="DK1371" s="10">
        <v>0.63680000000000003</v>
      </c>
      <c r="DL1371" s="10">
        <v>0.29010000000000002</v>
      </c>
      <c r="DM1371" s="10">
        <v>40</v>
      </c>
      <c r="DN1371" s="10">
        <v>10.1</v>
      </c>
      <c r="DO1371" s="10">
        <v>0.91</v>
      </c>
    </row>
    <row r="1372" spans="1:119" x14ac:dyDescent="0.25">
      <c r="A1372" s="10">
        <v>1448</v>
      </c>
      <c r="B1372" s="10" t="s">
        <v>224</v>
      </c>
      <c r="C1372" s="10">
        <v>1.1000000000000001</v>
      </c>
      <c r="D1372" s="10">
        <v>0.34</v>
      </c>
      <c r="E1372" s="10">
        <v>18.84</v>
      </c>
      <c r="F1372" s="10">
        <v>35.21</v>
      </c>
      <c r="G1372" s="10">
        <v>0.95499999999999996</v>
      </c>
      <c r="H1372" s="10">
        <v>1.3</v>
      </c>
      <c r="I1372" s="10">
        <v>0.41</v>
      </c>
      <c r="J1372" s="10">
        <v>22.75</v>
      </c>
      <c r="K1372" s="10">
        <v>34.659999999999997</v>
      </c>
      <c r="L1372" s="10">
        <v>0.95399999999999996</v>
      </c>
      <c r="M1372" s="10">
        <v>1.31</v>
      </c>
      <c r="N1372" s="10">
        <v>0.41</v>
      </c>
      <c r="O1372" s="10">
        <v>23.17</v>
      </c>
      <c r="P1372" s="10">
        <v>34.299999999999997</v>
      </c>
      <c r="Q1372" s="10">
        <v>0.95399999999999996</v>
      </c>
      <c r="R1372" s="10">
        <v>1448</v>
      </c>
      <c r="S1372" s="10" t="s">
        <v>224</v>
      </c>
      <c r="T1372" s="10">
        <v>-0.16</v>
      </c>
      <c r="U1372" s="10">
        <v>-0.16</v>
      </c>
      <c r="V1372" s="10">
        <v>-3.4800067381043194</v>
      </c>
      <c r="W1372" s="10">
        <v>37.54</v>
      </c>
      <c r="Y1372" s="10">
        <v>-0.26</v>
      </c>
      <c r="Z1372" s="10">
        <v>-0.14000000000000001</v>
      </c>
      <c r="AA1372" s="10">
        <v>-4.6492907381308681</v>
      </c>
      <c r="AB1372" s="10">
        <v>36.67</v>
      </c>
      <c r="AD1372" s="10">
        <v>-0.34</v>
      </c>
      <c r="AE1372" s="10">
        <v>-0.18</v>
      </c>
      <c r="AF1372" s="10">
        <v>-6.0835684283603335</v>
      </c>
      <c r="AG1372" s="10">
        <v>36.51</v>
      </c>
      <c r="AI1372" s="10">
        <v>1448</v>
      </c>
      <c r="AJ1372" s="10" t="s">
        <v>224</v>
      </c>
      <c r="AK1372" s="10">
        <v>1.0124262835372417</v>
      </c>
      <c r="AL1372" s="10">
        <v>0.39039891229088103</v>
      </c>
      <c r="AM1372" s="10">
        <v>17.547103053682971</v>
      </c>
      <c r="AN1372" s="10">
        <v>35.702558130005315</v>
      </c>
      <c r="AO1372" s="10">
        <v>0.93303518699183019</v>
      </c>
      <c r="AP1372" s="10">
        <v>1.0821286185929986</v>
      </c>
      <c r="AQ1372" s="10">
        <v>0.42926109339701646</v>
      </c>
      <c r="AR1372" s="10">
        <v>19.287756603422537</v>
      </c>
      <c r="AS1372" s="10">
        <v>34.8473820645873</v>
      </c>
      <c r="AT1372" s="10">
        <v>0.92953635807374546</v>
      </c>
      <c r="AU1372" s="10">
        <v>1.264050377281013</v>
      </c>
      <c r="AV1372" s="10">
        <v>0.49999646599449066</v>
      </c>
      <c r="AW1372" s="10">
        <v>22.872597058184205</v>
      </c>
      <c r="AX1372" s="10">
        <v>34.312606067983602</v>
      </c>
      <c r="AY1372" s="10">
        <v>0.92989641153570746</v>
      </c>
      <c r="AZ1372" s="10">
        <v>1448</v>
      </c>
      <c r="BA1372" s="10" t="s">
        <v>224</v>
      </c>
      <c r="BB1372" s="10">
        <v>0.78031451853774547</v>
      </c>
      <c r="BC1372" s="10">
        <v>0.30561803615116778</v>
      </c>
      <c r="BD1372" s="10">
        <v>13.140016109879225</v>
      </c>
      <c r="BE1372" s="10">
        <v>36.821602518225028</v>
      </c>
      <c r="BF1372" s="10">
        <v>0.93113033767639841</v>
      </c>
      <c r="BG1372" s="10">
        <v>1.3002569291145405</v>
      </c>
      <c r="BH1372" s="10">
        <v>0.51334558691606669</v>
      </c>
      <c r="BI1372" s="10">
        <v>22.246581774864968</v>
      </c>
      <c r="BJ1372" s="10">
        <v>36.279364636609941</v>
      </c>
      <c r="BK1372" s="10">
        <v>0.93013414279945639</v>
      </c>
      <c r="BL1372" s="10">
        <v>1.3454503198120411</v>
      </c>
      <c r="BM1372" s="10">
        <v>0.54114381829343117</v>
      </c>
      <c r="BN1372" s="10">
        <v>23.077907856264467</v>
      </c>
      <c r="BO1372" s="10">
        <v>36.280238358971566</v>
      </c>
      <c r="BP1372" s="10">
        <v>0.92777031396955645</v>
      </c>
      <c r="BQ1372" s="10">
        <v>1448</v>
      </c>
      <c r="BR1372" s="10" t="s">
        <v>224</v>
      </c>
      <c r="BS1372" s="10">
        <v>0.9</v>
      </c>
      <c r="BT1372" s="10">
        <v>0.28899999999999998</v>
      </c>
      <c r="BU1372" s="10">
        <v>15.201456773140983</v>
      </c>
      <c r="BV1372" s="10">
        <v>35.901000000000003</v>
      </c>
      <c r="BW1372" s="10">
        <v>0.95211657889330792</v>
      </c>
      <c r="BX1372" s="10">
        <v>1.071</v>
      </c>
      <c r="BY1372" s="10">
        <v>0.36799999999999999</v>
      </c>
      <c r="BZ1372" s="10">
        <v>18.797824154656059</v>
      </c>
      <c r="CA1372" s="10">
        <v>34.781999999999996</v>
      </c>
      <c r="CB1372" s="10">
        <v>0.94572900771680191</v>
      </c>
      <c r="CC1372" s="10">
        <v>1.03</v>
      </c>
      <c r="CD1372" s="10">
        <v>0.41399999999999998</v>
      </c>
      <c r="CE1372" s="10">
        <v>18.466297001771231</v>
      </c>
      <c r="CF1372" s="10">
        <v>34.707000000000001</v>
      </c>
      <c r="CG1372" s="10">
        <v>0.92785413027446983</v>
      </c>
      <c r="CH1372" s="10">
        <v>1448</v>
      </c>
      <c r="CI1372" s="10" t="s">
        <v>224</v>
      </c>
      <c r="CJ1372" s="10">
        <v>0.29799999999999999</v>
      </c>
      <c r="CK1372" s="10">
        <v>0.111</v>
      </c>
      <c r="CL1372" s="10">
        <v>4.9391556382088373</v>
      </c>
      <c r="CM1372" s="10">
        <v>37.171999999999997</v>
      </c>
      <c r="CN1372" s="10">
        <v>0.93710228481879621</v>
      </c>
      <c r="CO1372" s="10">
        <v>0.32400000000000001</v>
      </c>
      <c r="CP1372" s="10">
        <v>0.124</v>
      </c>
      <c r="CQ1372" s="10">
        <v>5.4744340486276899</v>
      </c>
      <c r="CR1372" s="10">
        <v>36.587000000000003</v>
      </c>
      <c r="CS1372" s="10">
        <v>0.93393866241466028</v>
      </c>
      <c r="CT1372" s="10">
        <v>0.35899999999999999</v>
      </c>
      <c r="CU1372" s="10">
        <v>0.153</v>
      </c>
      <c r="CV1372" s="10">
        <v>6.0634909762461398</v>
      </c>
      <c r="CW1372" s="10">
        <v>37.158000000000001</v>
      </c>
      <c r="CX1372" s="10">
        <v>0.91993841634536322</v>
      </c>
      <c r="CY1372" s="10">
        <v>1483</v>
      </c>
      <c r="CZ1372" s="10" t="s">
        <v>319</v>
      </c>
      <c r="DA1372" s="10">
        <v>0.19450000000000001</v>
      </c>
      <c r="DB1372" s="10">
        <v>9.4200000000000006E-2</v>
      </c>
      <c r="DC1372" s="10">
        <v>12</v>
      </c>
      <c r="DD1372" s="10">
        <v>10.4</v>
      </c>
      <c r="DE1372" s="10">
        <v>0.9</v>
      </c>
      <c r="DF1372" s="10">
        <v>0.1908</v>
      </c>
      <c r="DG1372" s="10">
        <v>9.2399999999999996E-2</v>
      </c>
      <c r="DH1372" s="10">
        <v>12</v>
      </c>
      <c r="DI1372" s="10">
        <v>10.199999999999999</v>
      </c>
      <c r="DJ1372" s="10">
        <v>0.9</v>
      </c>
      <c r="DK1372" s="10">
        <v>0.22040000000000001</v>
      </c>
      <c r="DL1372" s="10">
        <v>0.10680000000000001</v>
      </c>
      <c r="DM1372" s="10">
        <v>14</v>
      </c>
      <c r="DN1372" s="10">
        <v>10.1</v>
      </c>
      <c r="DO1372" s="10">
        <v>0.9</v>
      </c>
    </row>
    <row r="1373" spans="1:119" x14ac:dyDescent="0.25">
      <c r="A1373" s="10">
        <v>1449</v>
      </c>
      <c r="B1373" s="10" t="s">
        <v>8</v>
      </c>
      <c r="R1373" s="10">
        <v>1449</v>
      </c>
      <c r="S1373" s="10" t="s">
        <v>8</v>
      </c>
      <c r="AI1373" s="10">
        <v>1449</v>
      </c>
      <c r="AJ1373" s="10" t="s">
        <v>8</v>
      </c>
      <c r="AZ1373" s="10">
        <v>1449</v>
      </c>
      <c r="BA1373" s="10" t="s">
        <v>8</v>
      </c>
      <c r="BQ1373" s="10">
        <v>1449</v>
      </c>
      <c r="BR1373" s="10" t="s">
        <v>8</v>
      </c>
      <c r="CH1373" s="10">
        <v>1449</v>
      </c>
      <c r="CI1373" s="10" t="s">
        <v>8</v>
      </c>
      <c r="CY1373" s="10">
        <v>1484</v>
      </c>
      <c r="CZ1373" s="10" t="s">
        <v>253</v>
      </c>
      <c r="DA1373" s="10">
        <v>-1.161</v>
      </c>
      <c r="DB1373" s="10">
        <v>-0.61599999999999999</v>
      </c>
      <c r="DC1373" s="10">
        <v>-20.531679573503265</v>
      </c>
      <c r="DD1373" s="10">
        <v>36.957999999999998</v>
      </c>
      <c r="DE1373" s="10">
        <v>0.88336187862484605</v>
      </c>
      <c r="DF1373" s="10">
        <v>-1.329</v>
      </c>
      <c r="DG1373" s="10">
        <v>-1.214</v>
      </c>
      <c r="DH1373" s="10">
        <v>-28.762216827248764</v>
      </c>
      <c r="DI1373" s="10">
        <v>36.131999999999998</v>
      </c>
      <c r="DJ1373" s="10">
        <v>0.73832911757725939</v>
      </c>
      <c r="DK1373" s="10">
        <v>-1.4159999999999999</v>
      </c>
      <c r="DL1373" s="10">
        <v>-0.67800000000000005</v>
      </c>
      <c r="DM1373" s="10">
        <v>-25.214490459226976</v>
      </c>
      <c r="DN1373" s="10">
        <v>35.948</v>
      </c>
      <c r="DO1373" s="10">
        <v>0.90194010157778703</v>
      </c>
    </row>
    <row r="1374" spans="1:119" x14ac:dyDescent="0.25">
      <c r="A1374" s="10">
        <v>1450</v>
      </c>
      <c r="B1374" s="10" t="s">
        <v>9</v>
      </c>
      <c r="C1374" s="10">
        <v>2.02</v>
      </c>
      <c r="D1374" s="10">
        <v>0.62</v>
      </c>
      <c r="E1374" s="10">
        <v>34.71</v>
      </c>
      <c r="F1374" s="10">
        <v>35.21</v>
      </c>
      <c r="G1374" s="10">
        <v>0.95699999999999996</v>
      </c>
      <c r="H1374" s="10">
        <v>2.1800000000000002</v>
      </c>
      <c r="I1374" s="10">
        <v>0.76</v>
      </c>
      <c r="J1374" s="10">
        <v>38.42</v>
      </c>
      <c r="K1374" s="10">
        <v>34.659999999999997</v>
      </c>
      <c r="L1374" s="10">
        <v>0.94399999999999995</v>
      </c>
      <c r="M1374" s="10">
        <v>2.33</v>
      </c>
      <c r="N1374" s="10">
        <v>0.61</v>
      </c>
      <c r="O1374" s="10">
        <v>40.520000000000003</v>
      </c>
      <c r="P1374" s="10">
        <v>34.299999999999997</v>
      </c>
      <c r="Q1374" s="10">
        <v>0.96699999999999997</v>
      </c>
      <c r="R1374" s="10">
        <v>1450</v>
      </c>
      <c r="S1374" s="10" t="s">
        <v>9</v>
      </c>
      <c r="T1374" s="10">
        <v>0.52</v>
      </c>
      <c r="U1374" s="10">
        <v>0.59</v>
      </c>
      <c r="V1374" s="10">
        <v>12.095252979886844</v>
      </c>
      <c r="W1374" s="10">
        <v>37.54</v>
      </c>
      <c r="Y1374" s="10">
        <v>0.83</v>
      </c>
      <c r="Z1374" s="10">
        <v>0.52</v>
      </c>
      <c r="AA1374" s="10">
        <v>15.420756691081015</v>
      </c>
      <c r="AB1374" s="10">
        <v>36.67</v>
      </c>
      <c r="AD1374" s="10">
        <v>1.1000000000000001</v>
      </c>
      <c r="AE1374" s="10">
        <v>0.66</v>
      </c>
      <c r="AF1374" s="10">
        <v>20.285685076596895</v>
      </c>
      <c r="AG1374" s="10">
        <v>36.51</v>
      </c>
      <c r="AI1374" s="10">
        <v>1450</v>
      </c>
      <c r="AJ1374" s="10" t="s">
        <v>9</v>
      </c>
      <c r="AK1374" s="10">
        <v>1.9892977562071834</v>
      </c>
      <c r="AL1374" s="10">
        <v>0.99986234113073613</v>
      </c>
      <c r="AM1374" s="10">
        <v>36.004005793086392</v>
      </c>
      <c r="AN1374" s="10">
        <v>35.702558130005315</v>
      </c>
      <c r="AO1374" s="10">
        <v>0.89348858323638303</v>
      </c>
      <c r="AP1374" s="10">
        <v>2.1591186527912085</v>
      </c>
      <c r="AQ1374" s="10">
        <v>1.0955393105006956</v>
      </c>
      <c r="AR1374" s="10">
        <v>40.113643731790262</v>
      </c>
      <c r="AS1374" s="10">
        <v>34.8473820645873</v>
      </c>
      <c r="AT1374" s="10">
        <v>0.89177154787122048</v>
      </c>
      <c r="AU1374" s="10">
        <v>2.5338032048054617</v>
      </c>
      <c r="AV1374" s="10">
        <v>1.3011548236820638</v>
      </c>
      <c r="AW1374" s="10">
        <v>47.927056508629782</v>
      </c>
      <c r="AX1374" s="10">
        <v>34.312606067983602</v>
      </c>
      <c r="AY1374" s="10">
        <v>0.88956521523130305</v>
      </c>
      <c r="AZ1374" s="10">
        <v>1450</v>
      </c>
      <c r="BA1374" s="10" t="s">
        <v>9</v>
      </c>
      <c r="BB1374" s="10">
        <v>0.27477288403224726</v>
      </c>
      <c r="BC1374" s="10">
        <v>0.15560351461868718</v>
      </c>
      <c r="BD1374" s="10">
        <v>4.9512139008250768</v>
      </c>
      <c r="BE1374" s="10">
        <v>36.821602518225028</v>
      </c>
      <c r="BF1374" s="10">
        <v>0.87015950849736867</v>
      </c>
      <c r="BG1374" s="10">
        <v>0.42300475566814966</v>
      </c>
      <c r="BH1374" s="10">
        <v>0.21732576440956131</v>
      </c>
      <c r="BI1374" s="10">
        <v>7.5681715711662285</v>
      </c>
      <c r="BJ1374" s="10">
        <v>36.279364636609941</v>
      </c>
      <c r="BK1374" s="10">
        <v>0.88947548110796226</v>
      </c>
      <c r="BL1374" s="10">
        <v>0.38399026287341925</v>
      </c>
      <c r="BM1374" s="10">
        <v>0.20090864940580966</v>
      </c>
      <c r="BN1374" s="10">
        <v>6.8965492695732387</v>
      </c>
      <c r="BO1374" s="10">
        <v>36.280238358971566</v>
      </c>
      <c r="BP1374" s="10">
        <v>0.88604873430934616</v>
      </c>
      <c r="BQ1374" s="10">
        <v>1450</v>
      </c>
      <c r="BR1374" s="10" t="s">
        <v>9</v>
      </c>
      <c r="BS1374" s="10">
        <v>1.9950000000000001</v>
      </c>
      <c r="BT1374" s="10">
        <v>0.91100000000000003</v>
      </c>
      <c r="BU1374" s="10">
        <v>35.269794336374524</v>
      </c>
      <c r="BV1374" s="10">
        <v>35.901000000000003</v>
      </c>
      <c r="BW1374" s="10">
        <v>0.90964680755203087</v>
      </c>
      <c r="BX1374" s="10">
        <v>2.1859999999999999</v>
      </c>
      <c r="BY1374" s="10">
        <v>0.999</v>
      </c>
      <c r="BZ1374" s="10">
        <v>39.895219334925329</v>
      </c>
      <c r="CA1374" s="10">
        <v>34.781999999999996</v>
      </c>
      <c r="CB1374" s="10">
        <v>0.9095239140623127</v>
      </c>
      <c r="CC1374" s="10">
        <v>2.2029999999999998</v>
      </c>
      <c r="CD1374" s="10">
        <v>1.0089999999999999</v>
      </c>
      <c r="CE1374" s="10">
        <v>40.307797013963032</v>
      </c>
      <c r="CF1374" s="10">
        <v>34.707000000000001</v>
      </c>
      <c r="CG1374" s="10">
        <v>0.90917551487033599</v>
      </c>
      <c r="CH1374" s="10">
        <v>1450</v>
      </c>
      <c r="CI1374" s="10" t="s">
        <v>9</v>
      </c>
      <c r="CJ1374" s="10">
        <v>0.65200000000000002</v>
      </c>
      <c r="CK1374" s="10">
        <v>0.30099999999999999</v>
      </c>
      <c r="CL1374" s="10">
        <v>11.153832421100423</v>
      </c>
      <c r="CM1374" s="10">
        <v>37.171999999999997</v>
      </c>
      <c r="CN1374" s="10">
        <v>0.90791862372158205</v>
      </c>
      <c r="CO1374" s="10">
        <v>0.77200000000000002</v>
      </c>
      <c r="CP1374" s="10">
        <v>0.34699999999999998</v>
      </c>
      <c r="CQ1374" s="10">
        <v>13.35636377633015</v>
      </c>
      <c r="CR1374" s="10">
        <v>36.587000000000003</v>
      </c>
      <c r="CS1374" s="10">
        <v>0.91209827321311865</v>
      </c>
      <c r="CT1374" s="10">
        <v>0.68700000000000006</v>
      </c>
      <c r="CU1374" s="10">
        <v>0.312</v>
      </c>
      <c r="CV1374" s="10">
        <v>11.723643203108722</v>
      </c>
      <c r="CW1374" s="10">
        <v>37.158000000000001</v>
      </c>
      <c r="CX1374" s="10">
        <v>0.91050259234951225</v>
      </c>
      <c r="CY1374" s="10">
        <v>1485</v>
      </c>
      <c r="CZ1374" s="10" t="s">
        <v>8</v>
      </c>
      <c r="DA1374" s="10">
        <v>1.161</v>
      </c>
      <c r="DB1374" s="10">
        <v>0.61599999999999999</v>
      </c>
      <c r="DC1374" s="10">
        <v>20.531679573503265</v>
      </c>
      <c r="DD1374" s="10">
        <v>36.957999999999998</v>
      </c>
      <c r="DE1374" s="10">
        <v>0.88336187862484605</v>
      </c>
      <c r="DF1374" s="10">
        <v>1.329</v>
      </c>
      <c r="DG1374" s="10">
        <v>1.214</v>
      </c>
      <c r="DH1374" s="10">
        <v>28.762216827248764</v>
      </c>
      <c r="DI1374" s="10">
        <v>36.131999999999998</v>
      </c>
      <c r="DJ1374" s="10">
        <v>0.73832911757725939</v>
      </c>
      <c r="DK1374" s="10">
        <v>1.4159999999999999</v>
      </c>
      <c r="DL1374" s="10">
        <v>0.67800000000000005</v>
      </c>
      <c r="DM1374" s="10">
        <v>25.214490459226976</v>
      </c>
      <c r="DN1374" s="10">
        <v>35.948</v>
      </c>
      <c r="DO1374" s="10">
        <v>0.90194010157778703</v>
      </c>
    </row>
    <row r="1375" spans="1:119" x14ac:dyDescent="0.25">
      <c r="A1375" s="10">
        <v>1451</v>
      </c>
      <c r="B1375" s="10" t="s">
        <v>10</v>
      </c>
      <c r="C1375" s="10">
        <v>0</v>
      </c>
      <c r="D1375" s="10">
        <v>0</v>
      </c>
      <c r="E1375" s="10">
        <v>0</v>
      </c>
      <c r="F1375" s="10">
        <v>0</v>
      </c>
      <c r="G1375" s="10">
        <v>0</v>
      </c>
      <c r="H1375" s="10">
        <v>0</v>
      </c>
      <c r="I1375" s="10">
        <v>0</v>
      </c>
      <c r="J1375" s="10">
        <v>0</v>
      </c>
      <c r="K1375" s="10">
        <v>0</v>
      </c>
      <c r="L1375" s="10">
        <v>0</v>
      </c>
      <c r="M1375" s="10">
        <v>0</v>
      </c>
      <c r="N1375" s="10">
        <v>0</v>
      </c>
      <c r="O1375" s="10">
        <v>0</v>
      </c>
      <c r="P1375" s="10">
        <v>0</v>
      </c>
      <c r="Q1375" s="10">
        <v>0</v>
      </c>
      <c r="R1375" s="10">
        <v>1451</v>
      </c>
      <c r="S1375" s="10" t="s">
        <v>10</v>
      </c>
      <c r="AI1375" s="10">
        <v>1451</v>
      </c>
      <c r="AJ1375" s="10" t="s">
        <v>10</v>
      </c>
      <c r="AZ1375" s="10">
        <v>1451</v>
      </c>
      <c r="BA1375" s="10" t="s">
        <v>10</v>
      </c>
      <c r="BQ1375" s="10">
        <v>1451</v>
      </c>
      <c r="BR1375" s="10" t="s">
        <v>10</v>
      </c>
      <c r="CH1375" s="10">
        <v>1451</v>
      </c>
      <c r="CI1375" s="10" t="s">
        <v>10</v>
      </c>
      <c r="CY1375" s="10">
        <v>1486</v>
      </c>
      <c r="CZ1375" s="10" t="s">
        <v>9</v>
      </c>
    </row>
    <row r="1376" spans="1:119" x14ac:dyDescent="0.25">
      <c r="A1376" s="10">
        <v>1452</v>
      </c>
      <c r="B1376" s="10" t="s">
        <v>11</v>
      </c>
      <c r="C1376" s="10">
        <v>2.0099999999999998</v>
      </c>
      <c r="D1376" s="10">
        <v>0.5</v>
      </c>
      <c r="E1376" s="10">
        <v>116</v>
      </c>
      <c r="F1376" s="10">
        <v>10.3</v>
      </c>
      <c r="G1376" s="10">
        <v>0.97</v>
      </c>
      <c r="H1376" s="10">
        <v>2.16</v>
      </c>
      <c r="I1376" s="10">
        <v>0.63</v>
      </c>
      <c r="J1376" s="10">
        <v>126</v>
      </c>
      <c r="K1376" s="10">
        <v>10.3</v>
      </c>
      <c r="L1376" s="10">
        <v>0.96</v>
      </c>
      <c r="M1376" s="10">
        <v>2.31</v>
      </c>
      <c r="N1376" s="10">
        <v>0.47</v>
      </c>
      <c r="O1376" s="10">
        <v>132</v>
      </c>
      <c r="P1376" s="10">
        <v>10.3</v>
      </c>
      <c r="Q1376" s="10">
        <v>0.98</v>
      </c>
      <c r="R1376" s="10">
        <v>1452</v>
      </c>
      <c r="S1376" s="10" t="s">
        <v>11</v>
      </c>
      <c r="T1376" s="10">
        <v>0.52</v>
      </c>
      <c r="U1376" s="10">
        <v>0.53</v>
      </c>
      <c r="V1376" s="10">
        <v>40.826999999999998</v>
      </c>
      <c r="W1376" s="10">
        <v>10.5</v>
      </c>
      <c r="Y1376" s="10">
        <v>0.82</v>
      </c>
      <c r="Z1376" s="10">
        <v>0.46</v>
      </c>
      <c r="AA1376" s="10">
        <v>51.698</v>
      </c>
      <c r="AB1376" s="10">
        <v>10.5</v>
      </c>
      <c r="AD1376" s="10">
        <v>1.0900000000000001</v>
      </c>
      <c r="AE1376" s="10">
        <v>0.59</v>
      </c>
      <c r="AF1376" s="10">
        <v>68.150999999999996</v>
      </c>
      <c r="AG1376" s="10">
        <v>10.5</v>
      </c>
      <c r="AI1376" s="10">
        <v>1452</v>
      </c>
      <c r="AJ1376" s="10" t="s">
        <v>11</v>
      </c>
      <c r="AK1376" s="10">
        <v>1.9736259902124156</v>
      </c>
      <c r="AL1376" s="10">
        <v>0.85893373197959266</v>
      </c>
      <c r="AM1376" s="10">
        <v>118.35299999999999</v>
      </c>
      <c r="AN1376" s="10">
        <v>10.5</v>
      </c>
      <c r="AO1376" s="10">
        <v>0.91700000000000004</v>
      </c>
      <c r="AP1376" s="10">
        <v>2.1413452119639871</v>
      </c>
      <c r="AQ1376" s="10">
        <v>0.93230237414708139</v>
      </c>
      <c r="AR1376" s="10">
        <v>128.41900000000001</v>
      </c>
      <c r="AS1376" s="10">
        <v>10.5</v>
      </c>
      <c r="AT1376" s="10">
        <v>0.91700000000000004</v>
      </c>
      <c r="AU1376" s="10">
        <v>2.5109620813139166</v>
      </c>
      <c r="AV1376" s="10">
        <v>1.0857259127082426</v>
      </c>
      <c r="AW1376" s="10">
        <v>150.42099999999999</v>
      </c>
      <c r="AX1376" s="10">
        <v>10.5</v>
      </c>
      <c r="AY1376" s="10">
        <v>0.91800000000000004</v>
      </c>
      <c r="AZ1376" s="10">
        <v>1452</v>
      </c>
      <c r="BA1376" s="10" t="s">
        <v>11</v>
      </c>
      <c r="BB1376" s="10">
        <v>0.26830877969577915</v>
      </c>
      <c r="BC1376" s="10">
        <v>0.10971019451850897</v>
      </c>
      <c r="BD1376" s="10">
        <v>15.788500000000001</v>
      </c>
      <c r="BE1376" s="10">
        <v>10.6</v>
      </c>
      <c r="BF1376" s="10">
        <v>0.92600000000000005</v>
      </c>
      <c r="BG1376" s="10">
        <v>0.41648730846635307</v>
      </c>
      <c r="BH1376" s="10">
        <v>0.17030453815583604</v>
      </c>
      <c r="BI1376" s="10">
        <v>24.741499999999998</v>
      </c>
      <c r="BJ1376" s="10">
        <v>10.5</v>
      </c>
      <c r="BK1376" s="10">
        <v>0.92600000000000005</v>
      </c>
      <c r="BL1376" s="10">
        <v>0.37754345731348055</v>
      </c>
      <c r="BM1376" s="10">
        <v>0.15460829529591086</v>
      </c>
      <c r="BN1376" s="10">
        <v>22.4328</v>
      </c>
      <c r="BO1376" s="10">
        <v>10.5</v>
      </c>
      <c r="BP1376" s="10">
        <v>0.92500000000000004</v>
      </c>
      <c r="BQ1376" s="10">
        <v>1452</v>
      </c>
      <c r="BR1376" s="10" t="s">
        <v>11</v>
      </c>
      <c r="BS1376" s="10">
        <v>1.9790000000000001</v>
      </c>
      <c r="BT1376" s="10">
        <v>0.77300000000000002</v>
      </c>
      <c r="BU1376" s="10">
        <v>116.8233</v>
      </c>
      <c r="BV1376" s="10">
        <v>10.5</v>
      </c>
      <c r="BW1376" s="10">
        <v>0.93100000000000005</v>
      </c>
      <c r="BX1376" s="10">
        <v>2.169</v>
      </c>
      <c r="BY1376" s="10">
        <v>0.83799999999999997</v>
      </c>
      <c r="BZ1376" s="10">
        <v>127.8558</v>
      </c>
      <c r="CA1376" s="10">
        <v>10.5</v>
      </c>
      <c r="CB1376" s="10">
        <v>0.93300000000000005</v>
      </c>
      <c r="CC1376" s="10">
        <v>2.1850000000000001</v>
      </c>
      <c r="CD1376" s="10">
        <v>0.84499999999999997</v>
      </c>
      <c r="CE1376" s="10">
        <v>128.8152</v>
      </c>
      <c r="CF1376" s="10">
        <v>10.5</v>
      </c>
      <c r="CG1376" s="10">
        <v>0.93300000000000005</v>
      </c>
      <c r="CH1376" s="10">
        <v>1452</v>
      </c>
      <c r="CI1376" s="10" t="s">
        <v>11</v>
      </c>
      <c r="CJ1376" s="10">
        <v>0.64500000000000002</v>
      </c>
      <c r="CK1376" s="10">
        <v>0.246</v>
      </c>
      <c r="CL1376" s="10">
        <v>37.957700000000003</v>
      </c>
      <c r="CM1376" s="10">
        <v>10.5</v>
      </c>
      <c r="CN1376" s="10">
        <v>0.93400000000000005</v>
      </c>
      <c r="CO1376" s="10">
        <v>0.76400000000000001</v>
      </c>
      <c r="CP1376" s="10">
        <v>0.28999999999999998</v>
      </c>
      <c r="CQ1376" s="10">
        <v>44.933700000000002</v>
      </c>
      <c r="CR1376" s="10">
        <v>10.5</v>
      </c>
      <c r="CS1376" s="10">
        <v>0.93500000000000005</v>
      </c>
      <c r="CT1376" s="10">
        <v>0.68</v>
      </c>
      <c r="CU1376" s="10">
        <v>0.25600000000000001</v>
      </c>
      <c r="CV1376" s="10">
        <v>39.952199999999998</v>
      </c>
      <c r="CW1376" s="10">
        <v>10.5</v>
      </c>
      <c r="CX1376" s="10">
        <v>0.93600000000000005</v>
      </c>
      <c r="CY1376" s="10">
        <v>1487</v>
      </c>
      <c r="CZ1376" s="10" t="s">
        <v>10</v>
      </c>
      <c r="DA1376" s="10">
        <v>1.1499999999999999</v>
      </c>
      <c r="DB1376" s="10">
        <v>0.54200000000000004</v>
      </c>
      <c r="DC1376" s="10">
        <v>69.904700000000005</v>
      </c>
      <c r="DD1376" s="10">
        <v>10.5</v>
      </c>
      <c r="DE1376" s="10">
        <v>0.90500000000000003</v>
      </c>
      <c r="DF1376" s="10">
        <v>1.3160000000000001</v>
      </c>
      <c r="DG1376" s="10">
        <v>1.113</v>
      </c>
      <c r="DH1376" s="10">
        <v>95.681899999999999</v>
      </c>
      <c r="DI1376" s="10">
        <v>10.4</v>
      </c>
      <c r="DJ1376" s="10">
        <v>0.76400000000000001</v>
      </c>
      <c r="DK1376" s="10">
        <v>1.4039999999999999</v>
      </c>
      <c r="DL1376" s="10">
        <v>0.59</v>
      </c>
      <c r="DM1376" s="10">
        <v>84.544600000000003</v>
      </c>
      <c r="DN1376" s="10">
        <v>10.4</v>
      </c>
      <c r="DO1376" s="10">
        <v>0.92200000000000004</v>
      </c>
    </row>
    <row r="1377" spans="1:119" x14ac:dyDescent="0.25">
      <c r="A1377" s="10">
        <v>1453</v>
      </c>
      <c r="B1377" s="10" t="s">
        <v>285</v>
      </c>
      <c r="C1377" s="10">
        <v>0.05</v>
      </c>
      <c r="D1377" s="10">
        <v>0.02</v>
      </c>
      <c r="E1377" s="10">
        <v>3</v>
      </c>
      <c r="F1377" s="10">
        <v>10.3</v>
      </c>
      <c r="G1377" s="10">
        <v>0.93</v>
      </c>
      <c r="H1377" s="10">
        <v>7.0000000000000007E-2</v>
      </c>
      <c r="I1377" s="10">
        <v>0.03</v>
      </c>
      <c r="J1377" s="10">
        <v>4</v>
      </c>
      <c r="K1377" s="10">
        <v>10.3</v>
      </c>
      <c r="L1377" s="10">
        <v>0.93</v>
      </c>
      <c r="M1377" s="10">
        <v>7.0000000000000007E-2</v>
      </c>
      <c r="N1377" s="10">
        <v>0.03</v>
      </c>
      <c r="O1377" s="10">
        <v>4</v>
      </c>
      <c r="P1377" s="10">
        <v>10.3</v>
      </c>
      <c r="Q1377" s="10">
        <v>0.93</v>
      </c>
      <c r="R1377" s="10">
        <v>1453</v>
      </c>
      <c r="S1377" s="10" t="s">
        <v>285</v>
      </c>
      <c r="T1377" s="10">
        <v>1.32E-2</v>
      </c>
      <c r="U1377" s="10">
        <v>1.03E-2</v>
      </c>
      <c r="V1377" s="10">
        <v>0.91790000000000005</v>
      </c>
      <c r="W1377" s="10">
        <v>10.5</v>
      </c>
      <c r="Y1377" s="10">
        <v>2.0899999999999998E-2</v>
      </c>
      <c r="Z1377" s="10">
        <v>1.2E-2</v>
      </c>
      <c r="AA1377" s="10">
        <v>1.3254999999999999</v>
      </c>
      <c r="AB1377" s="10">
        <v>10.5</v>
      </c>
      <c r="AD1377" s="10">
        <v>2.7799999999999998E-2</v>
      </c>
      <c r="AE1377" s="10">
        <v>1.52E-2</v>
      </c>
      <c r="AF1377" s="10">
        <v>1.7430000000000001</v>
      </c>
      <c r="AG1377" s="10">
        <v>10.5</v>
      </c>
      <c r="AI1377" s="10">
        <v>1453</v>
      </c>
      <c r="AJ1377" s="10" t="s">
        <v>285</v>
      </c>
      <c r="AK1377" s="10">
        <v>9.4299999999999995E-2</v>
      </c>
      <c r="AL1377" s="10">
        <v>4.0300000000000002E-2</v>
      </c>
      <c r="AM1377" s="10">
        <v>5.6387</v>
      </c>
      <c r="AN1377" s="10">
        <v>10.5</v>
      </c>
      <c r="AO1377" s="10">
        <v>0.92</v>
      </c>
      <c r="AP1377" s="10">
        <v>9.4899999999999998E-2</v>
      </c>
      <c r="AQ1377" s="10">
        <v>4.0599999999999997E-2</v>
      </c>
      <c r="AR1377" s="10">
        <v>5.6757</v>
      </c>
      <c r="AS1377" s="10">
        <v>10.5</v>
      </c>
      <c r="AT1377" s="10">
        <v>0.92</v>
      </c>
      <c r="AU1377" s="10">
        <v>0.10730000000000001</v>
      </c>
      <c r="AV1377" s="10">
        <v>4.5499999999999999E-2</v>
      </c>
      <c r="AW1377" s="10">
        <v>6.4085999999999999</v>
      </c>
      <c r="AX1377" s="10">
        <v>10.5</v>
      </c>
      <c r="AY1377" s="10">
        <v>0.92</v>
      </c>
      <c r="AZ1377" s="10">
        <v>1453</v>
      </c>
      <c r="BA1377" s="10" t="s">
        <v>285</v>
      </c>
      <c r="BB1377" s="10">
        <v>1.2999999999999999E-2</v>
      </c>
      <c r="BC1377" s="10">
        <v>5.4999999999999997E-3</v>
      </c>
      <c r="BD1377" s="10">
        <v>0.76959999999999995</v>
      </c>
      <c r="BE1377" s="10">
        <v>10.6</v>
      </c>
      <c r="BF1377" s="10">
        <v>0.92</v>
      </c>
      <c r="BG1377" s="10">
        <v>1.8800000000000001E-2</v>
      </c>
      <c r="BH1377" s="10">
        <v>8.0000000000000002E-3</v>
      </c>
      <c r="BI1377" s="10">
        <v>1.1246</v>
      </c>
      <c r="BJ1377" s="10">
        <v>10.5</v>
      </c>
      <c r="BK1377" s="10">
        <v>0.92</v>
      </c>
      <c r="BL1377" s="10">
        <v>1.67E-2</v>
      </c>
      <c r="BM1377" s="10">
        <v>7.1000000000000004E-3</v>
      </c>
      <c r="BN1377" s="10">
        <v>0.99809999999999999</v>
      </c>
      <c r="BO1377" s="10">
        <v>10.5</v>
      </c>
      <c r="BP1377" s="10">
        <v>0.92</v>
      </c>
      <c r="BQ1377" s="10">
        <v>1453</v>
      </c>
      <c r="BR1377" s="10" t="s">
        <v>285</v>
      </c>
      <c r="BS1377" s="10">
        <v>8.3699999999999997E-2</v>
      </c>
      <c r="BT1377" s="10">
        <v>3.56E-2</v>
      </c>
      <c r="BU1377" s="10">
        <v>5</v>
      </c>
      <c r="BV1377" s="10">
        <v>10.5</v>
      </c>
      <c r="BW1377" s="10">
        <v>0.92</v>
      </c>
      <c r="BX1377" s="10">
        <v>8.3699999999999997E-2</v>
      </c>
      <c r="BY1377" s="10">
        <v>3.56E-2</v>
      </c>
      <c r="BZ1377" s="10">
        <v>5</v>
      </c>
      <c r="CA1377" s="10">
        <v>10.5</v>
      </c>
      <c r="CB1377" s="10">
        <v>0.92</v>
      </c>
      <c r="CC1377" s="10">
        <v>6.6900000000000001E-2</v>
      </c>
      <c r="CD1377" s="10">
        <v>2.8500000000000001E-2</v>
      </c>
      <c r="CE1377" s="10">
        <v>4</v>
      </c>
      <c r="CF1377" s="10">
        <v>10.5</v>
      </c>
      <c r="CG1377" s="10">
        <v>0.92</v>
      </c>
      <c r="CH1377" s="10">
        <v>1453</v>
      </c>
      <c r="CI1377" s="10" t="s">
        <v>285</v>
      </c>
      <c r="CJ1377" s="10">
        <v>1.67E-2</v>
      </c>
      <c r="CK1377" s="10">
        <v>7.1000000000000004E-3</v>
      </c>
      <c r="CL1377" s="10">
        <v>1</v>
      </c>
      <c r="CM1377" s="10">
        <v>10.5</v>
      </c>
      <c r="CN1377" s="10">
        <v>0.92</v>
      </c>
      <c r="CO1377" s="10">
        <v>1.67E-2</v>
      </c>
      <c r="CP1377" s="10">
        <v>7.1000000000000004E-3</v>
      </c>
      <c r="CQ1377" s="10">
        <v>1</v>
      </c>
      <c r="CR1377" s="10">
        <v>10.5</v>
      </c>
      <c r="CS1377" s="10">
        <v>0.92</v>
      </c>
      <c r="CT1377" s="10">
        <v>1.67E-2</v>
      </c>
      <c r="CU1377" s="10">
        <v>7.1000000000000004E-3</v>
      </c>
      <c r="CV1377" s="10">
        <v>1</v>
      </c>
      <c r="CW1377" s="10">
        <v>10.5</v>
      </c>
      <c r="CX1377" s="10">
        <v>0.92</v>
      </c>
      <c r="CY1377" s="10">
        <v>1488</v>
      </c>
      <c r="CZ1377" s="10" t="s">
        <v>11</v>
      </c>
    </row>
    <row r="1378" spans="1:119" x14ac:dyDescent="0.25">
      <c r="A1378" s="10">
        <v>1454</v>
      </c>
      <c r="B1378" s="10" t="s">
        <v>304</v>
      </c>
      <c r="C1378" s="10">
        <v>0.17</v>
      </c>
      <c r="D1378" s="10">
        <v>0.06</v>
      </c>
      <c r="E1378" s="10">
        <v>10</v>
      </c>
      <c r="F1378" s="10">
        <v>10.3</v>
      </c>
      <c r="G1378" s="10">
        <v>0.94</v>
      </c>
      <c r="H1378" s="10">
        <v>0.23</v>
      </c>
      <c r="I1378" s="10">
        <v>0.09</v>
      </c>
      <c r="J1378" s="10">
        <v>14</v>
      </c>
      <c r="K1378" s="10">
        <v>10.3</v>
      </c>
      <c r="L1378" s="10">
        <v>0.94</v>
      </c>
      <c r="M1378" s="10">
        <v>0.23</v>
      </c>
      <c r="N1378" s="10">
        <v>0.09</v>
      </c>
      <c r="O1378" s="10">
        <v>14</v>
      </c>
      <c r="P1378" s="10">
        <v>10.3</v>
      </c>
      <c r="Q1378" s="10">
        <v>0.94</v>
      </c>
      <c r="R1378" s="10">
        <v>1454</v>
      </c>
      <c r="S1378" s="10" t="s">
        <v>304</v>
      </c>
      <c r="T1378" s="10">
        <v>1.32E-2</v>
      </c>
      <c r="U1378" s="10">
        <v>1.03E-2</v>
      </c>
      <c r="V1378" s="10">
        <v>0.91790000000000005</v>
      </c>
      <c r="W1378" s="10">
        <v>10.5</v>
      </c>
      <c r="Y1378" s="10">
        <v>2.0899999999999998E-2</v>
      </c>
      <c r="Z1378" s="10">
        <v>1.2E-2</v>
      </c>
      <c r="AA1378" s="10">
        <v>1.3254999999999999</v>
      </c>
      <c r="AB1378" s="10">
        <v>10.5</v>
      </c>
      <c r="AD1378" s="10">
        <v>2.7799999999999998E-2</v>
      </c>
      <c r="AE1378" s="10">
        <v>1.52E-2</v>
      </c>
      <c r="AF1378" s="10">
        <v>1.7430000000000001</v>
      </c>
      <c r="AG1378" s="10">
        <v>10.5</v>
      </c>
      <c r="AI1378" s="10">
        <v>1454</v>
      </c>
      <c r="AJ1378" s="10" t="s">
        <v>304</v>
      </c>
      <c r="AK1378" s="10">
        <v>0.1244</v>
      </c>
      <c r="AL1378" s="10">
        <v>5.6899999999999999E-2</v>
      </c>
      <c r="AM1378" s="10">
        <v>7.5216000000000003</v>
      </c>
      <c r="AN1378" s="10">
        <v>10.5</v>
      </c>
      <c r="AO1378" s="10">
        <v>0.91</v>
      </c>
      <c r="AP1378" s="10">
        <v>0.12509999999999999</v>
      </c>
      <c r="AQ1378" s="10">
        <v>5.7200000000000001E-2</v>
      </c>
      <c r="AR1378" s="10">
        <v>7.5637999999999996</v>
      </c>
      <c r="AS1378" s="10">
        <v>10.5</v>
      </c>
      <c r="AT1378" s="10">
        <v>0.91</v>
      </c>
      <c r="AU1378" s="10">
        <v>0.14149999999999999</v>
      </c>
      <c r="AV1378" s="10">
        <v>6.4100000000000004E-2</v>
      </c>
      <c r="AW1378" s="10">
        <v>8.5417000000000005</v>
      </c>
      <c r="AX1378" s="10">
        <v>10.5</v>
      </c>
      <c r="AY1378" s="10">
        <v>0.91</v>
      </c>
      <c r="AZ1378" s="10">
        <v>1454</v>
      </c>
      <c r="BA1378" s="10" t="s">
        <v>304</v>
      </c>
      <c r="BB1378" s="10">
        <v>6.4000000000000003E-3</v>
      </c>
      <c r="BC1378" s="10">
        <v>3.0999999999999999E-3</v>
      </c>
      <c r="BD1378" s="10">
        <v>0.38479999999999998</v>
      </c>
      <c r="BE1378" s="10">
        <v>10.6</v>
      </c>
      <c r="BF1378" s="10">
        <v>0.9</v>
      </c>
      <c r="BG1378" s="10">
        <v>9.1999999999999998E-3</v>
      </c>
      <c r="BH1378" s="10">
        <v>4.4999999999999997E-3</v>
      </c>
      <c r="BI1378" s="10">
        <v>0.56230000000000002</v>
      </c>
      <c r="BJ1378" s="10">
        <v>10.5</v>
      </c>
      <c r="BK1378" s="10">
        <v>0.9</v>
      </c>
      <c r="BL1378" s="10">
        <v>8.2000000000000007E-3</v>
      </c>
      <c r="BM1378" s="10">
        <v>4.0000000000000001E-3</v>
      </c>
      <c r="BN1378" s="10">
        <v>0.49909999999999999</v>
      </c>
      <c r="BO1378" s="10">
        <v>10.5</v>
      </c>
      <c r="BP1378" s="10">
        <v>0.9</v>
      </c>
      <c r="BQ1378" s="10">
        <v>1454</v>
      </c>
      <c r="BR1378" s="10" t="s">
        <v>304</v>
      </c>
      <c r="BS1378" s="10">
        <v>6.9099999999999995E-2</v>
      </c>
      <c r="BT1378" s="10">
        <v>2.2700000000000001E-2</v>
      </c>
      <c r="BU1378" s="10">
        <v>4</v>
      </c>
      <c r="BV1378" s="10">
        <v>10.5</v>
      </c>
      <c r="BW1378" s="10">
        <v>0.95</v>
      </c>
      <c r="BX1378" s="10">
        <v>6.9099999999999995E-2</v>
      </c>
      <c r="BY1378" s="10">
        <v>2.2700000000000001E-2</v>
      </c>
      <c r="BZ1378" s="10">
        <v>4</v>
      </c>
      <c r="CA1378" s="10">
        <v>10.5</v>
      </c>
      <c r="CB1378" s="10">
        <v>0.95</v>
      </c>
      <c r="CC1378" s="10">
        <v>6.9099999999999995E-2</v>
      </c>
      <c r="CD1378" s="10">
        <v>2.2700000000000001E-2</v>
      </c>
      <c r="CE1378" s="10">
        <v>4</v>
      </c>
      <c r="CF1378" s="10">
        <v>10.5</v>
      </c>
      <c r="CG1378" s="10">
        <v>0.95</v>
      </c>
      <c r="CH1378" s="10">
        <v>1454</v>
      </c>
      <c r="CI1378" s="10" t="s">
        <v>304</v>
      </c>
      <c r="CJ1378" s="10">
        <v>1.7299999999999999E-2</v>
      </c>
      <c r="CK1378" s="10">
        <v>5.7000000000000002E-3</v>
      </c>
      <c r="CL1378" s="10">
        <v>1</v>
      </c>
      <c r="CM1378" s="10">
        <v>10.5</v>
      </c>
      <c r="CN1378" s="10">
        <v>0.95</v>
      </c>
      <c r="CO1378" s="10">
        <v>1.7299999999999999E-2</v>
      </c>
      <c r="CP1378" s="10">
        <v>5.7000000000000002E-3</v>
      </c>
      <c r="CQ1378" s="10">
        <v>1</v>
      </c>
      <c r="CR1378" s="10">
        <v>10.5</v>
      </c>
      <c r="CS1378" s="10">
        <v>0.95</v>
      </c>
      <c r="CT1378" s="10">
        <v>1.7299999999999999E-2</v>
      </c>
      <c r="CU1378" s="10">
        <v>5.7000000000000002E-3</v>
      </c>
      <c r="CV1378" s="10">
        <v>1</v>
      </c>
      <c r="CW1378" s="10">
        <v>10.5</v>
      </c>
      <c r="CX1378" s="10">
        <v>0.95</v>
      </c>
      <c r="CY1378" s="10">
        <v>1489</v>
      </c>
      <c r="CZ1378" s="10" t="s">
        <v>285</v>
      </c>
      <c r="DA1378" s="10">
        <v>0.62380000000000002</v>
      </c>
      <c r="DB1378" s="10">
        <v>0.12670000000000001</v>
      </c>
      <c r="DC1378" s="10">
        <v>35</v>
      </c>
      <c r="DD1378" s="10">
        <v>10.5</v>
      </c>
      <c r="DE1378" s="10">
        <v>0.98</v>
      </c>
      <c r="DF1378" s="10">
        <v>0.7944</v>
      </c>
      <c r="DG1378" s="10">
        <v>0.1613</v>
      </c>
      <c r="DH1378" s="10">
        <v>45</v>
      </c>
      <c r="DI1378" s="10">
        <v>10.4</v>
      </c>
      <c r="DJ1378" s="10">
        <v>0.98</v>
      </c>
      <c r="DK1378" s="10">
        <v>0.88270000000000004</v>
      </c>
      <c r="DL1378" s="10">
        <v>0.1792</v>
      </c>
      <c r="DM1378" s="10">
        <v>50</v>
      </c>
      <c r="DN1378" s="10">
        <v>10.4</v>
      </c>
      <c r="DO1378" s="10">
        <v>0.98</v>
      </c>
    </row>
    <row r="1379" spans="1:119" x14ac:dyDescent="0.25">
      <c r="A1379" s="10">
        <v>1455</v>
      </c>
      <c r="B1379" s="10" t="s">
        <v>287</v>
      </c>
      <c r="C1379" s="10">
        <v>0</v>
      </c>
      <c r="D1379" s="10">
        <v>0</v>
      </c>
      <c r="E1379" s="10">
        <v>0</v>
      </c>
      <c r="F1379" s="10">
        <v>10.3</v>
      </c>
      <c r="G1379" s="10">
        <v>0</v>
      </c>
      <c r="H1379" s="10">
        <v>0</v>
      </c>
      <c r="I1379" s="10">
        <v>0</v>
      </c>
      <c r="J1379" s="10">
        <v>0</v>
      </c>
      <c r="K1379" s="10">
        <v>10.3</v>
      </c>
      <c r="L1379" s="10">
        <v>0</v>
      </c>
      <c r="M1379" s="10">
        <v>0</v>
      </c>
      <c r="N1379" s="10">
        <v>0</v>
      </c>
      <c r="O1379" s="10">
        <v>0</v>
      </c>
      <c r="P1379" s="10">
        <v>10.3</v>
      </c>
      <c r="Q1379" s="10">
        <v>0</v>
      </c>
      <c r="R1379" s="10">
        <v>1455</v>
      </c>
      <c r="S1379" s="10" t="s">
        <v>287</v>
      </c>
      <c r="T1379" s="10">
        <v>0</v>
      </c>
      <c r="U1379" s="10">
        <v>0</v>
      </c>
      <c r="V1379" s="10">
        <v>0</v>
      </c>
      <c r="W1379" s="10">
        <v>10.5</v>
      </c>
      <c r="Y1379" s="10">
        <v>0</v>
      </c>
      <c r="Z1379" s="10">
        <v>0</v>
      </c>
      <c r="AA1379" s="10">
        <v>0</v>
      </c>
      <c r="AB1379" s="10">
        <v>10.5</v>
      </c>
      <c r="AD1379" s="10">
        <v>0</v>
      </c>
      <c r="AE1379" s="10">
        <v>0</v>
      </c>
      <c r="AF1379" s="10">
        <v>0</v>
      </c>
      <c r="AG1379" s="10">
        <v>10.5</v>
      </c>
      <c r="AI1379" s="10">
        <v>1455</v>
      </c>
      <c r="AJ1379" s="10" t="s">
        <v>287</v>
      </c>
      <c r="AK1379" s="10">
        <v>0</v>
      </c>
      <c r="AL1379" s="10">
        <v>0</v>
      </c>
      <c r="AM1379" s="10">
        <v>0</v>
      </c>
      <c r="AN1379" s="10">
        <v>10.5</v>
      </c>
      <c r="AO1379" s="10">
        <v>0</v>
      </c>
      <c r="AP1379" s="10">
        <v>0</v>
      </c>
      <c r="AQ1379" s="10">
        <v>0</v>
      </c>
      <c r="AR1379" s="10">
        <v>0</v>
      </c>
      <c r="AS1379" s="10">
        <v>10.5</v>
      </c>
      <c r="AT1379" s="10">
        <v>0</v>
      </c>
      <c r="AU1379" s="10">
        <v>0</v>
      </c>
      <c r="AV1379" s="10">
        <v>0</v>
      </c>
      <c r="AW1379" s="10">
        <v>0</v>
      </c>
      <c r="AX1379" s="10">
        <v>10.5</v>
      </c>
      <c r="AY1379" s="10">
        <v>0</v>
      </c>
      <c r="AZ1379" s="10">
        <v>1455</v>
      </c>
      <c r="BA1379" s="10" t="s">
        <v>287</v>
      </c>
      <c r="BB1379" s="10">
        <v>0</v>
      </c>
      <c r="BC1379" s="10">
        <v>0</v>
      </c>
      <c r="BD1379" s="10">
        <v>0</v>
      </c>
      <c r="BE1379" s="10">
        <v>10.6</v>
      </c>
      <c r="BF1379" s="10">
        <v>0</v>
      </c>
      <c r="BG1379" s="10">
        <v>0</v>
      </c>
      <c r="BH1379" s="10">
        <v>0</v>
      </c>
      <c r="BI1379" s="10">
        <v>0</v>
      </c>
      <c r="BJ1379" s="10">
        <v>10.5</v>
      </c>
      <c r="BK1379" s="10">
        <v>0</v>
      </c>
      <c r="BL1379" s="10">
        <v>0</v>
      </c>
      <c r="BM1379" s="10">
        <v>0</v>
      </c>
      <c r="BN1379" s="10">
        <v>0</v>
      </c>
      <c r="BO1379" s="10">
        <v>10.5</v>
      </c>
      <c r="BP1379" s="10">
        <v>0</v>
      </c>
      <c r="BQ1379" s="10">
        <v>1455</v>
      </c>
      <c r="BR1379" s="10" t="s">
        <v>287</v>
      </c>
      <c r="BS1379" s="10">
        <v>0</v>
      </c>
      <c r="BT1379" s="10">
        <v>0</v>
      </c>
      <c r="BU1379" s="10">
        <v>0</v>
      </c>
      <c r="BV1379" s="10">
        <v>10.5</v>
      </c>
      <c r="BW1379" s="10">
        <v>0</v>
      </c>
      <c r="BX1379" s="10">
        <v>0</v>
      </c>
      <c r="BY1379" s="10">
        <v>0</v>
      </c>
      <c r="BZ1379" s="10">
        <v>0</v>
      </c>
      <c r="CA1379" s="10">
        <v>10.5</v>
      </c>
      <c r="CB1379" s="10">
        <v>0</v>
      </c>
      <c r="CC1379" s="10">
        <v>0</v>
      </c>
      <c r="CD1379" s="10">
        <v>0</v>
      </c>
      <c r="CE1379" s="10">
        <v>0</v>
      </c>
      <c r="CF1379" s="10">
        <v>10.5</v>
      </c>
      <c r="CG1379" s="10">
        <v>0</v>
      </c>
      <c r="CH1379" s="10">
        <v>1455</v>
      </c>
      <c r="CI1379" s="10" t="s">
        <v>287</v>
      </c>
      <c r="CJ1379" s="10">
        <v>0</v>
      </c>
      <c r="CK1379" s="10">
        <v>0</v>
      </c>
      <c r="CL1379" s="10">
        <v>0</v>
      </c>
      <c r="CM1379" s="10">
        <v>10.5</v>
      </c>
      <c r="CN1379" s="10">
        <v>0</v>
      </c>
      <c r="CO1379" s="10">
        <v>0</v>
      </c>
      <c r="CP1379" s="10">
        <v>0</v>
      </c>
      <c r="CQ1379" s="10">
        <v>0</v>
      </c>
      <c r="CR1379" s="10">
        <v>10.5</v>
      </c>
      <c r="CS1379" s="10">
        <v>0</v>
      </c>
      <c r="CT1379" s="10">
        <v>0</v>
      </c>
      <c r="CU1379" s="10">
        <v>0</v>
      </c>
      <c r="CV1379" s="10">
        <v>0</v>
      </c>
      <c r="CW1379" s="10">
        <v>10.5</v>
      </c>
      <c r="CX1379" s="10">
        <v>0</v>
      </c>
      <c r="CY1379" s="10">
        <v>1490</v>
      </c>
      <c r="CZ1379" s="10" t="s">
        <v>304</v>
      </c>
      <c r="DA1379" s="10">
        <v>8.6400000000000005E-2</v>
      </c>
      <c r="DB1379" s="10">
        <v>2.8400000000000002E-2</v>
      </c>
      <c r="DC1379" s="10">
        <v>5</v>
      </c>
      <c r="DD1379" s="10">
        <v>10.5</v>
      </c>
      <c r="DE1379" s="10">
        <v>0.95</v>
      </c>
      <c r="DF1379" s="10">
        <v>8.5599999999999996E-2</v>
      </c>
      <c r="DG1379" s="10">
        <v>2.81E-2</v>
      </c>
      <c r="DH1379" s="10">
        <v>5</v>
      </c>
      <c r="DI1379" s="10">
        <v>10.4</v>
      </c>
      <c r="DJ1379" s="10">
        <v>0.95</v>
      </c>
      <c r="DK1379" s="10">
        <v>8.5599999999999996E-2</v>
      </c>
      <c r="DL1379" s="10">
        <v>2.81E-2</v>
      </c>
      <c r="DM1379" s="10">
        <v>5</v>
      </c>
      <c r="DN1379" s="10">
        <v>10.4</v>
      </c>
      <c r="DO1379" s="10">
        <v>0.95</v>
      </c>
    </row>
    <row r="1380" spans="1:119" x14ac:dyDescent="0.25">
      <c r="A1380" s="10">
        <v>1456</v>
      </c>
      <c r="B1380" s="10" t="s">
        <v>315</v>
      </c>
      <c r="C1380" s="10">
        <v>0.36</v>
      </c>
      <c r="D1380" s="10">
        <v>0.16</v>
      </c>
      <c r="E1380" s="10">
        <v>22</v>
      </c>
      <c r="F1380" s="10">
        <v>10.3</v>
      </c>
      <c r="G1380" s="10">
        <v>0.91</v>
      </c>
      <c r="H1380" s="10">
        <v>0.41</v>
      </c>
      <c r="I1380" s="10">
        <v>0.18</v>
      </c>
      <c r="J1380" s="10">
        <v>25</v>
      </c>
      <c r="K1380" s="10">
        <v>10.3</v>
      </c>
      <c r="L1380" s="10">
        <v>0.91</v>
      </c>
      <c r="M1380" s="10">
        <v>0.41</v>
      </c>
      <c r="N1380" s="10">
        <v>0.18</v>
      </c>
      <c r="O1380" s="10">
        <v>25</v>
      </c>
      <c r="P1380" s="10">
        <v>10.3</v>
      </c>
      <c r="Q1380" s="10">
        <v>0.91</v>
      </c>
      <c r="R1380" s="10">
        <v>1456</v>
      </c>
      <c r="S1380" s="10" t="s">
        <v>315</v>
      </c>
      <c r="T1380" s="10">
        <v>0.10299999999999999</v>
      </c>
      <c r="U1380" s="10">
        <v>8.0299999999999996E-2</v>
      </c>
      <c r="V1380" s="10">
        <v>7.1814999999999998</v>
      </c>
      <c r="W1380" s="10">
        <v>10.5</v>
      </c>
      <c r="Y1380" s="10">
        <v>0.16350000000000001</v>
      </c>
      <c r="Z1380" s="10">
        <v>0.10580000000000001</v>
      </c>
      <c r="AA1380" s="10">
        <v>10.7066</v>
      </c>
      <c r="AB1380" s="10">
        <v>10.5</v>
      </c>
      <c r="AD1380" s="10">
        <v>0.21759999999999999</v>
      </c>
      <c r="AE1380" s="10">
        <v>0.13389999999999999</v>
      </c>
      <c r="AF1380" s="10">
        <v>14.0471</v>
      </c>
      <c r="AG1380" s="10">
        <v>10.5</v>
      </c>
      <c r="AI1380" s="10">
        <v>1456</v>
      </c>
      <c r="AJ1380" s="10" t="s">
        <v>315</v>
      </c>
      <c r="AK1380" s="10">
        <v>0.30420000000000003</v>
      </c>
      <c r="AL1380" s="10">
        <v>0.15640000000000001</v>
      </c>
      <c r="AM1380" s="10">
        <v>18.807400000000001</v>
      </c>
      <c r="AN1380" s="10">
        <v>10.5</v>
      </c>
      <c r="AO1380" s="10">
        <v>0.89</v>
      </c>
      <c r="AP1380" s="10">
        <v>0.38240000000000002</v>
      </c>
      <c r="AQ1380" s="10">
        <v>0.1966</v>
      </c>
      <c r="AR1380" s="10">
        <v>23.6432</v>
      </c>
      <c r="AS1380" s="10">
        <v>10.5</v>
      </c>
      <c r="AT1380" s="10">
        <v>0.89</v>
      </c>
      <c r="AU1380" s="10">
        <v>0.44990000000000002</v>
      </c>
      <c r="AV1380" s="10">
        <v>0.2293</v>
      </c>
      <c r="AW1380" s="10">
        <v>27.766200000000001</v>
      </c>
      <c r="AX1380" s="10">
        <v>10.5</v>
      </c>
      <c r="AY1380" s="10">
        <v>0.89</v>
      </c>
      <c r="AZ1380" s="10">
        <v>1456</v>
      </c>
      <c r="BA1380" s="10" t="s">
        <v>315</v>
      </c>
      <c r="BB1380" s="10">
        <v>5.91E-2</v>
      </c>
      <c r="BC1380" s="10">
        <v>2.3400000000000001E-2</v>
      </c>
      <c r="BD1380" s="10">
        <v>3.4634</v>
      </c>
      <c r="BE1380" s="10">
        <v>10.6</v>
      </c>
      <c r="BF1380" s="10">
        <v>0.93</v>
      </c>
      <c r="BG1380" s="10">
        <v>8.5599999999999996E-2</v>
      </c>
      <c r="BH1380" s="10">
        <v>3.3799999999999997E-2</v>
      </c>
      <c r="BI1380" s="10">
        <v>5.0606</v>
      </c>
      <c r="BJ1380" s="10">
        <v>10.5</v>
      </c>
      <c r="BK1380" s="10">
        <v>0.93</v>
      </c>
      <c r="BL1380" s="10">
        <v>8.4400000000000003E-2</v>
      </c>
      <c r="BM1380" s="10">
        <v>3.3399999999999999E-2</v>
      </c>
      <c r="BN1380" s="10">
        <v>4.9907000000000004</v>
      </c>
      <c r="BO1380" s="10">
        <v>10.5</v>
      </c>
      <c r="BP1380" s="10">
        <v>0.93</v>
      </c>
      <c r="BQ1380" s="10">
        <v>1456</v>
      </c>
      <c r="BR1380" s="10" t="s">
        <v>315</v>
      </c>
      <c r="BS1380" s="10">
        <v>0.34920000000000001</v>
      </c>
      <c r="BT1380" s="10">
        <v>0.1018</v>
      </c>
      <c r="BU1380" s="10">
        <v>20</v>
      </c>
      <c r="BV1380" s="10">
        <v>10.5</v>
      </c>
      <c r="BW1380" s="10">
        <v>0.96</v>
      </c>
      <c r="BX1380" s="10">
        <v>0.4365</v>
      </c>
      <c r="BY1380" s="10">
        <v>0.1273</v>
      </c>
      <c r="BZ1380" s="10">
        <v>25</v>
      </c>
      <c r="CA1380" s="10">
        <v>10.5</v>
      </c>
      <c r="CB1380" s="10">
        <v>0.96</v>
      </c>
      <c r="CC1380" s="10">
        <v>0.4365</v>
      </c>
      <c r="CD1380" s="10">
        <v>0.1273</v>
      </c>
      <c r="CE1380" s="10">
        <v>25</v>
      </c>
      <c r="CF1380" s="10">
        <v>10.5</v>
      </c>
      <c r="CG1380" s="10">
        <v>0.96</v>
      </c>
      <c r="CH1380" s="10">
        <v>1456</v>
      </c>
      <c r="CI1380" s="10" t="s">
        <v>315</v>
      </c>
      <c r="CJ1380" s="10">
        <v>0.13969999999999999</v>
      </c>
      <c r="CK1380" s="10">
        <v>4.07E-2</v>
      </c>
      <c r="CL1380" s="10">
        <v>8</v>
      </c>
      <c r="CM1380" s="10">
        <v>10.5</v>
      </c>
      <c r="CN1380" s="10">
        <v>0.96</v>
      </c>
      <c r="CO1380" s="10">
        <v>0.17460000000000001</v>
      </c>
      <c r="CP1380" s="10">
        <v>5.0900000000000001E-2</v>
      </c>
      <c r="CQ1380" s="10">
        <v>10</v>
      </c>
      <c r="CR1380" s="10">
        <v>10.5</v>
      </c>
      <c r="CS1380" s="10">
        <v>0.96</v>
      </c>
      <c r="CT1380" s="10">
        <v>0.17460000000000001</v>
      </c>
      <c r="CU1380" s="10">
        <v>5.0900000000000001E-2</v>
      </c>
      <c r="CV1380" s="10">
        <v>10</v>
      </c>
      <c r="CW1380" s="10">
        <v>10.5</v>
      </c>
      <c r="CX1380" s="10">
        <v>0.96</v>
      </c>
      <c r="CY1380" s="10">
        <v>1491</v>
      </c>
      <c r="CZ1380" s="10" t="s">
        <v>305</v>
      </c>
      <c r="DA1380" s="10">
        <v>0</v>
      </c>
      <c r="DB1380" s="10">
        <v>0.27279999999999999</v>
      </c>
      <c r="DC1380" s="10">
        <v>0</v>
      </c>
      <c r="DD1380" s="10">
        <v>10.5</v>
      </c>
      <c r="DE1380" s="10">
        <v>0</v>
      </c>
      <c r="DF1380" s="10">
        <v>0</v>
      </c>
      <c r="DG1380" s="10">
        <v>0.81059999999999999</v>
      </c>
      <c r="DH1380" s="10">
        <v>0</v>
      </c>
      <c r="DI1380" s="10">
        <v>10.4</v>
      </c>
      <c r="DJ1380" s="10">
        <v>0</v>
      </c>
      <c r="DK1380" s="10">
        <v>0</v>
      </c>
      <c r="DL1380" s="10">
        <v>0.2702</v>
      </c>
      <c r="DM1380" s="10">
        <v>0</v>
      </c>
      <c r="DN1380" s="10">
        <v>10.4</v>
      </c>
      <c r="DO1380" s="10">
        <v>0</v>
      </c>
    </row>
    <row r="1381" spans="1:119" x14ac:dyDescent="0.25">
      <c r="A1381" s="10">
        <v>1457</v>
      </c>
      <c r="B1381" s="10" t="s">
        <v>289</v>
      </c>
      <c r="C1381" s="10">
        <v>0.2</v>
      </c>
      <c r="D1381" s="10">
        <v>0.08</v>
      </c>
      <c r="E1381" s="10">
        <v>12</v>
      </c>
      <c r="F1381" s="10">
        <v>10.3</v>
      </c>
      <c r="G1381" s="10">
        <v>0.93</v>
      </c>
      <c r="H1381" s="10">
        <v>0.2</v>
      </c>
      <c r="I1381" s="10">
        <v>0.08</v>
      </c>
      <c r="J1381" s="10">
        <v>12</v>
      </c>
      <c r="K1381" s="10">
        <v>10.3</v>
      </c>
      <c r="L1381" s="10">
        <v>0.93</v>
      </c>
      <c r="M1381" s="10">
        <v>0.23</v>
      </c>
      <c r="N1381" s="10">
        <v>0.09</v>
      </c>
      <c r="O1381" s="10">
        <v>14</v>
      </c>
      <c r="P1381" s="10">
        <v>10.3</v>
      </c>
      <c r="Q1381" s="10">
        <v>0.93</v>
      </c>
      <c r="R1381" s="10">
        <v>1457</v>
      </c>
      <c r="S1381" s="10" t="s">
        <v>289</v>
      </c>
      <c r="T1381" s="10">
        <v>6.5100000000000005E-2</v>
      </c>
      <c r="U1381" s="10">
        <v>5.0799999999999998E-2</v>
      </c>
      <c r="V1381" s="10">
        <v>4.5388999999999999</v>
      </c>
      <c r="W1381" s="10">
        <v>10.5</v>
      </c>
      <c r="Y1381" s="10">
        <v>0.1033</v>
      </c>
      <c r="Z1381" s="10">
        <v>6.3200000000000006E-2</v>
      </c>
      <c r="AA1381" s="10">
        <v>6.6597999999999997</v>
      </c>
      <c r="AB1381" s="10">
        <v>10.5</v>
      </c>
      <c r="AD1381" s="10">
        <v>0.13750000000000001</v>
      </c>
      <c r="AE1381" s="10">
        <v>0.08</v>
      </c>
      <c r="AF1381" s="10">
        <v>8.7476000000000003</v>
      </c>
      <c r="AG1381" s="10">
        <v>10.5</v>
      </c>
      <c r="AI1381" s="10">
        <v>1457</v>
      </c>
      <c r="AJ1381" s="10" t="s">
        <v>289</v>
      </c>
      <c r="AK1381" s="10">
        <v>0.2</v>
      </c>
      <c r="AL1381" s="10">
        <v>9.7199999999999995E-2</v>
      </c>
      <c r="AM1381" s="10">
        <v>12.226800000000001</v>
      </c>
      <c r="AN1381" s="10">
        <v>10.5</v>
      </c>
      <c r="AO1381" s="10">
        <v>0.9</v>
      </c>
      <c r="AP1381" s="10">
        <v>0.2011</v>
      </c>
      <c r="AQ1381" s="10">
        <v>9.7699999999999995E-2</v>
      </c>
      <c r="AR1381" s="10">
        <v>12.293799999999999</v>
      </c>
      <c r="AS1381" s="10">
        <v>10.5</v>
      </c>
      <c r="AT1381" s="10">
        <v>0.9</v>
      </c>
      <c r="AU1381" s="10">
        <v>0.26240000000000002</v>
      </c>
      <c r="AV1381" s="10">
        <v>0.12640000000000001</v>
      </c>
      <c r="AW1381" s="10">
        <v>16.0152</v>
      </c>
      <c r="AX1381" s="10">
        <v>10.5</v>
      </c>
      <c r="AY1381" s="10">
        <v>0.9</v>
      </c>
      <c r="AZ1381" s="10">
        <v>1457</v>
      </c>
      <c r="BA1381" s="10" t="s">
        <v>289</v>
      </c>
      <c r="BB1381" s="10">
        <v>3.9E-2</v>
      </c>
      <c r="BC1381" s="10">
        <v>1.66E-2</v>
      </c>
      <c r="BD1381" s="10">
        <v>2.3089</v>
      </c>
      <c r="BE1381" s="10">
        <v>10.6</v>
      </c>
      <c r="BF1381" s="10">
        <v>0.92</v>
      </c>
      <c r="BG1381" s="10">
        <v>6.59E-2</v>
      </c>
      <c r="BH1381" s="10">
        <v>2.81E-2</v>
      </c>
      <c r="BI1381" s="10">
        <v>3.9359999999999999</v>
      </c>
      <c r="BJ1381" s="10">
        <v>10.5</v>
      </c>
      <c r="BK1381" s="10">
        <v>0.92</v>
      </c>
      <c r="BL1381" s="10">
        <v>5.8500000000000003E-2</v>
      </c>
      <c r="BM1381" s="10">
        <v>2.4899999999999999E-2</v>
      </c>
      <c r="BN1381" s="10">
        <v>3.4935</v>
      </c>
      <c r="BO1381" s="10">
        <v>10.5</v>
      </c>
      <c r="BP1381" s="10">
        <v>0.92</v>
      </c>
      <c r="BQ1381" s="10">
        <v>1457</v>
      </c>
      <c r="BR1381" s="10" t="s">
        <v>289</v>
      </c>
      <c r="BS1381" s="10">
        <v>0.23419999999999999</v>
      </c>
      <c r="BT1381" s="10">
        <v>9.98E-2</v>
      </c>
      <c r="BU1381" s="10">
        <v>14</v>
      </c>
      <c r="BV1381" s="10">
        <v>10.5</v>
      </c>
      <c r="BW1381" s="10">
        <v>0.92</v>
      </c>
      <c r="BX1381" s="10">
        <v>0.23419999999999999</v>
      </c>
      <c r="BY1381" s="10">
        <v>9.98E-2</v>
      </c>
      <c r="BZ1381" s="10">
        <v>14</v>
      </c>
      <c r="CA1381" s="10">
        <v>10.5</v>
      </c>
      <c r="CB1381" s="10">
        <v>0.92</v>
      </c>
      <c r="CC1381" s="10">
        <v>0.26769999999999999</v>
      </c>
      <c r="CD1381" s="10">
        <v>0.114</v>
      </c>
      <c r="CE1381" s="10">
        <v>16</v>
      </c>
      <c r="CF1381" s="10">
        <v>10.5</v>
      </c>
      <c r="CG1381" s="10">
        <v>0.92</v>
      </c>
      <c r="CH1381" s="10">
        <v>1457</v>
      </c>
      <c r="CI1381" s="10" t="s">
        <v>289</v>
      </c>
      <c r="CJ1381" s="10">
        <v>6.6900000000000001E-2</v>
      </c>
      <c r="CK1381" s="10">
        <v>2.8500000000000001E-2</v>
      </c>
      <c r="CL1381" s="10">
        <v>4</v>
      </c>
      <c r="CM1381" s="10">
        <v>10.5</v>
      </c>
      <c r="CN1381" s="10">
        <v>0.92</v>
      </c>
      <c r="CO1381" s="10">
        <v>8.3699999999999997E-2</v>
      </c>
      <c r="CP1381" s="10">
        <v>3.56E-2</v>
      </c>
      <c r="CQ1381" s="10">
        <v>5</v>
      </c>
      <c r="CR1381" s="10">
        <v>10.5</v>
      </c>
      <c r="CS1381" s="10">
        <v>0.92</v>
      </c>
      <c r="CT1381" s="10">
        <v>8.3699999999999997E-2</v>
      </c>
      <c r="CU1381" s="10">
        <v>3.56E-2</v>
      </c>
      <c r="CV1381" s="10">
        <v>5</v>
      </c>
      <c r="CW1381" s="10">
        <v>10.5</v>
      </c>
      <c r="CX1381" s="10">
        <v>0.92</v>
      </c>
      <c r="CY1381" s="10">
        <v>1492</v>
      </c>
      <c r="CZ1381" s="10" t="s">
        <v>289</v>
      </c>
      <c r="DA1381" s="10">
        <v>0</v>
      </c>
      <c r="DB1381" s="10">
        <v>0</v>
      </c>
      <c r="DC1381" s="10">
        <v>0</v>
      </c>
      <c r="DD1381" s="10">
        <v>10.5</v>
      </c>
      <c r="DE1381" s="10">
        <v>0</v>
      </c>
      <c r="DF1381" s="10">
        <v>0</v>
      </c>
      <c r="DG1381" s="10">
        <v>0</v>
      </c>
      <c r="DH1381" s="10">
        <v>0</v>
      </c>
      <c r="DI1381" s="10">
        <v>10.4</v>
      </c>
      <c r="DJ1381" s="10">
        <v>0</v>
      </c>
      <c r="DK1381" s="10">
        <v>0</v>
      </c>
      <c r="DL1381" s="10">
        <v>0</v>
      </c>
      <c r="DM1381" s="10">
        <v>0</v>
      </c>
      <c r="DN1381" s="10">
        <v>10.4</v>
      </c>
      <c r="DO1381" s="10">
        <v>0</v>
      </c>
    </row>
    <row r="1382" spans="1:119" x14ac:dyDescent="0.25">
      <c r="A1382" s="10">
        <v>1458</v>
      </c>
      <c r="B1382" s="10" t="s">
        <v>290</v>
      </c>
      <c r="C1382" s="10">
        <v>0.2</v>
      </c>
      <c r="D1382" s="10">
        <v>0.08</v>
      </c>
      <c r="E1382" s="10">
        <v>12</v>
      </c>
      <c r="F1382" s="10">
        <v>10.3</v>
      </c>
      <c r="G1382" s="10">
        <v>0.92</v>
      </c>
      <c r="H1382" s="10">
        <v>0.21</v>
      </c>
      <c r="I1382" s="10">
        <v>0.09</v>
      </c>
      <c r="J1382" s="10">
        <v>13</v>
      </c>
      <c r="K1382" s="10">
        <v>10.3</v>
      </c>
      <c r="L1382" s="10">
        <v>0.92</v>
      </c>
      <c r="M1382" s="10">
        <v>0.2</v>
      </c>
      <c r="N1382" s="10">
        <v>0.08</v>
      </c>
      <c r="O1382" s="10">
        <v>12</v>
      </c>
      <c r="P1382" s="10">
        <v>10.3</v>
      </c>
      <c r="Q1382" s="10">
        <v>0.92</v>
      </c>
      <c r="R1382" s="10">
        <v>1458</v>
      </c>
      <c r="S1382" s="10" t="s">
        <v>290</v>
      </c>
      <c r="T1382" s="10">
        <v>6.5100000000000005E-2</v>
      </c>
      <c r="U1382" s="10">
        <v>5.0799999999999998E-2</v>
      </c>
      <c r="V1382" s="10">
        <v>4.5388999999999999</v>
      </c>
      <c r="W1382" s="10">
        <v>10.5</v>
      </c>
      <c r="Y1382" s="10">
        <v>0.1033</v>
      </c>
      <c r="Z1382" s="10">
        <v>6.3200000000000006E-2</v>
      </c>
      <c r="AA1382" s="10">
        <v>6.6597999999999997</v>
      </c>
      <c r="AB1382" s="10">
        <v>10.5</v>
      </c>
      <c r="AD1382" s="10">
        <v>0.13750000000000001</v>
      </c>
      <c r="AE1382" s="10">
        <v>0.08</v>
      </c>
      <c r="AF1382" s="10">
        <v>8.7476000000000003</v>
      </c>
      <c r="AG1382" s="10">
        <v>10.5</v>
      </c>
      <c r="AI1382" s="10">
        <v>1458</v>
      </c>
      <c r="AJ1382" s="10" t="s">
        <v>290</v>
      </c>
      <c r="AK1382" s="10">
        <v>0.3422</v>
      </c>
      <c r="AL1382" s="10">
        <v>0.15640000000000001</v>
      </c>
      <c r="AM1382" s="10">
        <v>20.687799999999999</v>
      </c>
      <c r="AN1382" s="10">
        <v>10.5</v>
      </c>
      <c r="AO1382" s="10">
        <v>0.91</v>
      </c>
      <c r="AP1382" s="10">
        <v>0.34410000000000002</v>
      </c>
      <c r="AQ1382" s="10">
        <v>0.1573</v>
      </c>
      <c r="AR1382" s="10">
        <v>20.804200000000002</v>
      </c>
      <c r="AS1382" s="10">
        <v>10.5</v>
      </c>
      <c r="AT1382" s="10">
        <v>0.91</v>
      </c>
      <c r="AU1382" s="10">
        <v>0.38919999999999999</v>
      </c>
      <c r="AV1382" s="10">
        <v>0.1764</v>
      </c>
      <c r="AW1382" s="10">
        <v>23.496200000000002</v>
      </c>
      <c r="AX1382" s="10">
        <v>10.5</v>
      </c>
      <c r="AY1382" s="10">
        <v>0.91</v>
      </c>
      <c r="AZ1382" s="10">
        <v>1458</v>
      </c>
      <c r="BA1382" s="10" t="s">
        <v>290</v>
      </c>
      <c r="BB1382" s="10">
        <v>3.2500000000000001E-2</v>
      </c>
      <c r="BC1382" s="10">
        <v>1.38E-2</v>
      </c>
      <c r="BD1382" s="10">
        <v>1.9240999999999999</v>
      </c>
      <c r="BE1382" s="10">
        <v>10.6</v>
      </c>
      <c r="BF1382" s="10">
        <v>0.92</v>
      </c>
      <c r="BG1382" s="10">
        <v>5.6399999999999999E-2</v>
      </c>
      <c r="BH1382" s="10">
        <v>2.4E-2</v>
      </c>
      <c r="BI1382" s="10">
        <v>3.3736999999999999</v>
      </c>
      <c r="BJ1382" s="10">
        <v>10.5</v>
      </c>
      <c r="BK1382" s="10">
        <v>0.92</v>
      </c>
      <c r="BL1382" s="10">
        <v>5.8500000000000003E-2</v>
      </c>
      <c r="BM1382" s="10">
        <v>2.4899999999999999E-2</v>
      </c>
      <c r="BN1382" s="10">
        <v>3.4935</v>
      </c>
      <c r="BO1382" s="10">
        <v>10.5</v>
      </c>
      <c r="BP1382" s="10">
        <v>0.92</v>
      </c>
      <c r="BQ1382" s="10">
        <v>1458</v>
      </c>
      <c r="BR1382" s="10" t="s">
        <v>290</v>
      </c>
      <c r="BS1382" s="10">
        <v>0.36809999999999998</v>
      </c>
      <c r="BT1382" s="10">
        <v>0.15679999999999999</v>
      </c>
      <c r="BU1382" s="10">
        <v>22</v>
      </c>
      <c r="BV1382" s="10">
        <v>10.5</v>
      </c>
      <c r="BW1382" s="10">
        <v>0.92</v>
      </c>
      <c r="BX1382" s="10">
        <v>0.36809999999999998</v>
      </c>
      <c r="BY1382" s="10">
        <v>0.15679999999999999</v>
      </c>
      <c r="BZ1382" s="10">
        <v>22</v>
      </c>
      <c r="CA1382" s="10">
        <v>10.5</v>
      </c>
      <c r="CB1382" s="10">
        <v>0.92</v>
      </c>
      <c r="CC1382" s="10">
        <v>0.36809999999999998</v>
      </c>
      <c r="CD1382" s="10">
        <v>0.15679999999999999</v>
      </c>
      <c r="CE1382" s="10">
        <v>22</v>
      </c>
      <c r="CF1382" s="10">
        <v>10.5</v>
      </c>
      <c r="CG1382" s="10">
        <v>0.92</v>
      </c>
      <c r="CH1382" s="10">
        <v>1458</v>
      </c>
      <c r="CI1382" s="10" t="s">
        <v>290</v>
      </c>
      <c r="CJ1382" s="10">
        <v>0.1004</v>
      </c>
      <c r="CK1382" s="10">
        <v>4.2799999999999998E-2</v>
      </c>
      <c r="CL1382" s="10">
        <v>6</v>
      </c>
      <c r="CM1382" s="10">
        <v>10.5</v>
      </c>
      <c r="CN1382" s="10">
        <v>0.92</v>
      </c>
      <c r="CO1382" s="10">
        <v>0.13389999999999999</v>
      </c>
      <c r="CP1382" s="10">
        <v>5.7000000000000002E-2</v>
      </c>
      <c r="CQ1382" s="10">
        <v>8</v>
      </c>
      <c r="CR1382" s="10">
        <v>10.5</v>
      </c>
      <c r="CS1382" s="10">
        <v>0.92</v>
      </c>
      <c r="CT1382" s="10">
        <v>8.3699999999999997E-2</v>
      </c>
      <c r="CU1382" s="10">
        <v>3.56E-2</v>
      </c>
      <c r="CV1382" s="10">
        <v>5</v>
      </c>
      <c r="CW1382" s="10">
        <v>10.5</v>
      </c>
      <c r="CX1382" s="10">
        <v>0.92</v>
      </c>
      <c r="CY1382" s="10">
        <v>1493</v>
      </c>
      <c r="CZ1382" s="10" t="s">
        <v>294</v>
      </c>
      <c r="DA1382" s="10">
        <v>0</v>
      </c>
      <c r="DB1382" s="10">
        <v>0</v>
      </c>
      <c r="DC1382" s="10">
        <v>0</v>
      </c>
      <c r="DD1382" s="10">
        <v>10.5</v>
      </c>
      <c r="DE1382" s="10">
        <v>0</v>
      </c>
      <c r="DF1382" s="10">
        <v>0</v>
      </c>
      <c r="DG1382" s="10">
        <v>0</v>
      </c>
      <c r="DH1382" s="10">
        <v>0</v>
      </c>
      <c r="DI1382" s="10">
        <v>10.4</v>
      </c>
      <c r="DJ1382" s="10">
        <v>0</v>
      </c>
      <c r="DK1382" s="10">
        <v>0</v>
      </c>
      <c r="DL1382" s="10">
        <v>0</v>
      </c>
      <c r="DM1382" s="10">
        <v>0</v>
      </c>
      <c r="DN1382" s="10">
        <v>10.4</v>
      </c>
      <c r="DO1382" s="10">
        <v>0</v>
      </c>
    </row>
    <row r="1383" spans="1:119" x14ac:dyDescent="0.25">
      <c r="A1383" s="10">
        <v>1459</v>
      </c>
      <c r="B1383" s="10" t="s">
        <v>307</v>
      </c>
      <c r="C1383" s="10">
        <v>0.05</v>
      </c>
      <c r="D1383" s="10">
        <v>0.02</v>
      </c>
      <c r="E1383" s="10">
        <v>3</v>
      </c>
      <c r="F1383" s="10">
        <v>10.3</v>
      </c>
      <c r="G1383" s="10">
        <v>0.93</v>
      </c>
      <c r="H1383" s="10">
        <v>0.05</v>
      </c>
      <c r="I1383" s="10">
        <v>0.02</v>
      </c>
      <c r="J1383" s="10">
        <v>3</v>
      </c>
      <c r="K1383" s="10">
        <v>10.3</v>
      </c>
      <c r="L1383" s="10">
        <v>0.93</v>
      </c>
      <c r="M1383" s="10">
        <v>0.05</v>
      </c>
      <c r="N1383" s="10">
        <v>0.02</v>
      </c>
      <c r="O1383" s="10">
        <v>3</v>
      </c>
      <c r="P1383" s="10">
        <v>10.3</v>
      </c>
      <c r="Q1383" s="10">
        <v>0.93</v>
      </c>
      <c r="R1383" s="10">
        <v>1459</v>
      </c>
      <c r="S1383" s="10" t="s">
        <v>307</v>
      </c>
      <c r="T1383" s="10">
        <v>2.69E-2</v>
      </c>
      <c r="U1383" s="10">
        <v>2.1000000000000001E-2</v>
      </c>
      <c r="V1383" s="10">
        <v>1.8761000000000001</v>
      </c>
      <c r="W1383" s="10">
        <v>10.5</v>
      </c>
      <c r="Y1383" s="10">
        <v>4.2700000000000002E-2</v>
      </c>
      <c r="Z1383" s="10">
        <v>2.1299999999999999E-2</v>
      </c>
      <c r="AA1383" s="10">
        <v>2.6244999999999998</v>
      </c>
      <c r="AB1383" s="10">
        <v>10.5</v>
      </c>
      <c r="AD1383" s="10">
        <v>5.6800000000000003E-2</v>
      </c>
      <c r="AE1383" s="10">
        <v>2.7E-2</v>
      </c>
      <c r="AF1383" s="10">
        <v>3.4596</v>
      </c>
      <c r="AG1383" s="10">
        <v>10.5</v>
      </c>
      <c r="AI1383" s="10">
        <v>1459</v>
      </c>
      <c r="AJ1383" s="10" t="s">
        <v>307</v>
      </c>
      <c r="AK1383" s="10">
        <v>6.3600000000000004E-2</v>
      </c>
      <c r="AL1383" s="10">
        <v>2.52E-2</v>
      </c>
      <c r="AM1383" s="10">
        <v>3.7616999999999998</v>
      </c>
      <c r="AN1383" s="10">
        <v>10.5</v>
      </c>
      <c r="AO1383" s="10">
        <v>0.93</v>
      </c>
      <c r="AP1383" s="10">
        <v>6.3899999999999998E-2</v>
      </c>
      <c r="AQ1383" s="10">
        <v>2.5399999999999999E-2</v>
      </c>
      <c r="AR1383" s="10">
        <v>3.7808000000000002</v>
      </c>
      <c r="AS1383" s="10">
        <v>10.5</v>
      </c>
      <c r="AT1383" s="10">
        <v>0.93</v>
      </c>
      <c r="AU1383" s="10">
        <v>9.0399999999999994E-2</v>
      </c>
      <c r="AV1383" s="10">
        <v>3.5499999999999997E-2</v>
      </c>
      <c r="AW1383" s="10">
        <v>5.3404999999999996</v>
      </c>
      <c r="AX1383" s="10">
        <v>10.5</v>
      </c>
      <c r="AY1383" s="10">
        <v>0.93</v>
      </c>
      <c r="AZ1383" s="10">
        <v>1459</v>
      </c>
      <c r="BA1383" s="10" t="s">
        <v>307</v>
      </c>
      <c r="BB1383" s="10">
        <v>6.4000000000000003E-3</v>
      </c>
      <c r="BC1383" s="10">
        <v>3.0999999999999999E-3</v>
      </c>
      <c r="BD1383" s="10">
        <v>0.38479999999999998</v>
      </c>
      <c r="BE1383" s="10">
        <v>10.6</v>
      </c>
      <c r="BF1383" s="10">
        <v>0.9</v>
      </c>
      <c r="BG1383" s="10">
        <v>9.1999999999999998E-3</v>
      </c>
      <c r="BH1383" s="10">
        <v>4.4999999999999997E-3</v>
      </c>
      <c r="BI1383" s="10">
        <v>0.56230000000000002</v>
      </c>
      <c r="BJ1383" s="10">
        <v>10.5</v>
      </c>
      <c r="BK1383" s="10">
        <v>0.9</v>
      </c>
      <c r="BL1383" s="10">
        <v>8.2000000000000007E-3</v>
      </c>
      <c r="BM1383" s="10">
        <v>4.0000000000000001E-3</v>
      </c>
      <c r="BN1383" s="10">
        <v>0.49909999999999999</v>
      </c>
      <c r="BO1383" s="10">
        <v>10.5</v>
      </c>
      <c r="BP1383" s="10">
        <v>0.9</v>
      </c>
      <c r="BQ1383" s="10">
        <v>1459</v>
      </c>
      <c r="BR1383" s="10" t="s">
        <v>307</v>
      </c>
      <c r="BS1383" s="10">
        <v>6.5500000000000003E-2</v>
      </c>
      <c r="BT1383" s="10">
        <v>3.1699999999999999E-2</v>
      </c>
      <c r="BU1383" s="10">
        <v>4</v>
      </c>
      <c r="BV1383" s="10">
        <v>10.5</v>
      </c>
      <c r="BW1383" s="10">
        <v>0.9</v>
      </c>
      <c r="BX1383" s="10">
        <v>6.5500000000000003E-2</v>
      </c>
      <c r="BY1383" s="10">
        <v>3.1699999999999999E-2</v>
      </c>
      <c r="BZ1383" s="10">
        <v>4</v>
      </c>
      <c r="CA1383" s="10">
        <v>10.5</v>
      </c>
      <c r="CB1383" s="10">
        <v>0.9</v>
      </c>
      <c r="CC1383" s="10">
        <v>6.5500000000000003E-2</v>
      </c>
      <c r="CD1383" s="10">
        <v>3.1699999999999999E-2</v>
      </c>
      <c r="CE1383" s="10">
        <v>4</v>
      </c>
      <c r="CF1383" s="10">
        <v>10.5</v>
      </c>
      <c r="CG1383" s="10">
        <v>0.9</v>
      </c>
      <c r="CH1383" s="10">
        <v>1459</v>
      </c>
      <c r="CI1383" s="10" t="s">
        <v>307</v>
      </c>
      <c r="CJ1383" s="10">
        <v>1.6400000000000001E-2</v>
      </c>
      <c r="CK1383" s="10">
        <v>7.9000000000000008E-3</v>
      </c>
      <c r="CL1383" s="10">
        <v>1</v>
      </c>
      <c r="CM1383" s="10">
        <v>10.5</v>
      </c>
      <c r="CN1383" s="10">
        <v>0.9</v>
      </c>
      <c r="CO1383" s="10">
        <v>1.6400000000000001E-2</v>
      </c>
      <c r="CP1383" s="10">
        <v>7.9000000000000008E-3</v>
      </c>
      <c r="CQ1383" s="10">
        <v>1</v>
      </c>
      <c r="CR1383" s="10">
        <v>10.5</v>
      </c>
      <c r="CS1383" s="10">
        <v>0.9</v>
      </c>
      <c r="CT1383" s="10">
        <v>1.6400000000000001E-2</v>
      </c>
      <c r="CU1383" s="10">
        <v>7.9000000000000008E-3</v>
      </c>
      <c r="CV1383" s="10">
        <v>1</v>
      </c>
      <c r="CW1383" s="10">
        <v>10.5</v>
      </c>
      <c r="CX1383" s="10">
        <v>0.9</v>
      </c>
      <c r="CY1383" s="10">
        <v>1494</v>
      </c>
      <c r="CZ1383" s="10" t="s">
        <v>296</v>
      </c>
      <c r="DA1383" s="10">
        <v>8.7300000000000003E-2</v>
      </c>
      <c r="DB1383" s="10">
        <v>2.5499999999999998E-2</v>
      </c>
      <c r="DC1383" s="10">
        <v>5</v>
      </c>
      <c r="DD1383" s="10">
        <v>10.5</v>
      </c>
      <c r="DE1383" s="10">
        <v>0.96</v>
      </c>
      <c r="DF1383" s="10">
        <v>8.6499999999999994E-2</v>
      </c>
      <c r="DG1383" s="10">
        <v>2.52E-2</v>
      </c>
      <c r="DH1383" s="10">
        <v>5</v>
      </c>
      <c r="DI1383" s="10">
        <v>10.4</v>
      </c>
      <c r="DJ1383" s="10">
        <v>0.96</v>
      </c>
      <c r="DK1383" s="10">
        <v>8.6499999999999994E-2</v>
      </c>
      <c r="DL1383" s="10">
        <v>2.52E-2</v>
      </c>
      <c r="DM1383" s="10">
        <v>5</v>
      </c>
      <c r="DN1383" s="10">
        <v>10.4</v>
      </c>
      <c r="DO1383" s="10">
        <v>0.96</v>
      </c>
    </row>
    <row r="1384" spans="1:119" x14ac:dyDescent="0.25">
      <c r="A1384" s="10">
        <v>1460</v>
      </c>
      <c r="B1384" s="10" t="s">
        <v>292</v>
      </c>
      <c r="C1384" s="10">
        <v>0.03</v>
      </c>
      <c r="D1384" s="10">
        <v>0.01</v>
      </c>
      <c r="E1384" s="10">
        <v>2</v>
      </c>
      <c r="F1384" s="10">
        <v>10.3</v>
      </c>
      <c r="G1384" s="10">
        <v>0.94</v>
      </c>
      <c r="H1384" s="10">
        <v>0.05</v>
      </c>
      <c r="I1384" s="10">
        <v>0.02</v>
      </c>
      <c r="J1384" s="10">
        <v>3</v>
      </c>
      <c r="K1384" s="10">
        <v>10.3</v>
      </c>
      <c r="L1384" s="10">
        <v>0.94</v>
      </c>
      <c r="M1384" s="10">
        <v>0.05</v>
      </c>
      <c r="N1384" s="10">
        <v>0.02</v>
      </c>
      <c r="O1384" s="10">
        <v>3</v>
      </c>
      <c r="P1384" s="10">
        <v>10.3</v>
      </c>
      <c r="Q1384" s="10">
        <v>0.94</v>
      </c>
      <c r="R1384" s="10">
        <v>1460</v>
      </c>
      <c r="S1384" s="10" t="s">
        <v>292</v>
      </c>
      <c r="T1384" s="10">
        <v>1.35E-2</v>
      </c>
      <c r="U1384" s="10">
        <v>1.0500000000000001E-2</v>
      </c>
      <c r="V1384" s="10">
        <v>0.93799999999999994</v>
      </c>
      <c r="W1384" s="10">
        <v>10.5</v>
      </c>
      <c r="Y1384" s="10">
        <v>2.1399999999999999E-2</v>
      </c>
      <c r="Z1384" s="10">
        <v>1.0699999999999999E-2</v>
      </c>
      <c r="AA1384" s="10">
        <v>1.3123</v>
      </c>
      <c r="AB1384" s="10">
        <v>10.5</v>
      </c>
      <c r="AD1384" s="10">
        <v>2.8400000000000002E-2</v>
      </c>
      <c r="AE1384" s="10">
        <v>1.35E-2</v>
      </c>
      <c r="AF1384" s="10">
        <v>1.7298</v>
      </c>
      <c r="AG1384" s="10">
        <v>10.5</v>
      </c>
      <c r="AI1384" s="10">
        <v>1460</v>
      </c>
      <c r="AJ1384" s="10" t="s">
        <v>292</v>
      </c>
      <c r="AK1384" s="10">
        <v>6.3600000000000004E-2</v>
      </c>
      <c r="AL1384" s="10">
        <v>2.52E-2</v>
      </c>
      <c r="AM1384" s="10">
        <v>3.7616999999999998</v>
      </c>
      <c r="AN1384" s="10">
        <v>10.5</v>
      </c>
      <c r="AO1384" s="10">
        <v>0.93</v>
      </c>
      <c r="AP1384" s="10">
        <v>6.3899999999999998E-2</v>
      </c>
      <c r="AQ1384" s="10">
        <v>2.5399999999999999E-2</v>
      </c>
      <c r="AR1384" s="10">
        <v>3.7808000000000002</v>
      </c>
      <c r="AS1384" s="10">
        <v>10.5</v>
      </c>
      <c r="AT1384" s="10">
        <v>0.93</v>
      </c>
      <c r="AU1384" s="10">
        <v>7.2300000000000003E-2</v>
      </c>
      <c r="AV1384" s="10">
        <v>2.8400000000000002E-2</v>
      </c>
      <c r="AW1384" s="10">
        <v>4.2713999999999999</v>
      </c>
      <c r="AX1384" s="10">
        <v>10.5</v>
      </c>
      <c r="AY1384" s="10">
        <v>0.93</v>
      </c>
      <c r="AZ1384" s="10">
        <v>1460</v>
      </c>
      <c r="BA1384" s="10" t="s">
        <v>292</v>
      </c>
      <c r="BB1384" s="10">
        <v>6.4000000000000003E-3</v>
      </c>
      <c r="BC1384" s="10">
        <v>3.0999999999999999E-3</v>
      </c>
      <c r="BD1384" s="10">
        <v>0.38479999999999998</v>
      </c>
      <c r="BE1384" s="10">
        <v>10.6</v>
      </c>
      <c r="BF1384" s="10">
        <v>0.9</v>
      </c>
      <c r="BG1384" s="10">
        <v>9.1999999999999998E-3</v>
      </c>
      <c r="BH1384" s="10">
        <v>4.4999999999999997E-3</v>
      </c>
      <c r="BI1384" s="10">
        <v>0.56230000000000002</v>
      </c>
      <c r="BJ1384" s="10">
        <v>10.5</v>
      </c>
      <c r="BK1384" s="10">
        <v>0.9</v>
      </c>
      <c r="BL1384" s="10">
        <v>8.2000000000000007E-3</v>
      </c>
      <c r="BM1384" s="10">
        <v>4.0000000000000001E-3</v>
      </c>
      <c r="BN1384" s="10">
        <v>0.49909999999999999</v>
      </c>
      <c r="BO1384" s="10">
        <v>10.5</v>
      </c>
      <c r="BP1384" s="10">
        <v>0.9</v>
      </c>
      <c r="BQ1384" s="10">
        <v>1460</v>
      </c>
      <c r="BR1384" s="10" t="s">
        <v>292</v>
      </c>
      <c r="BS1384" s="10">
        <v>4.9099999999999998E-2</v>
      </c>
      <c r="BT1384" s="10">
        <v>2.3800000000000002E-2</v>
      </c>
      <c r="BU1384" s="10">
        <v>3</v>
      </c>
      <c r="BV1384" s="10">
        <v>10.5</v>
      </c>
      <c r="BW1384" s="10">
        <v>0.9</v>
      </c>
      <c r="BX1384" s="10">
        <v>4.9099999999999998E-2</v>
      </c>
      <c r="BY1384" s="10">
        <v>2.3800000000000002E-2</v>
      </c>
      <c r="BZ1384" s="10">
        <v>3</v>
      </c>
      <c r="CA1384" s="10">
        <v>10.5</v>
      </c>
      <c r="CB1384" s="10">
        <v>0.9</v>
      </c>
      <c r="CC1384" s="10">
        <v>4.9099999999999998E-2</v>
      </c>
      <c r="CD1384" s="10">
        <v>2.3800000000000002E-2</v>
      </c>
      <c r="CE1384" s="10">
        <v>3</v>
      </c>
      <c r="CF1384" s="10">
        <v>10.5</v>
      </c>
      <c r="CG1384" s="10">
        <v>0.9</v>
      </c>
      <c r="CH1384" s="10">
        <v>1460</v>
      </c>
      <c r="CI1384" s="10" t="s">
        <v>292</v>
      </c>
      <c r="CJ1384" s="10">
        <v>1.6400000000000001E-2</v>
      </c>
      <c r="CK1384" s="10">
        <v>7.9000000000000008E-3</v>
      </c>
      <c r="CL1384" s="10">
        <v>1</v>
      </c>
      <c r="CM1384" s="10">
        <v>10.5</v>
      </c>
      <c r="CN1384" s="10">
        <v>0.9</v>
      </c>
      <c r="CO1384" s="10">
        <v>1.6400000000000001E-2</v>
      </c>
      <c r="CP1384" s="10">
        <v>7.9000000000000008E-3</v>
      </c>
      <c r="CQ1384" s="10">
        <v>1</v>
      </c>
      <c r="CR1384" s="10">
        <v>10.5</v>
      </c>
      <c r="CS1384" s="10">
        <v>0.9</v>
      </c>
      <c r="CT1384" s="10">
        <v>1.6400000000000001E-2</v>
      </c>
      <c r="CU1384" s="10">
        <v>7.9000000000000008E-3</v>
      </c>
      <c r="CV1384" s="10">
        <v>1</v>
      </c>
      <c r="CW1384" s="10">
        <v>10.5</v>
      </c>
      <c r="CX1384" s="10">
        <v>0.9</v>
      </c>
      <c r="CY1384" s="10">
        <v>1495</v>
      </c>
      <c r="CZ1384" s="10" t="s">
        <v>297</v>
      </c>
      <c r="DA1384" s="10">
        <v>0.3528</v>
      </c>
      <c r="DB1384" s="10">
        <v>8.8400000000000006E-2</v>
      </c>
      <c r="DC1384" s="10">
        <v>20</v>
      </c>
      <c r="DD1384" s="10">
        <v>10.5</v>
      </c>
      <c r="DE1384" s="10">
        <v>0.97</v>
      </c>
      <c r="DF1384" s="10">
        <v>0.34949999999999998</v>
      </c>
      <c r="DG1384" s="10">
        <v>8.7599999999999997E-2</v>
      </c>
      <c r="DH1384" s="10">
        <v>20</v>
      </c>
      <c r="DI1384" s="10">
        <v>10.4</v>
      </c>
      <c r="DJ1384" s="10">
        <v>0.97</v>
      </c>
      <c r="DK1384" s="10">
        <v>0.34949999999999998</v>
      </c>
      <c r="DL1384" s="10">
        <v>8.7599999999999997E-2</v>
      </c>
      <c r="DM1384" s="10">
        <v>20</v>
      </c>
      <c r="DN1384" s="10">
        <v>10.4</v>
      </c>
      <c r="DO1384" s="10">
        <v>0.97</v>
      </c>
    </row>
    <row r="1385" spans="1:119" x14ac:dyDescent="0.25">
      <c r="A1385" s="10">
        <v>1461</v>
      </c>
      <c r="B1385" s="10" t="s">
        <v>293</v>
      </c>
      <c r="C1385" s="10">
        <v>0.33</v>
      </c>
      <c r="D1385" s="10">
        <v>0.14000000000000001</v>
      </c>
      <c r="E1385" s="10">
        <v>20</v>
      </c>
      <c r="F1385" s="10">
        <v>10.3</v>
      </c>
      <c r="G1385" s="10">
        <v>0.92</v>
      </c>
      <c r="H1385" s="10">
        <v>0.33</v>
      </c>
      <c r="I1385" s="10">
        <v>0.14000000000000001</v>
      </c>
      <c r="J1385" s="10">
        <v>20</v>
      </c>
      <c r="K1385" s="10">
        <v>10.3</v>
      </c>
      <c r="L1385" s="10">
        <v>0.92</v>
      </c>
      <c r="M1385" s="10">
        <v>0.33</v>
      </c>
      <c r="N1385" s="10">
        <v>0.14000000000000001</v>
      </c>
      <c r="O1385" s="10">
        <v>20</v>
      </c>
      <c r="P1385" s="10">
        <v>10.3</v>
      </c>
      <c r="Q1385" s="10">
        <v>0.92</v>
      </c>
      <c r="R1385" s="10">
        <v>1461</v>
      </c>
      <c r="S1385" s="10" t="s">
        <v>293</v>
      </c>
      <c r="T1385" s="10">
        <v>6.6500000000000004E-2</v>
      </c>
      <c r="U1385" s="10">
        <v>5.1900000000000002E-2</v>
      </c>
      <c r="V1385" s="10">
        <v>4.6397000000000004</v>
      </c>
      <c r="W1385" s="10">
        <v>10.5</v>
      </c>
      <c r="Y1385" s="10">
        <v>0.1056</v>
      </c>
      <c r="Z1385" s="10">
        <v>5.6800000000000003E-2</v>
      </c>
      <c r="AA1385" s="10">
        <v>6.5946999999999996</v>
      </c>
      <c r="AB1385" s="10">
        <v>10.5</v>
      </c>
      <c r="AD1385" s="10">
        <v>0.1406</v>
      </c>
      <c r="AE1385" s="10">
        <v>7.1900000000000006E-2</v>
      </c>
      <c r="AF1385" s="10">
        <v>8.6823999999999995</v>
      </c>
      <c r="AG1385" s="10">
        <v>10.5</v>
      </c>
      <c r="AI1385" s="10">
        <v>1461</v>
      </c>
      <c r="AJ1385" s="10" t="s">
        <v>293</v>
      </c>
      <c r="AK1385" s="10">
        <v>0.2359</v>
      </c>
      <c r="AL1385" s="10">
        <v>0.1008</v>
      </c>
      <c r="AM1385" s="10">
        <v>14.1059</v>
      </c>
      <c r="AN1385" s="10">
        <v>10.5</v>
      </c>
      <c r="AO1385" s="10">
        <v>0.92</v>
      </c>
      <c r="AP1385" s="10">
        <v>0.23719999999999999</v>
      </c>
      <c r="AQ1385" s="10">
        <v>0.1014</v>
      </c>
      <c r="AR1385" s="10">
        <v>14.1835</v>
      </c>
      <c r="AS1385" s="10">
        <v>10.5</v>
      </c>
      <c r="AT1385" s="10">
        <v>0.92</v>
      </c>
      <c r="AU1385" s="10">
        <v>0.26829999999999998</v>
      </c>
      <c r="AV1385" s="10">
        <v>0.1137</v>
      </c>
      <c r="AW1385" s="10">
        <v>16.023499999999999</v>
      </c>
      <c r="AX1385" s="10">
        <v>10.5</v>
      </c>
      <c r="AY1385" s="10">
        <v>0.92</v>
      </c>
      <c r="AZ1385" s="10">
        <v>1461</v>
      </c>
      <c r="BA1385" s="10" t="s">
        <v>293</v>
      </c>
      <c r="BB1385" s="10">
        <v>3.2500000000000001E-2</v>
      </c>
      <c r="BC1385" s="10">
        <v>1.38E-2</v>
      </c>
      <c r="BD1385" s="10">
        <v>1.9240999999999999</v>
      </c>
      <c r="BE1385" s="10">
        <v>10.6</v>
      </c>
      <c r="BF1385" s="10">
        <v>0.92</v>
      </c>
      <c r="BG1385" s="10">
        <v>4.7E-2</v>
      </c>
      <c r="BH1385" s="10">
        <v>0.02</v>
      </c>
      <c r="BI1385" s="10">
        <v>2.8113999999999999</v>
      </c>
      <c r="BJ1385" s="10">
        <v>10.5</v>
      </c>
      <c r="BK1385" s="10">
        <v>0.92</v>
      </c>
      <c r="BL1385" s="10">
        <v>4.1799999999999997E-2</v>
      </c>
      <c r="BM1385" s="10">
        <v>1.78E-2</v>
      </c>
      <c r="BN1385" s="10">
        <v>2.4952999999999999</v>
      </c>
      <c r="BO1385" s="10">
        <v>10.5</v>
      </c>
      <c r="BP1385" s="10">
        <v>0.92</v>
      </c>
      <c r="BQ1385" s="10">
        <v>1461</v>
      </c>
      <c r="BR1385" s="10" t="s">
        <v>293</v>
      </c>
      <c r="BS1385" s="10">
        <v>0.26769999999999999</v>
      </c>
      <c r="BT1385" s="10">
        <v>0.114</v>
      </c>
      <c r="BU1385" s="10">
        <v>16</v>
      </c>
      <c r="BV1385" s="10">
        <v>10.5</v>
      </c>
      <c r="BW1385" s="10">
        <v>0.92</v>
      </c>
      <c r="BX1385" s="10">
        <v>0.26769999999999999</v>
      </c>
      <c r="BY1385" s="10">
        <v>0.114</v>
      </c>
      <c r="BZ1385" s="10">
        <v>16</v>
      </c>
      <c r="CA1385" s="10">
        <v>10.5</v>
      </c>
      <c r="CB1385" s="10">
        <v>0.92</v>
      </c>
      <c r="CC1385" s="10">
        <v>0.26769999999999999</v>
      </c>
      <c r="CD1385" s="10">
        <v>0.114</v>
      </c>
      <c r="CE1385" s="10">
        <v>16</v>
      </c>
      <c r="CF1385" s="10">
        <v>10.5</v>
      </c>
      <c r="CG1385" s="10">
        <v>0.92</v>
      </c>
      <c r="CH1385" s="10">
        <v>1461</v>
      </c>
      <c r="CI1385" s="10" t="s">
        <v>293</v>
      </c>
      <c r="CJ1385" s="10">
        <v>8.3699999999999997E-2</v>
      </c>
      <c r="CK1385" s="10">
        <v>3.56E-2</v>
      </c>
      <c r="CL1385" s="10">
        <v>5</v>
      </c>
      <c r="CM1385" s="10">
        <v>10.5</v>
      </c>
      <c r="CN1385" s="10">
        <v>0.92</v>
      </c>
      <c r="CO1385" s="10">
        <v>8.3699999999999997E-2</v>
      </c>
      <c r="CP1385" s="10">
        <v>3.56E-2</v>
      </c>
      <c r="CQ1385" s="10">
        <v>5</v>
      </c>
      <c r="CR1385" s="10">
        <v>10.5</v>
      </c>
      <c r="CS1385" s="10">
        <v>0.92</v>
      </c>
      <c r="CT1385" s="10">
        <v>8.3699999999999997E-2</v>
      </c>
      <c r="CU1385" s="10">
        <v>3.56E-2</v>
      </c>
      <c r="CV1385" s="10">
        <v>5</v>
      </c>
      <c r="CW1385" s="10">
        <v>10.5</v>
      </c>
      <c r="CX1385" s="10">
        <v>0.92</v>
      </c>
      <c r="CY1385" s="10">
        <v>1496</v>
      </c>
      <c r="CZ1385" s="10" t="s">
        <v>255</v>
      </c>
      <c r="DA1385" s="10">
        <v>-0.31</v>
      </c>
      <c r="DB1385" s="10">
        <v>-0.14099999999999999</v>
      </c>
      <c r="DC1385" s="10">
        <v>-5.2129569802836473</v>
      </c>
      <c r="DD1385" s="10">
        <v>37.718000000000004</v>
      </c>
      <c r="DE1385" s="10">
        <v>0.9102658909382576</v>
      </c>
      <c r="DF1385" s="10">
        <v>-0.35899999999999999</v>
      </c>
      <c r="DG1385" s="10">
        <v>-0.154</v>
      </c>
      <c r="DH1385" s="10">
        <v>-6.1145229959568121</v>
      </c>
      <c r="DI1385" s="10">
        <v>36.884999999999998</v>
      </c>
      <c r="DJ1385" s="10">
        <v>0.91901256825184996</v>
      </c>
      <c r="DK1385" s="10">
        <v>-0.39400000000000002</v>
      </c>
      <c r="DL1385" s="10">
        <v>-0.16400000000000001</v>
      </c>
      <c r="DM1385" s="10">
        <v>-6.7418761123046824</v>
      </c>
      <c r="DN1385" s="10">
        <v>36.546999999999997</v>
      </c>
      <c r="DO1385" s="10">
        <v>0.92321551319210604</v>
      </c>
    </row>
    <row r="1386" spans="1:119" x14ac:dyDescent="0.25">
      <c r="A1386" s="10">
        <v>1462</v>
      </c>
      <c r="B1386" s="10" t="s">
        <v>297</v>
      </c>
      <c r="C1386" s="10">
        <v>0</v>
      </c>
      <c r="D1386" s="10">
        <v>0</v>
      </c>
      <c r="E1386" s="10">
        <v>0</v>
      </c>
      <c r="F1386" s="10">
        <v>10.3</v>
      </c>
      <c r="G1386" s="10">
        <v>0</v>
      </c>
      <c r="H1386" s="10">
        <v>0</v>
      </c>
      <c r="I1386" s="10">
        <v>0</v>
      </c>
      <c r="J1386" s="10">
        <v>0</v>
      </c>
      <c r="K1386" s="10">
        <v>10.3</v>
      </c>
      <c r="L1386" s="10">
        <v>0</v>
      </c>
      <c r="M1386" s="10">
        <v>0</v>
      </c>
      <c r="N1386" s="10">
        <v>0</v>
      </c>
      <c r="O1386" s="10">
        <v>0</v>
      </c>
      <c r="P1386" s="10">
        <v>10.3</v>
      </c>
      <c r="Q1386" s="10">
        <v>0</v>
      </c>
      <c r="R1386" s="10">
        <v>1462</v>
      </c>
      <c r="S1386" s="10" t="s">
        <v>297</v>
      </c>
      <c r="T1386" s="10">
        <v>0</v>
      </c>
      <c r="U1386" s="10">
        <v>0</v>
      </c>
      <c r="V1386" s="10">
        <v>0</v>
      </c>
      <c r="W1386" s="10">
        <v>10.5</v>
      </c>
      <c r="Y1386" s="10">
        <v>0</v>
      </c>
      <c r="Z1386" s="10">
        <v>0</v>
      </c>
      <c r="AA1386" s="10">
        <v>0</v>
      </c>
      <c r="AB1386" s="10">
        <v>10.5</v>
      </c>
      <c r="AD1386" s="10">
        <v>0</v>
      </c>
      <c r="AE1386" s="10">
        <v>0</v>
      </c>
      <c r="AF1386" s="10">
        <v>0</v>
      </c>
      <c r="AG1386" s="10">
        <v>10.5</v>
      </c>
      <c r="AI1386" s="10">
        <v>1462</v>
      </c>
      <c r="AJ1386" s="10" t="s">
        <v>297</v>
      </c>
      <c r="AK1386" s="10">
        <v>0</v>
      </c>
      <c r="AL1386" s="10">
        <v>0</v>
      </c>
      <c r="AM1386" s="10">
        <v>0</v>
      </c>
      <c r="AN1386" s="10">
        <v>10.5</v>
      </c>
      <c r="AO1386" s="10">
        <v>0</v>
      </c>
      <c r="AP1386" s="10">
        <v>0</v>
      </c>
      <c r="AQ1386" s="10">
        <v>0</v>
      </c>
      <c r="AR1386" s="10">
        <v>0</v>
      </c>
      <c r="AS1386" s="10">
        <v>10.5</v>
      </c>
      <c r="AT1386" s="10">
        <v>0</v>
      </c>
      <c r="AU1386" s="10">
        <v>0</v>
      </c>
      <c r="AV1386" s="10">
        <v>0</v>
      </c>
      <c r="AW1386" s="10">
        <v>0</v>
      </c>
      <c r="AX1386" s="10">
        <v>10.5</v>
      </c>
      <c r="AY1386" s="10">
        <v>0</v>
      </c>
      <c r="AZ1386" s="10">
        <v>1462</v>
      </c>
      <c r="BA1386" s="10" t="s">
        <v>297</v>
      </c>
      <c r="BB1386" s="10">
        <v>0</v>
      </c>
      <c r="BC1386" s="10">
        <v>0</v>
      </c>
      <c r="BD1386" s="10">
        <v>0</v>
      </c>
      <c r="BE1386" s="10">
        <v>10.6</v>
      </c>
      <c r="BF1386" s="10">
        <v>0</v>
      </c>
      <c r="BG1386" s="10">
        <v>0</v>
      </c>
      <c r="BH1386" s="10">
        <v>0</v>
      </c>
      <c r="BI1386" s="10">
        <v>0</v>
      </c>
      <c r="BJ1386" s="10">
        <v>10.5</v>
      </c>
      <c r="BK1386" s="10">
        <v>0</v>
      </c>
      <c r="BL1386" s="10">
        <v>0</v>
      </c>
      <c r="BM1386" s="10">
        <v>0</v>
      </c>
      <c r="BN1386" s="10">
        <v>0</v>
      </c>
      <c r="BO1386" s="10">
        <v>10.5</v>
      </c>
      <c r="BP1386" s="10">
        <v>0</v>
      </c>
      <c r="BQ1386" s="10">
        <v>1462</v>
      </c>
      <c r="BR1386" s="10" t="s">
        <v>297</v>
      </c>
      <c r="BS1386" s="10">
        <v>0</v>
      </c>
      <c r="BT1386" s="10">
        <v>0</v>
      </c>
      <c r="BU1386" s="10">
        <v>0</v>
      </c>
      <c r="BV1386" s="10">
        <v>10.5</v>
      </c>
      <c r="BW1386" s="10">
        <v>0</v>
      </c>
      <c r="BX1386" s="10">
        <v>0</v>
      </c>
      <c r="BY1386" s="10">
        <v>0</v>
      </c>
      <c r="BZ1386" s="10">
        <v>0</v>
      </c>
      <c r="CA1386" s="10">
        <v>10.5</v>
      </c>
      <c r="CB1386" s="10">
        <v>0</v>
      </c>
      <c r="CC1386" s="10">
        <v>0</v>
      </c>
      <c r="CD1386" s="10">
        <v>0</v>
      </c>
      <c r="CE1386" s="10">
        <v>0</v>
      </c>
      <c r="CF1386" s="10">
        <v>10.5</v>
      </c>
      <c r="CG1386" s="10">
        <v>0</v>
      </c>
      <c r="CH1386" s="10">
        <v>1462</v>
      </c>
      <c r="CI1386" s="10" t="s">
        <v>297</v>
      </c>
      <c r="CJ1386" s="10">
        <v>0</v>
      </c>
      <c r="CK1386" s="10">
        <v>0</v>
      </c>
      <c r="CL1386" s="10">
        <v>0</v>
      </c>
      <c r="CM1386" s="10">
        <v>10.5</v>
      </c>
      <c r="CN1386" s="10">
        <v>0</v>
      </c>
      <c r="CO1386" s="10">
        <v>0</v>
      </c>
      <c r="CP1386" s="10">
        <v>0</v>
      </c>
      <c r="CQ1386" s="10">
        <v>0</v>
      </c>
      <c r="CR1386" s="10">
        <v>10.5</v>
      </c>
      <c r="CS1386" s="10">
        <v>0</v>
      </c>
      <c r="CT1386" s="10">
        <v>0</v>
      </c>
      <c r="CU1386" s="10">
        <v>0</v>
      </c>
      <c r="CV1386" s="10">
        <v>0</v>
      </c>
      <c r="CW1386" s="10">
        <v>10.5</v>
      </c>
      <c r="CX1386" s="10">
        <v>0</v>
      </c>
      <c r="CY1386" s="10">
        <v>1497</v>
      </c>
      <c r="CZ1386" s="10" t="s">
        <v>256</v>
      </c>
    </row>
    <row r="1387" spans="1:119" x14ac:dyDescent="0.25">
      <c r="A1387" s="10">
        <v>1463</v>
      </c>
      <c r="B1387" s="10" t="s">
        <v>298</v>
      </c>
      <c r="C1387" s="10">
        <v>0.03</v>
      </c>
      <c r="D1387" s="10">
        <v>0.01</v>
      </c>
      <c r="E1387" s="10">
        <v>2</v>
      </c>
      <c r="F1387" s="10">
        <v>10.3</v>
      </c>
      <c r="G1387" s="10">
        <v>0.93</v>
      </c>
      <c r="H1387" s="10">
        <v>0.03</v>
      </c>
      <c r="I1387" s="10">
        <v>0.01</v>
      </c>
      <c r="J1387" s="10">
        <v>2</v>
      </c>
      <c r="K1387" s="10">
        <v>10.3</v>
      </c>
      <c r="L1387" s="10">
        <v>0.93</v>
      </c>
      <c r="M1387" s="10">
        <v>0.03</v>
      </c>
      <c r="N1387" s="10">
        <v>0.01</v>
      </c>
      <c r="O1387" s="10">
        <v>2</v>
      </c>
      <c r="P1387" s="10">
        <v>10.3</v>
      </c>
      <c r="Q1387" s="10">
        <v>0.93</v>
      </c>
      <c r="R1387" s="10">
        <v>1463</v>
      </c>
      <c r="S1387" s="10" t="s">
        <v>298</v>
      </c>
      <c r="T1387" s="10">
        <v>1.35E-2</v>
      </c>
      <c r="U1387" s="10">
        <v>1.0500000000000001E-2</v>
      </c>
      <c r="V1387" s="10">
        <v>0.93799999999999994</v>
      </c>
      <c r="W1387" s="10">
        <v>10.5</v>
      </c>
      <c r="Y1387" s="10">
        <v>2.1399999999999999E-2</v>
      </c>
      <c r="Z1387" s="10">
        <v>1.0699999999999999E-2</v>
      </c>
      <c r="AA1387" s="10">
        <v>1.3123</v>
      </c>
      <c r="AB1387" s="10">
        <v>10.5</v>
      </c>
      <c r="AD1387" s="10">
        <v>2.8400000000000002E-2</v>
      </c>
      <c r="AE1387" s="10">
        <v>1.35E-2</v>
      </c>
      <c r="AF1387" s="10">
        <v>1.7298</v>
      </c>
      <c r="AG1387" s="10">
        <v>10.5</v>
      </c>
      <c r="AI1387" s="10">
        <v>1463</v>
      </c>
      <c r="AJ1387" s="10" t="s">
        <v>298</v>
      </c>
      <c r="AK1387" s="10">
        <v>6.3600000000000004E-2</v>
      </c>
      <c r="AL1387" s="10">
        <v>2.52E-2</v>
      </c>
      <c r="AM1387" s="10">
        <v>3.7616999999999998</v>
      </c>
      <c r="AN1387" s="10">
        <v>10.5</v>
      </c>
      <c r="AO1387" s="10">
        <v>0.93</v>
      </c>
      <c r="AP1387" s="10">
        <v>6.3899999999999998E-2</v>
      </c>
      <c r="AQ1387" s="10">
        <v>2.5399999999999999E-2</v>
      </c>
      <c r="AR1387" s="10">
        <v>3.7808000000000002</v>
      </c>
      <c r="AS1387" s="10">
        <v>10.5</v>
      </c>
      <c r="AT1387" s="10">
        <v>0.93</v>
      </c>
      <c r="AU1387" s="10">
        <v>9.0399999999999994E-2</v>
      </c>
      <c r="AV1387" s="10">
        <v>3.5499999999999997E-2</v>
      </c>
      <c r="AW1387" s="10">
        <v>5.3404999999999996</v>
      </c>
      <c r="AX1387" s="10">
        <v>10.5</v>
      </c>
      <c r="AY1387" s="10">
        <v>0.93</v>
      </c>
      <c r="AZ1387" s="10">
        <v>1463</v>
      </c>
      <c r="BA1387" s="10" t="s">
        <v>298</v>
      </c>
      <c r="BB1387" s="10">
        <v>6.4000000000000003E-3</v>
      </c>
      <c r="BC1387" s="10">
        <v>3.0999999999999999E-3</v>
      </c>
      <c r="BD1387" s="10">
        <v>0.38479999999999998</v>
      </c>
      <c r="BE1387" s="10">
        <v>10.6</v>
      </c>
      <c r="BF1387" s="10">
        <v>0.9</v>
      </c>
      <c r="BG1387" s="10">
        <v>9.1999999999999998E-3</v>
      </c>
      <c r="BH1387" s="10">
        <v>4.4999999999999997E-3</v>
      </c>
      <c r="BI1387" s="10">
        <v>0.56230000000000002</v>
      </c>
      <c r="BJ1387" s="10">
        <v>10.5</v>
      </c>
      <c r="BK1387" s="10">
        <v>0.9</v>
      </c>
      <c r="BL1387" s="10">
        <v>8.2000000000000007E-3</v>
      </c>
      <c r="BM1387" s="10">
        <v>4.0000000000000001E-3</v>
      </c>
      <c r="BN1387" s="10">
        <v>0.49909999999999999</v>
      </c>
      <c r="BO1387" s="10">
        <v>10.5</v>
      </c>
      <c r="BP1387" s="10">
        <v>0.9</v>
      </c>
      <c r="BQ1387" s="10">
        <v>1463</v>
      </c>
      <c r="BR1387" s="10" t="s">
        <v>298</v>
      </c>
      <c r="BS1387" s="10">
        <v>6.5500000000000003E-2</v>
      </c>
      <c r="BT1387" s="10">
        <v>3.1699999999999999E-2</v>
      </c>
      <c r="BU1387" s="10">
        <v>4</v>
      </c>
      <c r="BV1387" s="10">
        <v>10.5</v>
      </c>
      <c r="BW1387" s="10">
        <v>0.9</v>
      </c>
      <c r="BX1387" s="10">
        <v>8.1799999999999998E-2</v>
      </c>
      <c r="BY1387" s="10">
        <v>3.9600000000000003E-2</v>
      </c>
      <c r="BZ1387" s="10">
        <v>5</v>
      </c>
      <c r="CA1387" s="10">
        <v>10.5</v>
      </c>
      <c r="CB1387" s="10">
        <v>0.9</v>
      </c>
      <c r="CC1387" s="10">
        <v>8.1799999999999998E-2</v>
      </c>
      <c r="CD1387" s="10">
        <v>3.9600000000000003E-2</v>
      </c>
      <c r="CE1387" s="10">
        <v>5</v>
      </c>
      <c r="CF1387" s="10">
        <v>10.5</v>
      </c>
      <c r="CG1387" s="10">
        <v>0.9</v>
      </c>
      <c r="CH1387" s="10">
        <v>1463</v>
      </c>
      <c r="CI1387" s="10" t="s">
        <v>298</v>
      </c>
      <c r="CJ1387" s="10">
        <v>1.6400000000000001E-2</v>
      </c>
      <c r="CK1387" s="10">
        <v>7.9000000000000008E-3</v>
      </c>
      <c r="CL1387" s="10">
        <v>1</v>
      </c>
      <c r="CM1387" s="10">
        <v>10.5</v>
      </c>
      <c r="CN1387" s="10">
        <v>0.9</v>
      </c>
      <c r="CO1387" s="10">
        <v>1.6400000000000001E-2</v>
      </c>
      <c r="CP1387" s="10">
        <v>7.9000000000000008E-3</v>
      </c>
      <c r="CQ1387" s="10">
        <v>1</v>
      </c>
      <c r="CR1387" s="10">
        <v>10.5</v>
      </c>
      <c r="CS1387" s="10">
        <v>0.9</v>
      </c>
      <c r="CT1387" s="10">
        <v>1.6400000000000001E-2</v>
      </c>
      <c r="CU1387" s="10">
        <v>7.9000000000000008E-3</v>
      </c>
      <c r="CV1387" s="10">
        <v>1</v>
      </c>
      <c r="CW1387" s="10">
        <v>10.5</v>
      </c>
      <c r="CX1387" s="10">
        <v>0.9</v>
      </c>
      <c r="CY1387" s="10">
        <v>1498</v>
      </c>
      <c r="CZ1387" s="10" t="s">
        <v>8</v>
      </c>
    </row>
    <row r="1388" spans="1:119" x14ac:dyDescent="0.25">
      <c r="A1388" s="10">
        <v>1464</v>
      </c>
      <c r="B1388" s="10" t="s">
        <v>308</v>
      </c>
      <c r="C1388" s="10">
        <v>0.49</v>
      </c>
      <c r="D1388" s="10">
        <v>0.21</v>
      </c>
      <c r="E1388" s="10">
        <v>30</v>
      </c>
      <c r="F1388" s="10">
        <v>10.3</v>
      </c>
      <c r="G1388" s="10">
        <v>0.92</v>
      </c>
      <c r="H1388" s="10">
        <v>0.49</v>
      </c>
      <c r="I1388" s="10">
        <v>0.21</v>
      </c>
      <c r="J1388" s="10">
        <v>30</v>
      </c>
      <c r="K1388" s="10">
        <v>10.3</v>
      </c>
      <c r="L1388" s="10">
        <v>0.92</v>
      </c>
      <c r="M1388" s="10">
        <v>0.56999999999999995</v>
      </c>
      <c r="N1388" s="10">
        <v>0.24</v>
      </c>
      <c r="O1388" s="10">
        <v>35</v>
      </c>
      <c r="P1388" s="10">
        <v>10.3</v>
      </c>
      <c r="Q1388" s="10">
        <v>0.92</v>
      </c>
      <c r="R1388" s="10">
        <v>1464</v>
      </c>
      <c r="S1388" s="10" t="s">
        <v>308</v>
      </c>
      <c r="T1388" s="10">
        <v>0.1331</v>
      </c>
      <c r="U1388" s="10">
        <v>0.1038</v>
      </c>
      <c r="V1388" s="10">
        <v>9.2795000000000005</v>
      </c>
      <c r="W1388" s="10">
        <v>10.5</v>
      </c>
      <c r="Y1388" s="10">
        <v>0.2112</v>
      </c>
      <c r="Z1388" s="10">
        <v>0.11360000000000001</v>
      </c>
      <c r="AA1388" s="10">
        <v>13.189399999999999</v>
      </c>
      <c r="AB1388" s="10">
        <v>10.5</v>
      </c>
      <c r="AD1388" s="10">
        <v>0.28120000000000001</v>
      </c>
      <c r="AE1388" s="10">
        <v>0.14380000000000001</v>
      </c>
      <c r="AF1388" s="10">
        <v>17.364799999999999</v>
      </c>
      <c r="AG1388" s="10">
        <v>10.5</v>
      </c>
      <c r="AI1388" s="10">
        <v>1464</v>
      </c>
      <c r="AJ1388" s="10" t="s">
        <v>308</v>
      </c>
      <c r="AK1388" s="10">
        <v>0.48199999999999998</v>
      </c>
      <c r="AL1388" s="10">
        <v>0.17549999999999999</v>
      </c>
      <c r="AM1388" s="10">
        <v>28.2057</v>
      </c>
      <c r="AN1388" s="10">
        <v>10.5</v>
      </c>
      <c r="AO1388" s="10">
        <v>0.94</v>
      </c>
      <c r="AP1388" s="10">
        <v>0.56540000000000001</v>
      </c>
      <c r="AQ1388" s="10">
        <v>0.2059</v>
      </c>
      <c r="AR1388" s="10">
        <v>33.086599999999997</v>
      </c>
      <c r="AS1388" s="10">
        <v>10.5</v>
      </c>
      <c r="AT1388" s="10">
        <v>0.94</v>
      </c>
      <c r="AU1388" s="10">
        <v>0.63959999999999995</v>
      </c>
      <c r="AV1388" s="10">
        <v>0.23100000000000001</v>
      </c>
      <c r="AW1388" s="10">
        <v>37.391800000000003</v>
      </c>
      <c r="AX1388" s="10">
        <v>10.5</v>
      </c>
      <c r="AY1388" s="10">
        <v>0.94</v>
      </c>
      <c r="AZ1388" s="10">
        <v>1464</v>
      </c>
      <c r="BA1388" s="10" t="s">
        <v>308</v>
      </c>
      <c r="BB1388" s="10">
        <v>6.6400000000000001E-2</v>
      </c>
      <c r="BC1388" s="10">
        <v>2.41E-2</v>
      </c>
      <c r="BD1388" s="10">
        <v>3.8481999999999998</v>
      </c>
      <c r="BE1388" s="10">
        <v>10.6</v>
      </c>
      <c r="BF1388" s="10">
        <v>0.94</v>
      </c>
      <c r="BG1388" s="10">
        <v>0.1057</v>
      </c>
      <c r="BH1388" s="10">
        <v>3.8399999999999997E-2</v>
      </c>
      <c r="BI1388" s="10">
        <v>6.1852</v>
      </c>
      <c r="BJ1388" s="10">
        <v>10.5</v>
      </c>
      <c r="BK1388" s="10">
        <v>0.94</v>
      </c>
      <c r="BL1388" s="10">
        <v>8.5300000000000001E-2</v>
      </c>
      <c r="BM1388" s="10">
        <v>3.1E-2</v>
      </c>
      <c r="BN1388" s="10">
        <v>4.9907000000000004</v>
      </c>
      <c r="BO1388" s="10">
        <v>10.5</v>
      </c>
      <c r="BP1388" s="10">
        <v>0.94</v>
      </c>
      <c r="BQ1388" s="10">
        <v>1464</v>
      </c>
      <c r="BR1388" s="10" t="s">
        <v>308</v>
      </c>
      <c r="BS1388" s="10">
        <v>0.4274</v>
      </c>
      <c r="BT1388" s="10">
        <v>0.15509999999999999</v>
      </c>
      <c r="BU1388" s="10">
        <v>25</v>
      </c>
      <c r="BV1388" s="10">
        <v>10.5</v>
      </c>
      <c r="BW1388" s="10">
        <v>0.94</v>
      </c>
      <c r="BX1388" s="10">
        <v>0.51290000000000002</v>
      </c>
      <c r="BY1388" s="10">
        <v>0.18609999999999999</v>
      </c>
      <c r="BZ1388" s="10">
        <v>30</v>
      </c>
      <c r="CA1388" s="10">
        <v>10.5</v>
      </c>
      <c r="CB1388" s="10">
        <v>0.94</v>
      </c>
      <c r="CC1388" s="10">
        <v>0.51290000000000002</v>
      </c>
      <c r="CD1388" s="10">
        <v>0.18609999999999999</v>
      </c>
      <c r="CE1388" s="10">
        <v>30</v>
      </c>
      <c r="CF1388" s="10">
        <v>10.5</v>
      </c>
      <c r="CG1388" s="10">
        <v>0.94</v>
      </c>
      <c r="CH1388" s="10">
        <v>1464</v>
      </c>
      <c r="CI1388" s="10" t="s">
        <v>308</v>
      </c>
      <c r="CJ1388" s="10">
        <v>0.17100000000000001</v>
      </c>
      <c r="CK1388" s="10">
        <v>6.2E-2</v>
      </c>
      <c r="CL1388" s="10">
        <v>10</v>
      </c>
      <c r="CM1388" s="10">
        <v>10.5</v>
      </c>
      <c r="CN1388" s="10">
        <v>0.94</v>
      </c>
      <c r="CO1388" s="10">
        <v>0.2051</v>
      </c>
      <c r="CP1388" s="10">
        <v>7.4499999999999997E-2</v>
      </c>
      <c r="CQ1388" s="10">
        <v>12</v>
      </c>
      <c r="CR1388" s="10">
        <v>10.5</v>
      </c>
      <c r="CS1388" s="10">
        <v>0.94</v>
      </c>
      <c r="CT1388" s="10">
        <v>0.17100000000000001</v>
      </c>
      <c r="CU1388" s="10">
        <v>6.2E-2</v>
      </c>
      <c r="CV1388" s="10">
        <v>10</v>
      </c>
      <c r="CW1388" s="10">
        <v>10.5</v>
      </c>
      <c r="CX1388" s="10">
        <v>0.94</v>
      </c>
      <c r="CY1388" s="10">
        <v>1499</v>
      </c>
      <c r="CZ1388" s="10" t="s">
        <v>9</v>
      </c>
      <c r="DA1388" s="10">
        <v>0.31</v>
      </c>
      <c r="DB1388" s="10">
        <v>0.14099999999999999</v>
      </c>
      <c r="DC1388" s="10">
        <v>5.2129569802836473</v>
      </c>
      <c r="DD1388" s="10">
        <v>37.718000000000004</v>
      </c>
      <c r="DE1388" s="10">
        <v>0.9102658909382576</v>
      </c>
      <c r="DF1388" s="10">
        <v>0.35899999999999999</v>
      </c>
      <c r="DG1388" s="10">
        <v>0.154</v>
      </c>
      <c r="DH1388" s="10">
        <v>6.1145229959568121</v>
      </c>
      <c r="DI1388" s="10">
        <v>36.884999999999998</v>
      </c>
      <c r="DJ1388" s="10">
        <v>0.91901256825184996</v>
      </c>
      <c r="DK1388" s="10">
        <v>0.39400000000000002</v>
      </c>
      <c r="DL1388" s="10">
        <v>0.16400000000000001</v>
      </c>
      <c r="DM1388" s="10">
        <v>6.7418761123046824</v>
      </c>
      <c r="DN1388" s="10">
        <v>36.546999999999997</v>
      </c>
      <c r="DO1388" s="10">
        <v>0.92321551319210604</v>
      </c>
    </row>
    <row r="1389" spans="1:119" x14ac:dyDescent="0.25">
      <c r="A1389" s="10">
        <v>1465</v>
      </c>
      <c r="B1389" s="10" t="s">
        <v>249</v>
      </c>
      <c r="R1389" s="10">
        <v>1465</v>
      </c>
      <c r="S1389" s="10" t="s">
        <v>249</v>
      </c>
      <c r="AI1389" s="10">
        <v>1465</v>
      </c>
      <c r="AJ1389" s="10" t="s">
        <v>249</v>
      </c>
      <c r="AZ1389" s="10">
        <v>1465</v>
      </c>
      <c r="BA1389" s="10" t="s">
        <v>249</v>
      </c>
      <c r="BQ1389" s="10">
        <v>1465</v>
      </c>
      <c r="BR1389" s="10" t="s">
        <v>249</v>
      </c>
      <c r="CH1389" s="10">
        <v>1465</v>
      </c>
      <c r="CI1389" s="10" t="s">
        <v>249</v>
      </c>
      <c r="CY1389" s="10">
        <v>1500</v>
      </c>
      <c r="CZ1389" s="10" t="s">
        <v>10</v>
      </c>
    </row>
    <row r="1390" spans="1:119" x14ac:dyDescent="0.25">
      <c r="A1390" s="10">
        <v>1466</v>
      </c>
      <c r="B1390" s="10" t="s">
        <v>250</v>
      </c>
      <c r="C1390" s="10">
        <v>1.51</v>
      </c>
      <c r="D1390" s="10">
        <v>0.63</v>
      </c>
      <c r="E1390" s="10">
        <v>27.47</v>
      </c>
      <c r="F1390" s="10">
        <v>34.43</v>
      </c>
      <c r="G1390" s="10">
        <v>0.92400000000000004</v>
      </c>
      <c r="H1390" s="10">
        <v>1.81</v>
      </c>
      <c r="I1390" s="10">
        <v>0.76</v>
      </c>
      <c r="J1390" s="10">
        <v>34.18</v>
      </c>
      <c r="K1390" s="10">
        <v>33.22</v>
      </c>
      <c r="L1390" s="10">
        <v>0.92200000000000004</v>
      </c>
      <c r="M1390" s="10">
        <v>1.65</v>
      </c>
      <c r="N1390" s="10">
        <v>0.69</v>
      </c>
      <c r="O1390" s="10">
        <v>31.54</v>
      </c>
      <c r="P1390" s="10">
        <v>32.729999999999997</v>
      </c>
      <c r="Q1390" s="10">
        <v>0.92200000000000004</v>
      </c>
      <c r="R1390" s="10">
        <v>1466</v>
      </c>
      <c r="S1390" s="10" t="s">
        <v>250</v>
      </c>
      <c r="T1390" s="10">
        <v>-0.95</v>
      </c>
      <c r="U1390" s="10">
        <v>-0.73</v>
      </c>
      <c r="V1390" s="10">
        <v>-18.852898606262638</v>
      </c>
      <c r="W1390" s="10">
        <v>36.69</v>
      </c>
      <c r="Y1390" s="10">
        <v>-1.68</v>
      </c>
      <c r="Z1390" s="10">
        <v>-0.8</v>
      </c>
      <c r="AA1390" s="10">
        <v>-30.424978122886714</v>
      </c>
      <c r="AB1390" s="10">
        <v>35.31</v>
      </c>
      <c r="AD1390" s="10">
        <v>-1.43</v>
      </c>
      <c r="AE1390" s="10">
        <v>-0.62</v>
      </c>
      <c r="AF1390" s="10">
        <v>-25.427249534714843</v>
      </c>
      <c r="AG1390" s="10">
        <v>35.39</v>
      </c>
      <c r="AI1390" s="10">
        <v>1466</v>
      </c>
      <c r="AJ1390" s="10" t="s">
        <v>250</v>
      </c>
      <c r="AK1390" s="10">
        <v>1.6151873857443841</v>
      </c>
      <c r="AL1390" s="10">
        <v>0.68786991499073125</v>
      </c>
      <c r="AM1390" s="10">
        <v>29.12145104797963</v>
      </c>
      <c r="AN1390" s="10">
        <v>34.805056931974214</v>
      </c>
      <c r="AO1390" s="10">
        <v>0.92004046199641165</v>
      </c>
      <c r="AP1390" s="10">
        <v>2.0435207806790294</v>
      </c>
      <c r="AQ1390" s="10">
        <v>0.90112762817541237</v>
      </c>
      <c r="AR1390" s="10">
        <v>39.097588516884578</v>
      </c>
      <c r="AS1390" s="10">
        <v>32.98017681934752</v>
      </c>
      <c r="AT1390" s="10">
        <v>0.91498817153073764</v>
      </c>
      <c r="AU1390" s="10">
        <v>1.5420287900958194</v>
      </c>
      <c r="AV1390" s="10">
        <v>0.66570679050731374</v>
      </c>
      <c r="AW1390" s="10">
        <v>29.874287633937286</v>
      </c>
      <c r="AX1390" s="10">
        <v>32.459719891900129</v>
      </c>
      <c r="AY1390" s="10">
        <v>0.91809903073597587</v>
      </c>
      <c r="AZ1390" s="10">
        <v>1466</v>
      </c>
      <c r="BA1390" s="10" t="s">
        <v>250</v>
      </c>
      <c r="BB1390" s="10">
        <v>0.82331405504715893</v>
      </c>
      <c r="BC1390" s="10">
        <v>0.42783840537671164</v>
      </c>
      <c r="BD1390" s="10">
        <v>14.662453081233181</v>
      </c>
      <c r="BE1390" s="10">
        <v>36.534822881657171</v>
      </c>
      <c r="BF1390" s="10">
        <v>0.88734245404624834</v>
      </c>
      <c r="BG1390" s="10">
        <v>1.2685390168012241</v>
      </c>
      <c r="BH1390" s="10">
        <v>0.65527551601598122</v>
      </c>
      <c r="BI1390" s="10">
        <v>23.19301015939276</v>
      </c>
      <c r="BJ1390" s="10">
        <v>35.542325501801677</v>
      </c>
      <c r="BK1390" s="10">
        <v>0.88846483639321439</v>
      </c>
      <c r="BL1390" s="10">
        <v>1.0408025359055011</v>
      </c>
      <c r="BM1390" s="10">
        <v>0.54545992981775548</v>
      </c>
      <c r="BN1390" s="10">
        <v>19.081057650304693</v>
      </c>
      <c r="BO1390" s="10">
        <v>35.555088211293743</v>
      </c>
      <c r="BP1390" s="10">
        <v>0.8857343962257922</v>
      </c>
      <c r="BQ1390" s="10">
        <v>1466</v>
      </c>
      <c r="BR1390" s="10" t="s">
        <v>250</v>
      </c>
      <c r="BS1390" s="10">
        <v>1.26</v>
      </c>
      <c r="BT1390" s="10">
        <v>0.64600000000000002</v>
      </c>
      <c r="BU1390" s="10">
        <v>23.110831406649485</v>
      </c>
      <c r="BV1390" s="10">
        <v>35.372999999999998</v>
      </c>
      <c r="BW1390" s="10">
        <v>0.88986157563562529</v>
      </c>
      <c r="BX1390" s="10">
        <v>1.393</v>
      </c>
      <c r="BY1390" s="10">
        <v>0.72</v>
      </c>
      <c r="BZ1390" s="10">
        <v>27.089366982365259</v>
      </c>
      <c r="CA1390" s="10">
        <v>33.42</v>
      </c>
      <c r="CB1390" s="10">
        <v>0.8883522094727837</v>
      </c>
      <c r="CC1390" s="10">
        <v>1.448</v>
      </c>
      <c r="CD1390" s="10">
        <v>0.73699999999999999</v>
      </c>
      <c r="CE1390" s="10">
        <v>28.382214999571424</v>
      </c>
      <c r="CF1390" s="10">
        <v>33.051000000000002</v>
      </c>
      <c r="CG1390" s="10">
        <v>0.89120383110093304</v>
      </c>
      <c r="CH1390" s="10">
        <v>1466</v>
      </c>
      <c r="CI1390" s="10" t="s">
        <v>250</v>
      </c>
      <c r="CJ1390" s="10">
        <v>0.51</v>
      </c>
      <c r="CK1390" s="10">
        <v>0.255</v>
      </c>
      <c r="CL1390" s="10">
        <v>8.937492111300168</v>
      </c>
      <c r="CM1390" s="10">
        <v>36.834000000000003</v>
      </c>
      <c r="CN1390" s="10">
        <v>0.89442719099991597</v>
      </c>
      <c r="CO1390" s="10">
        <v>1.022</v>
      </c>
      <c r="CP1390" s="10">
        <v>0.437</v>
      </c>
      <c r="CQ1390" s="10">
        <v>18.046913954374041</v>
      </c>
      <c r="CR1390" s="10">
        <v>35.558999999999997</v>
      </c>
      <c r="CS1390" s="10">
        <v>0.91947046107467389</v>
      </c>
      <c r="CT1390" s="10">
        <v>0.89800000000000002</v>
      </c>
      <c r="CU1390" s="10">
        <v>0.41699999999999998</v>
      </c>
      <c r="CV1390" s="10">
        <v>15.804065269538135</v>
      </c>
      <c r="CW1390" s="10">
        <v>36.17</v>
      </c>
      <c r="CX1390" s="10">
        <v>0.90698141067463411</v>
      </c>
      <c r="CY1390" s="10">
        <v>1501</v>
      </c>
      <c r="CZ1390" s="10" t="s">
        <v>11</v>
      </c>
      <c r="DA1390" s="10">
        <v>0.3</v>
      </c>
      <c r="DB1390" s="10">
        <v>8.6999999999999994E-2</v>
      </c>
      <c r="DC1390" s="10">
        <v>17.013300000000001</v>
      </c>
      <c r="DD1390" s="10">
        <v>10.6</v>
      </c>
      <c r="DE1390" s="10">
        <v>0.96</v>
      </c>
      <c r="DF1390" s="10">
        <v>0.34899999999999998</v>
      </c>
      <c r="DG1390" s="10">
        <v>0.10199999999999999</v>
      </c>
      <c r="DH1390" s="10">
        <v>19.992799999999999</v>
      </c>
      <c r="DI1390" s="10">
        <v>10.5</v>
      </c>
      <c r="DJ1390" s="10">
        <v>0.96</v>
      </c>
      <c r="DK1390" s="10">
        <v>0.38400000000000001</v>
      </c>
      <c r="DL1390" s="10">
        <v>0.112</v>
      </c>
      <c r="DM1390" s="10">
        <v>21.994299999999999</v>
      </c>
      <c r="DN1390" s="10">
        <v>10.5</v>
      </c>
      <c r="DO1390" s="10">
        <v>0.96</v>
      </c>
    </row>
    <row r="1391" spans="1:119" x14ac:dyDescent="0.25">
      <c r="A1391" s="10">
        <v>1467</v>
      </c>
      <c r="B1391" s="10" t="s">
        <v>251</v>
      </c>
      <c r="C1391" s="10">
        <v>-7.92</v>
      </c>
      <c r="D1391" s="10">
        <v>-3.98</v>
      </c>
      <c r="E1391" s="10">
        <v>148.61000000000001</v>
      </c>
      <c r="F1391" s="10">
        <v>34.43</v>
      </c>
      <c r="G1391" s="10">
        <v>0.89300000000000002</v>
      </c>
      <c r="H1391" s="10">
        <v>-11.61</v>
      </c>
      <c r="I1391" s="10">
        <v>-4.76</v>
      </c>
      <c r="J1391" s="10">
        <v>218.12</v>
      </c>
      <c r="K1391" s="10">
        <v>33.22</v>
      </c>
      <c r="L1391" s="10">
        <v>0.92500000000000004</v>
      </c>
      <c r="M1391" s="10">
        <v>-11.62</v>
      </c>
      <c r="N1391" s="10">
        <v>-5.05</v>
      </c>
      <c r="O1391" s="10">
        <v>223.52</v>
      </c>
      <c r="P1391" s="10">
        <v>32.729999999999997</v>
      </c>
      <c r="Q1391" s="10">
        <v>0.91700000000000004</v>
      </c>
      <c r="R1391" s="10">
        <v>1467</v>
      </c>
      <c r="S1391" s="10" t="s">
        <v>251</v>
      </c>
      <c r="T1391" s="10">
        <v>3.96</v>
      </c>
      <c r="U1391" s="10">
        <v>2.96</v>
      </c>
      <c r="V1391" s="10">
        <v>77.798404681548377</v>
      </c>
      <c r="W1391" s="10">
        <v>36.69</v>
      </c>
      <c r="Y1391" s="10">
        <v>7.76</v>
      </c>
      <c r="Z1391" s="10">
        <v>3.58</v>
      </c>
      <c r="AA1391" s="10">
        <v>139.73467805527306</v>
      </c>
      <c r="AB1391" s="10">
        <v>35.31</v>
      </c>
      <c r="AD1391" s="10">
        <v>7.66</v>
      </c>
      <c r="AE1391" s="10">
        <v>3.35</v>
      </c>
      <c r="AF1391" s="10">
        <v>136.39281579284588</v>
      </c>
      <c r="AG1391" s="10">
        <v>35.39</v>
      </c>
      <c r="AI1391" s="10">
        <v>1467</v>
      </c>
      <c r="AJ1391" s="10" t="s">
        <v>251</v>
      </c>
      <c r="AK1391" s="10">
        <v>-9.3139562302166965</v>
      </c>
      <c r="AL1391" s="10">
        <v>-4.0766693418889739</v>
      </c>
      <c r="AM1391" s="10">
        <v>-168.65227742240336</v>
      </c>
      <c r="AN1391" s="10">
        <v>34.805056931974214</v>
      </c>
      <c r="AO1391" s="10">
        <v>0.91609182310050385</v>
      </c>
      <c r="AP1391" s="10">
        <v>-12.891533571734632</v>
      </c>
      <c r="AQ1391" s="10">
        <v>-5.8102666449987987</v>
      </c>
      <c r="AR1391" s="10">
        <v>-247.54149266215398</v>
      </c>
      <c r="AS1391" s="10">
        <v>32.98017681934752</v>
      </c>
      <c r="AT1391" s="10">
        <v>0.91168114174012993</v>
      </c>
      <c r="AU1391" s="10">
        <v>-13.051517004317818</v>
      </c>
      <c r="AV1391" s="10">
        <v>-6.2990484477006294</v>
      </c>
      <c r="AW1391" s="10">
        <v>-257.76565028342452</v>
      </c>
      <c r="AX1391" s="10">
        <v>32.459719891900129</v>
      </c>
      <c r="AY1391" s="10">
        <v>0.90059712321459484</v>
      </c>
      <c r="AZ1391" s="10">
        <v>1467</v>
      </c>
      <c r="BA1391" s="10" t="s">
        <v>251</v>
      </c>
      <c r="BB1391" s="10">
        <v>-3.6130237056990033</v>
      </c>
      <c r="BC1391" s="10">
        <v>-1.4886316590959381</v>
      </c>
      <c r="BD1391" s="10">
        <v>-61.752050102716893</v>
      </c>
      <c r="BE1391" s="10">
        <v>36.534822881657171</v>
      </c>
      <c r="BF1391" s="10">
        <v>0.9245955463229325</v>
      </c>
      <c r="BG1391" s="10">
        <v>-6.854875918125555</v>
      </c>
      <c r="BH1391" s="10">
        <v>-2.7894330511825487</v>
      </c>
      <c r="BI1391" s="10">
        <v>-120.21701395466697</v>
      </c>
      <c r="BJ1391" s="10">
        <v>35.542325501801677</v>
      </c>
      <c r="BK1391" s="10">
        <v>0.92624781021910452</v>
      </c>
      <c r="BL1391" s="10">
        <v>-6.7079421194962894</v>
      </c>
      <c r="BM1391" s="10">
        <v>-2.7354373273546346</v>
      </c>
      <c r="BN1391" s="10">
        <v>-117.63344650642824</v>
      </c>
      <c r="BO1391" s="10">
        <v>35.555088211293743</v>
      </c>
      <c r="BP1391" s="10">
        <v>0.92596825348556588</v>
      </c>
      <c r="BQ1391" s="10">
        <v>1467</v>
      </c>
      <c r="BR1391" s="10" t="s">
        <v>251</v>
      </c>
      <c r="BS1391" s="10">
        <v>-8.1259999999999994</v>
      </c>
      <c r="BT1391" s="10">
        <v>-3.4769999999999999</v>
      </c>
      <c r="BU1391" s="10">
        <v>-144.2621835083032</v>
      </c>
      <c r="BV1391" s="10">
        <v>35.372999999999998</v>
      </c>
      <c r="BW1391" s="10">
        <v>0.91937310580726905</v>
      </c>
      <c r="BX1391" s="10">
        <v>-11.304</v>
      </c>
      <c r="BY1391" s="10">
        <v>-4.8780000000000001</v>
      </c>
      <c r="BZ1391" s="10">
        <v>-212.69003627245414</v>
      </c>
      <c r="CA1391" s="10">
        <v>33.42</v>
      </c>
      <c r="CB1391" s="10">
        <v>0.91815907394881591</v>
      </c>
      <c r="CC1391" s="10">
        <v>-12.077999999999999</v>
      </c>
      <c r="CD1391" s="10">
        <v>-5.4050000000000002</v>
      </c>
      <c r="CE1391" s="10">
        <v>-231.1468904726722</v>
      </c>
      <c r="CF1391" s="10">
        <v>33.051000000000002</v>
      </c>
      <c r="CG1391" s="10">
        <v>0.91277080001349431</v>
      </c>
      <c r="CH1391" s="10">
        <v>1467</v>
      </c>
      <c r="CI1391" s="10" t="s">
        <v>251</v>
      </c>
      <c r="CJ1391" s="10">
        <v>-3.653</v>
      </c>
      <c r="CK1391" s="10">
        <v>-1.4159999999999999</v>
      </c>
      <c r="CL1391" s="10">
        <v>-61.409719027549855</v>
      </c>
      <c r="CM1391" s="10">
        <v>36.834000000000003</v>
      </c>
      <c r="CN1391" s="10">
        <v>0.93240168730135209</v>
      </c>
      <c r="CO1391" s="10">
        <v>-7.0170000000000003</v>
      </c>
      <c r="CP1391" s="10">
        <v>-2.7429999999999999</v>
      </c>
      <c r="CQ1391" s="10">
        <v>-122.32633700964371</v>
      </c>
      <c r="CR1391" s="10">
        <v>35.558999999999997</v>
      </c>
      <c r="CS1391" s="10">
        <v>0.93136805678066192</v>
      </c>
      <c r="CT1391" s="10">
        <v>-6.5979999999999999</v>
      </c>
      <c r="CU1391" s="10">
        <v>-2.633</v>
      </c>
      <c r="CV1391" s="10">
        <v>-113.39438926905153</v>
      </c>
      <c r="CW1391" s="10">
        <v>36.17</v>
      </c>
      <c r="CX1391" s="10">
        <v>0.9287773351087254</v>
      </c>
      <c r="CY1391" s="10">
        <v>1502</v>
      </c>
      <c r="CZ1391" s="10" t="s">
        <v>285</v>
      </c>
      <c r="DA1391" s="10">
        <v>0</v>
      </c>
      <c r="DB1391" s="10">
        <v>0</v>
      </c>
      <c r="DC1391" s="10">
        <v>0</v>
      </c>
      <c r="DD1391" s="10">
        <v>10.6</v>
      </c>
      <c r="DE1391" s="10">
        <v>0</v>
      </c>
      <c r="DF1391" s="10">
        <v>0</v>
      </c>
      <c r="DG1391" s="10">
        <v>0</v>
      </c>
      <c r="DH1391" s="10">
        <v>0</v>
      </c>
      <c r="DI1391" s="10">
        <v>10.5</v>
      </c>
      <c r="DJ1391" s="10">
        <v>0</v>
      </c>
      <c r="DK1391" s="10">
        <v>0</v>
      </c>
      <c r="DL1391" s="10">
        <v>0</v>
      </c>
      <c r="DM1391" s="10">
        <v>0</v>
      </c>
      <c r="DN1391" s="10">
        <v>10.5</v>
      </c>
      <c r="DO1391" s="10">
        <v>0</v>
      </c>
    </row>
    <row r="1392" spans="1:119" x14ac:dyDescent="0.25">
      <c r="A1392" s="10">
        <v>1468</v>
      </c>
      <c r="B1392" s="10" t="s">
        <v>8</v>
      </c>
      <c r="C1392" s="10">
        <v>2.42</v>
      </c>
      <c r="D1392" s="10">
        <v>1.36</v>
      </c>
      <c r="E1392" s="10">
        <v>46.47</v>
      </c>
      <c r="F1392" s="10">
        <v>34.43</v>
      </c>
      <c r="G1392" s="10">
        <v>0.872</v>
      </c>
      <c r="H1392" s="10">
        <v>4.62</v>
      </c>
      <c r="I1392" s="10">
        <v>1.64</v>
      </c>
      <c r="J1392" s="10">
        <v>85.22</v>
      </c>
      <c r="K1392" s="10">
        <v>33.22</v>
      </c>
      <c r="L1392" s="10">
        <v>0.94199999999999995</v>
      </c>
      <c r="M1392" s="10">
        <v>4.2699999999999996</v>
      </c>
      <c r="N1392" s="10">
        <v>1.69</v>
      </c>
      <c r="O1392" s="10">
        <v>80.959999999999994</v>
      </c>
      <c r="P1392" s="10">
        <v>32.729999999999997</v>
      </c>
      <c r="Q1392" s="10">
        <v>0.93</v>
      </c>
      <c r="R1392" s="10">
        <v>1468</v>
      </c>
      <c r="S1392" s="10" t="s">
        <v>8</v>
      </c>
      <c r="T1392" s="10">
        <v>3.01</v>
      </c>
      <c r="U1392" s="10">
        <v>2.23</v>
      </c>
      <c r="V1392" s="10">
        <v>58.947707990863002</v>
      </c>
      <c r="W1392" s="10">
        <v>36.69</v>
      </c>
      <c r="Y1392" s="10">
        <v>6.08</v>
      </c>
      <c r="Z1392" s="10">
        <v>2.77</v>
      </c>
      <c r="AA1392" s="10">
        <v>109.2446915846555</v>
      </c>
      <c r="AB1392" s="10">
        <v>35.31</v>
      </c>
      <c r="AD1392" s="10">
        <v>6.23</v>
      </c>
      <c r="AE1392" s="10">
        <v>2.73</v>
      </c>
      <c r="AF1392" s="10">
        <v>110.9657232318751</v>
      </c>
      <c r="AG1392" s="10">
        <v>35.39</v>
      </c>
      <c r="AI1392" s="10">
        <v>1468</v>
      </c>
      <c r="AJ1392" s="10" t="s">
        <v>8</v>
      </c>
      <c r="AK1392" s="10">
        <v>3.0802084160001639</v>
      </c>
      <c r="AL1392" s="10">
        <v>1.1226224956833544</v>
      </c>
      <c r="AM1392" s="10">
        <v>54.38262277816662</v>
      </c>
      <c r="AN1392" s="10">
        <v>34.805056931974214</v>
      </c>
      <c r="AO1392" s="10">
        <v>0.9395436859221391</v>
      </c>
      <c r="AP1392" s="10">
        <v>5.1218635610575944</v>
      </c>
      <c r="AQ1392" s="10">
        <v>1.94068149254133</v>
      </c>
      <c r="AR1392" s="10">
        <v>95.883763740113849</v>
      </c>
      <c r="AS1392" s="10">
        <v>32.98017681934752</v>
      </c>
      <c r="AT1392" s="10">
        <v>0.93512426220152856</v>
      </c>
      <c r="AU1392" s="10">
        <v>4.8945795519171638</v>
      </c>
      <c r="AV1392" s="10">
        <v>2.0242474218478801</v>
      </c>
      <c r="AW1392" s="10">
        <v>94.209731856957205</v>
      </c>
      <c r="AX1392" s="10">
        <v>32.459719891900129</v>
      </c>
      <c r="AY1392" s="10">
        <v>0.92408991082818526</v>
      </c>
      <c r="AZ1392" s="10">
        <v>1468</v>
      </c>
      <c r="BA1392" s="10" t="s">
        <v>8</v>
      </c>
      <c r="BB1392" s="10">
        <v>2.7897096506517696</v>
      </c>
      <c r="BC1392" s="10">
        <v>1.0607932537189591</v>
      </c>
      <c r="BD1392" s="10">
        <v>47.164656436037639</v>
      </c>
      <c r="BE1392" s="10">
        <v>36.534822881657171</v>
      </c>
      <c r="BF1392" s="10">
        <v>0.93470528003586706</v>
      </c>
      <c r="BG1392" s="10">
        <v>5.5863369013243318</v>
      </c>
      <c r="BH1392" s="10">
        <v>2.1341575351665463</v>
      </c>
      <c r="BI1392" s="10">
        <v>97.141129097852854</v>
      </c>
      <c r="BJ1392" s="10">
        <v>35.542325501801677</v>
      </c>
      <c r="BK1392" s="10">
        <v>0.93415191683071075</v>
      </c>
      <c r="BL1392" s="10">
        <v>5.6671395835908669</v>
      </c>
      <c r="BM1392" s="10">
        <v>2.1899773975370209</v>
      </c>
      <c r="BN1392" s="10">
        <v>98.656153284398087</v>
      </c>
      <c r="BO1392" s="10">
        <v>35.555088211293743</v>
      </c>
      <c r="BP1392" s="10">
        <v>0.93277595843945504</v>
      </c>
      <c r="BQ1392" s="10">
        <v>1468</v>
      </c>
      <c r="BR1392" s="10" t="s">
        <v>8</v>
      </c>
      <c r="BS1392" s="10">
        <v>2.59</v>
      </c>
      <c r="BT1392" s="10">
        <v>0.90100000000000002</v>
      </c>
      <c r="BU1392" s="10">
        <v>44.758295591008192</v>
      </c>
      <c r="BV1392" s="10">
        <v>35.372999999999998</v>
      </c>
      <c r="BW1392" s="10">
        <v>0.94448203697209887</v>
      </c>
      <c r="BX1392" s="10">
        <v>4.6920000000000002</v>
      </c>
      <c r="BY1392" s="10">
        <v>1.6619999999999999</v>
      </c>
      <c r="BZ1392" s="10">
        <v>85.992036460123643</v>
      </c>
      <c r="CA1392" s="10">
        <v>33.42</v>
      </c>
      <c r="CB1392" s="10">
        <v>0.9426114188193816</v>
      </c>
      <c r="CC1392" s="10">
        <v>4.55</v>
      </c>
      <c r="CD1392" s="10">
        <v>1.645</v>
      </c>
      <c r="CE1392" s="10">
        <v>84.516556302938994</v>
      </c>
      <c r="CF1392" s="10">
        <v>33.051000000000002</v>
      </c>
      <c r="CG1392" s="10">
        <v>0.94042544676999518</v>
      </c>
      <c r="CH1392" s="10">
        <v>1468</v>
      </c>
      <c r="CI1392" s="10" t="s">
        <v>8</v>
      </c>
      <c r="CJ1392" s="10">
        <v>3.1429999999999998</v>
      </c>
      <c r="CK1392" s="10">
        <v>1.161</v>
      </c>
      <c r="CL1392" s="10">
        <v>52.5182401436033</v>
      </c>
      <c r="CM1392" s="10">
        <v>36.834000000000003</v>
      </c>
      <c r="CN1392" s="10">
        <v>0.93804722967846299</v>
      </c>
      <c r="CO1392" s="10">
        <v>5.9950000000000001</v>
      </c>
      <c r="CP1392" s="10">
        <v>2.306</v>
      </c>
      <c r="CQ1392" s="10">
        <v>104.28987215345664</v>
      </c>
      <c r="CR1392" s="10">
        <v>35.558999999999997</v>
      </c>
      <c r="CS1392" s="10">
        <v>0.93333356815260771</v>
      </c>
      <c r="CT1392" s="10">
        <v>5.6989999999999998</v>
      </c>
      <c r="CU1392" s="10">
        <v>2.2160000000000002</v>
      </c>
      <c r="CV1392" s="10">
        <v>97.603250509799508</v>
      </c>
      <c r="CW1392" s="10">
        <v>36.17</v>
      </c>
      <c r="CX1392" s="10">
        <v>0.93202001637383114</v>
      </c>
      <c r="CY1392" s="10">
        <v>1503</v>
      </c>
      <c r="CZ1392" s="10" t="s">
        <v>305</v>
      </c>
      <c r="DA1392" s="10">
        <v>0</v>
      </c>
      <c r="DB1392" s="10">
        <v>0</v>
      </c>
      <c r="DC1392" s="10">
        <v>0</v>
      </c>
      <c r="DD1392" s="10">
        <v>10.6</v>
      </c>
      <c r="DE1392" s="10">
        <v>0</v>
      </c>
      <c r="DF1392" s="10">
        <v>0</v>
      </c>
      <c r="DG1392" s="10">
        <v>0</v>
      </c>
      <c r="DH1392" s="10">
        <v>0</v>
      </c>
      <c r="DI1392" s="10">
        <v>10.5</v>
      </c>
      <c r="DJ1392" s="10">
        <v>0</v>
      </c>
      <c r="DK1392" s="10">
        <v>0</v>
      </c>
      <c r="DL1392" s="10">
        <v>0</v>
      </c>
      <c r="DM1392" s="10">
        <v>0</v>
      </c>
      <c r="DN1392" s="10">
        <v>10.5</v>
      </c>
      <c r="DO1392" s="10">
        <v>0</v>
      </c>
    </row>
    <row r="1393" spans="1:119" x14ac:dyDescent="0.25">
      <c r="A1393" s="10">
        <v>1469</v>
      </c>
      <c r="B1393" s="10" t="s">
        <v>9</v>
      </c>
      <c r="C1393" s="10">
        <v>3.99</v>
      </c>
      <c r="D1393" s="10">
        <v>2</v>
      </c>
      <c r="E1393" s="10">
        <v>74.790000000000006</v>
      </c>
      <c r="F1393" s="10">
        <v>34.43</v>
      </c>
      <c r="G1393" s="10">
        <v>0.89400000000000002</v>
      </c>
      <c r="H1393" s="10">
        <v>5.18</v>
      </c>
      <c r="I1393" s="10">
        <v>2.36</v>
      </c>
      <c r="J1393" s="10">
        <v>98.88</v>
      </c>
      <c r="K1393" s="10">
        <v>33.22</v>
      </c>
      <c r="L1393" s="10">
        <v>0.91</v>
      </c>
      <c r="M1393" s="10">
        <v>5.71</v>
      </c>
      <c r="N1393" s="10">
        <v>2.67</v>
      </c>
      <c r="O1393" s="10">
        <v>111.11</v>
      </c>
      <c r="P1393" s="10">
        <v>32.729999999999997</v>
      </c>
      <c r="Q1393" s="10">
        <v>0.90600000000000003</v>
      </c>
      <c r="R1393" s="10">
        <v>1469</v>
      </c>
      <c r="S1393" s="10" t="s">
        <v>9</v>
      </c>
      <c r="AI1393" s="10">
        <v>1469</v>
      </c>
      <c r="AJ1393" s="10" t="s">
        <v>9</v>
      </c>
      <c r="AK1393" s="10">
        <v>4.6185604284720654</v>
      </c>
      <c r="AL1393" s="10">
        <v>2.2661769312147406</v>
      </c>
      <c r="AM1393" s="10">
        <v>85.338809391000169</v>
      </c>
      <c r="AN1393" s="10">
        <v>34.805056931974214</v>
      </c>
      <c r="AO1393" s="10">
        <v>0.89775343374685845</v>
      </c>
      <c r="AP1393" s="10">
        <v>5.7261492299979624</v>
      </c>
      <c r="AQ1393" s="10">
        <v>2.9684575242819546</v>
      </c>
      <c r="AR1393" s="10">
        <v>112.91088177981058</v>
      </c>
      <c r="AS1393" s="10">
        <v>32.98017681934752</v>
      </c>
      <c r="AT1393" s="10">
        <v>0.88779614706106058</v>
      </c>
      <c r="AU1393" s="10">
        <v>6.6149086623048339</v>
      </c>
      <c r="AV1393" s="10">
        <v>3.6090942353454372</v>
      </c>
      <c r="AW1393" s="10">
        <v>134.03004308148147</v>
      </c>
      <c r="AX1393" s="10">
        <v>32.459719891900129</v>
      </c>
      <c r="AY1393" s="10">
        <v>0.87784188658191487</v>
      </c>
      <c r="AZ1393" s="10">
        <v>1469</v>
      </c>
      <c r="BA1393" s="10" t="s">
        <v>9</v>
      </c>
      <c r="BQ1393" s="10">
        <v>1469</v>
      </c>
      <c r="BR1393" s="10" t="s">
        <v>9</v>
      </c>
      <c r="BS1393" s="10">
        <v>4.2759999999999998</v>
      </c>
      <c r="BT1393" s="10">
        <v>1.93</v>
      </c>
      <c r="BU1393" s="10">
        <v>76.571716652034254</v>
      </c>
      <c r="BV1393" s="10">
        <v>35.372999999999998</v>
      </c>
      <c r="BW1393" s="10">
        <v>0.91145827353927622</v>
      </c>
      <c r="BX1393" s="10">
        <v>5.218</v>
      </c>
      <c r="BY1393" s="10">
        <v>2.496</v>
      </c>
      <c r="BZ1393" s="10">
        <v>99.926328311911647</v>
      </c>
      <c r="CA1393" s="10">
        <v>33.42</v>
      </c>
      <c r="CB1393" s="10">
        <v>0.90210496239082694</v>
      </c>
      <c r="CC1393" s="10">
        <v>6.0789999999999997</v>
      </c>
      <c r="CD1393" s="10">
        <v>3.0230000000000001</v>
      </c>
      <c r="CE1393" s="10">
        <v>118.5963089199285</v>
      </c>
      <c r="CF1393" s="10">
        <v>33.051000000000002</v>
      </c>
      <c r="CG1393" s="10">
        <v>0.89539721493090063</v>
      </c>
      <c r="CH1393" s="10">
        <v>1469</v>
      </c>
      <c r="CI1393" s="10" t="s">
        <v>9</v>
      </c>
      <c r="CY1393" s="10">
        <v>1504</v>
      </c>
      <c r="CZ1393" s="10" t="s">
        <v>315</v>
      </c>
      <c r="DA1393" s="10">
        <v>0</v>
      </c>
      <c r="DB1393" s="10">
        <v>0</v>
      </c>
      <c r="DC1393" s="10">
        <v>0</v>
      </c>
      <c r="DD1393" s="10">
        <v>10.6</v>
      </c>
      <c r="DE1393" s="10">
        <v>0</v>
      </c>
      <c r="DF1393" s="10">
        <v>0</v>
      </c>
      <c r="DG1393" s="10">
        <v>0</v>
      </c>
      <c r="DH1393" s="10">
        <v>0</v>
      </c>
      <c r="DI1393" s="10">
        <v>10.5</v>
      </c>
      <c r="DJ1393" s="10">
        <v>0</v>
      </c>
      <c r="DK1393" s="10">
        <v>0</v>
      </c>
      <c r="DL1393" s="10">
        <v>0</v>
      </c>
      <c r="DM1393" s="10">
        <v>0</v>
      </c>
      <c r="DN1393" s="10">
        <v>10.5</v>
      </c>
      <c r="DO1393" s="10">
        <v>0</v>
      </c>
    </row>
    <row r="1394" spans="1:119" x14ac:dyDescent="0.25">
      <c r="A1394" s="10">
        <v>1470</v>
      </c>
      <c r="B1394" s="10" t="s">
        <v>10</v>
      </c>
      <c r="C1394" s="10">
        <v>2.4</v>
      </c>
      <c r="D1394" s="10">
        <v>1.1599999999999999</v>
      </c>
      <c r="E1394" s="10">
        <v>145</v>
      </c>
      <c r="F1394" s="10">
        <v>10.6</v>
      </c>
      <c r="G1394" s="10">
        <v>0.9</v>
      </c>
      <c r="H1394" s="10">
        <v>4.59</v>
      </c>
      <c r="I1394" s="10">
        <v>1.1499999999999999</v>
      </c>
      <c r="J1394" s="10">
        <v>265</v>
      </c>
      <c r="K1394" s="10">
        <v>10.3</v>
      </c>
      <c r="L1394" s="10">
        <v>0.97</v>
      </c>
      <c r="M1394" s="10">
        <v>4.24</v>
      </c>
      <c r="N1394" s="10">
        <v>1.24</v>
      </c>
      <c r="O1394" s="10">
        <v>250</v>
      </c>
      <c r="P1394" s="10">
        <v>10.199999999999999</v>
      </c>
      <c r="Q1394" s="10">
        <v>0.96</v>
      </c>
      <c r="R1394" s="10">
        <v>1470</v>
      </c>
      <c r="S1394" s="10" t="s">
        <v>10</v>
      </c>
      <c r="T1394" s="10">
        <v>2.99</v>
      </c>
      <c r="U1394" s="10">
        <v>2.06</v>
      </c>
      <c r="V1394" s="10">
        <v>190.57499999999999</v>
      </c>
      <c r="W1394" s="10">
        <v>11</v>
      </c>
      <c r="Y1394" s="10">
        <v>6.04</v>
      </c>
      <c r="Z1394" s="10">
        <v>2.35</v>
      </c>
      <c r="AA1394" s="10">
        <v>349.70499999999998</v>
      </c>
      <c r="AB1394" s="10">
        <v>10.7</v>
      </c>
      <c r="AD1394" s="10">
        <v>6.19</v>
      </c>
      <c r="AE1394" s="10">
        <v>2.2999999999999998</v>
      </c>
      <c r="AF1394" s="10">
        <v>359.67200000000003</v>
      </c>
      <c r="AG1394" s="10">
        <v>10.6</v>
      </c>
      <c r="AI1394" s="10">
        <v>1470</v>
      </c>
      <c r="AJ1394" s="10" t="s">
        <v>10</v>
      </c>
      <c r="AK1394" s="10">
        <v>3.0607196830250061</v>
      </c>
      <c r="AL1394" s="10">
        <v>0.96895289901460901</v>
      </c>
      <c r="AM1394" s="10">
        <v>168.50399999999999</v>
      </c>
      <c r="AN1394" s="10">
        <v>11</v>
      </c>
      <c r="AO1394" s="10">
        <v>0.95299999999999996</v>
      </c>
      <c r="AP1394" s="10">
        <v>5.0868457587791225</v>
      </c>
      <c r="AQ1394" s="10">
        <v>1.6092145328901721</v>
      </c>
      <c r="AR1394" s="10">
        <v>290.59899999999999</v>
      </c>
      <c r="AS1394" s="10">
        <v>10.6</v>
      </c>
      <c r="AT1394" s="10">
        <v>0.95299999999999996</v>
      </c>
      <c r="AU1394" s="10">
        <v>4.8607534457312092</v>
      </c>
      <c r="AV1394" s="10">
        <v>1.7042109505462451</v>
      </c>
      <c r="AW1394" s="10">
        <v>277.92899999999997</v>
      </c>
      <c r="AX1394" s="10">
        <v>10.7</v>
      </c>
      <c r="AY1394" s="10">
        <v>0.94399999999999995</v>
      </c>
      <c r="AZ1394" s="10">
        <v>1470</v>
      </c>
      <c r="BA1394" s="10" t="s">
        <v>10</v>
      </c>
      <c r="BB1394" s="10">
        <v>2.7709999999324362</v>
      </c>
      <c r="BC1394" s="10">
        <v>0.92200042876234334</v>
      </c>
      <c r="BD1394" s="10">
        <v>154.68559999999999</v>
      </c>
      <c r="BE1394" s="10">
        <v>10.9</v>
      </c>
      <c r="BF1394" s="10">
        <v>0.94899999999999995</v>
      </c>
      <c r="BG1394" s="10">
        <v>5.5490000000501167</v>
      </c>
      <c r="BH1394" s="10">
        <v>1.7860010251344853</v>
      </c>
      <c r="BI1394" s="10">
        <v>317.50670000000002</v>
      </c>
      <c r="BJ1394" s="10">
        <v>10.6</v>
      </c>
      <c r="BK1394" s="10">
        <v>0.95199999999999996</v>
      </c>
      <c r="BL1394" s="10">
        <v>5.6289999999850604</v>
      </c>
      <c r="BM1394" s="10">
        <v>1.8330018281926019</v>
      </c>
      <c r="BN1394" s="10">
        <v>319.42720000000003</v>
      </c>
      <c r="BO1394" s="10">
        <v>10.7</v>
      </c>
      <c r="BP1394" s="10">
        <v>0.95099999999999996</v>
      </c>
      <c r="BQ1394" s="10">
        <v>1470</v>
      </c>
      <c r="BR1394" s="10" t="s">
        <v>10</v>
      </c>
      <c r="BS1394" s="10">
        <v>2.5720000000000001</v>
      </c>
      <c r="BT1394" s="10">
        <v>0.77300000000000002</v>
      </c>
      <c r="BU1394" s="10">
        <v>144.91220000000001</v>
      </c>
      <c r="BV1394" s="10">
        <v>10.7</v>
      </c>
      <c r="BW1394" s="10">
        <v>0.95799999999999996</v>
      </c>
      <c r="BX1394" s="10">
        <v>4.6619999999999999</v>
      </c>
      <c r="BY1394" s="10">
        <v>1.3819999999999999</v>
      </c>
      <c r="BZ1394" s="10">
        <v>269.94049999999999</v>
      </c>
      <c r="CA1394" s="10">
        <v>10.4</v>
      </c>
      <c r="CB1394" s="10">
        <v>0.95899999999999996</v>
      </c>
      <c r="CC1394" s="10">
        <v>4.5209999999999999</v>
      </c>
      <c r="CD1394" s="10">
        <v>1.3740000000000001</v>
      </c>
      <c r="CE1394" s="10">
        <v>264.86250000000001</v>
      </c>
      <c r="CF1394" s="10">
        <v>10.3</v>
      </c>
      <c r="CG1394" s="10">
        <v>0.95699999999999996</v>
      </c>
      <c r="CH1394" s="10">
        <v>1470</v>
      </c>
      <c r="CI1394" s="10" t="s">
        <v>10</v>
      </c>
      <c r="CJ1394" s="10">
        <v>3.1230000000000002</v>
      </c>
      <c r="CK1394" s="10">
        <v>1.0049999999999999</v>
      </c>
      <c r="CL1394" s="10">
        <v>173.7731</v>
      </c>
      <c r="CM1394" s="10">
        <v>10.9</v>
      </c>
      <c r="CN1394" s="10">
        <v>0.95199999999999996</v>
      </c>
      <c r="CO1394" s="10">
        <v>5.9539999999999997</v>
      </c>
      <c r="CP1394" s="10">
        <v>1.915</v>
      </c>
      <c r="CQ1394" s="10">
        <v>337.47399999999999</v>
      </c>
      <c r="CR1394" s="10">
        <v>10.7</v>
      </c>
      <c r="CS1394" s="10">
        <v>0.95199999999999996</v>
      </c>
      <c r="CT1394" s="10">
        <v>5.6609999999999996</v>
      </c>
      <c r="CU1394" s="10">
        <v>1.8620000000000001</v>
      </c>
      <c r="CV1394" s="10">
        <v>327.6798</v>
      </c>
      <c r="CW1394" s="10">
        <v>10.5</v>
      </c>
      <c r="CX1394" s="10">
        <v>0.95</v>
      </c>
      <c r="CY1394" s="10">
        <v>1505</v>
      </c>
      <c r="CZ1394" s="10" t="s">
        <v>289</v>
      </c>
      <c r="DA1394" s="10">
        <v>0</v>
      </c>
      <c r="DB1394" s="10">
        <v>0</v>
      </c>
      <c r="DC1394" s="10">
        <v>0</v>
      </c>
      <c r="DD1394" s="10">
        <v>10.6</v>
      </c>
      <c r="DE1394" s="10">
        <v>0</v>
      </c>
      <c r="DF1394" s="10">
        <v>0</v>
      </c>
      <c r="DG1394" s="10">
        <v>0</v>
      </c>
      <c r="DH1394" s="10">
        <v>0</v>
      </c>
      <c r="DI1394" s="10">
        <v>10.5</v>
      </c>
      <c r="DJ1394" s="10">
        <v>0</v>
      </c>
      <c r="DK1394" s="10">
        <v>0</v>
      </c>
      <c r="DL1394" s="10">
        <v>0</v>
      </c>
      <c r="DM1394" s="10">
        <v>0</v>
      </c>
      <c r="DN1394" s="10">
        <v>10.5</v>
      </c>
      <c r="DO1394" s="10">
        <v>0</v>
      </c>
    </row>
    <row r="1395" spans="1:119" x14ac:dyDescent="0.25">
      <c r="A1395" s="10">
        <v>1471</v>
      </c>
      <c r="B1395" s="10" t="s">
        <v>11</v>
      </c>
      <c r="C1395" s="10">
        <v>3.95</v>
      </c>
      <c r="D1395" s="10">
        <v>1.56</v>
      </c>
      <c r="E1395" s="10">
        <v>229</v>
      </c>
      <c r="F1395" s="10">
        <v>10.7</v>
      </c>
      <c r="G1395" s="10">
        <v>0.93</v>
      </c>
      <c r="H1395" s="10">
        <v>5.13</v>
      </c>
      <c r="I1395" s="10">
        <v>1.69</v>
      </c>
      <c r="J1395" s="10">
        <v>297</v>
      </c>
      <c r="K1395" s="10">
        <v>10.5</v>
      </c>
      <c r="L1395" s="10">
        <v>0.95</v>
      </c>
      <c r="M1395" s="10">
        <v>5.65</v>
      </c>
      <c r="N1395" s="10">
        <v>1.86</v>
      </c>
      <c r="O1395" s="10">
        <v>330</v>
      </c>
      <c r="P1395" s="10">
        <v>10.4</v>
      </c>
      <c r="Q1395" s="10">
        <v>0.95</v>
      </c>
      <c r="R1395" s="10">
        <v>1471</v>
      </c>
      <c r="S1395" s="10" t="s">
        <v>11</v>
      </c>
      <c r="AI1395" s="10">
        <v>1471</v>
      </c>
      <c r="AJ1395" s="10" t="s">
        <v>11</v>
      </c>
      <c r="AK1395" s="10">
        <v>4.5767255000500162</v>
      </c>
      <c r="AL1395" s="10">
        <v>1.7276922877345524</v>
      </c>
      <c r="AM1395" s="10">
        <v>256.762</v>
      </c>
      <c r="AN1395" s="10">
        <v>11</v>
      </c>
      <c r="AO1395" s="10">
        <v>0.93600000000000005</v>
      </c>
      <c r="AP1395" s="10">
        <v>5.6687436721170128</v>
      </c>
      <c r="AQ1395" s="10">
        <v>2.135142720071757</v>
      </c>
      <c r="AR1395" s="10">
        <v>329.935</v>
      </c>
      <c r="AS1395" s="10">
        <v>10.6</v>
      </c>
      <c r="AT1395" s="10">
        <v>0.93600000000000005</v>
      </c>
      <c r="AU1395" s="10">
        <v>6.5413220311615952</v>
      </c>
      <c r="AV1395" s="10">
        <v>2.4849167621421029</v>
      </c>
      <c r="AW1395" s="10">
        <v>384.75799999999998</v>
      </c>
      <c r="AX1395" s="10">
        <v>10.5</v>
      </c>
      <c r="AY1395" s="10">
        <v>0.93500000000000005</v>
      </c>
      <c r="AZ1395" s="10">
        <v>1471</v>
      </c>
      <c r="BA1395" s="10" t="s">
        <v>11</v>
      </c>
      <c r="BQ1395" s="10">
        <v>1471</v>
      </c>
      <c r="BR1395" s="10" t="s">
        <v>11</v>
      </c>
      <c r="BS1395" s="10">
        <v>4.2380000000000004</v>
      </c>
      <c r="BT1395" s="10">
        <v>1.4670000000000001</v>
      </c>
      <c r="BU1395" s="10">
        <v>244.26939999999999</v>
      </c>
      <c r="BV1395" s="10">
        <v>10.6</v>
      </c>
      <c r="BW1395" s="10">
        <v>0.94499999999999995</v>
      </c>
      <c r="BX1395" s="10">
        <v>5.1689999999999996</v>
      </c>
      <c r="BY1395" s="10">
        <v>1.8149999999999999</v>
      </c>
      <c r="BZ1395" s="10">
        <v>307.08269999999999</v>
      </c>
      <c r="CA1395" s="10">
        <v>10.3</v>
      </c>
      <c r="CB1395" s="10">
        <v>0.94399999999999995</v>
      </c>
      <c r="CC1395" s="10">
        <v>6.0170000000000003</v>
      </c>
      <c r="CD1395" s="10">
        <v>2.1139999999999999</v>
      </c>
      <c r="CE1395" s="10">
        <v>360.9889</v>
      </c>
      <c r="CF1395" s="10">
        <v>10.199999999999999</v>
      </c>
      <c r="CG1395" s="10">
        <v>0.94299999999999995</v>
      </c>
      <c r="CH1395" s="10">
        <v>1471</v>
      </c>
      <c r="CI1395" s="10" t="s">
        <v>11</v>
      </c>
      <c r="CY1395" s="10">
        <v>1506</v>
      </c>
      <c r="CZ1395" s="10" t="s">
        <v>306</v>
      </c>
      <c r="DA1395" s="10">
        <v>3.5299999999999998E-2</v>
      </c>
      <c r="DB1395" s="10">
        <v>1.03E-2</v>
      </c>
      <c r="DC1395" s="10">
        <v>2</v>
      </c>
      <c r="DD1395" s="10">
        <v>10.6</v>
      </c>
      <c r="DE1395" s="10">
        <v>0.96</v>
      </c>
      <c r="DF1395" s="10">
        <v>3.49E-2</v>
      </c>
      <c r="DG1395" s="10">
        <v>1.0200000000000001E-2</v>
      </c>
      <c r="DH1395" s="10">
        <v>2</v>
      </c>
      <c r="DI1395" s="10">
        <v>10.5</v>
      </c>
      <c r="DJ1395" s="10">
        <v>0.96</v>
      </c>
      <c r="DK1395" s="10">
        <v>3.49E-2</v>
      </c>
      <c r="DL1395" s="10">
        <v>1.0200000000000001E-2</v>
      </c>
      <c r="DM1395" s="10">
        <v>2</v>
      </c>
      <c r="DN1395" s="10">
        <v>10.5</v>
      </c>
      <c r="DO1395" s="10">
        <v>0.96</v>
      </c>
    </row>
    <row r="1396" spans="1:119" x14ac:dyDescent="0.25">
      <c r="A1396" s="10">
        <v>3219</v>
      </c>
      <c r="B1396" s="10" t="s">
        <v>315</v>
      </c>
      <c r="R1396" s="10">
        <v>3219</v>
      </c>
      <c r="S1396" s="10" t="s">
        <v>315</v>
      </c>
      <c r="AI1396" s="10">
        <v>3219</v>
      </c>
      <c r="AJ1396" s="10" t="s">
        <v>315</v>
      </c>
      <c r="AZ1396" s="10">
        <v>3219</v>
      </c>
      <c r="BA1396" s="10" t="s">
        <v>315</v>
      </c>
      <c r="BQ1396" s="10">
        <v>3219</v>
      </c>
      <c r="BR1396" s="10" t="s">
        <v>315</v>
      </c>
      <c r="CH1396" s="10">
        <v>3219</v>
      </c>
      <c r="CI1396" s="10" t="s">
        <v>315</v>
      </c>
      <c r="CY1396" s="10">
        <v>1507</v>
      </c>
      <c r="CZ1396" s="10" t="s">
        <v>307</v>
      </c>
      <c r="DA1396" s="10">
        <v>0.26440000000000002</v>
      </c>
      <c r="DB1396" s="10">
        <v>7.7100000000000002E-2</v>
      </c>
      <c r="DC1396" s="10">
        <v>15</v>
      </c>
      <c r="DD1396" s="10">
        <v>10.6</v>
      </c>
      <c r="DE1396" s="10">
        <v>0.96</v>
      </c>
      <c r="DF1396" s="10">
        <v>0.31430000000000002</v>
      </c>
      <c r="DG1396" s="10">
        <v>9.1700000000000004E-2</v>
      </c>
      <c r="DH1396" s="10">
        <v>18</v>
      </c>
      <c r="DI1396" s="10">
        <v>10.5</v>
      </c>
      <c r="DJ1396" s="10">
        <v>0.96</v>
      </c>
      <c r="DK1396" s="10">
        <v>0.34920000000000001</v>
      </c>
      <c r="DL1396" s="10">
        <v>0.1018</v>
      </c>
      <c r="DM1396" s="10">
        <v>20</v>
      </c>
      <c r="DN1396" s="10">
        <v>10.5</v>
      </c>
      <c r="DO1396" s="10">
        <v>0.96</v>
      </c>
    </row>
    <row r="1397" spans="1:119" x14ac:dyDescent="0.25">
      <c r="A1397" s="10">
        <v>1472</v>
      </c>
      <c r="B1397" s="10" t="s">
        <v>289</v>
      </c>
      <c r="C1397" s="10">
        <v>0</v>
      </c>
      <c r="D1397" s="10">
        <v>0</v>
      </c>
      <c r="E1397" s="10">
        <v>0</v>
      </c>
      <c r="F1397" s="10">
        <v>10.6</v>
      </c>
      <c r="G1397" s="10">
        <v>0</v>
      </c>
      <c r="H1397" s="10">
        <v>0</v>
      </c>
      <c r="I1397" s="10">
        <v>0</v>
      </c>
      <c r="J1397" s="10">
        <v>0</v>
      </c>
      <c r="K1397" s="10">
        <v>10.3</v>
      </c>
      <c r="L1397" s="10">
        <v>0</v>
      </c>
      <c r="M1397" s="10">
        <v>0</v>
      </c>
      <c r="N1397" s="10">
        <v>0</v>
      </c>
      <c r="O1397" s="10">
        <v>0</v>
      </c>
      <c r="P1397" s="10">
        <v>10.199999999999999</v>
      </c>
      <c r="Q1397" s="10">
        <v>0</v>
      </c>
      <c r="R1397" s="10">
        <v>1472</v>
      </c>
      <c r="S1397" s="10" t="s">
        <v>289</v>
      </c>
      <c r="T1397" s="10">
        <v>0</v>
      </c>
      <c r="U1397" s="10">
        <v>0</v>
      </c>
      <c r="V1397" s="10">
        <v>0</v>
      </c>
      <c r="W1397" s="10">
        <v>11</v>
      </c>
      <c r="Y1397" s="10">
        <v>0</v>
      </c>
      <c r="Z1397" s="10">
        <v>0</v>
      </c>
      <c r="AA1397" s="10">
        <v>0</v>
      </c>
      <c r="AB1397" s="10">
        <v>10.7</v>
      </c>
      <c r="AD1397" s="10">
        <v>0</v>
      </c>
      <c r="AE1397" s="10">
        <v>0</v>
      </c>
      <c r="AF1397" s="10">
        <v>0</v>
      </c>
      <c r="AG1397" s="10">
        <v>10.6</v>
      </c>
      <c r="AI1397" s="10">
        <v>1472</v>
      </c>
      <c r="AJ1397" s="10" t="s">
        <v>289</v>
      </c>
      <c r="AK1397" s="10">
        <v>0</v>
      </c>
      <c r="AL1397" s="10">
        <v>0.20860000000000001</v>
      </c>
      <c r="AM1397" s="10">
        <v>0</v>
      </c>
      <c r="AN1397" s="10">
        <v>11</v>
      </c>
      <c r="AO1397" s="10">
        <v>0</v>
      </c>
      <c r="AP1397" s="10">
        <v>0</v>
      </c>
      <c r="AQ1397" s="10">
        <v>0.34620000000000001</v>
      </c>
      <c r="AR1397" s="10">
        <v>0</v>
      </c>
      <c r="AS1397" s="10">
        <v>10.6</v>
      </c>
      <c r="AT1397" s="10">
        <v>0</v>
      </c>
      <c r="AU1397" s="10">
        <v>0</v>
      </c>
      <c r="AV1397" s="10">
        <v>0.4829</v>
      </c>
      <c r="AW1397" s="10">
        <v>0</v>
      </c>
      <c r="AX1397" s="10">
        <v>10.7</v>
      </c>
      <c r="AY1397" s="10">
        <v>0</v>
      </c>
      <c r="AZ1397" s="10">
        <v>1472</v>
      </c>
      <c r="BA1397" s="10" t="s">
        <v>289</v>
      </c>
      <c r="BB1397" s="10">
        <v>0.17369999999999999</v>
      </c>
      <c r="BC1397" s="10">
        <v>7.3999999999999996E-2</v>
      </c>
      <c r="BD1397" s="10">
        <v>10</v>
      </c>
      <c r="BE1397" s="10">
        <v>10.9</v>
      </c>
      <c r="BF1397" s="10">
        <v>0.92</v>
      </c>
      <c r="BG1397" s="10">
        <v>0.30399999999999999</v>
      </c>
      <c r="BH1397" s="10">
        <v>0.1295</v>
      </c>
      <c r="BI1397" s="10">
        <v>18</v>
      </c>
      <c r="BJ1397" s="10">
        <v>10.6</v>
      </c>
      <c r="BK1397" s="10">
        <v>0.92</v>
      </c>
      <c r="BL1397" s="10">
        <v>0.30690000000000001</v>
      </c>
      <c r="BM1397" s="10">
        <v>0.13070000000000001</v>
      </c>
      <c r="BN1397" s="10">
        <v>18</v>
      </c>
      <c r="BO1397" s="10">
        <v>10.7</v>
      </c>
      <c r="BP1397" s="10">
        <v>0.92</v>
      </c>
      <c r="BQ1397" s="10">
        <v>1472</v>
      </c>
      <c r="BR1397" s="10" t="s">
        <v>289</v>
      </c>
      <c r="BS1397" s="10">
        <v>0.17050000000000001</v>
      </c>
      <c r="BT1397" s="10">
        <v>7.2599999999999998E-2</v>
      </c>
      <c r="BU1397" s="10">
        <v>10</v>
      </c>
      <c r="BV1397" s="10">
        <v>10.7</v>
      </c>
      <c r="BW1397" s="10">
        <v>0.92</v>
      </c>
      <c r="BX1397" s="10">
        <v>0.16569999999999999</v>
      </c>
      <c r="BY1397" s="10">
        <v>7.0599999999999996E-2</v>
      </c>
      <c r="BZ1397" s="10">
        <v>10</v>
      </c>
      <c r="CA1397" s="10">
        <v>10.4</v>
      </c>
      <c r="CB1397" s="10">
        <v>0.92</v>
      </c>
      <c r="CC1397" s="10">
        <v>0.4103</v>
      </c>
      <c r="CD1397" s="10">
        <v>0.17480000000000001</v>
      </c>
      <c r="CE1397" s="10">
        <v>25</v>
      </c>
      <c r="CF1397" s="10">
        <v>10.3</v>
      </c>
      <c r="CG1397" s="10">
        <v>0.92</v>
      </c>
      <c r="CH1397" s="10">
        <v>1472</v>
      </c>
      <c r="CI1397" s="10" t="s">
        <v>289</v>
      </c>
      <c r="CJ1397" s="10">
        <v>0.17369999999999999</v>
      </c>
      <c r="CK1397" s="10">
        <v>7.3999999999999996E-2</v>
      </c>
      <c r="CL1397" s="10">
        <v>10</v>
      </c>
      <c r="CM1397" s="10">
        <v>10.9</v>
      </c>
      <c r="CN1397" s="10">
        <v>0.92</v>
      </c>
      <c r="CO1397" s="10">
        <v>0.17050000000000001</v>
      </c>
      <c r="CP1397" s="10">
        <v>7.2599999999999998E-2</v>
      </c>
      <c r="CQ1397" s="10">
        <v>10</v>
      </c>
      <c r="CR1397" s="10">
        <v>10.7</v>
      </c>
      <c r="CS1397" s="10">
        <v>0.92</v>
      </c>
      <c r="CT1397" s="10">
        <v>0.30120000000000002</v>
      </c>
      <c r="CU1397" s="10">
        <v>0.1283</v>
      </c>
      <c r="CV1397" s="10">
        <v>18</v>
      </c>
      <c r="CW1397" s="10">
        <v>10.5</v>
      </c>
      <c r="CX1397" s="10">
        <v>0.92</v>
      </c>
      <c r="CY1397" s="10">
        <v>1508</v>
      </c>
      <c r="CZ1397" s="10" t="s">
        <v>294</v>
      </c>
      <c r="DA1397" s="10">
        <v>0</v>
      </c>
      <c r="DB1397" s="10">
        <v>0</v>
      </c>
      <c r="DC1397" s="10">
        <v>0</v>
      </c>
      <c r="DD1397" s="10">
        <v>10.6</v>
      </c>
      <c r="DE1397" s="10">
        <v>0</v>
      </c>
      <c r="DF1397" s="10">
        <v>0</v>
      </c>
      <c r="DG1397" s="10">
        <v>0</v>
      </c>
      <c r="DH1397" s="10">
        <v>0</v>
      </c>
      <c r="DI1397" s="10">
        <v>10.5</v>
      </c>
      <c r="DJ1397" s="10">
        <v>0</v>
      </c>
      <c r="DK1397" s="10">
        <v>0</v>
      </c>
      <c r="DL1397" s="10">
        <v>0</v>
      </c>
      <c r="DM1397" s="10">
        <v>0</v>
      </c>
      <c r="DN1397" s="10">
        <v>10.5</v>
      </c>
      <c r="DO1397" s="10">
        <v>0</v>
      </c>
    </row>
    <row r="1398" spans="1:119" x14ac:dyDescent="0.25">
      <c r="A1398" s="10">
        <v>1473</v>
      </c>
      <c r="B1398" s="10" t="s">
        <v>306</v>
      </c>
      <c r="C1398" s="10">
        <v>0</v>
      </c>
      <c r="D1398" s="10">
        <v>0</v>
      </c>
      <c r="E1398" s="10">
        <v>0</v>
      </c>
      <c r="F1398" s="10">
        <v>10.6</v>
      </c>
      <c r="G1398" s="10">
        <v>0</v>
      </c>
      <c r="H1398" s="10">
        <v>0</v>
      </c>
      <c r="I1398" s="10">
        <v>0</v>
      </c>
      <c r="J1398" s="10">
        <v>0</v>
      </c>
      <c r="K1398" s="10">
        <v>10.3</v>
      </c>
      <c r="L1398" s="10">
        <v>0</v>
      </c>
      <c r="M1398" s="10">
        <v>0</v>
      </c>
      <c r="N1398" s="10">
        <v>0</v>
      </c>
      <c r="O1398" s="10">
        <v>0</v>
      </c>
      <c r="P1398" s="10">
        <v>10.199999999999999</v>
      </c>
      <c r="Q1398" s="10">
        <v>0</v>
      </c>
      <c r="R1398" s="10">
        <v>1473</v>
      </c>
      <c r="S1398" s="10" t="s">
        <v>306</v>
      </c>
      <c r="T1398" s="10">
        <v>0</v>
      </c>
      <c r="U1398" s="10">
        <v>0</v>
      </c>
      <c r="V1398" s="10">
        <v>0</v>
      </c>
      <c r="W1398" s="10">
        <v>11</v>
      </c>
      <c r="Y1398" s="10">
        <v>0</v>
      </c>
      <c r="Z1398" s="10">
        <v>0</v>
      </c>
      <c r="AA1398" s="10">
        <v>0</v>
      </c>
      <c r="AB1398" s="10">
        <v>10.7</v>
      </c>
      <c r="AD1398" s="10">
        <v>0</v>
      </c>
      <c r="AE1398" s="10">
        <v>0</v>
      </c>
      <c r="AF1398" s="10">
        <v>0</v>
      </c>
      <c r="AG1398" s="10">
        <v>10.6</v>
      </c>
      <c r="AI1398" s="10">
        <v>1473</v>
      </c>
      <c r="AJ1398" s="10" t="s">
        <v>306</v>
      </c>
      <c r="AK1398" s="10">
        <v>0</v>
      </c>
      <c r="AL1398" s="10">
        <v>0</v>
      </c>
      <c r="AM1398" s="10">
        <v>0</v>
      </c>
      <c r="AN1398" s="10">
        <v>11</v>
      </c>
      <c r="AO1398" s="10">
        <v>0</v>
      </c>
      <c r="AP1398" s="10">
        <v>0</v>
      </c>
      <c r="AQ1398" s="10">
        <v>0</v>
      </c>
      <c r="AR1398" s="10">
        <v>0</v>
      </c>
      <c r="AS1398" s="10">
        <v>10.6</v>
      </c>
      <c r="AT1398" s="10">
        <v>0</v>
      </c>
      <c r="AU1398" s="10">
        <v>0</v>
      </c>
      <c r="AV1398" s="10">
        <v>0</v>
      </c>
      <c r="AW1398" s="10">
        <v>0</v>
      </c>
      <c r="AX1398" s="10">
        <v>10.7</v>
      </c>
      <c r="AY1398" s="10">
        <v>0</v>
      </c>
      <c r="AZ1398" s="10">
        <v>1473</v>
      </c>
      <c r="BA1398" s="10" t="s">
        <v>306</v>
      </c>
      <c r="BB1398" s="10">
        <v>0</v>
      </c>
      <c r="BC1398" s="10">
        <v>0</v>
      </c>
      <c r="BD1398" s="10">
        <v>0</v>
      </c>
      <c r="BE1398" s="10">
        <v>10.9</v>
      </c>
      <c r="BF1398" s="10">
        <v>0</v>
      </c>
      <c r="BG1398" s="10">
        <v>0</v>
      </c>
      <c r="BH1398" s="10">
        <v>0</v>
      </c>
      <c r="BI1398" s="10">
        <v>0</v>
      </c>
      <c r="BJ1398" s="10">
        <v>10.6</v>
      </c>
      <c r="BK1398" s="10">
        <v>0</v>
      </c>
      <c r="BL1398" s="10">
        <v>0</v>
      </c>
      <c r="BM1398" s="10">
        <v>0</v>
      </c>
      <c r="BN1398" s="10">
        <v>0</v>
      </c>
      <c r="BO1398" s="10">
        <v>10.7</v>
      </c>
      <c r="BP1398" s="10">
        <v>0</v>
      </c>
      <c r="BQ1398" s="10">
        <v>1473</v>
      </c>
      <c r="BR1398" s="10" t="s">
        <v>306</v>
      </c>
      <c r="BS1398" s="10">
        <v>0</v>
      </c>
      <c r="BT1398" s="10">
        <v>0</v>
      </c>
      <c r="BU1398" s="10">
        <v>0</v>
      </c>
      <c r="BV1398" s="10">
        <v>10.7</v>
      </c>
      <c r="BW1398" s="10">
        <v>0</v>
      </c>
      <c r="BX1398" s="10">
        <v>0</v>
      </c>
      <c r="BY1398" s="10">
        <v>0</v>
      </c>
      <c r="BZ1398" s="10">
        <v>0</v>
      </c>
      <c r="CA1398" s="10">
        <v>10.4</v>
      </c>
      <c r="CB1398" s="10">
        <v>0</v>
      </c>
      <c r="CC1398" s="10">
        <v>0</v>
      </c>
      <c r="CD1398" s="10">
        <v>0</v>
      </c>
      <c r="CE1398" s="10">
        <v>0</v>
      </c>
      <c r="CF1398" s="10">
        <v>10.3</v>
      </c>
      <c r="CG1398" s="10">
        <v>0</v>
      </c>
      <c r="CH1398" s="10">
        <v>1473</v>
      </c>
      <c r="CI1398" s="10" t="s">
        <v>306</v>
      </c>
      <c r="CJ1398" s="10">
        <v>0</v>
      </c>
      <c r="CK1398" s="10">
        <v>0</v>
      </c>
      <c r="CL1398" s="10">
        <v>0</v>
      </c>
      <c r="CM1398" s="10">
        <v>10.9</v>
      </c>
      <c r="CN1398" s="10">
        <v>0</v>
      </c>
      <c r="CO1398" s="10">
        <v>0</v>
      </c>
      <c r="CP1398" s="10">
        <v>0</v>
      </c>
      <c r="CQ1398" s="10">
        <v>0</v>
      </c>
      <c r="CR1398" s="10">
        <v>10.7</v>
      </c>
      <c r="CS1398" s="10">
        <v>0</v>
      </c>
      <c r="CT1398" s="10">
        <v>0</v>
      </c>
      <c r="CU1398" s="10">
        <v>0</v>
      </c>
      <c r="CV1398" s="10">
        <v>0</v>
      </c>
      <c r="CW1398" s="10">
        <v>10.5</v>
      </c>
      <c r="CX1398" s="10">
        <v>0</v>
      </c>
      <c r="CY1398" s="10">
        <v>1509</v>
      </c>
      <c r="CZ1398" s="10" t="s">
        <v>258</v>
      </c>
      <c r="DA1398" s="10">
        <v>-1.5169999999999999</v>
      </c>
      <c r="DB1398" s="10">
        <v>-0.621</v>
      </c>
      <c r="DC1398" s="10">
        <v>-25.931890603483811</v>
      </c>
      <c r="DD1398" s="10">
        <v>36.494999999999997</v>
      </c>
      <c r="DE1398" s="10">
        <v>0.92545947173122212</v>
      </c>
      <c r="DF1398" s="10">
        <v>-1.607</v>
      </c>
      <c r="DG1398" s="10">
        <v>-0.66100000000000003</v>
      </c>
      <c r="DH1398" s="10">
        <v>-28.139322871669467</v>
      </c>
      <c r="DI1398" s="10">
        <v>35.652000000000001</v>
      </c>
      <c r="DJ1398" s="10">
        <v>0.92482105575570217</v>
      </c>
      <c r="DK1398" s="10">
        <v>-1.518</v>
      </c>
      <c r="DL1398" s="10">
        <v>-0.628</v>
      </c>
      <c r="DM1398" s="10">
        <v>-26.73289240472301</v>
      </c>
      <c r="DN1398" s="10">
        <v>35.478999999999999</v>
      </c>
      <c r="DO1398" s="10">
        <v>0.92404649345977385</v>
      </c>
    </row>
    <row r="1399" spans="1:119" x14ac:dyDescent="0.25">
      <c r="A1399" s="10">
        <v>1474</v>
      </c>
      <c r="B1399" s="10" t="s">
        <v>307</v>
      </c>
      <c r="C1399" s="10">
        <v>2.58</v>
      </c>
      <c r="D1399" s="10">
        <v>0.65</v>
      </c>
      <c r="E1399" s="10">
        <v>145</v>
      </c>
      <c r="F1399" s="10">
        <v>10.6</v>
      </c>
      <c r="G1399" s="10">
        <v>0.97</v>
      </c>
      <c r="H1399" s="10">
        <v>4.59</v>
      </c>
      <c r="I1399" s="10">
        <v>1.1499999999999999</v>
      </c>
      <c r="J1399" s="10">
        <v>265</v>
      </c>
      <c r="K1399" s="10">
        <v>10.3</v>
      </c>
      <c r="L1399" s="10">
        <v>0.97</v>
      </c>
      <c r="M1399" s="10">
        <v>4.28</v>
      </c>
      <c r="N1399" s="10">
        <v>1.07</v>
      </c>
      <c r="O1399" s="10">
        <v>250</v>
      </c>
      <c r="P1399" s="10">
        <v>10.199999999999999</v>
      </c>
      <c r="Q1399" s="10">
        <v>0.97</v>
      </c>
      <c r="R1399" s="10">
        <v>1474</v>
      </c>
      <c r="S1399" s="10" t="s">
        <v>307</v>
      </c>
      <c r="T1399" s="10">
        <v>1.5686</v>
      </c>
      <c r="U1399" s="10">
        <v>0.82709999999999995</v>
      </c>
      <c r="V1399" s="10">
        <v>93.073300000000003</v>
      </c>
      <c r="W1399" s="10">
        <v>11</v>
      </c>
      <c r="Y1399" s="10">
        <v>3.2949000000000002</v>
      </c>
      <c r="Z1399" s="10">
        <v>0.99719999999999998</v>
      </c>
      <c r="AA1399" s="10">
        <v>185.75299999999999</v>
      </c>
      <c r="AB1399" s="10">
        <v>10.7</v>
      </c>
      <c r="AD1399" s="10">
        <v>3.0114999999999998</v>
      </c>
      <c r="AE1399" s="10">
        <v>0.83189999999999997</v>
      </c>
      <c r="AF1399" s="10">
        <v>170.16890000000001</v>
      </c>
      <c r="AG1399" s="10">
        <v>10.6</v>
      </c>
      <c r="AI1399" s="10">
        <v>1474</v>
      </c>
      <c r="AJ1399" s="10" t="s">
        <v>307</v>
      </c>
      <c r="AK1399" s="10">
        <v>3.0609000000000002</v>
      </c>
      <c r="AL1399" s="10">
        <v>0.76070000000000004</v>
      </c>
      <c r="AM1399" s="10">
        <v>165.54230000000001</v>
      </c>
      <c r="AN1399" s="10">
        <v>11</v>
      </c>
      <c r="AO1399" s="10">
        <v>0.97</v>
      </c>
      <c r="AP1399" s="10">
        <v>5.0872999999999999</v>
      </c>
      <c r="AQ1399" s="10">
        <v>1.2625999999999999</v>
      </c>
      <c r="AR1399" s="10">
        <v>285.49579999999997</v>
      </c>
      <c r="AS1399" s="10">
        <v>10.6</v>
      </c>
      <c r="AT1399" s="10">
        <v>0.97</v>
      </c>
      <c r="AU1399" s="10">
        <v>4.8608000000000002</v>
      </c>
      <c r="AV1399" s="10">
        <v>1.2210000000000001</v>
      </c>
      <c r="AW1399" s="10">
        <v>270.42739999999998</v>
      </c>
      <c r="AX1399" s="10">
        <v>10.7</v>
      </c>
      <c r="AY1399" s="10">
        <v>0.97</v>
      </c>
      <c r="AZ1399" s="10">
        <v>1474</v>
      </c>
      <c r="BA1399" s="10" t="s">
        <v>307</v>
      </c>
      <c r="BB1399" s="10">
        <v>1.0874999999999999</v>
      </c>
      <c r="BC1399" s="10">
        <v>0.31719999999999998</v>
      </c>
      <c r="BD1399" s="10">
        <v>60</v>
      </c>
      <c r="BE1399" s="10">
        <v>10.9</v>
      </c>
      <c r="BF1399" s="10">
        <v>0.96</v>
      </c>
      <c r="BG1399" s="10">
        <v>2.9963000000000002</v>
      </c>
      <c r="BH1399" s="10">
        <v>0.87390000000000001</v>
      </c>
      <c r="BI1399" s="10">
        <v>170</v>
      </c>
      <c r="BJ1399" s="10">
        <v>10.6</v>
      </c>
      <c r="BK1399" s="10">
        <v>0.96</v>
      </c>
      <c r="BL1399" s="10">
        <v>2.3129</v>
      </c>
      <c r="BM1399" s="10">
        <v>0.67459999999999998</v>
      </c>
      <c r="BN1399" s="10">
        <v>130</v>
      </c>
      <c r="BO1399" s="10">
        <v>10.7</v>
      </c>
      <c r="BP1399" s="10">
        <v>0.96</v>
      </c>
      <c r="BQ1399" s="10">
        <v>1474</v>
      </c>
      <c r="BR1399" s="10" t="s">
        <v>307</v>
      </c>
      <c r="BS1399" s="10">
        <v>2.4018999999999999</v>
      </c>
      <c r="BT1399" s="10">
        <v>0.70050000000000001</v>
      </c>
      <c r="BU1399" s="10">
        <v>135</v>
      </c>
      <c r="BV1399" s="10">
        <v>10.7</v>
      </c>
      <c r="BW1399" s="10">
        <v>0.96</v>
      </c>
      <c r="BX1399" s="10">
        <v>4.4961000000000002</v>
      </c>
      <c r="BY1399" s="10">
        <v>1.3113999999999999</v>
      </c>
      <c r="BZ1399" s="10">
        <v>260</v>
      </c>
      <c r="CA1399" s="10">
        <v>10.4</v>
      </c>
      <c r="CB1399" s="10">
        <v>0.96</v>
      </c>
      <c r="CC1399" s="10">
        <v>4.1104000000000003</v>
      </c>
      <c r="CD1399" s="10">
        <v>1.1989000000000001</v>
      </c>
      <c r="CE1399" s="10">
        <v>240</v>
      </c>
      <c r="CF1399" s="10">
        <v>10.3</v>
      </c>
      <c r="CG1399" s="10">
        <v>0.96</v>
      </c>
      <c r="CH1399" s="10">
        <v>1474</v>
      </c>
      <c r="CI1399" s="10" t="s">
        <v>307</v>
      </c>
      <c r="CJ1399" s="10">
        <v>1.4499</v>
      </c>
      <c r="CK1399" s="10">
        <v>0.4229</v>
      </c>
      <c r="CL1399" s="10">
        <v>80</v>
      </c>
      <c r="CM1399" s="10">
        <v>10.9</v>
      </c>
      <c r="CN1399" s="10">
        <v>0.96</v>
      </c>
      <c r="CO1399" s="10">
        <v>3.1135000000000002</v>
      </c>
      <c r="CP1399" s="10">
        <v>0.90810000000000002</v>
      </c>
      <c r="CQ1399" s="10">
        <v>175</v>
      </c>
      <c r="CR1399" s="10">
        <v>10.7</v>
      </c>
      <c r="CS1399" s="10">
        <v>0.96</v>
      </c>
      <c r="CT1399" s="10">
        <v>2.2696999999999998</v>
      </c>
      <c r="CU1399" s="10">
        <v>0.66200000000000003</v>
      </c>
      <c r="CV1399" s="10">
        <v>130</v>
      </c>
      <c r="CW1399" s="10">
        <v>10.5</v>
      </c>
      <c r="CX1399" s="10">
        <v>0.96</v>
      </c>
      <c r="CY1399" s="10">
        <v>1510</v>
      </c>
      <c r="CZ1399" s="10" t="s">
        <v>8</v>
      </c>
      <c r="DA1399" s="10">
        <v>1.5169999999999999</v>
      </c>
      <c r="DB1399" s="10">
        <v>0.621</v>
      </c>
      <c r="DC1399" s="10">
        <v>25.931890603483811</v>
      </c>
      <c r="DD1399" s="10">
        <v>36.494999999999997</v>
      </c>
      <c r="DE1399" s="10">
        <v>0.92545947173122212</v>
      </c>
      <c r="DF1399" s="10">
        <v>1.607</v>
      </c>
      <c r="DG1399" s="10">
        <v>0.66100000000000003</v>
      </c>
      <c r="DH1399" s="10">
        <v>28.139322871669467</v>
      </c>
      <c r="DI1399" s="10">
        <v>35.652000000000001</v>
      </c>
      <c r="DJ1399" s="10">
        <v>0.92482105575570217</v>
      </c>
      <c r="DK1399" s="10">
        <v>1.518</v>
      </c>
      <c r="DL1399" s="10">
        <v>0.628</v>
      </c>
      <c r="DM1399" s="10">
        <v>26.73289240472301</v>
      </c>
      <c r="DN1399" s="10">
        <v>35.478999999999999</v>
      </c>
      <c r="DO1399" s="10">
        <v>0.92404649345977385</v>
      </c>
    </row>
    <row r="1400" spans="1:119" x14ac:dyDescent="0.25">
      <c r="A1400" s="10">
        <v>1475</v>
      </c>
      <c r="B1400" s="10" t="s">
        <v>294</v>
      </c>
      <c r="C1400" s="10">
        <v>0.14000000000000001</v>
      </c>
      <c r="D1400" s="10">
        <v>0.05</v>
      </c>
      <c r="E1400" s="10">
        <v>8</v>
      </c>
      <c r="F1400" s="10">
        <v>10.7</v>
      </c>
      <c r="G1400" s="10">
        <v>0.93</v>
      </c>
      <c r="H1400" s="10">
        <v>0.2</v>
      </c>
      <c r="I1400" s="10">
        <v>0.08</v>
      </c>
      <c r="J1400" s="10">
        <v>12</v>
      </c>
      <c r="K1400" s="10">
        <v>10.5</v>
      </c>
      <c r="L1400" s="10">
        <v>0.93</v>
      </c>
      <c r="M1400" s="10">
        <v>0.08</v>
      </c>
      <c r="N1400" s="10">
        <v>0.03</v>
      </c>
      <c r="O1400" s="10">
        <v>5</v>
      </c>
      <c r="P1400" s="10">
        <v>10.4</v>
      </c>
      <c r="Q1400" s="10">
        <v>0.93</v>
      </c>
      <c r="R1400" s="10">
        <v>1475</v>
      </c>
      <c r="S1400" s="10" t="s">
        <v>294</v>
      </c>
      <c r="T1400" s="10">
        <v>3.5400000000000001E-2</v>
      </c>
      <c r="U1400" s="10">
        <v>2.76E-2</v>
      </c>
      <c r="V1400" s="10">
        <v>2.3555000000000001</v>
      </c>
      <c r="W1400" s="10">
        <v>11</v>
      </c>
      <c r="Y1400" s="10">
        <v>3.95E-2</v>
      </c>
      <c r="Z1400" s="10">
        <v>1.8800000000000001E-2</v>
      </c>
      <c r="AA1400" s="10">
        <v>2.3610000000000002</v>
      </c>
      <c r="AB1400" s="10">
        <v>10.7</v>
      </c>
      <c r="AD1400" s="10">
        <v>3.85E-2</v>
      </c>
      <c r="AE1400" s="10">
        <v>1.6799999999999999E-2</v>
      </c>
      <c r="AF1400" s="10">
        <v>2.2871000000000001</v>
      </c>
      <c r="AG1400" s="10">
        <v>10.6</v>
      </c>
      <c r="AI1400" s="10">
        <v>1475</v>
      </c>
      <c r="AJ1400" s="10" t="s">
        <v>294</v>
      </c>
      <c r="AK1400" s="10">
        <v>0.1956</v>
      </c>
      <c r="AL1400" s="10">
        <v>7.6700000000000004E-2</v>
      </c>
      <c r="AM1400" s="10">
        <v>11.0274</v>
      </c>
      <c r="AN1400" s="10">
        <v>11</v>
      </c>
      <c r="AO1400" s="10">
        <v>0.93</v>
      </c>
      <c r="AP1400" s="10">
        <v>0.18060000000000001</v>
      </c>
      <c r="AQ1400" s="10">
        <v>7.0699999999999999E-2</v>
      </c>
      <c r="AR1400" s="10">
        <v>10.563700000000001</v>
      </c>
      <c r="AS1400" s="10">
        <v>10.6</v>
      </c>
      <c r="AT1400" s="10">
        <v>0.93</v>
      </c>
      <c r="AU1400" s="10">
        <v>0.1759</v>
      </c>
      <c r="AV1400" s="10">
        <v>6.9699999999999998E-2</v>
      </c>
      <c r="AW1400" s="10">
        <v>10.403600000000001</v>
      </c>
      <c r="AX1400" s="10">
        <v>10.5</v>
      </c>
      <c r="AY1400" s="10">
        <v>0.93</v>
      </c>
      <c r="AZ1400" s="10">
        <v>1475</v>
      </c>
      <c r="BA1400" s="10" t="s">
        <v>294</v>
      </c>
      <c r="BB1400" s="10">
        <v>0.17369999999999999</v>
      </c>
      <c r="BC1400" s="10">
        <v>7.3999999999999996E-2</v>
      </c>
      <c r="BD1400" s="10">
        <v>10</v>
      </c>
      <c r="BE1400" s="10">
        <v>10.9</v>
      </c>
      <c r="BF1400" s="10">
        <v>0.92</v>
      </c>
      <c r="BG1400" s="10">
        <v>8.4500000000000006E-2</v>
      </c>
      <c r="BH1400" s="10">
        <v>3.5999999999999997E-2</v>
      </c>
      <c r="BI1400" s="10">
        <v>5</v>
      </c>
      <c r="BJ1400" s="10">
        <v>10.6</v>
      </c>
      <c r="BK1400" s="10">
        <v>0.92</v>
      </c>
      <c r="BL1400" s="10">
        <v>3.4099999999999998E-2</v>
      </c>
      <c r="BM1400" s="10">
        <v>1.4500000000000001E-2</v>
      </c>
      <c r="BN1400" s="10">
        <v>2</v>
      </c>
      <c r="BO1400" s="10">
        <v>10.7</v>
      </c>
      <c r="BP1400" s="10">
        <v>0.92</v>
      </c>
      <c r="BQ1400" s="10">
        <v>1475</v>
      </c>
      <c r="BR1400" s="10" t="s">
        <v>294</v>
      </c>
      <c r="BS1400" s="10">
        <v>0.16889999999999999</v>
      </c>
      <c r="BT1400" s="10">
        <v>7.1999999999999995E-2</v>
      </c>
      <c r="BU1400" s="10">
        <v>10</v>
      </c>
      <c r="BV1400" s="10">
        <v>10.6</v>
      </c>
      <c r="BW1400" s="10">
        <v>0.92</v>
      </c>
      <c r="BX1400" s="10">
        <v>0.1641</v>
      </c>
      <c r="BY1400" s="10">
        <v>6.9900000000000004E-2</v>
      </c>
      <c r="BZ1400" s="10">
        <v>10</v>
      </c>
      <c r="CA1400" s="10">
        <v>10.3</v>
      </c>
      <c r="CB1400" s="10">
        <v>0.92</v>
      </c>
      <c r="CC1400" s="10">
        <v>0.16250000000000001</v>
      </c>
      <c r="CD1400" s="10">
        <v>6.9199999999999998E-2</v>
      </c>
      <c r="CE1400" s="10">
        <v>10</v>
      </c>
      <c r="CF1400" s="10">
        <v>10.199999999999999</v>
      </c>
      <c r="CG1400" s="10">
        <v>0.92</v>
      </c>
      <c r="CH1400" s="10">
        <v>1475</v>
      </c>
      <c r="CI1400" s="10" t="s">
        <v>294</v>
      </c>
      <c r="CJ1400" s="10">
        <v>0.17369999999999999</v>
      </c>
      <c r="CK1400" s="10">
        <v>7.3999999999999996E-2</v>
      </c>
      <c r="CL1400" s="10">
        <v>10</v>
      </c>
      <c r="CM1400" s="10">
        <v>10.9</v>
      </c>
      <c r="CN1400" s="10">
        <v>0.92</v>
      </c>
      <c r="CO1400" s="10">
        <v>0.17050000000000001</v>
      </c>
      <c r="CP1400" s="10">
        <v>7.2599999999999998E-2</v>
      </c>
      <c r="CQ1400" s="10">
        <v>10</v>
      </c>
      <c r="CR1400" s="10">
        <v>10.7</v>
      </c>
      <c r="CS1400" s="10">
        <v>0.92</v>
      </c>
      <c r="CT1400" s="10">
        <v>0.16569999999999999</v>
      </c>
      <c r="CU1400" s="10">
        <v>7.0599999999999996E-2</v>
      </c>
      <c r="CV1400" s="10">
        <v>10</v>
      </c>
      <c r="CW1400" s="10">
        <v>10.4</v>
      </c>
      <c r="CX1400" s="10">
        <v>0.92</v>
      </c>
      <c r="CY1400" s="10">
        <v>1511</v>
      </c>
      <c r="CZ1400" s="10" t="s">
        <v>9</v>
      </c>
    </row>
    <row r="1401" spans="1:119" x14ac:dyDescent="0.25">
      <c r="A1401" s="10">
        <v>1476</v>
      </c>
      <c r="B1401" s="10" t="s">
        <v>297</v>
      </c>
      <c r="C1401" s="10">
        <v>0</v>
      </c>
      <c r="D1401" s="10">
        <v>0</v>
      </c>
      <c r="E1401" s="10">
        <v>0</v>
      </c>
      <c r="F1401" s="10">
        <v>10.7</v>
      </c>
      <c r="G1401" s="10">
        <v>0</v>
      </c>
      <c r="H1401" s="10">
        <v>0</v>
      </c>
      <c r="I1401" s="10">
        <v>0</v>
      </c>
      <c r="J1401" s="10">
        <v>0</v>
      </c>
      <c r="K1401" s="10">
        <v>10.5</v>
      </c>
      <c r="L1401" s="10">
        <v>0</v>
      </c>
      <c r="M1401" s="10">
        <v>0</v>
      </c>
      <c r="N1401" s="10">
        <v>0</v>
      </c>
      <c r="O1401" s="10">
        <v>0</v>
      </c>
      <c r="P1401" s="10">
        <v>10.4</v>
      </c>
      <c r="Q1401" s="10">
        <v>0</v>
      </c>
      <c r="R1401" s="10">
        <v>1476</v>
      </c>
      <c r="S1401" s="10" t="s">
        <v>297</v>
      </c>
      <c r="T1401" s="10">
        <v>0</v>
      </c>
      <c r="U1401" s="10">
        <v>0</v>
      </c>
      <c r="V1401" s="10">
        <v>0</v>
      </c>
      <c r="W1401" s="10">
        <v>11</v>
      </c>
      <c r="Y1401" s="10">
        <v>0</v>
      </c>
      <c r="Z1401" s="10">
        <v>0</v>
      </c>
      <c r="AA1401" s="10">
        <v>0</v>
      </c>
      <c r="AB1401" s="10">
        <v>10.7</v>
      </c>
      <c r="AD1401" s="10">
        <v>0</v>
      </c>
      <c r="AE1401" s="10">
        <v>0</v>
      </c>
      <c r="AF1401" s="10">
        <v>0</v>
      </c>
      <c r="AG1401" s="10">
        <v>10.6</v>
      </c>
      <c r="AI1401" s="10">
        <v>1476</v>
      </c>
      <c r="AJ1401" s="10" t="s">
        <v>297</v>
      </c>
      <c r="AK1401" s="10">
        <v>0</v>
      </c>
      <c r="AL1401" s="10">
        <v>0</v>
      </c>
      <c r="AM1401" s="10">
        <v>0</v>
      </c>
      <c r="AN1401" s="10">
        <v>11</v>
      </c>
      <c r="AO1401" s="10">
        <v>0</v>
      </c>
      <c r="AP1401" s="10">
        <v>0</v>
      </c>
      <c r="AQ1401" s="10">
        <v>0</v>
      </c>
      <c r="AR1401" s="10">
        <v>0</v>
      </c>
      <c r="AS1401" s="10">
        <v>10.6</v>
      </c>
      <c r="AT1401" s="10">
        <v>0</v>
      </c>
      <c r="AU1401" s="10">
        <v>0</v>
      </c>
      <c r="AV1401" s="10">
        <v>0</v>
      </c>
      <c r="AW1401" s="10">
        <v>0</v>
      </c>
      <c r="AX1401" s="10">
        <v>10.5</v>
      </c>
      <c r="AY1401" s="10">
        <v>0</v>
      </c>
      <c r="AZ1401" s="10">
        <v>1476</v>
      </c>
      <c r="BA1401" s="10" t="s">
        <v>297</v>
      </c>
      <c r="BB1401" s="10">
        <v>0</v>
      </c>
      <c r="BC1401" s="10">
        <v>0</v>
      </c>
      <c r="BD1401" s="10">
        <v>0</v>
      </c>
      <c r="BE1401" s="10">
        <v>10.9</v>
      </c>
      <c r="BF1401" s="10">
        <v>0</v>
      </c>
      <c r="BG1401" s="10">
        <v>0</v>
      </c>
      <c r="BH1401" s="10">
        <v>0</v>
      </c>
      <c r="BI1401" s="10">
        <v>0</v>
      </c>
      <c r="BJ1401" s="10">
        <v>10.6</v>
      </c>
      <c r="BK1401" s="10">
        <v>0</v>
      </c>
      <c r="BL1401" s="10">
        <v>0</v>
      </c>
      <c r="BM1401" s="10">
        <v>0</v>
      </c>
      <c r="BN1401" s="10">
        <v>0</v>
      </c>
      <c r="BO1401" s="10">
        <v>10.7</v>
      </c>
      <c r="BP1401" s="10">
        <v>0</v>
      </c>
      <c r="BQ1401" s="10">
        <v>1476</v>
      </c>
      <c r="BR1401" s="10" t="s">
        <v>297</v>
      </c>
      <c r="BS1401" s="10">
        <v>0</v>
      </c>
      <c r="BT1401" s="10">
        <v>0</v>
      </c>
      <c r="BU1401" s="10">
        <v>0</v>
      </c>
      <c r="BV1401" s="10">
        <v>10.6</v>
      </c>
      <c r="BW1401" s="10">
        <v>0</v>
      </c>
      <c r="BX1401" s="10">
        <v>0</v>
      </c>
      <c r="BY1401" s="10">
        <v>0</v>
      </c>
      <c r="BZ1401" s="10">
        <v>0</v>
      </c>
      <c r="CA1401" s="10">
        <v>10.3</v>
      </c>
      <c r="CB1401" s="10">
        <v>0</v>
      </c>
      <c r="CC1401" s="10">
        <v>0</v>
      </c>
      <c r="CD1401" s="10">
        <v>0</v>
      </c>
      <c r="CE1401" s="10">
        <v>0</v>
      </c>
      <c r="CF1401" s="10">
        <v>10.199999999999999</v>
      </c>
      <c r="CG1401" s="10">
        <v>0</v>
      </c>
      <c r="CH1401" s="10">
        <v>1476</v>
      </c>
      <c r="CI1401" s="10" t="s">
        <v>297</v>
      </c>
      <c r="CJ1401" s="10">
        <v>0</v>
      </c>
      <c r="CK1401" s="10">
        <v>0</v>
      </c>
      <c r="CL1401" s="10">
        <v>0</v>
      </c>
      <c r="CM1401" s="10">
        <v>10.9</v>
      </c>
      <c r="CN1401" s="10">
        <v>0</v>
      </c>
      <c r="CO1401" s="10">
        <v>0</v>
      </c>
      <c r="CP1401" s="10">
        <v>0</v>
      </c>
      <c r="CQ1401" s="10">
        <v>0</v>
      </c>
      <c r="CR1401" s="10">
        <v>10.7</v>
      </c>
      <c r="CS1401" s="10">
        <v>0</v>
      </c>
      <c r="CT1401" s="10">
        <v>0</v>
      </c>
      <c r="CU1401" s="10">
        <v>0</v>
      </c>
      <c r="CV1401" s="10">
        <v>0</v>
      </c>
      <c r="CW1401" s="10">
        <v>10.4</v>
      </c>
      <c r="CX1401" s="10">
        <v>0</v>
      </c>
      <c r="CY1401" s="10">
        <v>1512</v>
      </c>
      <c r="CZ1401" s="10" t="s">
        <v>10</v>
      </c>
      <c r="DA1401" s="10">
        <v>1.4970000000000001</v>
      </c>
      <c r="DB1401" s="10">
        <v>0.41499999999999998</v>
      </c>
      <c r="DC1401" s="10">
        <v>83.8215</v>
      </c>
      <c r="DD1401" s="10">
        <v>10.7</v>
      </c>
      <c r="DE1401" s="10">
        <v>0.96399999999999997</v>
      </c>
      <c r="DF1401" s="10">
        <v>1.585</v>
      </c>
      <c r="DG1401" s="10">
        <v>0.45300000000000001</v>
      </c>
      <c r="DH1401" s="10">
        <v>89.786900000000003</v>
      </c>
      <c r="DI1401" s="10">
        <v>10.6</v>
      </c>
      <c r="DJ1401" s="10">
        <v>0.96199999999999997</v>
      </c>
      <c r="DK1401" s="10">
        <v>1.4970000000000001</v>
      </c>
      <c r="DL1401" s="10">
        <v>0.42799999999999999</v>
      </c>
      <c r="DM1401" s="10">
        <v>84.804100000000005</v>
      </c>
      <c r="DN1401" s="10">
        <v>10.6</v>
      </c>
      <c r="DO1401" s="10">
        <v>0.96099999999999997</v>
      </c>
    </row>
    <row r="1402" spans="1:119" x14ac:dyDescent="0.25">
      <c r="A1402" s="10">
        <v>1477</v>
      </c>
      <c r="B1402" s="10" t="s">
        <v>308</v>
      </c>
      <c r="C1402" s="10">
        <v>0.36</v>
      </c>
      <c r="D1402" s="10">
        <v>7.0000000000000007E-2</v>
      </c>
      <c r="E1402" s="10">
        <v>20</v>
      </c>
      <c r="F1402" s="10">
        <v>10.7</v>
      </c>
      <c r="G1402" s="10">
        <v>0.98</v>
      </c>
      <c r="H1402" s="10">
        <v>0.53</v>
      </c>
      <c r="I1402" s="10">
        <v>0.11</v>
      </c>
      <c r="J1402" s="10">
        <v>30</v>
      </c>
      <c r="K1402" s="10">
        <v>10.5</v>
      </c>
      <c r="L1402" s="10">
        <v>0.98</v>
      </c>
      <c r="M1402" s="10">
        <v>0.71</v>
      </c>
      <c r="N1402" s="10">
        <v>0.14000000000000001</v>
      </c>
      <c r="O1402" s="10">
        <v>40</v>
      </c>
      <c r="P1402" s="10">
        <v>10.4</v>
      </c>
      <c r="Q1402" s="10">
        <v>0.98</v>
      </c>
      <c r="R1402" s="10">
        <v>1477</v>
      </c>
      <c r="S1402" s="10" t="s">
        <v>308</v>
      </c>
      <c r="T1402" s="10">
        <v>3.73E-2</v>
      </c>
      <c r="U1402" s="10">
        <v>1.5900000000000001E-2</v>
      </c>
      <c r="V1402" s="10">
        <v>2.1282999999999999</v>
      </c>
      <c r="W1402" s="10">
        <v>11</v>
      </c>
      <c r="Y1402" s="10">
        <v>4.1599999999999998E-2</v>
      </c>
      <c r="Z1402" s="10">
        <v>1.0200000000000001E-2</v>
      </c>
      <c r="AA1402" s="10">
        <v>2.3117999999999999</v>
      </c>
      <c r="AB1402" s="10">
        <v>10.7</v>
      </c>
      <c r="AD1402" s="10">
        <v>4.0599999999999997E-2</v>
      </c>
      <c r="AE1402" s="10">
        <v>9.1000000000000004E-3</v>
      </c>
      <c r="AF1402" s="10">
        <v>2.2642000000000002</v>
      </c>
      <c r="AG1402" s="10">
        <v>10.6</v>
      </c>
      <c r="AI1402" s="10">
        <v>1477</v>
      </c>
      <c r="AJ1402" s="10" t="s">
        <v>308</v>
      </c>
      <c r="AK1402" s="10">
        <v>0.20619999999999999</v>
      </c>
      <c r="AL1402" s="10">
        <v>4.1500000000000002E-2</v>
      </c>
      <c r="AM1402" s="10">
        <v>11.0397</v>
      </c>
      <c r="AN1402" s="10">
        <v>11</v>
      </c>
      <c r="AO1402" s="10">
        <v>0.98</v>
      </c>
      <c r="AP1402" s="10">
        <v>0.57110000000000005</v>
      </c>
      <c r="AQ1402" s="10">
        <v>0.1148</v>
      </c>
      <c r="AR1402" s="10">
        <v>31.728400000000001</v>
      </c>
      <c r="AS1402" s="10">
        <v>10.6</v>
      </c>
      <c r="AT1402" s="10">
        <v>0.98</v>
      </c>
      <c r="AU1402" s="10">
        <v>0.74139999999999995</v>
      </c>
      <c r="AV1402" s="10">
        <v>0.15090000000000001</v>
      </c>
      <c r="AW1402" s="10">
        <v>41.602200000000003</v>
      </c>
      <c r="AX1402" s="10">
        <v>10.5</v>
      </c>
      <c r="AY1402" s="10">
        <v>0.98</v>
      </c>
      <c r="AZ1402" s="10">
        <v>1477</v>
      </c>
      <c r="BA1402" s="10" t="s">
        <v>308</v>
      </c>
      <c r="BB1402" s="10">
        <v>3.4000000000000002E-2</v>
      </c>
      <c r="BC1402" s="10">
        <v>1.6500000000000001E-2</v>
      </c>
      <c r="BD1402" s="10">
        <v>2</v>
      </c>
      <c r="BE1402" s="10">
        <v>10.9</v>
      </c>
      <c r="BF1402" s="10">
        <v>0.9</v>
      </c>
      <c r="BG1402" s="10">
        <v>3.3000000000000002E-2</v>
      </c>
      <c r="BH1402" s="10">
        <v>1.6E-2</v>
      </c>
      <c r="BI1402" s="10">
        <v>2</v>
      </c>
      <c r="BJ1402" s="10">
        <v>10.6</v>
      </c>
      <c r="BK1402" s="10">
        <v>0.9</v>
      </c>
      <c r="BL1402" s="10">
        <v>3.3399999999999999E-2</v>
      </c>
      <c r="BM1402" s="10">
        <v>1.6199999999999999E-2</v>
      </c>
      <c r="BN1402" s="10">
        <v>2</v>
      </c>
      <c r="BO1402" s="10">
        <v>10.7</v>
      </c>
      <c r="BP1402" s="10">
        <v>0.9</v>
      </c>
      <c r="BQ1402" s="10">
        <v>1477</v>
      </c>
      <c r="BR1402" s="10" t="s">
        <v>308</v>
      </c>
      <c r="BS1402" s="10">
        <v>0.34520000000000001</v>
      </c>
      <c r="BT1402" s="10">
        <v>0.12529999999999999</v>
      </c>
      <c r="BU1402" s="10">
        <v>20</v>
      </c>
      <c r="BV1402" s="10">
        <v>10.6</v>
      </c>
      <c r="BW1402" s="10">
        <v>0.94</v>
      </c>
      <c r="BX1402" s="10">
        <v>0.33539999999999998</v>
      </c>
      <c r="BY1402" s="10">
        <v>0.1217</v>
      </c>
      <c r="BZ1402" s="10">
        <v>20</v>
      </c>
      <c r="CA1402" s="10">
        <v>10.3</v>
      </c>
      <c r="CB1402" s="10">
        <v>0.94</v>
      </c>
      <c r="CC1402" s="10">
        <v>0.49819999999999998</v>
      </c>
      <c r="CD1402" s="10">
        <v>0.18079999999999999</v>
      </c>
      <c r="CE1402" s="10">
        <v>30</v>
      </c>
      <c r="CF1402" s="10">
        <v>10.199999999999999</v>
      </c>
      <c r="CG1402" s="10">
        <v>0.94</v>
      </c>
      <c r="CH1402" s="10">
        <v>1477</v>
      </c>
      <c r="CI1402" s="10" t="s">
        <v>308</v>
      </c>
      <c r="CJ1402" s="10">
        <v>3.5499999999999997E-2</v>
      </c>
      <c r="CK1402" s="10">
        <v>1.29E-2</v>
      </c>
      <c r="CL1402" s="10">
        <v>2</v>
      </c>
      <c r="CM1402" s="10">
        <v>10.9</v>
      </c>
      <c r="CN1402" s="10">
        <v>0.94</v>
      </c>
      <c r="CO1402" s="10">
        <v>3.4799999999999998E-2</v>
      </c>
      <c r="CP1402" s="10">
        <v>1.26E-2</v>
      </c>
      <c r="CQ1402" s="10">
        <v>2</v>
      </c>
      <c r="CR1402" s="10">
        <v>10.7</v>
      </c>
      <c r="CS1402" s="10">
        <v>0.94</v>
      </c>
      <c r="CT1402" s="10">
        <v>3.39E-2</v>
      </c>
      <c r="CU1402" s="10">
        <v>1.23E-2</v>
      </c>
      <c r="CV1402" s="10">
        <v>2</v>
      </c>
      <c r="CW1402" s="10">
        <v>10.4</v>
      </c>
      <c r="CX1402" s="10">
        <v>0.94</v>
      </c>
      <c r="CY1402" s="10">
        <v>1513</v>
      </c>
      <c r="CZ1402" s="10" t="s">
        <v>11</v>
      </c>
    </row>
    <row r="1403" spans="1:119" x14ac:dyDescent="0.25">
      <c r="A1403" s="10">
        <v>1478</v>
      </c>
      <c r="B1403" s="10" t="s">
        <v>309</v>
      </c>
      <c r="C1403" s="10">
        <v>1.44</v>
      </c>
      <c r="D1403" s="10">
        <v>0.36</v>
      </c>
      <c r="E1403" s="10">
        <v>80</v>
      </c>
      <c r="F1403" s="10">
        <v>10.7</v>
      </c>
      <c r="G1403" s="10">
        <v>0.97</v>
      </c>
      <c r="H1403" s="10">
        <v>1.5</v>
      </c>
      <c r="I1403" s="10">
        <v>0.38</v>
      </c>
      <c r="J1403" s="10">
        <v>85</v>
      </c>
      <c r="K1403" s="10">
        <v>10.5</v>
      </c>
      <c r="L1403" s="10">
        <v>0.97</v>
      </c>
      <c r="M1403" s="10">
        <v>1.75</v>
      </c>
      <c r="N1403" s="10">
        <v>0.44</v>
      </c>
      <c r="O1403" s="10">
        <v>100</v>
      </c>
      <c r="P1403" s="10">
        <v>10.4</v>
      </c>
      <c r="Q1403" s="10">
        <v>0.97</v>
      </c>
      <c r="R1403" s="10">
        <v>1478</v>
      </c>
      <c r="S1403" s="10" t="s">
        <v>309</v>
      </c>
      <c r="T1403" s="10">
        <v>0.36909999999999998</v>
      </c>
      <c r="U1403" s="10">
        <v>0.1946</v>
      </c>
      <c r="V1403" s="10">
        <v>21.8996</v>
      </c>
      <c r="W1403" s="10">
        <v>11</v>
      </c>
      <c r="Y1403" s="10">
        <v>0.82369999999999999</v>
      </c>
      <c r="Z1403" s="10">
        <v>0.24929999999999999</v>
      </c>
      <c r="AA1403" s="10">
        <v>46.438200000000002</v>
      </c>
      <c r="AB1403" s="10">
        <v>10.7</v>
      </c>
      <c r="AD1403" s="10">
        <v>0.84319999999999995</v>
      </c>
      <c r="AE1403" s="10">
        <v>0.2329</v>
      </c>
      <c r="AF1403" s="10">
        <v>47.647300000000001</v>
      </c>
      <c r="AG1403" s="10">
        <v>10.6</v>
      </c>
      <c r="AI1403" s="10">
        <v>1478</v>
      </c>
      <c r="AJ1403" s="10" t="s">
        <v>309</v>
      </c>
      <c r="AK1403" s="10">
        <v>1.7344999999999999</v>
      </c>
      <c r="AL1403" s="10">
        <v>0.43099999999999999</v>
      </c>
      <c r="AM1403" s="10">
        <v>93.806100000000001</v>
      </c>
      <c r="AN1403" s="10">
        <v>11</v>
      </c>
      <c r="AO1403" s="10">
        <v>0.97</v>
      </c>
      <c r="AP1403" s="10">
        <v>1.79</v>
      </c>
      <c r="AQ1403" s="10">
        <v>0.44419999999999998</v>
      </c>
      <c r="AR1403" s="10">
        <v>100.4533</v>
      </c>
      <c r="AS1403" s="10">
        <v>10.6</v>
      </c>
      <c r="AT1403" s="10">
        <v>0.97</v>
      </c>
      <c r="AU1403" s="10">
        <v>2.0179999999999998</v>
      </c>
      <c r="AV1403" s="10">
        <v>0.50690000000000002</v>
      </c>
      <c r="AW1403" s="10">
        <v>114.4081</v>
      </c>
      <c r="AX1403" s="10">
        <v>10.5</v>
      </c>
      <c r="AY1403" s="10">
        <v>0.97</v>
      </c>
      <c r="AZ1403" s="10">
        <v>1478</v>
      </c>
      <c r="BA1403" s="10" t="s">
        <v>309</v>
      </c>
      <c r="BB1403" s="10">
        <v>0.36630000000000001</v>
      </c>
      <c r="BC1403" s="10">
        <v>9.1800000000000007E-2</v>
      </c>
      <c r="BD1403" s="10">
        <v>20</v>
      </c>
      <c r="BE1403" s="10">
        <v>10.9</v>
      </c>
      <c r="BF1403" s="10">
        <v>0.97</v>
      </c>
      <c r="BG1403" s="10">
        <v>0.5343</v>
      </c>
      <c r="BH1403" s="10">
        <v>0.13389999999999999</v>
      </c>
      <c r="BI1403" s="10">
        <v>30</v>
      </c>
      <c r="BJ1403" s="10">
        <v>10.6</v>
      </c>
      <c r="BK1403" s="10">
        <v>0.97</v>
      </c>
      <c r="BL1403" s="10">
        <v>0.80900000000000005</v>
      </c>
      <c r="BM1403" s="10">
        <v>0.20269999999999999</v>
      </c>
      <c r="BN1403" s="10">
        <v>45</v>
      </c>
      <c r="BO1403" s="10">
        <v>10.7</v>
      </c>
      <c r="BP1403" s="10">
        <v>0.97</v>
      </c>
      <c r="BQ1403" s="10">
        <v>1478</v>
      </c>
      <c r="BR1403" s="10" t="s">
        <v>309</v>
      </c>
      <c r="BS1403" s="10">
        <v>1.5138</v>
      </c>
      <c r="BT1403" s="10">
        <v>0.37940000000000002</v>
      </c>
      <c r="BU1403" s="10">
        <v>85</v>
      </c>
      <c r="BV1403" s="10">
        <v>10.6</v>
      </c>
      <c r="BW1403" s="10">
        <v>0.97</v>
      </c>
      <c r="BX1403" s="10">
        <v>1.6959</v>
      </c>
      <c r="BY1403" s="10">
        <v>0.42499999999999999</v>
      </c>
      <c r="BZ1403" s="10">
        <v>98</v>
      </c>
      <c r="CA1403" s="10">
        <v>10.3</v>
      </c>
      <c r="CB1403" s="10">
        <v>0.97</v>
      </c>
      <c r="CC1403" s="10">
        <v>1.7994000000000001</v>
      </c>
      <c r="CD1403" s="10">
        <v>0.45100000000000001</v>
      </c>
      <c r="CE1403" s="10">
        <v>105</v>
      </c>
      <c r="CF1403" s="10">
        <v>10.199999999999999</v>
      </c>
      <c r="CG1403" s="10">
        <v>0.97</v>
      </c>
      <c r="CH1403" s="10">
        <v>1478</v>
      </c>
      <c r="CI1403" s="10" t="s">
        <v>309</v>
      </c>
      <c r="CJ1403" s="10">
        <v>0.36630000000000001</v>
      </c>
      <c r="CK1403" s="10">
        <v>9.1800000000000007E-2</v>
      </c>
      <c r="CL1403" s="10">
        <v>20</v>
      </c>
      <c r="CM1403" s="10">
        <v>10.9</v>
      </c>
      <c r="CN1403" s="10">
        <v>0.97</v>
      </c>
      <c r="CO1403" s="10">
        <v>0.62919999999999998</v>
      </c>
      <c r="CP1403" s="10">
        <v>0.15770000000000001</v>
      </c>
      <c r="CQ1403" s="10">
        <v>35</v>
      </c>
      <c r="CR1403" s="10">
        <v>10.7</v>
      </c>
      <c r="CS1403" s="10">
        <v>0.97</v>
      </c>
      <c r="CT1403" s="10">
        <v>0.7339</v>
      </c>
      <c r="CU1403" s="10">
        <v>0.18390000000000001</v>
      </c>
      <c r="CV1403" s="10">
        <v>42</v>
      </c>
      <c r="CW1403" s="10">
        <v>10.4</v>
      </c>
      <c r="CX1403" s="10">
        <v>0.97</v>
      </c>
      <c r="CY1403" s="10">
        <v>1514</v>
      </c>
      <c r="CZ1403" s="10" t="s">
        <v>285</v>
      </c>
      <c r="DA1403" s="10">
        <v>1.72E-2</v>
      </c>
      <c r="DB1403" s="10">
        <v>6.7999999999999996E-3</v>
      </c>
      <c r="DC1403" s="10">
        <v>1</v>
      </c>
      <c r="DD1403" s="10">
        <v>10.7</v>
      </c>
      <c r="DE1403" s="10">
        <v>0.93</v>
      </c>
      <c r="DF1403" s="10">
        <v>1.7100000000000001E-2</v>
      </c>
      <c r="DG1403" s="10">
        <v>6.7000000000000002E-3</v>
      </c>
      <c r="DH1403" s="10">
        <v>1</v>
      </c>
      <c r="DI1403" s="10">
        <v>10.6</v>
      </c>
      <c r="DJ1403" s="10">
        <v>0.93</v>
      </c>
      <c r="DK1403" s="10">
        <v>1.7100000000000001E-2</v>
      </c>
      <c r="DL1403" s="10">
        <v>6.7000000000000002E-3</v>
      </c>
      <c r="DM1403" s="10">
        <v>1</v>
      </c>
      <c r="DN1403" s="10">
        <v>10.6</v>
      </c>
      <c r="DO1403" s="10">
        <v>0.93</v>
      </c>
    </row>
    <row r="1404" spans="1:119" x14ac:dyDescent="0.25">
      <c r="A1404" s="10">
        <v>1479</v>
      </c>
      <c r="B1404" s="10" t="s">
        <v>310</v>
      </c>
      <c r="C1404" s="10">
        <v>0</v>
      </c>
      <c r="D1404" s="10">
        <v>0</v>
      </c>
      <c r="E1404" s="10">
        <v>0</v>
      </c>
      <c r="F1404" s="10">
        <v>10.7</v>
      </c>
      <c r="G1404" s="10">
        <v>0</v>
      </c>
      <c r="H1404" s="10">
        <v>0</v>
      </c>
      <c r="I1404" s="10">
        <v>0</v>
      </c>
      <c r="J1404" s="10">
        <v>0</v>
      </c>
      <c r="K1404" s="10">
        <v>10.5</v>
      </c>
      <c r="L1404" s="10">
        <v>0</v>
      </c>
      <c r="M1404" s="10">
        <v>0</v>
      </c>
      <c r="N1404" s="10">
        <v>0</v>
      </c>
      <c r="O1404" s="10">
        <v>0</v>
      </c>
      <c r="P1404" s="10">
        <v>10.4</v>
      </c>
      <c r="Q1404" s="10">
        <v>0</v>
      </c>
      <c r="R1404" s="10">
        <v>1479</v>
      </c>
      <c r="S1404" s="10" t="s">
        <v>310</v>
      </c>
      <c r="T1404" s="10">
        <v>0</v>
      </c>
      <c r="U1404" s="10">
        <v>0</v>
      </c>
      <c r="V1404" s="10">
        <v>0</v>
      </c>
      <c r="W1404" s="10">
        <v>11</v>
      </c>
      <c r="Y1404" s="10">
        <v>0</v>
      </c>
      <c r="Z1404" s="10">
        <v>0</v>
      </c>
      <c r="AA1404" s="10">
        <v>0</v>
      </c>
      <c r="AB1404" s="10">
        <v>10.7</v>
      </c>
      <c r="AD1404" s="10">
        <v>0</v>
      </c>
      <c r="AE1404" s="10">
        <v>0</v>
      </c>
      <c r="AF1404" s="10">
        <v>0</v>
      </c>
      <c r="AG1404" s="10">
        <v>10.6</v>
      </c>
      <c r="AI1404" s="10">
        <v>1479</v>
      </c>
      <c r="AJ1404" s="10" t="s">
        <v>310</v>
      </c>
      <c r="AK1404" s="10">
        <v>0</v>
      </c>
      <c r="AL1404" s="10">
        <v>0</v>
      </c>
      <c r="AM1404" s="10">
        <v>0</v>
      </c>
      <c r="AN1404" s="10">
        <v>11</v>
      </c>
      <c r="AO1404" s="10">
        <v>0</v>
      </c>
      <c r="AP1404" s="10">
        <v>0</v>
      </c>
      <c r="AQ1404" s="10">
        <v>0</v>
      </c>
      <c r="AR1404" s="10">
        <v>0</v>
      </c>
      <c r="AS1404" s="10">
        <v>10.6</v>
      </c>
      <c r="AT1404" s="10">
        <v>0</v>
      </c>
      <c r="AU1404" s="10">
        <v>0</v>
      </c>
      <c r="AV1404" s="10">
        <v>0</v>
      </c>
      <c r="AW1404" s="10">
        <v>0</v>
      </c>
      <c r="AX1404" s="10">
        <v>10.5</v>
      </c>
      <c r="AY1404" s="10">
        <v>0</v>
      </c>
      <c r="AZ1404" s="10">
        <v>1479</v>
      </c>
      <c r="BA1404" s="10" t="s">
        <v>310</v>
      </c>
      <c r="BB1404" s="10">
        <v>0</v>
      </c>
      <c r="BC1404" s="10">
        <v>0</v>
      </c>
      <c r="BD1404" s="10">
        <v>0</v>
      </c>
      <c r="BE1404" s="10">
        <v>10.9</v>
      </c>
      <c r="BF1404" s="10">
        <v>0</v>
      </c>
      <c r="BG1404" s="10">
        <v>0</v>
      </c>
      <c r="BH1404" s="10">
        <v>0</v>
      </c>
      <c r="BI1404" s="10">
        <v>0</v>
      </c>
      <c r="BJ1404" s="10">
        <v>10.6</v>
      </c>
      <c r="BK1404" s="10">
        <v>0</v>
      </c>
      <c r="BL1404" s="10">
        <v>0</v>
      </c>
      <c r="BM1404" s="10">
        <v>0</v>
      </c>
      <c r="BN1404" s="10">
        <v>0</v>
      </c>
      <c r="BO1404" s="10">
        <v>10.7</v>
      </c>
      <c r="BP1404" s="10">
        <v>0</v>
      </c>
      <c r="BQ1404" s="10">
        <v>1479</v>
      </c>
      <c r="BR1404" s="10" t="s">
        <v>310</v>
      </c>
      <c r="BS1404" s="10">
        <v>0</v>
      </c>
      <c r="BT1404" s="10">
        <v>0</v>
      </c>
      <c r="BU1404" s="10">
        <v>0</v>
      </c>
      <c r="BV1404" s="10">
        <v>10.6</v>
      </c>
      <c r="BW1404" s="10">
        <v>0</v>
      </c>
      <c r="BX1404" s="10">
        <v>0</v>
      </c>
      <c r="BY1404" s="10">
        <v>0</v>
      </c>
      <c r="BZ1404" s="10">
        <v>0</v>
      </c>
      <c r="CA1404" s="10">
        <v>10.3</v>
      </c>
      <c r="CB1404" s="10">
        <v>0</v>
      </c>
      <c r="CC1404" s="10">
        <v>0</v>
      </c>
      <c r="CD1404" s="10">
        <v>0</v>
      </c>
      <c r="CE1404" s="10">
        <v>0</v>
      </c>
      <c r="CF1404" s="10">
        <v>10.199999999999999</v>
      </c>
      <c r="CG1404" s="10">
        <v>0</v>
      </c>
      <c r="CH1404" s="10">
        <v>1479</v>
      </c>
      <c r="CI1404" s="10" t="s">
        <v>310</v>
      </c>
      <c r="CJ1404" s="10">
        <v>0</v>
      </c>
      <c r="CK1404" s="10">
        <v>0</v>
      </c>
      <c r="CL1404" s="10">
        <v>0</v>
      </c>
      <c r="CM1404" s="10">
        <v>10.9</v>
      </c>
      <c r="CN1404" s="10">
        <v>0</v>
      </c>
      <c r="CO1404" s="10">
        <v>0</v>
      </c>
      <c r="CP1404" s="10">
        <v>0</v>
      </c>
      <c r="CQ1404" s="10">
        <v>0</v>
      </c>
      <c r="CR1404" s="10">
        <v>10.7</v>
      </c>
      <c r="CS1404" s="10">
        <v>0</v>
      </c>
      <c r="CT1404" s="10">
        <v>0</v>
      </c>
      <c r="CU1404" s="10">
        <v>0</v>
      </c>
      <c r="CV1404" s="10">
        <v>0</v>
      </c>
      <c r="CW1404" s="10">
        <v>10.4</v>
      </c>
      <c r="CX1404" s="10">
        <v>0</v>
      </c>
      <c r="CY1404" s="10">
        <v>1515</v>
      </c>
      <c r="CZ1404" s="10" t="s">
        <v>304</v>
      </c>
      <c r="DA1404" s="10">
        <v>0</v>
      </c>
      <c r="DB1404" s="10">
        <v>0</v>
      </c>
      <c r="DC1404" s="10">
        <v>0</v>
      </c>
      <c r="DD1404" s="10">
        <v>10.7</v>
      </c>
      <c r="DE1404" s="10">
        <v>0</v>
      </c>
      <c r="DF1404" s="10">
        <v>0</v>
      </c>
      <c r="DG1404" s="10">
        <v>0</v>
      </c>
      <c r="DH1404" s="10">
        <v>0</v>
      </c>
      <c r="DI1404" s="10">
        <v>10.6</v>
      </c>
      <c r="DJ1404" s="10">
        <v>0</v>
      </c>
      <c r="DK1404" s="10">
        <v>0</v>
      </c>
      <c r="DL1404" s="10">
        <v>0</v>
      </c>
      <c r="DM1404" s="10">
        <v>0</v>
      </c>
      <c r="DN1404" s="10">
        <v>10.6</v>
      </c>
      <c r="DO1404" s="10">
        <v>0</v>
      </c>
    </row>
    <row r="1405" spans="1:119" x14ac:dyDescent="0.25">
      <c r="A1405" s="10">
        <v>1480</v>
      </c>
      <c r="B1405" s="10" t="s">
        <v>316</v>
      </c>
      <c r="C1405" s="10">
        <v>0.97</v>
      </c>
      <c r="D1405" s="10">
        <v>0.47</v>
      </c>
      <c r="E1405" s="10">
        <v>58</v>
      </c>
      <c r="F1405" s="10">
        <v>10.7</v>
      </c>
      <c r="G1405" s="10">
        <v>0.9</v>
      </c>
      <c r="H1405" s="10">
        <v>1.23</v>
      </c>
      <c r="I1405" s="10">
        <v>0.59</v>
      </c>
      <c r="J1405" s="10">
        <v>75</v>
      </c>
      <c r="K1405" s="10">
        <v>10.5</v>
      </c>
      <c r="L1405" s="10">
        <v>0.9</v>
      </c>
      <c r="M1405" s="10">
        <v>1.43</v>
      </c>
      <c r="N1405" s="10">
        <v>0.69</v>
      </c>
      <c r="O1405" s="10">
        <v>88</v>
      </c>
      <c r="P1405" s="10">
        <v>10.4</v>
      </c>
      <c r="Q1405" s="10">
        <v>0.9</v>
      </c>
      <c r="R1405" s="10">
        <v>1480</v>
      </c>
      <c r="S1405" s="10" t="s">
        <v>316</v>
      </c>
      <c r="T1405" s="10">
        <v>0.68489999999999995</v>
      </c>
      <c r="U1405" s="10">
        <v>0.53420000000000001</v>
      </c>
      <c r="V1405" s="10">
        <v>45.589399999999998</v>
      </c>
      <c r="W1405" s="10">
        <v>11</v>
      </c>
      <c r="Y1405" s="10">
        <v>1.3756999999999999</v>
      </c>
      <c r="Z1405" s="10">
        <v>0.80459999999999998</v>
      </c>
      <c r="AA1405" s="10">
        <v>85.995400000000004</v>
      </c>
      <c r="AB1405" s="10">
        <v>10.7</v>
      </c>
      <c r="AD1405" s="10">
        <v>1.5275000000000001</v>
      </c>
      <c r="AE1405" s="10">
        <v>0.81540000000000001</v>
      </c>
      <c r="AF1405" s="10">
        <v>94.308700000000002</v>
      </c>
      <c r="AG1405" s="10">
        <v>10.6</v>
      </c>
      <c r="AI1405" s="10">
        <v>1480</v>
      </c>
      <c r="AJ1405" s="10" t="s">
        <v>316</v>
      </c>
      <c r="AK1405" s="10">
        <v>1.0412999999999999</v>
      </c>
      <c r="AL1405" s="10">
        <v>0.50009999999999999</v>
      </c>
      <c r="AM1405" s="10">
        <v>60.630499999999998</v>
      </c>
      <c r="AN1405" s="10">
        <v>11</v>
      </c>
      <c r="AO1405" s="10">
        <v>0.9</v>
      </c>
      <c r="AP1405" s="10">
        <v>1.3111999999999999</v>
      </c>
      <c r="AQ1405" s="10">
        <v>0.62880000000000003</v>
      </c>
      <c r="AR1405" s="10">
        <v>79.205299999999994</v>
      </c>
      <c r="AS1405" s="10">
        <v>10.6</v>
      </c>
      <c r="AT1405" s="10">
        <v>0.9</v>
      </c>
      <c r="AU1405" s="10">
        <v>1.6171</v>
      </c>
      <c r="AV1405" s="10">
        <v>0.78500000000000003</v>
      </c>
      <c r="AW1405" s="10">
        <v>98.8399</v>
      </c>
      <c r="AX1405" s="10">
        <v>10.5</v>
      </c>
      <c r="AY1405" s="10">
        <v>0.9</v>
      </c>
      <c r="AZ1405" s="10">
        <v>1480</v>
      </c>
      <c r="BA1405" s="10" t="s">
        <v>316</v>
      </c>
      <c r="BB1405" s="10">
        <v>0.62770000000000004</v>
      </c>
      <c r="BC1405" s="10">
        <v>0.20630000000000001</v>
      </c>
      <c r="BD1405" s="10">
        <v>35</v>
      </c>
      <c r="BE1405" s="10">
        <v>10.9</v>
      </c>
      <c r="BF1405" s="10">
        <v>0.95</v>
      </c>
      <c r="BG1405" s="10">
        <v>1.0465</v>
      </c>
      <c r="BH1405" s="10">
        <v>0.34399999999999997</v>
      </c>
      <c r="BI1405" s="10">
        <v>60</v>
      </c>
      <c r="BJ1405" s="10">
        <v>10.6</v>
      </c>
      <c r="BK1405" s="10">
        <v>0.95</v>
      </c>
      <c r="BL1405" s="10">
        <v>1.4085000000000001</v>
      </c>
      <c r="BM1405" s="10">
        <v>0.46300000000000002</v>
      </c>
      <c r="BN1405" s="10">
        <v>80</v>
      </c>
      <c r="BO1405" s="10">
        <v>10.7</v>
      </c>
      <c r="BP1405" s="10">
        <v>0.95</v>
      </c>
      <c r="BQ1405" s="10">
        <v>1480</v>
      </c>
      <c r="BR1405" s="10" t="s">
        <v>316</v>
      </c>
      <c r="BS1405" s="10">
        <v>0.95930000000000004</v>
      </c>
      <c r="BT1405" s="10">
        <v>0.31530000000000002</v>
      </c>
      <c r="BU1405" s="10">
        <v>55</v>
      </c>
      <c r="BV1405" s="10">
        <v>10.6</v>
      </c>
      <c r="BW1405" s="10">
        <v>0.95</v>
      </c>
      <c r="BX1405" s="10">
        <v>1.2710999999999999</v>
      </c>
      <c r="BY1405" s="10">
        <v>0.4178</v>
      </c>
      <c r="BZ1405" s="10">
        <v>75</v>
      </c>
      <c r="CA1405" s="10">
        <v>10.3</v>
      </c>
      <c r="CB1405" s="10">
        <v>0.95</v>
      </c>
      <c r="CC1405" s="10">
        <v>1.6783999999999999</v>
      </c>
      <c r="CD1405" s="10">
        <v>0.55159999999999998</v>
      </c>
      <c r="CE1405" s="10">
        <v>100</v>
      </c>
      <c r="CF1405" s="10">
        <v>10.199999999999999</v>
      </c>
      <c r="CG1405" s="10">
        <v>0.95</v>
      </c>
      <c r="CH1405" s="10">
        <v>1480</v>
      </c>
      <c r="CI1405" s="10" t="s">
        <v>316</v>
      </c>
      <c r="CJ1405" s="10">
        <v>0.71740000000000004</v>
      </c>
      <c r="CK1405" s="10">
        <v>0.23580000000000001</v>
      </c>
      <c r="CL1405" s="10">
        <v>40</v>
      </c>
      <c r="CM1405" s="10">
        <v>10.9</v>
      </c>
      <c r="CN1405" s="10">
        <v>0.95</v>
      </c>
      <c r="CO1405" s="10">
        <v>1.1444000000000001</v>
      </c>
      <c r="CP1405" s="10">
        <v>0.37609999999999999</v>
      </c>
      <c r="CQ1405" s="10">
        <v>65</v>
      </c>
      <c r="CR1405" s="10">
        <v>10.7</v>
      </c>
      <c r="CS1405" s="10">
        <v>0.95</v>
      </c>
      <c r="CT1405" s="10">
        <v>1.4032</v>
      </c>
      <c r="CU1405" s="10">
        <v>0.4612</v>
      </c>
      <c r="CV1405" s="10">
        <v>82</v>
      </c>
      <c r="CW1405" s="10">
        <v>10.4</v>
      </c>
      <c r="CX1405" s="10">
        <v>0.95</v>
      </c>
      <c r="CY1405" s="10">
        <v>1516</v>
      </c>
      <c r="CZ1405" s="10" t="s">
        <v>305</v>
      </c>
      <c r="DA1405" s="10">
        <v>0.47039999999999998</v>
      </c>
      <c r="DB1405" s="10">
        <v>0.17069999999999999</v>
      </c>
      <c r="DC1405" s="10">
        <v>27</v>
      </c>
      <c r="DD1405" s="10">
        <v>10.7</v>
      </c>
      <c r="DE1405" s="10">
        <v>0.94</v>
      </c>
      <c r="DF1405" s="10">
        <v>0.58679999999999999</v>
      </c>
      <c r="DG1405" s="10">
        <v>0.21299999999999999</v>
      </c>
      <c r="DH1405" s="10">
        <v>34</v>
      </c>
      <c r="DI1405" s="10">
        <v>10.6</v>
      </c>
      <c r="DJ1405" s="10">
        <v>0.94</v>
      </c>
      <c r="DK1405" s="10">
        <v>0.55230000000000001</v>
      </c>
      <c r="DL1405" s="10">
        <v>0.20039999999999999</v>
      </c>
      <c r="DM1405" s="10">
        <v>32</v>
      </c>
      <c r="DN1405" s="10">
        <v>10.6</v>
      </c>
      <c r="DO1405" s="10">
        <v>0.94</v>
      </c>
    </row>
    <row r="1406" spans="1:119" x14ac:dyDescent="0.25">
      <c r="A1406" s="10">
        <v>1481</v>
      </c>
      <c r="B1406" s="10" t="s">
        <v>312</v>
      </c>
      <c r="C1406" s="10">
        <v>0.75</v>
      </c>
      <c r="D1406" s="10">
        <v>0.36</v>
      </c>
      <c r="E1406" s="10">
        <v>45</v>
      </c>
      <c r="F1406" s="10">
        <v>10.7</v>
      </c>
      <c r="G1406" s="10">
        <v>0.9</v>
      </c>
      <c r="H1406" s="10">
        <v>0.95</v>
      </c>
      <c r="I1406" s="10">
        <v>0.46</v>
      </c>
      <c r="J1406" s="10">
        <v>58</v>
      </c>
      <c r="K1406" s="10">
        <v>10.5</v>
      </c>
      <c r="L1406" s="10">
        <v>0.9</v>
      </c>
      <c r="M1406" s="10">
        <v>0.97</v>
      </c>
      <c r="N1406" s="10">
        <v>0.47</v>
      </c>
      <c r="O1406" s="10">
        <v>60</v>
      </c>
      <c r="P1406" s="10">
        <v>10.4</v>
      </c>
      <c r="Q1406" s="10">
        <v>0.9</v>
      </c>
      <c r="R1406" s="10">
        <v>1481</v>
      </c>
      <c r="S1406" s="10" t="s">
        <v>312</v>
      </c>
      <c r="T1406" s="10">
        <v>0.25679999999999997</v>
      </c>
      <c r="U1406" s="10">
        <v>0.20030000000000001</v>
      </c>
      <c r="V1406" s="10">
        <v>17.096</v>
      </c>
      <c r="W1406" s="10">
        <v>11</v>
      </c>
      <c r="Y1406" s="10">
        <v>0.3821</v>
      </c>
      <c r="Z1406" s="10">
        <v>0.2235</v>
      </c>
      <c r="AA1406" s="10">
        <v>23.887599999999999</v>
      </c>
      <c r="AB1406" s="10">
        <v>10.7</v>
      </c>
      <c r="AD1406" s="10">
        <v>0.65200000000000002</v>
      </c>
      <c r="AE1406" s="10">
        <v>0.34799999999999998</v>
      </c>
      <c r="AF1406" s="10">
        <v>40.253700000000002</v>
      </c>
      <c r="AG1406" s="10">
        <v>10.6</v>
      </c>
      <c r="AI1406" s="10">
        <v>1481</v>
      </c>
      <c r="AJ1406" s="10" t="s">
        <v>312</v>
      </c>
      <c r="AK1406" s="10">
        <v>0.79520000000000002</v>
      </c>
      <c r="AL1406" s="10">
        <v>0.38190000000000002</v>
      </c>
      <c r="AM1406" s="10">
        <v>46.300899999999999</v>
      </c>
      <c r="AN1406" s="10">
        <v>11</v>
      </c>
      <c r="AO1406" s="10">
        <v>0.9</v>
      </c>
      <c r="AP1406" s="10">
        <v>0.90910000000000002</v>
      </c>
      <c r="AQ1406" s="10">
        <v>0.436</v>
      </c>
      <c r="AR1406" s="10">
        <v>54.916499999999999</v>
      </c>
      <c r="AS1406" s="10">
        <v>10.6</v>
      </c>
      <c r="AT1406" s="10">
        <v>0.9</v>
      </c>
      <c r="AU1406" s="10">
        <v>1.0553999999999999</v>
      </c>
      <c r="AV1406" s="10">
        <v>0.51229999999999998</v>
      </c>
      <c r="AW1406" s="10">
        <v>64.507099999999994</v>
      </c>
      <c r="AX1406" s="10">
        <v>10.5</v>
      </c>
      <c r="AY1406" s="10">
        <v>0.9</v>
      </c>
      <c r="AZ1406" s="10">
        <v>1481</v>
      </c>
      <c r="BA1406" s="10" t="s">
        <v>312</v>
      </c>
      <c r="BB1406" s="10">
        <v>0.25769999999999998</v>
      </c>
      <c r="BC1406" s="10">
        <v>0.1174</v>
      </c>
      <c r="BD1406" s="10">
        <v>15</v>
      </c>
      <c r="BE1406" s="10">
        <v>10.9</v>
      </c>
      <c r="BF1406" s="10">
        <v>0.91</v>
      </c>
      <c r="BG1406" s="10">
        <v>0.50119999999999998</v>
      </c>
      <c r="BH1406" s="10">
        <v>0.22839999999999999</v>
      </c>
      <c r="BI1406" s="10">
        <v>30</v>
      </c>
      <c r="BJ1406" s="10">
        <v>10.6</v>
      </c>
      <c r="BK1406" s="10">
        <v>0.91</v>
      </c>
      <c r="BL1406" s="10">
        <v>0.67459999999999998</v>
      </c>
      <c r="BM1406" s="10">
        <v>0.30740000000000001</v>
      </c>
      <c r="BN1406" s="10">
        <v>40</v>
      </c>
      <c r="BO1406" s="10">
        <v>10.7</v>
      </c>
      <c r="BP1406" s="10">
        <v>0.91</v>
      </c>
      <c r="BQ1406" s="10">
        <v>1481</v>
      </c>
      <c r="BR1406" s="10" t="s">
        <v>312</v>
      </c>
      <c r="BS1406" s="10">
        <v>0.75180000000000002</v>
      </c>
      <c r="BT1406" s="10">
        <v>0.34250000000000003</v>
      </c>
      <c r="BU1406" s="10">
        <v>45</v>
      </c>
      <c r="BV1406" s="10">
        <v>10.6</v>
      </c>
      <c r="BW1406" s="10">
        <v>0.91</v>
      </c>
      <c r="BX1406" s="10">
        <v>0.89290000000000003</v>
      </c>
      <c r="BY1406" s="10">
        <v>0.40679999999999999</v>
      </c>
      <c r="BZ1406" s="10">
        <v>55</v>
      </c>
      <c r="CA1406" s="10">
        <v>10.3</v>
      </c>
      <c r="CB1406" s="10">
        <v>0.91</v>
      </c>
      <c r="CC1406" s="10">
        <v>1.1254</v>
      </c>
      <c r="CD1406" s="10">
        <v>0.51270000000000004</v>
      </c>
      <c r="CE1406" s="10">
        <v>70</v>
      </c>
      <c r="CF1406" s="10">
        <v>10.199999999999999</v>
      </c>
      <c r="CG1406" s="10">
        <v>0.91</v>
      </c>
      <c r="CH1406" s="10">
        <v>1481</v>
      </c>
      <c r="CI1406" s="10" t="s">
        <v>312</v>
      </c>
      <c r="CJ1406" s="10">
        <v>0.17180000000000001</v>
      </c>
      <c r="CK1406" s="10">
        <v>7.8299999999999995E-2</v>
      </c>
      <c r="CL1406" s="10">
        <v>10</v>
      </c>
      <c r="CM1406" s="10">
        <v>10.9</v>
      </c>
      <c r="CN1406" s="10">
        <v>0.91</v>
      </c>
      <c r="CO1406" s="10">
        <v>0.59030000000000005</v>
      </c>
      <c r="CP1406" s="10">
        <v>0.26889999999999997</v>
      </c>
      <c r="CQ1406" s="10">
        <v>35</v>
      </c>
      <c r="CR1406" s="10">
        <v>10.7</v>
      </c>
      <c r="CS1406" s="10">
        <v>0.91</v>
      </c>
      <c r="CT1406" s="10">
        <v>0.65569999999999995</v>
      </c>
      <c r="CU1406" s="10">
        <v>0.29870000000000002</v>
      </c>
      <c r="CV1406" s="10">
        <v>40</v>
      </c>
      <c r="CW1406" s="10">
        <v>10.4</v>
      </c>
      <c r="CX1406" s="10">
        <v>0.91</v>
      </c>
      <c r="CY1406" s="10">
        <v>1517</v>
      </c>
      <c r="CZ1406" s="10" t="s">
        <v>289</v>
      </c>
      <c r="DA1406" s="10">
        <v>0.34510000000000002</v>
      </c>
      <c r="DB1406" s="10">
        <v>7.0099999999999996E-2</v>
      </c>
      <c r="DC1406" s="10">
        <v>19</v>
      </c>
      <c r="DD1406" s="10">
        <v>10.7</v>
      </c>
      <c r="DE1406" s="10">
        <v>0.98</v>
      </c>
      <c r="DF1406" s="10">
        <v>0.3599</v>
      </c>
      <c r="DG1406" s="10">
        <v>7.3099999999999998E-2</v>
      </c>
      <c r="DH1406" s="10">
        <v>20</v>
      </c>
      <c r="DI1406" s="10">
        <v>10.6</v>
      </c>
      <c r="DJ1406" s="10">
        <v>0.98</v>
      </c>
      <c r="DK1406" s="10">
        <v>0.3599</v>
      </c>
      <c r="DL1406" s="10">
        <v>7.3099999999999998E-2</v>
      </c>
      <c r="DM1406" s="10">
        <v>20</v>
      </c>
      <c r="DN1406" s="10">
        <v>10.6</v>
      </c>
      <c r="DO1406" s="10">
        <v>0.98</v>
      </c>
    </row>
    <row r="1407" spans="1:119" x14ac:dyDescent="0.25">
      <c r="A1407" s="10">
        <v>1482</v>
      </c>
      <c r="B1407" s="10" t="s">
        <v>313</v>
      </c>
      <c r="C1407" s="10">
        <v>0.17</v>
      </c>
      <c r="D1407" s="10">
        <v>0.08</v>
      </c>
      <c r="E1407" s="10">
        <v>10</v>
      </c>
      <c r="F1407" s="10">
        <v>10.7</v>
      </c>
      <c r="G1407" s="10">
        <v>0.9</v>
      </c>
      <c r="H1407" s="10">
        <v>0.41</v>
      </c>
      <c r="I1407" s="10">
        <v>0.2</v>
      </c>
      <c r="J1407" s="10">
        <v>25</v>
      </c>
      <c r="K1407" s="10">
        <v>10.5</v>
      </c>
      <c r="L1407" s="10">
        <v>0.9</v>
      </c>
      <c r="M1407" s="10">
        <v>0.41</v>
      </c>
      <c r="N1407" s="10">
        <v>0.2</v>
      </c>
      <c r="O1407" s="10">
        <v>25</v>
      </c>
      <c r="P1407" s="10">
        <v>10.4</v>
      </c>
      <c r="Q1407" s="10">
        <v>0.9</v>
      </c>
      <c r="R1407" s="10">
        <v>1482</v>
      </c>
      <c r="S1407" s="10" t="s">
        <v>313</v>
      </c>
      <c r="T1407" s="10">
        <v>1.7100000000000001E-2</v>
      </c>
      <c r="U1407" s="10">
        <v>1.34E-2</v>
      </c>
      <c r="V1407" s="10">
        <v>1.1396999999999999</v>
      </c>
      <c r="W1407" s="10">
        <v>11</v>
      </c>
      <c r="Y1407" s="10">
        <v>3.8199999999999998E-2</v>
      </c>
      <c r="Z1407" s="10">
        <v>2.24E-2</v>
      </c>
      <c r="AA1407" s="10">
        <v>2.3887999999999998</v>
      </c>
      <c r="AB1407" s="10">
        <v>10.7</v>
      </c>
      <c r="AD1407" s="10">
        <v>3.73E-2</v>
      </c>
      <c r="AE1407" s="10">
        <v>1.9900000000000001E-2</v>
      </c>
      <c r="AF1407" s="10">
        <v>2.3001999999999998</v>
      </c>
      <c r="AG1407" s="10">
        <v>10.6</v>
      </c>
      <c r="AI1407" s="10">
        <v>1482</v>
      </c>
      <c r="AJ1407" s="10" t="s">
        <v>313</v>
      </c>
      <c r="AK1407" s="10">
        <v>0.37869999999999998</v>
      </c>
      <c r="AL1407" s="10">
        <v>0.18190000000000001</v>
      </c>
      <c r="AM1407" s="10">
        <v>22.050599999999999</v>
      </c>
      <c r="AN1407" s="10">
        <v>11</v>
      </c>
      <c r="AO1407" s="10">
        <v>0.9</v>
      </c>
      <c r="AP1407" s="10">
        <v>0.69930000000000003</v>
      </c>
      <c r="AQ1407" s="10">
        <v>0.33539999999999998</v>
      </c>
      <c r="AR1407" s="10">
        <v>42.243400000000001</v>
      </c>
      <c r="AS1407" s="10">
        <v>10.6</v>
      </c>
      <c r="AT1407" s="10">
        <v>0.9</v>
      </c>
      <c r="AU1407" s="10">
        <v>0.68089999999999995</v>
      </c>
      <c r="AV1407" s="10">
        <v>0.33050000000000002</v>
      </c>
      <c r="AW1407" s="10">
        <v>41.616900000000001</v>
      </c>
      <c r="AX1407" s="10">
        <v>10.5</v>
      </c>
      <c r="AY1407" s="10">
        <v>0.9</v>
      </c>
      <c r="AZ1407" s="10">
        <v>1482</v>
      </c>
      <c r="BA1407" s="10" t="s">
        <v>313</v>
      </c>
      <c r="BB1407" s="10">
        <v>3.4000000000000002E-2</v>
      </c>
      <c r="BC1407" s="10">
        <v>1.6500000000000001E-2</v>
      </c>
      <c r="BD1407" s="10">
        <v>2</v>
      </c>
      <c r="BE1407" s="10">
        <v>10.9</v>
      </c>
      <c r="BF1407" s="10">
        <v>0.9</v>
      </c>
      <c r="BG1407" s="10">
        <v>3.3000000000000002E-2</v>
      </c>
      <c r="BH1407" s="10">
        <v>1.6E-2</v>
      </c>
      <c r="BI1407" s="10">
        <v>2</v>
      </c>
      <c r="BJ1407" s="10">
        <v>10.6</v>
      </c>
      <c r="BK1407" s="10">
        <v>0.9</v>
      </c>
      <c r="BL1407" s="10">
        <v>3.3399999999999999E-2</v>
      </c>
      <c r="BM1407" s="10">
        <v>1.6199999999999999E-2</v>
      </c>
      <c r="BN1407" s="10">
        <v>2</v>
      </c>
      <c r="BO1407" s="10">
        <v>10.7</v>
      </c>
      <c r="BP1407" s="10">
        <v>0.9</v>
      </c>
      <c r="BQ1407" s="10">
        <v>1482</v>
      </c>
      <c r="BR1407" s="10" t="s">
        <v>313</v>
      </c>
      <c r="BS1407" s="10">
        <v>0.33410000000000001</v>
      </c>
      <c r="BT1407" s="10">
        <v>0.1522</v>
      </c>
      <c r="BU1407" s="10">
        <v>20</v>
      </c>
      <c r="BV1407" s="10">
        <v>10.6</v>
      </c>
      <c r="BW1407" s="10">
        <v>0.91</v>
      </c>
      <c r="BX1407" s="10">
        <v>0.64939999999999998</v>
      </c>
      <c r="BY1407" s="10">
        <v>0.2959</v>
      </c>
      <c r="BZ1407" s="10">
        <v>40</v>
      </c>
      <c r="CA1407" s="10">
        <v>10.3</v>
      </c>
      <c r="CB1407" s="10">
        <v>0.91</v>
      </c>
      <c r="CC1407" s="10">
        <v>0.56269999999999998</v>
      </c>
      <c r="CD1407" s="10">
        <v>0.25640000000000002</v>
      </c>
      <c r="CE1407" s="10">
        <v>35</v>
      </c>
      <c r="CF1407" s="10">
        <v>10.199999999999999</v>
      </c>
      <c r="CG1407" s="10">
        <v>0.91</v>
      </c>
      <c r="CH1407" s="10">
        <v>1482</v>
      </c>
      <c r="CI1407" s="10" t="s">
        <v>313</v>
      </c>
      <c r="CJ1407" s="10">
        <v>3.44E-2</v>
      </c>
      <c r="CK1407" s="10">
        <v>1.5699999999999999E-2</v>
      </c>
      <c r="CL1407" s="10">
        <v>2</v>
      </c>
      <c r="CM1407" s="10">
        <v>10.9</v>
      </c>
      <c r="CN1407" s="10">
        <v>0.91</v>
      </c>
      <c r="CO1407" s="10">
        <v>8.43E-2</v>
      </c>
      <c r="CP1407" s="10">
        <v>3.8399999999999997E-2</v>
      </c>
      <c r="CQ1407" s="10">
        <v>5</v>
      </c>
      <c r="CR1407" s="10">
        <v>10.7</v>
      </c>
      <c r="CS1407" s="10">
        <v>0.91</v>
      </c>
      <c r="CT1407" s="10">
        <v>8.2000000000000003E-2</v>
      </c>
      <c r="CU1407" s="10">
        <v>3.73E-2</v>
      </c>
      <c r="CV1407" s="10">
        <v>5</v>
      </c>
      <c r="CW1407" s="10">
        <v>10.4</v>
      </c>
      <c r="CX1407" s="10">
        <v>0.91</v>
      </c>
      <c r="CY1407" s="10">
        <v>1518</v>
      </c>
      <c r="CZ1407" s="10" t="s">
        <v>291</v>
      </c>
      <c r="DA1407" s="10">
        <v>7.1199999999999999E-2</v>
      </c>
      <c r="DB1407" s="10">
        <v>2.0799999999999999E-2</v>
      </c>
      <c r="DC1407" s="10">
        <v>4</v>
      </c>
      <c r="DD1407" s="10">
        <v>10.7</v>
      </c>
      <c r="DE1407" s="10">
        <v>0.96</v>
      </c>
      <c r="DF1407" s="10">
        <v>7.0499999999999993E-2</v>
      </c>
      <c r="DG1407" s="10">
        <v>2.06E-2</v>
      </c>
      <c r="DH1407" s="10">
        <v>4</v>
      </c>
      <c r="DI1407" s="10">
        <v>10.6</v>
      </c>
      <c r="DJ1407" s="10">
        <v>0.96</v>
      </c>
      <c r="DK1407" s="10">
        <v>7.0499999999999993E-2</v>
      </c>
      <c r="DL1407" s="10">
        <v>2.06E-2</v>
      </c>
      <c r="DM1407" s="10">
        <v>4</v>
      </c>
      <c r="DN1407" s="10">
        <v>10.6</v>
      </c>
      <c r="DO1407" s="10">
        <v>0.96</v>
      </c>
    </row>
    <row r="1408" spans="1:119" x14ac:dyDescent="0.25">
      <c r="A1408" s="10">
        <v>1483</v>
      </c>
      <c r="B1408" s="10" t="s">
        <v>319</v>
      </c>
      <c r="C1408" s="10">
        <v>0.13</v>
      </c>
      <c r="D1408" s="10">
        <v>7.0000000000000007E-2</v>
      </c>
      <c r="E1408" s="10">
        <v>8</v>
      </c>
      <c r="F1408" s="10">
        <v>10.7</v>
      </c>
      <c r="G1408" s="10">
        <v>0.89</v>
      </c>
      <c r="H1408" s="10">
        <v>0.19</v>
      </c>
      <c r="I1408" s="10">
        <v>0.1</v>
      </c>
      <c r="J1408" s="10">
        <v>12</v>
      </c>
      <c r="K1408" s="10">
        <v>10.5</v>
      </c>
      <c r="L1408" s="10">
        <v>0.89</v>
      </c>
      <c r="M1408" s="10">
        <v>0.19</v>
      </c>
      <c r="N1408" s="10">
        <v>0.1</v>
      </c>
      <c r="O1408" s="10">
        <v>12</v>
      </c>
      <c r="P1408" s="10">
        <v>10.4</v>
      </c>
      <c r="Q1408" s="10">
        <v>0.89</v>
      </c>
      <c r="R1408" s="10">
        <v>1483</v>
      </c>
      <c r="S1408" s="10" t="s">
        <v>319</v>
      </c>
      <c r="T1408" s="10">
        <v>1.6899999999999998E-2</v>
      </c>
      <c r="U1408" s="10">
        <v>1.32E-2</v>
      </c>
      <c r="V1408" s="10">
        <v>1.1271</v>
      </c>
      <c r="W1408" s="10">
        <v>11</v>
      </c>
      <c r="Y1408" s="10">
        <v>3.78E-2</v>
      </c>
      <c r="Z1408" s="10">
        <v>2.3400000000000001E-2</v>
      </c>
      <c r="AA1408" s="10">
        <v>2.3978000000000002</v>
      </c>
      <c r="AB1408" s="10">
        <v>10.7</v>
      </c>
      <c r="AD1408" s="10">
        <v>3.6799999999999999E-2</v>
      </c>
      <c r="AE1408" s="10">
        <v>2.0799999999999999E-2</v>
      </c>
      <c r="AF1408" s="10">
        <v>2.3045</v>
      </c>
      <c r="AG1408" s="10">
        <v>10.6</v>
      </c>
      <c r="AI1408" s="10">
        <v>1483</v>
      </c>
      <c r="AJ1408" s="10" t="s">
        <v>319</v>
      </c>
      <c r="AK1408" s="10">
        <v>0.22470000000000001</v>
      </c>
      <c r="AL1408" s="10">
        <v>0.11409999999999999</v>
      </c>
      <c r="AM1408" s="10">
        <v>13.2271</v>
      </c>
      <c r="AN1408" s="10">
        <v>11</v>
      </c>
      <c r="AO1408" s="10">
        <v>0.89</v>
      </c>
      <c r="AP1408" s="10">
        <v>0.20749999999999999</v>
      </c>
      <c r="AQ1408" s="10">
        <v>0.1052</v>
      </c>
      <c r="AR1408" s="10">
        <v>12.6715</v>
      </c>
      <c r="AS1408" s="10">
        <v>10.6</v>
      </c>
      <c r="AT1408" s="10">
        <v>0.89</v>
      </c>
      <c r="AU1408" s="10">
        <v>0.2525</v>
      </c>
      <c r="AV1408" s="10">
        <v>0.12970000000000001</v>
      </c>
      <c r="AW1408" s="10">
        <v>15.6083</v>
      </c>
      <c r="AX1408" s="10">
        <v>10.5</v>
      </c>
      <c r="AY1408" s="10">
        <v>0.89</v>
      </c>
      <c r="AZ1408" s="10">
        <v>1483</v>
      </c>
      <c r="BA1408" s="10" t="s">
        <v>319</v>
      </c>
      <c r="BB1408" s="10">
        <v>1.6799999999999999E-2</v>
      </c>
      <c r="BC1408" s="10">
        <v>8.6E-3</v>
      </c>
      <c r="BD1408" s="10">
        <v>1</v>
      </c>
      <c r="BE1408" s="10">
        <v>10.9</v>
      </c>
      <c r="BF1408" s="10">
        <v>0.89</v>
      </c>
      <c r="BG1408" s="10">
        <v>1.6299999999999999E-2</v>
      </c>
      <c r="BH1408" s="10">
        <v>8.3999999999999995E-3</v>
      </c>
      <c r="BI1408" s="10">
        <v>1</v>
      </c>
      <c r="BJ1408" s="10">
        <v>10.6</v>
      </c>
      <c r="BK1408" s="10">
        <v>0.89</v>
      </c>
      <c r="BL1408" s="10">
        <v>1.6500000000000001E-2</v>
      </c>
      <c r="BM1408" s="10">
        <v>8.5000000000000006E-3</v>
      </c>
      <c r="BN1408" s="10">
        <v>1</v>
      </c>
      <c r="BO1408" s="10">
        <v>10.7</v>
      </c>
      <c r="BP1408" s="10">
        <v>0.89</v>
      </c>
      <c r="BQ1408" s="10">
        <v>1483</v>
      </c>
      <c r="BR1408" s="10" t="s">
        <v>319</v>
      </c>
      <c r="BS1408" s="10">
        <v>0.16520000000000001</v>
      </c>
      <c r="BT1408" s="10">
        <v>0.08</v>
      </c>
      <c r="BU1408" s="10">
        <v>10</v>
      </c>
      <c r="BV1408" s="10">
        <v>10.6</v>
      </c>
      <c r="BW1408" s="10">
        <v>0.9</v>
      </c>
      <c r="BX1408" s="10">
        <v>0.16059999999999999</v>
      </c>
      <c r="BY1408" s="10">
        <v>7.7799999999999994E-2</v>
      </c>
      <c r="BZ1408" s="10">
        <v>10</v>
      </c>
      <c r="CA1408" s="10">
        <v>10.3</v>
      </c>
      <c r="CB1408" s="10">
        <v>0.9</v>
      </c>
      <c r="CC1408" s="10">
        <v>0.1908</v>
      </c>
      <c r="CD1408" s="10">
        <v>9.2399999999999996E-2</v>
      </c>
      <c r="CE1408" s="10">
        <v>12</v>
      </c>
      <c r="CF1408" s="10">
        <v>10.199999999999999</v>
      </c>
      <c r="CG1408" s="10">
        <v>0.9</v>
      </c>
      <c r="CH1408" s="10">
        <v>1483</v>
      </c>
      <c r="CI1408" s="10" t="s">
        <v>319</v>
      </c>
      <c r="CJ1408" s="10">
        <v>0</v>
      </c>
      <c r="CK1408" s="10">
        <v>0</v>
      </c>
      <c r="CL1408" s="10">
        <v>0</v>
      </c>
      <c r="CM1408" s="10">
        <v>10.9</v>
      </c>
      <c r="CN1408" s="10">
        <v>0</v>
      </c>
      <c r="CO1408" s="10">
        <v>1.67E-2</v>
      </c>
      <c r="CP1408" s="10">
        <v>8.0999999999999996E-3</v>
      </c>
      <c r="CQ1408" s="10">
        <v>1</v>
      </c>
      <c r="CR1408" s="10">
        <v>10.7</v>
      </c>
      <c r="CS1408" s="10">
        <v>0.9</v>
      </c>
      <c r="CT1408" s="10">
        <v>1.6199999999999999E-2</v>
      </c>
      <c r="CU1408" s="10">
        <v>7.9000000000000008E-3</v>
      </c>
      <c r="CV1408" s="10">
        <v>1</v>
      </c>
      <c r="CW1408" s="10">
        <v>10.4</v>
      </c>
      <c r="CX1408" s="10">
        <v>0.9</v>
      </c>
      <c r="CY1408" s="10">
        <v>1519</v>
      </c>
      <c r="CZ1408" s="10" t="s">
        <v>293</v>
      </c>
      <c r="DA1408" s="10">
        <v>0.14380000000000001</v>
      </c>
      <c r="DB1408" s="10">
        <v>3.5999999999999997E-2</v>
      </c>
      <c r="DC1408" s="10">
        <v>8</v>
      </c>
      <c r="DD1408" s="10">
        <v>10.7</v>
      </c>
      <c r="DE1408" s="10">
        <v>0.97</v>
      </c>
      <c r="DF1408" s="10">
        <v>0.17810000000000001</v>
      </c>
      <c r="DG1408" s="10">
        <v>4.4600000000000001E-2</v>
      </c>
      <c r="DH1408" s="10">
        <v>10</v>
      </c>
      <c r="DI1408" s="10">
        <v>10.6</v>
      </c>
      <c r="DJ1408" s="10">
        <v>0.97</v>
      </c>
      <c r="DK1408" s="10">
        <v>0.14249999999999999</v>
      </c>
      <c r="DL1408" s="10">
        <v>3.5700000000000003E-2</v>
      </c>
      <c r="DM1408" s="10">
        <v>8</v>
      </c>
      <c r="DN1408" s="10">
        <v>10.6</v>
      </c>
      <c r="DO1408" s="10">
        <v>0.97</v>
      </c>
    </row>
    <row r="1409" spans="1:119" x14ac:dyDescent="0.25">
      <c r="A1409" s="10">
        <v>1484</v>
      </c>
      <c r="B1409" s="10" t="s">
        <v>253</v>
      </c>
      <c r="C1409" s="10">
        <v>-1.43</v>
      </c>
      <c r="D1409" s="10">
        <v>-0.65</v>
      </c>
      <c r="E1409" s="10">
        <v>24.93</v>
      </c>
      <c r="F1409" s="10">
        <v>36.369999999999997</v>
      </c>
      <c r="G1409" s="10">
        <v>0.91100000000000003</v>
      </c>
      <c r="H1409" s="10">
        <v>-1.96</v>
      </c>
      <c r="I1409" s="10">
        <v>-0.76</v>
      </c>
      <c r="J1409" s="10">
        <v>33.72</v>
      </c>
      <c r="K1409" s="10">
        <v>36.1</v>
      </c>
      <c r="L1409" s="10">
        <v>0.93200000000000005</v>
      </c>
      <c r="M1409" s="10">
        <v>-1.89</v>
      </c>
      <c r="N1409" s="10">
        <v>-0.67</v>
      </c>
      <c r="O1409" s="10">
        <v>32.17</v>
      </c>
      <c r="P1409" s="10">
        <v>36.04</v>
      </c>
      <c r="Q1409" s="10">
        <v>0.94299999999999995</v>
      </c>
      <c r="R1409" s="10">
        <v>1484</v>
      </c>
      <c r="S1409" s="10" t="s">
        <v>253</v>
      </c>
      <c r="T1409" s="10">
        <v>0.53</v>
      </c>
      <c r="U1409" s="10">
        <v>0.3</v>
      </c>
      <c r="V1409" s="10">
        <v>9.5288704635806454</v>
      </c>
      <c r="W1409" s="10">
        <v>36.9</v>
      </c>
      <c r="Y1409" s="10">
        <v>1.01</v>
      </c>
      <c r="Z1409" s="10">
        <v>0.56000000000000005</v>
      </c>
      <c r="AA1409" s="10">
        <v>18.297429391660714</v>
      </c>
      <c r="AB1409" s="10">
        <v>36.44</v>
      </c>
      <c r="AD1409" s="10">
        <v>1</v>
      </c>
      <c r="AE1409" s="10">
        <v>0.24</v>
      </c>
      <c r="AF1409" s="10">
        <v>16.125615845165541</v>
      </c>
      <c r="AG1409" s="10">
        <v>36.82</v>
      </c>
      <c r="AI1409" s="10">
        <v>1484</v>
      </c>
      <c r="AJ1409" s="10" t="s">
        <v>253</v>
      </c>
      <c r="AK1409" s="10">
        <v>-1.695753884343371</v>
      </c>
      <c r="AL1409" s="10">
        <v>-0.492762463769024</v>
      </c>
      <c r="AM1409" s="10">
        <v>-28.478447762189951</v>
      </c>
      <c r="AN1409" s="10">
        <v>35.800467393098984</v>
      </c>
      <c r="AO1409" s="10">
        <v>0.96027844932484585</v>
      </c>
      <c r="AP1409" s="10">
        <v>-2.3999065560662465</v>
      </c>
      <c r="AQ1409" s="10">
        <v>-0.77944462814544513</v>
      </c>
      <c r="AR1409" s="10">
        <v>-41.265643668820175</v>
      </c>
      <c r="AS1409" s="10">
        <v>35.303770127630031</v>
      </c>
      <c r="AT1409" s="10">
        <v>0.95109520999021002</v>
      </c>
      <c r="AU1409" s="10">
        <v>-2.2859076521342629</v>
      </c>
      <c r="AV1409" s="10">
        <v>-0.67043019816049521</v>
      </c>
      <c r="AW1409" s="10">
        <v>-39.043697173419233</v>
      </c>
      <c r="AX1409" s="10">
        <v>35.226187893167214</v>
      </c>
      <c r="AY1409" s="10">
        <v>0.95958062644797415</v>
      </c>
      <c r="AZ1409" s="10">
        <v>1484</v>
      </c>
      <c r="BA1409" s="10" t="s">
        <v>253</v>
      </c>
      <c r="BB1409" s="10">
        <v>-0.59969516951267698</v>
      </c>
      <c r="BC1409" s="10">
        <v>-0.19488064666607258</v>
      </c>
      <c r="BD1409" s="10">
        <v>-10.041138331210696</v>
      </c>
      <c r="BE1409" s="10">
        <v>36.256558701350542</v>
      </c>
      <c r="BF1409" s="10">
        <v>0.95104352383286672</v>
      </c>
      <c r="BG1409" s="10">
        <v>-0.87482389215791379</v>
      </c>
      <c r="BH1409" s="10">
        <v>-0.28140629849408888</v>
      </c>
      <c r="BI1409" s="10">
        <v>-14.718465587798272</v>
      </c>
      <c r="BJ1409" s="10">
        <v>36.047760987639514</v>
      </c>
      <c r="BK1409" s="10">
        <v>0.95196104368915047</v>
      </c>
      <c r="BL1409" s="10">
        <v>-1.2558283374993635</v>
      </c>
      <c r="BM1409" s="10">
        <v>-0.44647609113041709</v>
      </c>
      <c r="BN1409" s="10">
        <v>-21.437663775810613</v>
      </c>
      <c r="BO1409" s="10">
        <v>35.89532481178032</v>
      </c>
      <c r="BP1409" s="10">
        <v>0.94222431716675714</v>
      </c>
      <c r="BQ1409" s="10">
        <v>1484</v>
      </c>
      <c r="BR1409" s="10" t="s">
        <v>253</v>
      </c>
      <c r="BS1409" s="10">
        <v>-1.4770000000000001</v>
      </c>
      <c r="BT1409" s="10">
        <v>-0.44800000000000001</v>
      </c>
      <c r="BU1409" s="10">
        <v>-23.846883859291072</v>
      </c>
      <c r="BV1409" s="10">
        <v>37.368000000000002</v>
      </c>
      <c r="BW1409" s="10">
        <v>0.95694808370223083</v>
      </c>
      <c r="BX1409" s="10">
        <v>-2.0019999999999998</v>
      </c>
      <c r="BY1409" s="10">
        <v>-0.65400000000000003</v>
      </c>
      <c r="BZ1409" s="10">
        <v>-33.169644788369375</v>
      </c>
      <c r="CA1409" s="10">
        <v>36.658999999999999</v>
      </c>
      <c r="CB1409" s="10">
        <v>0.95056541961777574</v>
      </c>
      <c r="CC1409" s="10">
        <v>-1.6639999999999999</v>
      </c>
      <c r="CD1409" s="10">
        <v>-0.49199999999999999</v>
      </c>
      <c r="CE1409" s="10">
        <v>-27.190994499829007</v>
      </c>
      <c r="CF1409" s="10">
        <v>36.844000000000001</v>
      </c>
      <c r="CG1409" s="10">
        <v>0.9589607432788263</v>
      </c>
      <c r="CH1409" s="10">
        <v>1484</v>
      </c>
      <c r="CI1409" s="10" t="s">
        <v>253</v>
      </c>
      <c r="CJ1409" s="10">
        <v>-0.72</v>
      </c>
      <c r="CK1409" s="10">
        <v>-0.23300000000000001</v>
      </c>
      <c r="CL1409" s="10">
        <v>-11.822302931786188</v>
      </c>
      <c r="CM1409" s="10">
        <v>36.957000000000001</v>
      </c>
      <c r="CN1409" s="10">
        <v>0.95142175070563517</v>
      </c>
      <c r="CO1409" s="10">
        <v>-0.81</v>
      </c>
      <c r="CP1409" s="10">
        <v>-0.253</v>
      </c>
      <c r="CQ1409" s="10">
        <v>-13.406716005536362</v>
      </c>
      <c r="CR1409" s="10">
        <v>36.543999999999997</v>
      </c>
      <c r="CS1409" s="10">
        <v>0.95452190533083581</v>
      </c>
      <c r="CT1409" s="10">
        <v>-0.99099999999999999</v>
      </c>
      <c r="CU1409" s="10">
        <v>-0.29599999999999999</v>
      </c>
      <c r="CV1409" s="10">
        <v>-16.160519545267199</v>
      </c>
      <c r="CW1409" s="10">
        <v>36.950000000000003</v>
      </c>
      <c r="CX1409" s="10">
        <v>0.95817153659376186</v>
      </c>
      <c r="CY1409" s="10">
        <v>1520</v>
      </c>
      <c r="CZ1409" s="10" t="s">
        <v>296</v>
      </c>
      <c r="DA1409" s="10">
        <v>0.1585</v>
      </c>
      <c r="DB1409" s="10">
        <v>5.21E-2</v>
      </c>
      <c r="DC1409" s="10">
        <v>9</v>
      </c>
      <c r="DD1409" s="10">
        <v>10.7</v>
      </c>
      <c r="DE1409" s="10">
        <v>0.95</v>
      </c>
      <c r="DF1409" s="10">
        <v>0.157</v>
      </c>
      <c r="DG1409" s="10">
        <v>5.16E-2</v>
      </c>
      <c r="DH1409" s="10">
        <v>9</v>
      </c>
      <c r="DI1409" s="10">
        <v>10.6</v>
      </c>
      <c r="DJ1409" s="10">
        <v>0.95</v>
      </c>
      <c r="DK1409" s="10">
        <v>0.157</v>
      </c>
      <c r="DL1409" s="10">
        <v>5.16E-2</v>
      </c>
      <c r="DM1409" s="10">
        <v>9</v>
      </c>
      <c r="DN1409" s="10">
        <v>10.6</v>
      </c>
      <c r="DO1409" s="10">
        <v>0.95</v>
      </c>
    </row>
    <row r="1410" spans="1:119" x14ac:dyDescent="0.25">
      <c r="A1410" s="10">
        <v>1485</v>
      </c>
      <c r="B1410" s="10" t="s">
        <v>8</v>
      </c>
      <c r="C1410" s="10">
        <v>1.43</v>
      </c>
      <c r="D1410" s="10">
        <v>0.65</v>
      </c>
      <c r="E1410" s="10">
        <v>24.93</v>
      </c>
      <c r="F1410" s="10">
        <v>36.369999999999997</v>
      </c>
      <c r="G1410" s="10">
        <v>0.91100000000000003</v>
      </c>
      <c r="H1410" s="10">
        <v>1.96</v>
      </c>
      <c r="I1410" s="10">
        <v>0.76</v>
      </c>
      <c r="J1410" s="10">
        <v>33.72</v>
      </c>
      <c r="K1410" s="10">
        <v>36.1</v>
      </c>
      <c r="L1410" s="10">
        <v>0.93200000000000005</v>
      </c>
      <c r="M1410" s="10">
        <v>1.89</v>
      </c>
      <c r="N1410" s="10">
        <v>0.67</v>
      </c>
      <c r="O1410" s="10">
        <v>32.17</v>
      </c>
      <c r="P1410" s="10">
        <v>36.04</v>
      </c>
      <c r="Q1410" s="10">
        <v>0.94299999999999995</v>
      </c>
      <c r="R1410" s="10">
        <v>1485</v>
      </c>
      <c r="S1410" s="10" t="s">
        <v>8</v>
      </c>
      <c r="T1410" s="10">
        <v>0.53</v>
      </c>
      <c r="U1410" s="10">
        <v>0.3</v>
      </c>
      <c r="V1410" s="10">
        <v>9.5288704635806454</v>
      </c>
      <c r="W1410" s="10">
        <v>36.9</v>
      </c>
      <c r="Y1410" s="10">
        <v>1.01</v>
      </c>
      <c r="Z1410" s="10">
        <v>0.56000000000000005</v>
      </c>
      <c r="AA1410" s="10">
        <v>18.297429391660714</v>
      </c>
      <c r="AB1410" s="10">
        <v>36.44</v>
      </c>
      <c r="AD1410" s="10">
        <v>1</v>
      </c>
      <c r="AE1410" s="10">
        <v>0.24</v>
      </c>
      <c r="AF1410" s="10">
        <v>16.125615845165541</v>
      </c>
      <c r="AG1410" s="10">
        <v>36.82</v>
      </c>
      <c r="AI1410" s="10">
        <v>1485</v>
      </c>
      <c r="AJ1410" s="10" t="s">
        <v>8</v>
      </c>
      <c r="AK1410" s="10">
        <v>1.6957538843435001</v>
      </c>
      <c r="AL1410" s="10">
        <v>0.4927624637692557</v>
      </c>
      <c r="AM1410" s="10">
        <v>28.478447762192989</v>
      </c>
      <c r="AN1410" s="10">
        <v>35.800467393098984</v>
      </c>
      <c r="AO1410" s="10">
        <v>0.96027844932481643</v>
      </c>
      <c r="AP1410" s="10">
        <v>2.3999065560662665</v>
      </c>
      <c r="AQ1410" s="10">
        <v>0.77944462814547688</v>
      </c>
      <c r="AR1410" s="10">
        <v>41.265643668820644</v>
      </c>
      <c r="AS1410" s="10">
        <v>35.303770127630031</v>
      </c>
      <c r="AT1410" s="10">
        <v>0.95109520999020714</v>
      </c>
      <c r="AU1410" s="10">
        <v>2.2859076521341808</v>
      </c>
      <c r="AV1410" s="10">
        <v>0.67043019816037397</v>
      </c>
      <c r="AW1410" s="10">
        <v>39.043697173417378</v>
      </c>
      <c r="AX1410" s="10">
        <v>35.226187893167214</v>
      </c>
      <c r="AY1410" s="10">
        <v>0.95958062644798536</v>
      </c>
      <c r="AZ1410" s="10">
        <v>1485</v>
      </c>
      <c r="BA1410" s="10" t="s">
        <v>8</v>
      </c>
      <c r="BB1410" s="10">
        <v>0.59969516951176605</v>
      </c>
      <c r="BC1410" s="10">
        <v>0.19488064666564439</v>
      </c>
      <c r="BD1410" s="10">
        <v>10.041138331194793</v>
      </c>
      <c r="BE1410" s="10">
        <v>36.256558701350542</v>
      </c>
      <c r="BF1410" s="10">
        <v>0.95104352383292845</v>
      </c>
      <c r="BG1410" s="10">
        <v>0.87482389215674783</v>
      </c>
      <c r="BH1410" s="10">
        <v>0.28140629849366228</v>
      </c>
      <c r="BI1410" s="10">
        <v>14.718465587778402</v>
      </c>
      <c r="BJ1410" s="10">
        <v>36.047760987639514</v>
      </c>
      <c r="BK1410" s="10">
        <v>0.95196104368916679</v>
      </c>
      <c r="BL1410" s="10">
        <v>1.2558283374976609</v>
      </c>
      <c r="BM1410" s="10">
        <v>0.44647609112996633</v>
      </c>
      <c r="BN1410" s="10">
        <v>21.437663775782383</v>
      </c>
      <c r="BO1410" s="10">
        <v>35.89532481178032</v>
      </c>
      <c r="BP1410" s="10">
        <v>0.94222431716672039</v>
      </c>
      <c r="BQ1410" s="10">
        <v>1485</v>
      </c>
      <c r="BR1410" s="10" t="s">
        <v>8</v>
      </c>
      <c r="BS1410" s="10">
        <v>1.4770000000000001</v>
      </c>
      <c r="BT1410" s="10">
        <v>0.44800000000000001</v>
      </c>
      <c r="BU1410" s="10">
        <v>23.846883859291072</v>
      </c>
      <c r="BV1410" s="10">
        <v>37.368000000000002</v>
      </c>
      <c r="BW1410" s="10">
        <v>0.95694808370223083</v>
      </c>
      <c r="BX1410" s="10">
        <v>2.0019999999999998</v>
      </c>
      <c r="BY1410" s="10">
        <v>0.65400000000000003</v>
      </c>
      <c r="BZ1410" s="10">
        <v>33.169644788369375</v>
      </c>
      <c r="CA1410" s="10">
        <v>36.658999999999999</v>
      </c>
      <c r="CB1410" s="10">
        <v>0.95056541961777574</v>
      </c>
      <c r="CC1410" s="10">
        <v>1.6639999999999999</v>
      </c>
      <c r="CD1410" s="10">
        <v>0.49199999999999999</v>
      </c>
      <c r="CE1410" s="10">
        <v>27.190994499829007</v>
      </c>
      <c r="CF1410" s="10">
        <v>36.844000000000001</v>
      </c>
      <c r="CG1410" s="10">
        <v>0.9589607432788263</v>
      </c>
      <c r="CH1410" s="10">
        <v>1485</v>
      </c>
      <c r="CI1410" s="10" t="s">
        <v>8</v>
      </c>
      <c r="CJ1410" s="10">
        <v>0.72</v>
      </c>
      <c r="CK1410" s="10">
        <v>0.23300000000000001</v>
      </c>
      <c r="CL1410" s="10">
        <v>11.822302931786188</v>
      </c>
      <c r="CM1410" s="10">
        <v>36.957000000000001</v>
      </c>
      <c r="CN1410" s="10">
        <v>0.95142175070563517</v>
      </c>
      <c r="CO1410" s="10">
        <v>0.81</v>
      </c>
      <c r="CP1410" s="10">
        <v>0.253</v>
      </c>
      <c r="CQ1410" s="10">
        <v>13.406716005536362</v>
      </c>
      <c r="CR1410" s="10">
        <v>36.543999999999997</v>
      </c>
      <c r="CS1410" s="10">
        <v>0.95452190533083581</v>
      </c>
      <c r="CT1410" s="10">
        <v>0.99099999999999999</v>
      </c>
      <c r="CU1410" s="10">
        <v>0.29599999999999999</v>
      </c>
      <c r="CV1410" s="10">
        <v>16.160519545267199</v>
      </c>
      <c r="CW1410" s="10">
        <v>36.950000000000003</v>
      </c>
      <c r="CX1410" s="10">
        <v>0.95817153659376186</v>
      </c>
      <c r="CY1410" s="10">
        <v>1521</v>
      </c>
      <c r="CZ1410" s="10" t="s">
        <v>297</v>
      </c>
      <c r="DA1410" s="10">
        <v>0.29060000000000002</v>
      </c>
      <c r="DB1410" s="10">
        <v>5.8999999999999997E-2</v>
      </c>
      <c r="DC1410" s="10">
        <v>16</v>
      </c>
      <c r="DD1410" s="10">
        <v>10.7</v>
      </c>
      <c r="DE1410" s="10">
        <v>0.98</v>
      </c>
      <c r="DF1410" s="10">
        <v>0.21590000000000001</v>
      </c>
      <c r="DG1410" s="10">
        <v>4.3799999999999999E-2</v>
      </c>
      <c r="DH1410" s="10">
        <v>12</v>
      </c>
      <c r="DI1410" s="10">
        <v>10.6</v>
      </c>
      <c r="DJ1410" s="10">
        <v>0.98</v>
      </c>
      <c r="DK1410" s="10">
        <v>0.19789999999999999</v>
      </c>
      <c r="DL1410" s="10">
        <v>4.02E-2</v>
      </c>
      <c r="DM1410" s="10">
        <v>11</v>
      </c>
      <c r="DN1410" s="10">
        <v>10.6</v>
      </c>
      <c r="DO1410" s="10">
        <v>0.98</v>
      </c>
    </row>
    <row r="1411" spans="1:119" x14ac:dyDescent="0.25">
      <c r="A1411" s="10">
        <v>1486</v>
      </c>
      <c r="B1411" s="10" t="s">
        <v>9</v>
      </c>
      <c r="R1411" s="10">
        <v>1486</v>
      </c>
      <c r="S1411" s="10" t="s">
        <v>9</v>
      </c>
      <c r="AI1411" s="10">
        <v>1486</v>
      </c>
      <c r="AJ1411" s="10" t="s">
        <v>9</v>
      </c>
      <c r="AZ1411" s="10">
        <v>1486</v>
      </c>
      <c r="BA1411" s="10" t="s">
        <v>9</v>
      </c>
      <c r="BQ1411" s="10">
        <v>1486</v>
      </c>
      <c r="BR1411" s="10" t="s">
        <v>9</v>
      </c>
      <c r="CH1411" s="10">
        <v>1486</v>
      </c>
      <c r="CI1411" s="10" t="s">
        <v>9</v>
      </c>
      <c r="CY1411" s="10">
        <v>1522</v>
      </c>
      <c r="CZ1411" s="10" t="s">
        <v>260</v>
      </c>
      <c r="DA1411" s="10">
        <v>-0.2</v>
      </c>
      <c r="DB1411" s="10">
        <v>-7.2999999999999995E-2</v>
      </c>
      <c r="DC1411" s="10">
        <v>-3.3816061647941096</v>
      </c>
      <c r="DD1411" s="10">
        <v>36.35</v>
      </c>
      <c r="DE1411" s="10">
        <v>0.93938133460270079</v>
      </c>
      <c r="DF1411" s="10">
        <v>-0.218</v>
      </c>
      <c r="DG1411" s="10">
        <v>-7.8E-2</v>
      </c>
      <c r="DH1411" s="10">
        <v>-3.6949589739512048</v>
      </c>
      <c r="DI1411" s="10">
        <v>36.177999999999997</v>
      </c>
      <c r="DJ1411" s="10">
        <v>0.94154632185441767</v>
      </c>
      <c r="DK1411" s="10">
        <v>-0.218</v>
      </c>
      <c r="DL1411" s="10">
        <v>-7.6999999999999999E-2</v>
      </c>
      <c r="DM1411" s="10">
        <v>-3.7055919397525647</v>
      </c>
      <c r="DN1411" s="10">
        <v>36.021999999999998</v>
      </c>
      <c r="DO1411" s="10">
        <v>0.94291045516859207</v>
      </c>
    </row>
    <row r="1412" spans="1:119" x14ac:dyDescent="0.25">
      <c r="A1412" s="10">
        <v>1487</v>
      </c>
      <c r="B1412" s="10" t="s">
        <v>10</v>
      </c>
      <c r="C1412" s="10">
        <v>1.42</v>
      </c>
      <c r="D1412" s="10">
        <v>0.56000000000000005</v>
      </c>
      <c r="E1412" s="10">
        <v>85</v>
      </c>
      <c r="F1412" s="10">
        <v>10.4</v>
      </c>
      <c r="G1412" s="10">
        <v>0.93</v>
      </c>
      <c r="H1412" s="10">
        <v>1.95</v>
      </c>
      <c r="I1412" s="10">
        <v>0.64</v>
      </c>
      <c r="J1412" s="10">
        <v>115</v>
      </c>
      <c r="K1412" s="10">
        <v>10.3</v>
      </c>
      <c r="L1412" s="10">
        <v>0.95</v>
      </c>
      <c r="M1412" s="10">
        <v>1.88</v>
      </c>
      <c r="N1412" s="10">
        <v>0.55000000000000004</v>
      </c>
      <c r="O1412" s="10">
        <v>110</v>
      </c>
      <c r="P1412" s="10">
        <v>10.3</v>
      </c>
      <c r="Q1412" s="10">
        <v>0.96</v>
      </c>
      <c r="R1412" s="10">
        <v>1487</v>
      </c>
      <c r="S1412" s="10" t="s">
        <v>10</v>
      </c>
      <c r="T1412" s="10">
        <v>0.52</v>
      </c>
      <c r="U1412" s="10">
        <v>0.25</v>
      </c>
      <c r="V1412" s="10">
        <v>31.132000000000001</v>
      </c>
      <c r="W1412" s="10">
        <v>10.7</v>
      </c>
      <c r="Y1412" s="10">
        <v>1</v>
      </c>
      <c r="Z1412" s="10">
        <v>0.49</v>
      </c>
      <c r="AA1412" s="10">
        <v>61.231999999999999</v>
      </c>
      <c r="AB1412" s="10">
        <v>10.5</v>
      </c>
      <c r="AD1412" s="10">
        <v>0.99</v>
      </c>
      <c r="AE1412" s="10">
        <v>0.18</v>
      </c>
      <c r="AF1412" s="10">
        <v>55.328000000000003</v>
      </c>
      <c r="AG1412" s="10">
        <v>10.5</v>
      </c>
      <c r="AI1412" s="10">
        <v>1487</v>
      </c>
      <c r="AJ1412" s="10" t="s">
        <v>10</v>
      </c>
      <c r="AK1412" s="10">
        <v>1.682402377655227</v>
      </c>
      <c r="AL1412" s="10">
        <v>0.39215659305097611</v>
      </c>
      <c r="AM1412" s="10">
        <v>94.988</v>
      </c>
      <c r="AN1412" s="10">
        <v>10.5</v>
      </c>
      <c r="AO1412" s="10">
        <v>0.97399999999999998</v>
      </c>
      <c r="AP1412" s="10">
        <v>2.3797018108452619</v>
      </c>
      <c r="AQ1412" s="10">
        <v>0.61469323768852524</v>
      </c>
      <c r="AR1412" s="10">
        <v>136.44399999999999</v>
      </c>
      <c r="AS1412" s="10">
        <v>10.4</v>
      </c>
      <c r="AT1412" s="10">
        <v>0.96799999999999997</v>
      </c>
      <c r="AU1412" s="10">
        <v>2.2671345766073729</v>
      </c>
      <c r="AV1412" s="10">
        <v>0.51884725957888089</v>
      </c>
      <c r="AW1412" s="10">
        <v>127.883</v>
      </c>
      <c r="AX1412" s="10">
        <v>10.5</v>
      </c>
      <c r="AY1412" s="10">
        <v>0.97499999999999998</v>
      </c>
      <c r="AZ1412" s="10">
        <v>1487</v>
      </c>
      <c r="BA1412" s="10" t="s">
        <v>10</v>
      </c>
      <c r="BB1412" s="10">
        <v>0.59174753679590841</v>
      </c>
      <c r="BC1412" s="10">
        <v>0.14494490743103705</v>
      </c>
      <c r="BD1412" s="10">
        <v>33.183500000000002</v>
      </c>
      <c r="BE1412" s="10">
        <v>10.6</v>
      </c>
      <c r="BF1412" s="10">
        <v>0.97099999999999997</v>
      </c>
      <c r="BG1412" s="10">
        <v>0.86605776561575121</v>
      </c>
      <c r="BH1412" s="10">
        <v>0.22361329465028398</v>
      </c>
      <c r="BI1412" s="10">
        <v>48.718600000000002</v>
      </c>
      <c r="BJ1412" s="10">
        <v>10.6</v>
      </c>
      <c r="BK1412" s="10">
        <v>0.96799999999999997</v>
      </c>
      <c r="BL1412" s="10">
        <v>1.2452233278212843</v>
      </c>
      <c r="BM1412" s="10">
        <v>0.37144446915784546</v>
      </c>
      <c r="BN1412" s="10">
        <v>70.776799999999994</v>
      </c>
      <c r="BO1412" s="10">
        <v>10.6</v>
      </c>
      <c r="BP1412" s="10">
        <v>0.95799999999999996</v>
      </c>
      <c r="BQ1412" s="10">
        <v>1487</v>
      </c>
      <c r="BR1412" s="10" t="s">
        <v>10</v>
      </c>
      <c r="BS1412" s="10">
        <v>1.4650000000000001</v>
      </c>
      <c r="BT1412" s="10">
        <v>0.36099999999999999</v>
      </c>
      <c r="BU1412" s="10">
        <v>79.919200000000004</v>
      </c>
      <c r="BV1412" s="10">
        <v>10.9</v>
      </c>
      <c r="BW1412" s="10">
        <v>0.97099999999999997</v>
      </c>
      <c r="BX1412" s="10">
        <v>1.986</v>
      </c>
      <c r="BY1412" s="10">
        <v>0.53</v>
      </c>
      <c r="BZ1412" s="10">
        <v>109.8839</v>
      </c>
      <c r="CA1412" s="10">
        <v>10.8</v>
      </c>
      <c r="CB1412" s="10">
        <v>0.96599999999999997</v>
      </c>
      <c r="CC1412" s="10">
        <v>1.651</v>
      </c>
      <c r="CD1412" s="10">
        <v>0.39400000000000002</v>
      </c>
      <c r="CE1412" s="10">
        <v>89.905699999999996</v>
      </c>
      <c r="CF1412" s="10">
        <v>10.9</v>
      </c>
      <c r="CG1412" s="10">
        <v>0.97299999999999998</v>
      </c>
      <c r="CH1412" s="10">
        <v>1487</v>
      </c>
      <c r="CI1412" s="10" t="s">
        <v>10</v>
      </c>
      <c r="CJ1412" s="10">
        <v>0.71099999999999997</v>
      </c>
      <c r="CK1412" s="10">
        <v>0.17799999999999999</v>
      </c>
      <c r="CL1412" s="10">
        <v>39.921199999999999</v>
      </c>
      <c r="CM1412" s="10">
        <v>10.6</v>
      </c>
      <c r="CN1412" s="10">
        <v>0.97</v>
      </c>
      <c r="CO1412" s="10">
        <v>0.80100000000000005</v>
      </c>
      <c r="CP1412" s="10">
        <v>0.19700000000000001</v>
      </c>
      <c r="CQ1412" s="10">
        <v>44.928199999999997</v>
      </c>
      <c r="CR1412" s="10">
        <v>10.6</v>
      </c>
      <c r="CS1412" s="10">
        <v>0.97099999999999997</v>
      </c>
      <c r="CT1412" s="10">
        <v>0.98099999999999998</v>
      </c>
      <c r="CU1412" s="10">
        <v>0.23300000000000001</v>
      </c>
      <c r="CV1412" s="10">
        <v>54.918599999999998</v>
      </c>
      <c r="CW1412" s="10">
        <v>10.6</v>
      </c>
      <c r="CX1412" s="10">
        <v>0.97299999999999998</v>
      </c>
      <c r="CY1412" s="10">
        <v>1523</v>
      </c>
      <c r="CZ1412" s="10" t="s">
        <v>8</v>
      </c>
      <c r="DA1412" s="10">
        <v>0.2</v>
      </c>
      <c r="DB1412" s="10">
        <v>7.2999999999999995E-2</v>
      </c>
      <c r="DC1412" s="10">
        <v>3.3816061647941096</v>
      </c>
      <c r="DD1412" s="10">
        <v>36.35</v>
      </c>
      <c r="DE1412" s="10">
        <v>0.93938133460270079</v>
      </c>
      <c r="DF1412" s="10">
        <v>0.218</v>
      </c>
      <c r="DG1412" s="10">
        <v>7.8E-2</v>
      </c>
      <c r="DH1412" s="10">
        <v>3.6949589739512048</v>
      </c>
      <c r="DI1412" s="10">
        <v>36.177999999999997</v>
      </c>
      <c r="DJ1412" s="10">
        <v>0.94154632185441767</v>
      </c>
      <c r="DK1412" s="10">
        <v>0.218</v>
      </c>
      <c r="DL1412" s="10">
        <v>7.6999999999999999E-2</v>
      </c>
      <c r="DM1412" s="10">
        <v>3.7055919397525647</v>
      </c>
      <c r="DN1412" s="10">
        <v>36.021999999999998</v>
      </c>
      <c r="DO1412" s="10">
        <v>0.94291045516859207</v>
      </c>
    </row>
    <row r="1413" spans="1:119" x14ac:dyDescent="0.25">
      <c r="A1413" s="10">
        <v>1488</v>
      </c>
      <c r="B1413" s="10" t="s">
        <v>11</v>
      </c>
      <c r="C1413" s="10">
        <v>0</v>
      </c>
      <c r="D1413" s="10">
        <v>0</v>
      </c>
      <c r="E1413" s="10">
        <v>0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  <c r="L1413" s="10">
        <v>0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1488</v>
      </c>
      <c r="S1413" s="10" t="s">
        <v>11</v>
      </c>
      <c r="AI1413" s="10">
        <v>1488</v>
      </c>
      <c r="AJ1413" s="10" t="s">
        <v>11</v>
      </c>
      <c r="AZ1413" s="10">
        <v>1488</v>
      </c>
      <c r="BA1413" s="10" t="s">
        <v>11</v>
      </c>
      <c r="BQ1413" s="10">
        <v>1488</v>
      </c>
      <c r="BR1413" s="10" t="s">
        <v>11</v>
      </c>
      <c r="CH1413" s="10">
        <v>1488</v>
      </c>
      <c r="CI1413" s="10" t="s">
        <v>11</v>
      </c>
      <c r="CY1413" s="10">
        <v>1524</v>
      </c>
      <c r="CZ1413" s="10" t="s">
        <v>9</v>
      </c>
    </row>
    <row r="1414" spans="1:119" x14ac:dyDescent="0.25">
      <c r="A1414" s="10">
        <v>1489</v>
      </c>
      <c r="B1414" s="10" t="s">
        <v>285</v>
      </c>
      <c r="C1414" s="10">
        <v>0.79</v>
      </c>
      <c r="D1414" s="10">
        <v>0.16</v>
      </c>
      <c r="E1414" s="10">
        <v>45</v>
      </c>
      <c r="F1414" s="10">
        <v>10.4</v>
      </c>
      <c r="G1414" s="10">
        <v>0.98</v>
      </c>
      <c r="H1414" s="10">
        <v>0.96</v>
      </c>
      <c r="I1414" s="10">
        <v>0.2</v>
      </c>
      <c r="J1414" s="10">
        <v>55</v>
      </c>
      <c r="K1414" s="10">
        <v>10.3</v>
      </c>
      <c r="L1414" s="10">
        <v>0.98</v>
      </c>
      <c r="M1414" s="10">
        <v>1.22</v>
      </c>
      <c r="N1414" s="10">
        <v>0.25</v>
      </c>
      <c r="O1414" s="10">
        <v>70</v>
      </c>
      <c r="P1414" s="10">
        <v>10.3</v>
      </c>
      <c r="Q1414" s="10">
        <v>0.98</v>
      </c>
      <c r="R1414" s="10">
        <v>1489</v>
      </c>
      <c r="S1414" s="10" t="s">
        <v>285</v>
      </c>
      <c r="T1414" s="10">
        <v>0.26140000000000002</v>
      </c>
      <c r="U1414" s="10">
        <v>0.1065</v>
      </c>
      <c r="V1414" s="10">
        <v>15.231199999999999</v>
      </c>
      <c r="W1414" s="10">
        <v>10.7</v>
      </c>
      <c r="Y1414" s="10">
        <v>0.50229999999999997</v>
      </c>
      <c r="Z1414" s="10">
        <v>0.21310000000000001</v>
      </c>
      <c r="AA1414" s="10">
        <v>30.0002</v>
      </c>
      <c r="AB1414" s="10">
        <v>10.5</v>
      </c>
      <c r="AD1414" s="10">
        <v>0.5837</v>
      </c>
      <c r="AE1414" s="10">
        <v>9.4799999999999995E-2</v>
      </c>
      <c r="AF1414" s="10">
        <v>32.513500000000001</v>
      </c>
      <c r="AG1414" s="10">
        <v>10.5</v>
      </c>
      <c r="AI1414" s="10">
        <v>1489</v>
      </c>
      <c r="AJ1414" s="10" t="s">
        <v>285</v>
      </c>
      <c r="AK1414" s="10">
        <v>0.87680000000000002</v>
      </c>
      <c r="AL1414" s="10">
        <v>0.1774</v>
      </c>
      <c r="AM1414" s="10">
        <v>49.188099999999999</v>
      </c>
      <c r="AN1414" s="10">
        <v>10.5</v>
      </c>
      <c r="AO1414" s="10">
        <v>0.98</v>
      </c>
      <c r="AP1414" s="10">
        <v>0.90490000000000004</v>
      </c>
      <c r="AQ1414" s="10">
        <v>0.18229999999999999</v>
      </c>
      <c r="AR1414" s="10">
        <v>51.243899999999996</v>
      </c>
      <c r="AS1414" s="10">
        <v>10.4</v>
      </c>
      <c r="AT1414" s="10">
        <v>0.98</v>
      </c>
      <c r="AU1414" s="10">
        <v>1.3892</v>
      </c>
      <c r="AV1414" s="10">
        <v>0.28029999999999999</v>
      </c>
      <c r="AW1414" s="10">
        <v>77.925299999999993</v>
      </c>
      <c r="AX1414" s="10">
        <v>10.5</v>
      </c>
      <c r="AY1414" s="10">
        <v>0.98</v>
      </c>
      <c r="AZ1414" s="10">
        <v>1489</v>
      </c>
      <c r="BA1414" s="10" t="s">
        <v>285</v>
      </c>
      <c r="BB1414" s="10">
        <v>0.35909999999999997</v>
      </c>
      <c r="BC1414" s="10">
        <v>7.2900000000000006E-2</v>
      </c>
      <c r="BD1414" s="10">
        <v>19.958400000000001</v>
      </c>
      <c r="BE1414" s="10">
        <v>10.6</v>
      </c>
      <c r="BF1414" s="10">
        <v>0.98</v>
      </c>
      <c r="BG1414" s="10">
        <v>0.4793</v>
      </c>
      <c r="BH1414" s="10">
        <v>9.7299999999999998E-2</v>
      </c>
      <c r="BI1414" s="10">
        <v>26.637699999999999</v>
      </c>
      <c r="BJ1414" s="10">
        <v>10.6</v>
      </c>
      <c r="BK1414" s="10">
        <v>0.98</v>
      </c>
      <c r="BL1414" s="10">
        <v>0.93540000000000001</v>
      </c>
      <c r="BM1414" s="10">
        <v>0.27279999999999999</v>
      </c>
      <c r="BN1414" s="10">
        <v>53.073599999999999</v>
      </c>
      <c r="BO1414" s="10">
        <v>10.6</v>
      </c>
      <c r="BP1414" s="10">
        <v>0.96</v>
      </c>
      <c r="BQ1414" s="10">
        <v>1489</v>
      </c>
      <c r="BR1414" s="10" t="s">
        <v>285</v>
      </c>
      <c r="BS1414" s="10">
        <v>0.64759999999999995</v>
      </c>
      <c r="BT1414" s="10">
        <v>0.13150000000000001</v>
      </c>
      <c r="BU1414" s="10">
        <v>35</v>
      </c>
      <c r="BV1414" s="10">
        <v>10.9</v>
      </c>
      <c r="BW1414" s="10">
        <v>0.98</v>
      </c>
      <c r="BX1414" s="10">
        <v>0.64159999999999995</v>
      </c>
      <c r="BY1414" s="10">
        <v>0.1303</v>
      </c>
      <c r="BZ1414" s="10">
        <v>35</v>
      </c>
      <c r="CA1414" s="10">
        <v>10.8</v>
      </c>
      <c r="CB1414" s="10">
        <v>0.98</v>
      </c>
      <c r="CC1414" s="10">
        <v>0.92510000000000003</v>
      </c>
      <c r="CD1414" s="10">
        <v>0.18779999999999999</v>
      </c>
      <c r="CE1414" s="10">
        <v>50</v>
      </c>
      <c r="CF1414" s="10">
        <v>10.9</v>
      </c>
      <c r="CG1414" s="10">
        <v>0.98</v>
      </c>
      <c r="CH1414" s="10">
        <v>1489</v>
      </c>
      <c r="CI1414" s="10" t="s">
        <v>285</v>
      </c>
      <c r="CJ1414" s="10">
        <v>0.3599</v>
      </c>
      <c r="CK1414" s="10">
        <v>7.3099999999999998E-2</v>
      </c>
      <c r="CL1414" s="10">
        <v>20</v>
      </c>
      <c r="CM1414" s="10">
        <v>10.6</v>
      </c>
      <c r="CN1414" s="10">
        <v>0.98</v>
      </c>
      <c r="CO1414" s="10">
        <v>0.44979999999999998</v>
      </c>
      <c r="CP1414" s="10">
        <v>9.1300000000000006E-2</v>
      </c>
      <c r="CQ1414" s="10">
        <v>25</v>
      </c>
      <c r="CR1414" s="10">
        <v>10.6</v>
      </c>
      <c r="CS1414" s="10">
        <v>0.98</v>
      </c>
      <c r="CT1414" s="10">
        <v>0.62970000000000004</v>
      </c>
      <c r="CU1414" s="10">
        <v>0.12790000000000001</v>
      </c>
      <c r="CV1414" s="10">
        <v>35</v>
      </c>
      <c r="CW1414" s="10">
        <v>10.6</v>
      </c>
      <c r="CX1414" s="10">
        <v>0.98</v>
      </c>
      <c r="CY1414" s="10">
        <v>1525</v>
      </c>
      <c r="CZ1414" s="10" t="s">
        <v>10</v>
      </c>
      <c r="DA1414" s="10">
        <v>0.19600000000000001</v>
      </c>
      <c r="DB1414" s="10">
        <v>0.05</v>
      </c>
      <c r="DC1414" s="10">
        <v>11.0174</v>
      </c>
      <c r="DD1414" s="10">
        <v>10.6</v>
      </c>
      <c r="DE1414" s="10">
        <v>0.96899999999999997</v>
      </c>
      <c r="DF1414" s="10">
        <v>0.21299999999999999</v>
      </c>
      <c r="DG1414" s="10">
        <v>5.5E-2</v>
      </c>
      <c r="DH1414" s="10">
        <v>11.981999999999999</v>
      </c>
      <c r="DI1414" s="10">
        <v>10.6</v>
      </c>
      <c r="DJ1414" s="10">
        <v>0.96799999999999997</v>
      </c>
      <c r="DK1414" s="10">
        <v>0.21299999999999999</v>
      </c>
      <c r="DL1414" s="10">
        <v>5.5E-2</v>
      </c>
      <c r="DM1414" s="10">
        <v>11.981999999999999</v>
      </c>
      <c r="DN1414" s="10">
        <v>10.6</v>
      </c>
      <c r="DO1414" s="10">
        <v>0.96799999999999997</v>
      </c>
    </row>
    <row r="1415" spans="1:119" x14ac:dyDescent="0.25">
      <c r="A1415" s="10">
        <v>1490</v>
      </c>
      <c r="B1415" s="10" t="s">
        <v>304</v>
      </c>
      <c r="C1415" s="10">
        <v>0.17</v>
      </c>
      <c r="D1415" s="10">
        <v>0.04</v>
      </c>
      <c r="E1415" s="10">
        <v>10</v>
      </c>
      <c r="F1415" s="10">
        <v>10.4</v>
      </c>
      <c r="G1415" s="10">
        <v>0.97</v>
      </c>
      <c r="H1415" s="10">
        <v>0.17</v>
      </c>
      <c r="I1415" s="10">
        <v>0.04</v>
      </c>
      <c r="J1415" s="10">
        <v>10</v>
      </c>
      <c r="K1415" s="10">
        <v>10.3</v>
      </c>
      <c r="L1415" s="10">
        <v>0.97</v>
      </c>
      <c r="M1415" s="10">
        <v>0.17</v>
      </c>
      <c r="N1415" s="10">
        <v>0.04</v>
      </c>
      <c r="O1415" s="10">
        <v>10</v>
      </c>
      <c r="P1415" s="10">
        <v>10.3</v>
      </c>
      <c r="Q1415" s="10">
        <v>0.97</v>
      </c>
      <c r="R1415" s="10">
        <v>1490</v>
      </c>
      <c r="S1415" s="10" t="s">
        <v>304</v>
      </c>
      <c r="T1415" s="10">
        <v>6.4699999999999994E-2</v>
      </c>
      <c r="U1415" s="10">
        <v>3.2500000000000001E-2</v>
      </c>
      <c r="V1415" s="10">
        <v>3.9066999999999998</v>
      </c>
      <c r="W1415" s="10">
        <v>10.7</v>
      </c>
      <c r="Y1415" s="10">
        <v>8.2900000000000001E-2</v>
      </c>
      <c r="Z1415" s="10">
        <v>4.3400000000000001E-2</v>
      </c>
      <c r="AA1415" s="10">
        <v>5.1426999999999996</v>
      </c>
      <c r="AB1415" s="10">
        <v>10.5</v>
      </c>
      <c r="AD1415" s="10">
        <v>8.2500000000000004E-2</v>
      </c>
      <c r="AE1415" s="10">
        <v>1.6500000000000001E-2</v>
      </c>
      <c r="AF1415" s="10">
        <v>4.6281999999999996</v>
      </c>
      <c r="AG1415" s="10">
        <v>10.5</v>
      </c>
      <c r="AI1415" s="10">
        <v>1490</v>
      </c>
      <c r="AJ1415" s="10" t="s">
        <v>304</v>
      </c>
      <c r="AK1415" s="10">
        <v>0.1928</v>
      </c>
      <c r="AL1415" s="10">
        <v>4.82E-2</v>
      </c>
      <c r="AM1415" s="10">
        <v>10.9274</v>
      </c>
      <c r="AN1415" s="10">
        <v>10.5</v>
      </c>
      <c r="AO1415" s="10">
        <v>0.97</v>
      </c>
      <c r="AP1415" s="10">
        <v>0.19900000000000001</v>
      </c>
      <c r="AQ1415" s="10">
        <v>4.9500000000000002E-2</v>
      </c>
      <c r="AR1415" s="10">
        <v>11.383900000000001</v>
      </c>
      <c r="AS1415" s="10">
        <v>10.4</v>
      </c>
      <c r="AT1415" s="10">
        <v>0.97</v>
      </c>
      <c r="AU1415" s="10">
        <v>0.19639999999999999</v>
      </c>
      <c r="AV1415" s="10">
        <v>4.8899999999999999E-2</v>
      </c>
      <c r="AW1415" s="10">
        <v>11.1288</v>
      </c>
      <c r="AX1415" s="10">
        <v>10.5</v>
      </c>
      <c r="AY1415" s="10">
        <v>0.97</v>
      </c>
      <c r="AZ1415" s="10">
        <v>1490</v>
      </c>
      <c r="BA1415" s="10" t="s">
        <v>304</v>
      </c>
      <c r="BB1415" s="10">
        <v>5.8000000000000003E-2</v>
      </c>
      <c r="BC1415" s="10">
        <v>1.9099999999999999E-2</v>
      </c>
      <c r="BD1415" s="10">
        <v>3.3264</v>
      </c>
      <c r="BE1415" s="10">
        <v>10.6</v>
      </c>
      <c r="BF1415" s="10">
        <v>0.95</v>
      </c>
      <c r="BG1415" s="10">
        <v>7.7399999999999997E-2</v>
      </c>
      <c r="BH1415" s="10">
        <v>2.5499999999999998E-2</v>
      </c>
      <c r="BI1415" s="10">
        <v>4.4396000000000004</v>
      </c>
      <c r="BJ1415" s="10">
        <v>10.6</v>
      </c>
      <c r="BK1415" s="10">
        <v>0.95</v>
      </c>
      <c r="BL1415" s="10">
        <v>7.7100000000000002E-2</v>
      </c>
      <c r="BM1415" s="10">
        <v>2.5399999999999999E-2</v>
      </c>
      <c r="BN1415" s="10">
        <v>4.4227999999999996</v>
      </c>
      <c r="BO1415" s="10">
        <v>10.6</v>
      </c>
      <c r="BP1415" s="10">
        <v>0.95</v>
      </c>
      <c r="BQ1415" s="10">
        <v>1490</v>
      </c>
      <c r="BR1415" s="10" t="s">
        <v>304</v>
      </c>
      <c r="BS1415" s="10">
        <v>0.1794</v>
      </c>
      <c r="BT1415" s="10">
        <v>5.8999999999999997E-2</v>
      </c>
      <c r="BU1415" s="10">
        <v>10</v>
      </c>
      <c r="BV1415" s="10">
        <v>10.9</v>
      </c>
      <c r="BW1415" s="10">
        <v>0.95</v>
      </c>
      <c r="BX1415" s="10">
        <v>0.1777</v>
      </c>
      <c r="BY1415" s="10">
        <v>5.8400000000000001E-2</v>
      </c>
      <c r="BZ1415" s="10">
        <v>10</v>
      </c>
      <c r="CA1415" s="10">
        <v>10.8</v>
      </c>
      <c r="CB1415" s="10">
        <v>0.95</v>
      </c>
      <c r="CC1415" s="10">
        <v>0.1794</v>
      </c>
      <c r="CD1415" s="10">
        <v>5.8999999999999997E-2</v>
      </c>
      <c r="CE1415" s="10">
        <v>10</v>
      </c>
      <c r="CF1415" s="10">
        <v>10.9</v>
      </c>
      <c r="CG1415" s="10">
        <v>0.95</v>
      </c>
      <c r="CH1415" s="10">
        <v>1490</v>
      </c>
      <c r="CI1415" s="10" t="s">
        <v>304</v>
      </c>
      <c r="CJ1415" s="10">
        <v>8.72E-2</v>
      </c>
      <c r="CK1415" s="10">
        <v>2.87E-2</v>
      </c>
      <c r="CL1415" s="10">
        <v>5</v>
      </c>
      <c r="CM1415" s="10">
        <v>10.6</v>
      </c>
      <c r="CN1415" s="10">
        <v>0.95</v>
      </c>
      <c r="CO1415" s="10">
        <v>8.72E-2</v>
      </c>
      <c r="CP1415" s="10">
        <v>2.87E-2</v>
      </c>
      <c r="CQ1415" s="10">
        <v>5</v>
      </c>
      <c r="CR1415" s="10">
        <v>10.6</v>
      </c>
      <c r="CS1415" s="10">
        <v>0.95</v>
      </c>
      <c r="CT1415" s="10">
        <v>8.72E-2</v>
      </c>
      <c r="CU1415" s="10">
        <v>2.87E-2</v>
      </c>
      <c r="CV1415" s="10">
        <v>5</v>
      </c>
      <c r="CW1415" s="10">
        <v>10.6</v>
      </c>
      <c r="CX1415" s="10">
        <v>0.95</v>
      </c>
      <c r="CY1415" s="10">
        <v>1526</v>
      </c>
      <c r="CZ1415" s="10" t="s">
        <v>11</v>
      </c>
    </row>
    <row r="1416" spans="1:119" x14ac:dyDescent="0.25">
      <c r="A1416" s="10">
        <v>1491</v>
      </c>
      <c r="B1416" s="10" t="s">
        <v>305</v>
      </c>
      <c r="C1416" s="10">
        <v>0</v>
      </c>
      <c r="D1416" s="10">
        <v>0</v>
      </c>
      <c r="E1416" s="10">
        <v>0</v>
      </c>
      <c r="F1416" s="10">
        <v>10.4</v>
      </c>
      <c r="G1416" s="10">
        <v>0</v>
      </c>
      <c r="H1416" s="10">
        <v>0</v>
      </c>
      <c r="I1416" s="10">
        <v>0</v>
      </c>
      <c r="J1416" s="10">
        <v>0</v>
      </c>
      <c r="K1416" s="10">
        <v>10.3</v>
      </c>
      <c r="L1416" s="10">
        <v>0</v>
      </c>
      <c r="M1416" s="10">
        <v>0</v>
      </c>
      <c r="N1416" s="10">
        <v>0</v>
      </c>
      <c r="O1416" s="10">
        <v>0</v>
      </c>
      <c r="P1416" s="10">
        <v>10.3</v>
      </c>
      <c r="Q1416" s="10">
        <v>0</v>
      </c>
      <c r="R1416" s="10">
        <v>1491</v>
      </c>
      <c r="S1416" s="10" t="s">
        <v>305</v>
      </c>
      <c r="T1416" s="10">
        <v>0</v>
      </c>
      <c r="U1416" s="10">
        <v>0</v>
      </c>
      <c r="V1416" s="10">
        <v>0</v>
      </c>
      <c r="W1416" s="10">
        <v>10.7</v>
      </c>
      <c r="Y1416" s="10">
        <v>0</v>
      </c>
      <c r="Z1416" s="10">
        <v>0</v>
      </c>
      <c r="AA1416" s="10">
        <v>0</v>
      </c>
      <c r="AB1416" s="10">
        <v>10.5</v>
      </c>
      <c r="AD1416" s="10">
        <v>0</v>
      </c>
      <c r="AE1416" s="10">
        <v>0</v>
      </c>
      <c r="AF1416" s="10">
        <v>0</v>
      </c>
      <c r="AG1416" s="10">
        <v>10.5</v>
      </c>
      <c r="AI1416" s="10">
        <v>1491</v>
      </c>
      <c r="AJ1416" s="10" t="s">
        <v>305</v>
      </c>
      <c r="AK1416" s="10">
        <v>0</v>
      </c>
      <c r="AL1416" s="10">
        <v>0</v>
      </c>
      <c r="AM1416" s="10">
        <v>0</v>
      </c>
      <c r="AN1416" s="10">
        <v>10.5</v>
      </c>
      <c r="AO1416" s="10">
        <v>0</v>
      </c>
      <c r="AP1416" s="10">
        <v>0</v>
      </c>
      <c r="AQ1416" s="10">
        <v>0</v>
      </c>
      <c r="AR1416" s="10">
        <v>0</v>
      </c>
      <c r="AS1416" s="10">
        <v>10.4</v>
      </c>
      <c r="AT1416" s="10">
        <v>0</v>
      </c>
      <c r="AU1416" s="10">
        <v>0</v>
      </c>
      <c r="AV1416" s="10">
        <v>0</v>
      </c>
      <c r="AW1416" s="10">
        <v>0</v>
      </c>
      <c r="AX1416" s="10">
        <v>10.5</v>
      </c>
      <c r="AY1416" s="10">
        <v>0</v>
      </c>
      <c r="AZ1416" s="10">
        <v>1491</v>
      </c>
      <c r="BA1416" s="10" t="s">
        <v>305</v>
      </c>
      <c r="BB1416" s="10">
        <v>0</v>
      </c>
      <c r="BC1416" s="10">
        <v>0</v>
      </c>
      <c r="BD1416" s="10">
        <v>0</v>
      </c>
      <c r="BE1416" s="10">
        <v>10.6</v>
      </c>
      <c r="BF1416" s="10">
        <v>0</v>
      </c>
      <c r="BG1416" s="10">
        <v>0</v>
      </c>
      <c r="BH1416" s="10">
        <v>0</v>
      </c>
      <c r="BI1416" s="10">
        <v>0</v>
      </c>
      <c r="BJ1416" s="10">
        <v>10.6</v>
      </c>
      <c r="BK1416" s="10">
        <v>0</v>
      </c>
      <c r="BL1416" s="10">
        <v>0</v>
      </c>
      <c r="BM1416" s="10">
        <v>0</v>
      </c>
      <c r="BN1416" s="10">
        <v>0</v>
      </c>
      <c r="BO1416" s="10">
        <v>10.6</v>
      </c>
      <c r="BP1416" s="10">
        <v>0</v>
      </c>
      <c r="BQ1416" s="10">
        <v>1491</v>
      </c>
      <c r="BR1416" s="10" t="s">
        <v>305</v>
      </c>
      <c r="BS1416" s="10">
        <v>0</v>
      </c>
      <c r="BT1416" s="10">
        <v>0</v>
      </c>
      <c r="BU1416" s="10">
        <v>0</v>
      </c>
      <c r="BV1416" s="10">
        <v>10.9</v>
      </c>
      <c r="BW1416" s="10">
        <v>0</v>
      </c>
      <c r="BX1416" s="10">
        <v>0</v>
      </c>
      <c r="BY1416" s="10">
        <v>0</v>
      </c>
      <c r="BZ1416" s="10">
        <v>0</v>
      </c>
      <c r="CA1416" s="10">
        <v>10.8</v>
      </c>
      <c r="CB1416" s="10">
        <v>0</v>
      </c>
      <c r="CC1416" s="10">
        <v>0</v>
      </c>
      <c r="CD1416" s="10">
        <v>0</v>
      </c>
      <c r="CE1416" s="10">
        <v>0</v>
      </c>
      <c r="CF1416" s="10">
        <v>10.9</v>
      </c>
      <c r="CG1416" s="10">
        <v>0</v>
      </c>
      <c r="CH1416" s="10">
        <v>1491</v>
      </c>
      <c r="CI1416" s="10" t="s">
        <v>305</v>
      </c>
      <c r="CJ1416" s="10">
        <v>0</v>
      </c>
      <c r="CK1416" s="10">
        <v>0</v>
      </c>
      <c r="CL1416" s="10">
        <v>0</v>
      </c>
      <c r="CM1416" s="10">
        <v>10.6</v>
      </c>
      <c r="CN1416" s="10">
        <v>0</v>
      </c>
      <c r="CO1416" s="10">
        <v>0</v>
      </c>
      <c r="CP1416" s="10">
        <v>0</v>
      </c>
      <c r="CQ1416" s="10">
        <v>0</v>
      </c>
      <c r="CR1416" s="10">
        <v>10.6</v>
      </c>
      <c r="CS1416" s="10">
        <v>0</v>
      </c>
      <c r="CT1416" s="10">
        <v>0</v>
      </c>
      <c r="CU1416" s="10">
        <v>0</v>
      </c>
      <c r="CV1416" s="10">
        <v>0</v>
      </c>
      <c r="CW1416" s="10">
        <v>10.6</v>
      </c>
      <c r="CX1416" s="10">
        <v>0</v>
      </c>
      <c r="CY1416" s="10">
        <v>1527</v>
      </c>
      <c r="CZ1416" s="10" t="s">
        <v>285</v>
      </c>
      <c r="DA1416" s="10">
        <v>7.1199999999999999E-2</v>
      </c>
      <c r="DB1416" s="10">
        <v>1.7899999999999999E-2</v>
      </c>
      <c r="DC1416" s="10">
        <v>4</v>
      </c>
      <c r="DD1416" s="10">
        <v>10.6</v>
      </c>
      <c r="DE1416" s="10">
        <v>0.97</v>
      </c>
      <c r="DF1416" s="10">
        <v>7.1199999999999999E-2</v>
      </c>
      <c r="DG1416" s="10">
        <v>1.7899999999999999E-2</v>
      </c>
      <c r="DH1416" s="10">
        <v>4</v>
      </c>
      <c r="DI1416" s="10">
        <v>10.6</v>
      </c>
      <c r="DJ1416" s="10">
        <v>0.97</v>
      </c>
      <c r="DK1416" s="10">
        <v>7.1199999999999999E-2</v>
      </c>
      <c r="DL1416" s="10">
        <v>1.7899999999999999E-2</v>
      </c>
      <c r="DM1416" s="10">
        <v>4</v>
      </c>
      <c r="DN1416" s="10">
        <v>10.6</v>
      </c>
      <c r="DO1416" s="10">
        <v>0.97</v>
      </c>
    </row>
    <row r="1417" spans="1:119" x14ac:dyDescent="0.25">
      <c r="A1417" s="10">
        <v>1492</v>
      </c>
      <c r="B1417" s="10" t="s">
        <v>289</v>
      </c>
      <c r="C1417" s="10">
        <v>0</v>
      </c>
      <c r="D1417" s="10">
        <v>0</v>
      </c>
      <c r="E1417" s="10">
        <v>0</v>
      </c>
      <c r="F1417" s="10">
        <v>10.4</v>
      </c>
      <c r="G1417" s="10">
        <v>0</v>
      </c>
      <c r="H1417" s="10">
        <v>0</v>
      </c>
      <c r="I1417" s="10">
        <v>0</v>
      </c>
      <c r="J1417" s="10">
        <v>0</v>
      </c>
      <c r="K1417" s="10">
        <v>10.3</v>
      </c>
      <c r="L1417" s="10">
        <v>0</v>
      </c>
      <c r="M1417" s="10">
        <v>0</v>
      </c>
      <c r="N1417" s="10">
        <v>0</v>
      </c>
      <c r="O1417" s="10">
        <v>0</v>
      </c>
      <c r="P1417" s="10">
        <v>10.3</v>
      </c>
      <c r="Q1417" s="10">
        <v>0</v>
      </c>
      <c r="R1417" s="10">
        <v>1492</v>
      </c>
      <c r="S1417" s="10" t="s">
        <v>289</v>
      </c>
      <c r="T1417" s="10">
        <v>0</v>
      </c>
      <c r="U1417" s="10">
        <v>0</v>
      </c>
      <c r="V1417" s="10">
        <v>0</v>
      </c>
      <c r="W1417" s="10">
        <v>10.7</v>
      </c>
      <c r="Y1417" s="10">
        <v>0</v>
      </c>
      <c r="Z1417" s="10">
        <v>0</v>
      </c>
      <c r="AA1417" s="10">
        <v>0</v>
      </c>
      <c r="AB1417" s="10">
        <v>10.5</v>
      </c>
      <c r="AD1417" s="10">
        <v>0</v>
      </c>
      <c r="AE1417" s="10">
        <v>0</v>
      </c>
      <c r="AF1417" s="10">
        <v>0</v>
      </c>
      <c r="AG1417" s="10">
        <v>10.5</v>
      </c>
      <c r="AI1417" s="10">
        <v>1492</v>
      </c>
      <c r="AJ1417" s="10" t="s">
        <v>289</v>
      </c>
      <c r="AK1417" s="10">
        <v>0</v>
      </c>
      <c r="AL1417" s="10">
        <v>0</v>
      </c>
      <c r="AM1417" s="10">
        <v>0</v>
      </c>
      <c r="AN1417" s="10">
        <v>10.5</v>
      </c>
      <c r="AO1417" s="10">
        <v>0</v>
      </c>
      <c r="AP1417" s="10">
        <v>0</v>
      </c>
      <c r="AQ1417" s="10">
        <v>0</v>
      </c>
      <c r="AR1417" s="10">
        <v>0</v>
      </c>
      <c r="AS1417" s="10">
        <v>10.4</v>
      </c>
      <c r="AT1417" s="10">
        <v>0</v>
      </c>
      <c r="AU1417" s="10">
        <v>0</v>
      </c>
      <c r="AV1417" s="10">
        <v>0</v>
      </c>
      <c r="AW1417" s="10">
        <v>0</v>
      </c>
      <c r="AX1417" s="10">
        <v>10.5</v>
      </c>
      <c r="AY1417" s="10">
        <v>0</v>
      </c>
      <c r="AZ1417" s="10">
        <v>1492</v>
      </c>
      <c r="BA1417" s="10" t="s">
        <v>289</v>
      </c>
      <c r="BB1417" s="10">
        <v>0</v>
      </c>
      <c r="BC1417" s="10">
        <v>0</v>
      </c>
      <c r="BD1417" s="10">
        <v>0</v>
      </c>
      <c r="BE1417" s="10">
        <v>10.6</v>
      </c>
      <c r="BF1417" s="10">
        <v>0</v>
      </c>
      <c r="BG1417" s="10">
        <v>0</v>
      </c>
      <c r="BH1417" s="10">
        <v>0</v>
      </c>
      <c r="BI1417" s="10">
        <v>0</v>
      </c>
      <c r="BJ1417" s="10">
        <v>10.6</v>
      </c>
      <c r="BK1417" s="10">
        <v>0</v>
      </c>
      <c r="BL1417" s="10">
        <v>0</v>
      </c>
      <c r="BM1417" s="10">
        <v>0</v>
      </c>
      <c r="BN1417" s="10">
        <v>0</v>
      </c>
      <c r="BO1417" s="10">
        <v>10.6</v>
      </c>
      <c r="BP1417" s="10">
        <v>0</v>
      </c>
      <c r="BQ1417" s="10">
        <v>1492</v>
      </c>
      <c r="BR1417" s="10" t="s">
        <v>289</v>
      </c>
      <c r="BS1417" s="10">
        <v>0</v>
      </c>
      <c r="BT1417" s="10">
        <v>0</v>
      </c>
      <c r="BU1417" s="10">
        <v>0</v>
      </c>
      <c r="BV1417" s="10">
        <v>10.9</v>
      </c>
      <c r="BW1417" s="10">
        <v>0</v>
      </c>
      <c r="BX1417" s="10">
        <v>0</v>
      </c>
      <c r="BY1417" s="10">
        <v>0</v>
      </c>
      <c r="BZ1417" s="10">
        <v>0</v>
      </c>
      <c r="CA1417" s="10">
        <v>10.8</v>
      </c>
      <c r="CB1417" s="10">
        <v>0</v>
      </c>
      <c r="CC1417" s="10">
        <v>0</v>
      </c>
      <c r="CD1417" s="10">
        <v>0</v>
      </c>
      <c r="CE1417" s="10">
        <v>0</v>
      </c>
      <c r="CF1417" s="10">
        <v>10.9</v>
      </c>
      <c r="CG1417" s="10">
        <v>0</v>
      </c>
      <c r="CH1417" s="10">
        <v>1492</v>
      </c>
      <c r="CI1417" s="10" t="s">
        <v>289</v>
      </c>
      <c r="CJ1417" s="10">
        <v>0</v>
      </c>
      <c r="CK1417" s="10">
        <v>0</v>
      </c>
      <c r="CL1417" s="10">
        <v>0</v>
      </c>
      <c r="CM1417" s="10">
        <v>10.6</v>
      </c>
      <c r="CN1417" s="10">
        <v>0</v>
      </c>
      <c r="CO1417" s="10">
        <v>0</v>
      </c>
      <c r="CP1417" s="10">
        <v>0</v>
      </c>
      <c r="CQ1417" s="10">
        <v>0</v>
      </c>
      <c r="CR1417" s="10">
        <v>10.6</v>
      </c>
      <c r="CS1417" s="10">
        <v>0</v>
      </c>
      <c r="CT1417" s="10">
        <v>0</v>
      </c>
      <c r="CU1417" s="10">
        <v>0</v>
      </c>
      <c r="CV1417" s="10">
        <v>0</v>
      </c>
      <c r="CW1417" s="10">
        <v>10.6</v>
      </c>
      <c r="CX1417" s="10">
        <v>0</v>
      </c>
      <c r="CY1417" s="10">
        <v>1528</v>
      </c>
      <c r="CZ1417" s="10" t="s">
        <v>287</v>
      </c>
      <c r="DA1417" s="10">
        <v>7.1199999999999999E-2</v>
      </c>
      <c r="DB1417" s="10">
        <v>1.7899999999999999E-2</v>
      </c>
      <c r="DC1417" s="10">
        <v>4</v>
      </c>
      <c r="DD1417" s="10">
        <v>10.6</v>
      </c>
      <c r="DE1417" s="10">
        <v>0.97</v>
      </c>
      <c r="DF1417" s="10">
        <v>8.8999999999999996E-2</v>
      </c>
      <c r="DG1417" s="10">
        <v>2.23E-2</v>
      </c>
      <c r="DH1417" s="10">
        <v>5</v>
      </c>
      <c r="DI1417" s="10">
        <v>10.6</v>
      </c>
      <c r="DJ1417" s="10">
        <v>0.97</v>
      </c>
      <c r="DK1417" s="10">
        <v>8.8999999999999996E-2</v>
      </c>
      <c r="DL1417" s="10">
        <v>2.23E-2</v>
      </c>
      <c r="DM1417" s="10">
        <v>5</v>
      </c>
      <c r="DN1417" s="10">
        <v>10.6</v>
      </c>
      <c r="DO1417" s="10">
        <v>0.97</v>
      </c>
    </row>
    <row r="1418" spans="1:119" x14ac:dyDescent="0.25">
      <c r="A1418" s="10">
        <v>1493</v>
      </c>
      <c r="B1418" s="10" t="s">
        <v>294</v>
      </c>
      <c r="C1418" s="10">
        <v>0</v>
      </c>
      <c r="D1418" s="10">
        <v>0.09</v>
      </c>
      <c r="E1418" s="10">
        <v>0</v>
      </c>
      <c r="F1418" s="10">
        <v>10.4</v>
      </c>
      <c r="G1418" s="10">
        <v>0</v>
      </c>
      <c r="H1418" s="10">
        <v>0</v>
      </c>
      <c r="I1418" s="10">
        <v>0.45</v>
      </c>
      <c r="J1418" s="10">
        <v>0</v>
      </c>
      <c r="K1418" s="10">
        <v>10.3</v>
      </c>
      <c r="L1418" s="10">
        <v>0</v>
      </c>
      <c r="M1418" s="10">
        <v>0</v>
      </c>
      <c r="N1418" s="10">
        <v>0.09</v>
      </c>
      <c r="O1418" s="10">
        <v>0</v>
      </c>
      <c r="P1418" s="10">
        <v>10.3</v>
      </c>
      <c r="Q1418" s="10">
        <v>0</v>
      </c>
      <c r="R1418" s="10">
        <v>1493</v>
      </c>
      <c r="S1418" s="10" t="s">
        <v>294</v>
      </c>
      <c r="T1418" s="10">
        <v>6.3399999999999998E-2</v>
      </c>
      <c r="U1418" s="10">
        <v>4.1799999999999997E-2</v>
      </c>
      <c r="V1418" s="10">
        <v>4.0945</v>
      </c>
      <c r="W1418" s="10">
        <v>10.7</v>
      </c>
      <c r="Y1418" s="10">
        <v>0.1623</v>
      </c>
      <c r="Z1418" s="10">
        <v>0.1114</v>
      </c>
      <c r="AA1418" s="10">
        <v>10.8255</v>
      </c>
      <c r="AB1418" s="10">
        <v>10.5</v>
      </c>
      <c r="AD1418" s="10">
        <v>8.0799999999999997E-2</v>
      </c>
      <c r="AE1418" s="10">
        <v>2.12E-2</v>
      </c>
      <c r="AF1418" s="10">
        <v>4.5952999999999999</v>
      </c>
      <c r="AG1418" s="10">
        <v>10.5</v>
      </c>
      <c r="AI1418" s="10">
        <v>1493</v>
      </c>
      <c r="AJ1418" s="10" t="s">
        <v>294</v>
      </c>
      <c r="AK1418" s="10">
        <v>9.4399999999999998E-2</v>
      </c>
      <c r="AL1418" s="10">
        <v>3.09E-2</v>
      </c>
      <c r="AM1418" s="10">
        <v>5.4618000000000002</v>
      </c>
      <c r="AN1418" s="10">
        <v>10.5</v>
      </c>
      <c r="AO1418" s="10">
        <v>0.95</v>
      </c>
      <c r="AP1418" s="10">
        <v>0.77980000000000005</v>
      </c>
      <c r="AQ1418" s="10">
        <v>0.25419999999999998</v>
      </c>
      <c r="AR1418" s="10">
        <v>45.531799999999997</v>
      </c>
      <c r="AS1418" s="10">
        <v>10.4</v>
      </c>
      <c r="AT1418" s="10">
        <v>0.95</v>
      </c>
      <c r="AU1418" s="10">
        <v>0.19239999999999999</v>
      </c>
      <c r="AV1418" s="10">
        <v>6.2799999999999995E-2</v>
      </c>
      <c r="AW1418" s="10">
        <v>11.128500000000001</v>
      </c>
      <c r="AX1418" s="10">
        <v>10.5</v>
      </c>
      <c r="AY1418" s="10">
        <v>0.95</v>
      </c>
      <c r="AZ1418" s="10">
        <v>1493</v>
      </c>
      <c r="BA1418" s="10" t="s">
        <v>294</v>
      </c>
      <c r="BB1418" s="10">
        <v>5.8000000000000003E-2</v>
      </c>
      <c r="BC1418" s="10">
        <v>1.9099999999999999E-2</v>
      </c>
      <c r="BD1418" s="10">
        <v>3.3264</v>
      </c>
      <c r="BE1418" s="10">
        <v>10.6</v>
      </c>
      <c r="BF1418" s="10">
        <v>0.95</v>
      </c>
      <c r="BG1418" s="10">
        <v>0.1532</v>
      </c>
      <c r="BH1418" s="10">
        <v>5.5599999999999997E-2</v>
      </c>
      <c r="BI1418" s="10">
        <v>8.8792000000000009</v>
      </c>
      <c r="BJ1418" s="10">
        <v>10.6</v>
      </c>
      <c r="BK1418" s="10">
        <v>0.94</v>
      </c>
      <c r="BL1418" s="10">
        <v>7.6300000000000007E-2</v>
      </c>
      <c r="BM1418" s="10">
        <v>2.7699999999999999E-2</v>
      </c>
      <c r="BN1418" s="10">
        <v>4.4227999999999996</v>
      </c>
      <c r="BO1418" s="10">
        <v>10.6</v>
      </c>
      <c r="BP1418" s="10">
        <v>0.94</v>
      </c>
      <c r="BQ1418" s="10">
        <v>1493</v>
      </c>
      <c r="BR1418" s="10" t="s">
        <v>294</v>
      </c>
      <c r="BS1418" s="10">
        <v>8.9700000000000002E-2</v>
      </c>
      <c r="BT1418" s="10">
        <v>2.9499999999999998E-2</v>
      </c>
      <c r="BU1418" s="10">
        <v>5</v>
      </c>
      <c r="BV1418" s="10">
        <v>10.9</v>
      </c>
      <c r="BW1418" s="10">
        <v>0.95</v>
      </c>
      <c r="BX1418" s="10">
        <v>0.53310000000000002</v>
      </c>
      <c r="BY1418" s="10">
        <v>0.17519999999999999</v>
      </c>
      <c r="BZ1418" s="10">
        <v>30</v>
      </c>
      <c r="CA1418" s="10">
        <v>10.8</v>
      </c>
      <c r="CB1418" s="10">
        <v>0.95</v>
      </c>
      <c r="CC1418" s="10">
        <v>8.9700000000000002E-2</v>
      </c>
      <c r="CD1418" s="10">
        <v>2.9499999999999998E-2</v>
      </c>
      <c r="CE1418" s="10">
        <v>5</v>
      </c>
      <c r="CF1418" s="10">
        <v>10.9</v>
      </c>
      <c r="CG1418" s="10">
        <v>0.95</v>
      </c>
      <c r="CH1418" s="10">
        <v>1493</v>
      </c>
      <c r="CI1418" s="10" t="s">
        <v>294</v>
      </c>
      <c r="CJ1418" s="10">
        <v>8.72E-2</v>
      </c>
      <c r="CK1418" s="10">
        <v>2.87E-2</v>
      </c>
      <c r="CL1418" s="10">
        <v>5</v>
      </c>
      <c r="CM1418" s="10">
        <v>10.6</v>
      </c>
      <c r="CN1418" s="10">
        <v>0.95</v>
      </c>
      <c r="CO1418" s="10">
        <v>8.72E-2</v>
      </c>
      <c r="CP1418" s="10">
        <v>2.87E-2</v>
      </c>
      <c r="CQ1418" s="10">
        <v>5</v>
      </c>
      <c r="CR1418" s="10">
        <v>10.6</v>
      </c>
      <c r="CS1418" s="10">
        <v>0.95</v>
      </c>
      <c r="CT1418" s="10">
        <v>8.72E-2</v>
      </c>
      <c r="CU1418" s="10">
        <v>2.87E-2</v>
      </c>
      <c r="CV1418" s="10">
        <v>5</v>
      </c>
      <c r="CW1418" s="10">
        <v>10.6</v>
      </c>
      <c r="CX1418" s="10">
        <v>0.95</v>
      </c>
      <c r="CY1418" s="10">
        <v>1529</v>
      </c>
      <c r="CZ1418" s="10" t="s">
        <v>315</v>
      </c>
      <c r="DA1418" s="10">
        <v>1.7999999999999999E-2</v>
      </c>
      <c r="DB1418" s="10">
        <v>3.7000000000000002E-3</v>
      </c>
      <c r="DC1418" s="10">
        <v>1</v>
      </c>
      <c r="DD1418" s="10">
        <v>10.6</v>
      </c>
      <c r="DE1418" s="10">
        <v>0.98</v>
      </c>
      <c r="DF1418" s="10">
        <v>1.7999999999999999E-2</v>
      </c>
      <c r="DG1418" s="10">
        <v>3.7000000000000002E-3</v>
      </c>
      <c r="DH1418" s="10">
        <v>1</v>
      </c>
      <c r="DI1418" s="10">
        <v>10.6</v>
      </c>
      <c r="DJ1418" s="10">
        <v>0.98</v>
      </c>
      <c r="DK1418" s="10">
        <v>1.7999999999999999E-2</v>
      </c>
      <c r="DL1418" s="10">
        <v>3.7000000000000002E-3</v>
      </c>
      <c r="DM1418" s="10">
        <v>1</v>
      </c>
      <c r="DN1418" s="10">
        <v>10.6</v>
      </c>
      <c r="DO1418" s="10">
        <v>0.98</v>
      </c>
    </row>
    <row r="1419" spans="1:119" x14ac:dyDescent="0.25">
      <c r="A1419" s="10">
        <v>1494</v>
      </c>
      <c r="B1419" s="10" t="s">
        <v>296</v>
      </c>
      <c r="C1419" s="10">
        <v>0.09</v>
      </c>
      <c r="D1419" s="10">
        <v>0.01</v>
      </c>
      <c r="E1419" s="10">
        <v>5</v>
      </c>
      <c r="F1419" s="10">
        <v>10.4</v>
      </c>
      <c r="G1419" s="10">
        <v>0.99</v>
      </c>
      <c r="H1419" s="10">
        <v>0.09</v>
      </c>
      <c r="I1419" s="10">
        <v>0.01</v>
      </c>
      <c r="J1419" s="10">
        <v>5</v>
      </c>
      <c r="K1419" s="10">
        <v>10.3</v>
      </c>
      <c r="L1419" s="10">
        <v>0.99</v>
      </c>
      <c r="M1419" s="10">
        <v>0.09</v>
      </c>
      <c r="N1419" s="10">
        <v>0.01</v>
      </c>
      <c r="O1419" s="10">
        <v>5</v>
      </c>
      <c r="P1419" s="10">
        <v>10.3</v>
      </c>
      <c r="Q1419" s="10">
        <v>0.99</v>
      </c>
      <c r="R1419" s="10">
        <v>1494</v>
      </c>
      <c r="S1419" s="10" t="s">
        <v>296</v>
      </c>
      <c r="T1419" s="10">
        <v>6.6000000000000003E-2</v>
      </c>
      <c r="U1419" s="10">
        <v>1.89E-2</v>
      </c>
      <c r="V1419" s="10">
        <v>3.7052</v>
      </c>
      <c r="W1419" s="10">
        <v>10.7</v>
      </c>
      <c r="Y1419" s="10">
        <v>8.4599999999999995E-2</v>
      </c>
      <c r="Z1419" s="10">
        <v>2.52E-2</v>
      </c>
      <c r="AA1419" s="10">
        <v>4.8516000000000004</v>
      </c>
      <c r="AB1419" s="10">
        <v>10.5</v>
      </c>
      <c r="AD1419" s="10">
        <v>8.4199999999999997E-2</v>
      </c>
      <c r="AE1419" s="10">
        <v>9.5999999999999992E-3</v>
      </c>
      <c r="AF1419" s="10">
        <v>4.6615000000000002</v>
      </c>
      <c r="AG1419" s="10">
        <v>10.5</v>
      </c>
      <c r="AI1419" s="10">
        <v>1494</v>
      </c>
      <c r="AJ1419" s="10" t="s">
        <v>296</v>
      </c>
      <c r="AK1419" s="10">
        <v>9.8400000000000001E-2</v>
      </c>
      <c r="AL1419" s="10">
        <v>1.4E-2</v>
      </c>
      <c r="AM1419" s="10">
        <v>5.4650999999999996</v>
      </c>
      <c r="AN1419" s="10">
        <v>10.5</v>
      </c>
      <c r="AO1419" s="10">
        <v>0.99</v>
      </c>
      <c r="AP1419" s="10">
        <v>0.1016</v>
      </c>
      <c r="AQ1419" s="10">
        <v>1.44E-2</v>
      </c>
      <c r="AR1419" s="10">
        <v>5.6966000000000001</v>
      </c>
      <c r="AS1419" s="10">
        <v>10.4</v>
      </c>
      <c r="AT1419" s="10">
        <v>0.99</v>
      </c>
      <c r="AU1419" s="10">
        <v>0.1002</v>
      </c>
      <c r="AV1419" s="10">
        <v>1.4200000000000001E-2</v>
      </c>
      <c r="AW1419" s="10">
        <v>5.5646000000000004</v>
      </c>
      <c r="AX1419" s="10">
        <v>10.5</v>
      </c>
      <c r="AY1419" s="10">
        <v>0.99</v>
      </c>
      <c r="AZ1419" s="10">
        <v>1494</v>
      </c>
      <c r="BA1419" s="10" t="s">
        <v>296</v>
      </c>
      <c r="BB1419" s="10">
        <v>5.8599999999999999E-2</v>
      </c>
      <c r="BC1419" s="10">
        <v>1.7100000000000001E-2</v>
      </c>
      <c r="BD1419" s="10">
        <v>3.3264</v>
      </c>
      <c r="BE1419" s="10">
        <v>10.6</v>
      </c>
      <c r="BF1419" s="10">
        <v>0.96</v>
      </c>
      <c r="BG1419" s="10">
        <v>7.8200000000000006E-2</v>
      </c>
      <c r="BH1419" s="10">
        <v>2.2800000000000001E-2</v>
      </c>
      <c r="BI1419" s="10">
        <v>4.4396000000000004</v>
      </c>
      <c r="BJ1419" s="10">
        <v>10.6</v>
      </c>
      <c r="BK1419" s="10">
        <v>0.96</v>
      </c>
      <c r="BL1419" s="10">
        <v>7.8E-2</v>
      </c>
      <c r="BM1419" s="10">
        <v>2.2700000000000001E-2</v>
      </c>
      <c r="BN1419" s="10">
        <v>4.4227999999999996</v>
      </c>
      <c r="BO1419" s="10">
        <v>10.6</v>
      </c>
      <c r="BP1419" s="10">
        <v>0.96</v>
      </c>
      <c r="BQ1419" s="10">
        <v>1494</v>
      </c>
      <c r="BR1419" s="10" t="s">
        <v>296</v>
      </c>
      <c r="BS1419" s="10">
        <v>9.06E-2</v>
      </c>
      <c r="BT1419" s="10">
        <v>2.64E-2</v>
      </c>
      <c r="BU1419" s="10">
        <v>5</v>
      </c>
      <c r="BV1419" s="10">
        <v>10.9</v>
      </c>
      <c r="BW1419" s="10">
        <v>0.96</v>
      </c>
      <c r="BX1419" s="10">
        <v>0.17960000000000001</v>
      </c>
      <c r="BY1419" s="10">
        <v>5.2400000000000002E-2</v>
      </c>
      <c r="BZ1419" s="10">
        <v>10</v>
      </c>
      <c r="CA1419" s="10">
        <v>10.8</v>
      </c>
      <c r="CB1419" s="10">
        <v>0.96</v>
      </c>
      <c r="CC1419" s="10">
        <v>9.06E-2</v>
      </c>
      <c r="CD1419" s="10">
        <v>2.64E-2</v>
      </c>
      <c r="CE1419" s="10">
        <v>5</v>
      </c>
      <c r="CF1419" s="10">
        <v>10.9</v>
      </c>
      <c r="CG1419" s="10">
        <v>0.96</v>
      </c>
      <c r="CH1419" s="10">
        <v>1494</v>
      </c>
      <c r="CI1419" s="10" t="s">
        <v>296</v>
      </c>
      <c r="CJ1419" s="10">
        <v>8.8099999999999998E-2</v>
      </c>
      <c r="CK1419" s="10">
        <v>2.5700000000000001E-2</v>
      </c>
      <c r="CL1419" s="10">
        <v>5</v>
      </c>
      <c r="CM1419" s="10">
        <v>10.6</v>
      </c>
      <c r="CN1419" s="10">
        <v>0.96</v>
      </c>
      <c r="CO1419" s="10">
        <v>8.8099999999999998E-2</v>
      </c>
      <c r="CP1419" s="10">
        <v>2.5700000000000001E-2</v>
      </c>
      <c r="CQ1419" s="10">
        <v>5</v>
      </c>
      <c r="CR1419" s="10">
        <v>10.6</v>
      </c>
      <c r="CS1419" s="10">
        <v>0.96</v>
      </c>
      <c r="CT1419" s="10">
        <v>8.8099999999999998E-2</v>
      </c>
      <c r="CU1419" s="10">
        <v>2.5700000000000001E-2</v>
      </c>
      <c r="CV1419" s="10">
        <v>5</v>
      </c>
      <c r="CW1419" s="10">
        <v>10.6</v>
      </c>
      <c r="CX1419" s="10">
        <v>0.96</v>
      </c>
      <c r="CY1419" s="10">
        <v>1530</v>
      </c>
      <c r="CZ1419" s="10" t="s">
        <v>306</v>
      </c>
      <c r="DA1419" s="10">
        <v>1.7600000000000001E-2</v>
      </c>
      <c r="DB1419" s="10">
        <v>5.1000000000000004E-3</v>
      </c>
      <c r="DC1419" s="10">
        <v>1</v>
      </c>
      <c r="DD1419" s="10">
        <v>10.6</v>
      </c>
      <c r="DE1419" s="10">
        <v>0.96</v>
      </c>
      <c r="DF1419" s="10">
        <v>1.7600000000000001E-2</v>
      </c>
      <c r="DG1419" s="10">
        <v>5.1000000000000004E-3</v>
      </c>
      <c r="DH1419" s="10">
        <v>1</v>
      </c>
      <c r="DI1419" s="10">
        <v>10.6</v>
      </c>
      <c r="DJ1419" s="10">
        <v>0.96</v>
      </c>
      <c r="DK1419" s="10">
        <v>1.7600000000000001E-2</v>
      </c>
      <c r="DL1419" s="10">
        <v>5.1000000000000004E-3</v>
      </c>
      <c r="DM1419" s="10">
        <v>1</v>
      </c>
      <c r="DN1419" s="10">
        <v>10.6</v>
      </c>
      <c r="DO1419" s="10">
        <v>0.96</v>
      </c>
    </row>
    <row r="1420" spans="1:119" x14ac:dyDescent="0.25">
      <c r="A1420" s="10">
        <v>1495</v>
      </c>
      <c r="B1420" s="10" t="s">
        <v>297</v>
      </c>
      <c r="C1420" s="10">
        <v>0.35</v>
      </c>
      <c r="D1420" s="10">
        <v>0.1</v>
      </c>
      <c r="E1420" s="10">
        <v>20</v>
      </c>
      <c r="F1420" s="10">
        <v>10.4</v>
      </c>
      <c r="G1420" s="10">
        <v>0.96</v>
      </c>
      <c r="H1420" s="10">
        <v>0.34</v>
      </c>
      <c r="I1420" s="10">
        <v>0.1</v>
      </c>
      <c r="J1420" s="10">
        <v>20</v>
      </c>
      <c r="K1420" s="10">
        <v>10.3</v>
      </c>
      <c r="L1420" s="10">
        <v>0.96</v>
      </c>
      <c r="M1420" s="10">
        <v>0.34</v>
      </c>
      <c r="N1420" s="10">
        <v>0.1</v>
      </c>
      <c r="O1420" s="10">
        <v>20</v>
      </c>
      <c r="P1420" s="10">
        <v>10.3</v>
      </c>
      <c r="Q1420" s="10">
        <v>0.96</v>
      </c>
      <c r="R1420" s="10">
        <v>1495</v>
      </c>
      <c r="S1420" s="10" t="s">
        <v>297</v>
      </c>
      <c r="T1420" s="10">
        <v>6.4000000000000001E-2</v>
      </c>
      <c r="U1420" s="10">
        <v>3.7400000000000003E-2</v>
      </c>
      <c r="V1420" s="10">
        <v>4.0022000000000002</v>
      </c>
      <c r="W1420" s="10">
        <v>10.7</v>
      </c>
      <c r="Y1420" s="10">
        <v>0.16400000000000001</v>
      </c>
      <c r="Z1420" s="10">
        <v>9.9900000000000003E-2</v>
      </c>
      <c r="AA1420" s="10">
        <v>10.5603</v>
      </c>
      <c r="AB1420" s="10">
        <v>10.5</v>
      </c>
      <c r="AD1420" s="10">
        <v>0.16339999999999999</v>
      </c>
      <c r="AE1420" s="10">
        <v>3.8100000000000002E-2</v>
      </c>
      <c r="AF1420" s="10">
        <v>9.2233999999999998</v>
      </c>
      <c r="AG1420" s="10">
        <v>10.5</v>
      </c>
      <c r="AI1420" s="10">
        <v>1495</v>
      </c>
      <c r="AJ1420" s="10" t="s">
        <v>297</v>
      </c>
      <c r="AK1420" s="10">
        <v>0.4199</v>
      </c>
      <c r="AL1420" s="10">
        <v>0.122</v>
      </c>
      <c r="AM1420" s="10">
        <v>24.043700000000001</v>
      </c>
      <c r="AN1420" s="10">
        <v>10.5</v>
      </c>
      <c r="AO1420" s="10">
        <v>0.96</v>
      </c>
      <c r="AP1420" s="10">
        <v>0.39400000000000002</v>
      </c>
      <c r="AQ1420" s="10">
        <v>0.114</v>
      </c>
      <c r="AR1420" s="10">
        <v>22.7697</v>
      </c>
      <c r="AS1420" s="10">
        <v>10.4</v>
      </c>
      <c r="AT1420" s="10">
        <v>0.96</v>
      </c>
      <c r="AU1420" s="10">
        <v>0.38879999999999998</v>
      </c>
      <c r="AV1420" s="10">
        <v>0.11269999999999999</v>
      </c>
      <c r="AW1420" s="10">
        <v>22.258299999999998</v>
      </c>
      <c r="AX1420" s="10">
        <v>10.5</v>
      </c>
      <c r="AY1420" s="10">
        <v>0.96</v>
      </c>
      <c r="AZ1420" s="10">
        <v>1495</v>
      </c>
      <c r="BA1420" s="10" t="s">
        <v>297</v>
      </c>
      <c r="BB1420" s="10">
        <v>5.8599999999999999E-2</v>
      </c>
      <c r="BC1420" s="10">
        <v>1.7100000000000001E-2</v>
      </c>
      <c r="BD1420" s="10">
        <v>3.3264</v>
      </c>
      <c r="BE1420" s="10">
        <v>10.6</v>
      </c>
      <c r="BF1420" s="10">
        <v>0.96</v>
      </c>
      <c r="BG1420" s="10">
        <v>7.8200000000000006E-2</v>
      </c>
      <c r="BH1420" s="10">
        <v>2.2800000000000001E-2</v>
      </c>
      <c r="BI1420" s="10">
        <v>4.4396000000000004</v>
      </c>
      <c r="BJ1420" s="10">
        <v>10.6</v>
      </c>
      <c r="BK1420" s="10">
        <v>0.96</v>
      </c>
      <c r="BL1420" s="10">
        <v>7.8E-2</v>
      </c>
      <c r="BM1420" s="10">
        <v>2.2700000000000001E-2</v>
      </c>
      <c r="BN1420" s="10">
        <v>4.4227999999999996</v>
      </c>
      <c r="BO1420" s="10">
        <v>10.6</v>
      </c>
      <c r="BP1420" s="10">
        <v>0.96</v>
      </c>
      <c r="BQ1420" s="10">
        <v>1495</v>
      </c>
      <c r="BR1420" s="10" t="s">
        <v>297</v>
      </c>
      <c r="BS1420" s="10">
        <v>0.45779999999999998</v>
      </c>
      <c r="BT1420" s="10">
        <v>0.1147</v>
      </c>
      <c r="BU1420" s="10">
        <v>25</v>
      </c>
      <c r="BV1420" s="10">
        <v>10.9</v>
      </c>
      <c r="BW1420" s="10">
        <v>0.97</v>
      </c>
      <c r="BX1420" s="10">
        <v>0.4536</v>
      </c>
      <c r="BY1420" s="10">
        <v>0.1137</v>
      </c>
      <c r="BZ1420" s="10">
        <v>25</v>
      </c>
      <c r="CA1420" s="10">
        <v>10.8</v>
      </c>
      <c r="CB1420" s="10">
        <v>0.97</v>
      </c>
      <c r="CC1420" s="10">
        <v>0.36630000000000001</v>
      </c>
      <c r="CD1420" s="10">
        <v>9.1800000000000007E-2</v>
      </c>
      <c r="CE1420" s="10">
        <v>20</v>
      </c>
      <c r="CF1420" s="10">
        <v>10.9</v>
      </c>
      <c r="CG1420" s="10">
        <v>0.97</v>
      </c>
      <c r="CH1420" s="10">
        <v>1495</v>
      </c>
      <c r="CI1420" s="10" t="s">
        <v>297</v>
      </c>
      <c r="CJ1420" s="10">
        <v>8.8999999999999996E-2</v>
      </c>
      <c r="CK1420" s="10">
        <v>2.23E-2</v>
      </c>
      <c r="CL1420" s="10">
        <v>5</v>
      </c>
      <c r="CM1420" s="10">
        <v>10.6</v>
      </c>
      <c r="CN1420" s="10">
        <v>0.97</v>
      </c>
      <c r="CO1420" s="10">
        <v>8.8999999999999996E-2</v>
      </c>
      <c r="CP1420" s="10">
        <v>2.23E-2</v>
      </c>
      <c r="CQ1420" s="10">
        <v>5</v>
      </c>
      <c r="CR1420" s="10">
        <v>10.6</v>
      </c>
      <c r="CS1420" s="10">
        <v>0.97</v>
      </c>
      <c r="CT1420" s="10">
        <v>8.8999999999999996E-2</v>
      </c>
      <c r="CU1420" s="10">
        <v>2.23E-2</v>
      </c>
      <c r="CV1420" s="10">
        <v>5</v>
      </c>
      <c r="CW1420" s="10">
        <v>10.6</v>
      </c>
      <c r="CX1420" s="10">
        <v>0.97</v>
      </c>
      <c r="CY1420" s="10">
        <v>1531</v>
      </c>
      <c r="CZ1420" s="10" t="s">
        <v>291</v>
      </c>
      <c r="DA1420" s="10">
        <v>1.7399999999999999E-2</v>
      </c>
      <c r="DB1420" s="10">
        <v>5.7000000000000002E-3</v>
      </c>
      <c r="DC1420" s="10">
        <v>1</v>
      </c>
      <c r="DD1420" s="10">
        <v>10.6</v>
      </c>
      <c r="DE1420" s="10">
        <v>0.95</v>
      </c>
      <c r="DF1420" s="10">
        <v>1.7399999999999999E-2</v>
      </c>
      <c r="DG1420" s="10">
        <v>5.7000000000000002E-3</v>
      </c>
      <c r="DH1420" s="10">
        <v>1</v>
      </c>
      <c r="DI1420" s="10">
        <v>10.6</v>
      </c>
      <c r="DJ1420" s="10">
        <v>0.95</v>
      </c>
      <c r="DK1420" s="10">
        <v>1.7399999999999999E-2</v>
      </c>
      <c r="DL1420" s="10">
        <v>5.7000000000000002E-3</v>
      </c>
      <c r="DM1420" s="10">
        <v>1</v>
      </c>
      <c r="DN1420" s="10">
        <v>10.6</v>
      </c>
      <c r="DO1420" s="10">
        <v>0.95</v>
      </c>
    </row>
    <row r="1421" spans="1:119" x14ac:dyDescent="0.25">
      <c r="A1421" s="10">
        <v>1496</v>
      </c>
      <c r="B1421" s="10" t="s">
        <v>255</v>
      </c>
      <c r="C1421" s="10">
        <v>0.34</v>
      </c>
      <c r="D1421" s="10">
        <v>0.12</v>
      </c>
      <c r="E1421" s="10">
        <v>5.6</v>
      </c>
      <c r="F1421" s="10">
        <v>37.35</v>
      </c>
      <c r="G1421" s="10">
        <v>0.94</v>
      </c>
      <c r="H1421" s="10">
        <v>0.38</v>
      </c>
      <c r="I1421" s="10">
        <v>0.14000000000000001</v>
      </c>
      <c r="J1421" s="10">
        <v>6.37</v>
      </c>
      <c r="K1421" s="10">
        <v>36.89</v>
      </c>
      <c r="L1421" s="10">
        <v>0.93600000000000005</v>
      </c>
      <c r="M1421" s="10">
        <v>0.39</v>
      </c>
      <c r="N1421" s="10">
        <v>0.13</v>
      </c>
      <c r="O1421" s="10">
        <v>6.48</v>
      </c>
      <c r="P1421" s="10">
        <v>36.82</v>
      </c>
      <c r="Q1421" s="10">
        <v>0.94699999999999995</v>
      </c>
      <c r="R1421" s="10">
        <v>1496</v>
      </c>
      <c r="S1421" s="10" t="s">
        <v>255</v>
      </c>
      <c r="T1421" s="10">
        <v>0.23</v>
      </c>
      <c r="U1421" s="10">
        <v>0.23</v>
      </c>
      <c r="V1421" s="10">
        <v>4.9032431752839942</v>
      </c>
      <c r="W1421" s="10">
        <v>38.299999999999997</v>
      </c>
      <c r="Y1421" s="10">
        <v>0.34</v>
      </c>
      <c r="Z1421" s="10">
        <v>0.33</v>
      </c>
      <c r="AA1421" s="10">
        <v>7.2619277728853486</v>
      </c>
      <c r="AB1421" s="10">
        <v>37.67</v>
      </c>
      <c r="AD1421" s="10">
        <v>0.41</v>
      </c>
      <c r="AE1421" s="10">
        <v>0.19</v>
      </c>
      <c r="AF1421" s="10">
        <v>6.8333130537277791</v>
      </c>
      <c r="AG1421" s="10">
        <v>38.18</v>
      </c>
      <c r="AI1421" s="10">
        <v>1496</v>
      </c>
      <c r="AJ1421" s="10" t="s">
        <v>255</v>
      </c>
      <c r="AK1421" s="10">
        <v>-0.38090626402624855</v>
      </c>
      <c r="AL1421" s="10">
        <v>-0.2389773446253346</v>
      </c>
      <c r="AM1421" s="10">
        <v>-6.9009194739328183</v>
      </c>
      <c r="AN1421" s="10">
        <v>37.620340632551724</v>
      </c>
      <c r="AO1421" s="10">
        <v>0.84708658516043556</v>
      </c>
      <c r="AP1421" s="10">
        <v>-0.48046456330637588</v>
      </c>
      <c r="AQ1421" s="10">
        <v>-0.28205877861843542</v>
      </c>
      <c r="AR1421" s="10">
        <v>-8.6776568802062481</v>
      </c>
      <c r="AS1421" s="10">
        <v>37.068080666803482</v>
      </c>
      <c r="AT1421" s="10">
        <v>0.86237897761863291</v>
      </c>
      <c r="AU1421" s="10">
        <v>-0.50666168312000615</v>
      </c>
      <c r="AV1421" s="10">
        <v>-0.29423295288744966</v>
      </c>
      <c r="AW1421" s="10">
        <v>-9.1568078597781746</v>
      </c>
      <c r="AX1421" s="10">
        <v>36.941876109694917</v>
      </c>
      <c r="AY1421" s="10">
        <v>0.86475759554153864</v>
      </c>
      <c r="AZ1421" s="10">
        <v>1496</v>
      </c>
      <c r="BA1421" s="10" t="s">
        <v>255</v>
      </c>
      <c r="BB1421" s="10">
        <v>-0.19004712540406898</v>
      </c>
      <c r="BC1421" s="10">
        <v>-0.12731014208189065</v>
      </c>
      <c r="BD1421" s="10">
        <v>-3.4955676946263727</v>
      </c>
      <c r="BE1421" s="10">
        <v>37.781528162506135</v>
      </c>
      <c r="BF1421" s="10">
        <v>0.83081330059556346</v>
      </c>
      <c r="BG1421" s="10">
        <v>-0.29640965492266907</v>
      </c>
      <c r="BH1421" s="10">
        <v>-0.16913007035035507</v>
      </c>
      <c r="BI1421" s="10">
        <v>-5.2637698936094788</v>
      </c>
      <c r="BJ1421" s="10">
        <v>37.43154057760718</v>
      </c>
      <c r="BK1421" s="10">
        <v>0.86855459215619457</v>
      </c>
      <c r="BL1421" s="10">
        <v>-0.32196924334462623</v>
      </c>
      <c r="BM1421" s="10">
        <v>-0.18028973947167271</v>
      </c>
      <c r="BN1421" s="10">
        <v>-5.7067941828943853</v>
      </c>
      <c r="BO1421" s="10">
        <v>37.332375301101663</v>
      </c>
      <c r="BP1421" s="10">
        <v>0.87252107666231282</v>
      </c>
      <c r="BQ1421" s="10">
        <v>1496</v>
      </c>
      <c r="BR1421" s="10" t="s">
        <v>255</v>
      </c>
      <c r="BS1421" s="10">
        <v>-0.29199999999999998</v>
      </c>
      <c r="BT1421" s="10">
        <v>-0.14499999999999999</v>
      </c>
      <c r="BU1421" s="10">
        <v>-4.998345610200448</v>
      </c>
      <c r="BV1421" s="10">
        <v>37.658000000000001</v>
      </c>
      <c r="BW1421" s="10">
        <v>0.89565074380092669</v>
      </c>
      <c r="BX1421" s="10">
        <v>-0.34499999999999997</v>
      </c>
      <c r="BY1421" s="10">
        <v>-0.16</v>
      </c>
      <c r="BZ1421" s="10">
        <v>-5.9307950035756951</v>
      </c>
      <c r="CA1421" s="10">
        <v>37.021000000000001</v>
      </c>
      <c r="CB1421" s="10">
        <v>0.90718823441081609</v>
      </c>
      <c r="CC1421" s="10">
        <v>-0.38</v>
      </c>
      <c r="CD1421" s="10">
        <v>-0.17199999999999999</v>
      </c>
      <c r="CE1421" s="10">
        <v>-6.4799488373329428</v>
      </c>
      <c r="CF1421" s="10">
        <v>37.164000000000001</v>
      </c>
      <c r="CG1421" s="10">
        <v>0.91102215986148805</v>
      </c>
      <c r="CH1421" s="10">
        <v>1496</v>
      </c>
      <c r="CI1421" s="10" t="s">
        <v>255</v>
      </c>
      <c r="CJ1421" s="10">
        <v>-0.27500000000000002</v>
      </c>
      <c r="CK1421" s="10">
        <v>-0.14099999999999999</v>
      </c>
      <c r="CL1421" s="10">
        <v>-4.6412763635615519</v>
      </c>
      <c r="CM1421" s="10">
        <v>38.442999999999998</v>
      </c>
      <c r="CN1421" s="10">
        <v>0.88985114932433829</v>
      </c>
      <c r="CO1421" s="10">
        <v>-0.31</v>
      </c>
      <c r="CP1421" s="10">
        <v>-0.15</v>
      </c>
      <c r="CQ1421" s="10">
        <v>-5.2465870797184451</v>
      </c>
      <c r="CR1421" s="10">
        <v>37.896999999999998</v>
      </c>
      <c r="CS1421" s="10">
        <v>0.90015925141551334</v>
      </c>
      <c r="CT1421" s="10">
        <v>-0.34599999999999997</v>
      </c>
      <c r="CU1421" s="10">
        <v>-0.16300000000000001</v>
      </c>
      <c r="CV1421" s="10">
        <v>-5.758480190762695</v>
      </c>
      <c r="CW1421" s="10">
        <v>38.347000000000001</v>
      </c>
      <c r="CX1421" s="10">
        <v>0.90464086228852036</v>
      </c>
      <c r="CY1421" s="10">
        <v>1532</v>
      </c>
      <c r="CZ1421" s="10" t="s">
        <v>293</v>
      </c>
      <c r="DA1421" s="10">
        <v>0</v>
      </c>
      <c r="DB1421" s="10">
        <v>0</v>
      </c>
      <c r="DC1421" s="10">
        <v>0</v>
      </c>
      <c r="DD1421" s="10">
        <v>10.6</v>
      </c>
      <c r="DE1421" s="10">
        <v>0</v>
      </c>
      <c r="DF1421" s="10">
        <v>0</v>
      </c>
      <c r="DG1421" s="10">
        <v>0</v>
      </c>
      <c r="DH1421" s="10">
        <v>0</v>
      </c>
      <c r="DI1421" s="10">
        <v>10.6</v>
      </c>
      <c r="DJ1421" s="10">
        <v>0</v>
      </c>
      <c r="DK1421" s="10">
        <v>0</v>
      </c>
      <c r="DL1421" s="10">
        <v>0</v>
      </c>
      <c r="DM1421" s="10">
        <v>0</v>
      </c>
      <c r="DN1421" s="10">
        <v>10.6</v>
      </c>
      <c r="DO1421" s="10">
        <v>0</v>
      </c>
    </row>
    <row r="1422" spans="1:119" x14ac:dyDescent="0.25">
      <c r="A1422" s="10">
        <v>1497</v>
      </c>
      <c r="B1422" s="10" t="s">
        <v>256</v>
      </c>
      <c r="R1422" s="10">
        <v>1497</v>
      </c>
      <c r="S1422" s="10" t="s">
        <v>256</v>
      </c>
      <c r="AI1422" s="10">
        <v>1497</v>
      </c>
      <c r="AJ1422" s="10" t="s">
        <v>256</v>
      </c>
      <c r="AK1422" s="10">
        <v>6.9279823662170628E-2</v>
      </c>
      <c r="AL1422" s="10">
        <v>6.0122935457772364E-2</v>
      </c>
      <c r="AM1422" s="10">
        <v>1.4077639079673907</v>
      </c>
      <c r="AN1422" s="10">
        <v>37.62033907622753</v>
      </c>
      <c r="AO1422" s="10">
        <v>0.75525500856402716</v>
      </c>
      <c r="AP1422" s="10">
        <v>8.3387485560614552E-2</v>
      </c>
      <c r="AQ1422" s="10">
        <v>7.2801513619948688E-2</v>
      </c>
      <c r="AR1422" s="10">
        <v>1.7241298057679126</v>
      </c>
      <c r="AS1422" s="10">
        <v>37.068078802547383</v>
      </c>
      <c r="AT1422" s="10">
        <v>0.75330389630540262</v>
      </c>
      <c r="AU1422" s="10">
        <v>8.1563288700311987E-2</v>
      </c>
      <c r="AV1422" s="10">
        <v>7.1488998236937648E-2</v>
      </c>
      <c r="AW1422" s="10">
        <v>1.6950560167310942</v>
      </c>
      <c r="AX1422" s="10">
        <v>36.94187415833035</v>
      </c>
      <c r="AY1422" s="10">
        <v>0.75202299716351584</v>
      </c>
      <c r="AZ1422" s="10">
        <v>1497</v>
      </c>
      <c r="BA1422" s="10" t="s">
        <v>256</v>
      </c>
      <c r="BQ1422" s="10">
        <v>1497</v>
      </c>
      <c r="BR1422" s="10" t="s">
        <v>256</v>
      </c>
      <c r="CH1422" s="10">
        <v>1497</v>
      </c>
      <c r="CI1422" s="10" t="s">
        <v>256</v>
      </c>
      <c r="CY1422" s="10">
        <v>1533</v>
      </c>
      <c r="CZ1422" s="10" t="s">
        <v>296</v>
      </c>
      <c r="DA1422" s="10">
        <v>0</v>
      </c>
      <c r="DB1422" s="10">
        <v>0</v>
      </c>
      <c r="DC1422" s="10">
        <v>0</v>
      </c>
      <c r="DD1422" s="10">
        <v>10.6</v>
      </c>
      <c r="DE1422" s="10">
        <v>0</v>
      </c>
      <c r="DF1422" s="10">
        <v>0</v>
      </c>
      <c r="DG1422" s="10">
        <v>0</v>
      </c>
      <c r="DH1422" s="10">
        <v>0</v>
      </c>
      <c r="DI1422" s="10">
        <v>10.6</v>
      </c>
      <c r="DJ1422" s="10">
        <v>0</v>
      </c>
      <c r="DK1422" s="10">
        <v>0</v>
      </c>
      <c r="DL1422" s="10">
        <v>0</v>
      </c>
      <c r="DM1422" s="10">
        <v>0</v>
      </c>
      <c r="DN1422" s="10">
        <v>10.6</v>
      </c>
      <c r="DO1422" s="10">
        <v>0</v>
      </c>
    </row>
    <row r="1423" spans="1:119" x14ac:dyDescent="0.25">
      <c r="A1423" s="10">
        <v>1498</v>
      </c>
      <c r="B1423" s="10" t="s">
        <v>8</v>
      </c>
      <c r="C1423" s="10">
        <v>0.34</v>
      </c>
      <c r="D1423" s="10">
        <v>0.12</v>
      </c>
      <c r="E1423" s="10">
        <v>5.6</v>
      </c>
      <c r="F1423" s="10">
        <v>37.21</v>
      </c>
      <c r="G1423" s="10">
        <v>0.94099999999999995</v>
      </c>
      <c r="H1423" s="10">
        <v>0.38</v>
      </c>
      <c r="I1423" s="10">
        <v>0.14000000000000001</v>
      </c>
      <c r="J1423" s="10">
        <v>6.37</v>
      </c>
      <c r="K1423" s="10">
        <v>36.729999999999997</v>
      </c>
      <c r="L1423" s="10">
        <v>0.93700000000000006</v>
      </c>
      <c r="M1423" s="10">
        <v>0.39</v>
      </c>
      <c r="N1423" s="10">
        <v>0.13</v>
      </c>
      <c r="O1423" s="10">
        <v>6.48</v>
      </c>
      <c r="P1423" s="10">
        <v>36.659999999999997</v>
      </c>
      <c r="Q1423" s="10">
        <v>0.94699999999999995</v>
      </c>
      <c r="R1423" s="10">
        <v>1498</v>
      </c>
      <c r="S1423" s="10" t="s">
        <v>8</v>
      </c>
      <c r="T1423" s="10">
        <v>0.23</v>
      </c>
      <c r="U1423" s="10">
        <v>0.23</v>
      </c>
      <c r="V1423" s="10">
        <v>4.9032431752839942</v>
      </c>
      <c r="W1423" s="10">
        <v>38.299999999999997</v>
      </c>
      <c r="Y1423" s="10">
        <v>0.34</v>
      </c>
      <c r="Z1423" s="10">
        <v>0.33</v>
      </c>
      <c r="AA1423" s="10">
        <v>7.2619277728853486</v>
      </c>
      <c r="AB1423" s="10">
        <v>37.67</v>
      </c>
      <c r="AD1423" s="10">
        <v>0.41</v>
      </c>
      <c r="AE1423" s="10">
        <v>0.19</v>
      </c>
      <c r="AF1423" s="10">
        <v>6.8333130537277791</v>
      </c>
      <c r="AG1423" s="10">
        <v>38.18</v>
      </c>
      <c r="AI1423" s="10">
        <v>1498</v>
      </c>
      <c r="AJ1423" s="10" t="s">
        <v>8</v>
      </c>
      <c r="AZ1423" s="10">
        <v>1498</v>
      </c>
      <c r="BA1423" s="10" t="s">
        <v>8</v>
      </c>
      <c r="BB1423" s="10">
        <v>0.19004712542202148</v>
      </c>
      <c r="BC1423" s="10">
        <v>0.12731014350086942</v>
      </c>
      <c r="BD1423" s="10">
        <v>3.4955677069224511</v>
      </c>
      <c r="BE1423" s="10">
        <v>37.781528162506135</v>
      </c>
      <c r="BF1423" s="10">
        <v>0.83081329775155954</v>
      </c>
      <c r="BG1423" s="10">
        <v>0.29640965490984805</v>
      </c>
      <c r="BH1423" s="10">
        <v>0.16913007024777921</v>
      </c>
      <c r="BI1423" s="10">
        <v>5.2637698926536167</v>
      </c>
      <c r="BJ1423" s="10">
        <v>37.43154057760718</v>
      </c>
      <c r="BK1423" s="10">
        <v>0.86855459227634879</v>
      </c>
      <c r="BL1423" s="10">
        <v>0.32196924332820737</v>
      </c>
      <c r="BM1423" s="10">
        <v>0.18028973952509988</v>
      </c>
      <c r="BN1423" s="10">
        <v>5.706794183076525</v>
      </c>
      <c r="BO1423" s="10">
        <v>37.332375301101663</v>
      </c>
      <c r="BP1423" s="10">
        <v>0.8725210765899708</v>
      </c>
      <c r="BQ1423" s="10">
        <v>1498</v>
      </c>
      <c r="BR1423" s="10" t="s">
        <v>8</v>
      </c>
      <c r="CH1423" s="10">
        <v>1498</v>
      </c>
      <c r="CI1423" s="10" t="s">
        <v>8</v>
      </c>
      <c r="CJ1423" s="10">
        <v>0.27500000000000002</v>
      </c>
      <c r="CK1423" s="10">
        <v>0.14099999999999999</v>
      </c>
      <c r="CL1423" s="10">
        <v>4.6412763635615519</v>
      </c>
      <c r="CM1423" s="10">
        <v>38.442999999999998</v>
      </c>
      <c r="CN1423" s="10">
        <v>0.88985114932433829</v>
      </c>
      <c r="CO1423" s="10">
        <v>0.31</v>
      </c>
      <c r="CP1423" s="10">
        <v>0.15</v>
      </c>
      <c r="CQ1423" s="10">
        <v>5.2465870797184451</v>
      </c>
      <c r="CR1423" s="10">
        <v>37.896999999999998</v>
      </c>
      <c r="CS1423" s="10">
        <v>0.90015925141551334</v>
      </c>
      <c r="CT1423" s="10">
        <v>0.34599999999999997</v>
      </c>
      <c r="CU1423" s="10">
        <v>0.16300000000000001</v>
      </c>
      <c r="CV1423" s="10">
        <v>5.758480190762695</v>
      </c>
      <c r="CW1423" s="10">
        <v>38.347000000000001</v>
      </c>
      <c r="CX1423" s="10">
        <v>0.90464086228852036</v>
      </c>
      <c r="CY1423" s="10">
        <v>1534</v>
      </c>
      <c r="CZ1423" s="10" t="s">
        <v>209</v>
      </c>
      <c r="DA1423" s="10">
        <v>-1.927</v>
      </c>
      <c r="DB1423" s="10">
        <v>-0.86899999999999999</v>
      </c>
      <c r="DC1423" s="10">
        <v>-10.514951328462903</v>
      </c>
      <c r="DD1423" s="10">
        <v>116.068</v>
      </c>
      <c r="DE1423" s="10">
        <v>0.91159370913223337</v>
      </c>
      <c r="DF1423" s="10">
        <v>-2.6850000000000001</v>
      </c>
      <c r="DG1423" s="10">
        <v>-1.196</v>
      </c>
      <c r="DH1423" s="10">
        <v>-14.877927262580158</v>
      </c>
      <c r="DI1423" s="10">
        <v>114.063</v>
      </c>
      <c r="DJ1423" s="10">
        <v>0.91347452796625794</v>
      </c>
      <c r="DK1423" s="10">
        <v>-2.6720000000000002</v>
      </c>
      <c r="DL1423" s="10">
        <v>-1.232</v>
      </c>
      <c r="DM1423" s="10">
        <v>-15.014583940664597</v>
      </c>
      <c r="DN1423" s="10">
        <v>113.14100000000001</v>
      </c>
      <c r="DO1423" s="10">
        <v>0.90811847516816169</v>
      </c>
    </row>
    <row r="1424" spans="1:119" x14ac:dyDescent="0.25">
      <c r="A1424" s="10">
        <v>1499</v>
      </c>
      <c r="B1424" s="10" t="s">
        <v>9</v>
      </c>
      <c r="R1424" s="10">
        <v>1499</v>
      </c>
      <c r="S1424" s="10" t="s">
        <v>9</v>
      </c>
      <c r="AI1424" s="10">
        <v>1499</v>
      </c>
      <c r="AJ1424" s="10" t="s">
        <v>9</v>
      </c>
      <c r="AK1424" s="10">
        <v>0.3116264403513016</v>
      </c>
      <c r="AL1424" s="10">
        <v>0.17885437435950435</v>
      </c>
      <c r="AM1424" s="10">
        <v>5.5141638020350081</v>
      </c>
      <c r="AN1424" s="10">
        <v>37.62033907622753</v>
      </c>
      <c r="AO1424" s="10">
        <v>0.8673039072838028</v>
      </c>
      <c r="AP1424" s="10">
        <v>0.39707707783273122</v>
      </c>
      <c r="AQ1424" s="10">
        <v>0.20925721038430659</v>
      </c>
      <c r="AR1424" s="10">
        <v>6.9908889128754943</v>
      </c>
      <c r="AS1424" s="10">
        <v>37.068078802547383</v>
      </c>
      <c r="AT1424" s="10">
        <v>0.88467083697791948</v>
      </c>
      <c r="AU1424" s="10">
        <v>0.42509839445657271</v>
      </c>
      <c r="AV1424" s="10">
        <v>0.22274389414845747</v>
      </c>
      <c r="AW1424" s="10">
        <v>7.5004887135718663</v>
      </c>
      <c r="AX1424" s="10">
        <v>36.94187415833035</v>
      </c>
      <c r="AY1424" s="10">
        <v>0.88576874309823417</v>
      </c>
      <c r="AZ1424" s="10">
        <v>1499</v>
      </c>
      <c r="BA1424" s="10" t="s">
        <v>9</v>
      </c>
      <c r="BQ1424" s="10">
        <v>1499</v>
      </c>
      <c r="BR1424" s="10" t="s">
        <v>9</v>
      </c>
      <c r="BS1424" s="10">
        <v>0.29199999999999998</v>
      </c>
      <c r="BT1424" s="10">
        <v>0.14499999999999999</v>
      </c>
      <c r="BU1424" s="10">
        <v>4.998345610200448</v>
      </c>
      <c r="BV1424" s="10">
        <v>37.658000000000001</v>
      </c>
      <c r="BW1424" s="10">
        <v>0.89565074380092669</v>
      </c>
      <c r="BX1424" s="10">
        <v>0.34499999999999997</v>
      </c>
      <c r="BY1424" s="10">
        <v>0.16</v>
      </c>
      <c r="BZ1424" s="10">
        <v>5.9307950035756951</v>
      </c>
      <c r="CA1424" s="10">
        <v>37.021000000000001</v>
      </c>
      <c r="CB1424" s="10">
        <v>0.90718823441081609</v>
      </c>
      <c r="CC1424" s="10">
        <v>0.38</v>
      </c>
      <c r="CD1424" s="10">
        <v>0.17199999999999999</v>
      </c>
      <c r="CE1424" s="10">
        <v>6.4799488373329428</v>
      </c>
      <c r="CF1424" s="10">
        <v>37.164000000000001</v>
      </c>
      <c r="CG1424" s="10">
        <v>0.91102215986148805</v>
      </c>
      <c r="CH1424" s="10">
        <v>1499</v>
      </c>
      <c r="CI1424" s="10" t="s">
        <v>9</v>
      </c>
      <c r="CY1424" s="10">
        <v>1535</v>
      </c>
      <c r="CZ1424" s="10" t="s">
        <v>39</v>
      </c>
      <c r="DA1424" s="10">
        <v>1.927</v>
      </c>
      <c r="DB1424" s="10">
        <v>0.86899999999999999</v>
      </c>
      <c r="DC1424" s="10">
        <v>10.514951328462903</v>
      </c>
      <c r="DD1424" s="10">
        <v>116.068</v>
      </c>
      <c r="DE1424" s="10">
        <v>0.91159370913223337</v>
      </c>
      <c r="DF1424" s="10">
        <v>2.6850000000000001</v>
      </c>
      <c r="DG1424" s="10">
        <v>1.196</v>
      </c>
      <c r="DH1424" s="10">
        <v>14.877927262580158</v>
      </c>
      <c r="DI1424" s="10">
        <v>114.063</v>
      </c>
      <c r="DJ1424" s="10">
        <v>0.91347452796625794</v>
      </c>
      <c r="DK1424" s="10">
        <v>2.6720000000000002</v>
      </c>
      <c r="DL1424" s="10">
        <v>1.232</v>
      </c>
      <c r="DM1424" s="10">
        <v>15.014583940664597</v>
      </c>
      <c r="DN1424" s="10">
        <v>113.14100000000001</v>
      </c>
      <c r="DO1424" s="10">
        <v>0.90811847516816169</v>
      </c>
    </row>
    <row r="1425" spans="1:119" x14ac:dyDescent="0.25">
      <c r="A1425" s="10">
        <v>1500</v>
      </c>
      <c r="B1425" s="10" t="s">
        <v>10</v>
      </c>
      <c r="C1425" s="10">
        <v>0.33</v>
      </c>
      <c r="D1425" s="10">
        <v>7.0000000000000007E-2</v>
      </c>
      <c r="E1425" s="10">
        <v>18</v>
      </c>
      <c r="F1425" s="10">
        <v>10.7</v>
      </c>
      <c r="G1425" s="10">
        <v>0.98</v>
      </c>
      <c r="H1425" s="10">
        <v>0.37</v>
      </c>
      <c r="I1425" s="10">
        <v>0.09</v>
      </c>
      <c r="J1425" s="10">
        <v>21</v>
      </c>
      <c r="K1425" s="10">
        <v>10.6</v>
      </c>
      <c r="L1425" s="10">
        <v>0.97</v>
      </c>
      <c r="M1425" s="10">
        <v>0.38</v>
      </c>
      <c r="N1425" s="10">
        <v>0.08</v>
      </c>
      <c r="O1425" s="10">
        <v>21</v>
      </c>
      <c r="P1425" s="10">
        <v>10.6</v>
      </c>
      <c r="Q1425" s="10">
        <v>0.98</v>
      </c>
      <c r="R1425" s="10">
        <v>1500</v>
      </c>
      <c r="S1425" s="10" t="s">
        <v>10</v>
      </c>
      <c r="T1425" s="10">
        <v>0.22</v>
      </c>
      <c r="U1425" s="10">
        <v>0.17</v>
      </c>
      <c r="V1425" s="10">
        <v>14.863</v>
      </c>
      <c r="W1425" s="10">
        <v>10.8</v>
      </c>
      <c r="Y1425" s="10">
        <v>0.33</v>
      </c>
      <c r="Z1425" s="10">
        <v>0.27</v>
      </c>
      <c r="AA1425" s="10">
        <v>22.794</v>
      </c>
      <c r="AB1425" s="10">
        <v>10.8</v>
      </c>
      <c r="AD1425" s="10">
        <v>0.4</v>
      </c>
      <c r="AE1425" s="10">
        <v>0.13</v>
      </c>
      <c r="AF1425" s="10">
        <v>22.693999999999999</v>
      </c>
      <c r="AG1425" s="10">
        <v>10.7</v>
      </c>
      <c r="AI1425" s="10">
        <v>1500</v>
      </c>
      <c r="AJ1425" s="10" t="s">
        <v>10</v>
      </c>
      <c r="AZ1425" s="10">
        <v>1500</v>
      </c>
      <c r="BA1425" s="10" t="s">
        <v>10</v>
      </c>
      <c r="BB1425" s="10">
        <v>0.18018380054395092</v>
      </c>
      <c r="BC1425" s="10">
        <v>7.4467111815438899E-2</v>
      </c>
      <c r="BD1425" s="10">
        <v>10.64</v>
      </c>
      <c r="BE1425" s="10">
        <v>10.6</v>
      </c>
      <c r="BF1425" s="10">
        <v>0.95</v>
      </c>
      <c r="BG1425" s="10">
        <v>0.28661542855811994</v>
      </c>
      <c r="BH1425" s="10">
        <v>0.11624342554602747</v>
      </c>
      <c r="BI1425" s="10">
        <v>16.87</v>
      </c>
      <c r="BJ1425" s="10">
        <v>10.6</v>
      </c>
      <c r="BK1425" s="10">
        <v>0.95</v>
      </c>
      <c r="BL1425" s="10">
        <v>0.31219022354824827</v>
      </c>
      <c r="BM1425" s="10">
        <v>0.127352405735808</v>
      </c>
      <c r="BN1425" s="10">
        <v>18.579999999999998</v>
      </c>
      <c r="BO1425" s="10">
        <v>10.5</v>
      </c>
      <c r="BP1425" s="10">
        <v>0.95</v>
      </c>
      <c r="BQ1425" s="10">
        <v>1500</v>
      </c>
      <c r="BR1425" s="10" t="s">
        <v>10</v>
      </c>
      <c r="CH1425" s="10">
        <v>1500</v>
      </c>
      <c r="CI1425" s="10" t="s">
        <v>10</v>
      </c>
      <c r="CJ1425" s="10">
        <v>0.26400000000000001</v>
      </c>
      <c r="CK1425" s="10">
        <v>8.5999999999999993E-2</v>
      </c>
      <c r="CL1425" s="10">
        <v>14.9817</v>
      </c>
      <c r="CM1425" s="10">
        <v>10.7</v>
      </c>
      <c r="CN1425" s="10">
        <v>0.95099999999999996</v>
      </c>
      <c r="CO1425" s="10">
        <v>0.3</v>
      </c>
      <c r="CP1425" s="10">
        <v>9.6000000000000002E-2</v>
      </c>
      <c r="CQ1425" s="10">
        <v>16.995999999999999</v>
      </c>
      <c r="CR1425" s="10">
        <v>10.7</v>
      </c>
      <c r="CS1425" s="10">
        <v>0.95199999999999996</v>
      </c>
      <c r="CT1425" s="10">
        <v>0.33500000000000002</v>
      </c>
      <c r="CU1425" s="10">
        <v>0.107</v>
      </c>
      <c r="CV1425" s="10">
        <v>18.9756</v>
      </c>
      <c r="CW1425" s="10">
        <v>10.7</v>
      </c>
      <c r="CX1425" s="10">
        <v>0.95299999999999996</v>
      </c>
      <c r="CY1425" s="10">
        <v>1536</v>
      </c>
      <c r="CZ1425" s="10" t="s">
        <v>40</v>
      </c>
    </row>
    <row r="1426" spans="1:119" x14ac:dyDescent="0.25">
      <c r="A1426" s="10">
        <v>1501</v>
      </c>
      <c r="B1426" s="10" t="s">
        <v>11</v>
      </c>
      <c r="C1426" s="10">
        <v>0</v>
      </c>
      <c r="D1426" s="10">
        <v>0</v>
      </c>
      <c r="E1426" s="10">
        <v>0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0</v>
      </c>
      <c r="L1426" s="10">
        <v>0</v>
      </c>
      <c r="M1426" s="10">
        <v>0</v>
      </c>
      <c r="N1426" s="10">
        <v>0</v>
      </c>
      <c r="O1426" s="10">
        <v>0</v>
      </c>
      <c r="P1426" s="10">
        <v>0</v>
      </c>
      <c r="Q1426" s="10">
        <v>0</v>
      </c>
      <c r="R1426" s="10">
        <v>1501</v>
      </c>
      <c r="S1426" s="10" t="s">
        <v>11</v>
      </c>
      <c r="AI1426" s="10">
        <v>1501</v>
      </c>
      <c r="AJ1426" s="10" t="s">
        <v>11</v>
      </c>
      <c r="AK1426" s="10">
        <v>0.30171738557706551</v>
      </c>
      <c r="AL1426" s="10">
        <v>0.12527222414356665</v>
      </c>
      <c r="AM1426" s="10">
        <v>17.463999999999999</v>
      </c>
      <c r="AN1426" s="10">
        <v>10.8</v>
      </c>
      <c r="AO1426" s="10">
        <v>0.92400000000000004</v>
      </c>
      <c r="AP1426" s="10">
        <v>0.38731384197429791</v>
      </c>
      <c r="AQ1426" s="10">
        <v>0.15593312880026095</v>
      </c>
      <c r="AR1426" s="10">
        <v>22.741</v>
      </c>
      <c r="AS1426" s="10">
        <v>10.6</v>
      </c>
      <c r="AT1426" s="10">
        <v>0.92800000000000005</v>
      </c>
      <c r="AU1426" s="10">
        <v>0.41534439933061884</v>
      </c>
      <c r="AV1426" s="10">
        <v>0.16926144240515861</v>
      </c>
      <c r="AW1426" s="10">
        <v>24.428999999999998</v>
      </c>
      <c r="AX1426" s="10">
        <v>10.6</v>
      </c>
      <c r="AY1426" s="10">
        <v>0.92600000000000005</v>
      </c>
      <c r="AZ1426" s="10">
        <v>1501</v>
      </c>
      <c r="BA1426" s="10" t="s">
        <v>11</v>
      </c>
      <c r="BQ1426" s="10">
        <v>1501</v>
      </c>
      <c r="BR1426" s="10" t="s">
        <v>11</v>
      </c>
      <c r="BS1426" s="10">
        <v>0.28199999999999997</v>
      </c>
      <c r="BT1426" s="10">
        <v>9.0999999999999998E-2</v>
      </c>
      <c r="BU1426" s="10">
        <v>15.988799999999999</v>
      </c>
      <c r="BV1426" s="10">
        <v>10.7</v>
      </c>
      <c r="BW1426" s="10">
        <v>0.95199999999999996</v>
      </c>
      <c r="BX1426" s="10">
        <v>0.33500000000000002</v>
      </c>
      <c r="BY1426" s="10">
        <v>0.107</v>
      </c>
      <c r="BZ1426" s="10">
        <v>18.9756</v>
      </c>
      <c r="CA1426" s="10">
        <v>10.7</v>
      </c>
      <c r="CB1426" s="10">
        <v>0.95299999999999996</v>
      </c>
      <c r="CC1426" s="10">
        <v>0.37</v>
      </c>
      <c r="CD1426" s="10">
        <v>0.11899999999999999</v>
      </c>
      <c r="CE1426" s="10">
        <v>20.971599999999999</v>
      </c>
      <c r="CF1426" s="10">
        <v>10.7</v>
      </c>
      <c r="CG1426" s="10">
        <v>0.95199999999999996</v>
      </c>
      <c r="CH1426" s="10">
        <v>1501</v>
      </c>
      <c r="CI1426" s="10" t="s">
        <v>11</v>
      </c>
      <c r="CY1426" s="10">
        <v>1537</v>
      </c>
      <c r="CZ1426" s="10" t="s">
        <v>262</v>
      </c>
    </row>
    <row r="1427" spans="1:119" x14ac:dyDescent="0.25">
      <c r="A1427" s="10">
        <v>1502</v>
      </c>
      <c r="B1427" s="10" t="s">
        <v>285</v>
      </c>
      <c r="C1427" s="10">
        <v>0.02</v>
      </c>
      <c r="D1427" s="10">
        <v>0.01</v>
      </c>
      <c r="E1427" s="10">
        <v>1</v>
      </c>
      <c r="F1427" s="10">
        <v>10.7</v>
      </c>
      <c r="G1427" s="10">
        <v>0.93</v>
      </c>
      <c r="H1427" s="10">
        <v>0.02</v>
      </c>
      <c r="I1427" s="10">
        <v>0.01</v>
      </c>
      <c r="J1427" s="10">
        <v>1</v>
      </c>
      <c r="K1427" s="10">
        <v>10.6</v>
      </c>
      <c r="L1427" s="10">
        <v>0.93</v>
      </c>
      <c r="M1427" s="10">
        <v>0.02</v>
      </c>
      <c r="N1427" s="10">
        <v>0.01</v>
      </c>
      <c r="O1427" s="10">
        <v>1</v>
      </c>
      <c r="P1427" s="10">
        <v>10.6</v>
      </c>
      <c r="Q1427" s="10">
        <v>0.93</v>
      </c>
      <c r="R1427" s="10">
        <v>1502</v>
      </c>
      <c r="S1427" s="10" t="s">
        <v>285</v>
      </c>
      <c r="T1427" s="10">
        <v>1.2500000000000001E-2</v>
      </c>
      <c r="U1427" s="10">
        <v>9.7999999999999997E-3</v>
      </c>
      <c r="V1427" s="10">
        <v>0.84889999999999999</v>
      </c>
      <c r="W1427" s="10">
        <v>10.8</v>
      </c>
      <c r="Y1427" s="10">
        <v>1.6299999999999999E-2</v>
      </c>
      <c r="Z1427" s="10">
        <v>1.2699999999999999E-2</v>
      </c>
      <c r="AA1427" s="10">
        <v>1.1080000000000001</v>
      </c>
      <c r="AB1427" s="10">
        <v>10.8</v>
      </c>
      <c r="AD1427" s="10">
        <v>1.61E-2</v>
      </c>
      <c r="AE1427" s="10">
        <v>5.1000000000000004E-3</v>
      </c>
      <c r="AF1427" s="10">
        <v>0.91259999999999997</v>
      </c>
      <c r="AG1427" s="10">
        <v>10.7</v>
      </c>
      <c r="AI1427" s="10">
        <v>1502</v>
      </c>
      <c r="AJ1427" s="10" t="s">
        <v>285</v>
      </c>
      <c r="AK1427" s="10">
        <v>0</v>
      </c>
      <c r="AL1427" s="10">
        <v>0</v>
      </c>
      <c r="AM1427" s="10">
        <v>0</v>
      </c>
      <c r="AN1427" s="10">
        <v>10.8</v>
      </c>
      <c r="AO1427" s="10">
        <v>0</v>
      </c>
      <c r="AP1427" s="10">
        <v>0</v>
      </c>
      <c r="AQ1427" s="10">
        <v>0</v>
      </c>
      <c r="AR1427" s="10">
        <v>0</v>
      </c>
      <c r="AS1427" s="10">
        <v>10.6</v>
      </c>
      <c r="AT1427" s="10">
        <v>0</v>
      </c>
      <c r="AU1427" s="10">
        <v>0</v>
      </c>
      <c r="AV1427" s="10">
        <v>0</v>
      </c>
      <c r="AW1427" s="10">
        <v>0</v>
      </c>
      <c r="AX1427" s="10">
        <v>10.6</v>
      </c>
      <c r="AY1427" s="10">
        <v>0</v>
      </c>
      <c r="AZ1427" s="10">
        <v>1502</v>
      </c>
      <c r="BA1427" s="10" t="s">
        <v>285</v>
      </c>
      <c r="BB1427" s="10">
        <v>0</v>
      </c>
      <c r="BC1427" s="10">
        <v>0</v>
      </c>
      <c r="BD1427" s="10">
        <v>0</v>
      </c>
      <c r="BE1427" s="10">
        <v>10.6</v>
      </c>
      <c r="BF1427" s="10">
        <v>0</v>
      </c>
      <c r="BG1427" s="10">
        <v>0</v>
      </c>
      <c r="BH1427" s="10">
        <v>0</v>
      </c>
      <c r="BI1427" s="10">
        <v>0</v>
      </c>
      <c r="BJ1427" s="10">
        <v>10.6</v>
      </c>
      <c r="BK1427" s="10">
        <v>0</v>
      </c>
      <c r="BL1427" s="10">
        <v>0</v>
      </c>
      <c r="BM1427" s="10">
        <v>0</v>
      </c>
      <c r="BN1427" s="10">
        <v>0</v>
      </c>
      <c r="BO1427" s="10">
        <v>10.5</v>
      </c>
      <c r="BP1427" s="10">
        <v>0</v>
      </c>
      <c r="BQ1427" s="10">
        <v>1502</v>
      </c>
      <c r="BR1427" s="10" t="s">
        <v>285</v>
      </c>
      <c r="BS1427" s="10">
        <v>0</v>
      </c>
      <c r="BT1427" s="10">
        <v>0</v>
      </c>
      <c r="BU1427" s="10">
        <v>0</v>
      </c>
      <c r="BV1427" s="10">
        <v>10.7</v>
      </c>
      <c r="BW1427" s="10">
        <v>0</v>
      </c>
      <c r="BX1427" s="10">
        <v>0</v>
      </c>
      <c r="BY1427" s="10">
        <v>0</v>
      </c>
      <c r="BZ1427" s="10">
        <v>0</v>
      </c>
      <c r="CA1427" s="10">
        <v>10.7</v>
      </c>
      <c r="CB1427" s="10">
        <v>0</v>
      </c>
      <c r="CC1427" s="10">
        <v>0</v>
      </c>
      <c r="CD1427" s="10">
        <v>0</v>
      </c>
      <c r="CE1427" s="10">
        <v>0</v>
      </c>
      <c r="CF1427" s="10">
        <v>10.7</v>
      </c>
      <c r="CG1427" s="10">
        <v>0</v>
      </c>
      <c r="CH1427" s="10">
        <v>1502</v>
      </c>
      <c r="CI1427" s="10" t="s">
        <v>285</v>
      </c>
      <c r="CJ1427" s="10">
        <v>0</v>
      </c>
      <c r="CK1427" s="10">
        <v>0</v>
      </c>
      <c r="CL1427" s="10">
        <v>0</v>
      </c>
      <c r="CM1427" s="10">
        <v>10.7</v>
      </c>
      <c r="CN1427" s="10">
        <v>0</v>
      </c>
      <c r="CO1427" s="10">
        <v>0</v>
      </c>
      <c r="CP1427" s="10">
        <v>0</v>
      </c>
      <c r="CQ1427" s="10">
        <v>0</v>
      </c>
      <c r="CR1427" s="10">
        <v>10.7</v>
      </c>
      <c r="CS1427" s="10">
        <v>0</v>
      </c>
      <c r="CT1427" s="10">
        <v>0</v>
      </c>
      <c r="CU1427" s="10">
        <v>0</v>
      </c>
      <c r="CV1427" s="10">
        <v>0</v>
      </c>
      <c r="CW1427" s="10">
        <v>10.7</v>
      </c>
      <c r="CX1427" s="10">
        <v>0</v>
      </c>
      <c r="CY1427" s="10">
        <v>1538</v>
      </c>
      <c r="CZ1427" s="10" t="s">
        <v>255</v>
      </c>
      <c r="DA1427" s="10">
        <v>0.31</v>
      </c>
      <c r="DB1427" s="10">
        <v>0.14199999999999999</v>
      </c>
      <c r="DC1427" s="10">
        <v>5.2031729837089618</v>
      </c>
      <c r="DD1427" s="10">
        <v>37.835000000000001</v>
      </c>
      <c r="DE1427" s="10">
        <v>0.90915736982062334</v>
      </c>
      <c r="DF1427" s="10">
        <v>0.36</v>
      </c>
      <c r="DG1427" s="10">
        <v>0.155</v>
      </c>
      <c r="DH1427" s="10">
        <v>6.1125464863070214</v>
      </c>
      <c r="DI1427" s="10">
        <v>37.021000000000001</v>
      </c>
      <c r="DJ1427" s="10">
        <v>0.91848391017292297</v>
      </c>
      <c r="DK1427" s="10">
        <v>0.39500000000000002</v>
      </c>
      <c r="DL1427" s="10">
        <v>0.16500000000000001</v>
      </c>
      <c r="DM1427" s="10">
        <v>6.734894583446339</v>
      </c>
      <c r="DN1427" s="10">
        <v>36.697000000000003</v>
      </c>
      <c r="DO1427" s="10">
        <v>0.92273098425501532</v>
      </c>
    </row>
    <row r="1428" spans="1:119" x14ac:dyDescent="0.25">
      <c r="A1428" s="10">
        <v>1503</v>
      </c>
      <c r="B1428" s="10" t="s">
        <v>305</v>
      </c>
      <c r="C1428" s="10">
        <v>0</v>
      </c>
      <c r="D1428" s="10">
        <v>0</v>
      </c>
      <c r="E1428" s="10">
        <v>0</v>
      </c>
      <c r="F1428" s="10">
        <v>10.7</v>
      </c>
      <c r="G1428" s="10">
        <v>0</v>
      </c>
      <c r="H1428" s="10">
        <v>0</v>
      </c>
      <c r="I1428" s="10">
        <v>0</v>
      </c>
      <c r="J1428" s="10">
        <v>0</v>
      </c>
      <c r="K1428" s="10">
        <v>10.6</v>
      </c>
      <c r="L1428" s="10">
        <v>0</v>
      </c>
      <c r="M1428" s="10">
        <v>0</v>
      </c>
      <c r="N1428" s="10">
        <v>0</v>
      </c>
      <c r="O1428" s="10">
        <v>0</v>
      </c>
      <c r="P1428" s="10">
        <v>10.6</v>
      </c>
      <c r="Q1428" s="10">
        <v>0</v>
      </c>
      <c r="R1428" s="10">
        <v>1503</v>
      </c>
      <c r="S1428" s="10" t="s">
        <v>305</v>
      </c>
      <c r="T1428" s="10">
        <v>0</v>
      </c>
      <c r="U1428" s="10">
        <v>0</v>
      </c>
      <c r="V1428" s="10">
        <v>0</v>
      </c>
      <c r="W1428" s="10">
        <v>10.8</v>
      </c>
      <c r="Y1428" s="10">
        <v>0</v>
      </c>
      <c r="Z1428" s="10">
        <v>0</v>
      </c>
      <c r="AA1428" s="10">
        <v>0</v>
      </c>
      <c r="AB1428" s="10">
        <v>10.8</v>
      </c>
      <c r="AD1428" s="10">
        <v>0</v>
      </c>
      <c r="AE1428" s="10">
        <v>0</v>
      </c>
      <c r="AF1428" s="10">
        <v>0</v>
      </c>
      <c r="AG1428" s="10">
        <v>10.7</v>
      </c>
      <c r="AI1428" s="10">
        <v>1503</v>
      </c>
      <c r="AJ1428" s="10" t="s">
        <v>305</v>
      </c>
      <c r="AK1428" s="10">
        <v>0</v>
      </c>
      <c r="AL1428" s="10">
        <v>0</v>
      </c>
      <c r="AM1428" s="10">
        <v>0</v>
      </c>
      <c r="AN1428" s="10">
        <v>10.8</v>
      </c>
      <c r="AO1428" s="10">
        <v>0</v>
      </c>
      <c r="AP1428" s="10">
        <v>0</v>
      </c>
      <c r="AQ1428" s="10">
        <v>0</v>
      </c>
      <c r="AR1428" s="10">
        <v>0</v>
      </c>
      <c r="AS1428" s="10">
        <v>10.6</v>
      </c>
      <c r="AT1428" s="10">
        <v>0</v>
      </c>
      <c r="AU1428" s="10">
        <v>0</v>
      </c>
      <c r="AV1428" s="10">
        <v>0</v>
      </c>
      <c r="AW1428" s="10">
        <v>0</v>
      </c>
      <c r="AX1428" s="10">
        <v>10.6</v>
      </c>
      <c r="AY1428" s="10">
        <v>0</v>
      </c>
      <c r="AZ1428" s="10">
        <v>1503</v>
      </c>
      <c r="BA1428" s="10" t="s">
        <v>305</v>
      </c>
      <c r="BB1428" s="10">
        <v>0</v>
      </c>
      <c r="BC1428" s="10">
        <v>0</v>
      </c>
      <c r="BD1428" s="10">
        <v>0</v>
      </c>
      <c r="BE1428" s="10">
        <v>10.6</v>
      </c>
      <c r="BF1428" s="10">
        <v>0</v>
      </c>
      <c r="BG1428" s="10">
        <v>0</v>
      </c>
      <c r="BH1428" s="10">
        <v>0</v>
      </c>
      <c r="BI1428" s="10">
        <v>0</v>
      </c>
      <c r="BJ1428" s="10">
        <v>10.6</v>
      </c>
      <c r="BK1428" s="10">
        <v>0</v>
      </c>
      <c r="BL1428" s="10">
        <v>0</v>
      </c>
      <c r="BM1428" s="10">
        <v>0</v>
      </c>
      <c r="BN1428" s="10">
        <v>0</v>
      </c>
      <c r="BO1428" s="10">
        <v>10.5</v>
      </c>
      <c r="BP1428" s="10">
        <v>0</v>
      </c>
      <c r="BQ1428" s="10">
        <v>1503</v>
      </c>
      <c r="BR1428" s="10" t="s">
        <v>305</v>
      </c>
      <c r="BS1428" s="10">
        <v>0</v>
      </c>
      <c r="BT1428" s="10">
        <v>0</v>
      </c>
      <c r="BU1428" s="10">
        <v>0</v>
      </c>
      <c r="BV1428" s="10">
        <v>10.7</v>
      </c>
      <c r="BW1428" s="10">
        <v>0</v>
      </c>
      <c r="BX1428" s="10">
        <v>0</v>
      </c>
      <c r="BY1428" s="10">
        <v>0</v>
      </c>
      <c r="BZ1428" s="10">
        <v>0</v>
      </c>
      <c r="CA1428" s="10">
        <v>10.7</v>
      </c>
      <c r="CB1428" s="10">
        <v>0</v>
      </c>
      <c r="CC1428" s="10">
        <v>0</v>
      </c>
      <c r="CD1428" s="10">
        <v>0</v>
      </c>
      <c r="CE1428" s="10">
        <v>0</v>
      </c>
      <c r="CF1428" s="10">
        <v>10.7</v>
      </c>
      <c r="CG1428" s="10">
        <v>0</v>
      </c>
      <c r="CH1428" s="10">
        <v>1503</v>
      </c>
      <c r="CI1428" s="10" t="s">
        <v>305</v>
      </c>
      <c r="CJ1428" s="10">
        <v>0</v>
      </c>
      <c r="CK1428" s="10">
        <v>0</v>
      </c>
      <c r="CL1428" s="10">
        <v>0</v>
      </c>
      <c r="CM1428" s="10">
        <v>10.7</v>
      </c>
      <c r="CN1428" s="10">
        <v>0</v>
      </c>
      <c r="CO1428" s="10">
        <v>0</v>
      </c>
      <c r="CP1428" s="10">
        <v>0</v>
      </c>
      <c r="CQ1428" s="10">
        <v>0</v>
      </c>
      <c r="CR1428" s="10">
        <v>10.7</v>
      </c>
      <c r="CS1428" s="10">
        <v>0</v>
      </c>
      <c r="CT1428" s="10">
        <v>0</v>
      </c>
      <c r="CU1428" s="10">
        <v>0</v>
      </c>
      <c r="CV1428" s="10">
        <v>0</v>
      </c>
      <c r="CW1428" s="10">
        <v>10.7</v>
      </c>
      <c r="CX1428" s="10">
        <v>0</v>
      </c>
      <c r="CY1428" s="10">
        <v>1539</v>
      </c>
      <c r="CZ1428" s="10" t="s">
        <v>263</v>
      </c>
      <c r="DA1428" s="10">
        <v>0.187</v>
      </c>
      <c r="DB1428" s="10">
        <v>7.1999999999999995E-2</v>
      </c>
      <c r="DC1428" s="10">
        <v>3.0577687206004276</v>
      </c>
      <c r="DD1428" s="10">
        <v>37.835000000000001</v>
      </c>
      <c r="DE1428" s="10">
        <v>0.93321692606599116</v>
      </c>
      <c r="DF1428" s="10">
        <v>0.185</v>
      </c>
      <c r="DG1428" s="10">
        <v>7.0999999999999994E-2</v>
      </c>
      <c r="DH1428" s="10">
        <v>3.0902922885165154</v>
      </c>
      <c r="DI1428" s="10">
        <v>37.021000000000001</v>
      </c>
      <c r="DJ1428" s="10">
        <v>0.93360549085269307</v>
      </c>
      <c r="DK1428" s="10">
        <v>0.183</v>
      </c>
      <c r="DL1428" s="10">
        <v>7.0000000000000007E-2</v>
      </c>
      <c r="DM1428" s="10">
        <v>3.0825647682044437</v>
      </c>
      <c r="DN1428" s="10">
        <v>36.697000000000003</v>
      </c>
      <c r="DO1428" s="10">
        <v>0.93400175031015464</v>
      </c>
    </row>
    <row r="1429" spans="1:119" x14ac:dyDescent="0.25">
      <c r="A1429" s="10">
        <v>1504</v>
      </c>
      <c r="B1429" s="10" t="s">
        <v>315</v>
      </c>
      <c r="C1429" s="10">
        <v>0</v>
      </c>
      <c r="D1429" s="10">
        <v>0</v>
      </c>
      <c r="E1429" s="10">
        <v>0</v>
      </c>
      <c r="F1429" s="10">
        <v>10.7</v>
      </c>
      <c r="G1429" s="10">
        <v>0</v>
      </c>
      <c r="H1429" s="10">
        <v>0</v>
      </c>
      <c r="I1429" s="10">
        <v>0</v>
      </c>
      <c r="J1429" s="10">
        <v>0</v>
      </c>
      <c r="K1429" s="10">
        <v>10.6</v>
      </c>
      <c r="L1429" s="10">
        <v>0</v>
      </c>
      <c r="M1429" s="10">
        <v>0</v>
      </c>
      <c r="N1429" s="10">
        <v>0</v>
      </c>
      <c r="O1429" s="10">
        <v>0</v>
      </c>
      <c r="P1429" s="10">
        <v>10.6</v>
      </c>
      <c r="Q1429" s="10">
        <v>0</v>
      </c>
      <c r="R1429" s="10">
        <v>1504</v>
      </c>
      <c r="S1429" s="10" t="s">
        <v>315</v>
      </c>
      <c r="T1429" s="10">
        <v>0</v>
      </c>
      <c r="U1429" s="10">
        <v>0</v>
      </c>
      <c r="V1429" s="10">
        <v>0</v>
      </c>
      <c r="W1429" s="10">
        <v>10.8</v>
      </c>
      <c r="Y1429" s="10">
        <v>0</v>
      </c>
      <c r="Z1429" s="10">
        <v>0</v>
      </c>
      <c r="AA1429" s="10">
        <v>0</v>
      </c>
      <c r="AB1429" s="10">
        <v>10.8</v>
      </c>
      <c r="AD1429" s="10">
        <v>0</v>
      </c>
      <c r="AE1429" s="10">
        <v>0</v>
      </c>
      <c r="AF1429" s="10">
        <v>0</v>
      </c>
      <c r="AG1429" s="10">
        <v>10.7</v>
      </c>
      <c r="AI1429" s="10">
        <v>1504</v>
      </c>
      <c r="AJ1429" s="10" t="s">
        <v>315</v>
      </c>
      <c r="AK1429" s="10">
        <v>0</v>
      </c>
      <c r="AL1429" s="10">
        <v>0</v>
      </c>
      <c r="AM1429" s="10">
        <v>0</v>
      </c>
      <c r="AN1429" s="10">
        <v>10.8</v>
      </c>
      <c r="AO1429" s="10">
        <v>0</v>
      </c>
      <c r="AP1429" s="10">
        <v>0</v>
      </c>
      <c r="AQ1429" s="10">
        <v>0</v>
      </c>
      <c r="AR1429" s="10">
        <v>0</v>
      </c>
      <c r="AS1429" s="10">
        <v>10.6</v>
      </c>
      <c r="AT1429" s="10">
        <v>0</v>
      </c>
      <c r="AU1429" s="10">
        <v>0</v>
      </c>
      <c r="AV1429" s="10">
        <v>0</v>
      </c>
      <c r="AW1429" s="10">
        <v>0</v>
      </c>
      <c r="AX1429" s="10">
        <v>10.6</v>
      </c>
      <c r="AY1429" s="10">
        <v>0</v>
      </c>
      <c r="AZ1429" s="10">
        <v>1504</v>
      </c>
      <c r="BA1429" s="10" t="s">
        <v>315</v>
      </c>
      <c r="BB1429" s="10">
        <v>0</v>
      </c>
      <c r="BC1429" s="10">
        <v>0</v>
      </c>
      <c r="BD1429" s="10">
        <v>0</v>
      </c>
      <c r="BE1429" s="10">
        <v>10.6</v>
      </c>
      <c r="BF1429" s="10">
        <v>0</v>
      </c>
      <c r="BG1429" s="10">
        <v>0</v>
      </c>
      <c r="BH1429" s="10">
        <v>0</v>
      </c>
      <c r="BI1429" s="10">
        <v>0</v>
      </c>
      <c r="BJ1429" s="10">
        <v>10.6</v>
      </c>
      <c r="BK1429" s="10">
        <v>0</v>
      </c>
      <c r="BL1429" s="10">
        <v>0</v>
      </c>
      <c r="BM1429" s="10">
        <v>0</v>
      </c>
      <c r="BN1429" s="10">
        <v>0</v>
      </c>
      <c r="BO1429" s="10">
        <v>10.5</v>
      </c>
      <c r="BP1429" s="10">
        <v>0</v>
      </c>
      <c r="BQ1429" s="10">
        <v>1504</v>
      </c>
      <c r="BR1429" s="10" t="s">
        <v>315</v>
      </c>
      <c r="BS1429" s="10">
        <v>0</v>
      </c>
      <c r="BT1429" s="10">
        <v>0</v>
      </c>
      <c r="BU1429" s="10">
        <v>0</v>
      </c>
      <c r="BV1429" s="10">
        <v>10.7</v>
      </c>
      <c r="BW1429" s="10">
        <v>0</v>
      </c>
      <c r="BX1429" s="10">
        <v>0</v>
      </c>
      <c r="BY1429" s="10">
        <v>0</v>
      </c>
      <c r="BZ1429" s="10">
        <v>0</v>
      </c>
      <c r="CA1429" s="10">
        <v>10.7</v>
      </c>
      <c r="CB1429" s="10">
        <v>0</v>
      </c>
      <c r="CC1429" s="10">
        <v>0</v>
      </c>
      <c r="CD1429" s="10">
        <v>0</v>
      </c>
      <c r="CE1429" s="10">
        <v>0</v>
      </c>
      <c r="CF1429" s="10">
        <v>10.7</v>
      </c>
      <c r="CG1429" s="10">
        <v>0</v>
      </c>
      <c r="CH1429" s="10">
        <v>1504</v>
      </c>
      <c r="CI1429" s="10" t="s">
        <v>315</v>
      </c>
      <c r="CJ1429" s="10">
        <v>0</v>
      </c>
      <c r="CK1429" s="10">
        <v>0</v>
      </c>
      <c r="CL1429" s="10">
        <v>0</v>
      </c>
      <c r="CM1429" s="10">
        <v>10.7</v>
      </c>
      <c r="CN1429" s="10">
        <v>0</v>
      </c>
      <c r="CO1429" s="10">
        <v>0</v>
      </c>
      <c r="CP1429" s="10">
        <v>0</v>
      </c>
      <c r="CQ1429" s="10">
        <v>0</v>
      </c>
      <c r="CR1429" s="10">
        <v>10.7</v>
      </c>
      <c r="CS1429" s="10">
        <v>0</v>
      </c>
      <c r="CT1429" s="10">
        <v>0</v>
      </c>
      <c r="CU1429" s="10">
        <v>0</v>
      </c>
      <c r="CV1429" s="10">
        <v>0</v>
      </c>
      <c r="CW1429" s="10">
        <v>10.7</v>
      </c>
      <c r="CX1429" s="10">
        <v>0</v>
      </c>
      <c r="CY1429" s="10">
        <v>1540</v>
      </c>
      <c r="CZ1429" s="10" t="s">
        <v>8</v>
      </c>
      <c r="DA1429" s="10">
        <v>0.497</v>
      </c>
      <c r="DB1429" s="10">
        <v>0.214</v>
      </c>
      <c r="DC1429" s="10">
        <v>8.2572394465409609</v>
      </c>
      <c r="DD1429" s="10">
        <v>37.835000000000001</v>
      </c>
      <c r="DE1429" s="10">
        <v>0.91847458702763829</v>
      </c>
      <c r="DF1429" s="10">
        <v>0.54500000000000004</v>
      </c>
      <c r="DG1429" s="10">
        <v>0.22600000000000001</v>
      </c>
      <c r="DH1429" s="10">
        <v>9.2011871127580811</v>
      </c>
      <c r="DI1429" s="10">
        <v>37.021000000000001</v>
      </c>
      <c r="DJ1429" s="10">
        <v>0.92372748674687832</v>
      </c>
      <c r="DK1429" s="10">
        <v>0.57799999999999996</v>
      </c>
      <c r="DL1429" s="10">
        <v>0.23499999999999999</v>
      </c>
      <c r="DM1429" s="10">
        <v>9.8164855730310965</v>
      </c>
      <c r="DN1429" s="10">
        <v>36.697000000000003</v>
      </c>
      <c r="DO1429" s="10">
        <v>0.92636175432962886</v>
      </c>
    </row>
    <row r="1430" spans="1:119" x14ac:dyDescent="0.25">
      <c r="A1430" s="10">
        <v>1505</v>
      </c>
      <c r="B1430" s="10" t="s">
        <v>289</v>
      </c>
      <c r="C1430" s="10">
        <v>0</v>
      </c>
      <c r="D1430" s="10">
        <v>0</v>
      </c>
      <c r="E1430" s="10">
        <v>0</v>
      </c>
      <c r="F1430" s="10">
        <v>10.7</v>
      </c>
      <c r="G1430" s="10">
        <v>0</v>
      </c>
      <c r="H1430" s="10">
        <v>0</v>
      </c>
      <c r="I1430" s="10">
        <v>0</v>
      </c>
      <c r="J1430" s="10">
        <v>0</v>
      </c>
      <c r="K1430" s="10">
        <v>10.6</v>
      </c>
      <c r="L1430" s="10">
        <v>0</v>
      </c>
      <c r="M1430" s="10">
        <v>0</v>
      </c>
      <c r="N1430" s="10">
        <v>0</v>
      </c>
      <c r="O1430" s="10">
        <v>0</v>
      </c>
      <c r="P1430" s="10">
        <v>10.6</v>
      </c>
      <c r="Q1430" s="10">
        <v>0</v>
      </c>
      <c r="R1430" s="10">
        <v>1505</v>
      </c>
      <c r="S1430" s="10" t="s">
        <v>289</v>
      </c>
      <c r="T1430" s="10">
        <v>0</v>
      </c>
      <c r="U1430" s="10">
        <v>0</v>
      </c>
      <c r="V1430" s="10">
        <v>0</v>
      </c>
      <c r="W1430" s="10">
        <v>10.8</v>
      </c>
      <c r="Y1430" s="10">
        <v>0</v>
      </c>
      <c r="Z1430" s="10">
        <v>0</v>
      </c>
      <c r="AA1430" s="10">
        <v>0</v>
      </c>
      <c r="AB1430" s="10">
        <v>10.8</v>
      </c>
      <c r="AD1430" s="10">
        <v>0</v>
      </c>
      <c r="AE1430" s="10">
        <v>0</v>
      </c>
      <c r="AF1430" s="10">
        <v>0</v>
      </c>
      <c r="AG1430" s="10">
        <v>10.7</v>
      </c>
      <c r="AI1430" s="10">
        <v>1505</v>
      </c>
      <c r="AJ1430" s="10" t="s">
        <v>289</v>
      </c>
      <c r="AK1430" s="10">
        <v>0</v>
      </c>
      <c r="AL1430" s="10">
        <v>0</v>
      </c>
      <c r="AM1430" s="10">
        <v>0</v>
      </c>
      <c r="AN1430" s="10">
        <v>10.8</v>
      </c>
      <c r="AO1430" s="10">
        <v>0</v>
      </c>
      <c r="AP1430" s="10">
        <v>0</v>
      </c>
      <c r="AQ1430" s="10">
        <v>0</v>
      </c>
      <c r="AR1430" s="10">
        <v>0</v>
      </c>
      <c r="AS1430" s="10">
        <v>10.6</v>
      </c>
      <c r="AT1430" s="10">
        <v>0</v>
      </c>
      <c r="AU1430" s="10">
        <v>0</v>
      </c>
      <c r="AV1430" s="10">
        <v>0</v>
      </c>
      <c r="AW1430" s="10">
        <v>0</v>
      </c>
      <c r="AX1430" s="10">
        <v>10.6</v>
      </c>
      <c r="AY1430" s="10">
        <v>0</v>
      </c>
      <c r="AZ1430" s="10">
        <v>1505</v>
      </c>
      <c r="BA1430" s="10" t="s">
        <v>289</v>
      </c>
      <c r="BB1430" s="10">
        <v>0</v>
      </c>
      <c r="BC1430" s="10">
        <v>0</v>
      </c>
      <c r="BD1430" s="10">
        <v>0</v>
      </c>
      <c r="BE1430" s="10">
        <v>10.6</v>
      </c>
      <c r="BF1430" s="10">
        <v>0</v>
      </c>
      <c r="BG1430" s="10">
        <v>0</v>
      </c>
      <c r="BH1430" s="10">
        <v>0</v>
      </c>
      <c r="BI1430" s="10">
        <v>0</v>
      </c>
      <c r="BJ1430" s="10">
        <v>10.6</v>
      </c>
      <c r="BK1430" s="10">
        <v>0</v>
      </c>
      <c r="BL1430" s="10">
        <v>0</v>
      </c>
      <c r="BM1430" s="10">
        <v>0</v>
      </c>
      <c r="BN1430" s="10">
        <v>0</v>
      </c>
      <c r="BO1430" s="10">
        <v>10.5</v>
      </c>
      <c r="BP1430" s="10">
        <v>0</v>
      </c>
      <c r="BQ1430" s="10">
        <v>1505</v>
      </c>
      <c r="BR1430" s="10" t="s">
        <v>289</v>
      </c>
      <c r="BS1430" s="10">
        <v>0</v>
      </c>
      <c r="BT1430" s="10">
        <v>0</v>
      </c>
      <c r="BU1430" s="10">
        <v>0</v>
      </c>
      <c r="BV1430" s="10">
        <v>10.7</v>
      </c>
      <c r="BW1430" s="10">
        <v>0</v>
      </c>
      <c r="BX1430" s="10">
        <v>0</v>
      </c>
      <c r="BY1430" s="10">
        <v>0</v>
      </c>
      <c r="BZ1430" s="10">
        <v>0</v>
      </c>
      <c r="CA1430" s="10">
        <v>10.7</v>
      </c>
      <c r="CB1430" s="10">
        <v>0</v>
      </c>
      <c r="CC1430" s="10">
        <v>0</v>
      </c>
      <c r="CD1430" s="10">
        <v>0</v>
      </c>
      <c r="CE1430" s="10">
        <v>0</v>
      </c>
      <c r="CF1430" s="10">
        <v>10.7</v>
      </c>
      <c r="CG1430" s="10">
        <v>0</v>
      </c>
      <c r="CH1430" s="10">
        <v>1505</v>
      </c>
      <c r="CI1430" s="10" t="s">
        <v>289</v>
      </c>
      <c r="CJ1430" s="10">
        <v>0</v>
      </c>
      <c r="CK1430" s="10">
        <v>0</v>
      </c>
      <c r="CL1430" s="10">
        <v>0</v>
      </c>
      <c r="CM1430" s="10">
        <v>10.7</v>
      </c>
      <c r="CN1430" s="10">
        <v>0</v>
      </c>
      <c r="CO1430" s="10">
        <v>0</v>
      </c>
      <c r="CP1430" s="10">
        <v>0</v>
      </c>
      <c r="CQ1430" s="10">
        <v>0</v>
      </c>
      <c r="CR1430" s="10">
        <v>10.7</v>
      </c>
      <c r="CS1430" s="10">
        <v>0</v>
      </c>
      <c r="CT1430" s="10">
        <v>0</v>
      </c>
      <c r="CU1430" s="10">
        <v>0</v>
      </c>
      <c r="CV1430" s="10">
        <v>0</v>
      </c>
      <c r="CW1430" s="10">
        <v>10.7</v>
      </c>
      <c r="CX1430" s="10">
        <v>0</v>
      </c>
      <c r="CY1430" s="10">
        <v>1541</v>
      </c>
      <c r="CZ1430" s="10" t="s">
        <v>9</v>
      </c>
    </row>
    <row r="1431" spans="1:119" x14ac:dyDescent="0.25">
      <c r="A1431" s="10">
        <v>1506</v>
      </c>
      <c r="B1431" s="10" t="s">
        <v>306</v>
      </c>
      <c r="C1431" s="10">
        <v>0.02</v>
      </c>
      <c r="D1431" s="10">
        <v>0</v>
      </c>
      <c r="E1431" s="10">
        <v>1</v>
      </c>
      <c r="F1431" s="10">
        <v>10.7</v>
      </c>
      <c r="G1431" s="10">
        <v>0.97</v>
      </c>
      <c r="H1431" s="10">
        <v>0.04</v>
      </c>
      <c r="I1431" s="10">
        <v>0.01</v>
      </c>
      <c r="J1431" s="10">
        <v>2</v>
      </c>
      <c r="K1431" s="10">
        <v>10.6</v>
      </c>
      <c r="L1431" s="10">
        <v>0.97</v>
      </c>
      <c r="M1431" s="10">
        <v>0.04</v>
      </c>
      <c r="N1431" s="10">
        <v>0.01</v>
      </c>
      <c r="O1431" s="10">
        <v>2</v>
      </c>
      <c r="P1431" s="10">
        <v>10.6</v>
      </c>
      <c r="Q1431" s="10">
        <v>0.97</v>
      </c>
      <c r="R1431" s="10">
        <v>1506</v>
      </c>
      <c r="S1431" s="10" t="s">
        <v>306</v>
      </c>
      <c r="T1431" s="10">
        <v>1.3100000000000001E-2</v>
      </c>
      <c r="U1431" s="10">
        <v>6.6E-3</v>
      </c>
      <c r="V1431" s="10">
        <v>0.78129999999999999</v>
      </c>
      <c r="W1431" s="10">
        <v>10.8</v>
      </c>
      <c r="Y1431" s="10">
        <v>3.4099999999999998E-2</v>
      </c>
      <c r="Z1431" s="10">
        <v>1.78E-2</v>
      </c>
      <c r="AA1431" s="10">
        <v>2.0571000000000002</v>
      </c>
      <c r="AB1431" s="10">
        <v>10.8</v>
      </c>
      <c r="AD1431" s="10">
        <v>3.3599999999999998E-2</v>
      </c>
      <c r="AE1431" s="10">
        <v>6.7000000000000002E-3</v>
      </c>
      <c r="AF1431" s="10">
        <v>1.8512999999999999</v>
      </c>
      <c r="AG1431" s="10">
        <v>10.7</v>
      </c>
      <c r="AI1431" s="10">
        <v>1506</v>
      </c>
      <c r="AJ1431" s="10" t="s">
        <v>306</v>
      </c>
      <c r="AK1431" s="10">
        <v>1.9800000000000002E-2</v>
      </c>
      <c r="AL1431" s="10">
        <v>5.0000000000000001E-3</v>
      </c>
      <c r="AM1431" s="10">
        <v>1.0916999999999999</v>
      </c>
      <c r="AN1431" s="10">
        <v>10.8</v>
      </c>
      <c r="AO1431" s="10">
        <v>0.97</v>
      </c>
      <c r="AP1431" s="10">
        <v>4.0599999999999997E-2</v>
      </c>
      <c r="AQ1431" s="10">
        <v>1.01E-2</v>
      </c>
      <c r="AR1431" s="10">
        <v>2.2787000000000002</v>
      </c>
      <c r="AS1431" s="10">
        <v>10.6</v>
      </c>
      <c r="AT1431" s="10">
        <v>0.97</v>
      </c>
      <c r="AU1431" s="10">
        <v>3.9699999999999999E-2</v>
      </c>
      <c r="AV1431" s="10">
        <v>9.9000000000000008E-3</v>
      </c>
      <c r="AW1431" s="10">
        <v>2.2284999999999999</v>
      </c>
      <c r="AX1431" s="10">
        <v>10.6</v>
      </c>
      <c r="AY1431" s="10">
        <v>0.97</v>
      </c>
      <c r="AZ1431" s="10">
        <v>1506</v>
      </c>
      <c r="BA1431" s="10" t="s">
        <v>306</v>
      </c>
      <c r="BB1431" s="10">
        <v>1.18E-2</v>
      </c>
      <c r="BC1431" s="10">
        <v>3.0000000000000001E-3</v>
      </c>
      <c r="BD1431" s="10">
        <v>0.6653</v>
      </c>
      <c r="BE1431" s="10">
        <v>10.6</v>
      </c>
      <c r="BF1431" s="10">
        <v>0.97</v>
      </c>
      <c r="BG1431" s="10">
        <v>3.1600000000000003E-2</v>
      </c>
      <c r="BH1431" s="10">
        <v>7.9000000000000008E-3</v>
      </c>
      <c r="BI1431" s="10">
        <v>1.7758</v>
      </c>
      <c r="BJ1431" s="10">
        <v>10.6</v>
      </c>
      <c r="BK1431" s="10">
        <v>0.97</v>
      </c>
      <c r="BL1431" s="10">
        <v>3.1199999999999999E-2</v>
      </c>
      <c r="BM1431" s="10">
        <v>7.7999999999999996E-3</v>
      </c>
      <c r="BN1431" s="10">
        <v>1.7690999999999999</v>
      </c>
      <c r="BO1431" s="10">
        <v>10.5</v>
      </c>
      <c r="BP1431" s="10">
        <v>0.97</v>
      </c>
      <c r="BQ1431" s="10">
        <v>1506</v>
      </c>
      <c r="BR1431" s="10" t="s">
        <v>306</v>
      </c>
      <c r="BS1431" s="10">
        <v>1.7999999999999999E-2</v>
      </c>
      <c r="BT1431" s="10">
        <v>4.4999999999999997E-3</v>
      </c>
      <c r="BU1431" s="10">
        <v>1</v>
      </c>
      <c r="BV1431" s="10">
        <v>10.7</v>
      </c>
      <c r="BW1431" s="10">
        <v>0.97</v>
      </c>
      <c r="BX1431" s="10">
        <v>3.5999999999999997E-2</v>
      </c>
      <c r="BY1431" s="10">
        <v>8.9999999999999993E-3</v>
      </c>
      <c r="BZ1431" s="10">
        <v>2</v>
      </c>
      <c r="CA1431" s="10">
        <v>10.7</v>
      </c>
      <c r="CB1431" s="10">
        <v>0.97</v>
      </c>
      <c r="CC1431" s="10">
        <v>3.5999999999999997E-2</v>
      </c>
      <c r="CD1431" s="10">
        <v>8.9999999999999993E-3</v>
      </c>
      <c r="CE1431" s="10">
        <v>2</v>
      </c>
      <c r="CF1431" s="10">
        <v>10.7</v>
      </c>
      <c r="CG1431" s="10">
        <v>0.97</v>
      </c>
      <c r="CH1431" s="10">
        <v>1506</v>
      </c>
      <c r="CI1431" s="10" t="s">
        <v>306</v>
      </c>
      <c r="CJ1431" s="10">
        <v>1.7999999999999999E-2</v>
      </c>
      <c r="CK1431" s="10">
        <v>4.4999999999999997E-3</v>
      </c>
      <c r="CL1431" s="10">
        <v>1</v>
      </c>
      <c r="CM1431" s="10">
        <v>10.7</v>
      </c>
      <c r="CN1431" s="10">
        <v>0.97</v>
      </c>
      <c r="CO1431" s="10">
        <v>3.5999999999999997E-2</v>
      </c>
      <c r="CP1431" s="10">
        <v>8.9999999999999993E-3</v>
      </c>
      <c r="CQ1431" s="10">
        <v>2</v>
      </c>
      <c r="CR1431" s="10">
        <v>10.7</v>
      </c>
      <c r="CS1431" s="10">
        <v>0.97</v>
      </c>
      <c r="CT1431" s="10">
        <v>3.5999999999999997E-2</v>
      </c>
      <c r="CU1431" s="10">
        <v>8.9999999999999993E-3</v>
      </c>
      <c r="CV1431" s="10">
        <v>2</v>
      </c>
      <c r="CW1431" s="10">
        <v>10.7</v>
      </c>
      <c r="CX1431" s="10">
        <v>0.97</v>
      </c>
      <c r="CY1431" s="10">
        <v>1542</v>
      </c>
      <c r="CZ1431" s="10" t="s">
        <v>10</v>
      </c>
      <c r="DA1431" s="10">
        <v>1.41</v>
      </c>
      <c r="DB1431" s="10">
        <v>0.51500000000000001</v>
      </c>
      <c r="DC1431" s="10">
        <v>81.760900000000007</v>
      </c>
      <c r="DD1431" s="10">
        <v>10.6</v>
      </c>
      <c r="DE1431" s="10">
        <v>0.93899999999999995</v>
      </c>
      <c r="DF1431" s="10">
        <v>2.1179999999999999</v>
      </c>
      <c r="DG1431" s="10">
        <v>0.75900000000000001</v>
      </c>
      <c r="DH1431" s="10">
        <v>122.5448</v>
      </c>
      <c r="DI1431" s="10">
        <v>10.6</v>
      </c>
      <c r="DJ1431" s="10">
        <v>0.94099999999999995</v>
      </c>
      <c r="DK1431" s="10">
        <v>2.0710000000000002</v>
      </c>
      <c r="DL1431" s="10">
        <v>0.78700000000000003</v>
      </c>
      <c r="DM1431" s="10">
        <v>120.6713</v>
      </c>
      <c r="DN1431" s="10">
        <v>10.6</v>
      </c>
      <c r="DO1431" s="10">
        <v>0.93500000000000005</v>
      </c>
    </row>
    <row r="1432" spans="1:119" x14ac:dyDescent="0.25">
      <c r="A1432" s="10">
        <v>1507</v>
      </c>
      <c r="B1432" s="10" t="s">
        <v>307</v>
      </c>
      <c r="C1432" s="10">
        <v>0.27</v>
      </c>
      <c r="D1432" s="10">
        <v>0.12</v>
      </c>
      <c r="E1432" s="10">
        <v>16</v>
      </c>
      <c r="F1432" s="10">
        <v>10.7</v>
      </c>
      <c r="G1432" s="10">
        <v>0.92</v>
      </c>
      <c r="H1432" s="10">
        <v>0.3</v>
      </c>
      <c r="I1432" s="10">
        <v>0.13</v>
      </c>
      <c r="J1432" s="10">
        <v>18</v>
      </c>
      <c r="K1432" s="10">
        <v>10.6</v>
      </c>
      <c r="L1432" s="10">
        <v>0.92</v>
      </c>
      <c r="M1432" s="10">
        <v>0.3</v>
      </c>
      <c r="N1432" s="10">
        <v>0.13</v>
      </c>
      <c r="O1432" s="10">
        <v>18</v>
      </c>
      <c r="P1432" s="10">
        <v>10.6</v>
      </c>
      <c r="Q1432" s="10">
        <v>0.92</v>
      </c>
      <c r="R1432" s="10">
        <v>1507</v>
      </c>
      <c r="S1432" s="10" t="s">
        <v>307</v>
      </c>
      <c r="T1432" s="10">
        <v>0.18579999999999999</v>
      </c>
      <c r="U1432" s="10">
        <v>0.1449</v>
      </c>
      <c r="V1432" s="10">
        <v>12.5961</v>
      </c>
      <c r="W1432" s="10">
        <v>10.8</v>
      </c>
      <c r="Y1432" s="10">
        <v>0.27479999999999999</v>
      </c>
      <c r="Z1432" s="10">
        <v>0.21440000000000001</v>
      </c>
      <c r="AA1432" s="10">
        <v>18.6328</v>
      </c>
      <c r="AB1432" s="10">
        <v>10.8</v>
      </c>
      <c r="AD1432" s="10">
        <v>0.35099999999999998</v>
      </c>
      <c r="AE1432" s="10">
        <v>0.1196</v>
      </c>
      <c r="AF1432" s="10">
        <v>20.006499999999999</v>
      </c>
      <c r="AG1432" s="10">
        <v>10.7</v>
      </c>
      <c r="AI1432" s="10">
        <v>1507</v>
      </c>
      <c r="AJ1432" s="10" t="s">
        <v>307</v>
      </c>
      <c r="AK1432" s="10">
        <v>0.28220000000000001</v>
      </c>
      <c r="AL1432" s="10">
        <v>0.1197</v>
      </c>
      <c r="AM1432" s="10">
        <v>16.388000000000002</v>
      </c>
      <c r="AN1432" s="10">
        <v>10.8</v>
      </c>
      <c r="AO1432" s="10">
        <v>0.92</v>
      </c>
      <c r="AP1432" s="10">
        <v>0.3463</v>
      </c>
      <c r="AQ1432" s="10">
        <v>0.14630000000000001</v>
      </c>
      <c r="AR1432" s="10">
        <v>20.476900000000001</v>
      </c>
      <c r="AS1432" s="10">
        <v>10.6</v>
      </c>
      <c r="AT1432" s="10">
        <v>0.92</v>
      </c>
      <c r="AU1432" s="10">
        <v>0.37619999999999998</v>
      </c>
      <c r="AV1432" s="10">
        <v>0.15920000000000001</v>
      </c>
      <c r="AW1432" s="10">
        <v>22.249300000000002</v>
      </c>
      <c r="AX1432" s="10">
        <v>10.6</v>
      </c>
      <c r="AY1432" s="10">
        <v>0.92</v>
      </c>
      <c r="AZ1432" s="10">
        <v>1507</v>
      </c>
      <c r="BA1432" s="10" t="s">
        <v>307</v>
      </c>
      <c r="BB1432" s="10">
        <v>0.1686</v>
      </c>
      <c r="BC1432" s="10">
        <v>7.1800000000000003E-2</v>
      </c>
      <c r="BD1432" s="10">
        <v>9.9792000000000005</v>
      </c>
      <c r="BE1432" s="10">
        <v>10.6</v>
      </c>
      <c r="BF1432" s="10">
        <v>0.92</v>
      </c>
      <c r="BG1432" s="10">
        <v>0.255</v>
      </c>
      <c r="BH1432" s="10">
        <v>0.1086</v>
      </c>
      <c r="BI1432" s="10">
        <v>15.0947</v>
      </c>
      <c r="BJ1432" s="10">
        <v>10.6</v>
      </c>
      <c r="BK1432" s="10">
        <v>0.92</v>
      </c>
      <c r="BL1432" s="10">
        <v>0.28120000000000001</v>
      </c>
      <c r="BM1432" s="10">
        <v>0.1198</v>
      </c>
      <c r="BN1432" s="10">
        <v>16.8066</v>
      </c>
      <c r="BO1432" s="10">
        <v>10.5</v>
      </c>
      <c r="BP1432" s="10">
        <v>0.92</v>
      </c>
      <c r="BQ1432" s="10">
        <v>1507</v>
      </c>
      <c r="BR1432" s="10" t="s">
        <v>307</v>
      </c>
      <c r="BS1432" s="10">
        <v>0.2641</v>
      </c>
      <c r="BT1432" s="10">
        <v>8.6800000000000002E-2</v>
      </c>
      <c r="BU1432" s="10">
        <v>15</v>
      </c>
      <c r="BV1432" s="10">
        <v>10.7</v>
      </c>
      <c r="BW1432" s="10">
        <v>0.95</v>
      </c>
      <c r="BX1432" s="10">
        <v>0.29930000000000001</v>
      </c>
      <c r="BY1432" s="10">
        <v>9.8400000000000001E-2</v>
      </c>
      <c r="BZ1432" s="10">
        <v>17</v>
      </c>
      <c r="CA1432" s="10">
        <v>10.7</v>
      </c>
      <c r="CB1432" s="10">
        <v>0.95</v>
      </c>
      <c r="CC1432" s="10">
        <v>0.33450000000000002</v>
      </c>
      <c r="CD1432" s="10">
        <v>0.11</v>
      </c>
      <c r="CE1432" s="10">
        <v>19</v>
      </c>
      <c r="CF1432" s="10">
        <v>10.7</v>
      </c>
      <c r="CG1432" s="10">
        <v>0.95</v>
      </c>
      <c r="CH1432" s="10">
        <v>1507</v>
      </c>
      <c r="CI1432" s="10" t="s">
        <v>307</v>
      </c>
      <c r="CJ1432" s="10">
        <v>0.2465</v>
      </c>
      <c r="CK1432" s="10">
        <v>8.1000000000000003E-2</v>
      </c>
      <c r="CL1432" s="10">
        <v>14</v>
      </c>
      <c r="CM1432" s="10">
        <v>10.7</v>
      </c>
      <c r="CN1432" s="10">
        <v>0.95</v>
      </c>
      <c r="CO1432" s="10">
        <v>0.2641</v>
      </c>
      <c r="CP1432" s="10">
        <v>8.6800000000000002E-2</v>
      </c>
      <c r="CQ1432" s="10">
        <v>15</v>
      </c>
      <c r="CR1432" s="10">
        <v>10.7</v>
      </c>
      <c r="CS1432" s="10">
        <v>0.95</v>
      </c>
      <c r="CT1432" s="10">
        <v>0.29930000000000001</v>
      </c>
      <c r="CU1432" s="10">
        <v>9.8400000000000001E-2</v>
      </c>
      <c r="CV1432" s="10">
        <v>17</v>
      </c>
      <c r="CW1432" s="10">
        <v>10.7</v>
      </c>
      <c r="CX1432" s="10">
        <v>0.95</v>
      </c>
      <c r="CY1432" s="10">
        <v>1543</v>
      </c>
      <c r="CZ1432" s="10" t="s">
        <v>11</v>
      </c>
    </row>
    <row r="1433" spans="1:119" x14ac:dyDescent="0.25">
      <c r="A1433" s="10">
        <v>1508</v>
      </c>
      <c r="B1433" s="10" t="s">
        <v>294</v>
      </c>
      <c r="C1433" s="10">
        <v>0</v>
      </c>
      <c r="D1433" s="10">
        <v>0</v>
      </c>
      <c r="E1433" s="10">
        <v>0</v>
      </c>
      <c r="F1433" s="10">
        <v>10.7</v>
      </c>
      <c r="G1433" s="10">
        <v>0</v>
      </c>
      <c r="H1433" s="10">
        <v>0</v>
      </c>
      <c r="I1433" s="10">
        <v>0</v>
      </c>
      <c r="J1433" s="10">
        <v>0</v>
      </c>
      <c r="K1433" s="10">
        <v>10.6</v>
      </c>
      <c r="L1433" s="10">
        <v>0</v>
      </c>
      <c r="M1433" s="10">
        <v>0</v>
      </c>
      <c r="N1433" s="10">
        <v>0</v>
      </c>
      <c r="O1433" s="10">
        <v>0</v>
      </c>
      <c r="P1433" s="10">
        <v>10.6</v>
      </c>
      <c r="Q1433" s="10">
        <v>0</v>
      </c>
      <c r="R1433" s="10">
        <v>1508</v>
      </c>
      <c r="S1433" s="10" t="s">
        <v>294</v>
      </c>
      <c r="T1433" s="10">
        <v>0</v>
      </c>
      <c r="U1433" s="10">
        <v>0</v>
      </c>
      <c r="V1433" s="10">
        <v>0</v>
      </c>
      <c r="W1433" s="10">
        <v>10.8</v>
      </c>
      <c r="Y1433" s="10">
        <v>0</v>
      </c>
      <c r="Z1433" s="10">
        <v>0</v>
      </c>
      <c r="AA1433" s="10">
        <v>0</v>
      </c>
      <c r="AB1433" s="10">
        <v>10.8</v>
      </c>
      <c r="AD1433" s="10">
        <v>0</v>
      </c>
      <c r="AE1433" s="10">
        <v>0</v>
      </c>
      <c r="AF1433" s="10">
        <v>0</v>
      </c>
      <c r="AG1433" s="10">
        <v>10.7</v>
      </c>
      <c r="AI1433" s="10">
        <v>1508</v>
      </c>
      <c r="AJ1433" s="10" t="s">
        <v>294</v>
      </c>
      <c r="AK1433" s="10">
        <v>0</v>
      </c>
      <c r="AL1433" s="10">
        <v>0</v>
      </c>
      <c r="AM1433" s="10">
        <v>0</v>
      </c>
      <c r="AN1433" s="10">
        <v>10.8</v>
      </c>
      <c r="AO1433" s="10">
        <v>0</v>
      </c>
      <c r="AP1433" s="10">
        <v>0</v>
      </c>
      <c r="AQ1433" s="10">
        <v>0</v>
      </c>
      <c r="AR1433" s="10">
        <v>0</v>
      </c>
      <c r="AS1433" s="10">
        <v>10.6</v>
      </c>
      <c r="AT1433" s="10">
        <v>0</v>
      </c>
      <c r="AU1433" s="10">
        <v>0</v>
      </c>
      <c r="AV1433" s="10">
        <v>0</v>
      </c>
      <c r="AW1433" s="10">
        <v>0</v>
      </c>
      <c r="AX1433" s="10">
        <v>10.6</v>
      </c>
      <c r="AY1433" s="10">
        <v>0</v>
      </c>
      <c r="AZ1433" s="10">
        <v>1508</v>
      </c>
      <c r="BA1433" s="10" t="s">
        <v>294</v>
      </c>
      <c r="BB1433" s="10">
        <v>0</v>
      </c>
      <c r="BC1433" s="10">
        <v>0</v>
      </c>
      <c r="BD1433" s="10">
        <v>0</v>
      </c>
      <c r="BE1433" s="10">
        <v>10.6</v>
      </c>
      <c r="BF1433" s="10">
        <v>0</v>
      </c>
      <c r="BG1433" s="10">
        <v>0</v>
      </c>
      <c r="BH1433" s="10">
        <v>0</v>
      </c>
      <c r="BI1433" s="10">
        <v>0</v>
      </c>
      <c r="BJ1433" s="10">
        <v>10.6</v>
      </c>
      <c r="BK1433" s="10">
        <v>0</v>
      </c>
      <c r="BL1433" s="10">
        <v>0</v>
      </c>
      <c r="BM1433" s="10">
        <v>0</v>
      </c>
      <c r="BN1433" s="10">
        <v>0</v>
      </c>
      <c r="BO1433" s="10">
        <v>10.5</v>
      </c>
      <c r="BP1433" s="10">
        <v>0</v>
      </c>
      <c r="BQ1433" s="10">
        <v>1508</v>
      </c>
      <c r="BR1433" s="10" t="s">
        <v>294</v>
      </c>
      <c r="BS1433" s="10">
        <v>0</v>
      </c>
      <c r="BT1433" s="10">
        <v>0</v>
      </c>
      <c r="BU1433" s="10">
        <v>0</v>
      </c>
      <c r="BV1433" s="10">
        <v>10.7</v>
      </c>
      <c r="BW1433" s="10">
        <v>0</v>
      </c>
      <c r="BX1433" s="10">
        <v>0</v>
      </c>
      <c r="BY1433" s="10">
        <v>0</v>
      </c>
      <c r="BZ1433" s="10">
        <v>0</v>
      </c>
      <c r="CA1433" s="10">
        <v>10.7</v>
      </c>
      <c r="CB1433" s="10">
        <v>0</v>
      </c>
      <c r="CC1433" s="10">
        <v>0</v>
      </c>
      <c r="CD1433" s="10">
        <v>0</v>
      </c>
      <c r="CE1433" s="10">
        <v>0</v>
      </c>
      <c r="CF1433" s="10">
        <v>10.7</v>
      </c>
      <c r="CG1433" s="10">
        <v>0</v>
      </c>
      <c r="CH1433" s="10">
        <v>1508</v>
      </c>
      <c r="CI1433" s="10" t="s">
        <v>294</v>
      </c>
      <c r="CJ1433" s="10">
        <v>0</v>
      </c>
      <c r="CK1433" s="10">
        <v>0</v>
      </c>
      <c r="CL1433" s="10">
        <v>0</v>
      </c>
      <c r="CM1433" s="10">
        <v>10.7</v>
      </c>
      <c r="CN1433" s="10">
        <v>0</v>
      </c>
      <c r="CO1433" s="10">
        <v>0</v>
      </c>
      <c r="CP1433" s="10">
        <v>0</v>
      </c>
      <c r="CQ1433" s="10">
        <v>0</v>
      </c>
      <c r="CR1433" s="10">
        <v>10.7</v>
      </c>
      <c r="CS1433" s="10">
        <v>0</v>
      </c>
      <c r="CT1433" s="10">
        <v>0</v>
      </c>
      <c r="CU1433" s="10">
        <v>0</v>
      </c>
      <c r="CV1433" s="10">
        <v>0</v>
      </c>
      <c r="CW1433" s="10">
        <v>10.7</v>
      </c>
      <c r="CX1433" s="10">
        <v>0</v>
      </c>
      <c r="CY1433" s="10">
        <v>1544</v>
      </c>
      <c r="CZ1433" s="10" t="s">
        <v>285</v>
      </c>
      <c r="DA1433" s="10">
        <v>3.5999999999999997E-2</v>
      </c>
      <c r="DB1433" s="10">
        <v>7.3000000000000001E-3</v>
      </c>
      <c r="DC1433" s="10">
        <v>2</v>
      </c>
      <c r="DD1433" s="10">
        <v>10.6</v>
      </c>
      <c r="DE1433" s="10">
        <v>0.98</v>
      </c>
      <c r="DF1433" s="10">
        <v>3.5999999999999997E-2</v>
      </c>
      <c r="DG1433" s="10">
        <v>7.3000000000000001E-3</v>
      </c>
      <c r="DH1433" s="10">
        <v>2</v>
      </c>
      <c r="DI1433" s="10">
        <v>10.6</v>
      </c>
      <c r="DJ1433" s="10">
        <v>0.98</v>
      </c>
      <c r="DK1433" s="10">
        <v>3.5999999999999997E-2</v>
      </c>
      <c r="DL1433" s="10">
        <v>7.3000000000000001E-3</v>
      </c>
      <c r="DM1433" s="10">
        <v>2</v>
      </c>
      <c r="DN1433" s="10">
        <v>10.6</v>
      </c>
      <c r="DO1433" s="10">
        <v>0.98</v>
      </c>
    </row>
    <row r="1434" spans="1:119" x14ac:dyDescent="0.25">
      <c r="A1434" s="10">
        <v>1509</v>
      </c>
      <c r="B1434" s="10" t="s">
        <v>258</v>
      </c>
      <c r="C1434" s="10">
        <v>-0.95</v>
      </c>
      <c r="D1434" s="10">
        <v>-0.63</v>
      </c>
      <c r="E1434" s="10">
        <v>18.18</v>
      </c>
      <c r="F1434" s="10">
        <v>36</v>
      </c>
      <c r="G1434" s="10">
        <v>0.83399999999999996</v>
      </c>
      <c r="H1434" s="10">
        <v>-1.23</v>
      </c>
      <c r="I1434" s="10">
        <v>-0.77</v>
      </c>
      <c r="J1434" s="10">
        <v>23.48</v>
      </c>
      <c r="K1434" s="10">
        <v>35.630000000000003</v>
      </c>
      <c r="L1434" s="10">
        <v>0.84799999999999998</v>
      </c>
      <c r="M1434" s="10">
        <v>-1.41</v>
      </c>
      <c r="N1434" s="10">
        <v>-0.54</v>
      </c>
      <c r="O1434" s="10">
        <v>24.52</v>
      </c>
      <c r="P1434" s="10">
        <v>35.57</v>
      </c>
      <c r="Q1434" s="10">
        <v>0.93300000000000005</v>
      </c>
      <c r="R1434" s="10">
        <v>1509</v>
      </c>
      <c r="S1434" s="10" t="s">
        <v>258</v>
      </c>
      <c r="T1434" s="10">
        <v>0.22</v>
      </c>
      <c r="U1434" s="10">
        <v>0.33</v>
      </c>
      <c r="V1434" s="10">
        <v>6.2274479179024915</v>
      </c>
      <c r="W1434" s="10">
        <v>36.770000000000003</v>
      </c>
      <c r="Y1434" s="10">
        <v>0.47</v>
      </c>
      <c r="Z1434" s="10">
        <v>0.53</v>
      </c>
      <c r="AA1434" s="10">
        <v>11.294738393047437</v>
      </c>
      <c r="AB1434" s="10">
        <v>36.21</v>
      </c>
      <c r="AD1434" s="10">
        <v>0.42</v>
      </c>
      <c r="AE1434" s="10">
        <v>0.28999999999999998</v>
      </c>
      <c r="AF1434" s="10">
        <v>8.0380513414031931</v>
      </c>
      <c r="AG1434" s="10">
        <v>36.659999999999997</v>
      </c>
      <c r="AI1434" s="10">
        <v>1509</v>
      </c>
      <c r="AJ1434" s="10" t="s">
        <v>258</v>
      </c>
      <c r="AK1434" s="10">
        <v>-1.037121574509603</v>
      </c>
      <c r="AL1434" s="10">
        <v>-0.55337030546597421</v>
      </c>
      <c r="AM1434" s="10">
        <v>-19.136541609232005</v>
      </c>
      <c r="AN1434" s="10">
        <v>35.465392929782496</v>
      </c>
      <c r="AO1434" s="10">
        <v>0.88226857659933933</v>
      </c>
      <c r="AP1434" s="10">
        <v>-1.4705487833410196</v>
      </c>
      <c r="AQ1434" s="10">
        <v>-0.72365655283650832</v>
      </c>
      <c r="AR1434" s="10">
        <v>-27.159654933085125</v>
      </c>
      <c r="AS1434" s="10">
        <v>34.840444994883484</v>
      </c>
      <c r="AT1434" s="10">
        <v>0.89724462966364005</v>
      </c>
      <c r="AU1434" s="10">
        <v>-1.4386175818400568</v>
      </c>
      <c r="AV1434" s="10">
        <v>-0.70763624482133602</v>
      </c>
      <c r="AW1434" s="10">
        <v>-26.623830363306318</v>
      </c>
      <c r="AX1434" s="10">
        <v>34.766952432560366</v>
      </c>
      <c r="AY1434" s="10">
        <v>0.89732047061320741</v>
      </c>
      <c r="AZ1434" s="10">
        <v>1509</v>
      </c>
      <c r="BA1434" s="10" t="s">
        <v>258</v>
      </c>
      <c r="BB1434" s="10">
        <v>-0.36323070969405186</v>
      </c>
      <c r="BC1434" s="10">
        <v>-0.25717950279135204</v>
      </c>
      <c r="BD1434" s="10">
        <v>-7.1130891940550818</v>
      </c>
      <c r="BE1434" s="10">
        <v>36.124269154236373</v>
      </c>
      <c r="BF1434" s="10">
        <v>0.8161398951983081</v>
      </c>
      <c r="BG1434" s="10">
        <v>-0.49159236524218436</v>
      </c>
      <c r="BH1434" s="10">
        <v>-0.29406064728528281</v>
      </c>
      <c r="BI1434" s="10">
        <v>-9.216076388387485</v>
      </c>
      <c r="BJ1434" s="10">
        <v>35.88553276291362</v>
      </c>
      <c r="BK1434" s="10">
        <v>0.85818128241396741</v>
      </c>
      <c r="BL1434" s="10">
        <v>-0.52008346266750272</v>
      </c>
      <c r="BM1434" s="10">
        <v>-0.30367934072381225</v>
      </c>
      <c r="BN1434" s="10">
        <v>-9.7289643871508993</v>
      </c>
      <c r="BO1434" s="10">
        <v>35.739732400869293</v>
      </c>
      <c r="BP1434" s="10">
        <v>0.86356395582583756</v>
      </c>
      <c r="BQ1434" s="10">
        <v>1509</v>
      </c>
      <c r="BR1434" s="10" t="s">
        <v>258</v>
      </c>
      <c r="BS1434" s="10">
        <v>-1.206</v>
      </c>
      <c r="BT1434" s="10">
        <v>-0.51400000000000001</v>
      </c>
      <c r="BU1434" s="10">
        <v>-20.449209881218554</v>
      </c>
      <c r="BV1434" s="10">
        <v>37.012999999999998</v>
      </c>
      <c r="BW1434" s="10">
        <v>0.91993228541262451</v>
      </c>
      <c r="BX1434" s="10">
        <v>-1.282</v>
      </c>
      <c r="BY1434" s="10">
        <v>-0.54400000000000004</v>
      </c>
      <c r="BZ1434" s="10">
        <v>-22.154243124872419</v>
      </c>
      <c r="CA1434" s="10">
        <v>36.292999999999999</v>
      </c>
      <c r="CB1434" s="10">
        <v>0.92055048611575918</v>
      </c>
      <c r="CC1434" s="10">
        <v>-1.4470000000000001</v>
      </c>
      <c r="CD1434" s="10">
        <v>-0.58899999999999997</v>
      </c>
      <c r="CE1434" s="10">
        <v>-24.770276496885568</v>
      </c>
      <c r="CF1434" s="10">
        <v>36.414000000000001</v>
      </c>
      <c r="CG1434" s="10">
        <v>0.92620828502673991</v>
      </c>
      <c r="CH1434" s="10">
        <v>1509</v>
      </c>
      <c r="CI1434" s="10" t="s">
        <v>258</v>
      </c>
      <c r="CJ1434" s="10">
        <v>-0.63</v>
      </c>
      <c r="CK1434" s="10">
        <v>-0.34300000000000003</v>
      </c>
      <c r="CL1434" s="10">
        <v>-11.269873315919479</v>
      </c>
      <c r="CM1434" s="10">
        <v>36.747999999999998</v>
      </c>
      <c r="CN1434" s="10">
        <v>0.87826824435205131</v>
      </c>
      <c r="CO1434" s="10">
        <v>-0.55900000000000005</v>
      </c>
      <c r="CP1434" s="10">
        <v>-0.32100000000000001</v>
      </c>
      <c r="CQ1434" s="10">
        <v>-10.236144278849947</v>
      </c>
      <c r="CR1434" s="10">
        <v>36.357999999999997</v>
      </c>
      <c r="CS1434" s="10">
        <v>0.86719106908821519</v>
      </c>
      <c r="CT1434" s="10">
        <v>-0.66600000000000004</v>
      </c>
      <c r="CU1434" s="10">
        <v>-0.35399999999999998</v>
      </c>
      <c r="CV1434" s="10">
        <v>-11.852432748563228</v>
      </c>
      <c r="CW1434" s="10">
        <v>36.74</v>
      </c>
      <c r="CX1434" s="10">
        <v>0.88301270032375334</v>
      </c>
      <c r="CY1434" s="10">
        <v>1545</v>
      </c>
      <c r="CZ1434" s="10" t="s">
        <v>304</v>
      </c>
      <c r="DA1434" s="10">
        <v>1.7600000000000001E-2</v>
      </c>
      <c r="DB1434" s="10">
        <v>5.1000000000000004E-3</v>
      </c>
      <c r="DC1434" s="10">
        <v>1</v>
      </c>
      <c r="DD1434" s="10">
        <v>10.6</v>
      </c>
      <c r="DE1434" s="10">
        <v>0.96</v>
      </c>
      <c r="DF1434" s="10">
        <v>1.7600000000000001E-2</v>
      </c>
      <c r="DG1434" s="10">
        <v>5.1000000000000004E-3</v>
      </c>
      <c r="DH1434" s="10">
        <v>1</v>
      </c>
      <c r="DI1434" s="10">
        <v>10.6</v>
      </c>
      <c r="DJ1434" s="10">
        <v>0.96</v>
      </c>
      <c r="DK1434" s="10">
        <v>1.7600000000000001E-2</v>
      </c>
      <c r="DL1434" s="10">
        <v>5.1000000000000004E-3</v>
      </c>
      <c r="DM1434" s="10">
        <v>1</v>
      </c>
      <c r="DN1434" s="10">
        <v>10.6</v>
      </c>
      <c r="DO1434" s="10">
        <v>0.96</v>
      </c>
    </row>
    <row r="1435" spans="1:119" x14ac:dyDescent="0.25">
      <c r="A1435" s="10">
        <v>1510</v>
      </c>
      <c r="B1435" s="10" t="s">
        <v>8</v>
      </c>
      <c r="R1435" s="10">
        <v>1510</v>
      </c>
      <c r="S1435" s="10" t="s">
        <v>8</v>
      </c>
      <c r="AI1435" s="10">
        <v>1510</v>
      </c>
      <c r="AJ1435" s="10" t="s">
        <v>8</v>
      </c>
      <c r="AK1435" s="10">
        <v>1.0371215745096072</v>
      </c>
      <c r="AL1435" s="10">
        <v>0.55337030546596666</v>
      </c>
      <c r="AM1435" s="10">
        <v>19.136541609232008</v>
      </c>
      <c r="AN1435" s="10">
        <v>35.465392929782496</v>
      </c>
      <c r="AO1435" s="10">
        <v>0.88226857659934288</v>
      </c>
      <c r="AP1435" s="10">
        <v>1.4705487833410329</v>
      </c>
      <c r="AQ1435" s="10">
        <v>0.72365655283649388</v>
      </c>
      <c r="AR1435" s="10">
        <v>27.159654933085221</v>
      </c>
      <c r="AS1435" s="10">
        <v>34.840444994883484</v>
      </c>
      <c r="AT1435" s="10">
        <v>0.89724462966364504</v>
      </c>
      <c r="AU1435" s="10">
        <v>1.4386175818400624</v>
      </c>
      <c r="AV1435" s="10">
        <v>0.70763624482132226</v>
      </c>
      <c r="AW1435" s="10">
        <v>26.623830363306308</v>
      </c>
      <c r="AX1435" s="10">
        <v>34.766952432560366</v>
      </c>
      <c r="AY1435" s="10">
        <v>0.89732047061321141</v>
      </c>
      <c r="AZ1435" s="10">
        <v>1510</v>
      </c>
      <c r="BA1435" s="10" t="s">
        <v>8</v>
      </c>
      <c r="BQ1435" s="10">
        <v>1510</v>
      </c>
      <c r="BR1435" s="10" t="s">
        <v>8</v>
      </c>
      <c r="BS1435" s="10">
        <v>1.206</v>
      </c>
      <c r="BT1435" s="10">
        <v>0.51400000000000001</v>
      </c>
      <c r="BU1435" s="10">
        <v>20.449209881218554</v>
      </c>
      <c r="BV1435" s="10">
        <v>37.012999999999998</v>
      </c>
      <c r="BW1435" s="10">
        <v>0.91993228541262451</v>
      </c>
      <c r="BX1435" s="10">
        <v>1.282</v>
      </c>
      <c r="BY1435" s="10">
        <v>0.54400000000000004</v>
      </c>
      <c r="BZ1435" s="10">
        <v>22.154243124872419</v>
      </c>
      <c r="CA1435" s="10">
        <v>36.292999999999999</v>
      </c>
      <c r="CB1435" s="10">
        <v>0.92055048611575918</v>
      </c>
      <c r="CC1435" s="10">
        <v>1.4470000000000001</v>
      </c>
      <c r="CD1435" s="10">
        <v>0.58899999999999997</v>
      </c>
      <c r="CE1435" s="10">
        <v>24.770276496885568</v>
      </c>
      <c r="CF1435" s="10">
        <v>36.414000000000001</v>
      </c>
      <c r="CG1435" s="10">
        <v>0.92620828502673991</v>
      </c>
      <c r="CH1435" s="10">
        <v>1510</v>
      </c>
      <c r="CI1435" s="10" t="s">
        <v>8</v>
      </c>
      <c r="CJ1435" s="10">
        <v>0.63</v>
      </c>
      <c r="CK1435" s="10">
        <v>0.34300000000000003</v>
      </c>
      <c r="CL1435" s="10">
        <v>11.269873315919479</v>
      </c>
      <c r="CM1435" s="10">
        <v>36.747999999999998</v>
      </c>
      <c r="CN1435" s="10">
        <v>0.87826824435205131</v>
      </c>
      <c r="CO1435" s="10">
        <v>0.55900000000000005</v>
      </c>
      <c r="CP1435" s="10">
        <v>0.32100000000000001</v>
      </c>
      <c r="CQ1435" s="10">
        <v>10.236144278849947</v>
      </c>
      <c r="CR1435" s="10">
        <v>36.357999999999997</v>
      </c>
      <c r="CS1435" s="10">
        <v>0.86719106908821519</v>
      </c>
      <c r="CT1435" s="10">
        <v>0.66600000000000004</v>
      </c>
      <c r="CU1435" s="10">
        <v>0.35399999999999998</v>
      </c>
      <c r="CV1435" s="10">
        <v>11.852432748563228</v>
      </c>
      <c r="CW1435" s="10">
        <v>36.74</v>
      </c>
      <c r="CX1435" s="10">
        <v>0.88301270032375334</v>
      </c>
      <c r="CY1435" s="10">
        <v>1546</v>
      </c>
      <c r="CZ1435" s="10" t="s">
        <v>287</v>
      </c>
      <c r="DA1435" s="10">
        <v>0</v>
      </c>
      <c r="DB1435" s="10">
        <v>0</v>
      </c>
      <c r="DC1435" s="10">
        <v>0</v>
      </c>
      <c r="DD1435" s="10">
        <v>10.6</v>
      </c>
      <c r="DE1435" s="10">
        <v>0</v>
      </c>
      <c r="DF1435" s="10">
        <v>0</v>
      </c>
      <c r="DG1435" s="10">
        <v>0</v>
      </c>
      <c r="DH1435" s="10">
        <v>0</v>
      </c>
      <c r="DI1435" s="10">
        <v>10.6</v>
      </c>
      <c r="DJ1435" s="10">
        <v>0</v>
      </c>
      <c r="DK1435" s="10">
        <v>0</v>
      </c>
      <c r="DL1435" s="10">
        <v>0</v>
      </c>
      <c r="DM1435" s="10">
        <v>0</v>
      </c>
      <c r="DN1435" s="10">
        <v>10.6</v>
      </c>
      <c r="DO1435" s="10">
        <v>0</v>
      </c>
    </row>
    <row r="1436" spans="1:119" x14ac:dyDescent="0.25">
      <c r="A1436" s="10">
        <v>1511</v>
      </c>
      <c r="B1436" s="10" t="s">
        <v>9</v>
      </c>
      <c r="C1436" s="10">
        <v>0.95</v>
      </c>
      <c r="D1436" s="10">
        <v>0.63</v>
      </c>
      <c r="E1436" s="10">
        <v>18.18</v>
      </c>
      <c r="F1436" s="10">
        <v>36</v>
      </c>
      <c r="G1436" s="10">
        <v>0.83399999999999996</v>
      </c>
      <c r="H1436" s="10">
        <v>1.23</v>
      </c>
      <c r="I1436" s="10">
        <v>0.77</v>
      </c>
      <c r="J1436" s="10">
        <v>23.48</v>
      </c>
      <c r="K1436" s="10">
        <v>35.630000000000003</v>
      </c>
      <c r="L1436" s="10">
        <v>0.84799999999999998</v>
      </c>
      <c r="M1436" s="10">
        <v>1.41</v>
      </c>
      <c r="N1436" s="10">
        <v>0.54</v>
      </c>
      <c r="O1436" s="10">
        <v>24.52</v>
      </c>
      <c r="P1436" s="10">
        <v>35.57</v>
      </c>
      <c r="Q1436" s="10">
        <v>0.93300000000000005</v>
      </c>
      <c r="R1436" s="10">
        <v>1511</v>
      </c>
      <c r="S1436" s="10" t="s">
        <v>9</v>
      </c>
      <c r="T1436" s="10">
        <v>0.22</v>
      </c>
      <c r="U1436" s="10">
        <v>0.33</v>
      </c>
      <c r="V1436" s="10">
        <v>6.2274479179024915</v>
      </c>
      <c r="W1436" s="10">
        <v>36.770000000000003</v>
      </c>
      <c r="Y1436" s="10">
        <v>0.47</v>
      </c>
      <c r="Z1436" s="10">
        <v>0.53</v>
      </c>
      <c r="AA1436" s="10">
        <v>11.294738393047437</v>
      </c>
      <c r="AB1436" s="10">
        <v>36.21</v>
      </c>
      <c r="AD1436" s="10">
        <v>0.42</v>
      </c>
      <c r="AE1436" s="10">
        <v>0.28999999999999998</v>
      </c>
      <c r="AF1436" s="10">
        <v>8.0380513414031931</v>
      </c>
      <c r="AG1436" s="10">
        <v>36.659999999999997</v>
      </c>
      <c r="AI1436" s="10">
        <v>1511</v>
      </c>
      <c r="AJ1436" s="10" t="s">
        <v>9</v>
      </c>
      <c r="AZ1436" s="10">
        <v>1511</v>
      </c>
      <c r="BA1436" s="10" t="s">
        <v>9</v>
      </c>
      <c r="BB1436" s="10">
        <v>0.36323070969352556</v>
      </c>
      <c r="BC1436" s="10">
        <v>0.25717950279119561</v>
      </c>
      <c r="BD1436" s="10">
        <v>7.1130891940467729</v>
      </c>
      <c r="BE1436" s="10">
        <v>36.124269154236373</v>
      </c>
      <c r="BF1436" s="10">
        <v>0.81613989519807895</v>
      </c>
      <c r="BG1436" s="10">
        <v>0.4915923652415734</v>
      </c>
      <c r="BH1436" s="10">
        <v>0.2940606472851644</v>
      </c>
      <c r="BI1436" s="10">
        <v>9.2160763883780703</v>
      </c>
      <c r="BJ1436" s="10">
        <v>35.88553276291362</v>
      </c>
      <c r="BK1436" s="10">
        <v>0.85818128241377745</v>
      </c>
      <c r="BL1436" s="10">
        <v>0.52008346266688277</v>
      </c>
      <c r="BM1436" s="10">
        <v>0.30367934072368929</v>
      </c>
      <c r="BN1436" s="10">
        <v>9.7289643871412466</v>
      </c>
      <c r="BO1436" s="10">
        <v>35.739732400869293</v>
      </c>
      <c r="BP1436" s="10">
        <v>0.8635639558256647</v>
      </c>
      <c r="BQ1436" s="10">
        <v>1511</v>
      </c>
      <c r="BR1436" s="10" t="s">
        <v>9</v>
      </c>
      <c r="CH1436" s="10">
        <v>1511</v>
      </c>
      <c r="CI1436" s="10" t="s">
        <v>9</v>
      </c>
      <c r="CY1436" s="10">
        <v>1547</v>
      </c>
      <c r="CZ1436" s="10" t="s">
        <v>315</v>
      </c>
      <c r="DA1436" s="10">
        <v>0.09</v>
      </c>
      <c r="DB1436" s="10">
        <v>1.83E-2</v>
      </c>
      <c r="DC1436" s="10">
        <v>5</v>
      </c>
      <c r="DD1436" s="10">
        <v>10.6</v>
      </c>
      <c r="DE1436" s="10">
        <v>0.98</v>
      </c>
      <c r="DF1436" s="10">
        <v>0.34189999999999998</v>
      </c>
      <c r="DG1436" s="10">
        <v>6.9400000000000003E-2</v>
      </c>
      <c r="DH1436" s="10">
        <v>19</v>
      </c>
      <c r="DI1436" s="10">
        <v>10.6</v>
      </c>
      <c r="DJ1436" s="10">
        <v>0.98</v>
      </c>
      <c r="DK1436" s="10">
        <v>0.09</v>
      </c>
      <c r="DL1436" s="10">
        <v>1.83E-2</v>
      </c>
      <c r="DM1436" s="10">
        <v>5</v>
      </c>
      <c r="DN1436" s="10">
        <v>10.6</v>
      </c>
      <c r="DO1436" s="10">
        <v>0.98</v>
      </c>
    </row>
    <row r="1437" spans="1:119" x14ac:dyDescent="0.25">
      <c r="A1437" s="10">
        <v>1512</v>
      </c>
      <c r="B1437" s="10" t="s">
        <v>10</v>
      </c>
      <c r="C1437" s="10">
        <v>0</v>
      </c>
      <c r="D1437" s="10">
        <v>0</v>
      </c>
      <c r="E1437" s="10">
        <v>0</v>
      </c>
      <c r="F1437" s="10">
        <v>0</v>
      </c>
      <c r="G1437" s="10">
        <v>0</v>
      </c>
      <c r="H1437" s="10">
        <v>0</v>
      </c>
      <c r="I1437" s="10">
        <v>0</v>
      </c>
      <c r="J1437" s="10">
        <v>0</v>
      </c>
      <c r="K1437" s="10">
        <v>0</v>
      </c>
      <c r="L1437" s="10">
        <v>0</v>
      </c>
      <c r="M1437" s="10">
        <v>0</v>
      </c>
      <c r="N1437" s="10">
        <v>0</v>
      </c>
      <c r="O1437" s="10">
        <v>0</v>
      </c>
      <c r="P1437" s="10">
        <v>0</v>
      </c>
      <c r="Q1437" s="10">
        <v>0</v>
      </c>
      <c r="R1437" s="10">
        <v>1512</v>
      </c>
      <c r="S1437" s="10" t="s">
        <v>10</v>
      </c>
      <c r="AI1437" s="10">
        <v>1512</v>
      </c>
      <c r="AJ1437" s="10" t="s">
        <v>10</v>
      </c>
      <c r="AK1437" s="10">
        <v>1.0210291233859572</v>
      </c>
      <c r="AL1437" s="10">
        <v>0.38017397590805901</v>
      </c>
      <c r="AM1437" s="10">
        <v>59.908000000000001</v>
      </c>
      <c r="AN1437" s="10">
        <v>10.5</v>
      </c>
      <c r="AO1437" s="10">
        <v>0.93700000000000006</v>
      </c>
      <c r="AP1437" s="10">
        <v>1.450148590356714</v>
      </c>
      <c r="AQ1437" s="10">
        <v>0.52768677794812813</v>
      </c>
      <c r="AR1437" s="10">
        <v>87.347999999999999</v>
      </c>
      <c r="AS1437" s="10">
        <v>10.199999999999999</v>
      </c>
      <c r="AT1437" s="10">
        <v>0.94</v>
      </c>
      <c r="AU1437" s="10">
        <v>1.4186293961969623</v>
      </c>
      <c r="AV1437" s="10">
        <v>0.514422063618731</v>
      </c>
      <c r="AW1437" s="10">
        <v>85.415000000000006</v>
      </c>
      <c r="AX1437" s="10">
        <v>10.199999999999999</v>
      </c>
      <c r="AY1437" s="10">
        <v>0.94</v>
      </c>
      <c r="AZ1437" s="10">
        <v>1512</v>
      </c>
      <c r="BA1437" s="10" t="s">
        <v>10</v>
      </c>
      <c r="BQ1437" s="10">
        <v>1512</v>
      </c>
      <c r="BR1437" s="10" t="s">
        <v>10</v>
      </c>
      <c r="BS1437" s="10">
        <v>1.1879999999999999</v>
      </c>
      <c r="BT1437" s="10">
        <v>0.32400000000000001</v>
      </c>
      <c r="BU1437" s="10">
        <v>65.828100000000006</v>
      </c>
      <c r="BV1437" s="10">
        <v>10.8</v>
      </c>
      <c r="BW1437" s="10">
        <v>0.96499999999999997</v>
      </c>
      <c r="BX1437" s="10">
        <v>1.264</v>
      </c>
      <c r="BY1437" s="10">
        <v>0.35399999999999998</v>
      </c>
      <c r="BZ1437" s="10">
        <v>70.827100000000002</v>
      </c>
      <c r="CA1437" s="10">
        <v>10.7</v>
      </c>
      <c r="CB1437" s="10">
        <v>0.96299999999999997</v>
      </c>
      <c r="CC1437" s="10">
        <v>1.427</v>
      </c>
      <c r="CD1437" s="10">
        <v>0.38800000000000001</v>
      </c>
      <c r="CE1437" s="10">
        <v>79.793499999999995</v>
      </c>
      <c r="CF1437" s="10">
        <v>10.7</v>
      </c>
      <c r="CG1437" s="10">
        <v>0.96499999999999997</v>
      </c>
      <c r="CH1437" s="10">
        <v>1512</v>
      </c>
      <c r="CI1437" s="10" t="s">
        <v>10</v>
      </c>
      <c r="CJ1437" s="10">
        <v>0.61599999999999999</v>
      </c>
      <c r="CK1437" s="10">
        <v>0.17599999999999999</v>
      </c>
      <c r="CL1437" s="10">
        <v>34.894300000000001</v>
      </c>
      <c r="CM1437" s="10">
        <v>10.6</v>
      </c>
      <c r="CN1437" s="10">
        <v>0.96199999999999997</v>
      </c>
      <c r="CO1437" s="10">
        <v>0.54500000000000004</v>
      </c>
      <c r="CP1437" s="10">
        <v>0.159</v>
      </c>
      <c r="CQ1437" s="10">
        <v>30.922000000000001</v>
      </c>
      <c r="CR1437" s="10">
        <v>10.6</v>
      </c>
      <c r="CS1437" s="10">
        <v>0.96</v>
      </c>
      <c r="CT1437" s="10">
        <v>0.65200000000000002</v>
      </c>
      <c r="CU1437" s="10">
        <v>0.186</v>
      </c>
      <c r="CV1437" s="10">
        <v>36.929299999999998</v>
      </c>
      <c r="CW1437" s="10">
        <v>10.6</v>
      </c>
      <c r="CX1437" s="10">
        <v>0.96199999999999997</v>
      </c>
      <c r="CY1437" s="10">
        <v>1548</v>
      </c>
      <c r="CZ1437" s="10" t="s">
        <v>289</v>
      </c>
      <c r="DA1437" s="10">
        <v>3.56E-2</v>
      </c>
      <c r="DB1437" s="10">
        <v>8.8999999999999999E-3</v>
      </c>
      <c r="DC1437" s="10">
        <v>2</v>
      </c>
      <c r="DD1437" s="10">
        <v>10.6</v>
      </c>
      <c r="DE1437" s="10">
        <v>0.97</v>
      </c>
      <c r="DF1437" s="10">
        <v>3.56E-2</v>
      </c>
      <c r="DG1437" s="10">
        <v>8.8999999999999999E-3</v>
      </c>
      <c r="DH1437" s="10">
        <v>2</v>
      </c>
      <c r="DI1437" s="10">
        <v>10.6</v>
      </c>
      <c r="DJ1437" s="10">
        <v>0.97</v>
      </c>
      <c r="DK1437" s="10">
        <v>8.8999999999999996E-2</v>
      </c>
      <c r="DL1437" s="10">
        <v>2.23E-2</v>
      </c>
      <c r="DM1437" s="10">
        <v>5</v>
      </c>
      <c r="DN1437" s="10">
        <v>10.6</v>
      </c>
      <c r="DO1437" s="10">
        <v>0.97</v>
      </c>
    </row>
    <row r="1438" spans="1:119" x14ac:dyDescent="0.25">
      <c r="A1438" s="10">
        <v>1513</v>
      </c>
      <c r="B1438" s="10" t="s">
        <v>11</v>
      </c>
      <c r="C1438" s="10">
        <v>0.93</v>
      </c>
      <c r="D1438" s="10">
        <v>0.45</v>
      </c>
      <c r="E1438" s="10">
        <v>56</v>
      </c>
      <c r="F1438" s="10">
        <v>10.7</v>
      </c>
      <c r="G1438" s="10">
        <v>0.9</v>
      </c>
      <c r="H1438" s="10">
        <v>1.21</v>
      </c>
      <c r="I1438" s="10">
        <v>0.57999999999999996</v>
      </c>
      <c r="J1438" s="10">
        <v>73</v>
      </c>
      <c r="K1438" s="10">
        <v>10.6</v>
      </c>
      <c r="L1438" s="10">
        <v>0.9</v>
      </c>
      <c r="M1438" s="10">
        <v>1.39</v>
      </c>
      <c r="N1438" s="10">
        <v>0.35</v>
      </c>
      <c r="O1438" s="10">
        <v>78</v>
      </c>
      <c r="P1438" s="10">
        <v>10.6</v>
      </c>
      <c r="Q1438" s="10">
        <v>0.97</v>
      </c>
      <c r="R1438" s="10">
        <v>1513</v>
      </c>
      <c r="S1438" s="10" t="s">
        <v>11</v>
      </c>
      <c r="T1438" s="10">
        <v>0.21</v>
      </c>
      <c r="U1438" s="10">
        <v>0.17</v>
      </c>
      <c r="V1438" s="10">
        <v>14.579000000000001</v>
      </c>
      <c r="W1438" s="10">
        <v>10.7</v>
      </c>
      <c r="Y1438" s="10">
        <v>0.46</v>
      </c>
      <c r="Z1438" s="10">
        <v>0.37</v>
      </c>
      <c r="AA1438" s="10">
        <v>31.853000000000002</v>
      </c>
      <c r="AB1438" s="10">
        <v>10.7</v>
      </c>
      <c r="AD1438" s="10">
        <v>0.41</v>
      </c>
      <c r="AE1438" s="10">
        <v>0.13</v>
      </c>
      <c r="AF1438" s="10">
        <v>22.992999999999999</v>
      </c>
      <c r="AG1438" s="10">
        <v>10.8</v>
      </c>
      <c r="AI1438" s="10">
        <v>1513</v>
      </c>
      <c r="AJ1438" s="10" t="s">
        <v>11</v>
      </c>
      <c r="AZ1438" s="10">
        <v>1513</v>
      </c>
      <c r="BA1438" s="10" t="s">
        <v>11</v>
      </c>
      <c r="BB1438" s="10">
        <v>0.35105921282709346</v>
      </c>
      <c r="BC1438" s="10">
        <v>0.10106250933245257</v>
      </c>
      <c r="BD1438" s="10">
        <v>19.8977</v>
      </c>
      <c r="BE1438" s="10">
        <v>10.6</v>
      </c>
      <c r="BF1438" s="10">
        <v>0.96099999999999997</v>
      </c>
      <c r="BG1438" s="10">
        <v>0.47917130474899561</v>
      </c>
      <c r="BH1438" s="10">
        <v>0.1375399279265441</v>
      </c>
      <c r="BI1438" s="10">
        <v>27.4115</v>
      </c>
      <c r="BJ1438" s="10">
        <v>10.5</v>
      </c>
      <c r="BK1438" s="10">
        <v>0.96099999999999997</v>
      </c>
      <c r="BL1438" s="10">
        <v>0.50764076006399617</v>
      </c>
      <c r="BM1438" s="10">
        <v>0.14769341153202592</v>
      </c>
      <c r="BN1438" s="10">
        <v>29.070399999999999</v>
      </c>
      <c r="BO1438" s="10">
        <v>10.5</v>
      </c>
      <c r="BP1438" s="10">
        <v>0.96</v>
      </c>
      <c r="BQ1438" s="10">
        <v>1513</v>
      </c>
      <c r="BR1438" s="10" t="s">
        <v>11</v>
      </c>
      <c r="CH1438" s="10">
        <v>1513</v>
      </c>
      <c r="CI1438" s="10" t="s">
        <v>11</v>
      </c>
      <c r="CY1438" s="10">
        <v>1549</v>
      </c>
      <c r="CZ1438" s="10" t="s">
        <v>290</v>
      </c>
      <c r="DA1438" s="10">
        <v>1.7399999999999999E-2</v>
      </c>
      <c r="DB1438" s="10">
        <v>5.7000000000000002E-3</v>
      </c>
      <c r="DC1438" s="10">
        <v>1</v>
      </c>
      <c r="DD1438" s="10">
        <v>10.6</v>
      </c>
      <c r="DE1438" s="10">
        <v>0.95</v>
      </c>
      <c r="DF1438" s="10">
        <v>1.7399999999999999E-2</v>
      </c>
      <c r="DG1438" s="10">
        <v>5.7000000000000002E-3</v>
      </c>
      <c r="DH1438" s="10">
        <v>1</v>
      </c>
      <c r="DI1438" s="10">
        <v>10.6</v>
      </c>
      <c r="DJ1438" s="10">
        <v>0.95</v>
      </c>
      <c r="DK1438" s="10">
        <v>1.7399999999999999E-2</v>
      </c>
      <c r="DL1438" s="10">
        <v>5.7000000000000002E-3</v>
      </c>
      <c r="DM1438" s="10">
        <v>1</v>
      </c>
      <c r="DN1438" s="10">
        <v>10.6</v>
      </c>
      <c r="DO1438" s="10">
        <v>0.95</v>
      </c>
    </row>
    <row r="1439" spans="1:119" x14ac:dyDescent="0.25">
      <c r="A1439" s="10">
        <v>1514</v>
      </c>
      <c r="B1439" s="10" t="s">
        <v>285</v>
      </c>
      <c r="C1439" s="10">
        <v>0.02</v>
      </c>
      <c r="D1439" s="10">
        <v>0.01</v>
      </c>
      <c r="E1439" s="10">
        <v>1</v>
      </c>
      <c r="F1439" s="10">
        <v>10.7</v>
      </c>
      <c r="G1439" s="10">
        <v>0.91</v>
      </c>
      <c r="H1439" s="10">
        <v>0.02</v>
      </c>
      <c r="I1439" s="10">
        <v>0.01</v>
      </c>
      <c r="J1439" s="10">
        <v>1</v>
      </c>
      <c r="K1439" s="10">
        <v>10.6</v>
      </c>
      <c r="L1439" s="10">
        <v>0.91</v>
      </c>
      <c r="M1439" s="10">
        <v>0.02</v>
      </c>
      <c r="N1439" s="10">
        <v>0.01</v>
      </c>
      <c r="O1439" s="10">
        <v>1</v>
      </c>
      <c r="P1439" s="10">
        <v>10.6</v>
      </c>
      <c r="Q1439" s="10">
        <v>0.91</v>
      </c>
      <c r="R1439" s="10">
        <v>1514</v>
      </c>
      <c r="S1439" s="10" t="s">
        <v>285</v>
      </c>
      <c r="T1439" s="10">
        <v>1.21E-2</v>
      </c>
      <c r="U1439" s="10">
        <v>9.4999999999999998E-3</v>
      </c>
      <c r="V1439" s="10">
        <v>0.8306</v>
      </c>
      <c r="W1439" s="10">
        <v>10.7</v>
      </c>
      <c r="Y1439" s="10">
        <v>1.5800000000000002E-2</v>
      </c>
      <c r="Z1439" s="10">
        <v>1.24E-2</v>
      </c>
      <c r="AA1439" s="10">
        <v>1.0841000000000001</v>
      </c>
      <c r="AB1439" s="10">
        <v>10.7</v>
      </c>
      <c r="AD1439" s="10">
        <v>1.5900000000000001E-2</v>
      </c>
      <c r="AE1439" s="10">
        <v>5.7999999999999996E-3</v>
      </c>
      <c r="AF1439" s="10">
        <v>0.90620000000000001</v>
      </c>
      <c r="AG1439" s="10">
        <v>10.8</v>
      </c>
      <c r="AI1439" s="10">
        <v>1514</v>
      </c>
      <c r="AJ1439" s="10" t="s">
        <v>285</v>
      </c>
      <c r="AK1439" s="10">
        <v>1.8100000000000002E-2</v>
      </c>
      <c r="AL1439" s="10">
        <v>8.2000000000000007E-3</v>
      </c>
      <c r="AM1439" s="10">
        <v>1.0926</v>
      </c>
      <c r="AN1439" s="10">
        <v>10.5</v>
      </c>
      <c r="AO1439" s="10">
        <v>0.91</v>
      </c>
      <c r="AP1439" s="10">
        <v>1.83E-2</v>
      </c>
      <c r="AQ1439" s="10">
        <v>8.3000000000000001E-3</v>
      </c>
      <c r="AR1439" s="10">
        <v>1.1374</v>
      </c>
      <c r="AS1439" s="10">
        <v>10.199999999999999</v>
      </c>
      <c r="AT1439" s="10">
        <v>0.91</v>
      </c>
      <c r="AU1439" s="10">
        <v>1.7899999999999999E-2</v>
      </c>
      <c r="AV1439" s="10">
        <v>8.0999999999999996E-3</v>
      </c>
      <c r="AW1439" s="10">
        <v>1.1121000000000001</v>
      </c>
      <c r="AX1439" s="10">
        <v>10.199999999999999</v>
      </c>
      <c r="AY1439" s="10">
        <v>0.91</v>
      </c>
      <c r="AZ1439" s="10">
        <v>1514</v>
      </c>
      <c r="BA1439" s="10" t="s">
        <v>285</v>
      </c>
      <c r="BB1439" s="10">
        <v>1.18E-2</v>
      </c>
      <c r="BC1439" s="10">
        <v>3.0000000000000001E-3</v>
      </c>
      <c r="BD1439" s="10">
        <v>0.6653</v>
      </c>
      <c r="BE1439" s="10">
        <v>10.6</v>
      </c>
      <c r="BF1439" s="10">
        <v>0.97</v>
      </c>
      <c r="BG1439" s="10">
        <v>1.5699999999999999E-2</v>
      </c>
      <c r="BH1439" s="10">
        <v>3.8999999999999998E-3</v>
      </c>
      <c r="BI1439" s="10">
        <v>0.88790000000000002</v>
      </c>
      <c r="BJ1439" s="10">
        <v>10.5</v>
      </c>
      <c r="BK1439" s="10">
        <v>0.97</v>
      </c>
      <c r="BL1439" s="10">
        <v>1.5599999999999999E-2</v>
      </c>
      <c r="BM1439" s="10">
        <v>3.8999999999999998E-3</v>
      </c>
      <c r="BN1439" s="10">
        <v>0.88460000000000005</v>
      </c>
      <c r="BO1439" s="10">
        <v>10.5</v>
      </c>
      <c r="BP1439" s="10">
        <v>0.97</v>
      </c>
      <c r="BQ1439" s="10">
        <v>1514</v>
      </c>
      <c r="BR1439" s="10" t="s">
        <v>285</v>
      </c>
      <c r="BS1439" s="10">
        <v>1.8100000000000002E-2</v>
      </c>
      <c r="BT1439" s="10">
        <v>4.4999999999999997E-3</v>
      </c>
      <c r="BU1439" s="10">
        <v>1</v>
      </c>
      <c r="BV1439" s="10">
        <v>10.8</v>
      </c>
      <c r="BW1439" s="10">
        <v>0.97</v>
      </c>
      <c r="BX1439" s="10">
        <v>1.7999999999999999E-2</v>
      </c>
      <c r="BY1439" s="10">
        <v>4.4999999999999997E-3</v>
      </c>
      <c r="BZ1439" s="10">
        <v>1</v>
      </c>
      <c r="CA1439" s="10">
        <v>10.7</v>
      </c>
      <c r="CB1439" s="10">
        <v>0.97</v>
      </c>
      <c r="CC1439" s="10">
        <v>1.7999999999999999E-2</v>
      </c>
      <c r="CD1439" s="10">
        <v>4.4999999999999997E-3</v>
      </c>
      <c r="CE1439" s="10">
        <v>1</v>
      </c>
      <c r="CF1439" s="10">
        <v>10.7</v>
      </c>
      <c r="CG1439" s="10">
        <v>0.97</v>
      </c>
      <c r="CH1439" s="10">
        <v>1514</v>
      </c>
      <c r="CI1439" s="10" t="s">
        <v>285</v>
      </c>
      <c r="CJ1439" s="10">
        <v>1.78E-2</v>
      </c>
      <c r="CK1439" s="10">
        <v>4.4999999999999997E-3</v>
      </c>
      <c r="CL1439" s="10">
        <v>1</v>
      </c>
      <c r="CM1439" s="10">
        <v>10.6</v>
      </c>
      <c r="CN1439" s="10">
        <v>0.97</v>
      </c>
      <c r="CO1439" s="10">
        <v>1.78E-2</v>
      </c>
      <c r="CP1439" s="10">
        <v>4.4999999999999997E-3</v>
      </c>
      <c r="CQ1439" s="10">
        <v>1</v>
      </c>
      <c r="CR1439" s="10">
        <v>10.6</v>
      </c>
      <c r="CS1439" s="10">
        <v>0.97</v>
      </c>
      <c r="CT1439" s="10">
        <v>1.78E-2</v>
      </c>
      <c r="CU1439" s="10">
        <v>4.4999999999999997E-3</v>
      </c>
      <c r="CV1439" s="10">
        <v>1</v>
      </c>
      <c r="CW1439" s="10">
        <v>10.6</v>
      </c>
      <c r="CX1439" s="10">
        <v>0.97</v>
      </c>
      <c r="CY1439" s="10">
        <v>1550</v>
      </c>
      <c r="CZ1439" s="10" t="s">
        <v>307</v>
      </c>
      <c r="DA1439" s="10">
        <v>0.1439</v>
      </c>
      <c r="DB1439" s="10">
        <v>2.92E-2</v>
      </c>
      <c r="DC1439" s="10">
        <v>8</v>
      </c>
      <c r="DD1439" s="10">
        <v>10.6</v>
      </c>
      <c r="DE1439" s="10">
        <v>0.98</v>
      </c>
      <c r="DF1439" s="10">
        <v>0.1439</v>
      </c>
      <c r="DG1439" s="10">
        <v>2.92E-2</v>
      </c>
      <c r="DH1439" s="10">
        <v>8</v>
      </c>
      <c r="DI1439" s="10">
        <v>10.6</v>
      </c>
      <c r="DJ1439" s="10">
        <v>0.98</v>
      </c>
      <c r="DK1439" s="10">
        <v>0.1439</v>
      </c>
      <c r="DL1439" s="10">
        <v>2.92E-2</v>
      </c>
      <c r="DM1439" s="10">
        <v>8</v>
      </c>
      <c r="DN1439" s="10">
        <v>10.6</v>
      </c>
      <c r="DO1439" s="10">
        <v>0.98</v>
      </c>
    </row>
    <row r="1440" spans="1:119" x14ac:dyDescent="0.25">
      <c r="A1440" s="10">
        <v>1515</v>
      </c>
      <c r="B1440" s="10" t="s">
        <v>304</v>
      </c>
      <c r="C1440" s="10">
        <v>0</v>
      </c>
      <c r="D1440" s="10">
        <v>0</v>
      </c>
      <c r="E1440" s="10">
        <v>0</v>
      </c>
      <c r="F1440" s="10">
        <v>10.7</v>
      </c>
      <c r="G1440" s="10">
        <v>0</v>
      </c>
      <c r="H1440" s="10">
        <v>0</v>
      </c>
      <c r="I1440" s="10">
        <v>0</v>
      </c>
      <c r="J1440" s="10">
        <v>0</v>
      </c>
      <c r="K1440" s="10">
        <v>10.6</v>
      </c>
      <c r="L1440" s="10">
        <v>0</v>
      </c>
      <c r="M1440" s="10">
        <v>0</v>
      </c>
      <c r="N1440" s="10">
        <v>0</v>
      </c>
      <c r="O1440" s="10">
        <v>0</v>
      </c>
      <c r="P1440" s="10">
        <v>10.6</v>
      </c>
      <c r="Q1440" s="10">
        <v>0</v>
      </c>
      <c r="R1440" s="10">
        <v>1515</v>
      </c>
      <c r="S1440" s="10" t="s">
        <v>304</v>
      </c>
      <c r="T1440" s="10">
        <v>0</v>
      </c>
      <c r="U1440" s="10">
        <v>0</v>
      </c>
      <c r="V1440" s="10">
        <v>0</v>
      </c>
      <c r="W1440" s="10">
        <v>10.7</v>
      </c>
      <c r="Y1440" s="10">
        <v>0</v>
      </c>
      <c r="Z1440" s="10">
        <v>0</v>
      </c>
      <c r="AA1440" s="10">
        <v>0</v>
      </c>
      <c r="AB1440" s="10">
        <v>10.7</v>
      </c>
      <c r="AD1440" s="10">
        <v>0</v>
      </c>
      <c r="AE1440" s="10">
        <v>0</v>
      </c>
      <c r="AF1440" s="10">
        <v>0</v>
      </c>
      <c r="AG1440" s="10">
        <v>10.8</v>
      </c>
      <c r="AI1440" s="10">
        <v>1515</v>
      </c>
      <c r="AJ1440" s="10" t="s">
        <v>304</v>
      </c>
      <c r="AK1440" s="10">
        <v>0</v>
      </c>
      <c r="AL1440" s="10">
        <v>0</v>
      </c>
      <c r="AM1440" s="10">
        <v>0</v>
      </c>
      <c r="AN1440" s="10">
        <v>10.5</v>
      </c>
      <c r="AO1440" s="10">
        <v>0</v>
      </c>
      <c r="AP1440" s="10">
        <v>0</v>
      </c>
      <c r="AQ1440" s="10">
        <v>0</v>
      </c>
      <c r="AR1440" s="10">
        <v>0</v>
      </c>
      <c r="AS1440" s="10">
        <v>10.199999999999999</v>
      </c>
      <c r="AT1440" s="10">
        <v>0</v>
      </c>
      <c r="AU1440" s="10">
        <v>0</v>
      </c>
      <c r="AV1440" s="10">
        <v>0</v>
      </c>
      <c r="AW1440" s="10">
        <v>0</v>
      </c>
      <c r="AX1440" s="10">
        <v>10.199999999999999</v>
      </c>
      <c r="AY1440" s="10">
        <v>0</v>
      </c>
      <c r="AZ1440" s="10">
        <v>1515</v>
      </c>
      <c r="BA1440" s="10" t="s">
        <v>304</v>
      </c>
      <c r="BB1440" s="10">
        <v>0</v>
      </c>
      <c r="BC1440" s="10">
        <v>0</v>
      </c>
      <c r="BD1440" s="10">
        <v>0</v>
      </c>
      <c r="BE1440" s="10">
        <v>10.6</v>
      </c>
      <c r="BF1440" s="10">
        <v>0</v>
      </c>
      <c r="BG1440" s="10">
        <v>0</v>
      </c>
      <c r="BH1440" s="10">
        <v>0</v>
      </c>
      <c r="BI1440" s="10">
        <v>0</v>
      </c>
      <c r="BJ1440" s="10">
        <v>10.5</v>
      </c>
      <c r="BK1440" s="10">
        <v>0</v>
      </c>
      <c r="BL1440" s="10">
        <v>0</v>
      </c>
      <c r="BM1440" s="10">
        <v>0</v>
      </c>
      <c r="BN1440" s="10">
        <v>0</v>
      </c>
      <c r="BO1440" s="10">
        <v>10.5</v>
      </c>
      <c r="BP1440" s="10">
        <v>0</v>
      </c>
      <c r="BQ1440" s="10">
        <v>1515</v>
      </c>
      <c r="BR1440" s="10" t="s">
        <v>304</v>
      </c>
      <c r="BS1440" s="10">
        <v>0</v>
      </c>
      <c r="BT1440" s="10">
        <v>0</v>
      </c>
      <c r="BU1440" s="10">
        <v>0</v>
      </c>
      <c r="BV1440" s="10">
        <v>10.8</v>
      </c>
      <c r="BW1440" s="10">
        <v>0</v>
      </c>
      <c r="BX1440" s="10">
        <v>0</v>
      </c>
      <c r="BY1440" s="10">
        <v>0</v>
      </c>
      <c r="BZ1440" s="10">
        <v>0</v>
      </c>
      <c r="CA1440" s="10">
        <v>10.7</v>
      </c>
      <c r="CB1440" s="10">
        <v>0</v>
      </c>
      <c r="CC1440" s="10">
        <v>0</v>
      </c>
      <c r="CD1440" s="10">
        <v>0</v>
      </c>
      <c r="CE1440" s="10">
        <v>0</v>
      </c>
      <c r="CF1440" s="10">
        <v>10.7</v>
      </c>
      <c r="CG1440" s="10">
        <v>0</v>
      </c>
      <c r="CH1440" s="10">
        <v>1515</v>
      </c>
      <c r="CI1440" s="10" t="s">
        <v>304</v>
      </c>
      <c r="CJ1440" s="10">
        <v>0</v>
      </c>
      <c r="CK1440" s="10">
        <v>0</v>
      </c>
      <c r="CL1440" s="10">
        <v>0</v>
      </c>
      <c r="CM1440" s="10">
        <v>10.6</v>
      </c>
      <c r="CN1440" s="10">
        <v>0</v>
      </c>
      <c r="CO1440" s="10">
        <v>0</v>
      </c>
      <c r="CP1440" s="10">
        <v>0</v>
      </c>
      <c r="CQ1440" s="10">
        <v>0</v>
      </c>
      <c r="CR1440" s="10">
        <v>10.6</v>
      </c>
      <c r="CS1440" s="10">
        <v>0</v>
      </c>
      <c r="CT1440" s="10">
        <v>0</v>
      </c>
      <c r="CU1440" s="10">
        <v>0</v>
      </c>
      <c r="CV1440" s="10">
        <v>0</v>
      </c>
      <c r="CW1440" s="10">
        <v>10.6</v>
      </c>
      <c r="CX1440" s="10">
        <v>0</v>
      </c>
      <c r="CY1440" s="10">
        <v>1551</v>
      </c>
      <c r="CZ1440" s="10" t="s">
        <v>292</v>
      </c>
      <c r="DA1440" s="10">
        <v>0.35089999999999999</v>
      </c>
      <c r="DB1440" s="10">
        <v>0.15989999999999999</v>
      </c>
      <c r="DC1440" s="10">
        <v>21</v>
      </c>
      <c r="DD1440" s="10">
        <v>10.6</v>
      </c>
      <c r="DE1440" s="10">
        <v>0.91</v>
      </c>
      <c r="DF1440" s="10">
        <v>0.56810000000000005</v>
      </c>
      <c r="DG1440" s="10">
        <v>0.25879999999999997</v>
      </c>
      <c r="DH1440" s="10">
        <v>34</v>
      </c>
      <c r="DI1440" s="10">
        <v>10.6</v>
      </c>
      <c r="DJ1440" s="10">
        <v>0.91</v>
      </c>
      <c r="DK1440" s="10">
        <v>0.65159999999999996</v>
      </c>
      <c r="DL1440" s="10">
        <v>0.2969</v>
      </c>
      <c r="DM1440" s="10">
        <v>39</v>
      </c>
      <c r="DN1440" s="10">
        <v>10.6</v>
      </c>
      <c r="DO1440" s="10">
        <v>0.91</v>
      </c>
    </row>
    <row r="1441" spans="1:119" x14ac:dyDescent="0.25">
      <c r="A1441" s="10">
        <v>1516</v>
      </c>
      <c r="B1441" s="10" t="s">
        <v>305</v>
      </c>
      <c r="C1441" s="10">
        <v>0.44</v>
      </c>
      <c r="D1441" s="10">
        <v>0.16</v>
      </c>
      <c r="E1441" s="10">
        <v>25</v>
      </c>
      <c r="F1441" s="10">
        <v>10.7</v>
      </c>
      <c r="G1441" s="10">
        <v>0.94</v>
      </c>
      <c r="H1441" s="10">
        <v>0.6</v>
      </c>
      <c r="I1441" s="10">
        <v>0.22</v>
      </c>
      <c r="J1441" s="10">
        <v>35</v>
      </c>
      <c r="K1441" s="10">
        <v>10.6</v>
      </c>
      <c r="L1441" s="10">
        <v>0.94</v>
      </c>
      <c r="M1441" s="10">
        <v>0.6</v>
      </c>
      <c r="N1441" s="10">
        <v>0.22</v>
      </c>
      <c r="O1441" s="10">
        <v>35</v>
      </c>
      <c r="P1441" s="10">
        <v>10.6</v>
      </c>
      <c r="Q1441" s="10">
        <v>0.94</v>
      </c>
      <c r="R1441" s="10">
        <v>1516</v>
      </c>
      <c r="S1441" s="10" t="s">
        <v>305</v>
      </c>
      <c r="T1441" s="10">
        <v>2.5100000000000001E-2</v>
      </c>
      <c r="U1441" s="10">
        <v>1.83E-2</v>
      </c>
      <c r="V1441" s="10">
        <v>1.6735</v>
      </c>
      <c r="W1441" s="10">
        <v>10.7</v>
      </c>
      <c r="Y1441" s="10">
        <v>0.2127</v>
      </c>
      <c r="Z1441" s="10">
        <v>0.1613</v>
      </c>
      <c r="AA1441" s="10">
        <v>14.4061</v>
      </c>
      <c r="AB1441" s="10">
        <v>10.7</v>
      </c>
      <c r="AD1441" s="10">
        <v>0.16450000000000001</v>
      </c>
      <c r="AE1441" s="10">
        <v>4.7800000000000002E-2</v>
      </c>
      <c r="AF1441" s="10">
        <v>9.1582000000000008</v>
      </c>
      <c r="AG1441" s="10">
        <v>10.8</v>
      </c>
      <c r="AI1441" s="10">
        <v>1516</v>
      </c>
      <c r="AJ1441" s="10" t="s">
        <v>305</v>
      </c>
      <c r="AK1441" s="10">
        <v>0.42980000000000002</v>
      </c>
      <c r="AL1441" s="10">
        <v>0.1555</v>
      </c>
      <c r="AM1441" s="10">
        <v>25.131799999999998</v>
      </c>
      <c r="AN1441" s="10">
        <v>10.5</v>
      </c>
      <c r="AO1441" s="10">
        <v>0.94</v>
      </c>
      <c r="AP1441" s="10">
        <v>0.64319999999999999</v>
      </c>
      <c r="AQ1441" s="10">
        <v>0.2316</v>
      </c>
      <c r="AR1441" s="10">
        <v>38.695</v>
      </c>
      <c r="AS1441" s="10">
        <v>10.199999999999999</v>
      </c>
      <c r="AT1441" s="10">
        <v>0.94</v>
      </c>
      <c r="AU1441" s="10">
        <v>0.62870000000000004</v>
      </c>
      <c r="AV1441" s="10">
        <v>0.22670000000000001</v>
      </c>
      <c r="AW1441" s="10">
        <v>37.8294</v>
      </c>
      <c r="AX1441" s="10">
        <v>10.199999999999999</v>
      </c>
      <c r="AY1441" s="10">
        <v>0.94</v>
      </c>
      <c r="AZ1441" s="10">
        <v>1516</v>
      </c>
      <c r="BA1441" s="10" t="s">
        <v>305</v>
      </c>
      <c r="BB1441" s="10">
        <v>0.16070000000000001</v>
      </c>
      <c r="BC1441" s="10">
        <v>5.8299999999999998E-2</v>
      </c>
      <c r="BD1441" s="10">
        <v>9.3139000000000003</v>
      </c>
      <c r="BE1441" s="10">
        <v>10.6</v>
      </c>
      <c r="BF1441" s="10">
        <v>0.94</v>
      </c>
      <c r="BG1441" s="10">
        <v>0.21249999999999999</v>
      </c>
      <c r="BH1441" s="10">
        <v>7.7100000000000002E-2</v>
      </c>
      <c r="BI1441" s="10">
        <v>12.430899999999999</v>
      </c>
      <c r="BJ1441" s="10">
        <v>10.5</v>
      </c>
      <c r="BK1441" s="10">
        <v>0.94</v>
      </c>
      <c r="BL1441" s="10">
        <v>0.2419</v>
      </c>
      <c r="BM1441" s="10">
        <v>8.7800000000000003E-2</v>
      </c>
      <c r="BN1441" s="10">
        <v>14.153</v>
      </c>
      <c r="BO1441" s="10">
        <v>10.5</v>
      </c>
      <c r="BP1441" s="10">
        <v>0.94</v>
      </c>
      <c r="BQ1441" s="10">
        <v>1516</v>
      </c>
      <c r="BR1441" s="10" t="s">
        <v>305</v>
      </c>
      <c r="BS1441" s="10">
        <v>0.43959999999999999</v>
      </c>
      <c r="BT1441" s="10">
        <v>0.15959999999999999</v>
      </c>
      <c r="BU1441" s="10">
        <v>25</v>
      </c>
      <c r="BV1441" s="10">
        <v>10.8</v>
      </c>
      <c r="BW1441" s="10">
        <v>0.94</v>
      </c>
      <c r="BX1441" s="10">
        <v>0.52259999999999995</v>
      </c>
      <c r="BY1441" s="10">
        <v>0.18970000000000001</v>
      </c>
      <c r="BZ1441" s="10">
        <v>30</v>
      </c>
      <c r="CA1441" s="10">
        <v>10.7</v>
      </c>
      <c r="CB1441" s="10">
        <v>0.94</v>
      </c>
      <c r="CC1441" s="10">
        <v>0.52259999999999995</v>
      </c>
      <c r="CD1441" s="10">
        <v>0.18970000000000001</v>
      </c>
      <c r="CE1441" s="10">
        <v>30</v>
      </c>
      <c r="CF1441" s="10">
        <v>10.7</v>
      </c>
      <c r="CG1441" s="10">
        <v>0.94</v>
      </c>
      <c r="CH1441" s="10">
        <v>1516</v>
      </c>
      <c r="CI1441" s="10" t="s">
        <v>305</v>
      </c>
      <c r="CJ1441" s="10">
        <v>0.27610000000000001</v>
      </c>
      <c r="CK1441" s="10">
        <v>0.1002</v>
      </c>
      <c r="CL1441" s="10">
        <v>16</v>
      </c>
      <c r="CM1441" s="10">
        <v>10.6</v>
      </c>
      <c r="CN1441" s="10">
        <v>0.94</v>
      </c>
      <c r="CO1441" s="10">
        <v>0.25890000000000002</v>
      </c>
      <c r="CP1441" s="10">
        <v>9.4E-2</v>
      </c>
      <c r="CQ1441" s="10">
        <v>15</v>
      </c>
      <c r="CR1441" s="10">
        <v>10.6</v>
      </c>
      <c r="CS1441" s="10">
        <v>0.94</v>
      </c>
      <c r="CT1441" s="10">
        <v>0.29339999999999999</v>
      </c>
      <c r="CU1441" s="10">
        <v>0.1065</v>
      </c>
      <c r="CV1441" s="10">
        <v>17</v>
      </c>
      <c r="CW1441" s="10">
        <v>10.6</v>
      </c>
      <c r="CX1441" s="10">
        <v>0.94</v>
      </c>
      <c r="CY1441" s="10">
        <v>1552</v>
      </c>
      <c r="CZ1441" s="10" t="s">
        <v>293</v>
      </c>
      <c r="DA1441" s="10">
        <v>0.68300000000000005</v>
      </c>
      <c r="DB1441" s="10">
        <v>0.26989999999999997</v>
      </c>
      <c r="DC1441" s="10">
        <v>40</v>
      </c>
      <c r="DD1441" s="10">
        <v>10.6</v>
      </c>
      <c r="DE1441" s="10">
        <v>0.93</v>
      </c>
      <c r="DF1441" s="10">
        <v>0.92200000000000004</v>
      </c>
      <c r="DG1441" s="10">
        <v>0.3644</v>
      </c>
      <c r="DH1441" s="10">
        <v>54</v>
      </c>
      <c r="DI1441" s="10">
        <v>10.6</v>
      </c>
      <c r="DJ1441" s="10">
        <v>0.93</v>
      </c>
      <c r="DK1441" s="10">
        <v>0.99029999999999996</v>
      </c>
      <c r="DL1441" s="10">
        <v>0.39140000000000003</v>
      </c>
      <c r="DM1441" s="10">
        <v>58</v>
      </c>
      <c r="DN1441" s="10">
        <v>10.6</v>
      </c>
      <c r="DO1441" s="10">
        <v>0.93</v>
      </c>
    </row>
    <row r="1442" spans="1:119" x14ac:dyDescent="0.25">
      <c r="A1442" s="10">
        <v>1517</v>
      </c>
      <c r="B1442" s="10" t="s">
        <v>289</v>
      </c>
      <c r="C1442" s="10">
        <v>0.3</v>
      </c>
      <c r="D1442" s="10">
        <v>0.15</v>
      </c>
      <c r="E1442" s="10">
        <v>18</v>
      </c>
      <c r="F1442" s="10">
        <v>10.7</v>
      </c>
      <c r="G1442" s="10">
        <v>0.89</v>
      </c>
      <c r="H1442" s="10">
        <v>0.33</v>
      </c>
      <c r="I1442" s="10">
        <v>0.17</v>
      </c>
      <c r="J1442" s="10">
        <v>20</v>
      </c>
      <c r="K1442" s="10">
        <v>10.6</v>
      </c>
      <c r="L1442" s="10">
        <v>0.89</v>
      </c>
      <c r="M1442" s="10">
        <v>0.41</v>
      </c>
      <c r="N1442" s="10">
        <v>0.21</v>
      </c>
      <c r="O1442" s="10">
        <v>25</v>
      </c>
      <c r="P1442" s="10">
        <v>10.6</v>
      </c>
      <c r="Q1442" s="10">
        <v>0.89</v>
      </c>
      <c r="R1442" s="10">
        <v>1517</v>
      </c>
      <c r="S1442" s="10" t="s">
        <v>289</v>
      </c>
      <c r="T1442" s="10">
        <v>2.3699999999999999E-2</v>
      </c>
      <c r="U1442" s="10">
        <v>1.8499999999999999E-2</v>
      </c>
      <c r="V1442" s="10">
        <v>1.6247</v>
      </c>
      <c r="W1442" s="10">
        <v>10.7</v>
      </c>
      <c r="Y1442" s="10">
        <v>3.1E-2</v>
      </c>
      <c r="Z1442" s="10">
        <v>2.4199999999999999E-2</v>
      </c>
      <c r="AA1442" s="10">
        <v>2.1206</v>
      </c>
      <c r="AB1442" s="10">
        <v>10.7</v>
      </c>
      <c r="AD1442" s="10">
        <v>3.1199999999999999E-2</v>
      </c>
      <c r="AE1442" s="10">
        <v>1.2800000000000001E-2</v>
      </c>
      <c r="AF1442" s="10">
        <v>1.7998000000000001</v>
      </c>
      <c r="AG1442" s="10">
        <v>10.8</v>
      </c>
      <c r="AI1442" s="10">
        <v>1517</v>
      </c>
      <c r="AJ1442" s="10" t="s">
        <v>289</v>
      </c>
      <c r="AK1442" s="10">
        <v>0.30420000000000003</v>
      </c>
      <c r="AL1442" s="10">
        <v>0.14680000000000001</v>
      </c>
      <c r="AM1442" s="10">
        <v>18.572199999999999</v>
      </c>
      <c r="AN1442" s="10">
        <v>10.5</v>
      </c>
      <c r="AO1442" s="10">
        <v>0.9</v>
      </c>
      <c r="AP1442" s="10">
        <v>0.38040000000000002</v>
      </c>
      <c r="AQ1442" s="10">
        <v>0.1827</v>
      </c>
      <c r="AR1442" s="10">
        <v>23.886199999999999</v>
      </c>
      <c r="AS1442" s="10">
        <v>10.199999999999999</v>
      </c>
      <c r="AT1442" s="10">
        <v>0.9</v>
      </c>
      <c r="AU1442" s="10">
        <v>0.37180000000000002</v>
      </c>
      <c r="AV1442" s="10">
        <v>0.1789</v>
      </c>
      <c r="AW1442" s="10">
        <v>23.354800000000001</v>
      </c>
      <c r="AX1442" s="10">
        <v>10.199999999999999</v>
      </c>
      <c r="AY1442" s="10">
        <v>0.9</v>
      </c>
      <c r="AZ1442" s="10">
        <v>1517</v>
      </c>
      <c r="BA1442" s="10" t="s">
        <v>289</v>
      </c>
      <c r="BB1442" s="10">
        <v>4.7899999999999998E-2</v>
      </c>
      <c r="BC1442" s="10">
        <v>9.7000000000000003E-3</v>
      </c>
      <c r="BD1442" s="10">
        <v>2.6610999999999998</v>
      </c>
      <c r="BE1442" s="10">
        <v>10.6</v>
      </c>
      <c r="BF1442" s="10">
        <v>0.98</v>
      </c>
      <c r="BG1442" s="10">
        <v>6.3299999999999995E-2</v>
      </c>
      <c r="BH1442" s="10">
        <v>1.29E-2</v>
      </c>
      <c r="BI1442" s="10">
        <v>3.5516999999999999</v>
      </c>
      <c r="BJ1442" s="10">
        <v>10.5</v>
      </c>
      <c r="BK1442" s="10">
        <v>0.98</v>
      </c>
      <c r="BL1442" s="10">
        <v>6.3100000000000003E-2</v>
      </c>
      <c r="BM1442" s="10">
        <v>1.2800000000000001E-2</v>
      </c>
      <c r="BN1442" s="10">
        <v>3.5381999999999998</v>
      </c>
      <c r="BO1442" s="10">
        <v>10.5</v>
      </c>
      <c r="BP1442" s="10">
        <v>0.98</v>
      </c>
      <c r="BQ1442" s="10">
        <v>1517</v>
      </c>
      <c r="BR1442" s="10" t="s">
        <v>289</v>
      </c>
      <c r="BS1442" s="10">
        <v>0.3483</v>
      </c>
      <c r="BT1442" s="10">
        <v>7.0699999999999999E-2</v>
      </c>
      <c r="BU1442" s="10">
        <v>19</v>
      </c>
      <c r="BV1442" s="10">
        <v>10.8</v>
      </c>
      <c r="BW1442" s="10">
        <v>0.98</v>
      </c>
      <c r="BX1442" s="10">
        <v>0.34510000000000002</v>
      </c>
      <c r="BY1442" s="10">
        <v>7.0099999999999996E-2</v>
      </c>
      <c r="BZ1442" s="10">
        <v>19</v>
      </c>
      <c r="CA1442" s="10">
        <v>10.7</v>
      </c>
      <c r="CB1442" s="10">
        <v>0.98</v>
      </c>
      <c r="CC1442" s="10">
        <v>0.36320000000000002</v>
      </c>
      <c r="CD1442" s="10">
        <v>7.3800000000000004E-2</v>
      </c>
      <c r="CE1442" s="10">
        <v>20</v>
      </c>
      <c r="CF1442" s="10">
        <v>10.7</v>
      </c>
      <c r="CG1442" s="10">
        <v>0.98</v>
      </c>
      <c r="CH1442" s="10">
        <v>1517</v>
      </c>
      <c r="CI1442" s="10" t="s">
        <v>289</v>
      </c>
      <c r="CJ1442" s="10">
        <v>7.1999999999999995E-2</v>
      </c>
      <c r="CK1442" s="10">
        <v>1.46E-2</v>
      </c>
      <c r="CL1442" s="10">
        <v>4</v>
      </c>
      <c r="CM1442" s="10">
        <v>10.6</v>
      </c>
      <c r="CN1442" s="10">
        <v>0.98</v>
      </c>
      <c r="CO1442" s="10">
        <v>5.3999999999999999E-2</v>
      </c>
      <c r="CP1442" s="10">
        <v>1.0999999999999999E-2</v>
      </c>
      <c r="CQ1442" s="10">
        <v>3</v>
      </c>
      <c r="CR1442" s="10">
        <v>10.6</v>
      </c>
      <c r="CS1442" s="10">
        <v>0.98</v>
      </c>
      <c r="CT1442" s="10">
        <v>0.09</v>
      </c>
      <c r="CU1442" s="10">
        <v>1.83E-2</v>
      </c>
      <c r="CV1442" s="10">
        <v>5</v>
      </c>
      <c r="CW1442" s="10">
        <v>10.6</v>
      </c>
      <c r="CX1442" s="10">
        <v>0.98</v>
      </c>
      <c r="CY1442" s="10">
        <v>1553</v>
      </c>
      <c r="CZ1442" s="10" t="s">
        <v>297</v>
      </c>
      <c r="DA1442" s="10">
        <v>0</v>
      </c>
      <c r="DB1442" s="10">
        <v>0</v>
      </c>
      <c r="DC1442" s="10">
        <v>0</v>
      </c>
      <c r="DD1442" s="10">
        <v>10.6</v>
      </c>
      <c r="DE1442" s="10">
        <v>0</v>
      </c>
      <c r="DF1442" s="10">
        <v>0</v>
      </c>
      <c r="DG1442" s="10">
        <v>0</v>
      </c>
      <c r="DH1442" s="10">
        <v>0</v>
      </c>
      <c r="DI1442" s="10">
        <v>10.6</v>
      </c>
      <c r="DJ1442" s="10">
        <v>0</v>
      </c>
      <c r="DK1442" s="10">
        <v>0</v>
      </c>
      <c r="DL1442" s="10">
        <v>0</v>
      </c>
      <c r="DM1442" s="10">
        <v>0</v>
      </c>
      <c r="DN1442" s="10">
        <v>10.6</v>
      </c>
      <c r="DO1442" s="10">
        <v>0</v>
      </c>
    </row>
    <row r="1443" spans="1:119" x14ac:dyDescent="0.25">
      <c r="A1443" s="10">
        <v>1518</v>
      </c>
      <c r="B1443" s="10" t="s">
        <v>291</v>
      </c>
      <c r="C1443" s="10">
        <v>0.03</v>
      </c>
      <c r="D1443" s="10">
        <v>0.01</v>
      </c>
      <c r="E1443" s="10">
        <v>2</v>
      </c>
      <c r="F1443" s="10">
        <v>10.7</v>
      </c>
      <c r="G1443" s="10">
        <v>0.93</v>
      </c>
      <c r="H1443" s="10">
        <v>0.03</v>
      </c>
      <c r="I1443" s="10">
        <v>0.01</v>
      </c>
      <c r="J1443" s="10">
        <v>2</v>
      </c>
      <c r="K1443" s="10">
        <v>10.6</v>
      </c>
      <c r="L1443" s="10">
        <v>0.93</v>
      </c>
      <c r="M1443" s="10">
        <v>0.03</v>
      </c>
      <c r="N1443" s="10">
        <v>0.01</v>
      </c>
      <c r="O1443" s="10">
        <v>2</v>
      </c>
      <c r="P1443" s="10">
        <v>10.6</v>
      </c>
      <c r="Q1443" s="10">
        <v>0.93</v>
      </c>
      <c r="R1443" s="10">
        <v>1518</v>
      </c>
      <c r="S1443" s="10" t="s">
        <v>291</v>
      </c>
      <c r="T1443" s="10">
        <v>9.9199999999999997E-2</v>
      </c>
      <c r="U1443" s="10">
        <v>7.7399999999999997E-2</v>
      </c>
      <c r="V1443" s="10">
        <v>6.7910000000000004</v>
      </c>
      <c r="W1443" s="10">
        <v>10.7</v>
      </c>
      <c r="Y1443" s="10">
        <v>0.1295</v>
      </c>
      <c r="Z1443" s="10">
        <v>0.10100000000000001</v>
      </c>
      <c r="AA1443" s="10">
        <v>8.8636999999999997</v>
      </c>
      <c r="AB1443" s="10">
        <v>10.7</v>
      </c>
      <c r="AD1443" s="10">
        <v>0.13020000000000001</v>
      </c>
      <c r="AE1443" s="10">
        <v>4.1200000000000001E-2</v>
      </c>
      <c r="AF1443" s="10">
        <v>7.3007</v>
      </c>
      <c r="AG1443" s="10">
        <v>10.8</v>
      </c>
      <c r="AI1443" s="10">
        <v>1518</v>
      </c>
      <c r="AJ1443" s="10" t="s">
        <v>291</v>
      </c>
      <c r="AK1443" s="10">
        <v>5.5500000000000001E-2</v>
      </c>
      <c r="AL1443" s="10">
        <v>2.18E-2</v>
      </c>
      <c r="AM1443" s="10">
        <v>3.2795000000000001</v>
      </c>
      <c r="AN1443" s="10">
        <v>10.5</v>
      </c>
      <c r="AO1443" s="10">
        <v>0.93</v>
      </c>
      <c r="AP1443" s="10">
        <v>7.4899999999999994E-2</v>
      </c>
      <c r="AQ1443" s="10">
        <v>2.93E-2</v>
      </c>
      <c r="AR1443" s="10">
        <v>4.5528000000000004</v>
      </c>
      <c r="AS1443" s="10">
        <v>10.199999999999999</v>
      </c>
      <c r="AT1443" s="10">
        <v>0.93</v>
      </c>
      <c r="AU1443" s="10">
        <v>7.3200000000000001E-2</v>
      </c>
      <c r="AV1443" s="10">
        <v>2.87E-2</v>
      </c>
      <c r="AW1443" s="10">
        <v>4.4503000000000004</v>
      </c>
      <c r="AX1443" s="10">
        <v>10.199999999999999</v>
      </c>
      <c r="AY1443" s="10">
        <v>0.93</v>
      </c>
      <c r="AZ1443" s="10">
        <v>1518</v>
      </c>
      <c r="BA1443" s="10" t="s">
        <v>291</v>
      </c>
      <c r="BB1443" s="10">
        <v>4.7899999999999998E-2</v>
      </c>
      <c r="BC1443" s="10">
        <v>9.7000000000000003E-3</v>
      </c>
      <c r="BD1443" s="10">
        <v>2.6610999999999998</v>
      </c>
      <c r="BE1443" s="10">
        <v>10.6</v>
      </c>
      <c r="BF1443" s="10">
        <v>0.98</v>
      </c>
      <c r="BG1443" s="10">
        <v>4.7500000000000001E-2</v>
      </c>
      <c r="BH1443" s="10">
        <v>9.5999999999999992E-3</v>
      </c>
      <c r="BI1443" s="10">
        <v>2.6638000000000002</v>
      </c>
      <c r="BJ1443" s="10">
        <v>10.5</v>
      </c>
      <c r="BK1443" s="10">
        <v>0.98</v>
      </c>
      <c r="BL1443" s="10">
        <v>6.3100000000000003E-2</v>
      </c>
      <c r="BM1443" s="10">
        <v>1.2800000000000001E-2</v>
      </c>
      <c r="BN1443" s="10">
        <v>3.5381999999999998</v>
      </c>
      <c r="BO1443" s="10">
        <v>10.5</v>
      </c>
      <c r="BP1443" s="10">
        <v>0.98</v>
      </c>
      <c r="BQ1443" s="10">
        <v>1518</v>
      </c>
      <c r="BR1443" s="10" t="s">
        <v>291</v>
      </c>
      <c r="BS1443" s="10">
        <v>0.1283</v>
      </c>
      <c r="BT1443" s="10">
        <v>2.6100000000000002E-2</v>
      </c>
      <c r="BU1443" s="10">
        <v>7</v>
      </c>
      <c r="BV1443" s="10">
        <v>10.8</v>
      </c>
      <c r="BW1443" s="10">
        <v>0.98</v>
      </c>
      <c r="BX1443" s="10">
        <v>9.0800000000000006E-2</v>
      </c>
      <c r="BY1443" s="10">
        <v>1.84E-2</v>
      </c>
      <c r="BZ1443" s="10">
        <v>5</v>
      </c>
      <c r="CA1443" s="10">
        <v>10.7</v>
      </c>
      <c r="CB1443" s="10">
        <v>0.98</v>
      </c>
      <c r="CC1443" s="10">
        <v>9.0800000000000006E-2</v>
      </c>
      <c r="CD1443" s="10">
        <v>1.84E-2</v>
      </c>
      <c r="CE1443" s="10">
        <v>5</v>
      </c>
      <c r="CF1443" s="10">
        <v>10.7</v>
      </c>
      <c r="CG1443" s="10">
        <v>0.98</v>
      </c>
      <c r="CH1443" s="10">
        <v>1518</v>
      </c>
      <c r="CI1443" s="10" t="s">
        <v>291</v>
      </c>
      <c r="CJ1443" s="10">
        <v>0.108</v>
      </c>
      <c r="CK1443" s="10">
        <v>2.1899999999999999E-2</v>
      </c>
      <c r="CL1443" s="10">
        <v>6</v>
      </c>
      <c r="CM1443" s="10">
        <v>10.6</v>
      </c>
      <c r="CN1443" s="10">
        <v>0.98</v>
      </c>
      <c r="CO1443" s="10">
        <v>7.1999999999999995E-2</v>
      </c>
      <c r="CP1443" s="10">
        <v>1.46E-2</v>
      </c>
      <c r="CQ1443" s="10">
        <v>4</v>
      </c>
      <c r="CR1443" s="10">
        <v>10.6</v>
      </c>
      <c r="CS1443" s="10">
        <v>0.98</v>
      </c>
      <c r="CT1443" s="10">
        <v>0.09</v>
      </c>
      <c r="CU1443" s="10">
        <v>1.83E-2</v>
      </c>
      <c r="CV1443" s="10">
        <v>5</v>
      </c>
      <c r="CW1443" s="10">
        <v>10.6</v>
      </c>
      <c r="CX1443" s="10">
        <v>0.98</v>
      </c>
      <c r="CY1443" s="10">
        <v>1554</v>
      </c>
      <c r="CZ1443" s="10" t="s">
        <v>298</v>
      </c>
      <c r="DA1443" s="10">
        <v>1.7600000000000001E-2</v>
      </c>
      <c r="DB1443" s="10">
        <v>5.1000000000000004E-3</v>
      </c>
      <c r="DC1443" s="10">
        <v>1</v>
      </c>
      <c r="DD1443" s="10">
        <v>10.6</v>
      </c>
      <c r="DE1443" s="10">
        <v>0.96</v>
      </c>
      <c r="DF1443" s="10">
        <v>1.7600000000000001E-2</v>
      </c>
      <c r="DG1443" s="10">
        <v>5.1000000000000004E-3</v>
      </c>
      <c r="DH1443" s="10">
        <v>1</v>
      </c>
      <c r="DI1443" s="10">
        <v>10.6</v>
      </c>
      <c r="DJ1443" s="10">
        <v>0.96</v>
      </c>
      <c r="DK1443" s="10">
        <v>1.7600000000000001E-2</v>
      </c>
      <c r="DL1443" s="10">
        <v>5.1000000000000004E-3</v>
      </c>
      <c r="DM1443" s="10">
        <v>1</v>
      </c>
      <c r="DN1443" s="10">
        <v>10.6</v>
      </c>
      <c r="DO1443" s="10">
        <v>0.96</v>
      </c>
    </row>
    <row r="1444" spans="1:119" x14ac:dyDescent="0.25">
      <c r="A1444" s="10">
        <v>1519</v>
      </c>
      <c r="B1444" s="10" t="s">
        <v>293</v>
      </c>
      <c r="C1444" s="10">
        <v>0.09</v>
      </c>
      <c r="D1444" s="10">
        <v>0.02</v>
      </c>
      <c r="E1444" s="10">
        <v>5</v>
      </c>
      <c r="F1444" s="10">
        <v>10.7</v>
      </c>
      <c r="G1444" s="10">
        <v>0.97</v>
      </c>
      <c r="H1444" s="10">
        <v>0.14000000000000001</v>
      </c>
      <c r="I1444" s="10">
        <v>0.04</v>
      </c>
      <c r="J1444" s="10">
        <v>8</v>
      </c>
      <c r="K1444" s="10">
        <v>10.6</v>
      </c>
      <c r="L1444" s="10">
        <v>0.97</v>
      </c>
      <c r="M1444" s="10">
        <v>0.14000000000000001</v>
      </c>
      <c r="N1444" s="10">
        <v>0.04</v>
      </c>
      <c r="O1444" s="10">
        <v>8</v>
      </c>
      <c r="P1444" s="10">
        <v>10.6</v>
      </c>
      <c r="Q1444" s="10">
        <v>0.97</v>
      </c>
      <c r="R1444" s="10">
        <v>1519</v>
      </c>
      <c r="S1444" s="10" t="s">
        <v>293</v>
      </c>
      <c r="T1444" s="10">
        <v>2.5899999999999999E-2</v>
      </c>
      <c r="U1444" s="10">
        <v>1.2999999999999999E-2</v>
      </c>
      <c r="V1444" s="10">
        <v>1.5627</v>
      </c>
      <c r="W1444" s="10">
        <v>10.7</v>
      </c>
      <c r="Y1444" s="10">
        <v>3.3799999999999997E-2</v>
      </c>
      <c r="Z1444" s="10">
        <v>1.77E-2</v>
      </c>
      <c r="AA1444" s="10">
        <v>2.0571000000000002</v>
      </c>
      <c r="AB1444" s="10">
        <v>10.7</v>
      </c>
      <c r="AD1444" s="10">
        <v>3.4000000000000002E-2</v>
      </c>
      <c r="AE1444" s="10">
        <v>6.7999999999999996E-3</v>
      </c>
      <c r="AF1444" s="10">
        <v>1.8512999999999999</v>
      </c>
      <c r="AG1444" s="10">
        <v>10.8</v>
      </c>
      <c r="AI1444" s="10">
        <v>1519</v>
      </c>
      <c r="AJ1444" s="10" t="s">
        <v>293</v>
      </c>
      <c r="AK1444" s="10">
        <v>0.15590000000000001</v>
      </c>
      <c r="AL1444" s="10">
        <v>3.1600000000000003E-2</v>
      </c>
      <c r="AM1444" s="10">
        <v>8.7461000000000002</v>
      </c>
      <c r="AN1444" s="10">
        <v>10.5</v>
      </c>
      <c r="AO1444" s="10">
        <v>0.98</v>
      </c>
      <c r="AP1444" s="10">
        <v>0.23669999999999999</v>
      </c>
      <c r="AQ1444" s="10">
        <v>4.7699999999999999E-2</v>
      </c>
      <c r="AR1444" s="10">
        <v>13.6676</v>
      </c>
      <c r="AS1444" s="10">
        <v>10.199999999999999</v>
      </c>
      <c r="AT1444" s="10">
        <v>0.98</v>
      </c>
      <c r="AU1444" s="10">
        <v>0.25059999999999999</v>
      </c>
      <c r="AV1444" s="10">
        <v>5.0599999999999999E-2</v>
      </c>
      <c r="AW1444" s="10">
        <v>14.4709</v>
      </c>
      <c r="AX1444" s="10">
        <v>10.199999999999999</v>
      </c>
      <c r="AY1444" s="10">
        <v>0.98</v>
      </c>
      <c r="AZ1444" s="10">
        <v>1519</v>
      </c>
      <c r="BA1444" s="10" t="s">
        <v>293</v>
      </c>
      <c r="BB1444" s="10">
        <v>4.7899999999999998E-2</v>
      </c>
      <c r="BC1444" s="10">
        <v>9.7000000000000003E-3</v>
      </c>
      <c r="BD1444" s="10">
        <v>2.6610999999999998</v>
      </c>
      <c r="BE1444" s="10">
        <v>10.6</v>
      </c>
      <c r="BF1444" s="10">
        <v>0.98</v>
      </c>
      <c r="BG1444" s="10">
        <v>7.9100000000000004E-2</v>
      </c>
      <c r="BH1444" s="10">
        <v>1.61E-2</v>
      </c>
      <c r="BI1444" s="10">
        <v>4.4396000000000004</v>
      </c>
      <c r="BJ1444" s="10">
        <v>10.5</v>
      </c>
      <c r="BK1444" s="10">
        <v>0.98</v>
      </c>
      <c r="BL1444" s="10">
        <v>6.3100000000000003E-2</v>
      </c>
      <c r="BM1444" s="10">
        <v>1.2800000000000001E-2</v>
      </c>
      <c r="BN1444" s="10">
        <v>3.5381999999999998</v>
      </c>
      <c r="BO1444" s="10">
        <v>10.5</v>
      </c>
      <c r="BP1444" s="10">
        <v>0.98</v>
      </c>
      <c r="BQ1444" s="10">
        <v>1519</v>
      </c>
      <c r="BR1444" s="10" t="s">
        <v>293</v>
      </c>
      <c r="BS1444" s="10">
        <v>0.1283</v>
      </c>
      <c r="BT1444" s="10">
        <v>2.6100000000000002E-2</v>
      </c>
      <c r="BU1444" s="10">
        <v>7</v>
      </c>
      <c r="BV1444" s="10">
        <v>10.8</v>
      </c>
      <c r="BW1444" s="10">
        <v>0.98</v>
      </c>
      <c r="BX1444" s="10">
        <v>0.14530000000000001</v>
      </c>
      <c r="BY1444" s="10">
        <v>2.9499999999999998E-2</v>
      </c>
      <c r="BZ1444" s="10">
        <v>8</v>
      </c>
      <c r="CA1444" s="10">
        <v>10.7</v>
      </c>
      <c r="CB1444" s="10">
        <v>0.98</v>
      </c>
      <c r="CC1444" s="10">
        <v>0.27239999999999998</v>
      </c>
      <c r="CD1444" s="10">
        <v>5.5300000000000002E-2</v>
      </c>
      <c r="CE1444" s="10">
        <v>15</v>
      </c>
      <c r="CF1444" s="10">
        <v>10.7</v>
      </c>
      <c r="CG1444" s="10">
        <v>0.98</v>
      </c>
      <c r="CH1444" s="10">
        <v>1519</v>
      </c>
      <c r="CI1444" s="10" t="s">
        <v>293</v>
      </c>
      <c r="CJ1444" s="10">
        <v>7.1999999999999995E-2</v>
      </c>
      <c r="CK1444" s="10">
        <v>1.46E-2</v>
      </c>
      <c r="CL1444" s="10">
        <v>4</v>
      </c>
      <c r="CM1444" s="10">
        <v>10.6</v>
      </c>
      <c r="CN1444" s="10">
        <v>0.98</v>
      </c>
      <c r="CO1444" s="10">
        <v>7.1999999999999995E-2</v>
      </c>
      <c r="CP1444" s="10">
        <v>1.46E-2</v>
      </c>
      <c r="CQ1444" s="10">
        <v>4</v>
      </c>
      <c r="CR1444" s="10">
        <v>10.6</v>
      </c>
      <c r="CS1444" s="10">
        <v>0.98</v>
      </c>
      <c r="CT1444" s="10">
        <v>0.09</v>
      </c>
      <c r="CU1444" s="10">
        <v>1.83E-2</v>
      </c>
      <c r="CV1444" s="10">
        <v>5</v>
      </c>
      <c r="CW1444" s="10">
        <v>10.6</v>
      </c>
      <c r="CX1444" s="10">
        <v>0.98</v>
      </c>
      <c r="CY1444" s="10">
        <v>1555</v>
      </c>
      <c r="CZ1444" s="10" t="s">
        <v>308</v>
      </c>
      <c r="DA1444" s="10">
        <v>1.7600000000000001E-2</v>
      </c>
      <c r="DB1444" s="10">
        <v>5.1000000000000004E-3</v>
      </c>
      <c r="DC1444" s="10">
        <v>1</v>
      </c>
      <c r="DD1444" s="10">
        <v>10.6</v>
      </c>
      <c r="DE1444" s="10">
        <v>0.96</v>
      </c>
      <c r="DF1444" s="10">
        <v>1.7600000000000001E-2</v>
      </c>
      <c r="DG1444" s="10">
        <v>5.1000000000000004E-3</v>
      </c>
      <c r="DH1444" s="10">
        <v>1</v>
      </c>
      <c r="DI1444" s="10">
        <v>10.6</v>
      </c>
      <c r="DJ1444" s="10">
        <v>0.96</v>
      </c>
      <c r="DK1444" s="10">
        <v>1.7600000000000001E-2</v>
      </c>
      <c r="DL1444" s="10">
        <v>5.1000000000000004E-3</v>
      </c>
      <c r="DM1444" s="10">
        <v>1</v>
      </c>
      <c r="DN1444" s="10">
        <v>10.6</v>
      </c>
      <c r="DO1444" s="10">
        <v>0.96</v>
      </c>
    </row>
    <row r="1445" spans="1:119" x14ac:dyDescent="0.25">
      <c r="A1445" s="10">
        <v>1520</v>
      </c>
      <c r="B1445" s="10" t="s">
        <v>296</v>
      </c>
      <c r="C1445" s="10">
        <v>0.09</v>
      </c>
      <c r="D1445" s="10">
        <v>0.03</v>
      </c>
      <c r="E1445" s="10">
        <v>5</v>
      </c>
      <c r="F1445" s="10">
        <v>10.7</v>
      </c>
      <c r="G1445" s="10">
        <v>0.95</v>
      </c>
      <c r="H1445" s="10">
        <v>0.12</v>
      </c>
      <c r="I1445" s="10">
        <v>0.04</v>
      </c>
      <c r="J1445" s="10">
        <v>7</v>
      </c>
      <c r="K1445" s="10">
        <v>10.6</v>
      </c>
      <c r="L1445" s="10">
        <v>0.95</v>
      </c>
      <c r="M1445" s="10">
        <v>0.12</v>
      </c>
      <c r="N1445" s="10">
        <v>0.04</v>
      </c>
      <c r="O1445" s="10">
        <v>7</v>
      </c>
      <c r="P1445" s="10">
        <v>10.6</v>
      </c>
      <c r="Q1445" s="10">
        <v>0.95</v>
      </c>
      <c r="R1445" s="10">
        <v>1520</v>
      </c>
      <c r="S1445" s="10" t="s">
        <v>296</v>
      </c>
      <c r="T1445" s="10">
        <v>2.53E-2</v>
      </c>
      <c r="U1445" s="10">
        <v>1.67E-2</v>
      </c>
      <c r="V1445" s="10">
        <v>1.6377999999999999</v>
      </c>
      <c r="W1445" s="10">
        <v>10.7</v>
      </c>
      <c r="Y1445" s="10">
        <v>3.3099999999999997E-2</v>
      </c>
      <c r="Z1445" s="10">
        <v>2.2700000000000001E-2</v>
      </c>
      <c r="AA1445" s="10">
        <v>2.1650999999999998</v>
      </c>
      <c r="AB1445" s="10">
        <v>10.7</v>
      </c>
      <c r="AD1445" s="10">
        <v>3.3300000000000003E-2</v>
      </c>
      <c r="AE1445" s="10">
        <v>8.6999999999999994E-3</v>
      </c>
      <c r="AF1445" s="10">
        <v>1.8381000000000001</v>
      </c>
      <c r="AG1445" s="10">
        <v>10.8</v>
      </c>
      <c r="AI1445" s="10">
        <v>1520</v>
      </c>
      <c r="AJ1445" s="10" t="s">
        <v>296</v>
      </c>
      <c r="AK1445" s="10">
        <v>5.7299999999999997E-2</v>
      </c>
      <c r="AL1445" s="10">
        <v>1.66E-2</v>
      </c>
      <c r="AM1445" s="10">
        <v>3.2806999999999999</v>
      </c>
      <c r="AN1445" s="10">
        <v>10.5</v>
      </c>
      <c r="AO1445" s="10">
        <v>0.96</v>
      </c>
      <c r="AP1445" s="10">
        <v>9.6600000000000005E-2</v>
      </c>
      <c r="AQ1445" s="10">
        <v>2.7900000000000001E-2</v>
      </c>
      <c r="AR1445" s="10">
        <v>5.6916000000000002</v>
      </c>
      <c r="AS1445" s="10">
        <v>10.199999999999999</v>
      </c>
      <c r="AT1445" s="10">
        <v>0.96</v>
      </c>
      <c r="AU1445" s="10">
        <v>7.5499999999999998E-2</v>
      </c>
      <c r="AV1445" s="10">
        <v>2.1899999999999999E-2</v>
      </c>
      <c r="AW1445" s="10">
        <v>4.4496000000000002</v>
      </c>
      <c r="AX1445" s="10">
        <v>10.199999999999999</v>
      </c>
      <c r="AY1445" s="10">
        <v>0.96</v>
      </c>
      <c r="AZ1445" s="10">
        <v>1520</v>
      </c>
      <c r="BA1445" s="10" t="s">
        <v>296</v>
      </c>
      <c r="BB1445" s="10">
        <v>3.5200000000000002E-2</v>
      </c>
      <c r="BC1445" s="10">
        <v>1.03E-2</v>
      </c>
      <c r="BD1445" s="10">
        <v>1.9958</v>
      </c>
      <c r="BE1445" s="10">
        <v>10.6</v>
      </c>
      <c r="BF1445" s="10">
        <v>0.96</v>
      </c>
      <c r="BG1445" s="10">
        <v>6.2E-2</v>
      </c>
      <c r="BH1445" s="10">
        <v>1.8100000000000002E-2</v>
      </c>
      <c r="BI1445" s="10">
        <v>3.5516999999999999</v>
      </c>
      <c r="BJ1445" s="10">
        <v>10.5</v>
      </c>
      <c r="BK1445" s="10">
        <v>0.96</v>
      </c>
      <c r="BL1445" s="10">
        <v>6.1800000000000001E-2</v>
      </c>
      <c r="BM1445" s="10">
        <v>1.7999999999999999E-2</v>
      </c>
      <c r="BN1445" s="10">
        <v>3.5381999999999998</v>
      </c>
      <c r="BO1445" s="10">
        <v>10.5</v>
      </c>
      <c r="BP1445" s="10">
        <v>0.96</v>
      </c>
      <c r="BQ1445" s="10">
        <v>1520</v>
      </c>
      <c r="BR1445" s="10" t="s">
        <v>296</v>
      </c>
      <c r="BS1445" s="10">
        <v>0.12570000000000001</v>
      </c>
      <c r="BT1445" s="10">
        <v>3.6700000000000003E-2</v>
      </c>
      <c r="BU1445" s="10">
        <v>7</v>
      </c>
      <c r="BV1445" s="10">
        <v>10.8</v>
      </c>
      <c r="BW1445" s="10">
        <v>0.96</v>
      </c>
      <c r="BX1445" s="10">
        <v>0.14230000000000001</v>
      </c>
      <c r="BY1445" s="10">
        <v>4.1500000000000002E-2</v>
      </c>
      <c r="BZ1445" s="10">
        <v>8</v>
      </c>
      <c r="CA1445" s="10">
        <v>10.7</v>
      </c>
      <c r="CB1445" s="10">
        <v>0.96</v>
      </c>
      <c r="CC1445" s="10">
        <v>0.16009999999999999</v>
      </c>
      <c r="CD1445" s="10">
        <v>4.6699999999999998E-2</v>
      </c>
      <c r="CE1445" s="10">
        <v>9</v>
      </c>
      <c r="CF1445" s="10">
        <v>10.7</v>
      </c>
      <c r="CG1445" s="10">
        <v>0.96</v>
      </c>
      <c r="CH1445" s="10">
        <v>1520</v>
      </c>
      <c r="CI1445" s="10" t="s">
        <v>296</v>
      </c>
      <c r="CJ1445" s="10">
        <v>7.0499999999999993E-2</v>
      </c>
      <c r="CK1445" s="10">
        <v>2.06E-2</v>
      </c>
      <c r="CL1445" s="10">
        <v>4</v>
      </c>
      <c r="CM1445" s="10">
        <v>10.6</v>
      </c>
      <c r="CN1445" s="10">
        <v>0.96</v>
      </c>
      <c r="CO1445" s="10">
        <v>7.0499999999999993E-2</v>
      </c>
      <c r="CP1445" s="10">
        <v>2.06E-2</v>
      </c>
      <c r="CQ1445" s="10">
        <v>4</v>
      </c>
      <c r="CR1445" s="10">
        <v>10.6</v>
      </c>
      <c r="CS1445" s="10">
        <v>0.96</v>
      </c>
      <c r="CT1445" s="10">
        <v>7.0499999999999993E-2</v>
      </c>
      <c r="CU1445" s="10">
        <v>2.06E-2</v>
      </c>
      <c r="CV1445" s="10">
        <v>4</v>
      </c>
      <c r="CW1445" s="10">
        <v>10.6</v>
      </c>
      <c r="CX1445" s="10">
        <v>0.96</v>
      </c>
      <c r="CY1445" s="10">
        <v>1556</v>
      </c>
      <c r="CZ1445" s="10" t="s">
        <v>265</v>
      </c>
      <c r="DA1445" s="10">
        <v>-0.187</v>
      </c>
      <c r="DB1445" s="10">
        <v>-7.1999999999999995E-2</v>
      </c>
      <c r="DC1445" s="10">
        <v>-3.0620581108442426</v>
      </c>
      <c r="DD1445" s="10">
        <v>37.781999999999996</v>
      </c>
      <c r="DE1445" s="10">
        <v>0.93321692606599116</v>
      </c>
      <c r="DF1445" s="10">
        <v>-0.185</v>
      </c>
      <c r="DG1445" s="10">
        <v>-7.0999999999999994E-2</v>
      </c>
      <c r="DH1445" s="10">
        <v>-3.0948064709922343</v>
      </c>
      <c r="DI1445" s="10">
        <v>36.966999999999999</v>
      </c>
      <c r="DJ1445" s="10">
        <v>0.93360549085269307</v>
      </c>
      <c r="DK1445" s="10">
        <v>-0.183</v>
      </c>
      <c r="DL1445" s="10">
        <v>-7.0000000000000007E-2</v>
      </c>
      <c r="DM1445" s="10">
        <v>-3.0871074775209038</v>
      </c>
      <c r="DN1445" s="10">
        <v>36.643000000000001</v>
      </c>
      <c r="DO1445" s="10">
        <v>0.93400175031015464</v>
      </c>
    </row>
    <row r="1446" spans="1:119" x14ac:dyDescent="0.25">
      <c r="A1446" s="10">
        <v>1521</v>
      </c>
      <c r="B1446" s="10" t="s">
        <v>297</v>
      </c>
      <c r="C1446" s="10">
        <v>0</v>
      </c>
      <c r="D1446" s="10">
        <v>0</v>
      </c>
      <c r="E1446" s="10">
        <v>0</v>
      </c>
      <c r="F1446" s="10">
        <v>10.7</v>
      </c>
      <c r="G1446" s="10">
        <v>0</v>
      </c>
      <c r="H1446" s="10">
        <v>0</v>
      </c>
      <c r="I1446" s="10">
        <v>0</v>
      </c>
      <c r="J1446" s="10">
        <v>0</v>
      </c>
      <c r="K1446" s="10">
        <v>10.6</v>
      </c>
      <c r="L1446" s="10">
        <v>0</v>
      </c>
      <c r="M1446" s="10">
        <v>0</v>
      </c>
      <c r="N1446" s="10">
        <v>0</v>
      </c>
      <c r="O1446" s="10">
        <v>0</v>
      </c>
      <c r="P1446" s="10">
        <v>10.6</v>
      </c>
      <c r="Q1446" s="10">
        <v>0</v>
      </c>
      <c r="R1446" s="10">
        <v>1521</v>
      </c>
      <c r="S1446" s="10" t="s">
        <v>297</v>
      </c>
      <c r="T1446" s="10">
        <v>0</v>
      </c>
      <c r="U1446" s="10">
        <v>0</v>
      </c>
      <c r="V1446" s="10">
        <v>0</v>
      </c>
      <c r="W1446" s="10">
        <v>10.7</v>
      </c>
      <c r="Y1446" s="10">
        <v>0</v>
      </c>
      <c r="Z1446" s="10">
        <v>0</v>
      </c>
      <c r="AA1446" s="10">
        <v>0</v>
      </c>
      <c r="AB1446" s="10">
        <v>10.7</v>
      </c>
      <c r="AD1446" s="10">
        <v>0</v>
      </c>
      <c r="AE1446" s="10">
        <v>0</v>
      </c>
      <c r="AF1446" s="10">
        <v>0</v>
      </c>
      <c r="AG1446" s="10">
        <v>10.8</v>
      </c>
      <c r="AI1446" s="10">
        <v>1521</v>
      </c>
      <c r="AJ1446" s="10" t="s">
        <v>297</v>
      </c>
      <c r="AK1446" s="10">
        <v>0</v>
      </c>
      <c r="AL1446" s="10">
        <v>0</v>
      </c>
      <c r="AM1446" s="10">
        <v>0</v>
      </c>
      <c r="AN1446" s="10">
        <v>10.5</v>
      </c>
      <c r="AO1446" s="10">
        <v>0</v>
      </c>
      <c r="AP1446" s="10">
        <v>0</v>
      </c>
      <c r="AQ1446" s="10">
        <v>0</v>
      </c>
      <c r="AR1446" s="10">
        <v>0</v>
      </c>
      <c r="AS1446" s="10">
        <v>10.199999999999999</v>
      </c>
      <c r="AT1446" s="10">
        <v>0</v>
      </c>
      <c r="AU1446" s="10">
        <v>0</v>
      </c>
      <c r="AV1446" s="10">
        <v>0</v>
      </c>
      <c r="AW1446" s="10">
        <v>0</v>
      </c>
      <c r="AX1446" s="10">
        <v>10.199999999999999</v>
      </c>
      <c r="AY1446" s="10">
        <v>0</v>
      </c>
      <c r="AZ1446" s="10">
        <v>1521</v>
      </c>
      <c r="BA1446" s="10" t="s">
        <v>297</v>
      </c>
      <c r="BB1446" s="10">
        <v>0</v>
      </c>
      <c r="BC1446" s="10">
        <v>0</v>
      </c>
      <c r="BD1446" s="10">
        <v>0</v>
      </c>
      <c r="BE1446" s="10">
        <v>10.6</v>
      </c>
      <c r="BF1446" s="10">
        <v>0</v>
      </c>
      <c r="BG1446" s="10">
        <v>0</v>
      </c>
      <c r="BH1446" s="10">
        <v>0</v>
      </c>
      <c r="BI1446" s="10">
        <v>0</v>
      </c>
      <c r="BJ1446" s="10">
        <v>10.5</v>
      </c>
      <c r="BK1446" s="10">
        <v>0</v>
      </c>
      <c r="BL1446" s="10">
        <v>0</v>
      </c>
      <c r="BM1446" s="10">
        <v>0</v>
      </c>
      <c r="BN1446" s="10">
        <v>0</v>
      </c>
      <c r="BO1446" s="10">
        <v>10.5</v>
      </c>
      <c r="BP1446" s="10">
        <v>0</v>
      </c>
      <c r="BQ1446" s="10">
        <v>1521</v>
      </c>
      <c r="BR1446" s="10" t="s">
        <v>297</v>
      </c>
      <c r="BS1446" s="10">
        <v>0</v>
      </c>
      <c r="BT1446" s="10">
        <v>0</v>
      </c>
      <c r="BU1446" s="10">
        <v>0</v>
      </c>
      <c r="BV1446" s="10">
        <v>10.8</v>
      </c>
      <c r="BW1446" s="10">
        <v>0</v>
      </c>
      <c r="BX1446" s="10">
        <v>0</v>
      </c>
      <c r="BY1446" s="10">
        <v>0</v>
      </c>
      <c r="BZ1446" s="10">
        <v>0</v>
      </c>
      <c r="CA1446" s="10">
        <v>10.7</v>
      </c>
      <c r="CB1446" s="10">
        <v>0</v>
      </c>
      <c r="CC1446" s="10">
        <v>0</v>
      </c>
      <c r="CD1446" s="10">
        <v>0</v>
      </c>
      <c r="CE1446" s="10">
        <v>0</v>
      </c>
      <c r="CF1446" s="10">
        <v>10.7</v>
      </c>
      <c r="CG1446" s="10">
        <v>0</v>
      </c>
      <c r="CH1446" s="10">
        <v>1521</v>
      </c>
      <c r="CI1446" s="10" t="s">
        <v>297</v>
      </c>
      <c r="CJ1446" s="10">
        <v>0</v>
      </c>
      <c r="CK1446" s="10">
        <v>0</v>
      </c>
      <c r="CL1446" s="10">
        <v>0</v>
      </c>
      <c r="CM1446" s="10">
        <v>10.6</v>
      </c>
      <c r="CN1446" s="10">
        <v>0</v>
      </c>
      <c r="CO1446" s="10">
        <v>0</v>
      </c>
      <c r="CP1446" s="10">
        <v>0</v>
      </c>
      <c r="CQ1446" s="10">
        <v>0</v>
      </c>
      <c r="CR1446" s="10">
        <v>10.6</v>
      </c>
      <c r="CS1446" s="10">
        <v>0</v>
      </c>
      <c r="CT1446" s="10">
        <v>0</v>
      </c>
      <c r="CU1446" s="10">
        <v>0</v>
      </c>
      <c r="CV1446" s="10">
        <v>0</v>
      </c>
      <c r="CW1446" s="10">
        <v>10.6</v>
      </c>
      <c r="CX1446" s="10">
        <v>0</v>
      </c>
      <c r="CY1446" s="10">
        <v>1557</v>
      </c>
      <c r="CZ1446" s="10" t="s">
        <v>8</v>
      </c>
    </row>
    <row r="1447" spans="1:119" x14ac:dyDescent="0.25">
      <c r="A1447" s="10">
        <v>1522</v>
      </c>
      <c r="B1447" s="10" t="s">
        <v>260</v>
      </c>
      <c r="C1447" s="10">
        <v>-0.19</v>
      </c>
      <c r="D1447" s="10">
        <v>-0.08</v>
      </c>
      <c r="E1447" s="10">
        <v>3.2</v>
      </c>
      <c r="F1447" s="10">
        <v>36.74</v>
      </c>
      <c r="G1447" s="10">
        <v>0.92</v>
      </c>
      <c r="H1447" s="10">
        <v>-0.21</v>
      </c>
      <c r="I1447" s="10">
        <v>-0.09</v>
      </c>
      <c r="J1447" s="10">
        <v>3.68</v>
      </c>
      <c r="K1447" s="10">
        <v>35.78</v>
      </c>
      <c r="L1447" s="10">
        <v>0.92</v>
      </c>
      <c r="M1447" s="10">
        <v>-0.22</v>
      </c>
      <c r="N1447" s="10">
        <v>-0.09</v>
      </c>
      <c r="O1447" s="10">
        <v>3.86</v>
      </c>
      <c r="P1447" s="10">
        <v>36.4</v>
      </c>
      <c r="Q1447" s="10">
        <v>0.92300000000000004</v>
      </c>
      <c r="R1447" s="10">
        <v>1522</v>
      </c>
      <c r="S1447" s="10" t="s">
        <v>260</v>
      </c>
      <c r="T1447" s="10">
        <v>0.09</v>
      </c>
      <c r="U1447" s="10">
        <v>0.04</v>
      </c>
      <c r="V1447" s="10">
        <v>1.5703509260086517</v>
      </c>
      <c r="W1447" s="10">
        <v>36.21</v>
      </c>
      <c r="Y1447" s="10">
        <v>0.1</v>
      </c>
      <c r="Z1447" s="10">
        <v>0.03</v>
      </c>
      <c r="AA1447" s="10">
        <v>1.6701894633809109</v>
      </c>
      <c r="AB1447" s="10">
        <v>36.090000000000003</v>
      </c>
      <c r="AD1447" s="10">
        <v>0.1</v>
      </c>
      <c r="AE1447" s="10">
        <v>0.03</v>
      </c>
      <c r="AF1447" s="10">
        <v>1.689381662932093</v>
      </c>
      <c r="AG1447" s="10">
        <v>35.68</v>
      </c>
      <c r="AI1447" s="10">
        <v>1522</v>
      </c>
      <c r="AJ1447" s="10" t="s">
        <v>260</v>
      </c>
      <c r="AK1447" s="10">
        <v>-0.4136048139400646</v>
      </c>
      <c r="AL1447" s="10">
        <v>-0.12245225213195601</v>
      </c>
      <c r="AM1447" s="10">
        <v>-6.8201260809894428</v>
      </c>
      <c r="AN1447" s="10">
        <v>36.515525739463634</v>
      </c>
      <c r="AO1447" s="10">
        <v>0.95885954604134815</v>
      </c>
      <c r="AP1447" s="10">
        <v>-0.63737478192165753</v>
      </c>
      <c r="AQ1447" s="10">
        <v>-0.10046928122129925</v>
      </c>
      <c r="AR1447" s="10">
        <v>-10.331900198769013</v>
      </c>
      <c r="AS1447" s="10">
        <v>36.056502575402007</v>
      </c>
      <c r="AT1447" s="10">
        <v>0.98780324391345309</v>
      </c>
      <c r="AU1447" s="10">
        <v>-0.57302113311480929</v>
      </c>
      <c r="AV1447" s="10">
        <v>-0.12878335895755455</v>
      </c>
      <c r="AW1447" s="10">
        <v>-9.4201512106483865</v>
      </c>
      <c r="AX1447" s="10">
        <v>35.995835096186305</v>
      </c>
      <c r="AY1447" s="10">
        <v>0.97566310905071441</v>
      </c>
      <c r="AZ1447" s="10">
        <v>1522</v>
      </c>
      <c r="BA1447" s="10" t="s">
        <v>260</v>
      </c>
      <c r="BB1447" s="10">
        <v>-0.11257401216232296</v>
      </c>
      <c r="BC1447" s="10">
        <v>-4.7284865120626449E-2</v>
      </c>
      <c r="BD1447" s="10">
        <v>-1.9425767031056591</v>
      </c>
      <c r="BE1447" s="10">
        <v>36.289589513036802</v>
      </c>
      <c r="BF1447" s="10">
        <v>0.92197105257599199</v>
      </c>
      <c r="BG1447" s="10">
        <v>-0.11144195973017856</v>
      </c>
      <c r="BH1447" s="10">
        <v>-4.6709795863053002E-2</v>
      </c>
      <c r="BI1447" s="10">
        <v>-1.9513190626477532</v>
      </c>
      <c r="BJ1447" s="10">
        <v>35.752309592130935</v>
      </c>
      <c r="BK1447" s="10">
        <v>0.92226499194361622</v>
      </c>
      <c r="BL1447" s="10">
        <v>-0.18153844466389574</v>
      </c>
      <c r="BM1447" s="10">
        <v>-6.458189002161005E-2</v>
      </c>
      <c r="BN1447" s="10">
        <v>-3.1129226129650829</v>
      </c>
      <c r="BO1447" s="10">
        <v>35.736839172087343</v>
      </c>
      <c r="BP1447" s="10">
        <v>0.94215752453916191</v>
      </c>
      <c r="BQ1447" s="10">
        <v>1522</v>
      </c>
      <c r="BR1447" s="10" t="s">
        <v>260</v>
      </c>
      <c r="BS1447" s="10">
        <v>-0.312</v>
      </c>
      <c r="BT1447" s="10">
        <v>-9.6000000000000002E-2</v>
      </c>
      <c r="BU1447" s="10">
        <v>-5.1702925444484791</v>
      </c>
      <c r="BV1447" s="10">
        <v>36.451999999999998</v>
      </c>
      <c r="BW1447" s="10">
        <v>0.9557790087219501</v>
      </c>
      <c r="BX1447" s="10">
        <v>-0.377</v>
      </c>
      <c r="BY1447" s="10">
        <v>-0.111</v>
      </c>
      <c r="BZ1447" s="10">
        <v>-6.3445289917697405</v>
      </c>
      <c r="CA1447" s="10">
        <v>35.762999999999998</v>
      </c>
      <c r="CB1447" s="10">
        <v>0.95928442630618016</v>
      </c>
      <c r="CC1447" s="10">
        <v>-0.55600000000000005</v>
      </c>
      <c r="CD1447" s="10">
        <v>-0.159</v>
      </c>
      <c r="CE1447" s="10">
        <v>-9.2645187581442787</v>
      </c>
      <c r="CF1447" s="10">
        <v>36.037999999999997</v>
      </c>
      <c r="CG1447" s="10">
        <v>0.9614586660932255</v>
      </c>
      <c r="CH1447" s="10">
        <v>1522</v>
      </c>
      <c r="CI1447" s="10" t="s">
        <v>260</v>
      </c>
      <c r="CJ1447" s="10">
        <v>-0.20699999999999999</v>
      </c>
      <c r="CK1447" s="10">
        <v>-7.0000000000000007E-2</v>
      </c>
      <c r="CL1447" s="10">
        <v>-3.376872360398179</v>
      </c>
      <c r="CM1447" s="10">
        <v>37.36</v>
      </c>
      <c r="CN1447" s="10">
        <v>0.94730145668840582</v>
      </c>
      <c r="CO1447" s="10">
        <v>-0.29099999999999998</v>
      </c>
      <c r="CP1447" s="10">
        <v>-0.09</v>
      </c>
      <c r="CQ1447" s="10">
        <v>-4.7732470309174841</v>
      </c>
      <c r="CR1447" s="10">
        <v>36.843000000000004</v>
      </c>
      <c r="CS1447" s="10">
        <v>0.9553521041146853</v>
      </c>
      <c r="CT1447" s="10">
        <v>-0.23699999999999999</v>
      </c>
      <c r="CU1447" s="10">
        <v>-7.6999999999999999E-2</v>
      </c>
      <c r="CV1447" s="10">
        <v>-3.8720195078694313</v>
      </c>
      <c r="CW1447" s="10">
        <v>37.156999999999996</v>
      </c>
      <c r="CX1447" s="10">
        <v>0.9510635545339724</v>
      </c>
      <c r="CY1447" s="10">
        <v>1558</v>
      </c>
      <c r="CZ1447" s="10" t="s">
        <v>9</v>
      </c>
      <c r="DA1447" s="10">
        <v>0.187</v>
      </c>
      <c r="DB1447" s="10">
        <v>7.1999999999999995E-2</v>
      </c>
      <c r="DC1447" s="10">
        <v>3.0620581108442426</v>
      </c>
      <c r="DD1447" s="10">
        <v>37.781999999999996</v>
      </c>
      <c r="DE1447" s="10">
        <v>0.93321692606599116</v>
      </c>
      <c r="DF1447" s="10">
        <v>0.185</v>
      </c>
      <c r="DG1447" s="10">
        <v>7.0999999999999994E-2</v>
      </c>
      <c r="DH1447" s="10">
        <v>3.0948064709922343</v>
      </c>
      <c r="DI1447" s="10">
        <v>36.966999999999999</v>
      </c>
      <c r="DJ1447" s="10">
        <v>0.93360549085269307</v>
      </c>
      <c r="DK1447" s="10">
        <v>0.183</v>
      </c>
      <c r="DL1447" s="10">
        <v>7.0000000000000007E-2</v>
      </c>
      <c r="DM1447" s="10">
        <v>3.0871074775209038</v>
      </c>
      <c r="DN1447" s="10">
        <v>36.643000000000001</v>
      </c>
      <c r="DO1447" s="10">
        <v>0.93400175031015464</v>
      </c>
    </row>
    <row r="1448" spans="1:119" x14ac:dyDescent="0.25">
      <c r="A1448" s="10">
        <v>1523</v>
      </c>
      <c r="B1448" s="10" t="s">
        <v>8</v>
      </c>
      <c r="R1448" s="10">
        <v>1523</v>
      </c>
      <c r="S1448" s="10" t="s">
        <v>8</v>
      </c>
      <c r="AI1448" s="10">
        <v>1523</v>
      </c>
      <c r="AJ1448" s="10" t="s">
        <v>8</v>
      </c>
      <c r="AK1448" s="10">
        <v>0.41360481394007198</v>
      </c>
      <c r="AL1448" s="10">
        <v>0.12245225213199334</v>
      </c>
      <c r="AM1448" s="10">
        <v>6.8201260809897226</v>
      </c>
      <c r="AN1448" s="10">
        <v>36.515525739463634</v>
      </c>
      <c r="AO1448" s="10">
        <v>0.95885954604132595</v>
      </c>
      <c r="AP1448" s="10">
        <v>0.6373747819216713</v>
      </c>
      <c r="AQ1448" s="10">
        <v>0.10046928122131851</v>
      </c>
      <c r="AR1448" s="10">
        <v>10.331900198769279</v>
      </c>
      <c r="AS1448" s="10">
        <v>36.056502575402007</v>
      </c>
      <c r="AT1448" s="10">
        <v>0.98780324391344909</v>
      </c>
      <c r="AU1448" s="10">
        <v>0.57302113311483582</v>
      </c>
      <c r="AV1448" s="10">
        <v>0.12878335895758625</v>
      </c>
      <c r="AW1448" s="10">
        <v>9.4201512106489123</v>
      </c>
      <c r="AX1448" s="10">
        <v>35.995835096186305</v>
      </c>
      <c r="AY1448" s="10">
        <v>0.97566310905070519</v>
      </c>
      <c r="AZ1448" s="10">
        <v>1523</v>
      </c>
      <c r="BA1448" s="10" t="s">
        <v>8</v>
      </c>
      <c r="BQ1448" s="10">
        <v>1523</v>
      </c>
      <c r="BR1448" s="10" t="s">
        <v>8</v>
      </c>
      <c r="BS1448" s="10">
        <v>0.312</v>
      </c>
      <c r="BT1448" s="10">
        <v>9.6000000000000002E-2</v>
      </c>
      <c r="BU1448" s="10">
        <v>5.1702925444484791</v>
      </c>
      <c r="BV1448" s="10">
        <v>36.451999999999998</v>
      </c>
      <c r="BW1448" s="10">
        <v>0.9557790087219501</v>
      </c>
      <c r="BX1448" s="10">
        <v>0.377</v>
      </c>
      <c r="BY1448" s="10">
        <v>0.111</v>
      </c>
      <c r="BZ1448" s="10">
        <v>6.3445289917697405</v>
      </c>
      <c r="CA1448" s="10">
        <v>35.762999999999998</v>
      </c>
      <c r="CB1448" s="10">
        <v>0.95928442630618016</v>
      </c>
      <c r="CC1448" s="10">
        <v>0.55600000000000005</v>
      </c>
      <c r="CD1448" s="10">
        <v>0.159</v>
      </c>
      <c r="CE1448" s="10">
        <v>9.2645187581442787</v>
      </c>
      <c r="CF1448" s="10">
        <v>36.037999999999997</v>
      </c>
      <c r="CG1448" s="10">
        <v>0.9614586660932255</v>
      </c>
      <c r="CH1448" s="10">
        <v>1523</v>
      </c>
      <c r="CI1448" s="10" t="s">
        <v>8</v>
      </c>
      <c r="CY1448" s="10">
        <v>1559</v>
      </c>
      <c r="CZ1448" s="10" t="s">
        <v>10</v>
      </c>
    </row>
    <row r="1449" spans="1:119" x14ac:dyDescent="0.25">
      <c r="A1449" s="10">
        <v>1524</v>
      </c>
      <c r="B1449" s="10" t="s">
        <v>9</v>
      </c>
      <c r="C1449" s="10">
        <v>0.19</v>
      </c>
      <c r="D1449" s="10">
        <v>0.08</v>
      </c>
      <c r="E1449" s="10">
        <v>3.2</v>
      </c>
      <c r="F1449" s="10">
        <v>36.74</v>
      </c>
      <c r="G1449" s="10">
        <v>0.92</v>
      </c>
      <c r="H1449" s="10">
        <v>0.21</v>
      </c>
      <c r="I1449" s="10">
        <v>0.09</v>
      </c>
      <c r="J1449" s="10">
        <v>3.68</v>
      </c>
      <c r="K1449" s="10">
        <v>35.78</v>
      </c>
      <c r="L1449" s="10">
        <v>0.92</v>
      </c>
      <c r="M1449" s="10">
        <v>0.22</v>
      </c>
      <c r="N1449" s="10">
        <v>0.09</v>
      </c>
      <c r="O1449" s="10">
        <v>3.86</v>
      </c>
      <c r="P1449" s="10">
        <v>36.4</v>
      </c>
      <c r="Q1449" s="10">
        <v>0.92300000000000004</v>
      </c>
      <c r="R1449" s="10">
        <v>1524</v>
      </c>
      <c r="S1449" s="10" t="s">
        <v>9</v>
      </c>
      <c r="T1449" s="10">
        <v>0.09</v>
      </c>
      <c r="U1449" s="10">
        <v>0.04</v>
      </c>
      <c r="V1449" s="10">
        <v>1.5703509260086517</v>
      </c>
      <c r="W1449" s="10">
        <v>36.21</v>
      </c>
      <c r="Y1449" s="10">
        <v>0.1</v>
      </c>
      <c r="Z1449" s="10">
        <v>0.03</v>
      </c>
      <c r="AA1449" s="10">
        <v>1.6701894633809109</v>
      </c>
      <c r="AB1449" s="10">
        <v>36.090000000000003</v>
      </c>
      <c r="AD1449" s="10">
        <v>0.1</v>
      </c>
      <c r="AE1449" s="10">
        <v>0.03</v>
      </c>
      <c r="AF1449" s="10">
        <v>1.689381662932093</v>
      </c>
      <c r="AG1449" s="10">
        <v>35.68</v>
      </c>
      <c r="AI1449" s="10">
        <v>1524</v>
      </c>
      <c r="AJ1449" s="10" t="s">
        <v>9</v>
      </c>
      <c r="AZ1449" s="10">
        <v>1524</v>
      </c>
      <c r="BA1449" s="10" t="s">
        <v>9</v>
      </c>
      <c r="BB1449" s="10">
        <v>0.112574012162272</v>
      </c>
      <c r="BC1449" s="10">
        <v>4.7284865120564297E-2</v>
      </c>
      <c r="BD1449" s="10">
        <v>1.9425767031045285</v>
      </c>
      <c r="BE1449" s="10">
        <v>36.289589513036802</v>
      </c>
      <c r="BF1449" s="10">
        <v>0.92197105257611123</v>
      </c>
      <c r="BG1449" s="10">
        <v>0.11144195973016284</v>
      </c>
      <c r="BH1449" s="10">
        <v>4.6709795863026843E-2</v>
      </c>
      <c r="BI1449" s="10">
        <v>1.9513190626473558</v>
      </c>
      <c r="BJ1449" s="10">
        <v>35.752309592130935</v>
      </c>
      <c r="BK1449" s="10">
        <v>0.92226499194367395</v>
      </c>
      <c r="BL1449" s="10">
        <v>0.18153844466392982</v>
      </c>
      <c r="BM1449" s="10">
        <v>6.4581890021638166E-2</v>
      </c>
      <c r="BN1449" s="10">
        <v>3.1129226129657535</v>
      </c>
      <c r="BO1449" s="10">
        <v>35.736839172087343</v>
      </c>
      <c r="BP1449" s="10">
        <v>0.94215752453913582</v>
      </c>
      <c r="BQ1449" s="10">
        <v>1524</v>
      </c>
      <c r="BR1449" s="10" t="s">
        <v>9</v>
      </c>
      <c r="CH1449" s="10">
        <v>1524</v>
      </c>
      <c r="CI1449" s="10" t="s">
        <v>9</v>
      </c>
      <c r="CJ1449" s="10">
        <v>0.20699999999999999</v>
      </c>
      <c r="CK1449" s="10">
        <v>7.0000000000000007E-2</v>
      </c>
      <c r="CL1449" s="10">
        <v>3.376872360398179</v>
      </c>
      <c r="CM1449" s="10">
        <v>37.36</v>
      </c>
      <c r="CN1449" s="10">
        <v>0.94730145668840582</v>
      </c>
      <c r="CO1449" s="10">
        <v>0.29099999999999998</v>
      </c>
      <c r="CP1449" s="10">
        <v>0.09</v>
      </c>
      <c r="CQ1449" s="10">
        <v>4.7732470309174841</v>
      </c>
      <c r="CR1449" s="10">
        <v>36.843000000000004</v>
      </c>
      <c r="CS1449" s="10">
        <v>0.9553521041146853</v>
      </c>
      <c r="CT1449" s="10">
        <v>0.23699999999999999</v>
      </c>
      <c r="CU1449" s="10">
        <v>7.6999999999999999E-2</v>
      </c>
      <c r="CV1449" s="10">
        <v>3.8720195078694313</v>
      </c>
      <c r="CW1449" s="10">
        <v>37.156999999999996</v>
      </c>
      <c r="CX1449" s="10">
        <v>0.9510635545339724</v>
      </c>
      <c r="CY1449" s="10">
        <v>1560</v>
      </c>
      <c r="CZ1449" s="10" t="s">
        <v>11</v>
      </c>
      <c r="DA1449" s="10">
        <v>0.18099999999999999</v>
      </c>
      <c r="DB1449" s="10">
        <v>4.4999999999999998E-2</v>
      </c>
      <c r="DC1449" s="10">
        <v>9.9899461459536667</v>
      </c>
      <c r="DD1449" s="10">
        <v>10.779</v>
      </c>
      <c r="DE1449" s="10">
        <v>0.97045707054703723</v>
      </c>
      <c r="DF1449" s="10">
        <v>0.18</v>
      </c>
      <c r="DG1449" s="10">
        <v>4.4999999999999998E-2</v>
      </c>
      <c r="DH1449" s="10">
        <v>10.157540909173408</v>
      </c>
      <c r="DI1449" s="10">
        <v>10.545999999999999</v>
      </c>
      <c r="DJ1449" s="10">
        <v>0.97014250014533188</v>
      </c>
      <c r="DK1449" s="10">
        <v>0.17799999999999999</v>
      </c>
      <c r="DL1449" s="10">
        <v>4.3999999999999997E-2</v>
      </c>
      <c r="DM1449" s="10">
        <v>10.127383985108205</v>
      </c>
      <c r="DN1449" s="10">
        <v>10.452999999999999</v>
      </c>
      <c r="DO1449" s="10">
        <v>0.97078073169503065</v>
      </c>
    </row>
    <row r="1450" spans="1:119" x14ac:dyDescent="0.25">
      <c r="A1450" s="10">
        <v>1525</v>
      </c>
      <c r="B1450" s="10" t="s">
        <v>10</v>
      </c>
      <c r="C1450" s="10">
        <v>0</v>
      </c>
      <c r="D1450" s="10">
        <v>0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0</v>
      </c>
      <c r="R1450" s="10">
        <v>1525</v>
      </c>
      <c r="S1450" s="10" t="s">
        <v>10</v>
      </c>
      <c r="AI1450" s="10">
        <v>1525</v>
      </c>
      <c r="AJ1450" s="10" t="s">
        <v>10</v>
      </c>
      <c r="AK1450" s="10">
        <v>0.4080794326165087</v>
      </c>
      <c r="AL1450" s="10">
        <v>9.4256476551283996E-2</v>
      </c>
      <c r="AM1450" s="10">
        <v>22.812000000000001</v>
      </c>
      <c r="AN1450" s="10">
        <v>10.6</v>
      </c>
      <c r="AO1450" s="10">
        <v>0.97399999999999998</v>
      </c>
      <c r="AP1450" s="10">
        <v>0.63067762968447882</v>
      </c>
      <c r="AQ1450" s="10">
        <v>6.3664517007717664E-2</v>
      </c>
      <c r="AR1450" s="10">
        <v>34.854999999999997</v>
      </c>
      <c r="AS1450" s="10">
        <v>10.5</v>
      </c>
      <c r="AT1450" s="10">
        <v>0.995</v>
      </c>
      <c r="AU1450" s="10">
        <v>0.56672862395085966</v>
      </c>
      <c r="AV1450" s="10">
        <v>9.4819440870151775E-2</v>
      </c>
      <c r="AW1450" s="10">
        <v>31.594999999999999</v>
      </c>
      <c r="AX1450" s="10">
        <v>10.5</v>
      </c>
      <c r="AY1450" s="10">
        <v>0.98599999999999999</v>
      </c>
      <c r="AZ1450" s="10">
        <v>1525</v>
      </c>
      <c r="BA1450" s="10" t="s">
        <v>10</v>
      </c>
      <c r="BQ1450" s="10">
        <v>1525</v>
      </c>
      <c r="BR1450" s="10" t="s">
        <v>10</v>
      </c>
      <c r="BS1450" s="10">
        <v>0.307</v>
      </c>
      <c r="BT1450" s="10">
        <v>7.0999999999999994E-2</v>
      </c>
      <c r="BU1450" s="10">
        <v>17.002300000000002</v>
      </c>
      <c r="BV1450" s="10">
        <v>10.7</v>
      </c>
      <c r="BW1450" s="10">
        <v>0.97399999999999998</v>
      </c>
      <c r="BX1450" s="10">
        <v>0.372</v>
      </c>
      <c r="BY1450" s="10">
        <v>8.5000000000000006E-2</v>
      </c>
      <c r="BZ1450" s="10">
        <v>20.9819</v>
      </c>
      <c r="CA1450" s="10">
        <v>10.5</v>
      </c>
      <c r="CB1450" s="10">
        <v>0.97499999999999998</v>
      </c>
      <c r="CC1450" s="10">
        <v>0.54900000000000004</v>
      </c>
      <c r="CD1450" s="10">
        <v>0.126</v>
      </c>
      <c r="CE1450" s="10">
        <v>30.972000000000001</v>
      </c>
      <c r="CF1450" s="10">
        <v>10.5</v>
      </c>
      <c r="CG1450" s="10">
        <v>0.97499999999999998</v>
      </c>
      <c r="CH1450" s="10">
        <v>1525</v>
      </c>
      <c r="CI1450" s="10" t="s">
        <v>10</v>
      </c>
      <c r="CY1450" s="10">
        <v>1561</v>
      </c>
      <c r="CZ1450" s="10" t="s">
        <v>304</v>
      </c>
      <c r="DA1450" s="10">
        <v>5.5E-2</v>
      </c>
      <c r="DB1450" s="10">
        <v>1.12E-2</v>
      </c>
      <c r="DC1450" s="10">
        <v>3</v>
      </c>
      <c r="DD1450" s="10">
        <v>10.8</v>
      </c>
      <c r="DE1450" s="10">
        <v>0.98</v>
      </c>
      <c r="DF1450" s="10">
        <v>5.45E-2</v>
      </c>
      <c r="DG1450" s="10">
        <v>1.11E-2</v>
      </c>
      <c r="DH1450" s="10">
        <v>3</v>
      </c>
      <c r="DI1450" s="10">
        <v>10.7</v>
      </c>
      <c r="DJ1450" s="10">
        <v>0.98</v>
      </c>
      <c r="DK1450" s="10">
        <v>5.3999999999999999E-2</v>
      </c>
      <c r="DL1450" s="10">
        <v>1.0999999999999999E-2</v>
      </c>
      <c r="DM1450" s="10">
        <v>3</v>
      </c>
      <c r="DN1450" s="10">
        <v>10.6</v>
      </c>
      <c r="DO1450" s="10">
        <v>0.98</v>
      </c>
    </row>
    <row r="1451" spans="1:119" x14ac:dyDescent="0.25">
      <c r="A1451" s="10">
        <v>1526</v>
      </c>
      <c r="B1451" s="10" t="s">
        <v>11</v>
      </c>
      <c r="C1451" s="10">
        <v>0.18</v>
      </c>
      <c r="D1451" s="10">
        <v>0.06</v>
      </c>
      <c r="E1451" s="10">
        <v>10.48</v>
      </c>
      <c r="F1451" s="10">
        <v>10.5</v>
      </c>
      <c r="G1451" s="10">
        <v>0.95</v>
      </c>
      <c r="H1451" s="10">
        <v>0.21</v>
      </c>
      <c r="I1451" s="10">
        <v>7.0000000000000007E-2</v>
      </c>
      <c r="J1451" s="10">
        <v>12.16</v>
      </c>
      <c r="K1451" s="10">
        <v>10.3</v>
      </c>
      <c r="L1451" s="10">
        <v>0.95</v>
      </c>
      <c r="M1451" s="10">
        <v>0.22</v>
      </c>
      <c r="N1451" s="10">
        <v>7.0000000000000007E-2</v>
      </c>
      <c r="O1451" s="10">
        <v>12.8</v>
      </c>
      <c r="P1451" s="10">
        <v>10.4</v>
      </c>
      <c r="Q1451" s="10">
        <v>0.95</v>
      </c>
      <c r="R1451" s="10">
        <v>1526</v>
      </c>
      <c r="S1451" s="10" t="s">
        <v>11</v>
      </c>
      <c r="T1451" s="10">
        <v>0.08</v>
      </c>
      <c r="U1451" s="10">
        <v>0.02</v>
      </c>
      <c r="V1451" s="10">
        <v>4.4909999999999997</v>
      </c>
      <c r="W1451" s="10">
        <v>10.6</v>
      </c>
      <c r="Y1451" s="10">
        <v>0.09</v>
      </c>
      <c r="Z1451" s="10">
        <v>0.01</v>
      </c>
      <c r="AA1451" s="10">
        <v>5.0759999999999996</v>
      </c>
      <c r="AB1451" s="10">
        <v>10.3</v>
      </c>
      <c r="AD1451" s="10">
        <v>0.09</v>
      </c>
      <c r="AE1451" s="10">
        <v>0.01</v>
      </c>
      <c r="AF1451" s="10">
        <v>5.0759999999999996</v>
      </c>
      <c r="AG1451" s="10">
        <v>10.3</v>
      </c>
      <c r="AI1451" s="10">
        <v>1526</v>
      </c>
      <c r="AJ1451" s="10" t="s">
        <v>11</v>
      </c>
      <c r="AZ1451" s="10">
        <v>1526</v>
      </c>
      <c r="BA1451" s="10" t="s">
        <v>11</v>
      </c>
      <c r="BB1451" s="10">
        <v>0.10799999999474665</v>
      </c>
      <c r="BC1451" s="10">
        <v>2.7000000170285102E-2</v>
      </c>
      <c r="BD1451" s="10">
        <v>6.0068000000000001</v>
      </c>
      <c r="BE1451" s="10">
        <v>10.7</v>
      </c>
      <c r="BF1451" s="10">
        <v>0.97</v>
      </c>
      <c r="BG1451" s="10">
        <v>0.1070000000140407</v>
      </c>
      <c r="BH1451" s="10">
        <v>2.7000000244051012E-2</v>
      </c>
      <c r="BI1451" s="10">
        <v>6.0106999999999999</v>
      </c>
      <c r="BJ1451" s="10">
        <v>10.6</v>
      </c>
      <c r="BK1451" s="10">
        <v>0.97</v>
      </c>
      <c r="BL1451" s="10">
        <v>0.176999999990229</v>
      </c>
      <c r="BM1451" s="10">
        <v>4.400000303957935E-2</v>
      </c>
      <c r="BN1451" s="10">
        <v>10.028700000000001</v>
      </c>
      <c r="BO1451" s="10">
        <v>10.5</v>
      </c>
      <c r="BP1451" s="10">
        <v>0.97</v>
      </c>
      <c r="BQ1451" s="10">
        <v>1526</v>
      </c>
      <c r="BR1451" s="10" t="s">
        <v>11</v>
      </c>
      <c r="CH1451" s="10">
        <v>1526</v>
      </c>
      <c r="CI1451" s="10" t="s">
        <v>11</v>
      </c>
      <c r="CJ1451" s="10">
        <v>0.20200000000000001</v>
      </c>
      <c r="CK1451" s="10">
        <v>4.7E-2</v>
      </c>
      <c r="CL1451" s="10">
        <v>10.985300000000001</v>
      </c>
      <c r="CM1451" s="10">
        <v>10.9</v>
      </c>
      <c r="CN1451" s="10">
        <v>0.97399999999999998</v>
      </c>
      <c r="CO1451" s="10">
        <v>0.28599999999999998</v>
      </c>
      <c r="CP1451" s="10">
        <v>6.6000000000000003E-2</v>
      </c>
      <c r="CQ1451" s="10">
        <v>15.987</v>
      </c>
      <c r="CR1451" s="10">
        <v>10.6</v>
      </c>
      <c r="CS1451" s="10">
        <v>0.97399999999999998</v>
      </c>
      <c r="CT1451" s="10">
        <v>0.23200000000000001</v>
      </c>
      <c r="CU1451" s="10">
        <v>5.3999999999999999E-2</v>
      </c>
      <c r="CV1451" s="10">
        <v>12.9741</v>
      </c>
      <c r="CW1451" s="10">
        <v>10.6</v>
      </c>
      <c r="CX1451" s="10">
        <v>0.97399999999999998</v>
      </c>
      <c r="CY1451" s="10">
        <v>1562</v>
      </c>
      <c r="CZ1451" s="10" t="s">
        <v>287</v>
      </c>
      <c r="DA1451" s="10">
        <v>7.2599999999999998E-2</v>
      </c>
      <c r="DB1451" s="10">
        <v>1.8200000000000001E-2</v>
      </c>
      <c r="DC1451" s="10">
        <v>4</v>
      </c>
      <c r="DD1451" s="10">
        <v>10.8</v>
      </c>
      <c r="DE1451" s="10">
        <v>0.97</v>
      </c>
      <c r="DF1451" s="10">
        <v>7.1900000000000006E-2</v>
      </c>
      <c r="DG1451" s="10">
        <v>1.7999999999999999E-2</v>
      </c>
      <c r="DH1451" s="10">
        <v>4</v>
      </c>
      <c r="DI1451" s="10">
        <v>10.7</v>
      </c>
      <c r="DJ1451" s="10">
        <v>0.97</v>
      </c>
      <c r="DK1451" s="10">
        <v>7.1199999999999999E-2</v>
      </c>
      <c r="DL1451" s="10">
        <v>1.7899999999999999E-2</v>
      </c>
      <c r="DM1451" s="10">
        <v>4</v>
      </c>
      <c r="DN1451" s="10">
        <v>10.6</v>
      </c>
      <c r="DO1451" s="10">
        <v>0.97</v>
      </c>
    </row>
    <row r="1452" spans="1:119" x14ac:dyDescent="0.25">
      <c r="A1452" s="10">
        <v>1527</v>
      </c>
      <c r="B1452" s="10" t="s">
        <v>285</v>
      </c>
      <c r="C1452" s="10">
        <v>0.03</v>
      </c>
      <c r="D1452" s="10">
        <v>0.01</v>
      </c>
      <c r="E1452" s="10">
        <v>1.55</v>
      </c>
      <c r="F1452" s="10">
        <v>10.5</v>
      </c>
      <c r="G1452" s="10">
        <v>0.9</v>
      </c>
      <c r="H1452" s="10">
        <v>0.03</v>
      </c>
      <c r="I1452" s="10">
        <v>0.01</v>
      </c>
      <c r="J1452" s="10">
        <v>1.9</v>
      </c>
      <c r="K1452" s="10">
        <v>10.3</v>
      </c>
      <c r="L1452" s="10">
        <v>0.9</v>
      </c>
      <c r="M1452" s="10">
        <v>0.03</v>
      </c>
      <c r="N1452" s="10">
        <v>0.02</v>
      </c>
      <c r="O1452" s="10">
        <v>2</v>
      </c>
      <c r="P1452" s="10">
        <v>10.4</v>
      </c>
      <c r="Q1452" s="10">
        <v>0.9</v>
      </c>
      <c r="R1452" s="10">
        <v>1527</v>
      </c>
      <c r="S1452" s="10" t="s">
        <v>285</v>
      </c>
      <c r="T1452" s="10">
        <v>1.7000000000000001E-2</v>
      </c>
      <c r="U1452" s="10">
        <v>4.7999999999999996E-3</v>
      </c>
      <c r="V1452" s="10">
        <v>0.97419999999999995</v>
      </c>
      <c r="W1452" s="10">
        <v>10.5</v>
      </c>
      <c r="Y1452" s="10">
        <v>1.8499999999999999E-2</v>
      </c>
      <c r="Z1452" s="10">
        <v>3.3999999999999998E-3</v>
      </c>
      <c r="AA1452" s="10">
        <v>1.0516000000000001</v>
      </c>
      <c r="AB1452" s="10">
        <v>10.3</v>
      </c>
      <c r="AD1452" s="10">
        <v>1.8499999999999999E-2</v>
      </c>
      <c r="AE1452" s="10">
        <v>3.5000000000000001E-3</v>
      </c>
      <c r="AF1452" s="10">
        <v>1.0533999999999999</v>
      </c>
      <c r="AG1452" s="10">
        <v>10.3</v>
      </c>
      <c r="AI1452" s="10">
        <v>1527</v>
      </c>
      <c r="AJ1452" s="10" t="s">
        <v>285</v>
      </c>
      <c r="AK1452" s="10">
        <v>6.4799999999999996E-2</v>
      </c>
      <c r="AL1452" s="10">
        <v>2.1000000000000001E-2</v>
      </c>
      <c r="AM1452" s="10">
        <v>3.7101000000000002</v>
      </c>
      <c r="AN1452" s="10">
        <v>10.6</v>
      </c>
      <c r="AO1452" s="10">
        <v>0.95</v>
      </c>
      <c r="AP1452" s="10">
        <v>0.1</v>
      </c>
      <c r="AQ1452" s="10">
        <v>1.3899999999999999E-2</v>
      </c>
      <c r="AR1452" s="10">
        <v>5.5514999999999999</v>
      </c>
      <c r="AS1452" s="10">
        <v>10.5</v>
      </c>
      <c r="AT1452" s="10">
        <v>0.99</v>
      </c>
      <c r="AU1452" s="10">
        <v>8.9899999999999994E-2</v>
      </c>
      <c r="AV1452" s="10">
        <v>2.1399999999999999E-2</v>
      </c>
      <c r="AW1452" s="10">
        <v>5.0810000000000004</v>
      </c>
      <c r="AX1452" s="10">
        <v>10.5</v>
      </c>
      <c r="AY1452" s="10">
        <v>0.97</v>
      </c>
      <c r="AZ1452" s="10">
        <v>1527</v>
      </c>
      <c r="BA1452" s="10" t="s">
        <v>285</v>
      </c>
      <c r="BB1452" s="10">
        <v>1.7999999999999999E-2</v>
      </c>
      <c r="BC1452" s="10">
        <v>4.4999999999999997E-3</v>
      </c>
      <c r="BD1452" s="10">
        <v>1</v>
      </c>
      <c r="BE1452" s="10">
        <v>10.7</v>
      </c>
      <c r="BF1452" s="10">
        <v>0.97</v>
      </c>
      <c r="BG1452" s="10">
        <v>1.78E-2</v>
      </c>
      <c r="BH1452" s="10">
        <v>4.4999999999999997E-3</v>
      </c>
      <c r="BI1452" s="10">
        <v>1</v>
      </c>
      <c r="BJ1452" s="10">
        <v>10.6</v>
      </c>
      <c r="BK1452" s="10">
        <v>0.97</v>
      </c>
      <c r="BL1452" s="10">
        <v>1.7600000000000001E-2</v>
      </c>
      <c r="BM1452" s="10">
        <v>4.4000000000000003E-3</v>
      </c>
      <c r="BN1452" s="10">
        <v>1</v>
      </c>
      <c r="BO1452" s="10">
        <v>10.5</v>
      </c>
      <c r="BP1452" s="10">
        <v>0.97</v>
      </c>
      <c r="BQ1452" s="10">
        <v>1527</v>
      </c>
      <c r="BR1452" s="10" t="s">
        <v>285</v>
      </c>
      <c r="BS1452" s="10">
        <v>7.1900000000000006E-2</v>
      </c>
      <c r="BT1452" s="10">
        <v>1.7999999999999999E-2</v>
      </c>
      <c r="BU1452" s="10">
        <v>4</v>
      </c>
      <c r="BV1452" s="10">
        <v>10.7</v>
      </c>
      <c r="BW1452" s="10">
        <v>0.97</v>
      </c>
      <c r="BX1452" s="10">
        <v>7.0599999999999996E-2</v>
      </c>
      <c r="BY1452" s="10">
        <v>1.77E-2</v>
      </c>
      <c r="BZ1452" s="10">
        <v>4</v>
      </c>
      <c r="CA1452" s="10">
        <v>10.5</v>
      </c>
      <c r="CB1452" s="10">
        <v>0.97</v>
      </c>
      <c r="CC1452" s="10">
        <v>0.1235</v>
      </c>
      <c r="CD1452" s="10">
        <v>3.09E-2</v>
      </c>
      <c r="CE1452" s="10">
        <v>7</v>
      </c>
      <c r="CF1452" s="10">
        <v>10.5</v>
      </c>
      <c r="CG1452" s="10">
        <v>0.97</v>
      </c>
      <c r="CH1452" s="10">
        <v>1527</v>
      </c>
      <c r="CI1452" s="10" t="s">
        <v>285</v>
      </c>
      <c r="CJ1452" s="10">
        <v>3.6600000000000001E-2</v>
      </c>
      <c r="CK1452" s="10">
        <v>9.1999999999999998E-3</v>
      </c>
      <c r="CL1452" s="10">
        <v>2</v>
      </c>
      <c r="CM1452" s="10">
        <v>10.9</v>
      </c>
      <c r="CN1452" s="10">
        <v>0.97</v>
      </c>
      <c r="CO1452" s="10">
        <v>5.3400000000000003E-2</v>
      </c>
      <c r="CP1452" s="10">
        <v>1.34E-2</v>
      </c>
      <c r="CQ1452" s="10">
        <v>3</v>
      </c>
      <c r="CR1452" s="10">
        <v>10.6</v>
      </c>
      <c r="CS1452" s="10">
        <v>0.97</v>
      </c>
      <c r="CT1452" s="10">
        <v>3.56E-2</v>
      </c>
      <c r="CU1452" s="10">
        <v>8.8999999999999999E-3</v>
      </c>
      <c r="CV1452" s="10">
        <v>2</v>
      </c>
      <c r="CW1452" s="10">
        <v>10.6</v>
      </c>
      <c r="CX1452" s="10">
        <v>0.97</v>
      </c>
      <c r="CY1452" s="10">
        <v>1563</v>
      </c>
      <c r="CZ1452" s="10" t="s">
        <v>305</v>
      </c>
      <c r="DA1452" s="10">
        <v>5.3900000000000003E-2</v>
      </c>
      <c r="DB1452" s="10">
        <v>1.5699999999999999E-2</v>
      </c>
      <c r="DC1452" s="10">
        <v>3</v>
      </c>
      <c r="DD1452" s="10">
        <v>10.8</v>
      </c>
      <c r="DE1452" s="10">
        <v>0.96</v>
      </c>
      <c r="DF1452" s="10">
        <v>5.3400000000000003E-2</v>
      </c>
      <c r="DG1452" s="10">
        <v>1.5599999999999999E-2</v>
      </c>
      <c r="DH1452" s="10">
        <v>3</v>
      </c>
      <c r="DI1452" s="10">
        <v>10.7</v>
      </c>
      <c r="DJ1452" s="10">
        <v>0.96</v>
      </c>
      <c r="DK1452" s="10">
        <v>5.2900000000000003E-2</v>
      </c>
      <c r="DL1452" s="10">
        <v>1.54E-2</v>
      </c>
      <c r="DM1452" s="10">
        <v>3</v>
      </c>
      <c r="DN1452" s="10">
        <v>10.6</v>
      </c>
      <c r="DO1452" s="10">
        <v>0.96</v>
      </c>
    </row>
    <row r="1453" spans="1:119" x14ac:dyDescent="0.25">
      <c r="A1453" s="10">
        <v>1528</v>
      </c>
      <c r="B1453" s="10" t="s">
        <v>287</v>
      </c>
      <c r="C1453" s="10">
        <v>0.03</v>
      </c>
      <c r="D1453" s="10">
        <v>0.01</v>
      </c>
      <c r="E1453" s="10">
        <v>1.94</v>
      </c>
      <c r="F1453" s="10">
        <v>10.5</v>
      </c>
      <c r="G1453" s="10">
        <v>0.95</v>
      </c>
      <c r="H1453" s="10">
        <v>0.05</v>
      </c>
      <c r="I1453" s="10">
        <v>0.01</v>
      </c>
      <c r="J1453" s="10">
        <v>2.66</v>
      </c>
      <c r="K1453" s="10">
        <v>10.3</v>
      </c>
      <c r="L1453" s="10">
        <v>0.95</v>
      </c>
      <c r="M1453" s="10">
        <v>0.05</v>
      </c>
      <c r="N1453" s="10">
        <v>0.02</v>
      </c>
      <c r="O1453" s="10">
        <v>2.8</v>
      </c>
      <c r="P1453" s="10">
        <v>10.4</v>
      </c>
      <c r="Q1453" s="10">
        <v>0.95</v>
      </c>
      <c r="R1453" s="10">
        <v>1528</v>
      </c>
      <c r="S1453" s="10" t="s">
        <v>287</v>
      </c>
      <c r="T1453" s="10">
        <v>1.7999999999999999E-2</v>
      </c>
      <c r="U1453" s="10">
        <v>3.5000000000000001E-3</v>
      </c>
      <c r="V1453" s="10">
        <v>1.0074000000000001</v>
      </c>
      <c r="W1453" s="10">
        <v>10.5</v>
      </c>
      <c r="Y1453" s="10">
        <v>1.95E-2</v>
      </c>
      <c r="Z1453" s="10">
        <v>2.3999999999999998E-3</v>
      </c>
      <c r="AA1453" s="10">
        <v>1.1003000000000001</v>
      </c>
      <c r="AB1453" s="10">
        <v>10.3</v>
      </c>
      <c r="AD1453" s="10">
        <v>1.95E-2</v>
      </c>
      <c r="AE1453" s="10">
        <v>2.5000000000000001E-3</v>
      </c>
      <c r="AF1453" s="10">
        <v>1.1016999999999999</v>
      </c>
      <c r="AG1453" s="10">
        <v>10.3</v>
      </c>
      <c r="AI1453" s="10">
        <v>1528</v>
      </c>
      <c r="AJ1453" s="10" t="s">
        <v>287</v>
      </c>
      <c r="AK1453" s="10">
        <v>0.1027</v>
      </c>
      <c r="AL1453" s="10">
        <v>2.2499999999999999E-2</v>
      </c>
      <c r="AM1453" s="10">
        <v>5.7263999999999999</v>
      </c>
      <c r="AN1453" s="10">
        <v>10.6</v>
      </c>
      <c r="AO1453" s="10">
        <v>0.98</v>
      </c>
      <c r="AP1453" s="10">
        <v>0.16889999999999999</v>
      </c>
      <c r="AQ1453" s="10">
        <v>1.7000000000000001E-2</v>
      </c>
      <c r="AR1453" s="10">
        <v>9.3329000000000004</v>
      </c>
      <c r="AS1453" s="10">
        <v>10.5</v>
      </c>
      <c r="AT1453" s="10">
        <v>0.995</v>
      </c>
      <c r="AU1453" s="10">
        <v>0.15179999999999999</v>
      </c>
      <c r="AV1453" s="10">
        <v>2.4500000000000001E-2</v>
      </c>
      <c r="AW1453" s="10">
        <v>8.4544999999999995</v>
      </c>
      <c r="AX1453" s="10">
        <v>10.5</v>
      </c>
      <c r="AY1453" s="10">
        <v>0.99</v>
      </c>
      <c r="AZ1453" s="10">
        <v>1528</v>
      </c>
      <c r="BA1453" s="10" t="s">
        <v>287</v>
      </c>
      <c r="BB1453" s="10">
        <v>1.7999999999999999E-2</v>
      </c>
      <c r="BC1453" s="10">
        <v>4.4999999999999997E-3</v>
      </c>
      <c r="BD1453" s="10">
        <v>1</v>
      </c>
      <c r="BE1453" s="10">
        <v>10.7</v>
      </c>
      <c r="BF1453" s="10">
        <v>0.97</v>
      </c>
      <c r="BG1453" s="10">
        <v>1.78E-2</v>
      </c>
      <c r="BH1453" s="10">
        <v>4.4999999999999997E-3</v>
      </c>
      <c r="BI1453" s="10">
        <v>1</v>
      </c>
      <c r="BJ1453" s="10">
        <v>10.6</v>
      </c>
      <c r="BK1453" s="10">
        <v>0.97</v>
      </c>
      <c r="BL1453" s="10">
        <v>8.8200000000000001E-2</v>
      </c>
      <c r="BM1453" s="10">
        <v>2.2100000000000002E-2</v>
      </c>
      <c r="BN1453" s="10">
        <v>5</v>
      </c>
      <c r="BO1453" s="10">
        <v>10.5</v>
      </c>
      <c r="BP1453" s="10">
        <v>0.97</v>
      </c>
      <c r="BQ1453" s="10">
        <v>1528</v>
      </c>
      <c r="BR1453" s="10" t="s">
        <v>287</v>
      </c>
      <c r="BS1453" s="10">
        <v>7.1900000000000006E-2</v>
      </c>
      <c r="BT1453" s="10">
        <v>1.7999999999999999E-2</v>
      </c>
      <c r="BU1453" s="10">
        <v>4</v>
      </c>
      <c r="BV1453" s="10">
        <v>10.7</v>
      </c>
      <c r="BW1453" s="10">
        <v>0.97</v>
      </c>
      <c r="BX1453" s="10">
        <v>8.8200000000000001E-2</v>
      </c>
      <c r="BY1453" s="10">
        <v>2.2100000000000002E-2</v>
      </c>
      <c r="BZ1453" s="10">
        <v>5</v>
      </c>
      <c r="CA1453" s="10">
        <v>10.5</v>
      </c>
      <c r="CB1453" s="10">
        <v>0.97</v>
      </c>
      <c r="CC1453" s="10">
        <v>0.1411</v>
      </c>
      <c r="CD1453" s="10">
        <v>3.5400000000000001E-2</v>
      </c>
      <c r="CE1453" s="10">
        <v>8</v>
      </c>
      <c r="CF1453" s="10">
        <v>10.5</v>
      </c>
      <c r="CG1453" s="10">
        <v>0.97</v>
      </c>
      <c r="CH1453" s="10">
        <v>1528</v>
      </c>
      <c r="CI1453" s="10" t="s">
        <v>287</v>
      </c>
      <c r="CJ1453" s="10">
        <v>5.4899999999999997E-2</v>
      </c>
      <c r="CK1453" s="10">
        <v>1.38E-2</v>
      </c>
      <c r="CL1453" s="10">
        <v>3</v>
      </c>
      <c r="CM1453" s="10">
        <v>10.9</v>
      </c>
      <c r="CN1453" s="10">
        <v>0.97</v>
      </c>
      <c r="CO1453" s="10">
        <v>8.8999999999999996E-2</v>
      </c>
      <c r="CP1453" s="10">
        <v>2.23E-2</v>
      </c>
      <c r="CQ1453" s="10">
        <v>5</v>
      </c>
      <c r="CR1453" s="10">
        <v>10.6</v>
      </c>
      <c r="CS1453" s="10">
        <v>0.97</v>
      </c>
      <c r="CT1453" s="10">
        <v>7.1199999999999999E-2</v>
      </c>
      <c r="CU1453" s="10">
        <v>1.7899999999999999E-2</v>
      </c>
      <c r="CV1453" s="10">
        <v>4</v>
      </c>
      <c r="CW1453" s="10">
        <v>10.6</v>
      </c>
      <c r="CX1453" s="10">
        <v>0.97</v>
      </c>
      <c r="CY1453" s="10">
        <v>1564</v>
      </c>
      <c r="CZ1453" s="10" t="s">
        <v>288</v>
      </c>
      <c r="DA1453" s="10">
        <v>0</v>
      </c>
      <c r="DB1453" s="10">
        <v>0</v>
      </c>
      <c r="DC1453" s="10">
        <v>0</v>
      </c>
      <c r="DD1453" s="10">
        <v>10.8</v>
      </c>
      <c r="DE1453" s="10">
        <v>0</v>
      </c>
      <c r="DF1453" s="10">
        <v>0</v>
      </c>
      <c r="DG1453" s="10">
        <v>0</v>
      </c>
      <c r="DH1453" s="10">
        <v>0</v>
      </c>
      <c r="DI1453" s="10">
        <v>10.7</v>
      </c>
      <c r="DJ1453" s="10">
        <v>0</v>
      </c>
      <c r="DK1453" s="10">
        <v>0</v>
      </c>
      <c r="DL1453" s="10">
        <v>0</v>
      </c>
      <c r="DM1453" s="10">
        <v>0</v>
      </c>
      <c r="DN1453" s="10">
        <v>10.6</v>
      </c>
      <c r="DO1453" s="10">
        <v>0</v>
      </c>
    </row>
    <row r="1454" spans="1:119" x14ac:dyDescent="0.25">
      <c r="A1454" s="10">
        <v>1529</v>
      </c>
      <c r="B1454" s="10" t="s">
        <v>315</v>
      </c>
      <c r="C1454" s="10">
        <v>0.01</v>
      </c>
      <c r="D1454" s="10">
        <v>0</v>
      </c>
      <c r="E1454" s="10">
        <v>0.39</v>
      </c>
      <c r="F1454" s="10">
        <v>10.5</v>
      </c>
      <c r="G1454" s="10">
        <v>0.92</v>
      </c>
      <c r="H1454" s="10">
        <v>0.01</v>
      </c>
      <c r="I1454" s="10">
        <v>0</v>
      </c>
      <c r="J1454" s="10">
        <v>0.38</v>
      </c>
      <c r="K1454" s="10">
        <v>10.3</v>
      </c>
      <c r="L1454" s="10">
        <v>0.92</v>
      </c>
      <c r="M1454" s="10">
        <v>0.01</v>
      </c>
      <c r="N1454" s="10">
        <v>0</v>
      </c>
      <c r="O1454" s="10">
        <v>0.4</v>
      </c>
      <c r="P1454" s="10">
        <v>10.4</v>
      </c>
      <c r="Q1454" s="10">
        <v>0.92</v>
      </c>
      <c r="R1454" s="10">
        <v>1529</v>
      </c>
      <c r="S1454" s="10" t="s">
        <v>315</v>
      </c>
      <c r="T1454" s="10">
        <v>1.7399999999999999E-2</v>
      </c>
      <c r="U1454" s="10">
        <v>4.4000000000000003E-3</v>
      </c>
      <c r="V1454" s="10">
        <v>0.98740000000000006</v>
      </c>
      <c r="W1454" s="10">
        <v>10.5</v>
      </c>
      <c r="Y1454" s="10">
        <v>1.89E-2</v>
      </c>
      <c r="Z1454" s="10">
        <v>3.0000000000000001E-3</v>
      </c>
      <c r="AA1454" s="10">
        <v>1.071</v>
      </c>
      <c r="AB1454" s="10">
        <v>10.3</v>
      </c>
      <c r="AD1454" s="10">
        <v>1.89E-2</v>
      </c>
      <c r="AE1454" s="10">
        <v>3.0999999999999999E-3</v>
      </c>
      <c r="AF1454" s="10">
        <v>1.0727</v>
      </c>
      <c r="AG1454" s="10">
        <v>10.3</v>
      </c>
      <c r="AI1454" s="10">
        <v>1529</v>
      </c>
      <c r="AJ1454" s="10" t="s">
        <v>315</v>
      </c>
      <c r="AK1454" s="10">
        <v>1.67E-2</v>
      </c>
      <c r="AL1454" s="10">
        <v>4.4000000000000003E-3</v>
      </c>
      <c r="AM1454" s="10">
        <v>0.94059999999999999</v>
      </c>
      <c r="AN1454" s="10">
        <v>10.6</v>
      </c>
      <c r="AO1454" s="10">
        <v>0.97</v>
      </c>
      <c r="AP1454" s="10">
        <v>2.07E-2</v>
      </c>
      <c r="AQ1454" s="10">
        <v>2.3E-3</v>
      </c>
      <c r="AR1454" s="10">
        <v>1.1454</v>
      </c>
      <c r="AS1454" s="10">
        <v>10.5</v>
      </c>
      <c r="AT1454" s="10">
        <v>0.99</v>
      </c>
      <c r="AU1454" s="10">
        <v>1.8599999999999998E-2</v>
      </c>
      <c r="AV1454" s="10">
        <v>3.5999999999999999E-3</v>
      </c>
      <c r="AW1454" s="10">
        <v>1.0417000000000001</v>
      </c>
      <c r="AX1454" s="10">
        <v>10.5</v>
      </c>
      <c r="AY1454" s="10">
        <v>0.98</v>
      </c>
      <c r="AZ1454" s="10">
        <v>1529</v>
      </c>
      <c r="BA1454" s="10" t="s">
        <v>315</v>
      </c>
      <c r="BB1454" s="10">
        <v>1.8200000000000001E-2</v>
      </c>
      <c r="BC1454" s="10">
        <v>3.7000000000000002E-3</v>
      </c>
      <c r="BD1454" s="10">
        <v>1</v>
      </c>
      <c r="BE1454" s="10">
        <v>10.7</v>
      </c>
      <c r="BF1454" s="10">
        <v>0.98</v>
      </c>
      <c r="BG1454" s="10">
        <v>1.7999999999999999E-2</v>
      </c>
      <c r="BH1454" s="10">
        <v>3.7000000000000002E-3</v>
      </c>
      <c r="BI1454" s="10">
        <v>1</v>
      </c>
      <c r="BJ1454" s="10">
        <v>10.6</v>
      </c>
      <c r="BK1454" s="10">
        <v>0.98</v>
      </c>
      <c r="BL1454" s="10">
        <v>1.78E-2</v>
      </c>
      <c r="BM1454" s="10">
        <v>3.5999999999999999E-3</v>
      </c>
      <c r="BN1454" s="10">
        <v>1</v>
      </c>
      <c r="BO1454" s="10">
        <v>10.5</v>
      </c>
      <c r="BP1454" s="10">
        <v>0.98</v>
      </c>
      <c r="BQ1454" s="10">
        <v>1529</v>
      </c>
      <c r="BR1454" s="10" t="s">
        <v>315</v>
      </c>
      <c r="BS1454" s="10">
        <v>1.8200000000000001E-2</v>
      </c>
      <c r="BT1454" s="10">
        <v>3.7000000000000002E-3</v>
      </c>
      <c r="BU1454" s="10">
        <v>1</v>
      </c>
      <c r="BV1454" s="10">
        <v>10.7</v>
      </c>
      <c r="BW1454" s="10">
        <v>0.98</v>
      </c>
      <c r="BX1454" s="10">
        <v>1.78E-2</v>
      </c>
      <c r="BY1454" s="10">
        <v>3.5999999999999999E-3</v>
      </c>
      <c r="BZ1454" s="10">
        <v>1</v>
      </c>
      <c r="CA1454" s="10">
        <v>10.5</v>
      </c>
      <c r="CB1454" s="10">
        <v>0.98</v>
      </c>
      <c r="CC1454" s="10">
        <v>1.78E-2</v>
      </c>
      <c r="CD1454" s="10">
        <v>3.5999999999999999E-3</v>
      </c>
      <c r="CE1454" s="10">
        <v>1</v>
      </c>
      <c r="CF1454" s="10">
        <v>10.5</v>
      </c>
      <c r="CG1454" s="10">
        <v>0.98</v>
      </c>
      <c r="CH1454" s="10">
        <v>1529</v>
      </c>
      <c r="CI1454" s="10" t="s">
        <v>315</v>
      </c>
      <c r="CJ1454" s="10">
        <v>1.8499999999999999E-2</v>
      </c>
      <c r="CK1454" s="10">
        <v>3.8E-3</v>
      </c>
      <c r="CL1454" s="10">
        <v>1</v>
      </c>
      <c r="CM1454" s="10">
        <v>10.9</v>
      </c>
      <c r="CN1454" s="10">
        <v>0.98</v>
      </c>
      <c r="CO1454" s="10">
        <v>1.7999999999999999E-2</v>
      </c>
      <c r="CP1454" s="10">
        <v>3.7000000000000002E-3</v>
      </c>
      <c r="CQ1454" s="10">
        <v>1</v>
      </c>
      <c r="CR1454" s="10">
        <v>10.6</v>
      </c>
      <c r="CS1454" s="10">
        <v>0.98</v>
      </c>
      <c r="CT1454" s="10">
        <v>1.7999999999999999E-2</v>
      </c>
      <c r="CU1454" s="10">
        <v>3.7000000000000002E-3</v>
      </c>
      <c r="CV1454" s="10">
        <v>1</v>
      </c>
      <c r="CW1454" s="10">
        <v>10.6</v>
      </c>
      <c r="CX1454" s="10">
        <v>0.98</v>
      </c>
      <c r="CY1454" s="10">
        <v>1565</v>
      </c>
      <c r="CZ1454" s="10" t="s">
        <v>315</v>
      </c>
      <c r="DA1454" s="10">
        <v>0</v>
      </c>
      <c r="DB1454" s="10">
        <v>0</v>
      </c>
      <c r="DC1454" s="10">
        <v>0</v>
      </c>
      <c r="DD1454" s="10">
        <v>10.8</v>
      </c>
      <c r="DE1454" s="10">
        <v>0</v>
      </c>
      <c r="DF1454" s="10">
        <v>0</v>
      </c>
      <c r="DG1454" s="10">
        <v>0</v>
      </c>
      <c r="DH1454" s="10">
        <v>0</v>
      </c>
      <c r="DI1454" s="10">
        <v>10.7</v>
      </c>
      <c r="DJ1454" s="10">
        <v>0</v>
      </c>
      <c r="DK1454" s="10">
        <v>0</v>
      </c>
      <c r="DL1454" s="10">
        <v>0</v>
      </c>
      <c r="DM1454" s="10">
        <v>0</v>
      </c>
      <c r="DN1454" s="10">
        <v>10.6</v>
      </c>
      <c r="DO1454" s="10">
        <v>0</v>
      </c>
    </row>
    <row r="1455" spans="1:119" x14ac:dyDescent="0.25">
      <c r="A1455" s="10">
        <v>1530</v>
      </c>
      <c r="B1455" s="10" t="s">
        <v>306</v>
      </c>
      <c r="C1455" s="10">
        <v>0.01</v>
      </c>
      <c r="D1455" s="10">
        <v>0</v>
      </c>
      <c r="E1455" s="10">
        <v>0.39</v>
      </c>
      <c r="F1455" s="10">
        <v>10.5</v>
      </c>
      <c r="G1455" s="10">
        <v>0.93</v>
      </c>
      <c r="H1455" s="10">
        <v>0.01</v>
      </c>
      <c r="I1455" s="10">
        <v>0</v>
      </c>
      <c r="J1455" s="10">
        <v>0.38</v>
      </c>
      <c r="K1455" s="10">
        <v>10.3</v>
      </c>
      <c r="L1455" s="10">
        <v>0.93</v>
      </c>
      <c r="M1455" s="10">
        <v>0.01</v>
      </c>
      <c r="N1455" s="10">
        <v>0</v>
      </c>
      <c r="O1455" s="10">
        <v>0.4</v>
      </c>
      <c r="P1455" s="10">
        <v>10.4</v>
      </c>
      <c r="Q1455" s="10">
        <v>0.93</v>
      </c>
      <c r="R1455" s="10">
        <v>1530</v>
      </c>
      <c r="S1455" s="10" t="s">
        <v>306</v>
      </c>
      <c r="T1455" s="10">
        <v>1.78E-2</v>
      </c>
      <c r="U1455" s="10">
        <v>4.1000000000000003E-3</v>
      </c>
      <c r="V1455" s="10">
        <v>0.99399999999999999</v>
      </c>
      <c r="W1455" s="10">
        <v>10.6</v>
      </c>
      <c r="Y1455" s="10">
        <v>1.9099999999999999E-2</v>
      </c>
      <c r="Z1455" s="10">
        <v>2.8E-3</v>
      </c>
      <c r="AA1455" s="10">
        <v>1.0808</v>
      </c>
      <c r="AB1455" s="10">
        <v>10.3</v>
      </c>
      <c r="AD1455" s="10">
        <v>1.9099999999999999E-2</v>
      </c>
      <c r="AE1455" s="10">
        <v>2.8999999999999998E-3</v>
      </c>
      <c r="AF1455" s="10">
        <v>1.0824</v>
      </c>
      <c r="AG1455" s="10">
        <v>10.3</v>
      </c>
      <c r="AI1455" s="10">
        <v>1530</v>
      </c>
      <c r="AJ1455" s="10" t="s">
        <v>306</v>
      </c>
      <c r="AK1455" s="10">
        <v>3.3099999999999997E-2</v>
      </c>
      <c r="AL1455" s="10">
        <v>9.4000000000000004E-3</v>
      </c>
      <c r="AM1455" s="10">
        <v>1.8742000000000001</v>
      </c>
      <c r="AN1455" s="10">
        <v>10.6</v>
      </c>
      <c r="AO1455" s="10">
        <v>0.96</v>
      </c>
      <c r="AP1455" s="10">
        <v>2.0500000000000001E-2</v>
      </c>
      <c r="AQ1455" s="10">
        <v>-1.9E-3</v>
      </c>
      <c r="AR1455" s="10">
        <v>1.1322000000000001</v>
      </c>
      <c r="AS1455" s="10">
        <v>10.5</v>
      </c>
      <c r="AT1455" s="10">
        <v>1</v>
      </c>
      <c r="AU1455" s="10">
        <v>1.84E-2</v>
      </c>
      <c r="AV1455" s="10">
        <v>3.8E-3</v>
      </c>
      <c r="AW1455" s="10">
        <v>1.0330999999999999</v>
      </c>
      <c r="AX1455" s="10">
        <v>10.5</v>
      </c>
      <c r="AY1455" s="10">
        <v>0.98</v>
      </c>
      <c r="AZ1455" s="10">
        <v>1530</v>
      </c>
      <c r="BA1455" s="10" t="s">
        <v>306</v>
      </c>
      <c r="BB1455" s="10">
        <v>3.56E-2</v>
      </c>
      <c r="BC1455" s="10">
        <v>1.04E-2</v>
      </c>
      <c r="BD1455" s="10">
        <v>2</v>
      </c>
      <c r="BE1455" s="10">
        <v>10.7</v>
      </c>
      <c r="BF1455" s="10">
        <v>0.96</v>
      </c>
      <c r="BG1455" s="10">
        <v>3.5299999999999998E-2</v>
      </c>
      <c r="BH1455" s="10">
        <v>1.03E-2</v>
      </c>
      <c r="BI1455" s="10">
        <v>2</v>
      </c>
      <c r="BJ1455" s="10">
        <v>10.6</v>
      </c>
      <c r="BK1455" s="10">
        <v>0.96</v>
      </c>
      <c r="BL1455" s="10">
        <v>3.49E-2</v>
      </c>
      <c r="BM1455" s="10">
        <v>1.0200000000000001E-2</v>
      </c>
      <c r="BN1455" s="10">
        <v>2</v>
      </c>
      <c r="BO1455" s="10">
        <v>10.5</v>
      </c>
      <c r="BP1455" s="10">
        <v>0.96</v>
      </c>
      <c r="BQ1455" s="10">
        <v>1530</v>
      </c>
      <c r="BR1455" s="10" t="s">
        <v>306</v>
      </c>
      <c r="BS1455" s="10">
        <v>1.78E-2</v>
      </c>
      <c r="BT1455" s="10">
        <v>5.1999999999999998E-3</v>
      </c>
      <c r="BU1455" s="10">
        <v>1</v>
      </c>
      <c r="BV1455" s="10">
        <v>10.7</v>
      </c>
      <c r="BW1455" s="10">
        <v>0.96</v>
      </c>
      <c r="BX1455" s="10">
        <v>1.7500000000000002E-2</v>
      </c>
      <c r="BY1455" s="10">
        <v>5.1000000000000004E-3</v>
      </c>
      <c r="BZ1455" s="10">
        <v>1</v>
      </c>
      <c r="CA1455" s="10">
        <v>10.5</v>
      </c>
      <c r="CB1455" s="10">
        <v>0.96</v>
      </c>
      <c r="CC1455" s="10">
        <v>1.7500000000000002E-2</v>
      </c>
      <c r="CD1455" s="10">
        <v>5.1000000000000004E-3</v>
      </c>
      <c r="CE1455" s="10">
        <v>1</v>
      </c>
      <c r="CF1455" s="10">
        <v>10.5</v>
      </c>
      <c r="CG1455" s="10">
        <v>0.96</v>
      </c>
      <c r="CH1455" s="10">
        <v>1530</v>
      </c>
      <c r="CI1455" s="10" t="s">
        <v>306</v>
      </c>
      <c r="CJ1455" s="10">
        <v>1.8100000000000002E-2</v>
      </c>
      <c r="CK1455" s="10">
        <v>5.3E-3</v>
      </c>
      <c r="CL1455" s="10">
        <v>1</v>
      </c>
      <c r="CM1455" s="10">
        <v>10.9</v>
      </c>
      <c r="CN1455" s="10">
        <v>0.96</v>
      </c>
      <c r="CO1455" s="10">
        <v>1.7600000000000001E-2</v>
      </c>
      <c r="CP1455" s="10">
        <v>5.1000000000000004E-3</v>
      </c>
      <c r="CQ1455" s="10">
        <v>1</v>
      </c>
      <c r="CR1455" s="10">
        <v>10.6</v>
      </c>
      <c r="CS1455" s="10">
        <v>0.96</v>
      </c>
      <c r="CT1455" s="10">
        <v>1.7600000000000001E-2</v>
      </c>
      <c r="CU1455" s="10">
        <v>5.1000000000000004E-3</v>
      </c>
      <c r="CV1455" s="10">
        <v>1</v>
      </c>
      <c r="CW1455" s="10">
        <v>10.6</v>
      </c>
      <c r="CX1455" s="10">
        <v>0.96</v>
      </c>
      <c r="CY1455" s="10">
        <v>1566</v>
      </c>
      <c r="CZ1455" s="10" t="s">
        <v>267</v>
      </c>
    </row>
    <row r="1456" spans="1:119" x14ac:dyDescent="0.25">
      <c r="A1456" s="10">
        <v>1531</v>
      </c>
      <c r="B1456" s="10" t="s">
        <v>291</v>
      </c>
      <c r="C1456" s="10">
        <v>0.11</v>
      </c>
      <c r="D1456" s="10">
        <v>0.03</v>
      </c>
      <c r="E1456" s="10">
        <v>6.21</v>
      </c>
      <c r="F1456" s="10">
        <v>10.5</v>
      </c>
      <c r="G1456" s="10">
        <v>0.97</v>
      </c>
      <c r="H1456" s="10">
        <v>0.12</v>
      </c>
      <c r="I1456" s="10">
        <v>0.03</v>
      </c>
      <c r="J1456" s="10">
        <v>6.84</v>
      </c>
      <c r="K1456" s="10">
        <v>10.3</v>
      </c>
      <c r="L1456" s="10">
        <v>0.97</v>
      </c>
      <c r="M1456" s="10">
        <v>0.13</v>
      </c>
      <c r="N1456" s="10">
        <v>0.03</v>
      </c>
      <c r="O1456" s="10">
        <v>7.2</v>
      </c>
      <c r="P1456" s="10">
        <v>10.4</v>
      </c>
      <c r="Q1456" s="10">
        <v>0.97</v>
      </c>
      <c r="R1456" s="10">
        <v>1531</v>
      </c>
      <c r="S1456" s="10" t="s">
        <v>291</v>
      </c>
      <c r="T1456" s="10">
        <v>1.8499999999999999E-2</v>
      </c>
      <c r="U1456" s="10">
        <v>2.7000000000000001E-3</v>
      </c>
      <c r="V1456" s="10">
        <v>1.0207999999999999</v>
      </c>
      <c r="W1456" s="10">
        <v>10.6</v>
      </c>
      <c r="Y1456" s="10">
        <v>1.9900000000000001E-2</v>
      </c>
      <c r="Z1456" s="10">
        <v>1.9E-3</v>
      </c>
      <c r="AA1456" s="10">
        <v>1.1198999999999999</v>
      </c>
      <c r="AB1456" s="10">
        <v>10.3</v>
      </c>
      <c r="AD1456" s="10">
        <v>1.9900000000000001E-2</v>
      </c>
      <c r="AE1456" s="10">
        <v>1.9E-3</v>
      </c>
      <c r="AF1456" s="10">
        <v>1.1212</v>
      </c>
      <c r="AG1456" s="10">
        <v>10.3</v>
      </c>
      <c r="AI1456" s="10">
        <v>1531</v>
      </c>
      <c r="AJ1456" s="10" t="s">
        <v>291</v>
      </c>
      <c r="AK1456" s="10">
        <v>0.19020000000000001</v>
      </c>
      <c r="AL1456" s="10">
        <v>3.6999999999999998E-2</v>
      </c>
      <c r="AM1456" s="10">
        <v>10.5541</v>
      </c>
      <c r="AN1456" s="10">
        <v>10.6</v>
      </c>
      <c r="AO1456" s="10">
        <v>0.98</v>
      </c>
      <c r="AP1456" s="10">
        <v>0.3201</v>
      </c>
      <c r="AQ1456" s="10">
        <v>3.2099999999999997E-2</v>
      </c>
      <c r="AR1456" s="10">
        <v>17.665800000000001</v>
      </c>
      <c r="AS1456" s="10">
        <v>10.5</v>
      </c>
      <c r="AT1456" s="10">
        <v>0.995</v>
      </c>
      <c r="AU1456" s="10">
        <v>0.28760000000000002</v>
      </c>
      <c r="AV1456" s="10">
        <v>4.1200000000000001E-2</v>
      </c>
      <c r="AW1456" s="10">
        <v>15.975300000000001</v>
      </c>
      <c r="AX1456" s="10">
        <v>10.5</v>
      </c>
      <c r="AY1456" s="10">
        <v>0.99</v>
      </c>
      <c r="AZ1456" s="10">
        <v>1531</v>
      </c>
      <c r="BA1456" s="10" t="s">
        <v>291</v>
      </c>
      <c r="BB1456" s="10">
        <v>1.8200000000000001E-2</v>
      </c>
      <c r="BC1456" s="10">
        <v>3.7000000000000002E-3</v>
      </c>
      <c r="BD1456" s="10">
        <v>1</v>
      </c>
      <c r="BE1456" s="10">
        <v>10.7</v>
      </c>
      <c r="BF1456" s="10">
        <v>0.98</v>
      </c>
      <c r="BG1456" s="10">
        <v>1.7999999999999999E-2</v>
      </c>
      <c r="BH1456" s="10">
        <v>3.7000000000000002E-3</v>
      </c>
      <c r="BI1456" s="10">
        <v>1</v>
      </c>
      <c r="BJ1456" s="10">
        <v>10.6</v>
      </c>
      <c r="BK1456" s="10">
        <v>0.98</v>
      </c>
      <c r="BL1456" s="10">
        <v>1.78E-2</v>
      </c>
      <c r="BM1456" s="10">
        <v>3.5999999999999999E-3</v>
      </c>
      <c r="BN1456" s="10">
        <v>1</v>
      </c>
      <c r="BO1456" s="10">
        <v>10.5</v>
      </c>
      <c r="BP1456" s="10">
        <v>0.98</v>
      </c>
      <c r="BQ1456" s="10">
        <v>1531</v>
      </c>
      <c r="BR1456" s="10" t="s">
        <v>291</v>
      </c>
      <c r="BS1456" s="10">
        <v>0.12709999999999999</v>
      </c>
      <c r="BT1456" s="10">
        <v>2.58E-2</v>
      </c>
      <c r="BU1456" s="10">
        <v>7</v>
      </c>
      <c r="BV1456" s="10">
        <v>10.7</v>
      </c>
      <c r="BW1456" s="10">
        <v>0.98</v>
      </c>
      <c r="BX1456" s="10">
        <v>0.1782</v>
      </c>
      <c r="BY1456" s="10">
        <v>3.6200000000000003E-2</v>
      </c>
      <c r="BZ1456" s="10">
        <v>10</v>
      </c>
      <c r="CA1456" s="10">
        <v>10.5</v>
      </c>
      <c r="CB1456" s="10">
        <v>0.98</v>
      </c>
      <c r="CC1456" s="10">
        <v>0.2495</v>
      </c>
      <c r="CD1456" s="10">
        <v>5.0700000000000002E-2</v>
      </c>
      <c r="CE1456" s="10">
        <v>14</v>
      </c>
      <c r="CF1456" s="10">
        <v>10.5</v>
      </c>
      <c r="CG1456" s="10">
        <v>0.98</v>
      </c>
      <c r="CH1456" s="10">
        <v>1531</v>
      </c>
      <c r="CI1456" s="10" t="s">
        <v>291</v>
      </c>
      <c r="CJ1456" s="10">
        <v>7.3999999999999996E-2</v>
      </c>
      <c r="CK1456" s="10">
        <v>1.4999999999999999E-2</v>
      </c>
      <c r="CL1456" s="10">
        <v>4</v>
      </c>
      <c r="CM1456" s="10">
        <v>10.9</v>
      </c>
      <c r="CN1456" s="10">
        <v>0.98</v>
      </c>
      <c r="CO1456" s="10">
        <v>0.108</v>
      </c>
      <c r="CP1456" s="10">
        <v>2.1899999999999999E-2</v>
      </c>
      <c r="CQ1456" s="10">
        <v>6</v>
      </c>
      <c r="CR1456" s="10">
        <v>10.6</v>
      </c>
      <c r="CS1456" s="10">
        <v>0.98</v>
      </c>
      <c r="CT1456" s="10">
        <v>0.09</v>
      </c>
      <c r="CU1456" s="10">
        <v>1.83E-2</v>
      </c>
      <c r="CV1456" s="10">
        <v>5</v>
      </c>
      <c r="CW1456" s="10">
        <v>10.6</v>
      </c>
      <c r="CX1456" s="10">
        <v>0.98</v>
      </c>
      <c r="CY1456" s="10">
        <v>1567</v>
      </c>
      <c r="CZ1456" s="10" t="s">
        <v>268</v>
      </c>
    </row>
    <row r="1457" spans="1:119" x14ac:dyDescent="0.25">
      <c r="A1457" s="10">
        <v>1532</v>
      </c>
      <c r="B1457" s="10" t="s">
        <v>293</v>
      </c>
      <c r="C1457" s="10">
        <v>0</v>
      </c>
      <c r="D1457" s="10">
        <v>0</v>
      </c>
      <c r="E1457" s="10">
        <v>0</v>
      </c>
      <c r="F1457" s="10">
        <v>10.5</v>
      </c>
      <c r="G1457" s="10">
        <v>0</v>
      </c>
      <c r="H1457" s="10">
        <v>0</v>
      </c>
      <c r="I1457" s="10">
        <v>0</v>
      </c>
      <c r="J1457" s="10">
        <v>0</v>
      </c>
      <c r="K1457" s="10">
        <v>10.3</v>
      </c>
      <c r="L1457" s="10">
        <v>0</v>
      </c>
      <c r="M1457" s="10">
        <v>0</v>
      </c>
      <c r="N1457" s="10">
        <v>0</v>
      </c>
      <c r="O1457" s="10">
        <v>0</v>
      </c>
      <c r="P1457" s="10">
        <v>10.4</v>
      </c>
      <c r="Q1457" s="10">
        <v>0</v>
      </c>
      <c r="R1457" s="10">
        <v>1532</v>
      </c>
      <c r="S1457" s="10" t="s">
        <v>293</v>
      </c>
      <c r="T1457" s="10">
        <v>0</v>
      </c>
      <c r="U1457" s="10">
        <v>0</v>
      </c>
      <c r="V1457" s="10">
        <v>0</v>
      </c>
      <c r="W1457" s="10">
        <v>10.6</v>
      </c>
      <c r="Y1457" s="10">
        <v>0</v>
      </c>
      <c r="Z1457" s="10">
        <v>0</v>
      </c>
      <c r="AA1457" s="10">
        <v>0</v>
      </c>
      <c r="AB1457" s="10">
        <v>10.3</v>
      </c>
      <c r="AD1457" s="10">
        <v>0</v>
      </c>
      <c r="AE1457" s="10">
        <v>0</v>
      </c>
      <c r="AF1457" s="10">
        <v>0</v>
      </c>
      <c r="AG1457" s="10">
        <v>10.3</v>
      </c>
      <c r="AI1457" s="10">
        <v>1532</v>
      </c>
      <c r="AJ1457" s="10" t="s">
        <v>293</v>
      </c>
      <c r="AK1457" s="10">
        <v>0</v>
      </c>
      <c r="AL1457" s="10">
        <v>0</v>
      </c>
      <c r="AM1457" s="10">
        <v>0</v>
      </c>
      <c r="AN1457" s="10">
        <v>10.6</v>
      </c>
      <c r="AO1457" s="10">
        <v>0</v>
      </c>
      <c r="AP1457" s="10">
        <v>0</v>
      </c>
      <c r="AQ1457" s="10">
        <v>0</v>
      </c>
      <c r="AR1457" s="10">
        <v>0</v>
      </c>
      <c r="AS1457" s="10">
        <v>10.5</v>
      </c>
      <c r="AT1457" s="10">
        <v>0</v>
      </c>
      <c r="AU1457" s="10">
        <v>0</v>
      </c>
      <c r="AV1457" s="10">
        <v>0</v>
      </c>
      <c r="AW1457" s="10">
        <v>0</v>
      </c>
      <c r="AX1457" s="10">
        <v>10.5</v>
      </c>
      <c r="AY1457" s="10">
        <v>0</v>
      </c>
      <c r="AZ1457" s="10">
        <v>1532</v>
      </c>
      <c r="BA1457" s="10" t="s">
        <v>293</v>
      </c>
      <c r="BB1457" s="10">
        <v>0</v>
      </c>
      <c r="BC1457" s="10">
        <v>0</v>
      </c>
      <c r="BD1457" s="10">
        <v>0</v>
      </c>
      <c r="BE1457" s="10">
        <v>10.7</v>
      </c>
      <c r="BF1457" s="10">
        <v>0</v>
      </c>
      <c r="BG1457" s="10">
        <v>0</v>
      </c>
      <c r="BH1457" s="10">
        <v>0</v>
      </c>
      <c r="BI1457" s="10">
        <v>0</v>
      </c>
      <c r="BJ1457" s="10">
        <v>10.6</v>
      </c>
      <c r="BK1457" s="10">
        <v>0</v>
      </c>
      <c r="BL1457" s="10">
        <v>0</v>
      </c>
      <c r="BM1457" s="10">
        <v>0</v>
      </c>
      <c r="BN1457" s="10">
        <v>0</v>
      </c>
      <c r="BO1457" s="10">
        <v>10.5</v>
      </c>
      <c r="BP1457" s="10">
        <v>0</v>
      </c>
      <c r="BQ1457" s="10">
        <v>1532</v>
      </c>
      <c r="BR1457" s="10" t="s">
        <v>293</v>
      </c>
      <c r="BS1457" s="10">
        <v>0</v>
      </c>
      <c r="BT1457" s="10">
        <v>0</v>
      </c>
      <c r="BU1457" s="10">
        <v>0</v>
      </c>
      <c r="BV1457" s="10">
        <v>10.7</v>
      </c>
      <c r="BW1457" s="10">
        <v>0</v>
      </c>
      <c r="BX1457" s="10">
        <v>0</v>
      </c>
      <c r="BY1457" s="10">
        <v>0</v>
      </c>
      <c r="BZ1457" s="10">
        <v>0</v>
      </c>
      <c r="CA1457" s="10">
        <v>10.5</v>
      </c>
      <c r="CB1457" s="10">
        <v>0</v>
      </c>
      <c r="CC1457" s="10">
        <v>0</v>
      </c>
      <c r="CD1457" s="10">
        <v>0</v>
      </c>
      <c r="CE1457" s="10">
        <v>0</v>
      </c>
      <c r="CF1457" s="10">
        <v>10.5</v>
      </c>
      <c r="CG1457" s="10">
        <v>0</v>
      </c>
      <c r="CH1457" s="10">
        <v>1532</v>
      </c>
      <c r="CI1457" s="10" t="s">
        <v>293</v>
      </c>
      <c r="CJ1457" s="10">
        <v>0</v>
      </c>
      <c r="CK1457" s="10">
        <v>0</v>
      </c>
      <c r="CL1457" s="10">
        <v>0</v>
      </c>
      <c r="CM1457" s="10">
        <v>10.9</v>
      </c>
      <c r="CN1457" s="10">
        <v>0</v>
      </c>
      <c r="CO1457" s="10">
        <v>0</v>
      </c>
      <c r="CP1457" s="10">
        <v>0</v>
      </c>
      <c r="CQ1457" s="10">
        <v>0</v>
      </c>
      <c r="CR1457" s="10">
        <v>10.6</v>
      </c>
      <c r="CS1457" s="10">
        <v>0</v>
      </c>
      <c r="CT1457" s="10">
        <v>0</v>
      </c>
      <c r="CU1457" s="10">
        <v>0</v>
      </c>
      <c r="CV1457" s="10">
        <v>0</v>
      </c>
      <c r="CW1457" s="10">
        <v>10.6</v>
      </c>
      <c r="CX1457" s="10">
        <v>0</v>
      </c>
      <c r="CY1457" s="10">
        <v>1568</v>
      </c>
      <c r="CZ1457" s="10" t="s">
        <v>20</v>
      </c>
      <c r="DA1457" s="10">
        <v>14.747999999999999</v>
      </c>
      <c r="DB1457" s="10">
        <v>4.7640000000000002</v>
      </c>
      <c r="DC1457" s="10">
        <v>37.051689494607317</v>
      </c>
      <c r="DD1457" s="10">
        <v>241.5</v>
      </c>
      <c r="DE1457" s="10">
        <v>0.95158448084756109</v>
      </c>
      <c r="DF1457" s="10">
        <v>16.908999999999999</v>
      </c>
      <c r="DG1457" s="10">
        <v>6.8529999999999998</v>
      </c>
      <c r="DH1457" s="10">
        <v>44.111063153347523</v>
      </c>
      <c r="DI1457" s="10">
        <v>238.8</v>
      </c>
      <c r="DJ1457" s="10">
        <v>0.92677743080707142</v>
      </c>
      <c r="DK1457" s="10">
        <v>18.306999999999999</v>
      </c>
      <c r="DL1457" s="10">
        <v>7.5330000000000004</v>
      </c>
      <c r="DM1457" s="10">
        <v>48.184579600987355</v>
      </c>
      <c r="DN1457" s="10">
        <v>237.2</v>
      </c>
      <c r="DO1457" s="10">
        <v>0.92477013349160242</v>
      </c>
    </row>
    <row r="1458" spans="1:119" x14ac:dyDescent="0.25">
      <c r="A1458" s="10">
        <v>1533</v>
      </c>
      <c r="B1458" s="10" t="s">
        <v>296</v>
      </c>
      <c r="C1458" s="10">
        <v>0</v>
      </c>
      <c r="D1458" s="10">
        <v>0</v>
      </c>
      <c r="E1458" s="10">
        <v>0</v>
      </c>
      <c r="F1458" s="10">
        <v>10.5</v>
      </c>
      <c r="G1458" s="10">
        <v>0</v>
      </c>
      <c r="H1458" s="10">
        <v>0</v>
      </c>
      <c r="I1458" s="10">
        <v>0</v>
      </c>
      <c r="J1458" s="10">
        <v>0</v>
      </c>
      <c r="K1458" s="10">
        <v>10.3</v>
      </c>
      <c r="L1458" s="10">
        <v>0</v>
      </c>
      <c r="M1458" s="10">
        <v>0</v>
      </c>
      <c r="N1458" s="10">
        <v>0</v>
      </c>
      <c r="O1458" s="10">
        <v>0</v>
      </c>
      <c r="P1458" s="10">
        <v>10.4</v>
      </c>
      <c r="Q1458" s="10">
        <v>0</v>
      </c>
      <c r="R1458" s="10">
        <v>1533</v>
      </c>
      <c r="S1458" s="10" t="s">
        <v>296</v>
      </c>
      <c r="T1458" s="10">
        <v>0</v>
      </c>
      <c r="U1458" s="10">
        <v>0</v>
      </c>
      <c r="V1458" s="10">
        <v>0</v>
      </c>
      <c r="W1458" s="10">
        <v>10.6</v>
      </c>
      <c r="Y1458" s="10">
        <v>0</v>
      </c>
      <c r="Z1458" s="10">
        <v>0</v>
      </c>
      <c r="AA1458" s="10">
        <v>0</v>
      </c>
      <c r="AB1458" s="10">
        <v>10.3</v>
      </c>
      <c r="AD1458" s="10">
        <v>0</v>
      </c>
      <c r="AE1458" s="10">
        <v>0</v>
      </c>
      <c r="AF1458" s="10">
        <v>0</v>
      </c>
      <c r="AG1458" s="10">
        <v>10.3</v>
      </c>
      <c r="AI1458" s="10">
        <v>1533</v>
      </c>
      <c r="AJ1458" s="10" t="s">
        <v>296</v>
      </c>
      <c r="AK1458" s="10">
        <v>0</v>
      </c>
      <c r="AL1458" s="10">
        <v>0</v>
      </c>
      <c r="AM1458" s="10">
        <v>0</v>
      </c>
      <c r="AN1458" s="10">
        <v>10.6</v>
      </c>
      <c r="AO1458" s="10">
        <v>0</v>
      </c>
      <c r="AP1458" s="10">
        <v>0</v>
      </c>
      <c r="AQ1458" s="10">
        <v>0</v>
      </c>
      <c r="AR1458" s="10">
        <v>0</v>
      </c>
      <c r="AS1458" s="10">
        <v>10.5</v>
      </c>
      <c r="AT1458" s="10">
        <v>0</v>
      </c>
      <c r="AU1458" s="10">
        <v>0</v>
      </c>
      <c r="AV1458" s="10">
        <v>0</v>
      </c>
      <c r="AW1458" s="10">
        <v>0</v>
      </c>
      <c r="AX1458" s="10">
        <v>10.5</v>
      </c>
      <c r="AY1458" s="10">
        <v>0</v>
      </c>
      <c r="AZ1458" s="10">
        <v>1533</v>
      </c>
      <c r="BA1458" s="10" t="s">
        <v>296</v>
      </c>
      <c r="BB1458" s="10">
        <v>0</v>
      </c>
      <c r="BC1458" s="10">
        <v>0</v>
      </c>
      <c r="BD1458" s="10">
        <v>0</v>
      </c>
      <c r="BE1458" s="10">
        <v>10.7</v>
      </c>
      <c r="BF1458" s="10">
        <v>0</v>
      </c>
      <c r="BG1458" s="10">
        <v>0</v>
      </c>
      <c r="BH1458" s="10">
        <v>0</v>
      </c>
      <c r="BI1458" s="10">
        <v>0</v>
      </c>
      <c r="BJ1458" s="10">
        <v>10.6</v>
      </c>
      <c r="BK1458" s="10">
        <v>0</v>
      </c>
      <c r="BL1458" s="10">
        <v>0</v>
      </c>
      <c r="BM1458" s="10">
        <v>0</v>
      </c>
      <c r="BN1458" s="10">
        <v>0</v>
      </c>
      <c r="BO1458" s="10">
        <v>10.5</v>
      </c>
      <c r="BP1458" s="10">
        <v>0</v>
      </c>
      <c r="BQ1458" s="10">
        <v>1533</v>
      </c>
      <c r="BR1458" s="10" t="s">
        <v>296</v>
      </c>
      <c r="BS1458" s="10">
        <v>0</v>
      </c>
      <c r="BT1458" s="10">
        <v>0</v>
      </c>
      <c r="BU1458" s="10">
        <v>0</v>
      </c>
      <c r="BV1458" s="10">
        <v>10.7</v>
      </c>
      <c r="BW1458" s="10">
        <v>0</v>
      </c>
      <c r="BX1458" s="10">
        <v>0</v>
      </c>
      <c r="BY1458" s="10">
        <v>0</v>
      </c>
      <c r="BZ1458" s="10">
        <v>0</v>
      </c>
      <c r="CA1458" s="10">
        <v>10.5</v>
      </c>
      <c r="CB1458" s="10">
        <v>0</v>
      </c>
      <c r="CC1458" s="10">
        <v>0</v>
      </c>
      <c r="CD1458" s="10">
        <v>0</v>
      </c>
      <c r="CE1458" s="10">
        <v>0</v>
      </c>
      <c r="CF1458" s="10">
        <v>10.5</v>
      </c>
      <c r="CG1458" s="10">
        <v>0</v>
      </c>
      <c r="CH1458" s="10">
        <v>1533</v>
      </c>
      <c r="CI1458" s="10" t="s">
        <v>296</v>
      </c>
      <c r="CJ1458" s="10">
        <v>0</v>
      </c>
      <c r="CK1458" s="10">
        <v>0</v>
      </c>
      <c r="CL1458" s="10">
        <v>0</v>
      </c>
      <c r="CM1458" s="10">
        <v>10.9</v>
      </c>
      <c r="CN1458" s="10">
        <v>0</v>
      </c>
      <c r="CO1458" s="10">
        <v>0</v>
      </c>
      <c r="CP1458" s="10">
        <v>0</v>
      </c>
      <c r="CQ1458" s="10">
        <v>0</v>
      </c>
      <c r="CR1458" s="10">
        <v>10.6</v>
      </c>
      <c r="CS1458" s="10">
        <v>0</v>
      </c>
      <c r="CT1458" s="10">
        <v>0</v>
      </c>
      <c r="CU1458" s="10">
        <v>0</v>
      </c>
      <c r="CV1458" s="10">
        <v>0</v>
      </c>
      <c r="CW1458" s="10">
        <v>10.6</v>
      </c>
      <c r="CX1458" s="10">
        <v>0</v>
      </c>
      <c r="CY1458" s="10">
        <v>1569</v>
      </c>
      <c r="CZ1458" s="10" t="s">
        <v>21</v>
      </c>
      <c r="DA1458" s="10">
        <v>14.635</v>
      </c>
      <c r="DB1458" s="10">
        <v>4.5810000000000004</v>
      </c>
      <c r="DC1458" s="10">
        <v>36.661655839820014</v>
      </c>
      <c r="DD1458" s="10">
        <v>241.5</v>
      </c>
      <c r="DE1458" s="10">
        <v>0.95433947485055926</v>
      </c>
      <c r="DF1458" s="10">
        <v>16.782</v>
      </c>
      <c r="DG1458" s="10">
        <v>6.6520000000000001</v>
      </c>
      <c r="DH1458" s="10">
        <v>43.645250234367332</v>
      </c>
      <c r="DI1458" s="10">
        <v>238.8</v>
      </c>
      <c r="DJ1458" s="10">
        <v>0.92963352931360466</v>
      </c>
      <c r="DK1458" s="10">
        <v>18.170000000000002</v>
      </c>
      <c r="DL1458" s="10">
        <v>7.3280000000000003</v>
      </c>
      <c r="DM1458" s="10">
        <v>47.687505216210589</v>
      </c>
      <c r="DN1458" s="10">
        <v>237.2</v>
      </c>
      <c r="DO1458" s="10">
        <v>0.92741691456651965</v>
      </c>
    </row>
    <row r="1459" spans="1:119" x14ac:dyDescent="0.25">
      <c r="A1459" s="10">
        <v>1534</v>
      </c>
      <c r="B1459" s="10" t="s">
        <v>209</v>
      </c>
      <c r="C1459" s="10">
        <v>2.0099999999999998</v>
      </c>
      <c r="D1459" s="10">
        <v>-0.79</v>
      </c>
      <c r="E1459" s="10">
        <v>11.05</v>
      </c>
      <c r="F1459" s="10">
        <v>112.79</v>
      </c>
      <c r="G1459" s="10">
        <v>0.93100000000000005</v>
      </c>
      <c r="H1459" s="10">
        <v>2.64</v>
      </c>
      <c r="I1459" s="10">
        <v>-0.18</v>
      </c>
      <c r="J1459" s="10">
        <v>13.57</v>
      </c>
      <c r="K1459" s="10">
        <v>112.41</v>
      </c>
      <c r="L1459" s="10">
        <v>0.998</v>
      </c>
      <c r="M1459" s="10">
        <v>2.74</v>
      </c>
      <c r="N1459" s="10">
        <v>-0.45</v>
      </c>
      <c r="O1459" s="10">
        <v>14.32</v>
      </c>
      <c r="P1459" s="10">
        <v>111.8</v>
      </c>
      <c r="Q1459" s="10">
        <v>0.98699999999999999</v>
      </c>
      <c r="R1459" s="10">
        <v>1534</v>
      </c>
      <c r="S1459" s="10" t="s">
        <v>209</v>
      </c>
      <c r="T1459" s="10">
        <v>0.77</v>
      </c>
      <c r="U1459" s="10">
        <v>0.77</v>
      </c>
      <c r="V1459" s="10">
        <v>5.3781211917395124</v>
      </c>
      <c r="W1459" s="10">
        <v>116.9</v>
      </c>
      <c r="Y1459" s="10">
        <v>1.38</v>
      </c>
      <c r="Z1459" s="10">
        <v>1.37</v>
      </c>
      <c r="AA1459" s="10">
        <v>9.6791983916482121</v>
      </c>
      <c r="AB1459" s="10">
        <v>115.99</v>
      </c>
      <c r="AD1459" s="10">
        <v>1.44</v>
      </c>
      <c r="AE1459" s="10">
        <v>0.65</v>
      </c>
      <c r="AF1459" s="10">
        <v>7.8263287167599289</v>
      </c>
      <c r="AG1459" s="10">
        <v>116.55</v>
      </c>
      <c r="AI1459" s="10">
        <v>1534</v>
      </c>
      <c r="AJ1459" s="10" t="s">
        <v>209</v>
      </c>
      <c r="AK1459" s="10">
        <v>-2.3088180504209226</v>
      </c>
      <c r="AL1459" s="10">
        <v>-1.1255463079422017</v>
      </c>
      <c r="AM1459" s="10">
        <v>-12.969635312825911</v>
      </c>
      <c r="AN1459" s="10">
        <v>114.34078045417826</v>
      </c>
      <c r="AO1459" s="10">
        <v>0.89887678658783254</v>
      </c>
      <c r="AP1459" s="10">
        <v>-3.1133660087911803</v>
      </c>
      <c r="AQ1459" s="10">
        <v>-1.5262185194425943</v>
      </c>
      <c r="AR1459" s="10">
        <v>-17.657783277008207</v>
      </c>
      <c r="AS1459" s="10">
        <v>113.37012155795703</v>
      </c>
      <c r="AT1459" s="10">
        <v>0.89791403038418949</v>
      </c>
      <c r="AU1459" s="10">
        <v>-3.1223909454537218</v>
      </c>
      <c r="AV1459" s="10">
        <v>-1.5281203701919677</v>
      </c>
      <c r="AW1459" s="10">
        <v>-17.755838896713851</v>
      </c>
      <c r="AX1459" s="10">
        <v>113.03478379066463</v>
      </c>
      <c r="AY1459" s="10">
        <v>0.89820061412788887</v>
      </c>
      <c r="AZ1459" s="10">
        <v>1534</v>
      </c>
      <c r="BA1459" s="10" t="s">
        <v>209</v>
      </c>
      <c r="BB1459" s="10">
        <v>-0.60551243833634572</v>
      </c>
      <c r="BC1459" s="10">
        <v>-0.36311981847786401</v>
      </c>
      <c r="BD1459" s="10">
        <v>-3.4951758745754158</v>
      </c>
      <c r="BE1459" s="10">
        <v>116.62817854247035</v>
      </c>
      <c r="BF1459" s="10">
        <v>0.85761015404761709</v>
      </c>
      <c r="BG1459" s="10">
        <v>-1.4225976155492892</v>
      </c>
      <c r="BH1459" s="10">
        <v>-0.67605534008680934</v>
      </c>
      <c r="BI1459" s="10">
        <v>-7.8320242516985159</v>
      </c>
      <c r="BJ1459" s="10">
        <v>116.10856874868183</v>
      </c>
      <c r="BK1459" s="10">
        <v>0.90319838814923614</v>
      </c>
      <c r="BL1459" s="10">
        <v>-1.4099944576752277</v>
      </c>
      <c r="BM1459" s="10">
        <v>-0.67318961194743854</v>
      </c>
      <c r="BN1459" s="10">
        <v>-7.7877425965006957</v>
      </c>
      <c r="BO1459" s="10">
        <v>115.83387065492235</v>
      </c>
      <c r="BP1459" s="10">
        <v>0.90242188870074458</v>
      </c>
      <c r="BQ1459" s="10">
        <v>1534</v>
      </c>
      <c r="BR1459" s="10" t="s">
        <v>209</v>
      </c>
      <c r="BS1459" s="10">
        <v>-1.82</v>
      </c>
      <c r="BT1459" s="10">
        <v>-0.83</v>
      </c>
      <c r="BU1459" s="10">
        <v>-9.8453420796873026</v>
      </c>
      <c r="BV1459" s="10">
        <v>117.303</v>
      </c>
      <c r="BW1459" s="10">
        <v>0.90985216103477184</v>
      </c>
      <c r="BX1459" s="10">
        <v>-2.6</v>
      </c>
      <c r="BY1459" s="10">
        <v>-1</v>
      </c>
      <c r="BZ1459" s="10">
        <v>-13.925379836719996</v>
      </c>
      <c r="CA1459" s="10">
        <v>115.495</v>
      </c>
      <c r="CB1459" s="10">
        <v>0.93334560620305951</v>
      </c>
      <c r="CC1459" s="10">
        <v>-2.67</v>
      </c>
      <c r="CD1459" s="10">
        <v>-0.96</v>
      </c>
      <c r="CE1459" s="10">
        <v>-14.123594125372625</v>
      </c>
      <c r="CF1459" s="10">
        <v>115.986</v>
      </c>
      <c r="CG1459" s="10">
        <v>0.94102212425927823</v>
      </c>
      <c r="CH1459" s="10">
        <v>1534</v>
      </c>
      <c r="CI1459" s="10" t="s">
        <v>209</v>
      </c>
      <c r="CJ1459" s="10">
        <v>-0.85599999999999998</v>
      </c>
      <c r="CK1459" s="10">
        <v>-0.55400000000000005</v>
      </c>
      <c r="CL1459" s="10">
        <v>-4.94818476432091</v>
      </c>
      <c r="CM1459" s="10">
        <v>118.97</v>
      </c>
      <c r="CN1459" s="10">
        <v>0.83951752788346612</v>
      </c>
      <c r="CO1459" s="10">
        <v>-1.41</v>
      </c>
      <c r="CP1459" s="10">
        <v>-0.77</v>
      </c>
      <c r="CQ1459" s="10">
        <v>-7.8849784367339657</v>
      </c>
      <c r="CR1459" s="10">
        <v>117.634</v>
      </c>
      <c r="CS1459" s="10">
        <v>0.87765758477326161</v>
      </c>
      <c r="CT1459" s="10">
        <v>-1.2809999999999999</v>
      </c>
      <c r="CU1459" s="10">
        <v>-0.747</v>
      </c>
      <c r="CV1459" s="10">
        <v>-7.1941007808844919</v>
      </c>
      <c r="CW1459" s="10">
        <v>119.00700000000001</v>
      </c>
      <c r="CX1459" s="10">
        <v>0.863852267452491</v>
      </c>
      <c r="CY1459" s="10">
        <v>1570</v>
      </c>
      <c r="CZ1459" s="10" t="s">
        <v>269</v>
      </c>
      <c r="DA1459" s="10">
        <v>22.21</v>
      </c>
      <c r="DB1459" s="10">
        <v>14.766</v>
      </c>
      <c r="DC1459" s="10">
        <v>63.760894072694107</v>
      </c>
      <c r="DD1459" s="10">
        <v>241.5</v>
      </c>
      <c r="DE1459" s="10">
        <v>0.83275336807783074</v>
      </c>
      <c r="DF1459" s="10">
        <v>28.693000000000001</v>
      </c>
      <c r="DG1459" s="10">
        <v>19.065999999999999</v>
      </c>
      <c r="DH1459" s="10">
        <v>82.622443793249616</v>
      </c>
      <c r="DI1459" s="10">
        <v>240.73</v>
      </c>
      <c r="DJ1459" s="10">
        <v>0.83288890878015187</v>
      </c>
      <c r="DK1459" s="10">
        <v>30.292999999999999</v>
      </c>
      <c r="DL1459" s="10">
        <v>20.361000000000001</v>
      </c>
      <c r="DM1459" s="10">
        <v>86.816277329175023</v>
      </c>
      <c r="DN1459" s="10">
        <v>242.733</v>
      </c>
      <c r="DO1459" s="10">
        <v>0.82994951331640365</v>
      </c>
    </row>
    <row r="1460" spans="1:119" x14ac:dyDescent="0.25">
      <c r="A1460" s="10">
        <v>1535</v>
      </c>
      <c r="B1460" s="10" t="s">
        <v>39</v>
      </c>
      <c r="C1460" s="10">
        <v>2</v>
      </c>
      <c r="D1460" s="10">
        <v>0.72</v>
      </c>
      <c r="E1460" s="10">
        <v>10.92</v>
      </c>
      <c r="F1460" s="10">
        <v>112.53</v>
      </c>
      <c r="G1460" s="10">
        <v>0.94099999999999995</v>
      </c>
      <c r="H1460" s="10">
        <v>2.63</v>
      </c>
      <c r="I1460" s="10">
        <v>1.31</v>
      </c>
      <c r="J1460" s="10">
        <v>15.13</v>
      </c>
      <c r="K1460" s="10">
        <v>111.97</v>
      </c>
      <c r="L1460" s="10">
        <v>0.89500000000000002</v>
      </c>
      <c r="M1460" s="10">
        <v>2.73</v>
      </c>
      <c r="N1460" s="10">
        <v>1.02</v>
      </c>
      <c r="O1460" s="10">
        <v>15.1</v>
      </c>
      <c r="P1460" s="10">
        <v>111.39</v>
      </c>
      <c r="Q1460" s="10">
        <v>0.93600000000000005</v>
      </c>
      <c r="R1460" s="10">
        <v>1535</v>
      </c>
      <c r="S1460" s="10" t="s">
        <v>39</v>
      </c>
      <c r="AI1460" s="10">
        <v>1535</v>
      </c>
      <c r="AJ1460" s="10" t="s">
        <v>39</v>
      </c>
      <c r="AK1460" s="10">
        <v>2.3088180504497302</v>
      </c>
      <c r="AL1460" s="10">
        <v>1.1255463085848056</v>
      </c>
      <c r="AM1460" s="10">
        <v>12.96963531437852</v>
      </c>
      <c r="AN1460" s="10">
        <v>114.34078045417826</v>
      </c>
      <c r="AO1460" s="10">
        <v>0.89887678649144276</v>
      </c>
      <c r="AP1460" s="10">
        <v>3.1133660087595874</v>
      </c>
      <c r="AQ1460" s="10">
        <v>1.5262185186631922</v>
      </c>
      <c r="AR1460" s="10">
        <v>17.657783275116618</v>
      </c>
      <c r="AS1460" s="10">
        <v>113.37012155795703</v>
      </c>
      <c r="AT1460" s="10">
        <v>0.89791403047126683</v>
      </c>
      <c r="AU1460" s="10">
        <v>3.1223909454935428</v>
      </c>
      <c r="AV1460" s="10">
        <v>1.5281203709199069</v>
      </c>
      <c r="AW1460" s="10">
        <v>17.755838898530971</v>
      </c>
      <c r="AX1460" s="10">
        <v>113.03478379066463</v>
      </c>
      <c r="AY1460" s="10">
        <v>0.89820061404742291</v>
      </c>
      <c r="AZ1460" s="10">
        <v>1535</v>
      </c>
      <c r="BA1460" s="10" t="s">
        <v>39</v>
      </c>
      <c r="BQ1460" s="10">
        <v>1535</v>
      </c>
      <c r="BR1460" s="10" t="s">
        <v>39</v>
      </c>
      <c r="BS1460" s="10">
        <v>1.82</v>
      </c>
      <c r="BT1460" s="10">
        <v>0.83</v>
      </c>
      <c r="BU1460" s="10">
        <v>9.8453420796873026</v>
      </c>
      <c r="BV1460" s="10">
        <v>117.303</v>
      </c>
      <c r="BW1460" s="10">
        <v>0.90985216103477184</v>
      </c>
      <c r="BX1460" s="10">
        <v>2.6</v>
      </c>
      <c r="BY1460" s="10">
        <v>1</v>
      </c>
      <c r="BZ1460" s="10">
        <v>13.925379836719996</v>
      </c>
      <c r="CA1460" s="10">
        <v>115.495</v>
      </c>
      <c r="CB1460" s="10">
        <v>0.93334560620305951</v>
      </c>
      <c r="CC1460" s="10">
        <v>2.67</v>
      </c>
      <c r="CD1460" s="10">
        <v>0.46700000000000003</v>
      </c>
      <c r="CE1460" s="10">
        <v>13.492377889156504</v>
      </c>
      <c r="CF1460" s="10">
        <v>115.986</v>
      </c>
      <c r="CG1460" s="10">
        <v>0.98504612420582693</v>
      </c>
      <c r="CH1460" s="10">
        <v>1535</v>
      </c>
      <c r="CI1460" s="10" t="s">
        <v>39</v>
      </c>
      <c r="CY1460" s="10">
        <v>1571</v>
      </c>
      <c r="CZ1460" s="10" t="s">
        <v>270</v>
      </c>
      <c r="DA1460" s="10">
        <v>22.381</v>
      </c>
      <c r="DB1460" s="10">
        <v>5.5449999999999999</v>
      </c>
      <c r="DC1460" s="10">
        <v>55.123612771493633</v>
      </c>
      <c r="DD1460" s="10">
        <v>241.5</v>
      </c>
      <c r="DE1460" s="10">
        <v>0.97065311258524878</v>
      </c>
      <c r="DF1460" s="10">
        <v>29.04</v>
      </c>
      <c r="DG1460" s="10">
        <v>10.098000000000001</v>
      </c>
      <c r="DH1460" s="10">
        <v>73.738103766755202</v>
      </c>
      <c r="DI1460" s="10">
        <v>240.73</v>
      </c>
      <c r="DJ1460" s="10">
        <v>0.94452575289391205</v>
      </c>
      <c r="DK1460" s="10">
        <v>30.677</v>
      </c>
      <c r="DL1460" s="10">
        <v>11.279</v>
      </c>
      <c r="DM1460" s="10">
        <v>77.742048183291971</v>
      </c>
      <c r="DN1460" s="10">
        <v>242.733</v>
      </c>
      <c r="DO1460" s="10">
        <v>0.93857170438961235</v>
      </c>
    </row>
    <row r="1461" spans="1:119" x14ac:dyDescent="0.25">
      <c r="A1461" s="10">
        <v>1536</v>
      </c>
      <c r="B1461" s="10" t="s">
        <v>40</v>
      </c>
      <c r="R1461" s="10">
        <v>1536</v>
      </c>
      <c r="S1461" s="10" t="s">
        <v>40</v>
      </c>
      <c r="T1461" s="10">
        <v>-0.77</v>
      </c>
      <c r="U1461" s="10">
        <v>-0.77</v>
      </c>
      <c r="V1461" s="10">
        <v>-5.3781211917395124</v>
      </c>
      <c r="W1461" s="10">
        <v>116.9</v>
      </c>
      <c r="Y1461" s="10">
        <v>-1.38</v>
      </c>
      <c r="Z1461" s="10">
        <v>-1.37</v>
      </c>
      <c r="AA1461" s="10">
        <v>-9.6791983916482121</v>
      </c>
      <c r="AB1461" s="10">
        <v>115.99</v>
      </c>
      <c r="AD1461" s="10">
        <v>-1.44</v>
      </c>
      <c r="AE1461" s="10">
        <v>-0.65</v>
      </c>
      <c r="AF1461" s="10">
        <v>-7.8263287167599289</v>
      </c>
      <c r="AG1461" s="10">
        <v>116.55</v>
      </c>
      <c r="AI1461" s="10">
        <v>1536</v>
      </c>
      <c r="AJ1461" s="10" t="s">
        <v>40</v>
      </c>
      <c r="AZ1461" s="10">
        <v>1536</v>
      </c>
      <c r="BA1461" s="10" t="s">
        <v>40</v>
      </c>
      <c r="BB1461" s="10">
        <v>0.60551243838892299</v>
      </c>
      <c r="BC1461" s="10">
        <v>0.36311972982035823</v>
      </c>
      <c r="BD1461" s="10">
        <v>3.4951758748813782</v>
      </c>
      <c r="BE1461" s="10">
        <v>116.62817100784284</v>
      </c>
      <c r="BF1461" s="10">
        <v>0.85761020945191835</v>
      </c>
      <c r="BG1461" s="10">
        <v>1.4225976155761835</v>
      </c>
      <c r="BH1461" s="10">
        <v>0.67605489456739642</v>
      </c>
      <c r="BI1461" s="10">
        <v>7.832024251420977</v>
      </c>
      <c r="BJ1461" s="10">
        <v>116.10855465796052</v>
      </c>
      <c r="BK1461" s="10">
        <v>0.90319849780881756</v>
      </c>
      <c r="BL1461" s="10">
        <v>1.409994457712159</v>
      </c>
      <c r="BM1461" s="10">
        <v>0.67318917147188606</v>
      </c>
      <c r="BN1461" s="10">
        <v>7.787742596314005</v>
      </c>
      <c r="BO1461" s="10">
        <v>115.83385659065586</v>
      </c>
      <c r="BP1461" s="10">
        <v>0.90242199831589598</v>
      </c>
      <c r="BQ1461" s="10">
        <v>1536</v>
      </c>
      <c r="BR1461" s="10" t="s">
        <v>40</v>
      </c>
      <c r="CH1461" s="10">
        <v>1536</v>
      </c>
      <c r="CI1461" s="10" t="s">
        <v>40</v>
      </c>
      <c r="CJ1461" s="10">
        <v>0.85599999999999998</v>
      </c>
      <c r="CK1461" s="10">
        <v>0.55400000000000005</v>
      </c>
      <c r="CL1461" s="10">
        <v>4.94818476432091</v>
      </c>
      <c r="CM1461" s="10">
        <v>118.97</v>
      </c>
      <c r="CN1461" s="10">
        <v>0.83951752788346612</v>
      </c>
      <c r="CO1461" s="10">
        <v>1.41</v>
      </c>
      <c r="CP1461" s="10">
        <v>0.77</v>
      </c>
      <c r="CQ1461" s="10">
        <v>7.8849784367339657</v>
      </c>
      <c r="CR1461" s="10">
        <v>117.634</v>
      </c>
      <c r="CS1461" s="10">
        <v>0.87765758477326161</v>
      </c>
      <c r="CT1461" s="10">
        <v>1.2809999999999999</v>
      </c>
      <c r="CU1461" s="10">
        <v>0.747</v>
      </c>
      <c r="CV1461" s="10">
        <v>7.1941007808844919</v>
      </c>
      <c r="CW1461" s="10">
        <v>119.00700000000001</v>
      </c>
      <c r="CX1461" s="10">
        <v>0.863852267452491</v>
      </c>
      <c r="CY1461" s="10">
        <v>1572</v>
      </c>
      <c r="CZ1461" s="10" t="s">
        <v>271</v>
      </c>
      <c r="DA1461" s="10">
        <v>8.1750000000000007</v>
      </c>
      <c r="DB1461" s="10">
        <v>1.109</v>
      </c>
      <c r="DC1461" s="10">
        <v>40.799269756031393</v>
      </c>
      <c r="DD1461" s="10">
        <v>116.744</v>
      </c>
      <c r="DE1461" s="10">
        <v>0.99092360636285093</v>
      </c>
      <c r="DF1461" s="10">
        <v>9.3740000000000006</v>
      </c>
      <c r="DG1461" s="10">
        <v>2.3109999999999999</v>
      </c>
      <c r="DH1461" s="10">
        <v>48.458850495077243</v>
      </c>
      <c r="DI1461" s="10">
        <v>115.02800000000001</v>
      </c>
      <c r="DJ1461" s="10">
        <v>0.97092938507821613</v>
      </c>
      <c r="DK1461" s="10">
        <v>9.7989999999999995</v>
      </c>
      <c r="DL1461" s="10">
        <v>1.9590000000000001</v>
      </c>
      <c r="DM1461" s="10">
        <v>50.55913854421636</v>
      </c>
      <c r="DN1461" s="10">
        <v>114.11199999999999</v>
      </c>
      <c r="DO1461" s="10">
        <v>0.98059606821324796</v>
      </c>
    </row>
    <row r="1462" spans="1:119" x14ac:dyDescent="0.25">
      <c r="A1462" s="10">
        <v>1537</v>
      </c>
      <c r="B1462" s="10" t="s">
        <v>262</v>
      </c>
      <c r="R1462" s="10">
        <v>1537</v>
      </c>
      <c r="S1462" s="10" t="s">
        <v>262</v>
      </c>
      <c r="AI1462" s="10">
        <v>1537</v>
      </c>
      <c r="AJ1462" s="10" t="s">
        <v>262</v>
      </c>
      <c r="AZ1462" s="10">
        <v>1537</v>
      </c>
      <c r="BA1462" s="10" t="s">
        <v>262</v>
      </c>
      <c r="BQ1462" s="10">
        <v>1537</v>
      </c>
      <c r="BR1462" s="10" t="s">
        <v>262</v>
      </c>
      <c r="CH1462" s="10">
        <v>1537</v>
      </c>
      <c r="CI1462" s="10" t="s">
        <v>262</v>
      </c>
      <c r="CY1462" s="10">
        <v>1573</v>
      </c>
      <c r="CZ1462" s="10" t="s">
        <v>272</v>
      </c>
      <c r="DA1462" s="10">
        <v>5.52</v>
      </c>
      <c r="DB1462" s="10">
        <v>1.3</v>
      </c>
      <c r="DC1462" s="10">
        <v>28.045891147732426</v>
      </c>
      <c r="DD1462" s="10">
        <v>116.74299999999999</v>
      </c>
      <c r="DE1462" s="10">
        <v>0.97337089660209208</v>
      </c>
      <c r="DF1462" s="10">
        <v>6.41</v>
      </c>
      <c r="DG1462" s="10">
        <v>1.92</v>
      </c>
      <c r="DH1462" s="10">
        <v>33.586034320831892</v>
      </c>
      <c r="DI1462" s="10">
        <v>115.026</v>
      </c>
      <c r="DJ1462" s="10">
        <v>0.95794959277881975</v>
      </c>
      <c r="DK1462" s="10">
        <v>7.01</v>
      </c>
      <c r="DL1462" s="10">
        <v>2.08</v>
      </c>
      <c r="DM1462" s="10">
        <v>36.996151139538917</v>
      </c>
      <c r="DN1462" s="10">
        <v>114.11</v>
      </c>
      <c r="DO1462" s="10">
        <v>0.95868766656628879</v>
      </c>
    </row>
    <row r="1463" spans="1:119" x14ac:dyDescent="0.25">
      <c r="A1463" s="10">
        <v>1538</v>
      </c>
      <c r="B1463" s="10" t="s">
        <v>255</v>
      </c>
      <c r="C1463" s="10">
        <v>0.34</v>
      </c>
      <c r="D1463" s="10">
        <v>0.12</v>
      </c>
      <c r="E1463" s="10">
        <v>5.6</v>
      </c>
      <c r="F1463" s="10">
        <v>37.35</v>
      </c>
      <c r="G1463" s="10">
        <v>0.94</v>
      </c>
      <c r="H1463" s="10">
        <v>0.38</v>
      </c>
      <c r="I1463" s="10">
        <v>0.14000000000000001</v>
      </c>
      <c r="J1463" s="10">
        <v>6.37</v>
      </c>
      <c r="K1463" s="10">
        <v>36.89</v>
      </c>
      <c r="L1463" s="10">
        <v>0.93600000000000005</v>
      </c>
      <c r="M1463" s="10">
        <v>0.39</v>
      </c>
      <c r="N1463" s="10">
        <v>0.13</v>
      </c>
      <c r="O1463" s="10">
        <v>6.48</v>
      </c>
      <c r="P1463" s="10">
        <v>36.82</v>
      </c>
      <c r="Q1463" s="10">
        <v>0.94699999999999995</v>
      </c>
      <c r="R1463" s="10">
        <v>1538</v>
      </c>
      <c r="S1463" s="10" t="s">
        <v>255</v>
      </c>
      <c r="T1463" s="10">
        <v>-0.23</v>
      </c>
      <c r="U1463" s="10">
        <v>-0.23</v>
      </c>
      <c r="V1463" s="10">
        <v>-4.8866566123699453</v>
      </c>
      <c r="W1463" s="10">
        <v>38.43</v>
      </c>
      <c r="Y1463" s="10">
        <v>-0.34</v>
      </c>
      <c r="Z1463" s="10">
        <v>-0.33</v>
      </c>
      <c r="AA1463" s="10">
        <v>-7.2254838669992374</v>
      </c>
      <c r="AB1463" s="10">
        <v>37.86</v>
      </c>
      <c r="AD1463" s="10">
        <v>-0.41</v>
      </c>
      <c r="AE1463" s="10">
        <v>-0.19</v>
      </c>
      <c r="AF1463" s="10">
        <v>-6.8012484982097652</v>
      </c>
      <c r="AG1463" s="10">
        <v>38.36</v>
      </c>
      <c r="AI1463" s="10">
        <v>1538</v>
      </c>
      <c r="AJ1463" s="10" t="s">
        <v>255</v>
      </c>
      <c r="AK1463" s="10">
        <v>0.38224625353112152</v>
      </c>
      <c r="AL1463" s="10">
        <v>0.24050821741380704</v>
      </c>
      <c r="AM1463" s="10">
        <v>6.9009194739328183</v>
      </c>
      <c r="AN1463" s="10">
        <v>37.783404072038849</v>
      </c>
      <c r="AO1463" s="10">
        <v>0.84639788136939986</v>
      </c>
      <c r="AP1463" s="10">
        <v>0.48258337531266104</v>
      </c>
      <c r="AQ1463" s="10">
        <v>0.2844794182074134</v>
      </c>
      <c r="AR1463" s="10">
        <v>8.6776568802062481</v>
      </c>
      <c r="AS1463" s="10">
        <v>37.271247007333322</v>
      </c>
      <c r="AT1463" s="10">
        <v>0.8614604269404802</v>
      </c>
      <c r="AU1463" s="10">
        <v>0.50902094244436491</v>
      </c>
      <c r="AV1463" s="10">
        <v>0.29692829183411779</v>
      </c>
      <c r="AW1463" s="10">
        <v>9.1568078597781764</v>
      </c>
      <c r="AX1463" s="10">
        <v>37.155927851474438</v>
      </c>
      <c r="AY1463" s="10">
        <v>0.86377933758130698</v>
      </c>
      <c r="AZ1463" s="10">
        <v>1538</v>
      </c>
      <c r="BA1463" s="10" t="s">
        <v>255</v>
      </c>
      <c r="BB1463" s="10">
        <v>0.19039093889303588</v>
      </c>
      <c r="BC1463" s="10">
        <v>0.12770293225872051</v>
      </c>
      <c r="BD1463" s="10">
        <v>3.4955676946263718</v>
      </c>
      <c r="BE1463" s="10">
        <v>37.864820315594805</v>
      </c>
      <c r="BF1463" s="10">
        <v>0.83048545542267682</v>
      </c>
      <c r="BG1463" s="10">
        <v>0.29718927186602273</v>
      </c>
      <c r="BH1463" s="10">
        <v>0.17002074476211129</v>
      </c>
      <c r="BI1463" s="10">
        <v>5.2637698936094788</v>
      </c>
      <c r="BJ1463" s="10">
        <v>37.554251661642333</v>
      </c>
      <c r="BK1463" s="10">
        <v>0.86799353906752708</v>
      </c>
      <c r="BL1463" s="10">
        <v>0.32288561552715367</v>
      </c>
      <c r="BM1463" s="10">
        <v>0.18133665008794456</v>
      </c>
      <c r="BN1463" s="10">
        <v>5.7067941828943836</v>
      </c>
      <c r="BO1463" s="10">
        <v>37.465042451371716</v>
      </c>
      <c r="BP1463" s="10">
        <v>0.87190593014666584</v>
      </c>
      <c r="BQ1463" s="10">
        <v>1538</v>
      </c>
      <c r="BR1463" s="10" t="s">
        <v>255</v>
      </c>
      <c r="BS1463" s="10">
        <v>0.29299999999999998</v>
      </c>
      <c r="BT1463" s="10">
        <v>0.14499999999999999</v>
      </c>
      <c r="BU1463" s="10">
        <v>4.9969548305128617</v>
      </c>
      <c r="BV1463" s="10">
        <v>37.771999999999998</v>
      </c>
      <c r="BW1463" s="10">
        <v>0.89625499333661962</v>
      </c>
      <c r="BX1463" s="10">
        <v>0.34599999999999997</v>
      </c>
      <c r="BY1463" s="10">
        <v>0.161</v>
      </c>
      <c r="BZ1463" s="10">
        <v>5.9302043356497931</v>
      </c>
      <c r="CA1463" s="10">
        <v>37.154000000000003</v>
      </c>
      <c r="CB1463" s="10">
        <v>0.90665119158324847</v>
      </c>
      <c r="CC1463" s="10">
        <v>0.38100000000000001</v>
      </c>
      <c r="CD1463" s="10">
        <v>0.17299999999999999</v>
      </c>
      <c r="CE1463" s="10">
        <v>6.4750748777049889</v>
      </c>
      <c r="CF1463" s="10">
        <v>37.31</v>
      </c>
      <c r="CG1463" s="10">
        <v>0.91053009409839836</v>
      </c>
      <c r="CH1463" s="10">
        <v>1538</v>
      </c>
      <c r="CI1463" s="10" t="s">
        <v>255</v>
      </c>
      <c r="CJ1463" s="10">
        <v>0.27500000000000002</v>
      </c>
      <c r="CK1463" s="10">
        <v>0.14199999999999999</v>
      </c>
      <c r="CL1463" s="10">
        <v>4.635366479474782</v>
      </c>
      <c r="CM1463" s="10">
        <v>38.548999999999999</v>
      </c>
      <c r="CN1463" s="10">
        <v>0.88853568433754393</v>
      </c>
      <c r="CO1463" s="10">
        <v>0.311</v>
      </c>
      <c r="CP1463" s="10">
        <v>0.151</v>
      </c>
      <c r="CQ1463" s="10">
        <v>5.2504542613910354</v>
      </c>
      <c r="CR1463" s="10">
        <v>38.015999999999998</v>
      </c>
      <c r="CS1463" s="10">
        <v>0.89957310610646479</v>
      </c>
      <c r="CT1463" s="10">
        <v>0.34699999999999998</v>
      </c>
      <c r="CU1463" s="10">
        <v>0.16400000000000001</v>
      </c>
      <c r="CV1463" s="10">
        <v>5.7589978119493814</v>
      </c>
      <c r="CW1463" s="10">
        <v>38.476999999999997</v>
      </c>
      <c r="CX1463" s="10">
        <v>0.90410887114750416</v>
      </c>
      <c r="CY1463" s="10">
        <v>1574</v>
      </c>
      <c r="CZ1463" s="10" t="s">
        <v>273</v>
      </c>
      <c r="DA1463" s="10">
        <v>15.577999999999999</v>
      </c>
      <c r="DB1463" s="10">
        <v>5.7039999999999997</v>
      </c>
      <c r="DC1463" s="10">
        <v>82.042784495630428</v>
      </c>
      <c r="DD1463" s="10">
        <v>116.74299999999999</v>
      </c>
      <c r="DE1463" s="10">
        <v>0.93903078656441608</v>
      </c>
      <c r="DF1463" s="10">
        <v>17.791</v>
      </c>
      <c r="DG1463" s="10">
        <v>7.7439999999999998</v>
      </c>
      <c r="DH1463" s="10">
        <v>97.391179621196414</v>
      </c>
      <c r="DI1463" s="10">
        <v>115.026</v>
      </c>
      <c r="DJ1463" s="10">
        <v>0.91690446716339313</v>
      </c>
      <c r="DK1463" s="10">
        <v>19.547000000000001</v>
      </c>
      <c r="DL1463" s="10">
        <v>9.0950000000000006</v>
      </c>
      <c r="DM1463" s="10">
        <v>109.081400445591</v>
      </c>
      <c r="DN1463" s="10">
        <v>114.11</v>
      </c>
      <c r="DO1463" s="10">
        <v>0.90666129281107133</v>
      </c>
    </row>
    <row r="1464" spans="1:119" x14ac:dyDescent="0.25">
      <c r="A1464" s="10">
        <v>1539</v>
      </c>
      <c r="B1464" s="10" t="s">
        <v>263</v>
      </c>
      <c r="C1464" s="10">
        <v>-0.18</v>
      </c>
      <c r="D1464" s="10">
        <v>-0.08</v>
      </c>
      <c r="E1464" s="10">
        <v>3.13</v>
      </c>
      <c r="F1464" s="10">
        <v>37.29</v>
      </c>
      <c r="G1464" s="10">
        <v>0.91100000000000003</v>
      </c>
      <c r="H1464" s="10">
        <v>-0.17</v>
      </c>
      <c r="I1464" s="10">
        <v>-7.0000000000000007E-2</v>
      </c>
      <c r="J1464" s="10">
        <v>2.96</v>
      </c>
      <c r="K1464" s="10">
        <v>36.83</v>
      </c>
      <c r="L1464" s="10">
        <v>0.92200000000000004</v>
      </c>
      <c r="M1464" s="10">
        <v>-0.25</v>
      </c>
      <c r="N1464" s="10">
        <v>-0.08</v>
      </c>
      <c r="O1464" s="10">
        <v>4.21</v>
      </c>
      <c r="P1464" s="10">
        <v>36.74</v>
      </c>
      <c r="Q1464" s="10">
        <v>0.94899999999999995</v>
      </c>
      <c r="R1464" s="10">
        <v>1539</v>
      </c>
      <c r="S1464" s="10" t="s">
        <v>263</v>
      </c>
      <c r="T1464" s="10">
        <v>-7.0000000000000007E-2</v>
      </c>
      <c r="U1464" s="10">
        <v>-7.0000000000000007E-2</v>
      </c>
      <c r="V1464" s="10">
        <v>-1.4872433168082442</v>
      </c>
      <c r="W1464" s="10">
        <v>38.43</v>
      </c>
      <c r="Y1464" s="10">
        <v>-0.1</v>
      </c>
      <c r="Z1464" s="10">
        <v>-0.1</v>
      </c>
      <c r="AA1464" s="10">
        <v>-2.1566206574953144</v>
      </c>
      <c r="AB1464" s="10">
        <v>37.86</v>
      </c>
      <c r="AD1464" s="10">
        <v>-0.09</v>
      </c>
      <c r="AE1464" s="10">
        <v>-0.05</v>
      </c>
      <c r="AF1464" s="10">
        <v>-1.5495789450927189</v>
      </c>
      <c r="AG1464" s="10">
        <v>38.36</v>
      </c>
      <c r="AI1464" s="10">
        <v>1539</v>
      </c>
      <c r="AJ1464" s="10" t="s">
        <v>263</v>
      </c>
      <c r="AK1464" s="10">
        <v>0.23622372674657444</v>
      </c>
      <c r="AL1464" s="10">
        <v>0.10442306390540788</v>
      </c>
      <c r="AM1464" s="10">
        <v>3.9465733474839406</v>
      </c>
      <c r="AN1464" s="10">
        <v>37.783403394925372</v>
      </c>
      <c r="AO1464" s="10">
        <v>0.91462198363356118</v>
      </c>
      <c r="AP1464" s="10">
        <v>0.2458687147570974</v>
      </c>
      <c r="AQ1464" s="10">
        <v>0.10683397213711081</v>
      </c>
      <c r="AR1464" s="10">
        <v>4.1526367029985227</v>
      </c>
      <c r="AS1464" s="10">
        <v>37.271246305067436</v>
      </c>
      <c r="AT1464" s="10">
        <v>0.9171593339453189</v>
      </c>
      <c r="AU1464" s="10">
        <v>0.24040234521164347</v>
      </c>
      <c r="AV1464" s="10">
        <v>0.10492381422550873</v>
      </c>
      <c r="AW1464" s="10">
        <v>4.0757987365493653</v>
      </c>
      <c r="AX1464" s="10">
        <v>37.155927159624241</v>
      </c>
      <c r="AY1464" s="10">
        <v>0.91651006675668911</v>
      </c>
      <c r="AZ1464" s="10">
        <v>1539</v>
      </c>
      <c r="BA1464" s="10" t="s">
        <v>263</v>
      </c>
      <c r="BB1464" s="10">
        <v>7.4093244816467244E-2</v>
      </c>
      <c r="BC1464" s="10">
        <v>4.4498835344578165E-2</v>
      </c>
      <c r="BD1464" s="10">
        <v>1.3178393271180526</v>
      </c>
      <c r="BE1464" s="10">
        <v>37.864821141882089</v>
      </c>
      <c r="BF1464" s="10">
        <v>0.85727392389936352</v>
      </c>
      <c r="BG1464" s="10">
        <v>9.5653279045118098E-2</v>
      </c>
      <c r="BH1464" s="10">
        <v>5.0498673435440539E-2</v>
      </c>
      <c r="BI1464" s="10">
        <v>1.6629032262671457</v>
      </c>
      <c r="BJ1464" s="10">
        <v>37.554252770839888</v>
      </c>
      <c r="BK1464" s="10">
        <v>0.88432750729055465</v>
      </c>
      <c r="BL1464" s="10">
        <v>9.710138741953353E-2</v>
      </c>
      <c r="BM1464" s="10">
        <v>5.1197238200193847E-2</v>
      </c>
      <c r="BN1464" s="10">
        <v>1.6916234988564176</v>
      </c>
      <c r="BO1464" s="10">
        <v>37.465043637209988</v>
      </c>
      <c r="BP1464" s="10">
        <v>0.88457539642659744</v>
      </c>
      <c r="BQ1464" s="10">
        <v>1539</v>
      </c>
      <c r="BR1464" s="10" t="s">
        <v>263</v>
      </c>
      <c r="BS1464" s="10">
        <v>0.16800000000000001</v>
      </c>
      <c r="BT1464" s="10">
        <v>6.8000000000000005E-2</v>
      </c>
      <c r="BU1464" s="10">
        <v>2.7702812182898695</v>
      </c>
      <c r="BV1464" s="10">
        <v>37.771999999999998</v>
      </c>
      <c r="BW1464" s="10">
        <v>0.92694681322315842</v>
      </c>
      <c r="BX1464" s="10">
        <v>0.16500000000000001</v>
      </c>
      <c r="BY1464" s="10">
        <v>6.7000000000000004E-2</v>
      </c>
      <c r="BZ1464" s="10">
        <v>2.7673195219080853</v>
      </c>
      <c r="CA1464" s="10">
        <v>37.154000000000003</v>
      </c>
      <c r="CB1464" s="10">
        <v>0.92652775444823054</v>
      </c>
      <c r="CC1464" s="10">
        <v>0.16500000000000001</v>
      </c>
      <c r="CD1464" s="10">
        <v>6.7000000000000004E-2</v>
      </c>
      <c r="CE1464" s="10">
        <v>2.7557488479488876</v>
      </c>
      <c r="CF1464" s="10">
        <v>37.31</v>
      </c>
      <c r="CG1464" s="10">
        <v>0.92652775444823054</v>
      </c>
      <c r="CH1464" s="10">
        <v>1539</v>
      </c>
      <c r="CI1464" s="10" t="s">
        <v>263</v>
      </c>
      <c r="CJ1464" s="10">
        <v>9.5000000000000001E-2</v>
      </c>
      <c r="CK1464" s="10">
        <v>4.7E-2</v>
      </c>
      <c r="CL1464" s="10">
        <v>1.5874259148369301</v>
      </c>
      <c r="CM1464" s="10">
        <v>38.548999999999999</v>
      </c>
      <c r="CN1464" s="10">
        <v>0.89630618957623642</v>
      </c>
      <c r="CO1464" s="10">
        <v>9.4E-2</v>
      </c>
      <c r="CP1464" s="10">
        <v>4.7E-2</v>
      </c>
      <c r="CQ1464" s="10">
        <v>1.5960842563810731</v>
      </c>
      <c r="CR1464" s="10">
        <v>38.015999999999998</v>
      </c>
      <c r="CS1464" s="10">
        <v>0.89442719099991586</v>
      </c>
      <c r="CT1464" s="10">
        <v>9.4E-2</v>
      </c>
      <c r="CU1464" s="10">
        <v>4.7E-2</v>
      </c>
      <c r="CV1464" s="10">
        <v>1.5769612779214301</v>
      </c>
      <c r="CW1464" s="10">
        <v>38.476999999999997</v>
      </c>
      <c r="CX1464" s="10">
        <v>0.89442719099991586</v>
      </c>
      <c r="CY1464" s="10">
        <v>1575</v>
      </c>
      <c r="CZ1464" s="10" t="s">
        <v>30</v>
      </c>
      <c r="DA1464" s="10">
        <v>14.693</v>
      </c>
      <c r="DB1464" s="10">
        <v>4.0810000000000004</v>
      </c>
      <c r="DC1464" s="10">
        <v>75.414095400730176</v>
      </c>
      <c r="DD1464" s="10">
        <v>116.744</v>
      </c>
      <c r="DE1464" s="10">
        <v>0.96352448584012829</v>
      </c>
      <c r="DF1464" s="10">
        <v>16.850999999999999</v>
      </c>
      <c r="DG1464" s="10">
        <v>6.0220000000000002</v>
      </c>
      <c r="DH1464" s="10">
        <v>89.817403284154238</v>
      </c>
      <c r="DI1464" s="10">
        <v>115.02800000000001</v>
      </c>
      <c r="DJ1464" s="10">
        <v>0.94167488455702708</v>
      </c>
      <c r="DK1464" s="10">
        <v>18.247</v>
      </c>
      <c r="DL1464" s="10">
        <v>6.6040000000000001</v>
      </c>
      <c r="DM1464" s="10">
        <v>98.181238720850232</v>
      </c>
      <c r="DN1464" s="10">
        <v>114.11199999999999</v>
      </c>
      <c r="DO1464" s="10">
        <v>0.94030992555424497</v>
      </c>
    </row>
    <row r="1465" spans="1:119" x14ac:dyDescent="0.25">
      <c r="A1465" s="10">
        <v>1540</v>
      </c>
      <c r="B1465" s="10" t="s">
        <v>8</v>
      </c>
      <c r="C1465" s="10">
        <v>0.53</v>
      </c>
      <c r="D1465" s="10">
        <v>0.21</v>
      </c>
      <c r="E1465" s="10">
        <v>8.73</v>
      </c>
      <c r="F1465" s="10">
        <v>37.35</v>
      </c>
      <c r="G1465" s="10">
        <v>0.93</v>
      </c>
      <c r="H1465" s="10">
        <v>0.56000000000000005</v>
      </c>
      <c r="I1465" s="10">
        <v>0.22</v>
      </c>
      <c r="J1465" s="10">
        <v>9.33</v>
      </c>
      <c r="K1465" s="10">
        <v>36.89</v>
      </c>
      <c r="L1465" s="10">
        <v>0.93200000000000005</v>
      </c>
      <c r="M1465" s="10">
        <v>0.65</v>
      </c>
      <c r="N1465" s="10">
        <v>0.22</v>
      </c>
      <c r="O1465" s="10">
        <v>10.69</v>
      </c>
      <c r="P1465" s="10">
        <v>36.82</v>
      </c>
      <c r="Q1465" s="10">
        <v>0.94799999999999995</v>
      </c>
      <c r="R1465" s="10">
        <v>1540</v>
      </c>
      <c r="S1465" s="10" t="s">
        <v>8</v>
      </c>
      <c r="AI1465" s="10">
        <v>1540</v>
      </c>
      <c r="AJ1465" s="10" t="s">
        <v>8</v>
      </c>
      <c r="AK1465" s="10">
        <v>0.61846998022647781</v>
      </c>
      <c r="AL1465" s="10">
        <v>0.34493129251795329</v>
      </c>
      <c r="AM1465" s="10">
        <v>10.820971997163181</v>
      </c>
      <c r="AN1465" s="10">
        <v>37.783404072038849</v>
      </c>
      <c r="AO1465" s="10">
        <v>0.87335465823918723</v>
      </c>
      <c r="AP1465" s="10">
        <v>0.72845209015538082</v>
      </c>
      <c r="AQ1465" s="10">
        <v>0.39131340339324761</v>
      </c>
      <c r="AR1465" s="10">
        <v>12.809141831797428</v>
      </c>
      <c r="AS1465" s="10">
        <v>37.271247007333322</v>
      </c>
      <c r="AT1465" s="10">
        <v>0.88094015908676082</v>
      </c>
      <c r="AU1465" s="10">
        <v>0.74942328757127397</v>
      </c>
      <c r="AV1465" s="10">
        <v>0.40185211705420781</v>
      </c>
      <c r="AW1465" s="10">
        <v>13.213460321941085</v>
      </c>
      <c r="AX1465" s="10">
        <v>37.155927851474438</v>
      </c>
      <c r="AY1465" s="10">
        <v>0.88129616656062804</v>
      </c>
      <c r="AZ1465" s="10">
        <v>1540</v>
      </c>
      <c r="BA1465" s="10" t="s">
        <v>8</v>
      </c>
      <c r="BQ1465" s="10">
        <v>1540</v>
      </c>
      <c r="BR1465" s="10" t="s">
        <v>8</v>
      </c>
      <c r="BS1465" s="10">
        <v>0.46100000000000002</v>
      </c>
      <c r="BT1465" s="10">
        <v>0.214</v>
      </c>
      <c r="BU1465" s="10">
        <v>7.768655904842765</v>
      </c>
      <c r="BV1465" s="10">
        <v>37.771999999999998</v>
      </c>
      <c r="BW1465" s="10">
        <v>0.90703580537759387</v>
      </c>
      <c r="BX1465" s="10">
        <v>0.51100000000000001</v>
      </c>
      <c r="BY1465" s="10">
        <v>0.22800000000000001</v>
      </c>
      <c r="BZ1465" s="10">
        <v>8.6951844155445901</v>
      </c>
      <c r="CA1465" s="10">
        <v>37.154000000000003</v>
      </c>
      <c r="CB1465" s="10">
        <v>0.91322101869715788</v>
      </c>
      <c r="CC1465" s="10">
        <v>0.54700000000000004</v>
      </c>
      <c r="CD1465" s="10">
        <v>0.24</v>
      </c>
      <c r="CE1465" s="10">
        <v>9.2434058869988291</v>
      </c>
      <c r="CF1465" s="10">
        <v>37.31</v>
      </c>
      <c r="CG1465" s="10">
        <v>0.9157341832592224</v>
      </c>
      <c r="CH1465" s="10">
        <v>1540</v>
      </c>
      <c r="CI1465" s="10" t="s">
        <v>8</v>
      </c>
      <c r="CY1465" s="10">
        <v>1576</v>
      </c>
      <c r="CZ1465" s="10" t="s">
        <v>31</v>
      </c>
      <c r="DA1465" s="10">
        <v>14.58</v>
      </c>
      <c r="DB1465" s="10">
        <v>4.032</v>
      </c>
      <c r="DC1465" s="10">
        <v>74.811481070271569</v>
      </c>
      <c r="DD1465" s="10">
        <v>116.74299999999999</v>
      </c>
      <c r="DE1465" s="10">
        <v>0.96382412901591308</v>
      </c>
      <c r="DF1465" s="10">
        <v>16.724</v>
      </c>
      <c r="DG1465" s="10">
        <v>5.9539999999999997</v>
      </c>
      <c r="DH1465" s="10">
        <v>89.103897242435323</v>
      </c>
      <c r="DI1465" s="10">
        <v>115.026</v>
      </c>
      <c r="DJ1465" s="10">
        <v>0.94207789641618622</v>
      </c>
      <c r="DK1465" s="10">
        <v>18.109000000000002</v>
      </c>
      <c r="DL1465" s="10">
        <v>6.53</v>
      </c>
      <c r="DM1465" s="10">
        <v>97.399060899978693</v>
      </c>
      <c r="DN1465" s="10">
        <v>114.11</v>
      </c>
      <c r="DO1465" s="10">
        <v>0.94070914604434841</v>
      </c>
    </row>
    <row r="1466" spans="1:119" x14ac:dyDescent="0.25">
      <c r="A1466" s="10">
        <v>1541</v>
      </c>
      <c r="B1466" s="10" t="s">
        <v>9</v>
      </c>
      <c r="R1466" s="10">
        <v>1541</v>
      </c>
      <c r="S1466" s="10" t="s">
        <v>9</v>
      </c>
      <c r="T1466" s="10">
        <v>0.3</v>
      </c>
      <c r="U1466" s="10">
        <v>0.3</v>
      </c>
      <c r="V1466" s="10">
        <v>6.3738999291781901</v>
      </c>
      <c r="W1466" s="10">
        <v>38.43</v>
      </c>
      <c r="Y1466" s="10">
        <v>0.44</v>
      </c>
      <c r="Z1466" s="10">
        <v>0.43</v>
      </c>
      <c r="AA1466" s="10">
        <v>9.3819195582167367</v>
      </c>
      <c r="AB1466" s="10">
        <v>37.86</v>
      </c>
      <c r="AD1466" s="10">
        <v>0.5</v>
      </c>
      <c r="AE1466" s="10">
        <v>0.24</v>
      </c>
      <c r="AF1466" s="10">
        <v>8.3474521783266091</v>
      </c>
      <c r="AG1466" s="10">
        <v>38.36</v>
      </c>
      <c r="AI1466" s="10">
        <v>1541</v>
      </c>
      <c r="AJ1466" s="10" t="s">
        <v>9</v>
      </c>
      <c r="AZ1466" s="10">
        <v>1541</v>
      </c>
      <c r="BA1466" s="10" t="s">
        <v>9</v>
      </c>
      <c r="BB1466" s="10">
        <v>0.26448418373137988</v>
      </c>
      <c r="BC1466" s="10">
        <v>0.1722017775219013</v>
      </c>
      <c r="BD1466" s="10">
        <v>4.8122121412695398</v>
      </c>
      <c r="BE1466" s="10">
        <v>37.864821141882089</v>
      </c>
      <c r="BF1466" s="10">
        <v>0.83802775905466997</v>
      </c>
      <c r="BG1466" s="10">
        <v>0.39284255090782094</v>
      </c>
      <c r="BH1466" s="10">
        <v>0.22051943792468576</v>
      </c>
      <c r="BI1466" s="10">
        <v>6.9259468415054304</v>
      </c>
      <c r="BJ1466" s="10">
        <v>37.554252770839888</v>
      </c>
      <c r="BK1466" s="10">
        <v>0.87200628693111304</v>
      </c>
      <c r="BL1466" s="10">
        <v>0.41998700293336771</v>
      </c>
      <c r="BM1466" s="10">
        <v>0.23253391146692112</v>
      </c>
      <c r="BN1466" s="10">
        <v>7.3979594677798559</v>
      </c>
      <c r="BO1466" s="10">
        <v>37.465043637209988</v>
      </c>
      <c r="BP1466" s="10">
        <v>0.87485692342427668</v>
      </c>
      <c r="BQ1466" s="10">
        <v>1541</v>
      </c>
      <c r="BR1466" s="10" t="s">
        <v>9</v>
      </c>
      <c r="CH1466" s="10">
        <v>1541</v>
      </c>
      <c r="CI1466" s="10" t="s">
        <v>9</v>
      </c>
      <c r="CJ1466" s="10">
        <v>0.37</v>
      </c>
      <c r="CK1466" s="10">
        <v>0.189</v>
      </c>
      <c r="CL1466" s="10">
        <v>6.2226169871167158</v>
      </c>
      <c r="CM1466" s="10">
        <v>38.548999999999999</v>
      </c>
      <c r="CN1466" s="10">
        <v>0.89054303220503794</v>
      </c>
      <c r="CO1466" s="10">
        <v>0.40500000000000003</v>
      </c>
      <c r="CP1466" s="10">
        <v>0.19700000000000001</v>
      </c>
      <c r="CQ1466" s="10">
        <v>6.839798873063403</v>
      </c>
      <c r="CR1466" s="10">
        <v>38.015999999999998</v>
      </c>
      <c r="CS1466" s="10">
        <v>0.89925869467398223</v>
      </c>
      <c r="CT1466" s="10">
        <v>0.441</v>
      </c>
      <c r="CU1466" s="10">
        <v>0.21099999999999999</v>
      </c>
      <c r="CV1466" s="10">
        <v>7.3356556567642102</v>
      </c>
      <c r="CW1466" s="10">
        <v>38.476999999999997</v>
      </c>
      <c r="CX1466" s="10">
        <v>0.90206497775391714</v>
      </c>
      <c r="CY1466" s="10">
        <v>1577</v>
      </c>
      <c r="CZ1466" s="10" t="s">
        <v>274</v>
      </c>
      <c r="DA1466" s="10">
        <v>1.974</v>
      </c>
      <c r="DB1466" s="10">
        <v>0.161</v>
      </c>
      <c r="DC1466" s="10">
        <v>31.000211486608272</v>
      </c>
      <c r="DD1466" s="10">
        <v>36.886000000000003</v>
      </c>
      <c r="DE1466" s="10">
        <v>0.99669046242095849</v>
      </c>
      <c r="DF1466" s="10">
        <v>2.222</v>
      </c>
      <c r="DG1466" s="10">
        <v>0.20899999999999999</v>
      </c>
      <c r="DH1466" s="10">
        <v>35.49486798253642</v>
      </c>
      <c r="DI1466" s="10">
        <v>36.302</v>
      </c>
      <c r="DJ1466" s="10">
        <v>0.99560555150461538</v>
      </c>
      <c r="DK1466" s="10">
        <v>2.2599999999999998</v>
      </c>
      <c r="DL1466" s="10">
        <v>0.125</v>
      </c>
      <c r="DM1466" s="10">
        <v>35.800939741537533</v>
      </c>
      <c r="DN1466" s="10">
        <v>36.502000000000002</v>
      </c>
      <c r="DO1466" s="10">
        <v>0.9984739171491982</v>
      </c>
    </row>
    <row r="1467" spans="1:119" x14ac:dyDescent="0.25">
      <c r="A1467" s="10">
        <v>1542</v>
      </c>
      <c r="B1467" s="10" t="s">
        <v>10</v>
      </c>
      <c r="C1467" s="10">
        <v>1.46</v>
      </c>
      <c r="D1467" s="10">
        <v>0.37</v>
      </c>
      <c r="E1467" s="10">
        <v>82</v>
      </c>
      <c r="F1467" s="10">
        <v>10.6</v>
      </c>
      <c r="G1467" s="10">
        <v>0.97</v>
      </c>
      <c r="H1467" s="10">
        <v>2.0499999999999998</v>
      </c>
      <c r="I1467" s="10">
        <v>0.88</v>
      </c>
      <c r="J1467" s="10">
        <v>124</v>
      </c>
      <c r="K1467" s="10">
        <v>10.4</v>
      </c>
      <c r="L1467" s="10">
        <v>0.92</v>
      </c>
      <c r="M1467" s="10">
        <v>2.06</v>
      </c>
      <c r="N1467" s="10">
        <v>0.6</v>
      </c>
      <c r="O1467" s="10">
        <v>118</v>
      </c>
      <c r="P1467" s="10">
        <v>10.5</v>
      </c>
      <c r="Q1467" s="10">
        <v>0.96</v>
      </c>
      <c r="R1467" s="10">
        <v>1542</v>
      </c>
      <c r="S1467" s="10" t="s">
        <v>10</v>
      </c>
      <c r="AI1467" s="10">
        <v>1542</v>
      </c>
      <c r="AJ1467" s="10" t="s">
        <v>10</v>
      </c>
      <c r="AK1467" s="10">
        <v>1.669284230449475</v>
      </c>
      <c r="AL1467" s="10">
        <v>0.6100216734482875</v>
      </c>
      <c r="AM1467" s="10">
        <v>96.802000000000007</v>
      </c>
      <c r="AN1467" s="10">
        <v>10.6</v>
      </c>
      <c r="AO1467" s="10">
        <v>0.93899999999999995</v>
      </c>
      <c r="AP1467" s="10">
        <v>2.3603361187787293</v>
      </c>
      <c r="AQ1467" s="10">
        <v>0.87571225565491506</v>
      </c>
      <c r="AR1467" s="10">
        <v>137.12299999999999</v>
      </c>
      <c r="AS1467" s="10">
        <v>10.6</v>
      </c>
      <c r="AT1467" s="10">
        <v>0.93799999999999994</v>
      </c>
      <c r="AU1467" s="10">
        <v>2.348421818392783</v>
      </c>
      <c r="AV1467" s="10">
        <v>0.86622114131062378</v>
      </c>
      <c r="AW1467" s="10">
        <v>136.33500000000001</v>
      </c>
      <c r="AX1467" s="10">
        <v>10.6</v>
      </c>
      <c r="AY1467" s="10">
        <v>0.93799999999999994</v>
      </c>
      <c r="AZ1467" s="10">
        <v>1542</v>
      </c>
      <c r="BA1467" s="10" t="s">
        <v>10</v>
      </c>
      <c r="BQ1467" s="10">
        <v>1542</v>
      </c>
      <c r="BR1467" s="10" t="s">
        <v>10</v>
      </c>
      <c r="BS1467" s="10">
        <v>1.341</v>
      </c>
      <c r="BT1467" s="10">
        <v>0.53</v>
      </c>
      <c r="BU1467" s="10">
        <v>79</v>
      </c>
      <c r="BV1467" s="10">
        <v>10.6</v>
      </c>
      <c r="BW1467" s="10">
        <v>0.91</v>
      </c>
      <c r="BX1467" s="10">
        <v>2.0699999999999998</v>
      </c>
      <c r="BY1467" s="10">
        <v>0.68</v>
      </c>
      <c r="BZ1467" s="10">
        <v>119</v>
      </c>
      <c r="CA1467" s="10">
        <v>10.6</v>
      </c>
      <c r="CB1467" s="10">
        <v>0.95</v>
      </c>
      <c r="CC1467" s="10">
        <v>2.11</v>
      </c>
      <c r="CD1467" s="10">
        <v>0.62</v>
      </c>
      <c r="CE1467" s="10">
        <v>120</v>
      </c>
      <c r="CF1467" s="10">
        <v>10.6</v>
      </c>
      <c r="CG1467" s="10">
        <v>0.95</v>
      </c>
      <c r="CH1467" s="10">
        <v>1542</v>
      </c>
      <c r="CI1467" s="10" t="s">
        <v>10</v>
      </c>
      <c r="CY1467" s="10">
        <v>1578</v>
      </c>
      <c r="CZ1467" s="10" t="s">
        <v>275</v>
      </c>
      <c r="DA1467" s="10">
        <v>1.839</v>
      </c>
      <c r="DB1467" s="10">
        <v>0.57799999999999996</v>
      </c>
      <c r="DC1467" s="10">
        <v>30.172823726089053</v>
      </c>
      <c r="DD1467" s="10">
        <v>36.886000000000003</v>
      </c>
      <c r="DE1467" s="10">
        <v>0.95398947735625195</v>
      </c>
      <c r="DF1467" s="10">
        <v>2.0550000000000002</v>
      </c>
      <c r="DG1467" s="10">
        <v>0.627</v>
      </c>
      <c r="DH1467" s="10">
        <v>34.170313606281724</v>
      </c>
      <c r="DI1467" s="10">
        <v>36.302</v>
      </c>
      <c r="DJ1467" s="10">
        <v>0.95647072448541726</v>
      </c>
      <c r="DK1467" s="10">
        <v>2.1970000000000001</v>
      </c>
      <c r="DL1467" s="10">
        <v>0.67300000000000004</v>
      </c>
      <c r="DM1467" s="10">
        <v>36.34367981878745</v>
      </c>
      <c r="DN1467" s="10">
        <v>36.502000000000002</v>
      </c>
      <c r="DO1467" s="10">
        <v>0.95614524817405222</v>
      </c>
    </row>
    <row r="1468" spans="1:119" x14ac:dyDescent="0.25">
      <c r="A1468" s="10">
        <v>1543</v>
      </c>
      <c r="B1468" s="10" t="s">
        <v>11</v>
      </c>
      <c r="C1468" s="10">
        <v>0</v>
      </c>
      <c r="D1468" s="10">
        <v>0</v>
      </c>
      <c r="E1468" s="10">
        <v>0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  <c r="K1468" s="10">
        <v>0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1543</v>
      </c>
      <c r="S1468" s="10" t="s">
        <v>11</v>
      </c>
      <c r="T1468" s="10">
        <v>0.45</v>
      </c>
      <c r="U1468" s="10">
        <v>0.38</v>
      </c>
      <c r="V1468" s="10">
        <v>31.78</v>
      </c>
      <c r="W1468" s="10">
        <v>10.7</v>
      </c>
      <c r="Y1468" s="10">
        <v>0.92</v>
      </c>
      <c r="Z1468" s="10">
        <v>0.8</v>
      </c>
      <c r="AA1468" s="10">
        <v>66.405000000000001</v>
      </c>
      <c r="AB1468" s="10">
        <v>10.6</v>
      </c>
      <c r="AD1468" s="10">
        <v>0.92</v>
      </c>
      <c r="AE1468" s="10">
        <v>0.3</v>
      </c>
      <c r="AF1468" s="10">
        <v>52.707000000000001</v>
      </c>
      <c r="AG1468" s="10">
        <v>10.6</v>
      </c>
      <c r="AI1468" s="10">
        <v>1543</v>
      </c>
      <c r="AJ1468" s="10" t="s">
        <v>11</v>
      </c>
      <c r="AZ1468" s="10">
        <v>1543</v>
      </c>
      <c r="BA1468" s="10" t="s">
        <v>11</v>
      </c>
      <c r="BB1468" s="10">
        <v>0.32379893307582536</v>
      </c>
      <c r="BC1468" s="10">
        <v>0.10505181120138252</v>
      </c>
      <c r="BD1468" s="10">
        <v>18.5413</v>
      </c>
      <c r="BE1468" s="10">
        <v>10.6</v>
      </c>
      <c r="BF1468" s="10">
        <v>0.95099999999999996</v>
      </c>
      <c r="BG1468" s="10">
        <v>1.0115838655223839</v>
      </c>
      <c r="BH1468" s="10">
        <v>0.34074404530375985</v>
      </c>
      <c r="BI1468" s="10">
        <v>59.257800000000003</v>
      </c>
      <c r="BJ1468" s="10">
        <v>10.4</v>
      </c>
      <c r="BK1468" s="10">
        <v>0.94799999999999995</v>
      </c>
      <c r="BL1468" s="10">
        <v>0.97194633329696656</v>
      </c>
      <c r="BM1468" s="10">
        <v>0.32722488509102732</v>
      </c>
      <c r="BN1468" s="10">
        <v>56.390700000000002</v>
      </c>
      <c r="BO1468" s="10">
        <v>10.5</v>
      </c>
      <c r="BP1468" s="10">
        <v>0.94799999999999995</v>
      </c>
      <c r="BQ1468" s="10">
        <v>1543</v>
      </c>
      <c r="BR1468" s="10" t="s">
        <v>11</v>
      </c>
      <c r="CH1468" s="10">
        <v>1543</v>
      </c>
      <c r="CI1468" s="10" t="s">
        <v>11</v>
      </c>
      <c r="CJ1468" s="10">
        <v>0.46700000000000003</v>
      </c>
      <c r="CK1468" s="10">
        <v>0.26900000000000002</v>
      </c>
      <c r="CL1468" s="10">
        <v>29.354099999999999</v>
      </c>
      <c r="CM1468" s="10">
        <v>10.6</v>
      </c>
      <c r="CN1468" s="10">
        <v>0.86699999999999999</v>
      </c>
      <c r="CO1468" s="10">
        <v>0.98699999999999999</v>
      </c>
      <c r="CP1468" s="10">
        <v>0.45500000000000002</v>
      </c>
      <c r="CQ1468" s="10">
        <v>59.196199999999997</v>
      </c>
      <c r="CR1468" s="10">
        <v>10.6</v>
      </c>
      <c r="CS1468" s="10">
        <v>0.90800000000000003</v>
      </c>
      <c r="CT1468" s="10">
        <v>0.82199999999999995</v>
      </c>
      <c r="CU1468" s="10">
        <v>0.42399999999999999</v>
      </c>
      <c r="CV1468" s="10">
        <v>50.377099999999999</v>
      </c>
      <c r="CW1468" s="10">
        <v>10.6</v>
      </c>
      <c r="CX1468" s="10">
        <v>0.88900000000000001</v>
      </c>
      <c r="CY1468" s="10">
        <v>1579</v>
      </c>
      <c r="CZ1468" s="10" t="s">
        <v>276</v>
      </c>
      <c r="DA1468" s="10">
        <v>4.5869999999999997</v>
      </c>
      <c r="DB1468" s="10">
        <v>0.65500000000000003</v>
      </c>
      <c r="DC1468" s="10">
        <v>72.525332178488043</v>
      </c>
      <c r="DD1468" s="10">
        <v>36.886000000000003</v>
      </c>
      <c r="DE1468" s="10">
        <v>0.98995812454515042</v>
      </c>
      <c r="DF1468" s="10">
        <v>5.19</v>
      </c>
      <c r="DG1468" s="10">
        <v>0.51900000000000002</v>
      </c>
      <c r="DH1468" s="10">
        <v>82.953910723832109</v>
      </c>
      <c r="DI1468" s="10">
        <v>36.302</v>
      </c>
      <c r="DJ1468" s="10">
        <v>0.99503719020998915</v>
      </c>
      <c r="DK1468" s="10">
        <v>5.3280000000000003</v>
      </c>
      <c r="DL1468" s="10">
        <v>0.496</v>
      </c>
      <c r="DM1468" s="10">
        <v>84.637083325981081</v>
      </c>
      <c r="DN1468" s="10">
        <v>36.502000000000002</v>
      </c>
      <c r="DO1468" s="10">
        <v>0.99569480057710935</v>
      </c>
    </row>
    <row r="1469" spans="1:119" x14ac:dyDescent="0.25">
      <c r="A1469" s="10">
        <v>1544</v>
      </c>
      <c r="B1469" s="10" t="s">
        <v>285</v>
      </c>
      <c r="C1469" s="10">
        <v>0.02</v>
      </c>
      <c r="D1469" s="10">
        <v>0.01</v>
      </c>
      <c r="E1469" s="10">
        <v>1</v>
      </c>
      <c r="F1469" s="10">
        <v>10.6</v>
      </c>
      <c r="G1469" s="10">
        <v>0.85</v>
      </c>
      <c r="H1469" s="10">
        <v>0.03</v>
      </c>
      <c r="I1469" s="10">
        <v>0.02</v>
      </c>
      <c r="J1469" s="10">
        <v>2</v>
      </c>
      <c r="K1469" s="10">
        <v>10.4</v>
      </c>
      <c r="L1469" s="10">
        <v>0.85</v>
      </c>
      <c r="M1469" s="10">
        <v>0.03</v>
      </c>
      <c r="N1469" s="10">
        <v>0.02</v>
      </c>
      <c r="O1469" s="10">
        <v>2</v>
      </c>
      <c r="P1469" s="10">
        <v>10.5</v>
      </c>
      <c r="Q1469" s="10">
        <v>0.85</v>
      </c>
      <c r="R1469" s="10">
        <v>1544</v>
      </c>
      <c r="S1469" s="10" t="s">
        <v>285</v>
      </c>
      <c r="T1469" s="10">
        <v>2.2700000000000001E-2</v>
      </c>
      <c r="U1469" s="10">
        <v>1.77E-2</v>
      </c>
      <c r="V1469" s="10">
        <v>1.5517000000000001</v>
      </c>
      <c r="W1469" s="10">
        <v>10.7</v>
      </c>
      <c r="Y1469" s="10">
        <v>2.93E-2</v>
      </c>
      <c r="Z1469" s="10">
        <v>2.29E-2</v>
      </c>
      <c r="AA1469" s="10">
        <v>2.0253000000000001</v>
      </c>
      <c r="AB1469" s="10">
        <v>10.6</v>
      </c>
      <c r="AD1469" s="10">
        <v>2.92E-2</v>
      </c>
      <c r="AE1469" s="10">
        <v>1.4500000000000001E-2</v>
      </c>
      <c r="AF1469" s="10">
        <v>1.7751999999999999</v>
      </c>
      <c r="AG1469" s="10">
        <v>10.6</v>
      </c>
      <c r="AI1469" s="10">
        <v>1544</v>
      </c>
      <c r="AJ1469" s="10" t="s">
        <v>285</v>
      </c>
      <c r="AK1469" s="10">
        <v>0.11799999999999999</v>
      </c>
      <c r="AL1469" s="10">
        <v>2.3900000000000001E-2</v>
      </c>
      <c r="AM1469" s="10">
        <v>6.5576999999999996</v>
      </c>
      <c r="AN1469" s="10">
        <v>10.6</v>
      </c>
      <c r="AO1469" s="10">
        <v>0.98</v>
      </c>
      <c r="AP1469" s="10">
        <v>0.20499999999999999</v>
      </c>
      <c r="AQ1469" s="10">
        <v>4.1300000000000003E-2</v>
      </c>
      <c r="AR1469" s="10">
        <v>11.3901</v>
      </c>
      <c r="AS1469" s="10">
        <v>10.6</v>
      </c>
      <c r="AT1469" s="10">
        <v>0.98</v>
      </c>
      <c r="AU1469" s="10">
        <v>0.20039999999999999</v>
      </c>
      <c r="AV1469" s="10">
        <v>4.0399999999999998E-2</v>
      </c>
      <c r="AW1469" s="10">
        <v>11.135199999999999</v>
      </c>
      <c r="AX1469" s="10">
        <v>10.6</v>
      </c>
      <c r="AY1469" s="10">
        <v>0.98</v>
      </c>
      <c r="AZ1469" s="10">
        <v>1544</v>
      </c>
      <c r="BA1469" s="10" t="s">
        <v>285</v>
      </c>
      <c r="BB1469" s="10">
        <v>1.2E-2</v>
      </c>
      <c r="BC1469" s="10">
        <v>2.3999999999999998E-3</v>
      </c>
      <c r="BD1469" s="10">
        <v>0.6653</v>
      </c>
      <c r="BE1469" s="10">
        <v>10.6</v>
      </c>
      <c r="BF1469" s="10">
        <v>0.98</v>
      </c>
      <c r="BG1469" s="10">
        <v>4.7E-2</v>
      </c>
      <c r="BH1469" s="10">
        <v>9.4999999999999998E-3</v>
      </c>
      <c r="BI1469" s="10">
        <v>2.6638000000000002</v>
      </c>
      <c r="BJ1469" s="10">
        <v>10.4</v>
      </c>
      <c r="BK1469" s="10">
        <v>0.98</v>
      </c>
      <c r="BL1469" s="10">
        <v>4.7300000000000002E-2</v>
      </c>
      <c r="BM1469" s="10">
        <v>9.5999999999999992E-3</v>
      </c>
      <c r="BN1469" s="10">
        <v>2.6537000000000002</v>
      </c>
      <c r="BO1469" s="10">
        <v>10.5</v>
      </c>
      <c r="BP1469" s="10">
        <v>0.98</v>
      </c>
      <c r="BQ1469" s="10">
        <v>1544</v>
      </c>
      <c r="BR1469" s="10" t="s">
        <v>285</v>
      </c>
      <c r="BS1469" s="10">
        <v>3.5985087578050995E-2</v>
      </c>
      <c r="BT1469" s="10">
        <v>7.3070836863963805E-3</v>
      </c>
      <c r="BU1469" s="10">
        <v>2</v>
      </c>
      <c r="BV1469" s="10">
        <v>10.6</v>
      </c>
      <c r="BW1469" s="10">
        <v>0.98</v>
      </c>
      <c r="BX1469" s="10">
        <v>0.17992543789025495</v>
      </c>
      <c r="BY1469" s="10">
        <v>3.6535418431981902E-2</v>
      </c>
      <c r="BZ1469" s="10">
        <v>10</v>
      </c>
      <c r="CA1469" s="10">
        <v>10.6</v>
      </c>
      <c r="CB1469" s="10">
        <v>0.98</v>
      </c>
      <c r="CC1469" s="10">
        <v>0.17992543789025495</v>
      </c>
      <c r="CD1469" s="10">
        <v>3.6535418431981902E-2</v>
      </c>
      <c r="CE1469" s="10">
        <v>10</v>
      </c>
      <c r="CF1469" s="10">
        <v>10.6</v>
      </c>
      <c r="CG1469" s="10">
        <v>0.98</v>
      </c>
      <c r="CH1469" s="10">
        <v>1544</v>
      </c>
      <c r="CI1469" s="10" t="s">
        <v>285</v>
      </c>
      <c r="CJ1469" s="10">
        <v>1.7999999999999999E-2</v>
      </c>
      <c r="CK1469" s="10">
        <v>3.7000000000000002E-3</v>
      </c>
      <c r="CL1469" s="10">
        <v>1</v>
      </c>
      <c r="CM1469" s="10">
        <v>10.6</v>
      </c>
      <c r="CN1469" s="10">
        <v>0.98</v>
      </c>
      <c r="CO1469" s="10">
        <v>3.5999999999999997E-2</v>
      </c>
      <c r="CP1469" s="10">
        <v>7.3000000000000001E-3</v>
      </c>
      <c r="CQ1469" s="10">
        <v>2</v>
      </c>
      <c r="CR1469" s="10">
        <v>10.6</v>
      </c>
      <c r="CS1469" s="10">
        <v>0.98</v>
      </c>
      <c r="CT1469" s="10">
        <v>1.7999999999999999E-2</v>
      </c>
      <c r="CU1469" s="10">
        <v>3.7000000000000002E-3</v>
      </c>
      <c r="CV1469" s="10">
        <v>1</v>
      </c>
      <c r="CW1469" s="10">
        <v>10.6</v>
      </c>
      <c r="CX1469" s="10">
        <v>0.98</v>
      </c>
      <c r="CY1469" s="10">
        <v>1580</v>
      </c>
      <c r="CZ1469" s="10" t="s">
        <v>277</v>
      </c>
      <c r="DA1469" s="10">
        <v>1.68</v>
      </c>
      <c r="DB1469" s="10">
        <v>0.41599999999999998</v>
      </c>
      <c r="DC1469" s="10">
        <v>27.090017341874589</v>
      </c>
      <c r="DD1469" s="10">
        <v>36.886000000000003</v>
      </c>
      <c r="DE1469" s="10">
        <v>0.9706838620641578</v>
      </c>
      <c r="DF1469" s="10">
        <v>2.1640000000000001</v>
      </c>
      <c r="DG1469" s="10">
        <v>0.57099999999999995</v>
      </c>
      <c r="DH1469" s="10">
        <v>35.59439412088723</v>
      </c>
      <c r="DI1469" s="10">
        <v>36.302</v>
      </c>
      <c r="DJ1469" s="10">
        <v>0.96690648212808206</v>
      </c>
      <c r="DK1469" s="10">
        <v>2.1789999999999998</v>
      </c>
      <c r="DL1469" s="10">
        <v>0.53700000000000003</v>
      </c>
      <c r="DM1469" s="10">
        <v>35.496313441995909</v>
      </c>
      <c r="DN1469" s="10">
        <v>36.502000000000002</v>
      </c>
      <c r="DO1469" s="10">
        <v>0.97094960962055943</v>
      </c>
    </row>
    <row r="1470" spans="1:119" x14ac:dyDescent="0.25">
      <c r="A1470" s="10">
        <v>1545</v>
      </c>
      <c r="B1470" s="10" t="s">
        <v>304</v>
      </c>
      <c r="C1470" s="10">
        <v>0.02</v>
      </c>
      <c r="D1470" s="10">
        <v>0</v>
      </c>
      <c r="E1470" s="10">
        <v>1</v>
      </c>
      <c r="F1470" s="10">
        <v>10.6</v>
      </c>
      <c r="G1470" s="10">
        <v>0.98</v>
      </c>
      <c r="H1470" s="10">
        <v>0.02</v>
      </c>
      <c r="I1470" s="10">
        <v>0</v>
      </c>
      <c r="J1470" s="10">
        <v>1</v>
      </c>
      <c r="K1470" s="10">
        <v>10.4</v>
      </c>
      <c r="L1470" s="10">
        <v>0.98</v>
      </c>
      <c r="M1470" s="10">
        <v>0.02</v>
      </c>
      <c r="N1470" s="10">
        <v>0</v>
      </c>
      <c r="O1470" s="10">
        <v>1</v>
      </c>
      <c r="P1470" s="10">
        <v>10.5</v>
      </c>
      <c r="Q1470" s="10">
        <v>0.98</v>
      </c>
      <c r="R1470" s="10">
        <v>1545</v>
      </c>
      <c r="S1470" s="10" t="s">
        <v>304</v>
      </c>
      <c r="T1470" s="10">
        <v>1.3100000000000001E-2</v>
      </c>
      <c r="U1470" s="10">
        <v>5.3E-3</v>
      </c>
      <c r="V1470" s="10">
        <v>0.76160000000000005</v>
      </c>
      <c r="W1470" s="10">
        <v>10.7</v>
      </c>
      <c r="Y1470" s="10">
        <v>1.6899999999999998E-2</v>
      </c>
      <c r="Z1470" s="10">
        <v>7.1999999999999998E-3</v>
      </c>
      <c r="AA1470" s="10">
        <v>1</v>
      </c>
      <c r="AB1470" s="10">
        <v>10.6</v>
      </c>
      <c r="AD1470" s="10">
        <v>1.6799999999999999E-2</v>
      </c>
      <c r="AE1470" s="10">
        <v>2.7000000000000001E-3</v>
      </c>
      <c r="AF1470" s="10">
        <v>0.92900000000000005</v>
      </c>
      <c r="AG1470" s="10">
        <v>10.6</v>
      </c>
      <c r="AI1470" s="10">
        <v>1545</v>
      </c>
      <c r="AJ1470" s="10" t="s">
        <v>304</v>
      </c>
      <c r="AK1470" s="10">
        <v>1.9699999999999999E-2</v>
      </c>
      <c r="AL1470" s="10">
        <v>4.0000000000000001E-3</v>
      </c>
      <c r="AM1470" s="10">
        <v>1.0949</v>
      </c>
      <c r="AN1470" s="10">
        <v>10.6</v>
      </c>
      <c r="AO1470" s="10">
        <v>0.98</v>
      </c>
      <c r="AP1470" s="10">
        <v>2.0500000000000001E-2</v>
      </c>
      <c r="AQ1470" s="10">
        <v>4.1000000000000003E-3</v>
      </c>
      <c r="AR1470" s="10">
        <v>1.1387</v>
      </c>
      <c r="AS1470" s="10">
        <v>10.6</v>
      </c>
      <c r="AT1470" s="10">
        <v>0.98</v>
      </c>
      <c r="AU1470" s="10">
        <v>0.02</v>
      </c>
      <c r="AV1470" s="10">
        <v>4.0000000000000001E-3</v>
      </c>
      <c r="AW1470" s="10">
        <v>1.111</v>
      </c>
      <c r="AX1470" s="10">
        <v>10.6</v>
      </c>
      <c r="AY1470" s="10">
        <v>0.98</v>
      </c>
      <c r="AZ1470" s="10">
        <v>1545</v>
      </c>
      <c r="BA1470" s="10" t="s">
        <v>304</v>
      </c>
      <c r="BB1470" s="10">
        <v>1.2E-2</v>
      </c>
      <c r="BC1470" s="10">
        <v>2.3999999999999998E-3</v>
      </c>
      <c r="BD1470" s="10">
        <v>0.6653</v>
      </c>
      <c r="BE1470" s="10">
        <v>10.6</v>
      </c>
      <c r="BF1470" s="10">
        <v>0.98</v>
      </c>
      <c r="BG1470" s="10">
        <v>1.5699999999999999E-2</v>
      </c>
      <c r="BH1470" s="10">
        <v>3.2000000000000002E-3</v>
      </c>
      <c r="BI1470" s="10">
        <v>0.88790000000000002</v>
      </c>
      <c r="BJ1470" s="10">
        <v>10.4</v>
      </c>
      <c r="BK1470" s="10">
        <v>0.98</v>
      </c>
      <c r="BL1470" s="10">
        <v>1.5800000000000002E-2</v>
      </c>
      <c r="BM1470" s="10">
        <v>3.2000000000000002E-3</v>
      </c>
      <c r="BN1470" s="10">
        <v>0.88460000000000005</v>
      </c>
      <c r="BO1470" s="10">
        <v>10.5</v>
      </c>
      <c r="BP1470" s="10">
        <v>0.98</v>
      </c>
      <c r="BQ1470" s="10">
        <v>1545</v>
      </c>
      <c r="BR1470" s="10" t="s">
        <v>304</v>
      </c>
      <c r="BS1470" s="10">
        <v>1.7992543789025497E-2</v>
      </c>
      <c r="BT1470" s="10">
        <v>3.6535418431981903E-3</v>
      </c>
      <c r="BU1470" s="10">
        <v>1</v>
      </c>
      <c r="BV1470" s="10">
        <v>10.6</v>
      </c>
      <c r="BW1470" s="10">
        <v>0.98</v>
      </c>
      <c r="BX1470" s="10">
        <v>1.7992543789025497E-2</v>
      </c>
      <c r="BY1470" s="10">
        <v>3.6535418431981903E-3</v>
      </c>
      <c r="BZ1470" s="10">
        <v>1</v>
      </c>
      <c r="CA1470" s="10">
        <v>10.6</v>
      </c>
      <c r="CB1470" s="10">
        <v>0.98</v>
      </c>
      <c r="CC1470" s="10">
        <v>1.7992543789025497E-2</v>
      </c>
      <c r="CD1470" s="10">
        <v>3.6535418431981903E-3</v>
      </c>
      <c r="CE1470" s="10">
        <v>1</v>
      </c>
      <c r="CF1470" s="10">
        <v>10.6</v>
      </c>
      <c r="CG1470" s="10">
        <v>0.98</v>
      </c>
      <c r="CH1470" s="10">
        <v>1545</v>
      </c>
      <c r="CI1470" s="10" t="s">
        <v>304</v>
      </c>
      <c r="CJ1470" s="10">
        <v>1.7999999999999999E-2</v>
      </c>
      <c r="CK1470" s="10">
        <v>3.7000000000000002E-3</v>
      </c>
      <c r="CL1470" s="10">
        <v>1</v>
      </c>
      <c r="CM1470" s="10">
        <v>10.6</v>
      </c>
      <c r="CN1470" s="10">
        <v>0.98</v>
      </c>
      <c r="CO1470" s="10">
        <v>1.7999999999999999E-2</v>
      </c>
      <c r="CP1470" s="10">
        <v>3.7000000000000002E-3</v>
      </c>
      <c r="CQ1470" s="10">
        <v>1</v>
      </c>
      <c r="CR1470" s="10">
        <v>10.6</v>
      </c>
      <c r="CS1470" s="10">
        <v>0.98</v>
      </c>
      <c r="CT1470" s="10">
        <v>1.7999999999999999E-2</v>
      </c>
      <c r="CU1470" s="10">
        <v>3.7000000000000002E-3</v>
      </c>
      <c r="CV1470" s="10">
        <v>1</v>
      </c>
      <c r="CW1470" s="10">
        <v>10.6</v>
      </c>
      <c r="CX1470" s="10">
        <v>0.98</v>
      </c>
      <c r="CY1470" s="10">
        <v>1581</v>
      </c>
      <c r="CZ1470" s="10" t="s">
        <v>278</v>
      </c>
      <c r="DA1470" s="10">
        <v>5.2229999999999999</v>
      </c>
      <c r="DB1470" s="10">
        <v>2.2229999999999999</v>
      </c>
      <c r="DC1470" s="10">
        <v>88.848562316244454</v>
      </c>
      <c r="DD1470" s="10">
        <v>36.886000000000003</v>
      </c>
      <c r="DE1470" s="10">
        <v>0.92012627345075038</v>
      </c>
      <c r="DF1470" s="10">
        <v>7.0359999999999996</v>
      </c>
      <c r="DG1470" s="10">
        <v>3.1030000000000002</v>
      </c>
      <c r="DH1470" s="10">
        <v>122.30018101301557</v>
      </c>
      <c r="DI1470" s="10">
        <v>36.302</v>
      </c>
      <c r="DJ1470" s="10">
        <v>0.91497146735249424</v>
      </c>
      <c r="DK1470" s="10">
        <v>7.5990000000000002</v>
      </c>
      <c r="DL1470" s="10">
        <v>3.351</v>
      </c>
      <c r="DM1470" s="10">
        <v>131.36069106447496</v>
      </c>
      <c r="DN1470" s="10">
        <v>36.502000000000002</v>
      </c>
      <c r="DO1470" s="10">
        <v>0.91498448896013995</v>
      </c>
    </row>
    <row r="1471" spans="1:119" x14ac:dyDescent="0.25">
      <c r="A1471" s="10">
        <v>1546</v>
      </c>
      <c r="B1471" s="10" t="s">
        <v>287</v>
      </c>
      <c r="C1471" s="10">
        <v>0</v>
      </c>
      <c r="D1471" s="10">
        <v>0</v>
      </c>
      <c r="E1471" s="10">
        <v>0</v>
      </c>
      <c r="F1471" s="10">
        <v>10.6</v>
      </c>
      <c r="G1471" s="10">
        <v>0</v>
      </c>
      <c r="H1471" s="10">
        <v>0</v>
      </c>
      <c r="I1471" s="10">
        <v>0</v>
      </c>
      <c r="J1471" s="10">
        <v>0</v>
      </c>
      <c r="K1471" s="10">
        <v>10.4</v>
      </c>
      <c r="L1471" s="10">
        <v>0</v>
      </c>
      <c r="M1471" s="10">
        <v>0</v>
      </c>
      <c r="N1471" s="10">
        <v>0</v>
      </c>
      <c r="O1471" s="10">
        <v>0</v>
      </c>
      <c r="P1471" s="10">
        <v>10.5</v>
      </c>
      <c r="Q1471" s="10">
        <v>0</v>
      </c>
      <c r="R1471" s="10">
        <v>1546</v>
      </c>
      <c r="S1471" s="10" t="s">
        <v>287</v>
      </c>
      <c r="T1471" s="10">
        <v>0</v>
      </c>
      <c r="U1471" s="10">
        <v>0</v>
      </c>
      <c r="V1471" s="10">
        <v>0</v>
      </c>
      <c r="W1471" s="10">
        <v>10.7</v>
      </c>
      <c r="Y1471" s="10">
        <v>0</v>
      </c>
      <c r="Z1471" s="10">
        <v>0</v>
      </c>
      <c r="AA1471" s="10">
        <v>0</v>
      </c>
      <c r="AB1471" s="10">
        <v>10.6</v>
      </c>
      <c r="AD1471" s="10">
        <v>0</v>
      </c>
      <c r="AE1471" s="10">
        <v>0</v>
      </c>
      <c r="AF1471" s="10">
        <v>0</v>
      </c>
      <c r="AG1471" s="10">
        <v>10.6</v>
      </c>
      <c r="AI1471" s="10">
        <v>1546</v>
      </c>
      <c r="AJ1471" s="10" t="s">
        <v>287</v>
      </c>
      <c r="AK1471" s="10">
        <v>0</v>
      </c>
      <c r="AL1471" s="10">
        <v>0</v>
      </c>
      <c r="AM1471" s="10">
        <v>0</v>
      </c>
      <c r="AN1471" s="10">
        <v>10.6</v>
      </c>
      <c r="AO1471" s="10">
        <v>0</v>
      </c>
      <c r="AP1471" s="10">
        <v>0</v>
      </c>
      <c r="AQ1471" s="10">
        <v>0</v>
      </c>
      <c r="AR1471" s="10">
        <v>0</v>
      </c>
      <c r="AS1471" s="10">
        <v>10.6</v>
      </c>
      <c r="AT1471" s="10">
        <v>0</v>
      </c>
      <c r="AU1471" s="10">
        <v>0</v>
      </c>
      <c r="AV1471" s="10">
        <v>0</v>
      </c>
      <c r="AW1471" s="10">
        <v>0</v>
      </c>
      <c r="AX1471" s="10">
        <v>10.6</v>
      </c>
      <c r="AY1471" s="10">
        <v>0</v>
      </c>
      <c r="AZ1471" s="10">
        <v>1546</v>
      </c>
      <c r="BA1471" s="10" t="s">
        <v>287</v>
      </c>
      <c r="BB1471" s="10">
        <v>0</v>
      </c>
      <c r="BC1471" s="10">
        <v>0</v>
      </c>
      <c r="BD1471" s="10">
        <v>0</v>
      </c>
      <c r="BE1471" s="10">
        <v>10.6</v>
      </c>
      <c r="BF1471" s="10">
        <v>0</v>
      </c>
      <c r="BG1471" s="10">
        <v>0</v>
      </c>
      <c r="BH1471" s="10">
        <v>0</v>
      </c>
      <c r="BI1471" s="10">
        <v>0</v>
      </c>
      <c r="BJ1471" s="10">
        <v>10.4</v>
      </c>
      <c r="BK1471" s="10">
        <v>0</v>
      </c>
      <c r="BL1471" s="10">
        <v>0</v>
      </c>
      <c r="BM1471" s="10">
        <v>0</v>
      </c>
      <c r="BN1471" s="10">
        <v>0</v>
      </c>
      <c r="BO1471" s="10">
        <v>10.5</v>
      </c>
      <c r="BP1471" s="10">
        <v>0</v>
      </c>
      <c r="BQ1471" s="10">
        <v>1546</v>
      </c>
      <c r="BR1471" s="10" t="s">
        <v>287</v>
      </c>
      <c r="BS1471" s="10">
        <v>0</v>
      </c>
      <c r="BT1471" s="10">
        <v>0</v>
      </c>
      <c r="BU1471" s="10">
        <v>0</v>
      </c>
      <c r="BV1471" s="10">
        <v>10.6</v>
      </c>
      <c r="BW1471" s="10">
        <v>0</v>
      </c>
      <c r="BX1471" s="10">
        <v>0</v>
      </c>
      <c r="BY1471" s="10">
        <v>0</v>
      </c>
      <c r="BZ1471" s="10">
        <v>0</v>
      </c>
      <c r="CA1471" s="10">
        <v>10.6</v>
      </c>
      <c r="CB1471" s="10">
        <v>0</v>
      </c>
      <c r="CC1471" s="10">
        <v>0</v>
      </c>
      <c r="CD1471" s="10">
        <v>0</v>
      </c>
      <c r="CE1471" s="10">
        <v>0</v>
      </c>
      <c r="CF1471" s="10">
        <v>10.6</v>
      </c>
      <c r="CG1471" s="10">
        <v>0</v>
      </c>
      <c r="CH1471" s="10">
        <v>1546</v>
      </c>
      <c r="CI1471" s="10" t="s">
        <v>287</v>
      </c>
      <c r="CJ1471" s="10">
        <v>0</v>
      </c>
      <c r="CK1471" s="10">
        <v>0</v>
      </c>
      <c r="CL1471" s="10">
        <v>0</v>
      </c>
      <c r="CM1471" s="10">
        <v>10.6</v>
      </c>
      <c r="CN1471" s="10">
        <v>0</v>
      </c>
      <c r="CO1471" s="10">
        <v>0</v>
      </c>
      <c r="CP1471" s="10">
        <v>0</v>
      </c>
      <c r="CQ1471" s="10">
        <v>0</v>
      </c>
      <c r="CR1471" s="10">
        <v>10.6</v>
      </c>
      <c r="CS1471" s="10">
        <v>0</v>
      </c>
      <c r="CT1471" s="10">
        <v>0</v>
      </c>
      <c r="CU1471" s="10">
        <v>0</v>
      </c>
      <c r="CV1471" s="10">
        <v>0</v>
      </c>
      <c r="CW1471" s="10">
        <v>10.6</v>
      </c>
      <c r="CX1471" s="10">
        <v>0</v>
      </c>
      <c r="CY1471" s="10">
        <v>1582</v>
      </c>
      <c r="CZ1471" s="10" t="s">
        <v>279</v>
      </c>
      <c r="DA1471" s="10">
        <v>0</v>
      </c>
      <c r="DB1471" s="10">
        <v>0</v>
      </c>
      <c r="DD1471" s="10">
        <v>36.886000000000003</v>
      </c>
      <c r="DF1471" s="10">
        <v>0</v>
      </c>
      <c r="DG1471" s="10">
        <v>0</v>
      </c>
      <c r="DI1471" s="10">
        <v>36.301000000000002</v>
      </c>
      <c r="DK1471" s="10">
        <v>0</v>
      </c>
      <c r="DL1471" s="10">
        <v>0</v>
      </c>
      <c r="DN1471" s="10">
        <v>36.500999999999998</v>
      </c>
    </row>
    <row r="1472" spans="1:119" x14ac:dyDescent="0.25">
      <c r="A1472" s="10">
        <v>1547</v>
      </c>
      <c r="B1472" s="10" t="s">
        <v>315</v>
      </c>
      <c r="C1472" s="10">
        <v>0.05</v>
      </c>
      <c r="D1472" s="10">
        <v>0.02</v>
      </c>
      <c r="E1472" s="10">
        <v>3</v>
      </c>
      <c r="F1472" s="10">
        <v>10.6</v>
      </c>
      <c r="G1472" s="10">
        <v>0.93</v>
      </c>
      <c r="H1472" s="10">
        <v>0.18</v>
      </c>
      <c r="I1472" s="10">
        <v>7.0000000000000007E-2</v>
      </c>
      <c r="J1472" s="10">
        <v>11</v>
      </c>
      <c r="K1472" s="10">
        <v>10.4</v>
      </c>
      <c r="L1472" s="10">
        <v>0.93</v>
      </c>
      <c r="M1472" s="10">
        <v>0.12</v>
      </c>
      <c r="N1472" s="10">
        <v>0.05</v>
      </c>
      <c r="O1472" s="10">
        <v>7</v>
      </c>
      <c r="P1472" s="10">
        <v>10.5</v>
      </c>
      <c r="Q1472" s="10">
        <v>0.93</v>
      </c>
      <c r="R1472" s="10">
        <v>1547</v>
      </c>
      <c r="S1472" s="10" t="s">
        <v>315</v>
      </c>
      <c r="T1472" s="10">
        <v>1.24E-2</v>
      </c>
      <c r="U1472" s="10">
        <v>9.7000000000000003E-3</v>
      </c>
      <c r="V1472" s="10">
        <v>0.84889999999999999</v>
      </c>
      <c r="W1472" s="10">
        <v>10.7</v>
      </c>
      <c r="Y1472" s="10">
        <v>3.2099999999999997E-2</v>
      </c>
      <c r="Z1472" s="10">
        <v>2.5000000000000001E-2</v>
      </c>
      <c r="AA1472" s="10">
        <v>2.2159</v>
      </c>
      <c r="AB1472" s="10">
        <v>10.6</v>
      </c>
      <c r="AD1472" s="10">
        <v>3.2000000000000001E-2</v>
      </c>
      <c r="AE1472" s="10">
        <v>1.01E-2</v>
      </c>
      <c r="AF1472" s="10">
        <v>1.8251999999999999</v>
      </c>
      <c r="AG1472" s="10">
        <v>10.6</v>
      </c>
      <c r="AI1472" s="10">
        <v>1547</v>
      </c>
      <c r="AJ1472" s="10" t="s">
        <v>315</v>
      </c>
      <c r="AK1472" s="10">
        <v>3.73E-2</v>
      </c>
      <c r="AL1472" s="10">
        <v>1.47E-2</v>
      </c>
      <c r="AM1472" s="10">
        <v>2.1838000000000002</v>
      </c>
      <c r="AN1472" s="10">
        <v>10.6</v>
      </c>
      <c r="AO1472" s="10">
        <v>0.93</v>
      </c>
      <c r="AP1472" s="10">
        <v>5.8400000000000001E-2</v>
      </c>
      <c r="AQ1472" s="10">
        <v>2.29E-2</v>
      </c>
      <c r="AR1472" s="10">
        <v>3.4167000000000001</v>
      </c>
      <c r="AS1472" s="10">
        <v>10.6</v>
      </c>
      <c r="AT1472" s="10">
        <v>0.93</v>
      </c>
      <c r="AU1472" s="10">
        <v>9.5100000000000004E-2</v>
      </c>
      <c r="AV1472" s="10">
        <v>3.73E-2</v>
      </c>
      <c r="AW1472" s="10">
        <v>5.5646000000000004</v>
      </c>
      <c r="AX1472" s="10">
        <v>10.6</v>
      </c>
      <c r="AY1472" s="10">
        <v>0.93</v>
      </c>
      <c r="AZ1472" s="10">
        <v>1547</v>
      </c>
      <c r="BA1472" s="10" t="s">
        <v>315</v>
      </c>
      <c r="BB1472" s="10">
        <v>1.2E-2</v>
      </c>
      <c r="BC1472" s="10">
        <v>2.3999999999999998E-3</v>
      </c>
      <c r="BD1472" s="10">
        <v>0.6653</v>
      </c>
      <c r="BE1472" s="10">
        <v>10.6</v>
      </c>
      <c r="BF1472" s="10">
        <v>0.98</v>
      </c>
      <c r="BG1472" s="10">
        <v>6.2700000000000006E-2</v>
      </c>
      <c r="BH1472" s="10">
        <v>1.2699999999999999E-2</v>
      </c>
      <c r="BI1472" s="10">
        <v>3.5516999999999999</v>
      </c>
      <c r="BJ1472" s="10">
        <v>10.4</v>
      </c>
      <c r="BK1472" s="10">
        <v>0.98</v>
      </c>
      <c r="BL1472" s="10">
        <v>4.7300000000000002E-2</v>
      </c>
      <c r="BM1472" s="10">
        <v>9.5999999999999992E-3</v>
      </c>
      <c r="BN1472" s="10">
        <v>2.6537000000000002</v>
      </c>
      <c r="BO1472" s="10">
        <v>10.5</v>
      </c>
      <c r="BP1472" s="10">
        <v>0.98</v>
      </c>
      <c r="BQ1472" s="10">
        <v>1547</v>
      </c>
      <c r="BR1472" s="10" t="s">
        <v>315</v>
      </c>
      <c r="BS1472" s="10">
        <v>5.3977631367076485E-2</v>
      </c>
      <c r="BT1472" s="10">
        <v>1.0960625529594568E-2</v>
      </c>
      <c r="BU1472" s="10">
        <v>3</v>
      </c>
      <c r="BV1472" s="10">
        <v>10.6</v>
      </c>
      <c r="BW1472" s="10">
        <v>0.98</v>
      </c>
      <c r="BX1472" s="10">
        <v>0.10795526273415297</v>
      </c>
      <c r="BY1472" s="10">
        <v>2.1921251059189135E-2</v>
      </c>
      <c r="BZ1472" s="10">
        <v>6</v>
      </c>
      <c r="CA1472" s="10">
        <v>10.6</v>
      </c>
      <c r="CB1472" s="10">
        <v>0.98</v>
      </c>
      <c r="CC1472" s="10">
        <v>0.10795526273415297</v>
      </c>
      <c r="CD1472" s="10">
        <v>2.1921251059189135E-2</v>
      </c>
      <c r="CE1472" s="10">
        <v>6</v>
      </c>
      <c r="CF1472" s="10">
        <v>10.6</v>
      </c>
      <c r="CG1472" s="10">
        <v>0.98</v>
      </c>
      <c r="CH1472" s="10">
        <v>1547</v>
      </c>
      <c r="CI1472" s="10" t="s">
        <v>315</v>
      </c>
      <c r="CJ1472" s="10">
        <v>1.7999999999999999E-2</v>
      </c>
      <c r="CK1472" s="10">
        <v>3.7000000000000002E-3</v>
      </c>
      <c r="CL1472" s="10">
        <v>1</v>
      </c>
      <c r="CM1472" s="10">
        <v>10.6</v>
      </c>
      <c r="CN1472" s="10">
        <v>0.98</v>
      </c>
      <c r="CO1472" s="10">
        <v>7.1999999999999995E-2</v>
      </c>
      <c r="CP1472" s="10">
        <v>1.46E-2</v>
      </c>
      <c r="CQ1472" s="10">
        <v>4</v>
      </c>
      <c r="CR1472" s="10">
        <v>10.6</v>
      </c>
      <c r="CS1472" s="10">
        <v>0.98</v>
      </c>
      <c r="CT1472" s="10">
        <v>3.5999999999999997E-2</v>
      </c>
      <c r="CU1472" s="10">
        <v>7.3000000000000001E-3</v>
      </c>
      <c r="CV1472" s="10">
        <v>2</v>
      </c>
      <c r="CW1472" s="10">
        <v>10.6</v>
      </c>
      <c r="CX1472" s="10">
        <v>0.98</v>
      </c>
      <c r="CY1472" s="10">
        <v>1583</v>
      </c>
      <c r="CZ1472" s="10" t="s">
        <v>244</v>
      </c>
      <c r="DA1472" s="10">
        <v>3.9159999999999999</v>
      </c>
      <c r="DB1472" s="10">
        <v>1.8480000000000001</v>
      </c>
      <c r="DC1472" s="10">
        <v>67.776681305750444</v>
      </c>
      <c r="DD1472" s="10">
        <v>36.886000000000003</v>
      </c>
      <c r="DE1472" s="10">
        <v>0.9043576030744217</v>
      </c>
      <c r="DF1472" s="10">
        <v>4.2919999999999998</v>
      </c>
      <c r="DG1472" s="10">
        <v>2.0259999999999998</v>
      </c>
      <c r="DH1472" s="10">
        <v>75.483196267710511</v>
      </c>
      <c r="DI1472" s="10">
        <v>36.302</v>
      </c>
      <c r="DJ1472" s="10">
        <v>0.90431191241109954</v>
      </c>
      <c r="DK1472" s="10">
        <v>4.3470000000000004</v>
      </c>
      <c r="DL1472" s="10">
        <v>2.0529999999999999</v>
      </c>
      <c r="DM1472" s="10">
        <v>76.038602937307175</v>
      </c>
      <c r="DN1472" s="10">
        <v>36.502000000000002</v>
      </c>
      <c r="DO1472" s="10">
        <v>0.90422856634550985</v>
      </c>
    </row>
    <row r="1473" spans="1:119" x14ac:dyDescent="0.25">
      <c r="A1473" s="10">
        <v>1548</v>
      </c>
      <c r="B1473" s="10" t="s">
        <v>289</v>
      </c>
      <c r="C1473" s="10">
        <v>0.08</v>
      </c>
      <c r="D1473" s="10">
        <v>0.04</v>
      </c>
      <c r="E1473" s="10">
        <v>5</v>
      </c>
      <c r="F1473" s="10">
        <v>10.6</v>
      </c>
      <c r="G1473" s="10">
        <v>0.9</v>
      </c>
      <c r="H1473" s="10">
        <v>0.08</v>
      </c>
      <c r="I1473" s="10">
        <v>0.04</v>
      </c>
      <c r="J1473" s="10">
        <v>5</v>
      </c>
      <c r="K1473" s="10">
        <v>10.4</v>
      </c>
      <c r="L1473" s="10">
        <v>0.9</v>
      </c>
      <c r="M1473" s="10">
        <v>0.08</v>
      </c>
      <c r="N1473" s="10">
        <v>0.04</v>
      </c>
      <c r="O1473" s="10">
        <v>5</v>
      </c>
      <c r="P1473" s="10">
        <v>10.5</v>
      </c>
      <c r="Q1473" s="10">
        <v>0.9</v>
      </c>
      <c r="R1473" s="10">
        <v>1548</v>
      </c>
      <c r="S1473" s="10" t="s">
        <v>289</v>
      </c>
      <c r="T1473" s="10">
        <v>1.2E-2</v>
      </c>
      <c r="U1473" s="10">
        <v>9.4000000000000004E-3</v>
      </c>
      <c r="V1473" s="10">
        <v>0.82150000000000001</v>
      </c>
      <c r="W1473" s="10">
        <v>10.7</v>
      </c>
      <c r="Y1473" s="10">
        <v>3.1E-2</v>
      </c>
      <c r="Z1473" s="10">
        <v>2.4199999999999999E-2</v>
      </c>
      <c r="AA1473" s="10">
        <v>2.1444000000000001</v>
      </c>
      <c r="AB1473" s="10">
        <v>10.6</v>
      </c>
      <c r="AD1473" s="10">
        <v>1.55E-2</v>
      </c>
      <c r="AE1473" s="10">
        <v>6.0000000000000001E-3</v>
      </c>
      <c r="AF1473" s="10">
        <v>0.90300000000000002</v>
      </c>
      <c r="AG1473" s="10">
        <v>10.6</v>
      </c>
      <c r="AI1473" s="10">
        <v>1548</v>
      </c>
      <c r="AJ1473" s="10" t="s">
        <v>289</v>
      </c>
      <c r="AK1473" s="10">
        <v>1.8100000000000002E-2</v>
      </c>
      <c r="AL1473" s="10">
        <v>8.6999999999999994E-3</v>
      </c>
      <c r="AM1473" s="10">
        <v>1.0939000000000001</v>
      </c>
      <c r="AN1473" s="10">
        <v>10.6</v>
      </c>
      <c r="AO1473" s="10">
        <v>0.9</v>
      </c>
      <c r="AP1473" s="10">
        <v>1.8800000000000001E-2</v>
      </c>
      <c r="AQ1473" s="10">
        <v>8.9999999999999993E-3</v>
      </c>
      <c r="AR1473" s="10">
        <v>1.1353</v>
      </c>
      <c r="AS1473" s="10">
        <v>10.6</v>
      </c>
      <c r="AT1473" s="10">
        <v>0.9</v>
      </c>
      <c r="AU1473" s="10">
        <v>1.84E-2</v>
      </c>
      <c r="AV1473" s="10">
        <v>8.8999999999999999E-3</v>
      </c>
      <c r="AW1473" s="10">
        <v>1.1134999999999999</v>
      </c>
      <c r="AX1473" s="10">
        <v>10.6</v>
      </c>
      <c r="AY1473" s="10">
        <v>0.9</v>
      </c>
      <c r="AZ1473" s="10">
        <v>1548</v>
      </c>
      <c r="BA1473" s="10" t="s">
        <v>289</v>
      </c>
      <c r="BB1473" s="10">
        <v>1.2E-2</v>
      </c>
      <c r="BC1473" s="10">
        <v>2.3999999999999998E-3</v>
      </c>
      <c r="BD1473" s="10">
        <v>0.6653</v>
      </c>
      <c r="BE1473" s="10">
        <v>10.6</v>
      </c>
      <c r="BF1473" s="10">
        <v>0.98</v>
      </c>
      <c r="BG1473" s="10">
        <v>4.7E-2</v>
      </c>
      <c r="BH1473" s="10">
        <v>9.4999999999999998E-3</v>
      </c>
      <c r="BI1473" s="10">
        <v>2.6638000000000002</v>
      </c>
      <c r="BJ1473" s="10">
        <v>10.4</v>
      </c>
      <c r="BK1473" s="10">
        <v>0.98</v>
      </c>
      <c r="BL1473" s="10">
        <v>3.15E-2</v>
      </c>
      <c r="BM1473" s="10">
        <v>6.4000000000000003E-3</v>
      </c>
      <c r="BN1473" s="10">
        <v>1.7690999999999999</v>
      </c>
      <c r="BO1473" s="10">
        <v>10.5</v>
      </c>
      <c r="BP1473" s="10">
        <v>0.98</v>
      </c>
      <c r="BQ1473" s="10">
        <v>1548</v>
      </c>
      <c r="BR1473" s="10" t="s">
        <v>289</v>
      </c>
      <c r="BS1473" s="10">
        <v>3.5985087578050995E-2</v>
      </c>
      <c r="BT1473" s="10">
        <v>7.3070836863963805E-3</v>
      </c>
      <c r="BU1473" s="10">
        <v>2</v>
      </c>
      <c r="BV1473" s="10">
        <v>10.6</v>
      </c>
      <c r="BW1473" s="10">
        <v>0.98</v>
      </c>
      <c r="BX1473" s="10">
        <v>3.5985087578050995E-2</v>
      </c>
      <c r="BY1473" s="10">
        <v>7.3070836863963805E-3</v>
      </c>
      <c r="BZ1473" s="10">
        <v>2</v>
      </c>
      <c r="CA1473" s="10">
        <v>10.6</v>
      </c>
      <c r="CB1473" s="10">
        <v>0.98</v>
      </c>
      <c r="CC1473" s="10">
        <v>3.5985087578050995E-2</v>
      </c>
      <c r="CD1473" s="10">
        <v>7.3070836863963805E-3</v>
      </c>
      <c r="CE1473" s="10">
        <v>2</v>
      </c>
      <c r="CF1473" s="10">
        <v>10.6</v>
      </c>
      <c r="CG1473" s="10">
        <v>0.98</v>
      </c>
      <c r="CH1473" s="10">
        <v>1548</v>
      </c>
      <c r="CI1473" s="10" t="s">
        <v>289</v>
      </c>
      <c r="CJ1473" s="10">
        <v>1.7999999999999999E-2</v>
      </c>
      <c r="CK1473" s="10">
        <v>3.7000000000000002E-3</v>
      </c>
      <c r="CL1473" s="10">
        <v>1</v>
      </c>
      <c r="CM1473" s="10">
        <v>10.6</v>
      </c>
      <c r="CN1473" s="10">
        <v>0.98</v>
      </c>
      <c r="CO1473" s="10">
        <v>3.5999999999999997E-2</v>
      </c>
      <c r="CP1473" s="10">
        <v>7.3000000000000001E-3</v>
      </c>
      <c r="CQ1473" s="10">
        <v>2</v>
      </c>
      <c r="CR1473" s="10">
        <v>10.6</v>
      </c>
      <c r="CS1473" s="10">
        <v>0.98</v>
      </c>
      <c r="CT1473" s="10">
        <v>1.7999999999999999E-2</v>
      </c>
      <c r="CU1473" s="10">
        <v>3.7000000000000002E-3</v>
      </c>
      <c r="CV1473" s="10">
        <v>1</v>
      </c>
      <c r="CW1473" s="10">
        <v>10.6</v>
      </c>
      <c r="CX1473" s="10">
        <v>0.98</v>
      </c>
      <c r="CY1473" s="10">
        <v>1584</v>
      </c>
      <c r="CZ1473" s="10" t="s">
        <v>280</v>
      </c>
      <c r="DA1473" s="10">
        <v>4.9829999999999997</v>
      </c>
      <c r="DB1473" s="10">
        <v>2.1850000000000001</v>
      </c>
      <c r="DC1473" s="10">
        <v>85.164142641997799</v>
      </c>
      <c r="DD1473" s="10">
        <v>36.886000000000003</v>
      </c>
      <c r="DE1473" s="10">
        <v>0.91582378657176022</v>
      </c>
      <c r="DF1473" s="10">
        <v>7.5279999999999996</v>
      </c>
      <c r="DG1473" s="10">
        <v>3.4620000000000002</v>
      </c>
      <c r="DH1473" s="10">
        <v>131.78341375709766</v>
      </c>
      <c r="DI1473" s="10">
        <v>36.301000000000002</v>
      </c>
      <c r="DJ1473" s="10">
        <v>0.90853077037589158</v>
      </c>
      <c r="DK1473" s="10">
        <v>7.9279999999999999</v>
      </c>
      <c r="DL1473" s="10">
        <v>3.6760000000000002</v>
      </c>
      <c r="DM1473" s="10">
        <v>138.22451870230742</v>
      </c>
      <c r="DN1473" s="10">
        <v>36.500999999999998</v>
      </c>
      <c r="DO1473" s="10">
        <v>0.90722114706063972</v>
      </c>
    </row>
    <row r="1474" spans="1:119" x14ac:dyDescent="0.25">
      <c r="A1474" s="10">
        <v>1549</v>
      </c>
      <c r="B1474" s="10" t="s">
        <v>290</v>
      </c>
      <c r="C1474" s="10">
        <v>0.02</v>
      </c>
      <c r="D1474" s="10">
        <v>0.01</v>
      </c>
      <c r="E1474" s="10">
        <v>1</v>
      </c>
      <c r="F1474" s="10">
        <v>10.6</v>
      </c>
      <c r="G1474" s="10">
        <v>0.95</v>
      </c>
      <c r="H1474" s="10">
        <v>0.02</v>
      </c>
      <c r="I1474" s="10">
        <v>0.01</v>
      </c>
      <c r="J1474" s="10">
        <v>1</v>
      </c>
      <c r="K1474" s="10">
        <v>10.4</v>
      </c>
      <c r="L1474" s="10">
        <v>0.95</v>
      </c>
      <c r="M1474" s="10">
        <v>0.02</v>
      </c>
      <c r="N1474" s="10">
        <v>0.01</v>
      </c>
      <c r="O1474" s="10">
        <v>1</v>
      </c>
      <c r="P1474" s="10">
        <v>10.5</v>
      </c>
      <c r="Q1474" s="10">
        <v>0.95</v>
      </c>
      <c r="R1474" s="10">
        <v>1549</v>
      </c>
      <c r="S1474" s="10" t="s">
        <v>290</v>
      </c>
      <c r="T1474" s="10">
        <v>1.2699999999999999E-2</v>
      </c>
      <c r="U1474" s="10">
        <v>8.3999999999999995E-3</v>
      </c>
      <c r="V1474" s="10">
        <v>0.81889999999999996</v>
      </c>
      <c r="W1474" s="10">
        <v>10.7</v>
      </c>
      <c r="Y1474" s="10">
        <v>1.6400000000000001E-2</v>
      </c>
      <c r="Z1474" s="10">
        <v>1.1299999999999999E-2</v>
      </c>
      <c r="AA1474" s="10">
        <v>1.0825</v>
      </c>
      <c r="AB1474" s="10">
        <v>10.6</v>
      </c>
      <c r="AD1474" s="10">
        <v>1.6299999999999999E-2</v>
      </c>
      <c r="AE1474" s="10">
        <v>4.3E-3</v>
      </c>
      <c r="AF1474" s="10">
        <v>0.91910000000000003</v>
      </c>
      <c r="AG1474" s="10">
        <v>10.6</v>
      </c>
      <c r="AI1474" s="10">
        <v>1549</v>
      </c>
      <c r="AJ1474" s="10" t="s">
        <v>290</v>
      </c>
      <c r="AK1474" s="10">
        <v>1.9099999999999999E-2</v>
      </c>
      <c r="AL1474" s="10">
        <v>6.1999999999999998E-3</v>
      </c>
      <c r="AM1474" s="10">
        <v>1.0938000000000001</v>
      </c>
      <c r="AN1474" s="10">
        <v>10.6</v>
      </c>
      <c r="AO1474" s="10">
        <v>0.95</v>
      </c>
      <c r="AP1474" s="10">
        <v>1.9900000000000001E-2</v>
      </c>
      <c r="AQ1474" s="10">
        <v>6.4999999999999997E-3</v>
      </c>
      <c r="AR1474" s="10">
        <v>1.1403000000000001</v>
      </c>
      <c r="AS1474" s="10">
        <v>10.6</v>
      </c>
      <c r="AT1474" s="10">
        <v>0.95</v>
      </c>
      <c r="AU1474" s="10">
        <v>1.9400000000000001E-2</v>
      </c>
      <c r="AV1474" s="10">
        <v>6.3E-3</v>
      </c>
      <c r="AW1474" s="10">
        <v>1.1111</v>
      </c>
      <c r="AX1474" s="10">
        <v>10.6</v>
      </c>
      <c r="AY1474" s="10">
        <v>0.95</v>
      </c>
      <c r="AZ1474" s="10">
        <v>1549</v>
      </c>
      <c r="BA1474" s="10" t="s">
        <v>290</v>
      </c>
      <c r="BB1474" s="10">
        <v>1.21E-2</v>
      </c>
      <c r="BC1474" s="10">
        <v>1.6999999999999999E-3</v>
      </c>
      <c r="BD1474" s="10">
        <v>0.6653</v>
      </c>
      <c r="BE1474" s="10">
        <v>10.6</v>
      </c>
      <c r="BF1474" s="10">
        <v>0.99</v>
      </c>
      <c r="BG1474" s="10">
        <v>1.5800000000000002E-2</v>
      </c>
      <c r="BH1474" s="10">
        <v>2.3E-3</v>
      </c>
      <c r="BI1474" s="10">
        <v>0.88790000000000002</v>
      </c>
      <c r="BJ1474" s="10">
        <v>10.4</v>
      </c>
      <c r="BK1474" s="10">
        <v>0.99</v>
      </c>
      <c r="BL1474" s="10">
        <v>1.5900000000000001E-2</v>
      </c>
      <c r="BM1474" s="10">
        <v>2.3E-3</v>
      </c>
      <c r="BN1474" s="10">
        <v>0.88460000000000005</v>
      </c>
      <c r="BO1474" s="10">
        <v>10.5</v>
      </c>
      <c r="BP1474" s="10">
        <v>0.99</v>
      </c>
      <c r="BQ1474" s="10">
        <v>1549</v>
      </c>
      <c r="BR1474" s="10" t="s">
        <v>290</v>
      </c>
      <c r="BS1474" s="10">
        <v>1.8176141174627798E-2</v>
      </c>
      <c r="BT1474" s="10">
        <v>2.5899598452485723E-3</v>
      </c>
      <c r="BU1474" s="10">
        <v>1</v>
      </c>
      <c r="BV1474" s="10">
        <v>10.6</v>
      </c>
      <c r="BW1474" s="10">
        <v>0.99</v>
      </c>
      <c r="BX1474" s="10">
        <v>3.6352282349255596E-2</v>
      </c>
      <c r="BY1474" s="10">
        <v>5.1799196904971445E-3</v>
      </c>
      <c r="BZ1474" s="10">
        <v>2</v>
      </c>
      <c r="CA1474" s="10">
        <v>10.6</v>
      </c>
      <c r="CB1474" s="10">
        <v>0.99</v>
      </c>
      <c r="CC1474" s="10">
        <v>1.8176141174627798E-2</v>
      </c>
      <c r="CD1474" s="10">
        <v>2.5899598452485723E-3</v>
      </c>
      <c r="CE1474" s="10">
        <v>1</v>
      </c>
      <c r="CF1474" s="10">
        <v>10.6</v>
      </c>
      <c r="CG1474" s="10">
        <v>0.99</v>
      </c>
      <c r="CH1474" s="10">
        <v>1549</v>
      </c>
      <c r="CI1474" s="10" t="s">
        <v>290</v>
      </c>
      <c r="CJ1474" s="10">
        <v>1.8200000000000001E-2</v>
      </c>
      <c r="CK1474" s="10">
        <v>2.5999999999999999E-3</v>
      </c>
      <c r="CL1474" s="10">
        <v>1</v>
      </c>
      <c r="CM1474" s="10">
        <v>10.6</v>
      </c>
      <c r="CN1474" s="10">
        <v>0.99</v>
      </c>
      <c r="CO1474" s="10">
        <v>3.6400000000000002E-2</v>
      </c>
      <c r="CP1474" s="10">
        <v>5.1999999999999998E-3</v>
      </c>
      <c r="CQ1474" s="10">
        <v>2</v>
      </c>
      <c r="CR1474" s="10">
        <v>10.6</v>
      </c>
      <c r="CS1474" s="10">
        <v>0.99</v>
      </c>
      <c r="CT1474" s="10">
        <v>1.8200000000000001E-2</v>
      </c>
      <c r="CU1474" s="10">
        <v>2.5999999999999999E-3</v>
      </c>
      <c r="CV1474" s="10">
        <v>1</v>
      </c>
      <c r="CW1474" s="10">
        <v>10.6</v>
      </c>
      <c r="CX1474" s="10">
        <v>0.99</v>
      </c>
      <c r="CY1474" s="10">
        <v>1585</v>
      </c>
      <c r="CZ1474" s="10" t="s">
        <v>281</v>
      </c>
      <c r="DA1474" s="10">
        <v>6.56</v>
      </c>
      <c r="DB1474" s="10">
        <v>1.954</v>
      </c>
      <c r="DC1474" s="10">
        <v>107.13726654085355</v>
      </c>
      <c r="DD1474" s="10">
        <v>36.886000000000003</v>
      </c>
      <c r="DE1474" s="10">
        <v>0.95838738447481242</v>
      </c>
      <c r="DF1474" s="10">
        <v>8.1199999999999992</v>
      </c>
      <c r="DG1474" s="10">
        <v>2.5259999999999998</v>
      </c>
      <c r="DH1474" s="10">
        <v>135.245630750495</v>
      </c>
      <c r="DI1474" s="10">
        <v>36.302</v>
      </c>
      <c r="DJ1474" s="10">
        <v>0.95486418853945565</v>
      </c>
      <c r="DK1474" s="10">
        <v>8.3439999999999994</v>
      </c>
      <c r="DL1474" s="10">
        <v>2.6190000000000002</v>
      </c>
      <c r="DM1474" s="10">
        <v>138.32507101666195</v>
      </c>
      <c r="DN1474" s="10">
        <v>36.502000000000002</v>
      </c>
      <c r="DO1474" s="10">
        <v>0.95410485425812497</v>
      </c>
    </row>
    <row r="1475" spans="1:119" x14ac:dyDescent="0.25">
      <c r="A1475" s="10">
        <v>1550</v>
      </c>
      <c r="B1475" s="10" t="s">
        <v>307</v>
      </c>
      <c r="C1475" s="10">
        <v>0.13</v>
      </c>
      <c r="D1475" s="10">
        <v>0.02</v>
      </c>
      <c r="E1475" s="10">
        <v>7</v>
      </c>
      <c r="F1475" s="10">
        <v>10.6</v>
      </c>
      <c r="G1475" s="10">
        <v>0.99</v>
      </c>
      <c r="H1475" s="10">
        <v>0.14000000000000001</v>
      </c>
      <c r="I1475" s="10">
        <v>0.02</v>
      </c>
      <c r="J1475" s="10">
        <v>8</v>
      </c>
      <c r="K1475" s="10">
        <v>10.4</v>
      </c>
      <c r="L1475" s="10">
        <v>0.99</v>
      </c>
      <c r="M1475" s="10">
        <v>0.13</v>
      </c>
      <c r="N1475" s="10">
        <v>0.02</v>
      </c>
      <c r="O1475" s="10">
        <v>7</v>
      </c>
      <c r="P1475" s="10">
        <v>10.5</v>
      </c>
      <c r="Q1475" s="10">
        <v>0.99</v>
      </c>
      <c r="R1475" s="10">
        <v>1550</v>
      </c>
      <c r="S1475" s="10" t="s">
        <v>307</v>
      </c>
      <c r="T1475" s="10">
        <v>1.32E-2</v>
      </c>
      <c r="U1475" s="10">
        <v>3.8E-3</v>
      </c>
      <c r="V1475" s="10">
        <v>0.74099999999999999</v>
      </c>
      <c r="W1475" s="10">
        <v>10.7</v>
      </c>
      <c r="Y1475" s="10">
        <v>1.7100000000000001E-2</v>
      </c>
      <c r="Z1475" s="10">
        <v>5.1000000000000004E-3</v>
      </c>
      <c r="AA1475" s="10">
        <v>0.97030000000000005</v>
      </c>
      <c r="AB1475" s="10">
        <v>10.6</v>
      </c>
      <c r="AD1475" s="10">
        <v>1.7000000000000001E-2</v>
      </c>
      <c r="AE1475" s="10">
        <v>1.9E-3</v>
      </c>
      <c r="AF1475" s="10">
        <v>0.93230000000000002</v>
      </c>
      <c r="AG1475" s="10">
        <v>10.6</v>
      </c>
      <c r="AI1475" s="10">
        <v>1550</v>
      </c>
      <c r="AJ1475" s="10" t="s">
        <v>307</v>
      </c>
      <c r="AK1475" s="10">
        <v>0.159</v>
      </c>
      <c r="AL1475" s="10">
        <v>2.2599999999999999E-2</v>
      </c>
      <c r="AM1475" s="10">
        <v>8.7472999999999992</v>
      </c>
      <c r="AN1475" s="10">
        <v>10.6</v>
      </c>
      <c r="AO1475" s="10">
        <v>0.99</v>
      </c>
      <c r="AP1475" s="10">
        <v>0.1656</v>
      </c>
      <c r="AQ1475" s="10">
        <v>2.3400000000000001E-2</v>
      </c>
      <c r="AR1475" s="10">
        <v>9.1092999999999993</v>
      </c>
      <c r="AS1475" s="10">
        <v>10.6</v>
      </c>
      <c r="AT1475" s="10">
        <v>0.99</v>
      </c>
      <c r="AU1475" s="10">
        <v>0.16189999999999999</v>
      </c>
      <c r="AV1475" s="10">
        <v>2.29E-2</v>
      </c>
      <c r="AW1475" s="10">
        <v>8.9060000000000006</v>
      </c>
      <c r="AX1475" s="10">
        <v>10.6</v>
      </c>
      <c r="AY1475" s="10">
        <v>0.99</v>
      </c>
      <c r="AZ1475" s="10">
        <v>1550</v>
      </c>
      <c r="BA1475" s="10" t="s">
        <v>307</v>
      </c>
      <c r="BB1475" s="10">
        <v>1.21E-2</v>
      </c>
      <c r="BC1475" s="10">
        <v>1.6999999999999999E-3</v>
      </c>
      <c r="BD1475" s="10">
        <v>0.6653</v>
      </c>
      <c r="BE1475" s="10">
        <v>10.6</v>
      </c>
      <c r="BF1475" s="10">
        <v>0.99</v>
      </c>
      <c r="BG1475" s="10">
        <v>1.5800000000000002E-2</v>
      </c>
      <c r="BH1475" s="10">
        <v>2.3E-3</v>
      </c>
      <c r="BI1475" s="10">
        <v>0.88790000000000002</v>
      </c>
      <c r="BJ1475" s="10">
        <v>10.4</v>
      </c>
      <c r="BK1475" s="10">
        <v>0.99</v>
      </c>
      <c r="BL1475" s="10">
        <v>1.5900000000000001E-2</v>
      </c>
      <c r="BM1475" s="10">
        <v>2.3E-3</v>
      </c>
      <c r="BN1475" s="10">
        <v>0.88460000000000005</v>
      </c>
      <c r="BO1475" s="10">
        <v>10.5</v>
      </c>
      <c r="BP1475" s="10">
        <v>0.99</v>
      </c>
      <c r="BQ1475" s="10">
        <v>1550</v>
      </c>
      <c r="BR1475" s="10" t="s">
        <v>307</v>
      </c>
      <c r="BS1475" s="10">
        <v>0.14394035031220398</v>
      </c>
      <c r="BT1475" s="10">
        <v>2.9228334745585522E-2</v>
      </c>
      <c r="BU1475" s="10">
        <v>8</v>
      </c>
      <c r="BV1475" s="10">
        <v>10.6</v>
      </c>
      <c r="BW1475" s="10">
        <v>0.98</v>
      </c>
      <c r="BX1475" s="10">
        <v>0.14394035031220398</v>
      </c>
      <c r="BY1475" s="10">
        <v>2.9228334745585522E-2</v>
      </c>
      <c r="BZ1475" s="10">
        <v>8</v>
      </c>
      <c r="CA1475" s="10">
        <v>10.6</v>
      </c>
      <c r="CB1475" s="10">
        <v>0.98</v>
      </c>
      <c r="CC1475" s="10">
        <v>0.14394035031220398</v>
      </c>
      <c r="CD1475" s="10">
        <v>2.9228334745585522E-2</v>
      </c>
      <c r="CE1475" s="10">
        <v>8</v>
      </c>
      <c r="CF1475" s="10">
        <v>10.6</v>
      </c>
      <c r="CG1475" s="10">
        <v>0.98</v>
      </c>
      <c r="CH1475" s="10">
        <v>1550</v>
      </c>
      <c r="CI1475" s="10" t="s">
        <v>307</v>
      </c>
      <c r="CJ1475" s="10">
        <v>1.7999999999999999E-2</v>
      </c>
      <c r="CK1475" s="10">
        <v>3.7000000000000002E-3</v>
      </c>
      <c r="CL1475" s="10">
        <v>1</v>
      </c>
      <c r="CM1475" s="10">
        <v>10.6</v>
      </c>
      <c r="CN1475" s="10">
        <v>0.98</v>
      </c>
      <c r="CO1475" s="10">
        <v>1.7999999999999999E-2</v>
      </c>
      <c r="CP1475" s="10">
        <v>3.7000000000000002E-3</v>
      </c>
      <c r="CQ1475" s="10">
        <v>1</v>
      </c>
      <c r="CR1475" s="10">
        <v>10.6</v>
      </c>
      <c r="CS1475" s="10">
        <v>0.98</v>
      </c>
      <c r="CT1475" s="10">
        <v>1.7999999999999999E-2</v>
      </c>
      <c r="CU1475" s="10">
        <v>3.7000000000000002E-3</v>
      </c>
      <c r="CV1475" s="10">
        <v>1</v>
      </c>
      <c r="CW1475" s="10">
        <v>10.6</v>
      </c>
      <c r="CX1475" s="10">
        <v>0.98</v>
      </c>
      <c r="CY1475" s="10">
        <v>1586</v>
      </c>
      <c r="CZ1475" s="10" t="s">
        <v>231</v>
      </c>
      <c r="DA1475" s="10">
        <v>10.923</v>
      </c>
      <c r="DB1475" s="10">
        <v>5.3869999999999996</v>
      </c>
      <c r="DC1475" s="10">
        <v>190.63155692364202</v>
      </c>
      <c r="DD1475" s="10">
        <v>36.886000000000003</v>
      </c>
      <c r="DE1475" s="10">
        <v>0.89686060844345172</v>
      </c>
      <c r="DF1475" s="10">
        <v>15.565</v>
      </c>
      <c r="DG1475" s="10">
        <v>8.5020000000000007</v>
      </c>
      <c r="DH1475" s="10">
        <v>282.07711789300453</v>
      </c>
      <c r="DI1475" s="10">
        <v>36.301000000000002</v>
      </c>
      <c r="DJ1475" s="10">
        <v>0.87761098604434529</v>
      </c>
      <c r="DK1475" s="10">
        <v>17.297000000000001</v>
      </c>
      <c r="DL1475" s="10">
        <v>10.002000000000001</v>
      </c>
      <c r="DM1475" s="10">
        <v>316.04151458573665</v>
      </c>
      <c r="DN1475" s="10">
        <v>36.500999999999998</v>
      </c>
      <c r="DO1475" s="10">
        <v>0.86568772772259939</v>
      </c>
    </row>
    <row r="1476" spans="1:119" x14ac:dyDescent="0.25">
      <c r="A1476" s="10">
        <v>1551</v>
      </c>
      <c r="B1476" s="10" t="s">
        <v>292</v>
      </c>
      <c r="C1476" s="10">
        <v>0.42</v>
      </c>
      <c r="D1476" s="10">
        <v>0.19</v>
      </c>
      <c r="E1476" s="10">
        <v>25</v>
      </c>
      <c r="F1476" s="10">
        <v>10.6</v>
      </c>
      <c r="G1476" s="10">
        <v>0.91</v>
      </c>
      <c r="H1476" s="10">
        <v>0.72</v>
      </c>
      <c r="I1476" s="10">
        <v>0.33</v>
      </c>
      <c r="J1476" s="10">
        <v>44</v>
      </c>
      <c r="K1476" s="10">
        <v>10.4</v>
      </c>
      <c r="L1476" s="10">
        <v>0.91</v>
      </c>
      <c r="M1476" s="10">
        <v>0.65</v>
      </c>
      <c r="N1476" s="10">
        <v>0.28999999999999998</v>
      </c>
      <c r="O1476" s="10">
        <v>39</v>
      </c>
      <c r="P1476" s="10">
        <v>10.5</v>
      </c>
      <c r="Q1476" s="10">
        <v>0.91</v>
      </c>
      <c r="R1476" s="10">
        <v>1551</v>
      </c>
      <c r="S1476" s="10" t="s">
        <v>292</v>
      </c>
      <c r="T1476" s="10">
        <v>0.2185</v>
      </c>
      <c r="U1476" s="10">
        <v>0.1704</v>
      </c>
      <c r="V1476" s="10">
        <v>14.951000000000001</v>
      </c>
      <c r="W1476" s="10">
        <v>10.7</v>
      </c>
      <c r="Y1476" s="10">
        <v>0.42380000000000001</v>
      </c>
      <c r="Z1476" s="10">
        <v>0.33050000000000002</v>
      </c>
      <c r="AA1476" s="10">
        <v>29.271599999999999</v>
      </c>
      <c r="AB1476" s="10">
        <v>10.6</v>
      </c>
      <c r="AD1476" s="10">
        <v>0.43769999999999998</v>
      </c>
      <c r="AE1476" s="10">
        <v>0.1595</v>
      </c>
      <c r="AF1476" s="10">
        <v>25.373699999999999</v>
      </c>
      <c r="AG1476" s="10">
        <v>10.6</v>
      </c>
      <c r="AI1476" s="10">
        <v>1551</v>
      </c>
      <c r="AJ1476" s="10" t="s">
        <v>292</v>
      </c>
      <c r="AK1476" s="10">
        <v>0.65749999999999997</v>
      </c>
      <c r="AL1476" s="10">
        <v>0.29849999999999999</v>
      </c>
      <c r="AM1476" s="10">
        <v>39.330500000000001</v>
      </c>
      <c r="AN1476" s="10">
        <v>10.6</v>
      </c>
      <c r="AO1476" s="10">
        <v>0.91</v>
      </c>
      <c r="AP1476" s="10">
        <v>1.0468</v>
      </c>
      <c r="AQ1476" s="10">
        <v>0.47310000000000002</v>
      </c>
      <c r="AR1476" s="10">
        <v>62.568399999999997</v>
      </c>
      <c r="AS1476" s="10">
        <v>10.6</v>
      </c>
      <c r="AT1476" s="10">
        <v>0.91</v>
      </c>
      <c r="AU1476" s="10">
        <v>0.93020000000000003</v>
      </c>
      <c r="AV1476" s="10">
        <v>0.42109999999999997</v>
      </c>
      <c r="AW1476" s="10">
        <v>55.615299999999998</v>
      </c>
      <c r="AX1476" s="10">
        <v>10.6</v>
      </c>
      <c r="AY1476" s="10">
        <v>0.91</v>
      </c>
      <c r="AZ1476" s="10">
        <v>1551</v>
      </c>
      <c r="BA1476" s="10" t="s">
        <v>292</v>
      </c>
      <c r="BB1476" s="10">
        <v>0.1348</v>
      </c>
      <c r="BC1476" s="10">
        <v>5.74E-2</v>
      </c>
      <c r="BD1476" s="10">
        <v>7.9833999999999996</v>
      </c>
      <c r="BE1476" s="10">
        <v>10.6</v>
      </c>
      <c r="BF1476" s="10">
        <v>0.92</v>
      </c>
      <c r="BG1476" s="10">
        <v>0.44140000000000001</v>
      </c>
      <c r="BH1476" s="10">
        <v>0.18809999999999999</v>
      </c>
      <c r="BI1476" s="10">
        <v>26.637699999999999</v>
      </c>
      <c r="BJ1476" s="10">
        <v>10.4</v>
      </c>
      <c r="BK1476" s="10">
        <v>0.92</v>
      </c>
      <c r="BL1476" s="10">
        <v>0.41439999999999999</v>
      </c>
      <c r="BM1476" s="10">
        <v>0.17649999999999999</v>
      </c>
      <c r="BN1476" s="10">
        <v>24.767700000000001</v>
      </c>
      <c r="BO1476" s="10">
        <v>10.5</v>
      </c>
      <c r="BP1476" s="10">
        <v>0.92</v>
      </c>
      <c r="BQ1476" s="10">
        <v>1551</v>
      </c>
      <c r="BR1476" s="10" t="s">
        <v>292</v>
      </c>
      <c r="BS1476" s="10">
        <v>0.47918917642200554</v>
      </c>
      <c r="BT1476" s="10">
        <v>0.23208191054022276</v>
      </c>
      <c r="BU1476" s="10">
        <v>29</v>
      </c>
      <c r="BV1476" s="10">
        <v>10.6</v>
      </c>
      <c r="BW1476" s="10">
        <v>0.9</v>
      </c>
      <c r="BX1476" s="10">
        <v>0.83665328618968571</v>
      </c>
      <c r="BY1476" s="10">
        <v>0.33066653702484</v>
      </c>
      <c r="BZ1476" s="10">
        <v>49</v>
      </c>
      <c r="CA1476" s="10">
        <v>10.6</v>
      </c>
      <c r="CB1476" s="10">
        <v>0.93</v>
      </c>
      <c r="CC1476" s="10">
        <v>0.80232057508205523</v>
      </c>
      <c r="CD1476" s="10">
        <v>0.26371002028743618</v>
      </c>
      <c r="CE1476" s="10">
        <v>46</v>
      </c>
      <c r="CF1476" s="10">
        <v>10.6</v>
      </c>
      <c r="CG1476" s="10">
        <v>0.95</v>
      </c>
      <c r="CH1476" s="10">
        <v>1551</v>
      </c>
      <c r="CI1476" s="10" t="s">
        <v>292</v>
      </c>
      <c r="CJ1476" s="10">
        <v>0.2203</v>
      </c>
      <c r="CK1476" s="10">
        <v>0.16520000000000001</v>
      </c>
      <c r="CL1476" s="10">
        <v>15</v>
      </c>
      <c r="CM1476" s="10">
        <v>10.6</v>
      </c>
      <c r="CN1476" s="10">
        <v>0.8</v>
      </c>
      <c r="CO1476" s="10">
        <v>0.46989999999999998</v>
      </c>
      <c r="CP1476" s="10">
        <v>0.20860000000000001</v>
      </c>
      <c r="CQ1476" s="10">
        <v>28</v>
      </c>
      <c r="CR1476" s="10">
        <v>10.6</v>
      </c>
      <c r="CS1476" s="10">
        <v>0.91</v>
      </c>
      <c r="CT1476" s="10">
        <v>0.3952</v>
      </c>
      <c r="CU1476" s="10">
        <v>0.1948</v>
      </c>
      <c r="CV1476" s="10">
        <v>24</v>
      </c>
      <c r="CW1476" s="10">
        <v>10.6</v>
      </c>
      <c r="CX1476" s="10">
        <v>0.9</v>
      </c>
      <c r="CY1476" s="10">
        <v>1587</v>
      </c>
      <c r="CZ1476" s="10" t="s">
        <v>76</v>
      </c>
      <c r="DA1476" s="10">
        <v>22.024999999999999</v>
      </c>
      <c r="DB1476" s="10">
        <v>12.085000000000001</v>
      </c>
      <c r="DC1476" s="10">
        <v>393.22703105844801</v>
      </c>
      <c r="DD1476" s="10">
        <v>36.886000000000003</v>
      </c>
      <c r="DE1476" s="10">
        <v>0.87669870191810717</v>
      </c>
      <c r="DF1476" s="10">
        <v>28.442</v>
      </c>
      <c r="DG1476" s="10">
        <v>15.03</v>
      </c>
      <c r="DH1476" s="10">
        <v>511.61958126723277</v>
      </c>
      <c r="DI1476" s="10">
        <v>36.302</v>
      </c>
      <c r="DJ1476" s="10">
        <v>0.88414153728485223</v>
      </c>
      <c r="DK1476" s="10">
        <v>30.023</v>
      </c>
      <c r="DL1476" s="10">
        <v>15.964</v>
      </c>
      <c r="DM1476" s="10">
        <v>537.82971815310179</v>
      </c>
      <c r="DN1476" s="10">
        <v>36.502000000000002</v>
      </c>
      <c r="DO1476" s="10">
        <v>0.88294164706778633</v>
      </c>
    </row>
    <row r="1477" spans="1:119" x14ac:dyDescent="0.25">
      <c r="A1477" s="10">
        <v>1552</v>
      </c>
      <c r="B1477" s="10" t="s">
        <v>293</v>
      </c>
      <c r="C1477" s="10">
        <v>0.6</v>
      </c>
      <c r="D1477" s="10">
        <v>0.22</v>
      </c>
      <c r="E1477" s="10">
        <v>35</v>
      </c>
      <c r="F1477" s="10">
        <v>10.6</v>
      </c>
      <c r="G1477" s="10">
        <v>0.94</v>
      </c>
      <c r="H1477" s="10">
        <v>0.75</v>
      </c>
      <c r="I1477" s="10">
        <v>0.27</v>
      </c>
      <c r="J1477" s="10">
        <v>44</v>
      </c>
      <c r="K1477" s="10">
        <v>10.4</v>
      </c>
      <c r="L1477" s="10">
        <v>0.94</v>
      </c>
      <c r="M1477" s="10">
        <v>0.85</v>
      </c>
      <c r="N1477" s="10">
        <v>0.31</v>
      </c>
      <c r="O1477" s="10">
        <v>50</v>
      </c>
      <c r="P1477" s="10">
        <v>10.5</v>
      </c>
      <c r="Q1477" s="10">
        <v>0.94</v>
      </c>
      <c r="R1477" s="10">
        <v>1552</v>
      </c>
      <c r="S1477" s="10" t="s">
        <v>293</v>
      </c>
      <c r="T1477" s="10">
        <v>0.12540000000000001</v>
      </c>
      <c r="U1477" s="10">
        <v>9.1300000000000006E-2</v>
      </c>
      <c r="V1477" s="10">
        <v>8.3675999999999995</v>
      </c>
      <c r="W1477" s="10">
        <v>10.7</v>
      </c>
      <c r="Y1477" s="10">
        <v>0.32419999999999999</v>
      </c>
      <c r="Z1477" s="10">
        <v>0.24590000000000001</v>
      </c>
      <c r="AA1477" s="10">
        <v>22.1632</v>
      </c>
      <c r="AB1477" s="10">
        <v>10.6</v>
      </c>
      <c r="AD1477" s="10">
        <v>0.32300000000000001</v>
      </c>
      <c r="AE1477" s="10">
        <v>9.3700000000000006E-2</v>
      </c>
      <c r="AF1477" s="10">
        <v>18.316299999999998</v>
      </c>
      <c r="AG1477" s="10">
        <v>10.6</v>
      </c>
      <c r="AI1477" s="10">
        <v>1552</v>
      </c>
      <c r="AJ1477" s="10" t="s">
        <v>293</v>
      </c>
      <c r="AK1477" s="10">
        <v>0.60370000000000001</v>
      </c>
      <c r="AL1477" s="10">
        <v>0.21829999999999999</v>
      </c>
      <c r="AM1477" s="10">
        <v>34.965899999999998</v>
      </c>
      <c r="AN1477" s="10">
        <v>10.6</v>
      </c>
      <c r="AO1477" s="10">
        <v>0.94</v>
      </c>
      <c r="AP1477" s="10">
        <v>0.78639999999999999</v>
      </c>
      <c r="AQ1477" s="10">
        <v>0.28310000000000002</v>
      </c>
      <c r="AR1477" s="10">
        <v>45.523699999999998</v>
      </c>
      <c r="AS1477" s="10">
        <v>10.6</v>
      </c>
      <c r="AT1477" s="10">
        <v>0.94</v>
      </c>
      <c r="AU1477" s="10">
        <v>0.86480000000000001</v>
      </c>
      <c r="AV1477" s="10">
        <v>0.31180000000000002</v>
      </c>
      <c r="AW1477" s="10">
        <v>50.071300000000001</v>
      </c>
      <c r="AX1477" s="10">
        <v>10.6</v>
      </c>
      <c r="AY1477" s="10">
        <v>0.94</v>
      </c>
      <c r="AZ1477" s="10">
        <v>1552</v>
      </c>
      <c r="BA1477" s="10" t="s">
        <v>293</v>
      </c>
      <c r="BB1477" s="10">
        <v>9.2799999999999994E-2</v>
      </c>
      <c r="BC1477" s="10">
        <v>3.0499999999999999E-2</v>
      </c>
      <c r="BD1477" s="10">
        <v>5.3221999999999996</v>
      </c>
      <c r="BE1477" s="10">
        <v>10.6</v>
      </c>
      <c r="BF1477" s="10">
        <v>0.95</v>
      </c>
      <c r="BG1477" s="10">
        <v>0.31909999999999999</v>
      </c>
      <c r="BH1477" s="10">
        <v>0.10489999999999999</v>
      </c>
      <c r="BI1477" s="10">
        <v>18.6464</v>
      </c>
      <c r="BJ1477" s="10">
        <v>10.4</v>
      </c>
      <c r="BK1477" s="10">
        <v>0.95</v>
      </c>
      <c r="BL1477" s="10">
        <v>0.32090000000000002</v>
      </c>
      <c r="BM1477" s="10">
        <v>0.1055</v>
      </c>
      <c r="BN1477" s="10">
        <v>18.575800000000001</v>
      </c>
      <c r="BO1477" s="10">
        <v>10.5</v>
      </c>
      <c r="BP1477" s="10">
        <v>0.95</v>
      </c>
      <c r="BQ1477" s="10">
        <v>1552</v>
      </c>
      <c r="BR1477" s="10" t="s">
        <v>293</v>
      </c>
      <c r="BS1477" s="10">
        <v>0.50122086269428168</v>
      </c>
      <c r="BT1477" s="10">
        <v>0.22836297160441749</v>
      </c>
      <c r="BU1477" s="10">
        <v>30</v>
      </c>
      <c r="BV1477" s="10">
        <v>10.6</v>
      </c>
      <c r="BW1477" s="10">
        <v>0.91</v>
      </c>
      <c r="BX1477" s="10">
        <v>0.65580986137141917</v>
      </c>
      <c r="BY1477" s="10">
        <v>0.23802719535380834</v>
      </c>
      <c r="BZ1477" s="10">
        <v>38</v>
      </c>
      <c r="CA1477" s="10">
        <v>10.6</v>
      </c>
      <c r="CB1477" s="10">
        <v>0.94</v>
      </c>
      <c r="CC1477" s="10">
        <v>0.74999532018539949</v>
      </c>
      <c r="CD1477" s="10">
        <v>0.24651154070347298</v>
      </c>
      <c r="CE1477" s="10">
        <v>43</v>
      </c>
      <c r="CF1477" s="10">
        <v>10.6</v>
      </c>
      <c r="CG1477" s="10">
        <v>0.95</v>
      </c>
      <c r="CH1477" s="10">
        <v>1552</v>
      </c>
      <c r="CI1477" s="10" t="s">
        <v>293</v>
      </c>
      <c r="CJ1477" s="10">
        <v>0.1028</v>
      </c>
      <c r="CK1477" s="10">
        <v>7.7100000000000002E-2</v>
      </c>
      <c r="CL1477" s="10">
        <v>7</v>
      </c>
      <c r="CM1477" s="10">
        <v>10.6</v>
      </c>
      <c r="CN1477" s="10">
        <v>0.8</v>
      </c>
      <c r="CO1477" s="10">
        <v>0.26440000000000002</v>
      </c>
      <c r="CP1477" s="10">
        <v>0.1983</v>
      </c>
      <c r="CQ1477" s="10">
        <v>18</v>
      </c>
      <c r="CR1477" s="10">
        <v>10.6</v>
      </c>
      <c r="CS1477" s="10">
        <v>0.8</v>
      </c>
      <c r="CT1477" s="10">
        <v>0.26440000000000002</v>
      </c>
      <c r="CU1477" s="10">
        <v>0.1983</v>
      </c>
      <c r="CV1477" s="10">
        <v>18</v>
      </c>
      <c r="CW1477" s="10">
        <v>10.6</v>
      </c>
      <c r="CX1477" s="10">
        <v>0.8</v>
      </c>
      <c r="CY1477" s="10">
        <v>1588</v>
      </c>
      <c r="CZ1477" s="10" t="s">
        <v>282</v>
      </c>
      <c r="DA1477" s="10">
        <v>19.658000000000001</v>
      </c>
      <c r="DB1477" s="10">
        <v>3.3210000000000002</v>
      </c>
      <c r="DC1477" s="10">
        <v>312.05260007999334</v>
      </c>
      <c r="DD1477" s="10">
        <v>36.886000000000003</v>
      </c>
      <c r="DE1477" s="10">
        <v>0.98602820031054705</v>
      </c>
      <c r="DF1477" s="10">
        <v>25.728999999999999</v>
      </c>
      <c r="DG1477" s="10">
        <v>6.5149999999999997</v>
      </c>
      <c r="DH1477" s="10">
        <v>422.12267112599778</v>
      </c>
      <c r="DI1477" s="10">
        <v>36.301000000000002</v>
      </c>
      <c r="DJ1477" s="10">
        <v>0.96940445910746309</v>
      </c>
      <c r="DK1477" s="10">
        <v>27.457000000000001</v>
      </c>
      <c r="DL1477" s="10">
        <v>7.5650000000000004</v>
      </c>
      <c r="DM1477" s="10">
        <v>450.48062185839984</v>
      </c>
      <c r="DN1477" s="10">
        <v>36.500999999999998</v>
      </c>
      <c r="DO1477" s="10">
        <v>0.9640766841594316</v>
      </c>
    </row>
    <row r="1478" spans="1:119" x14ac:dyDescent="0.25">
      <c r="A1478" s="10">
        <v>1553</v>
      </c>
      <c r="B1478" s="10" t="s">
        <v>297</v>
      </c>
      <c r="C1478" s="10">
        <v>0</v>
      </c>
      <c r="D1478" s="10">
        <v>0</v>
      </c>
      <c r="E1478" s="10">
        <v>0</v>
      </c>
      <c r="F1478" s="10">
        <v>10.6</v>
      </c>
      <c r="G1478" s="10">
        <v>0</v>
      </c>
      <c r="H1478" s="10">
        <v>0</v>
      </c>
      <c r="I1478" s="10">
        <v>0</v>
      </c>
      <c r="J1478" s="10">
        <v>0</v>
      </c>
      <c r="K1478" s="10">
        <v>10.4</v>
      </c>
      <c r="L1478" s="10">
        <v>0</v>
      </c>
      <c r="M1478" s="10">
        <v>0</v>
      </c>
      <c r="N1478" s="10">
        <v>0</v>
      </c>
      <c r="O1478" s="10">
        <v>0</v>
      </c>
      <c r="P1478" s="10">
        <v>10.5</v>
      </c>
      <c r="Q1478" s="10">
        <v>0</v>
      </c>
      <c r="R1478" s="10">
        <v>1553</v>
      </c>
      <c r="S1478" s="10" t="s">
        <v>297</v>
      </c>
      <c r="T1478" s="10">
        <v>0</v>
      </c>
      <c r="U1478" s="10">
        <v>0</v>
      </c>
      <c r="V1478" s="10">
        <v>0</v>
      </c>
      <c r="W1478" s="10">
        <v>10.7</v>
      </c>
      <c r="Y1478" s="10">
        <v>0</v>
      </c>
      <c r="Z1478" s="10">
        <v>0</v>
      </c>
      <c r="AA1478" s="10">
        <v>0</v>
      </c>
      <c r="AB1478" s="10">
        <v>10.6</v>
      </c>
      <c r="AD1478" s="10">
        <v>0</v>
      </c>
      <c r="AE1478" s="10">
        <v>0</v>
      </c>
      <c r="AF1478" s="10">
        <v>0</v>
      </c>
      <c r="AG1478" s="10">
        <v>10.6</v>
      </c>
      <c r="AI1478" s="10">
        <v>1553</v>
      </c>
      <c r="AJ1478" s="10" t="s">
        <v>297</v>
      </c>
      <c r="AK1478" s="10">
        <v>0</v>
      </c>
      <c r="AL1478" s="10">
        <v>0</v>
      </c>
      <c r="AM1478" s="10">
        <v>0</v>
      </c>
      <c r="AN1478" s="10">
        <v>10.6</v>
      </c>
      <c r="AO1478" s="10">
        <v>0</v>
      </c>
      <c r="AP1478" s="10">
        <v>0</v>
      </c>
      <c r="AQ1478" s="10">
        <v>0</v>
      </c>
      <c r="AR1478" s="10">
        <v>0</v>
      </c>
      <c r="AS1478" s="10">
        <v>10.6</v>
      </c>
      <c r="AT1478" s="10">
        <v>0</v>
      </c>
      <c r="AU1478" s="10">
        <v>0</v>
      </c>
      <c r="AV1478" s="10">
        <v>0</v>
      </c>
      <c r="AW1478" s="10">
        <v>0</v>
      </c>
      <c r="AX1478" s="10">
        <v>10.6</v>
      </c>
      <c r="AY1478" s="10">
        <v>0</v>
      </c>
      <c r="AZ1478" s="10">
        <v>1553</v>
      </c>
      <c r="BA1478" s="10" t="s">
        <v>297</v>
      </c>
      <c r="BB1478" s="10">
        <v>0</v>
      </c>
      <c r="BC1478" s="10">
        <v>0</v>
      </c>
      <c r="BD1478" s="10">
        <v>0</v>
      </c>
      <c r="BE1478" s="10">
        <v>10.6</v>
      </c>
      <c r="BF1478" s="10">
        <v>0</v>
      </c>
      <c r="BG1478" s="10">
        <v>0</v>
      </c>
      <c r="BH1478" s="10">
        <v>0</v>
      </c>
      <c r="BI1478" s="10">
        <v>0</v>
      </c>
      <c r="BJ1478" s="10">
        <v>10.4</v>
      </c>
      <c r="BK1478" s="10">
        <v>0</v>
      </c>
      <c r="BL1478" s="10">
        <v>0</v>
      </c>
      <c r="BM1478" s="10">
        <v>0</v>
      </c>
      <c r="BN1478" s="10">
        <v>0</v>
      </c>
      <c r="BO1478" s="10">
        <v>10.5</v>
      </c>
      <c r="BP1478" s="10">
        <v>0</v>
      </c>
      <c r="BQ1478" s="10">
        <v>1553</v>
      </c>
      <c r="BR1478" s="10" t="s">
        <v>297</v>
      </c>
      <c r="BS1478" s="10">
        <v>0</v>
      </c>
      <c r="BT1478" s="10">
        <v>0</v>
      </c>
      <c r="BU1478" s="10">
        <v>0</v>
      </c>
      <c r="BV1478" s="10">
        <v>10.6</v>
      </c>
      <c r="BW1478" s="10">
        <v>0</v>
      </c>
      <c r="BX1478" s="10">
        <v>0</v>
      </c>
      <c r="BY1478" s="10">
        <v>0</v>
      </c>
      <c r="BZ1478" s="10">
        <v>0</v>
      </c>
      <c r="CA1478" s="10">
        <v>10.6</v>
      </c>
      <c r="CB1478" s="10">
        <v>0</v>
      </c>
      <c r="CC1478" s="10">
        <v>0</v>
      </c>
      <c r="CD1478" s="10">
        <v>0</v>
      </c>
      <c r="CE1478" s="10">
        <v>0</v>
      </c>
      <c r="CF1478" s="10">
        <v>10.6</v>
      </c>
      <c r="CG1478" s="10">
        <v>0</v>
      </c>
      <c r="CH1478" s="10">
        <v>1553</v>
      </c>
      <c r="CI1478" s="10" t="s">
        <v>297</v>
      </c>
      <c r="CJ1478" s="10">
        <v>0</v>
      </c>
      <c r="CK1478" s="10">
        <v>0</v>
      </c>
      <c r="CL1478" s="10">
        <v>0</v>
      </c>
      <c r="CM1478" s="10">
        <v>10.6</v>
      </c>
      <c r="CN1478" s="10">
        <v>0</v>
      </c>
      <c r="CO1478" s="10">
        <v>0</v>
      </c>
      <c r="CP1478" s="10">
        <v>0</v>
      </c>
      <c r="CQ1478" s="10">
        <v>0</v>
      </c>
      <c r="CR1478" s="10">
        <v>10.6</v>
      </c>
      <c r="CS1478" s="10">
        <v>0</v>
      </c>
      <c r="CT1478" s="10">
        <v>0</v>
      </c>
      <c r="CU1478" s="10">
        <v>0</v>
      </c>
      <c r="CV1478" s="10">
        <v>0</v>
      </c>
      <c r="CW1478" s="10">
        <v>10.6</v>
      </c>
      <c r="CX1478" s="10">
        <v>0</v>
      </c>
      <c r="CY1478" s="10">
        <v>1589</v>
      </c>
      <c r="CZ1478" s="10" t="s">
        <v>283</v>
      </c>
    </row>
    <row r="1479" spans="1:119" x14ac:dyDescent="0.25">
      <c r="A1479" s="10">
        <v>1554</v>
      </c>
      <c r="B1479" s="10" t="s">
        <v>298</v>
      </c>
      <c r="C1479" s="10">
        <v>0.04</v>
      </c>
      <c r="D1479" s="10">
        <v>0.03</v>
      </c>
      <c r="E1479" s="10">
        <v>3</v>
      </c>
      <c r="F1479" s="10">
        <v>10.6</v>
      </c>
      <c r="G1479" s="10">
        <v>0.8</v>
      </c>
      <c r="H1479" s="10">
        <v>0.1</v>
      </c>
      <c r="I1479" s="10">
        <v>0.08</v>
      </c>
      <c r="J1479" s="10">
        <v>7</v>
      </c>
      <c r="K1479" s="10">
        <v>10.4</v>
      </c>
      <c r="L1479" s="10">
        <v>0.8</v>
      </c>
      <c r="M1479" s="10">
        <v>7.0000000000000007E-2</v>
      </c>
      <c r="N1479" s="10">
        <v>0.05</v>
      </c>
      <c r="O1479" s="10">
        <v>5</v>
      </c>
      <c r="P1479" s="10">
        <v>10.5</v>
      </c>
      <c r="Q1479" s="10">
        <v>0.8</v>
      </c>
      <c r="R1479" s="10">
        <v>1554</v>
      </c>
      <c r="S1479" s="10" t="s">
        <v>298</v>
      </c>
      <c r="T1479" s="10">
        <v>1.0699999999999999E-2</v>
      </c>
      <c r="U1479" s="10">
        <v>8.3000000000000001E-3</v>
      </c>
      <c r="V1479" s="10">
        <v>0.73019999999999996</v>
      </c>
      <c r="W1479" s="10">
        <v>10.7</v>
      </c>
      <c r="Y1479" s="10">
        <v>1.38E-2</v>
      </c>
      <c r="Z1479" s="10">
        <v>1.0800000000000001E-2</v>
      </c>
      <c r="AA1479" s="10">
        <v>0.95309999999999995</v>
      </c>
      <c r="AB1479" s="10">
        <v>10.6</v>
      </c>
      <c r="AD1479" s="10">
        <v>1.37E-2</v>
      </c>
      <c r="AE1479" s="10">
        <v>8.2000000000000007E-3</v>
      </c>
      <c r="AF1479" s="10">
        <v>0.87280000000000002</v>
      </c>
      <c r="AG1479" s="10">
        <v>10.6</v>
      </c>
      <c r="AI1479" s="10">
        <v>1554</v>
      </c>
      <c r="AJ1479" s="10" t="s">
        <v>298</v>
      </c>
      <c r="AK1479" s="10">
        <v>1.77E-2</v>
      </c>
      <c r="AL1479" s="10">
        <v>9.4999999999999998E-3</v>
      </c>
      <c r="AM1479" s="10">
        <v>1.0942000000000001</v>
      </c>
      <c r="AN1479" s="10">
        <v>10.6</v>
      </c>
      <c r="AO1479" s="10">
        <v>0.88</v>
      </c>
      <c r="AP1479" s="10">
        <v>1.84E-2</v>
      </c>
      <c r="AQ1479" s="10">
        <v>9.9000000000000008E-3</v>
      </c>
      <c r="AR1479" s="10">
        <v>1.1379999999999999</v>
      </c>
      <c r="AS1479" s="10">
        <v>10.6</v>
      </c>
      <c r="AT1479" s="10">
        <v>0.88</v>
      </c>
      <c r="AU1479" s="10">
        <v>1.7999999999999999E-2</v>
      </c>
      <c r="AV1479" s="10">
        <v>9.5999999999999992E-3</v>
      </c>
      <c r="AW1479" s="10">
        <v>1.1111</v>
      </c>
      <c r="AX1479" s="10">
        <v>10.6</v>
      </c>
      <c r="AY1479" s="10">
        <v>0.88</v>
      </c>
      <c r="AZ1479" s="10">
        <v>1554</v>
      </c>
      <c r="BA1479" s="10" t="s">
        <v>298</v>
      </c>
      <c r="BB1479" s="10">
        <v>1.2E-2</v>
      </c>
      <c r="BC1479" s="10">
        <v>2.3999999999999998E-3</v>
      </c>
      <c r="BD1479" s="10">
        <v>0.6653</v>
      </c>
      <c r="BE1479" s="10">
        <v>10.6</v>
      </c>
      <c r="BF1479" s="10">
        <v>0.98</v>
      </c>
      <c r="BG1479" s="10">
        <v>3.1300000000000001E-2</v>
      </c>
      <c r="BH1479" s="10">
        <v>6.4000000000000003E-3</v>
      </c>
      <c r="BI1479" s="10">
        <v>1.7758</v>
      </c>
      <c r="BJ1479" s="10">
        <v>10.4</v>
      </c>
      <c r="BK1479" s="10">
        <v>0.98</v>
      </c>
      <c r="BL1479" s="10">
        <v>4.7300000000000002E-2</v>
      </c>
      <c r="BM1479" s="10">
        <v>9.5999999999999992E-3</v>
      </c>
      <c r="BN1479" s="10">
        <v>2.6537000000000002</v>
      </c>
      <c r="BO1479" s="10">
        <v>10.5</v>
      </c>
      <c r="BP1479" s="10">
        <v>0.98</v>
      </c>
      <c r="BQ1479" s="10">
        <v>1554</v>
      </c>
      <c r="BR1479" s="10" t="s">
        <v>298</v>
      </c>
      <c r="BS1479" s="10">
        <v>3.5985087578050995E-2</v>
      </c>
      <c r="BT1479" s="10">
        <v>7.3070836863963805E-3</v>
      </c>
      <c r="BU1479" s="10">
        <v>2</v>
      </c>
      <c r="BV1479" s="10">
        <v>10.6</v>
      </c>
      <c r="BW1479" s="10">
        <v>0.98</v>
      </c>
      <c r="BX1479" s="10">
        <v>3.5985087578050995E-2</v>
      </c>
      <c r="BY1479" s="10">
        <v>7.3070836863963805E-3</v>
      </c>
      <c r="BZ1479" s="10">
        <v>2</v>
      </c>
      <c r="CA1479" s="10">
        <v>10.6</v>
      </c>
      <c r="CB1479" s="10">
        <v>0.98</v>
      </c>
      <c r="CC1479" s="10">
        <v>3.5985087578050995E-2</v>
      </c>
      <c r="CD1479" s="10">
        <v>7.3070836863963805E-3</v>
      </c>
      <c r="CE1479" s="10">
        <v>2</v>
      </c>
      <c r="CF1479" s="10">
        <v>10.6</v>
      </c>
      <c r="CG1479" s="10">
        <v>0.98</v>
      </c>
      <c r="CH1479" s="10">
        <v>1554</v>
      </c>
      <c r="CI1479" s="10" t="s">
        <v>298</v>
      </c>
      <c r="CJ1479" s="10">
        <v>1.7999999999999999E-2</v>
      </c>
      <c r="CK1479" s="10">
        <v>3.7000000000000002E-3</v>
      </c>
      <c r="CL1479" s="10">
        <v>1</v>
      </c>
      <c r="CM1479" s="10">
        <v>10.6</v>
      </c>
      <c r="CN1479" s="10">
        <v>0.98</v>
      </c>
      <c r="CO1479" s="10">
        <v>1.7999999999999999E-2</v>
      </c>
      <c r="CP1479" s="10">
        <v>3.7000000000000002E-3</v>
      </c>
      <c r="CQ1479" s="10">
        <v>1</v>
      </c>
      <c r="CR1479" s="10">
        <v>10.6</v>
      </c>
      <c r="CS1479" s="10">
        <v>0.98</v>
      </c>
      <c r="CT1479" s="10">
        <v>1.7999999999999999E-2</v>
      </c>
      <c r="CU1479" s="10">
        <v>3.7000000000000002E-3</v>
      </c>
      <c r="CV1479" s="10">
        <v>1</v>
      </c>
      <c r="CW1479" s="10">
        <v>10.6</v>
      </c>
      <c r="CX1479" s="10">
        <v>0.98</v>
      </c>
      <c r="CY1479" s="10">
        <v>1590</v>
      </c>
      <c r="CZ1479" s="10" t="s">
        <v>284</v>
      </c>
      <c r="DA1479" s="10">
        <v>2.601</v>
      </c>
      <c r="DB1479" s="10">
        <v>0.48399999999999999</v>
      </c>
      <c r="DC1479" s="10">
        <v>142.75380000000001</v>
      </c>
      <c r="DD1479" s="10">
        <v>10.7</v>
      </c>
      <c r="DE1479" s="10">
        <v>0.98299999999999998</v>
      </c>
      <c r="DF1479" s="10">
        <v>3.1419999999999999</v>
      </c>
      <c r="DG1479" s="10">
        <v>0.65</v>
      </c>
      <c r="DH1479" s="10">
        <v>176.42339999999999</v>
      </c>
      <c r="DI1479" s="10">
        <v>10.5</v>
      </c>
      <c r="DJ1479" s="10">
        <v>0.97899999999999998</v>
      </c>
      <c r="DK1479" s="10">
        <v>3.0369999999999999</v>
      </c>
      <c r="DL1479" s="10">
        <v>0.48</v>
      </c>
      <c r="DM1479" s="10">
        <v>169.71109999999999</v>
      </c>
      <c r="DN1479" s="10">
        <v>10.46</v>
      </c>
      <c r="DO1479" s="10">
        <v>0.98799999999999999</v>
      </c>
    </row>
    <row r="1480" spans="1:119" x14ac:dyDescent="0.25">
      <c r="A1480" s="10">
        <v>1555</v>
      </c>
      <c r="B1480" s="10" t="s">
        <v>308</v>
      </c>
      <c r="C1480" s="10">
        <v>0.02</v>
      </c>
      <c r="D1480" s="10">
        <v>0</v>
      </c>
      <c r="E1480" s="10">
        <v>1</v>
      </c>
      <c r="F1480" s="10">
        <v>10.6</v>
      </c>
      <c r="G1480" s="10">
        <v>0.99</v>
      </c>
      <c r="H1480" s="10">
        <v>0.02</v>
      </c>
      <c r="I1480" s="10">
        <v>0</v>
      </c>
      <c r="J1480" s="10">
        <v>1</v>
      </c>
      <c r="K1480" s="10">
        <v>10.4</v>
      </c>
      <c r="L1480" s="10">
        <v>0.99</v>
      </c>
      <c r="M1480" s="10">
        <v>0.02</v>
      </c>
      <c r="N1480" s="10">
        <v>0</v>
      </c>
      <c r="O1480" s="10">
        <v>1</v>
      </c>
      <c r="P1480" s="10">
        <v>10.5</v>
      </c>
      <c r="Q1480" s="10">
        <v>0.99</v>
      </c>
      <c r="R1480" s="10">
        <v>1555</v>
      </c>
      <c r="S1480" s="10" t="s">
        <v>308</v>
      </c>
      <c r="T1480" s="10">
        <v>1.32E-2</v>
      </c>
      <c r="U1480" s="10">
        <v>3.8E-3</v>
      </c>
      <c r="V1480" s="10">
        <v>0.74099999999999999</v>
      </c>
      <c r="W1480" s="10">
        <v>10.7</v>
      </c>
      <c r="Y1480" s="10">
        <v>1.7100000000000001E-2</v>
      </c>
      <c r="Z1480" s="10">
        <v>5.1000000000000004E-3</v>
      </c>
      <c r="AA1480" s="10">
        <v>0.97030000000000005</v>
      </c>
      <c r="AB1480" s="10">
        <v>10.6</v>
      </c>
      <c r="AD1480" s="10">
        <v>1.7000000000000001E-2</v>
      </c>
      <c r="AE1480" s="10">
        <v>1.9E-3</v>
      </c>
      <c r="AF1480" s="10">
        <v>0.93230000000000002</v>
      </c>
      <c r="AG1480" s="10">
        <v>10.6</v>
      </c>
      <c r="AI1480" s="10">
        <v>1555</v>
      </c>
      <c r="AJ1480" s="10" t="s">
        <v>308</v>
      </c>
      <c r="AK1480" s="10">
        <v>1.9900000000000001E-2</v>
      </c>
      <c r="AL1480" s="10">
        <v>2.8E-3</v>
      </c>
      <c r="AM1480" s="10">
        <v>1.0946</v>
      </c>
      <c r="AN1480" s="10">
        <v>10.6</v>
      </c>
      <c r="AO1480" s="10">
        <v>0.99</v>
      </c>
      <c r="AP1480" s="10">
        <v>2.07E-2</v>
      </c>
      <c r="AQ1480" s="10">
        <v>2.8999999999999998E-3</v>
      </c>
      <c r="AR1480" s="10">
        <v>1.1385000000000001</v>
      </c>
      <c r="AS1480" s="10">
        <v>10.6</v>
      </c>
      <c r="AT1480" s="10">
        <v>0.99</v>
      </c>
      <c r="AU1480" s="10">
        <v>2.0199999999999999E-2</v>
      </c>
      <c r="AV1480" s="10">
        <v>2.8999999999999998E-3</v>
      </c>
      <c r="AW1480" s="10">
        <v>1.1114999999999999</v>
      </c>
      <c r="AX1480" s="10">
        <v>10.6</v>
      </c>
      <c r="AY1480" s="10">
        <v>0.99</v>
      </c>
      <c r="AZ1480" s="10">
        <v>1555</v>
      </c>
      <c r="BA1480" s="10" t="s">
        <v>308</v>
      </c>
      <c r="BB1480" s="10">
        <v>1.21E-2</v>
      </c>
      <c r="BC1480" s="10">
        <v>1.6999999999999999E-3</v>
      </c>
      <c r="BD1480" s="10">
        <v>0.6653</v>
      </c>
      <c r="BE1480" s="10">
        <v>10.6</v>
      </c>
      <c r="BF1480" s="10">
        <v>0.99</v>
      </c>
      <c r="BG1480" s="10">
        <v>1.5800000000000002E-2</v>
      </c>
      <c r="BH1480" s="10">
        <v>2.3E-3</v>
      </c>
      <c r="BI1480" s="10">
        <v>0.88790000000000002</v>
      </c>
      <c r="BJ1480" s="10">
        <v>10.4</v>
      </c>
      <c r="BK1480" s="10">
        <v>0.99</v>
      </c>
      <c r="BL1480" s="10">
        <v>1.5900000000000001E-2</v>
      </c>
      <c r="BM1480" s="10">
        <v>2.3E-3</v>
      </c>
      <c r="BN1480" s="10">
        <v>0.88460000000000005</v>
      </c>
      <c r="BO1480" s="10">
        <v>10.5</v>
      </c>
      <c r="BP1480" s="10">
        <v>0.99</v>
      </c>
      <c r="BQ1480" s="10">
        <v>1555</v>
      </c>
      <c r="BR1480" s="10" t="s">
        <v>308</v>
      </c>
      <c r="BS1480" s="10">
        <v>1.8176141174627798E-2</v>
      </c>
      <c r="BT1480" s="10">
        <v>2.5899598452485723E-3</v>
      </c>
      <c r="BU1480" s="10">
        <v>1</v>
      </c>
      <c r="BV1480" s="10">
        <v>10.6</v>
      </c>
      <c r="BW1480" s="10">
        <v>0.99</v>
      </c>
      <c r="BX1480" s="10">
        <v>1.8176141174627798E-2</v>
      </c>
      <c r="BY1480" s="10">
        <v>2.5899598452485723E-3</v>
      </c>
      <c r="BZ1480" s="10">
        <v>1</v>
      </c>
      <c r="CA1480" s="10">
        <v>10.6</v>
      </c>
      <c r="CB1480" s="10">
        <v>0.99</v>
      </c>
      <c r="CC1480" s="10">
        <v>1.8176141174627798E-2</v>
      </c>
      <c r="CD1480" s="10">
        <v>2.5899598452485723E-3</v>
      </c>
      <c r="CE1480" s="10">
        <v>1</v>
      </c>
      <c r="CF1480" s="10">
        <v>10.6</v>
      </c>
      <c r="CG1480" s="10">
        <v>0.99</v>
      </c>
      <c r="CH1480" s="10">
        <v>1555</v>
      </c>
      <c r="CI1480" s="10" t="s">
        <v>308</v>
      </c>
      <c r="CJ1480" s="10">
        <v>1.8200000000000001E-2</v>
      </c>
      <c r="CK1480" s="10">
        <v>2.5999999999999999E-3</v>
      </c>
      <c r="CL1480" s="10">
        <v>1</v>
      </c>
      <c r="CM1480" s="10">
        <v>10.6</v>
      </c>
      <c r="CN1480" s="10">
        <v>0.99</v>
      </c>
      <c r="CO1480" s="10">
        <v>1.8200000000000001E-2</v>
      </c>
      <c r="CP1480" s="10">
        <v>2.5999999999999999E-3</v>
      </c>
      <c r="CQ1480" s="10">
        <v>1</v>
      </c>
      <c r="CR1480" s="10">
        <v>10.6</v>
      </c>
      <c r="CS1480" s="10">
        <v>0.99</v>
      </c>
      <c r="CT1480" s="10">
        <v>1.8200000000000001E-2</v>
      </c>
      <c r="CU1480" s="10">
        <v>2.5999999999999999E-3</v>
      </c>
      <c r="CV1480" s="10">
        <v>1</v>
      </c>
      <c r="CW1480" s="10">
        <v>10.6</v>
      </c>
      <c r="CX1480" s="10">
        <v>0.99</v>
      </c>
      <c r="CY1480" s="10">
        <v>1591</v>
      </c>
      <c r="CZ1480" s="10" t="s">
        <v>305</v>
      </c>
      <c r="DA1480" s="10">
        <v>0.1305</v>
      </c>
      <c r="DB1480" s="10">
        <v>7.0400000000000004E-2</v>
      </c>
      <c r="DC1480" s="10">
        <v>8</v>
      </c>
      <c r="DD1480" s="10">
        <v>10.7</v>
      </c>
      <c r="DE1480" s="10">
        <v>0.88</v>
      </c>
      <c r="DF1480" s="10">
        <v>0.15359999999999999</v>
      </c>
      <c r="DG1480" s="10">
        <v>8.2900000000000001E-2</v>
      </c>
      <c r="DH1480" s="10">
        <v>9.6</v>
      </c>
      <c r="DI1480" s="10">
        <v>10.5</v>
      </c>
      <c r="DJ1480" s="10">
        <v>0.88</v>
      </c>
      <c r="DK1480" s="10">
        <v>0.1275</v>
      </c>
      <c r="DL1480" s="10">
        <v>6.88E-2</v>
      </c>
      <c r="DM1480" s="10">
        <v>8</v>
      </c>
      <c r="DN1480" s="10">
        <v>10.46</v>
      </c>
      <c r="DO1480" s="10">
        <v>0.88</v>
      </c>
    </row>
    <row r="1481" spans="1:119" x14ac:dyDescent="0.25">
      <c r="A1481" s="10">
        <v>1556</v>
      </c>
      <c r="B1481" s="10" t="s">
        <v>265</v>
      </c>
      <c r="C1481" s="10">
        <v>0.18</v>
      </c>
      <c r="D1481" s="10">
        <v>0.08</v>
      </c>
      <c r="E1481" s="10">
        <v>3.13</v>
      </c>
      <c r="F1481" s="10">
        <v>37.35</v>
      </c>
      <c r="G1481" s="10">
        <v>0.91100000000000003</v>
      </c>
      <c r="H1481" s="10">
        <v>0.17</v>
      </c>
      <c r="I1481" s="10">
        <v>7.0000000000000007E-2</v>
      </c>
      <c r="J1481" s="10">
        <v>2.96</v>
      </c>
      <c r="K1481" s="10">
        <v>36.89</v>
      </c>
      <c r="L1481" s="10">
        <v>0.92200000000000004</v>
      </c>
      <c r="M1481" s="10">
        <v>0.25</v>
      </c>
      <c r="N1481" s="10">
        <v>0.08</v>
      </c>
      <c r="O1481" s="10">
        <v>4.21</v>
      </c>
      <c r="P1481" s="10">
        <v>36.82</v>
      </c>
      <c r="Q1481" s="10">
        <v>0.94899999999999995</v>
      </c>
      <c r="R1481" s="10">
        <v>1556</v>
      </c>
      <c r="S1481" s="10" t="s">
        <v>265</v>
      </c>
      <c r="T1481" s="10">
        <v>7.0000000000000007E-2</v>
      </c>
      <c r="U1481" s="10">
        <v>7.0000000000000007E-2</v>
      </c>
      <c r="V1481" s="10">
        <v>1.4884052256495006</v>
      </c>
      <c r="W1481" s="10">
        <v>38.4</v>
      </c>
      <c r="Y1481" s="10">
        <v>0.1</v>
      </c>
      <c r="Z1481" s="10">
        <v>0.1</v>
      </c>
      <c r="AA1481" s="10">
        <v>2.1589015889151937</v>
      </c>
      <c r="AB1481" s="10">
        <v>37.82</v>
      </c>
      <c r="AD1481" s="10">
        <v>0.09</v>
      </c>
      <c r="AE1481" s="10">
        <v>0.05</v>
      </c>
      <c r="AF1481" s="10">
        <v>1.551196459649183</v>
      </c>
      <c r="AG1481" s="10">
        <v>38.32</v>
      </c>
      <c r="AI1481" s="10">
        <v>1556</v>
      </c>
      <c r="AJ1481" s="10" t="s">
        <v>265</v>
      </c>
      <c r="AK1481" s="10">
        <v>-0.23582864325166231</v>
      </c>
      <c r="AL1481" s="10">
        <v>-0.10413701469783086</v>
      </c>
      <c r="AM1481" s="10">
        <v>-3.9465733474839397</v>
      </c>
      <c r="AN1481" s="10">
        <v>37.713624602525272</v>
      </c>
      <c r="AO1481" s="10">
        <v>0.91478170964878702</v>
      </c>
      <c r="AP1481" s="10">
        <v>-0.24543129700346636</v>
      </c>
      <c r="AQ1481" s="10">
        <v>-0.10651727198785726</v>
      </c>
      <c r="AR1481" s="10">
        <v>-4.1526367029985227</v>
      </c>
      <c r="AS1481" s="10">
        <v>37.197925146457834</v>
      </c>
      <c r="AT1481" s="10">
        <v>0.91733224753727904</v>
      </c>
      <c r="AU1481" s="10">
        <v>-0.23998096514223863</v>
      </c>
      <c r="AV1481" s="10">
        <v>-0.10461872571511975</v>
      </c>
      <c r="AW1481" s="10">
        <v>-4.0757987365493653</v>
      </c>
      <c r="AX1481" s="10">
        <v>37.08393691208218</v>
      </c>
      <c r="AY1481" s="10">
        <v>0.91667967972555053</v>
      </c>
      <c r="AZ1481" s="10">
        <v>1556</v>
      </c>
      <c r="BA1481" s="10" t="s">
        <v>265</v>
      </c>
      <c r="BB1481" s="10">
        <v>-7.4049192022598159E-2</v>
      </c>
      <c r="BC1481" s="10">
        <v>-4.4466940145360574E-2</v>
      </c>
      <c r="BD1481" s="10">
        <v>-1.3178393271180526</v>
      </c>
      <c r="BE1481" s="10">
        <v>37.841081719646496</v>
      </c>
      <c r="BF1481" s="10">
        <v>0.85730171105949671</v>
      </c>
      <c r="BG1481" s="10">
        <v>-9.5583136344746564E-2</v>
      </c>
      <c r="BH1481" s="10">
        <v>-5.0447888565616869E-2</v>
      </c>
      <c r="BI1481" s="10">
        <v>-1.6629032262671455</v>
      </c>
      <c r="BJ1481" s="10">
        <v>37.524484963179304</v>
      </c>
      <c r="BK1481" s="10">
        <v>0.88438004248296831</v>
      </c>
      <c r="BL1481" s="10">
        <v>-9.7028800904064988E-2</v>
      </c>
      <c r="BM1481" s="10">
        <v>-5.1144683954071332E-2</v>
      </c>
      <c r="BN1481" s="10">
        <v>-1.6916234988564178</v>
      </c>
      <c r="BO1481" s="10">
        <v>37.43476399789504</v>
      </c>
      <c r="BP1481" s="10">
        <v>0.88462911339080175</v>
      </c>
      <c r="BQ1481" s="10">
        <v>1556</v>
      </c>
      <c r="BR1481" s="10" t="s">
        <v>265</v>
      </c>
      <c r="BS1481" s="10">
        <v>-0.16800000000000001</v>
      </c>
      <c r="BT1481" s="10">
        <v>-6.8000000000000005E-2</v>
      </c>
      <c r="BU1481" s="10">
        <v>-2.7738061228195567</v>
      </c>
      <c r="BV1481" s="10">
        <v>37.723999999999997</v>
      </c>
      <c r="BW1481" s="10">
        <v>0.92694681322315842</v>
      </c>
      <c r="BX1481" s="10">
        <v>-0.16500000000000001</v>
      </c>
      <c r="BY1481" s="10">
        <v>-6.7000000000000004E-2</v>
      </c>
      <c r="BZ1481" s="10">
        <v>-2.7708993024570958</v>
      </c>
      <c r="CA1481" s="10">
        <v>37.106000000000002</v>
      </c>
      <c r="CB1481" s="10">
        <v>0.92652775444823054</v>
      </c>
      <c r="CC1481" s="10">
        <v>-0.16500000000000001</v>
      </c>
      <c r="CD1481" s="10">
        <v>-6.7000000000000004E-2</v>
      </c>
      <c r="CE1481" s="10">
        <v>-2.7593727896989613</v>
      </c>
      <c r="CF1481" s="10">
        <v>37.261000000000003</v>
      </c>
      <c r="CG1481" s="10">
        <v>0.92652775444823054</v>
      </c>
      <c r="CH1481" s="10">
        <v>1556</v>
      </c>
      <c r="CI1481" s="10" t="s">
        <v>265</v>
      </c>
      <c r="CJ1481" s="10">
        <v>-9.5000000000000001E-2</v>
      </c>
      <c r="CK1481" s="10">
        <v>-4.7E-2</v>
      </c>
      <c r="CL1481" s="10">
        <v>-1.5885797770319776</v>
      </c>
      <c r="CM1481" s="10">
        <v>38.521000000000001</v>
      </c>
      <c r="CN1481" s="10">
        <v>0.89630618957623642</v>
      </c>
      <c r="CO1481" s="10">
        <v>-9.4E-2</v>
      </c>
      <c r="CP1481" s="10">
        <v>-4.7E-2</v>
      </c>
      <c r="CQ1481" s="10">
        <v>-1.5972606899700659</v>
      </c>
      <c r="CR1481" s="10">
        <v>37.988</v>
      </c>
      <c r="CS1481" s="10">
        <v>0.89442719099991586</v>
      </c>
      <c r="CT1481" s="10">
        <v>-9.4E-2</v>
      </c>
      <c r="CU1481" s="10">
        <v>-4.7E-2</v>
      </c>
      <c r="CV1481" s="10">
        <v>-1.5781096801108709</v>
      </c>
      <c r="CW1481" s="10">
        <v>38.448999999999998</v>
      </c>
      <c r="CX1481" s="10">
        <v>0.89442719099991586</v>
      </c>
      <c r="CY1481" s="10">
        <v>1592</v>
      </c>
      <c r="CZ1481" s="10" t="s">
        <v>288</v>
      </c>
      <c r="DA1481" s="10">
        <v>0.48799999999999999</v>
      </c>
      <c r="DB1481" s="10">
        <v>6.9500000000000006E-2</v>
      </c>
      <c r="DC1481" s="10">
        <v>26.6</v>
      </c>
      <c r="DD1481" s="10">
        <v>10.7</v>
      </c>
      <c r="DE1481" s="10">
        <v>0.99</v>
      </c>
      <c r="DF1481" s="10">
        <v>0.47170000000000001</v>
      </c>
      <c r="DG1481" s="10">
        <v>6.7199999999999996E-2</v>
      </c>
      <c r="DH1481" s="10">
        <v>26.2</v>
      </c>
      <c r="DI1481" s="10">
        <v>10.5</v>
      </c>
      <c r="DJ1481" s="10">
        <v>0.99</v>
      </c>
      <c r="DK1481" s="10">
        <v>0.45379999999999998</v>
      </c>
      <c r="DL1481" s="10">
        <v>6.4699999999999994E-2</v>
      </c>
      <c r="DM1481" s="10">
        <v>25.3</v>
      </c>
      <c r="DN1481" s="10">
        <v>10.46</v>
      </c>
      <c r="DO1481" s="10">
        <v>0.99</v>
      </c>
    </row>
    <row r="1482" spans="1:119" x14ac:dyDescent="0.25">
      <c r="A1482" s="10">
        <v>1557</v>
      </c>
      <c r="B1482" s="10" t="s">
        <v>8</v>
      </c>
      <c r="C1482" s="10">
        <v>0.18</v>
      </c>
      <c r="D1482" s="10">
        <v>0.08</v>
      </c>
      <c r="E1482" s="10">
        <v>3.13</v>
      </c>
      <c r="F1482" s="10">
        <v>37.29</v>
      </c>
      <c r="G1482" s="10">
        <v>0.91100000000000003</v>
      </c>
      <c r="H1482" s="10">
        <v>0.17</v>
      </c>
      <c r="I1482" s="10">
        <v>7.0000000000000007E-2</v>
      </c>
      <c r="J1482" s="10">
        <v>2.96</v>
      </c>
      <c r="K1482" s="10">
        <v>36.83</v>
      </c>
      <c r="L1482" s="10">
        <v>0.92200000000000004</v>
      </c>
      <c r="M1482" s="10">
        <v>0.25</v>
      </c>
      <c r="N1482" s="10">
        <v>0.08</v>
      </c>
      <c r="O1482" s="10">
        <v>4.21</v>
      </c>
      <c r="P1482" s="10">
        <v>36.74</v>
      </c>
      <c r="Q1482" s="10">
        <v>0.94899999999999995</v>
      </c>
      <c r="R1482" s="10">
        <v>1557</v>
      </c>
      <c r="S1482" s="10" t="s">
        <v>8</v>
      </c>
      <c r="T1482" s="10">
        <v>7.0000000000000007E-2</v>
      </c>
      <c r="U1482" s="10">
        <v>7.0000000000000007E-2</v>
      </c>
      <c r="V1482" s="10">
        <v>1.4884052256495006</v>
      </c>
      <c r="W1482" s="10">
        <v>38.4</v>
      </c>
      <c r="Y1482" s="10">
        <v>0.1</v>
      </c>
      <c r="Z1482" s="10">
        <v>0.1</v>
      </c>
      <c r="AA1482" s="10">
        <v>2.1589015889151937</v>
      </c>
      <c r="AB1482" s="10">
        <v>37.82</v>
      </c>
      <c r="AD1482" s="10">
        <v>0.09</v>
      </c>
      <c r="AE1482" s="10">
        <v>0.05</v>
      </c>
      <c r="AF1482" s="10">
        <v>1.551196459649183</v>
      </c>
      <c r="AG1482" s="10">
        <v>38.32</v>
      </c>
      <c r="AI1482" s="10">
        <v>1557</v>
      </c>
      <c r="AJ1482" s="10" t="s">
        <v>8</v>
      </c>
      <c r="AZ1482" s="10">
        <v>1557</v>
      </c>
      <c r="BA1482" s="10" t="s">
        <v>8</v>
      </c>
      <c r="BB1482" s="10">
        <v>7.4049192021502522E-2</v>
      </c>
      <c r="BC1482" s="10">
        <v>4.4466940145176923E-2</v>
      </c>
      <c r="BD1482" s="10">
        <v>1.3178393271022788</v>
      </c>
      <c r="BE1482" s="10">
        <v>37.841081719646496</v>
      </c>
      <c r="BF1482" s="10">
        <v>0.85730171105707331</v>
      </c>
      <c r="BG1482" s="10">
        <v>9.5583136343626085E-2</v>
      </c>
      <c r="BH1482" s="10">
        <v>5.0447888565400133E-2</v>
      </c>
      <c r="BI1482" s="10">
        <v>1.6629032262503423</v>
      </c>
      <c r="BJ1482" s="10">
        <v>37.524484963179304</v>
      </c>
      <c r="BK1482" s="10">
        <v>0.88438004248153745</v>
      </c>
      <c r="BL1482" s="10">
        <v>9.7028800903030149E-2</v>
      </c>
      <c r="BM1482" s="10">
        <v>5.1144683953885516E-2</v>
      </c>
      <c r="BN1482" s="10">
        <v>1.6916234988409626</v>
      </c>
      <c r="BO1482" s="10">
        <v>37.43476399789504</v>
      </c>
      <c r="BP1482" s="10">
        <v>0.88462911338944916</v>
      </c>
      <c r="BQ1482" s="10">
        <v>1557</v>
      </c>
      <c r="BR1482" s="10" t="s">
        <v>8</v>
      </c>
      <c r="CH1482" s="10">
        <v>1557</v>
      </c>
      <c r="CI1482" s="10" t="s">
        <v>8</v>
      </c>
      <c r="CJ1482" s="10">
        <v>9.5000000000000001E-2</v>
      </c>
      <c r="CK1482" s="10">
        <v>4.7E-2</v>
      </c>
      <c r="CL1482" s="10">
        <v>1.5885797770319776</v>
      </c>
      <c r="CM1482" s="10">
        <v>38.521000000000001</v>
      </c>
      <c r="CN1482" s="10">
        <v>0.89630618957623642</v>
      </c>
      <c r="CO1482" s="10">
        <v>9.4E-2</v>
      </c>
      <c r="CP1482" s="10">
        <v>4.7E-2</v>
      </c>
      <c r="CQ1482" s="10">
        <v>1.5972606899700659</v>
      </c>
      <c r="CR1482" s="10">
        <v>37.988</v>
      </c>
      <c r="CS1482" s="10">
        <v>0.89442719099991586</v>
      </c>
      <c r="CT1482" s="10">
        <v>9.4E-2</v>
      </c>
      <c r="CU1482" s="10">
        <v>4.7E-2</v>
      </c>
      <c r="CV1482" s="10">
        <v>1.5781096801108709</v>
      </c>
      <c r="CW1482" s="10">
        <v>38.448999999999998</v>
      </c>
      <c r="CX1482" s="10">
        <v>0.89442719099991586</v>
      </c>
      <c r="CY1482" s="10">
        <v>1593</v>
      </c>
      <c r="CZ1482" s="10" t="s">
        <v>315</v>
      </c>
      <c r="DA1482" s="10">
        <v>0.93389999999999995</v>
      </c>
      <c r="DB1482" s="10">
        <v>0.1331</v>
      </c>
      <c r="DC1482" s="10">
        <v>50.9</v>
      </c>
      <c r="DD1482" s="10">
        <v>10.7</v>
      </c>
      <c r="DE1482" s="10">
        <v>0.99</v>
      </c>
      <c r="DF1482" s="10">
        <v>1.1960999999999999</v>
      </c>
      <c r="DG1482" s="10">
        <v>0.29980000000000001</v>
      </c>
      <c r="DH1482" s="10">
        <v>67.8</v>
      </c>
      <c r="DI1482" s="10">
        <v>10.5</v>
      </c>
      <c r="DJ1482" s="10">
        <v>0.97</v>
      </c>
      <c r="DK1482" s="10">
        <v>1.0976999999999999</v>
      </c>
      <c r="DL1482" s="10">
        <v>0.15640000000000001</v>
      </c>
      <c r="DM1482" s="10">
        <v>61.2</v>
      </c>
      <c r="DN1482" s="10">
        <v>10.46</v>
      </c>
      <c r="DO1482" s="10">
        <v>0.99</v>
      </c>
    </row>
    <row r="1483" spans="1:119" x14ac:dyDescent="0.25">
      <c r="A1483" s="10">
        <v>1558</v>
      </c>
      <c r="B1483" s="10" t="s">
        <v>9</v>
      </c>
      <c r="R1483" s="10">
        <v>1558</v>
      </c>
      <c r="S1483" s="10" t="s">
        <v>9</v>
      </c>
      <c r="AI1483" s="10">
        <v>1558</v>
      </c>
      <c r="AJ1483" s="10" t="s">
        <v>9</v>
      </c>
      <c r="AK1483" s="10">
        <v>0.23582864325164307</v>
      </c>
      <c r="AL1483" s="10">
        <v>0.10413701469783415</v>
      </c>
      <c r="AM1483" s="10">
        <v>3.9465733474836915</v>
      </c>
      <c r="AN1483" s="10">
        <v>37.713624602525272</v>
      </c>
      <c r="AO1483" s="10">
        <v>0.91478170964876993</v>
      </c>
      <c r="AP1483" s="10">
        <v>0.2454312970034658</v>
      </c>
      <c r="AQ1483" s="10">
        <v>0.10651727198787073</v>
      </c>
      <c r="AR1483" s="10">
        <v>4.1526367029985973</v>
      </c>
      <c r="AS1483" s="10">
        <v>37.197925146457834</v>
      </c>
      <c r="AT1483" s="10">
        <v>0.91733224753726039</v>
      </c>
      <c r="AU1483" s="10">
        <v>0.23998096514223294</v>
      </c>
      <c r="AV1483" s="10">
        <v>0.1046187257151095</v>
      </c>
      <c r="AW1483" s="10">
        <v>4.0757987365492205</v>
      </c>
      <c r="AX1483" s="10">
        <v>37.08393691208218</v>
      </c>
      <c r="AY1483" s="10">
        <v>0.91667967972556152</v>
      </c>
      <c r="AZ1483" s="10">
        <v>1558</v>
      </c>
      <c r="BA1483" s="10" t="s">
        <v>9</v>
      </c>
      <c r="BQ1483" s="10">
        <v>1558</v>
      </c>
      <c r="BR1483" s="10" t="s">
        <v>9</v>
      </c>
      <c r="BS1483" s="10">
        <v>0.16800000000000001</v>
      </c>
      <c r="BT1483" s="10">
        <v>6.8000000000000005E-2</v>
      </c>
      <c r="BU1483" s="10">
        <v>2.7738061228195567</v>
      </c>
      <c r="BV1483" s="10">
        <v>37.723999999999997</v>
      </c>
      <c r="BW1483" s="10">
        <v>0.92694681322315842</v>
      </c>
      <c r="BX1483" s="10">
        <v>0.16500000000000001</v>
      </c>
      <c r="BY1483" s="10">
        <v>6.7000000000000004E-2</v>
      </c>
      <c r="BZ1483" s="10">
        <v>2.7708993024570958</v>
      </c>
      <c r="CA1483" s="10">
        <v>37.106000000000002</v>
      </c>
      <c r="CB1483" s="10">
        <v>0.92652775444823054</v>
      </c>
      <c r="CC1483" s="10">
        <v>0.16500000000000001</v>
      </c>
      <c r="CD1483" s="10">
        <v>6.7000000000000004E-2</v>
      </c>
      <c r="CE1483" s="10">
        <v>2.7593727896989613</v>
      </c>
      <c r="CF1483" s="10">
        <v>37.261000000000003</v>
      </c>
      <c r="CG1483" s="10">
        <v>0.92652775444823054</v>
      </c>
      <c r="CH1483" s="10">
        <v>1558</v>
      </c>
      <c r="CI1483" s="10" t="s">
        <v>9</v>
      </c>
      <c r="CY1483" s="10">
        <v>1594</v>
      </c>
      <c r="CZ1483" s="10" t="s">
        <v>289</v>
      </c>
      <c r="DA1483" s="10">
        <v>6.9500000000000006E-2</v>
      </c>
      <c r="DB1483" s="10">
        <v>9.9000000000000008E-3</v>
      </c>
      <c r="DC1483" s="10">
        <v>3.79</v>
      </c>
      <c r="DD1483" s="10">
        <v>10.7</v>
      </c>
      <c r="DE1483" s="10">
        <v>0.99</v>
      </c>
      <c r="DF1483" s="10">
        <v>8.5800000000000001E-2</v>
      </c>
      <c r="DG1483" s="10">
        <v>8.6E-3</v>
      </c>
      <c r="DH1483" s="10">
        <v>4.74</v>
      </c>
      <c r="DI1483" s="10">
        <v>10.5</v>
      </c>
      <c r="DJ1483" s="10">
        <v>1</v>
      </c>
      <c r="DK1483" s="10">
        <v>8.4900000000000003E-2</v>
      </c>
      <c r="DL1483" s="10">
        <v>8.6999999999999994E-3</v>
      </c>
      <c r="DM1483" s="10">
        <v>4.71</v>
      </c>
      <c r="DN1483" s="10">
        <v>10.46</v>
      </c>
      <c r="DO1483" s="10">
        <v>0.99</v>
      </c>
    </row>
    <row r="1484" spans="1:119" x14ac:dyDescent="0.25">
      <c r="A1484" s="10">
        <v>1559</v>
      </c>
      <c r="B1484" s="10" t="s">
        <v>10</v>
      </c>
      <c r="C1484" s="10">
        <v>0.18</v>
      </c>
      <c r="D1484" s="10">
        <v>0.06</v>
      </c>
      <c r="E1484" s="10">
        <v>10</v>
      </c>
      <c r="F1484" s="10">
        <v>10.7</v>
      </c>
      <c r="G1484" s="10">
        <v>0.95</v>
      </c>
      <c r="H1484" s="10">
        <v>0.17</v>
      </c>
      <c r="I1484" s="10">
        <v>0.05</v>
      </c>
      <c r="J1484" s="10">
        <v>10</v>
      </c>
      <c r="K1484" s="10">
        <v>10.5</v>
      </c>
      <c r="L1484" s="10">
        <v>0.96</v>
      </c>
      <c r="M1484" s="10">
        <v>0.25</v>
      </c>
      <c r="N1484" s="10">
        <v>0.06</v>
      </c>
      <c r="O1484" s="10">
        <v>14</v>
      </c>
      <c r="P1484" s="10">
        <v>10.5</v>
      </c>
      <c r="Q1484" s="10">
        <v>0.97</v>
      </c>
      <c r="R1484" s="10">
        <v>1559</v>
      </c>
      <c r="S1484" s="10" t="s">
        <v>10</v>
      </c>
      <c r="T1484" s="10">
        <v>0.06</v>
      </c>
      <c r="U1484" s="10">
        <v>0.04</v>
      </c>
      <c r="V1484" s="10">
        <v>3.82</v>
      </c>
      <c r="W1484" s="10">
        <v>10.9</v>
      </c>
      <c r="Y1484" s="10">
        <v>0.09</v>
      </c>
      <c r="Z1484" s="10">
        <v>0.08</v>
      </c>
      <c r="AA1484" s="10">
        <v>6.4370000000000003</v>
      </c>
      <c r="AB1484" s="10">
        <v>10.8</v>
      </c>
      <c r="AD1484" s="10">
        <v>0.08</v>
      </c>
      <c r="AE1484" s="10">
        <v>0.02</v>
      </c>
      <c r="AF1484" s="10">
        <v>4.4080000000000004</v>
      </c>
      <c r="AG1484" s="10">
        <v>10.8</v>
      </c>
      <c r="AI1484" s="10">
        <v>1559</v>
      </c>
      <c r="AJ1484" s="10" t="s">
        <v>10</v>
      </c>
      <c r="AZ1484" s="10">
        <v>1559</v>
      </c>
      <c r="BA1484" s="10" t="s">
        <v>10</v>
      </c>
      <c r="BB1484" s="10">
        <v>6.9812911668076502E-2</v>
      </c>
      <c r="BC1484" s="10">
        <v>2.1276316791625942E-2</v>
      </c>
      <c r="BD1484" s="10">
        <v>3.9752000000000001</v>
      </c>
      <c r="BE1484" s="10">
        <v>10.6</v>
      </c>
      <c r="BF1484" s="10">
        <v>0.95699999999999996</v>
      </c>
      <c r="BG1484" s="10">
        <v>9.1397489640685114E-2</v>
      </c>
      <c r="BH1484" s="10">
        <v>2.7507982136133764E-2</v>
      </c>
      <c r="BI1484" s="10">
        <v>5.2987000000000002</v>
      </c>
      <c r="BJ1484" s="10">
        <v>10.4</v>
      </c>
      <c r="BK1484" s="10">
        <v>0.95799999999999996</v>
      </c>
      <c r="BL1484" s="10">
        <v>9.2861114611730106E-2</v>
      </c>
      <c r="BM1484" s="10">
        <v>2.8300530216190594E-2</v>
      </c>
      <c r="BN1484" s="10">
        <v>5.2874999999999996</v>
      </c>
      <c r="BO1484" s="10">
        <v>10.6</v>
      </c>
      <c r="BP1484" s="10">
        <v>0.95699999999999996</v>
      </c>
      <c r="BQ1484" s="10">
        <v>1559</v>
      </c>
      <c r="BR1484" s="10" t="s">
        <v>10</v>
      </c>
      <c r="CH1484" s="10">
        <v>1559</v>
      </c>
      <c r="CI1484" s="10" t="s">
        <v>10</v>
      </c>
      <c r="CJ1484" s="10">
        <v>9.0999999999999998E-2</v>
      </c>
      <c r="CK1484" s="10">
        <v>2.3E-2</v>
      </c>
      <c r="CL1484" s="10">
        <v>5.0176999999999996</v>
      </c>
      <c r="CM1484" s="10">
        <v>10.8</v>
      </c>
      <c r="CN1484" s="10">
        <v>0.97</v>
      </c>
      <c r="CO1484" s="10">
        <v>0.09</v>
      </c>
      <c r="CP1484" s="10">
        <v>2.3E-2</v>
      </c>
      <c r="CQ1484" s="10">
        <v>5.0122999999999998</v>
      </c>
      <c r="CR1484" s="10">
        <v>10.7</v>
      </c>
      <c r="CS1484" s="10">
        <v>0.96899999999999997</v>
      </c>
      <c r="CT1484" s="10">
        <v>0.09</v>
      </c>
      <c r="CU1484" s="10">
        <v>2.3E-2</v>
      </c>
      <c r="CV1484" s="10">
        <v>5.0122999999999998</v>
      </c>
      <c r="CW1484" s="10">
        <v>10.7</v>
      </c>
      <c r="CX1484" s="10">
        <v>0.96899999999999997</v>
      </c>
      <c r="CY1484" s="10">
        <v>1595</v>
      </c>
      <c r="CZ1484" s="10" t="s">
        <v>290</v>
      </c>
      <c r="DA1484" s="10">
        <v>0</v>
      </c>
      <c r="DB1484" s="10">
        <v>0</v>
      </c>
      <c r="DC1484" s="10">
        <v>0</v>
      </c>
      <c r="DD1484" s="10">
        <v>10.7</v>
      </c>
      <c r="DE1484" s="10">
        <v>0</v>
      </c>
      <c r="DF1484" s="10">
        <v>0</v>
      </c>
      <c r="DG1484" s="10">
        <v>0</v>
      </c>
      <c r="DH1484" s="10">
        <v>0</v>
      </c>
      <c r="DI1484" s="10">
        <v>10.5</v>
      </c>
      <c r="DJ1484" s="10">
        <v>0</v>
      </c>
      <c r="DK1484" s="10">
        <v>0</v>
      </c>
      <c r="DL1484" s="10">
        <v>0</v>
      </c>
      <c r="DM1484" s="10">
        <v>0</v>
      </c>
      <c r="DN1484" s="10">
        <v>10.46</v>
      </c>
      <c r="DO1484" s="10">
        <v>0</v>
      </c>
    </row>
    <row r="1485" spans="1:119" x14ac:dyDescent="0.25">
      <c r="A1485" s="10">
        <v>1560</v>
      </c>
      <c r="B1485" s="10" t="s">
        <v>11</v>
      </c>
      <c r="R1485" s="10">
        <v>1560</v>
      </c>
      <c r="S1485" s="10" t="s">
        <v>11</v>
      </c>
      <c r="AI1485" s="10">
        <v>1560</v>
      </c>
      <c r="AJ1485" s="10" t="s">
        <v>11</v>
      </c>
      <c r="AK1485" s="10">
        <v>0.23066075472746442</v>
      </c>
      <c r="AL1485" s="10">
        <v>7.625266571652746E-2</v>
      </c>
      <c r="AM1485" s="10">
        <v>13.066470197692619</v>
      </c>
      <c r="AN1485" s="10">
        <v>10.734367809003615</v>
      </c>
      <c r="AO1485" s="10">
        <v>0.94946361598944906</v>
      </c>
      <c r="AP1485" s="10">
        <v>0.24036241369644554</v>
      </c>
      <c r="AQ1485" s="10">
        <v>7.9096525885498967E-2</v>
      </c>
      <c r="AR1485" s="10">
        <v>13.802224929406055</v>
      </c>
      <c r="AS1485" s="10">
        <v>10.584813515375085</v>
      </c>
      <c r="AT1485" s="10">
        <v>0.94989066027297864</v>
      </c>
      <c r="AU1485" s="10">
        <v>0.23495353427969326</v>
      </c>
      <c r="AV1485" s="10">
        <v>7.7439886517577175E-2</v>
      </c>
      <c r="AW1485" s="10">
        <v>13.534352771712696</v>
      </c>
      <c r="AX1485" s="10">
        <v>10.553048738018676</v>
      </c>
      <c r="AY1485" s="10">
        <v>0.94974260105901653</v>
      </c>
      <c r="AZ1485" s="10">
        <v>1560</v>
      </c>
      <c r="BA1485" s="10" t="s">
        <v>11</v>
      </c>
      <c r="BQ1485" s="10">
        <v>1560</v>
      </c>
      <c r="BR1485" s="10" t="s">
        <v>11</v>
      </c>
      <c r="BS1485" s="10">
        <v>0.16300000000000001</v>
      </c>
      <c r="BT1485" s="10">
        <v>4.1000000000000002E-2</v>
      </c>
      <c r="BU1485" s="10">
        <v>9.0235736333827052</v>
      </c>
      <c r="BV1485" s="10">
        <v>10.754</v>
      </c>
      <c r="BW1485" s="10">
        <v>0.96979151121322915</v>
      </c>
      <c r="BX1485" s="10">
        <v>0.16</v>
      </c>
      <c r="BY1485" s="10">
        <v>4.1000000000000002E-2</v>
      </c>
      <c r="BZ1485" s="10">
        <v>9.015004601756603</v>
      </c>
      <c r="CA1485" s="10">
        <v>10.577999999999999</v>
      </c>
      <c r="CB1485" s="10">
        <v>0.96870120476819399</v>
      </c>
      <c r="CC1485" s="10">
        <v>0.16</v>
      </c>
      <c r="CD1485" s="10">
        <v>4.1000000000000002E-2</v>
      </c>
      <c r="CE1485" s="10">
        <v>8.9776613328357513</v>
      </c>
      <c r="CF1485" s="10">
        <v>10.622</v>
      </c>
      <c r="CG1485" s="10">
        <v>0.96870120476819399</v>
      </c>
      <c r="CH1485" s="10">
        <v>1560</v>
      </c>
      <c r="CI1485" s="10" t="s">
        <v>11</v>
      </c>
      <c r="CY1485" s="10">
        <v>1596</v>
      </c>
      <c r="CZ1485" s="10" t="s">
        <v>307</v>
      </c>
      <c r="DA1485" s="10">
        <v>0</v>
      </c>
      <c r="DB1485" s="10">
        <v>0</v>
      </c>
      <c r="DC1485" s="10">
        <v>0</v>
      </c>
      <c r="DD1485" s="10">
        <v>10.7</v>
      </c>
      <c r="DE1485" s="10">
        <v>0</v>
      </c>
      <c r="DF1485" s="10">
        <v>0</v>
      </c>
      <c r="DG1485" s="10">
        <v>0</v>
      </c>
      <c r="DH1485" s="10">
        <v>0</v>
      </c>
      <c r="DI1485" s="10">
        <v>10.5</v>
      </c>
      <c r="DJ1485" s="10">
        <v>0</v>
      </c>
      <c r="DK1485" s="10">
        <v>0</v>
      </c>
      <c r="DL1485" s="10">
        <v>0</v>
      </c>
      <c r="DM1485" s="10">
        <v>0</v>
      </c>
      <c r="DN1485" s="10">
        <v>10.46</v>
      </c>
      <c r="DO1485" s="10">
        <v>0</v>
      </c>
    </row>
    <row r="1486" spans="1:119" x14ac:dyDescent="0.25">
      <c r="A1486" s="10">
        <v>1561</v>
      </c>
      <c r="B1486" s="10" t="s">
        <v>304</v>
      </c>
      <c r="C1486" s="10">
        <v>0.03</v>
      </c>
      <c r="D1486" s="10">
        <v>0.01</v>
      </c>
      <c r="E1486" s="10">
        <v>2</v>
      </c>
      <c r="F1486" s="10">
        <v>10.7</v>
      </c>
      <c r="G1486" s="10">
        <v>0.92</v>
      </c>
      <c r="H1486" s="10">
        <v>0.03</v>
      </c>
      <c r="I1486" s="10">
        <v>0.01</v>
      </c>
      <c r="J1486" s="10">
        <v>2</v>
      </c>
      <c r="K1486" s="10">
        <v>10.5</v>
      </c>
      <c r="L1486" s="10">
        <v>0.92</v>
      </c>
      <c r="M1486" s="10">
        <v>0.03</v>
      </c>
      <c r="N1486" s="10">
        <v>0.01</v>
      </c>
      <c r="O1486" s="10">
        <v>2</v>
      </c>
      <c r="P1486" s="10">
        <v>10.5</v>
      </c>
      <c r="Q1486" s="10">
        <v>0.92</v>
      </c>
      <c r="R1486" s="10">
        <v>1561</v>
      </c>
      <c r="S1486" s="10" t="s">
        <v>304</v>
      </c>
      <c r="T1486" s="10">
        <v>1.2500000000000001E-2</v>
      </c>
      <c r="U1486" s="10">
        <v>9.7999999999999997E-3</v>
      </c>
      <c r="V1486" s="10">
        <v>0.8397</v>
      </c>
      <c r="W1486" s="10">
        <v>10.9</v>
      </c>
      <c r="Y1486" s="10">
        <v>3.2300000000000002E-2</v>
      </c>
      <c r="Z1486" s="10">
        <v>2.52E-2</v>
      </c>
      <c r="AA1486" s="10">
        <v>2.1920999999999999</v>
      </c>
      <c r="AB1486" s="10">
        <v>10.8</v>
      </c>
      <c r="AD1486" s="10">
        <v>1.61E-2</v>
      </c>
      <c r="AE1486" s="10">
        <v>5.4999999999999997E-3</v>
      </c>
      <c r="AF1486" s="10">
        <v>0.90939999999999999</v>
      </c>
      <c r="AG1486" s="10">
        <v>10.8</v>
      </c>
      <c r="AI1486" s="10">
        <v>1561</v>
      </c>
      <c r="AJ1486" s="10" t="s">
        <v>304</v>
      </c>
      <c r="AK1486" s="10">
        <v>5.6500000000000002E-2</v>
      </c>
      <c r="AL1486" s="10">
        <v>2.23E-2</v>
      </c>
      <c r="AM1486" s="10">
        <v>3.2774000000000001</v>
      </c>
      <c r="AN1486" s="10">
        <v>10.7</v>
      </c>
      <c r="AO1486" s="10">
        <v>0.93</v>
      </c>
      <c r="AP1486" s="10">
        <v>5.8900000000000001E-2</v>
      </c>
      <c r="AQ1486" s="10">
        <v>2.3099999999999999E-2</v>
      </c>
      <c r="AR1486" s="10">
        <v>3.4135</v>
      </c>
      <c r="AS1486" s="10">
        <v>10.7</v>
      </c>
      <c r="AT1486" s="10">
        <v>0.93</v>
      </c>
      <c r="AU1486" s="10">
        <v>5.7599999999999998E-2</v>
      </c>
      <c r="AV1486" s="10">
        <v>2.2599999999999999E-2</v>
      </c>
      <c r="AW1486" s="10">
        <v>3.3384999999999998</v>
      </c>
      <c r="AX1486" s="10">
        <v>10.7</v>
      </c>
      <c r="AY1486" s="10">
        <v>0.93</v>
      </c>
      <c r="AZ1486" s="10">
        <v>1561</v>
      </c>
      <c r="BA1486" s="10" t="s">
        <v>304</v>
      </c>
      <c r="BB1486" s="10">
        <v>1.0999999999999999E-2</v>
      </c>
      <c r="BC1486" s="10">
        <v>5.3E-3</v>
      </c>
      <c r="BD1486" s="10">
        <v>0.6653</v>
      </c>
      <c r="BE1486" s="10">
        <v>10.6</v>
      </c>
      <c r="BF1486" s="10">
        <v>0.9</v>
      </c>
      <c r="BG1486" s="10">
        <v>1.44E-2</v>
      </c>
      <c r="BH1486" s="10">
        <v>7.0000000000000001E-3</v>
      </c>
      <c r="BI1486" s="10">
        <v>0.88790000000000002</v>
      </c>
      <c r="BJ1486" s="10">
        <v>10.4</v>
      </c>
      <c r="BK1486" s="10">
        <v>0.9</v>
      </c>
      <c r="BL1486" s="10">
        <v>1.46E-2</v>
      </c>
      <c r="BM1486" s="10">
        <v>7.1000000000000004E-3</v>
      </c>
      <c r="BN1486" s="10">
        <v>0.88460000000000005</v>
      </c>
      <c r="BO1486" s="10">
        <v>10.6</v>
      </c>
      <c r="BP1486" s="10">
        <v>0.9</v>
      </c>
      <c r="BQ1486" s="10">
        <v>1561</v>
      </c>
      <c r="BR1486" s="10" t="s">
        <v>304</v>
      </c>
      <c r="BS1486" s="10">
        <v>3.6700000000000003E-2</v>
      </c>
      <c r="BT1486" s="10">
        <v>7.4000000000000003E-3</v>
      </c>
      <c r="BU1486" s="10">
        <v>2</v>
      </c>
      <c r="BV1486" s="10">
        <v>10.8</v>
      </c>
      <c r="BW1486" s="10">
        <v>0.98</v>
      </c>
      <c r="BX1486" s="10">
        <v>3.5999999999999997E-2</v>
      </c>
      <c r="BY1486" s="10">
        <v>7.3000000000000001E-3</v>
      </c>
      <c r="BZ1486" s="10">
        <v>2</v>
      </c>
      <c r="CA1486" s="10">
        <v>10.6</v>
      </c>
      <c r="CB1486" s="10">
        <v>0.98</v>
      </c>
      <c r="CC1486" s="10">
        <v>3.5999999999999997E-2</v>
      </c>
      <c r="CD1486" s="10">
        <v>7.3000000000000001E-3</v>
      </c>
      <c r="CE1486" s="10">
        <v>2</v>
      </c>
      <c r="CF1486" s="10">
        <v>10.6</v>
      </c>
      <c r="CG1486" s="10">
        <v>0.98</v>
      </c>
      <c r="CH1486" s="10">
        <v>1561</v>
      </c>
      <c r="CI1486" s="10" t="s">
        <v>304</v>
      </c>
      <c r="CJ1486" s="10">
        <v>0</v>
      </c>
      <c r="CK1486" s="10">
        <v>0</v>
      </c>
      <c r="CL1486" s="10">
        <v>0</v>
      </c>
      <c r="CM1486" s="10">
        <v>10.8</v>
      </c>
      <c r="CN1486" s="10">
        <v>0</v>
      </c>
      <c r="CO1486" s="10">
        <v>0</v>
      </c>
      <c r="CP1486" s="10">
        <v>0</v>
      </c>
      <c r="CQ1486" s="10">
        <v>0</v>
      </c>
      <c r="CR1486" s="10">
        <v>10.7</v>
      </c>
      <c r="CS1486" s="10">
        <v>0</v>
      </c>
      <c r="CT1486" s="10">
        <v>0</v>
      </c>
      <c r="CU1486" s="10">
        <v>0</v>
      </c>
      <c r="CV1486" s="10">
        <v>0</v>
      </c>
      <c r="CW1486" s="10">
        <v>10.7</v>
      </c>
      <c r="CX1486" s="10">
        <v>0</v>
      </c>
      <c r="CY1486" s="10">
        <v>1597</v>
      </c>
      <c r="CZ1486" s="10" t="s">
        <v>292</v>
      </c>
      <c r="DA1486" s="10">
        <v>0</v>
      </c>
      <c r="DB1486" s="10">
        <v>0</v>
      </c>
      <c r="DC1486" s="10">
        <v>0</v>
      </c>
      <c r="DD1486" s="10">
        <v>10.7</v>
      </c>
      <c r="DE1486" s="10">
        <v>0</v>
      </c>
      <c r="DF1486" s="10">
        <v>0</v>
      </c>
      <c r="DG1486" s="10">
        <v>0</v>
      </c>
      <c r="DH1486" s="10">
        <v>0</v>
      </c>
      <c r="DI1486" s="10">
        <v>10.5</v>
      </c>
      <c r="DJ1486" s="10">
        <v>0</v>
      </c>
      <c r="DK1486" s="10">
        <v>0</v>
      </c>
      <c r="DL1486" s="10">
        <v>0</v>
      </c>
      <c r="DM1486" s="10">
        <v>0</v>
      </c>
      <c r="DN1486" s="10">
        <v>10.46</v>
      </c>
      <c r="DO1486" s="10">
        <v>0</v>
      </c>
    </row>
    <row r="1487" spans="1:119" x14ac:dyDescent="0.25">
      <c r="A1487" s="10">
        <v>1562</v>
      </c>
      <c r="B1487" s="10" t="s">
        <v>287</v>
      </c>
      <c r="C1487" s="10">
        <v>7.0000000000000007E-2</v>
      </c>
      <c r="D1487" s="10">
        <v>0.03</v>
      </c>
      <c r="E1487" s="10">
        <v>4</v>
      </c>
      <c r="F1487" s="10">
        <v>10.7</v>
      </c>
      <c r="G1487" s="10">
        <v>0.93</v>
      </c>
      <c r="H1487" s="10">
        <v>7.0000000000000007E-2</v>
      </c>
      <c r="I1487" s="10">
        <v>0.03</v>
      </c>
      <c r="J1487" s="10">
        <v>4</v>
      </c>
      <c r="K1487" s="10">
        <v>10.5</v>
      </c>
      <c r="L1487" s="10">
        <v>0.93</v>
      </c>
      <c r="M1487" s="10">
        <v>0.14000000000000001</v>
      </c>
      <c r="N1487" s="10">
        <v>0.05</v>
      </c>
      <c r="O1487" s="10">
        <v>8</v>
      </c>
      <c r="P1487" s="10">
        <v>10.5</v>
      </c>
      <c r="Q1487" s="10">
        <v>0.93</v>
      </c>
      <c r="R1487" s="10">
        <v>1562</v>
      </c>
      <c r="S1487" s="10" t="s">
        <v>287</v>
      </c>
      <c r="T1487" s="10">
        <v>2.53E-2</v>
      </c>
      <c r="U1487" s="10">
        <v>1.9699999999999999E-2</v>
      </c>
      <c r="V1487" s="10">
        <v>1.6977</v>
      </c>
      <c r="W1487" s="10">
        <v>10.9</v>
      </c>
      <c r="Y1487" s="10">
        <v>3.27E-2</v>
      </c>
      <c r="Z1487" s="10">
        <v>2.5499999999999998E-2</v>
      </c>
      <c r="AA1487" s="10">
        <v>2.2159</v>
      </c>
      <c r="AB1487" s="10">
        <v>10.8</v>
      </c>
      <c r="AD1487" s="10">
        <v>3.2599999999999997E-2</v>
      </c>
      <c r="AE1487" s="10">
        <v>1.03E-2</v>
      </c>
      <c r="AF1487" s="10">
        <v>1.8251999999999999</v>
      </c>
      <c r="AG1487" s="10">
        <v>10.8</v>
      </c>
      <c r="AI1487" s="10">
        <v>1562</v>
      </c>
      <c r="AJ1487" s="10" t="s">
        <v>287</v>
      </c>
      <c r="AK1487" s="10">
        <v>9.6199999999999994E-2</v>
      </c>
      <c r="AL1487" s="10">
        <v>3.15E-2</v>
      </c>
      <c r="AM1487" s="10">
        <v>5.4619</v>
      </c>
      <c r="AN1487" s="10">
        <v>10.7</v>
      </c>
      <c r="AO1487" s="10">
        <v>0.95</v>
      </c>
      <c r="AP1487" s="10">
        <v>0.1003</v>
      </c>
      <c r="AQ1487" s="10">
        <v>3.27E-2</v>
      </c>
      <c r="AR1487" s="10">
        <v>5.6919000000000004</v>
      </c>
      <c r="AS1487" s="10">
        <v>10.7</v>
      </c>
      <c r="AT1487" s="10">
        <v>0.95</v>
      </c>
      <c r="AU1487" s="10">
        <v>9.8000000000000004E-2</v>
      </c>
      <c r="AV1487" s="10">
        <v>3.2000000000000001E-2</v>
      </c>
      <c r="AW1487" s="10">
        <v>5.5625</v>
      </c>
      <c r="AX1487" s="10">
        <v>10.7</v>
      </c>
      <c r="AY1487" s="10">
        <v>0.95</v>
      </c>
      <c r="AZ1487" s="10">
        <v>1562</v>
      </c>
      <c r="BA1487" s="10" t="s">
        <v>287</v>
      </c>
      <c r="BB1487" s="10">
        <v>3.5499999999999997E-2</v>
      </c>
      <c r="BC1487" s="10">
        <v>8.8999999999999999E-3</v>
      </c>
      <c r="BD1487" s="10">
        <v>1.9958</v>
      </c>
      <c r="BE1487" s="10">
        <v>10.6</v>
      </c>
      <c r="BF1487" s="10">
        <v>0.97</v>
      </c>
      <c r="BG1487" s="10">
        <v>4.65E-2</v>
      </c>
      <c r="BH1487" s="10">
        <v>1.17E-2</v>
      </c>
      <c r="BI1487" s="10">
        <v>2.6638000000000002</v>
      </c>
      <c r="BJ1487" s="10">
        <v>10.4</v>
      </c>
      <c r="BK1487" s="10">
        <v>0.97</v>
      </c>
      <c r="BL1487" s="10">
        <v>4.7300000000000002E-2</v>
      </c>
      <c r="BM1487" s="10">
        <v>1.18E-2</v>
      </c>
      <c r="BN1487" s="10">
        <v>2.6537000000000002</v>
      </c>
      <c r="BO1487" s="10">
        <v>10.6</v>
      </c>
      <c r="BP1487" s="10">
        <v>0.97</v>
      </c>
      <c r="BQ1487" s="10">
        <v>1562</v>
      </c>
      <c r="BR1487" s="10" t="s">
        <v>287</v>
      </c>
      <c r="BS1487" s="10">
        <v>7.2599999999999998E-2</v>
      </c>
      <c r="BT1487" s="10">
        <v>1.8200000000000001E-2</v>
      </c>
      <c r="BU1487" s="10">
        <v>4</v>
      </c>
      <c r="BV1487" s="10">
        <v>10.8</v>
      </c>
      <c r="BW1487" s="10">
        <v>0.97</v>
      </c>
      <c r="BX1487" s="10">
        <v>7.1199999999999999E-2</v>
      </c>
      <c r="BY1487" s="10">
        <v>1.7899999999999999E-2</v>
      </c>
      <c r="BZ1487" s="10">
        <v>4</v>
      </c>
      <c r="CA1487" s="10">
        <v>10.6</v>
      </c>
      <c r="CB1487" s="10">
        <v>0.97</v>
      </c>
      <c r="CC1487" s="10">
        <v>7.1199999999999999E-2</v>
      </c>
      <c r="CD1487" s="10">
        <v>1.7899999999999999E-2</v>
      </c>
      <c r="CE1487" s="10">
        <v>4</v>
      </c>
      <c r="CF1487" s="10">
        <v>10.6</v>
      </c>
      <c r="CG1487" s="10">
        <v>0.97</v>
      </c>
      <c r="CH1487" s="10">
        <v>1562</v>
      </c>
      <c r="CI1487" s="10" t="s">
        <v>287</v>
      </c>
      <c r="CJ1487" s="10">
        <v>3.6299999999999999E-2</v>
      </c>
      <c r="CK1487" s="10">
        <v>9.1000000000000004E-3</v>
      </c>
      <c r="CL1487" s="10">
        <v>2</v>
      </c>
      <c r="CM1487" s="10">
        <v>10.8</v>
      </c>
      <c r="CN1487" s="10">
        <v>0.97</v>
      </c>
      <c r="CO1487" s="10">
        <v>3.5999999999999997E-2</v>
      </c>
      <c r="CP1487" s="10">
        <v>8.9999999999999993E-3</v>
      </c>
      <c r="CQ1487" s="10">
        <v>2</v>
      </c>
      <c r="CR1487" s="10">
        <v>10.7</v>
      </c>
      <c r="CS1487" s="10">
        <v>0.97</v>
      </c>
      <c r="CT1487" s="10">
        <v>3.5999999999999997E-2</v>
      </c>
      <c r="CU1487" s="10">
        <v>8.9999999999999993E-3</v>
      </c>
      <c r="CV1487" s="10">
        <v>2</v>
      </c>
      <c r="CW1487" s="10">
        <v>10.7</v>
      </c>
      <c r="CX1487" s="10">
        <v>0.97</v>
      </c>
      <c r="CY1487" s="10">
        <v>1598</v>
      </c>
      <c r="CZ1487" s="10" t="s">
        <v>293</v>
      </c>
      <c r="DA1487" s="10">
        <v>4.9399999999999999E-2</v>
      </c>
      <c r="DB1487" s="10">
        <v>1.24E-2</v>
      </c>
      <c r="DC1487" s="10">
        <v>2.75</v>
      </c>
      <c r="DD1487" s="10">
        <v>10.7</v>
      </c>
      <c r="DE1487" s="10">
        <v>0.97</v>
      </c>
      <c r="DF1487" s="10">
        <v>5.0299999999999997E-2</v>
      </c>
      <c r="DG1487" s="10">
        <v>2.29E-2</v>
      </c>
      <c r="DH1487" s="10">
        <v>3.04</v>
      </c>
      <c r="DI1487" s="10">
        <v>10.5</v>
      </c>
      <c r="DJ1487" s="10">
        <v>0.91</v>
      </c>
      <c r="DK1487" s="10">
        <v>3.7699999999999997E-2</v>
      </c>
      <c r="DL1487" s="10">
        <v>5.4000000000000003E-3</v>
      </c>
      <c r="DM1487" s="10">
        <v>2.1</v>
      </c>
      <c r="DN1487" s="10">
        <v>10.46</v>
      </c>
      <c r="DO1487" s="10">
        <v>0.99</v>
      </c>
    </row>
    <row r="1488" spans="1:119" x14ac:dyDescent="0.25">
      <c r="A1488" s="10">
        <v>1563</v>
      </c>
      <c r="B1488" s="10" t="s">
        <v>305</v>
      </c>
      <c r="C1488" s="10">
        <v>7.0000000000000007E-2</v>
      </c>
      <c r="D1488" s="10">
        <v>0.02</v>
      </c>
      <c r="E1488" s="10">
        <v>4</v>
      </c>
      <c r="F1488" s="10">
        <v>10.7</v>
      </c>
      <c r="G1488" s="10">
        <v>0.95</v>
      </c>
      <c r="H1488" s="10">
        <v>7.0000000000000007E-2</v>
      </c>
      <c r="I1488" s="10">
        <v>0.02</v>
      </c>
      <c r="J1488" s="10">
        <v>4</v>
      </c>
      <c r="K1488" s="10">
        <v>10.5</v>
      </c>
      <c r="L1488" s="10">
        <v>0.95</v>
      </c>
      <c r="M1488" s="10">
        <v>7.0000000000000007E-2</v>
      </c>
      <c r="N1488" s="10">
        <v>0.02</v>
      </c>
      <c r="O1488" s="10">
        <v>4</v>
      </c>
      <c r="P1488" s="10">
        <v>10.5</v>
      </c>
      <c r="Q1488" s="10">
        <v>0.95</v>
      </c>
      <c r="R1488" s="10">
        <v>1563</v>
      </c>
      <c r="S1488" s="10" t="s">
        <v>305</v>
      </c>
      <c r="T1488" s="10">
        <v>2.58E-2</v>
      </c>
      <c r="U1488" s="10">
        <v>1.7000000000000001E-2</v>
      </c>
      <c r="V1488" s="10">
        <v>1.6377999999999999</v>
      </c>
      <c r="W1488" s="10">
        <v>10.9</v>
      </c>
      <c r="Y1488" s="10">
        <v>3.3399999999999999E-2</v>
      </c>
      <c r="Z1488" s="10">
        <v>2.29E-2</v>
      </c>
      <c r="AA1488" s="10">
        <v>2.1650999999999998</v>
      </c>
      <c r="AB1488" s="10">
        <v>10.8</v>
      </c>
      <c r="AD1488" s="10">
        <v>3.3300000000000003E-2</v>
      </c>
      <c r="AE1488" s="10">
        <v>8.6999999999999994E-3</v>
      </c>
      <c r="AF1488" s="10">
        <v>1.8381000000000001</v>
      </c>
      <c r="AG1488" s="10">
        <v>10.8</v>
      </c>
      <c r="AI1488" s="10">
        <v>1563</v>
      </c>
      <c r="AJ1488" s="10" t="s">
        <v>305</v>
      </c>
      <c r="AK1488" s="10">
        <v>7.7799999999999994E-2</v>
      </c>
      <c r="AL1488" s="10">
        <v>2.2599999999999999E-2</v>
      </c>
      <c r="AM1488" s="10">
        <v>4.3714000000000004</v>
      </c>
      <c r="AN1488" s="10">
        <v>10.7</v>
      </c>
      <c r="AO1488" s="10">
        <v>0.96</v>
      </c>
      <c r="AP1488" s="10">
        <v>8.1100000000000005E-2</v>
      </c>
      <c r="AQ1488" s="10">
        <v>2.35E-2</v>
      </c>
      <c r="AR1488" s="10">
        <v>4.5556999999999999</v>
      </c>
      <c r="AS1488" s="10">
        <v>10.7</v>
      </c>
      <c r="AT1488" s="10">
        <v>0.96</v>
      </c>
      <c r="AU1488" s="10">
        <v>7.9200000000000007E-2</v>
      </c>
      <c r="AV1488" s="10">
        <v>2.3E-2</v>
      </c>
      <c r="AW1488" s="10">
        <v>4.4499000000000004</v>
      </c>
      <c r="AX1488" s="10">
        <v>10.7</v>
      </c>
      <c r="AY1488" s="10">
        <v>0.96</v>
      </c>
      <c r="AZ1488" s="10">
        <v>1563</v>
      </c>
      <c r="BA1488" s="10" t="s">
        <v>305</v>
      </c>
      <c r="BB1488" s="10">
        <v>2.35E-2</v>
      </c>
      <c r="BC1488" s="10">
        <v>6.7999999999999996E-3</v>
      </c>
      <c r="BD1488" s="10">
        <v>1.3306</v>
      </c>
      <c r="BE1488" s="10">
        <v>10.6</v>
      </c>
      <c r="BF1488" s="10">
        <v>0.96</v>
      </c>
      <c r="BG1488" s="10">
        <v>3.0700000000000002E-2</v>
      </c>
      <c r="BH1488" s="10">
        <v>8.9999999999999993E-3</v>
      </c>
      <c r="BI1488" s="10">
        <v>1.7758</v>
      </c>
      <c r="BJ1488" s="10">
        <v>10.4</v>
      </c>
      <c r="BK1488" s="10">
        <v>0.96</v>
      </c>
      <c r="BL1488" s="10">
        <v>3.1199999999999999E-2</v>
      </c>
      <c r="BM1488" s="10">
        <v>9.1000000000000004E-3</v>
      </c>
      <c r="BN1488" s="10">
        <v>1.7690999999999999</v>
      </c>
      <c r="BO1488" s="10">
        <v>10.6</v>
      </c>
      <c r="BP1488" s="10">
        <v>0.96</v>
      </c>
      <c r="BQ1488" s="10">
        <v>1563</v>
      </c>
      <c r="BR1488" s="10" t="s">
        <v>305</v>
      </c>
      <c r="BS1488" s="10">
        <v>5.3900000000000003E-2</v>
      </c>
      <c r="BT1488" s="10">
        <v>1.5699999999999999E-2</v>
      </c>
      <c r="BU1488" s="10">
        <v>3</v>
      </c>
      <c r="BV1488" s="10">
        <v>10.8</v>
      </c>
      <c r="BW1488" s="10">
        <v>0.96</v>
      </c>
      <c r="BX1488" s="10">
        <v>5.2900000000000003E-2</v>
      </c>
      <c r="BY1488" s="10">
        <v>1.54E-2</v>
      </c>
      <c r="BZ1488" s="10">
        <v>3</v>
      </c>
      <c r="CA1488" s="10">
        <v>10.6</v>
      </c>
      <c r="CB1488" s="10">
        <v>0.96</v>
      </c>
      <c r="CC1488" s="10">
        <v>5.2900000000000003E-2</v>
      </c>
      <c r="CD1488" s="10">
        <v>1.54E-2</v>
      </c>
      <c r="CE1488" s="10">
        <v>3</v>
      </c>
      <c r="CF1488" s="10">
        <v>10.6</v>
      </c>
      <c r="CG1488" s="10">
        <v>0.96</v>
      </c>
      <c r="CH1488" s="10">
        <v>1563</v>
      </c>
      <c r="CI1488" s="10" t="s">
        <v>305</v>
      </c>
      <c r="CJ1488" s="10">
        <v>3.5900000000000001E-2</v>
      </c>
      <c r="CK1488" s="10">
        <v>1.0500000000000001E-2</v>
      </c>
      <c r="CL1488" s="10">
        <v>2</v>
      </c>
      <c r="CM1488" s="10">
        <v>10.8</v>
      </c>
      <c r="CN1488" s="10">
        <v>0.96</v>
      </c>
      <c r="CO1488" s="10">
        <v>3.56E-2</v>
      </c>
      <c r="CP1488" s="10">
        <v>1.04E-2</v>
      </c>
      <c r="CQ1488" s="10">
        <v>2</v>
      </c>
      <c r="CR1488" s="10">
        <v>10.7</v>
      </c>
      <c r="CS1488" s="10">
        <v>0.96</v>
      </c>
      <c r="CT1488" s="10">
        <v>3.56E-2</v>
      </c>
      <c r="CU1488" s="10">
        <v>1.04E-2</v>
      </c>
      <c r="CV1488" s="10">
        <v>2</v>
      </c>
      <c r="CW1488" s="10">
        <v>10.7</v>
      </c>
      <c r="CX1488" s="10">
        <v>0.96</v>
      </c>
      <c r="CY1488" s="10">
        <v>1599</v>
      </c>
      <c r="CZ1488" s="10" t="s">
        <v>294</v>
      </c>
      <c r="DA1488" s="10">
        <v>0.92989999999999995</v>
      </c>
      <c r="DB1488" s="10">
        <v>0.1888</v>
      </c>
      <c r="DC1488" s="10">
        <v>51.2</v>
      </c>
      <c r="DD1488" s="10">
        <v>10.7</v>
      </c>
      <c r="DE1488" s="10">
        <v>0.98</v>
      </c>
      <c r="DF1488" s="10">
        <v>1.1847000000000001</v>
      </c>
      <c r="DG1488" s="10">
        <v>0.16880000000000001</v>
      </c>
      <c r="DH1488" s="10">
        <v>65.8</v>
      </c>
      <c r="DI1488" s="10">
        <v>10.5</v>
      </c>
      <c r="DJ1488" s="10">
        <v>0.99</v>
      </c>
      <c r="DK1488" s="10">
        <v>1.2358</v>
      </c>
      <c r="DL1488" s="10">
        <v>0.17610000000000001</v>
      </c>
      <c r="DM1488" s="10">
        <v>68.900000000000006</v>
      </c>
      <c r="DN1488" s="10">
        <v>10.46</v>
      </c>
      <c r="DO1488" s="10">
        <v>0.99</v>
      </c>
    </row>
    <row r="1489" spans="1:119" x14ac:dyDescent="0.25">
      <c r="A1489" s="10">
        <v>1564</v>
      </c>
      <c r="B1489" s="10" t="s">
        <v>288</v>
      </c>
      <c r="C1489" s="10">
        <v>0</v>
      </c>
      <c r="D1489" s="10">
        <v>0</v>
      </c>
      <c r="E1489" s="10">
        <v>0</v>
      </c>
      <c r="F1489" s="10">
        <v>10.7</v>
      </c>
      <c r="G1489" s="10">
        <v>0</v>
      </c>
      <c r="H1489" s="10">
        <v>0</v>
      </c>
      <c r="I1489" s="10">
        <v>0</v>
      </c>
      <c r="J1489" s="10">
        <v>0</v>
      </c>
      <c r="K1489" s="10">
        <v>10.5</v>
      </c>
      <c r="L1489" s="10">
        <v>0</v>
      </c>
      <c r="M1489" s="10">
        <v>0</v>
      </c>
      <c r="N1489" s="10">
        <v>0</v>
      </c>
      <c r="O1489" s="10">
        <v>0</v>
      </c>
      <c r="P1489" s="10">
        <v>10.5</v>
      </c>
      <c r="Q1489" s="10">
        <v>0</v>
      </c>
      <c r="R1489" s="10">
        <v>1564</v>
      </c>
      <c r="S1489" s="10" t="s">
        <v>288</v>
      </c>
      <c r="T1489" s="10">
        <v>0</v>
      </c>
      <c r="U1489" s="10">
        <v>0</v>
      </c>
      <c r="V1489" s="10">
        <v>0</v>
      </c>
      <c r="W1489" s="10">
        <v>10.9</v>
      </c>
      <c r="Y1489" s="10">
        <v>0</v>
      </c>
      <c r="Z1489" s="10">
        <v>0</v>
      </c>
      <c r="AA1489" s="10">
        <v>0</v>
      </c>
      <c r="AB1489" s="10">
        <v>10.8</v>
      </c>
      <c r="AD1489" s="10">
        <v>0</v>
      </c>
      <c r="AE1489" s="10">
        <v>0</v>
      </c>
      <c r="AF1489" s="10">
        <v>0</v>
      </c>
      <c r="AG1489" s="10">
        <v>10.8</v>
      </c>
      <c r="AI1489" s="10">
        <v>1564</v>
      </c>
      <c r="AJ1489" s="10" t="s">
        <v>288</v>
      </c>
      <c r="AK1489" s="10">
        <v>0</v>
      </c>
      <c r="AL1489" s="10">
        <v>0</v>
      </c>
      <c r="AM1489" s="10">
        <v>0</v>
      </c>
      <c r="AN1489" s="10">
        <v>10.7</v>
      </c>
      <c r="AO1489" s="10">
        <v>0</v>
      </c>
      <c r="AP1489" s="10">
        <v>0</v>
      </c>
      <c r="AQ1489" s="10">
        <v>0</v>
      </c>
      <c r="AR1489" s="10">
        <v>0</v>
      </c>
      <c r="AS1489" s="10">
        <v>10.7</v>
      </c>
      <c r="AT1489" s="10">
        <v>0</v>
      </c>
      <c r="AU1489" s="10">
        <v>0</v>
      </c>
      <c r="AV1489" s="10">
        <v>0</v>
      </c>
      <c r="AW1489" s="10">
        <v>0</v>
      </c>
      <c r="AX1489" s="10">
        <v>10.7</v>
      </c>
      <c r="AY1489" s="10">
        <v>0</v>
      </c>
      <c r="AZ1489" s="10">
        <v>1564</v>
      </c>
      <c r="BA1489" s="10" t="s">
        <v>288</v>
      </c>
      <c r="BB1489" s="10">
        <v>0</v>
      </c>
      <c r="BC1489" s="10">
        <v>0</v>
      </c>
      <c r="BD1489" s="10">
        <v>0</v>
      </c>
      <c r="BE1489" s="10">
        <v>10.6</v>
      </c>
      <c r="BF1489" s="10">
        <v>0</v>
      </c>
      <c r="BG1489" s="10">
        <v>0</v>
      </c>
      <c r="BH1489" s="10">
        <v>0</v>
      </c>
      <c r="BI1489" s="10">
        <v>0</v>
      </c>
      <c r="BJ1489" s="10">
        <v>10.4</v>
      </c>
      <c r="BK1489" s="10">
        <v>0</v>
      </c>
      <c r="BL1489" s="10">
        <v>0</v>
      </c>
      <c r="BM1489" s="10">
        <v>0</v>
      </c>
      <c r="BN1489" s="10">
        <v>0</v>
      </c>
      <c r="BO1489" s="10">
        <v>10.6</v>
      </c>
      <c r="BP1489" s="10">
        <v>0</v>
      </c>
      <c r="BQ1489" s="10">
        <v>1564</v>
      </c>
      <c r="BR1489" s="10" t="s">
        <v>288</v>
      </c>
      <c r="BS1489" s="10">
        <v>0</v>
      </c>
      <c r="BT1489" s="10">
        <v>0</v>
      </c>
      <c r="BU1489" s="10">
        <v>0</v>
      </c>
      <c r="BV1489" s="10">
        <v>10.8</v>
      </c>
      <c r="BW1489" s="10">
        <v>0</v>
      </c>
      <c r="BX1489" s="10">
        <v>0</v>
      </c>
      <c r="BY1489" s="10">
        <v>0</v>
      </c>
      <c r="BZ1489" s="10">
        <v>0</v>
      </c>
      <c r="CA1489" s="10">
        <v>10.6</v>
      </c>
      <c r="CB1489" s="10">
        <v>0</v>
      </c>
      <c r="CC1489" s="10">
        <v>0</v>
      </c>
      <c r="CD1489" s="10">
        <v>0</v>
      </c>
      <c r="CE1489" s="10">
        <v>0</v>
      </c>
      <c r="CF1489" s="10">
        <v>10.6</v>
      </c>
      <c r="CG1489" s="10">
        <v>0</v>
      </c>
      <c r="CH1489" s="10">
        <v>1564</v>
      </c>
      <c r="CI1489" s="10" t="s">
        <v>288</v>
      </c>
      <c r="CJ1489" s="10">
        <v>0</v>
      </c>
      <c r="CK1489" s="10">
        <v>0</v>
      </c>
      <c r="CL1489" s="10">
        <v>0</v>
      </c>
      <c r="CM1489" s="10">
        <v>10.8</v>
      </c>
      <c r="CN1489" s="10">
        <v>0</v>
      </c>
      <c r="CO1489" s="10">
        <v>0</v>
      </c>
      <c r="CP1489" s="10">
        <v>0</v>
      </c>
      <c r="CQ1489" s="10">
        <v>0</v>
      </c>
      <c r="CR1489" s="10">
        <v>10.7</v>
      </c>
      <c r="CS1489" s="10">
        <v>0</v>
      </c>
      <c r="CT1489" s="10">
        <v>0</v>
      </c>
      <c r="CU1489" s="10">
        <v>0</v>
      </c>
      <c r="CV1489" s="10">
        <v>0</v>
      </c>
      <c r="CW1489" s="10">
        <v>10.7</v>
      </c>
      <c r="CX1489" s="10">
        <v>0</v>
      </c>
      <c r="CY1489" s="10">
        <v>1600</v>
      </c>
      <c r="CZ1489" s="10" t="s">
        <v>296</v>
      </c>
      <c r="DA1489" s="10">
        <v>0</v>
      </c>
      <c r="DB1489" s="10">
        <v>0</v>
      </c>
      <c r="DC1489" s="10">
        <v>0</v>
      </c>
      <c r="DD1489" s="10">
        <v>10.7</v>
      </c>
      <c r="DE1489" s="10">
        <v>0</v>
      </c>
      <c r="DF1489" s="10">
        <v>0</v>
      </c>
      <c r="DG1489" s="10">
        <v>0</v>
      </c>
      <c r="DH1489" s="10">
        <v>0</v>
      </c>
      <c r="DI1489" s="10">
        <v>10.5</v>
      </c>
      <c r="DJ1489" s="10">
        <v>0</v>
      </c>
      <c r="DK1489" s="10">
        <v>0</v>
      </c>
      <c r="DL1489" s="10">
        <v>0</v>
      </c>
      <c r="DM1489" s="10">
        <v>0</v>
      </c>
      <c r="DN1489" s="10">
        <v>10.46</v>
      </c>
      <c r="DO1489" s="10">
        <v>0</v>
      </c>
    </row>
    <row r="1490" spans="1:119" x14ac:dyDescent="0.25">
      <c r="A1490" s="10">
        <v>1565</v>
      </c>
      <c r="B1490" s="10" t="s">
        <v>315</v>
      </c>
      <c r="C1490" s="10">
        <v>0</v>
      </c>
      <c r="D1490" s="10">
        <v>0</v>
      </c>
      <c r="E1490" s="10">
        <v>0</v>
      </c>
      <c r="F1490" s="10">
        <v>10.7</v>
      </c>
      <c r="G1490" s="10">
        <v>0</v>
      </c>
      <c r="H1490" s="10">
        <v>0</v>
      </c>
      <c r="I1490" s="10">
        <v>0</v>
      </c>
      <c r="J1490" s="10">
        <v>0</v>
      </c>
      <c r="K1490" s="10">
        <v>10.5</v>
      </c>
      <c r="L1490" s="10">
        <v>0</v>
      </c>
      <c r="M1490" s="10">
        <v>0</v>
      </c>
      <c r="N1490" s="10">
        <v>0</v>
      </c>
      <c r="O1490" s="10">
        <v>0</v>
      </c>
      <c r="P1490" s="10">
        <v>10.5</v>
      </c>
      <c r="Q1490" s="10">
        <v>0</v>
      </c>
      <c r="R1490" s="10">
        <v>1565</v>
      </c>
      <c r="S1490" s="10" t="s">
        <v>315</v>
      </c>
      <c r="T1490" s="10">
        <v>0</v>
      </c>
      <c r="U1490" s="10">
        <v>0</v>
      </c>
      <c r="V1490" s="10">
        <v>0</v>
      </c>
      <c r="W1490" s="10">
        <v>10.9</v>
      </c>
      <c r="Y1490" s="10">
        <v>0</v>
      </c>
      <c r="Z1490" s="10">
        <v>0</v>
      </c>
      <c r="AA1490" s="10">
        <v>0</v>
      </c>
      <c r="AB1490" s="10">
        <v>10.8</v>
      </c>
      <c r="AD1490" s="10">
        <v>0</v>
      </c>
      <c r="AE1490" s="10">
        <v>0</v>
      </c>
      <c r="AF1490" s="10">
        <v>0</v>
      </c>
      <c r="AG1490" s="10">
        <v>10.8</v>
      </c>
      <c r="AI1490" s="10">
        <v>1565</v>
      </c>
      <c r="AJ1490" s="10" t="s">
        <v>315</v>
      </c>
      <c r="AK1490" s="10">
        <v>0</v>
      </c>
      <c r="AL1490" s="10">
        <v>0</v>
      </c>
      <c r="AM1490" s="10">
        <v>0</v>
      </c>
      <c r="AN1490" s="10">
        <v>10.7</v>
      </c>
      <c r="AO1490" s="10">
        <v>0</v>
      </c>
      <c r="AP1490" s="10">
        <v>0</v>
      </c>
      <c r="AQ1490" s="10">
        <v>0</v>
      </c>
      <c r="AR1490" s="10">
        <v>0</v>
      </c>
      <c r="AS1490" s="10">
        <v>10.7</v>
      </c>
      <c r="AT1490" s="10">
        <v>0</v>
      </c>
      <c r="AU1490" s="10">
        <v>0</v>
      </c>
      <c r="AV1490" s="10">
        <v>0</v>
      </c>
      <c r="AW1490" s="10">
        <v>0</v>
      </c>
      <c r="AX1490" s="10">
        <v>10.7</v>
      </c>
      <c r="AY1490" s="10">
        <v>0</v>
      </c>
      <c r="AZ1490" s="10">
        <v>1565</v>
      </c>
      <c r="BA1490" s="10" t="s">
        <v>315</v>
      </c>
      <c r="BB1490" s="10">
        <v>0</v>
      </c>
      <c r="BC1490" s="10">
        <v>0</v>
      </c>
      <c r="BD1490" s="10">
        <v>0</v>
      </c>
      <c r="BE1490" s="10">
        <v>10.6</v>
      </c>
      <c r="BF1490" s="10">
        <v>0</v>
      </c>
      <c r="BG1490" s="10">
        <v>0</v>
      </c>
      <c r="BH1490" s="10">
        <v>0</v>
      </c>
      <c r="BI1490" s="10">
        <v>0</v>
      </c>
      <c r="BJ1490" s="10">
        <v>10.4</v>
      </c>
      <c r="BK1490" s="10">
        <v>0</v>
      </c>
      <c r="BL1490" s="10">
        <v>0</v>
      </c>
      <c r="BM1490" s="10">
        <v>0</v>
      </c>
      <c r="BN1490" s="10">
        <v>0</v>
      </c>
      <c r="BO1490" s="10">
        <v>10.6</v>
      </c>
      <c r="BP1490" s="10">
        <v>0</v>
      </c>
      <c r="BQ1490" s="10">
        <v>1565</v>
      </c>
      <c r="BR1490" s="10" t="s">
        <v>315</v>
      </c>
      <c r="BS1490" s="10">
        <v>0</v>
      </c>
      <c r="BT1490" s="10">
        <v>0</v>
      </c>
      <c r="BU1490" s="10">
        <v>0</v>
      </c>
      <c r="BV1490" s="10">
        <v>10.8</v>
      </c>
      <c r="BW1490" s="10">
        <v>0</v>
      </c>
      <c r="BX1490" s="10">
        <v>0</v>
      </c>
      <c r="BY1490" s="10">
        <v>0</v>
      </c>
      <c r="BZ1490" s="10">
        <v>0</v>
      </c>
      <c r="CA1490" s="10">
        <v>10.6</v>
      </c>
      <c r="CB1490" s="10">
        <v>0</v>
      </c>
      <c r="CC1490" s="10">
        <v>0</v>
      </c>
      <c r="CD1490" s="10">
        <v>0</v>
      </c>
      <c r="CE1490" s="10">
        <v>0</v>
      </c>
      <c r="CF1490" s="10">
        <v>10.6</v>
      </c>
      <c r="CG1490" s="10">
        <v>0</v>
      </c>
      <c r="CH1490" s="10">
        <v>1565</v>
      </c>
      <c r="CI1490" s="10" t="s">
        <v>315</v>
      </c>
      <c r="CJ1490" s="10">
        <v>1.83E-2</v>
      </c>
      <c r="CK1490" s="10">
        <v>3.7000000000000002E-3</v>
      </c>
      <c r="CL1490" s="10">
        <v>1</v>
      </c>
      <c r="CM1490" s="10">
        <v>10.8</v>
      </c>
      <c r="CN1490" s="10">
        <v>0.98</v>
      </c>
      <c r="CO1490" s="10">
        <v>1.8200000000000001E-2</v>
      </c>
      <c r="CP1490" s="10">
        <v>3.7000000000000002E-3</v>
      </c>
      <c r="CQ1490" s="10">
        <v>1</v>
      </c>
      <c r="CR1490" s="10">
        <v>10.7</v>
      </c>
      <c r="CS1490" s="10">
        <v>0.98</v>
      </c>
      <c r="CT1490" s="10">
        <v>1.8200000000000001E-2</v>
      </c>
      <c r="CU1490" s="10">
        <v>3.7000000000000002E-3</v>
      </c>
      <c r="CV1490" s="10">
        <v>1</v>
      </c>
      <c r="CW1490" s="10">
        <v>10.7</v>
      </c>
      <c r="CX1490" s="10">
        <v>0.98</v>
      </c>
      <c r="CY1490" s="10">
        <v>1601</v>
      </c>
      <c r="CZ1490" s="10" t="s">
        <v>297</v>
      </c>
      <c r="DA1490" s="10">
        <v>0</v>
      </c>
      <c r="DB1490" s="10">
        <v>0</v>
      </c>
      <c r="DC1490" s="10">
        <v>0</v>
      </c>
      <c r="DD1490" s="10">
        <v>10.7</v>
      </c>
      <c r="DE1490" s="10">
        <v>0</v>
      </c>
      <c r="DF1490" s="10">
        <v>0</v>
      </c>
      <c r="DG1490" s="10">
        <v>0</v>
      </c>
      <c r="DH1490" s="10">
        <v>0</v>
      </c>
      <c r="DI1490" s="10">
        <v>10.5</v>
      </c>
      <c r="DJ1490" s="10">
        <v>0</v>
      </c>
      <c r="DK1490" s="10">
        <v>0</v>
      </c>
      <c r="DL1490" s="10">
        <v>0</v>
      </c>
      <c r="DM1490" s="10">
        <v>0</v>
      </c>
      <c r="DN1490" s="10">
        <v>10.46</v>
      </c>
      <c r="DO1490" s="10">
        <v>0</v>
      </c>
    </row>
    <row r="1491" spans="1:119" x14ac:dyDescent="0.25">
      <c r="A1491" s="10">
        <v>1566</v>
      </c>
      <c r="B1491" s="10" t="s">
        <v>267</v>
      </c>
      <c r="R1491" s="10">
        <v>1566</v>
      </c>
      <c r="S1491" s="10" t="s">
        <v>267</v>
      </c>
      <c r="AI1491" s="10">
        <v>1566</v>
      </c>
      <c r="AJ1491" s="10" t="s">
        <v>267</v>
      </c>
      <c r="AZ1491" s="10">
        <v>1566</v>
      </c>
      <c r="BA1491" s="10" t="s">
        <v>267</v>
      </c>
      <c r="BQ1491" s="10">
        <v>1566</v>
      </c>
      <c r="BR1491" s="10" t="s">
        <v>267</v>
      </c>
      <c r="CH1491" s="10">
        <v>1566</v>
      </c>
      <c r="CI1491" s="10" t="s">
        <v>267</v>
      </c>
      <c r="CY1491" s="10">
        <v>1602</v>
      </c>
      <c r="CZ1491" s="10" t="s">
        <v>39</v>
      </c>
      <c r="DA1491" s="10">
        <v>11.85</v>
      </c>
      <c r="DB1491" s="10">
        <v>4.37</v>
      </c>
      <c r="DC1491" s="10">
        <v>57</v>
      </c>
      <c r="DD1491" s="10">
        <v>122</v>
      </c>
      <c r="DF1491" s="10">
        <v>13.96</v>
      </c>
      <c r="DG1491" s="10">
        <v>5.36</v>
      </c>
      <c r="DH1491" s="10">
        <v>69</v>
      </c>
      <c r="DI1491" s="10">
        <v>121</v>
      </c>
      <c r="DK1491" s="10">
        <v>13.9</v>
      </c>
      <c r="DL1491" s="10">
        <v>5.36</v>
      </c>
      <c r="DM1491" s="10">
        <v>71</v>
      </c>
      <c r="DN1491" s="10">
        <v>120</v>
      </c>
    </row>
    <row r="1492" spans="1:119" x14ac:dyDescent="0.25">
      <c r="A1492" s="10">
        <v>1567</v>
      </c>
      <c r="B1492" s="10" t="s">
        <v>268</v>
      </c>
      <c r="R1492" s="10">
        <v>1567</v>
      </c>
      <c r="S1492" s="10" t="s">
        <v>268</v>
      </c>
      <c r="AI1492" s="10">
        <v>1567</v>
      </c>
      <c r="AJ1492" s="10" t="s">
        <v>268</v>
      </c>
      <c r="AZ1492" s="10">
        <v>1567</v>
      </c>
      <c r="BA1492" s="10" t="s">
        <v>268</v>
      </c>
      <c r="BQ1492" s="10">
        <v>1567</v>
      </c>
      <c r="BR1492" s="10" t="s">
        <v>268</v>
      </c>
      <c r="CH1492" s="10">
        <v>1567</v>
      </c>
      <c r="CI1492" s="10" t="s">
        <v>268</v>
      </c>
      <c r="CY1492" s="10">
        <v>1603</v>
      </c>
      <c r="CZ1492" s="10" t="s">
        <v>40</v>
      </c>
      <c r="DA1492" s="10">
        <v>5.79</v>
      </c>
      <c r="DB1492" s="10">
        <v>2.75</v>
      </c>
      <c r="DC1492" s="10">
        <v>29</v>
      </c>
      <c r="DD1492" s="10">
        <v>122</v>
      </c>
      <c r="DF1492" s="10">
        <v>6.95</v>
      </c>
      <c r="DG1492" s="10">
        <v>3.29</v>
      </c>
      <c r="DH1492" s="10">
        <v>35</v>
      </c>
      <c r="DI1492" s="10">
        <v>121</v>
      </c>
      <c r="DK1492" s="10">
        <v>6.93</v>
      </c>
      <c r="DL1492" s="10">
        <v>3.29</v>
      </c>
      <c r="DM1492" s="10">
        <v>37</v>
      </c>
      <c r="DN1492" s="10">
        <v>120</v>
      </c>
    </row>
    <row r="1493" spans="1:119" x14ac:dyDescent="0.25">
      <c r="A1493" s="10">
        <v>1568</v>
      </c>
      <c r="B1493" s="10" t="s">
        <v>20</v>
      </c>
      <c r="C1493" s="10">
        <v>16.78</v>
      </c>
      <c r="D1493" s="10">
        <v>1.8</v>
      </c>
      <c r="E1493" s="10">
        <v>41.65</v>
      </c>
      <c r="F1493" s="10">
        <v>234</v>
      </c>
      <c r="G1493" s="10">
        <v>0.99399999999999999</v>
      </c>
      <c r="H1493" s="10">
        <v>22.4</v>
      </c>
      <c r="I1493" s="10">
        <v>8.3800000000000008</v>
      </c>
      <c r="J1493" s="10">
        <v>59.02</v>
      </c>
      <c r="K1493" s="10">
        <v>234</v>
      </c>
      <c r="L1493" s="10">
        <v>0.93700000000000006</v>
      </c>
      <c r="M1493" s="10">
        <v>23.17</v>
      </c>
      <c r="N1493" s="10">
        <v>8.41</v>
      </c>
      <c r="O1493" s="10">
        <v>61.33</v>
      </c>
      <c r="P1493" s="10">
        <v>232</v>
      </c>
      <c r="Q1493" s="10">
        <v>0.94</v>
      </c>
      <c r="R1493" s="10">
        <v>1568</v>
      </c>
      <c r="S1493" s="10" t="s">
        <v>20</v>
      </c>
      <c r="T1493" s="10">
        <v>-2.2200000000000002</v>
      </c>
      <c r="U1493" s="10">
        <v>0.1</v>
      </c>
      <c r="V1493" s="10">
        <v>-5.334791172966872</v>
      </c>
      <c r="W1493" s="10">
        <v>240.5</v>
      </c>
      <c r="Y1493" s="10">
        <v>-4.09</v>
      </c>
      <c r="Z1493" s="10">
        <v>-1.38</v>
      </c>
      <c r="AA1493" s="10">
        <v>-10.383976482667544</v>
      </c>
      <c r="AB1493" s="10">
        <v>240</v>
      </c>
      <c r="AD1493" s="10">
        <v>-4.08</v>
      </c>
      <c r="AE1493" s="10">
        <v>0.33</v>
      </c>
      <c r="AF1493" s="10">
        <v>-9.8470067363979528</v>
      </c>
      <c r="AG1493" s="10">
        <v>240</v>
      </c>
      <c r="AI1493" s="10">
        <v>1568</v>
      </c>
      <c r="AJ1493" s="10" t="s">
        <v>20</v>
      </c>
      <c r="AK1493" s="10">
        <v>13.174618304712705</v>
      </c>
      <c r="AL1493" s="10">
        <v>3.3463675282100707</v>
      </c>
      <c r="AM1493" s="10">
        <v>32.469602691843356</v>
      </c>
      <c r="AN1493" s="10">
        <v>241.7</v>
      </c>
      <c r="AO1493" s="10">
        <v>0.96922317377949818</v>
      </c>
      <c r="AP1493" s="10">
        <v>16.696592023806026</v>
      </c>
      <c r="AQ1493" s="10">
        <v>4.7717378773105947</v>
      </c>
      <c r="AR1493" s="10">
        <v>41.600531243751057</v>
      </c>
      <c r="AS1493" s="10">
        <v>241</v>
      </c>
      <c r="AT1493" s="10">
        <v>0.96150442849584361</v>
      </c>
      <c r="AU1493" s="10">
        <v>16.792337077856828</v>
      </c>
      <c r="AV1493" s="10">
        <v>4.7725653149272516</v>
      </c>
      <c r="AW1493" s="10">
        <v>41.943489491716228</v>
      </c>
      <c r="AX1493" s="10">
        <v>240.3</v>
      </c>
      <c r="AY1493" s="10">
        <v>0.96190500935196843</v>
      </c>
      <c r="AZ1493" s="10">
        <v>1568</v>
      </c>
      <c r="BA1493" s="10" t="s">
        <v>20</v>
      </c>
      <c r="BB1493" s="10">
        <v>3.9229204166786085</v>
      </c>
      <c r="BC1493" s="10">
        <v>-0.20859978422723213</v>
      </c>
      <c r="BD1493" s="10">
        <v>9.3145747205724785</v>
      </c>
      <c r="BE1493" s="10">
        <v>243.5</v>
      </c>
      <c r="BF1493" s="10">
        <v>0.99858922121173699</v>
      </c>
      <c r="BG1493" s="10">
        <v>6.4549893166936911</v>
      </c>
      <c r="BH1493" s="10">
        <v>0.41613342650206697</v>
      </c>
      <c r="BI1493" s="10">
        <v>15.355781391896567</v>
      </c>
      <c r="BJ1493" s="10">
        <v>243.2</v>
      </c>
      <c r="BK1493" s="10">
        <v>0.99792846138211477</v>
      </c>
      <c r="BL1493" s="10">
        <v>7.2125978358488254</v>
      </c>
      <c r="BM1493" s="10">
        <v>0.67401406376880824</v>
      </c>
      <c r="BN1493" s="10">
        <v>17.225446297720705</v>
      </c>
      <c r="BO1493" s="10">
        <v>242.8</v>
      </c>
      <c r="BP1493" s="10">
        <v>0.99566198202145428</v>
      </c>
      <c r="BQ1493" s="10">
        <v>1568</v>
      </c>
      <c r="BR1493" s="10" t="s">
        <v>20</v>
      </c>
      <c r="BS1493" s="10">
        <v>11.625</v>
      </c>
      <c r="BT1493" s="10">
        <v>3.2530000000000001</v>
      </c>
      <c r="BU1493" s="10">
        <v>28.681152943270071</v>
      </c>
      <c r="BV1493" s="10">
        <v>243</v>
      </c>
      <c r="BW1493" s="10">
        <v>0.96300702490652912</v>
      </c>
      <c r="BX1493" s="10">
        <v>14.244999999999999</v>
      </c>
      <c r="BY1493" s="10">
        <v>4.2670000000000003</v>
      </c>
      <c r="BZ1493" s="10">
        <v>35.772502792207852</v>
      </c>
      <c r="CA1493" s="10">
        <v>240</v>
      </c>
      <c r="CB1493" s="10">
        <v>0.95794650717003715</v>
      </c>
      <c r="CC1493" s="10">
        <v>14.448</v>
      </c>
      <c r="CD1493" s="10">
        <v>4.2489999999999997</v>
      </c>
      <c r="CE1493" s="10">
        <v>36.078013379612365</v>
      </c>
      <c r="CF1493" s="10">
        <v>241</v>
      </c>
      <c r="CG1493" s="10">
        <v>0.95937290271339981</v>
      </c>
      <c r="CH1493" s="10">
        <v>1568</v>
      </c>
      <c r="CI1493" s="10" t="s">
        <v>20</v>
      </c>
      <c r="CJ1493" s="10">
        <v>3.6480000000000001</v>
      </c>
      <c r="CK1493" s="10">
        <v>-0.70699999999999996</v>
      </c>
      <c r="CL1493" s="10">
        <v>8.778082856677031</v>
      </c>
      <c r="CM1493" s="10">
        <v>244.4</v>
      </c>
      <c r="CN1493" s="10">
        <v>0.98173285362674945</v>
      </c>
      <c r="CO1493" s="10">
        <v>5.1959999999999997</v>
      </c>
      <c r="CP1493" s="10">
        <v>-0.126</v>
      </c>
      <c r="CQ1493" s="10">
        <v>12.389735321862647</v>
      </c>
      <c r="CR1493" s="10">
        <v>242.2</v>
      </c>
      <c r="CS1493" s="10">
        <v>0.99970611235669327</v>
      </c>
      <c r="CT1493" s="10">
        <v>5.3109999999999999</v>
      </c>
      <c r="CU1493" s="10">
        <v>-6.2E-2</v>
      </c>
      <c r="CV1493" s="10">
        <v>12.516392694192941</v>
      </c>
      <c r="CW1493" s="10">
        <v>245</v>
      </c>
      <c r="CX1493" s="10">
        <v>0.99993186717536942</v>
      </c>
      <c r="CY1493" s="10">
        <v>1604</v>
      </c>
      <c r="CZ1493" s="10" t="s">
        <v>394</v>
      </c>
      <c r="DA1493" s="10">
        <v>8.59</v>
      </c>
      <c r="DB1493" s="10">
        <v>2.78</v>
      </c>
      <c r="DC1493" s="10">
        <v>42.8</v>
      </c>
      <c r="DD1493" s="10">
        <v>122</v>
      </c>
      <c r="DF1493" s="10">
        <v>10.3</v>
      </c>
      <c r="DG1493" s="10">
        <v>3.77</v>
      </c>
      <c r="DH1493" s="10">
        <v>52.8</v>
      </c>
      <c r="DI1493" s="10">
        <v>121</v>
      </c>
      <c r="DK1493" s="10">
        <v>10.3</v>
      </c>
      <c r="DL1493" s="10">
        <v>3.76</v>
      </c>
      <c r="DM1493" s="10">
        <v>52.7</v>
      </c>
      <c r="DN1493" s="10">
        <v>120</v>
      </c>
    </row>
    <row r="1494" spans="1:119" x14ac:dyDescent="0.25">
      <c r="A1494" s="10">
        <v>1569</v>
      </c>
      <c r="B1494" s="10" t="s">
        <v>21</v>
      </c>
      <c r="C1494" s="10">
        <v>16.579999999999998</v>
      </c>
      <c r="D1494" s="10">
        <v>14.87</v>
      </c>
      <c r="E1494" s="10">
        <v>55.18</v>
      </c>
      <c r="F1494" s="10">
        <v>233</v>
      </c>
      <c r="G1494" s="10">
        <v>0.74399999999999999</v>
      </c>
      <c r="H1494" s="10">
        <v>21.88</v>
      </c>
      <c r="I1494" s="10">
        <v>14.5</v>
      </c>
      <c r="J1494" s="10">
        <v>65.319999999999993</v>
      </c>
      <c r="K1494" s="10">
        <v>232</v>
      </c>
      <c r="L1494" s="10">
        <v>0.83399999999999996</v>
      </c>
      <c r="M1494" s="10">
        <v>22.77</v>
      </c>
      <c r="N1494" s="10">
        <v>15.86</v>
      </c>
      <c r="O1494" s="10">
        <v>69.34</v>
      </c>
      <c r="P1494" s="10">
        <v>231</v>
      </c>
      <c r="Q1494" s="10">
        <v>0.82099999999999995</v>
      </c>
      <c r="R1494" s="10">
        <v>1569</v>
      </c>
      <c r="S1494" s="10" t="s">
        <v>21</v>
      </c>
      <c r="T1494" s="10">
        <v>-7.37</v>
      </c>
      <c r="U1494" s="10">
        <v>-1.47</v>
      </c>
      <c r="V1494" s="10">
        <v>-18.041106801666679</v>
      </c>
      <c r="W1494" s="10">
        <v>240.5</v>
      </c>
      <c r="Y1494" s="10">
        <v>-10.63</v>
      </c>
      <c r="Z1494" s="10">
        <v>-2.0299999999999998</v>
      </c>
      <c r="AA1494" s="10">
        <v>-26.033921070332383</v>
      </c>
      <c r="AB1494" s="10">
        <v>240</v>
      </c>
      <c r="AD1494" s="10">
        <v>-11.25</v>
      </c>
      <c r="AE1494" s="10">
        <v>-1.86</v>
      </c>
      <c r="AF1494" s="10">
        <v>-27.430689169857423</v>
      </c>
      <c r="AG1494" s="10">
        <v>240</v>
      </c>
      <c r="AI1494" s="10">
        <v>1569</v>
      </c>
      <c r="AJ1494" s="10" t="s">
        <v>21</v>
      </c>
      <c r="AK1494" s="10">
        <v>13.059937789729529</v>
      </c>
      <c r="AL1494" s="10">
        <v>3.1706827820953842</v>
      </c>
      <c r="AM1494" s="10">
        <v>32.10257547306604</v>
      </c>
      <c r="AN1494" s="10">
        <v>241.7</v>
      </c>
      <c r="AO1494" s="10">
        <v>0.97177104530267833</v>
      </c>
      <c r="AP1494" s="10">
        <v>16.552029858479948</v>
      </c>
      <c r="AQ1494" s="10">
        <v>4.5795207985501492</v>
      </c>
      <c r="AR1494" s="10">
        <v>41.142475763236995</v>
      </c>
      <c r="AS1494" s="10">
        <v>241</v>
      </c>
      <c r="AT1494" s="10">
        <v>0.96379167174436919</v>
      </c>
      <c r="AU1494" s="10">
        <v>16.646929945283265</v>
      </c>
      <c r="AV1494" s="10">
        <v>4.5809746822801776</v>
      </c>
      <c r="AW1494" s="10">
        <v>41.483049351837515</v>
      </c>
      <c r="AX1494" s="10">
        <v>240.3</v>
      </c>
      <c r="AY1494" s="10">
        <v>0.96415993468294381</v>
      </c>
      <c r="AZ1494" s="10">
        <v>1569</v>
      </c>
      <c r="BA1494" s="10" t="s">
        <v>21</v>
      </c>
      <c r="BB1494" s="10">
        <v>3.8868800448114382</v>
      </c>
      <c r="BC1494" s="10">
        <v>-0.34264236661804476</v>
      </c>
      <c r="BD1494" s="10">
        <v>9.2517200874613756</v>
      </c>
      <c r="BE1494" s="10">
        <v>243.5</v>
      </c>
      <c r="BF1494" s="10">
        <v>0.9961369740285837</v>
      </c>
      <c r="BG1494" s="10">
        <v>6.3969841106992007</v>
      </c>
      <c r="BH1494" s="10">
        <v>0.27359683581369215</v>
      </c>
      <c r="BI1494" s="10">
        <v>15.200151844159837</v>
      </c>
      <c r="BJ1494" s="10">
        <v>243.2</v>
      </c>
      <c r="BK1494" s="10">
        <v>0.99908663097938066</v>
      </c>
      <c r="BL1494" s="10">
        <v>7.1481204582864164</v>
      </c>
      <c r="BM1494" s="10">
        <v>0.52863447126109897</v>
      </c>
      <c r="BN1494" s="10">
        <v>17.043820350267019</v>
      </c>
      <c r="BO1494" s="10">
        <v>242.8</v>
      </c>
      <c r="BP1494" s="10">
        <v>0.99727654476436756</v>
      </c>
      <c r="BQ1494" s="10">
        <v>1569</v>
      </c>
      <c r="BR1494" s="10" t="s">
        <v>21</v>
      </c>
      <c r="BS1494" s="10">
        <v>11.523999999999999</v>
      </c>
      <c r="BT1494" s="10">
        <v>3.0790000000000002</v>
      </c>
      <c r="BU1494" s="10">
        <v>28.340618668416646</v>
      </c>
      <c r="BV1494" s="10">
        <v>243</v>
      </c>
      <c r="BW1494" s="10">
        <v>0.96611098920351945</v>
      </c>
      <c r="BX1494" s="10">
        <v>14.122</v>
      </c>
      <c r="BY1494" s="10">
        <v>4.0839999999999996</v>
      </c>
      <c r="BZ1494" s="10">
        <v>35.364335521141243</v>
      </c>
      <c r="CA1494" s="10">
        <v>240</v>
      </c>
      <c r="CB1494" s="10">
        <v>0.96063595113379685</v>
      </c>
      <c r="CC1494" s="10">
        <v>14.323</v>
      </c>
      <c r="CD1494" s="10">
        <v>4.0650000000000004</v>
      </c>
      <c r="CE1494" s="10">
        <v>35.667961778247587</v>
      </c>
      <c r="CF1494" s="10">
        <v>241</v>
      </c>
      <c r="CG1494" s="10">
        <v>0.96200655085498921</v>
      </c>
      <c r="CH1494" s="10">
        <v>1569</v>
      </c>
      <c r="CI1494" s="10" t="s">
        <v>21</v>
      </c>
      <c r="CJ1494" s="10">
        <v>3.6139999999999999</v>
      </c>
      <c r="CK1494" s="10">
        <v>-0.83799999999999997</v>
      </c>
      <c r="CL1494" s="10">
        <v>8.7639221810155448</v>
      </c>
      <c r="CM1494" s="10">
        <v>244.4</v>
      </c>
      <c r="CN1494" s="10">
        <v>0.97415442295138976</v>
      </c>
      <c r="CO1494" s="10">
        <v>5.1520000000000001</v>
      </c>
      <c r="CP1494" s="10">
        <v>-0.26100000000000001</v>
      </c>
      <c r="CQ1494" s="10">
        <v>12.29695736596069</v>
      </c>
      <c r="CR1494" s="10">
        <v>242.2</v>
      </c>
      <c r="CS1494" s="10">
        <v>0.99871925003570616</v>
      </c>
      <c r="CT1494" s="10">
        <v>5.266</v>
      </c>
      <c r="CU1494" s="10">
        <v>-0.20100000000000001</v>
      </c>
      <c r="CV1494" s="10">
        <v>12.418532411046156</v>
      </c>
      <c r="CW1494" s="10">
        <v>245</v>
      </c>
      <c r="CX1494" s="10">
        <v>0.99927234388601105</v>
      </c>
      <c r="CY1494" s="10">
        <v>1605</v>
      </c>
      <c r="CZ1494" s="10" t="s">
        <v>395</v>
      </c>
      <c r="DA1494" s="10">
        <v>8.57</v>
      </c>
      <c r="DB1494" s="10">
        <v>2.79</v>
      </c>
      <c r="DC1494" s="10">
        <v>42.8</v>
      </c>
      <c r="DD1494" s="10">
        <v>122</v>
      </c>
      <c r="DF1494" s="10">
        <v>10.3</v>
      </c>
      <c r="DG1494" s="10">
        <v>3.78</v>
      </c>
      <c r="DH1494" s="10">
        <v>52.7</v>
      </c>
      <c r="DI1494" s="10">
        <v>121</v>
      </c>
      <c r="DK1494" s="10">
        <v>10.3</v>
      </c>
      <c r="DL1494" s="10">
        <v>3.77</v>
      </c>
      <c r="DM1494" s="10">
        <v>52.6</v>
      </c>
      <c r="DN1494" s="10">
        <v>120</v>
      </c>
    </row>
    <row r="1495" spans="1:119" x14ac:dyDescent="0.25">
      <c r="A1495" s="10">
        <v>1570</v>
      </c>
      <c r="B1495" s="10" t="s">
        <v>269</v>
      </c>
      <c r="C1495" s="10">
        <v>14</v>
      </c>
      <c r="D1495" s="10">
        <v>2.59</v>
      </c>
      <c r="E1495" s="10">
        <v>35.130000000000003</v>
      </c>
      <c r="F1495" s="10">
        <v>234</v>
      </c>
      <c r="G1495" s="10">
        <v>0.98299999999999998</v>
      </c>
      <c r="H1495" s="10">
        <v>14.52</v>
      </c>
      <c r="I1495" s="10">
        <v>3.46</v>
      </c>
      <c r="J1495" s="10">
        <v>36.83</v>
      </c>
      <c r="K1495" s="10">
        <v>234</v>
      </c>
      <c r="L1495" s="10">
        <v>0.97299999999999998</v>
      </c>
      <c r="M1495" s="10">
        <v>14.31</v>
      </c>
      <c r="N1495" s="10">
        <v>1.94</v>
      </c>
      <c r="O1495" s="10">
        <v>35.94</v>
      </c>
      <c r="P1495" s="10">
        <v>232</v>
      </c>
      <c r="Q1495" s="10">
        <v>0.99099999999999999</v>
      </c>
      <c r="R1495" s="10">
        <v>1570</v>
      </c>
      <c r="S1495" s="10" t="s">
        <v>269</v>
      </c>
      <c r="T1495" s="10">
        <v>-8.59</v>
      </c>
      <c r="U1495" s="10">
        <v>-12.33</v>
      </c>
      <c r="V1495" s="10">
        <v>-35.586394433486092</v>
      </c>
      <c r="W1495" s="10">
        <v>243.8</v>
      </c>
      <c r="Y1495" s="10">
        <v>-15.7</v>
      </c>
      <c r="Z1495" s="10">
        <v>-14.38</v>
      </c>
      <c r="AA1495" s="10">
        <v>-51.003846016185953</v>
      </c>
      <c r="AB1495" s="10">
        <v>241</v>
      </c>
      <c r="AD1495" s="10">
        <v>-15.35</v>
      </c>
      <c r="AE1495" s="10">
        <v>-13.83</v>
      </c>
      <c r="AF1495" s="10">
        <v>-49.558937309302017</v>
      </c>
      <c r="AG1495" s="10">
        <v>240.7</v>
      </c>
      <c r="AI1495" s="10">
        <v>1570</v>
      </c>
      <c r="AJ1495" s="10" t="s">
        <v>269</v>
      </c>
      <c r="AK1495" s="10">
        <v>19.120862426651282</v>
      </c>
      <c r="AL1495" s="10">
        <v>15.17767511229275</v>
      </c>
      <c r="AM1495" s="10">
        <v>58.629584691213324</v>
      </c>
      <c r="AN1495" s="10">
        <v>240.4</v>
      </c>
      <c r="AO1495" s="10">
        <v>0.78324127961131895</v>
      </c>
      <c r="AP1495" s="10">
        <v>24.968655421739982</v>
      </c>
      <c r="AQ1495" s="10">
        <v>19.187868398811208</v>
      </c>
      <c r="AR1495" s="10">
        <v>76.069663123690447</v>
      </c>
      <c r="AS1495" s="10">
        <v>239</v>
      </c>
      <c r="AT1495" s="10">
        <v>0.79291226310147656</v>
      </c>
      <c r="AU1495" s="10">
        <v>26.390919483800573</v>
      </c>
      <c r="AV1495" s="10">
        <v>20.233053543572016</v>
      </c>
      <c r="AW1495" s="10">
        <v>80.568417421533596</v>
      </c>
      <c r="AX1495" s="10">
        <v>238.3</v>
      </c>
      <c r="AY1495" s="10">
        <v>0.79360613953248638</v>
      </c>
      <c r="AZ1495" s="10">
        <v>1570</v>
      </c>
      <c r="BA1495" s="10" t="s">
        <v>269</v>
      </c>
      <c r="BB1495" s="10">
        <v>10.228205597714592</v>
      </c>
      <c r="BC1495" s="10">
        <v>9.7074779666944213</v>
      </c>
      <c r="BD1495" s="10">
        <v>33.922852819596564</v>
      </c>
      <c r="BE1495" s="10">
        <v>240</v>
      </c>
      <c r="BF1495" s="10">
        <v>0.72532928448114953</v>
      </c>
      <c r="BG1495" s="10">
        <v>15.782548043579355</v>
      </c>
      <c r="BH1495" s="10">
        <v>12.261085051399322</v>
      </c>
      <c r="BI1495" s="10">
        <v>48.017788285710097</v>
      </c>
      <c r="BJ1495" s="10">
        <v>240.3</v>
      </c>
      <c r="BK1495" s="10">
        <v>0.78969714776788114</v>
      </c>
      <c r="BL1495" s="10">
        <v>16.177320819696334</v>
      </c>
      <c r="BM1495" s="10">
        <v>12.445056612437808</v>
      </c>
      <c r="BN1495" s="10">
        <v>48.977390043584762</v>
      </c>
      <c r="BO1495" s="10">
        <v>240.6</v>
      </c>
      <c r="BP1495" s="10">
        <v>0.7926011709780556</v>
      </c>
      <c r="BQ1495" s="10">
        <v>1570</v>
      </c>
      <c r="BR1495" s="10" t="s">
        <v>269</v>
      </c>
      <c r="BS1495" s="10">
        <v>17.398</v>
      </c>
      <c r="BT1495" s="10">
        <v>12.923</v>
      </c>
      <c r="BU1495" s="10">
        <v>51.70489575044467</v>
      </c>
      <c r="BV1495" s="10">
        <v>242</v>
      </c>
      <c r="BW1495" s="10">
        <v>0.80277098351043308</v>
      </c>
      <c r="BX1495" s="10">
        <v>23.498999999999999</v>
      </c>
      <c r="BY1495" s="10">
        <v>16.536000000000001</v>
      </c>
      <c r="BZ1495" s="10">
        <v>69.412460349650559</v>
      </c>
      <c r="CA1495" s="10">
        <v>239</v>
      </c>
      <c r="CB1495" s="10">
        <v>0.81781187902513652</v>
      </c>
      <c r="CC1495" s="10">
        <v>23.785</v>
      </c>
      <c r="CD1495" s="10">
        <v>16.898</v>
      </c>
      <c r="CE1495" s="10">
        <v>70.510945357979992</v>
      </c>
      <c r="CF1495" s="10">
        <v>238.9</v>
      </c>
      <c r="CG1495" s="10">
        <v>0.81521064348521222</v>
      </c>
      <c r="CH1495" s="10">
        <v>1570</v>
      </c>
      <c r="CI1495" s="10" t="s">
        <v>269</v>
      </c>
      <c r="CJ1495" s="10">
        <v>7.8869999999999996</v>
      </c>
      <c r="CK1495" s="10">
        <v>8.73</v>
      </c>
      <c r="CL1495" s="10">
        <v>28.161633020831264</v>
      </c>
      <c r="CM1495" s="10">
        <v>241.2</v>
      </c>
      <c r="CN1495" s="10">
        <v>0.67037232218232057</v>
      </c>
      <c r="CO1495" s="10">
        <v>13.134</v>
      </c>
      <c r="CP1495" s="10">
        <v>10.875999999999999</v>
      </c>
      <c r="CQ1495" s="10">
        <v>41.07339232615071</v>
      </c>
      <c r="CR1495" s="10">
        <v>239.7</v>
      </c>
      <c r="CS1495" s="10">
        <v>0.77020755984302514</v>
      </c>
      <c r="CT1495" s="10">
        <v>12.8</v>
      </c>
      <c r="CU1495" s="10">
        <v>10.868</v>
      </c>
      <c r="CV1495" s="10">
        <v>39.895304624845167</v>
      </c>
      <c r="CW1495" s="10">
        <v>243</v>
      </c>
      <c r="CX1495" s="10">
        <v>0.76229186159537254</v>
      </c>
      <c r="CY1495" s="10">
        <v>1606</v>
      </c>
      <c r="CZ1495" s="10" t="s">
        <v>396</v>
      </c>
      <c r="DA1495" s="10">
        <v>6.67</v>
      </c>
      <c r="DB1495" s="10">
        <v>1.9</v>
      </c>
      <c r="DC1495" s="10">
        <v>106.4</v>
      </c>
      <c r="DD1495" s="10">
        <v>37.799999999999997</v>
      </c>
      <c r="DF1495" s="10">
        <v>7.41</v>
      </c>
      <c r="DG1495" s="10">
        <v>2.29</v>
      </c>
      <c r="DH1495" s="10">
        <v>121.3</v>
      </c>
      <c r="DI1495" s="10">
        <v>37.299999999999997</v>
      </c>
      <c r="DK1495" s="10">
        <v>7.3</v>
      </c>
      <c r="DL1495" s="10">
        <v>2.27</v>
      </c>
      <c r="DM1495" s="10">
        <v>119.8</v>
      </c>
      <c r="DN1495" s="10">
        <v>37.299999999999997</v>
      </c>
    </row>
    <row r="1496" spans="1:119" x14ac:dyDescent="0.25">
      <c r="A1496" s="10">
        <v>1571</v>
      </c>
      <c r="B1496" s="10" t="s">
        <v>270</v>
      </c>
      <c r="C1496" s="10">
        <v>13.7</v>
      </c>
      <c r="D1496" s="10">
        <v>8.56</v>
      </c>
      <c r="E1496" s="10">
        <v>40.04</v>
      </c>
      <c r="F1496" s="10">
        <v>233</v>
      </c>
      <c r="G1496" s="10">
        <v>0.84799999999999998</v>
      </c>
      <c r="H1496" s="10">
        <v>14.08</v>
      </c>
      <c r="I1496" s="10">
        <v>7.1</v>
      </c>
      <c r="J1496" s="10">
        <v>39.24</v>
      </c>
      <c r="K1496" s="10">
        <v>232</v>
      </c>
      <c r="L1496" s="10">
        <v>0.89300000000000002</v>
      </c>
      <c r="M1496" s="10">
        <v>13.99</v>
      </c>
      <c r="N1496" s="10">
        <v>7.81</v>
      </c>
      <c r="O1496" s="10">
        <v>40.06</v>
      </c>
      <c r="P1496" s="10">
        <v>231</v>
      </c>
      <c r="Q1496" s="10">
        <v>0.873</v>
      </c>
      <c r="R1496" s="10">
        <v>1571</v>
      </c>
      <c r="S1496" s="10" t="s">
        <v>270</v>
      </c>
      <c r="T1496" s="10">
        <v>-8.32</v>
      </c>
      <c r="U1496" s="10">
        <v>-1.71</v>
      </c>
      <c r="V1496" s="10">
        <v>-20.114688203754532</v>
      </c>
      <c r="W1496" s="10">
        <v>243.8</v>
      </c>
      <c r="Y1496" s="10">
        <v>-15.68</v>
      </c>
      <c r="Z1496" s="10">
        <v>-4.1500000000000004</v>
      </c>
      <c r="AA1496" s="10">
        <v>-38.857091596956913</v>
      </c>
      <c r="AB1496" s="10">
        <v>241</v>
      </c>
      <c r="AD1496" s="10">
        <v>-15.32</v>
      </c>
      <c r="AE1496" s="10">
        <v>-3.6</v>
      </c>
      <c r="AF1496" s="10">
        <v>-37.747945639992459</v>
      </c>
      <c r="AG1496" s="10">
        <v>240.7</v>
      </c>
      <c r="AI1496" s="10">
        <v>1571</v>
      </c>
      <c r="AJ1496" s="10" t="s">
        <v>270</v>
      </c>
      <c r="AK1496" s="10">
        <v>19.213319251982448</v>
      </c>
      <c r="AL1496" s="10">
        <v>5.0624463005827502</v>
      </c>
      <c r="AM1496" s="10">
        <v>47.718027183028838</v>
      </c>
      <c r="AN1496" s="10">
        <v>240.4</v>
      </c>
      <c r="AO1496" s="10">
        <v>0.96699633529097506</v>
      </c>
      <c r="AP1496" s="10">
        <v>25.23814506915982</v>
      </c>
      <c r="AQ1496" s="10">
        <v>9.3880235468683182</v>
      </c>
      <c r="AR1496" s="10">
        <v>65.048923023848019</v>
      </c>
      <c r="AS1496" s="10">
        <v>239</v>
      </c>
      <c r="AT1496" s="10">
        <v>0.93725721746089963</v>
      </c>
      <c r="AU1496" s="10">
        <v>26.705015056634302</v>
      </c>
      <c r="AV1496" s="10">
        <v>10.539324254006955</v>
      </c>
      <c r="AW1496" s="10">
        <v>69.557010023328615</v>
      </c>
      <c r="AX1496" s="10">
        <v>238.3</v>
      </c>
      <c r="AY1496" s="10">
        <v>0.93018054592308153</v>
      </c>
      <c r="AZ1496" s="10">
        <v>1571</v>
      </c>
      <c r="BA1496" s="10" t="s">
        <v>270</v>
      </c>
      <c r="BB1496" s="10">
        <v>10.058829634199034</v>
      </c>
      <c r="BC1496" s="10">
        <v>2.9449763450767129E-2</v>
      </c>
      <c r="BD1496" s="10">
        <v>24.197887029255298</v>
      </c>
      <c r="BE1496" s="10">
        <v>240</v>
      </c>
      <c r="BF1496" s="10">
        <v>0.99999571416024813</v>
      </c>
      <c r="BG1496" s="10">
        <v>15.772787716371296</v>
      </c>
      <c r="BH1496" s="10">
        <v>2.6950562003620639</v>
      </c>
      <c r="BI1496" s="10">
        <v>38.445280985845365</v>
      </c>
      <c r="BJ1496" s="10">
        <v>240.3</v>
      </c>
      <c r="BK1496" s="10">
        <v>0.98571421757051914</v>
      </c>
      <c r="BL1496" s="10">
        <v>16.178218131585037</v>
      </c>
      <c r="BM1496" s="10">
        <v>2.8545429173219681</v>
      </c>
      <c r="BN1496" s="10">
        <v>39.42136342173557</v>
      </c>
      <c r="BO1496" s="10">
        <v>240.6</v>
      </c>
      <c r="BP1496" s="10">
        <v>0.98478810838067854</v>
      </c>
      <c r="BQ1496" s="10">
        <v>1571</v>
      </c>
      <c r="BR1496" s="10" t="s">
        <v>270</v>
      </c>
      <c r="BS1496" s="10">
        <v>17.434000000000001</v>
      </c>
      <c r="BT1496" s="10">
        <v>3.2559999999999998</v>
      </c>
      <c r="BU1496" s="10">
        <v>42.312239813656795</v>
      </c>
      <c r="BV1496" s="10">
        <v>242</v>
      </c>
      <c r="BW1496" s="10">
        <v>0.9830034291252161</v>
      </c>
      <c r="BX1496" s="10">
        <v>23.718</v>
      </c>
      <c r="BY1496" s="10">
        <v>7.2939999999999996</v>
      </c>
      <c r="BZ1496" s="10">
        <v>59.943522103876937</v>
      </c>
      <c r="CA1496" s="10">
        <v>239</v>
      </c>
      <c r="CB1496" s="10">
        <v>0.95582256521646336</v>
      </c>
      <c r="CC1496" s="10">
        <v>24.013999999999999</v>
      </c>
      <c r="CD1496" s="10">
        <v>7.6749999999999998</v>
      </c>
      <c r="CE1496" s="10">
        <v>60.926690724987914</v>
      </c>
      <c r="CF1496" s="10">
        <v>238.9</v>
      </c>
      <c r="CG1496" s="10">
        <v>0.95253323888358399</v>
      </c>
      <c r="CH1496" s="10">
        <v>1571</v>
      </c>
      <c r="CI1496" s="10" t="s">
        <v>270</v>
      </c>
      <c r="CJ1496" s="10">
        <v>7.6440000000000001</v>
      </c>
      <c r="CK1496" s="10">
        <v>-1.093</v>
      </c>
      <c r="CL1496" s="10">
        <v>18.483221468327006</v>
      </c>
      <c r="CM1496" s="10">
        <v>241.2</v>
      </c>
      <c r="CN1496" s="10">
        <v>0.98993135491488915</v>
      </c>
      <c r="CO1496" s="10">
        <v>13.054</v>
      </c>
      <c r="CP1496" s="10">
        <v>1.2969999999999999</v>
      </c>
      <c r="CQ1496" s="10">
        <v>31.597160179440639</v>
      </c>
      <c r="CR1496" s="10">
        <v>239.7</v>
      </c>
      <c r="CS1496" s="10">
        <v>0.99510038706063053</v>
      </c>
      <c r="CT1496" s="10">
        <v>12.696</v>
      </c>
      <c r="CU1496" s="10">
        <v>1.004</v>
      </c>
      <c r="CV1496" s="10">
        <v>30.258942579751487</v>
      </c>
      <c r="CW1496" s="10">
        <v>243</v>
      </c>
      <c r="CX1496" s="10">
        <v>0.99688776434865134</v>
      </c>
      <c r="CY1496" s="10">
        <v>1607</v>
      </c>
      <c r="CZ1496" s="10" t="s">
        <v>397</v>
      </c>
      <c r="DA1496" s="10">
        <v>0.26</v>
      </c>
      <c r="DB1496" s="10">
        <v>0.09</v>
      </c>
      <c r="DC1496" s="10">
        <v>4.2</v>
      </c>
      <c r="DD1496" s="10">
        <v>38</v>
      </c>
      <c r="DF1496" s="10">
        <v>0.33</v>
      </c>
      <c r="DG1496" s="10">
        <v>0.11</v>
      </c>
      <c r="DH1496" s="10">
        <v>5.4</v>
      </c>
      <c r="DI1496" s="10">
        <v>37.299999999999997</v>
      </c>
      <c r="DK1496" s="10">
        <v>0.33</v>
      </c>
      <c r="DL1496" s="10">
        <v>0.11</v>
      </c>
      <c r="DM1496" s="10">
        <v>5.4</v>
      </c>
      <c r="DN1496" s="10">
        <v>37.299999999999997</v>
      </c>
    </row>
    <row r="1497" spans="1:119" x14ac:dyDescent="0.25">
      <c r="A1497" s="10">
        <v>1572</v>
      </c>
      <c r="B1497" s="10" t="s">
        <v>271</v>
      </c>
      <c r="R1497" s="10">
        <v>1572</v>
      </c>
      <c r="S1497" s="10" t="s">
        <v>271</v>
      </c>
      <c r="T1497" s="10">
        <v>2.18009633839648</v>
      </c>
      <c r="U1497" s="10">
        <v>-0.577084324869656</v>
      </c>
      <c r="V1497" s="10">
        <v>11.1</v>
      </c>
      <c r="W1497" s="10">
        <v>117.3</v>
      </c>
      <c r="X1497" s="10">
        <v>0.96670522786151203</v>
      </c>
      <c r="Y1497" s="10">
        <v>4.0144860519308203</v>
      </c>
      <c r="Z1497" s="10">
        <v>-0.200724302596541</v>
      </c>
      <c r="AA1497" s="10">
        <v>19.7</v>
      </c>
      <c r="AB1497" s="10">
        <v>117.8</v>
      </c>
      <c r="AC1497" s="10">
        <v>0.99875233887784498</v>
      </c>
      <c r="AD1497" s="10">
        <v>3.9714061397158802</v>
      </c>
      <c r="AE1497" s="10">
        <v>-0.66190102328598099</v>
      </c>
      <c r="AF1497" s="10">
        <v>19.8</v>
      </c>
      <c r="AG1497" s="10">
        <v>117.4</v>
      </c>
      <c r="AH1497" s="10">
        <v>0.98639392383214397</v>
      </c>
      <c r="AI1497" s="10">
        <v>1572</v>
      </c>
      <c r="AJ1497" s="10" t="s">
        <v>271</v>
      </c>
      <c r="AK1497" s="10">
        <v>8.1156939564295403</v>
      </c>
      <c r="AL1497" s="10">
        <v>0.77292323394566997</v>
      </c>
      <c r="AM1497" s="10">
        <v>41</v>
      </c>
      <c r="AN1497" s="10">
        <v>114.8</v>
      </c>
      <c r="AO1497" s="10">
        <v>0.99549547259395199</v>
      </c>
      <c r="AP1497" s="10">
        <v>10.762373413341001</v>
      </c>
      <c r="AQ1497" s="10">
        <v>1.45259027664725</v>
      </c>
      <c r="AR1497" s="10">
        <v>55</v>
      </c>
      <c r="AS1497" s="10">
        <v>114</v>
      </c>
      <c r="AT1497" s="10">
        <v>0.99101422445162901</v>
      </c>
      <c r="AU1497" s="10">
        <v>10.4007884138819</v>
      </c>
      <c r="AV1497" s="10">
        <v>1.2381890968906999</v>
      </c>
      <c r="AW1497" s="10">
        <v>53</v>
      </c>
      <c r="AX1497" s="10">
        <v>114.1</v>
      </c>
      <c r="AY1497" s="10">
        <v>0.99298827419494395</v>
      </c>
      <c r="AZ1497" s="10">
        <v>1572</v>
      </c>
      <c r="BA1497" s="10" t="s">
        <v>271</v>
      </c>
      <c r="BB1497" s="10">
        <v>2.24863158387496</v>
      </c>
      <c r="BC1497" s="10">
        <v>-0.92590712277204201</v>
      </c>
      <c r="BD1497" s="10">
        <v>12</v>
      </c>
      <c r="BE1497" s="10">
        <v>117</v>
      </c>
      <c r="BF1497" s="10">
        <v>0.92467809847471605</v>
      </c>
      <c r="BG1497" s="10">
        <v>3.7463033883625698</v>
      </c>
      <c r="BH1497" s="10">
        <v>-0.69846334359302298</v>
      </c>
      <c r="BI1497" s="10">
        <v>19</v>
      </c>
      <c r="BJ1497" s="10">
        <v>115.8</v>
      </c>
      <c r="BK1497" s="10">
        <v>0.98306029894424896</v>
      </c>
      <c r="BL1497" s="10">
        <v>4.14553029303109</v>
      </c>
      <c r="BM1497" s="10">
        <v>-0.84206084077193999</v>
      </c>
      <c r="BN1497" s="10">
        <v>21</v>
      </c>
      <c r="BO1497" s="10">
        <v>116.3</v>
      </c>
      <c r="BP1497" s="10">
        <v>0.97998731958205298</v>
      </c>
      <c r="BQ1497" s="10">
        <v>1572</v>
      </c>
      <c r="BR1497" s="10" t="s">
        <v>271</v>
      </c>
      <c r="BS1497" s="10">
        <v>7.77</v>
      </c>
      <c r="BT1497" s="10">
        <v>1.29</v>
      </c>
      <c r="BU1497" s="10">
        <v>38.758816026774397</v>
      </c>
      <c r="BV1497" s="10">
        <v>117.32599999999999</v>
      </c>
      <c r="BW1497" s="10">
        <v>0.98649667281649822</v>
      </c>
      <c r="BX1497" s="10">
        <v>9.57</v>
      </c>
      <c r="BY1497" s="10">
        <v>1.57</v>
      </c>
      <c r="BZ1497" s="10">
        <v>48.452315426183901</v>
      </c>
      <c r="CA1497" s="10">
        <v>115.559</v>
      </c>
      <c r="CB1497" s="10">
        <v>0.98680876793815864</v>
      </c>
      <c r="CC1497" s="10">
        <v>9.75</v>
      </c>
      <c r="CD1497" s="10">
        <v>1.57</v>
      </c>
      <c r="CE1497" s="10">
        <v>49.130796938839502</v>
      </c>
      <c r="CF1497" s="10">
        <v>116.051</v>
      </c>
      <c r="CG1497" s="10">
        <v>0.9872821668496764</v>
      </c>
      <c r="CH1497" s="10">
        <v>1572</v>
      </c>
      <c r="CI1497" s="10" t="s">
        <v>271</v>
      </c>
      <c r="CJ1497" s="10">
        <v>2.38</v>
      </c>
      <c r="CK1497" s="10">
        <v>0.82</v>
      </c>
      <c r="CL1497" s="10">
        <v>12.1</v>
      </c>
      <c r="CM1497" s="10">
        <v>119.4</v>
      </c>
      <c r="CN1497" s="10">
        <v>0.91914503001805803</v>
      </c>
      <c r="CO1497" s="10">
        <v>3.87</v>
      </c>
      <c r="CP1497" s="10">
        <v>0.59</v>
      </c>
      <c r="CQ1497" s="10">
        <v>19.100000000000001</v>
      </c>
      <c r="CR1497" s="10">
        <v>118.5</v>
      </c>
      <c r="CS1497" s="10">
        <v>0.98360655737704905</v>
      </c>
      <c r="CT1497" s="10">
        <v>4.29</v>
      </c>
      <c r="CU1497" s="10">
        <v>0.82</v>
      </c>
      <c r="CV1497" s="10">
        <v>21.4</v>
      </c>
      <c r="CW1497" s="10">
        <v>118.3</v>
      </c>
      <c r="CX1497" s="10">
        <v>0.97618706018395296</v>
      </c>
      <c r="CY1497" s="10">
        <v>1608</v>
      </c>
      <c r="CZ1497" s="10" t="s">
        <v>398</v>
      </c>
      <c r="DD1497" s="10">
        <v>0</v>
      </c>
      <c r="DH1497" s="10">
        <v>0</v>
      </c>
      <c r="DM1497" s="10">
        <v>0</v>
      </c>
    </row>
    <row r="1498" spans="1:119" x14ac:dyDescent="0.25">
      <c r="A1498" s="10">
        <v>1573</v>
      </c>
      <c r="B1498" s="10" t="s">
        <v>272</v>
      </c>
      <c r="R1498" s="10">
        <v>1573</v>
      </c>
      <c r="S1498" s="10" t="s">
        <v>272</v>
      </c>
      <c r="T1498" s="10">
        <v>3.45268719347699</v>
      </c>
      <c r="U1498" s="10">
        <v>1.7263435967384999</v>
      </c>
      <c r="V1498" s="10">
        <v>19</v>
      </c>
      <c r="W1498" s="10">
        <v>117.3</v>
      </c>
      <c r="X1498" s="10">
        <v>0.89442719099991597</v>
      </c>
      <c r="Y1498" s="10">
        <v>5.3758893413241697</v>
      </c>
      <c r="Z1498" s="10">
        <v>1.9548688513906101</v>
      </c>
      <c r="AA1498" s="10">
        <v>28.3</v>
      </c>
      <c r="AB1498" s="10">
        <v>116.7</v>
      </c>
      <c r="AC1498" s="10">
        <v>0.93979342348843697</v>
      </c>
      <c r="AD1498" s="10">
        <v>6.0454445795653697</v>
      </c>
      <c r="AE1498" s="10">
        <v>2.0753018705970701</v>
      </c>
      <c r="AF1498" s="10">
        <v>31.3</v>
      </c>
      <c r="AG1498" s="10">
        <v>117.9</v>
      </c>
      <c r="AH1498" s="10">
        <v>0.94582213642444302</v>
      </c>
      <c r="AI1498" s="10">
        <v>1573</v>
      </c>
      <c r="AJ1498" s="10" t="s">
        <v>272</v>
      </c>
      <c r="AK1498" s="10">
        <v>10.5503343259935</v>
      </c>
      <c r="AL1498" s="10">
        <v>3.56073783502281</v>
      </c>
      <c r="AM1498" s="10">
        <v>56</v>
      </c>
      <c r="AN1498" s="10">
        <v>114.8</v>
      </c>
      <c r="AO1498" s="10">
        <v>0.94749227898719901</v>
      </c>
      <c r="AP1498" s="10">
        <v>13.3914523004758</v>
      </c>
      <c r="AQ1498" s="10">
        <v>4.1481939785985702</v>
      </c>
      <c r="AR1498" s="10">
        <v>71</v>
      </c>
      <c r="AS1498" s="10">
        <v>114</v>
      </c>
      <c r="AT1498" s="10">
        <v>0.95522097733132405</v>
      </c>
      <c r="AU1498" s="10">
        <v>13.392801844386</v>
      </c>
      <c r="AV1498" s="10">
        <v>4.1852505763706196</v>
      </c>
      <c r="AW1498" s="10">
        <v>71</v>
      </c>
      <c r="AX1498" s="10">
        <v>114.1</v>
      </c>
      <c r="AY1498" s="10">
        <v>0.95447997803503004</v>
      </c>
      <c r="AZ1498" s="10">
        <v>1573</v>
      </c>
      <c r="BA1498" s="10" t="s">
        <v>272</v>
      </c>
      <c r="BB1498" s="10">
        <v>3.8718336469293</v>
      </c>
      <c r="BC1498" s="10">
        <v>1.7836537025179899</v>
      </c>
      <c r="BD1498" s="10">
        <v>21</v>
      </c>
      <c r="BE1498" s="10">
        <v>117.2</v>
      </c>
      <c r="BF1498" s="10">
        <v>0.90825784101742402</v>
      </c>
      <c r="BG1498" s="10">
        <v>5.7632891278763596</v>
      </c>
      <c r="BH1498" s="10">
        <v>1.81765272494562</v>
      </c>
      <c r="BI1498" s="10">
        <v>30</v>
      </c>
      <c r="BJ1498" s="10">
        <v>116.3</v>
      </c>
      <c r="BK1498" s="10">
        <v>0.95369347360190804</v>
      </c>
      <c r="BL1498" s="10">
        <v>6.3780400738382204</v>
      </c>
      <c r="BM1498" s="10">
        <v>1.9134120221514701</v>
      </c>
      <c r="BN1498" s="10">
        <v>33</v>
      </c>
      <c r="BO1498" s="10">
        <v>116.5</v>
      </c>
      <c r="BP1498" s="10">
        <v>0.95782628522115099</v>
      </c>
      <c r="BQ1498" s="10">
        <v>1573</v>
      </c>
      <c r="BR1498" s="10" t="s">
        <v>272</v>
      </c>
      <c r="BS1498" s="10">
        <v>9.1999999999999993</v>
      </c>
      <c r="BT1498" s="10">
        <v>4.9000000000000004</v>
      </c>
      <c r="BU1498" s="10">
        <v>51.141965192336194</v>
      </c>
      <c r="BV1498" s="10">
        <v>117.673</v>
      </c>
      <c r="BW1498" s="10">
        <v>0.88261836961298223</v>
      </c>
      <c r="BX1498" s="10">
        <v>11.3</v>
      </c>
      <c r="BY1498" s="10">
        <v>5</v>
      </c>
      <c r="BZ1498" s="10">
        <v>61.494746103583672</v>
      </c>
      <c r="CA1498" s="10">
        <v>116.01300000000001</v>
      </c>
      <c r="CB1498" s="10">
        <v>0.91447775576385049</v>
      </c>
      <c r="CC1498" s="10">
        <v>11.9</v>
      </c>
      <c r="CD1498" s="10">
        <v>5.3</v>
      </c>
      <c r="CE1498" s="10">
        <v>64.555314597681118</v>
      </c>
      <c r="CF1498" s="10">
        <v>116.506</v>
      </c>
      <c r="CG1498" s="10">
        <v>0.91349471739227617</v>
      </c>
      <c r="CH1498" s="10">
        <v>1573</v>
      </c>
      <c r="CI1498" s="10" t="s">
        <v>272</v>
      </c>
      <c r="CJ1498" s="10">
        <v>2.06</v>
      </c>
      <c r="CK1498" s="10">
        <v>0.4</v>
      </c>
      <c r="CL1498" s="10">
        <v>18.5</v>
      </c>
      <c r="CM1498" s="10">
        <v>119.4</v>
      </c>
      <c r="CN1498" s="10">
        <v>0.89663013272061398</v>
      </c>
      <c r="CO1498" s="10">
        <v>3.5</v>
      </c>
      <c r="CP1498" s="10">
        <v>0.86</v>
      </c>
      <c r="CQ1498" s="10">
        <v>30.1</v>
      </c>
      <c r="CR1498" s="10">
        <v>118.4</v>
      </c>
      <c r="CS1498" s="10">
        <v>0.95015746406800095</v>
      </c>
      <c r="CT1498" s="10">
        <v>3.62</v>
      </c>
      <c r="CU1498" s="10">
        <v>1.05</v>
      </c>
      <c r="CV1498" s="10">
        <v>31.5</v>
      </c>
      <c r="CW1498" s="10">
        <v>118.4</v>
      </c>
      <c r="CX1498" s="10">
        <v>0.95533210126782697</v>
      </c>
      <c r="CY1498" s="10">
        <v>1609</v>
      </c>
      <c r="CZ1498" s="10" t="s">
        <v>8</v>
      </c>
      <c r="DA1498" s="10">
        <v>7.07</v>
      </c>
      <c r="DB1498" s="10">
        <v>1.88</v>
      </c>
      <c r="DC1498" s="10">
        <v>111</v>
      </c>
      <c r="DD1498" s="10">
        <v>37.799999999999997</v>
      </c>
      <c r="DF1498" s="10">
        <v>7.61</v>
      </c>
      <c r="DG1498" s="10">
        <v>2.02</v>
      </c>
      <c r="DH1498" s="10">
        <v>121</v>
      </c>
      <c r="DI1498" s="10">
        <v>37.299999999999997</v>
      </c>
      <c r="DK1498" s="10">
        <v>7.48</v>
      </c>
      <c r="DL1498" s="10">
        <v>1.98</v>
      </c>
      <c r="DM1498" s="10">
        <v>119</v>
      </c>
      <c r="DN1498" s="10">
        <v>37.299999999999997</v>
      </c>
    </row>
    <row r="1499" spans="1:119" x14ac:dyDescent="0.25">
      <c r="A1499" s="10">
        <v>1574</v>
      </c>
      <c r="B1499" s="10" t="s">
        <v>273</v>
      </c>
      <c r="C1499" s="10">
        <v>20.149999999999999</v>
      </c>
      <c r="D1499" s="10">
        <v>8.68</v>
      </c>
      <c r="E1499" s="10">
        <v>111.76</v>
      </c>
      <c r="F1499" s="10">
        <v>113.35</v>
      </c>
      <c r="G1499" s="10">
        <v>0.91800000000000004</v>
      </c>
      <c r="H1499" s="10">
        <v>19.03</v>
      </c>
      <c r="I1499" s="10">
        <v>6.99</v>
      </c>
      <c r="J1499" s="10">
        <v>103.45</v>
      </c>
      <c r="K1499" s="10">
        <v>113.17</v>
      </c>
      <c r="L1499" s="10">
        <v>0.93899999999999995</v>
      </c>
      <c r="M1499" s="10">
        <v>18.71</v>
      </c>
      <c r="N1499" s="10">
        <v>6.98</v>
      </c>
      <c r="O1499" s="10">
        <v>102.47</v>
      </c>
      <c r="P1499" s="10">
        <v>112.51</v>
      </c>
      <c r="Q1499" s="10">
        <v>0.93700000000000006</v>
      </c>
      <c r="R1499" s="10">
        <v>1574</v>
      </c>
      <c r="S1499" s="10" t="s">
        <v>273</v>
      </c>
      <c r="T1499" s="10">
        <v>2.2135209592215901</v>
      </c>
      <c r="U1499" s="10">
        <v>-1.2030005213160799</v>
      </c>
      <c r="V1499" s="10">
        <v>12.4</v>
      </c>
      <c r="W1499" s="10">
        <v>117.3</v>
      </c>
      <c r="X1499" s="10">
        <v>0.87862450957254701</v>
      </c>
      <c r="Y1499" s="10">
        <v>3.46046882871013</v>
      </c>
      <c r="Z1499" s="10">
        <v>-0.90837306753640901</v>
      </c>
      <c r="AA1499" s="10">
        <v>17.7</v>
      </c>
      <c r="AB1499" s="10">
        <v>116.7</v>
      </c>
      <c r="AC1499" s="10">
        <v>0.96723096537943398</v>
      </c>
      <c r="AD1499" s="10">
        <v>3.4392608938573299</v>
      </c>
      <c r="AE1499" s="10">
        <v>-1.23813392178864</v>
      </c>
      <c r="AF1499" s="10">
        <v>17.899999999999999</v>
      </c>
      <c r="AG1499" s="10">
        <v>117.9</v>
      </c>
      <c r="AH1499" s="10">
        <v>0.94088741186872704</v>
      </c>
      <c r="AI1499" s="10">
        <v>1574</v>
      </c>
      <c r="AJ1499" s="10" t="s">
        <v>273</v>
      </c>
      <c r="AK1499" s="10">
        <v>7.9390900150109198</v>
      </c>
      <c r="AL1499" s="10">
        <v>-0.47983511079736302</v>
      </c>
      <c r="AM1499" s="10">
        <v>40</v>
      </c>
      <c r="AN1499" s="10">
        <v>114.8</v>
      </c>
      <c r="AO1499" s="10">
        <v>0.99817851857300199</v>
      </c>
      <c r="AP1499" s="10">
        <v>9.4768764167240604</v>
      </c>
      <c r="AQ1499" s="10">
        <v>-0.131016724655171</v>
      </c>
      <c r="AR1499" s="10">
        <v>48</v>
      </c>
      <c r="AS1499" s="10">
        <v>114</v>
      </c>
      <c r="AT1499" s="10">
        <v>0.99990444997669103</v>
      </c>
      <c r="AU1499" s="10">
        <v>9.4860013360868596</v>
      </c>
      <c r="AV1499" s="10">
        <v>-4.2348220250387703E-2</v>
      </c>
      <c r="AW1499" s="10">
        <v>48</v>
      </c>
      <c r="AX1499" s="10">
        <v>114.1</v>
      </c>
      <c r="AY1499" s="10">
        <v>0.99999003522547802</v>
      </c>
      <c r="AZ1499" s="10">
        <v>1574</v>
      </c>
      <c r="BA1499" s="10" t="s">
        <v>273</v>
      </c>
      <c r="BB1499" s="10">
        <v>2.0413266767621798</v>
      </c>
      <c r="BC1499" s="10">
        <v>1.3292359755660701</v>
      </c>
      <c r="BD1499" s="10">
        <v>12</v>
      </c>
      <c r="BE1499" s="10">
        <v>117.2</v>
      </c>
      <c r="BF1499" s="10">
        <v>0.83799808470748605</v>
      </c>
      <c r="BG1499" s="10">
        <v>3.2249364601969601</v>
      </c>
      <c r="BH1499" s="10">
        <v>1.1517630214989101</v>
      </c>
      <c r="BI1499" s="10">
        <v>17</v>
      </c>
      <c r="BJ1499" s="10">
        <v>116.3</v>
      </c>
      <c r="BK1499" s="10">
        <v>0.941741911594838</v>
      </c>
      <c r="BL1499" s="10">
        <v>3.6043824542734799</v>
      </c>
      <c r="BM1499" s="10">
        <v>-1.30658863967414</v>
      </c>
      <c r="BN1499" s="10">
        <v>19</v>
      </c>
      <c r="BO1499" s="10">
        <v>116.5</v>
      </c>
      <c r="BP1499" s="10">
        <v>0.94013606516248305</v>
      </c>
      <c r="BQ1499" s="10">
        <v>1574</v>
      </c>
      <c r="BR1499" s="10" t="s">
        <v>273</v>
      </c>
      <c r="BS1499" s="10">
        <v>6.9450000000000003</v>
      </c>
      <c r="BT1499" s="10">
        <v>0.31</v>
      </c>
      <c r="BU1499" s="10">
        <v>34.108844970920259</v>
      </c>
      <c r="BV1499" s="10">
        <v>117.673</v>
      </c>
      <c r="BW1499" s="10">
        <v>0.99900528076969353</v>
      </c>
      <c r="BX1499" s="10">
        <v>8.7650000000000006</v>
      </c>
      <c r="BY1499" s="10">
        <v>1.3979999999999999</v>
      </c>
      <c r="BZ1499" s="10">
        <v>44.171249116742125</v>
      </c>
      <c r="CA1499" s="10">
        <v>116.01300000000001</v>
      </c>
      <c r="CB1499" s="10">
        <v>0.98751785067819398</v>
      </c>
      <c r="CC1499" s="10">
        <v>8.4369999999999994</v>
      </c>
      <c r="CD1499" s="10">
        <v>1.089</v>
      </c>
      <c r="CE1499" s="10">
        <v>42.156741665780416</v>
      </c>
      <c r="CF1499" s="10">
        <v>116.506</v>
      </c>
      <c r="CG1499" s="10">
        <v>0.99177257180708256</v>
      </c>
      <c r="CH1499" s="10">
        <v>1574</v>
      </c>
      <c r="CI1499" s="10" t="s">
        <v>273</v>
      </c>
      <c r="CJ1499" s="10">
        <v>1.65</v>
      </c>
      <c r="CK1499" s="10">
        <v>1.08</v>
      </c>
      <c r="CL1499" s="10">
        <v>11.2</v>
      </c>
      <c r="CM1499" s="10">
        <v>119.4</v>
      </c>
      <c r="CN1499" s="10">
        <v>0.82012695430118299</v>
      </c>
      <c r="CO1499" s="10">
        <v>3.02</v>
      </c>
      <c r="CP1499" s="10">
        <v>1.02</v>
      </c>
      <c r="CQ1499" s="10">
        <v>17.100000000000001</v>
      </c>
      <c r="CR1499" s="10">
        <v>118.4</v>
      </c>
      <c r="CS1499" s="10">
        <v>0.92554695620567695</v>
      </c>
      <c r="CT1499" s="10">
        <v>3.56</v>
      </c>
      <c r="CU1499" s="10">
        <v>1.1499999999999999</v>
      </c>
      <c r="CV1499" s="10">
        <v>19.5</v>
      </c>
      <c r="CW1499" s="10">
        <v>118.4</v>
      </c>
      <c r="CX1499" s="10">
        <v>0.93774876072370394</v>
      </c>
      <c r="CY1499" s="10">
        <v>1610</v>
      </c>
      <c r="CZ1499" s="10" t="s">
        <v>9</v>
      </c>
      <c r="DA1499" s="10">
        <v>0.35</v>
      </c>
      <c r="DB1499" s="10">
        <v>0.24</v>
      </c>
      <c r="DC1499" s="10">
        <v>5</v>
      </c>
      <c r="DD1499" s="10">
        <v>38</v>
      </c>
      <c r="DF1499" s="10">
        <v>0.41</v>
      </c>
      <c r="DG1499" s="10">
        <v>0.25</v>
      </c>
      <c r="DH1499" s="10">
        <v>6</v>
      </c>
      <c r="DI1499" s="10">
        <v>37.299999999999997</v>
      </c>
      <c r="DK1499" s="10">
        <v>0.41</v>
      </c>
      <c r="DL1499" s="10">
        <v>0.25</v>
      </c>
      <c r="DM1499" s="10">
        <v>6</v>
      </c>
      <c r="DN1499" s="10">
        <v>37.299999999999997</v>
      </c>
    </row>
    <row r="1500" spans="1:119" x14ac:dyDescent="0.25">
      <c r="A1500" s="10">
        <v>1575</v>
      </c>
      <c r="B1500" s="10" t="s">
        <v>30</v>
      </c>
      <c r="R1500" s="10">
        <v>1575</v>
      </c>
      <c r="S1500" s="10" t="s">
        <v>30</v>
      </c>
      <c r="T1500" s="10">
        <v>2.17</v>
      </c>
      <c r="U1500" s="10">
        <v>-0.41</v>
      </c>
      <c r="V1500" s="10">
        <v>10.88826934043194</v>
      </c>
      <c r="W1500" s="10">
        <v>117.1</v>
      </c>
      <c r="Y1500" s="10">
        <v>4.05</v>
      </c>
      <c r="Z1500" s="10">
        <v>1.05</v>
      </c>
      <c r="AA1500" s="10">
        <v>20.722093727684936</v>
      </c>
      <c r="AB1500" s="10">
        <v>116.57</v>
      </c>
      <c r="AD1500" s="10">
        <v>4.03</v>
      </c>
      <c r="AE1500" s="10">
        <v>-0.67</v>
      </c>
      <c r="AF1500" s="10">
        <v>20.178439647723646</v>
      </c>
      <c r="AG1500" s="10">
        <v>116.89</v>
      </c>
      <c r="AI1500" s="10">
        <v>1575</v>
      </c>
      <c r="AJ1500" s="10" t="s">
        <v>30</v>
      </c>
      <c r="AK1500" s="10">
        <v>13.122292919089006</v>
      </c>
      <c r="AL1500" s="10">
        <v>2.7487085582620914</v>
      </c>
      <c r="AM1500" s="10">
        <v>67.239671873392311</v>
      </c>
      <c r="AN1500" s="10">
        <v>115.11931605791973</v>
      </c>
      <c r="AO1500" s="10">
        <v>0.9787579765618486</v>
      </c>
      <c r="AP1500" s="10">
        <v>16.639402157306748</v>
      </c>
      <c r="AQ1500" s="10">
        <v>3.9920662687343991</v>
      </c>
      <c r="AR1500" s="10">
        <v>86.267543312587179</v>
      </c>
      <c r="AS1500" s="10">
        <v>114.52021333800761</v>
      </c>
      <c r="AT1500" s="10">
        <v>0.9724057360281223</v>
      </c>
      <c r="AU1500" s="10">
        <v>16.735184493213819</v>
      </c>
      <c r="AV1500" s="10">
        <v>3.9868469970252254</v>
      </c>
      <c r="AW1500" s="10">
        <v>86.987724086031676</v>
      </c>
      <c r="AX1500" s="10">
        <v>114.18233065677406</v>
      </c>
      <c r="AY1500" s="10">
        <v>0.97277635416402675</v>
      </c>
      <c r="AZ1500" s="10">
        <v>1575</v>
      </c>
      <c r="BA1500" s="10" t="s">
        <v>30</v>
      </c>
      <c r="BB1500" s="10">
        <v>3.877199654470568</v>
      </c>
      <c r="BC1500" s="10">
        <v>-0.55004798075542249</v>
      </c>
      <c r="BD1500" s="10">
        <v>19.381991610069296</v>
      </c>
      <c r="BE1500" s="10">
        <v>116.65036916908078</v>
      </c>
      <c r="BF1500" s="10">
        <v>0.99008622716999284</v>
      </c>
      <c r="BG1500" s="10">
        <v>6.4082662788077123</v>
      </c>
      <c r="BH1500" s="10">
        <v>3.5508957973304736E-2</v>
      </c>
      <c r="BI1500" s="10">
        <v>31.789917197841948</v>
      </c>
      <c r="BJ1500" s="10">
        <v>116.38504866712702</v>
      </c>
      <c r="BK1500" s="10">
        <v>0.99998464836060086</v>
      </c>
      <c r="BL1500" s="10">
        <v>7.1655665351815268</v>
      </c>
      <c r="BM1500" s="10">
        <v>0.2780636179504043</v>
      </c>
      <c r="BN1500" s="10">
        <v>35.646624905346542</v>
      </c>
      <c r="BO1500" s="10">
        <v>116.14439036620051</v>
      </c>
      <c r="BP1500" s="10">
        <v>0.9992479146623493</v>
      </c>
      <c r="BQ1500" s="10">
        <v>1575</v>
      </c>
      <c r="BR1500" s="10" t="s">
        <v>30</v>
      </c>
      <c r="BS1500" s="10">
        <v>11.574</v>
      </c>
      <c r="BT1500" s="10">
        <v>2.7160000000000002</v>
      </c>
      <c r="BU1500" s="10">
        <v>58.329207385197293</v>
      </c>
      <c r="BV1500" s="10">
        <v>117.673</v>
      </c>
      <c r="BW1500" s="10">
        <v>0.97355378597441522</v>
      </c>
      <c r="BX1500" s="10">
        <v>14.192</v>
      </c>
      <c r="BY1500" s="10">
        <v>3.613</v>
      </c>
      <c r="BZ1500" s="10">
        <v>72.880707849189861</v>
      </c>
      <c r="CA1500" s="10">
        <v>116.01300000000001</v>
      </c>
      <c r="CB1500" s="10">
        <v>0.96908915993065881</v>
      </c>
      <c r="CC1500" s="10">
        <v>14.394</v>
      </c>
      <c r="CD1500" s="10">
        <v>3.5870000000000002</v>
      </c>
      <c r="CE1500" s="10">
        <v>73.51154017947762</v>
      </c>
      <c r="CF1500" s="10">
        <v>116.506</v>
      </c>
      <c r="CG1500" s="10">
        <v>0.97032463401777169</v>
      </c>
      <c r="CH1500" s="10">
        <v>1575</v>
      </c>
      <c r="CI1500" s="10" t="s">
        <v>30</v>
      </c>
      <c r="CJ1500" s="10">
        <v>3.6019999999999999</v>
      </c>
      <c r="CK1500" s="10">
        <v>-1.0489999999999999</v>
      </c>
      <c r="CL1500" s="10">
        <v>18.186028409691509</v>
      </c>
      <c r="CM1500" s="10">
        <v>119.10299999999999</v>
      </c>
      <c r="CN1500" s="10">
        <v>0.96011336491859067</v>
      </c>
      <c r="CO1500" s="10">
        <v>5.1509999999999998</v>
      </c>
      <c r="CP1500" s="10">
        <v>-0.48299999999999998</v>
      </c>
      <c r="CQ1500" s="10">
        <v>25.330535383454123</v>
      </c>
      <c r="CR1500" s="10">
        <v>117.92</v>
      </c>
      <c r="CS1500" s="10">
        <v>0.99563254186764549</v>
      </c>
      <c r="CT1500" s="10">
        <v>5.2640000000000002</v>
      </c>
      <c r="CU1500" s="10">
        <v>-0.42599999999999999</v>
      </c>
      <c r="CV1500" s="10">
        <v>25.564534790666638</v>
      </c>
      <c r="CW1500" s="10">
        <v>119.271</v>
      </c>
      <c r="CX1500" s="10">
        <v>0.9967414033178581</v>
      </c>
      <c r="CY1500" s="10">
        <v>1611</v>
      </c>
      <c r="CZ1500" s="10" t="s">
        <v>399</v>
      </c>
      <c r="DA1500" s="10">
        <v>4.71</v>
      </c>
      <c r="DB1500" s="10">
        <v>1.55</v>
      </c>
      <c r="DC1500" s="10">
        <v>434</v>
      </c>
      <c r="DD1500" s="10">
        <v>6.5</v>
      </c>
      <c r="DF1500" s="10">
        <v>6.28</v>
      </c>
      <c r="DG1500" s="10">
        <v>2.0699999999999998</v>
      </c>
      <c r="DH1500" s="10">
        <v>588</v>
      </c>
      <c r="DI1500" s="10">
        <v>6.4</v>
      </c>
      <c r="DK1500" s="10">
        <v>6.34</v>
      </c>
      <c r="DL1500" s="10">
        <v>2.09</v>
      </c>
      <c r="DM1500" s="10">
        <v>603</v>
      </c>
      <c r="DN1500" s="10">
        <v>6.3</v>
      </c>
    </row>
    <row r="1501" spans="1:119" x14ac:dyDescent="0.25">
      <c r="A1501" s="10">
        <v>1576</v>
      </c>
      <c r="B1501" s="10" t="s">
        <v>31</v>
      </c>
      <c r="R1501" s="10">
        <v>1576</v>
      </c>
      <c r="S1501" s="10" t="s">
        <v>31</v>
      </c>
      <c r="T1501" s="10">
        <v>5.59</v>
      </c>
      <c r="U1501" s="10">
        <v>0.55000000000000004</v>
      </c>
      <c r="V1501" s="10">
        <v>27.777061139593545</v>
      </c>
      <c r="W1501" s="10">
        <v>116.75</v>
      </c>
      <c r="Y1501" s="10">
        <v>8.85</v>
      </c>
      <c r="Z1501" s="10">
        <v>1.01</v>
      </c>
      <c r="AA1501" s="10">
        <v>44.18520948938334</v>
      </c>
      <c r="AB1501" s="10">
        <v>116.39</v>
      </c>
      <c r="AD1501" s="10">
        <v>9.4700000000000006</v>
      </c>
      <c r="AE1501" s="10">
        <v>0.82</v>
      </c>
      <c r="AF1501" s="10">
        <v>47.139371429783488</v>
      </c>
      <c r="AG1501" s="10">
        <v>116.42</v>
      </c>
      <c r="AI1501" s="10">
        <v>1576</v>
      </c>
      <c r="AJ1501" s="10" t="s">
        <v>31</v>
      </c>
      <c r="AK1501" s="10">
        <v>13.007910858059059</v>
      </c>
      <c r="AL1501" s="10">
        <v>2.7076024763444053</v>
      </c>
      <c r="AM1501" s="10">
        <v>66.636009606890696</v>
      </c>
      <c r="AN1501" s="10">
        <v>115.1192852502419</v>
      </c>
      <c r="AO1501" s="10">
        <v>0.97901615459864932</v>
      </c>
      <c r="AP1501" s="10">
        <v>16.494950568111065</v>
      </c>
      <c r="AQ1501" s="10">
        <v>3.9353163942868399</v>
      </c>
      <c r="AR1501" s="10">
        <v>85.492734275589797</v>
      </c>
      <c r="AS1501" s="10">
        <v>114.52018390879164</v>
      </c>
      <c r="AT1501" s="10">
        <v>0.97270051787861667</v>
      </c>
      <c r="AU1501" s="10">
        <v>16.589876663425674</v>
      </c>
      <c r="AV1501" s="10">
        <v>3.9300319445147882</v>
      </c>
      <c r="AW1501" s="10">
        <v>86.20651023250042</v>
      </c>
      <c r="AX1501" s="10">
        <v>114.18229950229198</v>
      </c>
      <c r="AY1501" s="10">
        <v>0.97306909718993695</v>
      </c>
      <c r="AZ1501" s="10">
        <v>1576</v>
      </c>
      <c r="BA1501" s="10" t="s">
        <v>31</v>
      </c>
      <c r="BB1501" s="10">
        <v>3.8417284575328008</v>
      </c>
      <c r="BC1501" s="10">
        <v>-0.54987824367131688</v>
      </c>
      <c r="BD1501" s="10">
        <v>19.208069585341132</v>
      </c>
      <c r="BE1501" s="10">
        <v>116.65035613405821</v>
      </c>
      <c r="BF1501" s="10">
        <v>0.9899112226232909</v>
      </c>
      <c r="BG1501" s="10">
        <v>6.3507886569798515</v>
      </c>
      <c r="BH1501" s="10">
        <v>2.7212988272663025E-2</v>
      </c>
      <c r="BI1501" s="10">
        <v>31.504592909308453</v>
      </c>
      <c r="BJ1501" s="10">
        <v>116.38503670338575</v>
      </c>
      <c r="BK1501" s="10">
        <v>0.99999081960913871</v>
      </c>
      <c r="BL1501" s="10">
        <v>7.1015983553728583</v>
      </c>
      <c r="BM1501" s="10">
        <v>0.26663192242478118</v>
      </c>
      <c r="BN1501" s="10">
        <v>35.326708452762844</v>
      </c>
      <c r="BO1501" s="10">
        <v>116.14437770083005</v>
      </c>
      <c r="BP1501" s="10">
        <v>0.99929591803049378</v>
      </c>
      <c r="BQ1501" s="10">
        <v>1576</v>
      </c>
      <c r="BR1501" s="10" t="s">
        <v>31</v>
      </c>
      <c r="BS1501" s="10">
        <v>11.473000000000001</v>
      </c>
      <c r="BT1501" s="10">
        <v>2.677</v>
      </c>
      <c r="BU1501" s="10">
        <v>57.803097662279008</v>
      </c>
      <c r="BV1501" s="10">
        <v>117.673</v>
      </c>
      <c r="BW1501" s="10">
        <v>0.9738418358374592</v>
      </c>
      <c r="BX1501" s="10">
        <v>14.069000000000001</v>
      </c>
      <c r="BY1501" s="10">
        <v>3.5630000000000002</v>
      </c>
      <c r="BZ1501" s="10">
        <v>72.226174464778225</v>
      </c>
      <c r="CA1501" s="10">
        <v>116.01300000000001</v>
      </c>
      <c r="CB1501" s="10">
        <v>0.96939624300716676</v>
      </c>
      <c r="CC1501" s="10">
        <v>14.269</v>
      </c>
      <c r="CD1501" s="10">
        <v>3.5369999999999999</v>
      </c>
      <c r="CE1501" s="10">
        <v>72.850622157689841</v>
      </c>
      <c r="CF1501" s="10">
        <v>116.506</v>
      </c>
      <c r="CG1501" s="10">
        <v>0.97062473306740671</v>
      </c>
      <c r="CH1501" s="10">
        <v>1576</v>
      </c>
      <c r="CI1501" s="10" t="s">
        <v>31</v>
      </c>
      <c r="CJ1501" s="10">
        <v>3.569</v>
      </c>
      <c r="CK1501" s="10">
        <v>-1.044</v>
      </c>
      <c r="CL1501" s="10">
        <v>18.025677597623247</v>
      </c>
      <c r="CM1501" s="10">
        <v>119.10299999999999</v>
      </c>
      <c r="CN1501" s="10">
        <v>0.95977983403411427</v>
      </c>
      <c r="CO1501" s="10">
        <v>5.1059999999999999</v>
      </c>
      <c r="CP1501" s="10">
        <v>-0.48499999999999999</v>
      </c>
      <c r="CQ1501" s="10">
        <v>25.112104814529594</v>
      </c>
      <c r="CR1501" s="10">
        <v>117.92</v>
      </c>
      <c r="CS1501" s="10">
        <v>0.99551910093243567</v>
      </c>
      <c r="CT1501" s="10">
        <v>5.2190000000000003</v>
      </c>
      <c r="CU1501" s="10">
        <v>-0.42899999999999999</v>
      </c>
      <c r="CV1501" s="10">
        <v>25.348606590667771</v>
      </c>
      <c r="CW1501" s="10">
        <v>119.271</v>
      </c>
      <c r="CX1501" s="10">
        <v>0.99663863281345211</v>
      </c>
      <c r="CY1501" s="10">
        <v>1612</v>
      </c>
      <c r="CZ1501" s="10" t="s">
        <v>44</v>
      </c>
      <c r="DA1501" s="10">
        <v>5.4</v>
      </c>
      <c r="DB1501" s="10">
        <v>2.0699999999999998</v>
      </c>
      <c r="DC1501" s="10">
        <v>503</v>
      </c>
      <c r="DD1501" s="10">
        <v>6.5</v>
      </c>
      <c r="DF1501" s="10">
        <v>6.5</v>
      </c>
      <c r="DG1501" s="10">
        <v>2.48</v>
      </c>
      <c r="DH1501" s="10">
        <v>615</v>
      </c>
      <c r="DI1501" s="10">
        <v>6.4</v>
      </c>
      <c r="DK1501" s="10">
        <v>6.48</v>
      </c>
      <c r="DL1501" s="10">
        <v>2.4700000000000002</v>
      </c>
      <c r="DM1501" s="10">
        <v>623</v>
      </c>
      <c r="DN1501" s="10">
        <v>6.3</v>
      </c>
    </row>
    <row r="1502" spans="1:119" x14ac:dyDescent="0.25">
      <c r="A1502" s="10">
        <v>1577</v>
      </c>
      <c r="B1502" s="10" t="s">
        <v>274</v>
      </c>
      <c r="R1502" s="10">
        <v>1577</v>
      </c>
      <c r="S1502" s="10" t="s">
        <v>274</v>
      </c>
      <c r="T1502" s="10">
        <v>0.121873138368018</v>
      </c>
      <c r="U1502" s="10">
        <v>5.4165839274674603E-2</v>
      </c>
      <c r="V1502" s="10">
        <v>2</v>
      </c>
      <c r="W1502" s="10">
        <v>38.5</v>
      </c>
      <c r="X1502" s="10">
        <v>0.91381154862025704</v>
      </c>
      <c r="Y1502" s="10">
        <v>0.25224770565364202</v>
      </c>
      <c r="Z1502" s="10">
        <v>7.0394708554504901E-2</v>
      </c>
      <c r="AA1502" s="10">
        <v>4</v>
      </c>
      <c r="AB1502" s="10">
        <v>37.799999999999997</v>
      </c>
      <c r="AC1502" s="10">
        <v>0.96319630133330403</v>
      </c>
      <c r="AD1502" s="10">
        <v>0.25201543935198201</v>
      </c>
      <c r="AE1502" s="10">
        <v>-7.1221754599473205E-2</v>
      </c>
      <c r="AF1502" s="10">
        <v>4</v>
      </c>
      <c r="AG1502" s="10">
        <v>37.799999999999997</v>
      </c>
      <c r="AH1502" s="10">
        <v>0.96230940310719904</v>
      </c>
      <c r="AI1502" s="10">
        <v>1577</v>
      </c>
      <c r="AJ1502" s="10" t="s">
        <v>274</v>
      </c>
      <c r="AK1502" s="10">
        <v>0.69542147207560201</v>
      </c>
      <c r="AL1502" s="10">
        <v>8.9320189073930495E-2</v>
      </c>
      <c r="AM1502" s="10">
        <v>11</v>
      </c>
      <c r="AN1502" s="10">
        <v>36.799999999999997</v>
      </c>
      <c r="AO1502" s="10">
        <v>0.99185220875270397</v>
      </c>
      <c r="AP1502" s="10">
        <v>0.75409498635277505</v>
      </c>
      <c r="AQ1502" s="10">
        <v>0.100153240374978</v>
      </c>
      <c r="AR1502" s="10">
        <v>12</v>
      </c>
      <c r="AS1502" s="10">
        <v>36.6</v>
      </c>
      <c r="AT1502" s="10">
        <v>0.99129540839098795</v>
      </c>
      <c r="AU1502" s="10">
        <v>0.75708261090773099</v>
      </c>
      <c r="AV1502" s="10">
        <v>9.3179398265566801E-2</v>
      </c>
      <c r="AW1502" s="10">
        <v>12</v>
      </c>
      <c r="AX1502" s="10">
        <v>36.700000000000003</v>
      </c>
      <c r="AY1502" s="10">
        <v>0.99251101091363103</v>
      </c>
      <c r="AZ1502" s="10">
        <v>1577</v>
      </c>
      <c r="BA1502" s="10" t="s">
        <v>274</v>
      </c>
      <c r="BB1502" s="10">
        <v>0.18538468884981099</v>
      </c>
      <c r="BC1502" s="10">
        <v>-6.7974385911597393E-2</v>
      </c>
      <c r="BD1502" s="10">
        <v>3</v>
      </c>
      <c r="BE1502" s="10">
        <v>38</v>
      </c>
      <c r="BF1502" s="10">
        <v>0.93887631588660903</v>
      </c>
      <c r="BG1502" s="10">
        <v>0.25608104785372598</v>
      </c>
      <c r="BH1502" s="10">
        <v>2.9100119074287101E-2</v>
      </c>
      <c r="BI1502" s="10">
        <v>4</v>
      </c>
      <c r="BJ1502" s="10">
        <v>37.200000000000003</v>
      </c>
      <c r="BK1502" s="10">
        <v>0.99360525478971895</v>
      </c>
      <c r="BL1502" s="10">
        <v>0.25930449151225998</v>
      </c>
      <c r="BM1502" s="10">
        <v>2.49331241838712E-2</v>
      </c>
      <c r="BN1502" s="10">
        <v>4</v>
      </c>
      <c r="BO1502" s="10">
        <v>37.6</v>
      </c>
      <c r="BP1502" s="10">
        <v>0.99540902910028095</v>
      </c>
      <c r="BQ1502" s="10">
        <v>1577</v>
      </c>
      <c r="BR1502" s="10" t="s">
        <v>274</v>
      </c>
      <c r="BS1502" s="10">
        <v>0.58499999999999996</v>
      </c>
      <c r="BT1502" s="10">
        <v>0.28199999999999997</v>
      </c>
      <c r="BU1502" s="10">
        <v>10.062099020960259</v>
      </c>
      <c r="BV1502" s="10">
        <v>37.262999999999998</v>
      </c>
      <c r="BW1502" s="10">
        <v>0.9008009495899193</v>
      </c>
      <c r="BX1502" s="10">
        <v>0.66700000000000004</v>
      </c>
      <c r="BY1502" s="10">
        <v>0.32800000000000001</v>
      </c>
      <c r="BZ1502" s="10">
        <v>11.799173868396334</v>
      </c>
      <c r="CA1502" s="10">
        <v>36.369999999999997</v>
      </c>
      <c r="CB1502" s="10">
        <v>0.8973674340840555</v>
      </c>
      <c r="CC1502" s="10">
        <v>0.64900000000000002</v>
      </c>
      <c r="CD1502" s="10">
        <v>0.39700000000000002</v>
      </c>
      <c r="CE1502" s="10">
        <v>12.09609686159863</v>
      </c>
      <c r="CF1502" s="10">
        <v>36.313000000000002</v>
      </c>
      <c r="CG1502" s="10">
        <v>0.8530543146590378</v>
      </c>
      <c r="CH1502" s="10">
        <v>1577</v>
      </c>
      <c r="CI1502" s="10" t="s">
        <v>274</v>
      </c>
      <c r="CJ1502" s="10">
        <v>0.16109758793302201</v>
      </c>
      <c r="CK1502" s="10">
        <v>0.11506970566644401</v>
      </c>
      <c r="CL1502" s="10">
        <v>3</v>
      </c>
      <c r="CM1502" s="10">
        <v>38.1</v>
      </c>
      <c r="CN1502" s="10">
        <v>0.813733471206735</v>
      </c>
      <c r="CO1502" s="10">
        <v>0.315274607949315</v>
      </c>
      <c r="CP1502" s="10">
        <v>0.123637101156594</v>
      </c>
      <c r="CQ1502" s="10">
        <v>5.2</v>
      </c>
      <c r="CR1502" s="10">
        <v>37.6</v>
      </c>
      <c r="CS1502" s="10">
        <v>0.93097319848706295</v>
      </c>
      <c r="CT1502" s="10">
        <v>0.17035248747707399</v>
      </c>
      <c r="CU1502" s="10">
        <v>4.5427329993886503E-2</v>
      </c>
      <c r="CV1502" s="10">
        <v>2.7</v>
      </c>
      <c r="CW1502" s="10">
        <v>37.700000000000003</v>
      </c>
      <c r="CX1502" s="10">
        <v>0.96623493960124596</v>
      </c>
      <c r="CY1502" s="10">
        <v>1613</v>
      </c>
      <c r="CZ1502" s="10" t="s">
        <v>288</v>
      </c>
      <c r="DA1502" s="10">
        <v>0.10795199999999999</v>
      </c>
      <c r="DB1502" s="10">
        <v>3.1486000000000007E-2</v>
      </c>
      <c r="DC1502" s="10">
        <v>10</v>
      </c>
      <c r="DD1502" s="10">
        <v>6.5</v>
      </c>
      <c r="DF1502" s="10">
        <v>0.17006592000000001</v>
      </c>
      <c r="DG1502" s="10">
        <v>4.9602560000000011E-2</v>
      </c>
      <c r="DH1502" s="10">
        <v>16</v>
      </c>
      <c r="DI1502" s="10">
        <v>6.4</v>
      </c>
      <c r="DK1502" s="10">
        <v>0.16740864</v>
      </c>
      <c r="DL1502" s="10">
        <v>4.8827519999999999E-2</v>
      </c>
      <c r="DM1502" s="10">
        <v>16</v>
      </c>
      <c r="DN1502" s="10">
        <v>6.3</v>
      </c>
    </row>
    <row r="1503" spans="1:119" x14ac:dyDescent="0.25">
      <c r="A1503" s="10">
        <v>1578</v>
      </c>
      <c r="B1503" s="10" t="s">
        <v>275</v>
      </c>
      <c r="C1503" s="10">
        <v>1.48</v>
      </c>
      <c r="D1503" s="10">
        <v>0.6</v>
      </c>
      <c r="E1503" s="10">
        <v>25.19</v>
      </c>
      <c r="F1503" s="10">
        <v>36.69</v>
      </c>
      <c r="G1503" s="10">
        <v>0.92700000000000005</v>
      </c>
      <c r="H1503" s="10">
        <v>1.5</v>
      </c>
      <c r="I1503" s="10">
        <v>0.54</v>
      </c>
      <c r="J1503" s="10">
        <v>25.35</v>
      </c>
      <c r="K1503" s="10">
        <v>36.39</v>
      </c>
      <c r="L1503" s="10">
        <v>0.94199999999999995</v>
      </c>
      <c r="M1503" s="10">
        <v>1.65</v>
      </c>
      <c r="N1503" s="10">
        <v>0.54</v>
      </c>
      <c r="O1503" s="10">
        <v>27.89</v>
      </c>
      <c r="P1503" s="10">
        <v>36.06</v>
      </c>
      <c r="Q1503" s="10">
        <v>0.95</v>
      </c>
      <c r="R1503" s="10">
        <v>1578</v>
      </c>
      <c r="S1503" s="10" t="s">
        <v>275</v>
      </c>
      <c r="T1503" s="10">
        <v>0.378071014086861</v>
      </c>
      <c r="U1503" s="10">
        <v>0.27377556192496799</v>
      </c>
      <c r="V1503" s="10">
        <v>7</v>
      </c>
      <c r="W1503" s="10">
        <v>38.5</v>
      </c>
      <c r="X1503" s="10">
        <v>0.80994212154302103</v>
      </c>
      <c r="Y1503" s="10">
        <v>0.60315609569609496</v>
      </c>
      <c r="Z1503" s="10">
        <v>0.25466590707168402</v>
      </c>
      <c r="AA1503" s="10">
        <v>10</v>
      </c>
      <c r="AB1503" s="10">
        <v>37.799999999999997</v>
      </c>
      <c r="AC1503" s="10">
        <v>0.92124956141138603</v>
      </c>
      <c r="AD1503" s="10">
        <v>0.66954427584508802</v>
      </c>
      <c r="AE1503" s="10">
        <v>0.26529112816503497</v>
      </c>
      <c r="AF1503" s="10">
        <v>11</v>
      </c>
      <c r="AG1503" s="10">
        <v>37.799999999999997</v>
      </c>
      <c r="AH1503" s="10">
        <v>0.92968150046545095</v>
      </c>
      <c r="AI1503" s="10">
        <v>1578</v>
      </c>
      <c r="AJ1503" s="10" t="s">
        <v>275</v>
      </c>
      <c r="AK1503" s="10">
        <v>1.5459092127669201</v>
      </c>
      <c r="AL1503" s="10">
        <v>0.38647730319173002</v>
      </c>
      <c r="AM1503" s="10">
        <v>25</v>
      </c>
      <c r="AN1503" s="10">
        <v>36.799999999999997</v>
      </c>
      <c r="AO1503" s="10">
        <v>0.97014250014533199</v>
      </c>
      <c r="AP1503" s="10">
        <v>1.7952837801170001</v>
      </c>
      <c r="AQ1503" s="10">
        <v>0.39581059719115003</v>
      </c>
      <c r="AR1503" s="10">
        <v>29</v>
      </c>
      <c r="AS1503" s="10">
        <v>36.6</v>
      </c>
      <c r="AT1503" s="10">
        <v>0.97654755391211501</v>
      </c>
      <c r="AU1503" s="10">
        <v>1.99298335409711</v>
      </c>
      <c r="AV1503" s="10">
        <v>0.40701772724518398</v>
      </c>
      <c r="AW1503" s="10">
        <v>32</v>
      </c>
      <c r="AX1503" s="10">
        <v>36.700000000000003</v>
      </c>
      <c r="AY1503" s="10">
        <v>0.97977646115327799</v>
      </c>
      <c r="AZ1503" s="10">
        <v>1578</v>
      </c>
      <c r="BA1503" s="10" t="s">
        <v>275</v>
      </c>
      <c r="BB1503" s="10">
        <v>0.45029881281138401</v>
      </c>
      <c r="BC1503" s="10">
        <v>0.27290837140083901</v>
      </c>
      <c r="BD1503" s="10">
        <v>8</v>
      </c>
      <c r="BE1503" s="10">
        <v>38</v>
      </c>
      <c r="BF1503" s="10">
        <v>0.85519783155401796</v>
      </c>
      <c r="BG1503" s="10">
        <v>0.61257700768638601</v>
      </c>
      <c r="BH1503" s="10">
        <v>0.19975337207164801</v>
      </c>
      <c r="BI1503" s="10">
        <v>10</v>
      </c>
      <c r="BJ1503" s="10">
        <v>37.200000000000003</v>
      </c>
      <c r="BK1503" s="10">
        <v>0.95072983948147904</v>
      </c>
      <c r="BL1503" s="10">
        <v>0.87291731719591203</v>
      </c>
      <c r="BM1503" s="10">
        <v>0.26326077820194199</v>
      </c>
      <c r="BN1503" s="10">
        <v>14</v>
      </c>
      <c r="BO1503" s="10">
        <v>37.6</v>
      </c>
      <c r="BP1503" s="10">
        <v>0.95740700619936503</v>
      </c>
      <c r="BQ1503" s="10">
        <v>1578</v>
      </c>
      <c r="BR1503" s="10" t="s">
        <v>275</v>
      </c>
      <c r="BS1503" s="10">
        <v>1.5449999999999999</v>
      </c>
      <c r="BT1503" s="10">
        <v>0.51800000000000002</v>
      </c>
      <c r="BU1503" s="10">
        <v>25.247731383641565</v>
      </c>
      <c r="BV1503" s="10">
        <v>37.262999999999998</v>
      </c>
      <c r="BW1503" s="10">
        <v>0.94812954262416693</v>
      </c>
      <c r="BX1503" s="10">
        <v>1.5580000000000001</v>
      </c>
      <c r="BY1503" s="10">
        <v>0.51800000000000002</v>
      </c>
      <c r="BZ1503" s="10">
        <v>26.063388896665465</v>
      </c>
      <c r="CA1503" s="10">
        <v>36.369999999999997</v>
      </c>
      <c r="CB1503" s="10">
        <v>0.94892664337557142</v>
      </c>
      <c r="CC1503" s="10">
        <v>1.7430000000000001</v>
      </c>
      <c r="CD1503" s="10">
        <v>0.57399999999999995</v>
      </c>
      <c r="CE1503" s="10">
        <v>29.176464014449564</v>
      </c>
      <c r="CF1503" s="10">
        <v>36.313000000000002</v>
      </c>
      <c r="CG1503" s="10">
        <v>0.94982144939997493</v>
      </c>
      <c r="CH1503" s="10">
        <v>1578</v>
      </c>
      <c r="CI1503" s="10" t="s">
        <v>275</v>
      </c>
      <c r="CJ1503" s="10">
        <v>0.426185683614073</v>
      </c>
      <c r="CK1503" s="10">
        <v>0.41365081056660002</v>
      </c>
      <c r="CL1503" s="10">
        <v>9</v>
      </c>
      <c r="CM1503" s="10">
        <v>38.1</v>
      </c>
      <c r="CN1503" s="10">
        <v>0.71758069162831595</v>
      </c>
      <c r="CO1503" s="10">
        <v>0.65572827191943495</v>
      </c>
      <c r="CP1503" s="10">
        <v>0.38808407929925798</v>
      </c>
      <c r="CQ1503" s="10">
        <v>11.7</v>
      </c>
      <c r="CR1503" s="10">
        <v>37.6</v>
      </c>
      <c r="CS1503" s="10">
        <v>0.86057668282399902</v>
      </c>
      <c r="CT1503" s="10">
        <v>0.84717130684404796</v>
      </c>
      <c r="CU1503" s="10">
        <v>0.437249706758219</v>
      </c>
      <c r="CV1503" s="10">
        <v>14.6</v>
      </c>
      <c r="CW1503" s="10">
        <v>37.700000000000003</v>
      </c>
      <c r="CX1503" s="10">
        <v>0.88862065705486404</v>
      </c>
      <c r="CY1503" s="10">
        <v>1614</v>
      </c>
      <c r="CZ1503" s="10" t="s">
        <v>293</v>
      </c>
      <c r="DA1503" s="10">
        <v>2.1365499999999996E-2</v>
      </c>
      <c r="DB1503" s="10">
        <v>6.9718999999999996E-3</v>
      </c>
      <c r="DC1503" s="10">
        <v>2</v>
      </c>
      <c r="DD1503" s="10">
        <v>6.5</v>
      </c>
      <c r="DF1503" s="10">
        <v>3.1555199999999999E-2</v>
      </c>
      <c r="DG1503" s="10">
        <v>1.0296960000000001E-2</v>
      </c>
      <c r="DH1503" s="10">
        <v>3</v>
      </c>
      <c r="DI1503" s="10">
        <v>6.4</v>
      </c>
      <c r="DK1503" s="10">
        <v>2.0708099999999997E-2</v>
      </c>
      <c r="DL1503" s="10">
        <v>6.7573799999999995E-3</v>
      </c>
      <c r="DM1503" s="10">
        <v>2</v>
      </c>
      <c r="DN1503" s="10">
        <v>6.3</v>
      </c>
    </row>
    <row r="1504" spans="1:119" x14ac:dyDescent="0.25">
      <c r="A1504" s="10">
        <v>1579</v>
      </c>
      <c r="B1504" s="10" t="s">
        <v>276</v>
      </c>
      <c r="R1504" s="10">
        <v>1579</v>
      </c>
      <c r="S1504" s="10" t="s">
        <v>276</v>
      </c>
      <c r="T1504" s="10">
        <v>0.180239965831718</v>
      </c>
      <c r="U1504" s="10">
        <v>0.196625417270965</v>
      </c>
      <c r="V1504" s="10">
        <v>4</v>
      </c>
      <c r="W1504" s="10">
        <v>38.5</v>
      </c>
      <c r="X1504" s="10">
        <v>0.67572462851734605</v>
      </c>
      <c r="Y1504" s="10">
        <v>0.28616203023316999</v>
      </c>
      <c r="Z1504" s="10">
        <v>0.15897890568509501</v>
      </c>
      <c r="AA1504" s="10">
        <v>5</v>
      </c>
      <c r="AB1504" s="10">
        <v>37.799999999999997</v>
      </c>
      <c r="AC1504" s="10">
        <v>0.87415727612153804</v>
      </c>
      <c r="AD1504" s="10">
        <v>0.326545075612588</v>
      </c>
      <c r="AE1504" s="10">
        <v>2.3050240631476801E-2</v>
      </c>
      <c r="AF1504" s="10">
        <v>5</v>
      </c>
      <c r="AG1504" s="10">
        <v>37.799999999999997</v>
      </c>
      <c r="AH1504" s="10">
        <v>0.99751792226177005</v>
      </c>
      <c r="AI1504" s="10">
        <v>1579</v>
      </c>
      <c r="AJ1504" s="10" t="s">
        <v>276</v>
      </c>
      <c r="AK1504" s="10">
        <v>0.55476736365076496</v>
      </c>
      <c r="AL1504" s="10">
        <v>0.145991411487043</v>
      </c>
      <c r="AM1504" s="10">
        <v>9</v>
      </c>
      <c r="AN1504" s="10">
        <v>36.799999999999997</v>
      </c>
      <c r="AO1504" s="10">
        <v>0.96707453726264603</v>
      </c>
      <c r="AP1504" s="10">
        <v>0.317359707700968</v>
      </c>
      <c r="AQ1504" s="10">
        <v>0.62092116724102298</v>
      </c>
      <c r="AR1504" s="10">
        <v>11</v>
      </c>
      <c r="AS1504" s="10">
        <v>36.6</v>
      </c>
      <c r="AT1504" s="10">
        <v>0.45511105978910799</v>
      </c>
      <c r="AU1504" s="10">
        <v>0.690672422588541</v>
      </c>
      <c r="AV1504" s="10">
        <v>0.109053540408717</v>
      </c>
      <c r="AW1504" s="10">
        <v>11</v>
      </c>
      <c r="AX1504" s="10">
        <v>36.700000000000003</v>
      </c>
      <c r="AY1504" s="10">
        <v>0.98776296532906904</v>
      </c>
      <c r="AZ1504" s="10">
        <v>1579</v>
      </c>
      <c r="BA1504" s="10" t="s">
        <v>276</v>
      </c>
      <c r="BB1504" s="10">
        <v>0.20225093973317099</v>
      </c>
      <c r="BC1504" s="10">
        <v>0.16854244977764199</v>
      </c>
      <c r="BD1504" s="10">
        <v>4</v>
      </c>
      <c r="BE1504" s="10">
        <v>38</v>
      </c>
      <c r="BF1504" s="10">
        <v>0.76822127959737596</v>
      </c>
      <c r="BG1504" s="10">
        <v>0.29114949278561603</v>
      </c>
      <c r="BH1504" s="10">
        <v>0.13791291763529201</v>
      </c>
      <c r="BI1504" s="10">
        <v>5</v>
      </c>
      <c r="BJ1504" s="10">
        <v>37.200000000000003</v>
      </c>
      <c r="BK1504" s="10">
        <v>0.90373783889353898</v>
      </c>
      <c r="BL1504" s="10">
        <v>0.36165808602302901</v>
      </c>
      <c r="BM1504" s="10">
        <v>0.14795103519123901</v>
      </c>
      <c r="BN1504" s="10">
        <v>6</v>
      </c>
      <c r="BO1504" s="10">
        <v>37.6</v>
      </c>
      <c r="BP1504" s="10">
        <v>0.92554695620567695</v>
      </c>
      <c r="BQ1504" s="10">
        <v>1579</v>
      </c>
      <c r="BR1504" s="10" t="s">
        <v>276</v>
      </c>
      <c r="BS1504" s="10">
        <v>0.55700000000000005</v>
      </c>
      <c r="BT1504" s="10">
        <v>9.2999999999999999E-2</v>
      </c>
      <c r="BU1504" s="10">
        <v>8.7495849866346127</v>
      </c>
      <c r="BV1504" s="10">
        <v>37.262999999999998</v>
      </c>
      <c r="BW1504" s="10">
        <v>0.98634602206788424</v>
      </c>
      <c r="BX1504" s="10">
        <v>0.69899999999999995</v>
      </c>
      <c r="BY1504" s="10">
        <v>9.2999999999999999E-2</v>
      </c>
      <c r="BZ1504" s="10">
        <v>11.193952700479674</v>
      </c>
      <c r="CA1504" s="10">
        <v>36.369999999999997</v>
      </c>
      <c r="CB1504" s="10">
        <v>0.99126501746083473</v>
      </c>
      <c r="CC1504" s="10">
        <v>0.69099999999999995</v>
      </c>
      <c r="CD1504" s="10">
        <v>0.09</v>
      </c>
      <c r="CE1504" s="10">
        <v>11.079191920976747</v>
      </c>
      <c r="CF1504" s="10">
        <v>36.313000000000002</v>
      </c>
      <c r="CG1504" s="10">
        <v>0.99162440063560775</v>
      </c>
      <c r="CH1504" s="10">
        <v>1579</v>
      </c>
      <c r="CI1504" s="10" t="s">
        <v>276</v>
      </c>
      <c r="CJ1504" s="10">
        <v>0.21963177575905801</v>
      </c>
      <c r="CK1504" s="10">
        <v>0.146421183839372</v>
      </c>
      <c r="CL1504" s="10">
        <v>4</v>
      </c>
      <c r="CM1504" s="10">
        <v>38.1</v>
      </c>
      <c r="CN1504" s="10">
        <v>0.83205029433784405</v>
      </c>
      <c r="CO1504" s="10">
        <v>0.31490417985007202</v>
      </c>
      <c r="CP1504" s="10">
        <v>8.2869521013176795E-2</v>
      </c>
      <c r="CQ1504" s="10">
        <v>5</v>
      </c>
      <c r="CR1504" s="10">
        <v>37.6</v>
      </c>
      <c r="CS1504" s="10">
        <v>0.96707453726264603</v>
      </c>
      <c r="CT1504" s="10">
        <v>0.29734762201840498</v>
      </c>
      <c r="CU1504" s="10">
        <v>9.9115874006134905E-2</v>
      </c>
      <c r="CV1504" s="10">
        <v>4.8</v>
      </c>
      <c r="CW1504" s="10">
        <v>37.700000000000003</v>
      </c>
      <c r="CX1504" s="10">
        <v>0.94868329805051399</v>
      </c>
      <c r="CY1504" s="10">
        <v>1615</v>
      </c>
      <c r="CZ1504" s="10" t="s">
        <v>294</v>
      </c>
      <c r="DA1504" s="10">
        <v>0</v>
      </c>
      <c r="DB1504" s="10">
        <v>0</v>
      </c>
      <c r="DC1504" s="10">
        <v>0</v>
      </c>
      <c r="DD1504" s="10">
        <v>6.5</v>
      </c>
      <c r="DF1504" s="10">
        <v>0</v>
      </c>
      <c r="DG1504" s="10">
        <v>0</v>
      </c>
      <c r="DH1504" s="10">
        <v>0</v>
      </c>
      <c r="DI1504" s="10">
        <v>6.4</v>
      </c>
      <c r="DK1504" s="10">
        <v>0</v>
      </c>
      <c r="DL1504" s="10">
        <v>0</v>
      </c>
      <c r="DM1504" s="10">
        <v>0</v>
      </c>
      <c r="DN1504" s="10">
        <v>6.3</v>
      </c>
    </row>
    <row r="1505" spans="1:118" x14ac:dyDescent="0.25">
      <c r="A1505" s="10">
        <v>1580</v>
      </c>
      <c r="B1505" s="10" t="s">
        <v>277</v>
      </c>
      <c r="R1505" s="10">
        <v>1580</v>
      </c>
      <c r="S1505" s="10" t="s">
        <v>277</v>
      </c>
      <c r="T1505" s="10">
        <v>0.73914748573501798</v>
      </c>
      <c r="U1505" s="10">
        <v>0.67392858993486904</v>
      </c>
      <c r="V1505" s="10">
        <v>15</v>
      </c>
      <c r="W1505" s="10">
        <v>38.5</v>
      </c>
      <c r="X1505" s="10">
        <v>0.73895584391332902</v>
      </c>
      <c r="Y1505" s="10">
        <v>1.1286428731970599</v>
      </c>
      <c r="Z1505" s="10">
        <v>0.66390757246885901</v>
      </c>
      <c r="AA1505" s="10">
        <v>20</v>
      </c>
      <c r="AB1505" s="10">
        <v>37.799999999999997</v>
      </c>
      <c r="AC1505" s="10">
        <v>0.86193421515776902</v>
      </c>
      <c r="AD1505" s="10">
        <v>1.3236857002169899</v>
      </c>
      <c r="AE1505" s="10">
        <v>0.71793122723633296</v>
      </c>
      <c r="AF1505" s="10">
        <v>23</v>
      </c>
      <c r="AG1505" s="10">
        <v>37.799999999999997</v>
      </c>
      <c r="AH1505" s="10">
        <v>0.87903185569672804</v>
      </c>
      <c r="AI1505" s="10">
        <v>1580</v>
      </c>
      <c r="AJ1505" s="10" t="s">
        <v>277</v>
      </c>
      <c r="AK1505" s="10">
        <v>1.9778614804705399</v>
      </c>
      <c r="AL1505" s="10">
        <v>0.71579748817029099</v>
      </c>
      <c r="AM1505" s="10">
        <v>33</v>
      </c>
      <c r="AN1505" s="10">
        <v>36.799999999999997</v>
      </c>
      <c r="AO1505" s="10">
        <v>0.94031526529105403</v>
      </c>
      <c r="AP1505" s="10">
        <v>2.4396022860947002</v>
      </c>
      <c r="AQ1505" s="10">
        <v>0.69154080550715902</v>
      </c>
      <c r="AR1505" s="10">
        <v>40</v>
      </c>
      <c r="AS1505" s="10">
        <v>36.6</v>
      </c>
      <c r="AT1505" s="10">
        <v>0.96209360422978396</v>
      </c>
      <c r="AU1505" s="10">
        <v>2.6321171056938302</v>
      </c>
      <c r="AV1505" s="10">
        <v>0.73699278959427295</v>
      </c>
      <c r="AW1505" s="10">
        <v>43</v>
      </c>
      <c r="AX1505" s="10">
        <v>36.700000000000003</v>
      </c>
      <c r="AY1505" s="10">
        <v>0.962964019714182</v>
      </c>
      <c r="AZ1505" s="10">
        <v>1580</v>
      </c>
      <c r="BA1505" s="10" t="s">
        <v>277</v>
      </c>
      <c r="BB1505" s="10">
        <v>0.50304083886658602</v>
      </c>
      <c r="BC1505" s="10">
        <v>0.42444070779368198</v>
      </c>
      <c r="BD1505" s="10">
        <v>10</v>
      </c>
      <c r="BE1505" s="10">
        <v>38</v>
      </c>
      <c r="BF1505" s="10">
        <v>0.764291483507891</v>
      </c>
      <c r="BG1505" s="10">
        <v>0.85146732890380294</v>
      </c>
      <c r="BH1505" s="10">
        <v>0.457269491448339</v>
      </c>
      <c r="BI1505" s="10">
        <v>15</v>
      </c>
      <c r="BJ1505" s="10">
        <v>37.200000000000003</v>
      </c>
      <c r="BK1505" s="10">
        <v>0.88099442929889304</v>
      </c>
      <c r="BL1505" s="10">
        <v>0.999296794015616</v>
      </c>
      <c r="BM1505" s="10">
        <v>0.476587701761294</v>
      </c>
      <c r="BN1505" s="10">
        <v>17</v>
      </c>
      <c r="BO1505" s="10">
        <v>37.6</v>
      </c>
      <c r="BP1505" s="10">
        <v>0.90260368120345102</v>
      </c>
      <c r="BQ1505" s="10">
        <v>1580</v>
      </c>
      <c r="BR1505" s="10" t="s">
        <v>277</v>
      </c>
      <c r="BS1505" s="10">
        <v>1.3520000000000001</v>
      </c>
      <c r="BT1505" s="10">
        <v>0.52</v>
      </c>
      <c r="BU1505" s="10">
        <v>22.443767463860329</v>
      </c>
      <c r="BV1505" s="10">
        <v>37.262999999999998</v>
      </c>
      <c r="BW1505" s="10">
        <v>0.93334560620305951</v>
      </c>
      <c r="BX1505" s="10">
        <v>1.786</v>
      </c>
      <c r="BY1505" s="10">
        <v>0.504</v>
      </c>
      <c r="BZ1505" s="10">
        <v>29.458850001502682</v>
      </c>
      <c r="CA1505" s="10">
        <v>36.369999999999997</v>
      </c>
      <c r="CB1505" s="10">
        <v>0.96241356809031786</v>
      </c>
      <c r="CC1505" s="10">
        <v>1.9930000000000001</v>
      </c>
      <c r="CD1505" s="10">
        <v>0.57199999999999995</v>
      </c>
      <c r="CE1505" s="10">
        <v>32.96649188297895</v>
      </c>
      <c r="CF1505" s="10">
        <v>36.313000000000002</v>
      </c>
      <c r="CG1505" s="10">
        <v>0.96119567365077696</v>
      </c>
      <c r="CH1505" s="10">
        <v>1580</v>
      </c>
      <c r="CI1505" s="10" t="s">
        <v>277</v>
      </c>
      <c r="CJ1505" s="10">
        <v>0.51835487586894602</v>
      </c>
      <c r="CK1505" s="10">
        <v>0.40840081129068501</v>
      </c>
      <c r="CL1505" s="10">
        <v>10</v>
      </c>
      <c r="CM1505" s="10">
        <v>38.1</v>
      </c>
      <c r="CN1505" s="10">
        <v>0.78549167222753602</v>
      </c>
      <c r="CO1505" s="10">
        <v>0.85759569111951095</v>
      </c>
      <c r="CP1505" s="10">
        <v>0.46777946788336899</v>
      </c>
      <c r="CQ1505" s="10">
        <v>15</v>
      </c>
      <c r="CR1505" s="10">
        <v>37.6</v>
      </c>
      <c r="CS1505" s="10">
        <v>0.87789557291438403</v>
      </c>
      <c r="CT1505" s="10">
        <v>1.05486274591942</v>
      </c>
      <c r="CU1505" s="10">
        <v>0.47232660265048698</v>
      </c>
      <c r="CV1505" s="10">
        <v>17.7</v>
      </c>
      <c r="CW1505" s="10">
        <v>37.700000000000003</v>
      </c>
      <c r="CX1505" s="10">
        <v>0.91268457539403103</v>
      </c>
      <c r="CY1505" s="10">
        <v>1616</v>
      </c>
      <c r="CZ1505" s="10" t="s">
        <v>296</v>
      </c>
      <c r="DA1505" s="10">
        <v>0.14955850000000001</v>
      </c>
      <c r="DB1505" s="10">
        <v>4.8803300000000001E-2</v>
      </c>
      <c r="DC1505" s="10">
        <v>14</v>
      </c>
      <c r="DD1505" s="10">
        <v>6.5</v>
      </c>
      <c r="DF1505" s="10">
        <v>0.17881280000000002</v>
      </c>
      <c r="DG1505" s="10">
        <v>5.8349440000000009E-2</v>
      </c>
      <c r="DH1505" s="10">
        <v>17</v>
      </c>
      <c r="DI1505" s="10">
        <v>6.4</v>
      </c>
      <c r="DK1505" s="10">
        <v>0.19672694999999998</v>
      </c>
      <c r="DL1505" s="10">
        <v>6.419511E-2</v>
      </c>
      <c r="DM1505" s="10">
        <v>19</v>
      </c>
      <c r="DN1505" s="10">
        <v>6.3</v>
      </c>
    </row>
    <row r="1506" spans="1:118" x14ac:dyDescent="0.25">
      <c r="A1506" s="10">
        <v>1581</v>
      </c>
      <c r="B1506" s="10" t="s">
        <v>278</v>
      </c>
      <c r="C1506" s="10">
        <v>4.24</v>
      </c>
      <c r="D1506" s="10">
        <v>2.0699999999999998</v>
      </c>
      <c r="E1506" s="10">
        <v>74.22</v>
      </c>
      <c r="F1506" s="10">
        <v>36.69</v>
      </c>
      <c r="G1506" s="10">
        <v>0.89900000000000002</v>
      </c>
      <c r="H1506" s="10">
        <v>6</v>
      </c>
      <c r="I1506" s="10">
        <v>2.37</v>
      </c>
      <c r="J1506" s="10">
        <v>102.38</v>
      </c>
      <c r="K1506" s="10">
        <v>36.39</v>
      </c>
      <c r="L1506" s="10">
        <v>0.93</v>
      </c>
      <c r="M1506" s="10">
        <v>7.05</v>
      </c>
      <c r="N1506" s="10">
        <v>2.56</v>
      </c>
      <c r="O1506" s="10">
        <v>120.07</v>
      </c>
      <c r="P1506" s="10">
        <v>36.06</v>
      </c>
      <c r="Q1506" s="10">
        <v>0.94</v>
      </c>
      <c r="R1506" s="10">
        <v>1581</v>
      </c>
      <c r="S1506" s="10" t="s">
        <v>278</v>
      </c>
      <c r="T1506" s="10">
        <v>2.41452823089837</v>
      </c>
      <c r="U1506" s="10">
        <v>1.99823026005382</v>
      </c>
      <c r="V1506" s="10">
        <v>47</v>
      </c>
      <c r="W1506" s="10">
        <v>38.5</v>
      </c>
      <c r="X1506" s="10">
        <v>0.77039432112468997</v>
      </c>
      <c r="Y1506" s="10">
        <v>3.8112702283683602</v>
      </c>
      <c r="Z1506" s="10">
        <v>2.4253537816889601</v>
      </c>
      <c r="AA1506" s="10">
        <v>69</v>
      </c>
      <c r="AB1506" s="10">
        <v>37.799999999999997</v>
      </c>
      <c r="AC1506" s="10">
        <v>0.84366148773210703</v>
      </c>
      <c r="AD1506" s="10">
        <v>4.2065447038925097</v>
      </c>
      <c r="AE1506" s="10">
        <v>2.4037398307957201</v>
      </c>
      <c r="AF1506" s="10">
        <v>74</v>
      </c>
      <c r="AG1506" s="10">
        <v>37.799999999999997</v>
      </c>
      <c r="AH1506" s="10">
        <v>0.86824314212445897</v>
      </c>
      <c r="AI1506" s="10">
        <v>1581</v>
      </c>
      <c r="AJ1506" s="10" t="s">
        <v>278</v>
      </c>
      <c r="AK1506" s="10">
        <v>5.4388561506818096</v>
      </c>
      <c r="AL1506" s="10">
        <v>2.1921920199176701</v>
      </c>
      <c r="AM1506" s="10">
        <v>92</v>
      </c>
      <c r="AN1506" s="10">
        <v>36.799999999999997</v>
      </c>
      <c r="AO1506" s="10">
        <v>0.92749440650986303</v>
      </c>
      <c r="AP1506" s="10">
        <v>7.9875248579555604</v>
      </c>
      <c r="AQ1506" s="10">
        <v>3.2130269165460299E-3</v>
      </c>
      <c r="AR1506" s="10">
        <v>126</v>
      </c>
      <c r="AS1506" s="10">
        <v>36.6</v>
      </c>
      <c r="AT1506" s="10">
        <v>0.99999991909521002</v>
      </c>
      <c r="AU1506" s="10">
        <v>7.1283614703100104</v>
      </c>
      <c r="AV1506" s="10">
        <v>2.5310848698926902</v>
      </c>
      <c r="AW1506" s="10">
        <v>119</v>
      </c>
      <c r="AX1506" s="10">
        <v>36.700000000000003</v>
      </c>
      <c r="AY1506" s="10">
        <v>0.94235830232968698</v>
      </c>
      <c r="AZ1506" s="10">
        <v>1581</v>
      </c>
      <c r="BA1506" s="10" t="s">
        <v>278</v>
      </c>
      <c r="BB1506" s="10">
        <v>2.8160718263401598</v>
      </c>
      <c r="BC1506" s="10">
        <v>2.16837530628192</v>
      </c>
      <c r="BD1506" s="10">
        <v>54</v>
      </c>
      <c r="BE1506" s="10">
        <v>38</v>
      </c>
      <c r="BF1506" s="10">
        <v>0.79232935038733499</v>
      </c>
      <c r="BG1506" s="10">
        <v>3.9682100422349298</v>
      </c>
      <c r="BH1506" s="10">
        <v>2.5252245723313198</v>
      </c>
      <c r="BI1506" s="10">
        <v>73</v>
      </c>
      <c r="BJ1506" s="10">
        <v>37.200000000000003</v>
      </c>
      <c r="BK1506" s="10">
        <v>0.84366148773210803</v>
      </c>
      <c r="BL1506" s="10">
        <v>4.9068370702470796</v>
      </c>
      <c r="BM1506" s="10">
        <v>2.5624593589068101</v>
      </c>
      <c r="BN1506" s="10">
        <v>85</v>
      </c>
      <c r="BO1506" s="10">
        <v>37.6</v>
      </c>
      <c r="BP1506" s="10">
        <v>0.88640916876620302</v>
      </c>
      <c r="BQ1506" s="10">
        <v>1581</v>
      </c>
      <c r="BR1506" s="10" t="s">
        <v>278</v>
      </c>
      <c r="BS1506" s="10">
        <v>4.0140000000000002</v>
      </c>
      <c r="BT1506" s="10">
        <v>1.7310000000000001</v>
      </c>
      <c r="BU1506" s="10">
        <v>67.729130812239177</v>
      </c>
      <c r="BV1506" s="10">
        <v>37.262999999999998</v>
      </c>
      <c r="BW1506" s="10">
        <v>0.91825525429476929</v>
      </c>
      <c r="BX1506" s="10">
        <v>6.6740000000000004</v>
      </c>
      <c r="BY1506" s="10">
        <v>2.9329999999999998</v>
      </c>
      <c r="BZ1506" s="10">
        <v>115.72476754196551</v>
      </c>
      <c r="CA1506" s="10">
        <v>36.369999999999997</v>
      </c>
      <c r="CB1506" s="10">
        <v>0.91549495802692504</v>
      </c>
      <c r="CC1506" s="10">
        <v>5.2939999999999996</v>
      </c>
      <c r="CD1506" s="10">
        <v>2.3570000000000002</v>
      </c>
      <c r="CE1506" s="10">
        <v>92.136089992950886</v>
      </c>
      <c r="CF1506" s="10">
        <v>36.313000000000002</v>
      </c>
      <c r="CG1506" s="10">
        <v>0.9135480647290084</v>
      </c>
      <c r="CH1506" s="10">
        <v>1581</v>
      </c>
      <c r="CI1506" s="10" t="s">
        <v>278</v>
      </c>
      <c r="CJ1506" s="10">
        <v>2.2115383592661999</v>
      </c>
      <c r="CK1506" s="10">
        <v>1.8713016886098599</v>
      </c>
      <c r="CL1506" s="10">
        <v>43.9</v>
      </c>
      <c r="CM1506" s="10">
        <v>38.1</v>
      </c>
      <c r="CN1506" s="10">
        <v>0.76338628536911401</v>
      </c>
      <c r="CO1506" s="10">
        <v>4.1146782462562799</v>
      </c>
      <c r="CP1506" s="10">
        <v>2.4457877687537302</v>
      </c>
      <c r="CQ1506" s="10">
        <v>73.5</v>
      </c>
      <c r="CR1506" s="10">
        <v>37.6</v>
      </c>
      <c r="CS1506" s="10">
        <v>0.85960724891618201</v>
      </c>
      <c r="CT1506" s="10">
        <v>4.1287468999527901</v>
      </c>
      <c r="CU1506" s="10">
        <v>2.0508808130484502</v>
      </c>
      <c r="CV1506" s="10">
        <v>70.599999999999994</v>
      </c>
      <c r="CW1506" s="10">
        <v>37.700000000000003</v>
      </c>
      <c r="CX1506" s="10">
        <v>0.89559483852074095</v>
      </c>
      <c r="CY1506" s="10">
        <v>1617</v>
      </c>
      <c r="CZ1506" s="10" t="s">
        <v>308</v>
      </c>
      <c r="DA1506" s="10">
        <v>1.2712472499999998</v>
      </c>
      <c r="DB1506" s="10">
        <v>0.41482804999999995</v>
      </c>
      <c r="DC1506" s="10">
        <v>119</v>
      </c>
      <c r="DD1506" s="10">
        <v>6.5</v>
      </c>
      <c r="DF1506" s="10">
        <v>1.2306528000000001</v>
      </c>
      <c r="DG1506" s="10">
        <v>0.40158144000000007</v>
      </c>
      <c r="DH1506" s="10">
        <v>117</v>
      </c>
      <c r="DI1506" s="10">
        <v>6.4</v>
      </c>
      <c r="DK1506" s="10">
        <v>1.3977967499999999</v>
      </c>
      <c r="DL1506" s="10">
        <v>0.45612315000000003</v>
      </c>
      <c r="DM1506" s="10">
        <v>135</v>
      </c>
      <c r="DN1506" s="10">
        <v>6.3</v>
      </c>
    </row>
    <row r="1507" spans="1:118" x14ac:dyDescent="0.25">
      <c r="A1507" s="10">
        <v>1582</v>
      </c>
      <c r="B1507" s="10" t="s">
        <v>279</v>
      </c>
      <c r="C1507" s="10">
        <v>5.34</v>
      </c>
      <c r="D1507" s="10">
        <v>1.46</v>
      </c>
      <c r="E1507" s="10">
        <v>87.15</v>
      </c>
      <c r="F1507" s="10">
        <v>36.69</v>
      </c>
      <c r="G1507" s="10">
        <v>0.96399999999999997</v>
      </c>
      <c r="H1507" s="10">
        <v>6.41</v>
      </c>
      <c r="I1507" s="10">
        <v>2.67</v>
      </c>
      <c r="J1507" s="10">
        <v>110.17</v>
      </c>
      <c r="K1507" s="10">
        <v>36.39</v>
      </c>
      <c r="L1507" s="10">
        <v>0.92300000000000004</v>
      </c>
      <c r="M1507" s="10">
        <v>6.81</v>
      </c>
      <c r="N1507" s="10">
        <v>3.13</v>
      </c>
      <c r="O1507" s="10">
        <v>120.03</v>
      </c>
      <c r="P1507" s="10">
        <v>36.06</v>
      </c>
      <c r="Q1507" s="10">
        <v>0.90900000000000003</v>
      </c>
      <c r="R1507" s="10">
        <v>1582</v>
      </c>
      <c r="S1507" s="10" t="s">
        <v>279</v>
      </c>
      <c r="T1507" s="10">
        <v>2.1845282824251302</v>
      </c>
      <c r="U1507" s="10">
        <v>1.6440264393508699</v>
      </c>
      <c r="V1507" s="10">
        <v>41</v>
      </c>
      <c r="W1507" s="10">
        <v>38.5</v>
      </c>
      <c r="X1507" s="10">
        <v>0.79901044783687103</v>
      </c>
      <c r="Y1507" s="10">
        <v>3.3656008035311902</v>
      </c>
      <c r="Z1507" s="10">
        <v>1.8958131108498499</v>
      </c>
      <c r="AA1507" s="10">
        <v>59</v>
      </c>
      <c r="AB1507" s="10">
        <v>37.799999999999997</v>
      </c>
      <c r="AC1507" s="10">
        <v>0.87128084024013797</v>
      </c>
      <c r="AD1507" s="10">
        <v>3.6535576931496898</v>
      </c>
      <c r="AE1507" s="10">
        <v>-1.7688694306891899</v>
      </c>
      <c r="AF1507" s="10">
        <v>62</v>
      </c>
      <c r="AG1507" s="10">
        <v>37.799999999999997</v>
      </c>
      <c r="AH1507" s="10">
        <v>0.90006081141824701</v>
      </c>
      <c r="AI1507" s="10">
        <v>1582</v>
      </c>
      <c r="AJ1507" s="10" t="s">
        <v>279</v>
      </c>
      <c r="AZ1507" s="10">
        <v>1582</v>
      </c>
      <c r="BA1507" s="10" t="s">
        <v>279</v>
      </c>
      <c r="BQ1507" s="10">
        <v>1582</v>
      </c>
      <c r="BR1507" s="10" t="s">
        <v>279</v>
      </c>
      <c r="BS1507" s="10">
        <v>0</v>
      </c>
      <c r="BT1507" s="10">
        <v>0</v>
      </c>
      <c r="BV1507" s="10">
        <v>37.262999999999998</v>
      </c>
      <c r="BX1507" s="10">
        <v>0</v>
      </c>
      <c r="BY1507" s="10">
        <v>0</v>
      </c>
      <c r="CA1507" s="10">
        <v>36.369999999999997</v>
      </c>
      <c r="CC1507" s="10">
        <v>0</v>
      </c>
      <c r="CD1507" s="10">
        <v>0</v>
      </c>
      <c r="CF1507" s="10">
        <v>36.313000000000002</v>
      </c>
      <c r="CH1507" s="10">
        <v>1582</v>
      </c>
      <c r="CI1507" s="10" t="s">
        <v>279</v>
      </c>
      <c r="CY1507" s="10">
        <v>1618</v>
      </c>
      <c r="CZ1507" s="10" t="s">
        <v>299</v>
      </c>
      <c r="DA1507" s="10">
        <v>1.1216887499999999</v>
      </c>
      <c r="DB1507" s="10">
        <v>0.36602475000000001</v>
      </c>
      <c r="DC1507" s="10">
        <v>105</v>
      </c>
      <c r="DD1507" s="10">
        <v>6.5</v>
      </c>
      <c r="DF1507" s="10">
        <v>1.8302016000000001</v>
      </c>
      <c r="DG1507" s="10">
        <v>0.59722368000000003</v>
      </c>
      <c r="DH1507" s="10">
        <v>174</v>
      </c>
      <c r="DI1507" s="10">
        <v>6.4</v>
      </c>
      <c r="DK1507" s="10">
        <v>1.242486</v>
      </c>
      <c r="DL1507" s="10">
        <v>0.40544279999999999</v>
      </c>
      <c r="DM1507" s="10">
        <v>120</v>
      </c>
      <c r="DN1507" s="10">
        <v>6.3</v>
      </c>
    </row>
    <row r="1508" spans="1:118" x14ac:dyDescent="0.25">
      <c r="A1508" s="10">
        <v>1583</v>
      </c>
      <c r="B1508" s="10" t="s">
        <v>244</v>
      </c>
      <c r="C1508" s="10">
        <v>3.68</v>
      </c>
      <c r="D1508" s="10">
        <v>1.22</v>
      </c>
      <c r="E1508" s="10">
        <v>61.04</v>
      </c>
      <c r="F1508" s="10">
        <v>36.69</v>
      </c>
      <c r="G1508" s="10">
        <v>0.95</v>
      </c>
      <c r="H1508" s="10">
        <v>4.12</v>
      </c>
      <c r="I1508" s="10">
        <v>1.45</v>
      </c>
      <c r="J1508" s="10">
        <v>69.39</v>
      </c>
      <c r="K1508" s="10">
        <v>36.39</v>
      </c>
      <c r="L1508" s="10">
        <v>0.94299999999999995</v>
      </c>
      <c r="M1508" s="10">
        <v>4.42</v>
      </c>
      <c r="N1508" s="10">
        <v>1.41</v>
      </c>
      <c r="O1508" s="10">
        <v>74.31</v>
      </c>
      <c r="P1508" s="10">
        <v>36.06</v>
      </c>
      <c r="Q1508" s="10">
        <v>0.95299999999999996</v>
      </c>
      <c r="R1508" s="10">
        <v>1583</v>
      </c>
      <c r="S1508" s="10" t="s">
        <v>244</v>
      </c>
      <c r="T1508" s="10">
        <v>0.75949003959624195</v>
      </c>
      <c r="U1508" s="10">
        <v>0.84159707090394498</v>
      </c>
      <c r="V1508" s="10">
        <v>17</v>
      </c>
      <c r="W1508" s="10">
        <v>38.5</v>
      </c>
      <c r="X1508" s="10">
        <v>0.66996452071463697</v>
      </c>
      <c r="Y1508" s="10">
        <v>1.53798599147865</v>
      </c>
      <c r="Z1508" s="10">
        <v>0.99761253501317904</v>
      </c>
      <c r="AA1508" s="10">
        <v>28</v>
      </c>
      <c r="AB1508" s="10">
        <v>37.799999999999997</v>
      </c>
      <c r="AC1508" s="10">
        <v>0.83896128702765904</v>
      </c>
      <c r="AD1508" s="10">
        <v>1.7896217045529199</v>
      </c>
      <c r="AE1508" s="10">
        <v>1.0893349505974299</v>
      </c>
      <c r="AF1508" s="10">
        <v>32</v>
      </c>
      <c r="AG1508" s="10">
        <v>37.799999999999997</v>
      </c>
      <c r="AH1508" s="10">
        <v>0.85419855561443903</v>
      </c>
      <c r="AI1508" s="10">
        <v>1583</v>
      </c>
      <c r="AJ1508" s="10" t="s">
        <v>244</v>
      </c>
      <c r="AK1508" s="10">
        <v>3.8217307273719401</v>
      </c>
      <c r="AL1508" s="10">
        <v>1.0057186124663</v>
      </c>
      <c r="AM1508" s="10">
        <v>62</v>
      </c>
      <c r="AN1508" s="10">
        <v>36.799999999999997</v>
      </c>
      <c r="AO1508" s="10">
        <v>0.96707453726264603</v>
      </c>
      <c r="AP1508" s="10">
        <v>4.3146055647379304</v>
      </c>
      <c r="AQ1508" s="10">
        <v>1.0371647992158499</v>
      </c>
      <c r="AR1508" s="10">
        <v>70</v>
      </c>
      <c r="AS1508" s="10">
        <v>36.6</v>
      </c>
      <c r="AT1508" s="10">
        <v>0.97230237480425596</v>
      </c>
      <c r="AU1508" s="10">
        <v>4.8206337232155096</v>
      </c>
      <c r="AV1508" s="10">
        <v>1.40688022823457</v>
      </c>
      <c r="AW1508" s="10">
        <v>79</v>
      </c>
      <c r="AX1508" s="10">
        <v>36.700000000000003</v>
      </c>
      <c r="AY1508" s="10">
        <v>0.95995384325977395</v>
      </c>
      <c r="AZ1508" s="10">
        <v>1583</v>
      </c>
      <c r="BA1508" s="10" t="s">
        <v>244</v>
      </c>
      <c r="BB1508" s="10">
        <v>0.89485465620565796</v>
      </c>
      <c r="BC1508" s="10">
        <v>0.87354859296266596</v>
      </c>
      <c r="BD1508" s="10">
        <v>19</v>
      </c>
      <c r="BE1508" s="10">
        <v>38</v>
      </c>
      <c r="BF1508" s="10">
        <v>0.71557420588078502</v>
      </c>
      <c r="BG1508" s="10">
        <v>1.6937926530306699</v>
      </c>
      <c r="BH1508" s="10">
        <v>1.0586204081441699</v>
      </c>
      <c r="BI1508" s="10">
        <v>31</v>
      </c>
      <c r="BJ1508" s="10">
        <v>37.200000000000003</v>
      </c>
      <c r="BK1508" s="10">
        <v>0.84799830400508802</v>
      </c>
      <c r="BL1508" s="10">
        <v>1.9102322174732</v>
      </c>
      <c r="BM1508" s="10">
        <v>1.1197912998980799</v>
      </c>
      <c r="BN1508" s="10">
        <v>34</v>
      </c>
      <c r="BO1508" s="10">
        <v>37.6</v>
      </c>
      <c r="BP1508" s="10">
        <v>0.86269797009765803</v>
      </c>
      <c r="BQ1508" s="10">
        <v>1583</v>
      </c>
      <c r="BR1508" s="10" t="s">
        <v>244</v>
      </c>
      <c r="BS1508" s="10">
        <v>3.5409999999999999</v>
      </c>
      <c r="BT1508" s="10">
        <v>1.5880000000000001</v>
      </c>
      <c r="BU1508" s="10">
        <v>60.128472331310519</v>
      </c>
      <c r="BV1508" s="10">
        <v>37.262999999999998</v>
      </c>
      <c r="BW1508" s="10">
        <v>0.91244629679683165</v>
      </c>
      <c r="BX1508" s="10">
        <v>3.9809999999999999</v>
      </c>
      <c r="BY1508" s="10">
        <v>1.821</v>
      </c>
      <c r="BZ1508" s="10">
        <v>69.493423588343077</v>
      </c>
      <c r="CA1508" s="10">
        <v>36.369999999999997</v>
      </c>
      <c r="CB1508" s="10">
        <v>0.90937820539269953</v>
      </c>
      <c r="CC1508" s="10">
        <v>3.9340000000000002</v>
      </c>
      <c r="CD1508" s="10">
        <v>1.87</v>
      </c>
      <c r="CE1508" s="10">
        <v>69.254528407268978</v>
      </c>
      <c r="CF1508" s="10">
        <v>36.313000000000002</v>
      </c>
      <c r="CG1508" s="10">
        <v>0.90315735351861626</v>
      </c>
      <c r="CH1508" s="10">
        <v>1583</v>
      </c>
      <c r="CI1508" s="10" t="s">
        <v>244</v>
      </c>
      <c r="CJ1508" s="10">
        <v>0.80763773961107399</v>
      </c>
      <c r="CK1508" s="10">
        <v>0.68011599125143096</v>
      </c>
      <c r="CL1508" s="10">
        <v>16</v>
      </c>
      <c r="CM1508" s="10">
        <v>38.1</v>
      </c>
      <c r="CN1508" s="10">
        <v>0.76491119811705099</v>
      </c>
      <c r="CO1508" s="10">
        <v>1.43800369300585</v>
      </c>
      <c r="CP1508" s="10">
        <v>0.77729929351667604</v>
      </c>
      <c r="CQ1508" s="10">
        <v>25.1</v>
      </c>
      <c r="CR1508" s="10">
        <v>37.6</v>
      </c>
      <c r="CS1508" s="10">
        <v>0.87970651357612695</v>
      </c>
      <c r="CT1508" s="10">
        <v>1.5642629616158299</v>
      </c>
      <c r="CU1508" s="10">
        <v>0.73985410346694702</v>
      </c>
      <c r="CV1508" s="10">
        <v>26.5</v>
      </c>
      <c r="CW1508" s="10">
        <v>37.700000000000003</v>
      </c>
      <c r="CX1508" s="10">
        <v>0.90398642907988502</v>
      </c>
      <c r="CY1508" s="10">
        <v>1619</v>
      </c>
      <c r="CZ1508" s="10" t="s">
        <v>309</v>
      </c>
      <c r="DA1508" s="10">
        <v>0.27775149999999998</v>
      </c>
      <c r="DB1508" s="10">
        <v>9.0634699999999999E-2</v>
      </c>
      <c r="DC1508" s="10">
        <v>26</v>
      </c>
      <c r="DD1508" s="10">
        <v>6.5</v>
      </c>
      <c r="DF1508" s="10">
        <v>0.25244159999999999</v>
      </c>
      <c r="DG1508" s="10">
        <v>8.2375680000000007E-2</v>
      </c>
      <c r="DH1508" s="10">
        <v>24</v>
      </c>
      <c r="DI1508" s="10">
        <v>6.4</v>
      </c>
      <c r="DK1508" s="10">
        <v>0.26920529999999998</v>
      </c>
      <c r="DL1508" s="10">
        <v>8.7845939999999983E-2</v>
      </c>
      <c r="DM1508" s="10">
        <v>26</v>
      </c>
      <c r="DN1508" s="10">
        <v>6.3</v>
      </c>
    </row>
    <row r="1509" spans="1:118" x14ac:dyDescent="0.25">
      <c r="A1509" s="10">
        <v>1584</v>
      </c>
      <c r="B1509" s="10" t="s">
        <v>280</v>
      </c>
      <c r="C1509" s="10">
        <v>5.22</v>
      </c>
      <c r="D1509" s="10">
        <v>1.07</v>
      </c>
      <c r="E1509" s="10">
        <v>83.88</v>
      </c>
      <c r="F1509" s="10">
        <v>36.69</v>
      </c>
      <c r="G1509" s="10">
        <v>0.98</v>
      </c>
      <c r="H1509" s="10">
        <v>6.67</v>
      </c>
      <c r="I1509" s="10">
        <v>1.46</v>
      </c>
      <c r="J1509" s="10">
        <v>108.31</v>
      </c>
      <c r="K1509" s="10">
        <v>36.39</v>
      </c>
      <c r="L1509" s="10">
        <v>0.97699999999999998</v>
      </c>
      <c r="M1509" s="10">
        <v>6.54</v>
      </c>
      <c r="N1509" s="10">
        <v>1.43</v>
      </c>
      <c r="O1509" s="10">
        <v>107.28</v>
      </c>
      <c r="P1509" s="10">
        <v>36.06</v>
      </c>
      <c r="Q1509" s="10">
        <v>0.97699999999999998</v>
      </c>
      <c r="R1509" s="10">
        <v>1584</v>
      </c>
      <c r="S1509" s="10" t="s">
        <v>280</v>
      </c>
      <c r="T1509" s="10">
        <v>4.3220562159254303</v>
      </c>
      <c r="U1509" s="10">
        <v>3.3495935673422101</v>
      </c>
      <c r="V1509" s="10">
        <v>82</v>
      </c>
      <c r="W1509" s="10">
        <v>38.5</v>
      </c>
      <c r="X1509" s="10">
        <v>0.79041505217524399</v>
      </c>
      <c r="Y1509" s="10">
        <v>7.4298954180933103</v>
      </c>
      <c r="Z1509" s="10">
        <v>3.87646717465738</v>
      </c>
      <c r="AA1509" s="10">
        <v>128</v>
      </c>
      <c r="AB1509" s="10">
        <v>37.799999999999997</v>
      </c>
      <c r="AC1509" s="10">
        <v>0.88658484616545497</v>
      </c>
      <c r="AD1509" s="10">
        <v>6.8568862986231602</v>
      </c>
      <c r="AE1509" s="10">
        <v>3.5592997580639301</v>
      </c>
      <c r="AF1509" s="10">
        <v>118</v>
      </c>
      <c r="AG1509" s="10">
        <v>37.799999999999997</v>
      </c>
      <c r="AH1509" s="10">
        <v>0.88754935663006396</v>
      </c>
      <c r="AI1509" s="10">
        <v>1584</v>
      </c>
      <c r="AJ1509" s="10" t="s">
        <v>280</v>
      </c>
      <c r="AK1509" s="10">
        <v>8.8165050501115907</v>
      </c>
      <c r="AL1509" s="10">
        <v>3.8604815012322899</v>
      </c>
      <c r="AM1509" s="10">
        <v>151</v>
      </c>
      <c r="AN1509" s="10">
        <v>36.799999999999997</v>
      </c>
      <c r="AO1509" s="10">
        <v>0.91603289015145795</v>
      </c>
      <c r="AP1509" s="10">
        <v>12.5313872751939</v>
      </c>
      <c r="AQ1509" s="10">
        <v>4.8559125691376401</v>
      </c>
      <c r="AR1509" s="10">
        <v>212</v>
      </c>
      <c r="AS1509" s="10">
        <v>36.6</v>
      </c>
      <c r="AT1509" s="10">
        <v>0.93244146518360604</v>
      </c>
      <c r="AU1509" s="10">
        <v>3.3713716693467801</v>
      </c>
      <c r="AV1509" s="10">
        <v>12.060191337500701</v>
      </c>
      <c r="AW1509" s="10">
        <v>197</v>
      </c>
      <c r="AX1509" s="10">
        <v>36.700000000000003</v>
      </c>
      <c r="AY1509" s="10">
        <v>0.26922396448576602</v>
      </c>
      <c r="AZ1509" s="10">
        <v>1584</v>
      </c>
      <c r="BA1509" s="10" t="s">
        <v>280</v>
      </c>
      <c r="BB1509" s="10">
        <v>4.3902321585272004</v>
      </c>
      <c r="BC1509" s="10">
        <v>3.3604246151689701</v>
      </c>
      <c r="BD1509" s="10">
        <v>84</v>
      </c>
      <c r="BE1509" s="10">
        <v>38</v>
      </c>
      <c r="BF1509" s="10">
        <v>0.79407948575521103</v>
      </c>
      <c r="BG1509" s="10">
        <v>7.3867995440506702</v>
      </c>
      <c r="BH1509" s="10">
        <v>3.6679280494596398</v>
      </c>
      <c r="BI1509" s="10">
        <v>128</v>
      </c>
      <c r="BJ1509" s="10">
        <v>37.200000000000003</v>
      </c>
      <c r="BK1509" s="10">
        <v>0.89565917028046405</v>
      </c>
      <c r="BL1509" s="10">
        <v>7.05879276673347</v>
      </c>
      <c r="BM1509" s="10">
        <v>3.5028595684542001</v>
      </c>
      <c r="BN1509" s="10">
        <v>121</v>
      </c>
      <c r="BO1509" s="10">
        <v>37.6</v>
      </c>
      <c r="BP1509" s="10">
        <v>0.89577015650328695</v>
      </c>
      <c r="BQ1509" s="10">
        <v>1584</v>
      </c>
      <c r="BR1509" s="10" t="s">
        <v>280</v>
      </c>
      <c r="BS1509" s="10">
        <v>3.9820000000000002</v>
      </c>
      <c r="BT1509" s="10">
        <v>0.996</v>
      </c>
      <c r="BU1509" s="10">
        <v>63.597510419366827</v>
      </c>
      <c r="BV1509" s="10">
        <v>37.262999999999998</v>
      </c>
      <c r="BW1509" s="10">
        <v>0.97011383163353582</v>
      </c>
      <c r="BX1509" s="10">
        <v>5.2050000000000001</v>
      </c>
      <c r="BY1509" s="10">
        <v>1.3640000000000001</v>
      </c>
      <c r="BZ1509" s="10">
        <v>85.416006788371291</v>
      </c>
      <c r="CA1509" s="10">
        <v>36.369999999999997</v>
      </c>
      <c r="CB1509" s="10">
        <v>0.96733642452158419</v>
      </c>
      <c r="CC1509" s="10">
        <v>5.7720000000000002</v>
      </c>
      <c r="CD1509" s="10">
        <v>1.5129999999999999</v>
      </c>
      <c r="CE1509" s="10">
        <v>94.871042119456106</v>
      </c>
      <c r="CF1509" s="10">
        <v>36.313000000000002</v>
      </c>
      <c r="CG1509" s="10">
        <v>0.96731939206199902</v>
      </c>
      <c r="CH1509" s="10">
        <v>1584</v>
      </c>
      <c r="CI1509" s="10" t="s">
        <v>280</v>
      </c>
      <c r="CJ1509" s="10">
        <v>4.0301015401186797</v>
      </c>
      <c r="CK1509" s="10">
        <v>2.9852604000879102</v>
      </c>
      <c r="CL1509" s="10">
        <v>76</v>
      </c>
      <c r="CM1509" s="10">
        <v>38.1</v>
      </c>
      <c r="CN1509" s="10">
        <v>0.80355719334474596</v>
      </c>
      <c r="CO1509" s="10">
        <v>8.2047702546483592</v>
      </c>
      <c r="CP1509" s="10">
        <v>4.0208807870462202</v>
      </c>
      <c r="CQ1509" s="10">
        <v>140.30000000000001</v>
      </c>
      <c r="CR1509" s="10">
        <v>37.6</v>
      </c>
      <c r="CS1509" s="10">
        <v>0.89796680274037899</v>
      </c>
      <c r="CT1509" s="10">
        <v>6.9050714473859403</v>
      </c>
      <c r="CU1509" s="10">
        <v>3.50648159437567</v>
      </c>
      <c r="CV1509" s="10">
        <v>118.6</v>
      </c>
      <c r="CW1509" s="10">
        <v>37.700000000000003</v>
      </c>
      <c r="CX1509" s="10">
        <v>0.89162350743686802</v>
      </c>
      <c r="CY1509" s="10">
        <v>1620</v>
      </c>
      <c r="CZ1509" s="10" t="s">
        <v>310</v>
      </c>
      <c r="DA1509" s="10">
        <v>0.7691579999999999</v>
      </c>
      <c r="DB1509" s="10">
        <v>0.2509884</v>
      </c>
      <c r="DC1509" s="10">
        <v>72</v>
      </c>
      <c r="DD1509" s="10">
        <v>6.5</v>
      </c>
      <c r="DF1509" s="10">
        <v>0.89406399999999997</v>
      </c>
      <c r="DG1509" s="10">
        <v>0.29174720000000004</v>
      </c>
      <c r="DH1509" s="10">
        <v>85</v>
      </c>
      <c r="DI1509" s="10">
        <v>6.4</v>
      </c>
      <c r="DK1509" s="10">
        <v>0.9525726000000001</v>
      </c>
      <c r="DL1509" s="10">
        <v>0.31083948000000006</v>
      </c>
      <c r="DM1509" s="10">
        <v>92</v>
      </c>
      <c r="DN1509" s="10">
        <v>6.3</v>
      </c>
    </row>
    <row r="1510" spans="1:118" x14ac:dyDescent="0.25">
      <c r="A1510" s="10">
        <v>1585</v>
      </c>
      <c r="B1510" s="10" t="s">
        <v>281</v>
      </c>
      <c r="C1510" s="10">
        <v>5.34</v>
      </c>
      <c r="D1510" s="10">
        <v>1.46</v>
      </c>
      <c r="E1510" s="10">
        <v>87.15</v>
      </c>
      <c r="F1510" s="10">
        <v>36.69</v>
      </c>
      <c r="G1510" s="10">
        <v>0.96399999999999997</v>
      </c>
      <c r="H1510" s="10">
        <v>6.41</v>
      </c>
      <c r="I1510" s="10">
        <v>2.67</v>
      </c>
      <c r="J1510" s="10">
        <v>110.17</v>
      </c>
      <c r="K1510" s="10">
        <v>36.39</v>
      </c>
      <c r="L1510" s="10">
        <v>0.92300000000000004</v>
      </c>
      <c r="M1510" s="10">
        <v>6.81</v>
      </c>
      <c r="N1510" s="10">
        <v>3.13</v>
      </c>
      <c r="O1510" s="10">
        <v>120.03</v>
      </c>
      <c r="P1510" s="10">
        <v>36.06</v>
      </c>
      <c r="Q1510" s="10">
        <v>0.90900000000000003</v>
      </c>
      <c r="R1510" s="10">
        <v>1585</v>
      </c>
      <c r="S1510" s="10" t="s">
        <v>281</v>
      </c>
      <c r="AI1510" s="10">
        <v>1585</v>
      </c>
      <c r="AJ1510" s="10" t="s">
        <v>281</v>
      </c>
      <c r="AK1510" s="10">
        <v>6.3940410241317798</v>
      </c>
      <c r="AL1510" s="10">
        <v>2.3728296739799402</v>
      </c>
      <c r="AM1510" s="10">
        <v>107</v>
      </c>
      <c r="AN1510" s="10">
        <v>36.799999999999997</v>
      </c>
      <c r="AO1510" s="10">
        <v>0.93752572797947897</v>
      </c>
      <c r="AP1510" s="10">
        <v>8.0200096543253601</v>
      </c>
      <c r="AQ1510" s="10">
        <v>2.9866181785638699</v>
      </c>
      <c r="AR1510" s="10">
        <v>135</v>
      </c>
      <c r="AS1510" s="10">
        <v>36.6</v>
      </c>
      <c r="AT1510" s="10">
        <v>0.93712906958675202</v>
      </c>
      <c r="AU1510" s="10">
        <v>8.3782593846734592</v>
      </c>
      <c r="AV1510" s="10">
        <v>2.8061637074716601</v>
      </c>
      <c r="AW1510" s="10">
        <v>139</v>
      </c>
      <c r="AX1510" s="10">
        <v>36.700000000000003</v>
      </c>
      <c r="AY1510" s="10">
        <v>0.94822698353002799</v>
      </c>
      <c r="AZ1510" s="10">
        <v>1585</v>
      </c>
      <c r="BA1510" s="10" t="s">
        <v>281</v>
      </c>
      <c r="BB1510" s="10">
        <v>2.0638898594773498</v>
      </c>
      <c r="BC1510" s="10">
        <v>1.4127160535459899</v>
      </c>
      <c r="BD1510" s="10">
        <v>38</v>
      </c>
      <c r="BE1510" s="10">
        <v>38</v>
      </c>
      <c r="BF1510" s="10">
        <v>0.82519900688849501</v>
      </c>
      <c r="BG1510" s="10">
        <v>3.27444868876051</v>
      </c>
      <c r="BH1510" s="10">
        <v>1.66321203238629</v>
      </c>
      <c r="BI1510" s="10">
        <v>57</v>
      </c>
      <c r="BJ1510" s="10">
        <v>37.200000000000003</v>
      </c>
      <c r="BK1510" s="10">
        <v>0.89157886809257703</v>
      </c>
      <c r="BL1510" s="10">
        <v>3.4759661884135098</v>
      </c>
      <c r="BM1510" s="10">
        <v>1.47828447093448</v>
      </c>
      <c r="BN1510" s="10">
        <v>58</v>
      </c>
      <c r="BO1510" s="10">
        <v>37.6</v>
      </c>
      <c r="BP1510" s="10">
        <v>0.92023570000668498</v>
      </c>
      <c r="BQ1510" s="10">
        <v>1585</v>
      </c>
      <c r="BR1510" s="10" t="s">
        <v>281</v>
      </c>
      <c r="BS1510" s="10">
        <v>6.0309999999999997</v>
      </c>
      <c r="BT1510" s="10">
        <v>1.7869999999999999</v>
      </c>
      <c r="BU1510" s="10">
        <v>97.459558705559132</v>
      </c>
      <c r="BV1510" s="10">
        <v>37.262999999999998</v>
      </c>
      <c r="BW1510" s="10">
        <v>0.9587965088794218</v>
      </c>
      <c r="BX1510" s="10">
        <v>7.5439999999999996</v>
      </c>
      <c r="BY1510" s="10">
        <v>2.331</v>
      </c>
      <c r="BZ1510" s="10">
        <v>125.34257638341498</v>
      </c>
      <c r="CA1510" s="10">
        <v>36.369999999999997</v>
      </c>
      <c r="CB1510" s="10">
        <v>0.95543057258602049</v>
      </c>
      <c r="CC1510" s="10">
        <v>7.6970000000000001</v>
      </c>
      <c r="CD1510" s="10">
        <v>2.4020000000000001</v>
      </c>
      <c r="CE1510" s="10">
        <v>128.1972549479014</v>
      </c>
      <c r="CF1510" s="10">
        <v>36.313000000000002</v>
      </c>
      <c r="CG1510" s="10">
        <v>0.95459686484638928</v>
      </c>
      <c r="CH1510" s="10">
        <v>1585</v>
      </c>
      <c r="CI1510" s="10" t="s">
        <v>281</v>
      </c>
      <c r="CJ1510" s="10">
        <v>2.1075961795676799</v>
      </c>
      <c r="CK1510" s="10">
        <v>1.5113006751046301</v>
      </c>
      <c r="CL1510" s="10">
        <v>39.299999999999997</v>
      </c>
      <c r="CM1510" s="10">
        <v>38.1</v>
      </c>
      <c r="CN1510" s="10">
        <v>0.81266068376138101</v>
      </c>
      <c r="CO1510" s="10">
        <v>3.9587320800406798</v>
      </c>
      <c r="CP1510" s="10">
        <v>1.9849733092555299</v>
      </c>
      <c r="CQ1510" s="10">
        <v>68</v>
      </c>
      <c r="CR1510" s="10">
        <v>37.6</v>
      </c>
      <c r="CS1510" s="10">
        <v>0.89392014708271705</v>
      </c>
      <c r="CT1510" s="10">
        <v>3.8602320890563</v>
      </c>
      <c r="CU1510" s="10">
        <v>1.7168435534200699</v>
      </c>
      <c r="CV1510" s="10">
        <v>64.7</v>
      </c>
      <c r="CW1510" s="10">
        <v>37.700000000000003</v>
      </c>
      <c r="CX1510" s="10">
        <v>0.91370743392318199</v>
      </c>
      <c r="CY1510" s="10">
        <v>1621</v>
      </c>
      <c r="CZ1510" s="10" t="s">
        <v>301</v>
      </c>
      <c r="DA1510" s="10">
        <v>1.7626537499999999</v>
      </c>
      <c r="DB1510" s="10">
        <v>0.57518174999999994</v>
      </c>
      <c r="DC1510" s="10">
        <v>165</v>
      </c>
      <c r="DD1510" s="10">
        <v>6.5</v>
      </c>
      <c r="DF1510" s="10">
        <v>2.0510879999999996</v>
      </c>
      <c r="DG1510" s="10">
        <v>0.66930240000000008</v>
      </c>
      <c r="DH1510" s="10">
        <v>195</v>
      </c>
      <c r="DI1510" s="10">
        <v>6.4</v>
      </c>
      <c r="DK1510" s="10">
        <v>2.3710774499999996</v>
      </c>
      <c r="DL1510" s="10">
        <v>0.77372001000000001</v>
      </c>
      <c r="DM1510" s="10">
        <v>229</v>
      </c>
      <c r="DN1510" s="10">
        <v>6.3</v>
      </c>
    </row>
    <row r="1511" spans="1:118" x14ac:dyDescent="0.25">
      <c r="A1511" s="10">
        <v>1586</v>
      </c>
      <c r="B1511" s="10" t="s">
        <v>231</v>
      </c>
      <c r="C1511" s="10">
        <v>10.93</v>
      </c>
      <c r="D1511" s="10">
        <v>6.14</v>
      </c>
      <c r="E1511" s="10">
        <v>197.21</v>
      </c>
      <c r="F1511" s="10">
        <v>36.69</v>
      </c>
      <c r="G1511" s="10">
        <v>0.872</v>
      </c>
      <c r="H1511" s="10">
        <v>16.170000000000002</v>
      </c>
      <c r="I1511" s="10">
        <v>8.4700000000000006</v>
      </c>
      <c r="J1511" s="10">
        <v>289.67</v>
      </c>
      <c r="K1511" s="10">
        <v>36.39</v>
      </c>
      <c r="L1511" s="10">
        <v>0.88600000000000001</v>
      </c>
      <c r="M1511" s="10">
        <v>16.239999999999998</v>
      </c>
      <c r="N1511" s="10">
        <v>9.01</v>
      </c>
      <c r="O1511" s="10">
        <v>297.38</v>
      </c>
      <c r="P1511" s="10">
        <v>36.06</v>
      </c>
      <c r="Q1511" s="10">
        <v>0.874</v>
      </c>
      <c r="R1511" s="10">
        <v>1586</v>
      </c>
      <c r="S1511" s="10" t="s">
        <v>231</v>
      </c>
      <c r="T1511" s="10">
        <v>5.1140067067101498</v>
      </c>
      <c r="U1511" s="10">
        <v>4.06860202080808</v>
      </c>
      <c r="V1511" s="10">
        <v>98</v>
      </c>
      <c r="W1511" s="10">
        <v>38.5</v>
      </c>
      <c r="X1511" s="10">
        <v>0.78255318016344</v>
      </c>
      <c r="Y1511" s="10">
        <v>9.9664033242980103</v>
      </c>
      <c r="Z1511" s="10">
        <v>5.2424433671162998</v>
      </c>
      <c r="AA1511" s="10">
        <v>172</v>
      </c>
      <c r="AB1511" s="10">
        <v>37.799999999999997</v>
      </c>
      <c r="AC1511" s="10">
        <v>0.88502916853325897</v>
      </c>
      <c r="AD1511" s="10">
        <v>10.106845418754199</v>
      </c>
      <c r="AE1511" s="10">
        <v>4.9662947316292199</v>
      </c>
      <c r="AF1511" s="10">
        <v>172</v>
      </c>
      <c r="AG1511" s="10">
        <v>37.799999999999997</v>
      </c>
      <c r="AH1511" s="10">
        <v>0.89750060341695104</v>
      </c>
      <c r="AI1511" s="10">
        <v>1586</v>
      </c>
      <c r="AJ1511" s="10" t="s">
        <v>231</v>
      </c>
      <c r="AK1511" s="10">
        <v>12.651471277416601</v>
      </c>
      <c r="AL1511" s="10">
        <v>5.8985073058107904</v>
      </c>
      <c r="AM1511" s="10">
        <v>219</v>
      </c>
      <c r="AN1511" s="10">
        <v>36.799999999999997</v>
      </c>
      <c r="AO1511" s="10">
        <v>0.90633441875884502</v>
      </c>
      <c r="AP1511" s="10">
        <v>18.057845157599399</v>
      </c>
      <c r="AQ1511" s="10">
        <v>8.0689909024712207</v>
      </c>
      <c r="AR1511" s="10">
        <v>312</v>
      </c>
      <c r="AS1511" s="10">
        <v>36.6</v>
      </c>
      <c r="AT1511" s="10">
        <v>0.91299756223943895</v>
      </c>
      <c r="AU1511" s="10">
        <v>18.315113621280801</v>
      </c>
      <c r="AV1511" s="10">
        <v>7.6086525429653298</v>
      </c>
      <c r="AW1511" s="10">
        <v>312</v>
      </c>
      <c r="AX1511" s="10">
        <v>36.700000000000003</v>
      </c>
      <c r="AY1511" s="10">
        <v>0.92348178050418095</v>
      </c>
      <c r="AZ1511" s="10">
        <v>1586</v>
      </c>
      <c r="BA1511" s="10" t="s">
        <v>231</v>
      </c>
      <c r="BB1511" s="10">
        <v>5.4356038297589899</v>
      </c>
      <c r="BC1511" s="10">
        <v>3.9400937813596899</v>
      </c>
      <c r="BD1511" s="10">
        <v>102</v>
      </c>
      <c r="BE1511" s="10">
        <v>38</v>
      </c>
      <c r="BF1511" s="10">
        <v>0.80966133496375503</v>
      </c>
      <c r="BG1511" s="10">
        <v>9.94013450165059</v>
      </c>
      <c r="BH1511" s="10">
        <v>4.75271737105159</v>
      </c>
      <c r="BI1511" s="10">
        <v>171</v>
      </c>
      <c r="BJ1511" s="10">
        <v>37.200000000000003</v>
      </c>
      <c r="BK1511" s="10">
        <v>0.90217872890477502</v>
      </c>
      <c r="BL1511" s="10">
        <v>10.4587050610196</v>
      </c>
      <c r="BM1511" s="10">
        <v>4.52821029178223</v>
      </c>
      <c r="BN1511" s="10">
        <v>175</v>
      </c>
      <c r="BO1511" s="10">
        <v>37.6</v>
      </c>
      <c r="BP1511" s="10">
        <v>0.91768027087455595</v>
      </c>
      <c r="BQ1511" s="10">
        <v>1586</v>
      </c>
      <c r="BR1511" s="10" t="s">
        <v>231</v>
      </c>
      <c r="BS1511" s="10">
        <v>10.443</v>
      </c>
      <c r="BT1511" s="10">
        <v>5.0359999999999996</v>
      </c>
      <c r="BU1511" s="10">
        <v>179.63441158717461</v>
      </c>
      <c r="BV1511" s="10">
        <v>37.262999999999998</v>
      </c>
      <c r="BW1511" s="10">
        <v>0.90073553901570313</v>
      </c>
      <c r="BX1511" s="10">
        <v>15.38</v>
      </c>
      <c r="BY1511" s="10">
        <v>8.1440000000000001</v>
      </c>
      <c r="BZ1511" s="10">
        <v>276.26354534764175</v>
      </c>
      <c r="CA1511" s="10">
        <v>36.369999999999997</v>
      </c>
      <c r="CB1511" s="10">
        <v>0.88374877771760196</v>
      </c>
      <c r="CC1511" s="10">
        <v>16.484999999999999</v>
      </c>
      <c r="CD1511" s="10">
        <v>9.1289999999999996</v>
      </c>
      <c r="CE1511" s="10">
        <v>299.60484218055501</v>
      </c>
      <c r="CF1511" s="10">
        <v>36.313000000000002</v>
      </c>
      <c r="CG1511" s="10">
        <v>0.87481730704552518</v>
      </c>
      <c r="CH1511" s="10">
        <v>1586</v>
      </c>
      <c r="CI1511" s="10" t="s">
        <v>231</v>
      </c>
      <c r="CJ1511" s="10">
        <v>5.0172708068193996</v>
      </c>
      <c r="CK1511" s="10">
        <v>3.69248581850192</v>
      </c>
      <c r="CL1511" s="10">
        <v>94.4</v>
      </c>
      <c r="CM1511" s="10">
        <v>38.1</v>
      </c>
      <c r="CN1511" s="10">
        <v>0.80539688456849501</v>
      </c>
      <c r="CO1511" s="10">
        <v>9.7818716040669198</v>
      </c>
      <c r="CP1511" s="10">
        <v>4.6335181282422297</v>
      </c>
      <c r="CQ1511" s="10">
        <v>166.2</v>
      </c>
      <c r="CR1511" s="10">
        <v>37.6</v>
      </c>
      <c r="CS1511" s="10">
        <v>0.90373783889353898</v>
      </c>
      <c r="CT1511" s="10">
        <v>10.190693628742499</v>
      </c>
      <c r="CU1511" s="10">
        <v>4.5958030090407398</v>
      </c>
      <c r="CV1511" s="10">
        <v>171.2</v>
      </c>
      <c r="CW1511" s="10">
        <v>37.700000000000003</v>
      </c>
      <c r="CX1511" s="10">
        <v>0.91158675688903201</v>
      </c>
      <c r="CY1511" s="10">
        <v>1622</v>
      </c>
      <c r="CZ1511" s="10" t="s">
        <v>316</v>
      </c>
      <c r="DA1511" s="10">
        <v>0.44260320000000003</v>
      </c>
      <c r="DB1511" s="10">
        <v>0.1290926</v>
      </c>
      <c r="DC1511" s="10">
        <v>41</v>
      </c>
      <c r="DD1511" s="10">
        <v>6.5</v>
      </c>
      <c r="DF1511" s="10">
        <v>0.52082687999999999</v>
      </c>
      <c r="DG1511" s="10">
        <v>0.15190784000000002</v>
      </c>
      <c r="DH1511" s="10">
        <v>49</v>
      </c>
      <c r="DI1511" s="10">
        <v>6.4</v>
      </c>
      <c r="DK1511" s="10">
        <v>0.46037375999999997</v>
      </c>
      <c r="DL1511" s="10">
        <v>0.13427567999999998</v>
      </c>
      <c r="DM1511" s="10">
        <v>44</v>
      </c>
      <c r="DN1511" s="10">
        <v>6.3</v>
      </c>
    </row>
    <row r="1512" spans="1:118" x14ac:dyDescent="0.25">
      <c r="A1512" s="10">
        <v>1587</v>
      </c>
      <c r="B1512" s="10" t="s">
        <v>76</v>
      </c>
      <c r="R1512" s="10">
        <v>1587</v>
      </c>
      <c r="S1512" s="10" t="s">
        <v>76</v>
      </c>
      <c r="T1512" s="10">
        <v>2.17</v>
      </c>
      <c r="U1512" s="10">
        <v>-0.41</v>
      </c>
      <c r="V1512" s="10">
        <v>10.88826934043194</v>
      </c>
      <c r="W1512" s="10">
        <v>117.1</v>
      </c>
      <c r="Y1512" s="10">
        <v>4.05</v>
      </c>
      <c r="Z1512" s="10">
        <v>1.05</v>
      </c>
      <c r="AA1512" s="10">
        <v>20.722093727684936</v>
      </c>
      <c r="AB1512" s="10">
        <v>116.57</v>
      </c>
      <c r="AD1512" s="10">
        <v>4.03</v>
      </c>
      <c r="AE1512" s="10">
        <v>-0.67</v>
      </c>
      <c r="AF1512" s="10">
        <v>20.178439647723646</v>
      </c>
      <c r="AG1512" s="10">
        <v>116.89</v>
      </c>
      <c r="AI1512" s="10">
        <v>1587</v>
      </c>
      <c r="AJ1512" s="10" t="s">
        <v>76</v>
      </c>
      <c r="AK1512" s="10">
        <v>18.952901696636189</v>
      </c>
      <c r="AL1512" s="10">
        <v>12.817315124403141</v>
      </c>
      <c r="AM1512" s="10">
        <v>355.34179123331853</v>
      </c>
      <c r="AN1512" s="10">
        <v>37.174898363592547</v>
      </c>
      <c r="AO1512" s="10">
        <v>0.82835978290975376</v>
      </c>
      <c r="AP1512" s="10">
        <v>24.745153256422938</v>
      </c>
      <c r="AQ1512" s="10">
        <v>15.680933325975909</v>
      </c>
      <c r="AR1512" s="10">
        <v>463.4249912985079</v>
      </c>
      <c r="AS1512" s="10">
        <v>36.497052341432543</v>
      </c>
      <c r="AT1512" s="10">
        <v>0.84468013315510604</v>
      </c>
      <c r="AU1512" s="10">
        <v>26.15091737152553</v>
      </c>
      <c r="AV1512" s="10">
        <v>16.38300720645325</v>
      </c>
      <c r="AW1512" s="10">
        <v>491.29486396104693</v>
      </c>
      <c r="AX1512" s="10">
        <v>36.264189568625127</v>
      </c>
      <c r="AY1512" s="10">
        <v>0.84743442228564336</v>
      </c>
      <c r="AZ1512" s="10">
        <v>1587</v>
      </c>
      <c r="BA1512" s="10" t="s">
        <v>76</v>
      </c>
      <c r="BB1512" s="10">
        <v>10.114952879265591</v>
      </c>
      <c r="BC1512" s="10">
        <v>8.465593516658684</v>
      </c>
      <c r="BD1512" s="10">
        <v>204.18500468252441</v>
      </c>
      <c r="BE1512" s="10">
        <v>37.296096159122122</v>
      </c>
      <c r="BF1512" s="10">
        <v>0.76685987825110524</v>
      </c>
      <c r="BG1512" s="10">
        <v>15.641201581321505</v>
      </c>
      <c r="BH1512" s="10">
        <v>10.453384667572564</v>
      </c>
      <c r="BI1512" s="10">
        <v>293.12245223949526</v>
      </c>
      <c r="BJ1512" s="10">
        <v>37.054683548455422</v>
      </c>
      <c r="BK1512" s="10">
        <v>0.8314139208024659</v>
      </c>
      <c r="BL1512" s="10">
        <v>16.03350406745475</v>
      </c>
      <c r="BM1512" s="10">
        <v>10.590002034137658</v>
      </c>
      <c r="BN1512" s="10">
        <v>299.15643384820976</v>
      </c>
      <c r="BO1512" s="10">
        <v>37.083819198182312</v>
      </c>
      <c r="BP1512" s="10">
        <v>0.83442059830292514</v>
      </c>
      <c r="BQ1512" s="10">
        <v>1587</v>
      </c>
      <c r="BR1512" s="10" t="s">
        <v>76</v>
      </c>
      <c r="BS1512" s="10">
        <v>17.245999999999999</v>
      </c>
      <c r="BT1512" s="10">
        <v>10.925000000000001</v>
      </c>
      <c r="BU1512" s="10">
        <v>316.31156052766539</v>
      </c>
      <c r="BV1512" s="10">
        <v>37.262999999999998</v>
      </c>
      <c r="BW1512" s="10">
        <v>0.84476297921245769</v>
      </c>
      <c r="BX1512" s="10">
        <v>23.297999999999998</v>
      </c>
      <c r="BY1512" s="10">
        <v>13.500999999999999</v>
      </c>
      <c r="BZ1512" s="10">
        <v>427.45182864084421</v>
      </c>
      <c r="CA1512" s="10">
        <v>36.369999999999997</v>
      </c>
      <c r="CB1512" s="10">
        <v>0.86522195909282873</v>
      </c>
      <c r="CC1512" s="10">
        <v>23.58</v>
      </c>
      <c r="CD1512" s="10">
        <v>13.789</v>
      </c>
      <c r="CE1512" s="10">
        <v>434.30133538462542</v>
      </c>
      <c r="CF1512" s="10">
        <v>36.313000000000002</v>
      </c>
      <c r="CG1512" s="10">
        <v>0.86323666656371312</v>
      </c>
      <c r="CH1512" s="10">
        <v>1587</v>
      </c>
      <c r="CI1512" s="10" t="s">
        <v>76</v>
      </c>
      <c r="CJ1512" s="10">
        <v>7.782</v>
      </c>
      <c r="CK1512" s="10">
        <v>7.6539999999999999</v>
      </c>
      <c r="CL1512" s="10">
        <v>167.56906159008076</v>
      </c>
      <c r="CM1512" s="10">
        <v>37.607999999999997</v>
      </c>
      <c r="CN1512" s="10">
        <v>0.71294581389257583</v>
      </c>
      <c r="CO1512" s="10">
        <v>13.007999999999999</v>
      </c>
      <c r="CP1512" s="10">
        <v>9.3740000000000006</v>
      </c>
      <c r="CQ1512" s="10">
        <v>249.4359854066347</v>
      </c>
      <c r="CR1512" s="10">
        <v>37.112000000000002</v>
      </c>
      <c r="CS1512" s="10">
        <v>0.8112905799126594</v>
      </c>
      <c r="CT1512" s="10">
        <v>12.673999999999999</v>
      </c>
      <c r="CU1512" s="10">
        <v>9.3940000000000001</v>
      </c>
      <c r="CV1512" s="10">
        <v>241.87249389817026</v>
      </c>
      <c r="CW1512" s="10">
        <v>37.656999999999996</v>
      </c>
      <c r="CX1512" s="10">
        <v>0.80337973857287237</v>
      </c>
      <c r="CY1512" s="10">
        <v>1623</v>
      </c>
      <c r="CZ1512" s="10" t="s">
        <v>311</v>
      </c>
      <c r="DA1512" s="10">
        <v>0.62612160000000006</v>
      </c>
      <c r="DB1512" s="10">
        <v>0.18261880000000003</v>
      </c>
      <c r="DC1512" s="10">
        <v>58</v>
      </c>
      <c r="DD1512" s="10">
        <v>6.5</v>
      </c>
      <c r="DF1512" s="10">
        <v>0.797184</v>
      </c>
      <c r="DG1512" s="10">
        <v>0.23251200000000002</v>
      </c>
      <c r="DH1512" s="10">
        <v>75</v>
      </c>
      <c r="DI1512" s="10">
        <v>6.4</v>
      </c>
      <c r="DK1512" s="10">
        <v>0.66963455999999999</v>
      </c>
      <c r="DL1512" s="10">
        <v>0.19531008</v>
      </c>
      <c r="DM1512" s="10">
        <v>64</v>
      </c>
      <c r="DN1512" s="10">
        <v>6.3</v>
      </c>
    </row>
    <row r="1513" spans="1:118" x14ac:dyDescent="0.25">
      <c r="A1513" s="10">
        <v>1588</v>
      </c>
      <c r="B1513" s="10" t="s">
        <v>282</v>
      </c>
      <c r="R1513" s="10">
        <v>1588</v>
      </c>
      <c r="S1513" s="10" t="s">
        <v>282</v>
      </c>
      <c r="T1513" s="10">
        <v>5.59</v>
      </c>
      <c r="U1513" s="10">
        <v>0.55000000000000004</v>
      </c>
      <c r="V1513" s="10">
        <v>27.777061139593545</v>
      </c>
      <c r="W1513" s="10">
        <v>116.75</v>
      </c>
      <c r="Y1513" s="10">
        <v>8.85</v>
      </c>
      <c r="Z1513" s="10">
        <v>1.01</v>
      </c>
      <c r="AA1513" s="10">
        <v>44.18520948938334</v>
      </c>
      <c r="AB1513" s="10">
        <v>116.39</v>
      </c>
      <c r="AD1513" s="10">
        <v>9.4700000000000006</v>
      </c>
      <c r="AE1513" s="10">
        <v>0.82</v>
      </c>
      <c r="AF1513" s="10">
        <v>47.139371429783488</v>
      </c>
      <c r="AG1513" s="10">
        <v>116.42</v>
      </c>
      <c r="AI1513" s="10">
        <v>1588</v>
      </c>
      <c r="AJ1513" s="10" t="s">
        <v>282</v>
      </c>
      <c r="AK1513" s="10">
        <v>16.494257605886581</v>
      </c>
      <c r="AL1513" s="10">
        <v>2.8085257773012731</v>
      </c>
      <c r="AM1513" s="10">
        <v>259.85371329516664</v>
      </c>
      <c r="AN1513" s="10">
        <v>37.174865186614682</v>
      </c>
      <c r="AO1513" s="10">
        <v>0.98581135492138672</v>
      </c>
      <c r="AP1513" s="10">
        <v>21.754895281252036</v>
      </c>
      <c r="AQ1513" s="10">
        <v>5.8423734527189009</v>
      </c>
      <c r="AR1513" s="10">
        <v>356.33713702769461</v>
      </c>
      <c r="AS1513" s="10">
        <v>36.497009630074857</v>
      </c>
      <c r="AT1513" s="10">
        <v>0.96577954136093147</v>
      </c>
      <c r="AU1513" s="10">
        <v>23.327766592601563</v>
      </c>
      <c r="AV1513" s="10">
        <v>6.7450756098914466</v>
      </c>
      <c r="AW1513" s="10">
        <v>386.60759804123416</v>
      </c>
      <c r="AX1513" s="10">
        <v>36.264146366832378</v>
      </c>
      <c r="AY1513" s="10">
        <v>0.96064890045399953</v>
      </c>
      <c r="AZ1513" s="10">
        <v>1588</v>
      </c>
      <c r="BA1513" s="10" t="s">
        <v>282</v>
      </c>
      <c r="BB1513" s="10">
        <v>9.1610647240056675</v>
      </c>
      <c r="BC1513" s="10">
        <v>-0.7806995742801025</v>
      </c>
      <c r="BD1513" s="10">
        <v>142.32907028321839</v>
      </c>
      <c r="BE1513" s="10">
        <v>37.296064549966758</v>
      </c>
      <c r="BF1513" s="10">
        <v>0.99638849407631813</v>
      </c>
      <c r="BG1513" s="10">
        <v>13.861671975856291</v>
      </c>
      <c r="BH1513" s="10">
        <v>1.0701765834918624</v>
      </c>
      <c r="BI1513" s="10">
        <v>216.62210908564998</v>
      </c>
      <c r="BJ1513" s="10">
        <v>37.054645708637452</v>
      </c>
      <c r="BK1513" s="10">
        <v>0.99703302767399615</v>
      </c>
      <c r="BL1513" s="10">
        <v>14.74289488527381</v>
      </c>
      <c r="BM1513" s="10">
        <v>1.3529396745913433</v>
      </c>
      <c r="BN1513" s="10">
        <v>230.49375074318564</v>
      </c>
      <c r="BO1513" s="10">
        <v>37.083783991345094</v>
      </c>
      <c r="BP1513" s="10">
        <v>0.99581564240090714</v>
      </c>
      <c r="BQ1513" s="10">
        <v>1588</v>
      </c>
      <c r="BR1513" s="10" t="s">
        <v>282</v>
      </c>
      <c r="BS1513" s="10">
        <v>14.804</v>
      </c>
      <c r="BT1513" s="10">
        <v>1.625</v>
      </c>
      <c r="BU1513" s="10">
        <v>230.74982915988986</v>
      </c>
      <c r="BV1513" s="10">
        <v>37.262999999999998</v>
      </c>
      <c r="BW1513" s="10">
        <v>0.99402943402180799</v>
      </c>
      <c r="BX1513" s="10">
        <v>20.196999999999999</v>
      </c>
      <c r="BY1513" s="10">
        <v>4.5350000000000001</v>
      </c>
      <c r="BZ1513" s="10">
        <v>328.59723172624723</v>
      </c>
      <c r="CA1513" s="10">
        <v>36.369999999999997</v>
      </c>
      <c r="CB1513" s="10">
        <v>0.97570613709855059</v>
      </c>
      <c r="CC1513" s="10">
        <v>20.678000000000001</v>
      </c>
      <c r="CD1513" s="10">
        <v>5.1150000000000002</v>
      </c>
      <c r="CE1513" s="10">
        <v>338.67424280996005</v>
      </c>
      <c r="CF1513" s="10">
        <v>36.313000000000002</v>
      </c>
      <c r="CG1513" s="10">
        <v>0.97074152012854997</v>
      </c>
      <c r="CH1513" s="10">
        <v>1588</v>
      </c>
      <c r="CI1513" s="10" t="s">
        <v>282</v>
      </c>
      <c r="CJ1513" s="10">
        <v>6.8369999999999997</v>
      </c>
      <c r="CK1513" s="10">
        <v>-1.821</v>
      </c>
      <c r="CL1513" s="10">
        <v>108.62223916070189</v>
      </c>
      <c r="CM1513" s="10">
        <v>37.606999999999999</v>
      </c>
      <c r="CN1513" s="10">
        <v>0.96631230808795388</v>
      </c>
      <c r="CO1513" s="10">
        <v>11.502000000000001</v>
      </c>
      <c r="CP1513" s="10">
        <v>0.108</v>
      </c>
      <c r="CQ1513" s="10">
        <v>178.94897822070212</v>
      </c>
      <c r="CR1513" s="10">
        <v>37.110999999999997</v>
      </c>
      <c r="CS1513" s="10">
        <v>0.99995591995060895</v>
      </c>
      <c r="CT1513" s="10">
        <v>11.37</v>
      </c>
      <c r="CU1513" s="10">
        <v>-7.0999999999999994E-2</v>
      </c>
      <c r="CV1513" s="10">
        <v>174.32616900881177</v>
      </c>
      <c r="CW1513" s="10">
        <v>37.656999999999996</v>
      </c>
      <c r="CX1513" s="10">
        <v>0.99998050366082836</v>
      </c>
      <c r="CY1513" s="10">
        <v>1624</v>
      </c>
      <c r="CZ1513" s="10" t="s">
        <v>312</v>
      </c>
      <c r="DA1513" s="10">
        <v>8.6361599999999997E-2</v>
      </c>
      <c r="DB1513" s="10">
        <v>2.5188800000000001E-2</v>
      </c>
      <c r="DC1513" s="10">
        <v>8</v>
      </c>
      <c r="DD1513" s="10">
        <v>6.5</v>
      </c>
      <c r="DF1513" s="10">
        <v>9.5662079999999983E-2</v>
      </c>
      <c r="DG1513" s="10">
        <v>2.790144E-2</v>
      </c>
      <c r="DH1513" s="10">
        <v>9</v>
      </c>
      <c r="DI1513" s="10">
        <v>6.4</v>
      </c>
      <c r="DK1513" s="10">
        <v>0.1046304</v>
      </c>
      <c r="DL1513" s="10">
        <v>3.0517200000000001E-2</v>
      </c>
      <c r="DM1513" s="10">
        <v>10</v>
      </c>
      <c r="DN1513" s="10">
        <v>6.3</v>
      </c>
    </row>
    <row r="1514" spans="1:118" x14ac:dyDescent="0.25">
      <c r="A1514" s="10">
        <v>1589</v>
      </c>
      <c r="B1514" s="10" t="s">
        <v>283</v>
      </c>
      <c r="R1514" s="10">
        <v>1589</v>
      </c>
      <c r="S1514" s="10" t="s">
        <v>283</v>
      </c>
      <c r="AI1514" s="10">
        <v>1589</v>
      </c>
      <c r="AJ1514" s="10" t="s">
        <v>283</v>
      </c>
      <c r="AZ1514" s="10">
        <v>1589</v>
      </c>
      <c r="BA1514" s="10" t="s">
        <v>283</v>
      </c>
      <c r="BQ1514" s="10">
        <v>1589</v>
      </c>
      <c r="BR1514" s="10" t="s">
        <v>283</v>
      </c>
      <c r="CH1514" s="10">
        <v>1589</v>
      </c>
      <c r="CI1514" s="10" t="s">
        <v>283</v>
      </c>
      <c r="CY1514" s="10">
        <v>1625</v>
      </c>
      <c r="CZ1514" s="10" t="s">
        <v>317</v>
      </c>
      <c r="DA1514" s="10">
        <v>0</v>
      </c>
      <c r="DB1514" s="10">
        <v>0</v>
      </c>
      <c r="DC1514" s="10">
        <v>0</v>
      </c>
      <c r="DD1514" s="10">
        <v>6.5</v>
      </c>
      <c r="DF1514" s="10">
        <v>0</v>
      </c>
      <c r="DG1514" s="10">
        <v>0</v>
      </c>
      <c r="DH1514" s="10">
        <v>0</v>
      </c>
      <c r="DI1514" s="10">
        <v>6.4</v>
      </c>
      <c r="DK1514" s="10">
        <v>0</v>
      </c>
      <c r="DL1514" s="10">
        <v>0</v>
      </c>
      <c r="DM1514" s="10">
        <v>0</v>
      </c>
      <c r="DN1514" s="10">
        <v>6.3</v>
      </c>
    </row>
    <row r="1515" spans="1:118" x14ac:dyDescent="0.25">
      <c r="A1515" s="10">
        <v>1590</v>
      </c>
      <c r="B1515" s="10" t="s">
        <v>284</v>
      </c>
      <c r="R1515" s="10">
        <v>1590</v>
      </c>
      <c r="S1515" s="10" t="s">
        <v>284</v>
      </c>
      <c r="T1515" s="10">
        <v>0.84330000000000005</v>
      </c>
      <c r="U1515" s="10">
        <v>0.30179999999999996</v>
      </c>
      <c r="V1515" s="10">
        <v>98.608999999999995</v>
      </c>
      <c r="W1515" s="10">
        <v>10.8</v>
      </c>
      <c r="Y1515" s="10">
        <v>1.7336999999999998</v>
      </c>
      <c r="Z1515" s="10">
        <v>0.63580000000000003</v>
      </c>
      <c r="AA1515" s="10">
        <v>98.608999999999995</v>
      </c>
      <c r="AB1515" s="10">
        <v>10.8</v>
      </c>
      <c r="AD1515" s="10">
        <v>1.1655</v>
      </c>
      <c r="AE1515" s="10">
        <v>0.4385</v>
      </c>
      <c r="AF1515" s="10">
        <v>100.46899999999999</v>
      </c>
      <c r="AG1515" s="10">
        <v>10.6</v>
      </c>
      <c r="AI1515" s="10">
        <v>1590</v>
      </c>
      <c r="AJ1515" s="10" t="s">
        <v>284</v>
      </c>
      <c r="AK1515" s="10">
        <v>2.6143713453509236</v>
      </c>
      <c r="AL1515" s="10">
        <v>0.89189134861720609</v>
      </c>
      <c r="AM1515" s="10">
        <v>148</v>
      </c>
      <c r="AN1515" s="10">
        <v>10.8</v>
      </c>
      <c r="AO1515" s="10">
        <v>0.98</v>
      </c>
      <c r="AP1515" s="10">
        <v>3.3407380284194685</v>
      </c>
      <c r="AQ1515" s="10">
        <v>1.207775961033696</v>
      </c>
      <c r="AR1515" s="10">
        <v>194</v>
      </c>
      <c r="AS1515" s="10">
        <v>10.6</v>
      </c>
      <c r="AT1515" s="10">
        <v>0.97</v>
      </c>
      <c r="AU1515" s="10">
        <v>3.2225013120915866</v>
      </c>
      <c r="AV1515" s="10">
        <v>1.1596494241586515</v>
      </c>
      <c r="AW1515" s="10">
        <v>187</v>
      </c>
      <c r="AX1515" s="10">
        <v>10.6</v>
      </c>
      <c r="AY1515" s="10">
        <v>0.97</v>
      </c>
      <c r="AZ1515" s="10">
        <v>1590</v>
      </c>
      <c r="BA1515" s="10" t="s">
        <v>284</v>
      </c>
      <c r="BB1515" s="10">
        <v>0.82500000000000084</v>
      </c>
      <c r="BC1515" s="10">
        <v>0.29800000000008259</v>
      </c>
      <c r="BD1515" s="10">
        <v>46.892099999999999</v>
      </c>
      <c r="BE1515" s="10">
        <v>10.8</v>
      </c>
      <c r="BF1515" s="10">
        <v>0.94099999999999995</v>
      </c>
      <c r="BG1515" s="10">
        <v>1.8210000000000079</v>
      </c>
      <c r="BH1515" s="10">
        <v>0.66600000000005144</v>
      </c>
      <c r="BI1515" s="10">
        <v>102.70310000000001</v>
      </c>
      <c r="BJ1515" s="10">
        <v>10.9</v>
      </c>
      <c r="BK1515" s="10">
        <v>0.93899999999999995</v>
      </c>
      <c r="BL1515" s="10">
        <v>1.3429999999999989</v>
      </c>
      <c r="BM1515" s="10">
        <v>0.50900000000003087</v>
      </c>
      <c r="BN1515" s="10">
        <v>76.778000000000006</v>
      </c>
      <c r="BO1515" s="10">
        <v>10.8</v>
      </c>
      <c r="BP1515" s="10">
        <v>0.93500000000000005</v>
      </c>
      <c r="BQ1515" s="10">
        <v>1590</v>
      </c>
      <c r="BR1515" s="10" t="s">
        <v>284</v>
      </c>
      <c r="BS1515" s="10">
        <v>2.5339999999999998</v>
      </c>
      <c r="BT1515" s="10">
        <v>0.50700000000000001</v>
      </c>
      <c r="BU1515" s="10">
        <v>138.14830000000001</v>
      </c>
      <c r="BV1515" s="10">
        <v>10.8</v>
      </c>
      <c r="BW1515" s="10">
        <v>0.98099999999999998</v>
      </c>
      <c r="BX1515" s="10">
        <v>3.391</v>
      </c>
      <c r="BY1515" s="10">
        <v>0.73699999999999999</v>
      </c>
      <c r="BZ1515" s="10">
        <v>189.0095</v>
      </c>
      <c r="CA1515" s="10">
        <v>10.6</v>
      </c>
      <c r="CB1515" s="10">
        <v>0.97699999999999998</v>
      </c>
      <c r="CC1515" s="10">
        <v>3.2029999999999998</v>
      </c>
      <c r="CD1515" s="10">
        <v>0.48399999999999999</v>
      </c>
      <c r="CE1515" s="10">
        <v>176.4383</v>
      </c>
      <c r="CF1515" s="10">
        <v>10.6</v>
      </c>
      <c r="CG1515" s="10">
        <v>0.98899999999999999</v>
      </c>
      <c r="CH1515" s="10">
        <v>1590</v>
      </c>
      <c r="CI1515" s="10" t="s">
        <v>284</v>
      </c>
      <c r="CJ1515" s="10">
        <v>0.73799999999999999</v>
      </c>
      <c r="CK1515" s="10">
        <v>0.33300000000000002</v>
      </c>
      <c r="CL1515" s="10">
        <v>43.282600000000002</v>
      </c>
      <c r="CM1515" s="10">
        <v>10.8</v>
      </c>
      <c r="CN1515" s="10">
        <v>0.91200000000000003</v>
      </c>
      <c r="CO1515" s="10">
        <v>1.4710000000000001</v>
      </c>
      <c r="CP1515" s="10">
        <v>0.47099999999999997</v>
      </c>
      <c r="CQ1515" s="10">
        <v>84.127799999999993</v>
      </c>
      <c r="CR1515" s="10">
        <v>10.6</v>
      </c>
      <c r="CS1515" s="10">
        <v>0.95199999999999996</v>
      </c>
      <c r="CT1515" s="10">
        <v>1.246</v>
      </c>
      <c r="CU1515" s="10">
        <v>0.39300000000000002</v>
      </c>
      <c r="CV1515" s="10">
        <v>71.161600000000007</v>
      </c>
      <c r="CW1515" s="10">
        <v>10.6</v>
      </c>
      <c r="CX1515" s="10">
        <v>0.95399999999999996</v>
      </c>
      <c r="CY1515" s="10">
        <v>1626</v>
      </c>
      <c r="CZ1515" s="10" t="s">
        <v>313</v>
      </c>
      <c r="DA1515" s="10">
        <v>0</v>
      </c>
      <c r="DB1515" s="10">
        <v>0</v>
      </c>
      <c r="DC1515" s="10">
        <v>0</v>
      </c>
      <c r="DD1515" s="10">
        <v>6.5</v>
      </c>
      <c r="DF1515" s="10">
        <v>0</v>
      </c>
      <c r="DG1515" s="10">
        <v>0</v>
      </c>
      <c r="DH1515" s="10">
        <v>0</v>
      </c>
      <c r="DI1515" s="10">
        <v>6.4</v>
      </c>
      <c r="DK1515" s="10">
        <v>0</v>
      </c>
      <c r="DL1515" s="10">
        <v>0</v>
      </c>
      <c r="DM1515" s="10">
        <v>0</v>
      </c>
      <c r="DN1515" s="10">
        <v>6.3</v>
      </c>
    </row>
    <row r="1516" spans="1:118" x14ac:dyDescent="0.25">
      <c r="A1516" s="10">
        <v>1591</v>
      </c>
      <c r="B1516" s="10" t="s">
        <v>305</v>
      </c>
      <c r="C1516" s="10">
        <v>0.02</v>
      </c>
      <c r="D1516" s="10">
        <v>0.01</v>
      </c>
      <c r="E1516" s="10">
        <v>1</v>
      </c>
      <c r="F1516" s="10">
        <v>10.7</v>
      </c>
      <c r="G1516" s="10">
        <v>0.9</v>
      </c>
      <c r="H1516" s="10">
        <v>0.02</v>
      </c>
      <c r="I1516" s="10">
        <v>0.01</v>
      </c>
      <c r="J1516" s="10">
        <v>1</v>
      </c>
      <c r="K1516" s="10">
        <v>10.8</v>
      </c>
      <c r="L1516" s="10">
        <v>0.9</v>
      </c>
      <c r="M1516" s="10">
        <v>0.25</v>
      </c>
      <c r="N1516" s="10">
        <v>0.12</v>
      </c>
      <c r="O1516" s="10">
        <v>15</v>
      </c>
      <c r="P1516" s="10">
        <v>10.6</v>
      </c>
      <c r="Q1516" s="10">
        <v>0.9</v>
      </c>
      <c r="R1516" s="10">
        <v>1591</v>
      </c>
      <c r="S1516" s="10" t="s">
        <v>305</v>
      </c>
      <c r="Y1516" s="10">
        <v>0.25991513246410303</v>
      </c>
      <c r="Z1516" s="10">
        <v>-0.15391622369382599</v>
      </c>
      <c r="AA1516" s="10">
        <v>16</v>
      </c>
      <c r="AB1516" s="10">
        <v>10.9</v>
      </c>
      <c r="AC1516" s="10">
        <v>0.86044765879935203</v>
      </c>
      <c r="AI1516" s="10">
        <v>1591</v>
      </c>
      <c r="AJ1516" s="10" t="s">
        <v>305</v>
      </c>
      <c r="AP1516" s="10">
        <v>0.29786476721655297</v>
      </c>
      <c r="AQ1516" s="10">
        <v>-0.18155566763675601</v>
      </c>
      <c r="AR1516" s="10">
        <v>19</v>
      </c>
      <c r="AS1516" s="10">
        <v>10.6</v>
      </c>
      <c r="AT1516" s="10">
        <v>0.85388432738124298</v>
      </c>
      <c r="AZ1516" s="10">
        <v>1591</v>
      </c>
      <c r="BA1516" s="10" t="s">
        <v>305</v>
      </c>
      <c r="BG1516" s="10">
        <v>0.215446560202114</v>
      </c>
      <c r="BH1516" s="10">
        <v>0.11229335865079899</v>
      </c>
      <c r="BI1516" s="10">
        <v>13</v>
      </c>
      <c r="BJ1516" s="10">
        <v>10.79</v>
      </c>
      <c r="BK1516" s="10">
        <v>0.88677642780829402</v>
      </c>
      <c r="BQ1516" s="10">
        <v>1591</v>
      </c>
      <c r="BR1516" s="10" t="s">
        <v>305</v>
      </c>
      <c r="BS1516" s="10">
        <v>7.0499999999999993E-2</v>
      </c>
      <c r="BT1516" s="10">
        <v>4.0500000000000001E-2</v>
      </c>
      <c r="BU1516" s="10">
        <v>4.3464</v>
      </c>
      <c r="BV1516" s="10">
        <v>10.8</v>
      </c>
      <c r="BW1516" s="10">
        <v>0.87</v>
      </c>
      <c r="BX1516" s="10">
        <v>0.20039999999999999</v>
      </c>
      <c r="BY1516" s="10">
        <v>0.17560000000000001</v>
      </c>
      <c r="BZ1516" s="10">
        <v>14.5137</v>
      </c>
      <c r="CA1516" s="10">
        <v>10.6</v>
      </c>
      <c r="CB1516" s="10">
        <v>0.75</v>
      </c>
      <c r="CC1516" s="10">
        <v>5.3999999999999999E-2</v>
      </c>
      <c r="CD1516" s="10">
        <v>3.15E-2</v>
      </c>
      <c r="CE1516" s="10">
        <v>3.4051</v>
      </c>
      <c r="CF1516" s="10">
        <v>10.6</v>
      </c>
      <c r="CG1516" s="10">
        <v>0.86</v>
      </c>
      <c r="CH1516" s="10">
        <v>1591</v>
      </c>
      <c r="CI1516" s="10" t="s">
        <v>305</v>
      </c>
      <c r="CO1516" s="10">
        <v>5.3711039352092302E-2</v>
      </c>
      <c r="CP1516" s="10">
        <v>0.27487414256658999</v>
      </c>
      <c r="CQ1516" s="10">
        <v>15</v>
      </c>
      <c r="CR1516" s="10">
        <v>10.78</v>
      </c>
      <c r="CS1516" s="10">
        <v>0.19177540524666101</v>
      </c>
      <c r="CY1516" s="10">
        <v>1627</v>
      </c>
      <c r="CZ1516" s="10" t="s">
        <v>319</v>
      </c>
      <c r="DA1516" s="10">
        <v>1.2522432000000001</v>
      </c>
      <c r="DB1516" s="10">
        <v>0.36523760000000005</v>
      </c>
      <c r="DC1516" s="10">
        <v>116</v>
      </c>
      <c r="DD1516" s="10">
        <v>6.5</v>
      </c>
      <c r="DF1516" s="10">
        <v>1.9770163200000002</v>
      </c>
      <c r="DG1516" s="10">
        <v>0.5766297600000001</v>
      </c>
      <c r="DH1516" s="10">
        <v>186</v>
      </c>
      <c r="DI1516" s="10">
        <v>6.4</v>
      </c>
      <c r="DK1516" s="10">
        <v>1.8728841600000001</v>
      </c>
      <c r="DL1516" s="10">
        <v>0.54625788000000008</v>
      </c>
      <c r="DM1516" s="10">
        <v>179</v>
      </c>
      <c r="DN1516" s="10">
        <v>6.3</v>
      </c>
    </row>
    <row r="1517" spans="1:118" x14ac:dyDescent="0.25">
      <c r="A1517" s="10">
        <v>1592</v>
      </c>
      <c r="B1517" s="10" t="s">
        <v>288</v>
      </c>
      <c r="C1517" s="10">
        <v>0.55000000000000004</v>
      </c>
      <c r="D1517" s="10">
        <v>0.08</v>
      </c>
      <c r="E1517" s="10">
        <v>30</v>
      </c>
      <c r="F1517" s="10">
        <v>10.7</v>
      </c>
      <c r="G1517" s="10">
        <v>0.99</v>
      </c>
      <c r="H1517" s="10">
        <v>0.55000000000000004</v>
      </c>
      <c r="I1517" s="10">
        <v>0.08</v>
      </c>
      <c r="J1517" s="10">
        <v>30</v>
      </c>
      <c r="K1517" s="10">
        <v>10.8</v>
      </c>
      <c r="L1517" s="10">
        <v>0.99</v>
      </c>
      <c r="M1517" s="10">
        <v>0.54</v>
      </c>
      <c r="N1517" s="10">
        <v>0.08</v>
      </c>
      <c r="O1517" s="10">
        <v>30</v>
      </c>
      <c r="P1517" s="10">
        <v>10.6</v>
      </c>
      <c r="Q1517" s="10">
        <v>0.99</v>
      </c>
      <c r="R1517" s="10">
        <v>1592</v>
      </c>
      <c r="S1517" s="10" t="s">
        <v>288</v>
      </c>
      <c r="AI1517" s="10">
        <v>1592</v>
      </c>
      <c r="AJ1517" s="10" t="s">
        <v>288</v>
      </c>
      <c r="AZ1517" s="10">
        <v>1592</v>
      </c>
      <c r="BA1517" s="10" t="s">
        <v>288</v>
      </c>
      <c r="BQ1517" s="10">
        <v>1592</v>
      </c>
      <c r="BR1517" s="10" t="s">
        <v>288</v>
      </c>
      <c r="BS1517" s="10">
        <v>0</v>
      </c>
      <c r="BT1517" s="10">
        <v>0</v>
      </c>
      <c r="BU1517" s="10">
        <v>0</v>
      </c>
      <c r="BV1517" s="10">
        <v>10.8</v>
      </c>
      <c r="BW1517" s="10">
        <v>0</v>
      </c>
      <c r="BX1517" s="10">
        <v>0</v>
      </c>
      <c r="BY1517" s="10">
        <v>0</v>
      </c>
      <c r="BZ1517" s="10">
        <v>0</v>
      </c>
      <c r="CA1517" s="10">
        <v>10.6</v>
      </c>
      <c r="CB1517" s="10">
        <v>0</v>
      </c>
      <c r="CC1517" s="10">
        <v>0</v>
      </c>
      <c r="CD1517" s="10">
        <v>0</v>
      </c>
      <c r="CE1517" s="10">
        <v>0</v>
      </c>
      <c r="CF1517" s="10">
        <v>10.6</v>
      </c>
      <c r="CG1517" s="10">
        <v>0</v>
      </c>
      <c r="CH1517" s="10">
        <v>1592</v>
      </c>
      <c r="CI1517" s="10" t="s">
        <v>288</v>
      </c>
      <c r="CY1517" s="10">
        <v>1628</v>
      </c>
      <c r="CZ1517" s="10" t="s">
        <v>320</v>
      </c>
      <c r="DA1517" s="10">
        <v>0.71248319999999987</v>
      </c>
      <c r="DB1517" s="10">
        <v>0.20780760000000001</v>
      </c>
      <c r="DC1517" s="10">
        <v>66</v>
      </c>
      <c r="DD1517" s="10">
        <v>6.5</v>
      </c>
      <c r="DF1517" s="10">
        <v>1.0522828799999999</v>
      </c>
      <c r="DG1517" s="10">
        <v>0.30691584</v>
      </c>
      <c r="DH1517" s="10">
        <v>99</v>
      </c>
      <c r="DI1517" s="10">
        <v>6.4</v>
      </c>
      <c r="DK1517" s="10">
        <v>1.1718604800000001</v>
      </c>
      <c r="DL1517" s="10">
        <v>0.34179264000000004</v>
      </c>
      <c r="DM1517" s="10">
        <v>112</v>
      </c>
      <c r="DN1517" s="10">
        <v>6.3</v>
      </c>
    </row>
    <row r="1518" spans="1:118" x14ac:dyDescent="0.25">
      <c r="A1518" s="10">
        <v>1593</v>
      </c>
      <c r="B1518" s="10" t="s">
        <v>315</v>
      </c>
      <c r="C1518" s="10">
        <v>0.7</v>
      </c>
      <c r="D1518" s="10">
        <v>0.23</v>
      </c>
      <c r="E1518" s="10">
        <v>40</v>
      </c>
      <c r="F1518" s="10">
        <v>10.7</v>
      </c>
      <c r="G1518" s="10">
        <v>0.95</v>
      </c>
      <c r="H1518" s="10">
        <v>0.67</v>
      </c>
      <c r="I1518" s="10">
        <v>0.22</v>
      </c>
      <c r="J1518" s="10">
        <v>38</v>
      </c>
      <c r="K1518" s="10">
        <v>10.8</v>
      </c>
      <c r="L1518" s="10">
        <v>0.95</v>
      </c>
      <c r="M1518" s="10">
        <v>1.05</v>
      </c>
      <c r="N1518" s="10">
        <v>0.34</v>
      </c>
      <c r="O1518" s="10">
        <v>60</v>
      </c>
      <c r="P1518" s="10">
        <v>10.6</v>
      </c>
      <c r="Q1518" s="10">
        <v>0.95</v>
      </c>
      <c r="R1518" s="10">
        <v>1593</v>
      </c>
      <c r="S1518" s="10" t="s">
        <v>315</v>
      </c>
      <c r="T1518" s="10">
        <v>0.48619037640506901</v>
      </c>
      <c r="U1518" s="10">
        <v>-0.219569847408741</v>
      </c>
      <c r="V1518" s="10">
        <v>28</v>
      </c>
      <c r="W1518" s="10">
        <v>11</v>
      </c>
      <c r="X1518" s="10">
        <v>0.91137059965867495</v>
      </c>
      <c r="Y1518" s="10">
        <v>0.94394060314558903</v>
      </c>
      <c r="Z1518" s="10">
        <v>0.43263944310839503</v>
      </c>
      <c r="AA1518" s="10">
        <v>55</v>
      </c>
      <c r="AB1518" s="10">
        <v>10.9</v>
      </c>
      <c r="AC1518" s="10">
        <v>0.90906482289428403</v>
      </c>
      <c r="AD1518" s="10">
        <v>0.59951985843028599</v>
      </c>
      <c r="AE1518" s="10">
        <v>7.4567146570930901E-2</v>
      </c>
      <c r="AF1518" s="10">
        <v>32</v>
      </c>
      <c r="AG1518" s="10">
        <v>10.9</v>
      </c>
      <c r="AH1518" s="10">
        <v>0.99235364578340501</v>
      </c>
      <c r="AI1518" s="10">
        <v>1593</v>
      </c>
      <c r="AJ1518" s="10" t="s">
        <v>315</v>
      </c>
      <c r="AK1518" s="10">
        <v>1.1708050918098201</v>
      </c>
      <c r="AL1518" s="10">
        <v>0.32806620824491101</v>
      </c>
      <c r="AM1518" s="10">
        <v>65</v>
      </c>
      <c r="AN1518" s="10">
        <v>10.8</v>
      </c>
      <c r="AO1518" s="10">
        <v>0.96291258536322699</v>
      </c>
      <c r="AP1518" s="10">
        <v>1.37321477355059</v>
      </c>
      <c r="AQ1518" s="10">
        <v>0.247498011512025</v>
      </c>
      <c r="AR1518" s="10">
        <v>76</v>
      </c>
      <c r="AS1518" s="10">
        <v>10.6</v>
      </c>
      <c r="AT1518" s="10">
        <v>0.98414339518942795</v>
      </c>
      <c r="AU1518" s="10">
        <v>1.1685609128864001</v>
      </c>
      <c r="AV1518" s="10">
        <v>0.34525663335279999</v>
      </c>
      <c r="AW1518" s="10">
        <v>67</v>
      </c>
      <c r="AX1518" s="10">
        <v>10.5</v>
      </c>
      <c r="AY1518" s="10">
        <v>0.95901770805889996</v>
      </c>
      <c r="AZ1518" s="10">
        <v>1593</v>
      </c>
      <c r="BA1518" s="10" t="s">
        <v>315</v>
      </c>
      <c r="BB1518" s="10">
        <v>0.44618899832501302</v>
      </c>
      <c r="BC1518" s="10">
        <v>0.15783556403333801</v>
      </c>
      <c r="BD1518" s="10">
        <v>25</v>
      </c>
      <c r="BE1518" s="10">
        <v>10.93</v>
      </c>
      <c r="BF1518" s="10">
        <v>0.94275329658699203</v>
      </c>
      <c r="BG1518" s="10">
        <v>1.0155298387630001</v>
      </c>
      <c r="BH1518" s="10">
        <v>0.25301596665426301</v>
      </c>
      <c r="BI1518" s="10">
        <v>56</v>
      </c>
      <c r="BJ1518" s="10">
        <v>10.79</v>
      </c>
      <c r="BK1518" s="10">
        <v>0.97033699486945002</v>
      </c>
      <c r="BL1518" s="10">
        <v>0.62403747964737999</v>
      </c>
      <c r="BM1518" s="10">
        <v>0.142637138205116</v>
      </c>
      <c r="BN1518" s="10">
        <v>34</v>
      </c>
      <c r="BO1518" s="10">
        <v>10.87</v>
      </c>
      <c r="BP1518" s="10">
        <v>0.97485850657186701</v>
      </c>
      <c r="BQ1518" s="10">
        <v>1593</v>
      </c>
      <c r="BR1518" s="10" t="s">
        <v>315</v>
      </c>
      <c r="BS1518" s="10">
        <v>1.0744</v>
      </c>
      <c r="BT1518" s="10">
        <v>0.26040000000000002</v>
      </c>
      <c r="BU1518" s="10">
        <v>59.1</v>
      </c>
      <c r="BV1518" s="10">
        <v>10.8</v>
      </c>
      <c r="BW1518" s="10">
        <v>0.97</v>
      </c>
      <c r="BX1518" s="10">
        <v>1.3383</v>
      </c>
      <c r="BY1518" s="10">
        <v>0.30570000000000003</v>
      </c>
      <c r="BZ1518" s="10">
        <v>74.770499999999998</v>
      </c>
      <c r="CA1518" s="10">
        <v>10.6</v>
      </c>
      <c r="CB1518" s="10">
        <v>0.97</v>
      </c>
      <c r="CC1518" s="10">
        <v>1.2031000000000001</v>
      </c>
      <c r="CD1518" s="10">
        <v>0.1898</v>
      </c>
      <c r="CE1518" s="10">
        <v>66.337400000000002</v>
      </c>
      <c r="CF1518" s="10">
        <v>10.6</v>
      </c>
      <c r="CG1518" s="10">
        <v>0.99</v>
      </c>
      <c r="CH1518" s="10">
        <v>1593</v>
      </c>
      <c r="CI1518" s="10" t="s">
        <v>315</v>
      </c>
      <c r="CJ1518" s="10">
        <v>0.40808763382859298</v>
      </c>
      <c r="CK1518" s="10">
        <v>9.5689514139118498E-2</v>
      </c>
      <c r="CL1518" s="10">
        <v>22</v>
      </c>
      <c r="CM1518" s="10">
        <v>11</v>
      </c>
      <c r="CN1518" s="10">
        <v>0.97359299687560097</v>
      </c>
      <c r="CO1518" s="10">
        <v>0.64789806265790395</v>
      </c>
      <c r="CP1518" s="10">
        <v>8.5404744623087503E-2</v>
      </c>
      <c r="CQ1518" s="10">
        <v>35</v>
      </c>
      <c r="CR1518" s="10">
        <v>10.78</v>
      </c>
      <c r="CS1518" s="10">
        <v>0.99142359099649602</v>
      </c>
      <c r="CT1518" s="10">
        <v>0.52378532848328296</v>
      </c>
      <c r="CU1518" s="10">
        <v>0.129441201866558</v>
      </c>
      <c r="CV1518" s="10">
        <v>28.5</v>
      </c>
      <c r="CW1518" s="10">
        <v>10.93</v>
      </c>
      <c r="CX1518" s="10">
        <v>0.97079533361390702</v>
      </c>
      <c r="CY1518" s="10">
        <v>1629</v>
      </c>
      <c r="CZ1518" s="10" t="s">
        <v>322</v>
      </c>
      <c r="DA1518" s="10">
        <v>1.457352</v>
      </c>
      <c r="DB1518" s="10">
        <v>0.42506100000000002</v>
      </c>
      <c r="DC1518" s="10">
        <v>135</v>
      </c>
      <c r="DD1518" s="10">
        <v>6.5</v>
      </c>
      <c r="DF1518" s="10">
        <v>1.63688448</v>
      </c>
      <c r="DG1518" s="10">
        <v>0.47742464000000001</v>
      </c>
      <c r="DH1518" s="10">
        <v>154</v>
      </c>
      <c r="DI1518" s="10">
        <v>6.4</v>
      </c>
      <c r="DK1518" s="10">
        <v>1.8624211199999998</v>
      </c>
      <c r="DL1518" s="10">
        <v>0.54320615999999999</v>
      </c>
      <c r="DM1518" s="10">
        <v>178</v>
      </c>
      <c r="DN1518" s="10">
        <v>6.3</v>
      </c>
    </row>
    <row r="1519" spans="1:118" x14ac:dyDescent="0.25">
      <c r="A1519" s="10">
        <v>1594</v>
      </c>
      <c r="B1519" s="10" t="s">
        <v>289</v>
      </c>
      <c r="C1519" s="10">
        <v>0</v>
      </c>
      <c r="D1519" s="10">
        <v>0</v>
      </c>
      <c r="E1519" s="10">
        <v>0</v>
      </c>
      <c r="F1519" s="10">
        <v>10.7</v>
      </c>
      <c r="G1519" s="10">
        <v>0.97</v>
      </c>
      <c r="H1519" s="10">
        <v>0</v>
      </c>
      <c r="I1519" s="10">
        <v>0</v>
      </c>
      <c r="J1519" s="10">
        <v>0</v>
      </c>
      <c r="K1519" s="10">
        <v>10.8</v>
      </c>
      <c r="L1519" s="10">
        <v>0.97</v>
      </c>
      <c r="M1519" s="10">
        <v>0</v>
      </c>
      <c r="N1519" s="10">
        <v>0</v>
      </c>
      <c r="O1519" s="10">
        <v>0</v>
      </c>
      <c r="P1519" s="10">
        <v>10.6</v>
      </c>
      <c r="Q1519" s="10">
        <v>0.97</v>
      </c>
      <c r="R1519" s="10">
        <v>1594</v>
      </c>
      <c r="S1519" s="10" t="s">
        <v>289</v>
      </c>
      <c r="T1519" s="10">
        <v>-0.05</v>
      </c>
      <c r="U1519" s="10">
        <v>-8.0000000000000002E-3</v>
      </c>
      <c r="V1519" s="10">
        <v>-2.6576984180946299</v>
      </c>
      <c r="W1519" s="10">
        <v>11</v>
      </c>
      <c r="X1519" s="10">
        <v>0.98744063191670495</v>
      </c>
      <c r="Y1519" s="10">
        <v>-5.0999999999999997E-2</v>
      </c>
      <c r="Z1519" s="10">
        <v>-8.0000000000000002E-3</v>
      </c>
      <c r="AA1519" s="10">
        <v>-2.7343964489781998</v>
      </c>
      <c r="AB1519" s="10">
        <v>10.9</v>
      </c>
      <c r="AC1519" s="10">
        <v>0.987919526388226</v>
      </c>
      <c r="AD1519" s="10">
        <v>-5.2999999999999999E-2</v>
      </c>
      <c r="AE1519" s="10">
        <v>-8.9999999999999993E-3</v>
      </c>
      <c r="AF1519" s="10">
        <v>-2.8474873020146299</v>
      </c>
      <c r="AG1519" s="10">
        <v>10.9</v>
      </c>
      <c r="AH1519" s="10">
        <v>0.98588656464072999</v>
      </c>
      <c r="AI1519" s="10">
        <v>1594</v>
      </c>
      <c r="AJ1519" s="10" t="s">
        <v>289</v>
      </c>
      <c r="AK1519" s="10">
        <v>5.6054927813053997E-2</v>
      </c>
      <c r="AL1519" s="10">
        <v>2.66928227681209E-3</v>
      </c>
      <c r="AM1519" s="10">
        <v>3</v>
      </c>
      <c r="AN1519" s="10">
        <v>10.8</v>
      </c>
      <c r="AO1519" s="10">
        <v>0.99886813772443805</v>
      </c>
      <c r="AP1519" s="10">
        <v>9.1394791739988004E-2</v>
      </c>
      <c r="AQ1519" s="10">
        <v>8.6018627519988695E-3</v>
      </c>
      <c r="AR1519" s="10">
        <v>5</v>
      </c>
      <c r="AS1519" s="10">
        <v>10.6</v>
      </c>
      <c r="AT1519" s="10">
        <v>0.99560014365305405</v>
      </c>
      <c r="AU1519" s="10">
        <v>9.07926632074844E-2</v>
      </c>
      <c r="AV1519" s="10">
        <v>5.0440368448602503E-3</v>
      </c>
      <c r="AW1519" s="10">
        <v>5</v>
      </c>
      <c r="AX1519" s="10">
        <v>10.5</v>
      </c>
      <c r="AY1519" s="10">
        <v>0.99846035320541204</v>
      </c>
      <c r="AZ1519" s="10">
        <v>1594</v>
      </c>
      <c r="BA1519" s="10" t="s">
        <v>289</v>
      </c>
      <c r="BQ1519" s="10">
        <v>1594</v>
      </c>
      <c r="BR1519" s="10" t="s">
        <v>289</v>
      </c>
      <c r="BS1519" s="10">
        <v>6.1600000000000002E-2</v>
      </c>
      <c r="BT1519" s="10">
        <v>6.4999999999999997E-3</v>
      </c>
      <c r="BU1519" s="10">
        <v>3.31</v>
      </c>
      <c r="BV1519" s="10">
        <v>10.8</v>
      </c>
      <c r="BW1519" s="10">
        <v>0.99</v>
      </c>
      <c r="BX1519" s="10">
        <v>8.1600000000000006E-2</v>
      </c>
      <c r="BY1519" s="10">
        <v>8.2000000000000007E-3</v>
      </c>
      <c r="BZ1519" s="10">
        <v>4.4641999999999999</v>
      </c>
      <c r="CA1519" s="10">
        <v>10.6</v>
      </c>
      <c r="CB1519" s="10">
        <v>1</v>
      </c>
      <c r="CC1519" s="10">
        <v>7.5700000000000003E-2</v>
      </c>
      <c r="CD1519" s="10">
        <v>7.7999999999999996E-3</v>
      </c>
      <c r="CE1519" s="10">
        <v>4.1460999999999997</v>
      </c>
      <c r="CF1519" s="10">
        <v>10.6</v>
      </c>
      <c r="CG1519" s="10">
        <v>0.99</v>
      </c>
      <c r="CH1519" s="10">
        <v>1594</v>
      </c>
      <c r="CI1519" s="10" t="s">
        <v>289</v>
      </c>
      <c r="CY1519" s="10">
        <v>1630</v>
      </c>
      <c r="CZ1519" s="10" t="s">
        <v>400</v>
      </c>
      <c r="DA1519" s="10">
        <v>0</v>
      </c>
      <c r="DF1519" s="10">
        <v>0</v>
      </c>
      <c r="DK1519" s="10">
        <v>0</v>
      </c>
    </row>
    <row r="1520" spans="1:118" x14ac:dyDescent="0.25">
      <c r="A1520" s="10">
        <v>1595</v>
      </c>
      <c r="B1520" s="10" t="s">
        <v>290</v>
      </c>
      <c r="C1520" s="10">
        <v>0</v>
      </c>
      <c r="D1520" s="10">
        <v>0</v>
      </c>
      <c r="E1520" s="10">
        <v>0</v>
      </c>
      <c r="F1520" s="10">
        <v>10.7</v>
      </c>
      <c r="G1520" s="10">
        <v>0</v>
      </c>
      <c r="H1520" s="10">
        <v>0</v>
      </c>
      <c r="I1520" s="10">
        <v>0</v>
      </c>
      <c r="J1520" s="10">
        <v>0</v>
      </c>
      <c r="K1520" s="10">
        <v>10.8</v>
      </c>
      <c r="L1520" s="10">
        <v>0</v>
      </c>
      <c r="M1520" s="10">
        <v>0</v>
      </c>
      <c r="N1520" s="10">
        <v>0</v>
      </c>
      <c r="O1520" s="10">
        <v>0</v>
      </c>
      <c r="P1520" s="10">
        <v>10.6</v>
      </c>
      <c r="Q1520" s="10">
        <v>0</v>
      </c>
      <c r="R1520" s="10">
        <v>1595</v>
      </c>
      <c r="S1520" s="10" t="s">
        <v>290</v>
      </c>
      <c r="T1520" s="10">
        <v>0</v>
      </c>
      <c r="U1520" s="10">
        <v>0</v>
      </c>
      <c r="V1520" s="10">
        <v>0</v>
      </c>
      <c r="W1520" s="10">
        <v>10.8</v>
      </c>
      <c r="Y1520" s="10">
        <v>0</v>
      </c>
      <c r="Z1520" s="10">
        <v>0</v>
      </c>
      <c r="AA1520" s="10">
        <v>0</v>
      </c>
      <c r="AB1520" s="10">
        <v>10.8</v>
      </c>
      <c r="AD1520" s="10">
        <v>0</v>
      </c>
      <c r="AE1520" s="10">
        <v>0</v>
      </c>
      <c r="AF1520" s="10">
        <v>0</v>
      </c>
      <c r="AG1520" s="10">
        <v>10.6</v>
      </c>
      <c r="AI1520" s="10">
        <v>1595</v>
      </c>
      <c r="AJ1520" s="10" t="s">
        <v>290</v>
      </c>
      <c r="AK1520" s="10">
        <v>0</v>
      </c>
      <c r="AL1520" s="10">
        <v>0</v>
      </c>
      <c r="AM1520" s="10">
        <v>0</v>
      </c>
      <c r="AN1520" s="10">
        <v>10.8</v>
      </c>
      <c r="AO1520" s="10">
        <v>0</v>
      </c>
      <c r="AP1520" s="10">
        <v>0</v>
      </c>
      <c r="AQ1520" s="10">
        <v>0</v>
      </c>
      <c r="AR1520" s="10">
        <v>0</v>
      </c>
      <c r="AS1520" s="10">
        <v>10.6</v>
      </c>
      <c r="AT1520" s="10">
        <v>0</v>
      </c>
      <c r="AU1520" s="10">
        <v>0</v>
      </c>
      <c r="AV1520" s="10">
        <v>0</v>
      </c>
      <c r="AW1520" s="10">
        <v>0</v>
      </c>
      <c r="AX1520" s="10">
        <v>10.6</v>
      </c>
      <c r="AY1520" s="10">
        <v>0</v>
      </c>
      <c r="AZ1520" s="10">
        <v>1595</v>
      </c>
      <c r="BA1520" s="10" t="s">
        <v>290</v>
      </c>
      <c r="BB1520" s="10">
        <v>0</v>
      </c>
      <c r="BC1520" s="10">
        <v>0</v>
      </c>
      <c r="BD1520" s="10">
        <v>0</v>
      </c>
      <c r="BE1520" s="10">
        <v>10.8</v>
      </c>
      <c r="BF1520" s="10">
        <v>0</v>
      </c>
      <c r="BG1520" s="10">
        <v>0</v>
      </c>
      <c r="BH1520" s="10">
        <v>0</v>
      </c>
      <c r="BI1520" s="10">
        <v>0</v>
      </c>
      <c r="BJ1520" s="10">
        <v>10.9</v>
      </c>
      <c r="BK1520" s="10">
        <v>0</v>
      </c>
      <c r="BL1520" s="10">
        <v>0</v>
      </c>
      <c r="BM1520" s="10">
        <v>0</v>
      </c>
      <c r="BN1520" s="10">
        <v>0</v>
      </c>
      <c r="BO1520" s="10">
        <v>10.8</v>
      </c>
      <c r="BP1520" s="10">
        <v>0</v>
      </c>
      <c r="BQ1520" s="10">
        <v>1595</v>
      </c>
      <c r="BR1520" s="10" t="s">
        <v>290</v>
      </c>
      <c r="BS1520" s="10">
        <v>0</v>
      </c>
      <c r="BT1520" s="10">
        <v>0</v>
      </c>
      <c r="BU1520" s="10">
        <v>0</v>
      </c>
      <c r="BV1520" s="10">
        <v>10.8</v>
      </c>
      <c r="BW1520" s="10">
        <v>0</v>
      </c>
      <c r="BX1520" s="10">
        <v>0</v>
      </c>
      <c r="BY1520" s="10">
        <v>0</v>
      </c>
      <c r="BZ1520" s="10">
        <v>0</v>
      </c>
      <c r="CA1520" s="10">
        <v>10.6</v>
      </c>
      <c r="CB1520" s="10">
        <v>0</v>
      </c>
      <c r="CC1520" s="10">
        <v>0</v>
      </c>
      <c r="CD1520" s="10">
        <v>0</v>
      </c>
      <c r="CE1520" s="10">
        <v>0</v>
      </c>
      <c r="CF1520" s="10">
        <v>10.6</v>
      </c>
      <c r="CG1520" s="10">
        <v>0</v>
      </c>
      <c r="CH1520" s="10">
        <v>1595</v>
      </c>
      <c r="CI1520" s="10" t="s">
        <v>290</v>
      </c>
      <c r="CJ1520" s="10">
        <v>0</v>
      </c>
      <c r="CK1520" s="10">
        <v>0</v>
      </c>
      <c r="CL1520" s="10">
        <v>0</v>
      </c>
      <c r="CM1520" s="10">
        <v>10.8</v>
      </c>
      <c r="CN1520" s="10">
        <v>0</v>
      </c>
      <c r="CO1520" s="10">
        <v>0</v>
      </c>
      <c r="CP1520" s="10">
        <v>0</v>
      </c>
      <c r="CQ1520" s="10">
        <v>0</v>
      </c>
      <c r="CR1520" s="10">
        <v>10.6</v>
      </c>
      <c r="CS1520" s="10">
        <v>0</v>
      </c>
      <c r="CT1520" s="10">
        <v>0</v>
      </c>
      <c r="CU1520" s="10">
        <v>0</v>
      </c>
      <c r="CV1520" s="10">
        <v>0</v>
      </c>
      <c r="CW1520" s="10">
        <v>10.6</v>
      </c>
      <c r="CX1520" s="10">
        <v>0</v>
      </c>
      <c r="CY1520" s="10">
        <v>1631</v>
      </c>
      <c r="CZ1520" s="10" t="s">
        <v>401</v>
      </c>
      <c r="DA1520" s="10">
        <v>0.1628</v>
      </c>
      <c r="DF1520" s="10">
        <v>0.14399999999999999</v>
      </c>
      <c r="DK1520" s="10">
        <v>0.14319999999999999</v>
      </c>
    </row>
    <row r="1521" spans="1:118" x14ac:dyDescent="0.25">
      <c r="A1521" s="10">
        <v>1596</v>
      </c>
      <c r="B1521" s="10" t="s">
        <v>307</v>
      </c>
      <c r="C1521" s="10">
        <v>0</v>
      </c>
      <c r="D1521" s="10">
        <v>0</v>
      </c>
      <c r="E1521" s="10">
        <v>0</v>
      </c>
      <c r="F1521" s="10">
        <v>10.7</v>
      </c>
      <c r="G1521" s="10">
        <v>0.98</v>
      </c>
      <c r="H1521" s="10">
        <v>0</v>
      </c>
      <c r="I1521" s="10">
        <v>0</v>
      </c>
      <c r="J1521" s="10">
        <v>0</v>
      </c>
      <c r="K1521" s="10">
        <v>10.8</v>
      </c>
      <c r="L1521" s="10">
        <v>0.98</v>
      </c>
      <c r="M1521" s="10">
        <v>0</v>
      </c>
      <c r="N1521" s="10">
        <v>0</v>
      </c>
      <c r="O1521" s="10">
        <v>0</v>
      </c>
      <c r="P1521" s="10">
        <v>10.6</v>
      </c>
      <c r="Q1521" s="10">
        <v>0.98</v>
      </c>
      <c r="R1521" s="10">
        <v>1596</v>
      </c>
      <c r="S1521" s="10" t="s">
        <v>307</v>
      </c>
      <c r="V1521" s="10" t="s">
        <v>825</v>
      </c>
      <c r="W1521" s="10">
        <v>11</v>
      </c>
      <c r="X1521" s="10">
        <v>0.93</v>
      </c>
      <c r="AA1521" s="10" t="s">
        <v>825</v>
      </c>
      <c r="AB1521" s="10">
        <v>10.9</v>
      </c>
      <c r="AC1521" s="10">
        <v>0.93</v>
      </c>
      <c r="AF1521" s="10" t="s">
        <v>825</v>
      </c>
      <c r="AG1521" s="10">
        <v>10.9</v>
      </c>
      <c r="AH1521" s="10">
        <v>0.93</v>
      </c>
      <c r="AI1521" s="10">
        <v>1596</v>
      </c>
      <c r="AJ1521" s="10" t="s">
        <v>307</v>
      </c>
      <c r="AZ1521" s="10">
        <v>1596</v>
      </c>
      <c r="BA1521" s="10" t="s">
        <v>307</v>
      </c>
      <c r="BQ1521" s="10">
        <v>1596</v>
      </c>
      <c r="BR1521" s="10" t="s">
        <v>307</v>
      </c>
      <c r="BS1521" s="10">
        <v>0</v>
      </c>
      <c r="BT1521" s="10">
        <v>0</v>
      </c>
      <c r="BU1521" s="10">
        <v>0</v>
      </c>
      <c r="BV1521" s="10">
        <v>10.8</v>
      </c>
      <c r="BW1521" s="10">
        <v>0</v>
      </c>
      <c r="BX1521" s="10">
        <v>0</v>
      </c>
      <c r="BY1521" s="10">
        <v>0</v>
      </c>
      <c r="BZ1521" s="10">
        <v>0</v>
      </c>
      <c r="CA1521" s="10">
        <v>10.6</v>
      </c>
      <c r="CB1521" s="10">
        <v>0</v>
      </c>
      <c r="CC1521" s="10">
        <v>0</v>
      </c>
      <c r="CD1521" s="10">
        <v>0</v>
      </c>
      <c r="CE1521" s="10">
        <v>0</v>
      </c>
      <c r="CF1521" s="10">
        <v>10.6</v>
      </c>
      <c r="CG1521" s="10">
        <v>0</v>
      </c>
      <c r="CH1521" s="10">
        <v>1596</v>
      </c>
      <c r="CI1521" s="10" t="s">
        <v>307</v>
      </c>
      <c r="CM1521" s="10">
        <v>10.5</v>
      </c>
      <c r="CN1521" s="10">
        <v>0.93</v>
      </c>
      <c r="CR1521" s="10">
        <v>10.5</v>
      </c>
      <c r="CS1521" s="10">
        <v>0.93</v>
      </c>
      <c r="CW1521" s="10">
        <v>10.5</v>
      </c>
      <c r="CX1521" s="10">
        <v>0.93</v>
      </c>
      <c r="CY1521" s="10">
        <v>1632</v>
      </c>
      <c r="CZ1521" s="10" t="s">
        <v>403</v>
      </c>
      <c r="DA1521" s="10">
        <v>25.07</v>
      </c>
      <c r="DB1521" s="10">
        <v>3.55</v>
      </c>
      <c r="DC1521" s="10">
        <v>123</v>
      </c>
      <c r="DD1521" s="10">
        <v>119</v>
      </c>
      <c r="DF1521" s="10">
        <v>35.770000000000003</v>
      </c>
      <c r="DG1521" s="10">
        <v>5.0599999999999996</v>
      </c>
      <c r="DH1521" s="10">
        <v>177</v>
      </c>
      <c r="DI1521" s="10">
        <v>118</v>
      </c>
      <c r="DK1521" s="10">
        <v>32.86</v>
      </c>
      <c r="DL1521" s="10">
        <v>4.6500000000000004</v>
      </c>
      <c r="DM1521" s="10">
        <v>164</v>
      </c>
      <c r="DN1521" s="10">
        <v>117</v>
      </c>
    </row>
    <row r="1522" spans="1:118" x14ac:dyDescent="0.25">
      <c r="A1522" s="10">
        <v>1597</v>
      </c>
      <c r="B1522" s="10" t="s">
        <v>292</v>
      </c>
      <c r="C1522" s="10">
        <v>0</v>
      </c>
      <c r="D1522" s="10">
        <v>0</v>
      </c>
      <c r="E1522" s="10">
        <v>0</v>
      </c>
      <c r="F1522" s="10">
        <v>10.7</v>
      </c>
      <c r="G1522" s="10">
        <v>0</v>
      </c>
      <c r="H1522" s="10">
        <v>0</v>
      </c>
      <c r="I1522" s="10">
        <v>0</v>
      </c>
      <c r="J1522" s="10">
        <v>0</v>
      </c>
      <c r="K1522" s="10">
        <v>10.8</v>
      </c>
      <c r="L1522" s="10">
        <v>0</v>
      </c>
      <c r="M1522" s="10">
        <v>0</v>
      </c>
      <c r="N1522" s="10">
        <v>0</v>
      </c>
      <c r="O1522" s="10">
        <v>0</v>
      </c>
      <c r="P1522" s="10">
        <v>10.6</v>
      </c>
      <c r="Q1522" s="10">
        <v>0</v>
      </c>
      <c r="R1522" s="10">
        <v>1597</v>
      </c>
      <c r="S1522" s="10" t="s">
        <v>292</v>
      </c>
      <c r="T1522" s="10">
        <v>0</v>
      </c>
      <c r="U1522" s="10">
        <v>0</v>
      </c>
      <c r="V1522" s="10">
        <v>0</v>
      </c>
      <c r="W1522" s="10">
        <v>10.8</v>
      </c>
      <c r="Y1522" s="10">
        <v>0</v>
      </c>
      <c r="Z1522" s="10">
        <v>0</v>
      </c>
      <c r="AA1522" s="10">
        <v>0</v>
      </c>
      <c r="AB1522" s="10">
        <v>10.8</v>
      </c>
      <c r="AD1522" s="10">
        <v>0</v>
      </c>
      <c r="AE1522" s="10">
        <v>0</v>
      </c>
      <c r="AF1522" s="10">
        <v>0</v>
      </c>
      <c r="AG1522" s="10">
        <v>10.6</v>
      </c>
      <c r="AI1522" s="10">
        <v>1597</v>
      </c>
      <c r="AJ1522" s="10" t="s">
        <v>292</v>
      </c>
      <c r="AK1522" s="10">
        <v>0</v>
      </c>
      <c r="AL1522" s="10">
        <v>0</v>
      </c>
      <c r="AM1522" s="10">
        <v>0</v>
      </c>
      <c r="AN1522" s="10">
        <v>10.8</v>
      </c>
      <c r="AO1522" s="10">
        <v>0</v>
      </c>
      <c r="AP1522" s="10">
        <v>0</v>
      </c>
      <c r="AQ1522" s="10">
        <v>0</v>
      </c>
      <c r="AR1522" s="10">
        <v>0</v>
      </c>
      <c r="AS1522" s="10">
        <v>10.6</v>
      </c>
      <c r="AT1522" s="10">
        <v>0</v>
      </c>
      <c r="AU1522" s="10">
        <v>0</v>
      </c>
      <c r="AV1522" s="10">
        <v>0</v>
      </c>
      <c r="AW1522" s="10">
        <v>0</v>
      </c>
      <c r="AX1522" s="10">
        <v>10.6</v>
      </c>
      <c r="AY1522" s="10">
        <v>0</v>
      </c>
      <c r="AZ1522" s="10">
        <v>1597</v>
      </c>
      <c r="BA1522" s="10" t="s">
        <v>292</v>
      </c>
      <c r="BB1522" s="10">
        <v>0</v>
      </c>
      <c r="BC1522" s="10">
        <v>0</v>
      </c>
      <c r="BD1522" s="10">
        <v>0</v>
      </c>
      <c r="BE1522" s="10">
        <v>10.8</v>
      </c>
      <c r="BF1522" s="10">
        <v>0</v>
      </c>
      <c r="BG1522" s="10">
        <v>0</v>
      </c>
      <c r="BH1522" s="10">
        <v>0</v>
      </c>
      <c r="BI1522" s="10">
        <v>0</v>
      </c>
      <c r="BJ1522" s="10">
        <v>10.9</v>
      </c>
      <c r="BK1522" s="10">
        <v>0</v>
      </c>
      <c r="BL1522" s="10">
        <v>0</v>
      </c>
      <c r="BM1522" s="10">
        <v>0</v>
      </c>
      <c r="BN1522" s="10">
        <v>0</v>
      </c>
      <c r="BO1522" s="10">
        <v>10.8</v>
      </c>
      <c r="BP1522" s="10">
        <v>0</v>
      </c>
      <c r="BQ1522" s="10">
        <v>1597</v>
      </c>
      <c r="BR1522" s="10" t="s">
        <v>292</v>
      </c>
      <c r="BS1522" s="10">
        <v>0</v>
      </c>
      <c r="BT1522" s="10">
        <v>0</v>
      </c>
      <c r="BU1522" s="10">
        <v>0</v>
      </c>
      <c r="BV1522" s="10">
        <v>10.8</v>
      </c>
      <c r="BW1522" s="10">
        <v>0</v>
      </c>
      <c r="BX1522" s="10">
        <v>0</v>
      </c>
      <c r="BY1522" s="10">
        <v>0</v>
      </c>
      <c r="BZ1522" s="10">
        <v>0</v>
      </c>
      <c r="CA1522" s="10">
        <v>10.6</v>
      </c>
      <c r="CB1522" s="10">
        <v>0</v>
      </c>
      <c r="CC1522" s="10">
        <v>0</v>
      </c>
      <c r="CD1522" s="10">
        <v>0</v>
      </c>
      <c r="CE1522" s="10">
        <v>0</v>
      </c>
      <c r="CF1522" s="10">
        <v>10.6</v>
      </c>
      <c r="CG1522" s="10">
        <v>0</v>
      </c>
      <c r="CH1522" s="10">
        <v>1597</v>
      </c>
      <c r="CI1522" s="10" t="s">
        <v>292</v>
      </c>
      <c r="CJ1522" s="10">
        <v>0</v>
      </c>
      <c r="CK1522" s="10">
        <v>0</v>
      </c>
      <c r="CL1522" s="10">
        <v>0</v>
      </c>
      <c r="CM1522" s="10">
        <v>10.8</v>
      </c>
      <c r="CN1522" s="10">
        <v>0</v>
      </c>
      <c r="CO1522" s="10">
        <v>0</v>
      </c>
      <c r="CP1522" s="10">
        <v>0</v>
      </c>
      <c r="CQ1522" s="10">
        <v>0</v>
      </c>
      <c r="CR1522" s="10">
        <v>10.6</v>
      </c>
      <c r="CS1522" s="10">
        <v>0</v>
      </c>
      <c r="CT1522" s="10">
        <v>0</v>
      </c>
      <c r="CU1522" s="10">
        <v>0</v>
      </c>
      <c r="CV1522" s="10">
        <v>0</v>
      </c>
      <c r="CW1522" s="10">
        <v>10.6</v>
      </c>
      <c r="CX1522" s="10">
        <v>0</v>
      </c>
      <c r="CY1522" s="10">
        <v>1633</v>
      </c>
      <c r="CZ1522" s="10" t="s">
        <v>404</v>
      </c>
      <c r="DA1522" s="10">
        <v>6.93</v>
      </c>
      <c r="DB1522" s="10">
        <v>0.98</v>
      </c>
      <c r="DC1522" s="10">
        <v>34</v>
      </c>
      <c r="DD1522" s="10">
        <v>119</v>
      </c>
      <c r="DF1522" s="10">
        <v>8.49</v>
      </c>
      <c r="DG1522" s="10">
        <v>1.2</v>
      </c>
      <c r="DH1522" s="10">
        <v>42</v>
      </c>
      <c r="DI1522" s="10">
        <v>118</v>
      </c>
      <c r="DK1522" s="10">
        <v>9.02</v>
      </c>
      <c r="DL1522" s="10">
        <v>1.28</v>
      </c>
      <c r="DM1522" s="10">
        <v>45</v>
      </c>
      <c r="DN1522" s="10">
        <v>117</v>
      </c>
    </row>
    <row r="1523" spans="1:118" x14ac:dyDescent="0.25">
      <c r="A1523" s="10">
        <v>1598</v>
      </c>
      <c r="B1523" s="10" t="s">
        <v>293</v>
      </c>
      <c r="C1523" s="10">
        <v>0.03</v>
      </c>
      <c r="D1523" s="10">
        <v>0.01</v>
      </c>
      <c r="E1523" s="10">
        <v>2</v>
      </c>
      <c r="F1523" s="10">
        <v>10.7</v>
      </c>
      <c r="G1523" s="10">
        <v>0.95</v>
      </c>
      <c r="H1523" s="10">
        <v>0.04</v>
      </c>
      <c r="I1523" s="10">
        <v>0.01</v>
      </c>
      <c r="J1523" s="10">
        <v>2</v>
      </c>
      <c r="K1523" s="10">
        <v>10.8</v>
      </c>
      <c r="L1523" s="10">
        <v>0.95</v>
      </c>
      <c r="M1523" s="10">
        <v>7.0000000000000007E-2</v>
      </c>
      <c r="N1523" s="10">
        <v>0.02</v>
      </c>
      <c r="O1523" s="10">
        <v>4</v>
      </c>
      <c r="P1523" s="10">
        <v>10.6</v>
      </c>
      <c r="Q1523" s="10">
        <v>0.95</v>
      </c>
      <c r="R1523" s="10">
        <v>1598</v>
      </c>
      <c r="S1523" s="10" t="s">
        <v>293</v>
      </c>
      <c r="T1523" s="10">
        <v>-2.5000000000000001E-2</v>
      </c>
      <c r="U1523" s="10">
        <v>-2.4E-2</v>
      </c>
      <c r="V1523" s="10">
        <v>-1.8189392361768399</v>
      </c>
      <c r="W1523" s="10">
        <v>11</v>
      </c>
      <c r="X1523" s="10">
        <v>0.72138732103095204</v>
      </c>
      <c r="Y1523" s="10">
        <v>-2.5999999999999999E-2</v>
      </c>
      <c r="Z1523" s="10">
        <v>-2.5999999999999999E-2</v>
      </c>
      <c r="AA1523" s="10">
        <v>-1.94760652331384</v>
      </c>
      <c r="AB1523" s="10">
        <v>10.9</v>
      </c>
      <c r="AC1523" s="10">
        <v>0.70710678118654702</v>
      </c>
      <c r="AD1523" s="10">
        <v>-2.3E-2</v>
      </c>
      <c r="AE1523" s="10">
        <v>-0.01</v>
      </c>
      <c r="AF1523" s="10">
        <v>-1.32842853999838</v>
      </c>
      <c r="AG1523" s="10">
        <v>10.9</v>
      </c>
      <c r="AH1523" s="10">
        <v>0.91707005625323501</v>
      </c>
      <c r="AI1523" s="10">
        <v>1598</v>
      </c>
      <c r="AJ1523" s="10" t="s">
        <v>293</v>
      </c>
      <c r="AK1523" s="10">
        <v>1.6123904987181699E-2</v>
      </c>
      <c r="AL1523" s="10">
        <v>8.4124721672252396E-3</v>
      </c>
      <c r="AM1523" s="10">
        <v>1</v>
      </c>
      <c r="AN1523" s="10">
        <v>10.5</v>
      </c>
      <c r="AO1523" s="10">
        <v>0.88658484616545497</v>
      </c>
      <c r="AP1523" s="10">
        <v>3.5574184770813297E-2</v>
      </c>
      <c r="AQ1523" s="10">
        <v>7.5813836396815297E-3</v>
      </c>
      <c r="AR1523" s="10">
        <v>2</v>
      </c>
      <c r="AS1523" s="10">
        <v>10.5</v>
      </c>
      <c r="AT1523" s="10">
        <v>0.97803643588717004</v>
      </c>
      <c r="AU1523" s="10">
        <v>5.30635157235059E-2</v>
      </c>
      <c r="AV1523" s="10">
        <v>1.2689101586055801E-2</v>
      </c>
      <c r="AW1523" s="10">
        <v>3</v>
      </c>
      <c r="AX1523" s="10">
        <v>10.5</v>
      </c>
      <c r="AY1523" s="10">
        <v>0.97257889165441502</v>
      </c>
      <c r="AZ1523" s="10">
        <v>1598</v>
      </c>
      <c r="BA1523" s="10" t="s">
        <v>293</v>
      </c>
      <c r="BB1523" s="10">
        <v>1.6383657902482002E-2</v>
      </c>
      <c r="BC1523" s="10">
        <v>9.48527562775274E-3</v>
      </c>
      <c r="BD1523" s="10">
        <v>1</v>
      </c>
      <c r="BE1523" s="10">
        <v>10.93</v>
      </c>
      <c r="BF1523" s="10">
        <v>0.86542628548112599</v>
      </c>
      <c r="BG1523" s="10">
        <v>3.4387327256739098E-2</v>
      </c>
      <c r="BH1523" s="10">
        <v>1.47374259671739E-2</v>
      </c>
      <c r="BI1523" s="10">
        <v>2</v>
      </c>
      <c r="BJ1523" s="10">
        <v>10.8</v>
      </c>
      <c r="BK1523" s="10">
        <v>0.91914503001805803</v>
      </c>
      <c r="BL1523" s="10">
        <v>1.71398267881787E-2</v>
      </c>
      <c r="BM1523" s="10">
        <v>7.7908303582630498E-3</v>
      </c>
      <c r="BN1523" s="10">
        <v>1</v>
      </c>
      <c r="BO1523" s="10">
        <v>10.87</v>
      </c>
      <c r="BP1523" s="10">
        <v>0.91036647746260502</v>
      </c>
      <c r="BQ1523" s="10">
        <v>1598</v>
      </c>
      <c r="BR1523" s="10" t="s">
        <v>293</v>
      </c>
      <c r="BS1523" s="10">
        <v>2.1000000000000001E-2</v>
      </c>
      <c r="BT1523" s="10">
        <v>2.2000000000000001E-3</v>
      </c>
      <c r="BU1523" s="10">
        <v>1.1299999999999999</v>
      </c>
      <c r="BV1523" s="10">
        <v>10.8</v>
      </c>
      <c r="BW1523" s="10">
        <v>0.99</v>
      </c>
      <c r="BX1523" s="10">
        <v>3.5799999999999998E-2</v>
      </c>
      <c r="BY1523" s="10">
        <v>3.5999999999999999E-3</v>
      </c>
      <c r="BZ1523" s="10">
        <v>1.9618</v>
      </c>
      <c r="CA1523" s="10">
        <v>10.6</v>
      </c>
      <c r="CB1523" s="10">
        <v>1</v>
      </c>
      <c r="CC1523" s="10">
        <v>3.8699999999999998E-2</v>
      </c>
      <c r="CD1523" s="10">
        <v>4.0000000000000001E-3</v>
      </c>
      <c r="CE1523" s="10">
        <v>2.1179999999999999</v>
      </c>
      <c r="CF1523" s="10">
        <v>10.6</v>
      </c>
      <c r="CG1523" s="10">
        <v>0.99</v>
      </c>
      <c r="CH1523" s="10">
        <v>1598</v>
      </c>
      <c r="CI1523" s="10" t="s">
        <v>293</v>
      </c>
      <c r="CM1523" s="10">
        <v>10.5</v>
      </c>
      <c r="CN1523" s="10">
        <v>0.93</v>
      </c>
      <c r="CR1523" s="10">
        <v>10.5</v>
      </c>
      <c r="CS1523" s="10">
        <v>0.93</v>
      </c>
      <c r="CT1523" s="10">
        <v>2.2352767510637601E-2</v>
      </c>
      <c r="CU1523" s="10">
        <v>1.05881530313547E-2</v>
      </c>
      <c r="CV1523" s="10">
        <v>1.36</v>
      </c>
      <c r="CW1523" s="10">
        <v>10.5</v>
      </c>
      <c r="CX1523" s="10">
        <v>0.90373783889353898</v>
      </c>
      <c r="CY1523" s="10">
        <v>1634</v>
      </c>
      <c r="CZ1523" s="10" t="s">
        <v>405</v>
      </c>
      <c r="DA1523" s="10">
        <v>17.32</v>
      </c>
      <c r="DB1523" s="10">
        <v>2.4500000000000002</v>
      </c>
      <c r="DC1523" s="10">
        <v>85</v>
      </c>
      <c r="DD1523" s="10">
        <v>119</v>
      </c>
      <c r="DF1523" s="10">
        <v>27.08</v>
      </c>
      <c r="DG1523" s="10">
        <v>3.83</v>
      </c>
      <c r="DH1523" s="10">
        <v>134</v>
      </c>
      <c r="DI1523" s="10">
        <v>118</v>
      </c>
      <c r="DK1523" s="10">
        <v>24.65</v>
      </c>
      <c r="DL1523" s="10">
        <v>3.49</v>
      </c>
      <c r="DM1523" s="10">
        <v>123</v>
      </c>
      <c r="DN1523" s="10">
        <v>117</v>
      </c>
    </row>
    <row r="1524" spans="1:118" x14ac:dyDescent="0.25">
      <c r="A1524" s="10">
        <v>1599</v>
      </c>
      <c r="B1524" s="10" t="s">
        <v>294</v>
      </c>
      <c r="C1524" s="10">
        <v>0.46</v>
      </c>
      <c r="D1524" s="10">
        <v>0.18</v>
      </c>
      <c r="E1524" s="10">
        <v>27</v>
      </c>
      <c r="F1524" s="10">
        <v>10.7</v>
      </c>
      <c r="G1524" s="10">
        <v>0.93</v>
      </c>
      <c r="H1524" s="10">
        <v>0.45</v>
      </c>
      <c r="I1524" s="10">
        <v>0.18</v>
      </c>
      <c r="J1524" s="10">
        <v>26</v>
      </c>
      <c r="K1524" s="10">
        <v>10.8</v>
      </c>
      <c r="L1524" s="10">
        <v>0.93</v>
      </c>
      <c r="M1524" s="10">
        <v>0.75</v>
      </c>
      <c r="N1524" s="10">
        <v>0.3</v>
      </c>
      <c r="O1524" s="10">
        <v>44</v>
      </c>
      <c r="P1524" s="10">
        <v>10.6</v>
      </c>
      <c r="Q1524" s="10">
        <v>0.93</v>
      </c>
      <c r="R1524" s="10">
        <v>1599</v>
      </c>
      <c r="S1524" s="10" t="s">
        <v>294</v>
      </c>
      <c r="T1524" s="10">
        <v>0.34781719258118199</v>
      </c>
      <c r="U1524" s="10">
        <v>0.15563804337290299</v>
      </c>
      <c r="V1524" s="10">
        <v>20</v>
      </c>
      <c r="W1524" s="10">
        <v>11</v>
      </c>
      <c r="X1524" s="10">
        <v>0.91278340802511404</v>
      </c>
      <c r="Y1524" s="10">
        <v>0.48712083621811197</v>
      </c>
      <c r="Z1524" s="10">
        <v>0.20531539377788199</v>
      </c>
      <c r="AA1524" s="10">
        <v>28</v>
      </c>
      <c r="AB1524" s="10">
        <v>10.9</v>
      </c>
      <c r="AC1524" s="10">
        <v>0.92149195910354798</v>
      </c>
      <c r="AD1524" s="10">
        <v>0.64076534033715904</v>
      </c>
      <c r="AE1524" s="10">
        <v>0.22661213255826401</v>
      </c>
      <c r="AF1524" s="10">
        <v>36</v>
      </c>
      <c r="AG1524" s="10">
        <v>10.9</v>
      </c>
      <c r="AH1524" s="10">
        <v>0.94277788412599695</v>
      </c>
      <c r="AI1524" s="10">
        <v>1599</v>
      </c>
      <c r="AJ1524" s="10" t="s">
        <v>294</v>
      </c>
      <c r="AK1524" s="10">
        <v>0.79847633597217305</v>
      </c>
      <c r="AL1524" s="10">
        <v>0.179455540155362</v>
      </c>
      <c r="AM1524" s="10">
        <v>45</v>
      </c>
      <c r="AN1524" s="10">
        <v>10.5</v>
      </c>
      <c r="AO1524" s="10">
        <v>0.97566249209540801</v>
      </c>
      <c r="AP1524" s="10">
        <v>1.0555416532365101</v>
      </c>
      <c r="AQ1524" s="10">
        <v>0.192801888690802</v>
      </c>
      <c r="AR1524" s="10">
        <v>59</v>
      </c>
      <c r="AS1524" s="10">
        <v>10.5</v>
      </c>
      <c r="AT1524" s="10">
        <v>0.98372438682318097</v>
      </c>
      <c r="AU1524" s="10">
        <v>1.29097840733123</v>
      </c>
      <c r="AV1524" s="10">
        <v>2.6182089384252701E-2</v>
      </c>
      <c r="AW1524" s="10">
        <v>71</v>
      </c>
      <c r="AX1524" s="10">
        <v>10.5</v>
      </c>
      <c r="AY1524" s="10">
        <v>0.99979440776751005</v>
      </c>
      <c r="AZ1524" s="10">
        <v>1599</v>
      </c>
      <c r="BA1524" s="10" t="s">
        <v>294</v>
      </c>
      <c r="BB1524" s="10">
        <v>0.33144867989340898</v>
      </c>
      <c r="BC1524" s="10">
        <v>-0.219530943825505</v>
      </c>
      <c r="BD1524" s="10">
        <v>21</v>
      </c>
      <c r="BE1524" s="10">
        <v>10.93</v>
      </c>
      <c r="BF1524" s="10">
        <v>0.83371230148131203</v>
      </c>
      <c r="BG1524" s="10">
        <v>0.55592879772122805</v>
      </c>
      <c r="BH1524" s="10">
        <v>0.22194875954649801</v>
      </c>
      <c r="BI1524" s="10">
        <v>32</v>
      </c>
      <c r="BJ1524" s="10">
        <v>10.8</v>
      </c>
      <c r="BK1524" s="10">
        <v>0.92872002608395898</v>
      </c>
      <c r="BL1524" s="10">
        <v>0.75185828088600404</v>
      </c>
      <c r="BM1524" s="10">
        <v>0.244939666577594</v>
      </c>
      <c r="BN1524" s="10">
        <v>42</v>
      </c>
      <c r="BO1524" s="10">
        <v>10.87</v>
      </c>
      <c r="BP1524" s="10">
        <v>0.95081609686332802</v>
      </c>
      <c r="BQ1524" s="10">
        <v>1599</v>
      </c>
      <c r="BR1524" s="10" t="s">
        <v>294</v>
      </c>
      <c r="BS1524" s="10">
        <v>0.81189999999999996</v>
      </c>
      <c r="BT1524" s="10">
        <v>0.16600000000000001</v>
      </c>
      <c r="BU1524" s="10">
        <v>44.3</v>
      </c>
      <c r="BV1524" s="10">
        <v>10.8</v>
      </c>
      <c r="BW1524" s="10">
        <v>0.98</v>
      </c>
      <c r="BX1524" s="10">
        <v>1.0652999999999999</v>
      </c>
      <c r="BY1524" s="10">
        <v>0.20180000000000001</v>
      </c>
      <c r="BZ1524" s="10">
        <v>59.055700000000002</v>
      </c>
      <c r="CA1524" s="10">
        <v>10.6</v>
      </c>
      <c r="CB1524" s="10">
        <v>0.98</v>
      </c>
      <c r="CC1524" s="10">
        <v>1.3102</v>
      </c>
      <c r="CD1524" s="10">
        <v>0.21640000000000001</v>
      </c>
      <c r="CE1524" s="10">
        <v>72.331699999999998</v>
      </c>
      <c r="CF1524" s="10">
        <v>10.6</v>
      </c>
      <c r="CG1524" s="10">
        <v>0.99</v>
      </c>
      <c r="CH1524" s="10">
        <v>1599</v>
      </c>
      <c r="CI1524" s="10" t="s">
        <v>294</v>
      </c>
      <c r="CJ1524" s="10">
        <v>0.31105330688895</v>
      </c>
      <c r="CK1524" s="10">
        <v>0.221600068306507</v>
      </c>
      <c r="CL1524" s="10">
        <v>21</v>
      </c>
      <c r="CM1524" s="10">
        <v>10.5</v>
      </c>
      <c r="CN1524" s="10">
        <v>0.81445220165378096</v>
      </c>
      <c r="CO1524" s="10">
        <v>0.53441194258616198</v>
      </c>
      <c r="CP1524" s="10">
        <v>0.23041674336142501</v>
      </c>
      <c r="CQ1524" s="10">
        <v>32</v>
      </c>
      <c r="CR1524" s="10">
        <v>10.5</v>
      </c>
      <c r="CS1524" s="10">
        <v>0.91828237770914101</v>
      </c>
      <c r="CT1524" s="10">
        <v>0.69949235500079798</v>
      </c>
      <c r="CU1524" s="10">
        <v>0.25296709824686398</v>
      </c>
      <c r="CV1524" s="10">
        <v>40.9</v>
      </c>
      <c r="CW1524" s="10">
        <v>10.5</v>
      </c>
      <c r="CX1524" s="10">
        <v>0.94039375819256199</v>
      </c>
      <c r="CY1524" s="10">
        <v>1635</v>
      </c>
      <c r="CZ1524" s="10" t="s">
        <v>39</v>
      </c>
      <c r="DC1524" s="10">
        <v>0</v>
      </c>
      <c r="DD1524" s="10">
        <v>119</v>
      </c>
      <c r="DH1524" s="10">
        <v>0</v>
      </c>
      <c r="DI1524" s="10">
        <v>118</v>
      </c>
      <c r="DM1524" s="10">
        <v>0</v>
      </c>
      <c r="DN1524" s="10">
        <v>117</v>
      </c>
    </row>
    <row r="1525" spans="1:118" x14ac:dyDescent="0.25">
      <c r="A1525" s="10">
        <v>1600</v>
      </c>
      <c r="B1525" s="10" t="s">
        <v>296</v>
      </c>
      <c r="C1525" s="10">
        <v>0</v>
      </c>
      <c r="D1525" s="10">
        <v>0</v>
      </c>
      <c r="E1525" s="10">
        <v>0</v>
      </c>
      <c r="F1525" s="10">
        <v>10.7</v>
      </c>
      <c r="G1525" s="10">
        <v>0</v>
      </c>
      <c r="H1525" s="10">
        <v>0</v>
      </c>
      <c r="I1525" s="10">
        <v>0</v>
      </c>
      <c r="J1525" s="10">
        <v>0</v>
      </c>
      <c r="K1525" s="10">
        <v>10.8</v>
      </c>
      <c r="L1525" s="10">
        <v>0</v>
      </c>
      <c r="M1525" s="10">
        <v>0</v>
      </c>
      <c r="N1525" s="10">
        <v>0</v>
      </c>
      <c r="O1525" s="10">
        <v>0</v>
      </c>
      <c r="P1525" s="10">
        <v>10.6</v>
      </c>
      <c r="Q1525" s="10">
        <v>0</v>
      </c>
      <c r="R1525" s="10">
        <v>1600</v>
      </c>
      <c r="S1525" s="10" t="s">
        <v>296</v>
      </c>
      <c r="V1525" s="10" t="s">
        <v>825</v>
      </c>
      <c r="W1525" s="10">
        <v>11</v>
      </c>
      <c r="X1525" s="10">
        <v>0.93</v>
      </c>
      <c r="AA1525" s="10" t="s">
        <v>825</v>
      </c>
      <c r="AB1525" s="10">
        <v>10.9</v>
      </c>
      <c r="AC1525" s="10">
        <v>0.93</v>
      </c>
      <c r="AF1525" s="10" t="s">
        <v>825</v>
      </c>
      <c r="AG1525" s="10">
        <v>10.9</v>
      </c>
      <c r="AH1525" s="10">
        <v>0.93</v>
      </c>
      <c r="AI1525" s="10">
        <v>1600</v>
      </c>
      <c r="AJ1525" s="10" t="s">
        <v>296</v>
      </c>
      <c r="AZ1525" s="10">
        <v>1600</v>
      </c>
      <c r="BA1525" s="10" t="s">
        <v>296</v>
      </c>
      <c r="BQ1525" s="10">
        <v>1600</v>
      </c>
      <c r="BR1525" s="10" t="s">
        <v>296</v>
      </c>
      <c r="BS1525" s="10">
        <v>0</v>
      </c>
      <c r="BT1525" s="10">
        <v>0</v>
      </c>
      <c r="BU1525" s="10">
        <v>0</v>
      </c>
      <c r="BV1525" s="10">
        <v>10.8</v>
      </c>
      <c r="BW1525" s="10">
        <v>0</v>
      </c>
      <c r="BX1525" s="10">
        <v>0</v>
      </c>
      <c r="BY1525" s="10">
        <v>0</v>
      </c>
      <c r="BZ1525" s="10">
        <v>0</v>
      </c>
      <c r="CA1525" s="10">
        <v>10.6</v>
      </c>
      <c r="CB1525" s="10">
        <v>0</v>
      </c>
      <c r="CC1525" s="10">
        <v>0</v>
      </c>
      <c r="CD1525" s="10">
        <v>0</v>
      </c>
      <c r="CE1525" s="10">
        <v>0</v>
      </c>
      <c r="CF1525" s="10">
        <v>10.6</v>
      </c>
      <c r="CG1525" s="10">
        <v>0</v>
      </c>
      <c r="CH1525" s="10">
        <v>1600</v>
      </c>
      <c r="CI1525" s="10" t="s">
        <v>296</v>
      </c>
      <c r="CY1525" s="10">
        <v>1636</v>
      </c>
      <c r="CZ1525" s="10" t="s">
        <v>40</v>
      </c>
      <c r="DC1525" s="10">
        <v>0</v>
      </c>
      <c r="DD1525" s="10">
        <v>119</v>
      </c>
      <c r="DH1525" s="10">
        <v>0</v>
      </c>
      <c r="DI1525" s="10">
        <v>118</v>
      </c>
      <c r="DM1525" s="10">
        <v>0</v>
      </c>
      <c r="DN1525" s="10">
        <v>117</v>
      </c>
    </row>
    <row r="1526" spans="1:118" x14ac:dyDescent="0.25">
      <c r="A1526" s="10">
        <v>1601</v>
      </c>
      <c r="B1526" s="10" t="s">
        <v>297</v>
      </c>
      <c r="C1526" s="10">
        <v>0</v>
      </c>
      <c r="D1526" s="10">
        <v>0</v>
      </c>
      <c r="E1526" s="10">
        <v>0</v>
      </c>
      <c r="F1526" s="10">
        <v>10.7</v>
      </c>
      <c r="G1526" s="10">
        <v>0</v>
      </c>
      <c r="H1526" s="10">
        <v>0</v>
      </c>
      <c r="I1526" s="10">
        <v>0</v>
      </c>
      <c r="J1526" s="10">
        <v>0</v>
      </c>
      <c r="K1526" s="10">
        <v>10.8</v>
      </c>
      <c r="L1526" s="10">
        <v>0</v>
      </c>
      <c r="M1526" s="10">
        <v>0</v>
      </c>
      <c r="N1526" s="10">
        <v>0</v>
      </c>
      <c r="O1526" s="10">
        <v>0</v>
      </c>
      <c r="P1526" s="10">
        <v>10.6</v>
      </c>
      <c r="Q1526" s="10">
        <v>0</v>
      </c>
      <c r="R1526" s="10">
        <v>1601</v>
      </c>
      <c r="S1526" s="10" t="s">
        <v>297</v>
      </c>
      <c r="AI1526" s="10">
        <v>1601</v>
      </c>
      <c r="AJ1526" s="10" t="s">
        <v>297</v>
      </c>
      <c r="AK1526" s="10">
        <v>0.61713796551702305</v>
      </c>
      <c r="AL1526" s="10">
        <v>3.8571122844813899E-2</v>
      </c>
      <c r="AM1526" s="10">
        <v>34</v>
      </c>
      <c r="AN1526" s="10">
        <v>10.5</v>
      </c>
      <c r="AO1526" s="10">
        <v>0.99805257848288897</v>
      </c>
      <c r="AP1526" s="10">
        <v>0.59911317567890698</v>
      </c>
      <c r="AQ1526" s="10">
        <v>3.5357498892525603E-2</v>
      </c>
      <c r="AR1526" s="10">
        <v>33</v>
      </c>
      <c r="AS1526" s="10">
        <v>10.5</v>
      </c>
      <c r="AT1526" s="10">
        <v>0.99826306855200198</v>
      </c>
      <c r="AU1526" s="10">
        <v>0.59910632431728095</v>
      </c>
      <c r="AV1526" s="10">
        <v>3.5473400781944303E-2</v>
      </c>
      <c r="AW1526" s="10">
        <v>33</v>
      </c>
      <c r="AX1526" s="10">
        <v>10.5</v>
      </c>
      <c r="AY1526" s="10">
        <v>0.99825165257659298</v>
      </c>
      <c r="AZ1526" s="10">
        <v>1601</v>
      </c>
      <c r="BA1526" s="10" t="s">
        <v>297</v>
      </c>
      <c r="BQ1526" s="10">
        <v>1601</v>
      </c>
      <c r="BR1526" s="10" t="s">
        <v>297</v>
      </c>
      <c r="BS1526" s="10">
        <v>0.49469999999999997</v>
      </c>
      <c r="BT1526" s="10">
        <v>3.1800000000000002E-2</v>
      </c>
      <c r="BU1526" s="10">
        <v>26.5</v>
      </c>
      <c r="BV1526" s="10">
        <v>10.8</v>
      </c>
      <c r="BW1526" s="10">
        <v>1</v>
      </c>
      <c r="BX1526" s="10">
        <v>0.66949999999999998</v>
      </c>
      <c r="BY1526" s="10">
        <v>4.1700000000000001E-2</v>
      </c>
      <c r="BZ1526" s="10">
        <v>36.534399999999998</v>
      </c>
      <c r="CA1526" s="10">
        <v>10.6</v>
      </c>
      <c r="CB1526" s="10">
        <v>1</v>
      </c>
      <c r="CC1526" s="10">
        <v>0.52159999999999995</v>
      </c>
      <c r="CD1526" s="10">
        <v>3.4599999999999999E-2</v>
      </c>
      <c r="CE1526" s="10">
        <v>28.473099999999999</v>
      </c>
      <c r="CF1526" s="10">
        <v>10.6</v>
      </c>
      <c r="CG1526" s="10">
        <v>1</v>
      </c>
      <c r="CH1526" s="10">
        <v>1601</v>
      </c>
      <c r="CI1526" s="10" t="s">
        <v>297</v>
      </c>
      <c r="CY1526" s="10">
        <v>1637</v>
      </c>
      <c r="CZ1526" s="10" t="s">
        <v>404</v>
      </c>
      <c r="DA1526" s="10">
        <v>0.69</v>
      </c>
      <c r="DB1526" s="10">
        <v>0.26</v>
      </c>
      <c r="DC1526" s="10">
        <v>12.2</v>
      </c>
      <c r="DD1526" s="10">
        <v>36.700000000000003</v>
      </c>
      <c r="DF1526" s="10">
        <v>0.8</v>
      </c>
      <c r="DG1526" s="10">
        <v>0.28999999999999998</v>
      </c>
      <c r="DH1526" s="10">
        <v>14.5</v>
      </c>
      <c r="DI1526" s="10">
        <v>36.1</v>
      </c>
      <c r="DK1526" s="10">
        <v>0.78</v>
      </c>
      <c r="DL1526" s="10">
        <v>0.28000000000000003</v>
      </c>
      <c r="DM1526" s="10">
        <v>14.3</v>
      </c>
      <c r="DN1526" s="10">
        <v>35.799999999999997</v>
      </c>
    </row>
    <row r="1527" spans="1:118" x14ac:dyDescent="0.25">
      <c r="A1527" s="10">
        <v>1602</v>
      </c>
      <c r="R1527" s="10">
        <v>1602</v>
      </c>
      <c r="S1527" s="10" t="s">
        <v>39</v>
      </c>
      <c r="V1527" s="10">
        <v>0</v>
      </c>
      <c r="AA1527" s="10">
        <v>0</v>
      </c>
      <c r="AF1527" s="10">
        <v>0</v>
      </c>
      <c r="AI1527" s="10">
        <v>1602</v>
      </c>
      <c r="AJ1527" s="10" t="s">
        <v>39</v>
      </c>
      <c r="AK1527" s="10">
        <v>7.44</v>
      </c>
      <c r="AL1527" s="10">
        <v>3.36</v>
      </c>
      <c r="AM1527" s="10">
        <v>36</v>
      </c>
      <c r="AN1527" s="10">
        <v>122</v>
      </c>
      <c r="AP1527" s="10">
        <v>9.41</v>
      </c>
      <c r="AQ1527" s="10">
        <v>4.37</v>
      </c>
      <c r="AR1527" s="10">
        <v>47</v>
      </c>
      <c r="AS1527" s="10">
        <v>122</v>
      </c>
      <c r="AU1527" s="10">
        <v>8.9600000000000009</v>
      </c>
      <c r="AV1527" s="10">
        <v>4.1399999999999997</v>
      </c>
      <c r="AW1527" s="10">
        <v>46</v>
      </c>
      <c r="AX1527" s="10">
        <v>122</v>
      </c>
      <c r="AZ1527" s="10">
        <v>1602</v>
      </c>
      <c r="BA1527" s="10" t="s">
        <v>39</v>
      </c>
      <c r="BQ1527" s="10">
        <v>1602</v>
      </c>
      <c r="BR1527" s="10" t="s">
        <v>39</v>
      </c>
      <c r="BS1527" s="10">
        <v>9.41</v>
      </c>
      <c r="BT1527" s="10">
        <v>4.05</v>
      </c>
      <c r="BU1527" s="10">
        <v>45</v>
      </c>
      <c r="BV1527" s="10">
        <v>123</v>
      </c>
      <c r="BX1527" s="10">
        <v>10.86</v>
      </c>
      <c r="BY1527" s="10">
        <v>4.8499999999999996</v>
      </c>
      <c r="BZ1527" s="10">
        <v>57</v>
      </c>
      <c r="CA1527" s="10">
        <v>122</v>
      </c>
      <c r="CC1527" s="10">
        <v>10.11</v>
      </c>
      <c r="CD1527" s="10">
        <v>4.46</v>
      </c>
      <c r="CE1527" s="10">
        <v>56</v>
      </c>
      <c r="CF1527" s="10">
        <v>122</v>
      </c>
      <c r="CH1527" s="10">
        <v>1602</v>
      </c>
      <c r="CI1527" s="10" t="s">
        <v>39</v>
      </c>
      <c r="CJ1527" s="10">
        <v>3.25</v>
      </c>
      <c r="CK1527" s="10">
        <v>2.2999999999999998</v>
      </c>
      <c r="CL1527" s="10">
        <v>17</v>
      </c>
      <c r="CM1527" s="10">
        <v>123</v>
      </c>
      <c r="CO1527" s="10">
        <v>5.21</v>
      </c>
      <c r="CP1527" s="10">
        <v>3.59</v>
      </c>
      <c r="CQ1527" s="10">
        <v>27</v>
      </c>
      <c r="CR1527" s="10">
        <v>122</v>
      </c>
      <c r="CT1527" s="10">
        <v>4.34</v>
      </c>
      <c r="CU1527" s="10">
        <v>2.99</v>
      </c>
      <c r="CV1527" s="10">
        <v>24</v>
      </c>
      <c r="CW1527" s="10">
        <v>123</v>
      </c>
      <c r="CY1527" s="10">
        <v>1638</v>
      </c>
      <c r="CZ1527" s="10" t="s">
        <v>406</v>
      </c>
      <c r="DA1527" s="10">
        <v>2.15</v>
      </c>
      <c r="DB1527" s="10">
        <v>0.59</v>
      </c>
      <c r="DC1527" s="10">
        <v>36.6</v>
      </c>
      <c r="DD1527" s="10">
        <v>36.700000000000003</v>
      </c>
      <c r="DF1527" s="10">
        <v>2.5249999999999999</v>
      </c>
      <c r="DG1527" s="10">
        <v>0.68</v>
      </c>
      <c r="DH1527" s="10">
        <v>44.1</v>
      </c>
      <c r="DI1527" s="10">
        <v>36.1</v>
      </c>
      <c r="DK1527" s="10">
        <v>2.46</v>
      </c>
      <c r="DL1527" s="10">
        <v>0.66</v>
      </c>
      <c r="DM1527" s="10">
        <v>43.5</v>
      </c>
      <c r="DN1527" s="10">
        <v>35.799999999999997</v>
      </c>
    </row>
    <row r="1528" spans="1:118" x14ac:dyDescent="0.25">
      <c r="A1528" s="10">
        <v>1603</v>
      </c>
      <c r="R1528" s="10">
        <v>1603</v>
      </c>
      <c r="S1528" s="10" t="s">
        <v>40</v>
      </c>
      <c r="T1528" s="10">
        <v>4.33</v>
      </c>
      <c r="U1528" s="10">
        <v>3.07</v>
      </c>
      <c r="V1528" s="10">
        <v>23.6</v>
      </c>
      <c r="W1528" s="10">
        <v>124</v>
      </c>
      <c r="Y1528" s="10">
        <v>6.79</v>
      </c>
      <c r="Z1528" s="10">
        <v>4.5999999999999996</v>
      </c>
      <c r="AA1528" s="10">
        <v>38</v>
      </c>
      <c r="AB1528" s="10">
        <v>123</v>
      </c>
      <c r="AD1528" s="10">
        <v>5.34</v>
      </c>
      <c r="AE1528" s="10">
        <v>3.95</v>
      </c>
      <c r="AF1528" s="10">
        <v>31</v>
      </c>
      <c r="AG1528" s="10">
        <v>121</v>
      </c>
      <c r="AI1528" s="10">
        <v>1603</v>
      </c>
      <c r="AJ1528" s="10" t="s">
        <v>40</v>
      </c>
      <c r="AK1528" s="10">
        <v>6.05</v>
      </c>
      <c r="AL1528" s="10">
        <v>2.41</v>
      </c>
      <c r="AM1528" s="10">
        <v>28</v>
      </c>
      <c r="AN1528" s="10">
        <v>122</v>
      </c>
      <c r="AP1528" s="10">
        <v>7.21</v>
      </c>
      <c r="AQ1528" s="10">
        <v>2.85</v>
      </c>
      <c r="AR1528" s="10">
        <v>36</v>
      </c>
      <c r="AS1528" s="10">
        <v>122</v>
      </c>
      <c r="AU1528" s="10">
        <v>6.85</v>
      </c>
      <c r="AV1528" s="10">
        <v>2.7</v>
      </c>
      <c r="AW1528" s="10">
        <v>36</v>
      </c>
      <c r="AX1528" s="10">
        <v>122</v>
      </c>
      <c r="AZ1528" s="10">
        <v>1603</v>
      </c>
      <c r="BA1528" s="10" t="s">
        <v>40</v>
      </c>
      <c r="BB1528" s="10">
        <v>4.4800000000000004</v>
      </c>
      <c r="BC1528" s="10">
        <v>2.97</v>
      </c>
      <c r="BD1528" s="10">
        <v>24.4</v>
      </c>
      <c r="BE1528" s="10">
        <v>123.6</v>
      </c>
      <c r="BG1528" s="10">
        <v>7.28</v>
      </c>
      <c r="BH1528" s="10">
        <v>4.6399999999999997</v>
      </c>
      <c r="BI1528" s="10">
        <v>39</v>
      </c>
      <c r="BJ1528" s="10">
        <v>124</v>
      </c>
      <c r="BL1528" s="10">
        <v>6.53</v>
      </c>
      <c r="BM1528" s="10">
        <v>4.4400000000000004</v>
      </c>
      <c r="BN1528" s="10">
        <v>35</v>
      </c>
      <c r="BO1528" s="10">
        <v>122</v>
      </c>
      <c r="BQ1528" s="10">
        <v>1603</v>
      </c>
      <c r="BR1528" s="10" t="s">
        <v>40</v>
      </c>
      <c r="BS1528" s="10">
        <v>4.5599999999999996</v>
      </c>
      <c r="BT1528" s="10">
        <v>2.0699999999999998</v>
      </c>
      <c r="BU1528" s="10">
        <v>21</v>
      </c>
      <c r="BV1528" s="10">
        <v>123</v>
      </c>
      <c r="BX1528" s="10">
        <v>5.29</v>
      </c>
      <c r="BY1528" s="10">
        <v>2.35</v>
      </c>
      <c r="BZ1528" s="10">
        <v>26</v>
      </c>
      <c r="CA1528" s="10">
        <v>122</v>
      </c>
      <c r="CC1528" s="10">
        <v>5.63</v>
      </c>
      <c r="CD1528" s="10">
        <v>2.4900000000000002</v>
      </c>
      <c r="CE1528" s="10">
        <v>28</v>
      </c>
      <c r="CF1528" s="10">
        <v>122</v>
      </c>
      <c r="CH1528" s="10">
        <v>1603</v>
      </c>
      <c r="CI1528" s="10" t="s">
        <v>40</v>
      </c>
      <c r="CJ1528" s="10">
        <v>1.96</v>
      </c>
      <c r="CK1528" s="10">
        <v>1.9</v>
      </c>
      <c r="CL1528" s="10">
        <v>10</v>
      </c>
      <c r="CM1528" s="10">
        <v>123</v>
      </c>
      <c r="CO1528" s="10">
        <v>2.2799999999999998</v>
      </c>
      <c r="CP1528" s="10">
        <v>2.15</v>
      </c>
      <c r="CQ1528" s="10">
        <v>12</v>
      </c>
      <c r="CR1528" s="10">
        <v>122</v>
      </c>
      <c r="CT1528" s="10">
        <v>2.5099999999999998</v>
      </c>
      <c r="CU1528" s="10">
        <v>2.31</v>
      </c>
      <c r="CV1528" s="10">
        <v>13</v>
      </c>
      <c r="CW1528" s="10">
        <v>123</v>
      </c>
      <c r="CY1528" s="10">
        <v>1639</v>
      </c>
      <c r="CZ1528" s="10" t="s">
        <v>407</v>
      </c>
      <c r="DA1528" s="10">
        <v>0.25</v>
      </c>
      <c r="DB1528" s="10">
        <v>0.06</v>
      </c>
      <c r="DC1528" s="10">
        <v>4.3</v>
      </c>
      <c r="DD1528" s="10">
        <v>36.700000000000003</v>
      </c>
      <c r="DF1528" s="10">
        <v>0.31</v>
      </c>
      <c r="DG1528" s="10">
        <v>0.08</v>
      </c>
      <c r="DH1528" s="10">
        <v>5.5</v>
      </c>
      <c r="DI1528" s="10">
        <v>36.1</v>
      </c>
      <c r="DK1528" s="10">
        <v>0.28000000000000003</v>
      </c>
      <c r="DL1528" s="10">
        <v>7.0000000000000007E-2</v>
      </c>
      <c r="DM1528" s="10">
        <v>5</v>
      </c>
      <c r="DN1528" s="10">
        <v>35.799999999999997</v>
      </c>
    </row>
    <row r="1529" spans="1:118" x14ac:dyDescent="0.25">
      <c r="A1529" s="10">
        <v>1604</v>
      </c>
      <c r="R1529" s="10">
        <v>1604</v>
      </c>
      <c r="S1529" s="10" t="s">
        <v>394</v>
      </c>
      <c r="T1529" s="10">
        <v>1.7</v>
      </c>
      <c r="U1529" s="10">
        <v>1.1000000000000001</v>
      </c>
      <c r="V1529" s="10">
        <v>20</v>
      </c>
      <c r="W1529" s="10">
        <v>124</v>
      </c>
      <c r="Y1529" s="10">
        <v>2.9</v>
      </c>
      <c r="Z1529" s="10">
        <v>1.3</v>
      </c>
      <c r="AA1529" s="10">
        <v>20</v>
      </c>
      <c r="AB1529" s="10">
        <v>123</v>
      </c>
      <c r="AD1529" s="10">
        <v>2.5</v>
      </c>
      <c r="AE1529" s="10">
        <v>1</v>
      </c>
      <c r="AF1529" s="10">
        <v>20</v>
      </c>
      <c r="AG1529" s="10">
        <v>121</v>
      </c>
      <c r="AI1529" s="10">
        <v>1604</v>
      </c>
      <c r="AJ1529" s="10" t="s">
        <v>394</v>
      </c>
      <c r="AK1529" s="10">
        <v>6.4</v>
      </c>
      <c r="AL1529" s="10">
        <v>2.2999999999999998</v>
      </c>
      <c r="AM1529" s="10">
        <v>38</v>
      </c>
      <c r="AN1529" s="10">
        <v>122</v>
      </c>
      <c r="AP1529" s="10">
        <v>7.8</v>
      </c>
      <c r="AQ1529" s="10">
        <v>2.6</v>
      </c>
      <c r="AR1529" s="10">
        <v>41</v>
      </c>
      <c r="AS1529" s="10">
        <v>122</v>
      </c>
      <c r="AU1529" s="10">
        <v>7.9</v>
      </c>
      <c r="AV1529" s="10">
        <v>2.6</v>
      </c>
      <c r="AW1529" s="10">
        <v>40</v>
      </c>
      <c r="AX1529" s="10">
        <v>122</v>
      </c>
      <c r="AZ1529" s="10">
        <v>1604</v>
      </c>
      <c r="BA1529" s="10" t="s">
        <v>394</v>
      </c>
      <c r="BB1529" s="10">
        <v>4.67</v>
      </c>
      <c r="BC1529" s="10">
        <v>3.59</v>
      </c>
      <c r="BD1529" s="10">
        <v>27</v>
      </c>
      <c r="BE1529" s="10">
        <v>123.696</v>
      </c>
      <c r="BG1529" s="10">
        <v>7.62</v>
      </c>
      <c r="BH1529" s="10">
        <v>5.89</v>
      </c>
      <c r="BI1529" s="10">
        <v>46</v>
      </c>
      <c r="BJ1529" s="10">
        <v>121.926</v>
      </c>
      <c r="BL1529" s="10">
        <v>6.58</v>
      </c>
      <c r="BM1529" s="10">
        <v>5.0199999999999996</v>
      </c>
      <c r="BN1529" s="10">
        <v>39</v>
      </c>
      <c r="BO1529" s="10">
        <v>123.114</v>
      </c>
      <c r="BQ1529" s="10">
        <v>1604</v>
      </c>
      <c r="BR1529" s="10" t="s">
        <v>394</v>
      </c>
      <c r="BS1529" s="10">
        <v>8.31</v>
      </c>
      <c r="BT1529" s="10">
        <v>3.71</v>
      </c>
      <c r="BU1529" s="10">
        <v>43</v>
      </c>
      <c r="BV1529" s="10">
        <v>122.7</v>
      </c>
      <c r="BX1529" s="10">
        <v>9.49</v>
      </c>
      <c r="BY1529" s="10">
        <v>4.3</v>
      </c>
      <c r="BZ1529" s="10">
        <v>50</v>
      </c>
      <c r="CA1529" s="10">
        <v>120.9</v>
      </c>
      <c r="CC1529" s="10">
        <v>8.7899999999999991</v>
      </c>
      <c r="CD1529" s="10">
        <v>3.62</v>
      </c>
      <c r="CE1529" s="10">
        <v>45</v>
      </c>
      <c r="CF1529" s="10">
        <v>120.6</v>
      </c>
      <c r="CH1529" s="10">
        <v>1604</v>
      </c>
      <c r="CI1529" s="10" t="s">
        <v>394</v>
      </c>
      <c r="CJ1529" s="10">
        <v>2.4</v>
      </c>
      <c r="CK1529" s="10">
        <v>1.2</v>
      </c>
      <c r="CL1529" s="10">
        <v>14.5</v>
      </c>
      <c r="CM1529" s="10">
        <v>122.2</v>
      </c>
      <c r="CO1529" s="10">
        <v>3.6</v>
      </c>
      <c r="CP1529" s="10">
        <v>2</v>
      </c>
      <c r="CQ1529" s="10">
        <v>21.4</v>
      </c>
      <c r="CR1529" s="10">
        <v>122.1</v>
      </c>
      <c r="CT1529" s="10">
        <v>3.3</v>
      </c>
      <c r="CU1529" s="10">
        <v>1.9</v>
      </c>
      <c r="CV1529" s="10">
        <v>19.7</v>
      </c>
      <c r="CW1529" s="10">
        <v>121.4</v>
      </c>
      <c r="CY1529" s="10">
        <v>1640</v>
      </c>
      <c r="CZ1529" s="10" t="s">
        <v>8</v>
      </c>
      <c r="DA1529" s="10">
        <v>1.45</v>
      </c>
      <c r="DB1529" s="10">
        <v>0.39</v>
      </c>
      <c r="DC1529" s="10">
        <v>23</v>
      </c>
      <c r="DD1529" s="10">
        <v>36.700000000000003</v>
      </c>
      <c r="DF1529" s="10">
        <v>1.67</v>
      </c>
      <c r="DG1529" s="10">
        <v>0.44</v>
      </c>
      <c r="DH1529" s="10">
        <v>27</v>
      </c>
      <c r="DI1529" s="10">
        <v>36.1</v>
      </c>
      <c r="DK1529" s="10">
        <v>1.6</v>
      </c>
      <c r="DL1529" s="10">
        <v>0.32</v>
      </c>
      <c r="DM1529" s="10">
        <v>26</v>
      </c>
      <c r="DN1529" s="10">
        <v>35.799999999999997</v>
      </c>
    </row>
    <row r="1530" spans="1:118" x14ac:dyDescent="0.25">
      <c r="A1530" s="10">
        <v>1605</v>
      </c>
      <c r="R1530" s="10">
        <v>1605</v>
      </c>
      <c r="S1530" s="10" t="s">
        <v>395</v>
      </c>
      <c r="T1530" s="10">
        <v>1.8</v>
      </c>
      <c r="U1530" s="10">
        <v>1.1000000000000001</v>
      </c>
      <c r="V1530" s="10">
        <v>20</v>
      </c>
      <c r="W1530" s="10">
        <v>124</v>
      </c>
      <c r="Y1530" s="10">
        <v>3</v>
      </c>
      <c r="Z1530" s="10">
        <v>1.2</v>
      </c>
      <c r="AA1530" s="10">
        <v>20</v>
      </c>
      <c r="AB1530" s="10">
        <v>123</v>
      </c>
      <c r="AD1530" s="10">
        <v>2.6</v>
      </c>
      <c r="AE1530" s="10">
        <v>1</v>
      </c>
      <c r="AF1530" s="10">
        <v>20</v>
      </c>
      <c r="AG1530" s="10">
        <v>121</v>
      </c>
      <c r="AI1530" s="10">
        <v>1605</v>
      </c>
      <c r="AJ1530" s="10" t="s">
        <v>395</v>
      </c>
      <c r="AK1530" s="10">
        <v>6.5</v>
      </c>
      <c r="AL1530" s="10">
        <v>2.1</v>
      </c>
      <c r="AM1530" s="10">
        <v>38</v>
      </c>
      <c r="AN1530" s="10">
        <v>122</v>
      </c>
      <c r="AP1530" s="10">
        <v>7.9</v>
      </c>
      <c r="AQ1530" s="10">
        <v>2.2999999999999998</v>
      </c>
      <c r="AR1530" s="10">
        <v>40</v>
      </c>
      <c r="AS1530" s="10">
        <v>122</v>
      </c>
      <c r="AU1530" s="10">
        <v>8.1</v>
      </c>
      <c r="AV1530" s="10">
        <v>2.2999999999999998</v>
      </c>
      <c r="AW1530" s="10">
        <v>40</v>
      </c>
      <c r="AX1530" s="10">
        <v>122</v>
      </c>
      <c r="AZ1530" s="10">
        <v>1605</v>
      </c>
      <c r="BA1530" s="10" t="s">
        <v>395</v>
      </c>
      <c r="BQ1530" s="10">
        <v>1605</v>
      </c>
      <c r="BR1530" s="10" t="s">
        <v>395</v>
      </c>
      <c r="BS1530" s="10">
        <v>7.38</v>
      </c>
      <c r="BT1530" s="10">
        <v>2.59</v>
      </c>
      <c r="BU1530" s="10">
        <v>37</v>
      </c>
      <c r="BV1530" s="10">
        <v>122.7</v>
      </c>
      <c r="BX1530" s="10">
        <v>8.58</v>
      </c>
      <c r="BY1530" s="10">
        <v>3.21</v>
      </c>
      <c r="BZ1530" s="10">
        <v>44</v>
      </c>
      <c r="CA1530" s="10">
        <v>120.9</v>
      </c>
      <c r="CC1530" s="10">
        <v>8.7899999999999991</v>
      </c>
      <c r="CD1530" s="10">
        <v>3.62</v>
      </c>
      <c r="CE1530" s="10">
        <v>45</v>
      </c>
      <c r="CF1530" s="10">
        <v>120.6</v>
      </c>
      <c r="CH1530" s="10">
        <v>1605</v>
      </c>
      <c r="CI1530" s="10" t="s">
        <v>395</v>
      </c>
      <c r="CJ1530" s="10">
        <v>2.4</v>
      </c>
      <c r="CK1530" s="10">
        <v>1.2</v>
      </c>
      <c r="CL1530" s="10">
        <v>14.5</v>
      </c>
      <c r="CM1530" s="10">
        <v>122.2</v>
      </c>
      <c r="CO1530" s="10">
        <v>3.6</v>
      </c>
      <c r="CP1530" s="10">
        <v>2</v>
      </c>
      <c r="CQ1530" s="10">
        <v>21.4</v>
      </c>
      <c r="CR1530" s="10">
        <v>122.1</v>
      </c>
      <c r="CT1530" s="10">
        <v>3.3</v>
      </c>
      <c r="CU1530" s="10">
        <v>1.9</v>
      </c>
      <c r="CV1530" s="10">
        <v>19.7</v>
      </c>
      <c r="CW1530" s="10">
        <v>121.4</v>
      </c>
      <c r="CY1530" s="10">
        <v>1641</v>
      </c>
      <c r="CZ1530" s="10" t="s">
        <v>9</v>
      </c>
      <c r="DC1530" s="10">
        <v>0</v>
      </c>
      <c r="DH1530" s="10">
        <v>0</v>
      </c>
      <c r="DM1530" s="10">
        <v>0</v>
      </c>
    </row>
    <row r="1531" spans="1:118" x14ac:dyDescent="0.25">
      <c r="A1531" s="10">
        <v>1606</v>
      </c>
      <c r="R1531" s="10">
        <v>1606</v>
      </c>
      <c r="S1531" s="10" t="s">
        <v>396</v>
      </c>
      <c r="T1531" s="10">
        <v>0.72</v>
      </c>
      <c r="U1531" s="10">
        <v>0.1</v>
      </c>
      <c r="V1531" s="10">
        <v>11</v>
      </c>
      <c r="W1531" s="10">
        <v>38</v>
      </c>
      <c r="Y1531" s="10">
        <v>1.43</v>
      </c>
      <c r="Z1531" s="10">
        <v>0.2</v>
      </c>
      <c r="AA1531" s="10">
        <v>22</v>
      </c>
      <c r="AB1531" s="10">
        <v>38</v>
      </c>
      <c r="AD1531" s="10">
        <v>0.45</v>
      </c>
      <c r="AE1531" s="10">
        <v>0.06</v>
      </c>
      <c r="AF1531" s="10">
        <v>7</v>
      </c>
      <c r="AG1531" s="10">
        <v>37.5</v>
      </c>
      <c r="AI1531" s="10">
        <v>1606</v>
      </c>
      <c r="AJ1531" s="10" t="s">
        <v>396</v>
      </c>
      <c r="AK1531" s="10">
        <v>3.05</v>
      </c>
      <c r="AL1531" s="10">
        <v>0.75</v>
      </c>
      <c r="AM1531" s="10">
        <v>47</v>
      </c>
      <c r="AN1531" s="10">
        <v>38.700000000000003</v>
      </c>
      <c r="AP1531" s="10">
        <v>3.39</v>
      </c>
      <c r="AQ1531" s="10">
        <v>0.84</v>
      </c>
      <c r="AR1531" s="10">
        <v>53</v>
      </c>
      <c r="AS1531" s="10">
        <v>38.1</v>
      </c>
      <c r="AU1531" s="10">
        <v>3.26</v>
      </c>
      <c r="AV1531" s="10">
        <v>0.81</v>
      </c>
      <c r="AW1531" s="10">
        <v>51</v>
      </c>
      <c r="AX1531" s="10">
        <v>38.1</v>
      </c>
      <c r="AZ1531" s="10">
        <v>1606</v>
      </c>
      <c r="BA1531" s="10" t="s">
        <v>396</v>
      </c>
      <c r="BB1531" s="10">
        <v>1.17</v>
      </c>
      <c r="BC1531" s="10">
        <v>1.01</v>
      </c>
      <c r="BD1531" s="10">
        <v>23</v>
      </c>
      <c r="BE1531" s="10">
        <v>38.456000000000003</v>
      </c>
      <c r="BG1531" s="10">
        <v>2.0099999999999998</v>
      </c>
      <c r="BH1531" s="10">
        <v>1.61</v>
      </c>
      <c r="BI1531" s="10">
        <v>40</v>
      </c>
      <c r="BJ1531" s="10">
        <v>37.308</v>
      </c>
      <c r="BL1531" s="10">
        <v>1.07</v>
      </c>
      <c r="BM1531" s="10">
        <v>0.94</v>
      </c>
      <c r="BN1531" s="10">
        <v>22</v>
      </c>
      <c r="BO1531" s="10">
        <v>37.911000000000001</v>
      </c>
      <c r="BQ1531" s="10">
        <v>1606</v>
      </c>
      <c r="BR1531" s="10" t="s">
        <v>396</v>
      </c>
      <c r="BS1531" s="10">
        <v>4.1900000000000004</v>
      </c>
      <c r="BT1531" s="10">
        <v>1.04</v>
      </c>
      <c r="BU1531" s="10">
        <v>64</v>
      </c>
      <c r="BV1531" s="10">
        <v>38.4</v>
      </c>
      <c r="BX1531" s="10">
        <v>3.95</v>
      </c>
      <c r="BY1531" s="10">
        <v>0.98</v>
      </c>
      <c r="BZ1531" s="10">
        <v>62</v>
      </c>
      <c r="CA1531" s="10">
        <v>37.6</v>
      </c>
      <c r="CC1531" s="10">
        <v>3.89</v>
      </c>
      <c r="CD1531" s="10">
        <v>0.96</v>
      </c>
      <c r="CE1531" s="10">
        <v>61</v>
      </c>
      <c r="CF1531" s="10">
        <v>37.6</v>
      </c>
      <c r="CH1531" s="10">
        <v>1606</v>
      </c>
      <c r="CI1531" s="10" t="s">
        <v>396</v>
      </c>
      <c r="CJ1531" s="10">
        <v>1.06</v>
      </c>
      <c r="CK1531" s="10">
        <v>1.03</v>
      </c>
      <c r="CL1531" s="10">
        <v>22</v>
      </c>
      <c r="CM1531" s="10">
        <v>38.799999999999997</v>
      </c>
      <c r="CO1531" s="10">
        <v>1.74</v>
      </c>
      <c r="CP1531" s="10">
        <v>1.46</v>
      </c>
      <c r="CQ1531" s="10">
        <v>34</v>
      </c>
      <c r="CR1531" s="10">
        <v>38.1</v>
      </c>
      <c r="CT1531" s="10">
        <v>1.04</v>
      </c>
      <c r="CU1531" s="10">
        <v>1.0900000000000001</v>
      </c>
      <c r="CV1531" s="10">
        <v>23</v>
      </c>
      <c r="CW1531" s="10">
        <v>37.93</v>
      </c>
      <c r="CY1531" s="10">
        <v>1642</v>
      </c>
      <c r="CZ1531" s="10" t="s">
        <v>10</v>
      </c>
      <c r="DA1531" s="10">
        <v>1.22</v>
      </c>
      <c r="DB1531" s="10">
        <v>0.35</v>
      </c>
      <c r="DC1531" s="10">
        <v>69</v>
      </c>
      <c r="DD1531" s="10">
        <v>10.3</v>
      </c>
      <c r="DF1531" s="10">
        <v>1.42</v>
      </c>
      <c r="DG1531" s="10">
        <v>0.4</v>
      </c>
      <c r="DH1531" s="10">
        <v>82</v>
      </c>
      <c r="DI1531" s="10">
        <v>10.1</v>
      </c>
      <c r="DK1531" s="10">
        <v>1.41</v>
      </c>
      <c r="DL1531" s="10">
        <v>0.39</v>
      </c>
      <c r="DM1531" s="10">
        <v>82</v>
      </c>
      <c r="DN1531" s="10">
        <v>10</v>
      </c>
    </row>
    <row r="1532" spans="1:118" x14ac:dyDescent="0.25">
      <c r="A1532" s="10">
        <v>1607</v>
      </c>
      <c r="R1532" s="10">
        <v>1607</v>
      </c>
      <c r="S1532" s="10" t="s">
        <v>397</v>
      </c>
      <c r="T1532" s="10">
        <v>0.05</v>
      </c>
      <c r="U1532" s="10">
        <v>0.04</v>
      </c>
      <c r="V1532" s="10">
        <v>1</v>
      </c>
      <c r="W1532" s="10">
        <v>38</v>
      </c>
      <c r="Y1532" s="10">
        <v>0.05</v>
      </c>
      <c r="Z1532" s="10">
        <v>0.04</v>
      </c>
      <c r="AA1532" s="10">
        <v>1</v>
      </c>
      <c r="AB1532" s="10">
        <v>38</v>
      </c>
      <c r="AD1532" s="10">
        <v>0.05</v>
      </c>
      <c r="AE1532" s="10">
        <v>0.04</v>
      </c>
      <c r="AF1532" s="10">
        <v>1</v>
      </c>
      <c r="AG1532" s="10">
        <v>37.5</v>
      </c>
      <c r="AI1532" s="10">
        <v>1607</v>
      </c>
      <c r="AJ1532" s="10" t="s">
        <v>397</v>
      </c>
      <c r="AK1532" s="10">
        <v>0.32</v>
      </c>
      <c r="AL1532" s="10">
        <v>7.0000000000000007E-2</v>
      </c>
      <c r="AM1532" s="10">
        <v>5</v>
      </c>
      <c r="AN1532" s="10">
        <v>38.200000000000003</v>
      </c>
      <c r="AP1532" s="10">
        <v>0.39</v>
      </c>
      <c r="AQ1532" s="10">
        <v>0.08</v>
      </c>
      <c r="AR1532" s="10">
        <v>6</v>
      </c>
      <c r="AS1532" s="10">
        <v>38.1</v>
      </c>
      <c r="AU1532" s="10">
        <v>0.39</v>
      </c>
      <c r="AV1532" s="10">
        <v>0.08</v>
      </c>
      <c r="AW1532" s="10">
        <v>6</v>
      </c>
      <c r="AX1532" s="10">
        <v>38.1</v>
      </c>
      <c r="AZ1532" s="10">
        <v>1607</v>
      </c>
      <c r="BA1532" s="10" t="s">
        <v>397</v>
      </c>
      <c r="BB1532" s="10">
        <v>0.06</v>
      </c>
      <c r="BC1532" s="10">
        <v>7.0000000000000007E-2</v>
      </c>
      <c r="BD1532" s="10">
        <v>1</v>
      </c>
      <c r="BE1532" s="10">
        <v>38.456000000000003</v>
      </c>
      <c r="BG1532" s="10">
        <v>7.0000000000000007E-2</v>
      </c>
      <c r="BH1532" s="10">
        <v>0.08</v>
      </c>
      <c r="BI1532" s="10">
        <v>2</v>
      </c>
      <c r="BJ1532" s="10">
        <v>37.308</v>
      </c>
      <c r="BL1532" s="10">
        <v>7.0000000000000007E-2</v>
      </c>
      <c r="BM1532" s="10">
        <v>0.08</v>
      </c>
      <c r="BN1532" s="10">
        <v>2</v>
      </c>
      <c r="BO1532" s="10">
        <v>37.911000000000001</v>
      </c>
      <c r="BQ1532" s="10">
        <v>1607</v>
      </c>
      <c r="BR1532" s="10" t="s">
        <v>397</v>
      </c>
      <c r="BS1532" s="10">
        <v>0.15</v>
      </c>
      <c r="BT1532" s="10">
        <v>0.1</v>
      </c>
      <c r="BU1532" s="10">
        <v>3</v>
      </c>
      <c r="BV1532" s="10">
        <v>38.4</v>
      </c>
      <c r="BX1532" s="10">
        <v>0.22</v>
      </c>
      <c r="BY1532" s="10">
        <v>0.13</v>
      </c>
      <c r="BZ1532" s="10">
        <v>4</v>
      </c>
      <c r="CA1532" s="10">
        <v>37.6</v>
      </c>
      <c r="CC1532" s="10">
        <v>0.23</v>
      </c>
      <c r="CD1532" s="10">
        <v>0.14000000000000001</v>
      </c>
      <c r="CE1532" s="10">
        <v>4</v>
      </c>
      <c r="CF1532" s="10">
        <v>37.6</v>
      </c>
      <c r="CH1532" s="10">
        <v>1607</v>
      </c>
      <c r="CI1532" s="10" t="s">
        <v>397</v>
      </c>
      <c r="CJ1532" s="10">
        <v>0.06</v>
      </c>
      <c r="CK1532" s="10">
        <v>7.0000000000000007E-2</v>
      </c>
      <c r="CL1532" s="10">
        <v>1</v>
      </c>
      <c r="CM1532" s="10">
        <v>38.380000000000003</v>
      </c>
      <c r="CO1532" s="10">
        <v>0.08</v>
      </c>
      <c r="CP1532" s="10">
        <v>0.08</v>
      </c>
      <c r="CQ1532" s="10">
        <v>2</v>
      </c>
      <c r="CR1532" s="10">
        <v>38.1</v>
      </c>
      <c r="CT1532" s="10">
        <v>0.08</v>
      </c>
      <c r="CU1532" s="10">
        <v>0.08</v>
      </c>
      <c r="CV1532" s="10">
        <v>2</v>
      </c>
      <c r="CW1532" s="10">
        <v>37.93</v>
      </c>
      <c r="CY1532" s="10">
        <v>1643</v>
      </c>
      <c r="CZ1532" s="10" t="s">
        <v>11</v>
      </c>
      <c r="DC1532" s="10">
        <v>0</v>
      </c>
      <c r="DH1532" s="10">
        <v>0</v>
      </c>
      <c r="DM1532" s="10">
        <v>0</v>
      </c>
    </row>
    <row r="1533" spans="1:118" x14ac:dyDescent="0.25">
      <c r="A1533" s="10">
        <v>1608</v>
      </c>
      <c r="R1533" s="10">
        <v>1608</v>
      </c>
      <c r="S1533" s="10" t="s">
        <v>398</v>
      </c>
      <c r="V1533" s="10">
        <v>0</v>
      </c>
      <c r="AA1533" s="10">
        <v>0</v>
      </c>
      <c r="AF1533" s="10">
        <v>0</v>
      </c>
      <c r="AI1533" s="10">
        <v>1608</v>
      </c>
      <c r="AJ1533" s="10" t="s">
        <v>398</v>
      </c>
      <c r="AM1533" s="10">
        <v>0</v>
      </c>
      <c r="AR1533" s="10">
        <v>0</v>
      </c>
      <c r="AW1533" s="10">
        <v>0</v>
      </c>
      <c r="AZ1533" s="10">
        <v>1608</v>
      </c>
      <c r="BA1533" s="10" t="s">
        <v>398</v>
      </c>
      <c r="BD1533" s="10">
        <v>0</v>
      </c>
      <c r="BI1533" s="10">
        <v>0</v>
      </c>
      <c r="BN1533" s="10">
        <v>0</v>
      </c>
      <c r="BQ1533" s="10">
        <v>1608</v>
      </c>
      <c r="BR1533" s="10" t="s">
        <v>398</v>
      </c>
      <c r="BU1533" s="10">
        <v>0</v>
      </c>
      <c r="BZ1533" s="10">
        <v>0</v>
      </c>
      <c r="CE1533" s="10">
        <v>0</v>
      </c>
      <c r="CH1533" s="10">
        <v>1608</v>
      </c>
      <c r="CI1533" s="10" t="s">
        <v>398</v>
      </c>
      <c r="CM1533" s="10">
        <v>0</v>
      </c>
      <c r="CQ1533" s="10">
        <v>0</v>
      </c>
      <c r="CV1533" s="10">
        <v>0</v>
      </c>
      <c r="CY1533" s="10">
        <v>1644</v>
      </c>
      <c r="CZ1533" s="10" t="s">
        <v>296</v>
      </c>
      <c r="DA1533" s="10">
        <v>0.68104218000000005</v>
      </c>
      <c r="DB1533" s="10">
        <v>0.13898820000000001</v>
      </c>
      <c r="DC1533" s="10">
        <v>39</v>
      </c>
      <c r="DD1533" s="10">
        <v>10.3</v>
      </c>
      <c r="DF1533" s="10">
        <v>0.73631222000000007</v>
      </c>
      <c r="DG1533" s="10">
        <v>0.15026780000000003</v>
      </c>
      <c r="DH1533" s="10">
        <v>43</v>
      </c>
      <c r="DI1533" s="10">
        <v>10.1</v>
      </c>
      <c r="DK1533" s="10">
        <v>0.74597599999999997</v>
      </c>
      <c r="DL1533" s="10">
        <v>0.15224000000000001</v>
      </c>
      <c r="DM1533" s="10">
        <v>44</v>
      </c>
      <c r="DN1533" s="10">
        <v>10</v>
      </c>
    </row>
    <row r="1534" spans="1:118" x14ac:dyDescent="0.25">
      <c r="A1534" s="10">
        <v>1609</v>
      </c>
      <c r="R1534" s="10">
        <v>1609</v>
      </c>
      <c r="S1534" s="10" t="s">
        <v>8</v>
      </c>
      <c r="V1534" s="10">
        <v>0</v>
      </c>
      <c r="AA1534" s="10">
        <v>0</v>
      </c>
      <c r="AF1534" s="10">
        <v>0</v>
      </c>
      <c r="AI1534" s="10">
        <v>1609</v>
      </c>
      <c r="AJ1534" s="10" t="s">
        <v>8</v>
      </c>
      <c r="AK1534" s="10">
        <v>3.05</v>
      </c>
      <c r="AL1534" s="10">
        <v>1</v>
      </c>
      <c r="AM1534" s="10">
        <v>47</v>
      </c>
      <c r="AN1534" s="10">
        <v>38.700000000000003</v>
      </c>
      <c r="AP1534" s="10">
        <v>3.38</v>
      </c>
      <c r="AQ1534" s="10">
        <v>1.1000000000000001</v>
      </c>
      <c r="AR1534" s="10">
        <v>53</v>
      </c>
      <c r="AS1534" s="10">
        <v>38.1</v>
      </c>
      <c r="AU1534" s="10">
        <v>3.26</v>
      </c>
      <c r="AV1534" s="10">
        <v>1.06</v>
      </c>
      <c r="AW1534" s="10">
        <v>51</v>
      </c>
      <c r="AX1534" s="10">
        <v>38.1</v>
      </c>
      <c r="AZ1534" s="10">
        <v>1609</v>
      </c>
      <c r="BA1534" s="10" t="s">
        <v>8</v>
      </c>
      <c r="BQ1534" s="10">
        <v>1609</v>
      </c>
      <c r="BR1534" s="10" t="s">
        <v>8</v>
      </c>
      <c r="BS1534" s="10">
        <v>4.17</v>
      </c>
      <c r="BT1534" s="10">
        <v>1.33</v>
      </c>
      <c r="BU1534" s="10">
        <v>64</v>
      </c>
      <c r="BV1534" s="10">
        <v>39</v>
      </c>
      <c r="BX1534" s="10">
        <v>3.94</v>
      </c>
      <c r="BY1534" s="10">
        <v>1.26</v>
      </c>
      <c r="BZ1534" s="10">
        <v>62</v>
      </c>
      <c r="CA1534" s="10">
        <v>38</v>
      </c>
      <c r="CC1534" s="10">
        <v>3.88</v>
      </c>
      <c r="CD1534" s="10">
        <v>1.24</v>
      </c>
      <c r="CE1534" s="10">
        <v>61</v>
      </c>
      <c r="CF1534" s="10">
        <v>38</v>
      </c>
      <c r="CH1534" s="10">
        <v>1609</v>
      </c>
      <c r="CI1534" s="10" t="s">
        <v>8</v>
      </c>
      <c r="CJ1534" s="10">
        <v>0.08</v>
      </c>
      <c r="CK1534" s="10">
        <v>0.23</v>
      </c>
      <c r="CL1534" s="10">
        <v>1</v>
      </c>
      <c r="CM1534" s="10">
        <v>38</v>
      </c>
      <c r="CO1534" s="10">
        <v>0.08</v>
      </c>
      <c r="CP1534" s="10">
        <v>0.23</v>
      </c>
      <c r="CQ1534" s="10">
        <v>1</v>
      </c>
      <c r="CR1534" s="10">
        <v>38</v>
      </c>
      <c r="CT1534" s="10">
        <v>0.08</v>
      </c>
      <c r="CU1534" s="10">
        <v>0.23</v>
      </c>
      <c r="CV1534" s="10">
        <v>1</v>
      </c>
      <c r="CW1534" s="10">
        <v>38</v>
      </c>
      <c r="CY1534" s="10">
        <v>1645</v>
      </c>
      <c r="CZ1534" s="10" t="s">
        <v>297</v>
      </c>
      <c r="DA1534" s="10">
        <v>0.33178978000000003</v>
      </c>
      <c r="DB1534" s="10">
        <v>6.7712200000000014E-2</v>
      </c>
      <c r="DC1534" s="10">
        <v>19</v>
      </c>
      <c r="DD1534" s="10">
        <v>10.3</v>
      </c>
      <c r="DF1534" s="10">
        <v>0.30822371999999998</v>
      </c>
      <c r="DG1534" s="10">
        <v>6.2902799999999995E-2</v>
      </c>
      <c r="DH1534" s="10">
        <v>18</v>
      </c>
      <c r="DI1534" s="10">
        <v>10.1</v>
      </c>
      <c r="DK1534" s="10">
        <v>0.32212599999999997</v>
      </c>
      <c r="DL1534" s="10">
        <v>6.5739999999999993E-2</v>
      </c>
      <c r="DM1534" s="10">
        <v>19</v>
      </c>
      <c r="DN1534" s="10">
        <v>10</v>
      </c>
    </row>
    <row r="1535" spans="1:118" x14ac:dyDescent="0.25">
      <c r="A1535" s="10">
        <v>1610</v>
      </c>
      <c r="R1535" s="10">
        <v>1610</v>
      </c>
      <c r="S1535" s="10" t="s">
        <v>9</v>
      </c>
      <c r="T1535" s="10">
        <v>0.81</v>
      </c>
      <c r="U1535" s="10">
        <v>0.3</v>
      </c>
      <c r="V1535" s="10">
        <v>12</v>
      </c>
      <c r="W1535" s="10">
        <v>38</v>
      </c>
      <c r="Y1535" s="10">
        <v>1.46</v>
      </c>
      <c r="Z1535" s="10">
        <v>0.4</v>
      </c>
      <c r="AA1535" s="10">
        <v>22</v>
      </c>
      <c r="AB1535" s="10">
        <v>38</v>
      </c>
      <c r="AD1535" s="10">
        <v>0.6</v>
      </c>
      <c r="AE1535" s="10">
        <v>0.28000000000000003</v>
      </c>
      <c r="AF1535" s="10">
        <v>9</v>
      </c>
      <c r="AG1535" s="10">
        <v>37.5</v>
      </c>
      <c r="AI1535" s="10">
        <v>1610</v>
      </c>
      <c r="AJ1535" s="10" t="s">
        <v>9</v>
      </c>
      <c r="AK1535" s="10">
        <v>0.35</v>
      </c>
      <c r="AL1535" s="10">
        <v>0.24</v>
      </c>
      <c r="AM1535" s="10">
        <v>5</v>
      </c>
      <c r="AN1535" s="10">
        <v>38.200000000000003</v>
      </c>
      <c r="AP1535" s="10">
        <v>0.42</v>
      </c>
      <c r="AQ1535" s="10">
        <v>0.25</v>
      </c>
      <c r="AR1535" s="10">
        <v>6</v>
      </c>
      <c r="AS1535" s="10">
        <v>38.1</v>
      </c>
      <c r="AU1535" s="10">
        <v>0.42</v>
      </c>
      <c r="AV1535" s="10">
        <v>0.25</v>
      </c>
      <c r="AW1535" s="10">
        <v>6</v>
      </c>
      <c r="AX1535" s="10">
        <v>38.1</v>
      </c>
      <c r="AZ1535" s="10">
        <v>1610</v>
      </c>
      <c r="BA1535" s="10" t="s">
        <v>9</v>
      </c>
      <c r="BB1535" s="10">
        <v>1.02</v>
      </c>
      <c r="BC1535" s="10">
        <v>0.33</v>
      </c>
      <c r="BD1535" s="10">
        <v>15.2</v>
      </c>
      <c r="BE1535" s="10">
        <v>38.200000000000003</v>
      </c>
      <c r="BG1535" s="10">
        <v>1.74</v>
      </c>
      <c r="BH1535" s="10">
        <v>0.43</v>
      </c>
      <c r="BI1535" s="10">
        <v>26.2</v>
      </c>
      <c r="BJ1535" s="10">
        <v>38.200000000000003</v>
      </c>
      <c r="BL1535" s="10">
        <v>1.07</v>
      </c>
      <c r="BM1535" s="10">
        <v>0.34</v>
      </c>
      <c r="BN1535" s="10">
        <v>16</v>
      </c>
      <c r="BO1535" s="10">
        <v>38</v>
      </c>
      <c r="BQ1535" s="10">
        <v>1610</v>
      </c>
      <c r="BR1535" s="10" t="s">
        <v>9</v>
      </c>
      <c r="BS1535" s="10">
        <v>0.28999999999999998</v>
      </c>
      <c r="BT1535" s="10">
        <v>0.23</v>
      </c>
      <c r="BU1535" s="10">
        <v>4</v>
      </c>
      <c r="BV1535" s="10">
        <v>39</v>
      </c>
      <c r="BX1535" s="10">
        <v>0.35</v>
      </c>
      <c r="BY1535" s="10">
        <v>0.24</v>
      </c>
      <c r="BZ1535" s="10">
        <v>5</v>
      </c>
      <c r="CA1535" s="10">
        <v>38</v>
      </c>
      <c r="CC1535" s="10">
        <v>0.35</v>
      </c>
      <c r="CD1535" s="10">
        <v>0.24</v>
      </c>
      <c r="CE1535" s="10">
        <v>5</v>
      </c>
      <c r="CF1535" s="10">
        <v>38</v>
      </c>
      <c r="CH1535" s="10">
        <v>1610</v>
      </c>
      <c r="CI1535" s="10" t="s">
        <v>9</v>
      </c>
      <c r="CJ1535" s="10">
        <v>1.42</v>
      </c>
      <c r="CK1535" s="10">
        <v>0.99</v>
      </c>
      <c r="CL1535" s="10">
        <v>25</v>
      </c>
      <c r="CM1535" s="10">
        <v>38</v>
      </c>
      <c r="CO1535" s="10">
        <v>1.98</v>
      </c>
      <c r="CP1535" s="10">
        <v>1.34</v>
      </c>
      <c r="CQ1535" s="10">
        <v>35</v>
      </c>
      <c r="CR1535" s="10">
        <v>38</v>
      </c>
      <c r="CT1535" s="10">
        <v>1.31</v>
      </c>
      <c r="CU1535" s="10">
        <v>0.92</v>
      </c>
      <c r="CV1535" s="10">
        <v>23</v>
      </c>
      <c r="CW1535" s="10">
        <v>38</v>
      </c>
      <c r="CY1535" s="10">
        <v>1646</v>
      </c>
      <c r="CZ1535" s="10" t="s">
        <v>298</v>
      </c>
      <c r="DA1535" s="10">
        <v>8.7313099999999991E-2</v>
      </c>
      <c r="DB1535" s="10">
        <v>1.7818999999999998E-2</v>
      </c>
      <c r="DC1535" s="10">
        <v>5</v>
      </c>
      <c r="DD1535" s="10">
        <v>10.3</v>
      </c>
      <c r="DF1535" s="10">
        <v>3.4247079999999999E-2</v>
      </c>
      <c r="DG1535" s="10">
        <v>6.9892000000000001E-3</v>
      </c>
      <c r="DH1535" s="10">
        <v>2</v>
      </c>
      <c r="DI1535" s="10">
        <v>10.1</v>
      </c>
      <c r="DK1535" s="10">
        <v>0.11867799999999999</v>
      </c>
      <c r="DL1535" s="10">
        <v>2.4219999999999998E-2</v>
      </c>
      <c r="DM1535" s="10">
        <v>7</v>
      </c>
      <c r="DN1535" s="10">
        <v>10</v>
      </c>
    </row>
    <row r="1536" spans="1:118" x14ac:dyDescent="0.25">
      <c r="A1536" s="10">
        <v>1611</v>
      </c>
      <c r="R1536" s="10">
        <v>1611</v>
      </c>
      <c r="S1536" s="10" t="s">
        <v>399</v>
      </c>
      <c r="V1536" s="10">
        <v>0</v>
      </c>
      <c r="AA1536" s="10">
        <v>0</v>
      </c>
      <c r="AF1536" s="10">
        <v>0</v>
      </c>
      <c r="AI1536" s="10">
        <v>1611</v>
      </c>
      <c r="AJ1536" s="10" t="s">
        <v>399</v>
      </c>
      <c r="AK1536" s="10">
        <v>4.3499999999999996</v>
      </c>
      <c r="AL1536" s="10">
        <v>1.9</v>
      </c>
      <c r="AM1536" s="10">
        <v>413</v>
      </c>
      <c r="AN1536" s="10">
        <v>6.5</v>
      </c>
      <c r="AP1536" s="10">
        <v>5.98</v>
      </c>
      <c r="AQ1536" s="10">
        <v>2.61</v>
      </c>
      <c r="AR1536" s="10">
        <v>578</v>
      </c>
      <c r="AS1536" s="10">
        <v>6.4</v>
      </c>
      <c r="AU1536" s="10">
        <v>5.66</v>
      </c>
      <c r="AV1536" s="10">
        <v>2.46</v>
      </c>
      <c r="AW1536" s="10">
        <v>555</v>
      </c>
      <c r="AX1536" s="10">
        <v>6.3</v>
      </c>
      <c r="AZ1536" s="10">
        <v>1611</v>
      </c>
      <c r="BA1536" s="10" t="s">
        <v>399</v>
      </c>
      <c r="BQ1536" s="10">
        <v>1611</v>
      </c>
      <c r="BR1536" s="10" t="s">
        <v>399</v>
      </c>
      <c r="BS1536" s="10">
        <v>5.19</v>
      </c>
      <c r="BT1536" s="10">
        <v>2.0699999999999998</v>
      </c>
      <c r="BU1536" s="10">
        <v>481</v>
      </c>
      <c r="BV1536" s="10">
        <v>6.6</v>
      </c>
      <c r="BX1536" s="10">
        <v>6.86</v>
      </c>
      <c r="BY1536" s="10">
        <v>2.74</v>
      </c>
      <c r="BZ1536" s="10">
        <v>656</v>
      </c>
      <c r="CA1536" s="10">
        <v>6.4</v>
      </c>
      <c r="CC1536" s="10">
        <v>6.18</v>
      </c>
      <c r="CD1536" s="10">
        <v>2.4700000000000002</v>
      </c>
      <c r="CE1536" s="10">
        <v>591</v>
      </c>
      <c r="CF1536" s="10">
        <v>6.4</v>
      </c>
      <c r="CH1536" s="10">
        <v>1611</v>
      </c>
      <c r="CI1536" s="10" t="s">
        <v>399</v>
      </c>
      <c r="CJ1536" s="10">
        <v>1.85</v>
      </c>
      <c r="CK1536" s="10">
        <v>1.44</v>
      </c>
      <c r="CL1536" s="10">
        <v>192</v>
      </c>
      <c r="CM1536" s="10">
        <v>6.6</v>
      </c>
      <c r="CO1536" s="10">
        <v>2.17</v>
      </c>
      <c r="CP1536" s="10">
        <v>1.67</v>
      </c>
      <c r="CQ1536" s="10">
        <v>230</v>
      </c>
      <c r="CR1536" s="10">
        <v>6.5</v>
      </c>
      <c r="CT1536" s="10">
        <v>2.4</v>
      </c>
      <c r="CU1536" s="10">
        <v>1.82</v>
      </c>
      <c r="CV1536" s="10">
        <v>254</v>
      </c>
      <c r="CW1536" s="10">
        <v>6.5</v>
      </c>
      <c r="CY1536" s="10">
        <v>1647</v>
      </c>
      <c r="CZ1536" s="10" t="s">
        <v>308</v>
      </c>
      <c r="DA1536" s="10">
        <v>5.2387859999999994E-2</v>
      </c>
      <c r="DB1536" s="10">
        <v>1.0691400000000002E-2</v>
      </c>
      <c r="DC1536" s="10">
        <v>3</v>
      </c>
      <c r="DD1536" s="10">
        <v>10.3</v>
      </c>
      <c r="DF1536" s="10">
        <v>5.1370619999999992E-2</v>
      </c>
      <c r="DG1536" s="10">
        <v>1.04838E-2</v>
      </c>
      <c r="DH1536" s="10">
        <v>3</v>
      </c>
      <c r="DI1536" s="10">
        <v>10.1</v>
      </c>
      <c r="DK1536" s="10">
        <v>6.7816000000000001E-2</v>
      </c>
      <c r="DL1536" s="10">
        <v>1.3840000000000002E-2</v>
      </c>
      <c r="DM1536" s="10">
        <v>4</v>
      </c>
      <c r="DN1536" s="10">
        <v>10</v>
      </c>
    </row>
    <row r="1537" spans="1:118" x14ac:dyDescent="0.25">
      <c r="A1537" s="10">
        <v>1612</v>
      </c>
      <c r="R1537" s="10">
        <v>1612</v>
      </c>
      <c r="S1537" s="10" t="s">
        <v>44</v>
      </c>
      <c r="T1537" s="10">
        <v>3.49</v>
      </c>
      <c r="U1537" s="10">
        <v>2.41</v>
      </c>
      <c r="V1537" s="10">
        <v>362</v>
      </c>
      <c r="W1537" s="10">
        <v>6.5</v>
      </c>
      <c r="Y1537" s="10">
        <v>5.3</v>
      </c>
      <c r="Z1537" s="10">
        <v>3.62</v>
      </c>
      <c r="AA1537" s="10">
        <v>390</v>
      </c>
      <c r="AB1537" s="10">
        <v>6.4</v>
      </c>
      <c r="AD1537" s="10">
        <v>4.7</v>
      </c>
      <c r="AE1537" s="10">
        <v>3.22</v>
      </c>
      <c r="AF1537" s="10">
        <v>512</v>
      </c>
      <c r="AG1537" s="10">
        <v>6.2</v>
      </c>
      <c r="AI1537" s="10">
        <v>1612</v>
      </c>
      <c r="AJ1537" s="10" t="s">
        <v>44</v>
      </c>
      <c r="AK1537" s="10">
        <v>5.67</v>
      </c>
      <c r="AL1537" s="10">
        <v>1.71</v>
      </c>
      <c r="AM1537" s="10">
        <v>509</v>
      </c>
      <c r="AN1537" s="10">
        <v>6.6</v>
      </c>
      <c r="AP1537" s="10">
        <v>6.6760000000000002</v>
      </c>
      <c r="AQ1537" s="10">
        <v>2.0299999999999998</v>
      </c>
      <c r="AR1537" s="10">
        <v>626</v>
      </c>
      <c r="AS1537" s="10">
        <v>6.4</v>
      </c>
      <c r="AU1537" s="10">
        <v>6.4</v>
      </c>
      <c r="AV1537" s="10">
        <v>1.93</v>
      </c>
      <c r="AW1537" s="10">
        <v>602</v>
      </c>
      <c r="AX1537" s="10">
        <v>6.3</v>
      </c>
      <c r="AZ1537" s="10">
        <v>1612</v>
      </c>
      <c r="BA1537" s="10" t="s">
        <v>44</v>
      </c>
      <c r="BB1537" s="10">
        <v>3.43</v>
      </c>
      <c r="BC1537" s="10">
        <v>2.27</v>
      </c>
      <c r="BD1537" s="10">
        <v>352</v>
      </c>
      <c r="BE1537" s="10">
        <v>6.5</v>
      </c>
      <c r="BG1537" s="10">
        <v>5.5</v>
      </c>
      <c r="BH1537" s="10">
        <v>3.58</v>
      </c>
      <c r="BI1537" s="10">
        <v>574</v>
      </c>
      <c r="BJ1537" s="10">
        <v>6.4</v>
      </c>
      <c r="BL1537" s="10">
        <v>5.42</v>
      </c>
      <c r="BM1537" s="10">
        <v>3.53</v>
      </c>
      <c r="BN1537" s="10">
        <v>566</v>
      </c>
      <c r="BO1537" s="10">
        <v>6.4</v>
      </c>
      <c r="BQ1537" s="10">
        <v>1612</v>
      </c>
      <c r="BR1537" s="10" t="s">
        <v>44</v>
      </c>
      <c r="BS1537" s="10">
        <v>4.24</v>
      </c>
      <c r="BT1537" s="10">
        <v>1.49</v>
      </c>
      <c r="BU1537" s="10">
        <v>384</v>
      </c>
      <c r="BV1537" s="10">
        <v>6.6</v>
      </c>
      <c r="BX1537" s="10">
        <v>4.91</v>
      </c>
      <c r="BY1537" s="10">
        <v>1.71</v>
      </c>
      <c r="BZ1537" s="10">
        <v>459</v>
      </c>
      <c r="CA1537" s="10">
        <v>6.4</v>
      </c>
      <c r="CC1537" s="10">
        <v>5.25</v>
      </c>
      <c r="CD1537" s="10">
        <v>1.83</v>
      </c>
      <c r="CE1537" s="10">
        <v>491</v>
      </c>
      <c r="CF1537" s="10">
        <v>6.4</v>
      </c>
      <c r="CH1537" s="10">
        <v>1612</v>
      </c>
      <c r="CI1537" s="10" t="s">
        <v>44</v>
      </c>
      <c r="CJ1537" s="10">
        <v>1.8</v>
      </c>
      <c r="CK1537" s="10">
        <v>1.1200000000000001</v>
      </c>
      <c r="CL1537" s="10">
        <v>178</v>
      </c>
      <c r="CM1537" s="10">
        <v>6.6</v>
      </c>
      <c r="CO1537" s="10">
        <v>3.19</v>
      </c>
      <c r="CP1537" s="10">
        <v>1.93</v>
      </c>
      <c r="CQ1537" s="10">
        <v>323</v>
      </c>
      <c r="CR1537" s="10">
        <v>6.5</v>
      </c>
      <c r="CT1537" s="10">
        <v>2.99</v>
      </c>
      <c r="CU1537" s="10">
        <v>1.82</v>
      </c>
      <c r="CV1537" s="10">
        <v>303</v>
      </c>
      <c r="CW1537" s="10">
        <v>6.5</v>
      </c>
      <c r="CY1537" s="10">
        <v>1648</v>
      </c>
      <c r="CZ1537" s="10" t="s">
        <v>299</v>
      </c>
      <c r="DA1537" s="10">
        <v>0.12223834000000003</v>
      </c>
      <c r="DB1537" s="10">
        <v>2.4946600000000003E-2</v>
      </c>
      <c r="DC1537" s="10">
        <v>7</v>
      </c>
      <c r="DD1537" s="10">
        <v>10.3</v>
      </c>
      <c r="DF1537" s="10">
        <v>0.11986478</v>
      </c>
      <c r="DG1537" s="10">
        <v>2.4462200000000003E-2</v>
      </c>
      <c r="DH1537" s="10">
        <v>7</v>
      </c>
      <c r="DI1537" s="10">
        <v>10.1</v>
      </c>
      <c r="DK1537" s="10">
        <v>0.135632</v>
      </c>
      <c r="DL1537" s="10">
        <v>2.7680000000000003E-2</v>
      </c>
      <c r="DM1537" s="10">
        <v>8</v>
      </c>
      <c r="DN1537" s="10">
        <v>10</v>
      </c>
    </row>
    <row r="1538" spans="1:118" x14ac:dyDescent="0.25">
      <c r="A1538" s="10">
        <v>1613</v>
      </c>
      <c r="R1538" s="10">
        <v>1613</v>
      </c>
      <c r="S1538" s="10" t="s">
        <v>288</v>
      </c>
      <c r="T1538" s="10">
        <v>1.9116499999999998E-2</v>
      </c>
      <c r="U1538" s="10">
        <v>1.19197E-2</v>
      </c>
      <c r="V1538" s="10">
        <v>2</v>
      </c>
      <c r="W1538" s="10">
        <v>6.5</v>
      </c>
      <c r="Y1538" s="10">
        <v>8.2818559999999999E-2</v>
      </c>
      <c r="Z1538" s="10">
        <v>5.1639808000000009E-2</v>
      </c>
      <c r="AA1538" s="10">
        <v>8.8000000000000007</v>
      </c>
      <c r="AB1538" s="10">
        <v>6.4</v>
      </c>
      <c r="AD1538" s="10">
        <v>7.293680000000001E-2</v>
      </c>
      <c r="AE1538" s="10">
        <v>4.547824000000001E-2</v>
      </c>
      <c r="AF1538" s="10">
        <v>8</v>
      </c>
      <c r="AG1538" s="10">
        <v>6.2</v>
      </c>
      <c r="AI1538" s="10">
        <v>1613</v>
      </c>
      <c r="AJ1538" s="10" t="s">
        <v>288</v>
      </c>
      <c r="AK1538" s="10">
        <v>0.01</v>
      </c>
      <c r="AL1538" s="10">
        <v>4.0000000000000001E-3</v>
      </c>
      <c r="AM1538" s="10">
        <v>1</v>
      </c>
      <c r="AN1538" s="10">
        <v>6.5</v>
      </c>
      <c r="AP1538" s="10">
        <v>0.01</v>
      </c>
      <c r="AQ1538" s="10">
        <v>4.0000000000000001E-3</v>
      </c>
      <c r="AR1538" s="10">
        <v>1</v>
      </c>
      <c r="AS1538" s="10">
        <v>6.4</v>
      </c>
      <c r="AU1538" s="10">
        <v>0.01</v>
      </c>
      <c r="AV1538" s="10">
        <v>4.0000000000000001E-3</v>
      </c>
      <c r="AW1538" s="10">
        <v>1</v>
      </c>
      <c r="AX1538" s="10">
        <v>6.3</v>
      </c>
      <c r="AZ1538" s="10">
        <v>1613</v>
      </c>
      <c r="BA1538" s="10" t="s">
        <v>288</v>
      </c>
      <c r="BB1538" s="10">
        <v>9.6706999999999991E-3</v>
      </c>
      <c r="BC1538" s="10">
        <v>5.7349499999999999E-3</v>
      </c>
      <c r="BD1538" s="10">
        <v>1</v>
      </c>
      <c r="BE1538" s="10">
        <v>6.5</v>
      </c>
      <c r="BG1538" s="10">
        <v>9.5219200000000014E-3</v>
      </c>
      <c r="BH1538" s="10">
        <v>5.64672E-3</v>
      </c>
      <c r="BI1538" s="10">
        <v>1</v>
      </c>
      <c r="BJ1538" s="10">
        <v>6.4</v>
      </c>
      <c r="BL1538" s="10">
        <v>9.5219200000000014E-3</v>
      </c>
      <c r="BM1538" s="10">
        <v>5.64672E-3</v>
      </c>
      <c r="BN1538" s="10">
        <v>1</v>
      </c>
      <c r="BO1538" s="10">
        <v>6.4</v>
      </c>
      <c r="BQ1538" s="10">
        <v>1613</v>
      </c>
      <c r="BR1538" s="10" t="s">
        <v>288</v>
      </c>
      <c r="BS1538" s="10">
        <v>0.16099379999999999</v>
      </c>
      <c r="BT1538" s="10">
        <v>5.8231800000000007E-2</v>
      </c>
      <c r="BU1538" s="10">
        <v>15</v>
      </c>
      <c r="BV1538" s="10">
        <v>6.6</v>
      </c>
      <c r="BX1538" s="10">
        <v>8.3261440000000006E-2</v>
      </c>
      <c r="BY1538" s="10">
        <v>3.0115840000000005E-2</v>
      </c>
      <c r="BZ1538" s="10">
        <v>8</v>
      </c>
      <c r="CA1538" s="10">
        <v>6.4</v>
      </c>
      <c r="CC1538" s="10">
        <v>0.16652288000000001</v>
      </c>
      <c r="CD1538" s="10">
        <v>6.023168000000001E-2</v>
      </c>
      <c r="CE1538" s="10">
        <v>16</v>
      </c>
      <c r="CF1538" s="10">
        <v>6.4</v>
      </c>
      <c r="CH1538" s="10">
        <v>1613</v>
      </c>
      <c r="CI1538" s="10" t="s">
        <v>288</v>
      </c>
      <c r="CJ1538" s="10">
        <v>9.4769399999999997E-3</v>
      </c>
      <c r="CK1538" s="10">
        <v>6.3940799999999999E-3</v>
      </c>
      <c r="CL1538" s="10">
        <v>1</v>
      </c>
      <c r="CM1538" s="10">
        <v>6.6</v>
      </c>
      <c r="CO1538" s="10">
        <v>9.3333499999999989E-3</v>
      </c>
      <c r="CP1538" s="10">
        <v>6.2972000000000002E-3</v>
      </c>
      <c r="CQ1538" s="10">
        <v>1</v>
      </c>
      <c r="CR1538" s="10">
        <v>6.5</v>
      </c>
      <c r="CT1538" s="10">
        <v>9.3333499999999989E-3</v>
      </c>
      <c r="CU1538" s="10">
        <v>6.2972000000000002E-3</v>
      </c>
      <c r="CV1538" s="10">
        <v>1</v>
      </c>
      <c r="CW1538" s="10">
        <v>6.5</v>
      </c>
      <c r="CY1538" s="10">
        <v>1649</v>
      </c>
      <c r="CZ1538" s="10" t="s">
        <v>408</v>
      </c>
      <c r="DA1538" s="10">
        <v>5.4399999999999997E-2</v>
      </c>
      <c r="DF1538" s="10">
        <v>0.05</v>
      </c>
      <c r="DK1538" s="10">
        <v>5.0799999999999998E-2</v>
      </c>
    </row>
    <row r="1539" spans="1:118" x14ac:dyDescent="0.25">
      <c r="A1539" s="10">
        <v>1614</v>
      </c>
      <c r="R1539" s="10">
        <v>1614</v>
      </c>
      <c r="S1539" s="10" t="s">
        <v>293</v>
      </c>
      <c r="T1539" s="10">
        <v>9.558249999999999E-3</v>
      </c>
      <c r="U1539" s="10">
        <v>5.95985E-3</v>
      </c>
      <c r="V1539" s="10">
        <v>1</v>
      </c>
      <c r="W1539" s="10">
        <v>6.5</v>
      </c>
      <c r="Y1539" s="10">
        <v>1.3175679999999999E-2</v>
      </c>
      <c r="Z1539" s="10">
        <v>8.2154239999999989E-3</v>
      </c>
      <c r="AA1539" s="10">
        <v>1.4</v>
      </c>
      <c r="AB1539" s="10">
        <v>6.4</v>
      </c>
      <c r="AD1539" s="10">
        <v>9.1171000000000012E-3</v>
      </c>
      <c r="AE1539" s="10">
        <v>5.6847800000000013E-3</v>
      </c>
      <c r="AF1539" s="10">
        <v>1</v>
      </c>
      <c r="AG1539" s="10">
        <v>6.2</v>
      </c>
      <c r="AI1539" s="10">
        <v>1614</v>
      </c>
      <c r="AJ1539" s="10" t="s">
        <v>293</v>
      </c>
      <c r="AK1539" s="10">
        <v>0.02</v>
      </c>
      <c r="AL1539" s="10">
        <v>5.0000000000000001E-3</v>
      </c>
      <c r="AM1539" s="10">
        <v>2</v>
      </c>
      <c r="AN1539" s="10">
        <v>6.6</v>
      </c>
      <c r="AP1539" s="10">
        <v>0.03</v>
      </c>
      <c r="AQ1539" s="10">
        <v>8.0000000000000002E-3</v>
      </c>
      <c r="AR1539" s="10">
        <v>3</v>
      </c>
      <c r="AS1539" s="10">
        <v>6.4</v>
      </c>
      <c r="AU1539" s="10">
        <v>0.02</v>
      </c>
      <c r="AV1539" s="10">
        <v>5.0000000000000001E-3</v>
      </c>
      <c r="AW1539" s="10">
        <v>2</v>
      </c>
      <c r="AX1539" s="10">
        <v>6.3</v>
      </c>
      <c r="AZ1539" s="10">
        <v>1614</v>
      </c>
      <c r="BA1539" s="10" t="s">
        <v>293</v>
      </c>
      <c r="BB1539" s="10">
        <v>9.6706999999999991E-3</v>
      </c>
      <c r="BC1539" s="10">
        <v>5.7349499999999999E-3</v>
      </c>
      <c r="BD1539" s="10">
        <v>1</v>
      </c>
      <c r="BE1539" s="10">
        <v>6.5</v>
      </c>
      <c r="BG1539" s="10">
        <v>9.5219200000000014E-3</v>
      </c>
      <c r="BH1539" s="10">
        <v>5.64672E-3</v>
      </c>
      <c r="BI1539" s="10">
        <v>1</v>
      </c>
      <c r="BJ1539" s="10">
        <v>6.4</v>
      </c>
      <c r="BL1539" s="10">
        <v>9.5219200000000014E-3</v>
      </c>
      <c r="BM1539" s="10">
        <v>5.64672E-3</v>
      </c>
      <c r="BN1539" s="10">
        <v>1</v>
      </c>
      <c r="BO1539" s="10">
        <v>6.4</v>
      </c>
      <c r="BQ1539" s="10">
        <v>1614</v>
      </c>
      <c r="BR1539" s="10" t="s">
        <v>293</v>
      </c>
      <c r="BS1539" s="10">
        <v>2.1922559999999997E-2</v>
      </c>
      <c r="BT1539" s="10">
        <v>6.3940799999999999E-3</v>
      </c>
      <c r="BU1539" s="10">
        <v>2</v>
      </c>
      <c r="BV1539" s="10">
        <v>6.6</v>
      </c>
      <c r="BX1539" s="10">
        <v>2.1258240000000001E-2</v>
      </c>
      <c r="BY1539" s="10">
        <v>6.2003200000000014E-3</v>
      </c>
      <c r="BZ1539" s="10">
        <v>2</v>
      </c>
      <c r="CA1539" s="10">
        <v>6.4</v>
      </c>
      <c r="CC1539" s="10">
        <v>2.1258240000000001E-2</v>
      </c>
      <c r="CD1539" s="10">
        <v>6.2003200000000014E-3</v>
      </c>
      <c r="CE1539" s="10">
        <v>2</v>
      </c>
      <c r="CF1539" s="10">
        <v>6.4</v>
      </c>
      <c r="CH1539" s="10">
        <v>1614</v>
      </c>
      <c r="CI1539" s="10" t="s">
        <v>293</v>
      </c>
      <c r="CJ1539" s="10">
        <v>9.4769399999999997E-3</v>
      </c>
      <c r="CK1539" s="10">
        <v>6.3940799999999999E-3</v>
      </c>
      <c r="CL1539" s="10">
        <v>1</v>
      </c>
      <c r="CM1539" s="10">
        <v>6.6</v>
      </c>
      <c r="CO1539" s="10">
        <v>9.3333499999999989E-3</v>
      </c>
      <c r="CP1539" s="10">
        <v>6.2972000000000002E-3</v>
      </c>
      <c r="CQ1539" s="10">
        <v>1</v>
      </c>
      <c r="CR1539" s="10">
        <v>6.5</v>
      </c>
      <c r="CT1539" s="10">
        <v>1.8666699999999998E-2</v>
      </c>
      <c r="CU1539" s="10">
        <v>1.25944E-2</v>
      </c>
      <c r="CV1539" s="10">
        <v>2</v>
      </c>
      <c r="CW1539" s="10">
        <v>6.5</v>
      </c>
      <c r="CY1539" s="10">
        <v>1650</v>
      </c>
      <c r="CZ1539" s="10" t="s">
        <v>409</v>
      </c>
      <c r="DA1539" s="10">
        <v>0</v>
      </c>
      <c r="DF1539" s="10">
        <v>0</v>
      </c>
      <c r="DK1539" s="10">
        <v>0</v>
      </c>
    </row>
    <row r="1540" spans="1:118" x14ac:dyDescent="0.25">
      <c r="A1540" s="10">
        <v>1615</v>
      </c>
      <c r="R1540" s="10">
        <v>1615</v>
      </c>
      <c r="S1540" s="10" t="s">
        <v>294</v>
      </c>
      <c r="T1540" s="10">
        <v>9.558249999999999E-3</v>
      </c>
      <c r="U1540" s="10">
        <v>5.95985E-3</v>
      </c>
      <c r="V1540" s="10">
        <v>1</v>
      </c>
      <c r="W1540" s="10">
        <v>6.5</v>
      </c>
      <c r="Y1540" s="10">
        <v>9.4112000000000015E-3</v>
      </c>
      <c r="Z1540" s="10">
        <v>5.8681600000000007E-3</v>
      </c>
      <c r="AA1540" s="10">
        <v>1</v>
      </c>
      <c r="AB1540" s="10">
        <v>6.4</v>
      </c>
      <c r="AD1540" s="10">
        <v>0</v>
      </c>
      <c r="AE1540" s="10">
        <v>0</v>
      </c>
      <c r="AF1540" s="10">
        <v>0</v>
      </c>
      <c r="AG1540" s="10">
        <v>6.2</v>
      </c>
      <c r="AI1540" s="10">
        <v>1615</v>
      </c>
      <c r="AJ1540" s="10" t="s">
        <v>294</v>
      </c>
      <c r="AK1540" s="10">
        <v>0.08</v>
      </c>
      <c r="AL1540" s="10">
        <v>0.02</v>
      </c>
      <c r="AM1540" s="10">
        <v>7</v>
      </c>
      <c r="AN1540" s="10">
        <v>6.6</v>
      </c>
      <c r="AP1540" s="10">
        <v>0.11</v>
      </c>
      <c r="AQ1540" s="10">
        <v>0.03</v>
      </c>
      <c r="AR1540" s="10">
        <v>10</v>
      </c>
      <c r="AS1540" s="10">
        <v>6.4</v>
      </c>
      <c r="AU1540" s="10">
        <v>0.17</v>
      </c>
      <c r="AV1540" s="10">
        <v>0.04</v>
      </c>
      <c r="AW1540" s="10">
        <v>16</v>
      </c>
      <c r="AX1540" s="10">
        <v>6.3</v>
      </c>
      <c r="AZ1540" s="10">
        <v>1615</v>
      </c>
      <c r="BA1540" s="10" t="s">
        <v>294</v>
      </c>
      <c r="BB1540" s="10">
        <v>1.9341399999999998E-2</v>
      </c>
      <c r="BC1540" s="10">
        <v>1.14699E-2</v>
      </c>
      <c r="BD1540" s="10">
        <v>2</v>
      </c>
      <c r="BE1540" s="10">
        <v>6.5</v>
      </c>
      <c r="BG1540" s="10">
        <v>9.5219200000000004E-2</v>
      </c>
      <c r="BH1540" s="10">
        <v>5.6467199999999995E-2</v>
      </c>
      <c r="BI1540" s="10">
        <v>10</v>
      </c>
      <c r="BJ1540" s="10">
        <v>6.4</v>
      </c>
      <c r="BL1540" s="10">
        <v>8.5697279999999987E-2</v>
      </c>
      <c r="BM1540" s="10">
        <v>5.0820479999999994E-2</v>
      </c>
      <c r="BN1540" s="10">
        <v>9</v>
      </c>
      <c r="BO1540" s="10">
        <v>6.4</v>
      </c>
      <c r="BQ1540" s="10">
        <v>1615</v>
      </c>
      <c r="BR1540" s="10" t="s">
        <v>294</v>
      </c>
      <c r="BS1540" s="10">
        <v>1.0961279999999999E-2</v>
      </c>
      <c r="BT1540" s="10">
        <v>3.19704E-3</v>
      </c>
      <c r="BU1540" s="10">
        <v>1</v>
      </c>
      <c r="BV1540" s="10">
        <v>6.6</v>
      </c>
      <c r="BX1540" s="10">
        <v>1.0629120000000001E-2</v>
      </c>
      <c r="BY1540" s="10">
        <v>3.1001600000000007E-3</v>
      </c>
      <c r="BZ1540" s="10">
        <v>1</v>
      </c>
      <c r="CA1540" s="10">
        <v>6.4</v>
      </c>
      <c r="CC1540" s="10">
        <v>1.0629120000000001E-2</v>
      </c>
      <c r="CD1540" s="10">
        <v>3.1001600000000007E-3</v>
      </c>
      <c r="CE1540" s="10">
        <v>1</v>
      </c>
      <c r="CF1540" s="10">
        <v>6.4</v>
      </c>
      <c r="CH1540" s="10">
        <v>1615</v>
      </c>
      <c r="CI1540" s="10" t="s">
        <v>294</v>
      </c>
      <c r="CJ1540" s="10">
        <v>2.8430819999999996E-2</v>
      </c>
      <c r="CK1540" s="10">
        <v>1.918224E-2</v>
      </c>
      <c r="CL1540" s="10">
        <v>3</v>
      </c>
      <c r="CM1540" s="10">
        <v>6.6</v>
      </c>
      <c r="CO1540" s="10">
        <v>9.33335E-2</v>
      </c>
      <c r="CP1540" s="10">
        <v>6.2972000000000014E-2</v>
      </c>
      <c r="CQ1540" s="10">
        <v>10</v>
      </c>
      <c r="CR1540" s="10">
        <v>6.5</v>
      </c>
      <c r="CT1540" s="10">
        <v>3.7333399999999996E-2</v>
      </c>
      <c r="CU1540" s="10">
        <v>2.5188800000000001E-2</v>
      </c>
      <c r="CV1540" s="10">
        <v>4</v>
      </c>
      <c r="CW1540" s="10">
        <v>6.5</v>
      </c>
      <c r="CY1540" s="10">
        <v>1651</v>
      </c>
      <c r="CZ1540" s="10" t="s">
        <v>39</v>
      </c>
      <c r="DA1540" s="10">
        <v>4.2699999999999996</v>
      </c>
      <c r="DB1540" s="10">
        <v>1.1599999999999999</v>
      </c>
      <c r="DC1540" s="10">
        <v>21</v>
      </c>
      <c r="DF1540" s="10">
        <v>4.95</v>
      </c>
      <c r="DG1540" s="10">
        <v>1.37</v>
      </c>
      <c r="DH1540" s="10">
        <v>21</v>
      </c>
      <c r="DK1540" s="10">
        <v>4.92</v>
      </c>
      <c r="DL1540" s="10">
        <v>1.36</v>
      </c>
      <c r="DM1540" s="10">
        <v>18</v>
      </c>
    </row>
    <row r="1541" spans="1:118" x14ac:dyDescent="0.25">
      <c r="A1541" s="10">
        <v>1616</v>
      </c>
      <c r="R1541" s="10">
        <v>1616</v>
      </c>
      <c r="S1541" s="10" t="s">
        <v>296</v>
      </c>
      <c r="T1541" s="10">
        <v>6.4996100000000001E-2</v>
      </c>
      <c r="U1541" s="10">
        <v>4.0526980000000004E-2</v>
      </c>
      <c r="V1541" s="10">
        <v>6.8</v>
      </c>
      <c r="W1541" s="10">
        <v>6.5</v>
      </c>
      <c r="Y1541" s="10">
        <v>0.10352320000000001</v>
      </c>
      <c r="Z1541" s="10">
        <v>6.4549760000000012E-2</v>
      </c>
      <c r="AA1541" s="10">
        <v>11</v>
      </c>
      <c r="AB1541" s="10">
        <v>6.4</v>
      </c>
      <c r="AD1541" s="10">
        <v>0.10028810000000001</v>
      </c>
      <c r="AE1541" s="10">
        <v>6.2532580000000004E-2</v>
      </c>
      <c r="AF1541" s="10">
        <v>11</v>
      </c>
      <c r="AG1541" s="10">
        <v>6.2</v>
      </c>
      <c r="AI1541" s="10">
        <v>1616</v>
      </c>
      <c r="AJ1541" s="10" t="s">
        <v>296</v>
      </c>
      <c r="AK1541" s="10">
        <v>0.14000000000000001</v>
      </c>
      <c r="AL1541" s="10">
        <v>0.03</v>
      </c>
      <c r="AM1541" s="10">
        <v>13</v>
      </c>
      <c r="AN1541" s="10">
        <v>6.6</v>
      </c>
      <c r="AP1541" s="10">
        <v>0.19</v>
      </c>
      <c r="AQ1541" s="10">
        <v>0.05</v>
      </c>
      <c r="AR1541" s="10">
        <v>18</v>
      </c>
      <c r="AS1541" s="10">
        <v>6.4</v>
      </c>
      <c r="AU1541" s="10">
        <v>0.2</v>
      </c>
      <c r="AV1541" s="10">
        <v>0.05</v>
      </c>
      <c r="AW1541" s="10">
        <v>19</v>
      </c>
      <c r="AX1541" s="10">
        <v>6.3</v>
      </c>
      <c r="AZ1541" s="10">
        <v>1616</v>
      </c>
      <c r="BA1541" s="10" t="s">
        <v>296</v>
      </c>
      <c r="BB1541" s="10">
        <v>3.8682799999999996E-2</v>
      </c>
      <c r="BC1541" s="10">
        <v>2.29398E-2</v>
      </c>
      <c r="BD1541" s="10">
        <v>4</v>
      </c>
      <c r="BE1541" s="10">
        <v>6.5</v>
      </c>
      <c r="BG1541" s="10">
        <v>6.6653440000000008E-2</v>
      </c>
      <c r="BH1541" s="10">
        <v>3.9527040000000006E-2</v>
      </c>
      <c r="BI1541" s="10">
        <v>7</v>
      </c>
      <c r="BJ1541" s="10">
        <v>6.4</v>
      </c>
      <c r="BL1541" s="10">
        <v>7.6175360000000011E-2</v>
      </c>
      <c r="BM1541" s="10">
        <v>4.517376E-2</v>
      </c>
      <c r="BN1541" s="10">
        <v>8</v>
      </c>
      <c r="BO1541" s="10">
        <v>6.4</v>
      </c>
      <c r="BQ1541" s="10">
        <v>1616</v>
      </c>
      <c r="BR1541" s="10" t="s">
        <v>296</v>
      </c>
      <c r="BS1541" s="10">
        <v>0.15345791999999997</v>
      </c>
      <c r="BT1541" s="10">
        <v>4.4758559999999996E-2</v>
      </c>
      <c r="BU1541" s="10">
        <v>14</v>
      </c>
      <c r="BV1541" s="10">
        <v>6.6</v>
      </c>
      <c r="BX1541" s="10">
        <v>0.19132415999999997</v>
      </c>
      <c r="BY1541" s="10">
        <v>5.5802879999999999E-2</v>
      </c>
      <c r="BZ1541" s="10">
        <v>18</v>
      </c>
      <c r="CA1541" s="10">
        <v>6.4</v>
      </c>
      <c r="CC1541" s="10">
        <v>0.18069504</v>
      </c>
      <c r="CD1541" s="10">
        <v>5.2702720000000015E-2</v>
      </c>
      <c r="CE1541" s="10">
        <v>17</v>
      </c>
      <c r="CF1541" s="10">
        <v>6.4</v>
      </c>
      <c r="CH1541" s="10">
        <v>1616</v>
      </c>
      <c r="CI1541" s="10" t="s">
        <v>296</v>
      </c>
      <c r="CJ1541" s="10">
        <v>4.7384699999999995E-2</v>
      </c>
      <c r="CK1541" s="10">
        <v>3.1970400000000003E-2</v>
      </c>
      <c r="CL1541" s="10">
        <v>5</v>
      </c>
      <c r="CM1541" s="10">
        <v>6.6</v>
      </c>
      <c r="CO1541" s="10">
        <v>7.4666799999999992E-2</v>
      </c>
      <c r="CP1541" s="10">
        <v>5.0377600000000002E-2</v>
      </c>
      <c r="CQ1541" s="10">
        <v>8</v>
      </c>
      <c r="CR1541" s="10">
        <v>6.5</v>
      </c>
      <c r="CT1541" s="10">
        <v>8.4000149999999996E-2</v>
      </c>
      <c r="CU1541" s="10">
        <v>5.6674800000000004E-2</v>
      </c>
      <c r="CV1541" s="10">
        <v>9</v>
      </c>
      <c r="CW1541" s="10">
        <v>6.5</v>
      </c>
      <c r="CY1541" s="10">
        <v>1652</v>
      </c>
      <c r="CZ1541" s="10" t="s">
        <v>40</v>
      </c>
      <c r="DA1541" s="10">
        <v>3.26</v>
      </c>
      <c r="DB1541" s="10">
        <v>1.36</v>
      </c>
      <c r="DC1541" s="10">
        <v>10</v>
      </c>
      <c r="DF1541" s="10">
        <v>3.81</v>
      </c>
      <c r="DG1541" s="10">
        <v>1.59</v>
      </c>
      <c r="DH1541" s="10">
        <v>12</v>
      </c>
      <c r="DK1541" s="10">
        <v>4.0999999999999996</v>
      </c>
      <c r="DL1541" s="10">
        <v>1.72</v>
      </c>
      <c r="DM1541" s="10">
        <v>11</v>
      </c>
    </row>
    <row r="1542" spans="1:118" x14ac:dyDescent="0.25">
      <c r="A1542" s="10">
        <v>1617</v>
      </c>
      <c r="R1542" s="10">
        <v>1617</v>
      </c>
      <c r="S1542" s="10" t="s">
        <v>308</v>
      </c>
      <c r="T1542" s="10">
        <v>0.52761540000000007</v>
      </c>
      <c r="U1542" s="10">
        <v>0.32898372000000004</v>
      </c>
      <c r="V1542" s="10">
        <v>55.2</v>
      </c>
      <c r="W1542" s="10">
        <v>6.5</v>
      </c>
      <c r="Y1542" s="10">
        <v>0.47997119999999999</v>
      </c>
      <c r="Z1542" s="10">
        <v>0.29927616000000001</v>
      </c>
      <c r="AA1542" s="10">
        <v>51</v>
      </c>
      <c r="AB1542" s="10">
        <v>6.4</v>
      </c>
      <c r="AD1542" s="10">
        <v>0.47408920000000004</v>
      </c>
      <c r="AE1542" s="10">
        <v>0.29560856000000008</v>
      </c>
      <c r="AF1542" s="10">
        <v>52</v>
      </c>
      <c r="AG1542" s="10">
        <v>6.2</v>
      </c>
      <c r="AI1542" s="10">
        <v>1617</v>
      </c>
      <c r="AJ1542" s="10" t="s">
        <v>308</v>
      </c>
      <c r="AK1542" s="10">
        <v>1.34</v>
      </c>
      <c r="AL1542" s="10">
        <v>0.33</v>
      </c>
      <c r="AM1542" s="10">
        <v>121</v>
      </c>
      <c r="AN1542" s="10">
        <v>6.6</v>
      </c>
      <c r="AP1542" s="10">
        <v>1.24</v>
      </c>
      <c r="AQ1542" s="10">
        <v>0.31</v>
      </c>
      <c r="AR1542" s="10">
        <v>116</v>
      </c>
      <c r="AS1542" s="10">
        <v>6.4</v>
      </c>
      <c r="AU1542" s="10">
        <v>1.37</v>
      </c>
      <c r="AV1542" s="10">
        <v>0.34</v>
      </c>
      <c r="AW1542" s="10">
        <v>130</v>
      </c>
      <c r="AX1542" s="10">
        <v>6.3</v>
      </c>
      <c r="AZ1542" s="10">
        <v>1617</v>
      </c>
      <c r="BA1542" s="10" t="s">
        <v>308</v>
      </c>
      <c r="BB1542" s="10">
        <v>0.52221780000000007</v>
      </c>
      <c r="BC1542" s="10">
        <v>0.3096873</v>
      </c>
      <c r="BD1542" s="10">
        <v>54</v>
      </c>
      <c r="BE1542" s="10">
        <v>6.5</v>
      </c>
      <c r="BG1542" s="10">
        <v>0.48561792000000004</v>
      </c>
      <c r="BH1542" s="10">
        <v>0.28798272000000003</v>
      </c>
      <c r="BI1542" s="10">
        <v>51</v>
      </c>
      <c r="BJ1542" s="10">
        <v>6.4</v>
      </c>
      <c r="BL1542" s="10">
        <v>0.49513984</v>
      </c>
      <c r="BM1542" s="10">
        <v>0.29362944000000002</v>
      </c>
      <c r="BN1542" s="10">
        <v>52</v>
      </c>
      <c r="BO1542" s="10">
        <v>6.4</v>
      </c>
      <c r="BQ1542" s="10">
        <v>1617</v>
      </c>
      <c r="BR1542" s="10" t="s">
        <v>308</v>
      </c>
      <c r="BS1542" s="10">
        <v>1.2167020799999997</v>
      </c>
      <c r="BT1542" s="10">
        <v>0.35487143999999998</v>
      </c>
      <c r="BU1542" s="10">
        <v>111</v>
      </c>
      <c r="BV1542" s="10">
        <v>6.6</v>
      </c>
      <c r="BX1542" s="10">
        <v>1.1373158400000003</v>
      </c>
      <c r="BY1542" s="10">
        <v>0.33171712000000009</v>
      </c>
      <c r="BZ1542" s="10">
        <v>107</v>
      </c>
      <c r="CA1542" s="10">
        <v>6.4</v>
      </c>
      <c r="CC1542" s="10">
        <v>1.3605273600000001</v>
      </c>
      <c r="CD1542" s="10">
        <v>0.39682048000000009</v>
      </c>
      <c r="CE1542" s="10">
        <v>128</v>
      </c>
      <c r="CF1542" s="10">
        <v>6.4</v>
      </c>
      <c r="CH1542" s="10">
        <v>1617</v>
      </c>
      <c r="CI1542" s="10" t="s">
        <v>308</v>
      </c>
      <c r="CJ1542" s="10">
        <v>0.45489311999999993</v>
      </c>
      <c r="CK1542" s="10">
        <v>0.30691584</v>
      </c>
      <c r="CL1542" s="10">
        <v>48</v>
      </c>
      <c r="CM1542" s="10">
        <v>6.6</v>
      </c>
      <c r="CO1542" s="10">
        <v>0.373334</v>
      </c>
      <c r="CP1542" s="10">
        <v>0.25188800000000006</v>
      </c>
      <c r="CQ1542" s="10">
        <v>40</v>
      </c>
      <c r="CR1542" s="10">
        <v>6.5</v>
      </c>
      <c r="CT1542" s="10">
        <v>0.51333424999999999</v>
      </c>
      <c r="CU1542" s="10">
        <v>0.34634600000000004</v>
      </c>
      <c r="CV1542" s="10">
        <v>55</v>
      </c>
      <c r="CW1542" s="10">
        <v>6.5</v>
      </c>
      <c r="CY1542" s="10">
        <v>1653</v>
      </c>
      <c r="CZ1542" s="10" t="s">
        <v>411</v>
      </c>
      <c r="DC1542" s="10">
        <v>0</v>
      </c>
      <c r="DH1542" s="10">
        <v>0</v>
      </c>
      <c r="DM1542" s="10">
        <v>0</v>
      </c>
    </row>
    <row r="1543" spans="1:118" x14ac:dyDescent="0.25">
      <c r="A1543" s="10">
        <v>1618</v>
      </c>
      <c r="R1543" s="10">
        <v>1618</v>
      </c>
      <c r="S1543" s="10" t="s">
        <v>299</v>
      </c>
      <c r="T1543" s="10">
        <v>6.4996100000000001E-2</v>
      </c>
      <c r="U1543" s="10">
        <v>4.0526980000000004E-2</v>
      </c>
      <c r="V1543" s="10">
        <v>6.8</v>
      </c>
      <c r="W1543" s="10">
        <v>6.5</v>
      </c>
      <c r="Y1543" s="10">
        <v>0.188224</v>
      </c>
      <c r="Z1543" s="10">
        <v>0.1173632</v>
      </c>
      <c r="AA1543" s="10">
        <v>20</v>
      </c>
      <c r="AB1543" s="10">
        <v>6.4</v>
      </c>
      <c r="AD1543" s="10">
        <v>5.4702600000000004E-2</v>
      </c>
      <c r="AE1543" s="10">
        <v>3.4108680000000009E-2</v>
      </c>
      <c r="AF1543" s="10">
        <v>6</v>
      </c>
      <c r="AG1543" s="10">
        <v>6.2</v>
      </c>
      <c r="AI1543" s="10">
        <v>1618</v>
      </c>
      <c r="AJ1543" s="10" t="s">
        <v>299</v>
      </c>
      <c r="AK1543" s="10">
        <v>0.11</v>
      </c>
      <c r="AL1543" s="10">
        <v>0.03</v>
      </c>
      <c r="AM1543" s="10">
        <v>10</v>
      </c>
      <c r="AN1543" s="10">
        <v>6.6</v>
      </c>
      <c r="AP1543" s="10">
        <v>0.62</v>
      </c>
      <c r="AQ1543" s="10">
        <v>0.15</v>
      </c>
      <c r="AR1543" s="10">
        <v>58</v>
      </c>
      <c r="AS1543" s="10">
        <v>6.4</v>
      </c>
      <c r="AU1543" s="10">
        <v>0.09</v>
      </c>
      <c r="AV1543" s="10">
        <v>0.02</v>
      </c>
      <c r="AW1543" s="10">
        <v>9</v>
      </c>
      <c r="AX1543" s="10">
        <v>6.3</v>
      </c>
      <c r="AZ1543" s="10">
        <v>1618</v>
      </c>
      <c r="BA1543" s="10" t="s">
        <v>299</v>
      </c>
      <c r="BB1543" s="10">
        <v>2.9012099999999999E-2</v>
      </c>
      <c r="BC1543" s="10">
        <v>1.7204850000000001E-2</v>
      </c>
      <c r="BD1543" s="10">
        <v>3</v>
      </c>
      <c r="BE1543" s="10">
        <v>6.5</v>
      </c>
      <c r="BG1543" s="10">
        <v>0.20948223999999999</v>
      </c>
      <c r="BH1543" s="10">
        <v>0.12422784000000001</v>
      </c>
      <c r="BI1543" s="10">
        <v>22</v>
      </c>
      <c r="BJ1543" s="10">
        <v>6.4</v>
      </c>
      <c r="BL1543" s="10">
        <v>4.7609600000000002E-2</v>
      </c>
      <c r="BM1543" s="10">
        <v>2.8233599999999998E-2</v>
      </c>
      <c r="BN1543" s="10">
        <v>5</v>
      </c>
      <c r="BO1543" s="10">
        <v>6.4</v>
      </c>
      <c r="BQ1543" s="10">
        <v>1618</v>
      </c>
      <c r="BR1543" s="10" t="s">
        <v>299</v>
      </c>
      <c r="BS1543" s="10">
        <v>6.5767679999999995E-2</v>
      </c>
      <c r="BT1543" s="10">
        <v>1.918224E-2</v>
      </c>
      <c r="BU1543" s="10">
        <v>6</v>
      </c>
      <c r="BV1543" s="10">
        <v>6.6</v>
      </c>
      <c r="BX1543" s="10">
        <v>0.35076096000000001</v>
      </c>
      <c r="BY1543" s="10">
        <v>0.10230528000000003</v>
      </c>
      <c r="BZ1543" s="10">
        <v>33</v>
      </c>
      <c r="CA1543" s="10">
        <v>6.4</v>
      </c>
      <c r="CC1543" s="10">
        <v>6.3774720000000007E-2</v>
      </c>
      <c r="CD1543" s="10">
        <v>1.860096E-2</v>
      </c>
      <c r="CE1543" s="10">
        <v>6</v>
      </c>
      <c r="CF1543" s="10">
        <v>6.4</v>
      </c>
      <c r="CH1543" s="10">
        <v>1618</v>
      </c>
      <c r="CI1543" s="10" t="s">
        <v>299</v>
      </c>
      <c r="CJ1543" s="10">
        <v>0</v>
      </c>
      <c r="CK1543" s="10">
        <v>0</v>
      </c>
      <c r="CL1543" s="10">
        <v>0</v>
      </c>
      <c r="CM1543" s="10">
        <v>6.6</v>
      </c>
      <c r="CO1543" s="10">
        <v>0</v>
      </c>
      <c r="CP1543" s="10">
        <v>0</v>
      </c>
      <c r="CQ1543" s="10">
        <v>0</v>
      </c>
      <c r="CR1543" s="10">
        <v>6.5</v>
      </c>
      <c r="CT1543" s="10">
        <v>0</v>
      </c>
      <c r="CU1543" s="10">
        <v>0</v>
      </c>
      <c r="CV1543" s="10">
        <v>0</v>
      </c>
      <c r="CW1543" s="10">
        <v>6.5</v>
      </c>
      <c r="CY1543" s="10">
        <v>1654</v>
      </c>
      <c r="CZ1543" s="10" t="s">
        <v>412</v>
      </c>
      <c r="DA1543" s="10">
        <v>1.87</v>
      </c>
      <c r="DB1543" s="10">
        <v>0.67</v>
      </c>
      <c r="DC1543" s="10">
        <v>28.2</v>
      </c>
      <c r="DD1543" s="10">
        <v>38</v>
      </c>
      <c r="DF1543" s="10">
        <v>2.2200000000000002</v>
      </c>
      <c r="DG1543" s="10">
        <v>0.77</v>
      </c>
      <c r="DH1543" s="10">
        <v>33.799999999999997</v>
      </c>
      <c r="DI1543" s="10">
        <v>37.4</v>
      </c>
      <c r="DK1543" s="10">
        <v>2.3199999999999998</v>
      </c>
      <c r="DL1543" s="10">
        <v>0.8</v>
      </c>
      <c r="DM1543" s="10">
        <v>35.700000000000003</v>
      </c>
      <c r="DN1543" s="10">
        <v>37</v>
      </c>
    </row>
    <row r="1544" spans="1:118" x14ac:dyDescent="0.25">
      <c r="A1544" s="10">
        <v>1619</v>
      </c>
      <c r="R1544" s="10">
        <v>1619</v>
      </c>
      <c r="S1544" s="10" t="s">
        <v>309</v>
      </c>
      <c r="T1544" s="10">
        <v>0</v>
      </c>
      <c r="U1544" s="10">
        <v>0</v>
      </c>
      <c r="V1544" s="10">
        <v>0</v>
      </c>
      <c r="Y1544" s="10">
        <v>0</v>
      </c>
      <c r="Z1544" s="10">
        <v>0</v>
      </c>
      <c r="AA1544" s="10">
        <v>0</v>
      </c>
      <c r="AD1544" s="10">
        <v>0</v>
      </c>
      <c r="AE1544" s="10">
        <v>0</v>
      </c>
      <c r="AF1544" s="10">
        <v>0</v>
      </c>
      <c r="AI1544" s="10">
        <v>1619</v>
      </c>
      <c r="AJ1544" s="10" t="s">
        <v>309</v>
      </c>
      <c r="AK1544" s="10">
        <v>1.55</v>
      </c>
      <c r="AL1544" s="10">
        <v>0.38</v>
      </c>
      <c r="AM1544" s="10">
        <v>140</v>
      </c>
      <c r="AN1544" s="10">
        <v>6.6</v>
      </c>
      <c r="AP1544" s="10">
        <v>1.76</v>
      </c>
      <c r="AQ1544" s="10">
        <v>0.43</v>
      </c>
      <c r="AR1544" s="10">
        <v>164</v>
      </c>
      <c r="AS1544" s="10">
        <v>6.4</v>
      </c>
      <c r="AU1544" s="10">
        <v>1.37</v>
      </c>
      <c r="AV1544" s="10">
        <v>0.34</v>
      </c>
      <c r="AW1544" s="10">
        <v>130</v>
      </c>
      <c r="AX1544" s="10">
        <v>6.3</v>
      </c>
      <c r="AZ1544" s="10">
        <v>1619</v>
      </c>
      <c r="BA1544" s="10" t="s">
        <v>309</v>
      </c>
      <c r="BB1544" s="10">
        <v>9.6706999999999991E-3</v>
      </c>
      <c r="BC1544" s="10">
        <v>5.7349499999999999E-3</v>
      </c>
      <c r="BD1544" s="10">
        <v>1</v>
      </c>
      <c r="BE1544" s="10">
        <v>6.5</v>
      </c>
      <c r="BG1544" s="10">
        <v>6.6653440000000008E-2</v>
      </c>
      <c r="BH1544" s="10">
        <v>3.9527040000000006E-2</v>
      </c>
      <c r="BI1544" s="10">
        <v>7</v>
      </c>
      <c r="BJ1544" s="10">
        <v>6.4</v>
      </c>
      <c r="BL1544" s="10">
        <v>9.5219200000000014E-3</v>
      </c>
      <c r="BM1544" s="10">
        <v>5.64672E-3</v>
      </c>
      <c r="BN1544" s="10">
        <v>1</v>
      </c>
      <c r="BO1544" s="10">
        <v>6.4</v>
      </c>
      <c r="BQ1544" s="10">
        <v>1619</v>
      </c>
      <c r="BR1544" s="10" t="s">
        <v>309</v>
      </c>
      <c r="BS1544" s="10">
        <v>0.48229631999999995</v>
      </c>
      <c r="BT1544" s="10">
        <v>0.14066976</v>
      </c>
      <c r="BU1544" s="10">
        <v>44</v>
      </c>
      <c r="BV1544" s="10">
        <v>6.6</v>
      </c>
      <c r="BX1544" s="10">
        <v>0.47831040000000002</v>
      </c>
      <c r="BY1544" s="10">
        <v>0.1395072</v>
      </c>
      <c r="BZ1544" s="10">
        <v>45</v>
      </c>
      <c r="CA1544" s="10">
        <v>6.4</v>
      </c>
      <c r="CC1544" s="10">
        <v>0.48893952000000007</v>
      </c>
      <c r="CD1544" s="10">
        <v>0.14260736000000002</v>
      </c>
      <c r="CE1544" s="10">
        <v>46</v>
      </c>
      <c r="CF1544" s="10">
        <v>6.4</v>
      </c>
      <c r="CH1544" s="10">
        <v>1619</v>
      </c>
      <c r="CI1544" s="10" t="s">
        <v>309</v>
      </c>
      <c r="CJ1544" s="10">
        <v>0.66338579999999991</v>
      </c>
      <c r="CK1544" s="10">
        <v>0.44758560000000008</v>
      </c>
      <c r="CL1544" s="10">
        <v>70</v>
      </c>
      <c r="CM1544" s="10">
        <v>6.6</v>
      </c>
      <c r="CO1544" s="10">
        <v>0.61600109999999997</v>
      </c>
      <c r="CP1544" s="10">
        <v>0.41561520000000002</v>
      </c>
      <c r="CQ1544" s="10">
        <v>66</v>
      </c>
      <c r="CR1544" s="10">
        <v>6.5</v>
      </c>
      <c r="CT1544" s="10">
        <v>0.53200095000000003</v>
      </c>
      <c r="CU1544" s="10">
        <v>0.35894040000000005</v>
      </c>
      <c r="CV1544" s="10">
        <v>57</v>
      </c>
      <c r="CW1544" s="10">
        <v>6.5</v>
      </c>
      <c r="CY1544" s="10">
        <v>1655</v>
      </c>
      <c r="CZ1544" s="10" t="s">
        <v>413</v>
      </c>
      <c r="DA1544" s="10">
        <v>0.53</v>
      </c>
      <c r="DB1544" s="10">
        <v>0.23</v>
      </c>
      <c r="DC1544" s="10">
        <v>8.3000000000000007</v>
      </c>
      <c r="DD1544" s="10">
        <v>36.1</v>
      </c>
      <c r="DF1544" s="10">
        <v>0.6</v>
      </c>
      <c r="DG1544" s="10">
        <v>0.26</v>
      </c>
      <c r="DH1544" s="10">
        <v>9.5</v>
      </c>
      <c r="DI1544" s="10">
        <v>35.9</v>
      </c>
      <c r="DK1544" s="10">
        <v>0.56000000000000005</v>
      </c>
      <c r="DL1544" s="10">
        <v>0.24</v>
      </c>
      <c r="DM1544" s="10">
        <v>8.9</v>
      </c>
      <c r="DN1544" s="10">
        <v>35.9</v>
      </c>
    </row>
    <row r="1545" spans="1:118" x14ac:dyDescent="0.25">
      <c r="A1545" s="10">
        <v>1620</v>
      </c>
      <c r="R1545" s="10">
        <v>1620</v>
      </c>
      <c r="S1545" s="10" t="s">
        <v>310</v>
      </c>
      <c r="T1545" s="10">
        <v>0.12043394999999998</v>
      </c>
      <c r="U1545" s="10">
        <v>7.5094110000000006E-2</v>
      </c>
      <c r="V1545" s="10">
        <v>12.6</v>
      </c>
      <c r="W1545" s="10">
        <v>6.5</v>
      </c>
      <c r="Y1545" s="10">
        <v>0.13269792</v>
      </c>
      <c r="Z1545" s="10">
        <v>8.2741056000000021E-2</v>
      </c>
      <c r="AA1545" s="10">
        <v>14.1</v>
      </c>
      <c r="AB1545" s="10">
        <v>6.4</v>
      </c>
      <c r="AD1545" s="10">
        <v>0.15499070000000001</v>
      </c>
      <c r="AE1545" s="10">
        <v>9.664126000000002E-2</v>
      </c>
      <c r="AF1545" s="10">
        <v>17</v>
      </c>
      <c r="AG1545" s="10">
        <v>6.2</v>
      </c>
      <c r="AI1545" s="10">
        <v>1620</v>
      </c>
      <c r="AJ1545" s="10" t="s">
        <v>310</v>
      </c>
      <c r="AK1545" s="10">
        <v>0.67</v>
      </c>
      <c r="AL1545" s="10">
        <v>0.17</v>
      </c>
      <c r="AM1545" s="10">
        <v>61</v>
      </c>
      <c r="AN1545" s="10">
        <v>6.6</v>
      </c>
      <c r="AP1545" s="10">
        <v>0.83</v>
      </c>
      <c r="AQ1545" s="10">
        <v>0.2</v>
      </c>
      <c r="AR1545" s="10">
        <v>77</v>
      </c>
      <c r="AS1545" s="10">
        <v>6.4</v>
      </c>
      <c r="AU1545" s="10">
        <v>0.86</v>
      </c>
      <c r="AV1545" s="10">
        <v>0.21</v>
      </c>
      <c r="AW1545" s="10">
        <v>81</v>
      </c>
      <c r="AX1545" s="10">
        <v>6.3</v>
      </c>
      <c r="AZ1545" s="10">
        <v>1620</v>
      </c>
      <c r="BA1545" s="10" t="s">
        <v>310</v>
      </c>
      <c r="BB1545" s="10">
        <v>0.1837433</v>
      </c>
      <c r="BC1545" s="10">
        <v>0.10896405000000001</v>
      </c>
      <c r="BD1545" s="10">
        <v>19</v>
      </c>
      <c r="BE1545" s="10">
        <v>6.5</v>
      </c>
      <c r="BG1545" s="10">
        <v>0.19043840000000001</v>
      </c>
      <c r="BH1545" s="10">
        <v>0.11293439999999999</v>
      </c>
      <c r="BI1545" s="10">
        <v>20</v>
      </c>
      <c r="BJ1545" s="10">
        <v>6.4</v>
      </c>
      <c r="BL1545" s="10">
        <v>0.21900416</v>
      </c>
      <c r="BM1545" s="10">
        <v>0.12987456000000003</v>
      </c>
      <c r="BN1545" s="10">
        <v>23</v>
      </c>
      <c r="BO1545" s="10">
        <v>6.4</v>
      </c>
      <c r="BQ1545" s="10">
        <v>1620</v>
      </c>
      <c r="BR1545" s="10" t="s">
        <v>310</v>
      </c>
      <c r="BS1545" s="10">
        <v>0.67959935999999999</v>
      </c>
      <c r="BT1545" s="10">
        <v>0.19821648</v>
      </c>
      <c r="BU1545" s="10">
        <v>62</v>
      </c>
      <c r="BV1545" s="10">
        <v>6.6</v>
      </c>
      <c r="BX1545" s="10">
        <v>0.81844223999999999</v>
      </c>
      <c r="BY1545" s="10">
        <v>0.23871232000000001</v>
      </c>
      <c r="BZ1545" s="10">
        <v>77</v>
      </c>
      <c r="CA1545" s="10">
        <v>6.4</v>
      </c>
      <c r="CC1545" s="10">
        <v>0.87158784</v>
      </c>
      <c r="CD1545" s="10">
        <v>0.25421312000000007</v>
      </c>
      <c r="CE1545" s="10">
        <v>82</v>
      </c>
      <c r="CF1545" s="10">
        <v>6.4</v>
      </c>
      <c r="CH1545" s="10">
        <v>1620</v>
      </c>
      <c r="CI1545" s="10" t="s">
        <v>310</v>
      </c>
      <c r="CJ1545" s="10">
        <v>0.14215410000000001</v>
      </c>
      <c r="CK1545" s="10">
        <v>9.5911200000000002E-2</v>
      </c>
      <c r="CL1545" s="10">
        <v>15</v>
      </c>
      <c r="CM1545" s="10">
        <v>6.6</v>
      </c>
      <c r="CO1545" s="10">
        <v>0.15866694999999997</v>
      </c>
      <c r="CP1545" s="10">
        <v>0.10705240000000001</v>
      </c>
      <c r="CQ1545" s="10">
        <v>17</v>
      </c>
      <c r="CR1545" s="10">
        <v>6.5</v>
      </c>
      <c r="CT1545" s="10">
        <v>0.186667</v>
      </c>
      <c r="CU1545" s="10">
        <v>0.12594400000000003</v>
      </c>
      <c r="CV1545" s="10">
        <v>20</v>
      </c>
      <c r="CW1545" s="10">
        <v>6.5</v>
      </c>
      <c r="CY1545" s="10">
        <v>1656</v>
      </c>
      <c r="CZ1545" s="10" t="s">
        <v>8</v>
      </c>
      <c r="DA1545" s="10">
        <v>0.56000000000000005</v>
      </c>
      <c r="DB1545" s="10">
        <v>0.22</v>
      </c>
      <c r="DC1545" s="10">
        <v>9</v>
      </c>
      <c r="DD1545" s="10">
        <v>36.1</v>
      </c>
      <c r="DF1545" s="10">
        <v>0.61</v>
      </c>
      <c r="DG1545" s="10">
        <v>0.24</v>
      </c>
      <c r="DH1545" s="10">
        <v>10</v>
      </c>
      <c r="DI1545" s="10">
        <v>35.9</v>
      </c>
      <c r="DK1545" s="10">
        <v>0.61</v>
      </c>
      <c r="DL1545" s="10">
        <v>0.24</v>
      </c>
      <c r="DM1545" s="10">
        <v>10</v>
      </c>
      <c r="DN1545" s="10">
        <v>35.9</v>
      </c>
    </row>
    <row r="1546" spans="1:118" x14ac:dyDescent="0.25">
      <c r="A1546" s="10">
        <v>1621</v>
      </c>
      <c r="R1546" s="10">
        <v>1621</v>
      </c>
      <c r="S1546" s="10" t="s">
        <v>301</v>
      </c>
      <c r="T1546" s="10">
        <v>0.61937459999999989</v>
      </c>
      <c r="U1546" s="10">
        <v>0.38619828</v>
      </c>
      <c r="V1546" s="10">
        <v>64.8</v>
      </c>
      <c r="W1546" s="10">
        <v>6.5</v>
      </c>
      <c r="Y1546" s="10">
        <v>0.89218176000000005</v>
      </c>
      <c r="Z1546" s="10">
        <v>0.55630156800000008</v>
      </c>
      <c r="AA1546" s="10">
        <v>94.8</v>
      </c>
      <c r="AB1546" s="10">
        <v>6.4</v>
      </c>
      <c r="AD1546" s="10">
        <v>0.98464680000000004</v>
      </c>
      <c r="AE1546" s="10">
        <v>0.61395624000000004</v>
      </c>
      <c r="AF1546" s="10">
        <v>108</v>
      </c>
      <c r="AG1546" s="10">
        <v>6.2</v>
      </c>
      <c r="AI1546" s="10">
        <v>1621</v>
      </c>
      <c r="AJ1546" s="10" t="s">
        <v>301</v>
      </c>
      <c r="AK1546" s="10">
        <v>1.72</v>
      </c>
      <c r="AL1546" s="10">
        <v>0.42</v>
      </c>
      <c r="AM1546" s="10">
        <v>155</v>
      </c>
      <c r="AN1546" s="10">
        <v>6.6</v>
      </c>
      <c r="AP1546" s="10">
        <v>1.93</v>
      </c>
      <c r="AQ1546" s="10">
        <v>0.48</v>
      </c>
      <c r="AR1546" s="10">
        <v>180</v>
      </c>
      <c r="AS1546" s="10">
        <v>6.4</v>
      </c>
      <c r="AU1546" s="10">
        <v>2.2799999999999998</v>
      </c>
      <c r="AV1546" s="10">
        <v>0.56000000000000005</v>
      </c>
      <c r="AW1546" s="10">
        <v>216</v>
      </c>
      <c r="AX1546" s="10">
        <v>6.3</v>
      </c>
      <c r="AZ1546" s="10">
        <v>1621</v>
      </c>
      <c r="BA1546" s="10" t="s">
        <v>301</v>
      </c>
      <c r="BB1546" s="10">
        <v>0.54155920000000002</v>
      </c>
      <c r="BC1546" s="10">
        <v>0.32115720000000003</v>
      </c>
      <c r="BD1546" s="10">
        <v>56</v>
      </c>
      <c r="BE1546" s="10">
        <v>6.5</v>
      </c>
      <c r="BG1546" s="10">
        <v>0.86649471999999994</v>
      </c>
      <c r="BH1546" s="10">
        <v>0.5138515199999999</v>
      </c>
      <c r="BI1546" s="10">
        <v>91</v>
      </c>
      <c r="BJ1546" s="10">
        <v>6.4</v>
      </c>
      <c r="BL1546" s="10">
        <v>1.0664550400000001</v>
      </c>
      <c r="BM1546" s="10">
        <v>0.6324326400000001</v>
      </c>
      <c r="BN1546" s="10">
        <v>112</v>
      </c>
      <c r="BO1546" s="10">
        <v>6.4</v>
      </c>
      <c r="BQ1546" s="10">
        <v>1621</v>
      </c>
      <c r="BR1546" s="10" t="s">
        <v>301</v>
      </c>
      <c r="BS1546" s="10">
        <v>1.5784243199999999</v>
      </c>
      <c r="BT1546" s="10">
        <v>0.46037376000000008</v>
      </c>
      <c r="BU1546" s="10">
        <v>144</v>
      </c>
      <c r="BV1546" s="10">
        <v>6.6</v>
      </c>
      <c r="BX1546" s="10">
        <v>1.8707251200000001</v>
      </c>
      <c r="BY1546" s="10">
        <v>0.54562816000000014</v>
      </c>
      <c r="BZ1546" s="10">
        <v>176</v>
      </c>
      <c r="CA1546" s="10">
        <v>6.4</v>
      </c>
      <c r="CC1546" s="10">
        <v>2.22148608</v>
      </c>
      <c r="CD1546" s="10">
        <v>0.64793344000000008</v>
      </c>
      <c r="CE1546" s="10">
        <v>209</v>
      </c>
      <c r="CF1546" s="10">
        <v>6.4</v>
      </c>
      <c r="CH1546" s="10">
        <v>1621</v>
      </c>
      <c r="CI1546" s="10" t="s">
        <v>301</v>
      </c>
      <c r="CJ1546" s="10">
        <v>0.47384699999999996</v>
      </c>
      <c r="CK1546" s="10">
        <v>0.31970399999999999</v>
      </c>
      <c r="CL1546" s="10">
        <v>50</v>
      </c>
      <c r="CM1546" s="10">
        <v>6.6</v>
      </c>
      <c r="CO1546" s="10">
        <v>0.82133479999999981</v>
      </c>
      <c r="CP1546" s="10">
        <v>0.55415360000000002</v>
      </c>
      <c r="CQ1546" s="10">
        <v>88</v>
      </c>
      <c r="CR1546" s="10">
        <v>6.5</v>
      </c>
      <c r="CT1546" s="10">
        <v>0.99866844999999993</v>
      </c>
      <c r="CU1546" s="10">
        <v>0.67380039999999997</v>
      </c>
      <c r="CV1546" s="10">
        <v>107</v>
      </c>
      <c r="CW1546" s="10">
        <v>6.5</v>
      </c>
      <c r="CY1546" s="10">
        <v>1657</v>
      </c>
      <c r="CZ1546" s="10" t="s">
        <v>9</v>
      </c>
      <c r="DA1546" s="10">
        <v>2</v>
      </c>
      <c r="DB1546" s="10">
        <v>0.56000000000000005</v>
      </c>
      <c r="DC1546" s="10">
        <v>31</v>
      </c>
      <c r="DD1546" s="10">
        <v>38</v>
      </c>
      <c r="DF1546" s="10">
        <v>2.2799999999999998</v>
      </c>
      <c r="DG1546" s="10">
        <v>0.63</v>
      </c>
      <c r="DH1546" s="10">
        <v>36</v>
      </c>
      <c r="DI1546" s="10">
        <v>37.4</v>
      </c>
      <c r="DK1546" s="10">
        <v>2.44</v>
      </c>
      <c r="DL1546" s="10">
        <v>0.67</v>
      </c>
      <c r="DM1546" s="10">
        <v>39</v>
      </c>
      <c r="DN1546" s="10">
        <v>37</v>
      </c>
    </row>
    <row r="1547" spans="1:118" x14ac:dyDescent="0.25">
      <c r="A1547" s="10">
        <v>1622</v>
      </c>
      <c r="R1547" s="10">
        <v>1622</v>
      </c>
      <c r="S1547" s="10" t="s">
        <v>316</v>
      </c>
      <c r="T1547" s="10">
        <v>0.17013685000000001</v>
      </c>
      <c r="U1547" s="10">
        <v>0.10608533000000001</v>
      </c>
      <c r="V1547" s="10">
        <v>17.8</v>
      </c>
      <c r="W1547" s="10">
        <v>6.5</v>
      </c>
      <c r="Y1547" s="10">
        <v>0.20328192</v>
      </c>
      <c r="Z1547" s="10">
        <v>0.12675225600000001</v>
      </c>
      <c r="AA1547" s="10">
        <v>21.6</v>
      </c>
      <c r="AB1547" s="10">
        <v>6.4</v>
      </c>
      <c r="AD1547" s="10">
        <v>0.12763939999999999</v>
      </c>
      <c r="AE1547" s="10">
        <v>7.9586919999999992E-2</v>
      </c>
      <c r="AF1547" s="10">
        <v>14</v>
      </c>
      <c r="AG1547" s="10">
        <v>6.2</v>
      </c>
      <c r="AI1547" s="10">
        <v>1622</v>
      </c>
      <c r="AJ1547" s="10" t="s">
        <v>316</v>
      </c>
      <c r="AK1547" s="10">
        <v>0.28999999999999998</v>
      </c>
      <c r="AL1547" s="10">
        <v>0.12</v>
      </c>
      <c r="AM1547" s="10">
        <v>28</v>
      </c>
      <c r="AN1547" s="10">
        <v>6.5</v>
      </c>
      <c r="AP1547" s="10">
        <v>0.28999999999999998</v>
      </c>
      <c r="AQ1547" s="10">
        <v>0.11</v>
      </c>
      <c r="AR1547" s="10">
        <v>38</v>
      </c>
      <c r="AS1547" s="10">
        <v>6.4</v>
      </c>
      <c r="AU1547" s="10">
        <v>0.28000000000000003</v>
      </c>
      <c r="AV1547" s="10">
        <v>0.11</v>
      </c>
      <c r="AW1547" s="10">
        <v>30</v>
      </c>
      <c r="AX1547" s="10">
        <v>6.3</v>
      </c>
      <c r="AZ1547" s="10">
        <v>1622</v>
      </c>
      <c r="BA1547" s="10" t="s">
        <v>316</v>
      </c>
      <c r="BB1547" s="10">
        <v>0.20308470000000001</v>
      </c>
      <c r="BC1547" s="10">
        <v>0.12043395000000001</v>
      </c>
      <c r="BD1547" s="10">
        <v>21</v>
      </c>
      <c r="BE1547" s="10">
        <v>6.5</v>
      </c>
      <c r="BG1547" s="10">
        <v>0.19996032</v>
      </c>
      <c r="BH1547" s="10">
        <v>0.11858112</v>
      </c>
      <c r="BI1547" s="10">
        <v>21</v>
      </c>
      <c r="BJ1547" s="10">
        <v>6.4</v>
      </c>
      <c r="BL1547" s="10">
        <v>0.17139455999999997</v>
      </c>
      <c r="BM1547" s="10">
        <v>0.10164095999999999</v>
      </c>
      <c r="BN1547" s="10">
        <v>18</v>
      </c>
      <c r="BO1547" s="10">
        <v>6.4</v>
      </c>
      <c r="BQ1547" s="10">
        <v>1622</v>
      </c>
      <c r="BR1547" s="10" t="s">
        <v>316</v>
      </c>
      <c r="BS1547" s="10">
        <v>0.59031060000000002</v>
      </c>
      <c r="BT1547" s="10">
        <v>0.2135166</v>
      </c>
      <c r="BU1547" s="10">
        <v>55</v>
      </c>
      <c r="BV1547" s="10">
        <v>6.6</v>
      </c>
      <c r="BX1547" s="10">
        <v>0.48916095999999998</v>
      </c>
      <c r="BY1547" s="10">
        <v>0.17693056000000001</v>
      </c>
      <c r="BZ1547" s="10">
        <v>47</v>
      </c>
      <c r="CA1547" s="10">
        <v>6.4</v>
      </c>
      <c r="CC1547" s="10">
        <v>0.33304576000000002</v>
      </c>
      <c r="CD1547" s="10">
        <v>0.12046336000000002</v>
      </c>
      <c r="CE1547" s="10">
        <v>32</v>
      </c>
      <c r="CF1547" s="10">
        <v>6.4</v>
      </c>
      <c r="CH1547" s="10">
        <v>1622</v>
      </c>
      <c r="CI1547" s="10" t="s">
        <v>316</v>
      </c>
      <c r="CJ1547" s="10">
        <v>0.19901574</v>
      </c>
      <c r="CK1547" s="10">
        <v>0.13427567999999998</v>
      </c>
      <c r="CL1547" s="10">
        <v>21</v>
      </c>
      <c r="CM1547" s="10">
        <v>6.6</v>
      </c>
      <c r="CO1547" s="10">
        <v>0.28000049999999999</v>
      </c>
      <c r="CP1547" s="10">
        <v>0.18891600000000003</v>
      </c>
      <c r="CQ1547" s="10">
        <v>30</v>
      </c>
      <c r="CR1547" s="10">
        <v>6.5</v>
      </c>
      <c r="CT1547" s="10">
        <v>0.19600034999999999</v>
      </c>
      <c r="CU1547" s="10">
        <v>0.13224120000000003</v>
      </c>
      <c r="CV1547" s="10">
        <v>21</v>
      </c>
      <c r="CW1547" s="10">
        <v>6.5</v>
      </c>
      <c r="CY1547" s="10">
        <v>1658</v>
      </c>
      <c r="CZ1547" s="10" t="s">
        <v>10</v>
      </c>
      <c r="DA1547" s="10">
        <v>3.69</v>
      </c>
      <c r="DB1547" s="10">
        <v>0.67</v>
      </c>
      <c r="DC1547" s="10">
        <v>200</v>
      </c>
      <c r="DD1547" s="10">
        <v>10.7</v>
      </c>
      <c r="DF1547" s="10">
        <v>4.3099999999999996</v>
      </c>
      <c r="DG1547" s="10">
        <v>0.79</v>
      </c>
      <c r="DH1547" s="10">
        <v>236</v>
      </c>
      <c r="DI1547" s="10">
        <v>10.6</v>
      </c>
      <c r="DK1547" s="10">
        <v>4.2699999999999996</v>
      </c>
      <c r="DL1547" s="10">
        <v>0.78</v>
      </c>
      <c r="DM1547" s="10">
        <v>234</v>
      </c>
      <c r="DN1547" s="10">
        <v>10.6</v>
      </c>
    </row>
    <row r="1548" spans="1:118" x14ac:dyDescent="0.25">
      <c r="A1548" s="10">
        <v>1623</v>
      </c>
      <c r="R1548" s="10">
        <v>1623</v>
      </c>
      <c r="S1548" s="10" t="s">
        <v>311</v>
      </c>
      <c r="T1548" s="10">
        <v>0.18160675000000001</v>
      </c>
      <c r="U1548" s="10">
        <v>0.11323714999999999</v>
      </c>
      <c r="V1548" s="10">
        <v>19</v>
      </c>
      <c r="W1548" s="10">
        <v>6.5</v>
      </c>
      <c r="Y1548" s="10">
        <v>0.29362943999999996</v>
      </c>
      <c r="Z1548" s="10">
        <v>0.18308659199999999</v>
      </c>
      <c r="AA1548" s="10">
        <v>31.2</v>
      </c>
      <c r="AB1548" s="10">
        <v>6.4</v>
      </c>
      <c r="AD1548" s="10">
        <v>0.20057620000000001</v>
      </c>
      <c r="AE1548" s="10">
        <v>0.12506516000000001</v>
      </c>
      <c r="AF1548" s="10">
        <v>22</v>
      </c>
      <c r="AG1548" s="10">
        <v>6.2</v>
      </c>
      <c r="AI1548" s="10">
        <v>1623</v>
      </c>
      <c r="AJ1548" s="10" t="s">
        <v>311</v>
      </c>
      <c r="AK1548" s="10">
        <v>0.56999999999999995</v>
      </c>
      <c r="AL1548" s="10">
        <v>0.23</v>
      </c>
      <c r="AM1548" s="10">
        <v>55</v>
      </c>
      <c r="AN1548" s="10">
        <v>6.5</v>
      </c>
      <c r="AP1548" s="10">
        <v>0.56999999999999995</v>
      </c>
      <c r="AQ1548" s="10">
        <v>0.22</v>
      </c>
      <c r="AR1548" s="10">
        <v>80</v>
      </c>
      <c r="AS1548" s="10">
        <v>6.4</v>
      </c>
      <c r="AU1548" s="10">
        <v>0.56000000000000005</v>
      </c>
      <c r="AV1548" s="10">
        <v>0.22</v>
      </c>
      <c r="AW1548" s="10">
        <v>66</v>
      </c>
      <c r="AX1548" s="10">
        <v>6.3</v>
      </c>
      <c r="AZ1548" s="10">
        <v>1623</v>
      </c>
      <c r="BA1548" s="10" t="s">
        <v>311</v>
      </c>
      <c r="BB1548" s="10">
        <v>0.20308470000000001</v>
      </c>
      <c r="BC1548" s="10">
        <v>0.12043395000000001</v>
      </c>
      <c r="BD1548" s="10">
        <v>21</v>
      </c>
      <c r="BE1548" s="10">
        <v>6.5</v>
      </c>
      <c r="BG1548" s="10">
        <v>0.32374528000000002</v>
      </c>
      <c r="BH1548" s="10">
        <v>0.19198848000000002</v>
      </c>
      <c r="BI1548" s="10">
        <v>34</v>
      </c>
      <c r="BJ1548" s="10">
        <v>6.4</v>
      </c>
      <c r="BL1548" s="10">
        <v>0.25709184000000002</v>
      </c>
      <c r="BM1548" s="10">
        <v>0.15246144</v>
      </c>
      <c r="BN1548" s="10">
        <v>27</v>
      </c>
      <c r="BO1548" s="10">
        <v>6.4</v>
      </c>
      <c r="BQ1548" s="10">
        <v>1623</v>
      </c>
      <c r="BR1548" s="10" t="s">
        <v>311</v>
      </c>
      <c r="BS1548" s="10">
        <v>0.57957767999999998</v>
      </c>
      <c r="BT1548" s="10">
        <v>0.20963448000000001</v>
      </c>
      <c r="BU1548" s="10">
        <v>54</v>
      </c>
      <c r="BV1548" s="10">
        <v>6.6</v>
      </c>
      <c r="BX1548" s="10">
        <v>0.74935295999999996</v>
      </c>
      <c r="BY1548" s="10">
        <v>0.27104256000000004</v>
      </c>
      <c r="BZ1548" s="10">
        <v>72</v>
      </c>
      <c r="CA1548" s="10">
        <v>6.4</v>
      </c>
      <c r="CC1548" s="10">
        <v>0.65568384000000002</v>
      </c>
      <c r="CD1548" s="10">
        <v>0.23716224000000002</v>
      </c>
      <c r="CE1548" s="10">
        <v>63</v>
      </c>
      <c r="CF1548" s="10">
        <v>6.4</v>
      </c>
      <c r="CH1548" s="10">
        <v>1623</v>
      </c>
      <c r="CI1548" s="10" t="s">
        <v>311</v>
      </c>
      <c r="CJ1548" s="10">
        <v>0.17058491999999997</v>
      </c>
      <c r="CK1548" s="10">
        <v>0.11509344000000002</v>
      </c>
      <c r="CL1548" s="10">
        <v>18</v>
      </c>
      <c r="CM1548" s="10">
        <v>6.6</v>
      </c>
      <c r="CO1548" s="10">
        <v>0.28933385</v>
      </c>
      <c r="CP1548" s="10">
        <v>0.1952132</v>
      </c>
      <c r="CQ1548" s="10">
        <v>31</v>
      </c>
      <c r="CR1548" s="10">
        <v>6.5</v>
      </c>
      <c r="CT1548" s="10">
        <v>0.2426671</v>
      </c>
      <c r="CU1548" s="10">
        <v>0.16372720000000002</v>
      </c>
      <c r="CV1548" s="10">
        <v>26</v>
      </c>
      <c r="CW1548" s="10">
        <v>6.5</v>
      </c>
      <c r="CY1548" s="10">
        <v>1659</v>
      </c>
      <c r="CZ1548" s="10" t="s">
        <v>11</v>
      </c>
      <c r="DA1548" s="10">
        <v>1.24</v>
      </c>
      <c r="DB1548" s="10">
        <v>0.6</v>
      </c>
      <c r="DC1548" s="10">
        <v>70</v>
      </c>
      <c r="DD1548" s="10">
        <v>11</v>
      </c>
      <c r="DF1548" s="10">
        <v>1.51</v>
      </c>
      <c r="DG1548" s="10">
        <v>0.72</v>
      </c>
      <c r="DH1548" s="10">
        <v>86</v>
      </c>
      <c r="DI1548" s="10">
        <v>10.9</v>
      </c>
      <c r="DK1548" s="10">
        <v>1.63</v>
      </c>
      <c r="DL1548" s="10">
        <v>0.77</v>
      </c>
      <c r="DM1548" s="10">
        <v>94</v>
      </c>
      <c r="DN1548" s="10">
        <v>10.8</v>
      </c>
    </row>
    <row r="1549" spans="1:118" x14ac:dyDescent="0.25">
      <c r="A1549" s="10">
        <v>1624</v>
      </c>
      <c r="R1549" s="10">
        <v>1624</v>
      </c>
      <c r="S1549" s="10" t="s">
        <v>312</v>
      </c>
      <c r="T1549" s="10">
        <v>0.34983195</v>
      </c>
      <c r="U1549" s="10">
        <v>0.21813051000000003</v>
      </c>
      <c r="V1549" s="10">
        <v>36.6</v>
      </c>
      <c r="W1549" s="10">
        <v>6.5</v>
      </c>
      <c r="Y1549" s="10">
        <v>0.22586879999999998</v>
      </c>
      <c r="Z1549" s="10">
        <v>0.14083584000000002</v>
      </c>
      <c r="AA1549" s="10">
        <v>24</v>
      </c>
      <c r="AB1549" s="10">
        <v>6.4</v>
      </c>
      <c r="AD1549" s="10">
        <v>0.22792749999999998</v>
      </c>
      <c r="AE1549" s="10">
        <v>0.14211949999999998</v>
      </c>
      <c r="AF1549" s="10">
        <v>25</v>
      </c>
      <c r="AG1549" s="10">
        <v>6.2</v>
      </c>
      <c r="AI1549" s="10">
        <v>1624</v>
      </c>
      <c r="AJ1549" s="10" t="s">
        <v>312</v>
      </c>
      <c r="AK1549" s="10">
        <v>0.17</v>
      </c>
      <c r="AL1549" s="10">
        <v>7.0000000000000007E-2</v>
      </c>
      <c r="AM1549" s="10">
        <v>16</v>
      </c>
      <c r="AN1549" s="10">
        <v>6.5</v>
      </c>
      <c r="AP1549" s="10">
        <v>0.16</v>
      </c>
      <c r="AQ1549" s="10">
        <v>0.06</v>
      </c>
      <c r="AR1549" s="10">
        <v>22</v>
      </c>
      <c r="AS1549" s="10">
        <v>6.4</v>
      </c>
      <c r="AU1549" s="10">
        <v>0.16</v>
      </c>
      <c r="AV1549" s="10">
        <v>0.06</v>
      </c>
      <c r="AW1549" s="10">
        <v>12</v>
      </c>
      <c r="AX1549" s="10">
        <v>6.3</v>
      </c>
      <c r="AZ1549" s="10">
        <v>1624</v>
      </c>
      <c r="BA1549" s="10" t="s">
        <v>312</v>
      </c>
      <c r="BB1549" s="10">
        <v>0.31913309999999995</v>
      </c>
      <c r="BC1549" s="10">
        <v>0.18925334999999999</v>
      </c>
      <c r="BD1549" s="10">
        <v>33</v>
      </c>
      <c r="BE1549" s="10">
        <v>6.5</v>
      </c>
      <c r="BG1549" s="10">
        <v>0.11426304000000001</v>
      </c>
      <c r="BH1549" s="10">
        <v>6.7760640000000011E-2</v>
      </c>
      <c r="BI1549" s="10">
        <v>12</v>
      </c>
      <c r="BJ1549" s="10">
        <v>6.4</v>
      </c>
      <c r="BL1549" s="10">
        <v>0.39039872000000003</v>
      </c>
      <c r="BM1549" s="10">
        <v>0.23151552000000003</v>
      </c>
      <c r="BN1549" s="10">
        <v>41</v>
      </c>
      <c r="BO1549" s="10">
        <v>6.4</v>
      </c>
      <c r="BQ1549" s="10">
        <v>1624</v>
      </c>
      <c r="BR1549" s="10" t="s">
        <v>312</v>
      </c>
      <c r="BS1549" s="10">
        <v>0.27905591999999996</v>
      </c>
      <c r="BT1549" s="10">
        <v>0.10093512000000002</v>
      </c>
      <c r="BU1549" s="10">
        <v>26</v>
      </c>
      <c r="BV1549" s="10">
        <v>6.6</v>
      </c>
      <c r="BX1549" s="10">
        <v>0.16652288000000001</v>
      </c>
      <c r="BY1549" s="10">
        <v>6.023168000000001E-2</v>
      </c>
      <c r="BZ1549" s="10">
        <v>16</v>
      </c>
      <c r="CA1549" s="10">
        <v>6.4</v>
      </c>
      <c r="CC1549" s="10">
        <v>0.16652288000000001</v>
      </c>
      <c r="CD1549" s="10">
        <v>6.023168000000001E-2</v>
      </c>
      <c r="CE1549" s="10">
        <v>16</v>
      </c>
      <c r="CF1549" s="10">
        <v>6.4</v>
      </c>
      <c r="CH1549" s="10">
        <v>1624</v>
      </c>
      <c r="CI1549" s="10" t="s">
        <v>312</v>
      </c>
      <c r="CJ1549" s="10">
        <v>0.16110797999999996</v>
      </c>
      <c r="CK1549" s="10">
        <v>0.10869935999999998</v>
      </c>
      <c r="CL1549" s="10">
        <v>17</v>
      </c>
      <c r="CM1549" s="10">
        <v>6.6</v>
      </c>
      <c r="CO1549" s="10">
        <v>0.22400039999999999</v>
      </c>
      <c r="CP1549" s="10">
        <v>0.15113280000000001</v>
      </c>
      <c r="CQ1549" s="10">
        <v>24</v>
      </c>
      <c r="CR1549" s="10">
        <v>6.5</v>
      </c>
      <c r="CT1549" s="10">
        <v>0.17733365000000001</v>
      </c>
      <c r="CU1549" s="10">
        <v>0.11964680000000001</v>
      </c>
      <c r="CV1549" s="10">
        <v>19</v>
      </c>
      <c r="CW1549" s="10">
        <v>6.5</v>
      </c>
      <c r="CY1549" s="10">
        <v>1660</v>
      </c>
      <c r="CZ1549" s="10" t="s">
        <v>304</v>
      </c>
      <c r="DA1549" s="10">
        <v>0.42149546999999993</v>
      </c>
      <c r="DB1549" s="10">
        <v>5.9605419999999999E-2</v>
      </c>
      <c r="DC1549" s="10">
        <v>23</v>
      </c>
      <c r="DD1549" s="10">
        <v>10.7</v>
      </c>
      <c r="DF1549" s="10">
        <v>0.63541170000000002</v>
      </c>
      <c r="DG1549" s="10">
        <v>8.9856200000000011E-2</v>
      </c>
      <c r="DH1549" s="10">
        <v>35</v>
      </c>
      <c r="DI1549" s="10">
        <v>10.6</v>
      </c>
      <c r="DK1549" s="10">
        <v>0.30862854000000001</v>
      </c>
      <c r="DL1549" s="10">
        <v>4.364444E-2</v>
      </c>
      <c r="DM1549" s="10">
        <v>17</v>
      </c>
      <c r="DN1549" s="10">
        <v>10.6</v>
      </c>
    </row>
    <row r="1550" spans="1:118" x14ac:dyDescent="0.25">
      <c r="A1550" s="10">
        <v>1625</v>
      </c>
      <c r="R1550" s="10">
        <v>1625</v>
      </c>
      <c r="S1550" s="10" t="s">
        <v>317</v>
      </c>
      <c r="T1550" s="10">
        <v>0.14910870000000001</v>
      </c>
      <c r="U1550" s="10">
        <v>9.2973660000000014E-2</v>
      </c>
      <c r="V1550" s="10">
        <v>15.6</v>
      </c>
      <c r="W1550" s="10">
        <v>6.5</v>
      </c>
      <c r="Y1550" s="10">
        <v>0.36139007999999995</v>
      </c>
      <c r="Z1550" s="10">
        <v>0.22533734399999999</v>
      </c>
      <c r="AA1550" s="10">
        <v>38.4</v>
      </c>
      <c r="AB1550" s="10">
        <v>6.4</v>
      </c>
      <c r="AD1550" s="10">
        <v>0.11852230000000001</v>
      </c>
      <c r="AE1550" s="10">
        <v>7.3902140000000019E-2</v>
      </c>
      <c r="AF1550" s="10">
        <v>13</v>
      </c>
      <c r="AG1550" s="10">
        <v>6.2</v>
      </c>
      <c r="AI1550" s="10">
        <v>1625</v>
      </c>
      <c r="AJ1550" s="10" t="s">
        <v>317</v>
      </c>
      <c r="AK1550" s="10">
        <v>0.39</v>
      </c>
      <c r="AL1550" s="10">
        <v>0.15</v>
      </c>
      <c r="AM1550" s="10">
        <v>37</v>
      </c>
      <c r="AN1550" s="10">
        <v>6.5</v>
      </c>
      <c r="AP1550" s="10">
        <v>0.38</v>
      </c>
      <c r="AQ1550" s="10">
        <v>0.15</v>
      </c>
      <c r="AR1550" s="10">
        <v>38</v>
      </c>
      <c r="AS1550" s="10">
        <v>6.4</v>
      </c>
      <c r="AU1550" s="10">
        <v>0.37</v>
      </c>
      <c r="AV1550" s="10">
        <v>0.15</v>
      </c>
      <c r="AW1550" s="10">
        <v>32</v>
      </c>
      <c r="AX1550" s="10">
        <v>6.3</v>
      </c>
      <c r="AZ1550" s="10">
        <v>1625</v>
      </c>
      <c r="BA1550" s="10" t="s">
        <v>317</v>
      </c>
      <c r="BB1550" s="10">
        <v>0.14506050000000001</v>
      </c>
      <c r="BC1550" s="10">
        <v>8.602425000000001E-2</v>
      </c>
      <c r="BD1550" s="10">
        <v>15</v>
      </c>
      <c r="BE1550" s="10">
        <v>6.5</v>
      </c>
      <c r="BG1550" s="10">
        <v>0.46657408000000006</v>
      </c>
      <c r="BH1550" s="10">
        <v>0.27668927999999998</v>
      </c>
      <c r="BI1550" s="10">
        <v>49</v>
      </c>
      <c r="BJ1550" s="10">
        <v>6.4</v>
      </c>
      <c r="BL1550" s="10">
        <v>0.14282879999999998</v>
      </c>
      <c r="BM1550" s="10">
        <v>8.4700799999999993E-2</v>
      </c>
      <c r="BN1550" s="10">
        <v>15</v>
      </c>
      <c r="BO1550" s="10">
        <v>6.4</v>
      </c>
      <c r="BQ1550" s="10">
        <v>1625</v>
      </c>
      <c r="BR1550" s="10" t="s">
        <v>317</v>
      </c>
      <c r="BS1550" s="10">
        <v>0.68690687999999989</v>
      </c>
      <c r="BT1550" s="10">
        <v>0.24845568000000001</v>
      </c>
      <c r="BU1550" s="10">
        <v>64</v>
      </c>
      <c r="BV1550" s="10">
        <v>6.6</v>
      </c>
      <c r="BX1550" s="10">
        <v>1.11362176</v>
      </c>
      <c r="BY1550" s="10">
        <v>0.40279936000000011</v>
      </c>
      <c r="BZ1550" s="10">
        <v>107</v>
      </c>
      <c r="CA1550" s="10">
        <v>6.4</v>
      </c>
      <c r="CC1550" s="10">
        <v>0.60364543999999998</v>
      </c>
      <c r="CD1550" s="10">
        <v>0.21833984000000004</v>
      </c>
      <c r="CE1550" s="10">
        <v>58</v>
      </c>
      <c r="CF1550" s="10">
        <v>6.4</v>
      </c>
      <c r="CH1550" s="10">
        <v>1625</v>
      </c>
      <c r="CI1550" s="10" t="s">
        <v>317</v>
      </c>
      <c r="CJ1550" s="10">
        <v>0</v>
      </c>
      <c r="CK1550" s="10">
        <v>0</v>
      </c>
      <c r="CL1550" s="10">
        <v>0</v>
      </c>
      <c r="CM1550" s="10">
        <v>6.6</v>
      </c>
      <c r="CO1550" s="10">
        <v>0</v>
      </c>
      <c r="CP1550" s="10">
        <v>0</v>
      </c>
      <c r="CQ1550" s="10">
        <v>0</v>
      </c>
      <c r="CR1550" s="10">
        <v>6.5</v>
      </c>
      <c r="CT1550" s="10">
        <v>0</v>
      </c>
      <c r="CU1550" s="10">
        <v>0</v>
      </c>
      <c r="CV1550" s="10">
        <v>0</v>
      </c>
      <c r="CW1550" s="10">
        <v>6.5</v>
      </c>
      <c r="CY1550" s="10">
        <v>1661</v>
      </c>
      <c r="CZ1550" s="10" t="s">
        <v>287</v>
      </c>
      <c r="DA1550" s="10">
        <v>0.21991067999999997</v>
      </c>
      <c r="DB1550" s="10">
        <v>3.1098479999999994E-2</v>
      </c>
      <c r="DC1550" s="10">
        <v>12</v>
      </c>
      <c r="DD1550" s="10">
        <v>10.7</v>
      </c>
      <c r="DF1550" s="10">
        <v>0.23601005999999999</v>
      </c>
      <c r="DG1550" s="10">
        <v>3.3375160000000001E-2</v>
      </c>
      <c r="DH1550" s="10">
        <v>13</v>
      </c>
      <c r="DI1550" s="10">
        <v>10.6</v>
      </c>
      <c r="DK1550" s="10">
        <v>0.16339157999999998</v>
      </c>
      <c r="DL1550" s="10">
        <v>2.3105879999999999E-2</v>
      </c>
      <c r="DM1550" s="10">
        <v>9</v>
      </c>
      <c r="DN1550" s="10">
        <v>10.6</v>
      </c>
    </row>
    <row r="1551" spans="1:118" x14ac:dyDescent="0.25">
      <c r="A1551" s="10">
        <v>1626</v>
      </c>
      <c r="R1551" s="10">
        <v>1626</v>
      </c>
      <c r="S1551" s="10" t="s">
        <v>313</v>
      </c>
      <c r="T1551" s="10">
        <v>0</v>
      </c>
      <c r="U1551" s="10">
        <v>0</v>
      </c>
      <c r="V1551" s="10">
        <v>0</v>
      </c>
      <c r="Y1551" s="10">
        <v>0</v>
      </c>
      <c r="Z1551" s="10">
        <v>0</v>
      </c>
      <c r="AA1551" s="10">
        <v>0</v>
      </c>
      <c r="AD1551" s="10">
        <v>0</v>
      </c>
      <c r="AE1551" s="10">
        <v>0</v>
      </c>
      <c r="AF1551" s="10">
        <v>0</v>
      </c>
      <c r="AI1551" s="10">
        <v>1626</v>
      </c>
      <c r="AJ1551" s="10" t="s">
        <v>313</v>
      </c>
      <c r="AM1551" s="10">
        <v>0</v>
      </c>
      <c r="AR1551" s="10">
        <v>0</v>
      </c>
      <c r="AW1551" s="10">
        <v>0</v>
      </c>
      <c r="AZ1551" s="10">
        <v>1626</v>
      </c>
      <c r="BA1551" s="10" t="s">
        <v>313</v>
      </c>
      <c r="BD1551" s="10">
        <v>0</v>
      </c>
      <c r="BI1551" s="10">
        <v>0</v>
      </c>
      <c r="BN1551" s="10">
        <v>0</v>
      </c>
      <c r="BQ1551" s="10">
        <v>1626</v>
      </c>
      <c r="BR1551" s="10" t="s">
        <v>313</v>
      </c>
      <c r="BS1551" s="10">
        <v>0</v>
      </c>
      <c r="BT1551" s="10">
        <v>0</v>
      </c>
      <c r="BU1551" s="10">
        <v>0</v>
      </c>
      <c r="BV1551" s="10">
        <v>6.6</v>
      </c>
      <c r="BX1551" s="10">
        <v>0</v>
      </c>
      <c r="BY1551" s="10">
        <v>0</v>
      </c>
      <c r="BZ1551" s="10">
        <v>0</v>
      </c>
      <c r="CA1551" s="10">
        <v>6.4</v>
      </c>
      <c r="CC1551" s="10">
        <v>0</v>
      </c>
      <c r="CD1551" s="10">
        <v>0</v>
      </c>
      <c r="CE1551" s="10">
        <v>0</v>
      </c>
      <c r="CF1551" s="10">
        <v>6.4</v>
      </c>
      <c r="CH1551" s="10">
        <v>1626</v>
      </c>
      <c r="CI1551" s="10" t="s">
        <v>313</v>
      </c>
      <c r="CJ1551" s="10">
        <v>0</v>
      </c>
      <c r="CK1551" s="10">
        <v>0</v>
      </c>
      <c r="CL1551" s="10">
        <v>0</v>
      </c>
      <c r="CM1551" s="10">
        <v>6.6</v>
      </c>
      <c r="CO1551" s="10">
        <v>0</v>
      </c>
      <c r="CP1551" s="10">
        <v>0</v>
      </c>
      <c r="CQ1551" s="10">
        <v>0</v>
      </c>
      <c r="CR1551" s="10">
        <v>6.5</v>
      </c>
      <c r="CT1551" s="10">
        <v>0</v>
      </c>
      <c r="CU1551" s="10">
        <v>0</v>
      </c>
      <c r="CV1551" s="10">
        <v>0</v>
      </c>
      <c r="CW1551" s="10">
        <v>6.5</v>
      </c>
      <c r="CY1551" s="10">
        <v>1662</v>
      </c>
      <c r="CZ1551" s="10" t="s">
        <v>305</v>
      </c>
      <c r="DA1551" s="10">
        <v>1.6859818799999997</v>
      </c>
      <c r="DB1551" s="10">
        <v>0.23842168</v>
      </c>
      <c r="DC1551" s="10">
        <v>92</v>
      </c>
      <c r="DD1551" s="10">
        <v>10.7</v>
      </c>
      <c r="DF1551" s="10">
        <v>2.1785543999999999</v>
      </c>
      <c r="DG1551" s="10">
        <v>0.30807840000000003</v>
      </c>
      <c r="DH1551" s="10">
        <v>120</v>
      </c>
      <c r="DI1551" s="10">
        <v>10.6</v>
      </c>
      <c r="DK1551" s="10">
        <v>2.1422451599999999</v>
      </c>
      <c r="DL1551" s="10">
        <v>0.30294376000000006</v>
      </c>
      <c r="DM1551" s="10">
        <v>118</v>
      </c>
      <c r="DN1551" s="10">
        <v>10.6</v>
      </c>
    </row>
    <row r="1552" spans="1:118" x14ac:dyDescent="0.25">
      <c r="A1552" s="10">
        <v>1627</v>
      </c>
      <c r="R1552" s="10">
        <v>1627</v>
      </c>
      <c r="S1552" s="10" t="s">
        <v>319</v>
      </c>
      <c r="T1552" s="10">
        <v>0.44159114999999999</v>
      </c>
      <c r="U1552" s="10">
        <v>0.27534507000000003</v>
      </c>
      <c r="V1552" s="10">
        <v>46.2</v>
      </c>
      <c r="W1552" s="10">
        <v>6.5</v>
      </c>
      <c r="Y1552" s="10">
        <v>1.0220563199999999</v>
      </c>
      <c r="Z1552" s="10">
        <v>0.63728217599999992</v>
      </c>
      <c r="AA1552" s="10">
        <v>108.6</v>
      </c>
      <c r="AB1552" s="10">
        <v>6.4</v>
      </c>
      <c r="AD1552" s="10">
        <v>0.71113380000000004</v>
      </c>
      <c r="AE1552" s="10">
        <v>0.44341284000000003</v>
      </c>
      <c r="AF1552" s="10">
        <v>78</v>
      </c>
      <c r="AG1552" s="10">
        <v>6.2</v>
      </c>
      <c r="AI1552" s="10">
        <v>1627</v>
      </c>
      <c r="AJ1552" s="10" t="s">
        <v>319</v>
      </c>
      <c r="AK1552" s="10">
        <v>1.06</v>
      </c>
      <c r="AL1552" s="10">
        <v>0.42</v>
      </c>
      <c r="AM1552" s="10">
        <v>101</v>
      </c>
      <c r="AN1552" s="10">
        <v>6.5</v>
      </c>
      <c r="AP1552" s="10">
        <v>1.04</v>
      </c>
      <c r="AQ1552" s="10">
        <v>0.41</v>
      </c>
      <c r="AR1552" s="10">
        <v>172</v>
      </c>
      <c r="AS1552" s="10">
        <v>6.4</v>
      </c>
      <c r="AU1552" s="10">
        <v>1.02</v>
      </c>
      <c r="AV1552" s="10">
        <v>0.41</v>
      </c>
      <c r="AW1552" s="10">
        <v>144</v>
      </c>
      <c r="AX1552" s="10">
        <v>6.3</v>
      </c>
      <c r="AZ1552" s="10">
        <v>1627</v>
      </c>
      <c r="BA1552" s="10" t="s">
        <v>319</v>
      </c>
      <c r="BB1552" s="10">
        <v>1.06</v>
      </c>
      <c r="BC1552" s="10">
        <v>0.42</v>
      </c>
      <c r="BD1552" s="10">
        <v>44</v>
      </c>
      <c r="BE1552" s="10">
        <v>6.5</v>
      </c>
      <c r="BG1552" s="10">
        <v>1.04</v>
      </c>
      <c r="BH1552" s="10">
        <v>0.41</v>
      </c>
      <c r="BI1552" s="10">
        <v>105</v>
      </c>
      <c r="BJ1552" s="10">
        <v>6.4</v>
      </c>
      <c r="BL1552" s="10">
        <v>1.02</v>
      </c>
      <c r="BM1552" s="10">
        <v>0.41</v>
      </c>
      <c r="BN1552" s="10">
        <v>81</v>
      </c>
      <c r="BO1552" s="10">
        <v>6.3</v>
      </c>
      <c r="BQ1552" s="10">
        <v>1627</v>
      </c>
      <c r="BR1552" s="10" t="s">
        <v>319</v>
      </c>
      <c r="BS1552" s="10">
        <v>1.1376895199999997</v>
      </c>
      <c r="BT1552" s="10">
        <v>0.41150471999999999</v>
      </c>
      <c r="BU1552" s="10">
        <v>106</v>
      </c>
      <c r="BV1552" s="10">
        <v>6.6</v>
      </c>
      <c r="BX1552" s="10">
        <v>1.9358284800000001</v>
      </c>
      <c r="BY1552" s="10">
        <v>0.70019328000000014</v>
      </c>
      <c r="BZ1552" s="10">
        <v>186</v>
      </c>
      <c r="CA1552" s="10">
        <v>6.4</v>
      </c>
      <c r="CC1552" s="10">
        <v>1.5611519999999999</v>
      </c>
      <c r="CD1552" s="10">
        <v>0.56467200000000006</v>
      </c>
      <c r="CE1552" s="10">
        <v>150</v>
      </c>
      <c r="CF1552" s="10">
        <v>6.4</v>
      </c>
      <c r="CH1552" s="10">
        <v>1627</v>
      </c>
      <c r="CI1552" s="10" t="s">
        <v>319</v>
      </c>
      <c r="CJ1552" s="10">
        <v>0.39803147999999999</v>
      </c>
      <c r="CK1552" s="10">
        <v>0.26855135999999996</v>
      </c>
      <c r="CL1552" s="10">
        <v>42</v>
      </c>
      <c r="CM1552" s="10">
        <v>6.6</v>
      </c>
      <c r="CO1552" s="10">
        <v>0.93333499999999991</v>
      </c>
      <c r="CP1552" s="10">
        <v>0.62972000000000006</v>
      </c>
      <c r="CQ1552" s="10">
        <v>100</v>
      </c>
      <c r="CR1552" s="10">
        <v>6.5</v>
      </c>
      <c r="CT1552" s="10">
        <v>0.73733464999999998</v>
      </c>
      <c r="CU1552" s="10">
        <v>0.49747880000000005</v>
      </c>
      <c r="CV1552" s="10">
        <v>79</v>
      </c>
      <c r="CW1552" s="10">
        <v>6.5</v>
      </c>
      <c r="CY1552" s="10">
        <v>1663</v>
      </c>
      <c r="CZ1552" s="10" t="s">
        <v>288</v>
      </c>
      <c r="DA1552" s="10">
        <v>0.98959805999999995</v>
      </c>
      <c r="DB1552" s="10">
        <v>0.13994316000000001</v>
      </c>
      <c r="DC1552" s="10">
        <v>54</v>
      </c>
      <c r="DD1552" s="10">
        <v>10.7</v>
      </c>
      <c r="DF1552" s="10">
        <v>1.1255864399999997</v>
      </c>
      <c r="DG1552" s="10">
        <v>0.15917384000000001</v>
      </c>
      <c r="DH1552" s="10">
        <v>62</v>
      </c>
      <c r="DI1552" s="10">
        <v>10.6</v>
      </c>
      <c r="DK1552" s="10">
        <v>1.3797511200000001</v>
      </c>
      <c r="DL1552" s="10">
        <v>0.19511632000000004</v>
      </c>
      <c r="DM1552" s="10">
        <v>76</v>
      </c>
      <c r="DN1552" s="10">
        <v>10.6</v>
      </c>
    </row>
    <row r="1553" spans="1:118" x14ac:dyDescent="0.25">
      <c r="A1553" s="10">
        <v>1628</v>
      </c>
      <c r="R1553" s="10">
        <v>1628</v>
      </c>
      <c r="S1553" s="10" t="s">
        <v>320</v>
      </c>
      <c r="T1553" s="10">
        <v>0.33262710000000001</v>
      </c>
      <c r="U1553" s="10">
        <v>0.20740277999999998</v>
      </c>
      <c r="V1553" s="10">
        <v>34.799999999999997</v>
      </c>
      <c r="W1553" s="10">
        <v>6.5</v>
      </c>
      <c r="Y1553" s="10">
        <v>0.71525120000000009</v>
      </c>
      <c r="Z1553" s="10">
        <v>0.44598016000000007</v>
      </c>
      <c r="AA1553" s="10">
        <v>76</v>
      </c>
      <c r="AB1553" s="10">
        <v>6.4</v>
      </c>
      <c r="AD1553" s="10">
        <v>0.74760219999999999</v>
      </c>
      <c r="AE1553" s="10">
        <v>0.46615196000000003</v>
      </c>
      <c r="AF1553" s="10">
        <v>82</v>
      </c>
      <c r="AG1553" s="10">
        <v>6.2</v>
      </c>
      <c r="AI1553" s="10">
        <v>1628</v>
      </c>
      <c r="AJ1553" s="10" t="s">
        <v>320</v>
      </c>
      <c r="AK1553" s="10">
        <v>0.54</v>
      </c>
      <c r="AL1553" s="10">
        <v>0.22</v>
      </c>
      <c r="AM1553" s="10">
        <v>52</v>
      </c>
      <c r="AN1553" s="10">
        <v>6.5</v>
      </c>
      <c r="AP1553" s="10">
        <v>0.53</v>
      </c>
      <c r="AQ1553" s="10">
        <v>0.21</v>
      </c>
      <c r="AR1553" s="10">
        <v>86</v>
      </c>
      <c r="AS1553" s="10">
        <v>6.4</v>
      </c>
      <c r="AU1553" s="10">
        <v>0.53</v>
      </c>
      <c r="AV1553" s="10">
        <v>0.21</v>
      </c>
      <c r="AW1553" s="10">
        <v>101</v>
      </c>
      <c r="AX1553" s="10">
        <v>6.3</v>
      </c>
      <c r="AZ1553" s="10">
        <v>1628</v>
      </c>
      <c r="BA1553" s="10" t="s">
        <v>320</v>
      </c>
      <c r="BB1553" s="10">
        <v>0.54</v>
      </c>
      <c r="BC1553" s="10">
        <v>0.22</v>
      </c>
      <c r="BD1553" s="10">
        <v>35</v>
      </c>
      <c r="BE1553" s="10">
        <v>6.5</v>
      </c>
      <c r="BG1553" s="10">
        <v>0.53</v>
      </c>
      <c r="BH1553" s="10">
        <v>0.21</v>
      </c>
      <c r="BI1553" s="10">
        <v>82</v>
      </c>
      <c r="BJ1553" s="10">
        <v>6.4</v>
      </c>
      <c r="BL1553" s="10">
        <v>0.53</v>
      </c>
      <c r="BM1553" s="10">
        <v>0.21</v>
      </c>
      <c r="BN1553" s="10">
        <v>88</v>
      </c>
      <c r="BO1553" s="10">
        <v>6.3</v>
      </c>
      <c r="BQ1553" s="10">
        <v>1628</v>
      </c>
      <c r="BR1553" s="10" t="s">
        <v>320</v>
      </c>
      <c r="BS1553" s="10">
        <v>0.57957767999999998</v>
      </c>
      <c r="BT1553" s="10">
        <v>0.20963448000000001</v>
      </c>
      <c r="BU1553" s="10">
        <v>54</v>
      </c>
      <c r="BV1553" s="10">
        <v>6.6</v>
      </c>
      <c r="BX1553" s="10">
        <v>0.89506047999999994</v>
      </c>
      <c r="BY1553" s="10">
        <v>0.32374528000000002</v>
      </c>
      <c r="BZ1553" s="10">
        <v>86</v>
      </c>
      <c r="CA1553" s="10">
        <v>6.4</v>
      </c>
      <c r="CC1553" s="10">
        <v>1.0407680000000001</v>
      </c>
      <c r="CD1553" s="10">
        <v>0.37644800000000006</v>
      </c>
      <c r="CE1553" s="10">
        <v>100</v>
      </c>
      <c r="CF1553" s="10">
        <v>6.4</v>
      </c>
      <c r="CH1553" s="10">
        <v>1628</v>
      </c>
      <c r="CI1553" s="10" t="s">
        <v>320</v>
      </c>
      <c r="CJ1553" s="10">
        <v>0.34116983999999995</v>
      </c>
      <c r="CK1553" s="10">
        <v>0.23018688000000004</v>
      </c>
      <c r="CL1553" s="10">
        <v>36</v>
      </c>
      <c r="CM1553" s="10">
        <v>6.6</v>
      </c>
      <c r="CO1553" s="10">
        <v>0.71866795000000006</v>
      </c>
      <c r="CP1553" s="10">
        <v>0.48488440000000005</v>
      </c>
      <c r="CQ1553" s="10">
        <v>77</v>
      </c>
      <c r="CR1553" s="10">
        <v>6.5</v>
      </c>
      <c r="CT1553" s="10">
        <v>0.76533470000000003</v>
      </c>
      <c r="CU1553" s="10">
        <v>0.51637040000000001</v>
      </c>
      <c r="CV1553" s="10">
        <v>82</v>
      </c>
      <c r="CW1553" s="10">
        <v>6.5</v>
      </c>
      <c r="CY1553" s="10">
        <v>3359</v>
      </c>
      <c r="CZ1553" s="10" t="s">
        <v>306</v>
      </c>
    </row>
    <row r="1554" spans="1:118" x14ac:dyDescent="0.25">
      <c r="A1554" s="10">
        <v>1629</v>
      </c>
      <c r="R1554" s="10">
        <v>1629</v>
      </c>
      <c r="S1554" s="10" t="s">
        <v>322</v>
      </c>
      <c r="T1554" s="10">
        <v>0.40144650000000004</v>
      </c>
      <c r="U1554" s="10">
        <v>0.25031370000000003</v>
      </c>
      <c r="V1554" s="10">
        <v>42</v>
      </c>
      <c r="W1554" s="10">
        <v>6.5</v>
      </c>
      <c r="Y1554" s="10">
        <v>0.54208511999999998</v>
      </c>
      <c r="Z1554" s="10">
        <v>0.33800601600000002</v>
      </c>
      <c r="AA1554" s="10">
        <v>57.6</v>
      </c>
      <c r="AB1554" s="10">
        <v>6.4</v>
      </c>
      <c r="AD1554" s="10">
        <v>0.68378250000000007</v>
      </c>
      <c r="AE1554" s="10">
        <v>0.42635850000000003</v>
      </c>
      <c r="AF1554" s="10">
        <v>75</v>
      </c>
      <c r="AG1554" s="10">
        <v>6.2</v>
      </c>
      <c r="AI1554" s="10">
        <v>1629</v>
      </c>
      <c r="AJ1554" s="10" t="s">
        <v>322</v>
      </c>
      <c r="AK1554" s="10">
        <v>1.29</v>
      </c>
      <c r="AL1554" s="10">
        <v>0.51</v>
      </c>
      <c r="AM1554" s="10">
        <v>123</v>
      </c>
      <c r="AN1554" s="10">
        <v>6.5</v>
      </c>
      <c r="AP1554" s="10">
        <v>1.27</v>
      </c>
      <c r="AQ1554" s="10">
        <v>0.5</v>
      </c>
      <c r="AR1554" s="10">
        <v>141</v>
      </c>
      <c r="AS1554" s="10">
        <v>6.4</v>
      </c>
      <c r="AU1554" s="10">
        <v>1.25</v>
      </c>
      <c r="AV1554" s="10">
        <v>0.5</v>
      </c>
      <c r="AW1554" s="10">
        <v>169</v>
      </c>
      <c r="AX1554" s="10">
        <v>6.3</v>
      </c>
      <c r="AZ1554" s="10">
        <v>1629</v>
      </c>
      <c r="BA1554" s="10" t="s">
        <v>322</v>
      </c>
      <c r="BB1554" s="10">
        <v>1.29</v>
      </c>
      <c r="BC1554" s="10">
        <v>0.51</v>
      </c>
      <c r="BD1554" s="10">
        <v>42</v>
      </c>
      <c r="BE1554" s="10">
        <v>6.5</v>
      </c>
      <c r="BG1554" s="10">
        <v>1.27</v>
      </c>
      <c r="BH1554" s="10">
        <v>0.5</v>
      </c>
      <c r="BI1554" s="10">
        <v>61</v>
      </c>
      <c r="BJ1554" s="10">
        <v>6.4</v>
      </c>
      <c r="BL1554" s="10">
        <v>1.25</v>
      </c>
      <c r="BM1554" s="10">
        <v>0.5</v>
      </c>
      <c r="BN1554" s="10">
        <v>84</v>
      </c>
      <c r="BO1554" s="10">
        <v>6.3</v>
      </c>
      <c r="BQ1554" s="10">
        <v>1629</v>
      </c>
      <c r="BR1554" s="10" t="s">
        <v>322</v>
      </c>
      <c r="BS1554" s="10">
        <v>1.1484224399999998</v>
      </c>
      <c r="BT1554" s="10">
        <v>0.41538683999999998</v>
      </c>
      <c r="BU1554" s="10">
        <v>107</v>
      </c>
      <c r="BV1554" s="10">
        <v>6.6</v>
      </c>
      <c r="BX1554" s="10">
        <v>1.3946291199999998</v>
      </c>
      <c r="BY1554" s="10">
        <v>0.50444031999999994</v>
      </c>
      <c r="BZ1554" s="10">
        <v>134</v>
      </c>
      <c r="CA1554" s="10">
        <v>6.4</v>
      </c>
      <c r="CC1554" s="10">
        <v>1.6235980800000001</v>
      </c>
      <c r="CD1554" s="10">
        <v>0.58725888000000004</v>
      </c>
      <c r="CE1554" s="10">
        <v>156</v>
      </c>
      <c r="CF1554" s="10">
        <v>6.4</v>
      </c>
      <c r="CH1554" s="10">
        <v>1629</v>
      </c>
      <c r="CI1554" s="10" t="s">
        <v>322</v>
      </c>
      <c r="CJ1554" s="10">
        <v>0.40750841999999993</v>
      </c>
      <c r="CK1554" s="10">
        <v>0.27494544000000004</v>
      </c>
      <c r="CL1554" s="10">
        <v>43</v>
      </c>
      <c r="CM1554" s="10">
        <v>6.6</v>
      </c>
      <c r="CO1554" s="10">
        <v>0.56000099999999997</v>
      </c>
      <c r="CP1554" s="10">
        <v>0.37783200000000006</v>
      </c>
      <c r="CQ1554" s="10">
        <v>60</v>
      </c>
      <c r="CR1554" s="10">
        <v>6.5</v>
      </c>
      <c r="CT1554" s="10">
        <v>0.70000124999999991</v>
      </c>
      <c r="CU1554" s="10">
        <v>0.47229000000000004</v>
      </c>
      <c r="CV1554" s="10">
        <v>75</v>
      </c>
      <c r="CW1554" s="10">
        <v>6.5</v>
      </c>
      <c r="CY1554" s="10">
        <v>1664</v>
      </c>
      <c r="CZ1554" s="10" t="s">
        <v>291</v>
      </c>
      <c r="DA1554" s="10">
        <v>0.12828122999999997</v>
      </c>
      <c r="DB1554" s="10">
        <v>1.8140779999999995E-2</v>
      </c>
      <c r="DC1554" s="10">
        <v>7</v>
      </c>
      <c r="DD1554" s="10">
        <v>10.7</v>
      </c>
      <c r="DF1554" s="10">
        <v>0.18154619999999999</v>
      </c>
      <c r="DG1554" s="10">
        <v>2.56732E-2</v>
      </c>
      <c r="DH1554" s="10">
        <v>10</v>
      </c>
      <c r="DI1554" s="10">
        <v>10.6</v>
      </c>
      <c r="DK1554" s="10">
        <v>0.18154619999999999</v>
      </c>
      <c r="DL1554" s="10">
        <v>2.56732E-2</v>
      </c>
      <c r="DM1554" s="10">
        <v>10</v>
      </c>
      <c r="DN1554" s="10">
        <v>10.6</v>
      </c>
    </row>
    <row r="1555" spans="1:118" x14ac:dyDescent="0.25">
      <c r="A1555" s="10">
        <v>1630</v>
      </c>
      <c r="R1555" s="10">
        <v>1630</v>
      </c>
      <c r="S1555" s="10" t="s">
        <v>400</v>
      </c>
      <c r="T1555" s="10">
        <v>0</v>
      </c>
      <c r="Y1555" s="10">
        <v>0</v>
      </c>
      <c r="AD1555" s="10">
        <v>0</v>
      </c>
      <c r="AI1555" s="10">
        <v>1630</v>
      </c>
      <c r="AJ1555" s="10" t="s">
        <v>400</v>
      </c>
      <c r="AK1555" s="10">
        <v>6.6000000000000003E-2</v>
      </c>
      <c r="AP1555" s="10">
        <v>6.7199999999999996E-2</v>
      </c>
      <c r="AU1555" s="10">
        <v>7.6200000000000004E-2</v>
      </c>
      <c r="AZ1555" s="10">
        <v>1630</v>
      </c>
      <c r="BA1555" s="10" t="s">
        <v>400</v>
      </c>
      <c r="BB1555" s="10">
        <v>0</v>
      </c>
      <c r="BG1555" s="10">
        <v>0</v>
      </c>
      <c r="BL1555" s="10">
        <v>0</v>
      </c>
      <c r="BQ1555" s="10">
        <v>1630</v>
      </c>
      <c r="BR1555" s="10" t="s">
        <v>400</v>
      </c>
      <c r="BS1555" s="10">
        <v>0.1024</v>
      </c>
      <c r="BX1555" s="10">
        <v>0.1072</v>
      </c>
      <c r="CC1555" s="10">
        <v>0.13639999999999999</v>
      </c>
      <c r="CH1555" s="10">
        <v>1630</v>
      </c>
      <c r="CI1555" s="10" t="s">
        <v>400</v>
      </c>
      <c r="CJ1555" s="10">
        <v>0</v>
      </c>
      <c r="CO1555" s="10">
        <v>0</v>
      </c>
      <c r="CT1555" s="10">
        <v>0</v>
      </c>
      <c r="CY1555" s="10">
        <v>1665</v>
      </c>
      <c r="CZ1555" s="10" t="s">
        <v>294</v>
      </c>
      <c r="DA1555" s="10">
        <v>0.7330355999999999</v>
      </c>
      <c r="DB1555" s="10">
        <v>0.10366160000000001</v>
      </c>
      <c r="DC1555" s="10">
        <v>40</v>
      </c>
      <c r="DD1555" s="10">
        <v>10.7</v>
      </c>
      <c r="DF1555" s="10">
        <v>1.0166587200000001</v>
      </c>
      <c r="DG1555" s="10">
        <v>0.14376992000000005</v>
      </c>
      <c r="DH1555" s="10">
        <v>56</v>
      </c>
      <c r="DI1555" s="10">
        <v>10.6</v>
      </c>
      <c r="DK1555" s="10">
        <v>1.0529679599999997</v>
      </c>
      <c r="DL1555" s="10">
        <v>0.14890455999999996</v>
      </c>
      <c r="DM1555" s="10">
        <v>58</v>
      </c>
      <c r="DN1555" s="10">
        <v>10.6</v>
      </c>
    </row>
    <row r="1556" spans="1:118" x14ac:dyDescent="0.25">
      <c r="A1556" s="10">
        <v>1631</v>
      </c>
      <c r="R1556" s="10">
        <v>1631</v>
      </c>
      <c r="S1556" s="10" t="s">
        <v>401</v>
      </c>
      <c r="T1556" s="10">
        <v>3.5999999999999999E-3</v>
      </c>
      <c r="Y1556" s="10">
        <v>5.9999999999999995E-4</v>
      </c>
      <c r="AD1556" s="10">
        <v>6.0000000000000001E-3</v>
      </c>
      <c r="AI1556" s="10">
        <v>1631</v>
      </c>
      <c r="AJ1556" s="10" t="s">
        <v>401</v>
      </c>
      <c r="AK1556" s="10">
        <v>5.8400000000000001E-2</v>
      </c>
      <c r="AP1556" s="10">
        <v>7.4399999999999994E-2</v>
      </c>
      <c r="AU1556" s="10">
        <v>6.7199999999999996E-2</v>
      </c>
      <c r="AZ1556" s="10">
        <v>1631</v>
      </c>
      <c r="BA1556" s="10" t="s">
        <v>401</v>
      </c>
      <c r="BB1556" s="10">
        <v>6.1999999999999998E-3</v>
      </c>
      <c r="BG1556" s="10">
        <v>0.01</v>
      </c>
      <c r="BL1556" s="10">
        <v>6.4000000000000003E-3</v>
      </c>
      <c r="BQ1556" s="10">
        <v>1631</v>
      </c>
      <c r="BR1556" s="10" t="s">
        <v>401</v>
      </c>
      <c r="BS1556" s="10">
        <v>0</v>
      </c>
      <c r="BX1556" s="10">
        <v>0</v>
      </c>
      <c r="CC1556" s="10">
        <v>0</v>
      </c>
      <c r="CH1556" s="10">
        <v>1631</v>
      </c>
      <c r="CI1556" s="10" t="s">
        <v>401</v>
      </c>
      <c r="CJ1556" s="10">
        <v>6.7999999999999996E-3</v>
      </c>
      <c r="CO1556" s="10">
        <v>8.0000000000000002E-3</v>
      </c>
      <c r="CT1556" s="10">
        <v>7.4000000000000003E-3</v>
      </c>
      <c r="CY1556" s="10">
        <v>1666</v>
      </c>
      <c r="CZ1556" s="10" t="s">
        <v>296</v>
      </c>
      <c r="DA1556" s="10">
        <v>0.21991067999999997</v>
      </c>
      <c r="DB1556" s="10">
        <v>3.1098479999999994E-2</v>
      </c>
      <c r="DC1556" s="10">
        <v>12</v>
      </c>
      <c r="DD1556" s="10">
        <v>10.7</v>
      </c>
      <c r="DF1556" s="10">
        <v>0.25416468000000003</v>
      </c>
      <c r="DG1556" s="10">
        <v>3.5942480000000013E-2</v>
      </c>
      <c r="DH1556" s="10">
        <v>14</v>
      </c>
      <c r="DI1556" s="10">
        <v>10.6</v>
      </c>
      <c r="DK1556" s="10">
        <v>0.27231929999999999</v>
      </c>
      <c r="DL1556" s="10">
        <v>3.8509800000000004E-2</v>
      </c>
      <c r="DM1556" s="10">
        <v>15</v>
      </c>
      <c r="DN1556" s="10">
        <v>10.6</v>
      </c>
    </row>
    <row r="1557" spans="1:118" x14ac:dyDescent="0.25">
      <c r="A1557" s="10">
        <v>1632</v>
      </c>
      <c r="R1557" s="10">
        <v>1632</v>
      </c>
      <c r="S1557" s="10" t="s">
        <v>403</v>
      </c>
      <c r="T1557" s="10">
        <v>11.92</v>
      </c>
      <c r="U1557" s="10">
        <v>1.68</v>
      </c>
      <c r="V1557" s="10">
        <v>58</v>
      </c>
      <c r="W1557" s="10">
        <v>120</v>
      </c>
      <c r="Y1557" s="10">
        <v>18.29</v>
      </c>
      <c r="Z1557" s="10">
        <v>2.59</v>
      </c>
      <c r="AA1557" s="10">
        <v>89</v>
      </c>
      <c r="AB1557" s="10">
        <v>120</v>
      </c>
      <c r="AD1557" s="10">
        <v>18.34</v>
      </c>
      <c r="AE1557" s="10">
        <v>2.59</v>
      </c>
      <c r="AF1557" s="10">
        <v>90</v>
      </c>
      <c r="AG1557" s="10">
        <v>119</v>
      </c>
      <c r="AI1557" s="10">
        <v>1632</v>
      </c>
      <c r="AJ1557" s="10" t="s">
        <v>403</v>
      </c>
      <c r="AK1557" s="10">
        <v>10.41</v>
      </c>
      <c r="AL1557" s="10">
        <v>6.49</v>
      </c>
      <c r="AM1557" s="10">
        <v>59</v>
      </c>
      <c r="AN1557" s="10">
        <v>120</v>
      </c>
      <c r="AP1557" s="10">
        <v>19.61</v>
      </c>
      <c r="AQ1557" s="10">
        <v>12.22</v>
      </c>
      <c r="AR1557" s="10">
        <v>113</v>
      </c>
      <c r="AS1557" s="10">
        <v>118</v>
      </c>
      <c r="AU1557" s="10">
        <v>19.95</v>
      </c>
      <c r="AV1557" s="10">
        <v>12.44</v>
      </c>
      <c r="AW1557" s="10">
        <v>114</v>
      </c>
      <c r="AX1557" s="10">
        <v>119</v>
      </c>
      <c r="AZ1557" s="10">
        <v>1632</v>
      </c>
      <c r="BA1557" s="10" t="s">
        <v>403</v>
      </c>
      <c r="BB1557" s="10">
        <v>12.31</v>
      </c>
      <c r="BC1557" s="10">
        <v>2.5099999999999998</v>
      </c>
      <c r="BD1557" s="10">
        <v>60</v>
      </c>
      <c r="BE1557" s="10">
        <v>121</v>
      </c>
      <c r="BG1557" s="10">
        <v>27.06</v>
      </c>
      <c r="BH1557" s="10">
        <v>5.52</v>
      </c>
      <c r="BI1557" s="10">
        <v>133</v>
      </c>
      <c r="BJ1557" s="10">
        <v>120</v>
      </c>
      <c r="BL1557" s="10">
        <v>23.4</v>
      </c>
      <c r="BM1557" s="10">
        <v>4.7699999999999996</v>
      </c>
      <c r="BN1557" s="10">
        <v>115</v>
      </c>
      <c r="BO1557" s="10">
        <v>120</v>
      </c>
      <c r="BQ1557" s="10">
        <v>1632</v>
      </c>
      <c r="BR1557" s="10" t="s">
        <v>403</v>
      </c>
      <c r="BS1557" s="10">
        <v>13.15</v>
      </c>
      <c r="BT1557" s="10">
        <v>1.86</v>
      </c>
      <c r="BU1557" s="10">
        <v>64</v>
      </c>
      <c r="BV1557" s="10">
        <v>120</v>
      </c>
      <c r="BX1557" s="10">
        <v>18.43</v>
      </c>
      <c r="BY1557" s="10">
        <v>2.61</v>
      </c>
      <c r="BZ1557" s="10">
        <v>92</v>
      </c>
      <c r="CA1557" s="10">
        <v>117</v>
      </c>
      <c r="CC1557" s="10">
        <v>21.02</v>
      </c>
      <c r="CD1557" s="10">
        <v>2.97</v>
      </c>
      <c r="CE1557" s="10">
        <v>104</v>
      </c>
      <c r="CF1557" s="10">
        <v>118</v>
      </c>
      <c r="CH1557" s="10">
        <v>1632</v>
      </c>
      <c r="CI1557" s="10" t="s">
        <v>403</v>
      </c>
      <c r="CJ1557" s="10">
        <v>6.06</v>
      </c>
      <c r="CK1557" s="10">
        <v>0.86</v>
      </c>
      <c r="CL1557" s="10">
        <v>29</v>
      </c>
      <c r="CM1557" s="10">
        <v>122</v>
      </c>
      <c r="CO1557" s="10">
        <v>11.62</v>
      </c>
      <c r="CP1557" s="10">
        <v>1.64</v>
      </c>
      <c r="CQ1557" s="10">
        <v>57</v>
      </c>
      <c r="CR1557" s="10">
        <v>119</v>
      </c>
      <c r="CT1557" s="10">
        <v>10.69</v>
      </c>
      <c r="CU1557" s="10">
        <v>1.51</v>
      </c>
      <c r="CV1557" s="10">
        <v>52</v>
      </c>
      <c r="CW1557" s="10">
        <v>120</v>
      </c>
      <c r="CY1557" s="10">
        <v>1667</v>
      </c>
      <c r="CZ1557" s="10" t="s">
        <v>308</v>
      </c>
      <c r="DA1557" s="10">
        <v>0.25656245999999994</v>
      </c>
      <c r="DB1557" s="10">
        <v>3.628155999999999E-2</v>
      </c>
      <c r="DC1557" s="10">
        <v>14</v>
      </c>
      <c r="DD1557" s="10">
        <v>10.7</v>
      </c>
      <c r="DF1557" s="10">
        <v>0.25416468000000003</v>
      </c>
      <c r="DG1557" s="10">
        <v>3.5942480000000013E-2</v>
      </c>
      <c r="DH1557" s="10">
        <v>14</v>
      </c>
      <c r="DI1557" s="10">
        <v>10.6</v>
      </c>
      <c r="DK1557" s="10">
        <v>0.25416468000000003</v>
      </c>
      <c r="DL1557" s="10">
        <v>3.5942480000000013E-2</v>
      </c>
      <c r="DM1557" s="10">
        <v>14</v>
      </c>
      <c r="DN1557" s="10">
        <v>10.6</v>
      </c>
    </row>
    <row r="1558" spans="1:118" x14ac:dyDescent="0.25">
      <c r="A1558" s="10">
        <v>1633</v>
      </c>
      <c r="R1558" s="10">
        <v>1633</v>
      </c>
      <c r="S1558" s="10" t="s">
        <v>404</v>
      </c>
      <c r="T1558" s="10">
        <v>1.64</v>
      </c>
      <c r="U1558" s="10">
        <v>0.23</v>
      </c>
      <c r="V1558" s="10">
        <v>8</v>
      </c>
      <c r="W1558" s="10">
        <v>120</v>
      </c>
      <c r="Y1558" s="10">
        <v>3.08</v>
      </c>
      <c r="Z1558" s="10">
        <v>0.44</v>
      </c>
      <c r="AA1558" s="10">
        <v>15</v>
      </c>
      <c r="AB1558" s="10">
        <v>120</v>
      </c>
      <c r="AD1558" s="10">
        <v>3.06</v>
      </c>
      <c r="AE1558" s="10">
        <v>0.43</v>
      </c>
      <c r="AF1558" s="10">
        <v>15</v>
      </c>
      <c r="AG1558" s="10">
        <v>119</v>
      </c>
      <c r="AI1558" s="10">
        <v>1633</v>
      </c>
      <c r="AJ1558" s="10" t="s">
        <v>404</v>
      </c>
      <c r="AK1558" s="10">
        <v>6.7</v>
      </c>
      <c r="AL1558" s="10">
        <v>4.18</v>
      </c>
      <c r="AM1558" s="10">
        <v>38</v>
      </c>
      <c r="AN1558" s="10">
        <v>120</v>
      </c>
      <c r="AP1558" s="10">
        <v>8.15</v>
      </c>
      <c r="AQ1558" s="10">
        <v>5.08</v>
      </c>
      <c r="AR1558" s="10">
        <v>47</v>
      </c>
      <c r="AS1558" s="10">
        <v>118</v>
      </c>
      <c r="AU1558" s="10">
        <v>8.2200000000000006</v>
      </c>
      <c r="AV1558" s="10">
        <v>5.13</v>
      </c>
      <c r="AW1558" s="10">
        <v>47</v>
      </c>
      <c r="AX1558" s="10">
        <v>119</v>
      </c>
      <c r="AZ1558" s="10">
        <v>1633</v>
      </c>
      <c r="BA1558" s="10" t="s">
        <v>404</v>
      </c>
      <c r="BB1558" s="10">
        <v>1.76</v>
      </c>
      <c r="BC1558" s="10">
        <v>0.36</v>
      </c>
      <c r="BD1558" s="10">
        <v>8.6</v>
      </c>
      <c r="BE1558" s="10">
        <v>121</v>
      </c>
      <c r="BG1558" s="10">
        <v>3.46</v>
      </c>
      <c r="BH1558" s="10">
        <v>0.7</v>
      </c>
      <c r="BI1558" s="10">
        <v>17</v>
      </c>
      <c r="BJ1558" s="10">
        <v>120</v>
      </c>
      <c r="BL1558" s="10">
        <v>3.46</v>
      </c>
      <c r="BM1558" s="10">
        <v>0.7</v>
      </c>
      <c r="BN1558" s="10">
        <v>17</v>
      </c>
      <c r="BO1558" s="10">
        <v>120</v>
      </c>
      <c r="BQ1558" s="10">
        <v>1633</v>
      </c>
      <c r="BR1558" s="10" t="s">
        <v>404</v>
      </c>
      <c r="BS1558" s="10">
        <v>6.58</v>
      </c>
      <c r="BT1558" s="10">
        <v>0.93</v>
      </c>
      <c r="BU1558" s="10">
        <v>32</v>
      </c>
      <c r="BV1558" s="10">
        <v>120</v>
      </c>
      <c r="BX1558" s="10">
        <v>8.2100000000000009</v>
      </c>
      <c r="BY1558" s="10">
        <v>1.1599999999999999</v>
      </c>
      <c r="BZ1558" s="10">
        <v>41</v>
      </c>
      <c r="CA1558" s="10">
        <v>117</v>
      </c>
      <c r="CC1558" s="10">
        <v>8.2899999999999991</v>
      </c>
      <c r="CD1558" s="10">
        <v>1.17</v>
      </c>
      <c r="CE1558" s="10">
        <v>41</v>
      </c>
      <c r="CF1558" s="10">
        <v>118</v>
      </c>
      <c r="CH1558" s="10">
        <v>1633</v>
      </c>
      <c r="CI1558" s="10" t="s">
        <v>404</v>
      </c>
      <c r="CJ1558" s="10">
        <v>3.55</v>
      </c>
      <c r="CK1558" s="10">
        <v>0.5</v>
      </c>
      <c r="CL1558" s="10">
        <v>17</v>
      </c>
      <c r="CM1558" s="10">
        <v>122</v>
      </c>
      <c r="CO1558" s="10">
        <v>3.46</v>
      </c>
      <c r="CP1558" s="10">
        <v>0.49</v>
      </c>
      <c r="CQ1558" s="10">
        <v>17</v>
      </c>
      <c r="CR1558" s="10">
        <v>119</v>
      </c>
      <c r="CT1558" s="10">
        <v>3.7</v>
      </c>
      <c r="CU1558" s="10">
        <v>0.52</v>
      </c>
      <c r="CV1558" s="10">
        <v>18</v>
      </c>
      <c r="CW1558" s="10">
        <v>120</v>
      </c>
      <c r="CY1558" s="10">
        <v>3360</v>
      </c>
      <c r="CZ1558" s="10" t="s">
        <v>299</v>
      </c>
    </row>
    <row r="1559" spans="1:118" x14ac:dyDescent="0.25">
      <c r="A1559" s="10">
        <v>1634</v>
      </c>
      <c r="R1559" s="10">
        <v>1634</v>
      </c>
      <c r="S1559" s="10" t="s">
        <v>405</v>
      </c>
      <c r="T1559" s="10">
        <v>8.6300000000000008</v>
      </c>
      <c r="U1559" s="10">
        <v>1.22</v>
      </c>
      <c r="V1559" s="10">
        <v>42</v>
      </c>
      <c r="W1559" s="10">
        <v>120</v>
      </c>
      <c r="Y1559" s="10">
        <v>12.33</v>
      </c>
      <c r="Z1559" s="10">
        <v>1.74</v>
      </c>
      <c r="AA1559" s="10">
        <v>60</v>
      </c>
      <c r="AB1559" s="10">
        <v>120</v>
      </c>
      <c r="AD1559" s="10">
        <v>11.2</v>
      </c>
      <c r="AE1559" s="10">
        <v>1.59</v>
      </c>
      <c r="AF1559" s="10">
        <v>55</v>
      </c>
      <c r="AG1559" s="10">
        <v>119</v>
      </c>
      <c r="AI1559" s="10">
        <v>1634</v>
      </c>
      <c r="AJ1559" s="10" t="s">
        <v>405</v>
      </c>
      <c r="AK1559" s="10">
        <v>5.71</v>
      </c>
      <c r="AL1559" s="10">
        <v>3.39</v>
      </c>
      <c r="AM1559" s="10">
        <v>32</v>
      </c>
      <c r="AN1559" s="10">
        <v>120</v>
      </c>
      <c r="AP1559" s="10">
        <v>6.32</v>
      </c>
      <c r="AQ1559" s="10">
        <v>3.75</v>
      </c>
      <c r="AR1559" s="10">
        <v>36</v>
      </c>
      <c r="AS1559" s="10">
        <v>118</v>
      </c>
      <c r="AU1559" s="10">
        <v>8.32</v>
      </c>
      <c r="AV1559" s="10">
        <v>4.9347000000000003</v>
      </c>
      <c r="AW1559" s="10">
        <v>47</v>
      </c>
      <c r="AX1559" s="10">
        <v>119</v>
      </c>
      <c r="AZ1559" s="10">
        <v>1634</v>
      </c>
      <c r="BA1559" s="10" t="s">
        <v>405</v>
      </c>
      <c r="BB1559" s="10">
        <v>7.59</v>
      </c>
      <c r="BC1559" s="10">
        <v>1.55</v>
      </c>
      <c r="BD1559" s="10">
        <v>37</v>
      </c>
      <c r="BE1559" s="10">
        <v>121</v>
      </c>
      <c r="BG1559" s="10">
        <v>19.940000000000001</v>
      </c>
      <c r="BH1559" s="10">
        <v>4.07</v>
      </c>
      <c r="BI1559" s="10">
        <v>98</v>
      </c>
      <c r="BJ1559" s="10">
        <v>120</v>
      </c>
      <c r="BL1559" s="10">
        <v>18.920000000000002</v>
      </c>
      <c r="BM1559" s="10">
        <v>3.86</v>
      </c>
      <c r="BN1559" s="10">
        <v>93</v>
      </c>
      <c r="BO1559" s="10">
        <v>120</v>
      </c>
      <c r="BQ1559" s="10">
        <v>1634</v>
      </c>
      <c r="BR1559" s="10" t="s">
        <v>405</v>
      </c>
      <c r="BS1559" s="10">
        <v>5.96</v>
      </c>
      <c r="BT1559" s="10">
        <v>0.84</v>
      </c>
      <c r="BU1559" s="10">
        <v>29</v>
      </c>
      <c r="BV1559" s="10">
        <v>120</v>
      </c>
      <c r="BX1559" s="10">
        <v>7.81</v>
      </c>
      <c r="BY1559" s="10">
        <v>1.1000000000000001</v>
      </c>
      <c r="BZ1559" s="10">
        <v>39</v>
      </c>
      <c r="CA1559" s="10">
        <v>117</v>
      </c>
      <c r="CC1559" s="10">
        <v>8.89</v>
      </c>
      <c r="CD1559" s="10">
        <v>1.26</v>
      </c>
      <c r="CE1559" s="10">
        <v>44</v>
      </c>
      <c r="CF1559" s="10">
        <v>118</v>
      </c>
      <c r="CH1559" s="10">
        <v>1634</v>
      </c>
      <c r="CI1559" s="10" t="s">
        <v>405</v>
      </c>
      <c r="CJ1559" s="10">
        <v>5.22</v>
      </c>
      <c r="CK1559" s="10">
        <v>0.74</v>
      </c>
      <c r="CL1559" s="10">
        <v>25</v>
      </c>
      <c r="CM1559" s="10">
        <v>122</v>
      </c>
      <c r="CO1559" s="10">
        <v>6.52</v>
      </c>
      <c r="CP1559" s="10">
        <v>0.92</v>
      </c>
      <c r="CQ1559" s="10">
        <v>32</v>
      </c>
      <c r="CR1559" s="10">
        <v>119</v>
      </c>
      <c r="CT1559" s="10">
        <v>4.93</v>
      </c>
      <c r="CU1559" s="10">
        <v>0.7</v>
      </c>
      <c r="CV1559" s="10">
        <v>24</v>
      </c>
      <c r="CW1559" s="10">
        <v>120</v>
      </c>
      <c r="CY1559" s="10">
        <v>1668</v>
      </c>
      <c r="CZ1559" s="10" t="s">
        <v>309</v>
      </c>
      <c r="DA1559" s="10">
        <v>7.330355999999999E-2</v>
      </c>
      <c r="DB1559" s="10">
        <v>1.0366160000000001E-2</v>
      </c>
      <c r="DC1559" s="10">
        <v>4</v>
      </c>
      <c r="DD1559" s="10">
        <v>10.7</v>
      </c>
      <c r="DF1559" s="10">
        <v>9.0773099999999995E-2</v>
      </c>
      <c r="DG1559" s="10">
        <v>1.28366E-2</v>
      </c>
      <c r="DH1559" s="10">
        <v>5</v>
      </c>
      <c r="DI1559" s="10">
        <v>10.6</v>
      </c>
      <c r="DK1559" s="10">
        <v>0.29047392</v>
      </c>
      <c r="DL1559" s="10">
        <v>4.1077120000000009E-2</v>
      </c>
      <c r="DM1559" s="10">
        <v>16</v>
      </c>
      <c r="DN1559" s="10">
        <v>10.6</v>
      </c>
    </row>
    <row r="1560" spans="1:118" x14ac:dyDescent="0.25">
      <c r="A1560" s="10">
        <v>1635</v>
      </c>
      <c r="R1560" s="10">
        <v>1635</v>
      </c>
      <c r="S1560" s="10" t="s">
        <v>39</v>
      </c>
      <c r="T1560" s="10">
        <v>1.81</v>
      </c>
      <c r="U1560" s="10">
        <v>1.27</v>
      </c>
      <c r="V1560" s="10">
        <v>8</v>
      </c>
      <c r="W1560" s="10">
        <v>120</v>
      </c>
      <c r="Y1560" s="10">
        <v>2.71</v>
      </c>
      <c r="Z1560" s="10">
        <v>1.81</v>
      </c>
      <c r="AA1560" s="10">
        <v>12</v>
      </c>
      <c r="AB1560" s="10">
        <v>120</v>
      </c>
      <c r="AD1560" s="10">
        <v>2.69</v>
      </c>
      <c r="AE1560" s="10">
        <v>1.69</v>
      </c>
      <c r="AF1560" s="10">
        <v>12</v>
      </c>
      <c r="AG1560" s="10">
        <v>119</v>
      </c>
      <c r="AI1560" s="10">
        <v>1635</v>
      </c>
      <c r="AJ1560" s="10" t="s">
        <v>39</v>
      </c>
      <c r="AK1560" s="10">
        <v>3.16</v>
      </c>
      <c r="AL1560" s="10">
        <v>1.1000000000000001</v>
      </c>
      <c r="AM1560" s="10">
        <v>12</v>
      </c>
      <c r="AN1560" s="10">
        <v>120</v>
      </c>
      <c r="AP1560" s="10">
        <v>3.6</v>
      </c>
      <c r="AQ1560" s="10">
        <v>1.24</v>
      </c>
      <c r="AR1560" s="10">
        <v>15</v>
      </c>
      <c r="AS1560" s="10">
        <v>118</v>
      </c>
      <c r="AU1560" s="10">
        <v>3.67</v>
      </c>
      <c r="AV1560" s="10">
        <v>1.1599999999999999</v>
      </c>
      <c r="AW1560" s="10">
        <v>15</v>
      </c>
      <c r="AX1560" s="10">
        <v>119</v>
      </c>
      <c r="AZ1560" s="10">
        <v>1635</v>
      </c>
      <c r="BA1560" s="10" t="s">
        <v>39</v>
      </c>
      <c r="BB1560" s="10">
        <v>3.16</v>
      </c>
      <c r="BC1560" s="10">
        <v>1.1000000000000001</v>
      </c>
      <c r="BD1560" s="10">
        <v>12</v>
      </c>
      <c r="BE1560" s="10">
        <v>121</v>
      </c>
      <c r="BG1560" s="10">
        <v>3.6</v>
      </c>
      <c r="BH1560" s="10">
        <v>1.24</v>
      </c>
      <c r="BI1560" s="10">
        <v>15</v>
      </c>
      <c r="BJ1560" s="10">
        <v>120</v>
      </c>
      <c r="BL1560" s="10">
        <v>3.67</v>
      </c>
      <c r="BM1560" s="10">
        <v>1.1599999999999999</v>
      </c>
      <c r="BN1560" s="10">
        <v>15</v>
      </c>
      <c r="BO1560" s="10">
        <v>120</v>
      </c>
      <c r="BQ1560" s="10">
        <v>1635</v>
      </c>
      <c r="BR1560" s="10" t="s">
        <v>39</v>
      </c>
      <c r="BS1560" s="10">
        <v>2.94</v>
      </c>
      <c r="BT1560" s="10">
        <v>0.94</v>
      </c>
      <c r="BU1560" s="10">
        <v>11</v>
      </c>
      <c r="BV1560" s="10">
        <v>120</v>
      </c>
      <c r="BX1560" s="10">
        <v>3.28</v>
      </c>
      <c r="BY1560" s="10">
        <v>1.03</v>
      </c>
      <c r="BZ1560" s="10">
        <v>13</v>
      </c>
      <c r="CA1560" s="10">
        <v>117</v>
      </c>
      <c r="CC1560" s="10">
        <v>3.33</v>
      </c>
      <c r="CD1560" s="10">
        <v>0.94</v>
      </c>
      <c r="CE1560" s="10">
        <v>13</v>
      </c>
      <c r="CF1560" s="10">
        <v>118</v>
      </c>
      <c r="CH1560" s="10">
        <v>1635</v>
      </c>
      <c r="CI1560" s="10" t="s">
        <v>39</v>
      </c>
      <c r="CJ1560" s="10">
        <v>1.86</v>
      </c>
      <c r="CK1560" s="10">
        <v>1.27</v>
      </c>
      <c r="CL1560" s="10">
        <v>8</v>
      </c>
      <c r="CM1560" s="10">
        <v>122</v>
      </c>
      <c r="CO1560" s="10">
        <v>2.57</v>
      </c>
      <c r="CP1560" s="10">
        <v>1.69</v>
      </c>
      <c r="CQ1560" s="10">
        <v>11</v>
      </c>
      <c r="CR1560" s="10">
        <v>119</v>
      </c>
      <c r="CT1560" s="10">
        <v>2.63</v>
      </c>
      <c r="CU1560" s="10">
        <v>1.62</v>
      </c>
      <c r="CV1560" s="10">
        <v>12</v>
      </c>
      <c r="CW1560" s="10">
        <v>120</v>
      </c>
      <c r="CY1560" s="10">
        <v>1669</v>
      </c>
      <c r="CZ1560" s="10" t="s">
        <v>400</v>
      </c>
      <c r="DA1560" s="10">
        <v>1.2E-2</v>
      </c>
      <c r="DF1560" s="10">
        <v>8.9999999999999993E-3</v>
      </c>
      <c r="DK1560" s="10">
        <v>8.9999999999999993E-3</v>
      </c>
    </row>
    <row r="1561" spans="1:118" x14ac:dyDescent="0.25">
      <c r="A1561" s="10">
        <v>1636</v>
      </c>
      <c r="R1561" s="10">
        <v>1636</v>
      </c>
      <c r="S1561" s="10" t="s">
        <v>40</v>
      </c>
      <c r="V1561" s="10">
        <v>0</v>
      </c>
      <c r="AA1561" s="10">
        <v>0</v>
      </c>
      <c r="AF1561" s="10">
        <v>0</v>
      </c>
      <c r="AI1561" s="10">
        <v>1636</v>
      </c>
      <c r="AJ1561" s="10" t="s">
        <v>40</v>
      </c>
      <c r="AM1561" s="10">
        <v>0</v>
      </c>
      <c r="AR1561" s="10">
        <v>0</v>
      </c>
      <c r="AW1561" s="10">
        <v>0</v>
      </c>
      <c r="AZ1561" s="10">
        <v>1636</v>
      </c>
      <c r="BA1561" s="10" t="s">
        <v>40</v>
      </c>
      <c r="BD1561" s="10">
        <v>0</v>
      </c>
      <c r="BI1561" s="10">
        <v>0</v>
      </c>
      <c r="BN1561" s="10">
        <v>0</v>
      </c>
      <c r="BQ1561" s="10">
        <v>1636</v>
      </c>
      <c r="BR1561" s="10" t="s">
        <v>40</v>
      </c>
      <c r="BU1561" s="10">
        <v>0</v>
      </c>
      <c r="BZ1561" s="10">
        <v>0</v>
      </c>
      <c r="CE1561" s="10">
        <v>0</v>
      </c>
      <c r="CH1561" s="10">
        <v>1636</v>
      </c>
      <c r="CI1561" s="10" t="s">
        <v>40</v>
      </c>
      <c r="CL1561" s="10">
        <v>0</v>
      </c>
      <c r="CQ1561" s="10">
        <v>0</v>
      </c>
      <c r="CV1561" s="10">
        <v>0</v>
      </c>
      <c r="CY1561" s="10">
        <v>1670</v>
      </c>
      <c r="CZ1561" s="10" t="s">
        <v>401</v>
      </c>
      <c r="DA1561" s="10">
        <v>3.0000000000000001E-3</v>
      </c>
      <c r="DF1561" s="10">
        <v>6.0000000000000001E-3</v>
      </c>
      <c r="DK1561" s="10">
        <v>3.0000000000000001E-3</v>
      </c>
    </row>
    <row r="1562" spans="1:118" x14ac:dyDescent="0.25">
      <c r="A1562" s="10">
        <v>1637</v>
      </c>
      <c r="R1562" s="10">
        <v>1637</v>
      </c>
      <c r="S1562" s="10" t="s">
        <v>404</v>
      </c>
      <c r="T1562" s="10">
        <v>0.18</v>
      </c>
      <c r="U1562" s="10">
        <v>0.05</v>
      </c>
      <c r="V1562" s="10">
        <v>3</v>
      </c>
      <c r="W1562" s="10">
        <v>36.1</v>
      </c>
      <c r="Y1562" s="10">
        <v>0.24</v>
      </c>
      <c r="Z1562" s="10">
        <v>7.0000000000000007E-2</v>
      </c>
      <c r="AA1562" s="10">
        <v>4</v>
      </c>
      <c r="AB1562" s="10">
        <v>35.799999999999997</v>
      </c>
      <c r="AD1562" s="10">
        <v>0.3</v>
      </c>
      <c r="AE1562" s="10">
        <v>0.09</v>
      </c>
      <c r="AF1562" s="10">
        <v>5</v>
      </c>
      <c r="AG1562" s="10">
        <v>35.9</v>
      </c>
      <c r="AI1562" s="10">
        <v>1637</v>
      </c>
      <c r="AJ1562" s="10" t="s">
        <v>404</v>
      </c>
      <c r="AK1562" s="10">
        <v>0.76</v>
      </c>
      <c r="AL1562" s="10">
        <v>0.15</v>
      </c>
      <c r="AM1562" s="10">
        <v>12</v>
      </c>
      <c r="AN1562" s="10">
        <v>37.200000000000003</v>
      </c>
      <c r="AP1562" s="10">
        <v>0.93</v>
      </c>
      <c r="AQ1562" s="10">
        <v>0.19</v>
      </c>
      <c r="AR1562" s="10">
        <v>15</v>
      </c>
      <c r="AS1562" s="10">
        <v>36.5</v>
      </c>
      <c r="AU1562" s="10">
        <v>0.87</v>
      </c>
      <c r="AV1562" s="10">
        <v>0.18</v>
      </c>
      <c r="AW1562" s="10">
        <v>14</v>
      </c>
      <c r="AX1562" s="10">
        <v>36.6</v>
      </c>
      <c r="AZ1562" s="10">
        <v>1637</v>
      </c>
      <c r="BA1562" s="10" t="s">
        <v>404</v>
      </c>
      <c r="BB1562" s="10">
        <v>0.31</v>
      </c>
      <c r="BC1562" s="10">
        <v>0.25</v>
      </c>
      <c r="BD1562" s="10">
        <v>6</v>
      </c>
      <c r="BE1562" s="10">
        <v>36.64</v>
      </c>
      <c r="BG1562" s="10">
        <v>0.35</v>
      </c>
      <c r="BH1562" s="10">
        <v>0.27</v>
      </c>
      <c r="BI1562" s="10">
        <v>7</v>
      </c>
      <c r="BJ1562" s="10">
        <v>37.539000000000001</v>
      </c>
      <c r="BL1562" s="10">
        <v>0.4</v>
      </c>
      <c r="BM1562" s="10">
        <v>0.3</v>
      </c>
      <c r="BN1562" s="10">
        <v>8</v>
      </c>
      <c r="BO1562" s="10">
        <v>37.122999999999998</v>
      </c>
      <c r="BQ1562" s="10">
        <v>1637</v>
      </c>
      <c r="BR1562" s="10" t="s">
        <v>404</v>
      </c>
      <c r="BS1562" s="10">
        <v>0.72</v>
      </c>
      <c r="BT1562" s="10">
        <v>0.1</v>
      </c>
      <c r="BU1562" s="10">
        <v>11</v>
      </c>
      <c r="BV1562" s="10">
        <v>38.1</v>
      </c>
      <c r="BX1562" s="10">
        <v>0.83</v>
      </c>
      <c r="BY1562" s="10">
        <v>0.12</v>
      </c>
      <c r="BZ1562" s="10">
        <v>13</v>
      </c>
      <c r="CA1562" s="10">
        <v>37.5</v>
      </c>
      <c r="CC1562" s="10">
        <v>0.83</v>
      </c>
      <c r="CD1562" s="10">
        <v>0.12</v>
      </c>
      <c r="CE1562" s="10">
        <v>13</v>
      </c>
      <c r="CF1562" s="10">
        <v>37.5</v>
      </c>
      <c r="CH1562" s="10">
        <v>1637</v>
      </c>
      <c r="CI1562" s="10" t="s">
        <v>404</v>
      </c>
      <c r="CJ1562" s="10">
        <v>0.19</v>
      </c>
      <c r="CK1562" s="10">
        <v>0.05</v>
      </c>
      <c r="CL1562" s="10">
        <v>3</v>
      </c>
      <c r="CM1562" s="10">
        <v>37.299999999999997</v>
      </c>
      <c r="CO1562" s="10">
        <v>0.31</v>
      </c>
      <c r="CP1562" s="10">
        <v>0.08</v>
      </c>
      <c r="CQ1562" s="10">
        <v>5</v>
      </c>
      <c r="CR1562" s="10">
        <v>37.1</v>
      </c>
      <c r="CT1562" s="10">
        <v>0.31</v>
      </c>
      <c r="CU1562" s="10">
        <v>0.08</v>
      </c>
      <c r="CV1562" s="10">
        <v>5</v>
      </c>
      <c r="CW1562" s="10">
        <v>37.299999999999997</v>
      </c>
      <c r="CY1562" s="10">
        <v>1671</v>
      </c>
      <c r="CZ1562" s="10" t="s">
        <v>39</v>
      </c>
      <c r="DC1562" s="10">
        <v>0</v>
      </c>
      <c r="DH1562" s="10">
        <v>0</v>
      </c>
      <c r="DM1562" s="10">
        <v>0</v>
      </c>
    </row>
    <row r="1563" spans="1:118" x14ac:dyDescent="0.25">
      <c r="A1563" s="10">
        <v>1638</v>
      </c>
      <c r="R1563" s="10">
        <v>1638</v>
      </c>
      <c r="S1563" s="10" t="s">
        <v>406</v>
      </c>
      <c r="T1563" s="10">
        <v>1.1200000000000001</v>
      </c>
      <c r="U1563" s="10">
        <v>0.89</v>
      </c>
      <c r="V1563" s="10">
        <v>23</v>
      </c>
      <c r="W1563" s="10">
        <v>36.1</v>
      </c>
      <c r="Y1563" s="10">
        <v>1.55</v>
      </c>
      <c r="Z1563" s="10">
        <v>1.23</v>
      </c>
      <c r="AA1563" s="10">
        <v>32</v>
      </c>
      <c r="AB1563" s="10">
        <v>35.799999999999997</v>
      </c>
      <c r="AD1563" s="10">
        <v>1.6</v>
      </c>
      <c r="AE1563" s="10">
        <v>1.27</v>
      </c>
      <c r="AF1563" s="10">
        <v>33</v>
      </c>
      <c r="AG1563" s="10">
        <v>35.9</v>
      </c>
      <c r="AI1563" s="10">
        <v>1638</v>
      </c>
      <c r="AJ1563" s="10" t="s">
        <v>406</v>
      </c>
      <c r="AK1563" s="10">
        <v>0.69</v>
      </c>
      <c r="AL1563" s="10">
        <v>0.14000000000000001</v>
      </c>
      <c r="AM1563" s="10">
        <v>11</v>
      </c>
      <c r="AN1563" s="10">
        <v>37.200000000000003</v>
      </c>
      <c r="AP1563" s="10">
        <v>0.8</v>
      </c>
      <c r="AQ1563" s="10">
        <v>0.16</v>
      </c>
      <c r="AR1563" s="10">
        <v>13</v>
      </c>
      <c r="AS1563" s="10">
        <v>36.5</v>
      </c>
      <c r="AU1563" s="10">
        <v>0.87</v>
      </c>
      <c r="AV1563" s="10">
        <v>0.18</v>
      </c>
      <c r="AW1563" s="10">
        <v>14</v>
      </c>
      <c r="AX1563" s="10">
        <v>36.6</v>
      </c>
      <c r="AZ1563" s="10">
        <v>1638</v>
      </c>
      <c r="BA1563" s="10" t="s">
        <v>406</v>
      </c>
      <c r="BB1563" s="10">
        <v>1.64</v>
      </c>
      <c r="BC1563" s="10">
        <v>0.93</v>
      </c>
      <c r="BD1563" s="10">
        <v>30</v>
      </c>
      <c r="BE1563" s="10">
        <v>36.64</v>
      </c>
      <c r="BG1563" s="10">
        <v>2.02</v>
      </c>
      <c r="BH1563" s="10">
        <v>1.1299999999999999</v>
      </c>
      <c r="BI1563" s="10">
        <v>36</v>
      </c>
      <c r="BJ1563" s="10">
        <v>37.539000000000001</v>
      </c>
      <c r="BL1563" s="10">
        <v>2.1</v>
      </c>
      <c r="BM1563" s="10">
        <v>1.19</v>
      </c>
      <c r="BN1563" s="10">
        <v>37</v>
      </c>
      <c r="BO1563" s="10">
        <v>37.122999999999998</v>
      </c>
      <c r="BQ1563" s="10">
        <v>1638</v>
      </c>
      <c r="BR1563" s="10" t="s">
        <v>406</v>
      </c>
      <c r="BS1563" s="10">
        <v>0.52</v>
      </c>
      <c r="BT1563" s="10">
        <v>7.0000000000000007E-2</v>
      </c>
      <c r="BU1563" s="10">
        <v>8</v>
      </c>
      <c r="BV1563" s="10">
        <v>38.1</v>
      </c>
      <c r="BX1563" s="10">
        <v>0.57999999999999996</v>
      </c>
      <c r="BY1563" s="10">
        <v>0.08</v>
      </c>
      <c r="BZ1563" s="10">
        <v>9</v>
      </c>
      <c r="CA1563" s="10">
        <v>37.5</v>
      </c>
      <c r="CC1563" s="10">
        <v>0.57999999999999996</v>
      </c>
      <c r="CD1563" s="10">
        <v>0.12</v>
      </c>
      <c r="CE1563" s="10">
        <v>9</v>
      </c>
      <c r="CF1563" s="10">
        <v>37.5</v>
      </c>
      <c r="CH1563" s="10">
        <v>1638</v>
      </c>
      <c r="CI1563" s="10" t="s">
        <v>406</v>
      </c>
      <c r="CJ1563" s="10">
        <v>1.31</v>
      </c>
      <c r="CK1563" s="10">
        <v>0.32</v>
      </c>
      <c r="CL1563" s="10">
        <v>21</v>
      </c>
      <c r="CM1563" s="10">
        <v>37.299999999999997</v>
      </c>
      <c r="CO1563" s="10">
        <v>1.99</v>
      </c>
      <c r="CP1563" s="10">
        <v>0.49</v>
      </c>
      <c r="CQ1563" s="10">
        <v>32</v>
      </c>
      <c r="CR1563" s="10">
        <v>37.1</v>
      </c>
      <c r="CT1563" s="10">
        <v>1.88</v>
      </c>
      <c r="CU1563" s="10">
        <v>0.46</v>
      </c>
      <c r="CV1563" s="10">
        <v>5</v>
      </c>
      <c r="CW1563" s="10">
        <v>37.299999999999997</v>
      </c>
      <c r="CY1563" s="10">
        <v>1672</v>
      </c>
      <c r="CZ1563" s="10" t="s">
        <v>40</v>
      </c>
      <c r="DC1563" s="10">
        <v>0</v>
      </c>
      <c r="DH1563" s="10">
        <v>0</v>
      </c>
      <c r="DM1563" s="10">
        <v>0</v>
      </c>
    </row>
    <row r="1564" spans="1:118" x14ac:dyDescent="0.25">
      <c r="A1564" s="10">
        <v>1639</v>
      </c>
      <c r="R1564" s="10">
        <v>1639</v>
      </c>
      <c r="S1564" s="10" t="s">
        <v>407</v>
      </c>
      <c r="T1564" s="10">
        <v>0</v>
      </c>
      <c r="U1564" s="10">
        <v>0</v>
      </c>
      <c r="V1564" s="10">
        <v>0</v>
      </c>
      <c r="W1564" s="10">
        <v>36.1</v>
      </c>
      <c r="Y1564" s="10">
        <v>0.1</v>
      </c>
      <c r="Z1564" s="10">
        <v>0.08</v>
      </c>
      <c r="AA1564" s="10">
        <v>2</v>
      </c>
      <c r="AB1564" s="10">
        <v>35.799999999999997</v>
      </c>
      <c r="AD1564" s="10">
        <v>0.1</v>
      </c>
      <c r="AE1564" s="10">
        <v>0.08</v>
      </c>
      <c r="AF1564" s="10">
        <v>2</v>
      </c>
      <c r="AG1564" s="10">
        <v>35.9</v>
      </c>
      <c r="AI1564" s="10">
        <v>1639</v>
      </c>
      <c r="AJ1564" s="10" t="s">
        <v>407</v>
      </c>
      <c r="AK1564" s="10">
        <v>0.31</v>
      </c>
      <c r="AL1564" s="10">
        <v>0.06</v>
      </c>
      <c r="AM1564" s="10">
        <v>5</v>
      </c>
      <c r="AN1564" s="10">
        <v>37.200000000000003</v>
      </c>
      <c r="AP1564" s="10">
        <v>0.37</v>
      </c>
      <c r="AQ1564" s="10">
        <v>7.0000000000000007E-2</v>
      </c>
      <c r="AR1564" s="10">
        <v>6</v>
      </c>
      <c r="AS1564" s="10">
        <v>36.5</v>
      </c>
      <c r="AU1564" s="10">
        <v>0.31</v>
      </c>
      <c r="AV1564" s="10">
        <v>0.06</v>
      </c>
      <c r="AW1564" s="10">
        <v>5</v>
      </c>
      <c r="AX1564" s="10">
        <v>36.6</v>
      </c>
      <c r="AZ1564" s="10">
        <v>1639</v>
      </c>
      <c r="BA1564" s="10" t="s">
        <v>407</v>
      </c>
      <c r="BB1564" s="10">
        <v>0.05</v>
      </c>
      <c r="BC1564" s="10">
        <v>0.04</v>
      </c>
      <c r="BD1564" s="10">
        <v>1</v>
      </c>
      <c r="BE1564" s="10">
        <v>36.64</v>
      </c>
      <c r="BG1564" s="10">
        <v>0.05</v>
      </c>
      <c r="BH1564" s="10">
        <v>0.04</v>
      </c>
      <c r="BI1564" s="10">
        <v>1</v>
      </c>
      <c r="BJ1564" s="10">
        <v>37.539000000000001</v>
      </c>
      <c r="BL1564" s="10">
        <v>0.05</v>
      </c>
      <c r="BM1564" s="10">
        <v>0.04</v>
      </c>
      <c r="BN1564" s="10">
        <v>1</v>
      </c>
      <c r="BO1564" s="10">
        <v>37.122999999999998</v>
      </c>
      <c r="BQ1564" s="10">
        <v>1639</v>
      </c>
      <c r="BR1564" s="10" t="s">
        <v>407</v>
      </c>
      <c r="BS1564" s="10">
        <v>0.26</v>
      </c>
      <c r="BT1564" s="10">
        <v>0.04</v>
      </c>
      <c r="BU1564" s="10">
        <v>4</v>
      </c>
      <c r="BV1564" s="10">
        <v>38.1</v>
      </c>
      <c r="BX1564" s="10">
        <v>0.38</v>
      </c>
      <c r="BY1564" s="10">
        <v>0.05</v>
      </c>
      <c r="BZ1564" s="10">
        <v>6</v>
      </c>
      <c r="CA1564" s="10">
        <v>37.5</v>
      </c>
      <c r="CC1564" s="10">
        <v>0.32</v>
      </c>
      <c r="CD1564" s="10">
        <v>0.04</v>
      </c>
      <c r="CE1564" s="10">
        <v>5</v>
      </c>
      <c r="CF1564" s="10">
        <v>37.5</v>
      </c>
      <c r="CH1564" s="10">
        <v>1639</v>
      </c>
      <c r="CI1564" s="10" t="s">
        <v>407</v>
      </c>
      <c r="CJ1564" s="10">
        <v>0.12</v>
      </c>
      <c r="CK1564" s="10">
        <v>0.03</v>
      </c>
      <c r="CL1564" s="10">
        <v>2</v>
      </c>
      <c r="CM1564" s="10">
        <v>37.299999999999997</v>
      </c>
      <c r="CO1564" s="10">
        <v>0.12</v>
      </c>
      <c r="CP1564" s="10">
        <v>0.03</v>
      </c>
      <c r="CQ1564" s="10">
        <v>2</v>
      </c>
      <c r="CR1564" s="10">
        <v>37.1</v>
      </c>
      <c r="CT1564" s="10">
        <v>0.12</v>
      </c>
      <c r="CU1564" s="10">
        <v>0.03</v>
      </c>
      <c r="CV1564" s="10">
        <v>2</v>
      </c>
      <c r="CW1564" s="10">
        <v>37.299999999999997</v>
      </c>
      <c r="CY1564" s="10">
        <v>1673</v>
      </c>
      <c r="CZ1564" s="10" t="s">
        <v>415</v>
      </c>
      <c r="DA1564" s="10">
        <v>3.11</v>
      </c>
      <c r="DB1564" s="10">
        <v>1.1499999999999999</v>
      </c>
      <c r="DC1564" s="10">
        <v>59.7</v>
      </c>
      <c r="DD1564" s="10">
        <v>38.1</v>
      </c>
      <c r="DF1564" s="10">
        <v>3.44</v>
      </c>
      <c r="DG1564" s="10">
        <v>1.3</v>
      </c>
      <c r="DH1564" s="10">
        <v>64.099999999999994</v>
      </c>
      <c r="DI1564" s="10">
        <v>38.200000000000003</v>
      </c>
      <c r="DK1564" s="10">
        <v>3.72</v>
      </c>
      <c r="DL1564" s="10">
        <v>1.4</v>
      </c>
      <c r="DM1564" s="10">
        <v>69.3</v>
      </c>
      <c r="DN1564" s="10">
        <v>38.1</v>
      </c>
    </row>
    <row r="1565" spans="1:118" x14ac:dyDescent="0.25">
      <c r="A1565" s="10">
        <v>1640</v>
      </c>
      <c r="R1565" s="10">
        <v>1640</v>
      </c>
      <c r="S1565" s="10" t="s">
        <v>8</v>
      </c>
      <c r="T1565" s="10">
        <v>1.48</v>
      </c>
      <c r="U1565" s="10">
        <v>0.8</v>
      </c>
      <c r="V1565" s="10">
        <v>26</v>
      </c>
      <c r="W1565" s="10">
        <v>36.1</v>
      </c>
      <c r="Y1565" s="10">
        <v>2.19</v>
      </c>
      <c r="Z1565" s="10">
        <v>1.1399999999999999</v>
      </c>
      <c r="AA1565" s="10">
        <v>39</v>
      </c>
      <c r="AB1565" s="10">
        <v>35.799999999999997</v>
      </c>
      <c r="AD1565" s="10">
        <v>2.2000000000000002</v>
      </c>
      <c r="AE1565" s="10">
        <v>1.04</v>
      </c>
      <c r="AF1565" s="10">
        <v>39</v>
      </c>
      <c r="AG1565" s="10">
        <v>35.9</v>
      </c>
      <c r="AI1565" s="10">
        <v>1640</v>
      </c>
      <c r="AJ1565" s="10" t="s">
        <v>8</v>
      </c>
      <c r="AK1565" s="10">
        <v>1.79</v>
      </c>
      <c r="AL1565" s="10">
        <v>0.46</v>
      </c>
      <c r="AM1565" s="10">
        <v>28</v>
      </c>
      <c r="AN1565" s="10">
        <v>37.200000000000003</v>
      </c>
      <c r="AP1565" s="10">
        <v>2.12</v>
      </c>
      <c r="AQ1565" s="10">
        <v>0.53</v>
      </c>
      <c r="AR1565" s="10">
        <v>34</v>
      </c>
      <c r="AS1565" s="10">
        <v>36.5</v>
      </c>
      <c r="AU1565" s="10">
        <v>2.0699999999999998</v>
      </c>
      <c r="AV1565" s="10">
        <v>0.42</v>
      </c>
      <c r="AW1565" s="10">
        <v>33</v>
      </c>
      <c r="AX1565" s="10">
        <v>36.6</v>
      </c>
      <c r="AZ1565" s="10">
        <v>1640</v>
      </c>
      <c r="BA1565" s="10" t="s">
        <v>8</v>
      </c>
      <c r="BB1565" s="10">
        <v>1.74</v>
      </c>
      <c r="BC1565" s="10">
        <v>0.92</v>
      </c>
      <c r="BD1565" s="10">
        <v>29</v>
      </c>
      <c r="BE1565" s="10">
        <v>38</v>
      </c>
      <c r="BG1565" s="10">
        <v>2.2999999999999998</v>
      </c>
      <c r="BH1565" s="10">
        <v>1.19</v>
      </c>
      <c r="BI1565" s="10">
        <v>39</v>
      </c>
      <c r="BJ1565" s="10">
        <v>37.5</v>
      </c>
      <c r="BL1565" s="10">
        <v>2.5499999999999998</v>
      </c>
      <c r="BM1565" s="10">
        <v>1.21</v>
      </c>
      <c r="BN1565" s="10">
        <v>43</v>
      </c>
      <c r="BO1565" s="10">
        <v>37.700000000000003</v>
      </c>
      <c r="BQ1565" s="10">
        <v>1640</v>
      </c>
      <c r="BR1565" s="10" t="s">
        <v>8</v>
      </c>
      <c r="BS1565" s="10">
        <v>1.59</v>
      </c>
      <c r="BT1565" s="10">
        <v>0.32</v>
      </c>
      <c r="BU1565" s="10">
        <v>24</v>
      </c>
      <c r="BV1565" s="10">
        <v>38.1</v>
      </c>
      <c r="BX1565" s="10">
        <v>1.82</v>
      </c>
      <c r="BY1565" s="10">
        <v>0.35</v>
      </c>
      <c r="BZ1565" s="10">
        <v>28</v>
      </c>
      <c r="CA1565" s="10">
        <v>37.5</v>
      </c>
      <c r="CC1565" s="10">
        <v>1.88</v>
      </c>
      <c r="CD1565" s="10">
        <v>0.26</v>
      </c>
      <c r="CE1565" s="10">
        <v>29</v>
      </c>
      <c r="CF1565" s="10">
        <v>37.5</v>
      </c>
      <c r="CH1565" s="10">
        <v>1640</v>
      </c>
      <c r="CI1565" s="10" t="s">
        <v>8</v>
      </c>
      <c r="CJ1565" s="10">
        <v>1.53</v>
      </c>
      <c r="CK1565" s="10">
        <v>0.82</v>
      </c>
      <c r="CL1565" s="10">
        <v>26</v>
      </c>
      <c r="CM1565" s="10">
        <v>37.299999999999997</v>
      </c>
      <c r="CO1565" s="10">
        <v>2.1</v>
      </c>
      <c r="CP1565" s="10">
        <v>1.0900000000000001</v>
      </c>
      <c r="CQ1565" s="10">
        <v>36</v>
      </c>
      <c r="CR1565" s="10">
        <v>37.1</v>
      </c>
      <c r="CT1565" s="10">
        <v>2.17</v>
      </c>
      <c r="CU1565" s="10">
        <v>1.03</v>
      </c>
      <c r="CV1565" s="10">
        <v>37</v>
      </c>
      <c r="CW1565" s="10">
        <v>37.299999999999997</v>
      </c>
      <c r="CY1565" s="10">
        <v>1674</v>
      </c>
      <c r="CZ1565" s="10" t="s">
        <v>416</v>
      </c>
      <c r="DA1565" s="10">
        <v>3.51</v>
      </c>
      <c r="DB1565" s="10">
        <v>1.32</v>
      </c>
      <c r="DC1565" s="10">
        <v>66.7</v>
      </c>
      <c r="DD1565" s="10">
        <v>38.1</v>
      </c>
      <c r="DF1565" s="10">
        <v>4.05</v>
      </c>
      <c r="DG1565" s="10">
        <v>1.55</v>
      </c>
      <c r="DH1565" s="10">
        <v>74.5</v>
      </c>
      <c r="DI1565" s="10">
        <v>38.200000000000003</v>
      </c>
      <c r="DK1565" s="10">
        <v>4.37</v>
      </c>
      <c r="DL1565" s="10">
        <v>1.66</v>
      </c>
      <c r="DM1565" s="10">
        <v>80.3</v>
      </c>
      <c r="DN1565" s="10">
        <v>38.1</v>
      </c>
    </row>
    <row r="1566" spans="1:118" x14ac:dyDescent="0.25">
      <c r="A1566" s="10">
        <v>1641</v>
      </c>
      <c r="R1566" s="10">
        <v>1641</v>
      </c>
      <c r="S1566" s="10" t="s">
        <v>9</v>
      </c>
      <c r="V1566" s="10">
        <v>0</v>
      </c>
      <c r="AA1566" s="10">
        <v>0</v>
      </c>
      <c r="AF1566" s="10">
        <v>0</v>
      </c>
      <c r="AI1566" s="10">
        <v>1641</v>
      </c>
      <c r="AJ1566" s="10" t="s">
        <v>9</v>
      </c>
      <c r="AM1566" s="10">
        <v>0</v>
      </c>
      <c r="AR1566" s="10">
        <v>0</v>
      </c>
      <c r="AW1566" s="10">
        <v>0</v>
      </c>
      <c r="AZ1566" s="10">
        <v>1641</v>
      </c>
      <c r="BA1566" s="10" t="s">
        <v>9</v>
      </c>
      <c r="BD1566" s="10">
        <v>0</v>
      </c>
      <c r="BI1566" s="10">
        <v>0</v>
      </c>
      <c r="BN1566" s="10">
        <v>0</v>
      </c>
      <c r="BQ1566" s="10">
        <v>1641</v>
      </c>
      <c r="BR1566" s="10" t="s">
        <v>9</v>
      </c>
      <c r="BU1566" s="10">
        <v>0</v>
      </c>
      <c r="BZ1566" s="10">
        <v>0</v>
      </c>
      <c r="CE1566" s="10">
        <v>0</v>
      </c>
      <c r="CH1566" s="10">
        <v>1641</v>
      </c>
      <c r="CI1566" s="10" t="s">
        <v>9</v>
      </c>
      <c r="CL1566" s="10">
        <v>0</v>
      </c>
      <c r="CQ1566" s="10">
        <v>0</v>
      </c>
      <c r="CV1566" s="10">
        <v>0</v>
      </c>
      <c r="CY1566" s="10">
        <v>1675</v>
      </c>
      <c r="CZ1566" s="10" t="s">
        <v>8</v>
      </c>
      <c r="DC1566" s="10">
        <v>0</v>
      </c>
      <c r="DH1566" s="10">
        <v>0</v>
      </c>
      <c r="DM1566" s="10">
        <v>0</v>
      </c>
    </row>
    <row r="1567" spans="1:118" x14ac:dyDescent="0.25">
      <c r="A1567" s="10">
        <v>1642</v>
      </c>
      <c r="R1567" s="10">
        <v>1642</v>
      </c>
      <c r="S1567" s="10" t="s">
        <v>10</v>
      </c>
      <c r="T1567" s="10">
        <v>0.31</v>
      </c>
      <c r="U1567" s="10">
        <v>0.33</v>
      </c>
      <c r="V1567" s="10">
        <v>20</v>
      </c>
      <c r="W1567" s="10">
        <v>10.8</v>
      </c>
      <c r="Y1567" s="10">
        <v>0.5</v>
      </c>
      <c r="Z1567" s="10">
        <v>0.48</v>
      </c>
      <c r="AA1567" s="10">
        <v>33</v>
      </c>
      <c r="AB1567" s="10">
        <v>10.7</v>
      </c>
      <c r="AD1567" s="10">
        <v>0.46</v>
      </c>
      <c r="AE1567" s="10">
        <v>0.45</v>
      </c>
      <c r="AF1567" s="10">
        <v>31</v>
      </c>
      <c r="AG1567" s="10">
        <v>10.6</v>
      </c>
      <c r="AI1567" s="10">
        <v>1642</v>
      </c>
      <c r="AJ1567" s="10" t="s">
        <v>10</v>
      </c>
      <c r="AK1567" s="10">
        <v>1.35</v>
      </c>
      <c r="AL1567" s="10">
        <v>0.44</v>
      </c>
      <c r="AM1567" s="10">
        <v>72</v>
      </c>
      <c r="AN1567" s="10">
        <v>11</v>
      </c>
      <c r="AP1567" s="10">
        <v>1.45</v>
      </c>
      <c r="AQ1567" s="10">
        <v>0.46</v>
      </c>
      <c r="AR1567" s="10">
        <v>79</v>
      </c>
      <c r="AS1567" s="10">
        <v>10.8</v>
      </c>
      <c r="AU1567" s="10">
        <v>1.57</v>
      </c>
      <c r="AV1567" s="10">
        <v>0.5</v>
      </c>
      <c r="AW1567" s="10">
        <v>85</v>
      </c>
      <c r="AX1567" s="10">
        <v>10.9</v>
      </c>
      <c r="AZ1567" s="10">
        <v>1642</v>
      </c>
      <c r="BA1567" s="10" t="s">
        <v>10</v>
      </c>
      <c r="BB1567" s="10">
        <v>0.41</v>
      </c>
      <c r="BC1567" s="10">
        <v>0.33</v>
      </c>
      <c r="BD1567" s="10">
        <v>24</v>
      </c>
      <c r="BE1567" s="10">
        <v>11</v>
      </c>
      <c r="BG1567" s="10">
        <v>0.5</v>
      </c>
      <c r="BH1567" s="10">
        <v>0.38</v>
      </c>
      <c r="BI1567" s="10">
        <v>30</v>
      </c>
      <c r="BJ1567" s="10">
        <v>10.7</v>
      </c>
      <c r="BL1567" s="10">
        <v>0.53</v>
      </c>
      <c r="BM1567" s="10">
        <v>0.4</v>
      </c>
      <c r="BN1567" s="10">
        <v>32</v>
      </c>
      <c r="BO1567" s="10">
        <v>10.7</v>
      </c>
      <c r="BQ1567" s="10">
        <v>1642</v>
      </c>
      <c r="BR1567" s="10" t="s">
        <v>10</v>
      </c>
      <c r="BS1567" s="10">
        <v>1.34</v>
      </c>
      <c r="BT1567" s="10">
        <v>0.43</v>
      </c>
      <c r="BU1567" s="10">
        <v>72</v>
      </c>
      <c r="BV1567" s="10">
        <v>10.9</v>
      </c>
      <c r="BX1567" s="10">
        <v>1.44</v>
      </c>
      <c r="BY1567" s="10">
        <v>0.46</v>
      </c>
      <c r="BZ1567" s="10">
        <v>80</v>
      </c>
      <c r="CA1567" s="10">
        <v>10.6</v>
      </c>
      <c r="CC1567" s="10">
        <v>1.42</v>
      </c>
      <c r="CD1567" s="10">
        <v>0.46</v>
      </c>
      <c r="CE1567" s="10">
        <v>79</v>
      </c>
      <c r="CF1567" s="10">
        <v>10.6</v>
      </c>
      <c r="CH1567" s="10">
        <v>1642</v>
      </c>
      <c r="CI1567" s="10" t="s">
        <v>10</v>
      </c>
      <c r="CJ1567" s="10">
        <v>0.31</v>
      </c>
      <c r="CK1567" s="10">
        <v>0.31</v>
      </c>
      <c r="CL1567" s="10">
        <v>19</v>
      </c>
      <c r="CM1567" s="10">
        <v>10.8</v>
      </c>
      <c r="CO1567" s="10">
        <v>0.45</v>
      </c>
      <c r="CP1567" s="10">
        <v>0.41</v>
      </c>
      <c r="CQ1567" s="10">
        <v>29</v>
      </c>
      <c r="CR1567" s="10">
        <v>10.5</v>
      </c>
      <c r="CT1567" s="10">
        <v>0.43</v>
      </c>
      <c r="CU1567" s="10">
        <v>0.4</v>
      </c>
      <c r="CV1567" s="10">
        <v>28</v>
      </c>
      <c r="CW1567" s="10">
        <v>10.6</v>
      </c>
      <c r="CY1567" s="10">
        <v>1676</v>
      </c>
      <c r="CZ1567" s="10" t="s">
        <v>9</v>
      </c>
      <c r="DC1567" s="10">
        <v>0</v>
      </c>
      <c r="DH1567" s="10">
        <v>0</v>
      </c>
      <c r="DM1567" s="10">
        <v>0</v>
      </c>
    </row>
    <row r="1568" spans="1:118" x14ac:dyDescent="0.25">
      <c r="A1568" s="10">
        <v>1643</v>
      </c>
      <c r="R1568" s="10">
        <v>1643</v>
      </c>
      <c r="S1568" s="10" t="s">
        <v>11</v>
      </c>
      <c r="V1568" s="10">
        <v>0</v>
      </c>
      <c r="AA1568" s="10">
        <v>0</v>
      </c>
      <c r="AF1568" s="10">
        <v>0</v>
      </c>
      <c r="AI1568" s="10">
        <v>1643</v>
      </c>
      <c r="AJ1568" s="10" t="s">
        <v>11</v>
      </c>
      <c r="AM1568" s="10">
        <v>0</v>
      </c>
      <c r="AR1568" s="10">
        <v>0</v>
      </c>
      <c r="AW1568" s="10">
        <v>0</v>
      </c>
      <c r="AZ1568" s="10">
        <v>1643</v>
      </c>
      <c r="BA1568" s="10" t="s">
        <v>11</v>
      </c>
      <c r="BD1568" s="10">
        <v>0</v>
      </c>
      <c r="BI1568" s="10">
        <v>0</v>
      </c>
      <c r="BN1568" s="10">
        <v>0</v>
      </c>
      <c r="BQ1568" s="10">
        <v>1643</v>
      </c>
      <c r="BR1568" s="10" t="s">
        <v>11</v>
      </c>
      <c r="BU1568" s="10">
        <v>0</v>
      </c>
      <c r="BZ1568" s="10">
        <v>0</v>
      </c>
      <c r="CE1568" s="10">
        <v>0</v>
      </c>
      <c r="CH1568" s="10">
        <v>1643</v>
      </c>
      <c r="CI1568" s="10" t="s">
        <v>11</v>
      </c>
      <c r="CL1568" s="10">
        <v>0</v>
      </c>
      <c r="CQ1568" s="10">
        <v>0</v>
      </c>
      <c r="CV1568" s="10">
        <v>0</v>
      </c>
      <c r="CY1568" s="10">
        <v>1677</v>
      </c>
      <c r="CZ1568" s="10" t="s">
        <v>10</v>
      </c>
      <c r="DA1568" s="10">
        <v>0.39</v>
      </c>
      <c r="DB1568" s="10">
        <v>0.2</v>
      </c>
      <c r="DC1568" s="10">
        <v>23</v>
      </c>
      <c r="DD1568" s="10">
        <v>9.9</v>
      </c>
      <c r="DF1568" s="10">
        <v>0.59</v>
      </c>
      <c r="DG1568" s="10">
        <v>0.26</v>
      </c>
      <c r="DH1568" s="10">
        <v>35</v>
      </c>
      <c r="DI1568" s="10">
        <v>9.9</v>
      </c>
      <c r="DK1568" s="10">
        <v>0.61</v>
      </c>
      <c r="DL1568" s="10">
        <v>0.27</v>
      </c>
      <c r="DM1568" s="10">
        <v>37</v>
      </c>
      <c r="DN1568" s="10">
        <v>9.8000000000000007</v>
      </c>
    </row>
    <row r="1569" spans="1:118" x14ac:dyDescent="0.25">
      <c r="A1569" s="10">
        <v>1644</v>
      </c>
      <c r="R1569" s="10">
        <v>1644</v>
      </c>
      <c r="S1569" s="10" t="s">
        <v>296</v>
      </c>
      <c r="T1569" s="10">
        <v>0.13116168000000003</v>
      </c>
      <c r="U1569" s="10">
        <v>0.10425672</v>
      </c>
      <c r="V1569" s="10">
        <v>9</v>
      </c>
      <c r="W1569" s="10">
        <v>10.8</v>
      </c>
      <c r="Y1569" s="10">
        <v>0.17326295999999997</v>
      </c>
      <c r="Z1569" s="10">
        <v>0.13772183999999996</v>
      </c>
      <c r="AA1569" s="10">
        <v>12</v>
      </c>
      <c r="AB1569" s="10">
        <v>10.7</v>
      </c>
      <c r="AD1569" s="10">
        <v>0.18594732</v>
      </c>
      <c r="AE1569" s="10">
        <v>0.14780427999999998</v>
      </c>
      <c r="AF1569" s="10">
        <v>13</v>
      </c>
      <c r="AG1569" s="10">
        <v>10.6</v>
      </c>
      <c r="AI1569" s="10">
        <v>1644</v>
      </c>
      <c r="AJ1569" s="10" t="s">
        <v>296</v>
      </c>
      <c r="AK1569" s="10">
        <v>0.68298670000000006</v>
      </c>
      <c r="AL1569" s="10">
        <v>0.16898640000000001</v>
      </c>
      <c r="AM1569" s="10">
        <v>37</v>
      </c>
      <c r="AN1569" s="10">
        <v>11</v>
      </c>
      <c r="AP1569" s="10">
        <v>0.76118616000000006</v>
      </c>
      <c r="AQ1569" s="10">
        <v>0.18833472000000001</v>
      </c>
      <c r="AR1569" s="10">
        <v>42</v>
      </c>
      <c r="AS1569" s="10">
        <v>10.8</v>
      </c>
      <c r="AU1569" s="10">
        <v>0.76823417999999999</v>
      </c>
      <c r="AV1569" s="10">
        <v>0.19007856000000001</v>
      </c>
      <c r="AW1569" s="10">
        <v>42</v>
      </c>
      <c r="AX1569" s="10">
        <v>10.9</v>
      </c>
      <c r="AZ1569" s="10">
        <v>1644</v>
      </c>
      <c r="BA1569" s="10" t="s">
        <v>296</v>
      </c>
      <c r="BB1569" s="10">
        <v>0.14729220000000001</v>
      </c>
      <c r="BC1569" s="10">
        <v>8.73477E-2</v>
      </c>
      <c r="BD1569" s="10">
        <v>9</v>
      </c>
      <c r="BE1569" s="10">
        <v>11</v>
      </c>
      <c r="BG1569" s="10">
        <v>0.19103351999999996</v>
      </c>
      <c r="BH1569" s="10">
        <v>0.11328731999999998</v>
      </c>
      <c r="BI1569" s="10">
        <v>12</v>
      </c>
      <c r="BJ1569" s="10">
        <v>10.7</v>
      </c>
      <c r="BL1569" s="10">
        <v>0.22287243999999995</v>
      </c>
      <c r="BM1569" s="10">
        <v>0.13216853999999997</v>
      </c>
      <c r="BN1569" s="10">
        <v>14</v>
      </c>
      <c r="BO1569" s="10">
        <v>10.7</v>
      </c>
      <c r="BQ1569" s="10">
        <v>1644</v>
      </c>
      <c r="BR1569" s="10" t="s">
        <v>296</v>
      </c>
      <c r="BS1569" s="10">
        <v>0.69506901999999993</v>
      </c>
      <c r="BT1569" s="10">
        <v>0.17197583999999996</v>
      </c>
      <c r="BU1569" s="10">
        <v>38</v>
      </c>
      <c r="BV1569" s="10">
        <v>10.9</v>
      </c>
      <c r="BX1569" s="10">
        <v>0.72930225999999998</v>
      </c>
      <c r="BY1569" s="10">
        <v>0.18044591999999998</v>
      </c>
      <c r="BZ1569" s="10">
        <v>41</v>
      </c>
      <c r="CA1569" s="10">
        <v>10.6</v>
      </c>
      <c r="CC1569" s="10">
        <v>0.72930225999999998</v>
      </c>
      <c r="CD1569" s="10">
        <v>0.18044591999999998</v>
      </c>
      <c r="CE1569" s="10">
        <v>41</v>
      </c>
      <c r="CF1569" s="10">
        <v>10.6</v>
      </c>
      <c r="CH1569" s="10">
        <v>1644</v>
      </c>
      <c r="CI1569" s="10" t="s">
        <v>296</v>
      </c>
      <c r="CJ1569" s="10">
        <v>0.12107232000000002</v>
      </c>
      <c r="CK1569" s="10">
        <v>8.818848E-2</v>
      </c>
      <c r="CL1569" s="10">
        <v>8</v>
      </c>
      <c r="CM1569" s="10">
        <v>10.8</v>
      </c>
      <c r="CO1569" s="10">
        <v>0.17656380000000002</v>
      </c>
      <c r="CP1569" s="10">
        <v>0.12860819999999998</v>
      </c>
      <c r="CQ1569" s="10">
        <v>12</v>
      </c>
      <c r="CR1569" s="10">
        <v>10.5</v>
      </c>
      <c r="CT1569" s="10">
        <v>0.17824535999999999</v>
      </c>
      <c r="CU1569" s="10">
        <v>0.12983303999999998</v>
      </c>
      <c r="CV1569" s="10">
        <v>12</v>
      </c>
      <c r="CW1569" s="10">
        <v>10.6</v>
      </c>
      <c r="CY1569" s="10">
        <v>1678</v>
      </c>
      <c r="CZ1569" s="10" t="s">
        <v>11</v>
      </c>
      <c r="DC1569" s="10">
        <v>0</v>
      </c>
      <c r="DH1569" s="10">
        <v>0</v>
      </c>
      <c r="DM1569" s="10">
        <v>0</v>
      </c>
    </row>
    <row r="1570" spans="1:118" x14ac:dyDescent="0.25">
      <c r="A1570" s="10">
        <v>1645</v>
      </c>
      <c r="R1570" s="10">
        <v>1645</v>
      </c>
      <c r="S1570" s="10" t="s">
        <v>297</v>
      </c>
      <c r="T1570" s="10">
        <v>0.11658816000000001</v>
      </c>
      <c r="U1570" s="10">
        <v>9.2672640000000001E-2</v>
      </c>
      <c r="V1570" s="10">
        <v>8</v>
      </c>
      <c r="W1570" s="10">
        <v>10.8</v>
      </c>
      <c r="Y1570" s="10">
        <v>0.14438579999999998</v>
      </c>
      <c r="Z1570" s="10">
        <v>0.11476819999999999</v>
      </c>
      <c r="AA1570" s="10">
        <v>10</v>
      </c>
      <c r="AB1570" s="10">
        <v>10.7</v>
      </c>
      <c r="AD1570" s="10">
        <v>0.15734003999999999</v>
      </c>
      <c r="AE1570" s="10">
        <v>0.12506515999999998</v>
      </c>
      <c r="AF1570" s="10">
        <v>11</v>
      </c>
      <c r="AG1570" s="10">
        <v>10.6</v>
      </c>
      <c r="AI1570" s="10">
        <v>1645</v>
      </c>
      <c r="AJ1570" s="10" t="s">
        <v>297</v>
      </c>
      <c r="AK1570" s="10">
        <v>0.3322638</v>
      </c>
      <c r="AL1570" s="10">
        <v>8.2209600000000008E-2</v>
      </c>
      <c r="AM1570" s="10">
        <v>18</v>
      </c>
      <c r="AN1570" s="10">
        <v>11</v>
      </c>
      <c r="AP1570" s="10">
        <v>0.34434612000000003</v>
      </c>
      <c r="AQ1570" s="10">
        <v>8.5199040000000018E-2</v>
      </c>
      <c r="AR1570" s="10">
        <v>19</v>
      </c>
      <c r="AS1570" s="10">
        <v>10.8</v>
      </c>
      <c r="AU1570" s="10">
        <v>0.43899096000000004</v>
      </c>
      <c r="AV1570" s="10">
        <v>0.10861632</v>
      </c>
      <c r="AW1570" s="10">
        <v>24</v>
      </c>
      <c r="AX1570" s="10">
        <v>10.9</v>
      </c>
      <c r="AZ1570" s="10">
        <v>1645</v>
      </c>
      <c r="BA1570" s="10" t="s">
        <v>297</v>
      </c>
      <c r="BB1570" s="10">
        <v>0.14729220000000001</v>
      </c>
      <c r="BC1570" s="10">
        <v>8.73477E-2</v>
      </c>
      <c r="BD1570" s="10">
        <v>9</v>
      </c>
      <c r="BE1570" s="10">
        <v>11</v>
      </c>
      <c r="BG1570" s="10">
        <v>0.17511405999999999</v>
      </c>
      <c r="BH1570" s="10">
        <v>0.10384670999999998</v>
      </c>
      <c r="BI1570" s="10">
        <v>11</v>
      </c>
      <c r="BJ1570" s="10">
        <v>10.7</v>
      </c>
      <c r="BL1570" s="10">
        <v>0.17511405999999999</v>
      </c>
      <c r="BM1570" s="10">
        <v>0.10384670999999998</v>
      </c>
      <c r="BN1570" s="10">
        <v>11</v>
      </c>
      <c r="BO1570" s="10">
        <v>10.7</v>
      </c>
      <c r="BQ1570" s="10">
        <v>1645</v>
      </c>
      <c r="BR1570" s="10" t="s">
        <v>297</v>
      </c>
      <c r="BS1570" s="10">
        <v>0.31095192999999999</v>
      </c>
      <c r="BT1570" s="10">
        <v>7.6936560000000001E-2</v>
      </c>
      <c r="BU1570" s="10">
        <v>17</v>
      </c>
      <c r="BV1570" s="10">
        <v>10.9</v>
      </c>
      <c r="BX1570" s="10">
        <v>0.35575719999999994</v>
      </c>
      <c r="BY1570" s="10">
        <v>8.8022399999999987E-2</v>
      </c>
      <c r="BZ1570" s="10">
        <v>20</v>
      </c>
      <c r="CA1570" s="10">
        <v>10.6</v>
      </c>
      <c r="CC1570" s="10">
        <v>0.37354505999999998</v>
      </c>
      <c r="CD1570" s="10">
        <v>9.2423519999999995E-2</v>
      </c>
      <c r="CE1570" s="10">
        <v>21</v>
      </c>
      <c r="CF1570" s="10">
        <v>10.6</v>
      </c>
      <c r="CH1570" s="10">
        <v>1645</v>
      </c>
      <c r="CI1570" s="10" t="s">
        <v>297</v>
      </c>
      <c r="CJ1570" s="10">
        <v>0.10593828000000002</v>
      </c>
      <c r="CK1570" s="10">
        <v>7.7164920000000012E-2</v>
      </c>
      <c r="CL1570" s="10">
        <v>7</v>
      </c>
      <c r="CM1570" s="10">
        <v>10.8</v>
      </c>
      <c r="CO1570" s="10">
        <v>0.1471365</v>
      </c>
      <c r="CP1570" s="10">
        <v>0.1071735</v>
      </c>
      <c r="CQ1570" s="10">
        <v>10</v>
      </c>
      <c r="CR1570" s="10">
        <v>10.5</v>
      </c>
      <c r="CT1570" s="10">
        <v>0.13368401999999999</v>
      </c>
      <c r="CU1570" s="10">
        <v>9.7374779999999966E-2</v>
      </c>
      <c r="CV1570" s="10">
        <v>9</v>
      </c>
      <c r="CW1570" s="10">
        <v>10.6</v>
      </c>
      <c r="CY1570" s="10">
        <v>1679</v>
      </c>
      <c r="CZ1570" s="10" t="s">
        <v>287</v>
      </c>
      <c r="DA1570" s="10">
        <v>1.6270650000000001E-2</v>
      </c>
      <c r="DB1570" s="10">
        <v>5.3093699999999999E-3</v>
      </c>
      <c r="DC1570" s="10">
        <v>1</v>
      </c>
      <c r="DD1570" s="10">
        <v>9.9</v>
      </c>
      <c r="DF1570" s="10">
        <v>1.6270650000000001E-2</v>
      </c>
      <c r="DG1570" s="10">
        <v>5.3093699999999999E-3</v>
      </c>
      <c r="DH1570" s="10">
        <v>1</v>
      </c>
      <c r="DI1570" s="10">
        <v>9.9</v>
      </c>
      <c r="DK1570" s="10">
        <v>1.61063E-2</v>
      </c>
      <c r="DL1570" s="10">
        <v>5.2557400000000001E-3</v>
      </c>
      <c r="DM1570" s="10">
        <v>1</v>
      </c>
      <c r="DN1570" s="10">
        <v>9.8000000000000007</v>
      </c>
    </row>
    <row r="1571" spans="1:118" x14ac:dyDescent="0.25">
      <c r="A1571" s="10">
        <v>1646</v>
      </c>
      <c r="R1571" s="10">
        <v>1646</v>
      </c>
      <c r="S1571" s="10" t="s">
        <v>298</v>
      </c>
      <c r="T1571" s="10">
        <v>1.4573520000000001E-2</v>
      </c>
      <c r="U1571" s="10">
        <v>1.158408E-2</v>
      </c>
      <c r="V1571" s="10">
        <v>1</v>
      </c>
      <c r="W1571" s="10">
        <v>10.8</v>
      </c>
      <c r="Y1571" s="10">
        <v>2.8877159999999999E-2</v>
      </c>
      <c r="Z1571" s="10">
        <v>2.2953640000000001E-2</v>
      </c>
      <c r="AA1571" s="10">
        <v>2</v>
      </c>
      <c r="AB1571" s="10">
        <v>10.7</v>
      </c>
      <c r="AD1571" s="10">
        <v>2.8607280000000002E-2</v>
      </c>
      <c r="AE1571" s="10">
        <v>2.2739119999999998E-2</v>
      </c>
      <c r="AF1571" s="10">
        <v>2</v>
      </c>
      <c r="AG1571" s="10">
        <v>10.6</v>
      </c>
      <c r="AI1571" s="10">
        <v>1646</v>
      </c>
      <c r="AJ1571" s="10" t="s">
        <v>298</v>
      </c>
      <c r="AK1571" s="10">
        <v>0.11075459999999999</v>
      </c>
      <c r="AL1571" s="10">
        <v>2.7403199999999999E-2</v>
      </c>
      <c r="AM1571" s="10">
        <v>6</v>
      </c>
      <c r="AN1571" s="10">
        <v>11</v>
      </c>
      <c r="AP1571" s="10">
        <v>9.0617400000000001E-2</v>
      </c>
      <c r="AQ1571" s="10">
        <v>2.2420800000000001E-2</v>
      </c>
      <c r="AR1571" s="10">
        <v>5</v>
      </c>
      <c r="AS1571" s="10">
        <v>10.8</v>
      </c>
      <c r="AU1571" s="10">
        <v>0.10974774000000001</v>
      </c>
      <c r="AV1571" s="10">
        <v>2.7154080000000001E-2</v>
      </c>
      <c r="AW1571" s="10">
        <v>6</v>
      </c>
      <c r="AX1571" s="10">
        <v>10.9</v>
      </c>
      <c r="AZ1571" s="10">
        <v>1646</v>
      </c>
      <c r="BA1571" s="10" t="s">
        <v>298</v>
      </c>
      <c r="BB1571" s="10">
        <v>3.27316E-2</v>
      </c>
      <c r="BC1571" s="10">
        <v>1.9410600000000004E-2</v>
      </c>
      <c r="BD1571" s="10">
        <v>2</v>
      </c>
      <c r="BE1571" s="10">
        <v>11</v>
      </c>
      <c r="BG1571" s="10">
        <v>3.183892E-2</v>
      </c>
      <c r="BH1571" s="10">
        <v>1.8881220000000001E-2</v>
      </c>
      <c r="BI1571" s="10">
        <v>2</v>
      </c>
      <c r="BJ1571" s="10">
        <v>10.7</v>
      </c>
      <c r="BL1571" s="10">
        <v>3.183892E-2</v>
      </c>
      <c r="BM1571" s="10">
        <v>1.8881220000000001E-2</v>
      </c>
      <c r="BN1571" s="10">
        <v>2</v>
      </c>
      <c r="BO1571" s="10">
        <v>10.7</v>
      </c>
      <c r="BQ1571" s="10">
        <v>1646</v>
      </c>
      <c r="BR1571" s="10" t="s">
        <v>298</v>
      </c>
      <c r="BS1571" s="10">
        <v>0.12803903</v>
      </c>
      <c r="BT1571" s="10">
        <v>3.1679760000000001E-2</v>
      </c>
      <c r="BU1571" s="10">
        <v>7</v>
      </c>
      <c r="BV1571" s="10">
        <v>10.9</v>
      </c>
      <c r="BX1571" s="10">
        <v>0.16009073999999998</v>
      </c>
      <c r="BY1571" s="10">
        <v>3.9610079999999992E-2</v>
      </c>
      <c r="BZ1571" s="10">
        <v>9</v>
      </c>
      <c r="CA1571" s="10">
        <v>10.6</v>
      </c>
      <c r="CC1571" s="10">
        <v>8.8939299999999985E-2</v>
      </c>
      <c r="CD1571" s="10">
        <v>2.2005599999999997E-2</v>
      </c>
      <c r="CE1571" s="10">
        <v>5</v>
      </c>
      <c r="CF1571" s="10">
        <v>10.6</v>
      </c>
      <c r="CH1571" s="10">
        <v>1646</v>
      </c>
      <c r="CI1571" s="10" t="s">
        <v>298</v>
      </c>
      <c r="CJ1571" s="10">
        <v>1.5134040000000003E-2</v>
      </c>
      <c r="CK1571" s="10">
        <v>1.102356E-2</v>
      </c>
      <c r="CL1571" s="10">
        <v>1</v>
      </c>
      <c r="CM1571" s="10">
        <v>10.8</v>
      </c>
      <c r="CO1571" s="10">
        <v>2.94273E-2</v>
      </c>
      <c r="CP1571" s="10">
        <v>2.1434700000000001E-2</v>
      </c>
      <c r="CQ1571" s="10">
        <v>2</v>
      </c>
      <c r="CR1571" s="10">
        <v>10.5</v>
      </c>
      <c r="CT1571" s="10">
        <v>2.9707560000000004E-2</v>
      </c>
      <c r="CU1571" s="10">
        <v>2.1638839999999999E-2</v>
      </c>
      <c r="CV1571" s="10">
        <v>2</v>
      </c>
      <c r="CW1571" s="10">
        <v>10.6</v>
      </c>
      <c r="CY1571" s="10">
        <v>1680</v>
      </c>
      <c r="CZ1571" s="10" t="s">
        <v>288</v>
      </c>
      <c r="DA1571" s="10">
        <v>3.2541300000000002E-2</v>
      </c>
      <c r="DB1571" s="10">
        <v>1.061874E-2</v>
      </c>
      <c r="DC1571" s="10">
        <v>2</v>
      </c>
      <c r="DD1571" s="10">
        <v>9.9</v>
      </c>
      <c r="DF1571" s="10">
        <v>0.14643584999999998</v>
      </c>
      <c r="DG1571" s="10">
        <v>4.778433E-2</v>
      </c>
      <c r="DH1571" s="10">
        <v>9</v>
      </c>
      <c r="DI1571" s="10">
        <v>9.9</v>
      </c>
      <c r="DK1571" s="10">
        <v>0.1288504</v>
      </c>
      <c r="DL1571" s="10">
        <v>4.2045920000000001E-2</v>
      </c>
      <c r="DM1571" s="10">
        <v>8</v>
      </c>
      <c r="DN1571" s="10">
        <v>9.8000000000000007</v>
      </c>
    </row>
    <row r="1572" spans="1:118" x14ac:dyDescent="0.25">
      <c r="A1572" s="10">
        <v>1647</v>
      </c>
      <c r="R1572" s="10">
        <v>1647</v>
      </c>
      <c r="S1572" s="10" t="s">
        <v>308</v>
      </c>
      <c r="T1572" s="10">
        <v>1.4573520000000001E-2</v>
      </c>
      <c r="U1572" s="10">
        <v>1.158408E-2</v>
      </c>
      <c r="V1572" s="10">
        <v>1</v>
      </c>
      <c r="W1572" s="10">
        <v>10.8</v>
      </c>
      <c r="Y1572" s="10">
        <v>2.8877159999999999E-2</v>
      </c>
      <c r="Z1572" s="10">
        <v>2.2953640000000001E-2</v>
      </c>
      <c r="AA1572" s="10">
        <v>2</v>
      </c>
      <c r="AB1572" s="10">
        <v>10.7</v>
      </c>
      <c r="AD1572" s="10">
        <v>2.8607280000000002E-2</v>
      </c>
      <c r="AE1572" s="10">
        <v>2.2739119999999998E-2</v>
      </c>
      <c r="AF1572" s="10">
        <v>2</v>
      </c>
      <c r="AG1572" s="10">
        <v>10.6</v>
      </c>
      <c r="AI1572" s="10">
        <v>1647</v>
      </c>
      <c r="AJ1572" s="10" t="s">
        <v>308</v>
      </c>
      <c r="AK1572" s="10">
        <v>9.2295500000000003E-2</v>
      </c>
      <c r="AL1572" s="10">
        <v>2.2836000000000002E-2</v>
      </c>
      <c r="AM1572" s="10">
        <v>5</v>
      </c>
      <c r="AN1572" s="10">
        <v>11</v>
      </c>
      <c r="AP1572" s="10">
        <v>9.0617400000000001E-2</v>
      </c>
      <c r="AQ1572" s="10">
        <v>2.2420800000000001E-2</v>
      </c>
      <c r="AR1572" s="10">
        <v>5</v>
      </c>
      <c r="AS1572" s="10">
        <v>10.8</v>
      </c>
      <c r="AU1572" s="10">
        <v>9.1456449999999995E-2</v>
      </c>
      <c r="AV1572" s="10">
        <v>2.26284E-2</v>
      </c>
      <c r="AW1572" s="10">
        <v>5</v>
      </c>
      <c r="AX1572" s="10">
        <v>10.9</v>
      </c>
      <c r="AZ1572" s="10">
        <v>1647</v>
      </c>
      <c r="BA1572" s="10" t="s">
        <v>308</v>
      </c>
      <c r="BB1572" s="10">
        <v>3.27316E-2</v>
      </c>
      <c r="BC1572" s="10">
        <v>1.9410600000000004E-2</v>
      </c>
      <c r="BD1572" s="10">
        <v>2</v>
      </c>
      <c r="BE1572" s="10">
        <v>11</v>
      </c>
      <c r="BG1572" s="10">
        <v>3.183892E-2</v>
      </c>
      <c r="BH1572" s="10">
        <v>1.8881220000000001E-2</v>
      </c>
      <c r="BI1572" s="10">
        <v>2</v>
      </c>
      <c r="BJ1572" s="10">
        <v>10.7</v>
      </c>
      <c r="BL1572" s="10">
        <v>3.183892E-2</v>
      </c>
      <c r="BM1572" s="10">
        <v>1.8881220000000001E-2</v>
      </c>
      <c r="BN1572" s="10">
        <v>2</v>
      </c>
      <c r="BO1572" s="10">
        <v>10.7</v>
      </c>
      <c r="BQ1572" s="10">
        <v>1647</v>
      </c>
      <c r="BR1572" s="10" t="s">
        <v>308</v>
      </c>
      <c r="BS1572" s="10">
        <v>7.3165160000000007E-2</v>
      </c>
      <c r="BT1572" s="10">
        <v>1.8102719999999999E-2</v>
      </c>
      <c r="BU1572" s="10">
        <v>4</v>
      </c>
      <c r="BV1572" s="10">
        <v>10.9</v>
      </c>
      <c r="BX1572" s="10">
        <v>7.115144000000001E-2</v>
      </c>
      <c r="BY1572" s="10">
        <v>1.7604479999999999E-2</v>
      </c>
      <c r="BZ1572" s="10">
        <v>4</v>
      </c>
      <c r="CA1572" s="10">
        <v>10.6</v>
      </c>
      <c r="CC1572" s="10">
        <v>7.115144000000001E-2</v>
      </c>
      <c r="CD1572" s="10">
        <v>1.7604479999999999E-2</v>
      </c>
      <c r="CE1572" s="10">
        <v>4</v>
      </c>
      <c r="CF1572" s="10">
        <v>10.6</v>
      </c>
      <c r="CH1572" s="10">
        <v>1647</v>
      </c>
      <c r="CI1572" s="10" t="s">
        <v>308</v>
      </c>
      <c r="CJ1572" s="10">
        <v>1.5134040000000003E-2</v>
      </c>
      <c r="CK1572" s="10">
        <v>1.102356E-2</v>
      </c>
      <c r="CL1572" s="10">
        <v>1</v>
      </c>
      <c r="CM1572" s="10">
        <v>10.8</v>
      </c>
      <c r="CO1572" s="10">
        <v>2.94273E-2</v>
      </c>
      <c r="CP1572" s="10">
        <v>2.1434700000000001E-2</v>
      </c>
      <c r="CQ1572" s="10">
        <v>2</v>
      </c>
      <c r="CR1572" s="10">
        <v>10.5</v>
      </c>
      <c r="CT1572" s="10">
        <v>2.9707560000000004E-2</v>
      </c>
      <c r="CU1572" s="10">
        <v>2.1638839999999999E-2</v>
      </c>
      <c r="CV1572" s="10">
        <v>2</v>
      </c>
      <c r="CW1572" s="10">
        <v>10.6</v>
      </c>
      <c r="CY1572" s="10">
        <v>1681</v>
      </c>
      <c r="CZ1572" s="10" t="s">
        <v>290</v>
      </c>
      <c r="DA1572" s="10">
        <v>0.24405974999999996</v>
      </c>
      <c r="DB1572" s="10">
        <v>7.9640549999999991E-2</v>
      </c>
      <c r="DC1572" s="10">
        <v>15</v>
      </c>
      <c r="DD1572" s="10">
        <v>9.9</v>
      </c>
      <c r="DF1572" s="10">
        <v>0.30914235000000001</v>
      </c>
      <c r="DG1572" s="10">
        <v>0.10087803000000001</v>
      </c>
      <c r="DH1572" s="10">
        <v>19</v>
      </c>
      <c r="DI1572" s="10">
        <v>9.9</v>
      </c>
      <c r="DK1572" s="10">
        <v>0.33823229999999993</v>
      </c>
      <c r="DL1572" s="10">
        <v>0.11037053999999999</v>
      </c>
      <c r="DM1572" s="10">
        <v>21</v>
      </c>
      <c r="DN1572" s="10">
        <v>9.8000000000000007</v>
      </c>
    </row>
    <row r="1573" spans="1:118" x14ac:dyDescent="0.25">
      <c r="A1573" s="10">
        <v>1648</v>
      </c>
      <c r="R1573" s="10">
        <v>1648</v>
      </c>
      <c r="S1573" s="10" t="s">
        <v>299</v>
      </c>
      <c r="T1573" s="10">
        <v>2.9147040000000003E-2</v>
      </c>
      <c r="U1573" s="10">
        <v>2.316816E-2</v>
      </c>
      <c r="V1573" s="10">
        <v>2</v>
      </c>
      <c r="W1573" s="10">
        <v>10.8</v>
      </c>
      <c r="Y1573" s="10">
        <v>4.3315739999999991E-2</v>
      </c>
      <c r="Z1573" s="10">
        <v>3.4430459999999989E-2</v>
      </c>
      <c r="AA1573" s="10">
        <v>3</v>
      </c>
      <c r="AB1573" s="10">
        <v>10.7</v>
      </c>
      <c r="AD1573" s="10">
        <v>4.2910919999999998E-2</v>
      </c>
      <c r="AE1573" s="10">
        <v>3.4108680000000002E-2</v>
      </c>
      <c r="AF1573" s="10">
        <v>3</v>
      </c>
      <c r="AG1573" s="10">
        <v>10.6</v>
      </c>
      <c r="AI1573" s="10">
        <v>1648</v>
      </c>
      <c r="AJ1573" s="10" t="s">
        <v>299</v>
      </c>
      <c r="AK1573" s="10">
        <v>0.11075459999999999</v>
      </c>
      <c r="AL1573" s="10">
        <v>2.7403199999999999E-2</v>
      </c>
      <c r="AM1573" s="10">
        <v>6</v>
      </c>
      <c r="AN1573" s="10">
        <v>11</v>
      </c>
      <c r="AP1573" s="10">
        <v>0.14498784000000001</v>
      </c>
      <c r="AQ1573" s="10">
        <v>3.587328E-2</v>
      </c>
      <c r="AR1573" s="10">
        <v>8</v>
      </c>
      <c r="AS1573" s="10">
        <v>10.8</v>
      </c>
      <c r="AU1573" s="10">
        <v>0.14633032000000001</v>
      </c>
      <c r="AV1573" s="10">
        <v>3.6205439999999998E-2</v>
      </c>
      <c r="AW1573" s="10">
        <v>8</v>
      </c>
      <c r="AX1573" s="10">
        <v>10.9</v>
      </c>
      <c r="AZ1573" s="10">
        <v>1648</v>
      </c>
      <c r="BA1573" s="10" t="s">
        <v>299</v>
      </c>
      <c r="BB1573" s="10">
        <v>3.27316E-2</v>
      </c>
      <c r="BC1573" s="10">
        <v>1.9410600000000004E-2</v>
      </c>
      <c r="BD1573" s="10">
        <v>2</v>
      </c>
      <c r="BE1573" s="10">
        <v>11</v>
      </c>
      <c r="BG1573" s="10">
        <v>4.7758379999999989E-2</v>
      </c>
      <c r="BH1573" s="10">
        <v>2.8321829999999996E-2</v>
      </c>
      <c r="BI1573" s="10">
        <v>3</v>
      </c>
      <c r="BJ1573" s="10">
        <v>10.7</v>
      </c>
      <c r="BL1573" s="10">
        <v>4.7758379999999989E-2</v>
      </c>
      <c r="BM1573" s="10">
        <v>2.8321829999999996E-2</v>
      </c>
      <c r="BN1573" s="10">
        <v>3</v>
      </c>
      <c r="BO1573" s="10">
        <v>10.7</v>
      </c>
      <c r="BQ1573" s="10">
        <v>1648</v>
      </c>
      <c r="BR1573" s="10" t="s">
        <v>299</v>
      </c>
      <c r="BS1573" s="10">
        <v>0.10974774000000001</v>
      </c>
      <c r="BT1573" s="10">
        <v>2.7154080000000001E-2</v>
      </c>
      <c r="BU1573" s="10">
        <v>6</v>
      </c>
      <c r="BV1573" s="10">
        <v>10.9</v>
      </c>
      <c r="BX1573" s="10">
        <v>0.10672715999999999</v>
      </c>
      <c r="BY1573" s="10">
        <v>2.6406719999999998E-2</v>
      </c>
      <c r="BZ1573" s="10">
        <v>6</v>
      </c>
      <c r="CA1573" s="10">
        <v>10.6</v>
      </c>
      <c r="CC1573" s="10">
        <v>0.14230288000000002</v>
      </c>
      <c r="CD1573" s="10">
        <v>3.5208959999999997E-2</v>
      </c>
      <c r="CE1573" s="10">
        <v>8</v>
      </c>
      <c r="CF1573" s="10">
        <v>10.6</v>
      </c>
      <c r="CH1573" s="10">
        <v>1648</v>
      </c>
      <c r="CI1573" s="10" t="s">
        <v>299</v>
      </c>
      <c r="CJ1573" s="10">
        <v>3.0268080000000006E-2</v>
      </c>
      <c r="CK1573" s="10">
        <v>2.204712E-2</v>
      </c>
      <c r="CL1573" s="10">
        <v>2</v>
      </c>
      <c r="CM1573" s="10">
        <v>10.8</v>
      </c>
      <c r="CO1573" s="10">
        <v>4.4140950000000005E-2</v>
      </c>
      <c r="CP1573" s="10">
        <v>3.2152049999999995E-2</v>
      </c>
      <c r="CQ1573" s="10">
        <v>3</v>
      </c>
      <c r="CR1573" s="10">
        <v>10.5</v>
      </c>
      <c r="CT1573" s="10">
        <v>4.4561339999999998E-2</v>
      </c>
      <c r="CU1573" s="10">
        <v>3.2458259999999996E-2</v>
      </c>
      <c r="CV1573" s="10">
        <v>3</v>
      </c>
      <c r="CW1573" s="10">
        <v>10.6</v>
      </c>
      <c r="CY1573" s="10">
        <v>1682</v>
      </c>
      <c r="CZ1573" s="10" t="s">
        <v>306</v>
      </c>
      <c r="DA1573" s="10">
        <v>8.1353250000000002E-2</v>
      </c>
      <c r="DB1573" s="10">
        <v>2.6546850000000004E-2</v>
      </c>
      <c r="DC1573" s="10">
        <v>5</v>
      </c>
      <c r="DD1573" s="10">
        <v>9.9</v>
      </c>
      <c r="DF1573" s="10">
        <v>9.76239E-2</v>
      </c>
      <c r="DG1573" s="10">
        <v>3.1856220000000005E-2</v>
      </c>
      <c r="DH1573" s="10">
        <v>6</v>
      </c>
      <c r="DI1573" s="10">
        <v>9.9</v>
      </c>
      <c r="DK1573" s="10">
        <v>0.1127441</v>
      </c>
      <c r="DL1573" s="10">
        <v>3.6790180000000006E-2</v>
      </c>
      <c r="DM1573" s="10">
        <v>7</v>
      </c>
      <c r="DN1573" s="10">
        <v>9.8000000000000007</v>
      </c>
    </row>
    <row r="1574" spans="1:118" x14ac:dyDescent="0.25">
      <c r="A1574" s="10">
        <v>1649</v>
      </c>
      <c r="R1574" s="10">
        <v>1649</v>
      </c>
      <c r="S1574" s="10" t="s">
        <v>408</v>
      </c>
      <c r="T1574" s="10">
        <v>3.8E-3</v>
      </c>
      <c r="Y1574" s="10">
        <v>1.4E-3</v>
      </c>
      <c r="AD1574" s="10">
        <v>5.9999999999999995E-4</v>
      </c>
      <c r="AI1574" s="10">
        <v>1649</v>
      </c>
      <c r="AJ1574" s="10" t="s">
        <v>408</v>
      </c>
      <c r="AK1574" s="10">
        <v>5.6399999999999999E-2</v>
      </c>
      <c r="AP1574" s="10">
        <v>6.4799999999999996E-2</v>
      </c>
      <c r="AU1574" s="10">
        <v>5.2400000000000002E-2</v>
      </c>
      <c r="AZ1574" s="10">
        <v>1649</v>
      </c>
      <c r="BA1574" s="10" t="s">
        <v>408</v>
      </c>
      <c r="BB1574" s="10">
        <v>3.5999999999999999E-3</v>
      </c>
      <c r="BG1574" s="10">
        <v>3.2000000000000002E-3</v>
      </c>
      <c r="BL1574" s="10">
        <v>2.8E-3</v>
      </c>
      <c r="BQ1574" s="10">
        <v>1649</v>
      </c>
      <c r="BR1574" s="10" t="s">
        <v>408</v>
      </c>
      <c r="BS1574" s="10">
        <v>0.1172</v>
      </c>
      <c r="BX1574" s="10">
        <v>0.09</v>
      </c>
      <c r="CC1574" s="10">
        <v>9.4799999999999995E-2</v>
      </c>
      <c r="CH1574" s="10">
        <v>1649</v>
      </c>
      <c r="CI1574" s="10" t="s">
        <v>408</v>
      </c>
      <c r="CJ1574" s="10">
        <v>2E-3</v>
      </c>
      <c r="CO1574" s="10">
        <v>3.2000000000000002E-3</v>
      </c>
      <c r="CT1574" s="10">
        <v>2E-3</v>
      </c>
      <c r="CY1574" s="10">
        <v>1683</v>
      </c>
      <c r="CZ1574" s="10" t="s">
        <v>400</v>
      </c>
      <c r="DA1574" s="10">
        <v>4.48E-2</v>
      </c>
      <c r="DF1574" s="10">
        <v>2.266E-2</v>
      </c>
      <c r="DK1574" s="10">
        <v>2.213E-2</v>
      </c>
    </row>
    <row r="1575" spans="1:118" x14ac:dyDescent="0.25">
      <c r="A1575" s="10">
        <v>1650</v>
      </c>
      <c r="R1575" s="10">
        <v>1650</v>
      </c>
      <c r="S1575" s="10" t="s">
        <v>409</v>
      </c>
      <c r="T1575" s="10">
        <v>0</v>
      </c>
      <c r="Y1575" s="10">
        <v>0</v>
      </c>
      <c r="AD1575" s="10">
        <v>0</v>
      </c>
      <c r="AI1575" s="10">
        <v>1650</v>
      </c>
      <c r="AJ1575" s="10" t="s">
        <v>409</v>
      </c>
      <c r="AK1575" s="10">
        <v>0</v>
      </c>
      <c r="AP1575" s="10">
        <v>0</v>
      </c>
      <c r="AU1575" s="10">
        <v>0</v>
      </c>
      <c r="AZ1575" s="10">
        <v>1650</v>
      </c>
      <c r="BA1575" s="10" t="s">
        <v>409</v>
      </c>
      <c r="BB1575" s="10">
        <v>0</v>
      </c>
      <c r="BG1575" s="10">
        <v>0</v>
      </c>
      <c r="BL1575" s="10">
        <v>0</v>
      </c>
      <c r="BQ1575" s="10">
        <v>1650</v>
      </c>
      <c r="BR1575" s="10" t="s">
        <v>409</v>
      </c>
      <c r="BS1575" s="10">
        <v>0</v>
      </c>
      <c r="BX1575" s="10">
        <v>0</v>
      </c>
      <c r="CC1575" s="10">
        <v>0</v>
      </c>
      <c r="CH1575" s="10">
        <v>1650</v>
      </c>
      <c r="CI1575" s="10" t="s">
        <v>409</v>
      </c>
      <c r="CJ1575" s="10">
        <v>0</v>
      </c>
      <c r="CO1575" s="10">
        <v>0</v>
      </c>
      <c r="CT1575" s="10">
        <v>0</v>
      </c>
      <c r="CY1575" s="10">
        <v>1684</v>
      </c>
      <c r="CZ1575" s="10" t="s">
        <v>401</v>
      </c>
      <c r="DA1575" s="10">
        <v>0</v>
      </c>
      <c r="DF1575" s="10">
        <v>0</v>
      </c>
      <c r="DK1575" s="10">
        <v>0</v>
      </c>
    </row>
    <row r="1576" spans="1:118" x14ac:dyDescent="0.25">
      <c r="A1576" s="10">
        <v>1651</v>
      </c>
      <c r="R1576" s="10">
        <v>1651</v>
      </c>
      <c r="S1576" s="10" t="s">
        <v>39</v>
      </c>
      <c r="T1576" s="10">
        <v>2.0499999999999998</v>
      </c>
      <c r="U1576" s="10">
        <v>1.51</v>
      </c>
      <c r="V1576" s="10">
        <v>15</v>
      </c>
      <c r="Y1576" s="10">
        <v>3.07</v>
      </c>
      <c r="Z1576" s="10">
        <v>2.25</v>
      </c>
      <c r="AA1576" s="10">
        <v>15</v>
      </c>
      <c r="AD1576" s="10">
        <v>3.02</v>
      </c>
      <c r="AE1576" s="10">
        <v>2.21</v>
      </c>
      <c r="AF1576" s="10">
        <v>14</v>
      </c>
      <c r="AI1576" s="10">
        <v>1651</v>
      </c>
      <c r="AJ1576" s="10" t="s">
        <v>39</v>
      </c>
      <c r="AK1576" s="10">
        <v>4.07</v>
      </c>
      <c r="AL1576" s="10">
        <v>1.49</v>
      </c>
      <c r="AM1576" s="10">
        <v>30</v>
      </c>
      <c r="AP1576" s="10">
        <v>4.95</v>
      </c>
      <c r="AQ1576" s="10">
        <v>1.84</v>
      </c>
      <c r="AR1576" s="10">
        <v>30</v>
      </c>
      <c r="AU1576" s="10">
        <v>5.66</v>
      </c>
      <c r="AV1576" s="10">
        <v>2.14</v>
      </c>
      <c r="AW1576" s="10">
        <v>32</v>
      </c>
      <c r="AZ1576" s="10">
        <v>1651</v>
      </c>
      <c r="BA1576" s="10" t="s">
        <v>39</v>
      </c>
      <c r="BB1576" s="10">
        <v>1.93</v>
      </c>
      <c r="BC1576" s="10">
        <v>1.27</v>
      </c>
      <c r="BD1576" s="10">
        <v>9</v>
      </c>
      <c r="BG1576" s="10">
        <v>3.21</v>
      </c>
      <c r="BH1576" s="10">
        <v>2.13</v>
      </c>
      <c r="BI1576" s="10">
        <v>16</v>
      </c>
      <c r="BL1576" s="10">
        <v>3.18</v>
      </c>
      <c r="BM1576" s="10">
        <v>2.11</v>
      </c>
      <c r="BN1576" s="10">
        <v>17</v>
      </c>
      <c r="BQ1576" s="10">
        <v>1651</v>
      </c>
      <c r="BR1576" s="10" t="s">
        <v>39</v>
      </c>
      <c r="BS1576" s="10">
        <v>3.36</v>
      </c>
      <c r="BT1576" s="10">
        <v>1.42</v>
      </c>
      <c r="BU1576" s="10">
        <v>27</v>
      </c>
      <c r="BX1576" s="10">
        <v>4.29</v>
      </c>
      <c r="BY1576" s="10">
        <v>1.84</v>
      </c>
      <c r="BZ1576" s="10">
        <v>30</v>
      </c>
      <c r="CC1576" s="10">
        <v>4.41</v>
      </c>
      <c r="CD1576" s="10">
        <v>1.9</v>
      </c>
      <c r="CE1576" s="10">
        <v>31</v>
      </c>
      <c r="CH1576" s="10">
        <v>1651</v>
      </c>
      <c r="CI1576" s="10" t="s">
        <v>39</v>
      </c>
      <c r="CJ1576" s="10">
        <v>1.88</v>
      </c>
      <c r="CK1576" s="10">
        <v>1.33</v>
      </c>
      <c r="CL1576" s="10">
        <v>17</v>
      </c>
      <c r="CO1576" s="10">
        <v>3.1</v>
      </c>
      <c r="CP1576" s="10">
        <v>2.1800000000000002</v>
      </c>
      <c r="CQ1576" s="10">
        <v>17</v>
      </c>
      <c r="CT1576" s="10">
        <v>2.94</v>
      </c>
      <c r="CU1576" s="10">
        <v>2.06</v>
      </c>
      <c r="CV1576" s="10">
        <v>18</v>
      </c>
      <c r="CY1576" s="10">
        <v>1685</v>
      </c>
      <c r="CZ1576" s="10" t="s">
        <v>418</v>
      </c>
      <c r="DA1576" s="10">
        <v>3.09</v>
      </c>
      <c r="DB1576" s="10">
        <v>1.36</v>
      </c>
      <c r="DC1576" s="10">
        <v>51.5</v>
      </c>
      <c r="DD1576" s="10">
        <v>37.65</v>
      </c>
      <c r="DF1576" s="10">
        <v>3.89</v>
      </c>
      <c r="DG1576" s="10">
        <v>1.68</v>
      </c>
      <c r="DH1576" s="10">
        <v>65.599999999999994</v>
      </c>
      <c r="DI1576" s="10">
        <v>36.979999999999997</v>
      </c>
      <c r="DK1576" s="10">
        <v>4.26</v>
      </c>
      <c r="DL1576" s="10">
        <v>1.88</v>
      </c>
      <c r="DM1576" s="10">
        <v>71.599999999999994</v>
      </c>
      <c r="DN1576" s="10">
        <v>37.24</v>
      </c>
    </row>
    <row r="1577" spans="1:118" x14ac:dyDescent="0.25">
      <c r="A1577" s="10">
        <v>1652</v>
      </c>
      <c r="R1577" s="10">
        <v>1652</v>
      </c>
      <c r="S1577" s="10" t="s">
        <v>40</v>
      </c>
      <c r="V1577" s="10">
        <v>0</v>
      </c>
      <c r="AA1577" s="10">
        <v>0</v>
      </c>
      <c r="AF1577" s="10">
        <v>0</v>
      </c>
      <c r="AI1577" s="10">
        <v>1652</v>
      </c>
      <c r="AJ1577" s="10" t="s">
        <v>40</v>
      </c>
      <c r="AK1577" s="10">
        <v>3.72</v>
      </c>
      <c r="AL1577" s="10">
        <v>1.43</v>
      </c>
      <c r="AM1577" s="10">
        <v>12</v>
      </c>
      <c r="AP1577" s="10">
        <v>4.2300000000000004</v>
      </c>
      <c r="AQ1577" s="10">
        <v>1.64</v>
      </c>
      <c r="AR1577" s="10">
        <v>18</v>
      </c>
      <c r="AU1577" s="10">
        <v>4.04</v>
      </c>
      <c r="AV1577" s="10">
        <v>1.57</v>
      </c>
      <c r="AW1577" s="10">
        <v>18</v>
      </c>
      <c r="AZ1577" s="10">
        <v>1652</v>
      </c>
      <c r="BA1577" s="10" t="s">
        <v>40</v>
      </c>
      <c r="BQ1577" s="10">
        <v>1652</v>
      </c>
      <c r="BR1577" s="10" t="s">
        <v>40</v>
      </c>
      <c r="BS1577" s="10">
        <v>3</v>
      </c>
      <c r="BT1577" s="10">
        <v>1.24</v>
      </c>
      <c r="BU1577" s="10">
        <v>9</v>
      </c>
      <c r="BX1577" s="10">
        <v>3.71</v>
      </c>
      <c r="BY1577" s="10">
        <v>1.55</v>
      </c>
      <c r="BZ1577" s="10">
        <v>11</v>
      </c>
      <c r="CC1577" s="10">
        <v>3.69</v>
      </c>
      <c r="CD1577" s="10">
        <v>1.54</v>
      </c>
      <c r="CE1577" s="10">
        <v>10</v>
      </c>
      <c r="CH1577" s="10">
        <v>1652</v>
      </c>
      <c r="CI1577" s="10" t="s">
        <v>40</v>
      </c>
      <c r="CL1577" s="10">
        <v>0</v>
      </c>
      <c r="CQ1577" s="10">
        <v>0</v>
      </c>
      <c r="CV1577" s="10">
        <v>0</v>
      </c>
      <c r="CY1577" s="10">
        <v>1686</v>
      </c>
      <c r="CZ1577" s="10" t="s">
        <v>419</v>
      </c>
      <c r="DA1577" s="10">
        <v>0.51</v>
      </c>
      <c r="DB1577" s="10">
        <v>0.22</v>
      </c>
      <c r="DC1577" s="10">
        <v>8.6</v>
      </c>
      <c r="DD1577" s="10">
        <v>37.65</v>
      </c>
      <c r="DF1577" s="10">
        <v>0.55000000000000004</v>
      </c>
      <c r="DG1577" s="10">
        <v>0.22</v>
      </c>
      <c r="DH1577" s="10">
        <v>9.4</v>
      </c>
      <c r="DI1577" s="10">
        <v>36.979999999999997</v>
      </c>
      <c r="DK1577" s="10">
        <v>0.53</v>
      </c>
      <c r="DL1577" s="10">
        <v>0.22</v>
      </c>
      <c r="DM1577" s="10">
        <v>9.1</v>
      </c>
      <c r="DN1577" s="10">
        <v>37.24</v>
      </c>
    </row>
    <row r="1578" spans="1:118" x14ac:dyDescent="0.25">
      <c r="A1578" s="10">
        <v>1653</v>
      </c>
      <c r="R1578" s="10">
        <v>1653</v>
      </c>
      <c r="S1578" s="10" t="s">
        <v>411</v>
      </c>
      <c r="V1578" s="10">
        <v>0</v>
      </c>
      <c r="W1578" s="10">
        <v>36.5</v>
      </c>
      <c r="AA1578" s="10">
        <v>0</v>
      </c>
      <c r="AB1578" s="10">
        <v>35.9</v>
      </c>
      <c r="AF1578" s="10">
        <v>0</v>
      </c>
      <c r="AG1578" s="10">
        <v>35.700000000000003</v>
      </c>
      <c r="AI1578" s="10">
        <v>1653</v>
      </c>
      <c r="AJ1578" s="10" t="s">
        <v>411</v>
      </c>
      <c r="AM1578" s="10">
        <v>0</v>
      </c>
      <c r="AN1578" s="10">
        <v>37</v>
      </c>
      <c r="AR1578" s="10">
        <v>0</v>
      </c>
      <c r="AS1578" s="10">
        <v>36.200000000000003</v>
      </c>
      <c r="AW1578" s="10">
        <v>0</v>
      </c>
      <c r="AX1578" s="10">
        <v>36.200000000000003</v>
      </c>
      <c r="AZ1578" s="10">
        <v>1653</v>
      </c>
      <c r="BA1578" s="10" t="s">
        <v>411</v>
      </c>
      <c r="BD1578" s="10">
        <v>0</v>
      </c>
      <c r="BE1578" s="10">
        <v>38.119999999999997</v>
      </c>
      <c r="BI1578" s="10">
        <v>0</v>
      </c>
      <c r="BJ1578" s="10">
        <v>38.710999999999999</v>
      </c>
      <c r="BN1578" s="10">
        <v>0</v>
      </c>
      <c r="BO1578" s="10">
        <v>38.335000000000001</v>
      </c>
      <c r="BQ1578" s="10">
        <v>1653</v>
      </c>
      <c r="BR1578" s="10" t="s">
        <v>411</v>
      </c>
      <c r="BU1578" s="10">
        <v>0</v>
      </c>
      <c r="BZ1578" s="10">
        <v>0</v>
      </c>
      <c r="CE1578" s="10">
        <v>0</v>
      </c>
      <c r="CH1578" s="10">
        <v>1653</v>
      </c>
      <c r="CI1578" s="10" t="s">
        <v>411</v>
      </c>
      <c r="CL1578" s="10">
        <v>0</v>
      </c>
      <c r="CQ1578" s="10">
        <v>0</v>
      </c>
      <c r="CV1578" s="10">
        <v>0</v>
      </c>
      <c r="CY1578" s="10">
        <v>1687</v>
      </c>
      <c r="CZ1578" s="10" t="s">
        <v>420</v>
      </c>
      <c r="DA1578" s="10">
        <v>0.28999999999999998</v>
      </c>
      <c r="DB1578" s="10">
        <v>0.09</v>
      </c>
      <c r="DC1578" s="10">
        <v>4.8</v>
      </c>
      <c r="DD1578" s="10">
        <v>37.65</v>
      </c>
      <c r="DF1578" s="10">
        <v>0.34</v>
      </c>
      <c r="DG1578" s="10">
        <v>0.1</v>
      </c>
      <c r="DH1578" s="10">
        <v>5.7</v>
      </c>
      <c r="DI1578" s="10">
        <v>36.979999999999997</v>
      </c>
      <c r="DK1578" s="10">
        <v>0.34</v>
      </c>
      <c r="DL1578" s="10">
        <v>0.1</v>
      </c>
      <c r="DM1578" s="10">
        <v>5.6</v>
      </c>
      <c r="DN1578" s="10">
        <v>37.24</v>
      </c>
    </row>
    <row r="1579" spans="1:118" x14ac:dyDescent="0.25">
      <c r="A1579" s="10">
        <v>1654</v>
      </c>
      <c r="R1579" s="10">
        <v>1654</v>
      </c>
      <c r="S1579" s="10" t="s">
        <v>412</v>
      </c>
      <c r="T1579" s="10">
        <v>0.43</v>
      </c>
      <c r="U1579" s="10">
        <v>0.22</v>
      </c>
      <c r="V1579" s="10">
        <v>7.7</v>
      </c>
      <c r="W1579" s="10">
        <v>36.5</v>
      </c>
      <c r="Y1579" s="10">
        <v>0.63</v>
      </c>
      <c r="Z1579" s="10">
        <v>0.32</v>
      </c>
      <c r="AA1579" s="10">
        <v>11.4</v>
      </c>
      <c r="AB1579" s="10">
        <v>35.9</v>
      </c>
      <c r="AD1579" s="10">
        <v>0.68</v>
      </c>
      <c r="AE1579" s="10">
        <v>0.34</v>
      </c>
      <c r="AF1579" s="10">
        <v>12.3</v>
      </c>
      <c r="AG1579" s="10">
        <v>35.700000000000003</v>
      </c>
      <c r="AI1579" s="10">
        <v>1654</v>
      </c>
      <c r="AJ1579" s="10" t="s">
        <v>412</v>
      </c>
      <c r="AK1579" s="10">
        <v>2.11</v>
      </c>
      <c r="AL1579" s="10">
        <v>0.24</v>
      </c>
      <c r="AM1579" s="10">
        <v>34</v>
      </c>
      <c r="AN1579" s="10">
        <v>37</v>
      </c>
      <c r="AP1579" s="10">
        <v>2.37</v>
      </c>
      <c r="AQ1579" s="10">
        <v>0.59</v>
      </c>
      <c r="AR1579" s="10">
        <v>39</v>
      </c>
      <c r="AS1579" s="10">
        <v>36.200000000000003</v>
      </c>
      <c r="AU1579" s="10">
        <v>2.25</v>
      </c>
      <c r="AV1579" s="10">
        <v>0.56000000000000005</v>
      </c>
      <c r="AW1579" s="10">
        <v>37</v>
      </c>
      <c r="AX1579" s="10">
        <v>36.200000000000003</v>
      </c>
      <c r="AZ1579" s="10">
        <v>1654</v>
      </c>
      <c r="BA1579" s="10" t="s">
        <v>412</v>
      </c>
      <c r="BB1579" s="10">
        <v>0.64</v>
      </c>
      <c r="BC1579" s="10">
        <v>0.42</v>
      </c>
      <c r="BD1579" s="10">
        <v>12</v>
      </c>
      <c r="BE1579" s="10">
        <v>38.119999999999997</v>
      </c>
      <c r="BG1579" s="10">
        <v>0.83</v>
      </c>
      <c r="BH1579" s="10">
        <v>0.54</v>
      </c>
      <c r="BI1579" s="10">
        <v>15</v>
      </c>
      <c r="BJ1579" s="10">
        <v>38.710999999999999</v>
      </c>
      <c r="BL1579" s="10">
        <v>0.83</v>
      </c>
      <c r="BM1579" s="10">
        <v>0.53</v>
      </c>
      <c r="BN1579" s="10">
        <v>15</v>
      </c>
      <c r="BO1579" s="10">
        <v>38.335000000000001</v>
      </c>
      <c r="BQ1579" s="10">
        <v>1654</v>
      </c>
      <c r="BR1579" s="10" t="s">
        <v>412</v>
      </c>
      <c r="BS1579" s="10">
        <v>1.86</v>
      </c>
      <c r="BT1579" s="10">
        <v>0.46</v>
      </c>
      <c r="BU1579" s="10">
        <v>30</v>
      </c>
      <c r="BV1579" s="10">
        <v>37</v>
      </c>
      <c r="BX1579" s="10">
        <v>2.2200000000000002</v>
      </c>
      <c r="BY1579" s="10">
        <v>0.55000000000000004</v>
      </c>
      <c r="BZ1579" s="10">
        <v>36</v>
      </c>
      <c r="CA1579" s="10">
        <v>36.700000000000003</v>
      </c>
      <c r="CC1579" s="10">
        <v>2.2200000000000002</v>
      </c>
      <c r="CD1579" s="10">
        <v>0.55000000000000004</v>
      </c>
      <c r="CE1579" s="10">
        <v>36</v>
      </c>
      <c r="CF1579" s="10">
        <v>36.700000000000003</v>
      </c>
      <c r="CH1579" s="10">
        <v>1654</v>
      </c>
      <c r="CI1579" s="10" t="s">
        <v>412</v>
      </c>
      <c r="CJ1579" s="10">
        <v>0.51</v>
      </c>
      <c r="CK1579" s="10">
        <v>0.24</v>
      </c>
      <c r="CL1579" s="10">
        <v>9</v>
      </c>
      <c r="CM1579" s="10">
        <v>36.200000000000003</v>
      </c>
      <c r="CO1579" s="10">
        <v>0.79</v>
      </c>
      <c r="CP1579" s="10">
        <v>0.37</v>
      </c>
      <c r="CQ1579" s="10">
        <v>14</v>
      </c>
      <c r="CR1579" s="10">
        <v>36.1</v>
      </c>
      <c r="CT1579" s="10">
        <v>0.67</v>
      </c>
      <c r="CU1579" s="10">
        <v>0.32</v>
      </c>
      <c r="CV1579" s="10">
        <v>12</v>
      </c>
      <c r="CW1579" s="10">
        <v>36.1</v>
      </c>
      <c r="CY1579" s="10">
        <v>1688</v>
      </c>
      <c r="CZ1579" s="10" t="s">
        <v>421</v>
      </c>
      <c r="DA1579" s="10">
        <v>0.53</v>
      </c>
      <c r="DB1579" s="10">
        <v>0.19</v>
      </c>
      <c r="DC1579" s="10">
        <v>8.6999999999999993</v>
      </c>
      <c r="DD1579" s="10">
        <v>37.65</v>
      </c>
      <c r="DF1579" s="10">
        <v>0.64</v>
      </c>
      <c r="DG1579" s="10">
        <v>0.22</v>
      </c>
      <c r="DH1579" s="10">
        <v>10.7</v>
      </c>
      <c r="DI1579" s="10">
        <v>36.979999999999997</v>
      </c>
      <c r="DK1579" s="10">
        <v>0.6</v>
      </c>
      <c r="DL1579" s="10">
        <v>0.21</v>
      </c>
      <c r="DM1579" s="10">
        <v>26.5</v>
      </c>
      <c r="DN1579" s="10">
        <v>37.24</v>
      </c>
    </row>
    <row r="1580" spans="1:118" x14ac:dyDescent="0.25">
      <c r="A1580" s="10">
        <v>1655</v>
      </c>
      <c r="R1580" s="10">
        <v>1655</v>
      </c>
      <c r="S1580" s="10" t="s">
        <v>413</v>
      </c>
      <c r="T1580" s="10">
        <v>0.19</v>
      </c>
      <c r="U1580" s="10">
        <v>0.12</v>
      </c>
      <c r="V1580" s="10">
        <v>3.6</v>
      </c>
      <c r="W1580" s="10">
        <v>36.5</v>
      </c>
      <c r="Y1580" s="10">
        <v>0.21</v>
      </c>
      <c r="Z1580" s="10">
        <v>0.13</v>
      </c>
      <c r="AA1580" s="10">
        <v>4</v>
      </c>
      <c r="AB1580" s="10">
        <v>35.9</v>
      </c>
      <c r="AD1580" s="10">
        <v>0.23</v>
      </c>
      <c r="AE1580" s="10">
        <v>0.14000000000000001</v>
      </c>
      <c r="AF1580" s="10">
        <v>4.4000000000000004</v>
      </c>
      <c r="AG1580" s="10">
        <v>35.700000000000003</v>
      </c>
      <c r="AI1580" s="10">
        <v>1655</v>
      </c>
      <c r="AJ1580" s="10" t="s">
        <v>413</v>
      </c>
      <c r="AK1580" s="10">
        <v>0.56000000000000005</v>
      </c>
      <c r="AL1580" s="10">
        <v>0.11</v>
      </c>
      <c r="AM1580" s="10">
        <v>9</v>
      </c>
      <c r="AN1580" s="10">
        <v>37</v>
      </c>
      <c r="AP1580" s="10">
        <v>0.67</v>
      </c>
      <c r="AQ1580" s="10">
        <v>0.14000000000000001</v>
      </c>
      <c r="AR1580" s="10">
        <v>11</v>
      </c>
      <c r="AS1580" s="10">
        <v>36.200000000000003</v>
      </c>
      <c r="AU1580" s="10">
        <v>1.22</v>
      </c>
      <c r="AV1580" s="10">
        <v>0.25</v>
      </c>
      <c r="AW1580" s="10">
        <v>20</v>
      </c>
      <c r="AX1580" s="10">
        <v>36.200000000000003</v>
      </c>
      <c r="AZ1580" s="10">
        <v>1655</v>
      </c>
      <c r="BA1580" s="10" t="s">
        <v>413</v>
      </c>
      <c r="BB1580" s="10">
        <v>0.05</v>
      </c>
      <c r="BC1580" s="10">
        <v>0.06</v>
      </c>
      <c r="BD1580" s="10">
        <v>1</v>
      </c>
      <c r="BE1580" s="10">
        <v>38.119999999999997</v>
      </c>
      <c r="BG1580" s="10">
        <v>0.12</v>
      </c>
      <c r="BH1580" s="10">
        <v>0.1</v>
      </c>
      <c r="BI1580" s="10">
        <v>2</v>
      </c>
      <c r="BJ1580" s="10">
        <v>38.710999999999999</v>
      </c>
      <c r="BL1580" s="10">
        <v>0.14000000000000001</v>
      </c>
      <c r="BM1580" s="10">
        <v>0.11</v>
      </c>
      <c r="BN1580" s="10">
        <v>3</v>
      </c>
      <c r="BO1580" s="10">
        <v>38.335000000000001</v>
      </c>
      <c r="BQ1580" s="10">
        <v>1655</v>
      </c>
      <c r="BR1580" s="10" t="s">
        <v>413</v>
      </c>
      <c r="BS1580" s="10">
        <v>0.56000000000000005</v>
      </c>
      <c r="BT1580" s="10">
        <v>0.11</v>
      </c>
      <c r="BU1580" s="10">
        <v>9</v>
      </c>
      <c r="BV1580" s="10">
        <v>37</v>
      </c>
      <c r="BX1580" s="10">
        <v>0.62</v>
      </c>
      <c r="BY1580" s="10">
        <v>0.13</v>
      </c>
      <c r="BZ1580" s="10">
        <v>10</v>
      </c>
      <c r="CA1580" s="10">
        <v>36.700000000000003</v>
      </c>
      <c r="CC1580" s="10">
        <v>0.62</v>
      </c>
      <c r="CD1580" s="10">
        <v>0.13</v>
      </c>
      <c r="CE1580" s="10">
        <v>10</v>
      </c>
      <c r="CF1580" s="10">
        <v>36.700000000000003</v>
      </c>
      <c r="CH1580" s="10">
        <v>1655</v>
      </c>
      <c r="CI1580" s="10" t="s">
        <v>413</v>
      </c>
      <c r="CJ1580" s="10">
        <v>0.11</v>
      </c>
      <c r="CK1580" s="10">
        <v>0.05</v>
      </c>
      <c r="CL1580" s="10">
        <v>2</v>
      </c>
      <c r="CM1580" s="10">
        <v>36.200000000000003</v>
      </c>
      <c r="CO1580" s="10">
        <v>0.17</v>
      </c>
      <c r="CP1580" s="10">
        <v>0.08</v>
      </c>
      <c r="CQ1580" s="10">
        <v>3</v>
      </c>
      <c r="CR1580" s="10">
        <v>36.1</v>
      </c>
      <c r="CT1580" s="10">
        <v>0.22</v>
      </c>
      <c r="CU1580" s="10">
        <v>0.11</v>
      </c>
      <c r="CV1580" s="10">
        <v>4</v>
      </c>
      <c r="CW1580" s="10">
        <v>36.1</v>
      </c>
      <c r="CY1580" s="10">
        <v>1689</v>
      </c>
      <c r="CZ1580" s="10" t="s">
        <v>8</v>
      </c>
      <c r="DA1580" s="10">
        <v>0.72</v>
      </c>
      <c r="DB1580" s="10">
        <v>0.4</v>
      </c>
      <c r="DC1580" s="10">
        <v>12.8</v>
      </c>
      <c r="DD1580" s="10">
        <v>37.65</v>
      </c>
      <c r="DF1580" s="10">
        <v>0.9</v>
      </c>
      <c r="DG1580" s="10">
        <v>0.5</v>
      </c>
      <c r="DH1580" s="10">
        <v>16.100000000000001</v>
      </c>
      <c r="DI1580" s="10">
        <v>36.979999999999997</v>
      </c>
      <c r="DK1580" s="10">
        <v>1.1599999999999999</v>
      </c>
      <c r="DL1580" s="10">
        <v>0.64</v>
      </c>
      <c r="DM1580" s="10">
        <v>20.6</v>
      </c>
      <c r="DN1580" s="10">
        <v>37.24</v>
      </c>
    </row>
    <row r="1581" spans="1:118" x14ac:dyDescent="0.25">
      <c r="A1581" s="10">
        <v>1656</v>
      </c>
      <c r="R1581" s="10">
        <v>1656</v>
      </c>
      <c r="S1581" s="10" t="s">
        <v>8</v>
      </c>
      <c r="T1581" s="10">
        <v>0.62</v>
      </c>
      <c r="U1581" s="10">
        <v>0.4</v>
      </c>
      <c r="V1581" s="10">
        <v>10.9</v>
      </c>
      <c r="W1581" s="10">
        <v>36.5</v>
      </c>
      <c r="Y1581" s="10">
        <v>0.88</v>
      </c>
      <c r="Z1581" s="10">
        <v>0.55000000000000004</v>
      </c>
      <c r="AA1581" s="10">
        <v>15.9</v>
      </c>
      <c r="AB1581" s="10">
        <v>35.9</v>
      </c>
      <c r="AD1581" s="10">
        <v>0.91</v>
      </c>
      <c r="AE1581" s="10">
        <v>0.56999999999999995</v>
      </c>
      <c r="AF1581" s="10">
        <v>16.600000000000001</v>
      </c>
      <c r="AG1581" s="10">
        <v>35.700000000000003</v>
      </c>
      <c r="AI1581" s="10">
        <v>1656</v>
      </c>
      <c r="AJ1581" s="10" t="s">
        <v>8</v>
      </c>
      <c r="AK1581" s="10">
        <v>0.56000000000000005</v>
      </c>
      <c r="AL1581" s="10">
        <v>0.22</v>
      </c>
      <c r="AM1581" s="10">
        <v>9</v>
      </c>
      <c r="AN1581" s="10">
        <v>37</v>
      </c>
      <c r="AP1581" s="10">
        <v>0.68</v>
      </c>
      <c r="AQ1581" s="10">
        <v>0.26</v>
      </c>
      <c r="AR1581" s="10">
        <v>11</v>
      </c>
      <c r="AS1581" s="10">
        <v>36.200000000000003</v>
      </c>
      <c r="AU1581" s="10">
        <v>1.21</v>
      </c>
      <c r="AV1581" s="10">
        <v>0.41</v>
      </c>
      <c r="AW1581" s="10">
        <v>20</v>
      </c>
      <c r="AX1581" s="10">
        <v>36.200000000000003</v>
      </c>
      <c r="AZ1581" s="10">
        <v>1656</v>
      </c>
      <c r="BA1581" s="10" t="s">
        <v>8</v>
      </c>
      <c r="BB1581" s="10">
        <v>0.7</v>
      </c>
      <c r="BC1581" s="10">
        <v>0.37</v>
      </c>
      <c r="BD1581" s="10">
        <v>12</v>
      </c>
      <c r="BE1581" s="10">
        <v>36.299999999999997</v>
      </c>
      <c r="BG1581" s="10">
        <v>0.92</v>
      </c>
      <c r="BH1581" s="10">
        <v>0.47</v>
      </c>
      <c r="BI1581" s="10">
        <v>16</v>
      </c>
      <c r="BJ1581" s="10">
        <v>36</v>
      </c>
      <c r="BL1581" s="10">
        <v>0.92</v>
      </c>
      <c r="BM1581" s="10">
        <v>0.47</v>
      </c>
      <c r="BN1581" s="10">
        <v>16</v>
      </c>
      <c r="BO1581" s="10">
        <v>36</v>
      </c>
      <c r="BQ1581" s="10">
        <v>1656</v>
      </c>
      <c r="BR1581" s="10" t="s">
        <v>8</v>
      </c>
      <c r="BS1581" s="10">
        <v>0.57999999999999996</v>
      </c>
      <c r="BT1581" s="10">
        <v>0.2</v>
      </c>
      <c r="BU1581" s="10">
        <v>9</v>
      </c>
      <c r="BV1581" s="10">
        <v>37</v>
      </c>
      <c r="BX1581" s="10">
        <v>0.63</v>
      </c>
      <c r="BY1581" s="10">
        <v>0.22</v>
      </c>
      <c r="BZ1581" s="10">
        <v>10</v>
      </c>
      <c r="CA1581" s="10">
        <v>36.700000000000003</v>
      </c>
      <c r="CC1581" s="10">
        <v>0.63</v>
      </c>
      <c r="CD1581" s="10">
        <v>0.22</v>
      </c>
      <c r="CE1581" s="10">
        <v>10</v>
      </c>
      <c r="CF1581" s="10">
        <v>36.700000000000003</v>
      </c>
      <c r="CH1581" s="10">
        <v>1656</v>
      </c>
      <c r="CI1581" s="10" t="s">
        <v>8</v>
      </c>
      <c r="CJ1581" s="10">
        <v>0.64</v>
      </c>
      <c r="CK1581" s="10">
        <v>0.36</v>
      </c>
      <c r="CL1581" s="10">
        <v>11</v>
      </c>
      <c r="CM1581" s="10">
        <v>36.200000000000003</v>
      </c>
      <c r="CO1581" s="10">
        <v>0.97</v>
      </c>
      <c r="CP1581" s="10">
        <v>0.52</v>
      </c>
      <c r="CQ1581" s="10">
        <v>17</v>
      </c>
      <c r="CR1581" s="10">
        <v>36.1</v>
      </c>
      <c r="CT1581" s="10">
        <v>0.92</v>
      </c>
      <c r="CU1581" s="10">
        <v>0.5</v>
      </c>
      <c r="CV1581" s="10">
        <v>16</v>
      </c>
      <c r="CW1581" s="10">
        <v>36.1</v>
      </c>
      <c r="CY1581" s="10">
        <v>1690</v>
      </c>
      <c r="CZ1581" s="10" t="s">
        <v>9</v>
      </c>
      <c r="DA1581" s="10">
        <v>1</v>
      </c>
      <c r="DB1581" s="10">
        <v>0.42</v>
      </c>
      <c r="DC1581" s="10">
        <v>16.7</v>
      </c>
      <c r="DD1581" s="10">
        <v>37.65</v>
      </c>
      <c r="DF1581" s="10">
        <v>1.41</v>
      </c>
      <c r="DG1581" s="10">
        <v>0.56999999999999995</v>
      </c>
      <c r="DH1581" s="10">
        <v>23.9</v>
      </c>
      <c r="DI1581" s="10">
        <v>36.979999999999997</v>
      </c>
      <c r="DK1581" s="10">
        <v>1.58</v>
      </c>
      <c r="DL1581" s="10">
        <v>0.63</v>
      </c>
      <c r="DM1581" s="10">
        <v>0</v>
      </c>
      <c r="DN1581" s="10">
        <v>37.24</v>
      </c>
    </row>
    <row r="1582" spans="1:118" x14ac:dyDescent="0.25">
      <c r="A1582" s="10">
        <v>1657</v>
      </c>
      <c r="R1582" s="10">
        <v>1657</v>
      </c>
      <c r="S1582" s="10" t="s">
        <v>9</v>
      </c>
      <c r="V1582" s="10">
        <v>0</v>
      </c>
      <c r="AA1582" s="10">
        <v>0</v>
      </c>
      <c r="AF1582" s="10">
        <v>0</v>
      </c>
      <c r="AI1582" s="10">
        <v>1657</v>
      </c>
      <c r="AJ1582" s="10" t="s">
        <v>9</v>
      </c>
      <c r="AK1582" s="10">
        <v>2.15</v>
      </c>
      <c r="AL1582" s="10">
        <v>0.5</v>
      </c>
      <c r="AM1582" s="10">
        <v>34</v>
      </c>
      <c r="AN1582" s="10">
        <v>37</v>
      </c>
      <c r="AP1582" s="10">
        <v>2.41</v>
      </c>
      <c r="AQ1582" s="10">
        <v>0.56000000000000005</v>
      </c>
      <c r="AR1582" s="10">
        <v>39</v>
      </c>
      <c r="AS1582" s="10">
        <v>36.200000000000003</v>
      </c>
      <c r="AU1582" s="10">
        <v>2.29</v>
      </c>
      <c r="AV1582" s="10">
        <v>0.53</v>
      </c>
      <c r="AW1582" s="10">
        <v>37</v>
      </c>
      <c r="AX1582" s="10">
        <v>36.200000000000003</v>
      </c>
      <c r="AZ1582" s="10">
        <v>1657</v>
      </c>
      <c r="BA1582" s="10" t="s">
        <v>9</v>
      </c>
      <c r="BQ1582" s="10">
        <v>1657</v>
      </c>
      <c r="BR1582" s="10" t="s">
        <v>9</v>
      </c>
      <c r="BS1582" s="10">
        <v>1.88</v>
      </c>
      <c r="BT1582" s="10">
        <v>0.53</v>
      </c>
      <c r="BU1582" s="10">
        <v>30</v>
      </c>
      <c r="BV1582" s="10">
        <v>37</v>
      </c>
      <c r="BX1582" s="10">
        <v>2.2400000000000002</v>
      </c>
      <c r="BY1582" s="10">
        <v>0.62</v>
      </c>
      <c r="BZ1582" s="10">
        <v>36</v>
      </c>
      <c r="CA1582" s="10">
        <v>36.700000000000003</v>
      </c>
      <c r="CC1582" s="10">
        <v>2.2400000000000002</v>
      </c>
      <c r="CD1582" s="10">
        <v>0.62</v>
      </c>
      <c r="CE1582" s="10">
        <v>36</v>
      </c>
      <c r="CF1582" s="10">
        <v>36.700000000000003</v>
      </c>
      <c r="CH1582" s="10">
        <v>1657</v>
      </c>
      <c r="CI1582" s="10" t="s">
        <v>9</v>
      </c>
      <c r="CL1582" s="10">
        <v>0</v>
      </c>
      <c r="CQ1582" s="10">
        <v>0</v>
      </c>
      <c r="CV1582" s="10">
        <v>0</v>
      </c>
      <c r="CY1582" s="10">
        <v>1691</v>
      </c>
      <c r="CZ1582" s="10" t="s">
        <v>10</v>
      </c>
      <c r="DA1582" s="10">
        <v>0.72</v>
      </c>
      <c r="DB1582" s="10">
        <v>0.36</v>
      </c>
      <c r="DC1582" s="10">
        <v>44</v>
      </c>
      <c r="DD1582" s="10">
        <v>10.6</v>
      </c>
      <c r="DF1582" s="10">
        <v>0.89</v>
      </c>
      <c r="DG1582" s="10">
        <v>0.45</v>
      </c>
      <c r="DH1582" s="10">
        <v>55</v>
      </c>
      <c r="DI1582" s="10">
        <v>10.5</v>
      </c>
      <c r="DK1582" s="10">
        <v>1.1499999999999999</v>
      </c>
      <c r="DL1582" s="10">
        <v>0.57999999999999996</v>
      </c>
      <c r="DM1582" s="10">
        <v>71</v>
      </c>
      <c r="DN1582" s="10">
        <v>10.5</v>
      </c>
    </row>
    <row r="1583" spans="1:118" x14ac:dyDescent="0.25">
      <c r="A1583" s="10">
        <v>1658</v>
      </c>
      <c r="R1583" s="10">
        <v>1658</v>
      </c>
      <c r="S1583" s="10" t="s">
        <v>10</v>
      </c>
      <c r="T1583" s="10">
        <v>1.41</v>
      </c>
      <c r="U1583" s="10">
        <v>0.98</v>
      </c>
      <c r="V1583" s="10">
        <v>86</v>
      </c>
      <c r="W1583" s="10">
        <v>11.2</v>
      </c>
      <c r="Y1583" s="10">
        <v>2.17</v>
      </c>
      <c r="Z1583" s="10">
        <v>1.49</v>
      </c>
      <c r="AA1583" s="10">
        <v>136</v>
      </c>
      <c r="AB1583" s="10">
        <v>10.9</v>
      </c>
      <c r="AD1583" s="10">
        <v>2.09</v>
      </c>
      <c r="AE1583" s="10">
        <v>1.43</v>
      </c>
      <c r="AF1583" s="10">
        <v>132</v>
      </c>
      <c r="AG1583" s="10">
        <v>10.8</v>
      </c>
      <c r="AI1583" s="10">
        <v>1658</v>
      </c>
      <c r="AJ1583" s="10" t="s">
        <v>10</v>
      </c>
      <c r="AK1583" s="10">
        <v>3.48</v>
      </c>
      <c r="AL1583" s="10">
        <v>1</v>
      </c>
      <c r="AM1583" s="10">
        <v>191</v>
      </c>
      <c r="AN1583" s="10">
        <v>10.8</v>
      </c>
      <c r="AP1583" s="10">
        <v>4.24</v>
      </c>
      <c r="AQ1583" s="10">
        <v>1.23</v>
      </c>
      <c r="AR1583" s="10">
        <v>237</v>
      </c>
      <c r="AS1583" s="10">
        <v>10.6</v>
      </c>
      <c r="AU1583" s="10">
        <v>4.41</v>
      </c>
      <c r="AV1583" s="10">
        <v>1.28</v>
      </c>
      <c r="AW1583" s="10">
        <v>249</v>
      </c>
      <c r="AX1583" s="10">
        <v>10.5</v>
      </c>
      <c r="AZ1583" s="10">
        <v>1658</v>
      </c>
      <c r="BA1583" s="10" t="s">
        <v>10</v>
      </c>
      <c r="BB1583" s="10">
        <v>1.2</v>
      </c>
      <c r="BC1583" s="10">
        <v>0.78</v>
      </c>
      <c r="BD1583" s="10">
        <v>73</v>
      </c>
      <c r="BE1583" s="10">
        <v>10.9</v>
      </c>
      <c r="BG1583" s="10">
        <v>2.2599999999999998</v>
      </c>
      <c r="BH1583" s="10">
        <v>1.44</v>
      </c>
      <c r="BI1583" s="10">
        <v>141</v>
      </c>
      <c r="BJ1583" s="10">
        <v>10.7</v>
      </c>
      <c r="BL1583" s="10">
        <v>2.23</v>
      </c>
      <c r="BM1583" s="10">
        <v>1.42</v>
      </c>
      <c r="BN1583" s="10">
        <v>139</v>
      </c>
      <c r="BO1583" s="10">
        <v>10.7</v>
      </c>
      <c r="BQ1583" s="10">
        <v>1658</v>
      </c>
      <c r="BR1583" s="10" t="s">
        <v>10</v>
      </c>
      <c r="BS1583" s="10">
        <v>2.76</v>
      </c>
      <c r="BT1583" s="10">
        <v>1.01</v>
      </c>
      <c r="BU1583" s="10">
        <v>153</v>
      </c>
      <c r="BV1583" s="10">
        <v>10.9</v>
      </c>
      <c r="BX1583" s="10">
        <v>3.63</v>
      </c>
      <c r="BY1583" s="10">
        <v>1.33</v>
      </c>
      <c r="BZ1583" s="10">
        <v>207</v>
      </c>
      <c r="CA1583" s="10">
        <v>10.6</v>
      </c>
      <c r="CC1583" s="10">
        <v>3.75</v>
      </c>
      <c r="CD1583" s="10">
        <v>1.38</v>
      </c>
      <c r="CE1583" s="10">
        <v>212</v>
      </c>
      <c r="CF1583" s="10">
        <v>10.7</v>
      </c>
      <c r="CH1583" s="10">
        <v>1658</v>
      </c>
      <c r="CI1583" s="10" t="s">
        <v>10</v>
      </c>
      <c r="CJ1583" s="10">
        <v>1.22</v>
      </c>
      <c r="CK1583" s="10">
        <v>0.85</v>
      </c>
      <c r="CL1583" s="10">
        <v>76</v>
      </c>
      <c r="CM1583" s="10">
        <v>10.9</v>
      </c>
      <c r="CO1583" s="10">
        <v>2.1</v>
      </c>
      <c r="CP1583" s="10">
        <v>1.44</v>
      </c>
      <c r="CQ1583" s="10">
        <v>134</v>
      </c>
      <c r="CR1583" s="10">
        <v>10.7</v>
      </c>
      <c r="CT1583" s="10">
        <v>1.99</v>
      </c>
      <c r="CU1583" s="10">
        <v>1.37</v>
      </c>
      <c r="CV1583" s="10">
        <v>127</v>
      </c>
      <c r="CW1583" s="10">
        <v>10.7</v>
      </c>
      <c r="CY1583" s="10">
        <v>1692</v>
      </c>
      <c r="CZ1583" s="10" t="s">
        <v>11</v>
      </c>
      <c r="DA1583" s="10">
        <v>0.99</v>
      </c>
      <c r="DB1583" s="10">
        <v>0.32</v>
      </c>
      <c r="DC1583" s="10">
        <v>57</v>
      </c>
      <c r="DD1583" s="10">
        <v>10.6</v>
      </c>
      <c r="DF1583" s="10">
        <v>1.4</v>
      </c>
      <c r="DG1583" s="10">
        <v>0.46</v>
      </c>
      <c r="DH1583" s="10">
        <v>81</v>
      </c>
      <c r="DI1583" s="10">
        <v>10.5</v>
      </c>
      <c r="DK1583" s="10">
        <v>1.57</v>
      </c>
      <c r="DL1583" s="10">
        <v>0.51</v>
      </c>
      <c r="DM1583" s="10">
        <v>91</v>
      </c>
      <c r="DN1583" s="10">
        <v>10.5</v>
      </c>
    </row>
    <row r="1584" spans="1:118" x14ac:dyDescent="0.25">
      <c r="A1584" s="10">
        <v>1659</v>
      </c>
      <c r="R1584" s="10">
        <v>1659</v>
      </c>
      <c r="S1584" s="10" t="s">
        <v>11</v>
      </c>
      <c r="V1584" s="10">
        <v>0</v>
      </c>
      <c r="AA1584" s="10">
        <v>0</v>
      </c>
      <c r="AF1584" s="10">
        <v>0</v>
      </c>
      <c r="AI1584" s="10">
        <v>1659</v>
      </c>
      <c r="AJ1584" s="10" t="s">
        <v>11</v>
      </c>
      <c r="AK1584" s="10">
        <v>1.54</v>
      </c>
      <c r="AL1584" s="10">
        <v>0.69</v>
      </c>
      <c r="AM1584" s="10">
        <v>86</v>
      </c>
      <c r="AN1584" s="10">
        <v>10.8</v>
      </c>
      <c r="AP1584" s="10">
        <v>1.79</v>
      </c>
      <c r="AQ1584" s="10">
        <v>0.8</v>
      </c>
      <c r="AR1584" s="10">
        <v>102</v>
      </c>
      <c r="AS1584" s="10">
        <v>10.6</v>
      </c>
      <c r="AU1584" s="10">
        <v>1.72</v>
      </c>
      <c r="AV1584" s="10">
        <v>0.77</v>
      </c>
      <c r="AW1584" s="10">
        <v>98</v>
      </c>
      <c r="AX1584" s="10">
        <v>10.5</v>
      </c>
      <c r="AZ1584" s="10">
        <v>1659</v>
      </c>
      <c r="BA1584" s="10" t="s">
        <v>11</v>
      </c>
      <c r="BQ1584" s="10">
        <v>1659</v>
      </c>
      <c r="BR1584" s="10" t="s">
        <v>11</v>
      </c>
      <c r="BS1584" s="10">
        <v>1.0900000000000001</v>
      </c>
      <c r="BT1584" s="10">
        <v>0.53</v>
      </c>
      <c r="BU1584" s="10">
        <v>62</v>
      </c>
      <c r="BV1584" s="10">
        <v>10.9</v>
      </c>
      <c r="BX1584" s="10">
        <v>1.45</v>
      </c>
      <c r="BY1584" s="10">
        <v>0.69</v>
      </c>
      <c r="BZ1584" s="10">
        <v>85</v>
      </c>
      <c r="CA1584" s="10">
        <v>10.6</v>
      </c>
      <c r="CC1584" s="10">
        <v>1.43</v>
      </c>
      <c r="CD1584" s="10">
        <v>0.68</v>
      </c>
      <c r="CE1584" s="10">
        <v>83</v>
      </c>
      <c r="CF1584" s="10">
        <v>10.7</v>
      </c>
      <c r="CH1584" s="10">
        <v>1659</v>
      </c>
      <c r="CI1584" s="10" t="s">
        <v>11</v>
      </c>
      <c r="CL1584" s="10">
        <v>0</v>
      </c>
      <c r="CQ1584" s="10">
        <v>0</v>
      </c>
      <c r="CV1584" s="10">
        <v>0</v>
      </c>
      <c r="CY1584" s="10">
        <v>1693</v>
      </c>
      <c r="CZ1584" s="10" t="s">
        <v>285</v>
      </c>
      <c r="DA1584" s="10">
        <v>0.68547444000000002</v>
      </c>
      <c r="DB1584" s="10">
        <v>0.34658820000000001</v>
      </c>
      <c r="DC1584" s="10">
        <v>42</v>
      </c>
      <c r="DD1584" s="10">
        <v>10.6</v>
      </c>
      <c r="DF1584" s="10">
        <v>0.85684305000000005</v>
      </c>
      <c r="DG1584" s="10">
        <v>0.43323525000000002</v>
      </c>
      <c r="DH1584" s="10">
        <v>53</v>
      </c>
      <c r="DI1584" s="10">
        <v>10.5</v>
      </c>
      <c r="DK1584" s="10">
        <v>1.08317895</v>
      </c>
      <c r="DL1584" s="10">
        <v>0.54767474999999999</v>
      </c>
      <c r="DM1584" s="10">
        <v>67</v>
      </c>
      <c r="DN1584" s="10">
        <v>10.5</v>
      </c>
    </row>
    <row r="1585" spans="1:118" x14ac:dyDescent="0.25">
      <c r="A1585" s="10">
        <v>1660</v>
      </c>
      <c r="R1585" s="10">
        <v>1660</v>
      </c>
      <c r="S1585" s="10" t="s">
        <v>304</v>
      </c>
      <c r="T1585" s="10">
        <v>3.9062015999999991E-2</v>
      </c>
      <c r="U1585" s="10">
        <v>2.5111295999999998E-2</v>
      </c>
      <c r="V1585" s="10">
        <v>2.4</v>
      </c>
      <c r="W1585" s="10">
        <v>11.2</v>
      </c>
      <c r="Y1585" s="10">
        <v>8.2410971999999985E-2</v>
      </c>
      <c r="Z1585" s="10">
        <v>5.2978481999999993E-2</v>
      </c>
      <c r="AA1585" s="10">
        <v>5.3</v>
      </c>
      <c r="AB1585" s="10">
        <v>10.7</v>
      </c>
      <c r="AD1585" s="10">
        <v>4.0805856000000001E-2</v>
      </c>
      <c r="AE1585" s="10">
        <v>2.6232336000000002E-2</v>
      </c>
      <c r="AF1585" s="10">
        <v>2.6</v>
      </c>
      <c r="AG1585" s="10">
        <v>10.8</v>
      </c>
      <c r="AI1585" s="10">
        <v>1660</v>
      </c>
      <c r="AJ1585" s="10" t="s">
        <v>304</v>
      </c>
      <c r="AK1585" s="10">
        <v>0.10874088</v>
      </c>
      <c r="AL1585" s="10">
        <v>2.6904960000000002E-2</v>
      </c>
      <c r="AM1585" s="10">
        <v>6</v>
      </c>
      <c r="AN1585" s="10">
        <v>10.8</v>
      </c>
      <c r="AP1585" s="10">
        <v>0.10672715999999999</v>
      </c>
      <c r="AQ1585" s="10">
        <v>2.6406719999999998E-2</v>
      </c>
      <c r="AR1585" s="10">
        <v>6</v>
      </c>
      <c r="AS1585" s="10">
        <v>10.6</v>
      </c>
      <c r="AU1585" s="10">
        <v>0.19382055000000001</v>
      </c>
      <c r="AV1585" s="10">
        <v>4.7955599999999994E-2</v>
      </c>
      <c r="AW1585" s="10">
        <v>11</v>
      </c>
      <c r="AX1585" s="10">
        <v>10.5</v>
      </c>
      <c r="AZ1585" s="10">
        <v>1660</v>
      </c>
      <c r="BA1585" s="10" t="s">
        <v>304</v>
      </c>
      <c r="BB1585" s="10">
        <v>8.1085099999999993E-2</v>
      </c>
      <c r="BC1585" s="10">
        <v>4.8085349999999999E-2</v>
      </c>
      <c r="BD1585" s="10">
        <v>5</v>
      </c>
      <c r="BE1585" s="10">
        <v>10.9</v>
      </c>
      <c r="BG1585" s="10">
        <v>0.14327514</v>
      </c>
      <c r="BH1585" s="10">
        <v>8.4965490000000005E-2</v>
      </c>
      <c r="BI1585" s="10">
        <v>9</v>
      </c>
      <c r="BJ1585" s="10">
        <v>10.7</v>
      </c>
      <c r="BL1585" s="10">
        <v>0.11143621999999997</v>
      </c>
      <c r="BM1585" s="10">
        <v>6.6084269999999987E-2</v>
      </c>
      <c r="BN1585" s="10">
        <v>7</v>
      </c>
      <c r="BO1585" s="10">
        <v>10.7</v>
      </c>
      <c r="BQ1585" s="10">
        <v>1660</v>
      </c>
      <c r="BR1585" s="10" t="s">
        <v>304</v>
      </c>
      <c r="BS1585" s="10">
        <v>8.9570749999999991E-2</v>
      </c>
      <c r="BT1585" s="10">
        <v>2.922835E-2</v>
      </c>
      <c r="BU1585" s="10">
        <v>5</v>
      </c>
      <c r="BV1585" s="10">
        <v>10.9</v>
      </c>
      <c r="BX1585" s="10">
        <v>0.10452659999999998</v>
      </c>
      <c r="BY1585" s="10">
        <v>3.4108680000000002E-2</v>
      </c>
      <c r="BZ1585" s="10">
        <v>6</v>
      </c>
      <c r="CA1585" s="10">
        <v>10.6</v>
      </c>
      <c r="CC1585" s="10">
        <v>0.21102539999999995</v>
      </c>
      <c r="CD1585" s="10">
        <v>6.8860919999999978E-2</v>
      </c>
      <c r="CE1585" s="10">
        <v>12</v>
      </c>
      <c r="CF1585" s="10">
        <v>10.7</v>
      </c>
      <c r="CH1585" s="10">
        <v>1660</v>
      </c>
      <c r="CI1585" s="10" t="s">
        <v>304</v>
      </c>
      <c r="CJ1585" s="10">
        <v>3.1679760000000001E-2</v>
      </c>
      <c r="CK1585" s="10">
        <v>2.0365560000000001E-2</v>
      </c>
      <c r="CL1585" s="10">
        <v>2</v>
      </c>
      <c r="CM1585" s="10">
        <v>10.9</v>
      </c>
      <c r="CO1585" s="10">
        <v>3.1098479999999998E-2</v>
      </c>
      <c r="CP1585" s="10">
        <v>1.9991880000000004E-2</v>
      </c>
      <c r="CQ1585" s="10">
        <v>2</v>
      </c>
      <c r="CR1585" s="10">
        <v>10.7</v>
      </c>
      <c r="CT1585" s="10">
        <v>3.1098479999999998E-2</v>
      </c>
      <c r="CU1585" s="10">
        <v>1.9991880000000004E-2</v>
      </c>
      <c r="CV1585" s="10">
        <v>2</v>
      </c>
      <c r="CW1585" s="10">
        <v>10.7</v>
      </c>
      <c r="CY1585" s="10">
        <v>1694</v>
      </c>
      <c r="CZ1585" s="10" t="s">
        <v>288</v>
      </c>
      <c r="DA1585" s="10">
        <v>0</v>
      </c>
      <c r="DB1585" s="10">
        <v>0</v>
      </c>
      <c r="DC1585" s="10">
        <v>0</v>
      </c>
      <c r="DD1585" s="10">
        <v>10.6</v>
      </c>
      <c r="DF1585" s="10">
        <v>0</v>
      </c>
      <c r="DG1585" s="10">
        <v>0</v>
      </c>
      <c r="DH1585" s="10">
        <v>0</v>
      </c>
      <c r="DI1585" s="10">
        <v>10.5</v>
      </c>
      <c r="DK1585" s="10">
        <v>0</v>
      </c>
      <c r="DL1585" s="10">
        <v>0</v>
      </c>
      <c r="DM1585" s="10">
        <v>0</v>
      </c>
      <c r="DN1585" s="10">
        <v>10.5</v>
      </c>
    </row>
    <row r="1586" spans="1:118" x14ac:dyDescent="0.25">
      <c r="A1586" s="10">
        <v>1661</v>
      </c>
      <c r="R1586" s="10">
        <v>1661</v>
      </c>
      <c r="S1586" s="10" t="s">
        <v>287</v>
      </c>
      <c r="T1586" s="10">
        <v>3.9062015999999991E-2</v>
      </c>
      <c r="U1586" s="10">
        <v>2.5111295999999998E-2</v>
      </c>
      <c r="V1586" s="10">
        <v>2.4</v>
      </c>
      <c r="W1586" s="10">
        <v>11.2</v>
      </c>
      <c r="Y1586" s="10">
        <v>4.6647719999999983E-2</v>
      </c>
      <c r="Z1586" s="10">
        <v>2.9987819999999995E-2</v>
      </c>
      <c r="AA1586" s="10">
        <v>3</v>
      </c>
      <c r="AB1586" s="10">
        <v>10.7</v>
      </c>
      <c r="AD1586" s="10">
        <v>2.9819663999999999E-2</v>
      </c>
      <c r="AE1586" s="10">
        <v>1.9169784000000002E-2</v>
      </c>
      <c r="AF1586" s="10">
        <v>1.9</v>
      </c>
      <c r="AG1586" s="10">
        <v>10.8</v>
      </c>
      <c r="AI1586" s="10">
        <v>1661</v>
      </c>
      <c r="AJ1586" s="10" t="s">
        <v>287</v>
      </c>
      <c r="AK1586" s="10">
        <v>0.28997568000000001</v>
      </c>
      <c r="AL1586" s="10">
        <v>7.1746560000000001E-2</v>
      </c>
      <c r="AM1586" s="10">
        <v>16</v>
      </c>
      <c r="AN1586" s="10">
        <v>10.8</v>
      </c>
      <c r="AP1586" s="10">
        <v>0.24903004000000001</v>
      </c>
      <c r="AQ1586" s="10">
        <v>6.1615680000000006E-2</v>
      </c>
      <c r="AR1586" s="10">
        <v>14</v>
      </c>
      <c r="AS1586" s="10">
        <v>10.6</v>
      </c>
      <c r="AU1586" s="10">
        <v>0.29954084999999997</v>
      </c>
      <c r="AV1586" s="10">
        <v>7.411319999999999E-2</v>
      </c>
      <c r="AW1586" s="10">
        <v>17</v>
      </c>
      <c r="AX1586" s="10">
        <v>10.5</v>
      </c>
      <c r="AZ1586" s="10">
        <v>1661</v>
      </c>
      <c r="BA1586" s="10" t="s">
        <v>287</v>
      </c>
      <c r="BB1586" s="10">
        <v>0.11351913999999999</v>
      </c>
      <c r="BC1586" s="10">
        <v>6.7319489999999996E-2</v>
      </c>
      <c r="BD1586" s="10">
        <v>7</v>
      </c>
      <c r="BE1586" s="10">
        <v>10.9</v>
      </c>
      <c r="BG1586" s="10">
        <v>0.39798649999999997</v>
      </c>
      <c r="BH1586" s="10">
        <v>0.23601524999999998</v>
      </c>
      <c r="BI1586" s="10">
        <v>25</v>
      </c>
      <c r="BJ1586" s="10">
        <v>10.7</v>
      </c>
      <c r="BL1586" s="10">
        <v>0.22287243999999995</v>
      </c>
      <c r="BM1586" s="10">
        <v>0.13216853999999997</v>
      </c>
      <c r="BN1586" s="10">
        <v>14</v>
      </c>
      <c r="BO1586" s="10">
        <v>10.7</v>
      </c>
      <c r="BQ1586" s="10">
        <v>1661</v>
      </c>
      <c r="BR1586" s="10" t="s">
        <v>287</v>
      </c>
      <c r="BS1586" s="10">
        <v>8.9570749999999991E-2</v>
      </c>
      <c r="BT1586" s="10">
        <v>2.922835E-2</v>
      </c>
      <c r="BU1586" s="10">
        <v>5</v>
      </c>
      <c r="BV1586" s="10">
        <v>10.9</v>
      </c>
      <c r="BX1586" s="10">
        <v>0.19163209999999997</v>
      </c>
      <c r="BY1586" s="10">
        <v>6.253257999999999E-2</v>
      </c>
      <c r="BZ1586" s="10">
        <v>11</v>
      </c>
      <c r="CA1586" s="10">
        <v>10.6</v>
      </c>
      <c r="CC1586" s="10">
        <v>0.24619629999999992</v>
      </c>
      <c r="CD1586" s="10">
        <v>8.0337739999999977E-2</v>
      </c>
      <c r="CE1586" s="10">
        <v>14</v>
      </c>
      <c r="CF1586" s="10">
        <v>10.7</v>
      </c>
      <c r="CH1586" s="10">
        <v>1661</v>
      </c>
      <c r="CI1586" s="10" t="s">
        <v>287</v>
      </c>
      <c r="CJ1586" s="10">
        <v>3.1679760000000001E-2</v>
      </c>
      <c r="CK1586" s="10">
        <v>2.0365560000000001E-2</v>
      </c>
      <c r="CL1586" s="10">
        <v>2</v>
      </c>
      <c r="CM1586" s="10">
        <v>10.9</v>
      </c>
      <c r="CO1586" s="10">
        <v>3.1098479999999998E-2</v>
      </c>
      <c r="CP1586" s="10">
        <v>1.9991880000000004E-2</v>
      </c>
      <c r="CQ1586" s="10">
        <v>2</v>
      </c>
      <c r="CR1586" s="10">
        <v>10.7</v>
      </c>
      <c r="CT1586" s="10">
        <v>3.1098479999999998E-2</v>
      </c>
      <c r="CU1586" s="10">
        <v>1.9991880000000004E-2</v>
      </c>
      <c r="CV1586" s="10">
        <v>2</v>
      </c>
      <c r="CW1586" s="10">
        <v>10.7</v>
      </c>
      <c r="CY1586" s="10">
        <v>1695</v>
      </c>
      <c r="CZ1586" s="10" t="s">
        <v>315</v>
      </c>
      <c r="DA1586" s="10">
        <v>3.264164E-2</v>
      </c>
      <c r="DB1586" s="10">
        <v>1.65042E-2</v>
      </c>
      <c r="DC1586" s="10">
        <v>2</v>
      </c>
      <c r="DD1586" s="10">
        <v>10.6</v>
      </c>
      <c r="DF1586" s="10">
        <v>3.23337E-2</v>
      </c>
      <c r="DG1586" s="10">
        <v>1.6348500000000002E-2</v>
      </c>
      <c r="DH1586" s="10">
        <v>2</v>
      </c>
      <c r="DI1586" s="10">
        <v>10.5</v>
      </c>
      <c r="DK1586" s="10">
        <v>6.46674E-2</v>
      </c>
      <c r="DL1586" s="10">
        <v>3.2697000000000004E-2</v>
      </c>
      <c r="DM1586" s="10">
        <v>4</v>
      </c>
      <c r="DN1586" s="10">
        <v>10.5</v>
      </c>
    </row>
    <row r="1587" spans="1:118" x14ac:dyDescent="0.25">
      <c r="A1587" s="10">
        <v>1662</v>
      </c>
      <c r="R1587" s="10">
        <v>1662</v>
      </c>
      <c r="S1587" s="10" t="s">
        <v>305</v>
      </c>
      <c r="T1587" s="10">
        <v>0.47362694399999999</v>
      </c>
      <c r="U1587" s="10">
        <v>0.304474464</v>
      </c>
      <c r="V1587" s="10">
        <v>29.1</v>
      </c>
      <c r="W1587" s="10">
        <v>11.2</v>
      </c>
      <c r="Y1587" s="10">
        <v>0.76968737999999992</v>
      </c>
      <c r="Z1587" s="10">
        <v>0.49479903000000003</v>
      </c>
      <c r="AA1587" s="10">
        <v>49.5</v>
      </c>
      <c r="AB1587" s="10">
        <v>10.7</v>
      </c>
      <c r="AD1587" s="10">
        <v>0.71567193600000012</v>
      </c>
      <c r="AE1587" s="10">
        <v>0.46007481600000011</v>
      </c>
      <c r="AF1587" s="10">
        <v>45.6</v>
      </c>
      <c r="AG1587" s="10">
        <v>10.8</v>
      </c>
      <c r="AI1587" s="10">
        <v>1662</v>
      </c>
      <c r="AJ1587" s="10" t="s">
        <v>305</v>
      </c>
      <c r="AK1587" s="10">
        <v>1.8848419199999999</v>
      </c>
      <c r="AL1587" s="10">
        <v>0.46635263999999993</v>
      </c>
      <c r="AM1587" s="10">
        <v>104</v>
      </c>
      <c r="AN1587" s="10">
        <v>10.8</v>
      </c>
      <c r="AP1587" s="10">
        <v>2.4369368200000001</v>
      </c>
      <c r="AQ1587" s="10">
        <v>0.60295343999999995</v>
      </c>
      <c r="AR1587" s="10">
        <v>137</v>
      </c>
      <c r="AS1587" s="10">
        <v>10.6</v>
      </c>
      <c r="AU1587" s="10">
        <v>2.2906065</v>
      </c>
      <c r="AV1587" s="10">
        <v>0.56674799999999992</v>
      </c>
      <c r="AW1587" s="10">
        <v>130</v>
      </c>
      <c r="AX1587" s="10">
        <v>10.5</v>
      </c>
      <c r="AZ1587" s="10">
        <v>1662</v>
      </c>
      <c r="BA1587" s="10" t="s">
        <v>305</v>
      </c>
      <c r="BB1587" s="10">
        <v>0.43785953999999999</v>
      </c>
      <c r="BC1587" s="10">
        <v>0.25966088999999998</v>
      </c>
      <c r="BD1587" s="10">
        <v>27</v>
      </c>
      <c r="BE1587" s="10">
        <v>10.9</v>
      </c>
      <c r="BG1587" s="10">
        <v>0.79597299999999993</v>
      </c>
      <c r="BH1587" s="10">
        <v>0.47203049999999996</v>
      </c>
      <c r="BI1587" s="10">
        <v>50</v>
      </c>
      <c r="BJ1587" s="10">
        <v>10.7</v>
      </c>
      <c r="BL1587" s="10">
        <v>0.81189245999999993</v>
      </c>
      <c r="BM1587" s="10">
        <v>0.48147110999999998</v>
      </c>
      <c r="BN1587" s="10">
        <v>51</v>
      </c>
      <c r="BO1587" s="10">
        <v>10.7</v>
      </c>
      <c r="BQ1587" s="10">
        <v>1662</v>
      </c>
      <c r="BR1587" s="10" t="s">
        <v>305</v>
      </c>
      <c r="BS1587" s="10">
        <v>1.59435935</v>
      </c>
      <c r="BT1587" s="10">
        <v>0.52026463000000001</v>
      </c>
      <c r="BU1587" s="10">
        <v>89</v>
      </c>
      <c r="BV1587" s="10">
        <v>10.9</v>
      </c>
      <c r="BX1587" s="10">
        <v>2.0556898000000001</v>
      </c>
      <c r="BY1587" s="10">
        <v>0.67080403999999993</v>
      </c>
      <c r="BZ1587" s="10">
        <v>118</v>
      </c>
      <c r="CA1587" s="10">
        <v>10.6</v>
      </c>
      <c r="CC1587" s="10">
        <v>1.8816431499999997</v>
      </c>
      <c r="CD1587" s="10">
        <v>0.61400986999999985</v>
      </c>
      <c r="CE1587" s="10">
        <v>107</v>
      </c>
      <c r="CF1587" s="10">
        <v>10.7</v>
      </c>
      <c r="CH1587" s="10">
        <v>1662</v>
      </c>
      <c r="CI1587" s="10" t="s">
        <v>305</v>
      </c>
      <c r="CJ1587" s="10">
        <v>0.41183688000000002</v>
      </c>
      <c r="CK1587" s="10">
        <v>0.26475228000000006</v>
      </c>
      <c r="CL1587" s="10">
        <v>26</v>
      </c>
      <c r="CM1587" s="10">
        <v>10.9</v>
      </c>
      <c r="CO1587" s="10">
        <v>0.77746199999999999</v>
      </c>
      <c r="CP1587" s="10">
        <v>0.49979700000000005</v>
      </c>
      <c r="CQ1587" s="10">
        <v>50</v>
      </c>
      <c r="CR1587" s="10">
        <v>10.7</v>
      </c>
      <c r="CT1587" s="10">
        <v>0.71526504000000002</v>
      </c>
      <c r="CU1587" s="10">
        <v>0.45981324000000001</v>
      </c>
      <c r="CV1587" s="10">
        <v>46</v>
      </c>
      <c r="CW1587" s="10">
        <v>10.7</v>
      </c>
      <c r="CY1587" s="10">
        <v>1696</v>
      </c>
      <c r="CZ1587" s="10" t="s">
        <v>306</v>
      </c>
      <c r="DA1587" s="10">
        <v>5.2263299999999992E-2</v>
      </c>
      <c r="DB1587" s="10">
        <v>1.7054340000000001E-2</v>
      </c>
      <c r="DC1587" s="10">
        <v>3</v>
      </c>
      <c r="DD1587" s="10">
        <v>10.6</v>
      </c>
      <c r="DF1587" s="10">
        <v>6.9026999999999991E-2</v>
      </c>
      <c r="DG1587" s="10">
        <v>2.2524599999999999E-2</v>
      </c>
      <c r="DH1587" s="10">
        <v>4</v>
      </c>
      <c r="DI1587" s="10">
        <v>10.5</v>
      </c>
      <c r="DK1587" s="10">
        <v>6.9026999999999991E-2</v>
      </c>
      <c r="DL1587" s="10">
        <v>2.2524599999999999E-2</v>
      </c>
      <c r="DM1587" s="10">
        <v>4</v>
      </c>
      <c r="DN1587" s="10">
        <v>10.5</v>
      </c>
    </row>
    <row r="1588" spans="1:118" x14ac:dyDescent="0.25">
      <c r="A1588" s="10">
        <v>1663</v>
      </c>
      <c r="R1588" s="10">
        <v>1663</v>
      </c>
      <c r="S1588" s="10" t="s">
        <v>288</v>
      </c>
      <c r="T1588" s="10">
        <v>0.24739276799999993</v>
      </c>
      <c r="U1588" s="10">
        <v>0.15903820799999996</v>
      </c>
      <c r="V1588" s="10">
        <v>15.2</v>
      </c>
      <c r="W1588" s="10">
        <v>11.2</v>
      </c>
      <c r="Y1588" s="10">
        <v>0.323424192</v>
      </c>
      <c r="Z1588" s="10">
        <v>0.20791555200000003</v>
      </c>
      <c r="AA1588" s="10">
        <v>20.8</v>
      </c>
      <c r="AB1588" s="10">
        <v>10.7</v>
      </c>
      <c r="AD1588" s="10">
        <v>0.45200332799999993</v>
      </c>
      <c r="AE1588" s="10">
        <v>0.290573568</v>
      </c>
      <c r="AF1588" s="10">
        <v>28.8</v>
      </c>
      <c r="AG1588" s="10">
        <v>10.8</v>
      </c>
      <c r="AI1588" s="10">
        <v>1663</v>
      </c>
      <c r="AJ1588" s="10" t="s">
        <v>288</v>
      </c>
      <c r="AK1588" s="10">
        <v>1.0149148800000001</v>
      </c>
      <c r="AL1588" s="10">
        <v>0.25111296</v>
      </c>
      <c r="AM1588" s="10">
        <v>56</v>
      </c>
      <c r="AN1588" s="10">
        <v>10.8</v>
      </c>
      <c r="AP1588" s="10">
        <v>1.22736234</v>
      </c>
      <c r="AQ1588" s="10">
        <v>0.30367727999999994</v>
      </c>
      <c r="AR1588" s="10">
        <v>69</v>
      </c>
      <c r="AS1588" s="10">
        <v>10.6</v>
      </c>
      <c r="AU1588" s="10">
        <v>1.39198395</v>
      </c>
      <c r="AV1588" s="10">
        <v>0.3444084</v>
      </c>
      <c r="AW1588" s="10">
        <v>79</v>
      </c>
      <c r="AX1588" s="10">
        <v>10.5</v>
      </c>
      <c r="AZ1588" s="10">
        <v>1663</v>
      </c>
      <c r="BA1588" s="10" t="s">
        <v>288</v>
      </c>
      <c r="BB1588" s="10">
        <v>0.22703827999999998</v>
      </c>
      <c r="BC1588" s="10">
        <v>0.13463897999999999</v>
      </c>
      <c r="BD1588" s="10">
        <v>14</v>
      </c>
      <c r="BE1588" s="10">
        <v>10.9</v>
      </c>
      <c r="BG1588" s="10">
        <v>0.35022811999999998</v>
      </c>
      <c r="BH1588" s="10">
        <v>0.20769341999999996</v>
      </c>
      <c r="BI1588" s="10">
        <v>22</v>
      </c>
      <c r="BJ1588" s="10">
        <v>10.7</v>
      </c>
      <c r="BL1588" s="10">
        <v>0.47758380000000006</v>
      </c>
      <c r="BM1588" s="10">
        <v>0.28321829999999998</v>
      </c>
      <c r="BN1588" s="10">
        <v>30</v>
      </c>
      <c r="BO1588" s="10">
        <v>10.7</v>
      </c>
      <c r="BQ1588" s="10">
        <v>1663</v>
      </c>
      <c r="BR1588" s="10" t="s">
        <v>288</v>
      </c>
      <c r="BS1588" s="10">
        <v>0.82405089999999992</v>
      </c>
      <c r="BT1588" s="10">
        <v>0.26890081999999998</v>
      </c>
      <c r="BU1588" s="10">
        <v>46</v>
      </c>
      <c r="BV1588" s="10">
        <v>10.9</v>
      </c>
      <c r="BX1588" s="10">
        <v>1.0801082</v>
      </c>
      <c r="BY1588" s="10">
        <v>0.35245635999999997</v>
      </c>
      <c r="BZ1588" s="10">
        <v>62</v>
      </c>
      <c r="CA1588" s="10">
        <v>10.6</v>
      </c>
      <c r="CC1588" s="10">
        <v>1.2485669499999998</v>
      </c>
      <c r="CD1588" s="10">
        <v>0.40742710999999998</v>
      </c>
      <c r="CE1588" s="10">
        <v>71</v>
      </c>
      <c r="CF1588" s="10">
        <v>10.7</v>
      </c>
      <c r="CH1588" s="10">
        <v>1663</v>
      </c>
      <c r="CI1588" s="10" t="s">
        <v>288</v>
      </c>
      <c r="CJ1588" s="10">
        <v>0.20591844000000001</v>
      </c>
      <c r="CK1588" s="10">
        <v>0.13237614000000003</v>
      </c>
      <c r="CL1588" s="10">
        <v>13</v>
      </c>
      <c r="CM1588" s="10">
        <v>10.9</v>
      </c>
      <c r="CO1588" s="10">
        <v>0.34208327999999993</v>
      </c>
      <c r="CP1588" s="10">
        <v>0.21991068</v>
      </c>
      <c r="CQ1588" s="10">
        <v>22</v>
      </c>
      <c r="CR1588" s="10">
        <v>10.7</v>
      </c>
      <c r="CT1588" s="10">
        <v>0.45092795999999991</v>
      </c>
      <c r="CU1588" s="10">
        <v>0.28988225999999995</v>
      </c>
      <c r="CV1588" s="10">
        <v>29</v>
      </c>
      <c r="CW1588" s="10">
        <v>10.7</v>
      </c>
      <c r="CY1588" s="10">
        <v>1697</v>
      </c>
      <c r="CZ1588" s="10" t="s">
        <v>291</v>
      </c>
      <c r="DA1588" s="10">
        <v>0.19163209999999997</v>
      </c>
      <c r="DB1588" s="10">
        <v>6.253257999999999E-2</v>
      </c>
      <c r="DC1588" s="10">
        <v>11</v>
      </c>
      <c r="DD1588" s="10">
        <v>10.6</v>
      </c>
      <c r="DF1588" s="10">
        <v>0.27610799999999996</v>
      </c>
      <c r="DG1588" s="10">
        <v>9.0098399999999995E-2</v>
      </c>
      <c r="DH1588" s="10">
        <v>16</v>
      </c>
      <c r="DI1588" s="10">
        <v>10.5</v>
      </c>
      <c r="DK1588" s="10">
        <v>0.32787824999999998</v>
      </c>
      <c r="DL1588" s="10">
        <v>0.10699185</v>
      </c>
      <c r="DM1588" s="10">
        <v>19</v>
      </c>
      <c r="DN1588" s="10">
        <v>10.5</v>
      </c>
    </row>
    <row r="1589" spans="1:118" x14ac:dyDescent="0.25">
      <c r="A1589" s="10">
        <v>1664</v>
      </c>
      <c r="R1589" s="10">
        <v>1664</v>
      </c>
      <c r="S1589" s="10" t="s">
        <v>291</v>
      </c>
      <c r="T1589" s="10">
        <v>5.2082687999999988E-2</v>
      </c>
      <c r="U1589" s="10">
        <v>3.3481727999999995E-2</v>
      </c>
      <c r="V1589" s="10">
        <v>3.2</v>
      </c>
      <c r="W1589" s="10">
        <v>11.2</v>
      </c>
      <c r="Y1589" s="10">
        <v>7.1526503999999991E-2</v>
      </c>
      <c r="Z1589" s="10">
        <v>4.5981323999999997E-2</v>
      </c>
      <c r="AA1589" s="10">
        <v>4.5999999999999996</v>
      </c>
      <c r="AB1589" s="10">
        <v>10.7</v>
      </c>
      <c r="AD1589" s="10">
        <v>6.5917152000000007E-2</v>
      </c>
      <c r="AE1589" s="10">
        <v>4.2375312000000005E-2</v>
      </c>
      <c r="AF1589" s="10">
        <v>4.2</v>
      </c>
      <c r="AG1589" s="10">
        <v>10.8</v>
      </c>
      <c r="AI1589" s="10">
        <v>1664</v>
      </c>
      <c r="AJ1589" s="10" t="s">
        <v>291</v>
      </c>
      <c r="AK1589" s="10">
        <v>0.16311132</v>
      </c>
      <c r="AL1589" s="10">
        <v>4.0357439999999994E-2</v>
      </c>
      <c r="AM1589" s="10">
        <v>9</v>
      </c>
      <c r="AN1589" s="10">
        <v>10.8</v>
      </c>
      <c r="AP1589" s="10">
        <v>0.19566645999999996</v>
      </c>
      <c r="AQ1589" s="10">
        <v>4.8412319999999995E-2</v>
      </c>
      <c r="AR1589" s="10">
        <v>11</v>
      </c>
      <c r="AS1589" s="10">
        <v>10.6</v>
      </c>
      <c r="AU1589" s="10">
        <v>0.21144059999999998</v>
      </c>
      <c r="AV1589" s="10">
        <v>5.2315199999999999E-2</v>
      </c>
      <c r="AW1589" s="10">
        <v>12</v>
      </c>
      <c r="AX1589" s="10">
        <v>10.5</v>
      </c>
      <c r="AZ1589" s="10">
        <v>1664</v>
      </c>
      <c r="BA1589" s="10" t="s">
        <v>291</v>
      </c>
      <c r="BB1589" s="10">
        <v>0</v>
      </c>
      <c r="BC1589" s="10">
        <v>0</v>
      </c>
      <c r="BD1589" s="10">
        <v>0</v>
      </c>
      <c r="BE1589" s="10">
        <v>10.9</v>
      </c>
      <c r="BG1589" s="10">
        <v>0</v>
      </c>
      <c r="BH1589" s="10">
        <v>0</v>
      </c>
      <c r="BI1589" s="10">
        <v>0</v>
      </c>
      <c r="BJ1589" s="10">
        <v>10.7</v>
      </c>
      <c r="BL1589" s="10">
        <v>0</v>
      </c>
      <c r="BM1589" s="10">
        <v>0</v>
      </c>
      <c r="BN1589" s="10">
        <v>0</v>
      </c>
      <c r="BO1589" s="10">
        <v>10.7</v>
      </c>
      <c r="BQ1589" s="10">
        <v>1664</v>
      </c>
      <c r="BR1589" s="10" t="s">
        <v>291</v>
      </c>
      <c r="BS1589" s="10">
        <v>0.1433132</v>
      </c>
      <c r="BT1589" s="10">
        <v>4.6765359999999999E-2</v>
      </c>
      <c r="BU1589" s="10">
        <v>8</v>
      </c>
      <c r="BV1589" s="10">
        <v>10.9</v>
      </c>
      <c r="BX1589" s="10">
        <v>0.17421099999999998</v>
      </c>
      <c r="BY1589" s="10">
        <v>5.6847799999999997E-2</v>
      </c>
      <c r="BZ1589" s="10">
        <v>10</v>
      </c>
      <c r="CA1589" s="10">
        <v>10.6</v>
      </c>
      <c r="CC1589" s="10">
        <v>0.14068359999999999</v>
      </c>
      <c r="CD1589" s="10">
        <v>4.5907280000000002E-2</v>
      </c>
      <c r="CE1589" s="10">
        <v>8</v>
      </c>
      <c r="CF1589" s="10">
        <v>10.7</v>
      </c>
      <c r="CH1589" s="10">
        <v>1664</v>
      </c>
      <c r="CI1589" s="10" t="s">
        <v>291</v>
      </c>
      <c r="CJ1589" s="10">
        <v>6.3359520000000003E-2</v>
      </c>
      <c r="CK1589" s="10">
        <v>4.0731120000000003E-2</v>
      </c>
      <c r="CL1589" s="10">
        <v>4</v>
      </c>
      <c r="CM1589" s="10">
        <v>10.9</v>
      </c>
      <c r="CO1589" s="10">
        <v>9.3295439999999966E-2</v>
      </c>
      <c r="CP1589" s="10">
        <v>5.997563999999999E-2</v>
      </c>
      <c r="CQ1589" s="10">
        <v>6</v>
      </c>
      <c r="CR1589" s="10">
        <v>10.7</v>
      </c>
      <c r="CT1589" s="10">
        <v>7.7746199999999988E-2</v>
      </c>
      <c r="CU1589" s="10">
        <v>4.9979700000000002E-2</v>
      </c>
      <c r="CV1589" s="10">
        <v>5</v>
      </c>
      <c r="CW1589" s="10">
        <v>10.7</v>
      </c>
      <c r="CY1589" s="10">
        <v>1698</v>
      </c>
      <c r="CZ1589" s="10" t="s">
        <v>307</v>
      </c>
      <c r="DA1589" s="10">
        <v>0.66200179999999997</v>
      </c>
      <c r="DB1589" s="10">
        <v>0.21602164000000001</v>
      </c>
      <c r="DC1589" s="10">
        <v>38</v>
      </c>
      <c r="DD1589" s="10">
        <v>10.6</v>
      </c>
      <c r="DF1589" s="10">
        <v>0.98363474999999989</v>
      </c>
      <c r="DG1589" s="10">
        <v>0.32097555</v>
      </c>
      <c r="DH1589" s="10">
        <v>57</v>
      </c>
      <c r="DI1589" s="10">
        <v>10.5</v>
      </c>
      <c r="DK1589" s="10">
        <v>1.08717525</v>
      </c>
      <c r="DL1589" s="10">
        <v>0.35476245000000001</v>
      </c>
      <c r="DM1589" s="10">
        <v>63</v>
      </c>
      <c r="DN1589" s="10">
        <v>10.5</v>
      </c>
    </row>
    <row r="1590" spans="1:118" x14ac:dyDescent="0.25">
      <c r="A1590" s="10">
        <v>1665</v>
      </c>
      <c r="R1590" s="10">
        <v>1665</v>
      </c>
      <c r="S1590" s="10" t="s">
        <v>294</v>
      </c>
      <c r="T1590" s="10">
        <v>0.21484108799999996</v>
      </c>
      <c r="U1590" s="10">
        <v>0.13811212799999997</v>
      </c>
      <c r="V1590" s="10">
        <v>13.2</v>
      </c>
      <c r="W1590" s="10">
        <v>11.2</v>
      </c>
      <c r="Y1590" s="10">
        <v>0.38562115200000002</v>
      </c>
      <c r="Z1590" s="10">
        <v>0.24789931200000004</v>
      </c>
      <c r="AA1590" s="10">
        <v>24.8</v>
      </c>
      <c r="AB1590" s="10">
        <v>10.7</v>
      </c>
      <c r="AD1590" s="10">
        <v>0.39550291200000004</v>
      </c>
      <c r="AE1590" s="10">
        <v>0.25425187200000005</v>
      </c>
      <c r="AF1590" s="10">
        <v>25.2</v>
      </c>
      <c r="AG1590" s="10">
        <v>10.8</v>
      </c>
      <c r="AI1590" s="10">
        <v>1665</v>
      </c>
      <c r="AJ1590" s="10" t="s">
        <v>294</v>
      </c>
      <c r="AK1590" s="10">
        <v>0.86880600000000008</v>
      </c>
      <c r="AL1590" s="10">
        <v>0.34565400000000002</v>
      </c>
      <c r="AM1590" s="10">
        <v>50</v>
      </c>
      <c r="AN1590" s="10">
        <v>10.8</v>
      </c>
      <c r="AP1590" s="10">
        <v>1.05736908</v>
      </c>
      <c r="AQ1590" s="10">
        <v>0.42067371999999997</v>
      </c>
      <c r="AR1590" s="10">
        <v>62</v>
      </c>
      <c r="AS1590" s="10">
        <v>10.6</v>
      </c>
      <c r="AU1590" s="10">
        <v>0.99671354999999995</v>
      </c>
      <c r="AV1590" s="10">
        <v>0.39654194999999998</v>
      </c>
      <c r="AW1590" s="10">
        <v>59</v>
      </c>
      <c r="AX1590" s="10">
        <v>10.5</v>
      </c>
      <c r="AZ1590" s="10">
        <v>1665</v>
      </c>
      <c r="BA1590" s="10" t="s">
        <v>294</v>
      </c>
      <c r="BB1590" s="10">
        <v>0.19460424000000001</v>
      </c>
      <c r="BC1590" s="10">
        <v>0.11540484000000001</v>
      </c>
      <c r="BD1590" s="10">
        <v>12</v>
      </c>
      <c r="BE1590" s="10">
        <v>10.9</v>
      </c>
      <c r="BG1590" s="10">
        <v>0.39798649999999997</v>
      </c>
      <c r="BH1590" s="10">
        <v>0.23601524999999998</v>
      </c>
      <c r="BI1590" s="10">
        <v>25</v>
      </c>
      <c r="BJ1590" s="10">
        <v>10.7</v>
      </c>
      <c r="BL1590" s="10">
        <v>0.4457448799999999</v>
      </c>
      <c r="BM1590" s="10">
        <v>0.26433707999999995</v>
      </c>
      <c r="BN1590" s="10">
        <v>28</v>
      </c>
      <c r="BO1590" s="10">
        <v>10.7</v>
      </c>
      <c r="BQ1590" s="10">
        <v>1665</v>
      </c>
      <c r="BR1590" s="10" t="s">
        <v>294</v>
      </c>
      <c r="BS1590" s="10">
        <v>0.60719540000000005</v>
      </c>
      <c r="BT1590" s="10">
        <v>0.25739804999999999</v>
      </c>
      <c r="BU1590" s="10">
        <v>35</v>
      </c>
      <c r="BV1590" s="10">
        <v>10.9</v>
      </c>
      <c r="BX1590" s="10">
        <v>0.91103184000000004</v>
      </c>
      <c r="BY1590" s="10">
        <v>0.38619828</v>
      </c>
      <c r="BZ1590" s="10">
        <v>54</v>
      </c>
      <c r="CA1590" s="10">
        <v>10.6</v>
      </c>
      <c r="CC1590" s="10">
        <v>0.86853612000000002</v>
      </c>
      <c r="CD1590" s="10">
        <v>0.36818379000000001</v>
      </c>
      <c r="CE1590" s="10">
        <v>51</v>
      </c>
      <c r="CF1590" s="10">
        <v>10.7</v>
      </c>
      <c r="CH1590" s="10">
        <v>1665</v>
      </c>
      <c r="CI1590" s="10" t="s">
        <v>294</v>
      </c>
      <c r="CJ1590" s="10">
        <v>0.19007856000000001</v>
      </c>
      <c r="CK1590" s="10">
        <v>0.12219336000000001</v>
      </c>
      <c r="CL1590" s="10">
        <v>12</v>
      </c>
      <c r="CM1590" s="10">
        <v>10.9</v>
      </c>
      <c r="CO1590" s="10">
        <v>0.40428024000000001</v>
      </c>
      <c r="CP1590" s="10">
        <v>0.25989444</v>
      </c>
      <c r="CQ1590" s="10">
        <v>26</v>
      </c>
      <c r="CR1590" s="10">
        <v>10.7</v>
      </c>
      <c r="CT1590" s="10">
        <v>0.35763252000000001</v>
      </c>
      <c r="CU1590" s="10">
        <v>0.22990662000000001</v>
      </c>
      <c r="CV1590" s="10">
        <v>23</v>
      </c>
      <c r="CW1590" s="10">
        <v>10.7</v>
      </c>
      <c r="CY1590" s="10">
        <v>1699</v>
      </c>
      <c r="CZ1590" s="10" t="s">
        <v>294</v>
      </c>
      <c r="DA1590" s="10">
        <v>8.7105499999999988E-2</v>
      </c>
      <c r="DB1590" s="10">
        <v>2.8423899999999998E-2</v>
      </c>
      <c r="DC1590" s="10">
        <v>5</v>
      </c>
      <c r="DD1590" s="10">
        <v>10.6</v>
      </c>
      <c r="DF1590" s="10">
        <v>8.6283749999999992E-2</v>
      </c>
      <c r="DG1590" s="10">
        <v>2.815575E-2</v>
      </c>
      <c r="DH1590" s="10">
        <v>5</v>
      </c>
      <c r="DI1590" s="10">
        <v>10.5</v>
      </c>
      <c r="DK1590" s="10">
        <v>8.6283749999999992E-2</v>
      </c>
      <c r="DL1590" s="10">
        <v>2.815575E-2</v>
      </c>
      <c r="DM1590" s="10">
        <v>5</v>
      </c>
      <c r="DN1590" s="10">
        <v>10.5</v>
      </c>
    </row>
    <row r="1591" spans="1:118" x14ac:dyDescent="0.25">
      <c r="A1591" s="10">
        <v>1666</v>
      </c>
      <c r="R1591" s="10">
        <v>1666</v>
      </c>
      <c r="S1591" s="10" t="s">
        <v>296</v>
      </c>
      <c r="T1591" s="10">
        <v>6.0220607999999995E-2</v>
      </c>
      <c r="U1591" s="10">
        <v>3.8713247999999999E-2</v>
      </c>
      <c r="V1591" s="10">
        <v>3.7</v>
      </c>
      <c r="W1591" s="10">
        <v>11.2</v>
      </c>
      <c r="Y1591" s="10">
        <v>7.4636351999999989E-2</v>
      </c>
      <c r="Z1591" s="10">
        <v>4.7980511999999996E-2</v>
      </c>
      <c r="AA1591" s="10">
        <v>4.8</v>
      </c>
      <c r="AB1591" s="10">
        <v>10.7</v>
      </c>
      <c r="AD1591" s="10">
        <v>6.5917152000000007E-2</v>
      </c>
      <c r="AE1591" s="10">
        <v>4.2375312000000005E-2</v>
      </c>
      <c r="AF1591" s="10">
        <v>4.2</v>
      </c>
      <c r="AG1591" s="10">
        <v>10.8</v>
      </c>
      <c r="AI1591" s="10">
        <v>1666</v>
      </c>
      <c r="AJ1591" s="10" t="s">
        <v>296</v>
      </c>
      <c r="AK1591" s="10">
        <v>0.20851344000000002</v>
      </c>
      <c r="AL1591" s="10">
        <v>8.295696000000001E-2</v>
      </c>
      <c r="AM1591" s="10">
        <v>12</v>
      </c>
      <c r="AN1591" s="10">
        <v>10.8</v>
      </c>
      <c r="AP1591" s="10">
        <v>0.25581510000000002</v>
      </c>
      <c r="AQ1591" s="10">
        <v>0.10177589999999999</v>
      </c>
      <c r="AR1591" s="10">
        <v>15</v>
      </c>
      <c r="AS1591" s="10">
        <v>10.6</v>
      </c>
      <c r="AU1591" s="10">
        <v>0.23650830000000003</v>
      </c>
      <c r="AV1591" s="10">
        <v>9.4094700000000003E-2</v>
      </c>
      <c r="AW1591" s="10">
        <v>14</v>
      </c>
      <c r="AX1591" s="10">
        <v>10.5</v>
      </c>
      <c r="AZ1591" s="10">
        <v>1666</v>
      </c>
      <c r="BA1591" s="10" t="s">
        <v>296</v>
      </c>
      <c r="BB1591" s="10">
        <v>6.4868079999999995E-2</v>
      </c>
      <c r="BC1591" s="10">
        <v>3.8468280000000001E-2</v>
      </c>
      <c r="BD1591" s="10">
        <v>4</v>
      </c>
      <c r="BE1591" s="10">
        <v>10.9</v>
      </c>
      <c r="BG1591" s="10">
        <v>7.9597299999999996E-2</v>
      </c>
      <c r="BH1591" s="10">
        <v>4.7203049999999996E-2</v>
      </c>
      <c r="BI1591" s="10">
        <v>5</v>
      </c>
      <c r="BJ1591" s="10">
        <v>10.7</v>
      </c>
      <c r="BL1591" s="10">
        <v>7.9597299999999996E-2</v>
      </c>
      <c r="BM1591" s="10">
        <v>4.7203049999999996E-2</v>
      </c>
      <c r="BN1591" s="10">
        <v>5</v>
      </c>
      <c r="BO1591" s="10">
        <v>10.7</v>
      </c>
      <c r="BQ1591" s="10">
        <v>1666</v>
      </c>
      <c r="BR1591" s="10" t="s">
        <v>296</v>
      </c>
      <c r="BS1591" s="10">
        <v>0.20818128000000002</v>
      </c>
      <c r="BT1591" s="10">
        <v>8.8250760000000011E-2</v>
      </c>
      <c r="BU1591" s="10">
        <v>12</v>
      </c>
      <c r="BV1591" s="10">
        <v>10.9</v>
      </c>
      <c r="BX1591" s="10">
        <v>0.26993536000000001</v>
      </c>
      <c r="BY1591" s="10">
        <v>0.11442912000000001</v>
      </c>
      <c r="BZ1591" s="10">
        <v>16</v>
      </c>
      <c r="CA1591" s="10">
        <v>10.6</v>
      </c>
      <c r="CC1591" s="10">
        <v>0.23842167999999994</v>
      </c>
      <c r="CD1591" s="10">
        <v>0.10107005999999999</v>
      </c>
      <c r="CE1591" s="10">
        <v>14</v>
      </c>
      <c r="CF1591" s="10">
        <v>10.7</v>
      </c>
      <c r="CH1591" s="10">
        <v>1666</v>
      </c>
      <c r="CI1591" s="10" t="s">
        <v>296</v>
      </c>
      <c r="CJ1591" s="10">
        <v>6.3359520000000003E-2</v>
      </c>
      <c r="CK1591" s="10">
        <v>4.0731120000000003E-2</v>
      </c>
      <c r="CL1591" s="10">
        <v>4</v>
      </c>
      <c r="CM1591" s="10">
        <v>10.9</v>
      </c>
      <c r="CO1591" s="10">
        <v>7.7746199999999988E-2</v>
      </c>
      <c r="CP1591" s="10">
        <v>4.9979700000000002E-2</v>
      </c>
      <c r="CQ1591" s="10">
        <v>5</v>
      </c>
      <c r="CR1591" s="10">
        <v>10.7</v>
      </c>
      <c r="CT1591" s="10">
        <v>7.7746199999999988E-2</v>
      </c>
      <c r="CU1591" s="10">
        <v>4.9979700000000002E-2</v>
      </c>
      <c r="CV1591" s="10">
        <v>5</v>
      </c>
      <c r="CW1591" s="10">
        <v>10.7</v>
      </c>
      <c r="CY1591" s="10">
        <v>1700</v>
      </c>
      <c r="CZ1591" s="10" t="s">
        <v>408</v>
      </c>
      <c r="DA1591" s="10">
        <v>1.7399999999999999E-2</v>
      </c>
      <c r="DF1591" s="10">
        <v>1.8839999999999999E-2</v>
      </c>
      <c r="DK1591" s="10">
        <v>1.6800000000000001E-3</v>
      </c>
    </row>
    <row r="1592" spans="1:118" x14ac:dyDescent="0.25">
      <c r="A1592" s="10">
        <v>1667</v>
      </c>
      <c r="R1592" s="10">
        <v>1667</v>
      </c>
      <c r="S1592" s="10" t="s">
        <v>308</v>
      </c>
      <c r="T1592" s="10">
        <v>0.177406656</v>
      </c>
      <c r="U1592" s="10">
        <v>0.11404713600000001</v>
      </c>
      <c r="V1592" s="10">
        <v>10.9</v>
      </c>
      <c r="W1592" s="10">
        <v>11.2</v>
      </c>
      <c r="Y1592" s="10">
        <v>0.39184084800000002</v>
      </c>
      <c r="Z1592" s="10">
        <v>0.25189768800000001</v>
      </c>
      <c r="AA1592" s="10">
        <v>25.2</v>
      </c>
      <c r="AB1592" s="10">
        <v>10.7</v>
      </c>
      <c r="AD1592" s="10">
        <v>0.18990417600000001</v>
      </c>
      <c r="AE1592" s="10">
        <v>0.12208125600000001</v>
      </c>
      <c r="AF1592" s="10">
        <v>12.1</v>
      </c>
      <c r="AG1592" s="10">
        <v>10.8</v>
      </c>
      <c r="AI1592" s="10">
        <v>1667</v>
      </c>
      <c r="AJ1592" s="10" t="s">
        <v>308</v>
      </c>
      <c r="AK1592" s="10">
        <v>0.29539404000000008</v>
      </c>
      <c r="AL1592" s="10">
        <v>0.11752236000000002</v>
      </c>
      <c r="AM1592" s="10">
        <v>17</v>
      </c>
      <c r="AN1592" s="10">
        <v>10.8</v>
      </c>
      <c r="AP1592" s="10">
        <v>0.32403246000000002</v>
      </c>
      <c r="AQ1592" s="10">
        <v>0.12891614000000001</v>
      </c>
      <c r="AR1592" s="10">
        <v>19</v>
      </c>
      <c r="AS1592" s="10">
        <v>10.6</v>
      </c>
      <c r="AU1592" s="10">
        <v>0.30408209999999997</v>
      </c>
      <c r="AV1592" s="10">
        <v>0.12097889999999999</v>
      </c>
      <c r="AW1592" s="10">
        <v>18</v>
      </c>
      <c r="AX1592" s="10">
        <v>10.5</v>
      </c>
      <c r="AZ1592" s="10">
        <v>1667</v>
      </c>
      <c r="BA1592" s="10" t="s">
        <v>308</v>
      </c>
      <c r="BB1592" s="10">
        <v>3.2434039999999997E-2</v>
      </c>
      <c r="BC1592" s="10">
        <v>1.923414E-2</v>
      </c>
      <c r="BD1592" s="10">
        <v>2</v>
      </c>
      <c r="BE1592" s="10">
        <v>10.9</v>
      </c>
      <c r="BG1592" s="10">
        <v>4.7758379999999989E-2</v>
      </c>
      <c r="BH1592" s="10">
        <v>2.8321829999999996E-2</v>
      </c>
      <c r="BI1592" s="10">
        <v>3</v>
      </c>
      <c r="BJ1592" s="10">
        <v>10.7</v>
      </c>
      <c r="BL1592" s="10">
        <v>3.183892E-2</v>
      </c>
      <c r="BM1592" s="10">
        <v>1.8881220000000001E-2</v>
      </c>
      <c r="BN1592" s="10">
        <v>2</v>
      </c>
      <c r="BO1592" s="10">
        <v>10.7</v>
      </c>
      <c r="BQ1592" s="10">
        <v>1667</v>
      </c>
      <c r="BR1592" s="10" t="s">
        <v>308</v>
      </c>
      <c r="BS1592" s="10">
        <v>0.19083284000000003</v>
      </c>
      <c r="BT1592" s="10">
        <v>8.0896530000000008E-2</v>
      </c>
      <c r="BU1592" s="10">
        <v>11</v>
      </c>
      <c r="BV1592" s="10">
        <v>10.9</v>
      </c>
      <c r="BX1592" s="10">
        <v>0.20245152</v>
      </c>
      <c r="BY1592" s="10">
        <v>8.5821839999999996E-2</v>
      </c>
      <c r="BZ1592" s="10">
        <v>12</v>
      </c>
      <c r="CA1592" s="10">
        <v>10.6</v>
      </c>
      <c r="CC1592" s="10">
        <v>0.25545180000000001</v>
      </c>
      <c r="CD1592" s="10">
        <v>0.10828935000000001</v>
      </c>
      <c r="CE1592" s="10">
        <v>15</v>
      </c>
      <c r="CF1592" s="10">
        <v>10.7</v>
      </c>
      <c r="CH1592" s="10">
        <v>1667</v>
      </c>
      <c r="CI1592" s="10" t="s">
        <v>308</v>
      </c>
      <c r="CJ1592" s="10">
        <v>0.19007856000000001</v>
      </c>
      <c r="CK1592" s="10">
        <v>0.12219336000000001</v>
      </c>
      <c r="CL1592" s="10">
        <v>12</v>
      </c>
      <c r="CM1592" s="10">
        <v>10.9</v>
      </c>
      <c r="CO1592" s="10">
        <v>0.29543555999999993</v>
      </c>
      <c r="CP1592" s="10">
        <v>0.18992286</v>
      </c>
      <c r="CQ1592" s="10">
        <v>19</v>
      </c>
      <c r="CR1592" s="10">
        <v>10.7</v>
      </c>
      <c r="CT1592" s="10">
        <v>0.20214012000000001</v>
      </c>
      <c r="CU1592" s="10">
        <v>0.12994722</v>
      </c>
      <c r="CV1592" s="10">
        <v>13</v>
      </c>
      <c r="CW1592" s="10">
        <v>10.7</v>
      </c>
      <c r="CY1592" s="10">
        <v>1701</v>
      </c>
      <c r="CZ1592" s="10" t="s">
        <v>409</v>
      </c>
      <c r="DA1592" s="10">
        <v>0</v>
      </c>
      <c r="DF1592" s="10">
        <v>0</v>
      </c>
      <c r="DK1592" s="10">
        <v>0</v>
      </c>
    </row>
    <row r="1593" spans="1:118" x14ac:dyDescent="0.25">
      <c r="A1593" s="10">
        <v>1668</v>
      </c>
      <c r="R1593" s="10">
        <v>1668</v>
      </c>
      <c r="S1593" s="10" t="s">
        <v>309</v>
      </c>
      <c r="T1593" s="10">
        <v>3.0924095999999991E-2</v>
      </c>
      <c r="U1593" s="10">
        <v>1.9879775999999995E-2</v>
      </c>
      <c r="V1593" s="10">
        <v>1.9</v>
      </c>
      <c r="W1593" s="10">
        <v>11.2</v>
      </c>
      <c r="Y1593" s="10">
        <v>4.1982947999999999E-2</v>
      </c>
      <c r="Z1593" s="10">
        <v>2.6989038E-2</v>
      </c>
      <c r="AA1593" s="10">
        <v>2.7</v>
      </c>
      <c r="AB1593" s="10">
        <v>10.7</v>
      </c>
      <c r="AD1593" s="10">
        <v>5.3361503999999997E-2</v>
      </c>
      <c r="AE1593" s="10">
        <v>3.4303823999999997E-2</v>
      </c>
      <c r="AF1593" s="10">
        <v>3.4</v>
      </c>
      <c r="AG1593" s="10">
        <v>10.8</v>
      </c>
      <c r="AI1593" s="10">
        <v>1668</v>
      </c>
      <c r="AJ1593" s="10" t="s">
        <v>309</v>
      </c>
      <c r="AK1593" s="10">
        <v>0.12163284000000002</v>
      </c>
      <c r="AL1593" s="10">
        <v>4.8391560000000007E-2</v>
      </c>
      <c r="AM1593" s="10">
        <v>7</v>
      </c>
      <c r="AN1593" s="10">
        <v>10.8</v>
      </c>
      <c r="AP1593" s="10">
        <v>0.10232603999999999</v>
      </c>
      <c r="AQ1593" s="10">
        <v>4.0710359999999994E-2</v>
      </c>
      <c r="AR1593" s="10">
        <v>6</v>
      </c>
      <c r="AS1593" s="10">
        <v>10.6</v>
      </c>
      <c r="AU1593" s="10">
        <v>0.11825415000000002</v>
      </c>
      <c r="AV1593" s="10">
        <v>4.7047350000000002E-2</v>
      </c>
      <c r="AW1593" s="10">
        <v>7</v>
      </c>
      <c r="AX1593" s="10">
        <v>10.5</v>
      </c>
      <c r="AZ1593" s="10">
        <v>1668</v>
      </c>
      <c r="BA1593" s="10" t="s">
        <v>309</v>
      </c>
      <c r="BB1593" s="10">
        <v>3.2434039999999997E-2</v>
      </c>
      <c r="BC1593" s="10">
        <v>1.923414E-2</v>
      </c>
      <c r="BD1593" s="10">
        <v>2</v>
      </c>
      <c r="BE1593" s="10">
        <v>10.9</v>
      </c>
      <c r="BG1593" s="10">
        <v>3.183892E-2</v>
      </c>
      <c r="BH1593" s="10">
        <v>1.8881220000000001E-2</v>
      </c>
      <c r="BI1593" s="10">
        <v>2</v>
      </c>
      <c r="BJ1593" s="10">
        <v>10.7</v>
      </c>
      <c r="BL1593" s="10">
        <v>3.183892E-2</v>
      </c>
      <c r="BM1593" s="10">
        <v>1.8881220000000001E-2</v>
      </c>
      <c r="BN1593" s="10">
        <v>2</v>
      </c>
      <c r="BO1593" s="10">
        <v>10.7</v>
      </c>
      <c r="BQ1593" s="10">
        <v>1668</v>
      </c>
      <c r="BR1593" s="10" t="s">
        <v>309</v>
      </c>
      <c r="BS1593" s="10">
        <v>6.9393759999999999E-2</v>
      </c>
      <c r="BT1593" s="10">
        <v>2.9416920000000003E-2</v>
      </c>
      <c r="BU1593" s="10">
        <v>4</v>
      </c>
      <c r="BV1593" s="10">
        <v>10.9</v>
      </c>
      <c r="BX1593" s="10">
        <v>5.0612879999999999E-2</v>
      </c>
      <c r="BY1593" s="10">
        <v>2.1455459999999999E-2</v>
      </c>
      <c r="BZ1593" s="10">
        <v>3</v>
      </c>
      <c r="CA1593" s="10">
        <v>10.6</v>
      </c>
      <c r="CC1593" s="10">
        <v>5.1090359999999987E-2</v>
      </c>
      <c r="CD1593" s="10">
        <v>2.1657869999999996E-2</v>
      </c>
      <c r="CE1593" s="10">
        <v>3</v>
      </c>
      <c r="CF1593" s="10">
        <v>10.7</v>
      </c>
      <c r="CH1593" s="10">
        <v>1668</v>
      </c>
      <c r="CI1593" s="10" t="s">
        <v>309</v>
      </c>
      <c r="CJ1593" s="10">
        <v>1.5839880000000001E-2</v>
      </c>
      <c r="CK1593" s="10">
        <v>1.0182780000000001E-2</v>
      </c>
      <c r="CL1593" s="10">
        <v>1</v>
      </c>
      <c r="CM1593" s="10">
        <v>10.9</v>
      </c>
      <c r="CO1593" s="10">
        <v>3.1098479999999998E-2</v>
      </c>
      <c r="CP1593" s="10">
        <v>1.9991880000000004E-2</v>
      </c>
      <c r="CQ1593" s="10">
        <v>2</v>
      </c>
      <c r="CR1593" s="10">
        <v>10.7</v>
      </c>
      <c r="CT1593" s="10">
        <v>3.1098479999999998E-2</v>
      </c>
      <c r="CU1593" s="10">
        <v>1.9991880000000004E-2</v>
      </c>
      <c r="CV1593" s="10">
        <v>2</v>
      </c>
      <c r="CW1593" s="10">
        <v>10.7</v>
      </c>
      <c r="CY1593" s="10">
        <v>1702</v>
      </c>
      <c r="CZ1593" s="10" t="s">
        <v>8</v>
      </c>
      <c r="DC1593" s="10">
        <v>0</v>
      </c>
      <c r="DH1593" s="10">
        <v>0</v>
      </c>
      <c r="DM1593" s="10">
        <v>0</v>
      </c>
    </row>
    <row r="1594" spans="1:118" x14ac:dyDescent="0.25">
      <c r="A1594" s="10">
        <v>1669</v>
      </c>
      <c r="R1594" s="10">
        <v>1669</v>
      </c>
      <c r="S1594" s="10" t="s">
        <v>400</v>
      </c>
      <c r="T1594" s="10">
        <v>3.0000000000000001E-3</v>
      </c>
      <c r="Y1594" s="10">
        <v>0</v>
      </c>
      <c r="AD1594" s="10">
        <v>8.9999999999999993E-3</v>
      </c>
      <c r="AI1594" s="10">
        <v>1669</v>
      </c>
      <c r="AJ1594" s="10" t="s">
        <v>400</v>
      </c>
      <c r="AK1594" s="10">
        <v>1.2E-2</v>
      </c>
      <c r="AP1594" s="10">
        <v>8.9999999999999993E-3</v>
      </c>
      <c r="AU1594" s="10">
        <v>8.9999999999999993E-3</v>
      </c>
      <c r="AZ1594" s="10">
        <v>1669</v>
      </c>
      <c r="BA1594" s="10" t="s">
        <v>400</v>
      </c>
      <c r="BB1594" s="10">
        <v>0</v>
      </c>
      <c r="BG1594" s="10">
        <v>7.5000000000000002E-4</v>
      </c>
      <c r="BL1594" s="10">
        <v>3.0000000000000001E-3</v>
      </c>
      <c r="BQ1594" s="10">
        <v>1669</v>
      </c>
      <c r="BR1594" s="10" t="s">
        <v>400</v>
      </c>
      <c r="BS1594" s="10">
        <v>1.2E-2</v>
      </c>
      <c r="BX1594" s="10">
        <v>1.2E-2</v>
      </c>
      <c r="CC1594" s="10">
        <v>8.9999999999999993E-3</v>
      </c>
      <c r="CH1594" s="10">
        <v>1669</v>
      </c>
      <c r="CI1594" s="10" t="s">
        <v>400</v>
      </c>
      <c r="CJ1594" s="10">
        <v>5.9999999999999995E-4</v>
      </c>
      <c r="CO1594" s="10">
        <v>3.0000000000000001E-3</v>
      </c>
      <c r="CT1594" s="10">
        <v>1.1999999999999999E-3</v>
      </c>
      <c r="CY1594" s="10">
        <v>1703</v>
      </c>
      <c r="CZ1594" s="10" t="s">
        <v>9</v>
      </c>
      <c r="DA1594" s="10">
        <v>0.36</v>
      </c>
      <c r="DB1594" s="10">
        <v>0.15</v>
      </c>
      <c r="DC1594" s="10">
        <v>6.1</v>
      </c>
      <c r="DD1594" s="10">
        <v>37.15</v>
      </c>
      <c r="DF1594" s="10">
        <v>0.46</v>
      </c>
      <c r="DG1594" s="10">
        <v>0.18</v>
      </c>
      <c r="DH1594" s="10">
        <v>7.9</v>
      </c>
      <c r="DI1594" s="10">
        <v>36.35</v>
      </c>
      <c r="DK1594" s="10">
        <v>0.4</v>
      </c>
      <c r="DL1594" s="10">
        <v>0.16</v>
      </c>
      <c r="DM1594" s="10">
        <v>6.9</v>
      </c>
      <c r="DN1594" s="10">
        <v>36.68</v>
      </c>
    </row>
    <row r="1595" spans="1:118" x14ac:dyDescent="0.25">
      <c r="A1595" s="10">
        <v>1670</v>
      </c>
      <c r="R1595" s="10">
        <v>1670</v>
      </c>
      <c r="S1595" s="10" t="s">
        <v>401</v>
      </c>
      <c r="T1595" s="10">
        <v>0</v>
      </c>
      <c r="Y1595" s="10">
        <v>0</v>
      </c>
      <c r="AD1595" s="10">
        <v>0</v>
      </c>
      <c r="AI1595" s="10">
        <v>1670</v>
      </c>
      <c r="AJ1595" s="10" t="s">
        <v>401</v>
      </c>
      <c r="AK1595" s="10">
        <v>0</v>
      </c>
      <c r="AP1595" s="10">
        <v>0</v>
      </c>
      <c r="AU1595" s="10">
        <v>0</v>
      </c>
      <c r="AZ1595" s="10">
        <v>1670</v>
      </c>
      <c r="BA1595" s="10" t="s">
        <v>401</v>
      </c>
      <c r="BB1595" s="10">
        <v>0</v>
      </c>
      <c r="BG1595" s="10">
        <v>0</v>
      </c>
      <c r="BL1595" s="10">
        <v>0</v>
      </c>
      <c r="BQ1595" s="10">
        <v>1670</v>
      </c>
      <c r="BR1595" s="10" t="s">
        <v>401</v>
      </c>
      <c r="BS1595" s="10">
        <v>0.12</v>
      </c>
      <c r="BX1595" s="10">
        <v>0.104</v>
      </c>
      <c r="CC1595" s="10">
        <v>0.11600000000000001</v>
      </c>
      <c r="CH1595" s="10">
        <v>1670</v>
      </c>
      <c r="CI1595" s="10" t="s">
        <v>401</v>
      </c>
      <c r="CJ1595" s="10">
        <v>0</v>
      </c>
      <c r="CO1595" s="10">
        <v>0</v>
      </c>
      <c r="CT1595" s="10">
        <v>0</v>
      </c>
      <c r="CY1595" s="10">
        <v>1704</v>
      </c>
      <c r="CZ1595" s="10" t="s">
        <v>10</v>
      </c>
      <c r="DC1595" s="10">
        <v>0</v>
      </c>
      <c r="DH1595" s="10">
        <v>0</v>
      </c>
      <c r="DM1595" s="10">
        <v>0</v>
      </c>
    </row>
    <row r="1596" spans="1:118" x14ac:dyDescent="0.25">
      <c r="A1596" s="10">
        <v>1671</v>
      </c>
      <c r="R1596" s="10">
        <v>1671</v>
      </c>
      <c r="S1596" s="10" t="s">
        <v>39</v>
      </c>
      <c r="W1596" s="10">
        <v>124</v>
      </c>
      <c r="AB1596" s="10">
        <v>123</v>
      </c>
      <c r="AG1596" s="10">
        <v>122</v>
      </c>
      <c r="AI1596" s="10">
        <v>1671</v>
      </c>
      <c r="AJ1596" s="10" t="s">
        <v>39</v>
      </c>
      <c r="AN1596" s="10">
        <v>124</v>
      </c>
      <c r="AS1596" s="10">
        <v>123</v>
      </c>
      <c r="AX1596" s="10">
        <v>122</v>
      </c>
      <c r="AZ1596" s="10">
        <v>1671</v>
      </c>
      <c r="BA1596" s="10" t="s">
        <v>39</v>
      </c>
      <c r="BE1596" s="10">
        <v>122</v>
      </c>
      <c r="BJ1596" s="10">
        <v>121</v>
      </c>
      <c r="BO1596" s="10">
        <v>121</v>
      </c>
      <c r="BQ1596" s="10">
        <v>1671</v>
      </c>
      <c r="BR1596" s="10" t="s">
        <v>39</v>
      </c>
      <c r="BS1596" s="10">
        <v>1.36</v>
      </c>
      <c r="BT1596" s="10">
        <v>0.75</v>
      </c>
      <c r="BU1596" s="10">
        <v>15.2</v>
      </c>
      <c r="BV1596" s="10">
        <v>119.5</v>
      </c>
      <c r="BX1596" s="10">
        <v>1.72</v>
      </c>
      <c r="BY1596" s="10">
        <v>0.91</v>
      </c>
      <c r="BZ1596" s="10">
        <v>18.399999999999999</v>
      </c>
      <c r="CA1596" s="10">
        <v>116.7</v>
      </c>
      <c r="CC1596" s="10">
        <v>1.78</v>
      </c>
      <c r="CD1596" s="10">
        <v>0.94</v>
      </c>
      <c r="CE1596" s="10">
        <v>18.2</v>
      </c>
      <c r="CF1596" s="10">
        <v>118.6</v>
      </c>
      <c r="CH1596" s="10">
        <v>1671</v>
      </c>
      <c r="CI1596" s="10" t="s">
        <v>39</v>
      </c>
      <c r="CJ1596" s="10">
        <v>0.35</v>
      </c>
      <c r="CK1596" s="10">
        <v>0.39</v>
      </c>
      <c r="CL1596" s="10">
        <v>5.9</v>
      </c>
      <c r="CM1596" s="10">
        <v>120.9</v>
      </c>
      <c r="CO1596" s="10">
        <v>0.5</v>
      </c>
      <c r="CP1596" s="10">
        <v>0.48</v>
      </c>
      <c r="CQ1596" s="10">
        <v>7.8</v>
      </c>
      <c r="CR1596" s="10">
        <v>119.1</v>
      </c>
      <c r="CT1596" s="10">
        <v>0.5</v>
      </c>
      <c r="CU1596" s="10">
        <v>0.48</v>
      </c>
      <c r="CV1596" s="10">
        <v>8</v>
      </c>
      <c r="CW1596" s="10">
        <v>118.6</v>
      </c>
      <c r="CY1596" s="10">
        <v>1705</v>
      </c>
      <c r="CZ1596" s="10" t="s">
        <v>11</v>
      </c>
      <c r="DA1596" s="10">
        <v>0.36</v>
      </c>
      <c r="DB1596" s="10">
        <v>0.12</v>
      </c>
      <c r="DC1596" s="10">
        <v>20</v>
      </c>
      <c r="DD1596" s="10">
        <v>10.9</v>
      </c>
      <c r="DF1596" s="10">
        <v>0.46</v>
      </c>
      <c r="DG1596" s="10">
        <v>0.15260000000000001</v>
      </c>
      <c r="DH1596" s="10">
        <v>26</v>
      </c>
      <c r="DI1596" s="10">
        <v>10.8</v>
      </c>
      <c r="DK1596" s="10">
        <v>0.4</v>
      </c>
      <c r="DL1596" s="10">
        <v>0.13</v>
      </c>
      <c r="DM1596" s="10">
        <v>23</v>
      </c>
      <c r="DN1596" s="10">
        <v>10.6</v>
      </c>
    </row>
    <row r="1597" spans="1:118" x14ac:dyDescent="0.25">
      <c r="A1597" s="10">
        <v>1672</v>
      </c>
      <c r="R1597" s="10">
        <v>1672</v>
      </c>
      <c r="S1597" s="10" t="s">
        <v>40</v>
      </c>
      <c r="V1597" s="10">
        <v>0</v>
      </c>
      <c r="AA1597" s="10">
        <v>0</v>
      </c>
      <c r="AF1597" s="10">
        <v>0</v>
      </c>
      <c r="AI1597" s="10">
        <v>1672</v>
      </c>
      <c r="AJ1597" s="10" t="s">
        <v>40</v>
      </c>
      <c r="AM1597" s="10">
        <v>0</v>
      </c>
      <c r="AR1597" s="10">
        <v>0</v>
      </c>
      <c r="AW1597" s="10">
        <v>0</v>
      </c>
      <c r="AZ1597" s="10">
        <v>1672</v>
      </c>
      <c r="BA1597" s="10" t="s">
        <v>40</v>
      </c>
      <c r="BD1597" s="10">
        <v>0</v>
      </c>
      <c r="BI1597" s="10">
        <v>0</v>
      </c>
      <c r="BN1597" s="10">
        <v>0</v>
      </c>
      <c r="BQ1597" s="10">
        <v>1672</v>
      </c>
      <c r="BR1597" s="10" t="s">
        <v>40</v>
      </c>
      <c r="BU1597" s="10">
        <v>0</v>
      </c>
      <c r="BZ1597" s="10">
        <v>0</v>
      </c>
      <c r="CE1597" s="10">
        <v>0</v>
      </c>
      <c r="CH1597" s="10">
        <v>1672</v>
      </c>
      <c r="CI1597" s="10" t="s">
        <v>40</v>
      </c>
      <c r="CL1597" s="10">
        <v>0</v>
      </c>
      <c r="CQ1597" s="10">
        <v>0</v>
      </c>
      <c r="CV1597" s="10">
        <v>0</v>
      </c>
      <c r="CY1597" s="10">
        <v>1706</v>
      </c>
      <c r="CZ1597" s="10" t="s">
        <v>285</v>
      </c>
      <c r="DA1597" s="10">
        <v>0</v>
      </c>
      <c r="DB1597" s="10">
        <v>0</v>
      </c>
      <c r="DC1597" s="10">
        <v>0</v>
      </c>
      <c r="DD1597" s="10">
        <v>10.9</v>
      </c>
      <c r="DF1597" s="10">
        <v>0</v>
      </c>
      <c r="DG1597" s="10">
        <v>0</v>
      </c>
      <c r="DH1597" s="10">
        <v>0</v>
      </c>
      <c r="DI1597" s="10">
        <v>10.8</v>
      </c>
      <c r="DK1597" s="10">
        <v>0</v>
      </c>
      <c r="DL1597" s="10">
        <v>0</v>
      </c>
      <c r="DM1597" s="10">
        <v>0</v>
      </c>
      <c r="DN1597" s="10">
        <v>10.6</v>
      </c>
    </row>
    <row r="1598" spans="1:118" x14ac:dyDescent="0.25">
      <c r="A1598" s="10">
        <v>1673</v>
      </c>
      <c r="R1598" s="10">
        <v>1673</v>
      </c>
      <c r="S1598" s="10" t="s">
        <v>415</v>
      </c>
      <c r="T1598" s="10">
        <v>0.22</v>
      </c>
      <c r="U1598" s="10">
        <v>0.15</v>
      </c>
      <c r="V1598" s="10">
        <v>4</v>
      </c>
      <c r="W1598" s="10">
        <v>38.299999999999997</v>
      </c>
      <c r="Y1598" s="10">
        <v>0.33</v>
      </c>
      <c r="Z1598" s="10">
        <v>0.23</v>
      </c>
      <c r="AA1598" s="10">
        <v>6</v>
      </c>
      <c r="AB1598" s="10">
        <v>38.5</v>
      </c>
      <c r="AD1598" s="10">
        <v>0.27</v>
      </c>
      <c r="AE1598" s="10">
        <v>0.19</v>
      </c>
      <c r="AF1598" s="10">
        <v>5</v>
      </c>
      <c r="AG1598" s="10">
        <v>38.200000000000003</v>
      </c>
      <c r="AI1598" s="10">
        <v>1673</v>
      </c>
      <c r="AJ1598" s="10" t="s">
        <v>415</v>
      </c>
      <c r="AK1598" s="10">
        <v>0.79</v>
      </c>
      <c r="AL1598" s="10">
        <v>0.34</v>
      </c>
      <c r="AM1598" s="10">
        <v>13</v>
      </c>
      <c r="AN1598" s="10">
        <v>38.4</v>
      </c>
      <c r="AP1598" s="10">
        <v>1.04</v>
      </c>
      <c r="AQ1598" s="10">
        <v>0.44</v>
      </c>
      <c r="AR1598" s="10">
        <v>17</v>
      </c>
      <c r="AS1598" s="10">
        <v>38.5</v>
      </c>
      <c r="AU1598" s="10">
        <v>1.04</v>
      </c>
      <c r="AV1598" s="10">
        <v>0.44</v>
      </c>
      <c r="AW1598" s="10">
        <v>17</v>
      </c>
      <c r="AX1598" s="10">
        <v>38.5</v>
      </c>
      <c r="AZ1598" s="10">
        <v>1673</v>
      </c>
      <c r="BA1598" s="10" t="s">
        <v>415</v>
      </c>
      <c r="BB1598" s="10">
        <v>0.32</v>
      </c>
      <c r="BC1598" s="10">
        <v>0.26</v>
      </c>
      <c r="BD1598" s="10">
        <v>6</v>
      </c>
      <c r="BE1598" s="10">
        <v>38.137</v>
      </c>
      <c r="BG1598" s="10">
        <v>0.46</v>
      </c>
      <c r="BH1598" s="10">
        <v>0.36</v>
      </c>
      <c r="BI1598" s="10">
        <v>9</v>
      </c>
      <c r="BJ1598" s="10">
        <v>37.917000000000002</v>
      </c>
      <c r="BL1598" s="10">
        <v>0.44</v>
      </c>
      <c r="BM1598" s="10">
        <v>0.34</v>
      </c>
      <c r="BN1598" s="10">
        <v>8</v>
      </c>
      <c r="BO1598" s="10">
        <v>37.918999999999997</v>
      </c>
      <c r="BQ1598" s="10">
        <v>1673</v>
      </c>
      <c r="BR1598" s="10" t="s">
        <v>415</v>
      </c>
      <c r="BS1598" s="10">
        <v>0.78</v>
      </c>
      <c r="BT1598" s="10">
        <v>0.4</v>
      </c>
      <c r="BU1598" s="10">
        <v>13</v>
      </c>
      <c r="BV1598" s="10">
        <v>39.200000000000003</v>
      </c>
      <c r="BX1598" s="10">
        <v>1.01</v>
      </c>
      <c r="BY1598" s="10">
        <v>0.51</v>
      </c>
      <c r="BZ1598" s="10">
        <v>17</v>
      </c>
      <c r="CA1598" s="10">
        <v>38.700000000000003</v>
      </c>
      <c r="CC1598" s="10">
        <v>1.08</v>
      </c>
      <c r="CD1598" s="10">
        <v>0.55000000000000004</v>
      </c>
      <c r="CE1598" s="10">
        <v>18</v>
      </c>
      <c r="CF1598" s="10">
        <v>39</v>
      </c>
      <c r="CH1598" s="10">
        <v>1673</v>
      </c>
      <c r="CI1598" s="10" t="s">
        <v>415</v>
      </c>
      <c r="CJ1598" s="10">
        <v>0.24</v>
      </c>
      <c r="CK1598" s="10">
        <v>0.13</v>
      </c>
      <c r="CL1598" s="10">
        <v>4</v>
      </c>
      <c r="CM1598" s="10">
        <v>39.6</v>
      </c>
      <c r="CO1598" s="10">
        <v>0.36</v>
      </c>
      <c r="CP1598" s="10">
        <v>0.19</v>
      </c>
      <c r="CQ1598" s="10">
        <v>6</v>
      </c>
      <c r="CR1598" s="10">
        <v>39.5</v>
      </c>
      <c r="CT1598" s="10">
        <v>0.36</v>
      </c>
      <c r="CU1598" s="10">
        <v>0.19</v>
      </c>
      <c r="CV1598" s="10">
        <v>6</v>
      </c>
      <c r="CW1598" s="10">
        <v>39.700000000000003</v>
      </c>
      <c r="CY1598" s="10">
        <v>1707</v>
      </c>
      <c r="CZ1598" s="10" t="s">
        <v>304</v>
      </c>
      <c r="DA1598" s="10">
        <v>8.9570749999999991E-2</v>
      </c>
      <c r="DB1598" s="10">
        <v>2.922835E-2</v>
      </c>
      <c r="DC1598" s="10">
        <v>5</v>
      </c>
      <c r="DD1598" s="10">
        <v>10.9</v>
      </c>
      <c r="DF1598" s="10">
        <v>0.1064988</v>
      </c>
      <c r="DG1598" s="10">
        <v>3.4752240000000004E-2</v>
      </c>
      <c r="DH1598" s="10">
        <v>6</v>
      </c>
      <c r="DI1598" s="10">
        <v>10.8</v>
      </c>
      <c r="DK1598" s="10">
        <v>0.12194770000000001</v>
      </c>
      <c r="DL1598" s="10">
        <v>3.9793460000000003E-2</v>
      </c>
      <c r="DM1598" s="10">
        <v>7</v>
      </c>
      <c r="DN1598" s="10">
        <v>10.6</v>
      </c>
    </row>
    <row r="1599" spans="1:118" x14ac:dyDescent="0.25">
      <c r="A1599" s="10">
        <v>1674</v>
      </c>
      <c r="R1599" s="10">
        <v>1674</v>
      </c>
      <c r="S1599" s="10" t="s">
        <v>416</v>
      </c>
      <c r="T1599" s="10">
        <v>0.22</v>
      </c>
      <c r="U1599" s="10">
        <v>0.15</v>
      </c>
      <c r="V1599" s="10">
        <v>4</v>
      </c>
      <c r="W1599" s="10">
        <v>38.299999999999997</v>
      </c>
      <c r="Y1599" s="10">
        <v>0.16</v>
      </c>
      <c r="Z1599" s="10">
        <v>0.11</v>
      </c>
      <c r="AA1599" s="10">
        <v>3</v>
      </c>
      <c r="AB1599" s="10">
        <v>38.5</v>
      </c>
      <c r="AD1599" s="10">
        <v>0.16</v>
      </c>
      <c r="AE1599" s="10">
        <v>0.11</v>
      </c>
      <c r="AF1599" s="10">
        <v>3</v>
      </c>
      <c r="AG1599" s="10">
        <v>38.200000000000003</v>
      </c>
      <c r="AI1599" s="10">
        <v>1674</v>
      </c>
      <c r="AJ1599" s="10" t="s">
        <v>416</v>
      </c>
      <c r="AK1599" s="10">
        <v>1.68</v>
      </c>
      <c r="AL1599" s="10">
        <v>0.84</v>
      </c>
      <c r="AM1599" s="10">
        <v>28</v>
      </c>
      <c r="AN1599" s="10">
        <v>38.4</v>
      </c>
      <c r="AP1599" s="10">
        <v>1.85</v>
      </c>
      <c r="AQ1599" s="10">
        <v>0.8</v>
      </c>
      <c r="AR1599" s="10">
        <v>30</v>
      </c>
      <c r="AS1599" s="10">
        <v>38.5</v>
      </c>
      <c r="AU1599" s="10">
        <v>1.89</v>
      </c>
      <c r="AV1599" s="10">
        <v>0.89400000000000002</v>
      </c>
      <c r="AW1599" s="10">
        <v>31</v>
      </c>
      <c r="AX1599" s="10">
        <v>38.5</v>
      </c>
      <c r="AZ1599" s="10">
        <v>1674</v>
      </c>
      <c r="BA1599" s="10" t="s">
        <v>416</v>
      </c>
      <c r="BB1599" s="10">
        <v>0.4</v>
      </c>
      <c r="BC1599" s="10">
        <v>0.38</v>
      </c>
      <c r="BD1599" s="10">
        <v>8</v>
      </c>
      <c r="BE1599" s="10">
        <v>38.137</v>
      </c>
      <c r="BG1599" s="10">
        <v>0.55000000000000004</v>
      </c>
      <c r="BH1599" s="10">
        <v>0.48</v>
      </c>
      <c r="BI1599" s="10">
        <v>11</v>
      </c>
      <c r="BJ1599" s="10">
        <v>37.917000000000002</v>
      </c>
      <c r="BL1599" s="10">
        <v>0.54</v>
      </c>
      <c r="BM1599" s="10">
        <v>0.47</v>
      </c>
      <c r="BN1599" s="10">
        <v>11</v>
      </c>
      <c r="BO1599" s="10">
        <v>37.918999999999997</v>
      </c>
      <c r="BQ1599" s="10">
        <v>1674</v>
      </c>
      <c r="BR1599" s="10" t="s">
        <v>416</v>
      </c>
      <c r="BU1599" s="10">
        <v>0</v>
      </c>
      <c r="BZ1599" s="10">
        <v>0</v>
      </c>
      <c r="CE1599" s="10">
        <v>0</v>
      </c>
      <c r="CH1599" s="10">
        <v>1674</v>
      </c>
      <c r="CI1599" s="10" t="s">
        <v>416</v>
      </c>
      <c r="CL1599" s="10">
        <v>0</v>
      </c>
      <c r="CQ1599" s="10">
        <v>0</v>
      </c>
      <c r="CV1599" s="10">
        <v>0</v>
      </c>
      <c r="CY1599" s="10">
        <v>1708</v>
      </c>
      <c r="CZ1599" s="10" t="s">
        <v>315</v>
      </c>
      <c r="DA1599" s="10">
        <v>3.58283E-2</v>
      </c>
      <c r="DB1599" s="10">
        <v>1.169134E-2</v>
      </c>
      <c r="DC1599" s="10">
        <v>2</v>
      </c>
      <c r="DD1599" s="10">
        <v>10.9</v>
      </c>
      <c r="DF1599" s="10">
        <v>3.5499599999999999E-2</v>
      </c>
      <c r="DG1599" s="10">
        <v>1.158408E-2</v>
      </c>
      <c r="DH1599" s="10">
        <v>2</v>
      </c>
      <c r="DI1599" s="10">
        <v>10.8</v>
      </c>
      <c r="DK1599" s="10">
        <v>3.4842199999999997E-2</v>
      </c>
      <c r="DL1599" s="10">
        <v>1.1369559999999999E-2</v>
      </c>
      <c r="DM1599" s="10">
        <v>2</v>
      </c>
      <c r="DN1599" s="10">
        <v>10.6</v>
      </c>
    </row>
    <row r="1600" spans="1:118" x14ac:dyDescent="0.25">
      <c r="A1600" s="10">
        <v>1675</v>
      </c>
      <c r="R1600" s="10">
        <v>1675</v>
      </c>
      <c r="S1600" s="10" t="s">
        <v>8</v>
      </c>
      <c r="T1600" s="10">
        <v>0.45</v>
      </c>
      <c r="U1600" s="10">
        <v>0.38</v>
      </c>
      <c r="V1600" s="10">
        <v>8</v>
      </c>
      <c r="W1600" s="10">
        <v>38.299999999999997</v>
      </c>
      <c r="Y1600" s="10">
        <v>0.56000000000000005</v>
      </c>
      <c r="Z1600" s="10">
        <v>0.45</v>
      </c>
      <c r="AA1600" s="10">
        <v>10</v>
      </c>
      <c r="AB1600" s="10">
        <v>38.5</v>
      </c>
      <c r="AD1600" s="10">
        <v>0.45</v>
      </c>
      <c r="AE1600" s="10">
        <v>0.38</v>
      </c>
      <c r="AF1600" s="10">
        <v>8</v>
      </c>
      <c r="AG1600" s="10">
        <v>38.200000000000003</v>
      </c>
      <c r="AI1600" s="10">
        <v>1675</v>
      </c>
      <c r="AJ1600" s="10" t="s">
        <v>8</v>
      </c>
      <c r="AN1600" s="10">
        <v>38.4</v>
      </c>
      <c r="AS1600" s="10">
        <v>38.5</v>
      </c>
      <c r="AX1600" s="10">
        <v>38.5</v>
      </c>
      <c r="AZ1600" s="10">
        <v>1675</v>
      </c>
      <c r="BA1600" s="10" t="s">
        <v>8</v>
      </c>
      <c r="BE1600" s="10">
        <v>38.6</v>
      </c>
      <c r="BJ1600" s="10">
        <v>38.799999999999997</v>
      </c>
      <c r="BO1600" s="10">
        <v>39.1</v>
      </c>
      <c r="BQ1600" s="10">
        <v>1675</v>
      </c>
      <c r="BR1600" s="10" t="s">
        <v>8</v>
      </c>
      <c r="BS1600" s="10">
        <v>0.83</v>
      </c>
      <c r="BT1600" s="10">
        <v>0.42</v>
      </c>
      <c r="BU1600" s="10">
        <v>13</v>
      </c>
      <c r="BV1600" s="10">
        <v>39.200000000000003</v>
      </c>
      <c r="BX1600" s="10">
        <v>1.06</v>
      </c>
      <c r="BY1600" s="10">
        <v>0.52</v>
      </c>
      <c r="BZ1600" s="10">
        <v>17</v>
      </c>
      <c r="CA1600" s="10">
        <v>38.700000000000003</v>
      </c>
      <c r="CC1600" s="10">
        <v>1.1299999999999999</v>
      </c>
      <c r="CD1600" s="10">
        <v>0.55000000000000004</v>
      </c>
      <c r="CE1600" s="10">
        <v>18</v>
      </c>
      <c r="CF1600" s="10">
        <v>39</v>
      </c>
      <c r="CH1600" s="10">
        <v>1675</v>
      </c>
      <c r="CI1600" s="10" t="s">
        <v>8</v>
      </c>
      <c r="CJ1600" s="10">
        <v>0.26</v>
      </c>
      <c r="CK1600" s="10">
        <v>0.2</v>
      </c>
      <c r="CL1600" s="10">
        <v>4</v>
      </c>
      <c r="CM1600" s="10">
        <v>39.6</v>
      </c>
      <c r="CO1600" s="10">
        <v>0.38</v>
      </c>
      <c r="CP1600" s="10">
        <v>0.27</v>
      </c>
      <c r="CQ1600" s="10">
        <v>6</v>
      </c>
      <c r="CR1600" s="10">
        <v>39.5</v>
      </c>
      <c r="CT1600" s="10">
        <v>0.38</v>
      </c>
      <c r="CU1600" s="10">
        <v>0.27</v>
      </c>
      <c r="CV1600" s="10">
        <v>6</v>
      </c>
      <c r="CW1600" s="10">
        <v>39.700000000000003</v>
      </c>
      <c r="CY1600" s="10">
        <v>1709</v>
      </c>
      <c r="CZ1600" s="10" t="s">
        <v>289</v>
      </c>
      <c r="DA1600" s="10">
        <v>3.58283E-2</v>
      </c>
      <c r="DB1600" s="10">
        <v>1.169134E-2</v>
      </c>
      <c r="DC1600" s="10">
        <v>2</v>
      </c>
      <c r="DD1600" s="10">
        <v>10.9</v>
      </c>
      <c r="DF1600" s="10">
        <v>5.3249400000000002E-2</v>
      </c>
      <c r="DG1600" s="10">
        <v>1.7376120000000002E-2</v>
      </c>
      <c r="DH1600" s="10">
        <v>3</v>
      </c>
      <c r="DI1600" s="10">
        <v>10.8</v>
      </c>
      <c r="DK1600" s="10">
        <v>3.4842199999999997E-2</v>
      </c>
      <c r="DL1600" s="10">
        <v>1.1369559999999999E-2</v>
      </c>
      <c r="DM1600" s="10">
        <v>2</v>
      </c>
      <c r="DN1600" s="10">
        <v>10.6</v>
      </c>
    </row>
    <row r="1601" spans="1:118" x14ac:dyDescent="0.25">
      <c r="A1601" s="10">
        <v>1676</v>
      </c>
      <c r="R1601" s="10">
        <v>1676</v>
      </c>
      <c r="S1601" s="10" t="s">
        <v>9</v>
      </c>
      <c r="V1601" s="10">
        <v>0</v>
      </c>
      <c r="AA1601" s="10">
        <v>0</v>
      </c>
      <c r="AF1601" s="10">
        <v>0</v>
      </c>
      <c r="AI1601" s="10">
        <v>1676</v>
      </c>
      <c r="AJ1601" s="10" t="s">
        <v>9</v>
      </c>
      <c r="AM1601" s="10">
        <v>0</v>
      </c>
      <c r="AR1601" s="10">
        <v>0</v>
      </c>
      <c r="AW1601" s="10">
        <v>0</v>
      </c>
      <c r="AZ1601" s="10">
        <v>1676</v>
      </c>
      <c r="BA1601" s="10" t="s">
        <v>9</v>
      </c>
      <c r="BD1601" s="10">
        <v>0</v>
      </c>
      <c r="BI1601" s="10">
        <v>0</v>
      </c>
      <c r="BN1601" s="10">
        <v>0</v>
      </c>
      <c r="BQ1601" s="10">
        <v>1676</v>
      </c>
      <c r="BR1601" s="10" t="s">
        <v>9</v>
      </c>
      <c r="BU1601" s="10">
        <v>0</v>
      </c>
      <c r="BZ1601" s="10">
        <v>0</v>
      </c>
      <c r="CE1601" s="10">
        <v>0</v>
      </c>
      <c r="CH1601" s="10">
        <v>1676</v>
      </c>
      <c r="CI1601" s="10" t="s">
        <v>9</v>
      </c>
      <c r="CL1601" s="10">
        <v>0</v>
      </c>
      <c r="CQ1601" s="10">
        <v>0</v>
      </c>
      <c r="CV1601" s="10">
        <v>0</v>
      </c>
      <c r="CY1601" s="10">
        <v>1710</v>
      </c>
      <c r="CZ1601" s="10" t="s">
        <v>291</v>
      </c>
      <c r="DA1601" s="10">
        <v>0.19705565000000003</v>
      </c>
      <c r="DB1601" s="10">
        <v>6.4302370000000011E-2</v>
      </c>
      <c r="DC1601" s="10">
        <v>11</v>
      </c>
      <c r="DD1601" s="10">
        <v>10.9</v>
      </c>
      <c r="DF1601" s="10">
        <v>0.26624699999999996</v>
      </c>
      <c r="DG1601" s="10">
        <v>8.6880600000000002E-2</v>
      </c>
      <c r="DH1601" s="10">
        <v>15</v>
      </c>
      <c r="DI1601" s="10">
        <v>10.8</v>
      </c>
      <c r="DK1601" s="10">
        <v>0.20905319999999997</v>
      </c>
      <c r="DL1601" s="10">
        <v>6.8217360000000005E-2</v>
      </c>
      <c r="DM1601" s="10">
        <v>12</v>
      </c>
      <c r="DN1601" s="10">
        <v>10.6</v>
      </c>
    </row>
    <row r="1602" spans="1:118" x14ac:dyDescent="0.25">
      <c r="A1602" s="10">
        <v>1677</v>
      </c>
      <c r="R1602" s="10">
        <v>1677</v>
      </c>
      <c r="S1602" s="10" t="s">
        <v>10</v>
      </c>
      <c r="T1602" s="10">
        <v>0.08</v>
      </c>
      <c r="U1602" s="10">
        <v>0.11</v>
      </c>
      <c r="V1602" s="10">
        <v>4</v>
      </c>
      <c r="W1602" s="10">
        <v>10</v>
      </c>
      <c r="Y1602" s="10">
        <v>0.09</v>
      </c>
      <c r="Z1602" s="10">
        <v>0.12</v>
      </c>
      <c r="AA1602" s="10">
        <v>5</v>
      </c>
      <c r="AB1602" s="10">
        <v>10</v>
      </c>
      <c r="AD1602" s="10">
        <v>0.09</v>
      </c>
      <c r="AE1602" s="10">
        <v>0.12</v>
      </c>
      <c r="AF1602" s="10">
        <v>5</v>
      </c>
      <c r="AG1602" s="10">
        <v>10</v>
      </c>
      <c r="AI1602" s="10">
        <v>1677</v>
      </c>
      <c r="AJ1602" s="10" t="s">
        <v>10</v>
      </c>
      <c r="AK1602" s="10">
        <v>0.53</v>
      </c>
      <c r="AL1602" s="10">
        <v>0.23</v>
      </c>
      <c r="AM1602" s="10">
        <v>31</v>
      </c>
      <c r="AN1602" s="10">
        <v>10</v>
      </c>
      <c r="AP1602" s="10">
        <v>0.63</v>
      </c>
      <c r="AQ1602" s="10">
        <v>0.26</v>
      </c>
      <c r="AR1602" s="10">
        <v>37</v>
      </c>
      <c r="AS1602" s="10">
        <v>10</v>
      </c>
      <c r="AU1602" s="10">
        <v>0.73</v>
      </c>
      <c r="AV1602" s="10">
        <v>0.28999999999999998</v>
      </c>
      <c r="AW1602" s="10">
        <v>43</v>
      </c>
      <c r="AX1602" s="10">
        <v>10</v>
      </c>
      <c r="AZ1602" s="10">
        <v>1677</v>
      </c>
      <c r="BA1602" s="10" t="s">
        <v>10</v>
      </c>
      <c r="BB1602" s="10">
        <v>0.06</v>
      </c>
      <c r="BC1602" s="10">
        <v>0.04</v>
      </c>
      <c r="BD1602" s="10">
        <v>4</v>
      </c>
      <c r="BE1602" s="10">
        <v>10.1</v>
      </c>
      <c r="BG1602" s="10">
        <v>7.0000000000000007E-2</v>
      </c>
      <c r="BH1602" s="10">
        <v>0.05</v>
      </c>
      <c r="BI1602" s="10">
        <v>5</v>
      </c>
      <c r="BJ1602" s="10">
        <v>10.1</v>
      </c>
      <c r="BL1602" s="10">
        <v>0.08</v>
      </c>
      <c r="BM1602" s="10">
        <v>0.06</v>
      </c>
      <c r="BN1602" s="10">
        <v>6</v>
      </c>
      <c r="BO1602" s="10">
        <v>10.1</v>
      </c>
      <c r="BQ1602" s="10">
        <v>1677</v>
      </c>
      <c r="BR1602" s="10" t="s">
        <v>10</v>
      </c>
      <c r="BS1602" s="10">
        <v>0.51</v>
      </c>
      <c r="BT1602" s="10">
        <v>0.24</v>
      </c>
      <c r="BU1602" s="10">
        <v>30</v>
      </c>
      <c r="BV1602" s="10">
        <v>10.1</v>
      </c>
      <c r="BX1602" s="10">
        <v>0.64</v>
      </c>
      <c r="BY1602" s="10">
        <v>0.28000000000000003</v>
      </c>
      <c r="BZ1602" s="10">
        <v>38</v>
      </c>
      <c r="CA1602" s="10">
        <v>10</v>
      </c>
      <c r="CC1602" s="10">
        <v>0.63</v>
      </c>
      <c r="CD1602" s="10">
        <v>0.28000000000000003</v>
      </c>
      <c r="CE1602" s="10">
        <v>37</v>
      </c>
      <c r="CF1602" s="10">
        <v>10.1</v>
      </c>
      <c r="CH1602" s="10">
        <v>1677</v>
      </c>
      <c r="CI1602" s="10" t="s">
        <v>10</v>
      </c>
      <c r="CJ1602" s="10">
        <v>0.08</v>
      </c>
      <c r="CK1602" s="10">
        <v>0.11</v>
      </c>
      <c r="CL1602" s="10">
        <v>4</v>
      </c>
      <c r="CM1602" s="10">
        <v>10.199999999999999</v>
      </c>
      <c r="CO1602" s="10">
        <v>0.11</v>
      </c>
      <c r="CP1602" s="10">
        <v>0.13</v>
      </c>
      <c r="CQ1602" s="10">
        <v>6</v>
      </c>
      <c r="CR1602" s="10">
        <v>10.3</v>
      </c>
      <c r="CT1602" s="10">
        <v>0.11</v>
      </c>
      <c r="CU1602" s="10">
        <v>0.13</v>
      </c>
      <c r="CV1602" s="10">
        <v>6</v>
      </c>
      <c r="CW1602" s="10">
        <v>10.199999999999999</v>
      </c>
      <c r="CY1602" s="10">
        <v>1711</v>
      </c>
      <c r="CZ1602" s="10" t="s">
        <v>423</v>
      </c>
      <c r="DA1602" s="10">
        <v>1.206E-2</v>
      </c>
      <c r="DF1602" s="10">
        <v>1.196E-2</v>
      </c>
      <c r="DK1602" s="10">
        <v>1.1730000000000001E-2</v>
      </c>
    </row>
    <row r="1603" spans="1:118" x14ac:dyDescent="0.25">
      <c r="A1603" s="10">
        <v>1678</v>
      </c>
      <c r="R1603" s="10">
        <v>1678</v>
      </c>
      <c r="S1603" s="10" t="s">
        <v>11</v>
      </c>
      <c r="V1603" s="10">
        <v>0</v>
      </c>
      <c r="AA1603" s="10">
        <v>0</v>
      </c>
      <c r="AF1603" s="10">
        <v>0</v>
      </c>
      <c r="AI1603" s="10">
        <v>1678</v>
      </c>
      <c r="AJ1603" s="10" t="s">
        <v>11</v>
      </c>
      <c r="AM1603" s="10">
        <v>0</v>
      </c>
      <c r="AR1603" s="10">
        <v>0</v>
      </c>
      <c r="AW1603" s="10">
        <v>0</v>
      </c>
      <c r="AZ1603" s="10">
        <v>1678</v>
      </c>
      <c r="BA1603" s="10" t="s">
        <v>11</v>
      </c>
      <c r="BD1603" s="10">
        <v>0</v>
      </c>
      <c r="BI1603" s="10">
        <v>0</v>
      </c>
      <c r="BN1603" s="10">
        <v>0</v>
      </c>
      <c r="BQ1603" s="10">
        <v>1678</v>
      </c>
      <c r="BR1603" s="10" t="s">
        <v>11</v>
      </c>
      <c r="BU1603" s="10">
        <v>0</v>
      </c>
      <c r="BZ1603" s="10">
        <v>0</v>
      </c>
      <c r="CE1603" s="10">
        <v>0</v>
      </c>
      <c r="CH1603" s="10">
        <v>1678</v>
      </c>
      <c r="CI1603" s="10" t="s">
        <v>11</v>
      </c>
      <c r="CL1603" s="10">
        <v>0</v>
      </c>
      <c r="CQ1603" s="10">
        <v>0</v>
      </c>
      <c r="CV1603" s="10">
        <v>0</v>
      </c>
      <c r="CY1603" s="10">
        <v>1712</v>
      </c>
      <c r="CZ1603" s="10" t="s">
        <v>8</v>
      </c>
      <c r="DC1603" s="10">
        <v>0</v>
      </c>
      <c r="DH1603" s="10">
        <v>0</v>
      </c>
      <c r="DM1603" s="10">
        <v>0</v>
      </c>
    </row>
    <row r="1604" spans="1:118" x14ac:dyDescent="0.25">
      <c r="A1604" s="10">
        <v>1679</v>
      </c>
      <c r="R1604" s="10">
        <v>1679</v>
      </c>
      <c r="S1604" s="10" t="s">
        <v>287</v>
      </c>
      <c r="T1604" s="10">
        <v>1.4704999999999999E-2</v>
      </c>
      <c r="U1604" s="10">
        <v>9.1690000000000001E-3</v>
      </c>
      <c r="V1604" s="10">
        <v>1</v>
      </c>
      <c r="W1604" s="10">
        <v>10</v>
      </c>
      <c r="Y1604" s="10">
        <v>1.4704999999999999E-2</v>
      </c>
      <c r="Z1604" s="10">
        <v>9.1690000000000001E-3</v>
      </c>
      <c r="AA1604" s="10">
        <v>1</v>
      </c>
      <c r="AB1604" s="10">
        <v>10</v>
      </c>
      <c r="AD1604" s="10">
        <v>1.4704999999999999E-2</v>
      </c>
      <c r="AE1604" s="10">
        <v>9.1690000000000001E-3</v>
      </c>
      <c r="AF1604" s="10">
        <v>1</v>
      </c>
      <c r="AG1604" s="10">
        <v>10</v>
      </c>
      <c r="AI1604" s="10">
        <v>1679</v>
      </c>
      <c r="AJ1604" s="10" t="s">
        <v>287</v>
      </c>
      <c r="AK1604" s="10">
        <v>1.6608000000000001E-2</v>
      </c>
      <c r="AL1604" s="10">
        <v>4.8440000000000002E-3</v>
      </c>
      <c r="AM1604" s="10">
        <v>1</v>
      </c>
      <c r="AN1604" s="10">
        <v>10</v>
      </c>
      <c r="AP1604" s="10">
        <v>1.6608000000000001E-2</v>
      </c>
      <c r="AQ1604" s="10">
        <v>4.8440000000000002E-3</v>
      </c>
      <c r="AR1604" s="10">
        <v>1</v>
      </c>
      <c r="AS1604" s="10">
        <v>10</v>
      </c>
      <c r="AU1604" s="10">
        <v>1.6608000000000001E-2</v>
      </c>
      <c r="AV1604" s="10">
        <v>4.8440000000000002E-3</v>
      </c>
      <c r="AW1604" s="10">
        <v>1</v>
      </c>
      <c r="AX1604" s="10">
        <v>10</v>
      </c>
      <c r="AZ1604" s="10">
        <v>1679</v>
      </c>
      <c r="BA1604" s="10" t="s">
        <v>287</v>
      </c>
      <c r="BB1604" s="10">
        <v>1.4153130000000002E-2</v>
      </c>
      <c r="BC1604" s="10">
        <v>1.0309069999999998E-2</v>
      </c>
      <c r="BD1604" s="10">
        <v>1</v>
      </c>
      <c r="BE1604" s="10">
        <v>10.1</v>
      </c>
      <c r="BG1604" s="10">
        <v>1.4153130000000002E-2</v>
      </c>
      <c r="BH1604" s="10">
        <v>1.0309069999999998E-2</v>
      </c>
      <c r="BI1604" s="10">
        <v>1</v>
      </c>
      <c r="BJ1604" s="10">
        <v>10.1</v>
      </c>
      <c r="BL1604" s="10">
        <v>1.4153130000000002E-2</v>
      </c>
      <c r="BM1604" s="10">
        <v>1.0309069999999998E-2</v>
      </c>
      <c r="BN1604" s="10">
        <v>1</v>
      </c>
      <c r="BO1604" s="10">
        <v>10.1</v>
      </c>
      <c r="BQ1604" s="10">
        <v>1679</v>
      </c>
      <c r="BR1604" s="10" t="s">
        <v>287</v>
      </c>
      <c r="BS1604" s="10">
        <v>1.6599349999999999E-2</v>
      </c>
      <c r="BT1604" s="10">
        <v>5.4166299999999995E-3</v>
      </c>
      <c r="BU1604" s="10">
        <v>1</v>
      </c>
      <c r="BV1604" s="10">
        <v>10.1</v>
      </c>
      <c r="BX1604" s="10">
        <v>1.6434999999999998E-2</v>
      </c>
      <c r="BY1604" s="10">
        <v>5.3630000000000006E-3</v>
      </c>
      <c r="BZ1604" s="10">
        <v>1</v>
      </c>
      <c r="CA1604" s="10">
        <v>10</v>
      </c>
      <c r="CC1604" s="10">
        <v>1.6599349999999999E-2</v>
      </c>
      <c r="CD1604" s="10">
        <v>5.4166299999999995E-3</v>
      </c>
      <c r="CE1604" s="10">
        <v>1</v>
      </c>
      <c r="CF1604" s="10">
        <v>10.1</v>
      </c>
      <c r="CH1604" s="10">
        <v>1679</v>
      </c>
      <c r="CI1604" s="10" t="s">
        <v>287</v>
      </c>
      <c r="CJ1604" s="10">
        <v>1.4999099999999996E-2</v>
      </c>
      <c r="CK1604" s="10">
        <v>9.3523799999999987E-3</v>
      </c>
      <c r="CL1604" s="10">
        <v>1</v>
      </c>
      <c r="CM1604" s="10">
        <v>10.199999999999999</v>
      </c>
      <c r="CO1604" s="10">
        <v>1.5146150000000002E-2</v>
      </c>
      <c r="CP1604" s="10">
        <v>9.4440700000000023E-3</v>
      </c>
      <c r="CQ1604" s="10">
        <v>1</v>
      </c>
      <c r="CR1604" s="10">
        <v>10.3</v>
      </c>
      <c r="CT1604" s="10">
        <v>1.4999099999999996E-2</v>
      </c>
      <c r="CU1604" s="10">
        <v>9.3523799999999987E-3</v>
      </c>
      <c r="CV1604" s="10">
        <v>1</v>
      </c>
      <c r="CW1604" s="10">
        <v>10.199999999999999</v>
      </c>
      <c r="CY1604" s="10">
        <v>1713</v>
      </c>
      <c r="CZ1604" s="10" t="s">
        <v>9</v>
      </c>
      <c r="DA1604" s="10">
        <v>0.28999999999999998</v>
      </c>
      <c r="DB1604" s="10">
        <v>0.09</v>
      </c>
      <c r="DC1604" s="10">
        <v>4.8</v>
      </c>
      <c r="DD1604" s="10">
        <v>37.42</v>
      </c>
      <c r="DF1604" s="10">
        <v>0.34</v>
      </c>
      <c r="DG1604" s="10">
        <v>0.1</v>
      </c>
      <c r="DH1604" s="10">
        <v>5.7</v>
      </c>
      <c r="DI1604" s="10">
        <v>36.71</v>
      </c>
      <c r="DK1604" s="10">
        <v>0.34</v>
      </c>
      <c r="DL1604" s="10">
        <v>0.1</v>
      </c>
      <c r="DM1604" s="10">
        <v>5.6</v>
      </c>
      <c r="DN1604" s="10">
        <v>36.979999999999997</v>
      </c>
    </row>
    <row r="1605" spans="1:118" x14ac:dyDescent="0.25">
      <c r="A1605" s="10">
        <v>1680</v>
      </c>
      <c r="R1605" s="10">
        <v>1680</v>
      </c>
      <c r="S1605" s="10" t="s">
        <v>288</v>
      </c>
      <c r="T1605" s="10">
        <v>1.4704999999999999E-2</v>
      </c>
      <c r="U1605" s="10">
        <v>9.1690000000000001E-3</v>
      </c>
      <c r="V1605" s="10">
        <v>1</v>
      </c>
      <c r="W1605" s="10">
        <v>10</v>
      </c>
      <c r="Y1605" s="10">
        <v>1.4704999999999999E-2</v>
      </c>
      <c r="Z1605" s="10">
        <v>9.1690000000000001E-3</v>
      </c>
      <c r="AA1605" s="10">
        <v>1</v>
      </c>
      <c r="AB1605" s="10">
        <v>10</v>
      </c>
      <c r="AD1605" s="10">
        <v>1.4704999999999999E-2</v>
      </c>
      <c r="AE1605" s="10">
        <v>9.1690000000000001E-3</v>
      </c>
      <c r="AF1605" s="10">
        <v>1</v>
      </c>
      <c r="AG1605" s="10">
        <v>10</v>
      </c>
      <c r="AI1605" s="10">
        <v>1680</v>
      </c>
      <c r="AJ1605" s="10" t="s">
        <v>288</v>
      </c>
      <c r="AK1605" s="10">
        <v>1.6608000000000001E-2</v>
      </c>
      <c r="AL1605" s="10">
        <v>4.8440000000000002E-3</v>
      </c>
      <c r="AM1605" s="10">
        <v>1</v>
      </c>
      <c r="AN1605" s="10">
        <v>10</v>
      </c>
      <c r="AP1605" s="10">
        <v>0.13286400000000001</v>
      </c>
      <c r="AQ1605" s="10">
        <v>3.8752000000000002E-2</v>
      </c>
      <c r="AR1605" s="10">
        <v>8</v>
      </c>
      <c r="AS1605" s="10">
        <v>10</v>
      </c>
      <c r="AU1605" s="10">
        <v>0.13286400000000001</v>
      </c>
      <c r="AV1605" s="10">
        <v>3.8752000000000002E-2</v>
      </c>
      <c r="AW1605" s="10">
        <v>8</v>
      </c>
      <c r="AX1605" s="10">
        <v>10</v>
      </c>
      <c r="AZ1605" s="10">
        <v>1680</v>
      </c>
      <c r="BA1605" s="10" t="s">
        <v>288</v>
      </c>
      <c r="BB1605" s="10">
        <v>1.4153130000000002E-2</v>
      </c>
      <c r="BC1605" s="10">
        <v>1.0309069999999998E-2</v>
      </c>
      <c r="BD1605" s="10">
        <v>1</v>
      </c>
      <c r="BE1605" s="10">
        <v>10.1</v>
      </c>
      <c r="BG1605" s="10">
        <v>1.4153130000000002E-2</v>
      </c>
      <c r="BH1605" s="10">
        <v>1.0309069999999998E-2</v>
      </c>
      <c r="BI1605" s="10">
        <v>1</v>
      </c>
      <c r="BJ1605" s="10">
        <v>10.1</v>
      </c>
      <c r="BL1605" s="10">
        <v>2.8306260000000003E-2</v>
      </c>
      <c r="BM1605" s="10">
        <v>2.0618139999999997E-2</v>
      </c>
      <c r="BN1605" s="10">
        <v>2</v>
      </c>
      <c r="BO1605" s="10">
        <v>10.1</v>
      </c>
      <c r="BQ1605" s="10">
        <v>1680</v>
      </c>
      <c r="BR1605" s="10" t="s">
        <v>288</v>
      </c>
      <c r="BS1605" s="10">
        <v>1.6599349999999999E-2</v>
      </c>
      <c r="BT1605" s="10">
        <v>5.4166299999999995E-3</v>
      </c>
      <c r="BU1605" s="10">
        <v>1</v>
      </c>
      <c r="BV1605" s="10">
        <v>10.1</v>
      </c>
      <c r="BX1605" s="10">
        <v>9.8610000000000003E-2</v>
      </c>
      <c r="BY1605" s="10">
        <v>3.2177999999999998E-2</v>
      </c>
      <c r="BZ1605" s="10">
        <v>6</v>
      </c>
      <c r="CA1605" s="10">
        <v>10</v>
      </c>
      <c r="CC1605" s="10">
        <v>8.2996749999999994E-2</v>
      </c>
      <c r="CD1605" s="10">
        <v>2.708315E-2</v>
      </c>
      <c r="CE1605" s="10">
        <v>5</v>
      </c>
      <c r="CF1605" s="10">
        <v>10.1</v>
      </c>
      <c r="CH1605" s="10">
        <v>1680</v>
      </c>
      <c r="CI1605" s="10" t="s">
        <v>288</v>
      </c>
      <c r="CJ1605" s="10">
        <v>1.4999099999999996E-2</v>
      </c>
      <c r="CK1605" s="10">
        <v>9.3523799999999987E-3</v>
      </c>
      <c r="CL1605" s="10">
        <v>1</v>
      </c>
      <c r="CM1605" s="10">
        <v>10.199999999999999</v>
      </c>
      <c r="CO1605" s="10">
        <v>3.0292300000000005E-2</v>
      </c>
      <c r="CP1605" s="10">
        <v>1.8888140000000005E-2</v>
      </c>
      <c r="CQ1605" s="10">
        <v>2</v>
      </c>
      <c r="CR1605" s="10">
        <v>10.3</v>
      </c>
      <c r="CT1605" s="10">
        <v>2.9998199999999992E-2</v>
      </c>
      <c r="CU1605" s="10">
        <v>1.8704759999999997E-2</v>
      </c>
      <c r="CV1605" s="10">
        <v>2</v>
      </c>
      <c r="CW1605" s="10">
        <v>10.199999999999999</v>
      </c>
      <c r="CY1605" s="10">
        <v>1714</v>
      </c>
      <c r="CZ1605" s="10" t="s">
        <v>10</v>
      </c>
      <c r="DC1605" s="10">
        <v>0</v>
      </c>
      <c r="DH1605" s="10">
        <v>0</v>
      </c>
      <c r="DM1605" s="10">
        <v>0</v>
      </c>
    </row>
    <row r="1606" spans="1:118" x14ac:dyDescent="0.25">
      <c r="A1606" s="10">
        <v>1681</v>
      </c>
      <c r="R1606" s="10">
        <v>1681</v>
      </c>
      <c r="S1606" s="10" t="s">
        <v>290</v>
      </c>
      <c r="T1606" s="10">
        <v>1.4704999999999999E-2</v>
      </c>
      <c r="U1606" s="10">
        <v>9.1690000000000001E-3</v>
      </c>
      <c r="V1606" s="10">
        <v>1</v>
      </c>
      <c r="W1606" s="10">
        <v>10</v>
      </c>
      <c r="Y1606" s="10">
        <v>1.4704999999999999E-2</v>
      </c>
      <c r="Z1606" s="10">
        <v>9.1690000000000001E-3</v>
      </c>
      <c r="AA1606" s="10">
        <v>1</v>
      </c>
      <c r="AB1606" s="10">
        <v>10</v>
      </c>
      <c r="AD1606" s="10">
        <v>1.4704999999999999E-2</v>
      </c>
      <c r="AE1606" s="10">
        <v>9.1690000000000001E-3</v>
      </c>
      <c r="AF1606" s="10">
        <v>1</v>
      </c>
      <c r="AG1606" s="10">
        <v>10</v>
      </c>
      <c r="AI1606" s="10">
        <v>1681</v>
      </c>
      <c r="AJ1606" s="10" t="s">
        <v>290</v>
      </c>
      <c r="AK1606" s="10">
        <v>0.36537600000000003</v>
      </c>
      <c r="AL1606" s="10">
        <v>0.10656800000000001</v>
      </c>
      <c r="AM1606" s="10">
        <v>22</v>
      </c>
      <c r="AN1606" s="10">
        <v>10</v>
      </c>
      <c r="AP1606" s="10">
        <v>0.398592</v>
      </c>
      <c r="AQ1606" s="10">
        <v>0.11625600000000001</v>
      </c>
      <c r="AR1606" s="10">
        <v>24</v>
      </c>
      <c r="AS1606" s="10">
        <v>10</v>
      </c>
      <c r="AU1606" s="10">
        <v>0.398592</v>
      </c>
      <c r="AV1606" s="10">
        <v>0.11625600000000001</v>
      </c>
      <c r="AW1606" s="10">
        <v>24</v>
      </c>
      <c r="AX1606" s="10">
        <v>10</v>
      </c>
      <c r="AZ1606" s="10">
        <v>1681</v>
      </c>
      <c r="BA1606" s="10" t="s">
        <v>290</v>
      </c>
      <c r="BB1606" s="10">
        <v>1.4153130000000002E-2</v>
      </c>
      <c r="BC1606" s="10">
        <v>1.0309069999999998E-2</v>
      </c>
      <c r="BD1606" s="10">
        <v>1</v>
      </c>
      <c r="BE1606" s="10">
        <v>10.1</v>
      </c>
      <c r="BG1606" s="10">
        <v>1.4153130000000002E-2</v>
      </c>
      <c r="BH1606" s="10">
        <v>1.0309069999999998E-2</v>
      </c>
      <c r="BI1606" s="10">
        <v>1</v>
      </c>
      <c r="BJ1606" s="10">
        <v>10.1</v>
      </c>
      <c r="BL1606" s="10">
        <v>1.4153130000000002E-2</v>
      </c>
      <c r="BM1606" s="10">
        <v>1.0309069999999998E-2</v>
      </c>
      <c r="BN1606" s="10">
        <v>1</v>
      </c>
      <c r="BO1606" s="10">
        <v>10.1</v>
      </c>
      <c r="BQ1606" s="10">
        <v>1681</v>
      </c>
      <c r="BR1606" s="10" t="s">
        <v>290</v>
      </c>
      <c r="BS1606" s="10">
        <v>0.38178504999999996</v>
      </c>
      <c r="BT1606" s="10">
        <v>0.12458248999999999</v>
      </c>
      <c r="BU1606" s="10">
        <v>23</v>
      </c>
      <c r="BV1606" s="10">
        <v>10.1</v>
      </c>
      <c r="BX1606" s="10">
        <v>0.41087499999999999</v>
      </c>
      <c r="BY1606" s="10">
        <v>0.134075</v>
      </c>
      <c r="BZ1606" s="10">
        <v>25</v>
      </c>
      <c r="CA1606" s="10">
        <v>10</v>
      </c>
      <c r="CC1606" s="10">
        <v>0.41498374999999998</v>
      </c>
      <c r="CD1606" s="10">
        <v>0.13541575</v>
      </c>
      <c r="CE1606" s="10">
        <v>25</v>
      </c>
      <c r="CF1606" s="10">
        <v>10.1</v>
      </c>
      <c r="CH1606" s="10">
        <v>1681</v>
      </c>
      <c r="CI1606" s="10" t="s">
        <v>290</v>
      </c>
      <c r="CJ1606" s="10">
        <v>1.4999099999999996E-2</v>
      </c>
      <c r="CK1606" s="10">
        <v>9.3523799999999987E-3</v>
      </c>
      <c r="CL1606" s="10">
        <v>1</v>
      </c>
      <c r="CM1606" s="10">
        <v>10.199999999999999</v>
      </c>
      <c r="CO1606" s="10">
        <v>1.5146150000000002E-2</v>
      </c>
      <c r="CP1606" s="10">
        <v>9.4440700000000023E-3</v>
      </c>
      <c r="CQ1606" s="10">
        <v>1</v>
      </c>
      <c r="CR1606" s="10">
        <v>10.3</v>
      </c>
      <c r="CT1606" s="10">
        <v>1.4999099999999996E-2</v>
      </c>
      <c r="CU1606" s="10">
        <v>9.3523799999999987E-3</v>
      </c>
      <c r="CV1606" s="10">
        <v>1</v>
      </c>
      <c r="CW1606" s="10">
        <v>10.199999999999999</v>
      </c>
      <c r="CY1606" s="10">
        <v>1715</v>
      </c>
      <c r="CZ1606" s="10" t="s">
        <v>11</v>
      </c>
      <c r="DA1606" s="10">
        <v>0.28999999999999998</v>
      </c>
      <c r="DB1606" s="10">
        <v>7.0000000000000007E-2</v>
      </c>
      <c r="DC1606" s="10">
        <v>17</v>
      </c>
      <c r="DD1606" s="10">
        <v>10.199999999999999</v>
      </c>
      <c r="DF1606" s="10">
        <v>0.34</v>
      </c>
      <c r="DG1606" s="10">
        <v>0.08</v>
      </c>
      <c r="DH1606" s="10">
        <v>20</v>
      </c>
      <c r="DI1606" s="10">
        <v>10.199999999999999</v>
      </c>
      <c r="DK1606" s="10">
        <v>0.34</v>
      </c>
      <c r="DL1606" s="10">
        <v>0.08</v>
      </c>
      <c r="DM1606" s="10">
        <v>20</v>
      </c>
      <c r="DN1606" s="10">
        <v>10.199999999999999</v>
      </c>
    </row>
    <row r="1607" spans="1:118" x14ac:dyDescent="0.25">
      <c r="A1607" s="10">
        <v>1682</v>
      </c>
      <c r="R1607" s="10">
        <v>1682</v>
      </c>
      <c r="S1607" s="10" t="s">
        <v>306</v>
      </c>
      <c r="T1607" s="10">
        <v>1.4704999999999999E-2</v>
      </c>
      <c r="U1607" s="10">
        <v>9.1690000000000001E-3</v>
      </c>
      <c r="V1607" s="10">
        <v>1</v>
      </c>
      <c r="W1607" s="10">
        <v>10</v>
      </c>
      <c r="Y1607" s="10">
        <v>2.9409999999999999E-2</v>
      </c>
      <c r="Z1607" s="10">
        <v>1.8338E-2</v>
      </c>
      <c r="AA1607" s="10">
        <v>2</v>
      </c>
      <c r="AB1607" s="10">
        <v>10</v>
      </c>
      <c r="AD1607" s="10">
        <v>1.4704999999999999E-2</v>
      </c>
      <c r="AE1607" s="10">
        <v>9.1690000000000001E-3</v>
      </c>
      <c r="AF1607" s="10">
        <v>1</v>
      </c>
      <c r="AG1607" s="10">
        <v>10</v>
      </c>
      <c r="AI1607" s="10">
        <v>1682</v>
      </c>
      <c r="AJ1607" s="10" t="s">
        <v>306</v>
      </c>
      <c r="AK1607" s="10">
        <v>0.11625599999999998</v>
      </c>
      <c r="AL1607" s="10">
        <v>3.3908000000000001E-2</v>
      </c>
      <c r="AM1607" s="10">
        <v>7</v>
      </c>
      <c r="AN1607" s="10">
        <v>10</v>
      </c>
      <c r="AP1607" s="10">
        <v>0.14947199999999999</v>
      </c>
      <c r="AQ1607" s="10">
        <v>4.3596000000000003E-2</v>
      </c>
      <c r="AR1607" s="10">
        <v>9</v>
      </c>
      <c r="AS1607" s="10">
        <v>10</v>
      </c>
      <c r="AU1607" s="10">
        <v>0.16607999999999998</v>
      </c>
      <c r="AV1607" s="10">
        <v>4.8440000000000004E-2</v>
      </c>
      <c r="AW1607" s="10">
        <v>10</v>
      </c>
      <c r="AX1607" s="10">
        <v>10</v>
      </c>
      <c r="AZ1607" s="10">
        <v>1682</v>
      </c>
      <c r="BA1607" s="10" t="s">
        <v>306</v>
      </c>
      <c r="BB1607" s="10">
        <v>1.4153130000000002E-2</v>
      </c>
      <c r="BC1607" s="10">
        <v>1.0309069999999998E-2</v>
      </c>
      <c r="BD1607" s="10">
        <v>1</v>
      </c>
      <c r="BE1607" s="10">
        <v>10.1</v>
      </c>
      <c r="BG1607" s="10">
        <v>2.8306260000000003E-2</v>
      </c>
      <c r="BH1607" s="10">
        <v>2.0618139999999997E-2</v>
      </c>
      <c r="BI1607" s="10">
        <v>2</v>
      </c>
      <c r="BJ1607" s="10">
        <v>10.1</v>
      </c>
      <c r="BL1607" s="10">
        <v>2.8306260000000003E-2</v>
      </c>
      <c r="BM1607" s="10">
        <v>2.0618139999999997E-2</v>
      </c>
      <c r="BN1607" s="10">
        <v>2</v>
      </c>
      <c r="BO1607" s="10">
        <v>10.1</v>
      </c>
      <c r="BQ1607" s="10">
        <v>1682</v>
      </c>
      <c r="BR1607" s="10" t="s">
        <v>306</v>
      </c>
      <c r="BS1607" s="10">
        <v>8.2996749999999994E-2</v>
      </c>
      <c r="BT1607" s="10">
        <v>2.708315E-2</v>
      </c>
      <c r="BU1607" s="10">
        <v>5</v>
      </c>
      <c r="BV1607" s="10">
        <v>10.1</v>
      </c>
      <c r="BX1607" s="10">
        <v>9.8610000000000003E-2</v>
      </c>
      <c r="BY1607" s="10">
        <v>3.2177999999999998E-2</v>
      </c>
      <c r="BZ1607" s="10">
        <v>6</v>
      </c>
      <c r="CA1607" s="10">
        <v>10</v>
      </c>
      <c r="CC1607" s="10">
        <v>9.9596099999999993E-2</v>
      </c>
      <c r="CD1607" s="10">
        <v>3.2499779999999999E-2</v>
      </c>
      <c r="CE1607" s="10">
        <v>6</v>
      </c>
      <c r="CF1607" s="10">
        <v>10.1</v>
      </c>
      <c r="CH1607" s="10">
        <v>1682</v>
      </c>
      <c r="CI1607" s="10" t="s">
        <v>306</v>
      </c>
      <c r="CJ1607" s="10">
        <v>1.4999099999999996E-2</v>
      </c>
      <c r="CK1607" s="10">
        <v>9.3523799999999987E-3</v>
      </c>
      <c r="CL1607" s="10">
        <v>1</v>
      </c>
      <c r="CM1607" s="10">
        <v>10.199999999999999</v>
      </c>
      <c r="CO1607" s="10">
        <v>3.0292300000000005E-2</v>
      </c>
      <c r="CP1607" s="10">
        <v>1.8888140000000005E-2</v>
      </c>
      <c r="CQ1607" s="10">
        <v>2</v>
      </c>
      <c r="CR1607" s="10">
        <v>10.3</v>
      </c>
      <c r="CT1607" s="10">
        <v>2.9998199999999992E-2</v>
      </c>
      <c r="CU1607" s="10">
        <v>1.8704759999999997E-2</v>
      </c>
      <c r="CV1607" s="10">
        <v>2</v>
      </c>
      <c r="CW1607" s="10">
        <v>10.199999999999999</v>
      </c>
      <c r="CY1607" s="10">
        <v>1716</v>
      </c>
      <c r="CZ1607" s="10" t="s">
        <v>304</v>
      </c>
      <c r="DA1607" s="10">
        <v>0</v>
      </c>
      <c r="DB1607" s="10">
        <v>0</v>
      </c>
      <c r="DC1607" s="10">
        <v>0</v>
      </c>
      <c r="DD1607" s="10">
        <v>10.4</v>
      </c>
      <c r="DF1607" s="10">
        <v>0</v>
      </c>
      <c r="DG1607" s="10">
        <v>0</v>
      </c>
      <c r="DH1607" s="10">
        <v>0</v>
      </c>
      <c r="DI1607" s="10">
        <v>10.4</v>
      </c>
      <c r="DK1607" s="10">
        <v>0</v>
      </c>
      <c r="DL1607" s="10">
        <v>0</v>
      </c>
      <c r="DM1607" s="10">
        <v>0</v>
      </c>
      <c r="DN1607" s="10">
        <v>10.4</v>
      </c>
    </row>
    <row r="1608" spans="1:118" x14ac:dyDescent="0.25">
      <c r="A1608" s="10">
        <v>1683</v>
      </c>
      <c r="R1608" s="10">
        <v>1683</v>
      </c>
      <c r="S1608" s="10" t="s">
        <v>400</v>
      </c>
      <c r="T1608" s="10">
        <v>2.0000000000000001E-4</v>
      </c>
      <c r="Y1608" s="10">
        <v>2.5999999999999998E-4</v>
      </c>
      <c r="AD1608" s="10">
        <v>6.6E-4</v>
      </c>
      <c r="AI1608" s="10">
        <v>1683</v>
      </c>
      <c r="AJ1608" s="10" t="s">
        <v>400</v>
      </c>
      <c r="AK1608" s="10">
        <v>2.3E-2</v>
      </c>
      <c r="AP1608" s="10">
        <v>2.1000000000000001E-2</v>
      </c>
      <c r="AU1608" s="10">
        <v>1.9599999999999999E-2</v>
      </c>
      <c r="AZ1608" s="10">
        <v>1683</v>
      </c>
      <c r="BA1608" s="10" t="s">
        <v>400</v>
      </c>
      <c r="BB1608" s="10">
        <v>5.9999999999999995E-4</v>
      </c>
      <c r="BG1608" s="10">
        <v>9.3000000000000005E-4</v>
      </c>
      <c r="BL1608" s="10">
        <v>5.2999999999999998E-4</v>
      </c>
      <c r="BQ1608" s="10">
        <v>1683</v>
      </c>
      <c r="BR1608" s="10" t="s">
        <v>400</v>
      </c>
      <c r="BS1608" s="10">
        <v>2.24E-2</v>
      </c>
      <c r="BX1608" s="10">
        <v>2.1100000000000001E-2</v>
      </c>
      <c r="CC1608" s="10">
        <v>2.23E-2</v>
      </c>
      <c r="CH1608" s="10">
        <v>1683</v>
      </c>
      <c r="CI1608" s="10" t="s">
        <v>400</v>
      </c>
      <c r="CJ1608" s="10">
        <v>5.9999999999999995E-4</v>
      </c>
      <c r="CO1608" s="10">
        <v>4.0000000000000002E-4</v>
      </c>
      <c r="CT1608" s="10">
        <v>5.2999999999999998E-4</v>
      </c>
      <c r="CY1608" s="10">
        <v>1717</v>
      </c>
      <c r="CZ1608" s="10" t="s">
        <v>288</v>
      </c>
      <c r="DA1608" s="10">
        <v>0.22687911999999999</v>
      </c>
      <c r="DB1608" s="10">
        <v>5.6135040000000004E-2</v>
      </c>
      <c r="DC1608" s="10">
        <v>13</v>
      </c>
      <c r="DD1608" s="10">
        <v>10.4</v>
      </c>
      <c r="DF1608" s="10">
        <v>0.29668808000000002</v>
      </c>
      <c r="DG1608" s="10">
        <v>7.3407360000000005E-2</v>
      </c>
      <c r="DH1608" s="10">
        <v>17</v>
      </c>
      <c r="DI1608" s="10">
        <v>10.4</v>
      </c>
      <c r="DK1608" s="10">
        <v>0.29668808000000002</v>
      </c>
      <c r="DL1608" s="10">
        <v>7.3407360000000005E-2</v>
      </c>
      <c r="DM1608" s="10">
        <v>17</v>
      </c>
      <c r="DN1608" s="10">
        <v>10.4</v>
      </c>
    </row>
    <row r="1609" spans="1:118" x14ac:dyDescent="0.25">
      <c r="A1609" s="10">
        <v>1684</v>
      </c>
      <c r="R1609" s="10">
        <v>1684</v>
      </c>
      <c r="S1609" s="10" t="s">
        <v>401</v>
      </c>
      <c r="T1609" s="10">
        <v>0</v>
      </c>
      <c r="Y1609" s="10">
        <v>0</v>
      </c>
      <c r="AD1609" s="10">
        <v>0</v>
      </c>
      <c r="AI1609" s="10">
        <v>1684</v>
      </c>
      <c r="AJ1609" s="10" t="s">
        <v>401</v>
      </c>
      <c r="AK1609" s="10">
        <v>0</v>
      </c>
      <c r="AP1609" s="10">
        <v>0</v>
      </c>
      <c r="AU1609" s="10">
        <v>0</v>
      </c>
      <c r="AZ1609" s="10">
        <v>1684</v>
      </c>
      <c r="BA1609" s="10" t="s">
        <v>401</v>
      </c>
      <c r="BB1609" s="10">
        <v>0</v>
      </c>
      <c r="BG1609" s="10">
        <v>0</v>
      </c>
      <c r="BL1609" s="10">
        <v>0</v>
      </c>
      <c r="BQ1609" s="10">
        <v>1684</v>
      </c>
      <c r="BR1609" s="10" t="s">
        <v>401</v>
      </c>
      <c r="BS1609" s="10">
        <v>0</v>
      </c>
      <c r="BX1609" s="10">
        <v>0</v>
      </c>
      <c r="CC1609" s="10">
        <v>0</v>
      </c>
      <c r="CH1609" s="10">
        <v>1684</v>
      </c>
      <c r="CI1609" s="10" t="s">
        <v>401</v>
      </c>
      <c r="CJ1609" s="10">
        <v>0</v>
      </c>
      <c r="CO1609" s="10">
        <v>0</v>
      </c>
      <c r="CT1609" s="10">
        <v>0</v>
      </c>
      <c r="CY1609" s="10">
        <v>1718</v>
      </c>
      <c r="CZ1609" s="10" t="s">
        <v>289</v>
      </c>
      <c r="DA1609" s="10">
        <v>3.4904480000000002E-2</v>
      </c>
      <c r="DB1609" s="10">
        <v>8.6361600000000004E-3</v>
      </c>
      <c r="DC1609" s="10">
        <v>2</v>
      </c>
      <c r="DD1609" s="10">
        <v>10.4</v>
      </c>
      <c r="DF1609" s="10">
        <v>3.4904480000000002E-2</v>
      </c>
      <c r="DG1609" s="10">
        <v>8.6361600000000004E-3</v>
      </c>
      <c r="DH1609" s="10">
        <v>2</v>
      </c>
      <c r="DI1609" s="10">
        <v>10.4</v>
      </c>
      <c r="DK1609" s="10">
        <v>3.4904480000000002E-2</v>
      </c>
      <c r="DL1609" s="10">
        <v>8.6361600000000004E-3</v>
      </c>
      <c r="DM1609" s="10">
        <v>2</v>
      </c>
      <c r="DN1609" s="10">
        <v>10.4</v>
      </c>
    </row>
    <row r="1610" spans="1:118" x14ac:dyDescent="0.25">
      <c r="A1610" s="10">
        <v>1685</v>
      </c>
      <c r="R1610" s="10">
        <v>1685</v>
      </c>
      <c r="S1610" s="10" t="s">
        <v>418</v>
      </c>
      <c r="T1610" s="10">
        <v>1.47</v>
      </c>
      <c r="U1610" s="10">
        <v>1.1299999999999999</v>
      </c>
      <c r="V1610" s="10">
        <v>29</v>
      </c>
      <c r="W1610" s="10">
        <v>36.9</v>
      </c>
      <c r="Y1610" s="10">
        <v>2.02</v>
      </c>
      <c r="Z1610" s="10">
        <v>1.54</v>
      </c>
      <c r="AA1610" s="10">
        <v>40</v>
      </c>
      <c r="AB1610" s="10">
        <v>37.049999999999997</v>
      </c>
      <c r="AD1610" s="10">
        <v>2.06</v>
      </c>
      <c r="AE1610" s="10">
        <v>1.53</v>
      </c>
      <c r="AF1610" s="10">
        <v>42</v>
      </c>
      <c r="AG1610" s="10">
        <v>35.5</v>
      </c>
      <c r="AI1610" s="10">
        <v>1685</v>
      </c>
      <c r="AJ1610" s="10" t="s">
        <v>418</v>
      </c>
      <c r="AK1610" s="10">
        <v>3.2</v>
      </c>
      <c r="AL1610" s="10">
        <v>1.46</v>
      </c>
      <c r="AM1610" s="10">
        <v>55</v>
      </c>
      <c r="AN1610" s="10">
        <v>36.9</v>
      </c>
      <c r="AP1610" s="10">
        <v>4.1399999999999997</v>
      </c>
      <c r="AQ1610" s="10">
        <v>1.86</v>
      </c>
      <c r="AR1610" s="10">
        <v>73</v>
      </c>
      <c r="AS1610" s="10">
        <v>36</v>
      </c>
      <c r="AU1610" s="10">
        <v>4.18</v>
      </c>
      <c r="AV1610" s="10">
        <v>1.89</v>
      </c>
      <c r="AW1610" s="10">
        <v>75</v>
      </c>
      <c r="AX1610" s="10">
        <v>35.1</v>
      </c>
      <c r="AZ1610" s="10">
        <v>1685</v>
      </c>
      <c r="BA1610" s="10" t="s">
        <v>418</v>
      </c>
      <c r="BB1610" s="10">
        <v>1.57</v>
      </c>
      <c r="BC1610" s="10">
        <v>0.96</v>
      </c>
      <c r="BD1610" s="10">
        <v>29</v>
      </c>
      <c r="BE1610" s="10">
        <v>36.835999999999999</v>
      </c>
      <c r="BG1610" s="10">
        <v>2.06</v>
      </c>
      <c r="BH1610" s="10">
        <v>1.21</v>
      </c>
      <c r="BI1610" s="10">
        <v>37</v>
      </c>
      <c r="BJ1610" s="10">
        <v>37.078000000000003</v>
      </c>
      <c r="BL1610" s="10">
        <v>2.23</v>
      </c>
      <c r="BM1610" s="10">
        <v>1.3</v>
      </c>
      <c r="BN1610" s="10">
        <v>41</v>
      </c>
      <c r="BO1610" s="10">
        <v>36.658000000000001</v>
      </c>
      <c r="BQ1610" s="10">
        <v>1685</v>
      </c>
      <c r="BR1610" s="10" t="s">
        <v>418</v>
      </c>
      <c r="BS1610" s="10">
        <v>2.82</v>
      </c>
      <c r="BT1610" s="10">
        <v>1.37</v>
      </c>
      <c r="BU1610" s="10">
        <v>49</v>
      </c>
      <c r="BV1610" s="10">
        <v>36.799999999999997</v>
      </c>
      <c r="BX1610" s="10">
        <v>3.46</v>
      </c>
      <c r="BY1610" s="10">
        <v>1.63</v>
      </c>
      <c r="BZ1610" s="10">
        <v>62</v>
      </c>
      <c r="CA1610" s="10">
        <v>35.700000000000003</v>
      </c>
      <c r="CC1610" s="10">
        <v>3.83</v>
      </c>
      <c r="CD1610" s="10">
        <v>1.82</v>
      </c>
      <c r="CE1610" s="10">
        <v>69</v>
      </c>
      <c r="CF1610" s="10">
        <v>35.700000000000003</v>
      </c>
      <c r="CH1610" s="10">
        <v>1685</v>
      </c>
      <c r="CI1610" s="10" t="s">
        <v>418</v>
      </c>
      <c r="CJ1610" s="10">
        <v>1.39</v>
      </c>
      <c r="CK1610" s="10">
        <v>0.86</v>
      </c>
      <c r="CL1610" s="10">
        <v>26</v>
      </c>
      <c r="CM1610" s="10">
        <v>36.24</v>
      </c>
      <c r="CO1610" s="10">
        <v>1.9</v>
      </c>
      <c r="CP1610" s="10">
        <v>1.1599999999999999</v>
      </c>
      <c r="CQ1610" s="10">
        <v>35</v>
      </c>
      <c r="CR1610" s="10">
        <v>36.99</v>
      </c>
      <c r="CT1610" s="10">
        <v>1.98</v>
      </c>
      <c r="CU1610" s="10">
        <v>1.2</v>
      </c>
      <c r="CV1610" s="10">
        <v>37</v>
      </c>
      <c r="CW1610" s="10">
        <v>36.380000000000003</v>
      </c>
      <c r="CY1610" s="10">
        <v>1719</v>
      </c>
      <c r="CZ1610" s="10" t="s">
        <v>290</v>
      </c>
      <c r="DA1610" s="10">
        <v>3.4904480000000002E-2</v>
      </c>
      <c r="DB1610" s="10">
        <v>8.6361600000000004E-3</v>
      </c>
      <c r="DC1610" s="10">
        <v>2</v>
      </c>
      <c r="DD1610" s="10">
        <v>10.4</v>
      </c>
      <c r="DF1610" s="10">
        <v>1.7452240000000001E-2</v>
      </c>
      <c r="DG1610" s="10">
        <v>4.3180800000000002E-3</v>
      </c>
      <c r="DH1610" s="10">
        <v>1</v>
      </c>
      <c r="DI1610" s="10">
        <v>10.4</v>
      </c>
      <c r="DK1610" s="10">
        <v>1.7452240000000001E-2</v>
      </c>
      <c r="DL1610" s="10">
        <v>4.3180800000000002E-3</v>
      </c>
      <c r="DM1610" s="10">
        <v>1</v>
      </c>
      <c r="DN1610" s="10">
        <v>10.4</v>
      </c>
    </row>
    <row r="1611" spans="1:118" x14ac:dyDescent="0.25">
      <c r="A1611" s="10">
        <v>1686</v>
      </c>
      <c r="R1611" s="10">
        <v>1686</v>
      </c>
      <c r="S1611" s="10" t="s">
        <v>419</v>
      </c>
      <c r="T1611" s="10">
        <v>0.35</v>
      </c>
      <c r="U1611" s="10">
        <v>0.28000000000000003</v>
      </c>
      <c r="V1611" s="10">
        <v>7</v>
      </c>
      <c r="W1611" s="10">
        <v>36.9</v>
      </c>
      <c r="Y1611" s="10">
        <v>0.34</v>
      </c>
      <c r="Z1611" s="10">
        <v>0.28999999999999998</v>
      </c>
      <c r="AA1611" s="10">
        <v>7</v>
      </c>
      <c r="AB1611" s="10">
        <v>37.049999999999997</v>
      </c>
      <c r="AD1611" s="10">
        <v>0.35</v>
      </c>
      <c r="AE1611" s="10">
        <v>0.28999999999999998</v>
      </c>
      <c r="AF1611" s="10">
        <v>7</v>
      </c>
      <c r="AG1611" s="10">
        <v>35.5</v>
      </c>
      <c r="AI1611" s="10">
        <v>1686</v>
      </c>
      <c r="AJ1611" s="10" t="s">
        <v>419</v>
      </c>
      <c r="AK1611" s="10">
        <v>0.59</v>
      </c>
      <c r="AL1611" s="10">
        <v>0.24</v>
      </c>
      <c r="AM1611" s="10">
        <v>10</v>
      </c>
      <c r="AN1611" s="10">
        <v>36.9</v>
      </c>
      <c r="AP1611" s="10">
        <v>0.62</v>
      </c>
      <c r="AQ1611" s="10">
        <v>0.24</v>
      </c>
      <c r="AR1611" s="10">
        <v>11</v>
      </c>
      <c r="AS1611" s="10">
        <v>36</v>
      </c>
      <c r="AU1611" s="10">
        <v>0.63</v>
      </c>
      <c r="AV1611" s="10">
        <v>0.24</v>
      </c>
      <c r="AW1611" s="10">
        <v>11</v>
      </c>
      <c r="AX1611" s="10">
        <v>35.1</v>
      </c>
      <c r="AZ1611" s="10">
        <v>1686</v>
      </c>
      <c r="BA1611" s="10" t="s">
        <v>419</v>
      </c>
      <c r="BB1611" s="10">
        <v>0.36</v>
      </c>
      <c r="BC1611" s="10">
        <v>0.28000000000000003</v>
      </c>
      <c r="BD1611" s="10">
        <v>7</v>
      </c>
      <c r="BE1611" s="10">
        <v>36.835999999999999</v>
      </c>
      <c r="BG1611" s="10">
        <v>0.37</v>
      </c>
      <c r="BH1611" s="10">
        <v>0.28000000000000003</v>
      </c>
      <c r="BI1611" s="10">
        <v>7</v>
      </c>
      <c r="BJ1611" s="10">
        <v>37.078000000000003</v>
      </c>
      <c r="BL1611" s="10">
        <v>0.37</v>
      </c>
      <c r="BM1611" s="10">
        <v>0.28000000000000003</v>
      </c>
      <c r="BN1611" s="10">
        <v>7</v>
      </c>
      <c r="BO1611" s="10">
        <v>36.658000000000001</v>
      </c>
      <c r="BQ1611" s="10">
        <v>1686</v>
      </c>
      <c r="BR1611" s="10" t="s">
        <v>419</v>
      </c>
      <c r="BS1611" s="10">
        <v>0.47</v>
      </c>
      <c r="BT1611" s="10">
        <v>0.23</v>
      </c>
      <c r="BU1611" s="10">
        <v>8</v>
      </c>
      <c r="BV1611" s="10">
        <v>36.835999999999999</v>
      </c>
      <c r="BX1611" s="10">
        <v>0.51</v>
      </c>
      <c r="BY1611" s="10">
        <v>0.23</v>
      </c>
      <c r="BZ1611" s="10">
        <v>9</v>
      </c>
      <c r="CA1611" s="10">
        <v>35.700000000000003</v>
      </c>
      <c r="CC1611" s="10">
        <v>0.53</v>
      </c>
      <c r="CD1611" s="10">
        <v>0.24</v>
      </c>
      <c r="CE1611" s="10">
        <v>9</v>
      </c>
      <c r="CF1611" s="10">
        <v>35.700000000000003</v>
      </c>
      <c r="CH1611" s="10">
        <v>1686</v>
      </c>
      <c r="CI1611" s="10" t="s">
        <v>419</v>
      </c>
      <c r="CJ1611" s="10">
        <v>0.35</v>
      </c>
      <c r="CK1611" s="10">
        <v>0.23</v>
      </c>
      <c r="CL1611" s="10">
        <v>7</v>
      </c>
      <c r="CM1611" s="10">
        <v>36.24</v>
      </c>
      <c r="CO1611" s="10">
        <v>0.35</v>
      </c>
      <c r="CP1611" s="10">
        <v>0.23</v>
      </c>
      <c r="CQ1611" s="10">
        <v>7</v>
      </c>
      <c r="CR1611" s="10">
        <v>36.99</v>
      </c>
      <c r="CT1611" s="10">
        <v>0.35</v>
      </c>
      <c r="CU1611" s="10">
        <v>0.24</v>
      </c>
      <c r="CV1611" s="10">
        <v>7</v>
      </c>
      <c r="CW1611" s="10">
        <v>36.380000000000003</v>
      </c>
      <c r="CY1611" s="10">
        <v>1720</v>
      </c>
      <c r="CZ1611" s="10" t="s">
        <v>291</v>
      </c>
      <c r="DA1611" s="10">
        <v>0</v>
      </c>
      <c r="DB1611" s="10">
        <v>0</v>
      </c>
      <c r="DC1611" s="10">
        <v>0</v>
      </c>
      <c r="DD1611" s="10">
        <v>10.4</v>
      </c>
      <c r="DF1611" s="10">
        <v>0</v>
      </c>
      <c r="DG1611" s="10">
        <v>0</v>
      </c>
      <c r="DH1611" s="10">
        <v>0</v>
      </c>
      <c r="DI1611" s="10">
        <v>10.4</v>
      </c>
      <c r="DK1611" s="10">
        <v>0</v>
      </c>
      <c r="DL1611" s="10">
        <v>0</v>
      </c>
      <c r="DM1611" s="10">
        <v>0</v>
      </c>
      <c r="DN1611" s="10">
        <v>10.4</v>
      </c>
    </row>
    <row r="1612" spans="1:118" x14ac:dyDescent="0.25">
      <c r="A1612" s="10">
        <v>1687</v>
      </c>
      <c r="R1612" s="10">
        <v>1687</v>
      </c>
      <c r="S1612" s="10" t="s">
        <v>420</v>
      </c>
      <c r="T1612" s="10">
        <v>0.09</v>
      </c>
      <c r="U1612" s="10">
        <v>0.08</v>
      </c>
      <c r="V1612" s="10">
        <v>2</v>
      </c>
      <c r="W1612" s="10">
        <v>36.9</v>
      </c>
      <c r="Y1612" s="10">
        <v>0.12</v>
      </c>
      <c r="Z1612" s="10">
        <v>0.1</v>
      </c>
      <c r="AA1612" s="10">
        <v>2</v>
      </c>
      <c r="AB1612" s="10">
        <v>37.049999999999997</v>
      </c>
      <c r="AD1612" s="10">
        <v>0.11</v>
      </c>
      <c r="AE1612" s="10">
        <v>0.09</v>
      </c>
      <c r="AF1612" s="10">
        <v>2</v>
      </c>
      <c r="AG1612" s="10">
        <v>35.5</v>
      </c>
      <c r="AI1612" s="10">
        <v>1687</v>
      </c>
      <c r="AJ1612" s="10" t="s">
        <v>420</v>
      </c>
      <c r="AK1612" s="10">
        <v>0.32</v>
      </c>
      <c r="AL1612" s="10">
        <v>0.1</v>
      </c>
      <c r="AM1612" s="10">
        <v>5</v>
      </c>
      <c r="AN1612" s="10">
        <v>36.9</v>
      </c>
      <c r="AP1612" s="10">
        <v>0.37</v>
      </c>
      <c r="AQ1612" s="10">
        <v>0.11</v>
      </c>
      <c r="AR1612" s="10">
        <v>6</v>
      </c>
      <c r="AS1612" s="10">
        <v>36</v>
      </c>
      <c r="AU1612" s="10">
        <v>0.36</v>
      </c>
      <c r="AV1612" s="10">
        <v>0.11</v>
      </c>
      <c r="AW1612" s="10">
        <v>6</v>
      </c>
      <c r="AX1612" s="10">
        <v>35.1</v>
      </c>
      <c r="AZ1612" s="10">
        <v>1687</v>
      </c>
      <c r="BA1612" s="10" t="s">
        <v>420</v>
      </c>
      <c r="BB1612" s="10">
        <v>0.11</v>
      </c>
      <c r="BC1612" s="10">
        <v>0.09</v>
      </c>
      <c r="BD1612" s="10">
        <v>2</v>
      </c>
      <c r="BE1612" s="10">
        <v>36.835999999999999</v>
      </c>
      <c r="BG1612" s="10">
        <v>0.12</v>
      </c>
      <c r="BH1612" s="10">
        <v>0.1</v>
      </c>
      <c r="BI1612" s="10">
        <v>2</v>
      </c>
      <c r="BJ1612" s="10">
        <v>37.078000000000003</v>
      </c>
      <c r="BL1612" s="10">
        <v>0.36</v>
      </c>
      <c r="BM1612" s="10">
        <v>0.11</v>
      </c>
      <c r="BN1612" s="10">
        <v>6</v>
      </c>
      <c r="BO1612" s="10">
        <v>36.658000000000001</v>
      </c>
      <c r="BQ1612" s="10">
        <v>1687</v>
      </c>
      <c r="BR1612" s="10" t="s">
        <v>420</v>
      </c>
      <c r="BS1612" s="10">
        <v>0.24</v>
      </c>
      <c r="BT1612" s="10">
        <v>0.09</v>
      </c>
      <c r="BU1612" s="10">
        <v>4</v>
      </c>
      <c r="BV1612" s="10">
        <v>36.835999999999999</v>
      </c>
      <c r="BX1612" s="10">
        <v>0.3</v>
      </c>
      <c r="BY1612" s="10">
        <v>0.1</v>
      </c>
      <c r="BZ1612" s="10">
        <v>5</v>
      </c>
      <c r="CA1612" s="10">
        <v>35.700000000000003</v>
      </c>
      <c r="CC1612" s="10">
        <v>0.31</v>
      </c>
      <c r="CD1612" s="10">
        <v>0.11</v>
      </c>
      <c r="CE1612" s="10">
        <v>5</v>
      </c>
      <c r="CF1612" s="10">
        <v>35.700000000000003</v>
      </c>
      <c r="CH1612" s="10">
        <v>1687</v>
      </c>
      <c r="CI1612" s="10" t="s">
        <v>420</v>
      </c>
      <c r="CJ1612" s="10">
        <v>0.08</v>
      </c>
      <c r="CK1612" s="10">
        <v>0.06</v>
      </c>
      <c r="CL1612" s="10">
        <v>2</v>
      </c>
      <c r="CM1612" s="10">
        <v>36.24</v>
      </c>
      <c r="CO1612" s="10">
        <v>0.08</v>
      </c>
      <c r="CP1612" s="10">
        <v>0.06</v>
      </c>
      <c r="CQ1612" s="10">
        <v>2</v>
      </c>
      <c r="CR1612" s="10">
        <v>36.99</v>
      </c>
      <c r="CT1612" s="10">
        <v>0.1</v>
      </c>
      <c r="CU1612" s="10">
        <v>7.0000000000000007E-2</v>
      </c>
      <c r="CV1612" s="10">
        <v>2</v>
      </c>
      <c r="CW1612" s="10">
        <v>36.380000000000003</v>
      </c>
      <c r="CY1612" s="10">
        <v>1721</v>
      </c>
      <c r="CZ1612" s="10" t="s">
        <v>423</v>
      </c>
      <c r="DA1612" s="10">
        <v>7.8300000000000002E-3</v>
      </c>
      <c r="DF1612" s="10">
        <v>8.5000000000000006E-3</v>
      </c>
      <c r="DK1612" s="10">
        <v>8.0660000000000003E-3</v>
      </c>
    </row>
    <row r="1613" spans="1:118" x14ac:dyDescent="0.25">
      <c r="A1613" s="10">
        <v>1688</v>
      </c>
      <c r="R1613" s="10">
        <v>1688</v>
      </c>
      <c r="S1613" s="10" t="s">
        <v>421</v>
      </c>
      <c r="T1613" s="10">
        <v>0.21</v>
      </c>
      <c r="U1613" s="10">
        <v>0.17</v>
      </c>
      <c r="V1613" s="10">
        <v>4</v>
      </c>
      <c r="W1613" s="10">
        <v>36.9</v>
      </c>
      <c r="Y1613" s="10">
        <v>0.26</v>
      </c>
      <c r="Z1613" s="10">
        <v>0.2</v>
      </c>
      <c r="AA1613" s="10">
        <v>5</v>
      </c>
      <c r="AB1613" s="10">
        <v>37.049999999999997</v>
      </c>
      <c r="AD1613" s="10">
        <v>0.24</v>
      </c>
      <c r="AE1613" s="10">
        <v>0.17</v>
      </c>
      <c r="AF1613" s="10">
        <v>5</v>
      </c>
      <c r="AG1613" s="10">
        <v>35.5</v>
      </c>
      <c r="AI1613" s="10">
        <v>1688</v>
      </c>
      <c r="AJ1613" s="10" t="s">
        <v>421</v>
      </c>
      <c r="AK1613" s="10">
        <v>0.5</v>
      </c>
      <c r="AL1613" s="10">
        <v>0.23</v>
      </c>
      <c r="AM1613" s="10">
        <v>9</v>
      </c>
      <c r="AN1613" s="10">
        <v>36.9</v>
      </c>
      <c r="AP1613" s="10">
        <v>0.57999999999999996</v>
      </c>
      <c r="AQ1613" s="10">
        <v>0.25</v>
      </c>
      <c r="AR1613" s="10">
        <v>10</v>
      </c>
      <c r="AS1613" s="10">
        <v>36</v>
      </c>
      <c r="AU1613" s="10">
        <v>0.52</v>
      </c>
      <c r="AV1613" s="10">
        <v>0.24</v>
      </c>
      <c r="AW1613" s="10">
        <v>10</v>
      </c>
      <c r="AX1613" s="10">
        <v>35.1</v>
      </c>
      <c r="AZ1613" s="10">
        <v>1688</v>
      </c>
      <c r="BA1613" s="10" t="s">
        <v>421</v>
      </c>
      <c r="BB1613" s="10">
        <v>0.23</v>
      </c>
      <c r="BC1613" s="10">
        <v>0.16</v>
      </c>
      <c r="BD1613" s="10">
        <v>4</v>
      </c>
      <c r="BE1613" s="10">
        <v>36.835999999999999</v>
      </c>
      <c r="BG1613" s="10">
        <v>0.24</v>
      </c>
      <c r="BH1613" s="10">
        <v>0.16</v>
      </c>
      <c r="BI1613" s="10">
        <v>5</v>
      </c>
      <c r="BJ1613" s="10">
        <v>37.078000000000003</v>
      </c>
      <c r="BL1613" s="10">
        <v>0.12</v>
      </c>
      <c r="BM1613" s="10">
        <v>0.1</v>
      </c>
      <c r="BN1613" s="10">
        <v>2</v>
      </c>
      <c r="BO1613" s="10">
        <v>36.658000000000001</v>
      </c>
      <c r="BQ1613" s="10">
        <v>1688</v>
      </c>
      <c r="BR1613" s="10" t="s">
        <v>421</v>
      </c>
      <c r="BS1613" s="10">
        <v>0.52</v>
      </c>
      <c r="BT1613" s="10">
        <v>0.2</v>
      </c>
      <c r="BU1613" s="10">
        <v>9</v>
      </c>
      <c r="BV1613" s="10">
        <v>36.835999999999999</v>
      </c>
      <c r="BX1613" s="10">
        <v>0.64</v>
      </c>
      <c r="BY1613" s="10">
        <v>0.23</v>
      </c>
      <c r="BZ1613" s="10">
        <v>11</v>
      </c>
      <c r="CA1613" s="10">
        <v>35.700000000000003</v>
      </c>
      <c r="CC1613" s="10">
        <v>0.62</v>
      </c>
      <c r="CD1613" s="10">
        <v>0.23</v>
      </c>
      <c r="CE1613" s="10">
        <v>11</v>
      </c>
      <c r="CF1613" s="10">
        <v>35.700000000000003</v>
      </c>
      <c r="CH1613" s="10">
        <v>1688</v>
      </c>
      <c r="CI1613" s="10" t="s">
        <v>421</v>
      </c>
      <c r="CJ1613" s="10">
        <v>0.23</v>
      </c>
      <c r="CK1613" s="10">
        <v>0.14000000000000001</v>
      </c>
      <c r="CL1613" s="10">
        <v>4</v>
      </c>
      <c r="CM1613" s="10">
        <v>36.24</v>
      </c>
      <c r="CO1613" s="10">
        <v>0.28000000000000003</v>
      </c>
      <c r="CP1613" s="10">
        <v>0.17</v>
      </c>
      <c r="CQ1613" s="10">
        <v>5</v>
      </c>
      <c r="CR1613" s="10">
        <v>36.99</v>
      </c>
      <c r="CT1613" s="10">
        <v>0.27</v>
      </c>
      <c r="CU1613" s="10">
        <v>0.15</v>
      </c>
      <c r="CV1613" s="10">
        <v>5</v>
      </c>
      <c r="CW1613" s="10">
        <v>36.380000000000003</v>
      </c>
      <c r="CY1613" s="10">
        <v>1722</v>
      </c>
      <c r="CZ1613" s="10" t="s">
        <v>426</v>
      </c>
      <c r="DA1613" s="10">
        <v>0.12</v>
      </c>
      <c r="DB1613" s="10">
        <v>0.06</v>
      </c>
      <c r="DC1613" s="10">
        <v>2.2000000000000002</v>
      </c>
      <c r="DD1613" s="10">
        <v>37.35</v>
      </c>
      <c r="DF1613" s="10">
        <v>0.12</v>
      </c>
      <c r="DG1613" s="10">
        <v>0.06</v>
      </c>
      <c r="DH1613" s="10">
        <v>2.2000000000000002</v>
      </c>
      <c r="DI1613" s="10">
        <v>36.65</v>
      </c>
      <c r="DK1613" s="10">
        <v>0.12</v>
      </c>
      <c r="DL1613" s="10">
        <v>0.06</v>
      </c>
      <c r="DM1613" s="10">
        <v>2.2000000000000002</v>
      </c>
      <c r="DN1613" s="10">
        <v>36.93</v>
      </c>
    </row>
    <row r="1614" spans="1:118" x14ac:dyDescent="0.25">
      <c r="A1614" s="10">
        <v>1689</v>
      </c>
      <c r="R1614" s="10">
        <v>1689</v>
      </c>
      <c r="S1614" s="10" t="s">
        <v>8</v>
      </c>
      <c r="T1614" s="10">
        <v>0.82</v>
      </c>
      <c r="U1614" s="10">
        <v>0.59</v>
      </c>
      <c r="W1614" s="10">
        <v>36.9</v>
      </c>
      <c r="Y1614" s="10">
        <v>1.3</v>
      </c>
      <c r="Z1614" s="10">
        <v>0.95</v>
      </c>
      <c r="AB1614" s="10">
        <v>37.049999999999997</v>
      </c>
      <c r="AD1614" s="10">
        <v>1.35</v>
      </c>
      <c r="AE1614" s="10">
        <v>0.98</v>
      </c>
      <c r="AG1614" s="10">
        <v>35.5</v>
      </c>
      <c r="AI1614" s="10">
        <v>1689</v>
      </c>
      <c r="AJ1614" s="10" t="s">
        <v>8</v>
      </c>
      <c r="AK1614" s="10">
        <v>0.7</v>
      </c>
      <c r="AL1614" s="10">
        <v>0.39</v>
      </c>
      <c r="AN1614" s="10">
        <v>36.9</v>
      </c>
      <c r="AP1614" s="10">
        <v>1.05</v>
      </c>
      <c r="AQ1614" s="10">
        <v>0.57999999999999996</v>
      </c>
      <c r="AS1614" s="10">
        <v>36</v>
      </c>
      <c r="AU1614" s="10">
        <v>1.01</v>
      </c>
      <c r="AV1614" s="10">
        <v>0.56000000000000005</v>
      </c>
      <c r="AX1614" s="10">
        <v>35.1</v>
      </c>
      <c r="AZ1614" s="10">
        <v>1689</v>
      </c>
      <c r="BA1614" s="10" t="s">
        <v>8</v>
      </c>
      <c r="BB1614" s="10">
        <v>0.86</v>
      </c>
      <c r="BC1614" s="10">
        <v>0.43</v>
      </c>
      <c r="BE1614" s="10">
        <v>36.835999999999999</v>
      </c>
      <c r="BG1614" s="10">
        <v>1.32</v>
      </c>
      <c r="BH1614" s="10">
        <v>0.66</v>
      </c>
      <c r="BJ1614" s="10">
        <v>37.078000000000003</v>
      </c>
      <c r="BL1614" s="10">
        <v>0.27</v>
      </c>
      <c r="BM1614" s="10">
        <v>0.18</v>
      </c>
      <c r="BN1614" s="10">
        <v>5</v>
      </c>
      <c r="BO1614" s="10">
        <v>36.658000000000001</v>
      </c>
      <c r="BQ1614" s="10">
        <v>1689</v>
      </c>
      <c r="BR1614" s="10" t="s">
        <v>8</v>
      </c>
      <c r="BS1614" s="10">
        <v>0.65</v>
      </c>
      <c r="BT1614" s="10">
        <v>0.38</v>
      </c>
      <c r="BV1614" s="10">
        <v>36.835999999999999</v>
      </c>
      <c r="BX1614" s="10">
        <v>0.81</v>
      </c>
      <c r="BY1614" s="10">
        <v>0.48</v>
      </c>
      <c r="CA1614" s="10">
        <v>35.700000000000003</v>
      </c>
      <c r="CC1614" s="10">
        <v>0.92</v>
      </c>
      <c r="CD1614" s="10">
        <v>0.54</v>
      </c>
      <c r="CF1614" s="10">
        <v>35.700000000000003</v>
      </c>
      <c r="CH1614" s="10">
        <v>1689</v>
      </c>
      <c r="CI1614" s="10" t="s">
        <v>8</v>
      </c>
      <c r="CJ1614" s="10">
        <v>0.72</v>
      </c>
      <c r="CK1614" s="10">
        <v>0.43</v>
      </c>
      <c r="CL1614" s="10">
        <v>13</v>
      </c>
      <c r="CM1614" s="10">
        <v>36.24</v>
      </c>
      <c r="CO1614" s="10">
        <v>1.18</v>
      </c>
      <c r="CP1614" s="10">
        <v>0.7</v>
      </c>
      <c r="CQ1614" s="10">
        <v>21</v>
      </c>
      <c r="CR1614" s="10">
        <v>36.99</v>
      </c>
      <c r="CT1614" s="10">
        <v>1.24</v>
      </c>
      <c r="CU1614" s="10">
        <v>0.73</v>
      </c>
      <c r="CV1614" s="10">
        <v>23</v>
      </c>
      <c r="CW1614" s="10">
        <v>36.380000000000003</v>
      </c>
      <c r="CY1614" s="10">
        <v>1723</v>
      </c>
      <c r="CZ1614" s="10" t="s">
        <v>8</v>
      </c>
      <c r="DA1614" s="10">
        <v>0.38</v>
      </c>
      <c r="DB1614" s="10">
        <v>0.15</v>
      </c>
      <c r="DC1614" s="10">
        <v>6.5</v>
      </c>
      <c r="DD1614" s="10">
        <v>37.35</v>
      </c>
      <c r="DF1614" s="10">
        <v>0.42</v>
      </c>
      <c r="DG1614" s="10">
        <v>0.16</v>
      </c>
      <c r="DH1614" s="10">
        <v>7.2</v>
      </c>
      <c r="DI1614" s="10">
        <v>36.65</v>
      </c>
      <c r="DK1614" s="10">
        <v>0.4</v>
      </c>
      <c r="DL1614" s="10">
        <v>0.16</v>
      </c>
      <c r="DM1614" s="10">
        <v>6.9</v>
      </c>
      <c r="DN1614" s="10">
        <v>36.93</v>
      </c>
    </row>
    <row r="1615" spans="1:118" x14ac:dyDescent="0.25">
      <c r="A1615" s="10">
        <v>1690</v>
      </c>
      <c r="R1615" s="10">
        <v>1690</v>
      </c>
      <c r="S1615" s="10" t="s">
        <v>9</v>
      </c>
      <c r="V1615" s="10">
        <v>0</v>
      </c>
      <c r="AA1615" s="10">
        <v>0</v>
      </c>
      <c r="AF1615" s="10">
        <v>0</v>
      </c>
      <c r="AI1615" s="10">
        <v>1690</v>
      </c>
      <c r="AJ1615" s="10" t="s">
        <v>9</v>
      </c>
      <c r="AK1615" s="10">
        <v>1.0900000000000001</v>
      </c>
      <c r="AL1615" s="10">
        <v>0.49</v>
      </c>
      <c r="AN1615" s="10">
        <v>36.9</v>
      </c>
      <c r="AP1615" s="10">
        <v>1.52</v>
      </c>
      <c r="AQ1615" s="10">
        <v>0.67</v>
      </c>
      <c r="AS1615" s="10">
        <v>36</v>
      </c>
      <c r="AU1615" s="10">
        <v>1.66</v>
      </c>
      <c r="AV1615" s="10">
        <v>0.72</v>
      </c>
      <c r="AX1615" s="10">
        <v>35.1</v>
      </c>
      <c r="AZ1615" s="10">
        <v>1690</v>
      </c>
      <c r="BA1615" s="10" t="s">
        <v>9</v>
      </c>
      <c r="BQ1615" s="10">
        <v>1690</v>
      </c>
      <c r="BR1615" s="10" t="s">
        <v>9</v>
      </c>
      <c r="BS1615" s="10">
        <v>0.93</v>
      </c>
      <c r="BT1615" s="10">
        <v>0.47</v>
      </c>
      <c r="BV1615" s="10">
        <v>36.835999999999999</v>
      </c>
      <c r="BX1615" s="10">
        <v>1.21</v>
      </c>
      <c r="BY1615" s="10">
        <v>0.59</v>
      </c>
      <c r="CA1615" s="10">
        <v>35.700000000000003</v>
      </c>
      <c r="CC1615" s="10">
        <v>1.45</v>
      </c>
      <c r="CD1615" s="10">
        <v>0.69</v>
      </c>
      <c r="CF1615" s="10">
        <v>35.700000000000003</v>
      </c>
      <c r="CH1615" s="10">
        <v>1690</v>
      </c>
      <c r="CI1615" s="10" t="s">
        <v>9</v>
      </c>
      <c r="CL1615" s="10">
        <v>0</v>
      </c>
      <c r="CQ1615" s="10">
        <v>0</v>
      </c>
      <c r="CV1615" s="10">
        <v>0</v>
      </c>
      <c r="CY1615" s="10">
        <v>1724</v>
      </c>
      <c r="CZ1615" s="10" t="s">
        <v>9</v>
      </c>
      <c r="DC1615" s="10">
        <v>0</v>
      </c>
      <c r="DH1615" s="10">
        <v>0</v>
      </c>
      <c r="DM1615" s="10">
        <v>0</v>
      </c>
    </row>
    <row r="1616" spans="1:118" x14ac:dyDescent="0.25">
      <c r="A1616" s="10">
        <v>1691</v>
      </c>
      <c r="R1616" s="10">
        <v>1691</v>
      </c>
      <c r="S1616" s="10" t="s">
        <v>10</v>
      </c>
      <c r="T1616" s="10">
        <v>0.81</v>
      </c>
      <c r="U1616" s="10">
        <v>0.54</v>
      </c>
      <c r="V1616" s="10">
        <v>52</v>
      </c>
      <c r="W1616" s="10">
        <v>10.8</v>
      </c>
      <c r="Y1616" s="10">
        <v>1.29</v>
      </c>
      <c r="Z1616" s="10">
        <v>0.87</v>
      </c>
      <c r="AA1616" s="10">
        <v>84</v>
      </c>
      <c r="AB1616" s="10">
        <v>10.7</v>
      </c>
      <c r="AD1616" s="10">
        <v>1.34</v>
      </c>
      <c r="AE1616" s="10">
        <v>0.9</v>
      </c>
      <c r="AF1616" s="10">
        <v>88</v>
      </c>
      <c r="AG1616" s="10">
        <v>10.6</v>
      </c>
      <c r="AI1616" s="10">
        <v>1691</v>
      </c>
      <c r="AJ1616" s="10" t="s">
        <v>10</v>
      </c>
      <c r="AK1616" s="10">
        <v>0.69</v>
      </c>
      <c r="AL1616" s="10">
        <v>0.35</v>
      </c>
      <c r="AM1616" s="10">
        <v>42</v>
      </c>
      <c r="AN1616" s="10">
        <v>10.7</v>
      </c>
      <c r="AP1616" s="10">
        <v>1.04</v>
      </c>
      <c r="AQ1616" s="10">
        <v>0.52</v>
      </c>
      <c r="AR1616" s="10">
        <v>63</v>
      </c>
      <c r="AS1616" s="10">
        <v>10.7</v>
      </c>
      <c r="AU1616" s="10">
        <v>1</v>
      </c>
      <c r="AV1616" s="10">
        <v>0.51</v>
      </c>
      <c r="AW1616" s="10">
        <v>62</v>
      </c>
      <c r="AX1616" s="10">
        <v>10.5</v>
      </c>
      <c r="AZ1616" s="10">
        <v>1691</v>
      </c>
      <c r="BA1616" s="10" t="s">
        <v>10</v>
      </c>
      <c r="BB1616" s="10">
        <v>0.85</v>
      </c>
      <c r="BC1616" s="10">
        <v>0.38</v>
      </c>
      <c r="BD1616" s="10">
        <v>50</v>
      </c>
      <c r="BE1616" s="10">
        <v>10.8</v>
      </c>
      <c r="BG1616" s="10">
        <v>1.31</v>
      </c>
      <c r="BH1616" s="10">
        <v>0.59</v>
      </c>
      <c r="BI1616" s="10">
        <v>78</v>
      </c>
      <c r="BJ1616" s="10">
        <v>10.7</v>
      </c>
      <c r="BL1616" s="10">
        <v>1.45</v>
      </c>
      <c r="BM1616" s="10">
        <v>0.65</v>
      </c>
      <c r="BN1616" s="10">
        <v>86</v>
      </c>
      <c r="BO1616" s="10">
        <v>10.7</v>
      </c>
      <c r="BQ1616" s="10">
        <v>1691</v>
      </c>
      <c r="BR1616" s="10" t="s">
        <v>10</v>
      </c>
      <c r="BS1616" s="10">
        <v>0.64</v>
      </c>
      <c r="BT1616" s="10">
        <v>0.34</v>
      </c>
      <c r="BU1616" s="10">
        <v>39</v>
      </c>
      <c r="BV1616" s="10">
        <v>10.8</v>
      </c>
      <c r="BX1616" s="10">
        <v>0.8</v>
      </c>
      <c r="BY1616" s="10">
        <v>0.43</v>
      </c>
      <c r="BZ1616" s="10">
        <v>50</v>
      </c>
      <c r="CA1616" s="10">
        <v>10.5</v>
      </c>
      <c r="CC1616" s="10">
        <v>0.91</v>
      </c>
      <c r="CD1616" s="10">
        <v>0.49</v>
      </c>
      <c r="CE1616" s="10">
        <v>57</v>
      </c>
      <c r="CF1616" s="10">
        <v>10.5</v>
      </c>
      <c r="CH1616" s="10">
        <v>1691</v>
      </c>
      <c r="CI1616" s="10" t="s">
        <v>10</v>
      </c>
      <c r="CJ1616" s="10">
        <v>0.71</v>
      </c>
      <c r="CK1616" s="10">
        <v>0.38</v>
      </c>
      <c r="CL1616" s="10">
        <v>43</v>
      </c>
      <c r="CM1616" s="10">
        <v>10.8</v>
      </c>
      <c r="CO1616" s="10">
        <v>1.17</v>
      </c>
      <c r="CP1616" s="10">
        <v>0.63</v>
      </c>
      <c r="CQ1616" s="10">
        <v>72</v>
      </c>
      <c r="CR1616" s="10">
        <v>10.7</v>
      </c>
      <c r="CT1616" s="10">
        <v>1.23</v>
      </c>
      <c r="CU1616" s="10">
        <v>0.66</v>
      </c>
      <c r="CV1616" s="10">
        <v>77</v>
      </c>
      <c r="CW1616" s="10">
        <v>10.5</v>
      </c>
      <c r="CY1616" s="10">
        <v>1725</v>
      </c>
      <c r="CZ1616" s="10" t="s">
        <v>10</v>
      </c>
      <c r="DA1616" s="10">
        <v>0.38</v>
      </c>
      <c r="DB1616" s="10">
        <v>0.09</v>
      </c>
      <c r="DC1616" s="10">
        <v>21</v>
      </c>
      <c r="DD1616" s="10">
        <v>10.8</v>
      </c>
      <c r="DF1616" s="10">
        <v>0.42</v>
      </c>
      <c r="DG1616" s="10">
        <v>0.1</v>
      </c>
      <c r="DH1616" s="10">
        <v>23</v>
      </c>
      <c r="DI1616" s="10">
        <v>10.8</v>
      </c>
      <c r="DK1616" s="10">
        <v>0.4</v>
      </c>
      <c r="DL1616" s="10">
        <v>0.1</v>
      </c>
      <c r="DM1616" s="10">
        <v>22</v>
      </c>
      <c r="DN1616" s="10">
        <v>10.8</v>
      </c>
    </row>
    <row r="1617" spans="1:118" x14ac:dyDescent="0.25">
      <c r="A1617" s="10">
        <v>1692</v>
      </c>
      <c r="R1617" s="10">
        <v>1692</v>
      </c>
      <c r="S1617" s="10" t="s">
        <v>11</v>
      </c>
      <c r="V1617" s="10">
        <v>0</v>
      </c>
      <c r="AA1617" s="10">
        <v>0</v>
      </c>
      <c r="AF1617" s="10">
        <v>0</v>
      </c>
      <c r="AI1617" s="10">
        <v>1692</v>
      </c>
      <c r="AJ1617" s="10" t="s">
        <v>11</v>
      </c>
      <c r="AK1617" s="10">
        <v>1.08</v>
      </c>
      <c r="AL1617" s="10">
        <v>0.39</v>
      </c>
      <c r="AM1617" s="10">
        <v>62</v>
      </c>
      <c r="AN1617" s="10">
        <v>10.7</v>
      </c>
      <c r="AP1617" s="10">
        <v>1.51</v>
      </c>
      <c r="AQ1617" s="10">
        <v>0.55000000000000004</v>
      </c>
      <c r="AR1617" s="10">
        <v>87</v>
      </c>
      <c r="AS1617" s="10">
        <v>10.7</v>
      </c>
      <c r="AU1617" s="10">
        <v>1.64</v>
      </c>
      <c r="AV1617" s="10">
        <v>0.59</v>
      </c>
      <c r="AW1617" s="10">
        <v>96</v>
      </c>
      <c r="AX1617" s="10">
        <v>10.5</v>
      </c>
      <c r="AZ1617" s="10">
        <v>1692</v>
      </c>
      <c r="BA1617" s="10" t="s">
        <v>11</v>
      </c>
      <c r="BQ1617" s="10">
        <v>1692</v>
      </c>
      <c r="BR1617" s="10" t="s">
        <v>11</v>
      </c>
      <c r="BS1617" s="10">
        <v>0.92</v>
      </c>
      <c r="BT1617" s="10">
        <v>0.37</v>
      </c>
      <c r="BU1617" s="10">
        <v>53</v>
      </c>
      <c r="BV1617" s="10">
        <v>10.8</v>
      </c>
      <c r="BX1617" s="10">
        <v>1.2</v>
      </c>
      <c r="BY1617" s="10">
        <v>0.48</v>
      </c>
      <c r="BZ1617" s="10">
        <v>71</v>
      </c>
      <c r="CA1617" s="10">
        <v>10.5</v>
      </c>
      <c r="CC1617" s="10">
        <v>1.44</v>
      </c>
      <c r="CD1617" s="10">
        <v>0.56999999999999995</v>
      </c>
      <c r="CE1617" s="10">
        <v>85</v>
      </c>
      <c r="CF1617" s="10">
        <v>10.5</v>
      </c>
      <c r="CH1617" s="10">
        <v>1692</v>
      </c>
      <c r="CI1617" s="10" t="s">
        <v>11</v>
      </c>
      <c r="CL1617" s="10">
        <v>0</v>
      </c>
      <c r="CQ1617" s="10">
        <v>0</v>
      </c>
      <c r="CV1617" s="10">
        <v>0</v>
      </c>
      <c r="CY1617" s="10">
        <v>1726</v>
      </c>
      <c r="CZ1617" s="10" t="s">
        <v>11</v>
      </c>
      <c r="DC1617" s="10">
        <v>0</v>
      </c>
      <c r="DH1617" s="10">
        <v>0</v>
      </c>
      <c r="DM1617" s="10">
        <v>0</v>
      </c>
    </row>
    <row r="1618" spans="1:118" x14ac:dyDescent="0.25">
      <c r="A1618" s="10">
        <v>1693</v>
      </c>
      <c r="R1618" s="10">
        <v>1693</v>
      </c>
      <c r="S1618" s="10" t="s">
        <v>285</v>
      </c>
      <c r="T1618" s="10">
        <v>0.3101544</v>
      </c>
      <c r="U1618" s="10">
        <v>0.20926080000000002</v>
      </c>
      <c r="V1618" s="10">
        <v>20</v>
      </c>
      <c r="W1618" s="10">
        <v>10.8</v>
      </c>
      <c r="Y1618" s="10">
        <v>0.59920106999999989</v>
      </c>
      <c r="Z1618" s="10">
        <v>0.40428023999999996</v>
      </c>
      <c r="AA1618" s="10">
        <v>39</v>
      </c>
      <c r="AB1618" s="10">
        <v>10.7</v>
      </c>
      <c r="AD1618" s="10">
        <v>0.50227781999999999</v>
      </c>
      <c r="AE1618" s="10">
        <v>0.33888624000000006</v>
      </c>
      <c r="AF1618" s="10">
        <v>33</v>
      </c>
      <c r="AG1618" s="10">
        <v>10.6</v>
      </c>
      <c r="AI1618" s="10">
        <v>1693</v>
      </c>
      <c r="AJ1618" s="10" t="s">
        <v>285</v>
      </c>
      <c r="AK1618" s="10">
        <v>0.64251680999999983</v>
      </c>
      <c r="AL1618" s="10">
        <v>0.32486804999999991</v>
      </c>
      <c r="AM1618" s="10">
        <v>39</v>
      </c>
      <c r="AN1618" s="10">
        <v>10.7</v>
      </c>
      <c r="AP1618" s="10">
        <v>0.97201260999999983</v>
      </c>
      <c r="AQ1618" s="10">
        <v>0.49146704999999996</v>
      </c>
      <c r="AR1618" s="10">
        <v>59</v>
      </c>
      <c r="AS1618" s="10">
        <v>10.7</v>
      </c>
      <c r="AU1618" s="10">
        <v>0.93767729999999994</v>
      </c>
      <c r="AV1618" s="10">
        <v>0.47410649999999999</v>
      </c>
      <c r="AW1618" s="10">
        <v>58</v>
      </c>
      <c r="AX1618" s="10">
        <v>10.5</v>
      </c>
      <c r="AZ1618" s="10">
        <v>1693</v>
      </c>
      <c r="BA1618" s="10" t="s">
        <v>285</v>
      </c>
      <c r="BB1618" s="10">
        <v>0.37059021999999997</v>
      </c>
      <c r="BC1618" s="10">
        <v>0.16696921999999997</v>
      </c>
      <c r="BD1618" s="10">
        <v>22</v>
      </c>
      <c r="BE1618" s="10">
        <v>10.7</v>
      </c>
      <c r="BG1618" s="10">
        <v>0.57273034</v>
      </c>
      <c r="BH1618" s="10">
        <v>0.25804333999999995</v>
      </c>
      <c r="BI1618" s="10">
        <v>34</v>
      </c>
      <c r="BJ1618" s="10">
        <v>10.7</v>
      </c>
      <c r="BL1618" s="10">
        <v>0.57855524999999997</v>
      </c>
      <c r="BM1618" s="10">
        <v>0.26066774999999998</v>
      </c>
      <c r="BN1618" s="10">
        <v>35</v>
      </c>
      <c r="BO1618" s="10">
        <v>10.5</v>
      </c>
      <c r="BQ1618" s="10">
        <v>1693</v>
      </c>
      <c r="BR1618" s="10" t="s">
        <v>285</v>
      </c>
      <c r="BS1618" s="10">
        <v>0.60835104000000007</v>
      </c>
      <c r="BT1618" s="10">
        <v>0.32491476000000002</v>
      </c>
      <c r="BU1618" s="10">
        <v>37</v>
      </c>
      <c r="BV1618" s="10">
        <v>10.8</v>
      </c>
      <c r="BX1618" s="10">
        <v>0.75130439999999998</v>
      </c>
      <c r="BY1618" s="10">
        <v>0.40126484999999995</v>
      </c>
      <c r="BZ1618" s="10">
        <v>47</v>
      </c>
      <c r="CA1618" s="10">
        <v>10.5</v>
      </c>
      <c r="CC1618" s="10">
        <v>0.84721559999999996</v>
      </c>
      <c r="CD1618" s="10">
        <v>0.45249014999999998</v>
      </c>
      <c r="CE1618" s="10">
        <v>53</v>
      </c>
      <c r="CF1618" s="10">
        <v>10.5</v>
      </c>
      <c r="CH1618" s="10">
        <v>1693</v>
      </c>
      <c r="CI1618" s="10" t="s">
        <v>285</v>
      </c>
      <c r="CJ1618" s="10">
        <v>0.24662879999999998</v>
      </c>
      <c r="CK1618" s="10">
        <v>0.13172219999999998</v>
      </c>
      <c r="CL1618" s="10">
        <v>15</v>
      </c>
      <c r="CM1618" s="10">
        <v>10.8</v>
      </c>
      <c r="CO1618" s="10">
        <v>0.43982135999999999</v>
      </c>
      <c r="CP1618" s="10">
        <v>0.23490459</v>
      </c>
      <c r="CQ1618" s="10">
        <v>27</v>
      </c>
      <c r="CR1618" s="10">
        <v>10.7</v>
      </c>
      <c r="CT1618" s="10">
        <v>0.44758559999999997</v>
      </c>
      <c r="CU1618" s="10">
        <v>0.2390514</v>
      </c>
      <c r="CV1618" s="10">
        <v>28</v>
      </c>
      <c r="CW1618" s="10">
        <v>10.5</v>
      </c>
      <c r="CY1618" s="10">
        <v>1727</v>
      </c>
      <c r="CZ1618" s="10" t="s">
        <v>287</v>
      </c>
      <c r="DA1618" s="10">
        <v>3.6246960000000002E-2</v>
      </c>
      <c r="DB1618" s="10">
        <v>8.9683200000000001E-3</v>
      </c>
      <c r="DC1618" s="10">
        <v>2</v>
      </c>
      <c r="DD1618" s="10">
        <v>10.8</v>
      </c>
      <c r="DF1618" s="10">
        <v>3.6246960000000002E-2</v>
      </c>
      <c r="DG1618" s="10">
        <v>8.9683200000000001E-3</v>
      </c>
      <c r="DH1618" s="10">
        <v>2</v>
      </c>
      <c r="DI1618" s="10">
        <v>10.8</v>
      </c>
      <c r="DK1618" s="10">
        <v>3.6246960000000002E-2</v>
      </c>
      <c r="DL1618" s="10">
        <v>8.9683200000000001E-3</v>
      </c>
      <c r="DM1618" s="10">
        <v>2</v>
      </c>
      <c r="DN1618" s="10">
        <v>10.8</v>
      </c>
    </row>
    <row r="1619" spans="1:118" x14ac:dyDescent="0.25">
      <c r="A1619" s="10">
        <v>1694</v>
      </c>
      <c r="R1619" s="10">
        <v>1694</v>
      </c>
      <c r="S1619" s="10" t="s">
        <v>288</v>
      </c>
      <c r="T1619" s="10">
        <v>0</v>
      </c>
      <c r="U1619" s="10">
        <v>0</v>
      </c>
      <c r="V1619" s="10">
        <v>0</v>
      </c>
      <c r="AA1619" s="10">
        <v>0</v>
      </c>
      <c r="AF1619" s="10">
        <v>0</v>
      </c>
      <c r="AI1619" s="10">
        <v>1694</v>
      </c>
      <c r="AJ1619" s="10" t="s">
        <v>288</v>
      </c>
      <c r="AK1619" s="10">
        <v>0</v>
      </c>
      <c r="AL1619" s="10">
        <v>0</v>
      </c>
      <c r="AM1619" s="10">
        <v>0</v>
      </c>
      <c r="AP1619" s="10">
        <v>0</v>
      </c>
      <c r="AQ1619" s="10">
        <v>0</v>
      </c>
      <c r="AR1619" s="10">
        <v>0</v>
      </c>
      <c r="AU1619" s="10">
        <v>0</v>
      </c>
      <c r="AV1619" s="10">
        <v>0</v>
      </c>
      <c r="AW1619" s="10">
        <v>0</v>
      </c>
      <c r="AZ1619" s="10">
        <v>1694</v>
      </c>
      <c r="BA1619" s="10" t="s">
        <v>288</v>
      </c>
      <c r="BB1619" s="10">
        <v>0</v>
      </c>
      <c r="BC1619" s="10">
        <v>0</v>
      </c>
      <c r="BD1619" s="10">
        <v>0</v>
      </c>
      <c r="BG1619" s="10">
        <v>0</v>
      </c>
      <c r="BH1619" s="10">
        <v>0</v>
      </c>
      <c r="BI1619" s="10">
        <v>0</v>
      </c>
      <c r="BL1619" s="10">
        <v>0</v>
      </c>
      <c r="BM1619" s="10">
        <v>0</v>
      </c>
      <c r="BN1619" s="10">
        <v>0</v>
      </c>
      <c r="BQ1619" s="10">
        <v>1694</v>
      </c>
      <c r="BR1619" s="10" t="s">
        <v>288</v>
      </c>
      <c r="BS1619" s="10">
        <v>0</v>
      </c>
      <c r="BT1619" s="10">
        <v>0</v>
      </c>
      <c r="BU1619" s="10">
        <v>0</v>
      </c>
      <c r="BV1619" s="10">
        <v>10.8</v>
      </c>
      <c r="BX1619" s="10">
        <v>0</v>
      </c>
      <c r="BY1619" s="10">
        <v>0</v>
      </c>
      <c r="BZ1619" s="10">
        <v>0</v>
      </c>
      <c r="CA1619" s="10">
        <v>10.5</v>
      </c>
      <c r="CC1619" s="10">
        <v>0</v>
      </c>
      <c r="CD1619" s="10">
        <v>0</v>
      </c>
      <c r="CE1619" s="10">
        <v>0</v>
      </c>
      <c r="CF1619" s="10">
        <v>10.5</v>
      </c>
      <c r="CH1619" s="10">
        <v>1694</v>
      </c>
      <c r="CI1619" s="10" t="s">
        <v>288</v>
      </c>
      <c r="CJ1619" s="10">
        <v>0</v>
      </c>
      <c r="CK1619" s="10">
        <v>0</v>
      </c>
      <c r="CL1619" s="10">
        <v>0</v>
      </c>
      <c r="CM1619" s="10">
        <v>10.8</v>
      </c>
      <c r="CO1619" s="10">
        <v>0</v>
      </c>
      <c r="CP1619" s="10">
        <v>0</v>
      </c>
      <c r="CQ1619" s="10">
        <v>0</v>
      </c>
      <c r="CR1619" s="10">
        <v>10.7</v>
      </c>
      <c r="CT1619" s="10">
        <v>0</v>
      </c>
      <c r="CU1619" s="10">
        <v>0</v>
      </c>
      <c r="CV1619" s="10">
        <v>0</v>
      </c>
      <c r="CW1619" s="10">
        <v>10.5</v>
      </c>
      <c r="CY1619" s="10">
        <v>1728</v>
      </c>
      <c r="CZ1619" s="10" t="s">
        <v>315</v>
      </c>
      <c r="DA1619" s="10">
        <v>9.0617400000000001E-2</v>
      </c>
      <c r="DB1619" s="10">
        <v>2.2420800000000001E-2</v>
      </c>
      <c r="DC1619" s="10">
        <v>5</v>
      </c>
      <c r="DD1619" s="10">
        <v>10.8</v>
      </c>
      <c r="DF1619" s="10">
        <v>0.10874088</v>
      </c>
      <c r="DG1619" s="10">
        <v>2.6904960000000002E-2</v>
      </c>
      <c r="DH1619" s="10">
        <v>6</v>
      </c>
      <c r="DI1619" s="10">
        <v>10.8</v>
      </c>
      <c r="DK1619" s="10">
        <v>9.0617400000000001E-2</v>
      </c>
      <c r="DL1619" s="10">
        <v>2.2420800000000001E-2</v>
      </c>
      <c r="DM1619" s="10">
        <v>5</v>
      </c>
      <c r="DN1619" s="10">
        <v>10.8</v>
      </c>
    </row>
    <row r="1620" spans="1:118" x14ac:dyDescent="0.25">
      <c r="A1620" s="10">
        <v>1695</v>
      </c>
      <c r="R1620" s="10">
        <v>1695</v>
      </c>
      <c r="S1620" s="10" t="s">
        <v>315</v>
      </c>
      <c r="T1620" s="10">
        <v>3.1015440000000002E-2</v>
      </c>
      <c r="U1620" s="10">
        <v>2.0926080000000003E-2</v>
      </c>
      <c r="V1620" s="10">
        <v>2</v>
      </c>
      <c r="W1620" s="10">
        <v>10.8</v>
      </c>
      <c r="Y1620" s="10">
        <v>3.072826E-2</v>
      </c>
      <c r="Z1620" s="10">
        <v>2.0732320000000002E-2</v>
      </c>
      <c r="AA1620" s="10">
        <v>2</v>
      </c>
      <c r="AB1620" s="10">
        <v>10.7</v>
      </c>
      <c r="AD1620" s="10">
        <v>4.5661619999999993E-2</v>
      </c>
      <c r="AE1620" s="10">
        <v>3.0807840000000003E-2</v>
      </c>
      <c r="AF1620" s="10">
        <v>3</v>
      </c>
      <c r="AG1620" s="10">
        <v>10.6</v>
      </c>
      <c r="AI1620" s="10">
        <v>1695</v>
      </c>
      <c r="AJ1620" s="10" t="s">
        <v>315</v>
      </c>
      <c r="AK1620" s="10">
        <v>4.9424369999999988E-2</v>
      </c>
      <c r="AL1620" s="10">
        <v>2.4989849999999994E-2</v>
      </c>
      <c r="AM1620" s="10">
        <v>3</v>
      </c>
      <c r="AN1620" s="10">
        <v>10.7</v>
      </c>
      <c r="AP1620" s="10">
        <v>6.5899159999999998E-2</v>
      </c>
      <c r="AQ1620" s="10">
        <v>3.3319800000000004E-2</v>
      </c>
      <c r="AR1620" s="10">
        <v>4</v>
      </c>
      <c r="AS1620" s="10">
        <v>10.7</v>
      </c>
      <c r="AU1620" s="10">
        <v>6.46674E-2</v>
      </c>
      <c r="AV1620" s="10">
        <v>3.2697000000000004E-2</v>
      </c>
      <c r="AW1620" s="10">
        <v>4</v>
      </c>
      <c r="AX1620" s="10">
        <v>10.5</v>
      </c>
      <c r="AZ1620" s="10">
        <v>1695</v>
      </c>
      <c r="BA1620" s="10" t="s">
        <v>315</v>
      </c>
      <c r="BB1620" s="10">
        <v>3.3690019999999994E-2</v>
      </c>
      <c r="BC1620" s="10">
        <v>1.5179019999999998E-2</v>
      </c>
      <c r="BD1620" s="10">
        <v>2</v>
      </c>
      <c r="BE1620" s="10">
        <v>10.7</v>
      </c>
      <c r="BG1620" s="10">
        <v>1.6845009999999997E-2</v>
      </c>
      <c r="BH1620" s="10">
        <v>7.589509999999999E-3</v>
      </c>
      <c r="BI1620" s="10">
        <v>1</v>
      </c>
      <c r="BJ1620" s="10">
        <v>10.7</v>
      </c>
      <c r="BL1620" s="10">
        <v>3.3060300000000001E-2</v>
      </c>
      <c r="BM1620" s="10">
        <v>1.4895299999999998E-2</v>
      </c>
      <c r="BN1620" s="10">
        <v>2</v>
      </c>
      <c r="BO1620" s="10">
        <v>10.5</v>
      </c>
      <c r="BQ1620" s="10">
        <v>1695</v>
      </c>
      <c r="BR1620" s="10" t="s">
        <v>315</v>
      </c>
      <c r="BS1620" s="10">
        <v>4.932576000000001E-2</v>
      </c>
      <c r="BT1620" s="10">
        <v>2.6344440000000004E-2</v>
      </c>
      <c r="BU1620" s="10">
        <v>3</v>
      </c>
      <c r="BV1620" s="10">
        <v>10.8</v>
      </c>
      <c r="BX1620" s="10">
        <v>4.7955599999999994E-2</v>
      </c>
      <c r="BY1620" s="10">
        <v>2.5612649999999997E-2</v>
      </c>
      <c r="BZ1620" s="10">
        <v>3</v>
      </c>
      <c r="CA1620" s="10">
        <v>10.5</v>
      </c>
      <c r="CC1620" s="10">
        <v>6.3940799999999992E-2</v>
      </c>
      <c r="CD1620" s="10">
        <v>3.4150199999999999E-2</v>
      </c>
      <c r="CE1620" s="10">
        <v>4</v>
      </c>
      <c r="CF1620" s="10">
        <v>10.5</v>
      </c>
      <c r="CH1620" s="10">
        <v>1695</v>
      </c>
      <c r="CI1620" s="10" t="s">
        <v>315</v>
      </c>
      <c r="CJ1620" s="10">
        <v>3.2883839999999998E-2</v>
      </c>
      <c r="CK1620" s="10">
        <v>1.7562959999999999E-2</v>
      </c>
      <c r="CL1620" s="10">
        <v>2</v>
      </c>
      <c r="CM1620" s="10">
        <v>10.8</v>
      </c>
      <c r="CO1620" s="10">
        <v>3.2579360000000002E-2</v>
      </c>
      <c r="CP1620" s="10">
        <v>1.740034E-2</v>
      </c>
      <c r="CQ1620" s="10">
        <v>2</v>
      </c>
      <c r="CR1620" s="10">
        <v>10.7</v>
      </c>
      <c r="CT1620" s="10">
        <v>3.1970399999999996E-2</v>
      </c>
      <c r="CU1620" s="10">
        <v>1.7075099999999999E-2</v>
      </c>
      <c r="CV1620" s="10">
        <v>2</v>
      </c>
      <c r="CW1620" s="10">
        <v>10.5</v>
      </c>
      <c r="CY1620" s="10">
        <v>1729</v>
      </c>
      <c r="CZ1620" s="10" t="s">
        <v>290</v>
      </c>
      <c r="DA1620" s="10">
        <v>9.0617400000000001E-2</v>
      </c>
      <c r="DB1620" s="10">
        <v>2.2420800000000001E-2</v>
      </c>
      <c r="DC1620" s="10">
        <v>5</v>
      </c>
      <c r="DD1620" s="10">
        <v>10.8</v>
      </c>
      <c r="DF1620" s="10">
        <v>9.0617400000000001E-2</v>
      </c>
      <c r="DG1620" s="10">
        <v>2.2420800000000001E-2</v>
      </c>
      <c r="DH1620" s="10">
        <v>5</v>
      </c>
      <c r="DI1620" s="10">
        <v>10.8</v>
      </c>
      <c r="DK1620" s="10">
        <v>9.0617400000000001E-2</v>
      </c>
      <c r="DL1620" s="10">
        <v>2.2420800000000001E-2</v>
      </c>
      <c r="DM1620" s="10">
        <v>5</v>
      </c>
      <c r="DN1620" s="10">
        <v>10.8</v>
      </c>
    </row>
    <row r="1621" spans="1:118" x14ac:dyDescent="0.25">
      <c r="A1621" s="10">
        <v>1696</v>
      </c>
      <c r="R1621" s="10">
        <v>1696</v>
      </c>
      <c r="S1621" s="10" t="s">
        <v>306</v>
      </c>
      <c r="T1621" s="10">
        <v>1.5507720000000001E-2</v>
      </c>
      <c r="U1621" s="10">
        <v>1.0463040000000002E-2</v>
      </c>
      <c r="V1621" s="10">
        <v>1</v>
      </c>
      <c r="W1621" s="10">
        <v>10.8</v>
      </c>
      <c r="Y1621" s="10">
        <v>1.536413E-2</v>
      </c>
      <c r="Z1621" s="10">
        <v>1.0366160000000001E-2</v>
      </c>
      <c r="AA1621" s="10">
        <v>1</v>
      </c>
      <c r="AB1621" s="10">
        <v>10.7</v>
      </c>
      <c r="AD1621" s="10">
        <v>3.0441079999999999E-2</v>
      </c>
      <c r="AE1621" s="10">
        <v>2.0538560000000004E-2</v>
      </c>
      <c r="AF1621" s="10">
        <v>2</v>
      </c>
      <c r="AG1621" s="10">
        <v>10.6</v>
      </c>
      <c r="AI1621" s="10">
        <v>1696</v>
      </c>
      <c r="AJ1621" s="10" t="s">
        <v>306</v>
      </c>
      <c r="AK1621" s="10">
        <v>5.2201019999999987E-2</v>
      </c>
      <c r="AL1621" s="10">
        <v>1.8881219999999997E-2</v>
      </c>
      <c r="AM1621" s="10">
        <v>3</v>
      </c>
      <c r="AN1621" s="10">
        <v>10.7</v>
      </c>
      <c r="AP1621" s="10">
        <v>6.9601360000000001E-2</v>
      </c>
      <c r="AQ1621" s="10">
        <v>2.5174960000000003E-2</v>
      </c>
      <c r="AR1621" s="10">
        <v>4</v>
      </c>
      <c r="AS1621" s="10">
        <v>10.7</v>
      </c>
      <c r="AU1621" s="10">
        <v>8.5375500000000007E-2</v>
      </c>
      <c r="AV1621" s="10">
        <v>3.0880500000000005E-2</v>
      </c>
      <c r="AW1621" s="10">
        <v>5</v>
      </c>
      <c r="AX1621" s="10">
        <v>10.5</v>
      </c>
      <c r="AZ1621" s="10">
        <v>1696</v>
      </c>
      <c r="BA1621" s="10" t="s">
        <v>306</v>
      </c>
      <c r="BB1621" s="10">
        <v>1.6845009999999997E-2</v>
      </c>
      <c r="BC1621" s="10">
        <v>7.589509999999999E-3</v>
      </c>
      <c r="BD1621" s="10">
        <v>1</v>
      </c>
      <c r="BE1621" s="10">
        <v>10.7</v>
      </c>
      <c r="BG1621" s="10">
        <v>1.6845009999999997E-2</v>
      </c>
      <c r="BH1621" s="10">
        <v>7.589509999999999E-3</v>
      </c>
      <c r="BI1621" s="10">
        <v>1</v>
      </c>
      <c r="BJ1621" s="10">
        <v>10.7</v>
      </c>
      <c r="BL1621" s="10">
        <v>1.653015E-2</v>
      </c>
      <c r="BM1621" s="10">
        <v>7.4476499999999992E-3</v>
      </c>
      <c r="BN1621" s="10">
        <v>1</v>
      </c>
      <c r="BO1621" s="10">
        <v>10.5</v>
      </c>
      <c r="BQ1621" s="10">
        <v>1696</v>
      </c>
      <c r="BR1621" s="10" t="s">
        <v>306</v>
      </c>
      <c r="BS1621" s="10">
        <v>5.2128360000000006E-2</v>
      </c>
      <c r="BT1621" s="10">
        <v>2.0739240000000003E-2</v>
      </c>
      <c r="BU1621" s="10">
        <v>3</v>
      </c>
      <c r="BV1621" s="10">
        <v>10.8</v>
      </c>
      <c r="BX1621" s="10">
        <v>5.0680349999999999E-2</v>
      </c>
      <c r="BY1621" s="10">
        <v>2.0163149999999998E-2</v>
      </c>
      <c r="BZ1621" s="10">
        <v>3</v>
      </c>
      <c r="CA1621" s="10">
        <v>10.5</v>
      </c>
      <c r="CC1621" s="10">
        <v>6.7573800000000003E-2</v>
      </c>
      <c r="CD1621" s="10">
        <v>2.68842E-2</v>
      </c>
      <c r="CE1621" s="10">
        <v>4</v>
      </c>
      <c r="CF1621" s="10">
        <v>10.5</v>
      </c>
      <c r="CH1621" s="10">
        <v>1696</v>
      </c>
      <c r="CI1621" s="10" t="s">
        <v>306</v>
      </c>
      <c r="CJ1621" s="10">
        <v>1.6441919999999999E-2</v>
      </c>
      <c r="CK1621" s="10">
        <v>8.7814799999999995E-3</v>
      </c>
      <c r="CL1621" s="10">
        <v>1</v>
      </c>
      <c r="CM1621" s="10">
        <v>10.8</v>
      </c>
      <c r="CO1621" s="10">
        <v>1.6289680000000001E-2</v>
      </c>
      <c r="CP1621" s="10">
        <v>8.7001700000000001E-3</v>
      </c>
      <c r="CQ1621" s="10">
        <v>1</v>
      </c>
      <c r="CR1621" s="10">
        <v>10.7</v>
      </c>
      <c r="CT1621" s="10">
        <v>1.5985199999999998E-2</v>
      </c>
      <c r="CU1621" s="10">
        <v>8.5375499999999997E-3</v>
      </c>
      <c r="CV1621" s="10">
        <v>1</v>
      </c>
      <c r="CW1621" s="10">
        <v>10.5</v>
      </c>
      <c r="CY1621" s="10">
        <v>1730</v>
      </c>
      <c r="CZ1621" s="10" t="s">
        <v>291</v>
      </c>
      <c r="DA1621" s="10">
        <v>9.0617400000000001E-2</v>
      </c>
      <c r="DB1621" s="10">
        <v>2.2420800000000001E-2</v>
      </c>
      <c r="DC1621" s="10">
        <v>5</v>
      </c>
      <c r="DD1621" s="10">
        <v>10.8</v>
      </c>
      <c r="DF1621" s="10">
        <v>0.10874088</v>
      </c>
      <c r="DG1621" s="10">
        <v>2.6904960000000002E-2</v>
      </c>
      <c r="DH1621" s="10">
        <v>6</v>
      </c>
      <c r="DI1621" s="10">
        <v>10.8</v>
      </c>
      <c r="DK1621" s="10">
        <v>0.10874088</v>
      </c>
      <c r="DL1621" s="10">
        <v>2.6904960000000002E-2</v>
      </c>
      <c r="DM1621" s="10">
        <v>6</v>
      </c>
      <c r="DN1621" s="10">
        <v>10.8</v>
      </c>
    </row>
    <row r="1622" spans="1:118" x14ac:dyDescent="0.25">
      <c r="A1622" s="10">
        <v>1697</v>
      </c>
      <c r="R1622" s="10">
        <v>1697</v>
      </c>
      <c r="S1622" s="10" t="s">
        <v>291</v>
      </c>
      <c r="T1622" s="10">
        <v>9.3046320000000002E-2</v>
      </c>
      <c r="U1622" s="10">
        <v>6.2778240000000013E-2</v>
      </c>
      <c r="V1622" s="10">
        <v>6</v>
      </c>
      <c r="W1622" s="10">
        <v>10.8</v>
      </c>
      <c r="Y1622" s="10">
        <v>0.12291304</v>
      </c>
      <c r="Z1622" s="10">
        <v>8.2929280000000008E-2</v>
      </c>
      <c r="AA1622" s="10">
        <v>8</v>
      </c>
      <c r="AB1622" s="10">
        <v>10.7</v>
      </c>
      <c r="AD1622" s="10">
        <v>0.19786701999999998</v>
      </c>
      <c r="AE1622" s="10">
        <v>0.13350064</v>
      </c>
      <c r="AF1622" s="10">
        <v>13</v>
      </c>
      <c r="AG1622" s="10">
        <v>10.6</v>
      </c>
      <c r="AI1622" s="10">
        <v>1697</v>
      </c>
      <c r="AJ1622" s="10" t="s">
        <v>291</v>
      </c>
      <c r="AK1622" s="10">
        <v>0.24360475999999995</v>
      </c>
      <c r="AL1622" s="10">
        <v>8.8112359999999987E-2</v>
      </c>
      <c r="AM1622" s="10">
        <v>14</v>
      </c>
      <c r="AN1622" s="10">
        <v>10.7</v>
      </c>
      <c r="AP1622" s="10">
        <v>0.33060645999999994</v>
      </c>
      <c r="AQ1622" s="10">
        <v>0.11958105999999999</v>
      </c>
      <c r="AR1622" s="10">
        <v>19</v>
      </c>
      <c r="AS1622" s="10">
        <v>10.7</v>
      </c>
      <c r="AU1622" s="10">
        <v>0.35857709999999998</v>
      </c>
      <c r="AV1622" s="10">
        <v>0.12969810000000001</v>
      </c>
      <c r="AW1622" s="10">
        <v>21</v>
      </c>
      <c r="AX1622" s="10">
        <v>10.5</v>
      </c>
      <c r="AZ1622" s="10">
        <v>1697</v>
      </c>
      <c r="BA1622" s="10" t="s">
        <v>291</v>
      </c>
      <c r="BB1622" s="10">
        <v>0.10107005999999999</v>
      </c>
      <c r="BC1622" s="10">
        <v>4.553705999999999E-2</v>
      </c>
      <c r="BD1622" s="10">
        <v>6</v>
      </c>
      <c r="BE1622" s="10">
        <v>10.7</v>
      </c>
      <c r="BG1622" s="10">
        <v>0.18529510999999999</v>
      </c>
      <c r="BH1622" s="10">
        <v>8.3484609999999987E-2</v>
      </c>
      <c r="BI1622" s="10">
        <v>11</v>
      </c>
      <c r="BJ1622" s="10">
        <v>10.7</v>
      </c>
      <c r="BL1622" s="10">
        <v>0.23142209999999999</v>
      </c>
      <c r="BM1622" s="10">
        <v>0.1042671</v>
      </c>
      <c r="BN1622" s="10">
        <v>14</v>
      </c>
      <c r="BO1622" s="10">
        <v>10.5</v>
      </c>
      <c r="BQ1622" s="10">
        <v>1697</v>
      </c>
      <c r="BR1622" s="10" t="s">
        <v>291</v>
      </c>
      <c r="BS1622" s="10">
        <v>0.1737612</v>
      </c>
      <c r="BT1622" s="10">
        <v>6.9130799999999992E-2</v>
      </c>
      <c r="BU1622" s="10">
        <v>10</v>
      </c>
      <c r="BV1622" s="10">
        <v>10.8</v>
      </c>
      <c r="BX1622" s="10">
        <v>0.21961485000000003</v>
      </c>
      <c r="BY1622" s="10">
        <v>8.7373649999999997E-2</v>
      </c>
      <c r="BZ1622" s="10">
        <v>13</v>
      </c>
      <c r="CA1622" s="10">
        <v>10.5</v>
      </c>
      <c r="CC1622" s="10">
        <v>0.28718864999999999</v>
      </c>
      <c r="CD1622" s="10">
        <v>0.11425785000000001</v>
      </c>
      <c r="CE1622" s="10">
        <v>17</v>
      </c>
      <c r="CF1622" s="10">
        <v>10.5</v>
      </c>
      <c r="CH1622" s="10">
        <v>1697</v>
      </c>
      <c r="CI1622" s="10" t="s">
        <v>291</v>
      </c>
      <c r="CJ1622" s="10">
        <v>9.865152000000002E-2</v>
      </c>
      <c r="CK1622" s="10">
        <v>5.2688880000000007E-2</v>
      </c>
      <c r="CL1622" s="10">
        <v>6</v>
      </c>
      <c r="CM1622" s="10">
        <v>10.8</v>
      </c>
      <c r="CO1622" s="10">
        <v>0.16289679999999998</v>
      </c>
      <c r="CP1622" s="10">
        <v>8.7001699999999987E-2</v>
      </c>
      <c r="CQ1622" s="10">
        <v>10</v>
      </c>
      <c r="CR1622" s="10">
        <v>10.7</v>
      </c>
      <c r="CT1622" s="10">
        <v>0.19182239999999998</v>
      </c>
      <c r="CU1622" s="10">
        <v>0.10245059999999999</v>
      </c>
      <c r="CV1622" s="10">
        <v>12</v>
      </c>
      <c r="CW1622" s="10">
        <v>10.5</v>
      </c>
      <c r="CY1622" s="10">
        <v>1731</v>
      </c>
      <c r="CZ1622" s="10" t="s">
        <v>307</v>
      </c>
      <c r="DA1622" s="10">
        <v>3.6246960000000002E-2</v>
      </c>
      <c r="DB1622" s="10">
        <v>8.9683200000000001E-3</v>
      </c>
      <c r="DC1622" s="10">
        <v>2</v>
      </c>
      <c r="DD1622" s="10">
        <v>10.8</v>
      </c>
      <c r="DF1622" s="10">
        <v>3.6246960000000002E-2</v>
      </c>
      <c r="DG1622" s="10">
        <v>8.9683200000000001E-3</v>
      </c>
      <c r="DH1622" s="10">
        <v>2</v>
      </c>
      <c r="DI1622" s="10">
        <v>10.8</v>
      </c>
      <c r="DK1622" s="10">
        <v>3.6246960000000002E-2</v>
      </c>
      <c r="DL1622" s="10">
        <v>8.9683200000000001E-3</v>
      </c>
      <c r="DM1622" s="10">
        <v>2</v>
      </c>
      <c r="DN1622" s="10">
        <v>10.8</v>
      </c>
    </row>
    <row r="1623" spans="1:118" x14ac:dyDescent="0.25">
      <c r="A1623" s="10">
        <v>1698</v>
      </c>
      <c r="R1623" s="10">
        <v>1698</v>
      </c>
      <c r="S1623" s="10" t="s">
        <v>307</v>
      </c>
      <c r="T1623" s="10">
        <v>0.34116984</v>
      </c>
      <c r="U1623" s="10">
        <v>0.23018688000000007</v>
      </c>
      <c r="V1623" s="10">
        <v>22</v>
      </c>
      <c r="W1623" s="10">
        <v>10.8</v>
      </c>
      <c r="Y1623" s="10">
        <v>0.49165216</v>
      </c>
      <c r="Z1623" s="10">
        <v>0.33171712000000003</v>
      </c>
      <c r="AA1623" s="10">
        <v>32</v>
      </c>
      <c r="AB1623" s="10">
        <v>10.7</v>
      </c>
      <c r="AD1623" s="10">
        <v>0.5327189</v>
      </c>
      <c r="AE1623" s="10">
        <v>0.35942480000000004</v>
      </c>
      <c r="AF1623" s="10">
        <v>35</v>
      </c>
      <c r="AG1623" s="10">
        <v>10.6</v>
      </c>
      <c r="AI1623" s="10">
        <v>1698</v>
      </c>
      <c r="AJ1623" s="10" t="s">
        <v>307</v>
      </c>
      <c r="AK1623" s="10">
        <v>0.6960135999999999</v>
      </c>
      <c r="AL1623" s="10">
        <v>0.25174959999999996</v>
      </c>
      <c r="AM1623" s="10">
        <v>40</v>
      </c>
      <c r="AN1623" s="10">
        <v>10.7</v>
      </c>
      <c r="AP1623" s="10">
        <v>1.0266200599999997</v>
      </c>
      <c r="AQ1623" s="10">
        <v>0.37133065999999998</v>
      </c>
      <c r="AR1623" s="10">
        <v>59</v>
      </c>
      <c r="AS1623" s="10">
        <v>10.7</v>
      </c>
      <c r="AU1623" s="10">
        <v>1.0928064</v>
      </c>
      <c r="AV1623" s="10">
        <v>0.39527040000000002</v>
      </c>
      <c r="AW1623" s="10">
        <v>64</v>
      </c>
      <c r="AX1623" s="10">
        <v>10.5</v>
      </c>
      <c r="AZ1623" s="10">
        <v>1698</v>
      </c>
      <c r="BA1623" s="10" t="s">
        <v>307</v>
      </c>
      <c r="BB1623" s="10">
        <v>0.30321018</v>
      </c>
      <c r="BC1623" s="10">
        <v>0.13661118</v>
      </c>
      <c r="BD1623" s="10">
        <v>18</v>
      </c>
      <c r="BE1623" s="10">
        <v>10.7</v>
      </c>
      <c r="BG1623" s="10">
        <v>0.48850528999999998</v>
      </c>
      <c r="BH1623" s="10">
        <v>0.22009578999999996</v>
      </c>
      <c r="BI1623" s="10">
        <v>29</v>
      </c>
      <c r="BJ1623" s="10">
        <v>10.7</v>
      </c>
      <c r="BL1623" s="10">
        <v>0.54549495000000003</v>
      </c>
      <c r="BM1623" s="10">
        <v>0.24577245</v>
      </c>
      <c r="BN1623" s="10">
        <v>33</v>
      </c>
      <c r="BO1623" s="10">
        <v>10.5</v>
      </c>
      <c r="BQ1623" s="10">
        <v>1698</v>
      </c>
      <c r="BR1623" s="10" t="s">
        <v>307</v>
      </c>
      <c r="BS1623" s="10">
        <v>0.60816419999999993</v>
      </c>
      <c r="BT1623" s="10">
        <v>0.24195779999999997</v>
      </c>
      <c r="BU1623" s="10">
        <v>35</v>
      </c>
      <c r="BV1623" s="10">
        <v>10.8</v>
      </c>
      <c r="BX1623" s="10">
        <v>0.84467250000000005</v>
      </c>
      <c r="BY1623" s="10">
        <v>0.33605250000000003</v>
      </c>
      <c r="BZ1623" s="10">
        <v>50</v>
      </c>
      <c r="CA1623" s="10">
        <v>10.5</v>
      </c>
      <c r="CC1623" s="10">
        <v>0.97982009999999997</v>
      </c>
      <c r="CD1623" s="10">
        <v>0.38982089999999997</v>
      </c>
      <c r="CE1623" s="10">
        <v>58</v>
      </c>
      <c r="CF1623" s="10">
        <v>10.5</v>
      </c>
      <c r="CH1623" s="10">
        <v>1698</v>
      </c>
      <c r="CI1623" s="10" t="s">
        <v>307</v>
      </c>
      <c r="CJ1623" s="10">
        <v>0.29595456000000003</v>
      </c>
      <c r="CK1623" s="10">
        <v>0.15806664000000001</v>
      </c>
      <c r="CL1623" s="10">
        <v>18</v>
      </c>
      <c r="CM1623" s="10">
        <v>10.8</v>
      </c>
      <c r="CO1623" s="10">
        <v>0.48869040000000002</v>
      </c>
      <c r="CP1623" s="10">
        <v>0.26100510000000005</v>
      </c>
      <c r="CQ1623" s="10">
        <v>30</v>
      </c>
      <c r="CR1623" s="10">
        <v>10.7</v>
      </c>
      <c r="CT1623" s="10">
        <v>0.51152639999999994</v>
      </c>
      <c r="CU1623" s="10">
        <v>0.27320159999999999</v>
      </c>
      <c r="CV1623" s="10">
        <v>32</v>
      </c>
      <c r="CW1623" s="10">
        <v>10.5</v>
      </c>
      <c r="CY1623" s="10">
        <v>1732</v>
      </c>
      <c r="CZ1623" s="10" t="s">
        <v>292</v>
      </c>
      <c r="DA1623" s="10">
        <v>3.6246960000000002E-2</v>
      </c>
      <c r="DB1623" s="10">
        <v>8.9683200000000001E-3</v>
      </c>
      <c r="DC1623" s="10">
        <v>2</v>
      </c>
      <c r="DD1623" s="10">
        <v>10.8</v>
      </c>
      <c r="DF1623" s="10">
        <v>3.6246960000000002E-2</v>
      </c>
      <c r="DG1623" s="10">
        <v>8.9683200000000001E-3</v>
      </c>
      <c r="DH1623" s="10">
        <v>2</v>
      </c>
      <c r="DI1623" s="10">
        <v>10.8</v>
      </c>
      <c r="DK1623" s="10">
        <v>3.6246960000000002E-2</v>
      </c>
      <c r="DL1623" s="10">
        <v>8.9683200000000001E-3</v>
      </c>
      <c r="DM1623" s="10">
        <v>2</v>
      </c>
      <c r="DN1623" s="10">
        <v>10.8</v>
      </c>
    </row>
    <row r="1624" spans="1:118" x14ac:dyDescent="0.25">
      <c r="A1624" s="10">
        <v>1699</v>
      </c>
      <c r="R1624" s="10">
        <v>1699</v>
      </c>
      <c r="S1624" s="10" t="s">
        <v>294</v>
      </c>
      <c r="T1624" s="10">
        <v>1.5507720000000001E-2</v>
      </c>
      <c r="U1624" s="10">
        <v>1.0463040000000002E-2</v>
      </c>
      <c r="V1624" s="10">
        <v>1</v>
      </c>
      <c r="W1624" s="10">
        <v>10.8</v>
      </c>
      <c r="Y1624" s="10">
        <v>3.072826E-2</v>
      </c>
      <c r="Z1624" s="10">
        <v>2.0732320000000002E-2</v>
      </c>
      <c r="AA1624" s="10">
        <v>2</v>
      </c>
      <c r="AB1624" s="10">
        <v>10.7</v>
      </c>
      <c r="AD1624" s="10">
        <v>3.0441079999999999E-2</v>
      </c>
      <c r="AE1624" s="10">
        <v>2.0538560000000004E-2</v>
      </c>
      <c r="AF1624" s="10">
        <v>2</v>
      </c>
      <c r="AG1624" s="10">
        <v>10.6</v>
      </c>
      <c r="AI1624" s="10">
        <v>1699</v>
      </c>
      <c r="AJ1624" s="10" t="s">
        <v>294</v>
      </c>
      <c r="AK1624" s="10">
        <v>8.7001699999999987E-2</v>
      </c>
      <c r="AL1624" s="10">
        <v>3.1468699999999995E-2</v>
      </c>
      <c r="AM1624" s="10">
        <v>5</v>
      </c>
      <c r="AN1624" s="10">
        <v>10.7</v>
      </c>
      <c r="AP1624" s="10">
        <v>8.7001699999999987E-2</v>
      </c>
      <c r="AQ1624" s="10">
        <v>3.1468699999999995E-2</v>
      </c>
      <c r="AR1624" s="10">
        <v>5</v>
      </c>
      <c r="AS1624" s="10">
        <v>10.7</v>
      </c>
      <c r="AU1624" s="10">
        <v>0.10245059999999999</v>
      </c>
      <c r="AV1624" s="10">
        <v>3.7056600000000002E-2</v>
      </c>
      <c r="AW1624" s="10">
        <v>6</v>
      </c>
      <c r="AX1624" s="10">
        <v>10.5</v>
      </c>
      <c r="AZ1624" s="10">
        <v>1699</v>
      </c>
      <c r="BA1624" s="10" t="s">
        <v>294</v>
      </c>
      <c r="BB1624" s="10">
        <v>1.6845009999999997E-2</v>
      </c>
      <c r="BC1624" s="10">
        <v>7.589509999999999E-3</v>
      </c>
      <c r="BD1624" s="10">
        <v>1</v>
      </c>
      <c r="BE1624" s="10">
        <v>10.7</v>
      </c>
      <c r="BG1624" s="10">
        <v>3.3690019999999994E-2</v>
      </c>
      <c r="BH1624" s="10">
        <v>1.5179019999999998E-2</v>
      </c>
      <c r="BI1624" s="10">
        <v>2</v>
      </c>
      <c r="BJ1624" s="10">
        <v>10.7</v>
      </c>
      <c r="BL1624" s="10">
        <v>1.653015E-2</v>
      </c>
      <c r="BM1624" s="10">
        <v>7.4476499999999992E-3</v>
      </c>
      <c r="BN1624" s="10">
        <v>1</v>
      </c>
      <c r="BO1624" s="10">
        <v>10.5</v>
      </c>
      <c r="BQ1624" s="10">
        <v>1699</v>
      </c>
      <c r="BR1624" s="10" t="s">
        <v>294</v>
      </c>
      <c r="BS1624" s="10">
        <v>6.9504480000000007E-2</v>
      </c>
      <c r="BT1624" s="10">
        <v>2.7652320000000001E-2</v>
      </c>
      <c r="BU1624" s="10">
        <v>4</v>
      </c>
      <c r="BV1624" s="10">
        <v>10.8</v>
      </c>
      <c r="BX1624" s="10">
        <v>8.4467250000000008E-2</v>
      </c>
      <c r="BY1624" s="10">
        <v>3.3605249999999996E-2</v>
      </c>
      <c r="BZ1624" s="10">
        <v>5</v>
      </c>
      <c r="CA1624" s="10">
        <v>10.5</v>
      </c>
      <c r="CC1624" s="10">
        <v>0.1013607</v>
      </c>
      <c r="CD1624" s="10">
        <v>4.0326299999999995E-2</v>
      </c>
      <c r="CE1624" s="10">
        <v>6</v>
      </c>
      <c r="CF1624" s="10">
        <v>10.5</v>
      </c>
      <c r="CH1624" s="10">
        <v>1699</v>
      </c>
      <c r="CI1624" s="10" t="s">
        <v>294</v>
      </c>
      <c r="CJ1624" s="10">
        <v>1.6441919999999999E-2</v>
      </c>
      <c r="CK1624" s="10">
        <v>8.7814799999999995E-3</v>
      </c>
      <c r="CL1624" s="10">
        <v>1</v>
      </c>
      <c r="CM1624" s="10">
        <v>10.8</v>
      </c>
      <c r="CO1624" s="10">
        <v>3.2579360000000002E-2</v>
      </c>
      <c r="CP1624" s="10">
        <v>1.740034E-2</v>
      </c>
      <c r="CQ1624" s="10">
        <v>2</v>
      </c>
      <c r="CR1624" s="10">
        <v>10.7</v>
      </c>
      <c r="CT1624" s="10">
        <v>3.1970399999999996E-2</v>
      </c>
      <c r="CU1624" s="10">
        <v>1.7075099999999999E-2</v>
      </c>
      <c r="CV1624" s="10">
        <v>2</v>
      </c>
      <c r="CW1624" s="10">
        <v>10.5</v>
      </c>
      <c r="CY1624" s="10">
        <v>1733</v>
      </c>
      <c r="CZ1624" s="10" t="s">
        <v>423</v>
      </c>
      <c r="DA1624" s="10">
        <v>1.2999999999999999E-2</v>
      </c>
      <c r="DF1624" s="10">
        <v>1.2999999999999999E-2</v>
      </c>
      <c r="DK1624" s="10">
        <v>0.02</v>
      </c>
    </row>
    <row r="1625" spans="1:118" x14ac:dyDescent="0.25">
      <c r="A1625" s="10">
        <v>1700</v>
      </c>
      <c r="R1625" s="10">
        <v>1700</v>
      </c>
      <c r="S1625" s="10" t="s">
        <v>408</v>
      </c>
      <c r="T1625" s="10">
        <v>1E-3</v>
      </c>
      <c r="Y1625" s="10">
        <v>5.9999999999999995E-4</v>
      </c>
      <c r="AD1625" s="10">
        <v>4.0000000000000002E-4</v>
      </c>
      <c r="AI1625" s="10">
        <v>1700</v>
      </c>
      <c r="AJ1625" s="10" t="s">
        <v>408</v>
      </c>
      <c r="AK1625" s="10">
        <v>0.1472</v>
      </c>
      <c r="AP1625" s="10">
        <v>0.159</v>
      </c>
      <c r="AU1625" s="10">
        <v>0.1148</v>
      </c>
      <c r="AZ1625" s="10">
        <v>1700</v>
      </c>
      <c r="BA1625" s="10" t="s">
        <v>408</v>
      </c>
      <c r="BB1625" s="10">
        <v>2.7200000000000002E-3</v>
      </c>
      <c r="BG1625" s="10">
        <v>1.2600000000000001E-3</v>
      </c>
      <c r="BL1625" s="10">
        <v>1.0200000000000001E-3</v>
      </c>
      <c r="BQ1625" s="10">
        <v>1700</v>
      </c>
      <c r="BR1625" s="10" t="s">
        <v>408</v>
      </c>
      <c r="BS1625" s="10">
        <v>1.804E-2</v>
      </c>
      <c r="BX1625" s="10">
        <v>1.2279999999999999E-2</v>
      </c>
      <c r="CC1625" s="10">
        <v>1.376E-2</v>
      </c>
      <c r="CH1625" s="10">
        <v>1700</v>
      </c>
      <c r="CI1625" s="10" t="s">
        <v>408</v>
      </c>
      <c r="CJ1625" s="10">
        <v>2.5400000000000002E-3</v>
      </c>
      <c r="CO1625" s="10">
        <v>1.5E-3</v>
      </c>
      <c r="CT1625" s="10">
        <v>1.82E-3</v>
      </c>
      <c r="CY1625" s="10">
        <v>3308</v>
      </c>
      <c r="CZ1625" s="10" t="s">
        <v>948</v>
      </c>
    </row>
    <row r="1626" spans="1:118" x14ac:dyDescent="0.25">
      <c r="A1626" s="10">
        <v>1701</v>
      </c>
      <c r="R1626" s="10">
        <v>1701</v>
      </c>
      <c r="S1626" s="10" t="s">
        <v>409</v>
      </c>
      <c r="T1626" s="10">
        <v>0</v>
      </c>
      <c r="Y1626" s="10">
        <v>0</v>
      </c>
      <c r="AD1626" s="10">
        <v>0</v>
      </c>
      <c r="AI1626" s="10">
        <v>1701</v>
      </c>
      <c r="AJ1626" s="10" t="s">
        <v>409</v>
      </c>
      <c r="AK1626" s="10">
        <v>0</v>
      </c>
      <c r="AP1626" s="10">
        <v>0</v>
      </c>
      <c r="AU1626" s="10">
        <v>0</v>
      </c>
      <c r="AZ1626" s="10">
        <v>1701</v>
      </c>
      <c r="BA1626" s="10" t="s">
        <v>409</v>
      </c>
      <c r="BB1626" s="10">
        <v>0</v>
      </c>
      <c r="BG1626" s="10">
        <v>0</v>
      </c>
      <c r="BL1626" s="10">
        <v>0</v>
      </c>
      <c r="BQ1626" s="10">
        <v>1701</v>
      </c>
      <c r="BR1626" s="10" t="s">
        <v>409</v>
      </c>
      <c r="BS1626" s="10">
        <v>0</v>
      </c>
      <c r="BX1626" s="10">
        <v>0</v>
      </c>
      <c r="CC1626" s="10">
        <v>0</v>
      </c>
      <c r="CH1626" s="10">
        <v>1701</v>
      </c>
      <c r="CI1626" s="10" t="s">
        <v>409</v>
      </c>
      <c r="CJ1626" s="10">
        <v>0</v>
      </c>
      <c r="CO1626" s="10">
        <v>0</v>
      </c>
      <c r="CT1626" s="10">
        <v>0</v>
      </c>
      <c r="CY1626" s="10">
        <v>1734</v>
      </c>
      <c r="CZ1626" s="10" t="s">
        <v>8</v>
      </c>
      <c r="DC1626" s="10">
        <v>0</v>
      </c>
      <c r="DH1626" s="10">
        <v>0</v>
      </c>
      <c r="DM1626" s="10">
        <v>0</v>
      </c>
    </row>
    <row r="1627" spans="1:118" x14ac:dyDescent="0.25">
      <c r="A1627" s="10">
        <v>1702</v>
      </c>
      <c r="R1627" s="10">
        <v>1702</v>
      </c>
      <c r="S1627" s="10" t="s">
        <v>8</v>
      </c>
      <c r="V1627" s="10">
        <v>0</v>
      </c>
      <c r="AA1627" s="10">
        <v>0</v>
      </c>
      <c r="AF1627" s="10">
        <v>0</v>
      </c>
      <c r="AI1627" s="10">
        <v>1702</v>
      </c>
      <c r="AJ1627" s="10" t="s">
        <v>8</v>
      </c>
      <c r="AM1627" s="10">
        <v>0</v>
      </c>
      <c r="AR1627" s="10">
        <v>0</v>
      </c>
      <c r="AW1627" s="10">
        <v>0</v>
      </c>
      <c r="AZ1627" s="10">
        <v>1702</v>
      </c>
      <c r="BA1627" s="10" t="s">
        <v>8</v>
      </c>
      <c r="BD1627" s="10">
        <v>0</v>
      </c>
      <c r="BI1627" s="10">
        <v>0</v>
      </c>
      <c r="BN1627" s="10">
        <v>0</v>
      </c>
      <c r="BQ1627" s="10">
        <v>1702</v>
      </c>
      <c r="BR1627" s="10" t="s">
        <v>8</v>
      </c>
      <c r="BU1627" s="10">
        <v>0</v>
      </c>
      <c r="BZ1627" s="10">
        <v>0</v>
      </c>
      <c r="CE1627" s="10">
        <v>0</v>
      </c>
      <c r="CH1627" s="10">
        <v>1702</v>
      </c>
      <c r="CI1627" s="10" t="s">
        <v>8</v>
      </c>
      <c r="CL1627" s="10">
        <v>0</v>
      </c>
      <c r="CQ1627" s="10">
        <v>0</v>
      </c>
      <c r="CV1627" s="10">
        <v>0</v>
      </c>
      <c r="CY1627" s="10">
        <v>1735</v>
      </c>
      <c r="CZ1627" s="10" t="s">
        <v>9</v>
      </c>
      <c r="DA1627" s="10">
        <v>0.16</v>
      </c>
      <c r="DB1627" s="10">
        <v>0.03</v>
      </c>
      <c r="DC1627" s="10">
        <v>2.6</v>
      </c>
      <c r="DD1627" s="10">
        <v>37.409999999999997</v>
      </c>
      <c r="DF1627" s="10">
        <v>0.17</v>
      </c>
      <c r="DG1627" s="10">
        <v>0.03</v>
      </c>
      <c r="DH1627" s="10">
        <v>2.8</v>
      </c>
      <c r="DI1627" s="10">
        <v>36.69</v>
      </c>
      <c r="DK1627" s="10">
        <v>0.19</v>
      </c>
      <c r="DL1627" s="10">
        <v>0.05</v>
      </c>
      <c r="DM1627" s="10">
        <v>3.1</v>
      </c>
      <c r="DN1627" s="10">
        <v>36.979999999999997</v>
      </c>
    </row>
    <row r="1628" spans="1:118" x14ac:dyDescent="0.25">
      <c r="A1628" s="10">
        <v>1703</v>
      </c>
      <c r="R1628" s="10">
        <v>1703</v>
      </c>
      <c r="S1628" s="10" t="s">
        <v>9</v>
      </c>
      <c r="T1628" s="10">
        <v>0.16</v>
      </c>
      <c r="U1628" s="10">
        <v>0.16</v>
      </c>
      <c r="Y1628" s="10">
        <v>0.2</v>
      </c>
      <c r="Z1628" s="10">
        <v>0.17</v>
      </c>
      <c r="AD1628" s="10">
        <v>0.17</v>
      </c>
      <c r="AE1628" s="10">
        <v>0.13</v>
      </c>
      <c r="AI1628" s="10">
        <v>1703</v>
      </c>
      <c r="AJ1628" s="10" t="s">
        <v>9</v>
      </c>
      <c r="AK1628" s="10">
        <v>0.35</v>
      </c>
      <c r="AL1628" s="10">
        <v>0.19</v>
      </c>
      <c r="AP1628" s="10">
        <v>0.39</v>
      </c>
      <c r="AQ1628" s="10">
        <v>0.21</v>
      </c>
      <c r="AU1628" s="10">
        <v>0.37</v>
      </c>
      <c r="AV1628" s="10">
        <v>0.2</v>
      </c>
      <c r="AZ1628" s="10">
        <v>1703</v>
      </c>
      <c r="BA1628" s="10" t="s">
        <v>9</v>
      </c>
      <c r="BB1628" s="10">
        <v>0.16</v>
      </c>
      <c r="BC1628" s="10">
        <v>0.12</v>
      </c>
      <c r="BG1628" s="10">
        <v>0.16</v>
      </c>
      <c r="BH1628" s="10">
        <v>0.13</v>
      </c>
      <c r="BL1628" s="10">
        <v>0.19</v>
      </c>
      <c r="BM1628" s="10">
        <v>0.15</v>
      </c>
      <c r="BQ1628" s="10">
        <v>1703</v>
      </c>
      <c r="BR1628" s="10" t="s">
        <v>9</v>
      </c>
      <c r="BS1628" s="10">
        <v>0.37</v>
      </c>
      <c r="BT1628" s="10">
        <v>0.16</v>
      </c>
      <c r="BX1628" s="10">
        <v>0.44</v>
      </c>
      <c r="BY1628" s="10">
        <v>0.19</v>
      </c>
      <c r="CC1628" s="10">
        <v>0.43</v>
      </c>
      <c r="CD1628" s="10">
        <v>0.19</v>
      </c>
      <c r="CH1628" s="10">
        <v>1703</v>
      </c>
      <c r="CI1628" s="10" t="s">
        <v>9</v>
      </c>
      <c r="CJ1628" s="10">
        <v>0.17</v>
      </c>
      <c r="CK1628" s="10">
        <v>0.1</v>
      </c>
      <c r="CL1628" s="10">
        <v>3</v>
      </c>
      <c r="CM1628" s="10">
        <v>35.96</v>
      </c>
      <c r="CO1628" s="10">
        <v>0.2</v>
      </c>
      <c r="CP1628" s="10">
        <v>0.13</v>
      </c>
      <c r="CQ1628" s="10">
        <v>4</v>
      </c>
      <c r="CR1628" s="10">
        <v>36.659999999999997</v>
      </c>
      <c r="CT1628" s="10">
        <v>0.19</v>
      </c>
      <c r="CU1628" s="10">
        <v>0.12</v>
      </c>
      <c r="CV1628" s="10">
        <v>4</v>
      </c>
      <c r="CW1628" s="10">
        <v>36.06</v>
      </c>
      <c r="CY1628" s="10">
        <v>1736</v>
      </c>
      <c r="CZ1628" s="10" t="s">
        <v>10</v>
      </c>
      <c r="DC1628" s="10">
        <v>0</v>
      </c>
      <c r="DH1628" s="10">
        <v>0</v>
      </c>
      <c r="DM1628" s="10">
        <v>0</v>
      </c>
    </row>
    <row r="1629" spans="1:118" x14ac:dyDescent="0.25">
      <c r="A1629" s="10">
        <v>1704</v>
      </c>
      <c r="R1629" s="10">
        <v>1704</v>
      </c>
      <c r="S1629" s="10" t="s">
        <v>10</v>
      </c>
      <c r="V1629" s="10">
        <v>0</v>
      </c>
      <c r="AA1629" s="10">
        <v>0</v>
      </c>
      <c r="AF1629" s="10">
        <v>0</v>
      </c>
      <c r="AI1629" s="10">
        <v>1704</v>
      </c>
      <c r="AJ1629" s="10" t="s">
        <v>10</v>
      </c>
      <c r="AM1629" s="10">
        <v>0</v>
      </c>
      <c r="AR1629" s="10">
        <v>0</v>
      </c>
      <c r="AW1629" s="10">
        <v>0</v>
      </c>
      <c r="AZ1629" s="10">
        <v>1704</v>
      </c>
      <c r="BA1629" s="10" t="s">
        <v>10</v>
      </c>
      <c r="BD1629" s="10">
        <v>0</v>
      </c>
      <c r="BI1629" s="10">
        <v>0</v>
      </c>
      <c r="BN1629" s="10">
        <v>0</v>
      </c>
      <c r="BQ1629" s="10">
        <v>1704</v>
      </c>
      <c r="BR1629" s="10" t="s">
        <v>10</v>
      </c>
      <c r="BU1629" s="10">
        <v>0</v>
      </c>
      <c r="BZ1629" s="10">
        <v>0</v>
      </c>
      <c r="CE1629" s="10">
        <v>0</v>
      </c>
      <c r="CH1629" s="10">
        <v>1704</v>
      </c>
      <c r="CI1629" s="10" t="s">
        <v>10</v>
      </c>
      <c r="CL1629" s="10">
        <v>0</v>
      </c>
      <c r="CQ1629" s="10">
        <v>0</v>
      </c>
      <c r="CV1629" s="10">
        <v>0</v>
      </c>
      <c r="CY1629" s="10">
        <v>1737</v>
      </c>
      <c r="CZ1629" s="10" t="s">
        <v>11</v>
      </c>
      <c r="DA1629" s="10">
        <v>0.16</v>
      </c>
      <c r="DB1629" s="10">
        <v>0.02</v>
      </c>
      <c r="DC1629" s="10">
        <v>9</v>
      </c>
      <c r="DD1629" s="10">
        <v>10.3</v>
      </c>
      <c r="DF1629" s="10">
        <v>0.17</v>
      </c>
      <c r="DG1629" s="10">
        <v>0.02</v>
      </c>
      <c r="DH1629" s="10">
        <v>10</v>
      </c>
      <c r="DI1629" s="10">
        <v>10.1</v>
      </c>
      <c r="DK1629" s="10">
        <v>0.19</v>
      </c>
      <c r="DL1629" s="10">
        <v>0.03</v>
      </c>
      <c r="DM1629" s="10">
        <v>11</v>
      </c>
      <c r="DN1629" s="10">
        <v>10.199999999999999</v>
      </c>
    </row>
    <row r="1630" spans="1:118" x14ac:dyDescent="0.25">
      <c r="A1630" s="10">
        <v>1705</v>
      </c>
      <c r="R1630" s="10">
        <v>1705</v>
      </c>
      <c r="S1630" s="10" t="s">
        <v>11</v>
      </c>
      <c r="T1630" s="10">
        <v>0.16</v>
      </c>
      <c r="U1630" s="10">
        <v>0.11</v>
      </c>
      <c r="V1630" s="10">
        <v>10</v>
      </c>
      <c r="W1630" s="10">
        <v>11.1</v>
      </c>
      <c r="Y1630" s="10">
        <v>0.2</v>
      </c>
      <c r="Z1630" s="10">
        <v>0.14000000000000001</v>
      </c>
      <c r="AA1630" s="10">
        <v>13</v>
      </c>
      <c r="AB1630" s="10">
        <v>10.9</v>
      </c>
      <c r="AD1630" s="10">
        <v>0.17</v>
      </c>
      <c r="AE1630" s="10">
        <v>0.11</v>
      </c>
      <c r="AF1630" s="10">
        <v>11</v>
      </c>
      <c r="AG1630" s="10">
        <v>10.7</v>
      </c>
      <c r="AI1630" s="10">
        <v>1705</v>
      </c>
      <c r="AJ1630" s="10" t="s">
        <v>11</v>
      </c>
      <c r="AK1630" s="10">
        <v>0.35</v>
      </c>
      <c r="AL1630" s="10">
        <v>0.16</v>
      </c>
      <c r="AM1630" s="10">
        <v>20</v>
      </c>
      <c r="AN1630" s="10">
        <v>11</v>
      </c>
      <c r="AP1630" s="10">
        <v>0.39</v>
      </c>
      <c r="AQ1630" s="10">
        <v>0.18</v>
      </c>
      <c r="AR1630" s="10">
        <v>23</v>
      </c>
      <c r="AS1630" s="10">
        <v>10.9</v>
      </c>
      <c r="AU1630" s="10">
        <v>0.37</v>
      </c>
      <c r="AV1630" s="10">
        <v>0.17</v>
      </c>
      <c r="AW1630" s="10">
        <v>22</v>
      </c>
      <c r="AX1630" s="10">
        <v>10.7</v>
      </c>
      <c r="AZ1630" s="10">
        <v>1705</v>
      </c>
      <c r="BA1630" s="10" t="s">
        <v>11</v>
      </c>
      <c r="BB1630" s="10">
        <v>0.16</v>
      </c>
      <c r="BC1630" s="10">
        <v>0.1</v>
      </c>
      <c r="BD1630" s="10">
        <v>10</v>
      </c>
      <c r="BE1630" s="10">
        <v>10.9</v>
      </c>
      <c r="BG1630" s="10">
        <v>0.16</v>
      </c>
      <c r="BH1630" s="10">
        <v>0.1</v>
      </c>
      <c r="BI1630" s="10">
        <v>10</v>
      </c>
      <c r="BJ1630" s="10">
        <v>11</v>
      </c>
      <c r="BL1630" s="10">
        <v>0.19</v>
      </c>
      <c r="BM1630" s="10">
        <v>0.1212</v>
      </c>
      <c r="BN1630" s="10">
        <v>12</v>
      </c>
      <c r="BO1630" s="10">
        <v>10.8</v>
      </c>
      <c r="BQ1630" s="10">
        <v>1705</v>
      </c>
      <c r="BR1630" s="10" t="s">
        <v>11</v>
      </c>
      <c r="BS1630" s="10">
        <v>0.37</v>
      </c>
      <c r="BT1630" s="10">
        <v>0.13</v>
      </c>
      <c r="BU1630" s="10">
        <v>21</v>
      </c>
      <c r="BV1630" s="10">
        <v>10.9</v>
      </c>
      <c r="BX1630" s="10">
        <v>0.44</v>
      </c>
      <c r="BY1630" s="10">
        <v>0.16</v>
      </c>
      <c r="BZ1630" s="10">
        <v>25</v>
      </c>
      <c r="CA1630" s="10">
        <v>10.7</v>
      </c>
      <c r="CC1630" s="10">
        <v>0.43</v>
      </c>
      <c r="CD1630" s="10">
        <v>0.16</v>
      </c>
      <c r="CE1630" s="10">
        <v>25</v>
      </c>
      <c r="CF1630" s="10">
        <v>10.6</v>
      </c>
      <c r="CH1630" s="10">
        <v>1705</v>
      </c>
      <c r="CI1630" s="10" t="s">
        <v>11</v>
      </c>
      <c r="CJ1630" s="10">
        <v>0.17</v>
      </c>
      <c r="CK1630" s="10">
        <v>0.08</v>
      </c>
      <c r="CL1630" s="10">
        <v>10</v>
      </c>
      <c r="CM1630" s="10">
        <v>11</v>
      </c>
      <c r="CO1630" s="10">
        <v>0.2</v>
      </c>
      <c r="CP1630" s="10">
        <v>0.1</v>
      </c>
      <c r="CQ1630" s="10">
        <v>12</v>
      </c>
      <c r="CR1630" s="10">
        <v>10.9</v>
      </c>
      <c r="CT1630" s="10">
        <v>0.19</v>
      </c>
      <c r="CU1630" s="10">
        <v>0.09</v>
      </c>
      <c r="CV1630" s="10">
        <v>11</v>
      </c>
      <c r="CW1630" s="10">
        <v>10.9</v>
      </c>
      <c r="CY1630" s="10">
        <v>1738</v>
      </c>
      <c r="CZ1630" s="10" t="s">
        <v>285</v>
      </c>
      <c r="DA1630" s="10">
        <v>1.7640810000000003E-2</v>
      </c>
      <c r="DB1630" s="10">
        <v>2.4946600000000005E-3</v>
      </c>
      <c r="DC1630" s="10">
        <v>1</v>
      </c>
      <c r="DD1630" s="10">
        <v>10.3</v>
      </c>
      <c r="DF1630" s="10">
        <v>1.7298269999999998E-2</v>
      </c>
      <c r="DG1630" s="10">
        <v>2.4462200000000003E-3</v>
      </c>
      <c r="DH1630" s="10">
        <v>1</v>
      </c>
      <c r="DI1630" s="10">
        <v>10.1</v>
      </c>
      <c r="DK1630" s="10">
        <v>1.7469539999999999E-2</v>
      </c>
      <c r="DL1630" s="10">
        <v>2.47044E-3</v>
      </c>
      <c r="DM1630" s="10">
        <v>1</v>
      </c>
      <c r="DN1630" s="10">
        <v>10.199999999999999</v>
      </c>
    </row>
    <row r="1631" spans="1:118" x14ac:dyDescent="0.25">
      <c r="A1631" s="10">
        <v>1706</v>
      </c>
      <c r="R1631" s="10">
        <v>1706</v>
      </c>
      <c r="S1631" s="10" t="s">
        <v>285</v>
      </c>
      <c r="T1631" s="10">
        <v>0</v>
      </c>
      <c r="U1631" s="10">
        <v>0</v>
      </c>
      <c r="V1631" s="10">
        <v>0</v>
      </c>
      <c r="Y1631" s="10">
        <v>0</v>
      </c>
      <c r="Z1631" s="10">
        <v>0</v>
      </c>
      <c r="AA1631" s="10">
        <v>0</v>
      </c>
      <c r="AD1631" s="10">
        <v>0</v>
      </c>
      <c r="AE1631" s="10">
        <v>0</v>
      </c>
      <c r="AF1631" s="10">
        <v>0</v>
      </c>
      <c r="AI1631" s="10">
        <v>1706</v>
      </c>
      <c r="AJ1631" s="10" t="s">
        <v>285</v>
      </c>
      <c r="AK1631" s="10">
        <v>0</v>
      </c>
      <c r="AL1631" s="10">
        <v>0</v>
      </c>
      <c r="AM1631" s="10">
        <v>0</v>
      </c>
      <c r="AP1631" s="10">
        <v>0</v>
      </c>
      <c r="AQ1631" s="10">
        <v>0</v>
      </c>
      <c r="AR1631" s="10">
        <v>0</v>
      </c>
      <c r="AU1631" s="10">
        <v>0</v>
      </c>
      <c r="AV1631" s="10">
        <v>0</v>
      </c>
      <c r="AW1631" s="10">
        <v>0</v>
      </c>
      <c r="AZ1631" s="10">
        <v>1706</v>
      </c>
      <c r="BA1631" s="10" t="s">
        <v>285</v>
      </c>
      <c r="BB1631" s="10">
        <v>0</v>
      </c>
      <c r="BC1631" s="10">
        <v>0</v>
      </c>
      <c r="BD1631" s="10">
        <v>0</v>
      </c>
      <c r="BG1631" s="10">
        <v>0</v>
      </c>
      <c r="BH1631" s="10">
        <v>0</v>
      </c>
      <c r="BI1631" s="10">
        <v>0</v>
      </c>
      <c r="BL1631" s="10">
        <v>0</v>
      </c>
      <c r="BM1631" s="10">
        <v>0</v>
      </c>
      <c r="BN1631" s="10">
        <v>0</v>
      </c>
      <c r="BQ1631" s="10">
        <v>1706</v>
      </c>
      <c r="BR1631" s="10" t="s">
        <v>285</v>
      </c>
      <c r="BS1631" s="10">
        <v>0</v>
      </c>
      <c r="BT1631" s="10">
        <v>0</v>
      </c>
      <c r="BU1631" s="10">
        <v>0</v>
      </c>
      <c r="BV1631" s="10">
        <v>10.9</v>
      </c>
      <c r="BX1631" s="10">
        <v>0</v>
      </c>
      <c r="BY1631" s="10">
        <v>0</v>
      </c>
      <c r="BZ1631" s="10">
        <v>0</v>
      </c>
      <c r="CA1631" s="10">
        <v>10.7</v>
      </c>
      <c r="CC1631" s="10">
        <v>0</v>
      </c>
      <c r="CD1631" s="10">
        <v>0</v>
      </c>
      <c r="CE1631" s="10">
        <v>0</v>
      </c>
      <c r="CF1631" s="10">
        <v>10.6</v>
      </c>
      <c r="CH1631" s="10">
        <v>1706</v>
      </c>
      <c r="CI1631" s="10" t="s">
        <v>285</v>
      </c>
      <c r="CJ1631" s="10">
        <v>0</v>
      </c>
      <c r="CK1631" s="10">
        <v>0</v>
      </c>
      <c r="CL1631" s="10">
        <v>0</v>
      </c>
      <c r="CM1631" s="10">
        <v>11</v>
      </c>
      <c r="CO1631" s="10">
        <v>0</v>
      </c>
      <c r="CP1631" s="10">
        <v>0</v>
      </c>
      <c r="CQ1631" s="10">
        <v>0</v>
      </c>
      <c r="CR1631" s="10">
        <v>10.9</v>
      </c>
      <c r="CT1631" s="10">
        <v>0</v>
      </c>
      <c r="CU1631" s="10">
        <v>0</v>
      </c>
      <c r="CV1631" s="10">
        <v>0</v>
      </c>
      <c r="CW1631" s="10">
        <v>10.9</v>
      </c>
      <c r="CY1631" s="10">
        <v>1739</v>
      </c>
      <c r="CZ1631" s="10" t="s">
        <v>287</v>
      </c>
      <c r="DA1631" s="10">
        <v>0</v>
      </c>
      <c r="DB1631" s="10">
        <v>0</v>
      </c>
      <c r="DC1631" s="10">
        <v>0</v>
      </c>
      <c r="DD1631" s="10">
        <v>10.3</v>
      </c>
      <c r="DF1631" s="10">
        <v>0</v>
      </c>
      <c r="DG1631" s="10">
        <v>0</v>
      </c>
      <c r="DH1631" s="10">
        <v>0</v>
      </c>
      <c r="DI1631" s="10">
        <v>10.1</v>
      </c>
      <c r="DK1631" s="10">
        <v>0</v>
      </c>
      <c r="DL1631" s="10">
        <v>0</v>
      </c>
      <c r="DM1631" s="10">
        <v>0</v>
      </c>
      <c r="DN1631" s="10">
        <v>10.199999999999999</v>
      </c>
    </row>
    <row r="1632" spans="1:118" x14ac:dyDescent="0.25">
      <c r="A1632" s="10">
        <v>1707</v>
      </c>
      <c r="R1632" s="10">
        <v>1707</v>
      </c>
      <c r="S1632" s="10" t="s">
        <v>304</v>
      </c>
      <c r="T1632" s="10">
        <v>3.1876979999999999E-2</v>
      </c>
      <c r="U1632" s="10">
        <v>2.1507360000000003E-2</v>
      </c>
      <c r="V1632" s="10">
        <v>2</v>
      </c>
      <c r="W1632" s="10">
        <v>11.1</v>
      </c>
      <c r="Y1632" s="10">
        <v>4.6953929999999998E-2</v>
      </c>
      <c r="Z1632" s="10">
        <v>3.1679760000000008E-2</v>
      </c>
      <c r="AA1632" s="10">
        <v>3</v>
      </c>
      <c r="AB1632" s="10">
        <v>10.9</v>
      </c>
      <c r="AD1632" s="10">
        <v>3.072826E-2</v>
      </c>
      <c r="AE1632" s="10">
        <v>2.0732320000000002E-2</v>
      </c>
      <c r="AF1632" s="10">
        <v>2</v>
      </c>
      <c r="AG1632" s="10">
        <v>10.7</v>
      </c>
      <c r="AI1632" s="10">
        <v>1707</v>
      </c>
      <c r="AJ1632" s="10" t="s">
        <v>304</v>
      </c>
      <c r="AK1632" s="10">
        <v>8.6586500000000011E-2</v>
      </c>
      <c r="AL1632" s="10">
        <v>3.9011499999999998E-2</v>
      </c>
      <c r="AM1632" s="10">
        <v>5</v>
      </c>
      <c r="AN1632" s="10">
        <v>11</v>
      </c>
      <c r="AP1632" s="10">
        <v>0.10295922000000002</v>
      </c>
      <c r="AQ1632" s="10">
        <v>4.6388220000000001E-2</v>
      </c>
      <c r="AR1632" s="10">
        <v>6</v>
      </c>
      <c r="AS1632" s="10">
        <v>10.9</v>
      </c>
      <c r="AU1632" s="10">
        <v>0.10107005999999999</v>
      </c>
      <c r="AV1632" s="10">
        <v>4.553705999999999E-2</v>
      </c>
      <c r="AW1632" s="10">
        <v>6</v>
      </c>
      <c r="AX1632" s="10">
        <v>10.7</v>
      </c>
      <c r="AZ1632" s="10">
        <v>1707</v>
      </c>
      <c r="BA1632" s="10" t="s">
        <v>304</v>
      </c>
      <c r="BB1632" s="10">
        <v>3.2056899999999999E-2</v>
      </c>
      <c r="BC1632" s="10">
        <v>1.998842E-2</v>
      </c>
      <c r="BD1632" s="10">
        <v>2</v>
      </c>
      <c r="BE1632" s="10">
        <v>10.9</v>
      </c>
      <c r="BG1632" s="10">
        <v>4.85265E-2</v>
      </c>
      <c r="BH1632" s="10">
        <v>3.0257699999999998E-2</v>
      </c>
      <c r="BI1632" s="10">
        <v>3</v>
      </c>
      <c r="BJ1632" s="10">
        <v>11</v>
      </c>
      <c r="BL1632" s="10">
        <v>4.7644200000000005E-2</v>
      </c>
      <c r="BM1632" s="10">
        <v>2.9707560000000004E-2</v>
      </c>
      <c r="BN1632" s="10">
        <v>3</v>
      </c>
      <c r="BO1632" s="10">
        <v>10.8</v>
      </c>
      <c r="BQ1632" s="10">
        <v>1707</v>
      </c>
      <c r="BR1632" s="10" t="s">
        <v>304</v>
      </c>
      <c r="BS1632" s="10">
        <v>8.8627899999999996E-2</v>
      </c>
      <c r="BT1632" s="10">
        <v>3.2056899999999999E-2</v>
      </c>
      <c r="BU1632" s="10">
        <v>5</v>
      </c>
      <c r="BV1632" s="10">
        <v>10.9</v>
      </c>
      <c r="BX1632" s="10">
        <v>0.10440203999999997</v>
      </c>
      <c r="BY1632" s="10">
        <v>3.7762439999999994E-2</v>
      </c>
      <c r="BZ1632" s="10">
        <v>6</v>
      </c>
      <c r="CA1632" s="10">
        <v>10.7</v>
      </c>
      <c r="CC1632" s="10">
        <v>0.10342631999999999</v>
      </c>
      <c r="CD1632" s="10">
        <v>3.7409520000000002E-2</v>
      </c>
      <c r="CE1632" s="10">
        <v>6</v>
      </c>
      <c r="CF1632" s="10">
        <v>10.6</v>
      </c>
      <c r="CH1632" s="10">
        <v>1707</v>
      </c>
      <c r="CI1632" s="10" t="s">
        <v>304</v>
      </c>
      <c r="CJ1632" s="10">
        <v>3.4254000000000007E-2</v>
      </c>
      <c r="CK1632" s="10">
        <v>1.63658E-2</v>
      </c>
      <c r="CL1632" s="10">
        <v>2</v>
      </c>
      <c r="CM1632" s="10">
        <v>11</v>
      </c>
      <c r="CO1632" s="10">
        <v>5.0913900000000005E-2</v>
      </c>
      <c r="CP1632" s="10">
        <v>2.4325530000000001E-2</v>
      </c>
      <c r="CQ1632" s="10">
        <v>3</v>
      </c>
      <c r="CR1632" s="10">
        <v>10.9</v>
      </c>
      <c r="CT1632" s="10">
        <v>5.0913900000000005E-2</v>
      </c>
      <c r="CU1632" s="10">
        <v>2.4325530000000001E-2</v>
      </c>
      <c r="CV1632" s="10">
        <v>3</v>
      </c>
      <c r="CW1632" s="10">
        <v>10.9</v>
      </c>
      <c r="CY1632" s="10">
        <v>1740</v>
      </c>
      <c r="CZ1632" s="10" t="s">
        <v>315</v>
      </c>
      <c r="DA1632" s="10">
        <v>0.14112648000000003</v>
      </c>
      <c r="DB1632" s="10">
        <v>1.9957280000000004E-2</v>
      </c>
      <c r="DC1632" s="10">
        <v>8</v>
      </c>
      <c r="DD1632" s="10">
        <v>10.3</v>
      </c>
      <c r="DF1632" s="10">
        <v>0.15568442999999996</v>
      </c>
      <c r="DG1632" s="10">
        <v>2.2015979999999997E-2</v>
      </c>
      <c r="DH1632" s="10">
        <v>9</v>
      </c>
      <c r="DI1632" s="10">
        <v>10.1</v>
      </c>
      <c r="DK1632" s="10">
        <v>0.1746954</v>
      </c>
      <c r="DL1632" s="10">
        <v>2.4704400000000005E-2</v>
      </c>
      <c r="DM1632" s="10">
        <v>10</v>
      </c>
      <c r="DN1632" s="10">
        <v>10.199999999999999</v>
      </c>
    </row>
    <row r="1633" spans="1:118" x14ac:dyDescent="0.25">
      <c r="A1633" s="10">
        <v>1708</v>
      </c>
      <c r="R1633" s="10">
        <v>1708</v>
      </c>
      <c r="S1633" s="10" t="s">
        <v>315</v>
      </c>
      <c r="T1633" s="10">
        <v>1.593849E-2</v>
      </c>
      <c r="U1633" s="10">
        <v>1.0753680000000002E-2</v>
      </c>
      <c r="V1633" s="10">
        <v>1</v>
      </c>
      <c r="W1633" s="10">
        <v>11.1</v>
      </c>
      <c r="Y1633" s="10">
        <v>3.1302619999999996E-2</v>
      </c>
      <c r="Z1633" s="10">
        <v>2.1119840000000001E-2</v>
      </c>
      <c r="AA1633" s="10">
        <v>2</v>
      </c>
      <c r="AB1633" s="10">
        <v>10.9</v>
      </c>
      <c r="AD1633" s="10">
        <v>1.536413E-2</v>
      </c>
      <c r="AE1633" s="10">
        <v>1.0366160000000001E-2</v>
      </c>
      <c r="AF1633" s="10">
        <v>1</v>
      </c>
      <c r="AG1633" s="10">
        <v>10.7</v>
      </c>
      <c r="AI1633" s="10">
        <v>1708</v>
      </c>
      <c r="AJ1633" s="10" t="s">
        <v>315</v>
      </c>
      <c r="AK1633" s="10">
        <v>1.7317300000000004E-2</v>
      </c>
      <c r="AL1633" s="10">
        <v>7.8022999999999999E-3</v>
      </c>
      <c r="AM1633" s="10">
        <v>1</v>
      </c>
      <c r="AN1633" s="10">
        <v>11</v>
      </c>
      <c r="AP1633" s="10">
        <v>1.7159870000000001E-2</v>
      </c>
      <c r="AQ1633" s="10">
        <v>7.7313699999999996E-3</v>
      </c>
      <c r="AR1633" s="10">
        <v>1</v>
      </c>
      <c r="AS1633" s="10">
        <v>10.9</v>
      </c>
      <c r="AU1633" s="10">
        <v>1.6845009999999997E-2</v>
      </c>
      <c r="AV1633" s="10">
        <v>7.589509999999999E-3</v>
      </c>
      <c r="AW1633" s="10">
        <v>1</v>
      </c>
      <c r="AX1633" s="10">
        <v>10.7</v>
      </c>
      <c r="AZ1633" s="10">
        <v>1708</v>
      </c>
      <c r="BA1633" s="10" t="s">
        <v>315</v>
      </c>
      <c r="BB1633" s="10">
        <v>3.2056899999999999E-2</v>
      </c>
      <c r="BC1633" s="10">
        <v>1.998842E-2</v>
      </c>
      <c r="BD1633" s="10">
        <v>2</v>
      </c>
      <c r="BE1633" s="10">
        <v>10.9</v>
      </c>
      <c r="BG1633" s="10">
        <v>0</v>
      </c>
      <c r="BH1633" s="10">
        <v>0</v>
      </c>
      <c r="BI1633" s="10">
        <v>0</v>
      </c>
      <c r="BJ1633" s="10">
        <v>11</v>
      </c>
      <c r="BL1633" s="10">
        <v>1.58814E-2</v>
      </c>
      <c r="BM1633" s="10">
        <v>9.9025200000000015E-3</v>
      </c>
      <c r="BN1633" s="10">
        <v>1</v>
      </c>
      <c r="BO1633" s="10">
        <v>10.8</v>
      </c>
      <c r="BQ1633" s="10">
        <v>1708</v>
      </c>
      <c r="BR1633" s="10" t="s">
        <v>315</v>
      </c>
      <c r="BS1633" s="10">
        <v>3.5451159999999995E-2</v>
      </c>
      <c r="BT1633" s="10">
        <v>1.2822760000000001E-2</v>
      </c>
      <c r="BU1633" s="10">
        <v>2</v>
      </c>
      <c r="BV1633" s="10">
        <v>10.9</v>
      </c>
      <c r="BX1633" s="10">
        <v>3.4800680000000001E-2</v>
      </c>
      <c r="BY1633" s="10">
        <v>1.2587480000000002E-2</v>
      </c>
      <c r="BZ1633" s="10">
        <v>2</v>
      </c>
      <c r="CA1633" s="10">
        <v>10.7</v>
      </c>
      <c r="CC1633" s="10">
        <v>5.1713159999999994E-2</v>
      </c>
      <c r="CD1633" s="10">
        <v>1.8704760000000001E-2</v>
      </c>
      <c r="CE1633" s="10">
        <v>3</v>
      </c>
      <c r="CF1633" s="10">
        <v>10.6</v>
      </c>
      <c r="CH1633" s="10">
        <v>1708</v>
      </c>
      <c r="CI1633" s="10" t="s">
        <v>315</v>
      </c>
      <c r="CJ1633" s="10">
        <v>1.7127000000000003E-2</v>
      </c>
      <c r="CK1633" s="10">
        <v>8.1828999999999999E-3</v>
      </c>
      <c r="CL1633" s="10">
        <v>1</v>
      </c>
      <c r="CM1633" s="10">
        <v>11</v>
      </c>
      <c r="CO1633" s="10">
        <v>1.6971299999999998E-2</v>
      </c>
      <c r="CP1633" s="10">
        <v>8.1085099999999993E-3</v>
      </c>
      <c r="CQ1633" s="10">
        <v>1</v>
      </c>
      <c r="CR1633" s="10">
        <v>10.9</v>
      </c>
      <c r="CT1633" s="10">
        <v>1.6971299999999998E-2</v>
      </c>
      <c r="CU1633" s="10">
        <v>8.1085099999999993E-3</v>
      </c>
      <c r="CV1633" s="10">
        <v>1</v>
      </c>
      <c r="CW1633" s="10">
        <v>10.9</v>
      </c>
      <c r="CY1633" s="10">
        <v>1741</v>
      </c>
      <c r="CZ1633" s="10" t="s">
        <v>423</v>
      </c>
      <c r="DA1633" s="10">
        <v>1.8232999999999999E-2</v>
      </c>
      <c r="DF1633" s="10">
        <v>1.6833000000000001E-2</v>
      </c>
      <c r="DK1633" s="10">
        <v>1.4666E-2</v>
      </c>
    </row>
    <row r="1634" spans="1:118" x14ac:dyDescent="0.25">
      <c r="A1634" s="10">
        <v>1709</v>
      </c>
      <c r="R1634" s="10">
        <v>1709</v>
      </c>
      <c r="S1634" s="10" t="s">
        <v>289</v>
      </c>
      <c r="T1634" s="10">
        <v>1.593849E-2</v>
      </c>
      <c r="U1634" s="10">
        <v>1.0753680000000002E-2</v>
      </c>
      <c r="V1634" s="10">
        <v>1</v>
      </c>
      <c r="W1634" s="10">
        <v>11.1</v>
      </c>
      <c r="Y1634" s="10">
        <v>1.5651309999999998E-2</v>
      </c>
      <c r="Z1634" s="10">
        <v>1.055992E-2</v>
      </c>
      <c r="AA1634" s="10">
        <v>1</v>
      </c>
      <c r="AB1634" s="10">
        <v>10.9</v>
      </c>
      <c r="AD1634" s="10">
        <v>1.536413E-2</v>
      </c>
      <c r="AE1634" s="10">
        <v>1.0366160000000001E-2</v>
      </c>
      <c r="AF1634" s="10">
        <v>1</v>
      </c>
      <c r="AG1634" s="10">
        <v>10.7</v>
      </c>
      <c r="AI1634" s="10">
        <v>1709</v>
      </c>
      <c r="AJ1634" s="10" t="s">
        <v>289</v>
      </c>
      <c r="AK1634" s="10">
        <v>5.1951899999999995E-2</v>
      </c>
      <c r="AL1634" s="10">
        <v>2.3406899999999998E-2</v>
      </c>
      <c r="AM1634" s="10">
        <v>3</v>
      </c>
      <c r="AN1634" s="10">
        <v>11</v>
      </c>
      <c r="AP1634" s="10">
        <v>5.1479610000000009E-2</v>
      </c>
      <c r="AQ1634" s="10">
        <v>2.319411E-2</v>
      </c>
      <c r="AR1634" s="10">
        <v>3</v>
      </c>
      <c r="AS1634" s="10">
        <v>10.9</v>
      </c>
      <c r="AU1634" s="10">
        <v>5.0535029999999995E-2</v>
      </c>
      <c r="AV1634" s="10">
        <v>2.2768529999999995E-2</v>
      </c>
      <c r="AW1634" s="10">
        <v>3</v>
      </c>
      <c r="AX1634" s="10">
        <v>10.7</v>
      </c>
      <c r="AZ1634" s="10">
        <v>1709</v>
      </c>
      <c r="BA1634" s="10" t="s">
        <v>289</v>
      </c>
      <c r="BB1634" s="10">
        <v>0</v>
      </c>
      <c r="BC1634" s="10">
        <v>0</v>
      </c>
      <c r="BD1634" s="10">
        <v>0</v>
      </c>
      <c r="BE1634" s="10">
        <v>10.9</v>
      </c>
      <c r="BG1634" s="10">
        <v>0</v>
      </c>
      <c r="BH1634" s="10">
        <v>0</v>
      </c>
      <c r="BI1634" s="10">
        <v>0</v>
      </c>
      <c r="BJ1634" s="10">
        <v>11</v>
      </c>
      <c r="BL1634" s="10">
        <v>1.58814E-2</v>
      </c>
      <c r="BM1634" s="10">
        <v>9.9025200000000015E-3</v>
      </c>
      <c r="BN1634" s="10">
        <v>1</v>
      </c>
      <c r="BO1634" s="10">
        <v>10.8</v>
      </c>
      <c r="BQ1634" s="10">
        <v>1709</v>
      </c>
      <c r="BR1634" s="10" t="s">
        <v>289</v>
      </c>
      <c r="BS1634" s="10">
        <v>3.5451159999999995E-2</v>
      </c>
      <c r="BT1634" s="10">
        <v>1.2822760000000001E-2</v>
      </c>
      <c r="BU1634" s="10">
        <v>2</v>
      </c>
      <c r="BV1634" s="10">
        <v>10.9</v>
      </c>
      <c r="BX1634" s="10">
        <v>5.2201019999999987E-2</v>
      </c>
      <c r="BY1634" s="10">
        <v>1.8881219999999997E-2</v>
      </c>
      <c r="BZ1634" s="10">
        <v>3</v>
      </c>
      <c r="CA1634" s="10">
        <v>10.7</v>
      </c>
      <c r="CC1634" s="10">
        <v>3.4475439999999996E-2</v>
      </c>
      <c r="CD1634" s="10">
        <v>1.2469840000000001E-2</v>
      </c>
      <c r="CE1634" s="10">
        <v>2</v>
      </c>
      <c r="CF1634" s="10">
        <v>10.6</v>
      </c>
      <c r="CH1634" s="10">
        <v>1709</v>
      </c>
      <c r="CI1634" s="10" t="s">
        <v>289</v>
      </c>
      <c r="CJ1634" s="10">
        <v>1.7127000000000003E-2</v>
      </c>
      <c r="CK1634" s="10">
        <v>8.1828999999999999E-3</v>
      </c>
      <c r="CL1634" s="10">
        <v>1</v>
      </c>
      <c r="CM1634" s="10">
        <v>11</v>
      </c>
      <c r="CO1634" s="10">
        <v>3.3942599999999996E-2</v>
      </c>
      <c r="CP1634" s="10">
        <v>1.6217019999999999E-2</v>
      </c>
      <c r="CQ1634" s="10">
        <v>2</v>
      </c>
      <c r="CR1634" s="10">
        <v>10.9</v>
      </c>
      <c r="CT1634" s="10">
        <v>1.6971299999999998E-2</v>
      </c>
      <c r="CU1634" s="10">
        <v>8.1085099999999993E-3</v>
      </c>
      <c r="CV1634" s="10">
        <v>1</v>
      </c>
      <c r="CW1634" s="10">
        <v>10.9</v>
      </c>
      <c r="CY1634" s="10">
        <v>1742</v>
      </c>
      <c r="CZ1634" s="10" t="s">
        <v>8</v>
      </c>
      <c r="DA1634" s="10">
        <v>0.44</v>
      </c>
      <c r="DB1634" s="10">
        <v>0.15</v>
      </c>
      <c r="DC1634" s="10">
        <v>7.1</v>
      </c>
      <c r="DD1634" s="10">
        <v>37.92</v>
      </c>
      <c r="DF1634" s="10">
        <v>0.51</v>
      </c>
      <c r="DG1634" s="10">
        <v>0.16</v>
      </c>
      <c r="DH1634" s="10">
        <v>8.3000000000000007</v>
      </c>
      <c r="DI1634" s="10">
        <v>37.32</v>
      </c>
      <c r="DK1634" s="10">
        <v>0.57999999999999996</v>
      </c>
      <c r="DL1634" s="10">
        <v>0.18</v>
      </c>
      <c r="DM1634" s="10">
        <v>9.4</v>
      </c>
      <c r="DN1634" s="10">
        <v>37.619999999999997</v>
      </c>
    </row>
    <row r="1635" spans="1:118" x14ac:dyDescent="0.25">
      <c r="A1635" s="10">
        <v>1710</v>
      </c>
      <c r="R1635" s="10">
        <v>1710</v>
      </c>
      <c r="S1635" s="10" t="s">
        <v>291</v>
      </c>
      <c r="T1635" s="10">
        <v>9.5630939999999984E-2</v>
      </c>
      <c r="U1635" s="10">
        <v>6.4522080000000009E-2</v>
      </c>
      <c r="V1635" s="10">
        <v>6</v>
      </c>
      <c r="W1635" s="10">
        <v>11.1</v>
      </c>
      <c r="Y1635" s="10">
        <v>0.10955917</v>
      </c>
      <c r="Z1635" s="10">
        <v>7.3919440000000003E-2</v>
      </c>
      <c r="AA1635" s="10">
        <v>7</v>
      </c>
      <c r="AB1635" s="10">
        <v>10.9</v>
      </c>
      <c r="AD1635" s="10">
        <v>0.10754890999999997</v>
      </c>
      <c r="AE1635" s="10">
        <v>7.2563119999999981E-2</v>
      </c>
      <c r="AF1635" s="10">
        <v>7</v>
      </c>
      <c r="AG1635" s="10">
        <v>10.7</v>
      </c>
      <c r="AI1635" s="10">
        <v>1710</v>
      </c>
      <c r="AJ1635" s="10" t="s">
        <v>291</v>
      </c>
      <c r="AK1635" s="10">
        <v>0.1904903</v>
      </c>
      <c r="AL1635" s="10">
        <v>8.5825299999999979E-2</v>
      </c>
      <c r="AM1635" s="10">
        <v>11</v>
      </c>
      <c r="AN1635" s="10">
        <v>11</v>
      </c>
      <c r="AP1635" s="10">
        <v>0.22307831000000003</v>
      </c>
      <c r="AQ1635" s="10">
        <v>0.10050781</v>
      </c>
      <c r="AR1635" s="10">
        <v>13</v>
      </c>
      <c r="AS1635" s="10">
        <v>10.9</v>
      </c>
      <c r="AU1635" s="10">
        <v>0.20214011999999998</v>
      </c>
      <c r="AV1635" s="10">
        <v>9.1074119999999981E-2</v>
      </c>
      <c r="AW1635" s="10">
        <v>12</v>
      </c>
      <c r="AX1635" s="10">
        <v>10.7</v>
      </c>
      <c r="AZ1635" s="10">
        <v>1710</v>
      </c>
      <c r="BA1635" s="10" t="s">
        <v>291</v>
      </c>
      <c r="BB1635" s="10">
        <v>9.6170700000000012E-2</v>
      </c>
      <c r="BC1635" s="10">
        <v>5.9965260000000006E-2</v>
      </c>
      <c r="BD1635" s="10">
        <v>6</v>
      </c>
      <c r="BE1635" s="10">
        <v>10.9</v>
      </c>
      <c r="BG1635" s="10">
        <v>0.1132285</v>
      </c>
      <c r="BH1635" s="10">
        <v>7.0601300000000006E-2</v>
      </c>
      <c r="BI1635" s="10">
        <v>7</v>
      </c>
      <c r="BJ1635" s="10">
        <v>11</v>
      </c>
      <c r="BL1635" s="10">
        <v>0.11116980000000001</v>
      </c>
      <c r="BM1635" s="10">
        <v>6.9317640000000014E-2</v>
      </c>
      <c r="BN1635" s="10">
        <v>7</v>
      </c>
      <c r="BO1635" s="10">
        <v>10.8</v>
      </c>
      <c r="BQ1635" s="10">
        <v>1710</v>
      </c>
      <c r="BR1635" s="10" t="s">
        <v>291</v>
      </c>
      <c r="BS1635" s="10">
        <v>0.21270696</v>
      </c>
      <c r="BT1635" s="10">
        <v>7.6936560000000015E-2</v>
      </c>
      <c r="BU1635" s="10">
        <v>12</v>
      </c>
      <c r="BV1635" s="10">
        <v>10.9</v>
      </c>
      <c r="BX1635" s="10">
        <v>0.24360475999999995</v>
      </c>
      <c r="BY1635" s="10">
        <v>8.8112359999999987E-2</v>
      </c>
      <c r="BZ1635" s="10">
        <v>14</v>
      </c>
      <c r="CA1635" s="10">
        <v>10.7</v>
      </c>
      <c r="CC1635" s="10">
        <v>0.24132808</v>
      </c>
      <c r="CD1635" s="10">
        <v>8.7288880000000027E-2</v>
      </c>
      <c r="CE1635" s="10">
        <v>14</v>
      </c>
      <c r="CF1635" s="10">
        <v>10.6</v>
      </c>
      <c r="CH1635" s="10">
        <v>1710</v>
      </c>
      <c r="CI1635" s="10" t="s">
        <v>291</v>
      </c>
      <c r="CJ1635" s="10">
        <v>0.10276200000000001</v>
      </c>
      <c r="CK1635" s="10">
        <v>4.9097399999999992E-2</v>
      </c>
      <c r="CL1635" s="10">
        <v>6</v>
      </c>
      <c r="CM1635" s="10">
        <v>11</v>
      </c>
      <c r="CO1635" s="10">
        <v>0.10182780000000001</v>
      </c>
      <c r="CP1635" s="10">
        <v>4.8651060000000003E-2</v>
      </c>
      <c r="CQ1635" s="10">
        <v>6</v>
      </c>
      <c r="CR1635" s="10">
        <v>10.9</v>
      </c>
      <c r="CT1635" s="10">
        <v>0.10182780000000001</v>
      </c>
      <c r="CU1635" s="10">
        <v>4.8651060000000003E-2</v>
      </c>
      <c r="CV1635" s="10">
        <v>6</v>
      </c>
      <c r="CW1635" s="10">
        <v>10.9</v>
      </c>
      <c r="CY1635" s="10">
        <v>1743</v>
      </c>
      <c r="CZ1635" s="10" t="s">
        <v>9</v>
      </c>
      <c r="DC1635" s="10">
        <v>0</v>
      </c>
      <c r="DH1635" s="10">
        <v>0</v>
      </c>
      <c r="DM1635" s="10">
        <v>0</v>
      </c>
    </row>
    <row r="1636" spans="1:118" x14ac:dyDescent="0.25">
      <c r="A1636" s="10">
        <v>1711</v>
      </c>
      <c r="R1636" s="10">
        <v>1711</v>
      </c>
      <c r="S1636" s="10" t="s">
        <v>423</v>
      </c>
      <c r="T1636" s="10">
        <v>4.0000000000000002E-4</v>
      </c>
      <c r="Y1636" s="10">
        <v>2.0000000000000002E-5</v>
      </c>
      <c r="AD1636" s="10">
        <v>1.66E-4</v>
      </c>
      <c r="AI1636" s="10">
        <v>1711</v>
      </c>
      <c r="AJ1636" s="10" t="s">
        <v>423</v>
      </c>
      <c r="AK1636" s="10">
        <v>9.2329999999999999E-3</v>
      </c>
      <c r="AP1636" s="10">
        <v>2.3400000000000001E-2</v>
      </c>
      <c r="AU1636" s="10">
        <v>1.0125E-2</v>
      </c>
      <c r="AZ1636" s="10">
        <v>1711</v>
      </c>
      <c r="BA1636" s="10" t="s">
        <v>423</v>
      </c>
      <c r="BB1636" s="10">
        <v>2.333E-3</v>
      </c>
      <c r="BG1636" s="10">
        <v>3.3300000000000002E-4</v>
      </c>
      <c r="BL1636" s="10">
        <v>3.3300000000000002E-4</v>
      </c>
      <c r="BQ1636" s="10">
        <v>1711</v>
      </c>
      <c r="BR1636" s="10" t="s">
        <v>423</v>
      </c>
      <c r="BS1636" s="10">
        <v>3.8999999999999999E-4</v>
      </c>
      <c r="BX1636" s="10">
        <v>4.2999999999999999E-4</v>
      </c>
      <c r="CC1636" s="10">
        <v>5.1000000000000004E-4</v>
      </c>
      <c r="CH1636" s="10">
        <v>1711</v>
      </c>
      <c r="CI1636" s="10" t="s">
        <v>423</v>
      </c>
      <c r="CJ1636" s="10">
        <v>2.6600000000000001E-4</v>
      </c>
      <c r="CO1636" s="10">
        <v>2.33E-4</v>
      </c>
      <c r="CT1636" s="10">
        <v>2.6600000000000001E-4</v>
      </c>
      <c r="CY1636" s="10">
        <v>1744</v>
      </c>
      <c r="CZ1636" s="10" t="s">
        <v>10</v>
      </c>
      <c r="DA1636" s="10">
        <v>0.43</v>
      </c>
      <c r="DB1636" s="10">
        <v>0.11</v>
      </c>
      <c r="DC1636" s="10">
        <v>24</v>
      </c>
      <c r="DD1636" s="10">
        <v>10.8</v>
      </c>
      <c r="DF1636" s="10">
        <v>0.5</v>
      </c>
      <c r="DG1636" s="10">
        <v>0.12</v>
      </c>
      <c r="DH1636" s="10">
        <v>28</v>
      </c>
      <c r="DI1636" s="10">
        <v>10.7</v>
      </c>
      <c r="DK1636" s="10">
        <v>0.56999999999999995</v>
      </c>
      <c r="DL1636" s="10">
        <v>0.14000000000000001</v>
      </c>
      <c r="DM1636" s="10">
        <v>32</v>
      </c>
      <c r="DN1636" s="10">
        <v>10.7</v>
      </c>
    </row>
    <row r="1637" spans="1:118" x14ac:dyDescent="0.25">
      <c r="A1637" s="10">
        <v>1712</v>
      </c>
      <c r="R1637" s="10">
        <v>1712</v>
      </c>
      <c r="S1637" s="10" t="s">
        <v>8</v>
      </c>
      <c r="V1637" s="10">
        <v>0</v>
      </c>
      <c r="AA1637" s="10">
        <v>0</v>
      </c>
      <c r="AF1637" s="10">
        <v>0</v>
      </c>
      <c r="AI1637" s="10">
        <v>1712</v>
      </c>
      <c r="AJ1637" s="10" t="s">
        <v>8</v>
      </c>
      <c r="AM1637" s="10">
        <v>0</v>
      </c>
      <c r="AR1637" s="10">
        <v>0</v>
      </c>
      <c r="AW1637" s="10">
        <v>0</v>
      </c>
      <c r="AZ1637" s="10">
        <v>1712</v>
      </c>
      <c r="BA1637" s="10" t="s">
        <v>8</v>
      </c>
      <c r="BD1637" s="10">
        <v>0</v>
      </c>
      <c r="BI1637" s="10">
        <v>0</v>
      </c>
      <c r="BN1637" s="10">
        <v>0</v>
      </c>
      <c r="BQ1637" s="10">
        <v>1712</v>
      </c>
      <c r="BR1637" s="10" t="s">
        <v>8</v>
      </c>
      <c r="BU1637" s="10">
        <v>0</v>
      </c>
      <c r="BZ1637" s="10">
        <v>0</v>
      </c>
      <c r="CE1637" s="10">
        <v>0</v>
      </c>
      <c r="CH1637" s="10">
        <v>1712</v>
      </c>
      <c r="CI1637" s="10" t="s">
        <v>8</v>
      </c>
      <c r="CL1637" s="10">
        <v>0</v>
      </c>
      <c r="CQ1637" s="10">
        <v>0</v>
      </c>
      <c r="CV1637" s="10">
        <v>0</v>
      </c>
      <c r="CY1637" s="10">
        <v>1745</v>
      </c>
      <c r="CZ1637" s="10" t="s">
        <v>11</v>
      </c>
      <c r="DC1637" s="10">
        <v>0</v>
      </c>
      <c r="DH1637" s="10">
        <v>0</v>
      </c>
      <c r="DM1637" s="10">
        <v>0</v>
      </c>
    </row>
    <row r="1638" spans="1:118" x14ac:dyDescent="0.25">
      <c r="A1638" s="10">
        <v>1713</v>
      </c>
      <c r="R1638" s="10">
        <v>1713</v>
      </c>
      <c r="S1638" s="10" t="s">
        <v>9</v>
      </c>
      <c r="T1638" s="10">
        <v>0.09</v>
      </c>
      <c r="U1638" s="10">
        <v>0.08</v>
      </c>
      <c r="Y1638" s="10">
        <v>0.12</v>
      </c>
      <c r="Z1638" s="10">
        <v>0.1</v>
      </c>
      <c r="AD1638" s="10">
        <v>0.11</v>
      </c>
      <c r="AE1638" s="10">
        <v>0.09</v>
      </c>
      <c r="AI1638" s="10">
        <v>1713</v>
      </c>
      <c r="AJ1638" s="10" t="s">
        <v>9</v>
      </c>
      <c r="AK1638" s="10">
        <v>0.31</v>
      </c>
      <c r="AL1638" s="10">
        <v>0.1</v>
      </c>
      <c r="AP1638" s="10">
        <v>0.36</v>
      </c>
      <c r="AQ1638" s="10">
        <v>0.11</v>
      </c>
      <c r="AU1638" s="10">
        <v>0.35</v>
      </c>
      <c r="AV1638" s="10">
        <v>0.11</v>
      </c>
      <c r="AZ1638" s="10">
        <v>1713</v>
      </c>
      <c r="BA1638" s="10" t="s">
        <v>9</v>
      </c>
      <c r="BB1638" s="10">
        <v>0.11</v>
      </c>
      <c r="BC1638" s="10">
        <v>0.09</v>
      </c>
      <c r="BG1638" s="10">
        <v>0.12</v>
      </c>
      <c r="BH1638" s="10">
        <v>0.1</v>
      </c>
      <c r="BL1638" s="10">
        <v>0.12</v>
      </c>
      <c r="BM1638" s="10">
        <v>0.1</v>
      </c>
      <c r="BQ1638" s="10">
        <v>1713</v>
      </c>
      <c r="BR1638" s="10" t="s">
        <v>9</v>
      </c>
      <c r="BS1638" s="10">
        <v>0.24</v>
      </c>
      <c r="BT1638" s="10">
        <v>0.09</v>
      </c>
      <c r="BX1638" s="10">
        <v>0.28999999999999998</v>
      </c>
      <c r="BY1638" s="10">
        <v>0.1</v>
      </c>
      <c r="CC1638" s="10">
        <v>0.3</v>
      </c>
      <c r="CD1638" s="10">
        <v>0.11</v>
      </c>
      <c r="CH1638" s="10">
        <v>1713</v>
      </c>
      <c r="CI1638" s="10" t="s">
        <v>9</v>
      </c>
      <c r="CJ1638" s="10">
        <v>0.08</v>
      </c>
      <c r="CK1638" s="10">
        <v>0.06</v>
      </c>
      <c r="CL1638" s="10">
        <v>2</v>
      </c>
      <c r="CM1638" s="10">
        <v>36.159999999999997</v>
      </c>
      <c r="CO1638" s="10">
        <v>0.08</v>
      </c>
      <c r="CP1638" s="10">
        <v>0.06</v>
      </c>
      <c r="CQ1638" s="10">
        <v>2</v>
      </c>
      <c r="CR1638" s="10">
        <v>36.909999999999997</v>
      </c>
      <c r="CT1638" s="10">
        <v>0.1</v>
      </c>
      <c r="CU1638" s="10">
        <v>7.0000000000000007E-2</v>
      </c>
      <c r="CV1638" s="10">
        <v>2</v>
      </c>
      <c r="CW1638" s="10">
        <v>36.28</v>
      </c>
      <c r="CY1638" s="10">
        <v>1746</v>
      </c>
      <c r="CZ1638" s="10" t="s">
        <v>285</v>
      </c>
      <c r="DA1638" s="10">
        <v>0</v>
      </c>
      <c r="DB1638" s="10">
        <v>0</v>
      </c>
      <c r="DC1638" s="10">
        <v>0</v>
      </c>
      <c r="DD1638" s="10">
        <v>10.8</v>
      </c>
      <c r="DF1638" s="10">
        <v>0</v>
      </c>
      <c r="DG1638" s="10">
        <v>0</v>
      </c>
      <c r="DH1638" s="10">
        <v>0</v>
      </c>
      <c r="DI1638" s="10">
        <v>10.7</v>
      </c>
      <c r="DK1638" s="10">
        <v>0</v>
      </c>
      <c r="DL1638" s="10">
        <v>0</v>
      </c>
      <c r="DM1638" s="10">
        <v>0</v>
      </c>
      <c r="DN1638" s="10">
        <v>10.7</v>
      </c>
    </row>
    <row r="1639" spans="1:118" x14ac:dyDescent="0.25">
      <c r="A1639" s="10">
        <v>1714</v>
      </c>
      <c r="R1639" s="10">
        <v>1714</v>
      </c>
      <c r="S1639" s="10" t="s">
        <v>10</v>
      </c>
      <c r="V1639" s="10">
        <v>0</v>
      </c>
      <c r="AA1639" s="10">
        <v>0</v>
      </c>
      <c r="AF1639" s="10">
        <v>0</v>
      </c>
      <c r="AI1639" s="10">
        <v>1714</v>
      </c>
      <c r="AJ1639" s="10" t="s">
        <v>10</v>
      </c>
      <c r="AM1639" s="10">
        <v>0</v>
      </c>
      <c r="AR1639" s="10">
        <v>0</v>
      </c>
      <c r="AW1639" s="10">
        <v>0</v>
      </c>
      <c r="AZ1639" s="10">
        <v>1714</v>
      </c>
      <c r="BA1639" s="10" t="s">
        <v>10</v>
      </c>
      <c r="BD1639" s="10">
        <v>0</v>
      </c>
      <c r="BI1639" s="10">
        <v>0</v>
      </c>
      <c r="BN1639" s="10">
        <v>0</v>
      </c>
      <c r="BQ1639" s="10">
        <v>1714</v>
      </c>
      <c r="BR1639" s="10" t="s">
        <v>10</v>
      </c>
      <c r="BU1639" s="10">
        <v>0</v>
      </c>
      <c r="BZ1639" s="10">
        <v>0</v>
      </c>
      <c r="CE1639" s="10">
        <v>0</v>
      </c>
      <c r="CH1639" s="10">
        <v>1714</v>
      </c>
      <c r="CI1639" s="10" t="s">
        <v>10</v>
      </c>
      <c r="CL1639" s="10">
        <v>0</v>
      </c>
      <c r="CQ1639" s="10">
        <v>0</v>
      </c>
      <c r="CV1639" s="10">
        <v>0</v>
      </c>
      <c r="CY1639" s="10">
        <v>1747</v>
      </c>
      <c r="CZ1639" s="10" t="s">
        <v>288</v>
      </c>
      <c r="DA1639" s="10">
        <v>0.1812348</v>
      </c>
      <c r="DB1639" s="10">
        <v>4.4841600000000002E-2</v>
      </c>
      <c r="DC1639" s="10">
        <v>10</v>
      </c>
      <c r="DD1639" s="10">
        <v>10.8</v>
      </c>
      <c r="DF1639" s="10">
        <v>0.25137937999999993</v>
      </c>
      <c r="DG1639" s="10">
        <v>6.2196959999999982E-2</v>
      </c>
      <c r="DH1639" s="10">
        <v>14</v>
      </c>
      <c r="DI1639" s="10">
        <v>10.7</v>
      </c>
      <c r="DK1639" s="10">
        <v>0.23342371000000001</v>
      </c>
      <c r="DL1639" s="10">
        <v>5.7754319999999998E-2</v>
      </c>
      <c r="DM1639" s="10">
        <v>13</v>
      </c>
      <c r="DN1639" s="10">
        <v>10.7</v>
      </c>
    </row>
    <row r="1640" spans="1:118" x14ac:dyDescent="0.25">
      <c r="A1640" s="10">
        <v>1715</v>
      </c>
      <c r="R1640" s="10">
        <v>1715</v>
      </c>
      <c r="S1640" s="10" t="s">
        <v>11</v>
      </c>
      <c r="T1640" s="10">
        <v>0.09</v>
      </c>
      <c r="U1640" s="10">
        <v>0.06</v>
      </c>
      <c r="V1640" s="10">
        <v>6</v>
      </c>
      <c r="W1640" s="10">
        <v>10.5</v>
      </c>
      <c r="Y1640" s="10">
        <v>0.12</v>
      </c>
      <c r="Z1640" s="10">
        <v>0.08</v>
      </c>
      <c r="AA1640" s="10">
        <v>8</v>
      </c>
      <c r="AB1640" s="10">
        <v>10.5</v>
      </c>
      <c r="AD1640" s="10">
        <v>0.11</v>
      </c>
      <c r="AE1640" s="10">
        <v>7.0000000000000007E-2</v>
      </c>
      <c r="AF1640" s="10">
        <v>7</v>
      </c>
      <c r="AG1640" s="10">
        <v>10.4</v>
      </c>
      <c r="AI1640" s="10">
        <v>1715</v>
      </c>
      <c r="AJ1640" s="10" t="s">
        <v>11</v>
      </c>
      <c r="AK1640" s="10">
        <v>0.31</v>
      </c>
      <c r="AL1640" s="10">
        <v>0.08</v>
      </c>
      <c r="AM1640" s="10">
        <v>18</v>
      </c>
      <c r="AN1640" s="10">
        <v>10.3</v>
      </c>
      <c r="AP1640" s="10">
        <v>0.36</v>
      </c>
      <c r="AQ1640" s="10">
        <v>0.09</v>
      </c>
      <c r="AR1640" s="10">
        <v>21</v>
      </c>
      <c r="AS1640" s="10">
        <v>10.3</v>
      </c>
      <c r="AU1640" s="10">
        <v>0.35</v>
      </c>
      <c r="AV1640" s="10">
        <v>0.09</v>
      </c>
      <c r="AW1640" s="10">
        <v>20</v>
      </c>
      <c r="AX1640" s="10">
        <v>10.3</v>
      </c>
      <c r="AZ1640" s="10">
        <v>1715</v>
      </c>
      <c r="BA1640" s="10" t="s">
        <v>11</v>
      </c>
      <c r="BB1640" s="10">
        <v>0.11</v>
      </c>
      <c r="BC1640" s="10">
        <v>7.0000000000000007E-2</v>
      </c>
      <c r="BD1640" s="10">
        <v>7</v>
      </c>
      <c r="BE1640" s="10">
        <v>10.4</v>
      </c>
      <c r="BG1640" s="10">
        <v>0.12</v>
      </c>
      <c r="BH1640" s="10">
        <v>0.08</v>
      </c>
      <c r="BI1640" s="10">
        <v>8</v>
      </c>
      <c r="BJ1640" s="10">
        <v>10.4</v>
      </c>
      <c r="BL1640" s="10">
        <v>0.12</v>
      </c>
      <c r="BM1640" s="10">
        <v>0.08</v>
      </c>
      <c r="BN1640" s="10">
        <v>8</v>
      </c>
      <c r="BO1640" s="10">
        <v>10.4</v>
      </c>
      <c r="BQ1640" s="10">
        <v>1715</v>
      </c>
      <c r="BR1640" s="10" t="s">
        <v>11</v>
      </c>
      <c r="BS1640" s="10">
        <v>0.24</v>
      </c>
      <c r="BT1640" s="10">
        <v>7.0000000000000007E-2</v>
      </c>
      <c r="BU1640" s="10">
        <v>14</v>
      </c>
      <c r="BV1640" s="10">
        <v>10.4</v>
      </c>
      <c r="BX1640" s="10">
        <v>0.28999999999999998</v>
      </c>
      <c r="BY1640" s="10">
        <v>0.08</v>
      </c>
      <c r="BZ1640" s="10">
        <v>17</v>
      </c>
      <c r="CA1640" s="10">
        <v>10.199999999999999</v>
      </c>
      <c r="CC1640" s="10">
        <v>0.3</v>
      </c>
      <c r="CD1640" s="10">
        <v>0.09</v>
      </c>
      <c r="CE1640" s="10">
        <v>18</v>
      </c>
      <c r="CF1640" s="10">
        <v>10.199999999999999</v>
      </c>
      <c r="CH1640" s="10">
        <v>1715</v>
      </c>
      <c r="CI1640" s="10" t="s">
        <v>11</v>
      </c>
      <c r="CJ1640" s="10">
        <v>0.08</v>
      </c>
      <c r="CK1640" s="10">
        <v>0.04</v>
      </c>
      <c r="CL1640" s="10">
        <v>5</v>
      </c>
      <c r="CM1640" s="10">
        <v>10.4</v>
      </c>
      <c r="CO1640" s="10">
        <v>0.08</v>
      </c>
      <c r="CP1640" s="10">
        <v>0.04</v>
      </c>
      <c r="CQ1640" s="10">
        <v>5</v>
      </c>
      <c r="CR1640" s="10">
        <v>10.4</v>
      </c>
      <c r="CT1640" s="10">
        <v>0.1</v>
      </c>
      <c r="CU1640" s="10">
        <v>0.05</v>
      </c>
      <c r="CV1640" s="10">
        <v>6</v>
      </c>
      <c r="CW1640" s="10">
        <v>10.4</v>
      </c>
      <c r="CY1640" s="10">
        <v>1748</v>
      </c>
      <c r="CZ1640" s="10" t="s">
        <v>315</v>
      </c>
      <c r="DA1640" s="10">
        <v>5.4370439999999999E-2</v>
      </c>
      <c r="DB1640" s="10">
        <v>1.3452480000000001E-2</v>
      </c>
      <c r="DC1640" s="10">
        <v>3</v>
      </c>
      <c r="DD1640" s="10">
        <v>10.8</v>
      </c>
      <c r="DF1640" s="10">
        <v>7.1822679999999986E-2</v>
      </c>
      <c r="DG1640" s="10">
        <v>1.7770560000000001E-2</v>
      </c>
      <c r="DH1640" s="10">
        <v>4</v>
      </c>
      <c r="DI1640" s="10">
        <v>10.7</v>
      </c>
      <c r="DK1640" s="10">
        <v>8.9778349999999993E-2</v>
      </c>
      <c r="DL1640" s="10">
        <v>2.2213199999999995E-2</v>
      </c>
      <c r="DM1640" s="10">
        <v>5</v>
      </c>
      <c r="DN1640" s="10">
        <v>10.7</v>
      </c>
    </row>
    <row r="1641" spans="1:118" x14ac:dyDescent="0.25">
      <c r="A1641" s="10">
        <v>1716</v>
      </c>
      <c r="R1641" s="10">
        <v>1716</v>
      </c>
      <c r="S1641" s="10" t="s">
        <v>304</v>
      </c>
      <c r="T1641" s="10">
        <v>0</v>
      </c>
      <c r="U1641" s="10">
        <v>0</v>
      </c>
      <c r="V1641" s="10">
        <v>0</v>
      </c>
      <c r="Y1641" s="10">
        <v>0</v>
      </c>
      <c r="Z1641" s="10">
        <v>0</v>
      </c>
      <c r="AA1641" s="10">
        <v>0</v>
      </c>
      <c r="AD1641" s="10">
        <v>0</v>
      </c>
      <c r="AE1641" s="10">
        <v>0</v>
      </c>
      <c r="AF1641" s="10">
        <v>0</v>
      </c>
      <c r="AI1641" s="10">
        <v>1716</v>
      </c>
      <c r="AJ1641" s="10" t="s">
        <v>304</v>
      </c>
      <c r="AK1641" s="10">
        <v>0</v>
      </c>
      <c r="AL1641" s="10">
        <v>0</v>
      </c>
      <c r="AM1641" s="10">
        <v>0</v>
      </c>
      <c r="AP1641" s="10">
        <v>0</v>
      </c>
      <c r="AQ1641" s="10">
        <v>0</v>
      </c>
      <c r="AR1641" s="10">
        <v>0</v>
      </c>
      <c r="AU1641" s="10">
        <v>0</v>
      </c>
      <c r="AV1641" s="10">
        <v>0</v>
      </c>
      <c r="AW1641" s="10">
        <v>0</v>
      </c>
      <c r="AZ1641" s="10">
        <v>1716</v>
      </c>
      <c r="BA1641" s="10" t="s">
        <v>304</v>
      </c>
      <c r="BB1641" s="10">
        <v>0</v>
      </c>
      <c r="BC1641" s="10">
        <v>0</v>
      </c>
      <c r="BD1641" s="10">
        <v>0</v>
      </c>
      <c r="BG1641" s="10">
        <v>0</v>
      </c>
      <c r="BH1641" s="10">
        <v>0</v>
      </c>
      <c r="BI1641" s="10">
        <v>0</v>
      </c>
      <c r="BL1641" s="10">
        <v>0</v>
      </c>
      <c r="BM1641" s="10">
        <v>0</v>
      </c>
      <c r="BN1641" s="10">
        <v>0</v>
      </c>
      <c r="BQ1641" s="10">
        <v>1716</v>
      </c>
      <c r="BR1641" s="10" t="s">
        <v>304</v>
      </c>
      <c r="BS1641" s="10">
        <v>0</v>
      </c>
      <c r="BT1641" s="10">
        <v>0</v>
      </c>
      <c r="BU1641" s="10">
        <v>0</v>
      </c>
      <c r="BV1641" s="10">
        <v>10.4</v>
      </c>
      <c r="BX1641" s="10">
        <v>0</v>
      </c>
      <c r="BY1641" s="10">
        <v>0</v>
      </c>
      <c r="BZ1641" s="10">
        <v>0</v>
      </c>
      <c r="CA1641" s="10">
        <v>10.199999999999999</v>
      </c>
      <c r="CC1641" s="10">
        <v>0</v>
      </c>
      <c r="CD1641" s="10">
        <v>0</v>
      </c>
      <c r="CE1641" s="10">
        <v>0</v>
      </c>
      <c r="CF1641" s="10">
        <v>10.199999999999999</v>
      </c>
      <c r="CH1641" s="10">
        <v>1716</v>
      </c>
      <c r="CI1641" s="10" t="s">
        <v>304</v>
      </c>
      <c r="CJ1641" s="10">
        <v>0</v>
      </c>
      <c r="CK1641" s="10">
        <v>0</v>
      </c>
      <c r="CL1641" s="10">
        <v>0</v>
      </c>
      <c r="CM1641" s="10">
        <v>10.4</v>
      </c>
      <c r="CO1641" s="10">
        <v>0</v>
      </c>
      <c r="CP1641" s="10">
        <v>0</v>
      </c>
      <c r="CQ1641" s="10">
        <v>0</v>
      </c>
      <c r="CR1641" s="10">
        <v>10.4</v>
      </c>
      <c r="CT1641" s="10">
        <v>0</v>
      </c>
      <c r="CU1641" s="10">
        <v>0</v>
      </c>
      <c r="CV1641" s="10">
        <v>0</v>
      </c>
      <c r="CW1641" s="10">
        <v>10.4</v>
      </c>
      <c r="CY1641" s="10">
        <v>1749</v>
      </c>
      <c r="CZ1641" s="10" t="s">
        <v>306</v>
      </c>
      <c r="DA1641" s="10">
        <v>1.8123480000000001E-2</v>
      </c>
      <c r="DB1641" s="10">
        <v>4.4841600000000001E-3</v>
      </c>
      <c r="DC1641" s="10">
        <v>1</v>
      </c>
      <c r="DD1641" s="10">
        <v>10.8</v>
      </c>
      <c r="DF1641" s="10">
        <v>1.7955669999999996E-2</v>
      </c>
      <c r="DG1641" s="10">
        <v>4.4426400000000003E-3</v>
      </c>
      <c r="DH1641" s="10">
        <v>1</v>
      </c>
      <c r="DI1641" s="10">
        <v>10.7</v>
      </c>
      <c r="DK1641" s="10">
        <v>1.7955669999999996E-2</v>
      </c>
      <c r="DL1641" s="10">
        <v>4.4426400000000003E-3</v>
      </c>
      <c r="DM1641" s="10">
        <v>1</v>
      </c>
      <c r="DN1641" s="10">
        <v>10.7</v>
      </c>
    </row>
    <row r="1642" spans="1:118" x14ac:dyDescent="0.25">
      <c r="A1642" s="10">
        <v>1717</v>
      </c>
      <c r="R1642" s="10">
        <v>1717</v>
      </c>
      <c r="S1642" s="10" t="s">
        <v>288</v>
      </c>
      <c r="T1642" s="10">
        <v>6.1760999999999996E-2</v>
      </c>
      <c r="U1642" s="10">
        <v>3.8509799999999997E-2</v>
      </c>
      <c r="V1642" s="10">
        <v>4</v>
      </c>
      <c r="W1642" s="10">
        <v>10.5</v>
      </c>
      <c r="Y1642" s="10">
        <v>9.2641499999999988E-2</v>
      </c>
      <c r="Z1642" s="10">
        <v>5.7764699999999995E-2</v>
      </c>
      <c r="AA1642" s="10">
        <v>6</v>
      </c>
      <c r="AB1642" s="10">
        <v>10.5</v>
      </c>
      <c r="AD1642" s="10">
        <v>7.6465999999999992E-2</v>
      </c>
      <c r="AE1642" s="10">
        <v>4.76788E-2</v>
      </c>
      <c r="AF1642" s="10">
        <v>5</v>
      </c>
      <c r="AG1642" s="10">
        <v>10.4</v>
      </c>
      <c r="AI1642" s="10">
        <v>1717</v>
      </c>
      <c r="AJ1642" s="10" t="s">
        <v>288</v>
      </c>
      <c r="AK1642" s="10">
        <v>0.25926645000000004</v>
      </c>
      <c r="AL1642" s="10">
        <v>6.4148400000000008E-2</v>
      </c>
      <c r="AM1642" s="10">
        <v>15</v>
      </c>
      <c r="AN1642" s="10">
        <v>10.3</v>
      </c>
      <c r="AP1642" s="10">
        <v>0.31111974000000003</v>
      </c>
      <c r="AQ1642" s="10">
        <v>7.6978080000000004E-2</v>
      </c>
      <c r="AR1642" s="10">
        <v>18</v>
      </c>
      <c r="AS1642" s="10">
        <v>10.3</v>
      </c>
      <c r="AU1642" s="10">
        <v>0.29383531000000007</v>
      </c>
      <c r="AV1642" s="10">
        <v>7.2701520000000019E-2</v>
      </c>
      <c r="AW1642" s="10">
        <v>17</v>
      </c>
      <c r="AX1642" s="10">
        <v>10.3</v>
      </c>
      <c r="AZ1642" s="10">
        <v>1717</v>
      </c>
      <c r="BA1642" s="10" t="s">
        <v>288</v>
      </c>
      <c r="BB1642" s="10">
        <v>7.6465999999999992E-2</v>
      </c>
      <c r="BC1642" s="10">
        <v>4.76788E-2</v>
      </c>
      <c r="BD1642" s="10">
        <v>5</v>
      </c>
      <c r="BE1642" s="10">
        <v>10.4</v>
      </c>
      <c r="BG1642" s="10">
        <v>9.1759200000000013E-2</v>
      </c>
      <c r="BH1642" s="10">
        <v>5.7214560000000012E-2</v>
      </c>
      <c r="BI1642" s="10">
        <v>6</v>
      </c>
      <c r="BJ1642" s="10">
        <v>10.4</v>
      </c>
      <c r="BL1642" s="10">
        <v>9.1759200000000013E-2</v>
      </c>
      <c r="BM1642" s="10">
        <v>5.7214560000000012E-2</v>
      </c>
      <c r="BN1642" s="10">
        <v>6</v>
      </c>
      <c r="BO1642" s="10">
        <v>10.4</v>
      </c>
      <c r="BQ1642" s="10">
        <v>1717</v>
      </c>
      <c r="BR1642" s="10" t="s">
        <v>288</v>
      </c>
      <c r="BS1642" s="10">
        <v>0.20726784000000001</v>
      </c>
      <c r="BT1642" s="10">
        <v>6.0453120000000013E-2</v>
      </c>
      <c r="BU1642" s="10">
        <v>12</v>
      </c>
      <c r="BV1642" s="10">
        <v>10.4</v>
      </c>
      <c r="BX1642" s="10">
        <v>0.23716223999999994</v>
      </c>
      <c r="BY1642" s="10">
        <v>6.9172319999999995E-2</v>
      </c>
      <c r="BZ1642" s="10">
        <v>14</v>
      </c>
      <c r="CA1642" s="10">
        <v>10.199999999999999</v>
      </c>
      <c r="CC1642" s="10">
        <v>0.25410240000000001</v>
      </c>
      <c r="CD1642" s="10">
        <v>7.4113200000000004E-2</v>
      </c>
      <c r="CE1642" s="10">
        <v>15</v>
      </c>
      <c r="CF1642" s="10">
        <v>10.199999999999999</v>
      </c>
      <c r="CH1642" s="10">
        <v>1717</v>
      </c>
      <c r="CI1642" s="10" t="s">
        <v>288</v>
      </c>
      <c r="CJ1642" s="10">
        <v>4.8038640000000007E-2</v>
      </c>
      <c r="CK1642" s="10">
        <v>2.4289200000000004E-2</v>
      </c>
      <c r="CL1642" s="10">
        <v>3</v>
      </c>
      <c r="CM1642" s="10">
        <v>10.4</v>
      </c>
      <c r="CO1642" s="10">
        <v>4.8038640000000007E-2</v>
      </c>
      <c r="CP1642" s="10">
        <v>2.4289200000000004E-2</v>
      </c>
      <c r="CQ1642" s="10">
        <v>3</v>
      </c>
      <c r="CR1642" s="10">
        <v>10.4</v>
      </c>
      <c r="CT1642" s="10">
        <v>6.4051520000000015E-2</v>
      </c>
      <c r="CU1642" s="10">
        <v>3.23856E-2</v>
      </c>
      <c r="CV1642" s="10">
        <v>4</v>
      </c>
      <c r="CW1642" s="10">
        <v>10.4</v>
      </c>
      <c r="CY1642" s="10">
        <v>1750</v>
      </c>
      <c r="CZ1642" s="10" t="s">
        <v>293</v>
      </c>
      <c r="DA1642" s="10">
        <v>9.0617400000000001E-2</v>
      </c>
      <c r="DB1642" s="10">
        <v>2.2420800000000001E-2</v>
      </c>
      <c r="DC1642" s="10">
        <v>5</v>
      </c>
      <c r="DD1642" s="10">
        <v>10.8</v>
      </c>
      <c r="DF1642" s="10">
        <v>7.1822679999999986E-2</v>
      </c>
      <c r="DG1642" s="10">
        <v>1.7770560000000001E-2</v>
      </c>
      <c r="DH1642" s="10">
        <v>4</v>
      </c>
      <c r="DI1642" s="10">
        <v>10.7</v>
      </c>
      <c r="DK1642" s="10">
        <v>0.10773401999999997</v>
      </c>
      <c r="DL1642" s="10">
        <v>2.6655839999999993E-2</v>
      </c>
      <c r="DM1642" s="10">
        <v>6</v>
      </c>
      <c r="DN1642" s="10">
        <v>10.7</v>
      </c>
    </row>
    <row r="1643" spans="1:118" x14ac:dyDescent="0.25">
      <c r="A1643" s="10">
        <v>1718</v>
      </c>
      <c r="R1643" s="10">
        <v>1718</v>
      </c>
      <c r="S1643" s="10" t="s">
        <v>289</v>
      </c>
      <c r="T1643" s="10">
        <v>1.5440249999999999E-2</v>
      </c>
      <c r="U1643" s="10">
        <v>9.6274499999999992E-3</v>
      </c>
      <c r="V1643" s="10">
        <v>1</v>
      </c>
      <c r="W1643" s="10">
        <v>10.5</v>
      </c>
      <c r="Y1643" s="10">
        <v>1.5440249999999999E-2</v>
      </c>
      <c r="Z1643" s="10">
        <v>9.6274499999999992E-3</v>
      </c>
      <c r="AA1643" s="10">
        <v>1</v>
      </c>
      <c r="AB1643" s="10">
        <v>10.5</v>
      </c>
      <c r="AD1643" s="10">
        <v>1.52932E-2</v>
      </c>
      <c r="AE1643" s="10">
        <v>9.5357600000000008E-3</v>
      </c>
      <c r="AF1643" s="10">
        <v>1</v>
      </c>
      <c r="AG1643" s="10">
        <v>10.4</v>
      </c>
      <c r="AI1643" s="10">
        <v>1718</v>
      </c>
      <c r="AJ1643" s="10" t="s">
        <v>289</v>
      </c>
      <c r="AK1643" s="10">
        <v>3.456886E-2</v>
      </c>
      <c r="AL1643" s="10">
        <v>8.5531200000000009E-3</v>
      </c>
      <c r="AM1643" s="10">
        <v>2</v>
      </c>
      <c r="AN1643" s="10">
        <v>10.3</v>
      </c>
      <c r="AP1643" s="10">
        <v>3.456886E-2</v>
      </c>
      <c r="AQ1643" s="10">
        <v>8.5531200000000009E-3</v>
      </c>
      <c r="AR1643" s="10">
        <v>2</v>
      </c>
      <c r="AS1643" s="10">
        <v>10.3</v>
      </c>
      <c r="AU1643" s="10">
        <v>3.456886E-2</v>
      </c>
      <c r="AV1643" s="10">
        <v>8.5531200000000009E-3</v>
      </c>
      <c r="AW1643" s="10">
        <v>2</v>
      </c>
      <c r="AX1643" s="10">
        <v>10.3</v>
      </c>
      <c r="AZ1643" s="10">
        <v>1718</v>
      </c>
      <c r="BA1643" s="10" t="s">
        <v>289</v>
      </c>
      <c r="BB1643" s="10">
        <v>1.52932E-2</v>
      </c>
      <c r="BC1643" s="10">
        <v>9.5357600000000008E-3</v>
      </c>
      <c r="BD1643" s="10">
        <v>1</v>
      </c>
      <c r="BE1643" s="10">
        <v>10.4</v>
      </c>
      <c r="BG1643" s="10">
        <v>1.52932E-2</v>
      </c>
      <c r="BH1643" s="10">
        <v>9.5357600000000008E-3</v>
      </c>
      <c r="BI1643" s="10">
        <v>1</v>
      </c>
      <c r="BJ1643" s="10">
        <v>10.4</v>
      </c>
      <c r="BL1643" s="10">
        <v>1.52932E-2</v>
      </c>
      <c r="BM1643" s="10">
        <v>9.5357600000000008E-3</v>
      </c>
      <c r="BN1643" s="10">
        <v>1</v>
      </c>
      <c r="BO1643" s="10">
        <v>10.4</v>
      </c>
      <c r="BQ1643" s="10">
        <v>1718</v>
      </c>
      <c r="BR1643" s="10" t="s">
        <v>289</v>
      </c>
      <c r="BS1643" s="10">
        <v>1.7272320000000001E-2</v>
      </c>
      <c r="BT1643" s="10">
        <v>5.0377600000000005E-3</v>
      </c>
      <c r="BU1643" s="10">
        <v>1</v>
      </c>
      <c r="BV1643" s="10">
        <v>10.4</v>
      </c>
      <c r="BX1643" s="10">
        <v>1.6940159999999996E-2</v>
      </c>
      <c r="BY1643" s="10">
        <v>4.9408799999999999E-3</v>
      </c>
      <c r="BZ1643" s="10">
        <v>1</v>
      </c>
      <c r="CA1643" s="10">
        <v>10.199999999999999</v>
      </c>
      <c r="CC1643" s="10">
        <v>1.6940159999999996E-2</v>
      </c>
      <c r="CD1643" s="10">
        <v>4.9408799999999999E-3</v>
      </c>
      <c r="CE1643" s="10">
        <v>1</v>
      </c>
      <c r="CF1643" s="10">
        <v>10.199999999999999</v>
      </c>
      <c r="CH1643" s="10">
        <v>1718</v>
      </c>
      <c r="CI1643" s="10" t="s">
        <v>289</v>
      </c>
      <c r="CJ1643" s="10">
        <v>1.6012880000000004E-2</v>
      </c>
      <c r="CK1643" s="10">
        <v>8.0964000000000001E-3</v>
      </c>
      <c r="CL1643" s="10">
        <v>1</v>
      </c>
      <c r="CM1643" s="10">
        <v>10.4</v>
      </c>
      <c r="CO1643" s="10">
        <v>1.6012880000000004E-2</v>
      </c>
      <c r="CP1643" s="10">
        <v>8.0964000000000001E-3</v>
      </c>
      <c r="CQ1643" s="10">
        <v>1</v>
      </c>
      <c r="CR1643" s="10">
        <v>10.4</v>
      </c>
      <c r="CT1643" s="10">
        <v>1.6012880000000004E-2</v>
      </c>
      <c r="CU1643" s="10">
        <v>8.0964000000000001E-3</v>
      </c>
      <c r="CV1643" s="10">
        <v>1</v>
      </c>
      <c r="CW1643" s="10">
        <v>10.4</v>
      </c>
      <c r="CY1643" s="10">
        <v>1751</v>
      </c>
      <c r="CZ1643" s="10" t="s">
        <v>294</v>
      </c>
      <c r="DA1643" s="10">
        <v>9.0617400000000001E-2</v>
      </c>
      <c r="DB1643" s="10">
        <v>2.2420800000000001E-2</v>
      </c>
      <c r="DC1643" s="10">
        <v>5</v>
      </c>
      <c r="DD1643" s="10">
        <v>10.8</v>
      </c>
      <c r="DF1643" s="10">
        <v>8.9778349999999993E-2</v>
      </c>
      <c r="DG1643" s="10">
        <v>2.2213199999999995E-2</v>
      </c>
      <c r="DH1643" s="10">
        <v>5</v>
      </c>
      <c r="DI1643" s="10">
        <v>10.7</v>
      </c>
      <c r="DK1643" s="10">
        <v>0.12568968999999997</v>
      </c>
      <c r="DL1643" s="10">
        <v>3.1098479999999991E-2</v>
      </c>
      <c r="DM1643" s="10">
        <v>7</v>
      </c>
      <c r="DN1643" s="10">
        <v>10.7</v>
      </c>
    </row>
    <row r="1644" spans="1:118" x14ac:dyDescent="0.25">
      <c r="A1644" s="10">
        <v>1719</v>
      </c>
      <c r="R1644" s="10">
        <v>1719</v>
      </c>
      <c r="S1644" s="10" t="s">
        <v>290</v>
      </c>
      <c r="T1644" s="10">
        <v>1.5440249999999999E-2</v>
      </c>
      <c r="U1644" s="10">
        <v>9.6274499999999992E-3</v>
      </c>
      <c r="V1644" s="10">
        <v>1</v>
      </c>
      <c r="W1644" s="10">
        <v>10.5</v>
      </c>
      <c r="Y1644" s="10">
        <v>1.5440249999999999E-2</v>
      </c>
      <c r="Z1644" s="10">
        <v>9.6274499999999992E-3</v>
      </c>
      <c r="AA1644" s="10">
        <v>1</v>
      </c>
      <c r="AB1644" s="10">
        <v>10.5</v>
      </c>
      <c r="AD1644" s="10">
        <v>1.52932E-2</v>
      </c>
      <c r="AE1644" s="10">
        <v>9.5357600000000008E-3</v>
      </c>
      <c r="AF1644" s="10">
        <v>1</v>
      </c>
      <c r="AG1644" s="10">
        <v>10.4</v>
      </c>
      <c r="AI1644" s="10">
        <v>1719</v>
      </c>
      <c r="AJ1644" s="10" t="s">
        <v>290</v>
      </c>
      <c r="AK1644" s="10">
        <v>1.728443E-2</v>
      </c>
      <c r="AL1644" s="10">
        <v>4.2765600000000004E-3</v>
      </c>
      <c r="AM1644" s="10">
        <v>1</v>
      </c>
      <c r="AN1644" s="10">
        <v>10.3</v>
      </c>
      <c r="AP1644" s="10">
        <v>1.728443E-2</v>
      </c>
      <c r="AQ1644" s="10">
        <v>4.2765600000000004E-3</v>
      </c>
      <c r="AR1644" s="10">
        <v>1</v>
      </c>
      <c r="AS1644" s="10">
        <v>10.3</v>
      </c>
      <c r="AU1644" s="10">
        <v>1.728443E-2</v>
      </c>
      <c r="AV1644" s="10">
        <v>4.2765600000000004E-3</v>
      </c>
      <c r="AW1644" s="10">
        <v>1</v>
      </c>
      <c r="AX1644" s="10">
        <v>10.3</v>
      </c>
      <c r="AZ1644" s="10">
        <v>1719</v>
      </c>
      <c r="BA1644" s="10" t="s">
        <v>290</v>
      </c>
      <c r="BB1644" s="10">
        <v>1.52932E-2</v>
      </c>
      <c r="BC1644" s="10">
        <v>9.5357600000000008E-3</v>
      </c>
      <c r="BD1644" s="10">
        <v>1</v>
      </c>
      <c r="BE1644" s="10">
        <v>10.4</v>
      </c>
      <c r="BG1644" s="10">
        <v>1.52932E-2</v>
      </c>
      <c r="BH1644" s="10">
        <v>9.5357600000000008E-3</v>
      </c>
      <c r="BI1644" s="10">
        <v>1</v>
      </c>
      <c r="BJ1644" s="10">
        <v>10.4</v>
      </c>
      <c r="BL1644" s="10">
        <v>1.52932E-2</v>
      </c>
      <c r="BM1644" s="10">
        <v>9.5357600000000008E-3</v>
      </c>
      <c r="BN1644" s="10">
        <v>1</v>
      </c>
      <c r="BO1644" s="10">
        <v>10.4</v>
      </c>
      <c r="BQ1644" s="10">
        <v>1719</v>
      </c>
      <c r="BR1644" s="10" t="s">
        <v>290</v>
      </c>
      <c r="BS1644" s="10">
        <v>1.7272320000000001E-2</v>
      </c>
      <c r="BT1644" s="10">
        <v>5.0377600000000005E-3</v>
      </c>
      <c r="BU1644" s="10">
        <v>1</v>
      </c>
      <c r="BV1644" s="10">
        <v>10.4</v>
      </c>
      <c r="BX1644" s="10">
        <v>3.3880319999999992E-2</v>
      </c>
      <c r="BY1644" s="10">
        <v>9.8817599999999998E-3</v>
      </c>
      <c r="BZ1644" s="10">
        <v>2</v>
      </c>
      <c r="CA1644" s="10">
        <v>10.199999999999999</v>
      </c>
      <c r="CC1644" s="10">
        <v>3.3880319999999992E-2</v>
      </c>
      <c r="CD1644" s="10">
        <v>9.8817599999999998E-3</v>
      </c>
      <c r="CE1644" s="10">
        <v>2</v>
      </c>
      <c r="CF1644" s="10">
        <v>10.199999999999999</v>
      </c>
      <c r="CH1644" s="10">
        <v>1719</v>
      </c>
      <c r="CI1644" s="10" t="s">
        <v>290</v>
      </c>
      <c r="CJ1644" s="10">
        <v>1.6012880000000004E-2</v>
      </c>
      <c r="CK1644" s="10">
        <v>8.0964000000000001E-3</v>
      </c>
      <c r="CL1644" s="10">
        <v>1</v>
      </c>
      <c r="CM1644" s="10">
        <v>10.4</v>
      </c>
      <c r="CO1644" s="10">
        <v>1.6012880000000004E-2</v>
      </c>
      <c r="CP1644" s="10">
        <v>8.0964000000000001E-3</v>
      </c>
      <c r="CQ1644" s="10">
        <v>1</v>
      </c>
      <c r="CR1644" s="10">
        <v>10.4</v>
      </c>
      <c r="CT1644" s="10">
        <v>1.6012880000000004E-2</v>
      </c>
      <c r="CU1644" s="10">
        <v>8.0964000000000001E-3</v>
      </c>
      <c r="CV1644" s="10">
        <v>1</v>
      </c>
      <c r="CW1644" s="10">
        <v>10.4</v>
      </c>
      <c r="CY1644" s="10">
        <v>1752</v>
      </c>
      <c r="CZ1644" s="10" t="s">
        <v>408</v>
      </c>
      <c r="DA1644" s="10">
        <v>1.538E-2</v>
      </c>
      <c r="DF1644" s="10">
        <v>9.7465999999999994E-3</v>
      </c>
      <c r="DK1644" s="10">
        <v>9.7266000000000002E-3</v>
      </c>
    </row>
    <row r="1645" spans="1:118" x14ac:dyDescent="0.25">
      <c r="A1645" s="10">
        <v>1720</v>
      </c>
      <c r="R1645" s="10">
        <v>1720</v>
      </c>
      <c r="S1645" s="10" t="s">
        <v>291</v>
      </c>
      <c r="T1645" s="10">
        <v>0</v>
      </c>
      <c r="U1645" s="10">
        <v>0</v>
      </c>
      <c r="V1645" s="10">
        <v>0</v>
      </c>
      <c r="Y1645" s="10">
        <v>0</v>
      </c>
      <c r="Z1645" s="10">
        <v>0</v>
      </c>
      <c r="AA1645" s="10">
        <v>0</v>
      </c>
      <c r="AD1645" s="10">
        <v>0</v>
      </c>
      <c r="AE1645" s="10">
        <v>0</v>
      </c>
      <c r="AF1645" s="10">
        <v>0</v>
      </c>
      <c r="AI1645" s="10">
        <v>1720</v>
      </c>
      <c r="AJ1645" s="10" t="s">
        <v>291</v>
      </c>
      <c r="AK1645" s="10">
        <v>0</v>
      </c>
      <c r="AL1645" s="10">
        <v>0</v>
      </c>
      <c r="AM1645" s="10">
        <v>0</v>
      </c>
      <c r="AP1645" s="10">
        <v>0</v>
      </c>
      <c r="AQ1645" s="10">
        <v>0</v>
      </c>
      <c r="AR1645" s="10">
        <v>0</v>
      </c>
      <c r="AU1645" s="10">
        <v>0</v>
      </c>
      <c r="AV1645" s="10">
        <v>0</v>
      </c>
      <c r="AW1645" s="10">
        <v>0</v>
      </c>
      <c r="AZ1645" s="10">
        <v>1720</v>
      </c>
      <c r="BA1645" s="10" t="s">
        <v>291</v>
      </c>
      <c r="BB1645" s="10">
        <v>0</v>
      </c>
      <c r="BC1645" s="10">
        <v>0</v>
      </c>
      <c r="BD1645" s="10">
        <v>0</v>
      </c>
      <c r="BG1645" s="10">
        <v>0</v>
      </c>
      <c r="BH1645" s="10">
        <v>0</v>
      </c>
      <c r="BI1645" s="10">
        <v>0</v>
      </c>
      <c r="BL1645" s="10">
        <v>0</v>
      </c>
      <c r="BM1645" s="10">
        <v>0</v>
      </c>
      <c r="BN1645" s="10">
        <v>0</v>
      </c>
      <c r="BQ1645" s="10">
        <v>1720</v>
      </c>
      <c r="BR1645" s="10" t="s">
        <v>291</v>
      </c>
      <c r="BS1645" s="10">
        <v>0</v>
      </c>
      <c r="BT1645" s="10">
        <v>0</v>
      </c>
      <c r="BU1645" s="10">
        <v>0</v>
      </c>
      <c r="BV1645" s="10">
        <v>10.4</v>
      </c>
      <c r="BX1645" s="10">
        <v>0</v>
      </c>
      <c r="BY1645" s="10">
        <v>0</v>
      </c>
      <c r="BZ1645" s="10">
        <v>0</v>
      </c>
      <c r="CA1645" s="10">
        <v>10.199999999999999</v>
      </c>
      <c r="CC1645" s="10">
        <v>0</v>
      </c>
      <c r="CD1645" s="10">
        <v>0</v>
      </c>
      <c r="CE1645" s="10">
        <v>0</v>
      </c>
      <c r="CF1645" s="10">
        <v>10.199999999999999</v>
      </c>
      <c r="CH1645" s="10">
        <v>1720</v>
      </c>
      <c r="CI1645" s="10" t="s">
        <v>291</v>
      </c>
      <c r="CJ1645" s="10">
        <v>0</v>
      </c>
      <c r="CK1645" s="10">
        <v>0</v>
      </c>
      <c r="CL1645" s="10">
        <v>0</v>
      </c>
      <c r="CM1645" s="10">
        <v>10.4</v>
      </c>
      <c r="CO1645" s="10">
        <v>0</v>
      </c>
      <c r="CP1645" s="10">
        <v>0</v>
      </c>
      <c r="CQ1645" s="10">
        <v>0</v>
      </c>
      <c r="CR1645" s="10">
        <v>10.4</v>
      </c>
      <c r="CT1645" s="10">
        <v>0</v>
      </c>
      <c r="CU1645" s="10">
        <v>0</v>
      </c>
      <c r="CV1645" s="10">
        <v>0</v>
      </c>
      <c r="CW1645" s="10">
        <v>10.4</v>
      </c>
      <c r="CY1645" s="10">
        <v>1753</v>
      </c>
      <c r="CZ1645" s="10" t="s">
        <v>409</v>
      </c>
      <c r="DA1645" s="10">
        <v>0</v>
      </c>
      <c r="DF1645" s="10">
        <v>0</v>
      </c>
      <c r="DK1645" s="10">
        <v>0</v>
      </c>
    </row>
    <row r="1646" spans="1:118" x14ac:dyDescent="0.25">
      <c r="A1646" s="10">
        <v>1721</v>
      </c>
      <c r="R1646" s="10">
        <v>1721</v>
      </c>
      <c r="S1646" s="10" t="s">
        <v>423</v>
      </c>
      <c r="T1646" s="10">
        <v>2.5000000000000001E-4</v>
      </c>
      <c r="Y1646" s="10">
        <v>1.66E-4</v>
      </c>
      <c r="AD1646" s="10">
        <v>3.3000000000000003E-5</v>
      </c>
      <c r="AI1646" s="10">
        <v>1721</v>
      </c>
      <c r="AJ1646" s="10" t="s">
        <v>423</v>
      </c>
      <c r="AK1646" s="10">
        <v>7.2199999999999999E-3</v>
      </c>
      <c r="AP1646" s="10">
        <v>6.1999999999999998E-3</v>
      </c>
      <c r="AU1646" s="10">
        <v>6.7000000000000002E-3</v>
      </c>
      <c r="AZ1646" s="10">
        <v>1721</v>
      </c>
      <c r="BA1646" s="10" t="s">
        <v>423</v>
      </c>
      <c r="BB1646" s="10">
        <v>1E-4</v>
      </c>
      <c r="BG1646" s="10">
        <v>6.6600000000000006E-5</v>
      </c>
      <c r="BL1646" s="10">
        <v>1E-4</v>
      </c>
      <c r="BQ1646" s="10">
        <v>1721</v>
      </c>
      <c r="BR1646" s="10" t="s">
        <v>423</v>
      </c>
      <c r="BS1646" s="10">
        <v>8.1300000000000001E-3</v>
      </c>
      <c r="BX1646" s="10">
        <v>6.5700000000000003E-3</v>
      </c>
      <c r="CC1646" s="10">
        <v>7.7999999999999996E-3</v>
      </c>
      <c r="CH1646" s="10">
        <v>1721</v>
      </c>
      <c r="CI1646" s="10" t="s">
        <v>423</v>
      </c>
      <c r="CJ1646" s="10">
        <v>4.0000000000000002E-4</v>
      </c>
      <c r="CO1646" s="10">
        <v>4.0000000000000002E-4</v>
      </c>
      <c r="CT1646" s="10">
        <v>2.0000000000000001E-4</v>
      </c>
      <c r="CY1646" s="10">
        <v>1754</v>
      </c>
      <c r="CZ1646" s="10" t="s">
        <v>8</v>
      </c>
      <c r="DC1646" s="10">
        <v>0</v>
      </c>
      <c r="DH1646" s="10">
        <v>0</v>
      </c>
      <c r="DM1646" s="10">
        <v>0</v>
      </c>
    </row>
    <row r="1647" spans="1:118" x14ac:dyDescent="0.25">
      <c r="A1647" s="10">
        <v>1722</v>
      </c>
      <c r="R1647" s="10">
        <v>1722</v>
      </c>
      <c r="S1647" s="10" t="s">
        <v>426</v>
      </c>
      <c r="T1647" s="10">
        <v>0.08</v>
      </c>
      <c r="U1647" s="10">
        <v>0.06</v>
      </c>
      <c r="V1647" s="10">
        <v>2</v>
      </c>
      <c r="W1647" s="10">
        <v>36.6</v>
      </c>
      <c r="Y1647" s="10">
        <v>0.08</v>
      </c>
      <c r="Z1647" s="10">
        <v>0.06</v>
      </c>
      <c r="AA1647" s="10">
        <v>2</v>
      </c>
      <c r="AB1647" s="10">
        <v>36.799999999999997</v>
      </c>
      <c r="AD1647" s="10">
        <v>0.08</v>
      </c>
      <c r="AE1647" s="10">
        <v>0.06</v>
      </c>
      <c r="AF1647" s="10">
        <v>2</v>
      </c>
      <c r="AG1647" s="10">
        <v>35.299999999999997</v>
      </c>
      <c r="AI1647" s="10">
        <v>1722</v>
      </c>
      <c r="AJ1647" s="10" t="s">
        <v>426</v>
      </c>
      <c r="AK1647" s="10">
        <v>0.14000000000000001</v>
      </c>
      <c r="AL1647" s="10">
        <v>0.06</v>
      </c>
      <c r="AM1647" s="10">
        <v>3</v>
      </c>
      <c r="AN1647" s="10">
        <v>36.5</v>
      </c>
      <c r="AP1647" s="10">
        <v>0.14000000000000001</v>
      </c>
      <c r="AQ1647" s="10">
        <v>0.06</v>
      </c>
      <c r="AR1647" s="10">
        <v>3</v>
      </c>
      <c r="AS1647" s="10">
        <v>35.6</v>
      </c>
      <c r="AU1647" s="10">
        <v>0.15</v>
      </c>
      <c r="AV1647" s="10">
        <v>7.0000000000000007E-2</v>
      </c>
      <c r="AW1647" s="10">
        <v>3</v>
      </c>
      <c r="AX1647" s="10">
        <v>34.700000000000003</v>
      </c>
      <c r="AZ1647" s="10">
        <v>1722</v>
      </c>
      <c r="BA1647" s="10" t="s">
        <v>426</v>
      </c>
      <c r="BB1647" s="10">
        <v>0.09</v>
      </c>
      <c r="BC1647" s="10">
        <v>0.08</v>
      </c>
      <c r="BD1647" s="10">
        <v>2</v>
      </c>
      <c r="BE1647" s="10">
        <v>36.548000000000002</v>
      </c>
      <c r="BG1647" s="10">
        <v>0.09</v>
      </c>
      <c r="BH1647" s="10">
        <v>7.0000000000000007E-2</v>
      </c>
      <c r="BI1647" s="10">
        <v>2</v>
      </c>
      <c r="BJ1647" s="10">
        <v>36.796999999999997</v>
      </c>
      <c r="BL1647" s="10">
        <v>0.09</v>
      </c>
      <c r="BM1647" s="10">
        <v>7.0000000000000007E-2</v>
      </c>
      <c r="BN1647" s="10">
        <v>2</v>
      </c>
      <c r="BO1647" s="10">
        <v>36.374000000000002</v>
      </c>
      <c r="BQ1647" s="10">
        <v>1722</v>
      </c>
      <c r="BR1647" s="10" t="s">
        <v>426</v>
      </c>
      <c r="BS1647" s="10">
        <v>0.14000000000000001</v>
      </c>
      <c r="BT1647" s="10">
        <v>0.06</v>
      </c>
      <c r="BU1647" s="10">
        <v>3</v>
      </c>
      <c r="BV1647" s="10">
        <v>36.5</v>
      </c>
      <c r="BX1647" s="10">
        <v>0.14000000000000001</v>
      </c>
      <c r="BY1647" s="10">
        <v>0.06</v>
      </c>
      <c r="BZ1647" s="10">
        <v>3</v>
      </c>
      <c r="CA1647" s="10">
        <v>35.4</v>
      </c>
      <c r="CC1647" s="10">
        <v>0.14000000000000001</v>
      </c>
      <c r="CD1647" s="10">
        <v>0.06</v>
      </c>
      <c r="CE1647" s="10">
        <v>3</v>
      </c>
      <c r="CF1647" s="10">
        <v>35.4</v>
      </c>
      <c r="CH1647" s="10">
        <v>1722</v>
      </c>
      <c r="CI1647" s="10" t="s">
        <v>426</v>
      </c>
      <c r="CJ1647" s="10">
        <v>0.09</v>
      </c>
      <c r="CK1647" s="10">
        <v>0.05</v>
      </c>
      <c r="CL1647" s="10">
        <v>2</v>
      </c>
      <c r="CM1647" s="10">
        <v>35.99</v>
      </c>
      <c r="CO1647" s="10">
        <v>0.09</v>
      </c>
      <c r="CP1647" s="10">
        <v>0.05</v>
      </c>
      <c r="CQ1647" s="10">
        <v>2</v>
      </c>
      <c r="CR1647" s="10">
        <v>36.74</v>
      </c>
      <c r="CT1647" s="10">
        <v>0.08</v>
      </c>
      <c r="CU1647" s="10">
        <v>0.05</v>
      </c>
      <c r="CV1647" s="10">
        <v>2</v>
      </c>
      <c r="CW1647" s="10">
        <v>36.119999999999997</v>
      </c>
      <c r="CY1647" s="10">
        <v>1755</v>
      </c>
      <c r="CZ1647" s="10" t="s">
        <v>9</v>
      </c>
      <c r="DA1647" s="10">
        <v>0.12</v>
      </c>
      <c r="DB1647" s="10">
        <v>0.06</v>
      </c>
      <c r="DC1647" s="10">
        <v>2.2000000000000002</v>
      </c>
      <c r="DD1647" s="10">
        <v>37.270000000000003</v>
      </c>
      <c r="DF1647" s="10">
        <v>0.12</v>
      </c>
      <c r="DG1647" s="10">
        <v>0.06</v>
      </c>
      <c r="DH1647" s="10">
        <v>2.2000000000000002</v>
      </c>
      <c r="DI1647" s="10">
        <v>36.58</v>
      </c>
      <c r="DK1647" s="10">
        <v>0.12</v>
      </c>
      <c r="DL1647" s="10">
        <v>0.06</v>
      </c>
      <c r="DM1647" s="10">
        <v>2.2000000000000002</v>
      </c>
      <c r="DN1647" s="10">
        <v>36.85</v>
      </c>
    </row>
    <row r="1648" spans="1:118" x14ac:dyDescent="0.25">
      <c r="A1648" s="10">
        <v>1723</v>
      </c>
      <c r="R1648" s="10">
        <v>1723</v>
      </c>
      <c r="S1648" s="10" t="s">
        <v>8</v>
      </c>
      <c r="T1648" s="10">
        <v>0.26</v>
      </c>
      <c r="U1648" s="10">
        <v>0.22</v>
      </c>
      <c r="Y1648" s="10">
        <v>0.26</v>
      </c>
      <c r="Z1648" s="10">
        <v>0.22</v>
      </c>
      <c r="AD1648" s="10">
        <v>0.27</v>
      </c>
      <c r="AE1648" s="10">
        <v>0.22</v>
      </c>
      <c r="AI1648" s="10">
        <v>1723</v>
      </c>
      <c r="AJ1648" s="10" t="s">
        <v>8</v>
      </c>
      <c r="AK1648" s="10">
        <v>0.44</v>
      </c>
      <c r="AL1648" s="10">
        <v>0.17</v>
      </c>
      <c r="AP1648" s="10">
        <v>0.47</v>
      </c>
      <c r="AQ1648" s="10">
        <v>0.17</v>
      </c>
      <c r="AU1648" s="10">
        <v>0.47</v>
      </c>
      <c r="AV1648" s="10">
        <v>0.17</v>
      </c>
      <c r="AZ1648" s="10">
        <v>1723</v>
      </c>
      <c r="BA1648" s="10" t="s">
        <v>8</v>
      </c>
      <c r="BB1648" s="10">
        <v>0.27</v>
      </c>
      <c r="BC1648" s="10">
        <v>0.2</v>
      </c>
      <c r="BG1648" s="10">
        <v>0.28000000000000003</v>
      </c>
      <c r="BH1648" s="10">
        <v>0.21</v>
      </c>
      <c r="BL1648" s="10">
        <v>0.28000000000000003</v>
      </c>
      <c r="BM1648" s="10">
        <v>0.21</v>
      </c>
      <c r="BQ1648" s="10">
        <v>1723</v>
      </c>
      <c r="BR1648" s="10" t="s">
        <v>8</v>
      </c>
      <c r="BS1648" s="10">
        <v>0.32</v>
      </c>
      <c r="BT1648" s="10">
        <v>0.16</v>
      </c>
      <c r="BX1648" s="10">
        <v>0.36</v>
      </c>
      <c r="BY1648" s="10">
        <v>0.16</v>
      </c>
      <c r="CC1648" s="10">
        <v>0.38</v>
      </c>
      <c r="CD1648" s="10">
        <v>0.17</v>
      </c>
      <c r="CH1648" s="10">
        <v>1723</v>
      </c>
      <c r="CI1648" s="10" t="s">
        <v>8</v>
      </c>
      <c r="CJ1648" s="10">
        <v>0.26</v>
      </c>
      <c r="CK1648" s="10">
        <v>0.18</v>
      </c>
      <c r="CL1648" s="10">
        <v>5</v>
      </c>
      <c r="CM1648" s="10">
        <v>35.99</v>
      </c>
      <c r="CO1648" s="10">
        <v>0.26</v>
      </c>
      <c r="CP1648" s="10">
        <v>0.18</v>
      </c>
      <c r="CQ1648" s="10">
        <v>5</v>
      </c>
      <c r="CR1648" s="10">
        <v>36.74</v>
      </c>
      <c r="CT1648" s="10">
        <v>0.27</v>
      </c>
      <c r="CU1648" s="10">
        <v>0.19</v>
      </c>
      <c r="CV1648" s="10">
        <v>5</v>
      </c>
      <c r="CW1648" s="10">
        <v>36.119999999999997</v>
      </c>
      <c r="CY1648" s="10">
        <v>1756</v>
      </c>
      <c r="CZ1648" s="10" t="s">
        <v>10</v>
      </c>
      <c r="DC1648" s="10">
        <v>0</v>
      </c>
      <c r="DH1648" s="10">
        <v>0</v>
      </c>
      <c r="DM1648" s="10">
        <v>0</v>
      </c>
    </row>
    <row r="1649" spans="1:118" x14ac:dyDescent="0.25">
      <c r="A1649" s="10">
        <v>1724</v>
      </c>
      <c r="R1649" s="10">
        <v>1724</v>
      </c>
      <c r="S1649" s="10" t="s">
        <v>9</v>
      </c>
      <c r="V1649" s="10">
        <v>0</v>
      </c>
      <c r="AA1649" s="10">
        <v>0</v>
      </c>
      <c r="AF1649" s="10">
        <v>0</v>
      </c>
      <c r="AI1649" s="10">
        <v>1724</v>
      </c>
      <c r="AJ1649" s="10" t="s">
        <v>9</v>
      </c>
      <c r="AM1649" s="10">
        <v>0</v>
      </c>
      <c r="AR1649" s="10">
        <v>0</v>
      </c>
      <c r="AW1649" s="10">
        <v>0</v>
      </c>
      <c r="AZ1649" s="10">
        <v>1724</v>
      </c>
      <c r="BA1649" s="10" t="s">
        <v>9</v>
      </c>
      <c r="BD1649" s="10">
        <v>0</v>
      </c>
      <c r="BI1649" s="10">
        <v>0</v>
      </c>
      <c r="BN1649" s="10">
        <v>0</v>
      </c>
      <c r="BQ1649" s="10">
        <v>1724</v>
      </c>
      <c r="BR1649" s="10" t="s">
        <v>9</v>
      </c>
      <c r="BU1649" s="10">
        <v>0</v>
      </c>
      <c r="BZ1649" s="10">
        <v>0</v>
      </c>
      <c r="CE1649" s="10">
        <v>0</v>
      </c>
      <c r="CH1649" s="10">
        <v>1724</v>
      </c>
      <c r="CI1649" s="10" t="s">
        <v>9</v>
      </c>
      <c r="CL1649" s="10">
        <v>0</v>
      </c>
      <c r="CQ1649" s="10">
        <v>0</v>
      </c>
      <c r="CV1649" s="10">
        <v>0</v>
      </c>
      <c r="CY1649" s="10">
        <v>1757</v>
      </c>
      <c r="CZ1649" s="10" t="s">
        <v>11</v>
      </c>
      <c r="DA1649" s="10">
        <v>0.12</v>
      </c>
      <c r="DB1649" s="10">
        <v>0.05</v>
      </c>
      <c r="DC1649" s="10">
        <v>7</v>
      </c>
      <c r="DD1649" s="10">
        <v>10.6</v>
      </c>
      <c r="DF1649" s="10">
        <v>0.12</v>
      </c>
      <c r="DG1649" s="10">
        <v>0.05</v>
      </c>
      <c r="DH1649" s="10">
        <v>7</v>
      </c>
      <c r="DI1649" s="10">
        <v>10.6</v>
      </c>
      <c r="DK1649" s="10">
        <v>0.12</v>
      </c>
      <c r="DL1649" s="10">
        <v>0.05</v>
      </c>
      <c r="DM1649" s="10">
        <v>7</v>
      </c>
      <c r="DN1649" s="10">
        <v>10.6</v>
      </c>
    </row>
    <row r="1650" spans="1:118" x14ac:dyDescent="0.25">
      <c r="A1650" s="10">
        <v>1725</v>
      </c>
      <c r="R1650" s="10">
        <v>1725</v>
      </c>
      <c r="S1650" s="10" t="s">
        <v>10</v>
      </c>
      <c r="T1650" s="10">
        <v>0.25</v>
      </c>
      <c r="U1650" s="10">
        <v>0.16</v>
      </c>
      <c r="V1650" s="10">
        <v>16</v>
      </c>
      <c r="W1650" s="10">
        <v>10.6</v>
      </c>
      <c r="Y1650" s="10">
        <v>0.25</v>
      </c>
      <c r="Z1650" s="10">
        <v>0.16</v>
      </c>
      <c r="AA1650" s="10">
        <v>16</v>
      </c>
      <c r="AB1650" s="10">
        <v>10.6</v>
      </c>
      <c r="AD1650" s="10">
        <v>0.26</v>
      </c>
      <c r="AE1650" s="10">
        <v>0.17</v>
      </c>
      <c r="AF1650" s="10">
        <v>17</v>
      </c>
      <c r="AG1650" s="10">
        <v>10.6</v>
      </c>
      <c r="AI1650" s="10">
        <v>1725</v>
      </c>
      <c r="AJ1650" s="10" t="s">
        <v>10</v>
      </c>
      <c r="AK1650" s="10">
        <v>0.43</v>
      </c>
      <c r="AL1650" s="10">
        <v>0.11</v>
      </c>
      <c r="AM1650" s="10">
        <v>24</v>
      </c>
      <c r="AN1650" s="10">
        <v>10.6</v>
      </c>
      <c r="AP1650" s="10">
        <v>0.46</v>
      </c>
      <c r="AQ1650" s="10">
        <v>0.11</v>
      </c>
      <c r="AR1650" s="10">
        <v>26</v>
      </c>
      <c r="AS1650" s="10">
        <v>10.6</v>
      </c>
      <c r="AU1650" s="10">
        <v>0.46</v>
      </c>
      <c r="AV1650" s="10">
        <v>0.11</v>
      </c>
      <c r="AW1650" s="10">
        <v>26</v>
      </c>
      <c r="AX1650" s="10">
        <v>10.6</v>
      </c>
      <c r="AZ1650" s="10">
        <v>1725</v>
      </c>
      <c r="BA1650" s="10" t="s">
        <v>10</v>
      </c>
      <c r="BB1650" s="10">
        <v>0.26</v>
      </c>
      <c r="BC1650" s="10">
        <v>0.14000000000000001</v>
      </c>
      <c r="BD1650" s="10">
        <v>16</v>
      </c>
      <c r="BE1650" s="10">
        <v>10.5</v>
      </c>
      <c r="BG1650" s="10">
        <v>0.27</v>
      </c>
      <c r="BH1650" s="10">
        <v>0.15</v>
      </c>
      <c r="BI1650" s="10">
        <v>17</v>
      </c>
      <c r="BJ1650" s="10">
        <v>10.6</v>
      </c>
      <c r="BL1650" s="10">
        <v>0.27</v>
      </c>
      <c r="BM1650" s="10">
        <v>0.15</v>
      </c>
      <c r="BN1650" s="10">
        <v>17</v>
      </c>
      <c r="BO1650" s="10">
        <v>10.6</v>
      </c>
      <c r="BQ1650" s="10">
        <v>1725</v>
      </c>
      <c r="BR1650" s="10" t="s">
        <v>10</v>
      </c>
      <c r="BS1650" s="10">
        <v>0.31</v>
      </c>
      <c r="BT1650" s="10">
        <v>0.1</v>
      </c>
      <c r="BU1650" s="10">
        <v>18</v>
      </c>
      <c r="BV1650" s="10">
        <v>10.6</v>
      </c>
      <c r="BX1650" s="10">
        <v>0.35</v>
      </c>
      <c r="BY1650" s="10">
        <v>0.11</v>
      </c>
      <c r="BZ1650" s="10">
        <v>20</v>
      </c>
      <c r="CA1650" s="10">
        <v>10.6</v>
      </c>
      <c r="CC1650" s="10">
        <v>0.37</v>
      </c>
      <c r="CD1650" s="10">
        <v>0.12</v>
      </c>
      <c r="CE1650" s="10">
        <v>21</v>
      </c>
      <c r="CF1650" s="10">
        <v>10.6</v>
      </c>
      <c r="CH1650" s="10">
        <v>1725</v>
      </c>
      <c r="CI1650" s="10" t="s">
        <v>10</v>
      </c>
      <c r="CJ1650" s="10">
        <v>0.25</v>
      </c>
      <c r="CK1650" s="10">
        <v>0.12</v>
      </c>
      <c r="CL1650" s="10">
        <v>15</v>
      </c>
      <c r="CM1650" s="10">
        <v>10.7</v>
      </c>
      <c r="CO1650" s="10">
        <v>0.25</v>
      </c>
      <c r="CP1650" s="10">
        <v>0.12</v>
      </c>
      <c r="CQ1650" s="10">
        <v>15</v>
      </c>
      <c r="CR1650" s="10">
        <v>10.7</v>
      </c>
      <c r="CT1650" s="10">
        <v>0.26</v>
      </c>
      <c r="CU1650" s="10">
        <v>0.13</v>
      </c>
      <c r="CV1650" s="10">
        <v>16</v>
      </c>
      <c r="CW1650" s="10">
        <v>10.7</v>
      </c>
      <c r="CY1650" s="10">
        <v>1758</v>
      </c>
      <c r="CZ1650" s="10" t="s">
        <v>285</v>
      </c>
      <c r="DA1650" s="10">
        <v>3.4108680000000009E-2</v>
      </c>
      <c r="DB1650" s="10">
        <v>1.3570120000000001E-2</v>
      </c>
      <c r="DC1650" s="10">
        <v>2</v>
      </c>
      <c r="DD1650" s="10">
        <v>10.6</v>
      </c>
      <c r="DF1650" s="10">
        <v>3.4108680000000009E-2</v>
      </c>
      <c r="DG1650" s="10">
        <v>1.3570120000000001E-2</v>
      </c>
      <c r="DH1650" s="10">
        <v>2</v>
      </c>
      <c r="DI1650" s="10">
        <v>10.6</v>
      </c>
      <c r="DK1650" s="10">
        <v>3.4108680000000009E-2</v>
      </c>
      <c r="DL1650" s="10">
        <v>1.3570120000000001E-2</v>
      </c>
      <c r="DM1650" s="10">
        <v>2</v>
      </c>
      <c r="DN1650" s="10">
        <v>10.6</v>
      </c>
    </row>
    <row r="1651" spans="1:118" x14ac:dyDescent="0.25">
      <c r="A1651" s="10">
        <v>1726</v>
      </c>
      <c r="R1651" s="10">
        <v>1726</v>
      </c>
      <c r="S1651" s="10" t="s">
        <v>11</v>
      </c>
      <c r="V1651" s="10">
        <v>0</v>
      </c>
      <c r="AA1651" s="10">
        <v>0</v>
      </c>
      <c r="AF1651" s="10">
        <v>0</v>
      </c>
      <c r="AI1651" s="10">
        <v>1726</v>
      </c>
      <c r="AJ1651" s="10" t="s">
        <v>11</v>
      </c>
      <c r="AM1651" s="10">
        <v>0</v>
      </c>
      <c r="AR1651" s="10">
        <v>0</v>
      </c>
      <c r="AW1651" s="10">
        <v>0</v>
      </c>
      <c r="AZ1651" s="10">
        <v>1726</v>
      </c>
      <c r="BA1651" s="10" t="s">
        <v>11</v>
      </c>
      <c r="BD1651" s="10">
        <v>0</v>
      </c>
      <c r="BI1651" s="10">
        <v>0</v>
      </c>
      <c r="BN1651" s="10">
        <v>0</v>
      </c>
      <c r="BQ1651" s="10">
        <v>1726</v>
      </c>
      <c r="BR1651" s="10" t="s">
        <v>11</v>
      </c>
      <c r="BU1651" s="10">
        <v>0</v>
      </c>
      <c r="BZ1651" s="10">
        <v>0</v>
      </c>
      <c r="CE1651" s="10">
        <v>0</v>
      </c>
      <c r="CH1651" s="10">
        <v>1726</v>
      </c>
      <c r="CI1651" s="10" t="s">
        <v>11</v>
      </c>
      <c r="CL1651" s="10">
        <v>0</v>
      </c>
      <c r="CQ1651" s="10">
        <v>0</v>
      </c>
      <c r="CV1651" s="10">
        <v>0</v>
      </c>
      <c r="CY1651" s="10">
        <v>1759</v>
      </c>
      <c r="CZ1651" s="10" t="s">
        <v>291</v>
      </c>
      <c r="DA1651" s="10">
        <v>5.1163019999999997E-2</v>
      </c>
      <c r="DB1651" s="10">
        <v>2.0355179999999997E-2</v>
      </c>
      <c r="DC1651" s="10">
        <v>3</v>
      </c>
      <c r="DD1651" s="10">
        <v>10.6</v>
      </c>
      <c r="DF1651" s="10">
        <v>5.1163019999999997E-2</v>
      </c>
      <c r="DG1651" s="10">
        <v>2.0355179999999997E-2</v>
      </c>
      <c r="DH1651" s="10">
        <v>3</v>
      </c>
      <c r="DI1651" s="10">
        <v>10.6</v>
      </c>
      <c r="DK1651" s="10">
        <v>5.1163019999999997E-2</v>
      </c>
      <c r="DL1651" s="10">
        <v>2.0355179999999997E-2</v>
      </c>
      <c r="DM1651" s="10">
        <v>3</v>
      </c>
      <c r="DN1651" s="10">
        <v>10.6</v>
      </c>
    </row>
    <row r="1652" spans="1:118" x14ac:dyDescent="0.25">
      <c r="A1652" s="10">
        <v>1727</v>
      </c>
      <c r="R1652" s="10">
        <v>1727</v>
      </c>
      <c r="S1652" s="10" t="s">
        <v>287</v>
      </c>
      <c r="T1652" s="10">
        <v>3.11746E-2</v>
      </c>
      <c r="U1652" s="10">
        <v>1.9438280000000002E-2</v>
      </c>
      <c r="V1652" s="10">
        <v>2</v>
      </c>
      <c r="W1652" s="10">
        <v>10.6</v>
      </c>
      <c r="Y1652" s="10">
        <v>3.11746E-2</v>
      </c>
      <c r="Z1652" s="10">
        <v>1.9438280000000002E-2</v>
      </c>
      <c r="AA1652" s="10">
        <v>2</v>
      </c>
      <c r="AB1652" s="10">
        <v>10.6</v>
      </c>
      <c r="AD1652" s="10">
        <v>3.11746E-2</v>
      </c>
      <c r="AE1652" s="10">
        <v>1.9438280000000002E-2</v>
      </c>
      <c r="AF1652" s="10">
        <v>2</v>
      </c>
      <c r="AG1652" s="10">
        <v>10.6</v>
      </c>
      <c r="AI1652" s="10">
        <v>1727</v>
      </c>
      <c r="AJ1652" s="10" t="s">
        <v>287</v>
      </c>
      <c r="AK1652" s="10">
        <v>3.5575720000000005E-2</v>
      </c>
      <c r="AL1652" s="10">
        <v>8.8022399999999994E-3</v>
      </c>
      <c r="AM1652" s="10">
        <v>2</v>
      </c>
      <c r="AN1652" s="10">
        <v>10.6</v>
      </c>
      <c r="AP1652" s="10">
        <v>3.5575720000000005E-2</v>
      </c>
      <c r="AQ1652" s="10">
        <v>8.8022399999999994E-3</v>
      </c>
      <c r="AR1652" s="10">
        <v>2</v>
      </c>
      <c r="AS1652" s="10">
        <v>10.6</v>
      </c>
      <c r="AU1652" s="10">
        <v>3.5575720000000005E-2</v>
      </c>
      <c r="AV1652" s="10">
        <v>8.8022399999999994E-3</v>
      </c>
      <c r="AW1652" s="10">
        <v>2</v>
      </c>
      <c r="AX1652" s="10">
        <v>10.6</v>
      </c>
      <c r="AZ1652" s="10">
        <v>1727</v>
      </c>
      <c r="BA1652" s="10" t="s">
        <v>287</v>
      </c>
      <c r="BB1652" s="10">
        <v>3.1970399999999996E-2</v>
      </c>
      <c r="BC1652" s="10">
        <v>1.7075099999999999E-2</v>
      </c>
      <c r="BD1652" s="10">
        <v>2</v>
      </c>
      <c r="BE1652" s="10">
        <v>10.5</v>
      </c>
      <c r="BG1652" s="10">
        <v>3.2274880000000006E-2</v>
      </c>
      <c r="BH1652" s="10">
        <v>1.7237719999999998E-2</v>
      </c>
      <c r="BI1652" s="10">
        <v>2</v>
      </c>
      <c r="BJ1652" s="10">
        <v>10.6</v>
      </c>
      <c r="BL1652" s="10">
        <v>3.2274880000000006E-2</v>
      </c>
      <c r="BM1652" s="10">
        <v>1.7237719999999998E-2</v>
      </c>
      <c r="BN1652" s="10">
        <v>2</v>
      </c>
      <c r="BO1652" s="10">
        <v>10.6</v>
      </c>
      <c r="BQ1652" s="10">
        <v>1727</v>
      </c>
      <c r="BR1652" s="10" t="s">
        <v>287</v>
      </c>
      <c r="BS1652" s="10">
        <v>3.4842199999999997E-2</v>
      </c>
      <c r="BT1652" s="10">
        <v>1.1369559999999999E-2</v>
      </c>
      <c r="BU1652" s="10">
        <v>2</v>
      </c>
      <c r="BV1652" s="10">
        <v>10.6</v>
      </c>
      <c r="BX1652" s="10">
        <v>3.4842199999999997E-2</v>
      </c>
      <c r="BY1652" s="10">
        <v>1.1369559999999999E-2</v>
      </c>
      <c r="BZ1652" s="10">
        <v>2</v>
      </c>
      <c r="CA1652" s="10">
        <v>10.6</v>
      </c>
      <c r="CC1652" s="10">
        <v>3.4842199999999997E-2</v>
      </c>
      <c r="CD1652" s="10">
        <v>1.1369559999999999E-2</v>
      </c>
      <c r="CE1652" s="10">
        <v>2</v>
      </c>
      <c r="CF1652" s="10">
        <v>10.6</v>
      </c>
      <c r="CH1652" s="10">
        <v>1727</v>
      </c>
      <c r="CI1652" s="10" t="s">
        <v>287</v>
      </c>
      <c r="CJ1652" s="10">
        <v>3.2949579999999999E-2</v>
      </c>
      <c r="CK1652" s="10">
        <v>1.6659900000000002E-2</v>
      </c>
      <c r="CL1652" s="10">
        <v>2</v>
      </c>
      <c r="CM1652" s="10">
        <v>10.7</v>
      </c>
      <c r="CO1652" s="10">
        <v>3.2949579999999999E-2</v>
      </c>
      <c r="CP1652" s="10">
        <v>1.6659900000000002E-2</v>
      </c>
      <c r="CQ1652" s="10">
        <v>2</v>
      </c>
      <c r="CR1652" s="10">
        <v>10.7</v>
      </c>
      <c r="CT1652" s="10">
        <v>3.2949579999999999E-2</v>
      </c>
      <c r="CU1652" s="10">
        <v>1.6659900000000002E-2</v>
      </c>
      <c r="CV1652" s="10">
        <v>2</v>
      </c>
      <c r="CW1652" s="10">
        <v>10.7</v>
      </c>
      <c r="CY1652" s="10">
        <v>1760</v>
      </c>
      <c r="CZ1652" s="10" t="s">
        <v>296</v>
      </c>
      <c r="DA1652" s="10">
        <v>0</v>
      </c>
      <c r="DB1652" s="10">
        <v>0</v>
      </c>
      <c r="DC1652" s="10">
        <v>0</v>
      </c>
      <c r="DD1652" s="10">
        <v>10.6</v>
      </c>
      <c r="DF1652" s="10">
        <v>0</v>
      </c>
      <c r="DG1652" s="10">
        <v>0</v>
      </c>
      <c r="DH1652" s="10">
        <v>0</v>
      </c>
      <c r="DI1652" s="10">
        <v>10.6</v>
      </c>
      <c r="DK1652" s="10">
        <v>0</v>
      </c>
      <c r="DL1652" s="10">
        <v>0</v>
      </c>
      <c r="DM1652" s="10">
        <v>0</v>
      </c>
      <c r="DN1652" s="10">
        <v>10.6</v>
      </c>
    </row>
    <row r="1653" spans="1:118" x14ac:dyDescent="0.25">
      <c r="A1653" s="10">
        <v>1728</v>
      </c>
      <c r="R1653" s="10">
        <v>1728</v>
      </c>
      <c r="S1653" s="10" t="s">
        <v>315</v>
      </c>
      <c r="T1653" s="10">
        <v>4.6761899999999995E-2</v>
      </c>
      <c r="U1653" s="10">
        <v>2.915742E-2</v>
      </c>
      <c r="V1653" s="10">
        <v>3</v>
      </c>
      <c r="W1653" s="10">
        <v>10.6</v>
      </c>
      <c r="Y1653" s="10">
        <v>4.6761899999999995E-2</v>
      </c>
      <c r="Z1653" s="10">
        <v>2.915742E-2</v>
      </c>
      <c r="AA1653" s="10">
        <v>3</v>
      </c>
      <c r="AB1653" s="10">
        <v>10.6</v>
      </c>
      <c r="AD1653" s="10">
        <v>4.6761899999999995E-2</v>
      </c>
      <c r="AE1653" s="10">
        <v>2.915742E-2</v>
      </c>
      <c r="AF1653" s="10">
        <v>3</v>
      </c>
      <c r="AG1653" s="10">
        <v>10.6</v>
      </c>
      <c r="AI1653" s="10">
        <v>1728</v>
      </c>
      <c r="AJ1653" s="10" t="s">
        <v>315</v>
      </c>
      <c r="AK1653" s="10">
        <v>5.3363579999999994E-2</v>
      </c>
      <c r="AL1653" s="10">
        <v>1.3203359999999999E-2</v>
      </c>
      <c r="AM1653" s="10">
        <v>3</v>
      </c>
      <c r="AN1653" s="10">
        <v>10.6</v>
      </c>
      <c r="AP1653" s="10">
        <v>5.3363579999999994E-2</v>
      </c>
      <c r="AQ1653" s="10">
        <v>1.3203359999999999E-2</v>
      </c>
      <c r="AR1653" s="10">
        <v>3</v>
      </c>
      <c r="AS1653" s="10">
        <v>10.6</v>
      </c>
      <c r="AU1653" s="10">
        <v>5.3363579999999994E-2</v>
      </c>
      <c r="AV1653" s="10">
        <v>1.3203359999999999E-2</v>
      </c>
      <c r="AW1653" s="10">
        <v>3</v>
      </c>
      <c r="AX1653" s="10">
        <v>10.6</v>
      </c>
      <c r="AZ1653" s="10">
        <v>1728</v>
      </c>
      <c r="BA1653" s="10" t="s">
        <v>315</v>
      </c>
      <c r="BB1653" s="10">
        <v>4.7955599999999994E-2</v>
      </c>
      <c r="BC1653" s="10">
        <v>2.5612649999999997E-2</v>
      </c>
      <c r="BD1653" s="10">
        <v>3</v>
      </c>
      <c r="BE1653" s="10">
        <v>10.5</v>
      </c>
      <c r="BG1653" s="10">
        <v>4.8412319999999995E-2</v>
      </c>
      <c r="BH1653" s="10">
        <v>2.5856579999999997E-2</v>
      </c>
      <c r="BI1653" s="10">
        <v>3</v>
      </c>
      <c r="BJ1653" s="10">
        <v>10.6</v>
      </c>
      <c r="BL1653" s="10">
        <v>6.4549760000000012E-2</v>
      </c>
      <c r="BM1653" s="10">
        <v>3.4475439999999996E-2</v>
      </c>
      <c r="BN1653" s="10">
        <v>4</v>
      </c>
      <c r="BO1653" s="10">
        <v>10.6</v>
      </c>
      <c r="BQ1653" s="10">
        <v>1728</v>
      </c>
      <c r="BR1653" s="10" t="s">
        <v>315</v>
      </c>
      <c r="BS1653" s="10">
        <v>6.9684399999999994E-2</v>
      </c>
      <c r="BT1653" s="10">
        <v>2.2739119999999998E-2</v>
      </c>
      <c r="BU1653" s="10">
        <v>4</v>
      </c>
      <c r="BV1653" s="10">
        <v>10.6</v>
      </c>
      <c r="BX1653" s="10">
        <v>8.7105499999999988E-2</v>
      </c>
      <c r="BY1653" s="10">
        <v>2.8423899999999998E-2</v>
      </c>
      <c r="BZ1653" s="10">
        <v>5</v>
      </c>
      <c r="CA1653" s="10">
        <v>10.6</v>
      </c>
      <c r="CC1653" s="10">
        <v>8.7105499999999988E-2</v>
      </c>
      <c r="CD1653" s="10">
        <v>2.8423899999999998E-2</v>
      </c>
      <c r="CE1653" s="10">
        <v>5</v>
      </c>
      <c r="CF1653" s="10">
        <v>10.6</v>
      </c>
      <c r="CH1653" s="10">
        <v>1728</v>
      </c>
      <c r="CI1653" s="10" t="s">
        <v>315</v>
      </c>
      <c r="CJ1653" s="10">
        <v>4.9424369999999988E-2</v>
      </c>
      <c r="CK1653" s="10">
        <v>2.4989849999999994E-2</v>
      </c>
      <c r="CL1653" s="10">
        <v>3</v>
      </c>
      <c r="CM1653" s="10">
        <v>10.7</v>
      </c>
      <c r="CO1653" s="10">
        <v>4.9424369999999988E-2</v>
      </c>
      <c r="CP1653" s="10">
        <v>2.4989849999999994E-2</v>
      </c>
      <c r="CQ1653" s="10">
        <v>3</v>
      </c>
      <c r="CR1653" s="10">
        <v>10.7</v>
      </c>
      <c r="CT1653" s="10">
        <v>4.9424369999999988E-2</v>
      </c>
      <c r="CU1653" s="10">
        <v>2.4989849999999994E-2</v>
      </c>
      <c r="CV1653" s="10">
        <v>3</v>
      </c>
      <c r="CW1653" s="10">
        <v>10.7</v>
      </c>
      <c r="CY1653" s="10">
        <v>1761</v>
      </c>
      <c r="CZ1653" s="10" t="s">
        <v>408</v>
      </c>
      <c r="DA1653" s="10">
        <v>7.0330000000000002E-3</v>
      </c>
      <c r="DF1653" s="10">
        <v>1.11E-2</v>
      </c>
      <c r="DK1653" s="10">
        <v>8.8999999999999999E-3</v>
      </c>
    </row>
    <row r="1654" spans="1:118" x14ac:dyDescent="0.25">
      <c r="A1654" s="10">
        <v>1729</v>
      </c>
      <c r="R1654" s="10">
        <v>1729</v>
      </c>
      <c r="S1654" s="10" t="s">
        <v>290</v>
      </c>
      <c r="T1654" s="10">
        <v>6.23492E-2</v>
      </c>
      <c r="U1654" s="10">
        <v>3.8876560000000004E-2</v>
      </c>
      <c r="V1654" s="10">
        <v>4</v>
      </c>
      <c r="W1654" s="10">
        <v>10.6</v>
      </c>
      <c r="Y1654" s="10">
        <v>6.23492E-2</v>
      </c>
      <c r="Z1654" s="10">
        <v>3.8876560000000004E-2</v>
      </c>
      <c r="AA1654" s="10">
        <v>4</v>
      </c>
      <c r="AB1654" s="10">
        <v>10.6</v>
      </c>
      <c r="AD1654" s="10">
        <v>6.23492E-2</v>
      </c>
      <c r="AE1654" s="10">
        <v>3.8876560000000004E-2</v>
      </c>
      <c r="AF1654" s="10">
        <v>4</v>
      </c>
      <c r="AG1654" s="10">
        <v>10.6</v>
      </c>
      <c r="AI1654" s="10">
        <v>1729</v>
      </c>
      <c r="AJ1654" s="10" t="s">
        <v>290</v>
      </c>
      <c r="AK1654" s="10">
        <v>7.115144000000001E-2</v>
      </c>
      <c r="AL1654" s="10">
        <v>1.7604479999999999E-2</v>
      </c>
      <c r="AM1654" s="10">
        <v>4</v>
      </c>
      <c r="AN1654" s="10">
        <v>10.6</v>
      </c>
      <c r="AP1654" s="10">
        <v>7.115144000000001E-2</v>
      </c>
      <c r="AQ1654" s="10">
        <v>1.7604479999999999E-2</v>
      </c>
      <c r="AR1654" s="10">
        <v>4</v>
      </c>
      <c r="AS1654" s="10">
        <v>10.6</v>
      </c>
      <c r="AU1654" s="10">
        <v>7.115144000000001E-2</v>
      </c>
      <c r="AV1654" s="10">
        <v>1.7604479999999999E-2</v>
      </c>
      <c r="AW1654" s="10">
        <v>4</v>
      </c>
      <c r="AX1654" s="10">
        <v>10.6</v>
      </c>
      <c r="AZ1654" s="10">
        <v>1729</v>
      </c>
      <c r="BA1654" s="10" t="s">
        <v>290</v>
      </c>
      <c r="BB1654" s="10">
        <v>6.3940799999999992E-2</v>
      </c>
      <c r="BC1654" s="10">
        <v>3.4150199999999999E-2</v>
      </c>
      <c r="BD1654" s="10">
        <v>4</v>
      </c>
      <c r="BE1654" s="10">
        <v>10.5</v>
      </c>
      <c r="BG1654" s="10">
        <v>6.4549760000000012E-2</v>
      </c>
      <c r="BH1654" s="10">
        <v>3.4475439999999996E-2</v>
      </c>
      <c r="BI1654" s="10">
        <v>4</v>
      </c>
      <c r="BJ1654" s="10">
        <v>10.6</v>
      </c>
      <c r="BL1654" s="10">
        <v>6.4549760000000012E-2</v>
      </c>
      <c r="BM1654" s="10">
        <v>3.4475439999999996E-2</v>
      </c>
      <c r="BN1654" s="10">
        <v>4</v>
      </c>
      <c r="BO1654" s="10">
        <v>10.6</v>
      </c>
      <c r="BQ1654" s="10">
        <v>1729</v>
      </c>
      <c r="BR1654" s="10" t="s">
        <v>290</v>
      </c>
      <c r="BS1654" s="10">
        <v>6.9684399999999994E-2</v>
      </c>
      <c r="BT1654" s="10">
        <v>2.2739119999999998E-2</v>
      </c>
      <c r="BU1654" s="10">
        <v>4</v>
      </c>
      <c r="BV1654" s="10">
        <v>10.6</v>
      </c>
      <c r="BX1654" s="10">
        <v>8.7105499999999988E-2</v>
      </c>
      <c r="BY1654" s="10">
        <v>2.8423899999999998E-2</v>
      </c>
      <c r="BZ1654" s="10">
        <v>5</v>
      </c>
      <c r="CA1654" s="10">
        <v>10.6</v>
      </c>
      <c r="CC1654" s="10">
        <v>8.7105499999999988E-2</v>
      </c>
      <c r="CD1654" s="10">
        <v>2.8423899999999998E-2</v>
      </c>
      <c r="CE1654" s="10">
        <v>5</v>
      </c>
      <c r="CF1654" s="10">
        <v>10.6</v>
      </c>
      <c r="CH1654" s="10">
        <v>1729</v>
      </c>
      <c r="CI1654" s="10" t="s">
        <v>290</v>
      </c>
      <c r="CJ1654" s="10">
        <v>4.9424369999999988E-2</v>
      </c>
      <c r="CK1654" s="10">
        <v>2.4989849999999994E-2</v>
      </c>
      <c r="CL1654" s="10">
        <v>3</v>
      </c>
      <c r="CM1654" s="10">
        <v>10.7</v>
      </c>
      <c r="CO1654" s="10">
        <v>4.9424369999999988E-2</v>
      </c>
      <c r="CP1654" s="10">
        <v>2.4989849999999994E-2</v>
      </c>
      <c r="CQ1654" s="10">
        <v>3</v>
      </c>
      <c r="CR1654" s="10">
        <v>10.7</v>
      </c>
      <c r="CT1654" s="10">
        <v>6.5899159999999998E-2</v>
      </c>
      <c r="CU1654" s="10">
        <v>3.3319800000000004E-2</v>
      </c>
      <c r="CV1654" s="10">
        <v>4</v>
      </c>
      <c r="CW1654" s="10">
        <v>10.7</v>
      </c>
      <c r="CY1654" s="10">
        <v>1762</v>
      </c>
      <c r="CZ1654" s="10" t="s">
        <v>409</v>
      </c>
    </row>
    <row r="1655" spans="1:118" x14ac:dyDescent="0.25">
      <c r="A1655" s="10">
        <v>1730</v>
      </c>
      <c r="R1655" s="10">
        <v>1730</v>
      </c>
      <c r="S1655" s="10" t="s">
        <v>291</v>
      </c>
      <c r="T1655" s="10">
        <v>4.6761899999999995E-2</v>
      </c>
      <c r="U1655" s="10">
        <v>2.915742E-2</v>
      </c>
      <c r="V1655" s="10">
        <v>3</v>
      </c>
      <c r="W1655" s="10">
        <v>10.6</v>
      </c>
      <c r="Y1655" s="10">
        <v>4.6761899999999995E-2</v>
      </c>
      <c r="Z1655" s="10">
        <v>2.915742E-2</v>
      </c>
      <c r="AA1655" s="10">
        <v>3</v>
      </c>
      <c r="AB1655" s="10">
        <v>10.6</v>
      </c>
      <c r="AD1655" s="10">
        <v>6.23492E-2</v>
      </c>
      <c r="AE1655" s="10">
        <v>3.8876560000000004E-2</v>
      </c>
      <c r="AF1655" s="10">
        <v>4</v>
      </c>
      <c r="AG1655" s="10">
        <v>10.6</v>
      </c>
      <c r="AI1655" s="10">
        <v>1730</v>
      </c>
      <c r="AJ1655" s="10" t="s">
        <v>291</v>
      </c>
      <c r="AK1655" s="10">
        <v>5.3363579999999994E-2</v>
      </c>
      <c r="AL1655" s="10">
        <v>1.3203359999999999E-2</v>
      </c>
      <c r="AM1655" s="10">
        <v>3</v>
      </c>
      <c r="AN1655" s="10">
        <v>10.6</v>
      </c>
      <c r="AP1655" s="10">
        <v>5.3363579999999994E-2</v>
      </c>
      <c r="AQ1655" s="10">
        <v>1.3203359999999999E-2</v>
      </c>
      <c r="AR1655" s="10">
        <v>3</v>
      </c>
      <c r="AS1655" s="10">
        <v>10.6</v>
      </c>
      <c r="AU1655" s="10">
        <v>7.115144000000001E-2</v>
      </c>
      <c r="AV1655" s="10">
        <v>1.7604479999999999E-2</v>
      </c>
      <c r="AW1655" s="10">
        <v>4</v>
      </c>
      <c r="AX1655" s="10">
        <v>10.6</v>
      </c>
      <c r="AZ1655" s="10">
        <v>1730</v>
      </c>
      <c r="BA1655" s="10" t="s">
        <v>291</v>
      </c>
      <c r="BB1655" s="10">
        <v>4.7955599999999994E-2</v>
      </c>
      <c r="BC1655" s="10">
        <v>2.5612649999999997E-2</v>
      </c>
      <c r="BD1655" s="10">
        <v>3</v>
      </c>
      <c r="BE1655" s="10">
        <v>10.5</v>
      </c>
      <c r="BG1655" s="10">
        <v>4.8412319999999995E-2</v>
      </c>
      <c r="BH1655" s="10">
        <v>2.5856579999999997E-2</v>
      </c>
      <c r="BI1655" s="10">
        <v>3</v>
      </c>
      <c r="BJ1655" s="10">
        <v>10.6</v>
      </c>
      <c r="BL1655" s="10">
        <v>4.8412319999999995E-2</v>
      </c>
      <c r="BM1655" s="10">
        <v>2.5856579999999997E-2</v>
      </c>
      <c r="BN1655" s="10">
        <v>3</v>
      </c>
      <c r="BO1655" s="10">
        <v>10.6</v>
      </c>
      <c r="BQ1655" s="10">
        <v>1730</v>
      </c>
      <c r="BR1655" s="10" t="s">
        <v>291</v>
      </c>
      <c r="BS1655" s="10">
        <v>6.9684399999999994E-2</v>
      </c>
      <c r="BT1655" s="10">
        <v>2.2739119999999998E-2</v>
      </c>
      <c r="BU1655" s="10">
        <v>4</v>
      </c>
      <c r="BV1655" s="10">
        <v>10.6</v>
      </c>
      <c r="BX1655" s="10">
        <v>6.9684399999999994E-2</v>
      </c>
      <c r="BY1655" s="10">
        <v>2.2739119999999998E-2</v>
      </c>
      <c r="BZ1655" s="10">
        <v>4</v>
      </c>
      <c r="CA1655" s="10">
        <v>10.6</v>
      </c>
      <c r="CC1655" s="10">
        <v>8.7105499999999988E-2</v>
      </c>
      <c r="CD1655" s="10">
        <v>2.8423899999999998E-2</v>
      </c>
      <c r="CE1655" s="10">
        <v>5</v>
      </c>
      <c r="CF1655" s="10">
        <v>10.6</v>
      </c>
      <c r="CH1655" s="10">
        <v>1730</v>
      </c>
      <c r="CI1655" s="10" t="s">
        <v>291</v>
      </c>
      <c r="CJ1655" s="10">
        <v>4.9424369999999988E-2</v>
      </c>
      <c r="CK1655" s="10">
        <v>2.4989849999999994E-2</v>
      </c>
      <c r="CL1655" s="10">
        <v>3</v>
      </c>
      <c r="CM1655" s="10">
        <v>10.7</v>
      </c>
      <c r="CO1655" s="10">
        <v>4.9424369999999988E-2</v>
      </c>
      <c r="CP1655" s="10">
        <v>2.4989849999999994E-2</v>
      </c>
      <c r="CQ1655" s="10">
        <v>3</v>
      </c>
      <c r="CR1655" s="10">
        <v>10.7</v>
      </c>
      <c r="CT1655" s="10">
        <v>4.9424369999999988E-2</v>
      </c>
      <c r="CU1655" s="10">
        <v>2.4989849999999994E-2</v>
      </c>
      <c r="CV1655" s="10">
        <v>3</v>
      </c>
      <c r="CW1655" s="10">
        <v>10.7</v>
      </c>
      <c r="CY1655" s="10">
        <v>1763</v>
      </c>
      <c r="CZ1655" s="10" t="s">
        <v>8</v>
      </c>
      <c r="DA1655" s="10">
        <v>0.26</v>
      </c>
      <c r="DB1655" s="10">
        <v>0.09</v>
      </c>
      <c r="DC1655" s="10">
        <v>4.2</v>
      </c>
      <c r="DD1655" s="10">
        <v>37.75</v>
      </c>
      <c r="DF1655" s="10">
        <v>0.33</v>
      </c>
      <c r="DG1655" s="10">
        <v>0.11</v>
      </c>
      <c r="DH1655" s="10">
        <v>5.4</v>
      </c>
      <c r="DI1655" s="10">
        <v>37.130000000000003</v>
      </c>
      <c r="DK1655" s="10">
        <v>0.33</v>
      </c>
      <c r="DL1655" s="10">
        <v>0.11</v>
      </c>
      <c r="DM1655" s="10">
        <v>5.4</v>
      </c>
      <c r="DN1655" s="10">
        <v>37.1</v>
      </c>
    </row>
    <row r="1656" spans="1:118" x14ac:dyDescent="0.25">
      <c r="A1656" s="10">
        <v>1731</v>
      </c>
      <c r="R1656" s="10">
        <v>1731</v>
      </c>
      <c r="S1656" s="10" t="s">
        <v>307</v>
      </c>
      <c r="T1656" s="10">
        <v>3.11746E-2</v>
      </c>
      <c r="U1656" s="10">
        <v>1.9438280000000002E-2</v>
      </c>
      <c r="V1656" s="10">
        <v>2</v>
      </c>
      <c r="W1656" s="10">
        <v>10.6</v>
      </c>
      <c r="Y1656" s="10">
        <v>3.11746E-2</v>
      </c>
      <c r="Z1656" s="10">
        <v>1.9438280000000002E-2</v>
      </c>
      <c r="AA1656" s="10">
        <v>2</v>
      </c>
      <c r="AB1656" s="10">
        <v>10.6</v>
      </c>
      <c r="AD1656" s="10">
        <v>3.11746E-2</v>
      </c>
      <c r="AE1656" s="10">
        <v>1.9438280000000002E-2</v>
      </c>
      <c r="AF1656" s="10">
        <v>2</v>
      </c>
      <c r="AG1656" s="10">
        <v>10.6</v>
      </c>
      <c r="AI1656" s="10">
        <v>1731</v>
      </c>
      <c r="AJ1656" s="10" t="s">
        <v>307</v>
      </c>
      <c r="AK1656" s="10">
        <v>3.5575720000000005E-2</v>
      </c>
      <c r="AL1656" s="10">
        <v>8.8022399999999994E-3</v>
      </c>
      <c r="AM1656" s="10">
        <v>2</v>
      </c>
      <c r="AN1656" s="10">
        <v>10.6</v>
      </c>
      <c r="AP1656" s="10">
        <v>3.5575720000000005E-2</v>
      </c>
      <c r="AQ1656" s="10">
        <v>8.8022399999999994E-3</v>
      </c>
      <c r="AR1656" s="10">
        <v>2</v>
      </c>
      <c r="AS1656" s="10">
        <v>10.6</v>
      </c>
      <c r="AU1656" s="10">
        <v>3.5575720000000005E-2</v>
      </c>
      <c r="AV1656" s="10">
        <v>8.8022399999999994E-3</v>
      </c>
      <c r="AW1656" s="10">
        <v>2</v>
      </c>
      <c r="AX1656" s="10">
        <v>10.6</v>
      </c>
      <c r="AZ1656" s="10">
        <v>1731</v>
      </c>
      <c r="BA1656" s="10" t="s">
        <v>307</v>
      </c>
      <c r="BB1656" s="10">
        <v>3.1970399999999996E-2</v>
      </c>
      <c r="BC1656" s="10">
        <v>1.7075099999999999E-2</v>
      </c>
      <c r="BD1656" s="10">
        <v>2</v>
      </c>
      <c r="BE1656" s="10">
        <v>10.5</v>
      </c>
      <c r="BG1656" s="10">
        <v>3.2274880000000006E-2</v>
      </c>
      <c r="BH1656" s="10">
        <v>1.7237719999999998E-2</v>
      </c>
      <c r="BI1656" s="10">
        <v>2</v>
      </c>
      <c r="BJ1656" s="10">
        <v>10.6</v>
      </c>
      <c r="BL1656" s="10">
        <v>3.2274880000000006E-2</v>
      </c>
      <c r="BM1656" s="10">
        <v>1.7237719999999998E-2</v>
      </c>
      <c r="BN1656" s="10">
        <v>2</v>
      </c>
      <c r="BO1656" s="10">
        <v>10.6</v>
      </c>
      <c r="BQ1656" s="10">
        <v>1731</v>
      </c>
      <c r="BR1656" s="10" t="s">
        <v>307</v>
      </c>
      <c r="BS1656" s="10">
        <v>3.4842199999999997E-2</v>
      </c>
      <c r="BT1656" s="10">
        <v>1.1369559999999999E-2</v>
      </c>
      <c r="BU1656" s="10">
        <v>2</v>
      </c>
      <c r="BV1656" s="10">
        <v>10.6</v>
      </c>
      <c r="BX1656" s="10">
        <v>3.4842199999999997E-2</v>
      </c>
      <c r="BY1656" s="10">
        <v>1.1369559999999999E-2</v>
      </c>
      <c r="BZ1656" s="10">
        <v>2</v>
      </c>
      <c r="CA1656" s="10">
        <v>10.6</v>
      </c>
      <c r="CC1656" s="10">
        <v>3.4842199999999997E-2</v>
      </c>
      <c r="CD1656" s="10">
        <v>1.1369559999999999E-2</v>
      </c>
      <c r="CE1656" s="10">
        <v>2</v>
      </c>
      <c r="CF1656" s="10">
        <v>10.6</v>
      </c>
      <c r="CH1656" s="10">
        <v>1731</v>
      </c>
      <c r="CI1656" s="10" t="s">
        <v>307</v>
      </c>
      <c r="CJ1656" s="10">
        <v>3.2949579999999999E-2</v>
      </c>
      <c r="CK1656" s="10">
        <v>1.6659900000000002E-2</v>
      </c>
      <c r="CL1656" s="10">
        <v>2</v>
      </c>
      <c r="CM1656" s="10">
        <v>10.7</v>
      </c>
      <c r="CO1656" s="10">
        <v>3.2949579999999999E-2</v>
      </c>
      <c r="CP1656" s="10">
        <v>1.6659900000000002E-2</v>
      </c>
      <c r="CQ1656" s="10">
        <v>2</v>
      </c>
      <c r="CR1656" s="10">
        <v>10.7</v>
      </c>
      <c r="CT1656" s="10">
        <v>3.2949579999999999E-2</v>
      </c>
      <c r="CU1656" s="10">
        <v>1.6659900000000002E-2</v>
      </c>
      <c r="CV1656" s="10">
        <v>2</v>
      </c>
      <c r="CW1656" s="10">
        <v>10.7</v>
      </c>
      <c r="CY1656" s="10">
        <v>1764</v>
      </c>
      <c r="CZ1656" s="10" t="s">
        <v>9</v>
      </c>
      <c r="DC1656" s="10">
        <v>0</v>
      </c>
      <c r="DH1656" s="10">
        <v>0</v>
      </c>
      <c r="DM1656" s="10">
        <v>0</v>
      </c>
    </row>
    <row r="1657" spans="1:118" x14ac:dyDescent="0.25">
      <c r="A1657" s="10">
        <v>1732</v>
      </c>
      <c r="R1657" s="10">
        <v>1732</v>
      </c>
      <c r="S1657" s="10" t="s">
        <v>292</v>
      </c>
      <c r="T1657" s="10">
        <v>3.11746E-2</v>
      </c>
      <c r="U1657" s="10">
        <v>1.9438280000000002E-2</v>
      </c>
      <c r="V1657" s="10">
        <v>2</v>
      </c>
      <c r="W1657" s="10">
        <v>10.6</v>
      </c>
      <c r="Y1657" s="10">
        <v>3.11746E-2</v>
      </c>
      <c r="Z1657" s="10">
        <v>1.9438280000000002E-2</v>
      </c>
      <c r="AA1657" s="10">
        <v>2</v>
      </c>
      <c r="AB1657" s="10">
        <v>10.6</v>
      </c>
      <c r="AD1657" s="10">
        <v>3.11746E-2</v>
      </c>
      <c r="AE1657" s="10">
        <v>1.9438280000000002E-2</v>
      </c>
      <c r="AF1657" s="10">
        <v>2</v>
      </c>
      <c r="AG1657" s="10">
        <v>10.6</v>
      </c>
      <c r="AI1657" s="10">
        <v>1732</v>
      </c>
      <c r="AJ1657" s="10" t="s">
        <v>292</v>
      </c>
      <c r="AK1657" s="10">
        <v>3.5575720000000005E-2</v>
      </c>
      <c r="AL1657" s="10">
        <v>8.8022399999999994E-3</v>
      </c>
      <c r="AM1657" s="10">
        <v>2</v>
      </c>
      <c r="AN1657" s="10">
        <v>10.6</v>
      </c>
      <c r="AP1657" s="10">
        <v>3.5575720000000005E-2</v>
      </c>
      <c r="AQ1657" s="10">
        <v>8.8022399999999994E-3</v>
      </c>
      <c r="AR1657" s="10">
        <v>2</v>
      </c>
      <c r="AS1657" s="10">
        <v>10.6</v>
      </c>
      <c r="AU1657" s="10">
        <v>3.5575720000000005E-2</v>
      </c>
      <c r="AV1657" s="10">
        <v>8.8022399999999994E-3</v>
      </c>
      <c r="AW1657" s="10">
        <v>2</v>
      </c>
      <c r="AX1657" s="10">
        <v>10.6</v>
      </c>
      <c r="AZ1657" s="10">
        <v>1732</v>
      </c>
      <c r="BA1657" s="10" t="s">
        <v>292</v>
      </c>
      <c r="BB1657" s="10">
        <v>3.1970399999999996E-2</v>
      </c>
      <c r="BC1657" s="10">
        <v>1.7075099999999999E-2</v>
      </c>
      <c r="BD1657" s="10">
        <v>2</v>
      </c>
      <c r="BE1657" s="10">
        <v>10.5</v>
      </c>
      <c r="BG1657" s="10">
        <v>3.2274880000000006E-2</v>
      </c>
      <c r="BH1657" s="10">
        <v>1.7237719999999998E-2</v>
      </c>
      <c r="BI1657" s="10">
        <v>2</v>
      </c>
      <c r="BJ1657" s="10">
        <v>10.6</v>
      </c>
      <c r="BL1657" s="10">
        <v>3.2274880000000006E-2</v>
      </c>
      <c r="BM1657" s="10">
        <v>1.7237719999999998E-2</v>
      </c>
      <c r="BN1657" s="10">
        <v>2</v>
      </c>
      <c r="BO1657" s="10">
        <v>10.6</v>
      </c>
      <c r="BQ1657" s="10">
        <v>1732</v>
      </c>
      <c r="BR1657" s="10" t="s">
        <v>292</v>
      </c>
      <c r="BS1657" s="10">
        <v>3.4842199999999997E-2</v>
      </c>
      <c r="BT1657" s="10">
        <v>1.1369559999999999E-2</v>
      </c>
      <c r="BU1657" s="10">
        <v>2</v>
      </c>
      <c r="BV1657" s="10">
        <v>10.6</v>
      </c>
      <c r="BX1657" s="10">
        <v>3.4842199999999997E-2</v>
      </c>
      <c r="BY1657" s="10">
        <v>1.1369559999999999E-2</v>
      </c>
      <c r="BZ1657" s="10">
        <v>2</v>
      </c>
      <c r="CA1657" s="10">
        <v>10.6</v>
      </c>
      <c r="CC1657" s="10">
        <v>3.4842199999999997E-2</v>
      </c>
      <c r="CD1657" s="10">
        <v>1.1369559999999999E-2</v>
      </c>
      <c r="CE1657" s="10">
        <v>2</v>
      </c>
      <c r="CF1657" s="10">
        <v>10.6</v>
      </c>
      <c r="CH1657" s="10">
        <v>1732</v>
      </c>
      <c r="CI1657" s="10" t="s">
        <v>292</v>
      </c>
      <c r="CJ1657" s="10">
        <v>3.2949579999999999E-2</v>
      </c>
      <c r="CK1657" s="10">
        <v>1.6659900000000002E-2</v>
      </c>
      <c r="CL1657" s="10">
        <v>2</v>
      </c>
      <c r="CM1657" s="10">
        <v>10.7</v>
      </c>
      <c r="CO1657" s="10">
        <v>3.2949579999999999E-2</v>
      </c>
      <c r="CP1657" s="10">
        <v>1.6659900000000002E-2</v>
      </c>
      <c r="CQ1657" s="10">
        <v>2</v>
      </c>
      <c r="CR1657" s="10">
        <v>10.7</v>
      </c>
      <c r="CT1657" s="10">
        <v>3.2949579999999999E-2</v>
      </c>
      <c r="CU1657" s="10">
        <v>1.6659900000000002E-2</v>
      </c>
      <c r="CV1657" s="10">
        <v>2</v>
      </c>
      <c r="CW1657" s="10">
        <v>10.7</v>
      </c>
      <c r="CY1657" s="10">
        <v>1765</v>
      </c>
      <c r="CZ1657" s="10" t="s">
        <v>10</v>
      </c>
      <c r="DA1657" s="10">
        <v>0.25</v>
      </c>
      <c r="DB1657" s="10">
        <v>7.0000000000000007E-2</v>
      </c>
      <c r="DC1657" s="10">
        <v>14</v>
      </c>
      <c r="DD1657" s="10">
        <v>10.8</v>
      </c>
      <c r="DF1657" s="10">
        <v>0.32</v>
      </c>
      <c r="DG1657" s="10">
        <v>0.09</v>
      </c>
      <c r="DH1657" s="10">
        <v>18</v>
      </c>
      <c r="DI1657" s="10">
        <v>10.8</v>
      </c>
      <c r="DK1657" s="10">
        <v>0.32</v>
      </c>
      <c r="DL1657" s="10">
        <v>0.09</v>
      </c>
      <c r="DM1657" s="10">
        <v>18</v>
      </c>
      <c r="DN1657" s="10">
        <v>10.8</v>
      </c>
    </row>
    <row r="1658" spans="1:118" x14ac:dyDescent="0.25">
      <c r="A1658" s="10">
        <v>1733</v>
      </c>
      <c r="R1658" s="10">
        <v>1733</v>
      </c>
      <c r="S1658" s="10" t="s">
        <v>423</v>
      </c>
      <c r="T1658" s="10">
        <v>4.6999999999999999E-4</v>
      </c>
      <c r="Y1658" s="10">
        <v>3.1E-4</v>
      </c>
      <c r="AD1658" s="10">
        <v>2.9E-4</v>
      </c>
      <c r="AI1658" s="10">
        <v>1733</v>
      </c>
      <c r="AJ1658" s="10" t="s">
        <v>423</v>
      </c>
      <c r="AK1658" s="10">
        <v>1.2160000000000001E-2</v>
      </c>
      <c r="AP1658" s="10">
        <v>0.12189999999999999</v>
      </c>
      <c r="AU1658" s="10">
        <v>2.9500000000000001E-4</v>
      </c>
      <c r="AZ1658" s="10">
        <v>1733</v>
      </c>
      <c r="BA1658" s="10" t="s">
        <v>423</v>
      </c>
      <c r="BB1658" s="10">
        <v>1.263E-3</v>
      </c>
      <c r="BG1658" s="10">
        <v>2.7999999999999998E-4</v>
      </c>
      <c r="BL1658" s="10">
        <v>1.03E-4</v>
      </c>
      <c r="BQ1658" s="10">
        <v>1733</v>
      </c>
      <c r="BR1658" s="10" t="s">
        <v>423</v>
      </c>
      <c r="BS1658" s="10">
        <v>1.285E-2</v>
      </c>
      <c r="BX1658" s="10">
        <v>1.278E-2</v>
      </c>
      <c r="CC1658" s="10">
        <v>1.916E-2</v>
      </c>
      <c r="CH1658" s="10">
        <v>1733</v>
      </c>
      <c r="CI1658" s="10" t="s">
        <v>423</v>
      </c>
      <c r="CJ1658" s="10">
        <v>1.4329999999999999E-4</v>
      </c>
      <c r="CO1658" s="10">
        <v>1.9000000000000001E-4</v>
      </c>
      <c r="CT1658" s="10">
        <v>1.9330000000000001E-4</v>
      </c>
      <c r="CY1658" s="10">
        <v>1766</v>
      </c>
      <c r="CZ1658" s="10" t="s">
        <v>11</v>
      </c>
      <c r="DC1658" s="10">
        <v>0</v>
      </c>
      <c r="DH1658" s="10">
        <v>0</v>
      </c>
      <c r="DM1658" s="10">
        <v>0</v>
      </c>
    </row>
    <row r="1659" spans="1:118" x14ac:dyDescent="0.25">
      <c r="A1659" s="10">
        <v>1734</v>
      </c>
      <c r="R1659" s="10">
        <v>1734</v>
      </c>
      <c r="S1659" s="10" t="s">
        <v>8</v>
      </c>
      <c r="V1659" s="10">
        <v>0</v>
      </c>
      <c r="AA1659" s="10">
        <v>0</v>
      </c>
      <c r="AF1659" s="10">
        <v>0</v>
      </c>
      <c r="AI1659" s="10">
        <v>1734</v>
      </c>
      <c r="AJ1659" s="10" t="s">
        <v>8</v>
      </c>
      <c r="AM1659" s="10">
        <v>0</v>
      </c>
      <c r="AR1659" s="10">
        <v>0</v>
      </c>
      <c r="AW1659" s="10">
        <v>0</v>
      </c>
      <c r="AZ1659" s="10">
        <v>1734</v>
      </c>
      <c r="BA1659" s="10" t="s">
        <v>8</v>
      </c>
      <c r="BD1659" s="10">
        <v>0</v>
      </c>
      <c r="BI1659" s="10">
        <v>0</v>
      </c>
      <c r="BN1659" s="10">
        <v>0</v>
      </c>
      <c r="BQ1659" s="10">
        <v>1734</v>
      </c>
      <c r="BR1659" s="10" t="s">
        <v>8</v>
      </c>
      <c r="BU1659" s="10">
        <v>0</v>
      </c>
      <c r="BZ1659" s="10">
        <v>0</v>
      </c>
      <c r="CE1659" s="10">
        <v>0</v>
      </c>
      <c r="CH1659" s="10">
        <v>1734</v>
      </c>
      <c r="CI1659" s="10" t="s">
        <v>8</v>
      </c>
      <c r="CL1659" s="10">
        <v>0</v>
      </c>
      <c r="CQ1659" s="10">
        <v>0</v>
      </c>
      <c r="CV1659" s="10">
        <v>0</v>
      </c>
      <c r="CY1659" s="10">
        <v>1767</v>
      </c>
      <c r="CZ1659" s="10" t="s">
        <v>304</v>
      </c>
      <c r="DA1659" s="10">
        <v>0.21523968000000002</v>
      </c>
      <c r="DB1659" s="10">
        <v>6.2778240000000013E-2</v>
      </c>
      <c r="DC1659" s="10">
        <v>12</v>
      </c>
      <c r="DD1659" s="10">
        <v>10.8</v>
      </c>
      <c r="DF1659" s="10">
        <v>0.28698624</v>
      </c>
      <c r="DG1659" s="10">
        <v>8.3704320000000013E-2</v>
      </c>
      <c r="DH1659" s="10">
        <v>16</v>
      </c>
      <c r="DI1659" s="10">
        <v>10.8</v>
      </c>
      <c r="DK1659" s="10">
        <v>0.28698624</v>
      </c>
      <c r="DL1659" s="10">
        <v>8.3704320000000013E-2</v>
      </c>
      <c r="DM1659" s="10">
        <v>16</v>
      </c>
      <c r="DN1659" s="10">
        <v>10.8</v>
      </c>
    </row>
    <row r="1660" spans="1:118" x14ac:dyDescent="0.25">
      <c r="A1660" s="10">
        <v>1735</v>
      </c>
      <c r="R1660" s="10">
        <v>1735</v>
      </c>
      <c r="S1660" s="10" t="s">
        <v>9</v>
      </c>
      <c r="T1660" s="10">
        <v>0.04</v>
      </c>
      <c r="U1660" s="10">
        <v>0.04</v>
      </c>
      <c r="Y1660" s="10">
        <v>0.05</v>
      </c>
      <c r="Z1660" s="10">
        <v>0.04</v>
      </c>
      <c r="AD1660" s="10">
        <v>0.06</v>
      </c>
      <c r="AE1660" s="10">
        <v>0.04</v>
      </c>
      <c r="AI1660" s="10">
        <v>1735</v>
      </c>
      <c r="AJ1660" s="10" t="s">
        <v>9</v>
      </c>
      <c r="AK1660" s="10">
        <v>0.14000000000000001</v>
      </c>
      <c r="AL1660" s="10">
        <v>0.04</v>
      </c>
      <c r="AP1660" s="10">
        <v>0.17</v>
      </c>
      <c r="AQ1660" s="10">
        <v>0.04</v>
      </c>
      <c r="AU1660" s="10">
        <v>0.14000000000000001</v>
      </c>
      <c r="AV1660" s="10">
        <v>0.04</v>
      </c>
      <c r="AZ1660" s="10">
        <v>1735</v>
      </c>
      <c r="BA1660" s="10" t="s">
        <v>9</v>
      </c>
      <c r="BB1660" s="10">
        <v>0.06</v>
      </c>
      <c r="BC1660" s="10">
        <v>0.04</v>
      </c>
      <c r="BG1660" s="10">
        <v>7.0000000000000007E-2</v>
      </c>
      <c r="BH1660" s="10">
        <v>0.04</v>
      </c>
      <c r="BL1660" s="10">
        <v>7.0000000000000007E-2</v>
      </c>
      <c r="BM1660" s="10">
        <v>0.04</v>
      </c>
      <c r="BQ1660" s="10">
        <v>1735</v>
      </c>
      <c r="BR1660" s="10" t="s">
        <v>9</v>
      </c>
      <c r="BS1660" s="10">
        <v>0.14000000000000001</v>
      </c>
      <c r="BT1660" s="10">
        <v>0.04</v>
      </c>
      <c r="BX1660" s="10">
        <v>0.18</v>
      </c>
      <c r="BY1660" s="10">
        <v>0.04</v>
      </c>
      <c r="CC1660" s="10">
        <v>0.17</v>
      </c>
      <c r="CD1660" s="10">
        <v>0.04</v>
      </c>
      <c r="CH1660" s="10">
        <v>1735</v>
      </c>
      <c r="CI1660" s="10" t="s">
        <v>9</v>
      </c>
      <c r="CJ1660" s="10">
        <v>0.05</v>
      </c>
      <c r="CK1660" s="10">
        <v>0.04</v>
      </c>
      <c r="CL1660" s="10">
        <v>1</v>
      </c>
      <c r="CM1660" s="10">
        <v>36.11</v>
      </c>
      <c r="CO1660" s="10">
        <v>7.0000000000000007E-2</v>
      </c>
      <c r="CP1660" s="10">
        <v>0.04</v>
      </c>
      <c r="CQ1660" s="10">
        <v>1</v>
      </c>
      <c r="CR1660" s="10">
        <v>36.840000000000003</v>
      </c>
      <c r="CT1660" s="10">
        <v>7.0000000000000007E-2</v>
      </c>
      <c r="CU1660" s="10">
        <v>0.04</v>
      </c>
      <c r="CV1660" s="10">
        <v>1</v>
      </c>
      <c r="CW1660" s="10">
        <v>36.229999999999997</v>
      </c>
      <c r="CY1660" s="10">
        <v>1768</v>
      </c>
      <c r="CZ1660" s="10" t="s">
        <v>305</v>
      </c>
      <c r="DA1660" s="10">
        <v>3.587328E-2</v>
      </c>
      <c r="DB1660" s="10">
        <v>1.0463040000000002E-2</v>
      </c>
      <c r="DC1660" s="10">
        <v>2</v>
      </c>
      <c r="DD1660" s="10">
        <v>10.8</v>
      </c>
      <c r="DF1660" s="10">
        <v>3.587328E-2</v>
      </c>
      <c r="DG1660" s="10">
        <v>1.0463040000000002E-2</v>
      </c>
      <c r="DH1660" s="10">
        <v>2</v>
      </c>
      <c r="DI1660" s="10">
        <v>10.8</v>
      </c>
      <c r="DK1660" s="10">
        <v>3.587328E-2</v>
      </c>
      <c r="DL1660" s="10">
        <v>1.0463040000000002E-2</v>
      </c>
      <c r="DM1660" s="10">
        <v>2</v>
      </c>
      <c r="DN1660" s="10">
        <v>10.8</v>
      </c>
    </row>
    <row r="1661" spans="1:118" x14ac:dyDescent="0.25">
      <c r="A1661" s="10">
        <v>1736</v>
      </c>
      <c r="R1661" s="10">
        <v>1736</v>
      </c>
      <c r="S1661" s="10" t="s">
        <v>10</v>
      </c>
      <c r="V1661" s="10">
        <v>0</v>
      </c>
      <c r="AA1661" s="10">
        <v>0</v>
      </c>
      <c r="AF1661" s="10">
        <v>0</v>
      </c>
      <c r="AI1661" s="10">
        <v>1736</v>
      </c>
      <c r="AJ1661" s="10" t="s">
        <v>10</v>
      </c>
      <c r="AM1661" s="10">
        <v>0</v>
      </c>
      <c r="AR1661" s="10">
        <v>0</v>
      </c>
      <c r="AW1661" s="10">
        <v>0</v>
      </c>
      <c r="AZ1661" s="10">
        <v>1736</v>
      </c>
      <c r="BA1661" s="10" t="s">
        <v>10</v>
      </c>
      <c r="BD1661" s="10">
        <v>0</v>
      </c>
      <c r="BI1661" s="10">
        <v>0</v>
      </c>
      <c r="BN1661" s="10">
        <v>0</v>
      </c>
      <c r="BQ1661" s="10">
        <v>1736</v>
      </c>
      <c r="BR1661" s="10" t="s">
        <v>10</v>
      </c>
      <c r="BU1661" s="10">
        <v>0</v>
      </c>
      <c r="BZ1661" s="10">
        <v>0</v>
      </c>
      <c r="CE1661" s="10">
        <v>0</v>
      </c>
      <c r="CH1661" s="10">
        <v>1736</v>
      </c>
      <c r="CI1661" s="10" t="s">
        <v>10</v>
      </c>
      <c r="CL1661" s="10">
        <v>0</v>
      </c>
      <c r="CQ1661" s="10">
        <v>0</v>
      </c>
      <c r="CV1661" s="10">
        <v>0</v>
      </c>
      <c r="CY1661" s="10">
        <v>1769</v>
      </c>
      <c r="CZ1661" s="10" t="s">
        <v>423</v>
      </c>
      <c r="DA1661" s="10">
        <v>1.6750000000000001E-2</v>
      </c>
      <c r="DF1661" s="10">
        <v>1.243E-2</v>
      </c>
      <c r="DK1661" s="10">
        <v>1.204E-2</v>
      </c>
    </row>
    <row r="1662" spans="1:118" x14ac:dyDescent="0.25">
      <c r="A1662" s="10">
        <v>1737</v>
      </c>
      <c r="R1662" s="10">
        <v>1737</v>
      </c>
      <c r="S1662" s="10" t="s">
        <v>11</v>
      </c>
      <c r="T1662" s="10">
        <v>0.04</v>
      </c>
      <c r="U1662" s="10">
        <v>0.02</v>
      </c>
      <c r="V1662" s="10">
        <v>2.4</v>
      </c>
      <c r="W1662" s="10">
        <v>10.6</v>
      </c>
      <c r="Y1662" s="10">
        <v>0.05</v>
      </c>
      <c r="Z1662" s="10">
        <v>0.02</v>
      </c>
      <c r="AA1662" s="10">
        <v>2.8</v>
      </c>
      <c r="AB1662" s="10">
        <v>10.5</v>
      </c>
      <c r="AD1662" s="10">
        <v>0.06</v>
      </c>
      <c r="AE1662" s="10">
        <v>0.02</v>
      </c>
      <c r="AF1662" s="10">
        <v>3.3</v>
      </c>
      <c r="AG1662" s="10">
        <v>10.5</v>
      </c>
      <c r="AI1662" s="10">
        <v>1737</v>
      </c>
      <c r="AJ1662" s="10" t="s">
        <v>11</v>
      </c>
      <c r="AK1662" s="10">
        <v>0.14000000000000001</v>
      </c>
      <c r="AL1662" s="10">
        <v>0.02</v>
      </c>
      <c r="AM1662" s="10">
        <v>8</v>
      </c>
      <c r="AN1662" s="10">
        <v>10.3</v>
      </c>
      <c r="AP1662" s="10">
        <v>0.17</v>
      </c>
      <c r="AQ1662" s="10">
        <v>0.02</v>
      </c>
      <c r="AR1662" s="10">
        <v>9.9</v>
      </c>
      <c r="AS1662" s="10">
        <v>10.3</v>
      </c>
      <c r="AU1662" s="10">
        <v>0.14000000000000001</v>
      </c>
      <c r="AV1662" s="10">
        <v>0.02</v>
      </c>
      <c r="AW1662" s="10">
        <v>8.1999999999999993</v>
      </c>
      <c r="AX1662" s="10">
        <v>10.199999999999999</v>
      </c>
      <c r="AZ1662" s="10">
        <v>1737</v>
      </c>
      <c r="BA1662" s="10" t="s">
        <v>11</v>
      </c>
      <c r="BB1662" s="10">
        <v>0.06</v>
      </c>
      <c r="BC1662" s="10">
        <v>0.02</v>
      </c>
      <c r="BD1662" s="10">
        <v>3.2</v>
      </c>
      <c r="BE1662" s="10">
        <v>10.6</v>
      </c>
      <c r="BG1662" s="10">
        <v>7.0000000000000007E-2</v>
      </c>
      <c r="BH1662" s="10">
        <v>0.02</v>
      </c>
      <c r="BI1662" s="10">
        <v>3.7</v>
      </c>
      <c r="BJ1662" s="10">
        <v>10.7</v>
      </c>
      <c r="BL1662" s="10">
        <v>7.0000000000000007E-2</v>
      </c>
      <c r="BM1662" s="10">
        <v>0.02</v>
      </c>
      <c r="BN1662" s="10">
        <v>4</v>
      </c>
      <c r="BO1662" s="10">
        <v>10.5</v>
      </c>
      <c r="BQ1662" s="10">
        <v>1737</v>
      </c>
      <c r="BR1662" s="10" t="s">
        <v>11</v>
      </c>
      <c r="BS1662" s="10">
        <v>0.14000000000000001</v>
      </c>
      <c r="BT1662" s="10">
        <v>0.02</v>
      </c>
      <c r="BU1662" s="10">
        <v>8</v>
      </c>
      <c r="BV1662" s="10">
        <v>10.5</v>
      </c>
      <c r="BX1662" s="10">
        <v>0.18</v>
      </c>
      <c r="BY1662" s="10">
        <v>0.02</v>
      </c>
      <c r="BZ1662" s="10">
        <v>10</v>
      </c>
      <c r="CA1662" s="10">
        <v>10.3</v>
      </c>
      <c r="CC1662" s="10">
        <v>0.17</v>
      </c>
      <c r="CD1662" s="10">
        <v>0.02</v>
      </c>
      <c r="CE1662" s="10">
        <v>10</v>
      </c>
      <c r="CF1662" s="10">
        <v>10.199999999999999</v>
      </c>
      <c r="CH1662" s="10">
        <v>1737</v>
      </c>
      <c r="CI1662" s="10" t="s">
        <v>11</v>
      </c>
      <c r="CJ1662" s="10">
        <v>0.05</v>
      </c>
      <c r="CK1662" s="10">
        <v>0.02</v>
      </c>
      <c r="CL1662" s="10">
        <v>3</v>
      </c>
      <c r="CM1662" s="10">
        <v>10.7</v>
      </c>
      <c r="CO1662" s="10">
        <v>7.0000000000000007E-2</v>
      </c>
      <c r="CP1662" s="10">
        <v>0.02</v>
      </c>
      <c r="CQ1662" s="10">
        <v>4</v>
      </c>
      <c r="CR1662" s="10">
        <v>10.5</v>
      </c>
      <c r="CT1662" s="10">
        <v>7.0000000000000007E-2</v>
      </c>
      <c r="CU1662" s="10">
        <v>0.02</v>
      </c>
      <c r="CV1662" s="10">
        <v>4</v>
      </c>
      <c r="CW1662" s="10">
        <v>10.5</v>
      </c>
      <c r="CY1662" s="10">
        <v>1770</v>
      </c>
      <c r="CZ1662" s="10" t="s">
        <v>8</v>
      </c>
      <c r="DA1662" s="10">
        <v>2.06</v>
      </c>
      <c r="DB1662" s="10">
        <v>0.34</v>
      </c>
      <c r="DC1662" s="10">
        <v>31.9</v>
      </c>
      <c r="DD1662" s="10">
        <v>37.840000000000003</v>
      </c>
      <c r="DF1662" s="10">
        <v>2.31</v>
      </c>
      <c r="DG1662" s="10">
        <v>0.39</v>
      </c>
      <c r="DH1662" s="10">
        <v>35.799999999999997</v>
      </c>
      <c r="DI1662" s="10">
        <v>37.85</v>
      </c>
      <c r="DK1662" s="10">
        <v>2.33</v>
      </c>
      <c r="DL1662" s="10">
        <v>0.4</v>
      </c>
      <c r="DM1662" s="10">
        <v>36.1</v>
      </c>
      <c r="DN1662" s="10">
        <v>37.89</v>
      </c>
    </row>
    <row r="1663" spans="1:118" x14ac:dyDescent="0.25">
      <c r="A1663" s="10">
        <v>1738</v>
      </c>
      <c r="R1663" s="10">
        <v>1738</v>
      </c>
      <c r="S1663" s="10" t="s">
        <v>285</v>
      </c>
      <c r="T1663" s="10">
        <v>1.0122575999999999E-2</v>
      </c>
      <c r="U1663" s="10">
        <v>4.2910919999999998E-3</v>
      </c>
      <c r="V1663" s="10">
        <v>0.6</v>
      </c>
      <c r="W1663" s="10">
        <v>10.6</v>
      </c>
      <c r="Y1663" s="10">
        <v>1.169826E-2</v>
      </c>
      <c r="Z1663" s="10">
        <v>4.9590449999999996E-3</v>
      </c>
      <c r="AA1663" s="10">
        <v>0.7</v>
      </c>
      <c r="AB1663" s="10">
        <v>10.5</v>
      </c>
      <c r="AD1663" s="10">
        <v>1.169826E-2</v>
      </c>
      <c r="AE1663" s="10">
        <v>4.9590449999999996E-3</v>
      </c>
      <c r="AF1663" s="10">
        <v>0.7</v>
      </c>
      <c r="AG1663" s="10">
        <v>10.5</v>
      </c>
      <c r="AI1663" s="10">
        <v>1738</v>
      </c>
      <c r="AJ1663" s="10" t="s">
        <v>285</v>
      </c>
      <c r="AK1663" s="10">
        <v>1.5876729000000003E-2</v>
      </c>
      <c r="AL1663" s="10">
        <v>2.2451940000000007E-3</v>
      </c>
      <c r="AM1663" s="10">
        <v>0.9</v>
      </c>
      <c r="AN1663" s="10">
        <v>10.3</v>
      </c>
      <c r="AP1663" s="10">
        <v>1.9404891000000004E-2</v>
      </c>
      <c r="AQ1663" s="10">
        <v>2.7441260000000004E-3</v>
      </c>
      <c r="AR1663" s="10">
        <v>1.1000000000000001</v>
      </c>
      <c r="AS1663" s="10">
        <v>10.3</v>
      </c>
      <c r="AU1663" s="10">
        <v>1.7469539999999999E-2</v>
      </c>
      <c r="AV1663" s="10">
        <v>2.47044E-3</v>
      </c>
      <c r="AW1663" s="10">
        <v>1</v>
      </c>
      <c r="AX1663" s="10">
        <v>10.199999999999999</v>
      </c>
      <c r="AZ1663" s="10">
        <v>1738</v>
      </c>
      <c r="BA1663" s="10" t="s">
        <v>285</v>
      </c>
      <c r="BB1663" s="10">
        <v>1.2194769999999999E-2</v>
      </c>
      <c r="BC1663" s="10">
        <v>3.9793459999999999E-3</v>
      </c>
      <c r="BD1663" s="10">
        <v>0.7</v>
      </c>
      <c r="BE1663" s="10">
        <v>10.6</v>
      </c>
      <c r="BG1663" s="10">
        <v>1.3542439999999999E-2</v>
      </c>
      <c r="BH1663" s="10">
        <v>4.4191120000000002E-3</v>
      </c>
      <c r="BI1663" s="10">
        <v>0.8</v>
      </c>
      <c r="BJ1663" s="10">
        <v>10.3</v>
      </c>
      <c r="BL1663" s="10">
        <v>1.2079724999999998E-2</v>
      </c>
      <c r="BM1663" s="10">
        <v>3.9418049999999996E-3</v>
      </c>
      <c r="BN1663" s="10">
        <v>0.7</v>
      </c>
      <c r="BO1663" s="10">
        <v>10.5</v>
      </c>
      <c r="BQ1663" s="10">
        <v>1738</v>
      </c>
      <c r="BR1663" s="10" t="s">
        <v>285</v>
      </c>
      <c r="BS1663" s="10">
        <v>1.7983349999999999E-2</v>
      </c>
      <c r="BT1663" s="10">
        <v>2.5431E-3</v>
      </c>
      <c r="BU1663" s="10">
        <v>1</v>
      </c>
      <c r="BV1663" s="10">
        <v>10.5</v>
      </c>
      <c r="BX1663" s="10">
        <v>1.7640810000000003E-2</v>
      </c>
      <c r="BY1663" s="10">
        <v>2.4946600000000005E-3</v>
      </c>
      <c r="BZ1663" s="10">
        <v>1</v>
      </c>
      <c r="CA1663" s="10">
        <v>10.3</v>
      </c>
      <c r="CC1663" s="10">
        <v>1.7469539999999999E-2</v>
      </c>
      <c r="CD1663" s="10">
        <v>2.47044E-3</v>
      </c>
      <c r="CE1663" s="10">
        <v>1</v>
      </c>
      <c r="CF1663" s="10">
        <v>10.199999999999999</v>
      </c>
      <c r="CH1663" s="10">
        <v>1738</v>
      </c>
      <c r="CI1663" s="10" t="s">
        <v>285</v>
      </c>
      <c r="CJ1663" s="10">
        <v>1.7585449999999999E-2</v>
      </c>
      <c r="CK1663" s="10">
        <v>5.7384100000000002E-3</v>
      </c>
      <c r="CL1663" s="10">
        <v>1</v>
      </c>
      <c r="CM1663" s="10">
        <v>10.7</v>
      </c>
      <c r="CO1663" s="10">
        <v>1.7256749999999998E-2</v>
      </c>
      <c r="CP1663" s="10">
        <v>5.6311499999999997E-3</v>
      </c>
      <c r="CQ1663" s="10">
        <v>1</v>
      </c>
      <c r="CR1663" s="10">
        <v>10.5</v>
      </c>
      <c r="CT1663" s="10">
        <v>1.7256749999999998E-2</v>
      </c>
      <c r="CU1663" s="10">
        <v>5.6311499999999997E-3</v>
      </c>
      <c r="CV1663" s="10">
        <v>1</v>
      </c>
      <c r="CW1663" s="10">
        <v>10.5</v>
      </c>
      <c r="CY1663" s="10">
        <v>1771</v>
      </c>
      <c r="CZ1663" s="10" t="s">
        <v>9</v>
      </c>
      <c r="DC1663" s="10">
        <v>0</v>
      </c>
      <c r="DH1663" s="10">
        <v>0</v>
      </c>
      <c r="DM1663" s="10">
        <v>0</v>
      </c>
    </row>
    <row r="1664" spans="1:118" x14ac:dyDescent="0.25">
      <c r="A1664" s="10">
        <v>1739</v>
      </c>
      <c r="R1664" s="10">
        <v>1739</v>
      </c>
      <c r="S1664" s="10" t="s">
        <v>287</v>
      </c>
      <c r="T1664" s="10">
        <v>0</v>
      </c>
      <c r="U1664" s="10">
        <v>0</v>
      </c>
      <c r="V1664" s="10">
        <v>0</v>
      </c>
      <c r="Y1664" s="10">
        <v>0</v>
      </c>
      <c r="Z1664" s="10">
        <v>0</v>
      </c>
      <c r="AA1664" s="10">
        <v>0</v>
      </c>
      <c r="AD1664" s="10">
        <v>0</v>
      </c>
      <c r="AE1664" s="10">
        <v>0</v>
      </c>
      <c r="AF1664" s="10">
        <v>0</v>
      </c>
      <c r="AI1664" s="10">
        <v>1739</v>
      </c>
      <c r="AJ1664" s="10" t="s">
        <v>287</v>
      </c>
      <c r="AK1664" s="10">
        <v>0</v>
      </c>
      <c r="AL1664" s="10">
        <v>0</v>
      </c>
      <c r="AM1664" s="10">
        <v>0</v>
      </c>
      <c r="AP1664" s="10">
        <v>0</v>
      </c>
      <c r="AQ1664" s="10">
        <v>0</v>
      </c>
      <c r="AR1664" s="10">
        <v>0</v>
      </c>
      <c r="AU1664" s="10">
        <v>0</v>
      </c>
      <c r="AV1664" s="10">
        <v>0</v>
      </c>
      <c r="AW1664" s="10">
        <v>0</v>
      </c>
      <c r="AZ1664" s="10">
        <v>1739</v>
      </c>
      <c r="BA1664" s="10" t="s">
        <v>287</v>
      </c>
      <c r="BB1664" s="10">
        <v>0</v>
      </c>
      <c r="BC1664" s="10">
        <v>0</v>
      </c>
      <c r="BD1664" s="10">
        <v>0</v>
      </c>
      <c r="BG1664" s="10">
        <v>0</v>
      </c>
      <c r="BH1664" s="10">
        <v>0</v>
      </c>
      <c r="BI1664" s="10">
        <v>0</v>
      </c>
      <c r="BL1664" s="10">
        <v>0</v>
      </c>
      <c r="BM1664" s="10">
        <v>0</v>
      </c>
      <c r="BN1664" s="10">
        <v>0</v>
      </c>
      <c r="BQ1664" s="10">
        <v>1739</v>
      </c>
      <c r="BR1664" s="10" t="s">
        <v>287</v>
      </c>
      <c r="BS1664" s="10">
        <v>0</v>
      </c>
      <c r="BT1664" s="10">
        <v>0</v>
      </c>
      <c r="BU1664" s="10">
        <v>0</v>
      </c>
      <c r="BV1664" s="10">
        <v>10.5</v>
      </c>
      <c r="BX1664" s="10">
        <v>0</v>
      </c>
      <c r="BY1664" s="10">
        <v>0</v>
      </c>
      <c r="BZ1664" s="10">
        <v>0</v>
      </c>
      <c r="CA1664" s="10">
        <v>10.3</v>
      </c>
      <c r="CC1664" s="10">
        <v>0</v>
      </c>
      <c r="CD1664" s="10">
        <v>0</v>
      </c>
      <c r="CE1664" s="10">
        <v>0</v>
      </c>
      <c r="CF1664" s="10">
        <v>10.199999999999999</v>
      </c>
      <c r="CH1664" s="10">
        <v>1739</v>
      </c>
      <c r="CI1664" s="10" t="s">
        <v>287</v>
      </c>
      <c r="CJ1664" s="10">
        <v>0</v>
      </c>
      <c r="CK1664" s="10">
        <v>0</v>
      </c>
      <c r="CL1664" s="10">
        <v>0</v>
      </c>
      <c r="CM1664" s="10">
        <v>10.7</v>
      </c>
      <c r="CO1664" s="10">
        <v>0</v>
      </c>
      <c r="CP1664" s="10">
        <v>0</v>
      </c>
      <c r="CQ1664" s="10">
        <v>0</v>
      </c>
      <c r="CR1664" s="10">
        <v>10.5</v>
      </c>
      <c r="CT1664" s="10">
        <v>0</v>
      </c>
      <c r="CU1664" s="10">
        <v>0</v>
      </c>
      <c r="CV1664" s="10">
        <v>0</v>
      </c>
      <c r="CW1664" s="10">
        <v>10.5</v>
      </c>
      <c r="CY1664" s="10">
        <v>1772</v>
      </c>
      <c r="CZ1664" s="10" t="s">
        <v>10</v>
      </c>
      <c r="DA1664" s="10">
        <v>2.0499999999999998</v>
      </c>
      <c r="DB1664" s="10">
        <v>0.28999999999999998</v>
      </c>
      <c r="DC1664" s="10">
        <v>109</v>
      </c>
      <c r="DD1664" s="10">
        <v>11</v>
      </c>
      <c r="DF1664" s="10">
        <v>2.2999999999999998</v>
      </c>
      <c r="DG1664" s="10">
        <v>0.33</v>
      </c>
      <c r="DH1664" s="10">
        <v>122</v>
      </c>
      <c r="DI1664" s="10">
        <v>11</v>
      </c>
      <c r="DK1664" s="10">
        <v>2.3199999999999998</v>
      </c>
      <c r="DL1664" s="10">
        <v>0.33</v>
      </c>
      <c r="DM1664" s="10">
        <v>123</v>
      </c>
      <c r="DN1664" s="10">
        <v>11</v>
      </c>
    </row>
    <row r="1665" spans="1:118" x14ac:dyDescent="0.25">
      <c r="A1665" s="10">
        <v>1740</v>
      </c>
      <c r="R1665" s="10">
        <v>1740</v>
      </c>
      <c r="S1665" s="10" t="s">
        <v>315</v>
      </c>
      <c r="T1665" s="10">
        <v>3.0367727999999997E-2</v>
      </c>
      <c r="U1665" s="10">
        <v>1.2873275999999999E-2</v>
      </c>
      <c r="V1665" s="10">
        <v>1.8</v>
      </c>
      <c r="W1665" s="10">
        <v>10.6</v>
      </c>
      <c r="Y1665" s="10">
        <v>3.5094780000000006E-2</v>
      </c>
      <c r="Z1665" s="10">
        <v>1.4877135000000001E-2</v>
      </c>
      <c r="AA1665" s="10">
        <v>2.1</v>
      </c>
      <c r="AB1665" s="10">
        <v>10.5</v>
      </c>
      <c r="AD1665" s="10">
        <v>4.3450679999999998E-2</v>
      </c>
      <c r="AE1665" s="10">
        <v>1.8419309999999998E-2</v>
      </c>
      <c r="AF1665" s="10">
        <v>2.6</v>
      </c>
      <c r="AG1665" s="10">
        <v>10.5</v>
      </c>
      <c r="AI1665" s="10">
        <v>1740</v>
      </c>
      <c r="AJ1665" s="10" t="s">
        <v>315</v>
      </c>
      <c r="AK1665" s="10">
        <v>0.12524975099999999</v>
      </c>
      <c r="AL1665" s="10">
        <v>1.7712086000000002E-2</v>
      </c>
      <c r="AM1665" s="10">
        <v>7.1</v>
      </c>
      <c r="AN1665" s="10">
        <v>10.3</v>
      </c>
      <c r="AP1665" s="10">
        <v>0.15523912800000003</v>
      </c>
      <c r="AQ1665" s="10">
        <v>2.1953008000000003E-2</v>
      </c>
      <c r="AR1665" s="10">
        <v>8.8000000000000007</v>
      </c>
      <c r="AS1665" s="10">
        <v>10.3</v>
      </c>
      <c r="AU1665" s="10">
        <v>0.125780688</v>
      </c>
      <c r="AV1665" s="10">
        <v>1.7787168000000003E-2</v>
      </c>
      <c r="AW1665" s="10">
        <v>7.2</v>
      </c>
      <c r="AX1665" s="10">
        <v>10.199999999999999</v>
      </c>
      <c r="AZ1665" s="10">
        <v>1740</v>
      </c>
      <c r="BA1665" s="10" t="s">
        <v>315</v>
      </c>
      <c r="BB1665" s="10">
        <v>4.3552749999999994E-2</v>
      </c>
      <c r="BC1665" s="10">
        <v>1.4211949999999999E-2</v>
      </c>
      <c r="BD1665" s="10">
        <v>2.5</v>
      </c>
      <c r="BE1665" s="10">
        <v>10.6</v>
      </c>
      <c r="BG1665" s="10">
        <v>4.9091344999999995E-2</v>
      </c>
      <c r="BH1665" s="10">
        <v>1.6019281E-2</v>
      </c>
      <c r="BI1665" s="10">
        <v>2.9</v>
      </c>
      <c r="BJ1665" s="10">
        <v>10.3</v>
      </c>
      <c r="BL1665" s="10">
        <v>5.6947274999999999E-2</v>
      </c>
      <c r="BM1665" s="10">
        <v>1.8582794999999999E-2</v>
      </c>
      <c r="BN1665" s="10">
        <v>3.3</v>
      </c>
      <c r="BO1665" s="10">
        <v>10.5</v>
      </c>
      <c r="BQ1665" s="10">
        <v>1740</v>
      </c>
      <c r="BR1665" s="10" t="s">
        <v>315</v>
      </c>
      <c r="BS1665" s="10">
        <v>0.12588345000000001</v>
      </c>
      <c r="BT1665" s="10">
        <v>1.78017E-2</v>
      </c>
      <c r="BU1665" s="10">
        <v>7</v>
      </c>
      <c r="BV1665" s="10">
        <v>10.5</v>
      </c>
      <c r="BX1665" s="10">
        <v>0.15876729000000001</v>
      </c>
      <c r="BY1665" s="10">
        <v>2.2451940000000004E-2</v>
      </c>
      <c r="BZ1665" s="10">
        <v>9</v>
      </c>
      <c r="CA1665" s="10">
        <v>10.3</v>
      </c>
      <c r="CC1665" s="10">
        <v>0.15722586</v>
      </c>
      <c r="CD1665" s="10">
        <v>2.2233960000000001E-2</v>
      </c>
      <c r="CE1665" s="10">
        <v>9</v>
      </c>
      <c r="CF1665" s="10">
        <v>10.199999999999999</v>
      </c>
      <c r="CH1665" s="10">
        <v>1740</v>
      </c>
      <c r="CI1665" s="10" t="s">
        <v>315</v>
      </c>
      <c r="CJ1665" s="10">
        <v>3.5170899999999998E-2</v>
      </c>
      <c r="CK1665" s="10">
        <v>1.147682E-2</v>
      </c>
      <c r="CL1665" s="10">
        <v>2</v>
      </c>
      <c r="CM1665" s="10">
        <v>10.7</v>
      </c>
      <c r="CO1665" s="10">
        <v>5.1770249999999997E-2</v>
      </c>
      <c r="CP1665" s="10">
        <v>1.6893449999999997E-2</v>
      </c>
      <c r="CQ1665" s="10">
        <v>3</v>
      </c>
      <c r="CR1665" s="10">
        <v>10.5</v>
      </c>
      <c r="CT1665" s="10">
        <v>5.1770249999999997E-2</v>
      </c>
      <c r="CU1665" s="10">
        <v>1.6893449999999997E-2</v>
      </c>
      <c r="CV1665" s="10">
        <v>3</v>
      </c>
      <c r="CW1665" s="10">
        <v>10.5</v>
      </c>
      <c r="CY1665" s="10">
        <v>1773</v>
      </c>
      <c r="CZ1665" s="10" t="s">
        <v>11</v>
      </c>
      <c r="DC1665" s="10">
        <v>0</v>
      </c>
      <c r="DH1665" s="10">
        <v>0</v>
      </c>
      <c r="DM1665" s="10">
        <v>0</v>
      </c>
    </row>
    <row r="1666" spans="1:118" x14ac:dyDescent="0.25">
      <c r="A1666" s="10">
        <v>1741</v>
      </c>
      <c r="R1666" s="10">
        <v>1741</v>
      </c>
      <c r="S1666" s="10" t="s">
        <v>423</v>
      </c>
      <c r="T1666" s="10">
        <v>1.4999999999999999E-4</v>
      </c>
      <c r="Y1666" s="10">
        <v>1E-4</v>
      </c>
      <c r="AD1666" s="10">
        <v>1E-4</v>
      </c>
      <c r="AI1666" s="10">
        <v>1741</v>
      </c>
      <c r="AJ1666" s="10" t="s">
        <v>423</v>
      </c>
      <c r="AK1666" s="10">
        <v>0.01</v>
      </c>
      <c r="AP1666" s="10">
        <v>1.12E-2</v>
      </c>
      <c r="AU1666" s="10">
        <v>1.1299999999999999E-2</v>
      </c>
      <c r="AZ1666" s="10">
        <v>1741</v>
      </c>
      <c r="BA1666" s="10" t="s">
        <v>423</v>
      </c>
      <c r="BB1666" s="10">
        <v>1E-4</v>
      </c>
      <c r="BG1666" s="10">
        <v>1.3300000000000001E-4</v>
      </c>
      <c r="BL1666" s="10">
        <v>1E-4</v>
      </c>
      <c r="BQ1666" s="10">
        <v>1741</v>
      </c>
      <c r="BR1666" s="10" t="s">
        <v>423</v>
      </c>
      <c r="BS1666" s="10">
        <v>1.6029999999999999E-2</v>
      </c>
      <c r="BX1666" s="10">
        <v>1.6E-2</v>
      </c>
      <c r="CC1666" s="10">
        <v>1.46E-2</v>
      </c>
      <c r="CH1666" s="10">
        <v>1741</v>
      </c>
      <c r="CI1666" s="10" t="s">
        <v>423</v>
      </c>
      <c r="CJ1666" s="10">
        <v>8.0000000000000004E-4</v>
      </c>
      <c r="CO1666" s="10">
        <v>3.3300000000000002E-4</v>
      </c>
      <c r="CT1666" s="10">
        <v>3.3300000000000002E-4</v>
      </c>
      <c r="CY1666" s="10">
        <v>1774</v>
      </c>
      <c r="CZ1666" s="10" t="s">
        <v>285</v>
      </c>
      <c r="DA1666" s="10">
        <v>1.0361835000000001</v>
      </c>
      <c r="DB1666" s="10">
        <v>0.14653100000000002</v>
      </c>
      <c r="DC1666" s="10">
        <v>55</v>
      </c>
      <c r="DD1666" s="10">
        <v>11</v>
      </c>
      <c r="DF1666" s="10">
        <v>1.0361835000000001</v>
      </c>
      <c r="DG1666" s="10">
        <v>0.14653100000000002</v>
      </c>
      <c r="DH1666" s="10">
        <v>55</v>
      </c>
      <c r="DI1666" s="10">
        <v>11</v>
      </c>
      <c r="DK1666" s="10">
        <v>1.0361835000000001</v>
      </c>
      <c r="DL1666" s="10">
        <v>0.14653100000000002</v>
      </c>
      <c r="DM1666" s="10">
        <v>55</v>
      </c>
      <c r="DN1666" s="10">
        <v>11</v>
      </c>
    </row>
    <row r="1667" spans="1:118" x14ac:dyDescent="0.25">
      <c r="A1667" s="10">
        <v>1742</v>
      </c>
      <c r="R1667" s="10">
        <v>1742</v>
      </c>
      <c r="S1667" s="10" t="s">
        <v>8</v>
      </c>
      <c r="T1667" s="10">
        <v>0.35</v>
      </c>
      <c r="U1667" s="10">
        <v>0.21</v>
      </c>
      <c r="Y1667" s="10">
        <v>0.46</v>
      </c>
      <c r="Z1667" s="10">
        <v>0.28000000000000003</v>
      </c>
      <c r="AD1667" s="10">
        <v>0.45</v>
      </c>
      <c r="AE1667" s="10">
        <v>0.26</v>
      </c>
      <c r="AI1667" s="10">
        <v>1742</v>
      </c>
      <c r="AJ1667" s="10" t="s">
        <v>8</v>
      </c>
      <c r="AK1667" s="10">
        <v>0.66</v>
      </c>
      <c r="AL1667" s="10">
        <v>0.18</v>
      </c>
      <c r="AP1667" s="10">
        <v>0.8</v>
      </c>
      <c r="AQ1667" s="10">
        <v>0.22</v>
      </c>
      <c r="AU1667" s="10">
        <v>0.77</v>
      </c>
      <c r="AV1667" s="10">
        <v>0.2</v>
      </c>
      <c r="AZ1667" s="10">
        <v>1742</v>
      </c>
      <c r="BA1667" s="10" t="s">
        <v>8</v>
      </c>
      <c r="BB1667" s="10">
        <v>0.4</v>
      </c>
      <c r="BC1667" s="10">
        <v>0.22</v>
      </c>
      <c r="BG1667" s="10">
        <v>0.47</v>
      </c>
      <c r="BH1667" s="10">
        <v>0.26</v>
      </c>
      <c r="BL1667" s="10">
        <v>0.48</v>
      </c>
      <c r="BM1667" s="10">
        <v>0.26</v>
      </c>
      <c r="BQ1667" s="10">
        <v>1742</v>
      </c>
      <c r="BR1667" s="10" t="s">
        <v>8</v>
      </c>
      <c r="BS1667" s="10">
        <v>0.6</v>
      </c>
      <c r="BT1667" s="10">
        <v>0.19</v>
      </c>
      <c r="BX1667" s="10">
        <v>0.69</v>
      </c>
      <c r="BY1667" s="10">
        <v>0.22</v>
      </c>
      <c r="CC1667" s="10">
        <v>0.72</v>
      </c>
      <c r="CD1667" s="10">
        <v>0.22</v>
      </c>
      <c r="CH1667" s="10">
        <v>1742</v>
      </c>
      <c r="CI1667" s="10" t="s">
        <v>8</v>
      </c>
      <c r="CJ1667" s="10">
        <v>0.25</v>
      </c>
      <c r="CK1667" s="10">
        <v>0.14000000000000001</v>
      </c>
      <c r="CL1667" s="10">
        <v>5</v>
      </c>
      <c r="CM1667" s="10">
        <v>36.39</v>
      </c>
      <c r="CO1667" s="10">
        <v>0.47</v>
      </c>
      <c r="CP1667" s="10">
        <v>0.25</v>
      </c>
      <c r="CQ1667" s="10">
        <v>8</v>
      </c>
      <c r="CR1667" s="10">
        <v>37.18</v>
      </c>
      <c r="CT1667" s="10">
        <v>0.3</v>
      </c>
      <c r="CU1667" s="10">
        <v>0.16</v>
      </c>
      <c r="CV1667" s="10">
        <v>5</v>
      </c>
      <c r="CW1667" s="10">
        <v>36.590000000000003</v>
      </c>
      <c r="CY1667" s="10">
        <v>1775</v>
      </c>
      <c r="CZ1667" s="10" t="s">
        <v>288</v>
      </c>
      <c r="DA1667" s="10">
        <v>0</v>
      </c>
      <c r="DB1667" s="10">
        <v>0</v>
      </c>
      <c r="DC1667" s="10">
        <v>0</v>
      </c>
      <c r="DD1667" s="10">
        <v>11</v>
      </c>
      <c r="DF1667" s="10">
        <v>0</v>
      </c>
      <c r="DG1667" s="10">
        <v>0</v>
      </c>
      <c r="DH1667" s="10">
        <v>0</v>
      </c>
      <c r="DI1667" s="10">
        <v>11</v>
      </c>
      <c r="DK1667" s="10">
        <v>0</v>
      </c>
      <c r="DL1667" s="10">
        <v>0</v>
      </c>
      <c r="DM1667" s="10">
        <v>0</v>
      </c>
      <c r="DN1667" s="10">
        <v>11</v>
      </c>
    </row>
    <row r="1668" spans="1:118" x14ac:dyDescent="0.25">
      <c r="A1668" s="10">
        <v>1743</v>
      </c>
      <c r="R1668" s="10">
        <v>1743</v>
      </c>
      <c r="S1668" s="10" t="s">
        <v>9</v>
      </c>
      <c r="V1668" s="10">
        <v>0</v>
      </c>
      <c r="AA1668" s="10">
        <v>0</v>
      </c>
      <c r="AF1668" s="10">
        <v>0</v>
      </c>
      <c r="AI1668" s="10">
        <v>1743</v>
      </c>
      <c r="AJ1668" s="10" t="s">
        <v>9</v>
      </c>
      <c r="AM1668" s="10">
        <v>0</v>
      </c>
      <c r="AR1668" s="10">
        <v>0</v>
      </c>
      <c r="AW1668" s="10">
        <v>0</v>
      </c>
      <c r="AZ1668" s="10">
        <v>1743</v>
      </c>
      <c r="BA1668" s="10" t="s">
        <v>9</v>
      </c>
      <c r="BD1668" s="10">
        <v>0</v>
      </c>
      <c r="BI1668" s="10">
        <v>0</v>
      </c>
      <c r="BN1668" s="10">
        <v>0</v>
      </c>
      <c r="BQ1668" s="10">
        <v>1743</v>
      </c>
      <c r="BR1668" s="10" t="s">
        <v>9</v>
      </c>
      <c r="BU1668" s="10">
        <v>0</v>
      </c>
      <c r="BZ1668" s="10">
        <v>0</v>
      </c>
      <c r="CE1668" s="10">
        <v>0</v>
      </c>
      <c r="CH1668" s="10">
        <v>1743</v>
      </c>
      <c r="CI1668" s="10" t="s">
        <v>9</v>
      </c>
      <c r="CL1668" s="10">
        <v>0</v>
      </c>
      <c r="CQ1668" s="10">
        <v>0</v>
      </c>
      <c r="CV1668" s="10">
        <v>0</v>
      </c>
      <c r="CY1668" s="10">
        <v>1776</v>
      </c>
      <c r="CZ1668" s="10" t="s">
        <v>289</v>
      </c>
      <c r="DA1668" s="10">
        <v>3.7679400000000002E-2</v>
      </c>
      <c r="DB1668" s="10">
        <v>5.3284000000000014E-3</v>
      </c>
      <c r="DC1668" s="10">
        <v>2</v>
      </c>
      <c r="DD1668" s="10">
        <v>11</v>
      </c>
      <c r="DF1668" s="10">
        <v>7.5358800000000004E-2</v>
      </c>
      <c r="DG1668" s="10">
        <v>1.0656800000000003E-2</v>
      </c>
      <c r="DH1668" s="10">
        <v>4</v>
      </c>
      <c r="DI1668" s="10">
        <v>11</v>
      </c>
      <c r="DK1668" s="10">
        <v>5.6519099999999996E-2</v>
      </c>
      <c r="DL1668" s="10">
        <v>7.9926000000000007E-3</v>
      </c>
      <c r="DM1668" s="10">
        <v>3</v>
      </c>
      <c r="DN1668" s="10">
        <v>11</v>
      </c>
    </row>
    <row r="1669" spans="1:118" x14ac:dyDescent="0.25">
      <c r="A1669" s="10">
        <v>1744</v>
      </c>
      <c r="R1669" s="10">
        <v>1744</v>
      </c>
      <c r="S1669" s="10" t="s">
        <v>10</v>
      </c>
      <c r="T1669" s="10">
        <v>0.34</v>
      </c>
      <c r="U1669" s="10">
        <v>0.17</v>
      </c>
      <c r="V1669" s="10">
        <v>20</v>
      </c>
      <c r="W1669" s="10">
        <v>10.9</v>
      </c>
      <c r="Y1669" s="10">
        <v>0.45</v>
      </c>
      <c r="Z1669" s="10">
        <v>0.23</v>
      </c>
      <c r="AA1669" s="10">
        <v>27</v>
      </c>
      <c r="AB1669" s="10">
        <v>10.8</v>
      </c>
      <c r="AD1669" s="10">
        <v>0.44</v>
      </c>
      <c r="AE1669" s="10">
        <v>0.22</v>
      </c>
      <c r="AF1669" s="10">
        <v>27</v>
      </c>
      <c r="AG1669" s="10">
        <v>10.7</v>
      </c>
      <c r="AI1669" s="10">
        <v>1744</v>
      </c>
      <c r="AJ1669" s="10" t="s">
        <v>10</v>
      </c>
      <c r="AK1669" s="10">
        <v>0.65</v>
      </c>
      <c r="AL1669" s="10">
        <v>0.13</v>
      </c>
      <c r="AM1669" s="10">
        <v>35</v>
      </c>
      <c r="AN1669" s="10">
        <v>10.9</v>
      </c>
      <c r="AP1669" s="10">
        <v>0.79</v>
      </c>
      <c r="AQ1669" s="10">
        <v>0.16</v>
      </c>
      <c r="AR1669" s="10">
        <v>43</v>
      </c>
      <c r="AS1669" s="10">
        <v>10.8</v>
      </c>
      <c r="AU1669" s="10">
        <v>0.76</v>
      </c>
      <c r="AV1669" s="10">
        <v>0.15</v>
      </c>
      <c r="AW1669" s="10">
        <v>41</v>
      </c>
      <c r="AX1669" s="10">
        <v>10.9</v>
      </c>
      <c r="AZ1669" s="10">
        <v>1744</v>
      </c>
      <c r="BA1669" s="10" t="s">
        <v>10</v>
      </c>
      <c r="BB1669" s="10">
        <v>0.39</v>
      </c>
      <c r="BC1669" s="10">
        <v>0.18</v>
      </c>
      <c r="BD1669" s="10">
        <v>23</v>
      </c>
      <c r="BE1669" s="10">
        <v>10.9</v>
      </c>
      <c r="BG1669" s="10">
        <v>0.46</v>
      </c>
      <c r="BH1669" s="10">
        <v>0.21</v>
      </c>
      <c r="BI1669" s="10">
        <v>27</v>
      </c>
      <c r="BJ1669" s="10">
        <v>10.8</v>
      </c>
      <c r="BL1669" s="10">
        <v>0.47</v>
      </c>
      <c r="BM1669" s="10">
        <v>0.21</v>
      </c>
      <c r="BN1669" s="10">
        <v>28</v>
      </c>
      <c r="BO1669" s="10">
        <v>10.7</v>
      </c>
      <c r="BQ1669" s="10">
        <v>1744</v>
      </c>
      <c r="BR1669" s="10" t="s">
        <v>10</v>
      </c>
      <c r="BS1669" s="10">
        <v>0.59</v>
      </c>
      <c r="BT1669" s="10">
        <v>0.14000000000000001</v>
      </c>
      <c r="BU1669" s="10">
        <v>32</v>
      </c>
      <c r="BV1669" s="10">
        <v>10.9</v>
      </c>
      <c r="BX1669" s="10">
        <v>0.68</v>
      </c>
      <c r="BY1669" s="10">
        <v>0.17</v>
      </c>
      <c r="BZ1669" s="10">
        <v>38</v>
      </c>
      <c r="CA1669" s="10">
        <v>10.7</v>
      </c>
      <c r="CC1669" s="10">
        <v>0.71</v>
      </c>
      <c r="CD1669" s="10">
        <v>0.17</v>
      </c>
      <c r="CE1669" s="10">
        <v>39</v>
      </c>
      <c r="CF1669" s="10">
        <v>10.8</v>
      </c>
      <c r="CH1669" s="10">
        <v>1744</v>
      </c>
      <c r="CI1669" s="10" t="s">
        <v>10</v>
      </c>
      <c r="CJ1669" s="10">
        <v>0.24</v>
      </c>
      <c r="CK1669" s="10">
        <v>0.1</v>
      </c>
      <c r="CL1669" s="10">
        <v>14</v>
      </c>
      <c r="CM1669" s="10">
        <v>10.8</v>
      </c>
      <c r="CO1669" s="10">
        <v>0.46</v>
      </c>
      <c r="CP1669" s="10">
        <v>0.2</v>
      </c>
      <c r="CQ1669" s="10">
        <v>27</v>
      </c>
      <c r="CR1669" s="10">
        <v>10.8</v>
      </c>
      <c r="CT1669" s="10">
        <v>0.28999999999999998</v>
      </c>
      <c r="CU1669" s="10">
        <v>0.12</v>
      </c>
      <c r="CV1669" s="10">
        <v>17</v>
      </c>
      <c r="CW1669" s="10">
        <v>10.7</v>
      </c>
      <c r="CY1669" s="10">
        <v>1777</v>
      </c>
      <c r="CZ1669" s="10" t="s">
        <v>306</v>
      </c>
      <c r="DA1669" s="10">
        <v>0.52751160000000008</v>
      </c>
      <c r="DB1669" s="10">
        <v>7.4597600000000014E-2</v>
      </c>
      <c r="DC1669" s="10">
        <v>28</v>
      </c>
      <c r="DD1669" s="10">
        <v>11</v>
      </c>
      <c r="DF1669" s="10">
        <v>0.64054980000000006</v>
      </c>
      <c r="DG1669" s="10">
        <v>9.0582800000000005E-2</v>
      </c>
      <c r="DH1669" s="10">
        <v>34</v>
      </c>
      <c r="DI1669" s="10">
        <v>11</v>
      </c>
      <c r="DK1669" s="10">
        <v>0.64054980000000006</v>
      </c>
      <c r="DL1669" s="10">
        <v>9.0582800000000005E-2</v>
      </c>
      <c r="DM1669" s="10">
        <v>34</v>
      </c>
      <c r="DN1669" s="10">
        <v>11</v>
      </c>
    </row>
    <row r="1670" spans="1:118" x14ac:dyDescent="0.25">
      <c r="A1670" s="10">
        <v>1745</v>
      </c>
      <c r="R1670" s="10">
        <v>1745</v>
      </c>
      <c r="S1670" s="10" t="s">
        <v>11</v>
      </c>
      <c r="V1670" s="10">
        <v>0</v>
      </c>
      <c r="AA1670" s="10">
        <v>0</v>
      </c>
      <c r="AF1670" s="10">
        <v>0</v>
      </c>
      <c r="AI1670" s="10">
        <v>1745</v>
      </c>
      <c r="AJ1670" s="10" t="s">
        <v>11</v>
      </c>
      <c r="AM1670" s="10">
        <v>0</v>
      </c>
      <c r="AR1670" s="10">
        <v>0</v>
      </c>
      <c r="AW1670" s="10">
        <v>0</v>
      </c>
      <c r="AZ1670" s="10">
        <v>1745</v>
      </c>
      <c r="BA1670" s="10" t="s">
        <v>11</v>
      </c>
      <c r="BD1670" s="10">
        <v>0</v>
      </c>
      <c r="BI1670" s="10">
        <v>0</v>
      </c>
      <c r="BN1670" s="10">
        <v>0</v>
      </c>
      <c r="BQ1670" s="10">
        <v>1745</v>
      </c>
      <c r="BR1670" s="10" t="s">
        <v>11</v>
      </c>
      <c r="BU1670" s="10">
        <v>0</v>
      </c>
      <c r="BZ1670" s="10">
        <v>0</v>
      </c>
      <c r="CE1670" s="10">
        <v>0</v>
      </c>
      <c r="CH1670" s="10">
        <v>1745</v>
      </c>
      <c r="CI1670" s="10" t="s">
        <v>11</v>
      </c>
      <c r="CL1670" s="10">
        <v>0</v>
      </c>
      <c r="CQ1670" s="10">
        <v>0</v>
      </c>
      <c r="CV1670" s="10">
        <v>0</v>
      </c>
      <c r="CY1670" s="10">
        <v>1778</v>
      </c>
      <c r="CZ1670" s="10" t="s">
        <v>292</v>
      </c>
      <c r="DA1670" s="10">
        <v>0.45215279999999997</v>
      </c>
      <c r="DB1670" s="10">
        <v>6.3940800000000006E-2</v>
      </c>
      <c r="DC1670" s="10">
        <v>24</v>
      </c>
      <c r="DD1670" s="10">
        <v>11</v>
      </c>
      <c r="DF1670" s="10">
        <v>0.54635129999999998</v>
      </c>
      <c r="DG1670" s="10">
        <v>7.7261800000000005E-2</v>
      </c>
      <c r="DH1670" s="10">
        <v>29</v>
      </c>
      <c r="DI1670" s="10">
        <v>11</v>
      </c>
      <c r="DK1670" s="10">
        <v>0.56519099999999989</v>
      </c>
      <c r="DL1670" s="10">
        <v>7.9925999999999997E-2</v>
      </c>
      <c r="DM1670" s="10">
        <v>30</v>
      </c>
      <c r="DN1670" s="10">
        <v>11</v>
      </c>
    </row>
    <row r="1671" spans="1:118" x14ac:dyDescent="0.25">
      <c r="A1671" s="10">
        <v>1746</v>
      </c>
      <c r="R1671" s="10">
        <v>1746</v>
      </c>
      <c r="S1671" s="10" t="s">
        <v>285</v>
      </c>
      <c r="T1671" s="10">
        <v>0</v>
      </c>
      <c r="U1671" s="10">
        <v>0</v>
      </c>
      <c r="V1671" s="10">
        <v>0</v>
      </c>
      <c r="Y1671" s="10">
        <v>0</v>
      </c>
      <c r="Z1671" s="10">
        <v>0</v>
      </c>
      <c r="AA1671" s="10">
        <v>0</v>
      </c>
      <c r="AD1671" s="10">
        <v>0</v>
      </c>
      <c r="AE1671" s="10">
        <v>0</v>
      </c>
      <c r="AF1671" s="10">
        <v>0</v>
      </c>
      <c r="AI1671" s="10">
        <v>1746</v>
      </c>
      <c r="AJ1671" s="10" t="s">
        <v>285</v>
      </c>
      <c r="AK1671" s="10">
        <v>0</v>
      </c>
      <c r="AL1671" s="10">
        <v>0</v>
      </c>
      <c r="AM1671" s="10">
        <v>0</v>
      </c>
      <c r="AP1671" s="10">
        <v>0</v>
      </c>
      <c r="AQ1671" s="10">
        <v>0</v>
      </c>
      <c r="AR1671" s="10">
        <v>0</v>
      </c>
      <c r="AU1671" s="10">
        <v>0</v>
      </c>
      <c r="AV1671" s="10">
        <v>0</v>
      </c>
      <c r="AW1671" s="10">
        <v>0</v>
      </c>
      <c r="AZ1671" s="10">
        <v>1746</v>
      </c>
      <c r="BA1671" s="10" t="s">
        <v>285</v>
      </c>
      <c r="BB1671" s="10">
        <v>0</v>
      </c>
      <c r="BC1671" s="10">
        <v>0</v>
      </c>
      <c r="BD1671" s="10">
        <v>0</v>
      </c>
      <c r="BG1671" s="10">
        <v>0</v>
      </c>
      <c r="BH1671" s="10">
        <v>0</v>
      </c>
      <c r="BI1671" s="10">
        <v>0</v>
      </c>
      <c r="BL1671" s="10">
        <v>0</v>
      </c>
      <c r="BM1671" s="10">
        <v>0</v>
      </c>
      <c r="BN1671" s="10">
        <v>0</v>
      </c>
      <c r="BQ1671" s="10">
        <v>1746</v>
      </c>
      <c r="BR1671" s="10" t="s">
        <v>285</v>
      </c>
      <c r="BS1671" s="10">
        <v>0</v>
      </c>
      <c r="BT1671" s="10">
        <v>0</v>
      </c>
      <c r="BU1671" s="10">
        <v>0</v>
      </c>
      <c r="BV1671" s="10">
        <v>10.9</v>
      </c>
      <c r="BX1671" s="10">
        <v>0</v>
      </c>
      <c r="BY1671" s="10">
        <v>0</v>
      </c>
      <c r="BZ1671" s="10">
        <v>0</v>
      </c>
      <c r="CA1671" s="10">
        <v>10.7</v>
      </c>
      <c r="CC1671" s="10">
        <v>0</v>
      </c>
      <c r="CD1671" s="10">
        <v>0</v>
      </c>
      <c r="CE1671" s="10">
        <v>0</v>
      </c>
      <c r="CF1671" s="10">
        <v>10.8</v>
      </c>
      <c r="CH1671" s="10">
        <v>1746</v>
      </c>
      <c r="CI1671" s="10" t="s">
        <v>285</v>
      </c>
      <c r="CJ1671" s="10">
        <v>0</v>
      </c>
      <c r="CK1671" s="10">
        <v>0</v>
      </c>
      <c r="CL1671" s="10">
        <v>0</v>
      </c>
      <c r="CM1671" s="10">
        <v>10.8</v>
      </c>
      <c r="CO1671" s="10">
        <v>0</v>
      </c>
      <c r="CP1671" s="10">
        <v>0</v>
      </c>
      <c r="CQ1671" s="10">
        <v>0</v>
      </c>
      <c r="CR1671" s="10">
        <v>10.8</v>
      </c>
      <c r="CT1671" s="10">
        <v>0</v>
      </c>
      <c r="CU1671" s="10">
        <v>0</v>
      </c>
      <c r="CV1671" s="10">
        <v>0</v>
      </c>
      <c r="CW1671" s="10">
        <v>10.7</v>
      </c>
      <c r="CY1671" s="10">
        <v>1779</v>
      </c>
      <c r="CZ1671" s="10" t="s">
        <v>296</v>
      </c>
      <c r="DA1671" s="10">
        <v>0</v>
      </c>
      <c r="DB1671" s="10">
        <v>0</v>
      </c>
      <c r="DC1671" s="10">
        <v>0</v>
      </c>
      <c r="DD1671" s="10">
        <v>11</v>
      </c>
      <c r="DF1671" s="10">
        <v>0</v>
      </c>
      <c r="DG1671" s="10">
        <v>0</v>
      </c>
      <c r="DH1671" s="10">
        <v>0</v>
      </c>
      <c r="DI1671" s="10">
        <v>11</v>
      </c>
      <c r="DK1671" s="10">
        <v>0</v>
      </c>
      <c r="DL1671" s="10">
        <v>0</v>
      </c>
      <c r="DM1671" s="10">
        <v>0</v>
      </c>
      <c r="DN1671" s="10">
        <v>11</v>
      </c>
    </row>
    <row r="1672" spans="1:118" x14ac:dyDescent="0.25">
      <c r="A1672" s="10">
        <v>1747</v>
      </c>
      <c r="R1672" s="10">
        <v>1747</v>
      </c>
      <c r="S1672" s="10" t="s">
        <v>288</v>
      </c>
      <c r="T1672" s="10">
        <v>5.0348190000000001E-2</v>
      </c>
      <c r="U1672" s="10">
        <v>2.5456950000000002E-2</v>
      </c>
      <c r="V1672" s="10">
        <v>3</v>
      </c>
      <c r="W1672" s="10">
        <v>10.9</v>
      </c>
      <c r="Y1672" s="10">
        <v>6.8177915999999991E-2</v>
      </c>
      <c r="Z1672" s="10">
        <v>3.4471979999999999E-2</v>
      </c>
      <c r="AA1672" s="10">
        <v>4.0999999999999996</v>
      </c>
      <c r="AB1672" s="10">
        <v>10.8</v>
      </c>
      <c r="AD1672" s="10">
        <v>8.2373949999999987E-2</v>
      </c>
      <c r="AE1672" s="10">
        <v>4.1649749999999999E-2</v>
      </c>
      <c r="AF1672" s="10">
        <v>5</v>
      </c>
      <c r="AG1672" s="10">
        <v>10.7</v>
      </c>
      <c r="AI1672" s="10">
        <v>1747</v>
      </c>
      <c r="AJ1672" s="10" t="s">
        <v>288</v>
      </c>
      <c r="AK1672" s="10">
        <v>0.16631874000000002</v>
      </c>
      <c r="AL1672" s="10">
        <v>3.3942600000000003E-2</v>
      </c>
      <c r="AM1672" s="10">
        <v>9</v>
      </c>
      <c r="AN1672" s="10">
        <v>10.9</v>
      </c>
      <c r="AP1672" s="10">
        <v>0.27465479999999998</v>
      </c>
      <c r="AQ1672" s="10">
        <v>5.6051999999999998E-2</v>
      </c>
      <c r="AR1672" s="10">
        <v>15</v>
      </c>
      <c r="AS1672" s="10">
        <v>10.8</v>
      </c>
      <c r="AU1672" s="10">
        <v>0.21768935999999994</v>
      </c>
      <c r="AV1672" s="10">
        <v>4.4426399999999991E-2</v>
      </c>
      <c r="AW1672" s="10">
        <v>12</v>
      </c>
      <c r="AX1672" s="10">
        <v>10.7</v>
      </c>
      <c r="AZ1672" s="10">
        <v>1747</v>
      </c>
      <c r="BA1672" s="10" t="s">
        <v>288</v>
      </c>
      <c r="BB1672" s="10">
        <v>5.1479610000000009E-2</v>
      </c>
      <c r="BC1672" s="10">
        <v>2.319411E-2</v>
      </c>
      <c r="BD1672" s="10">
        <v>3</v>
      </c>
      <c r="BE1672" s="10">
        <v>10.9</v>
      </c>
      <c r="BG1672" s="10">
        <v>8.501220000000001E-2</v>
      </c>
      <c r="BH1672" s="10">
        <v>3.8302200000000002E-2</v>
      </c>
      <c r="BI1672" s="10">
        <v>5</v>
      </c>
      <c r="BJ1672" s="10">
        <v>10.8</v>
      </c>
      <c r="BL1672" s="10">
        <v>8.4225049999999996E-2</v>
      </c>
      <c r="BM1672" s="10">
        <v>3.794754999999999E-2</v>
      </c>
      <c r="BN1672" s="10">
        <v>5</v>
      </c>
      <c r="BO1672" s="10">
        <v>10.7</v>
      </c>
      <c r="BQ1672" s="10">
        <v>1747</v>
      </c>
      <c r="BR1672" s="10" t="s">
        <v>288</v>
      </c>
      <c r="BS1672" s="10">
        <v>0.16462161</v>
      </c>
      <c r="BT1672" s="10">
        <v>4.0731120000000003E-2</v>
      </c>
      <c r="BU1672" s="10">
        <v>9</v>
      </c>
      <c r="BV1672" s="10">
        <v>10.9</v>
      </c>
      <c r="BX1672" s="10">
        <v>0.21546803999999994</v>
      </c>
      <c r="BY1672" s="10">
        <v>5.3311679999999986E-2</v>
      </c>
      <c r="BZ1672" s="10">
        <v>12</v>
      </c>
      <c r="CA1672" s="10">
        <v>10.7</v>
      </c>
      <c r="CC1672" s="10">
        <v>0.21748176</v>
      </c>
      <c r="CD1672" s="10">
        <v>5.3809920000000004E-2</v>
      </c>
      <c r="CE1672" s="10">
        <v>12</v>
      </c>
      <c r="CF1672" s="10">
        <v>10.8</v>
      </c>
      <c r="CH1672" s="10">
        <v>1747</v>
      </c>
      <c r="CI1672" s="10" t="s">
        <v>288</v>
      </c>
      <c r="CJ1672" s="10">
        <v>3.4378560000000002E-2</v>
      </c>
      <c r="CK1672" s="10">
        <v>1.4573520000000001E-2</v>
      </c>
      <c r="CL1672" s="10">
        <v>2</v>
      </c>
      <c r="CM1672" s="10">
        <v>10.8</v>
      </c>
      <c r="CO1672" s="10">
        <v>6.8757120000000005E-2</v>
      </c>
      <c r="CP1672" s="10">
        <v>2.9147040000000003E-2</v>
      </c>
      <c r="CQ1672" s="10">
        <v>4</v>
      </c>
      <c r="CR1672" s="10">
        <v>10.8</v>
      </c>
      <c r="CT1672" s="10">
        <v>8.5150599999999993E-2</v>
      </c>
      <c r="CU1672" s="10">
        <v>3.6096449999999995E-2</v>
      </c>
      <c r="CV1672" s="10">
        <v>5</v>
      </c>
      <c r="CW1672" s="10">
        <v>10.7</v>
      </c>
      <c r="CY1672" s="10">
        <v>1780</v>
      </c>
      <c r="CZ1672" s="10" t="s">
        <v>400</v>
      </c>
      <c r="DA1672" s="10">
        <v>1.5469999999999999E-2</v>
      </c>
      <c r="DF1672" s="10">
        <v>2.47E-2</v>
      </c>
      <c r="DK1672" s="10">
        <v>1.495E-2</v>
      </c>
    </row>
    <row r="1673" spans="1:118" x14ac:dyDescent="0.25">
      <c r="A1673" s="10">
        <v>1748</v>
      </c>
      <c r="R1673" s="10">
        <v>1748</v>
      </c>
      <c r="S1673" s="10" t="s">
        <v>315</v>
      </c>
      <c r="T1673" s="10">
        <v>1.6782729999999999E-2</v>
      </c>
      <c r="U1673" s="10">
        <v>8.4856499999999991E-3</v>
      </c>
      <c r="V1673" s="10">
        <v>1</v>
      </c>
      <c r="W1673" s="10">
        <v>10.9</v>
      </c>
      <c r="Y1673" s="10">
        <v>3.3257519999999999E-2</v>
      </c>
      <c r="Z1673" s="10">
        <v>1.68156E-2</v>
      </c>
      <c r="AA1673" s="10">
        <v>2</v>
      </c>
      <c r="AB1673" s="10">
        <v>10.8</v>
      </c>
      <c r="AD1673" s="10">
        <v>3.2949579999999999E-2</v>
      </c>
      <c r="AE1673" s="10">
        <v>1.6659900000000002E-2</v>
      </c>
      <c r="AF1673" s="10">
        <v>2</v>
      </c>
      <c r="AG1673" s="10">
        <v>10.7</v>
      </c>
      <c r="AI1673" s="10">
        <v>1748</v>
      </c>
      <c r="AJ1673" s="10" t="s">
        <v>315</v>
      </c>
      <c r="AK1673" s="10">
        <v>5.5439580000000009E-2</v>
      </c>
      <c r="AL1673" s="10">
        <v>1.1314200000000002E-2</v>
      </c>
      <c r="AM1673" s="10">
        <v>3</v>
      </c>
      <c r="AN1673" s="10">
        <v>10.9</v>
      </c>
      <c r="AP1673" s="10">
        <v>7.3241280000000006E-2</v>
      </c>
      <c r="AQ1673" s="10">
        <v>1.4947200000000002E-2</v>
      </c>
      <c r="AR1673" s="10">
        <v>4</v>
      </c>
      <c r="AS1673" s="10">
        <v>10.8</v>
      </c>
      <c r="AU1673" s="10">
        <v>9.070389999999999E-2</v>
      </c>
      <c r="AV1673" s="10">
        <v>1.8511E-2</v>
      </c>
      <c r="AW1673" s="10">
        <v>5</v>
      </c>
      <c r="AX1673" s="10">
        <v>10.7</v>
      </c>
      <c r="AZ1673" s="10">
        <v>1748</v>
      </c>
      <c r="BA1673" s="10" t="s">
        <v>315</v>
      </c>
      <c r="BB1673" s="10">
        <v>1.7159870000000001E-2</v>
      </c>
      <c r="BC1673" s="10">
        <v>7.7313699999999996E-3</v>
      </c>
      <c r="BD1673" s="10">
        <v>1</v>
      </c>
      <c r="BE1673" s="10">
        <v>10.9</v>
      </c>
      <c r="BG1673" s="10">
        <v>3.4004880000000001E-2</v>
      </c>
      <c r="BH1673" s="10">
        <v>1.532088E-2</v>
      </c>
      <c r="BI1673" s="10">
        <v>2</v>
      </c>
      <c r="BJ1673" s="10">
        <v>10.8</v>
      </c>
      <c r="BL1673" s="10">
        <v>3.3690019999999994E-2</v>
      </c>
      <c r="BM1673" s="10">
        <v>1.5179019999999998E-2</v>
      </c>
      <c r="BN1673" s="10">
        <v>2</v>
      </c>
      <c r="BO1673" s="10">
        <v>10.7</v>
      </c>
      <c r="BQ1673" s="10">
        <v>1748</v>
      </c>
      <c r="BR1673" s="10" t="s">
        <v>315</v>
      </c>
      <c r="BS1673" s="10">
        <v>5.4873870000000005E-2</v>
      </c>
      <c r="BT1673" s="10">
        <v>1.357704E-2</v>
      </c>
      <c r="BU1673" s="10">
        <v>3</v>
      </c>
      <c r="BV1673" s="10">
        <v>10.9</v>
      </c>
      <c r="BX1673" s="10">
        <v>7.1822679999999986E-2</v>
      </c>
      <c r="BY1673" s="10">
        <v>1.7770560000000001E-2</v>
      </c>
      <c r="BZ1673" s="10">
        <v>4</v>
      </c>
      <c r="CA1673" s="10">
        <v>10.7</v>
      </c>
      <c r="CC1673" s="10">
        <v>9.0617400000000001E-2</v>
      </c>
      <c r="CD1673" s="10">
        <v>2.2420800000000001E-2</v>
      </c>
      <c r="CE1673" s="10">
        <v>5</v>
      </c>
      <c r="CF1673" s="10">
        <v>10.8</v>
      </c>
      <c r="CH1673" s="10">
        <v>1748</v>
      </c>
      <c r="CI1673" s="10" t="s">
        <v>315</v>
      </c>
      <c r="CJ1673" s="10">
        <v>3.4378560000000002E-2</v>
      </c>
      <c r="CK1673" s="10">
        <v>1.4573520000000001E-2</v>
      </c>
      <c r="CL1673" s="10">
        <v>2</v>
      </c>
      <c r="CM1673" s="10">
        <v>10.8</v>
      </c>
      <c r="CO1673" s="10">
        <v>5.1567840000000011E-2</v>
      </c>
      <c r="CP1673" s="10">
        <v>2.1860280000000003E-2</v>
      </c>
      <c r="CQ1673" s="10">
        <v>3</v>
      </c>
      <c r="CR1673" s="10">
        <v>10.8</v>
      </c>
      <c r="CT1673" s="10">
        <v>3.4060239999999999E-2</v>
      </c>
      <c r="CU1673" s="10">
        <v>1.4438579999999999E-2</v>
      </c>
      <c r="CV1673" s="10">
        <v>2</v>
      </c>
      <c r="CW1673" s="10">
        <v>10.7</v>
      </c>
      <c r="CY1673" s="10">
        <v>1781</v>
      </c>
      <c r="CZ1673" s="10" t="s">
        <v>8</v>
      </c>
      <c r="DA1673" s="10">
        <v>0.84</v>
      </c>
      <c r="DB1673" s="10">
        <v>0.26</v>
      </c>
      <c r="DC1673" s="10">
        <v>13.7</v>
      </c>
      <c r="DD1673" s="10">
        <v>36.83</v>
      </c>
      <c r="DF1673" s="10">
        <v>1.1000000000000001</v>
      </c>
      <c r="DG1673" s="10">
        <v>0.3</v>
      </c>
      <c r="DH1673" s="10">
        <v>18.3</v>
      </c>
      <c r="DI1673" s="10">
        <v>35.979999999999997</v>
      </c>
      <c r="DK1673" s="10">
        <v>0.99</v>
      </c>
      <c r="DL1673" s="10">
        <v>0.28000000000000003</v>
      </c>
      <c r="DM1673" s="10">
        <v>16.7</v>
      </c>
      <c r="DN1673" s="10">
        <v>35.96</v>
      </c>
    </row>
    <row r="1674" spans="1:118" x14ac:dyDescent="0.25">
      <c r="A1674" s="10">
        <v>1749</v>
      </c>
      <c r="R1674" s="10">
        <v>1749</v>
      </c>
      <c r="S1674" s="10" t="s">
        <v>306</v>
      </c>
      <c r="T1674" s="10">
        <v>1.6782729999999999E-2</v>
      </c>
      <c r="U1674" s="10">
        <v>8.4856499999999991E-3</v>
      </c>
      <c r="V1674" s="10">
        <v>1</v>
      </c>
      <c r="W1674" s="10">
        <v>10.9</v>
      </c>
      <c r="Y1674" s="10">
        <v>1.6628759999999999E-2</v>
      </c>
      <c r="Z1674" s="10">
        <v>8.4078E-3</v>
      </c>
      <c r="AA1674" s="10">
        <v>1</v>
      </c>
      <c r="AB1674" s="10">
        <v>10.8</v>
      </c>
      <c r="AD1674" s="10">
        <v>1.647479E-2</v>
      </c>
      <c r="AE1674" s="10">
        <v>8.3299500000000009E-3</v>
      </c>
      <c r="AF1674" s="10">
        <v>1</v>
      </c>
      <c r="AG1674" s="10">
        <v>10.7</v>
      </c>
      <c r="AI1674" s="10">
        <v>1749</v>
      </c>
      <c r="AJ1674" s="10" t="s">
        <v>306</v>
      </c>
      <c r="AK1674" s="10">
        <v>1.8479859999999997E-2</v>
      </c>
      <c r="AL1674" s="10">
        <v>3.7713999999999998E-3</v>
      </c>
      <c r="AM1674" s="10">
        <v>1</v>
      </c>
      <c r="AN1674" s="10">
        <v>10.9</v>
      </c>
      <c r="AP1674" s="10">
        <v>3.6620640000000003E-2</v>
      </c>
      <c r="AQ1674" s="10">
        <v>7.4736000000000012E-3</v>
      </c>
      <c r="AR1674" s="10">
        <v>2</v>
      </c>
      <c r="AS1674" s="10">
        <v>10.8</v>
      </c>
      <c r="AU1674" s="10">
        <v>3.6281559999999997E-2</v>
      </c>
      <c r="AV1674" s="10">
        <v>7.4044000000000002E-3</v>
      </c>
      <c r="AW1674" s="10">
        <v>2</v>
      </c>
      <c r="AX1674" s="10">
        <v>10.7</v>
      </c>
      <c r="AZ1674" s="10">
        <v>1749</v>
      </c>
      <c r="BA1674" s="10" t="s">
        <v>306</v>
      </c>
      <c r="BB1674" s="10">
        <v>1.7159870000000001E-2</v>
      </c>
      <c r="BC1674" s="10">
        <v>7.7313699999999996E-3</v>
      </c>
      <c r="BD1674" s="10">
        <v>1</v>
      </c>
      <c r="BE1674" s="10">
        <v>10.9</v>
      </c>
      <c r="BG1674" s="10">
        <v>1.7002440000000001E-2</v>
      </c>
      <c r="BH1674" s="10">
        <v>7.6604400000000001E-3</v>
      </c>
      <c r="BI1674" s="10">
        <v>1</v>
      </c>
      <c r="BJ1674" s="10">
        <v>10.8</v>
      </c>
      <c r="BL1674" s="10">
        <v>1.6845009999999997E-2</v>
      </c>
      <c r="BM1674" s="10">
        <v>7.589509999999999E-3</v>
      </c>
      <c r="BN1674" s="10">
        <v>1</v>
      </c>
      <c r="BO1674" s="10">
        <v>10.7</v>
      </c>
      <c r="BQ1674" s="10">
        <v>1749</v>
      </c>
      <c r="BR1674" s="10" t="s">
        <v>306</v>
      </c>
      <c r="BS1674" s="10">
        <v>1.8291290000000002E-2</v>
      </c>
      <c r="BT1674" s="10">
        <v>4.5256799999999998E-3</v>
      </c>
      <c r="BU1674" s="10">
        <v>1</v>
      </c>
      <c r="BV1674" s="10">
        <v>10.9</v>
      </c>
      <c r="BX1674" s="10">
        <v>3.5911339999999993E-2</v>
      </c>
      <c r="BY1674" s="10">
        <v>8.8852800000000006E-3</v>
      </c>
      <c r="BZ1674" s="10">
        <v>2</v>
      </c>
      <c r="CA1674" s="10">
        <v>10.7</v>
      </c>
      <c r="CC1674" s="10">
        <v>3.6246960000000002E-2</v>
      </c>
      <c r="CD1674" s="10">
        <v>8.9683200000000001E-3</v>
      </c>
      <c r="CE1674" s="10">
        <v>2</v>
      </c>
      <c r="CF1674" s="10">
        <v>10.8</v>
      </c>
      <c r="CH1674" s="10">
        <v>1749</v>
      </c>
      <c r="CI1674" s="10" t="s">
        <v>306</v>
      </c>
      <c r="CJ1674" s="10">
        <v>1.7189280000000001E-2</v>
      </c>
      <c r="CK1674" s="10">
        <v>7.2867600000000006E-3</v>
      </c>
      <c r="CL1674" s="10">
        <v>1</v>
      </c>
      <c r="CM1674" s="10">
        <v>10.8</v>
      </c>
      <c r="CO1674" s="10">
        <v>1.7189280000000001E-2</v>
      </c>
      <c r="CP1674" s="10">
        <v>7.2867600000000006E-3</v>
      </c>
      <c r="CQ1674" s="10">
        <v>1</v>
      </c>
      <c r="CR1674" s="10">
        <v>10.8</v>
      </c>
      <c r="CT1674" s="10">
        <v>1.7030119999999999E-2</v>
      </c>
      <c r="CU1674" s="10">
        <v>7.2192899999999997E-3</v>
      </c>
      <c r="CV1674" s="10">
        <v>1</v>
      </c>
      <c r="CW1674" s="10">
        <v>10.7</v>
      </c>
      <c r="CY1674" s="10">
        <v>1782</v>
      </c>
      <c r="CZ1674" s="10" t="s">
        <v>9</v>
      </c>
      <c r="DA1674" s="10">
        <v>0.68</v>
      </c>
      <c r="DB1674" s="10">
        <v>0.27</v>
      </c>
      <c r="DC1674" s="10">
        <v>11.4</v>
      </c>
      <c r="DD1674" s="10">
        <v>36.83</v>
      </c>
      <c r="DF1674" s="10">
        <v>0.89</v>
      </c>
      <c r="DG1674" s="10">
        <v>0.32</v>
      </c>
      <c r="DH1674" s="10">
        <v>15.1</v>
      </c>
      <c r="DI1674" s="10">
        <v>35.979999999999997</v>
      </c>
      <c r="DK1674" s="10">
        <v>0.77</v>
      </c>
      <c r="DL1674" s="10">
        <v>0.28999999999999998</v>
      </c>
      <c r="DM1674" s="10">
        <v>13.3</v>
      </c>
      <c r="DN1674" s="10">
        <v>35.96</v>
      </c>
    </row>
    <row r="1675" spans="1:118" x14ac:dyDescent="0.25">
      <c r="A1675" s="10">
        <v>1750</v>
      </c>
      <c r="R1675" s="10">
        <v>1750</v>
      </c>
      <c r="S1675" s="10" t="s">
        <v>293</v>
      </c>
      <c r="T1675" s="10">
        <v>6.7130919999999997E-2</v>
      </c>
      <c r="U1675" s="10">
        <v>3.3942599999999996E-2</v>
      </c>
      <c r="V1675" s="10">
        <v>4</v>
      </c>
      <c r="W1675" s="10">
        <v>10.9</v>
      </c>
      <c r="Y1675" s="10">
        <v>3.3257519999999999E-2</v>
      </c>
      <c r="Z1675" s="10">
        <v>1.68156E-2</v>
      </c>
      <c r="AA1675" s="10">
        <v>2</v>
      </c>
      <c r="AB1675" s="10">
        <v>10.8</v>
      </c>
      <c r="AD1675" s="10">
        <v>3.2949579999999999E-2</v>
      </c>
      <c r="AE1675" s="10">
        <v>1.6659900000000002E-2</v>
      </c>
      <c r="AF1675" s="10">
        <v>2</v>
      </c>
      <c r="AG1675" s="10">
        <v>10.7</v>
      </c>
      <c r="AI1675" s="10">
        <v>1750</v>
      </c>
      <c r="AJ1675" s="10" t="s">
        <v>293</v>
      </c>
      <c r="AK1675" s="10">
        <v>0.11087916000000002</v>
      </c>
      <c r="AL1675" s="10">
        <v>2.2628400000000003E-2</v>
      </c>
      <c r="AM1675" s="10">
        <v>6</v>
      </c>
      <c r="AN1675" s="10">
        <v>10.9</v>
      </c>
      <c r="AP1675" s="10">
        <v>9.1551599999999997E-2</v>
      </c>
      <c r="AQ1675" s="10">
        <v>1.8684000000000003E-2</v>
      </c>
      <c r="AR1675" s="10">
        <v>5</v>
      </c>
      <c r="AS1675" s="10">
        <v>10.8</v>
      </c>
      <c r="AU1675" s="10">
        <v>9.070389999999999E-2</v>
      </c>
      <c r="AV1675" s="10">
        <v>1.8511E-2</v>
      </c>
      <c r="AW1675" s="10">
        <v>5</v>
      </c>
      <c r="AX1675" s="10">
        <v>10.7</v>
      </c>
      <c r="AZ1675" s="10">
        <v>1750</v>
      </c>
      <c r="BA1675" s="10" t="s">
        <v>293</v>
      </c>
      <c r="BB1675" s="10">
        <v>3.4319740000000001E-2</v>
      </c>
      <c r="BC1675" s="10">
        <v>1.5462739999999999E-2</v>
      </c>
      <c r="BD1675" s="10">
        <v>2</v>
      </c>
      <c r="BE1675" s="10">
        <v>10.9</v>
      </c>
      <c r="BG1675" s="10">
        <v>3.4004880000000001E-2</v>
      </c>
      <c r="BH1675" s="10">
        <v>1.532088E-2</v>
      </c>
      <c r="BI1675" s="10">
        <v>2</v>
      </c>
      <c r="BJ1675" s="10">
        <v>10.8</v>
      </c>
      <c r="BL1675" s="10">
        <v>3.3690019999999994E-2</v>
      </c>
      <c r="BM1675" s="10">
        <v>1.5179019999999998E-2</v>
      </c>
      <c r="BN1675" s="10">
        <v>2</v>
      </c>
      <c r="BO1675" s="10">
        <v>10.7</v>
      </c>
      <c r="BQ1675" s="10">
        <v>1750</v>
      </c>
      <c r="BR1675" s="10" t="s">
        <v>293</v>
      </c>
      <c r="BS1675" s="10">
        <v>9.1456449999999995E-2</v>
      </c>
      <c r="BT1675" s="10">
        <v>2.26284E-2</v>
      </c>
      <c r="BU1675" s="10">
        <v>5</v>
      </c>
      <c r="BV1675" s="10">
        <v>10.9</v>
      </c>
      <c r="BX1675" s="10">
        <v>8.9778349999999993E-2</v>
      </c>
      <c r="BY1675" s="10">
        <v>2.2213199999999995E-2</v>
      </c>
      <c r="BZ1675" s="10">
        <v>5</v>
      </c>
      <c r="CA1675" s="10">
        <v>10.7</v>
      </c>
      <c r="CC1675" s="10">
        <v>0.10874088</v>
      </c>
      <c r="CD1675" s="10">
        <v>2.6904960000000002E-2</v>
      </c>
      <c r="CE1675" s="10">
        <v>6</v>
      </c>
      <c r="CF1675" s="10">
        <v>10.8</v>
      </c>
      <c r="CH1675" s="10">
        <v>1750</v>
      </c>
      <c r="CI1675" s="10" t="s">
        <v>293</v>
      </c>
      <c r="CJ1675" s="10">
        <v>6.8757120000000005E-2</v>
      </c>
      <c r="CK1675" s="10">
        <v>2.9147040000000003E-2</v>
      </c>
      <c r="CL1675" s="10">
        <v>4</v>
      </c>
      <c r="CM1675" s="10">
        <v>10.8</v>
      </c>
      <c r="CO1675" s="10">
        <v>6.8757120000000005E-2</v>
      </c>
      <c r="CP1675" s="10">
        <v>2.9147040000000003E-2</v>
      </c>
      <c r="CQ1675" s="10">
        <v>4</v>
      </c>
      <c r="CR1675" s="10">
        <v>10.8</v>
      </c>
      <c r="CT1675" s="10">
        <v>6.8120479999999997E-2</v>
      </c>
      <c r="CU1675" s="10">
        <v>2.8877159999999999E-2</v>
      </c>
      <c r="CV1675" s="10">
        <v>4</v>
      </c>
      <c r="CW1675" s="10">
        <v>10.7</v>
      </c>
      <c r="CY1675" s="10">
        <v>1783</v>
      </c>
      <c r="CZ1675" s="10" t="s">
        <v>399</v>
      </c>
      <c r="DA1675" s="10">
        <v>0.82</v>
      </c>
      <c r="DB1675" s="10">
        <v>0.12</v>
      </c>
      <c r="DC1675" s="10">
        <v>80</v>
      </c>
      <c r="DD1675" s="10">
        <v>6</v>
      </c>
      <c r="DF1675" s="10">
        <v>1.08</v>
      </c>
      <c r="DG1675" s="10">
        <v>0.15</v>
      </c>
      <c r="DH1675" s="10">
        <v>105</v>
      </c>
      <c r="DI1675" s="10">
        <v>6</v>
      </c>
      <c r="DK1675" s="10">
        <v>0.98</v>
      </c>
      <c r="DL1675" s="10">
        <v>0.14000000000000001</v>
      </c>
      <c r="DM1675" s="10">
        <v>95</v>
      </c>
      <c r="DN1675" s="10">
        <v>6</v>
      </c>
    </row>
    <row r="1676" spans="1:118" x14ac:dyDescent="0.25">
      <c r="A1676" s="10">
        <v>1751</v>
      </c>
      <c r="R1676" s="10">
        <v>1751</v>
      </c>
      <c r="S1676" s="10" t="s">
        <v>294</v>
      </c>
      <c r="T1676" s="10">
        <v>0.18461003000000004</v>
      </c>
      <c r="U1676" s="10">
        <v>9.3342150000000013E-2</v>
      </c>
      <c r="V1676" s="10">
        <v>11</v>
      </c>
      <c r="W1676" s="10">
        <v>10.9</v>
      </c>
      <c r="Y1676" s="10">
        <v>0.29931767999999997</v>
      </c>
      <c r="Z1676" s="10">
        <v>0.15134040000000001</v>
      </c>
      <c r="AA1676" s="10">
        <v>18</v>
      </c>
      <c r="AB1676" s="10">
        <v>10.8</v>
      </c>
      <c r="AD1676" s="10">
        <v>0.28007142999999995</v>
      </c>
      <c r="AE1676" s="10">
        <v>0.14160914999999996</v>
      </c>
      <c r="AF1676" s="10">
        <v>17</v>
      </c>
      <c r="AG1676" s="10">
        <v>10.7</v>
      </c>
      <c r="AI1676" s="10">
        <v>1751</v>
      </c>
      <c r="AJ1676" s="10" t="s">
        <v>294</v>
      </c>
      <c r="AK1676" s="10">
        <v>0.29567775999999996</v>
      </c>
      <c r="AL1676" s="10">
        <v>6.0342399999999997E-2</v>
      </c>
      <c r="AM1676" s="10">
        <v>16</v>
      </c>
      <c r="AN1676" s="10">
        <v>10.9</v>
      </c>
      <c r="AP1676" s="10">
        <v>0.31127544000000007</v>
      </c>
      <c r="AQ1676" s="10">
        <v>6.3525600000000015E-2</v>
      </c>
      <c r="AR1676" s="10">
        <v>17</v>
      </c>
      <c r="AS1676" s="10">
        <v>10.8</v>
      </c>
      <c r="AU1676" s="10">
        <v>0.30839325999999995</v>
      </c>
      <c r="AV1676" s="10">
        <v>6.2937399999999991E-2</v>
      </c>
      <c r="AW1676" s="10">
        <v>17</v>
      </c>
      <c r="AX1676" s="10">
        <v>10.7</v>
      </c>
      <c r="AZ1676" s="10">
        <v>1751</v>
      </c>
      <c r="BA1676" s="10" t="s">
        <v>294</v>
      </c>
      <c r="BB1676" s="10">
        <v>0.27455792000000001</v>
      </c>
      <c r="BC1676" s="10">
        <v>0.12370191999999999</v>
      </c>
      <c r="BD1676" s="10">
        <v>16</v>
      </c>
      <c r="BE1676" s="10">
        <v>10.9</v>
      </c>
      <c r="BG1676" s="10">
        <v>0.28904148000000002</v>
      </c>
      <c r="BH1676" s="10">
        <v>0.13022748000000001</v>
      </c>
      <c r="BI1676" s="10">
        <v>17</v>
      </c>
      <c r="BJ1676" s="10">
        <v>10.8</v>
      </c>
      <c r="BL1676" s="10">
        <v>0.30321018</v>
      </c>
      <c r="BM1676" s="10">
        <v>0.13661118</v>
      </c>
      <c r="BN1676" s="10">
        <v>18</v>
      </c>
      <c r="BO1676" s="10">
        <v>10.7</v>
      </c>
      <c r="BQ1676" s="10">
        <v>1751</v>
      </c>
      <c r="BR1676" s="10" t="s">
        <v>294</v>
      </c>
      <c r="BS1676" s="10">
        <v>0.25607806</v>
      </c>
      <c r="BT1676" s="10">
        <v>6.3359520000000003E-2</v>
      </c>
      <c r="BU1676" s="10">
        <v>14</v>
      </c>
      <c r="BV1676" s="10">
        <v>10.9</v>
      </c>
      <c r="BX1676" s="10">
        <v>0.26933505000000002</v>
      </c>
      <c r="BY1676" s="10">
        <v>6.6639600000000007E-2</v>
      </c>
      <c r="BZ1676" s="10">
        <v>15</v>
      </c>
      <c r="CA1676" s="10">
        <v>10.7</v>
      </c>
      <c r="CC1676" s="10">
        <v>0.25372872000000002</v>
      </c>
      <c r="CD1676" s="10">
        <v>6.2778239999999999E-2</v>
      </c>
      <c r="CE1676" s="10">
        <v>14</v>
      </c>
      <c r="CF1676" s="10">
        <v>10.8</v>
      </c>
      <c r="CH1676" s="10">
        <v>1751</v>
      </c>
      <c r="CI1676" s="10" t="s">
        <v>294</v>
      </c>
      <c r="CJ1676" s="10">
        <v>8.5946400000000006E-2</v>
      </c>
      <c r="CK1676" s="10">
        <v>3.6433800000000002E-2</v>
      </c>
      <c r="CL1676" s="10">
        <v>5</v>
      </c>
      <c r="CM1676" s="10">
        <v>10.8</v>
      </c>
      <c r="CO1676" s="10">
        <v>0.25783919999999999</v>
      </c>
      <c r="CP1676" s="10">
        <v>0.10930140000000001</v>
      </c>
      <c r="CQ1676" s="10">
        <v>15</v>
      </c>
      <c r="CR1676" s="10">
        <v>10.8</v>
      </c>
      <c r="CT1676" s="10">
        <v>8.5150599999999993E-2</v>
      </c>
      <c r="CU1676" s="10">
        <v>3.6096449999999995E-2</v>
      </c>
      <c r="CV1676" s="10">
        <v>5</v>
      </c>
      <c r="CW1676" s="10">
        <v>10.7</v>
      </c>
      <c r="CY1676" s="10">
        <v>1784</v>
      </c>
      <c r="CZ1676" s="10" t="s">
        <v>44</v>
      </c>
      <c r="DA1676" s="10">
        <v>0.66</v>
      </c>
      <c r="DB1676" s="10">
        <v>0.13</v>
      </c>
      <c r="DC1676" s="10">
        <v>65</v>
      </c>
      <c r="DD1676" s="10">
        <v>6</v>
      </c>
      <c r="DF1676" s="10">
        <v>0.87</v>
      </c>
      <c r="DG1676" s="10">
        <v>0.18</v>
      </c>
      <c r="DH1676" s="10">
        <v>86</v>
      </c>
      <c r="DI1676" s="10">
        <v>6</v>
      </c>
      <c r="DK1676" s="10">
        <v>0.76</v>
      </c>
      <c r="DL1676" s="10">
        <v>0.16</v>
      </c>
      <c r="DM1676" s="10">
        <v>75</v>
      </c>
      <c r="DN1676" s="10">
        <v>6</v>
      </c>
    </row>
    <row r="1677" spans="1:118" x14ac:dyDescent="0.25">
      <c r="A1677" s="10">
        <v>1752</v>
      </c>
      <c r="R1677" s="10">
        <v>1752</v>
      </c>
      <c r="S1677" s="10" t="s">
        <v>408</v>
      </c>
      <c r="T1677" s="10">
        <v>3.2499999999999999E-4</v>
      </c>
      <c r="Y1677" s="10">
        <v>8.7000000000000001E-5</v>
      </c>
      <c r="AD1677" s="10">
        <v>9.2999999999999997E-5</v>
      </c>
      <c r="AI1677" s="10">
        <v>1752</v>
      </c>
      <c r="AJ1677" s="10" t="s">
        <v>408</v>
      </c>
      <c r="AK1677" s="10">
        <v>1.022E-2</v>
      </c>
      <c r="AP1677" s="10">
        <v>1.0240000000000001E-2</v>
      </c>
      <c r="AU1677" s="10">
        <v>9.8700000000000003E-3</v>
      </c>
      <c r="AZ1677" s="10">
        <v>1752</v>
      </c>
      <c r="BA1677" s="10" t="s">
        <v>408</v>
      </c>
      <c r="BB1677" s="10">
        <v>1.3660000000000001E-4</v>
      </c>
      <c r="BG1677" s="10">
        <v>8.3300000000000005E-5</v>
      </c>
      <c r="BL1677" s="10">
        <v>8.0000000000000007E-5</v>
      </c>
      <c r="BQ1677" s="10">
        <v>1752</v>
      </c>
      <c r="BR1677" s="10" t="s">
        <v>408</v>
      </c>
      <c r="BS1677" s="10">
        <v>1.094E-2</v>
      </c>
      <c r="BX1677" s="10">
        <v>1.021E-2</v>
      </c>
      <c r="CC1677" s="10">
        <v>9.9600000000000001E-3</v>
      </c>
      <c r="CH1677" s="10">
        <v>1752</v>
      </c>
      <c r="CI1677" s="10" t="s">
        <v>408</v>
      </c>
      <c r="CJ1677" s="10">
        <v>3.5499999999999999E-6</v>
      </c>
      <c r="CO1677" s="10">
        <v>8.0000000000000007E-5</v>
      </c>
      <c r="CT1677" s="10">
        <v>8.0000000000000007E-5</v>
      </c>
      <c r="CY1677" s="10">
        <v>1785</v>
      </c>
      <c r="CZ1677" s="10" t="s">
        <v>305</v>
      </c>
      <c r="DA1677" s="10">
        <v>0.20552400000000001</v>
      </c>
      <c r="DB1677" s="10">
        <v>2.9064000000000003E-2</v>
      </c>
      <c r="DC1677" s="10">
        <v>20</v>
      </c>
      <c r="DD1677" s="10">
        <v>6</v>
      </c>
      <c r="DF1677" s="10">
        <v>0.45215279999999997</v>
      </c>
      <c r="DG1677" s="10">
        <v>6.3940800000000006E-2</v>
      </c>
      <c r="DH1677" s="10">
        <v>44</v>
      </c>
      <c r="DI1677" s="10">
        <v>6</v>
      </c>
      <c r="DK1677" s="10">
        <v>0.41104800000000002</v>
      </c>
      <c r="DL1677" s="10">
        <v>5.8128000000000006E-2</v>
      </c>
      <c r="DM1677" s="10">
        <v>40</v>
      </c>
      <c r="DN1677" s="10">
        <v>6</v>
      </c>
    </row>
    <row r="1678" spans="1:118" x14ac:dyDescent="0.25">
      <c r="A1678" s="10">
        <v>1753</v>
      </c>
      <c r="R1678" s="10">
        <v>1753</v>
      </c>
      <c r="S1678" s="10" t="s">
        <v>409</v>
      </c>
      <c r="T1678" s="10">
        <v>0</v>
      </c>
      <c r="Y1678" s="10">
        <v>0</v>
      </c>
      <c r="AD1678" s="10">
        <v>0</v>
      </c>
      <c r="AI1678" s="10">
        <v>1753</v>
      </c>
      <c r="AJ1678" s="10" t="s">
        <v>409</v>
      </c>
      <c r="AK1678" s="10">
        <v>0</v>
      </c>
      <c r="AP1678" s="10">
        <v>0</v>
      </c>
      <c r="AU1678" s="10">
        <v>0</v>
      </c>
      <c r="AZ1678" s="10">
        <v>1753</v>
      </c>
      <c r="BA1678" s="10" t="s">
        <v>409</v>
      </c>
      <c r="BB1678" s="10">
        <v>0</v>
      </c>
      <c r="BG1678" s="10">
        <v>0</v>
      </c>
      <c r="BL1678" s="10">
        <v>0</v>
      </c>
      <c r="BQ1678" s="10">
        <v>1753</v>
      </c>
      <c r="BR1678" s="10" t="s">
        <v>409</v>
      </c>
      <c r="BS1678" s="10">
        <v>0</v>
      </c>
      <c r="BX1678" s="10">
        <v>0</v>
      </c>
      <c r="CC1678" s="10">
        <v>0</v>
      </c>
      <c r="CH1678" s="10">
        <v>1753</v>
      </c>
      <c r="CI1678" s="10" t="s">
        <v>409</v>
      </c>
      <c r="CJ1678" s="10">
        <v>0</v>
      </c>
      <c r="CO1678" s="10">
        <v>0</v>
      </c>
      <c r="CT1678" s="10">
        <v>0</v>
      </c>
      <c r="CY1678" s="10">
        <v>1786</v>
      </c>
      <c r="CZ1678" s="10" t="s">
        <v>288</v>
      </c>
      <c r="DA1678" s="10">
        <v>0.28773359999999998</v>
      </c>
      <c r="DB1678" s="10">
        <v>4.0689599999999999E-2</v>
      </c>
      <c r="DC1678" s="10">
        <v>28</v>
      </c>
      <c r="DD1678" s="10">
        <v>6</v>
      </c>
      <c r="DF1678" s="10">
        <v>0.28773359999999998</v>
      </c>
      <c r="DG1678" s="10">
        <v>4.0689599999999999E-2</v>
      </c>
      <c r="DH1678" s="10">
        <v>28</v>
      </c>
      <c r="DI1678" s="10">
        <v>6</v>
      </c>
      <c r="DK1678" s="10">
        <v>0.20552400000000001</v>
      </c>
      <c r="DL1678" s="10">
        <v>2.9064000000000003E-2</v>
      </c>
      <c r="DM1678" s="10">
        <v>20</v>
      </c>
      <c r="DN1678" s="10">
        <v>6</v>
      </c>
    </row>
    <row r="1679" spans="1:118" x14ac:dyDescent="0.25">
      <c r="A1679" s="10">
        <v>1754</v>
      </c>
      <c r="R1679" s="10">
        <v>1754</v>
      </c>
      <c r="S1679" s="10" t="s">
        <v>8</v>
      </c>
      <c r="V1679" s="10">
        <v>0</v>
      </c>
      <c r="AA1679" s="10">
        <v>0</v>
      </c>
      <c r="AF1679" s="10">
        <v>0</v>
      </c>
      <c r="AI1679" s="10">
        <v>1754</v>
      </c>
      <c r="AJ1679" s="10" t="s">
        <v>8</v>
      </c>
      <c r="AM1679" s="10">
        <v>0</v>
      </c>
      <c r="AR1679" s="10">
        <v>0</v>
      </c>
      <c r="AW1679" s="10">
        <v>0</v>
      </c>
      <c r="AZ1679" s="10">
        <v>1754</v>
      </c>
      <c r="BA1679" s="10" t="s">
        <v>8</v>
      </c>
      <c r="BD1679" s="10">
        <v>0</v>
      </c>
      <c r="BI1679" s="10">
        <v>0</v>
      </c>
      <c r="BN1679" s="10">
        <v>0</v>
      </c>
      <c r="BQ1679" s="10">
        <v>1754</v>
      </c>
      <c r="BR1679" s="10" t="s">
        <v>8</v>
      </c>
      <c r="BU1679" s="10">
        <v>0</v>
      </c>
      <c r="BZ1679" s="10">
        <v>0</v>
      </c>
      <c r="CE1679" s="10">
        <v>0</v>
      </c>
      <c r="CH1679" s="10">
        <v>1754</v>
      </c>
      <c r="CI1679" s="10" t="s">
        <v>8</v>
      </c>
      <c r="CL1679" s="10">
        <v>0</v>
      </c>
      <c r="CQ1679" s="10">
        <v>0</v>
      </c>
      <c r="CV1679" s="10">
        <v>0</v>
      </c>
      <c r="CY1679" s="10">
        <v>1787</v>
      </c>
      <c r="CZ1679" s="10" t="s">
        <v>315</v>
      </c>
      <c r="DA1679" s="10">
        <v>0.32883839999999998</v>
      </c>
      <c r="DB1679" s="10">
        <v>4.6502399999999999E-2</v>
      </c>
      <c r="DC1679" s="10">
        <v>32</v>
      </c>
      <c r="DD1679" s="10">
        <v>6</v>
      </c>
      <c r="DF1679" s="10">
        <v>0.33911459999999999</v>
      </c>
      <c r="DG1679" s="10">
        <v>4.7955600000000001E-2</v>
      </c>
      <c r="DH1679" s="10">
        <v>33</v>
      </c>
      <c r="DI1679" s="10">
        <v>6</v>
      </c>
      <c r="DK1679" s="10">
        <v>0.35966700000000001</v>
      </c>
      <c r="DL1679" s="10">
        <v>5.0862000000000011E-2</v>
      </c>
      <c r="DM1679" s="10">
        <v>35</v>
      </c>
      <c r="DN1679" s="10">
        <v>6</v>
      </c>
    </row>
    <row r="1680" spans="1:118" x14ac:dyDescent="0.25">
      <c r="A1680" s="10">
        <v>1755</v>
      </c>
      <c r="R1680" s="10">
        <v>1755</v>
      </c>
      <c r="S1680" s="10" t="s">
        <v>9</v>
      </c>
      <c r="T1680" s="10">
        <v>0.08</v>
      </c>
      <c r="U1680" s="10">
        <v>0.06</v>
      </c>
      <c r="Y1680" s="10">
        <v>0.08</v>
      </c>
      <c r="Z1680" s="10">
        <v>0.06</v>
      </c>
      <c r="AD1680" s="10">
        <v>0.08</v>
      </c>
      <c r="AE1680" s="10">
        <v>0.06</v>
      </c>
      <c r="AI1680" s="10">
        <v>1755</v>
      </c>
      <c r="AJ1680" s="10" t="s">
        <v>9</v>
      </c>
      <c r="AK1680" s="10">
        <v>0.14000000000000001</v>
      </c>
      <c r="AL1680" s="10">
        <v>0.06</v>
      </c>
      <c r="AP1680" s="10">
        <v>0.14000000000000001</v>
      </c>
      <c r="AQ1680" s="10">
        <v>0.06</v>
      </c>
      <c r="AU1680" s="10">
        <v>0.15</v>
      </c>
      <c r="AV1680" s="10">
        <v>7.0000000000000007E-2</v>
      </c>
      <c r="AZ1680" s="10">
        <v>1755</v>
      </c>
      <c r="BA1680" s="10" t="s">
        <v>9</v>
      </c>
      <c r="BB1680" s="10">
        <v>0.09</v>
      </c>
      <c r="BC1680" s="10">
        <v>0.08</v>
      </c>
      <c r="BG1680" s="10">
        <v>0.09</v>
      </c>
      <c r="BH1680" s="10">
        <v>7.0000000000000007E-2</v>
      </c>
      <c r="BL1680" s="10">
        <v>0.09</v>
      </c>
      <c r="BM1680" s="10">
        <v>7.0000000000000007E-2</v>
      </c>
      <c r="BQ1680" s="10">
        <v>1755</v>
      </c>
      <c r="BR1680" s="10" t="s">
        <v>9</v>
      </c>
      <c r="BS1680" s="10">
        <v>0.14000000000000001</v>
      </c>
      <c r="BT1680" s="10">
        <v>0.06</v>
      </c>
      <c r="BX1680" s="10">
        <v>0.14000000000000001</v>
      </c>
      <c r="BY1680" s="10">
        <v>0.06</v>
      </c>
      <c r="CC1680" s="10">
        <v>0.14000000000000001</v>
      </c>
      <c r="CD1680" s="10">
        <v>0.06</v>
      </c>
      <c r="CH1680" s="10">
        <v>1755</v>
      </c>
      <c r="CI1680" s="10" t="s">
        <v>9</v>
      </c>
      <c r="CJ1680" s="10">
        <v>0.08</v>
      </c>
      <c r="CK1680" s="10">
        <v>0.05</v>
      </c>
      <c r="CL1680" s="10">
        <v>2</v>
      </c>
      <c r="CM1680" s="10">
        <v>35.92</v>
      </c>
      <c r="CO1680" s="10">
        <v>0.08</v>
      </c>
      <c r="CP1680" s="10">
        <v>0.05</v>
      </c>
      <c r="CQ1680" s="10">
        <v>2</v>
      </c>
      <c r="CR1680" s="10">
        <v>36.68</v>
      </c>
      <c r="CT1680" s="10">
        <v>0.08</v>
      </c>
      <c r="CU1680" s="10">
        <v>0.05</v>
      </c>
      <c r="CV1680" s="10">
        <v>2</v>
      </c>
      <c r="CW1680" s="10">
        <v>36.06</v>
      </c>
      <c r="CY1680" s="10">
        <v>1788</v>
      </c>
      <c r="CZ1680" s="10" t="s">
        <v>306</v>
      </c>
      <c r="DA1680" s="10">
        <v>0.15258599999999997</v>
      </c>
      <c r="DB1680" s="10">
        <v>3.1140000000000001E-2</v>
      </c>
      <c r="DC1680" s="10">
        <v>15</v>
      </c>
      <c r="DD1680" s="10">
        <v>6</v>
      </c>
      <c r="DF1680" s="10">
        <v>0.23396520000000001</v>
      </c>
      <c r="DG1680" s="10">
        <v>4.7748000000000006E-2</v>
      </c>
      <c r="DH1680" s="10">
        <v>23</v>
      </c>
      <c r="DI1680" s="10">
        <v>6</v>
      </c>
      <c r="DK1680" s="10">
        <v>0.20344799999999999</v>
      </c>
      <c r="DL1680" s="10">
        <v>4.1520000000000001E-2</v>
      </c>
      <c r="DM1680" s="10">
        <v>20</v>
      </c>
      <c r="DN1680" s="10">
        <v>6</v>
      </c>
    </row>
    <row r="1681" spans="1:118" x14ac:dyDescent="0.25">
      <c r="A1681" s="10">
        <v>1756</v>
      </c>
      <c r="R1681" s="10">
        <v>1756</v>
      </c>
      <c r="S1681" s="10" t="s">
        <v>10</v>
      </c>
      <c r="V1681" s="10">
        <v>0</v>
      </c>
      <c r="AA1681" s="10">
        <v>0</v>
      </c>
      <c r="AF1681" s="10">
        <v>0</v>
      </c>
      <c r="AI1681" s="10">
        <v>1756</v>
      </c>
      <c r="AJ1681" s="10" t="s">
        <v>10</v>
      </c>
      <c r="AM1681" s="10">
        <v>0</v>
      </c>
      <c r="AR1681" s="10">
        <v>0</v>
      </c>
      <c r="AW1681" s="10">
        <v>0</v>
      </c>
      <c r="AZ1681" s="10">
        <v>1756</v>
      </c>
      <c r="BA1681" s="10" t="s">
        <v>10</v>
      </c>
      <c r="BD1681" s="10">
        <v>0</v>
      </c>
      <c r="BI1681" s="10">
        <v>0</v>
      </c>
      <c r="BN1681" s="10">
        <v>0</v>
      </c>
      <c r="BQ1681" s="10">
        <v>1756</v>
      </c>
      <c r="BR1681" s="10" t="s">
        <v>10</v>
      </c>
      <c r="BU1681" s="10">
        <v>0</v>
      </c>
      <c r="BZ1681" s="10">
        <v>0</v>
      </c>
      <c r="CE1681" s="10">
        <v>0</v>
      </c>
      <c r="CH1681" s="10">
        <v>1756</v>
      </c>
      <c r="CI1681" s="10" t="s">
        <v>10</v>
      </c>
      <c r="CL1681" s="10">
        <v>0</v>
      </c>
      <c r="CQ1681" s="10">
        <v>0</v>
      </c>
      <c r="CV1681" s="10">
        <v>0</v>
      </c>
      <c r="CY1681" s="10">
        <v>1789</v>
      </c>
      <c r="CZ1681" s="10" t="s">
        <v>291</v>
      </c>
      <c r="DA1681" s="10">
        <v>0.30517199999999994</v>
      </c>
      <c r="DB1681" s="10">
        <v>6.2280000000000002E-2</v>
      </c>
      <c r="DC1681" s="10">
        <v>30</v>
      </c>
      <c r="DD1681" s="10">
        <v>6</v>
      </c>
      <c r="DF1681" s="10">
        <v>0.40689599999999998</v>
      </c>
      <c r="DG1681" s="10">
        <v>8.3040000000000003E-2</v>
      </c>
      <c r="DH1681" s="10">
        <v>40</v>
      </c>
      <c r="DI1681" s="10">
        <v>6</v>
      </c>
      <c r="DK1681" s="10">
        <v>0.3255168</v>
      </c>
      <c r="DL1681" s="10">
        <v>6.6432000000000005E-2</v>
      </c>
      <c r="DM1681" s="10">
        <v>32</v>
      </c>
      <c r="DN1681" s="10">
        <v>6</v>
      </c>
    </row>
    <row r="1682" spans="1:118" x14ac:dyDescent="0.25">
      <c r="A1682" s="10">
        <v>1757</v>
      </c>
      <c r="R1682" s="10">
        <v>1757</v>
      </c>
      <c r="S1682" s="10" t="s">
        <v>11</v>
      </c>
      <c r="T1682" s="10">
        <v>0.08</v>
      </c>
      <c r="U1682" s="10">
        <v>0.05</v>
      </c>
      <c r="V1682" s="10">
        <v>5</v>
      </c>
      <c r="W1682" s="10">
        <v>10.7</v>
      </c>
      <c r="Y1682" s="10">
        <v>0.08</v>
      </c>
      <c r="Z1682" s="10">
        <v>0.05</v>
      </c>
      <c r="AA1682" s="10">
        <v>5</v>
      </c>
      <c r="AB1682" s="10">
        <v>10.6</v>
      </c>
      <c r="AD1682" s="10">
        <v>0.08</v>
      </c>
      <c r="AE1682" s="10">
        <v>0.05</v>
      </c>
      <c r="AF1682" s="10">
        <v>5</v>
      </c>
      <c r="AG1682" s="10">
        <v>10.5</v>
      </c>
      <c r="AI1682" s="10">
        <v>1757</v>
      </c>
      <c r="AJ1682" s="10" t="s">
        <v>11</v>
      </c>
      <c r="AK1682" s="10">
        <v>0.14000000000000001</v>
      </c>
      <c r="AL1682" s="10">
        <v>0.05</v>
      </c>
      <c r="AM1682" s="10">
        <v>8</v>
      </c>
      <c r="AN1682" s="10">
        <v>10.5</v>
      </c>
      <c r="AP1682" s="10">
        <v>0.14000000000000001</v>
      </c>
      <c r="AQ1682" s="10">
        <v>0.05</v>
      </c>
      <c r="AR1682" s="10">
        <v>8</v>
      </c>
      <c r="AS1682" s="10">
        <v>10.5</v>
      </c>
      <c r="AU1682" s="10">
        <v>0.15</v>
      </c>
      <c r="AV1682" s="10">
        <v>0.06</v>
      </c>
      <c r="AW1682" s="10">
        <v>9</v>
      </c>
      <c r="AX1682" s="10">
        <v>10.5</v>
      </c>
      <c r="AZ1682" s="10">
        <v>1757</v>
      </c>
      <c r="BA1682" s="10" t="s">
        <v>11</v>
      </c>
      <c r="BB1682" s="10">
        <v>0.09</v>
      </c>
      <c r="BC1682" s="10">
        <v>7.0000000000000007E-2</v>
      </c>
      <c r="BD1682" s="10">
        <v>6</v>
      </c>
      <c r="BE1682" s="10">
        <v>10.8</v>
      </c>
      <c r="BG1682" s="10">
        <v>0.09</v>
      </c>
      <c r="BH1682" s="10">
        <v>0.06</v>
      </c>
      <c r="BI1682" s="10">
        <v>6</v>
      </c>
      <c r="BJ1682" s="10">
        <v>10.6</v>
      </c>
      <c r="BL1682" s="10">
        <v>0.09</v>
      </c>
      <c r="BM1682" s="10">
        <v>0.06</v>
      </c>
      <c r="BN1682" s="10">
        <v>6</v>
      </c>
      <c r="BO1682" s="10">
        <v>10.5</v>
      </c>
      <c r="BQ1682" s="10">
        <v>1757</v>
      </c>
      <c r="BR1682" s="10" t="s">
        <v>11</v>
      </c>
      <c r="BS1682" s="10">
        <v>0.14000000000000001</v>
      </c>
      <c r="BT1682" s="10">
        <v>0.05</v>
      </c>
      <c r="BU1682" s="10">
        <v>8</v>
      </c>
      <c r="BV1682" s="10">
        <v>10.6</v>
      </c>
      <c r="BX1682" s="10">
        <v>0.14000000000000001</v>
      </c>
      <c r="BY1682" s="10">
        <v>0.05</v>
      </c>
      <c r="BZ1682" s="10">
        <v>8</v>
      </c>
      <c r="CA1682" s="10">
        <v>10.5</v>
      </c>
      <c r="CC1682" s="10">
        <v>0.14000000000000001</v>
      </c>
      <c r="CD1682" s="10">
        <v>0.05</v>
      </c>
      <c r="CE1682" s="10">
        <v>8</v>
      </c>
      <c r="CF1682" s="10">
        <v>10.4</v>
      </c>
      <c r="CH1682" s="10">
        <v>1757</v>
      </c>
      <c r="CI1682" s="10" t="s">
        <v>11</v>
      </c>
      <c r="CJ1682" s="10">
        <v>0.08</v>
      </c>
      <c r="CK1682" s="10">
        <v>0.04</v>
      </c>
      <c r="CL1682" s="10">
        <v>5</v>
      </c>
      <c r="CM1682" s="10">
        <v>10.6</v>
      </c>
      <c r="CO1682" s="10">
        <v>0.08</v>
      </c>
      <c r="CP1682" s="10">
        <v>0.04</v>
      </c>
      <c r="CQ1682" s="10">
        <v>5</v>
      </c>
      <c r="CR1682" s="10">
        <v>10.5</v>
      </c>
      <c r="CT1682" s="10">
        <v>0.08</v>
      </c>
      <c r="CU1682" s="10">
        <v>0.04</v>
      </c>
      <c r="CV1682" s="10">
        <v>5</v>
      </c>
      <c r="CW1682" s="10">
        <v>10.5</v>
      </c>
      <c r="CY1682" s="10">
        <v>1790</v>
      </c>
      <c r="CZ1682" s="10" t="s">
        <v>307</v>
      </c>
      <c r="DA1682" s="10">
        <v>0.20344799999999999</v>
      </c>
      <c r="DB1682" s="10">
        <v>4.1520000000000001E-2</v>
      </c>
      <c r="DC1682" s="10">
        <v>20</v>
      </c>
      <c r="DD1682" s="10">
        <v>6</v>
      </c>
      <c r="DF1682" s="10">
        <v>0.23396520000000001</v>
      </c>
      <c r="DG1682" s="10">
        <v>4.7748000000000006E-2</v>
      </c>
      <c r="DH1682" s="10">
        <v>23</v>
      </c>
      <c r="DI1682" s="10">
        <v>6</v>
      </c>
      <c r="DK1682" s="10">
        <v>0.23396520000000001</v>
      </c>
      <c r="DL1682" s="10">
        <v>4.7748000000000006E-2</v>
      </c>
      <c r="DM1682" s="10">
        <v>23</v>
      </c>
      <c r="DN1682" s="10">
        <v>6</v>
      </c>
    </row>
    <row r="1683" spans="1:118" x14ac:dyDescent="0.25">
      <c r="A1683" s="10">
        <v>1758</v>
      </c>
      <c r="R1683" s="10">
        <v>1758</v>
      </c>
      <c r="S1683" s="10" t="s">
        <v>285</v>
      </c>
      <c r="T1683" s="10">
        <v>3.1468699999999995E-2</v>
      </c>
      <c r="U1683" s="10">
        <v>1.9621659999999999E-2</v>
      </c>
      <c r="V1683" s="10">
        <v>2</v>
      </c>
      <c r="W1683" s="10">
        <v>10.7</v>
      </c>
      <c r="Y1683" s="10">
        <v>3.11746E-2</v>
      </c>
      <c r="Z1683" s="10">
        <v>1.9438280000000002E-2</v>
      </c>
      <c r="AA1683" s="10">
        <v>2</v>
      </c>
      <c r="AB1683" s="10">
        <v>10.6</v>
      </c>
      <c r="AD1683" s="10">
        <v>3.0880499999999998E-2</v>
      </c>
      <c r="AE1683" s="10">
        <v>1.9254899999999998E-2</v>
      </c>
      <c r="AF1683" s="10">
        <v>2</v>
      </c>
      <c r="AG1683" s="10">
        <v>10.5</v>
      </c>
      <c r="AI1683" s="10">
        <v>1758</v>
      </c>
      <c r="AJ1683" s="10" t="s">
        <v>285</v>
      </c>
      <c r="AK1683" s="10">
        <v>3.4150199999999999E-2</v>
      </c>
      <c r="AL1683" s="10">
        <v>1.2352200000000001E-2</v>
      </c>
      <c r="AM1683" s="10">
        <v>2</v>
      </c>
      <c r="AN1683" s="10">
        <v>10.5</v>
      </c>
      <c r="AP1683" s="10">
        <v>3.4150199999999999E-2</v>
      </c>
      <c r="AQ1683" s="10">
        <v>1.2352200000000001E-2</v>
      </c>
      <c r="AR1683" s="10">
        <v>2</v>
      </c>
      <c r="AS1683" s="10">
        <v>10.5</v>
      </c>
      <c r="AU1683" s="10">
        <v>3.4150199999999999E-2</v>
      </c>
      <c r="AV1683" s="10">
        <v>1.2352200000000001E-2</v>
      </c>
      <c r="AW1683" s="10">
        <v>2</v>
      </c>
      <c r="AX1683" s="10">
        <v>10.5</v>
      </c>
      <c r="AZ1683" s="10">
        <v>1758</v>
      </c>
      <c r="BA1683" s="10" t="s">
        <v>285</v>
      </c>
      <c r="BB1683" s="10">
        <v>3.0268080000000006E-2</v>
      </c>
      <c r="BC1683" s="10">
        <v>2.204712E-2</v>
      </c>
      <c r="BD1683" s="10">
        <v>2</v>
      </c>
      <c r="BE1683" s="10">
        <v>10.8</v>
      </c>
      <c r="BG1683" s="10">
        <v>2.9707560000000004E-2</v>
      </c>
      <c r="BH1683" s="10">
        <v>2.1638839999999999E-2</v>
      </c>
      <c r="BI1683" s="10">
        <v>2</v>
      </c>
      <c r="BJ1683" s="10">
        <v>10.6</v>
      </c>
      <c r="BL1683" s="10">
        <v>2.94273E-2</v>
      </c>
      <c r="BM1683" s="10">
        <v>2.1434700000000001E-2</v>
      </c>
      <c r="BN1683" s="10">
        <v>2</v>
      </c>
      <c r="BO1683" s="10">
        <v>10.5</v>
      </c>
      <c r="BQ1683" s="10">
        <v>1758</v>
      </c>
      <c r="BR1683" s="10" t="s">
        <v>285</v>
      </c>
      <c r="BS1683" s="10">
        <v>3.4475439999999996E-2</v>
      </c>
      <c r="BT1683" s="10">
        <v>1.2469840000000001E-2</v>
      </c>
      <c r="BU1683" s="10">
        <v>2</v>
      </c>
      <c r="BV1683" s="10">
        <v>10.6</v>
      </c>
      <c r="BX1683" s="10">
        <v>3.4150199999999999E-2</v>
      </c>
      <c r="BY1683" s="10">
        <v>1.2352200000000001E-2</v>
      </c>
      <c r="BZ1683" s="10">
        <v>2</v>
      </c>
      <c r="CA1683" s="10">
        <v>10.5</v>
      </c>
      <c r="CC1683" s="10">
        <v>3.3824959999999994E-2</v>
      </c>
      <c r="CD1683" s="10">
        <v>1.2234560000000002E-2</v>
      </c>
      <c r="CE1683" s="10">
        <v>2</v>
      </c>
      <c r="CF1683" s="10">
        <v>10.4</v>
      </c>
      <c r="CH1683" s="10">
        <v>1758</v>
      </c>
      <c r="CI1683" s="10" t="s">
        <v>285</v>
      </c>
      <c r="CJ1683" s="10">
        <v>3.264164E-2</v>
      </c>
      <c r="CK1683" s="10">
        <v>1.65042E-2</v>
      </c>
      <c r="CL1683" s="10">
        <v>2</v>
      </c>
      <c r="CM1683" s="10">
        <v>10.6</v>
      </c>
      <c r="CO1683" s="10">
        <v>3.23337E-2</v>
      </c>
      <c r="CP1683" s="10">
        <v>1.6348500000000002E-2</v>
      </c>
      <c r="CQ1683" s="10">
        <v>2</v>
      </c>
      <c r="CR1683" s="10">
        <v>10.5</v>
      </c>
      <c r="CT1683" s="10">
        <v>3.23337E-2</v>
      </c>
      <c r="CU1683" s="10">
        <v>1.6348500000000002E-2</v>
      </c>
      <c r="CV1683" s="10">
        <v>2</v>
      </c>
      <c r="CW1683" s="10">
        <v>10.5</v>
      </c>
      <c r="CY1683" s="10">
        <v>1791</v>
      </c>
      <c r="CZ1683" s="10" t="s">
        <v>294</v>
      </c>
      <c r="DA1683" s="10">
        <v>0</v>
      </c>
      <c r="DB1683" s="10">
        <v>0</v>
      </c>
      <c r="DC1683" s="10">
        <v>0</v>
      </c>
      <c r="DD1683" s="10">
        <v>6</v>
      </c>
      <c r="DF1683" s="10">
        <v>0</v>
      </c>
      <c r="DG1683" s="10">
        <v>0</v>
      </c>
      <c r="DH1683" s="10">
        <v>0</v>
      </c>
      <c r="DI1683" s="10">
        <v>6</v>
      </c>
      <c r="DK1683" s="10">
        <v>0</v>
      </c>
      <c r="DL1683" s="10">
        <v>0</v>
      </c>
      <c r="DM1683" s="10">
        <v>0</v>
      </c>
      <c r="DN1683" s="10">
        <v>6</v>
      </c>
    </row>
    <row r="1684" spans="1:118" x14ac:dyDescent="0.25">
      <c r="A1684" s="10">
        <v>1759</v>
      </c>
      <c r="R1684" s="10">
        <v>1759</v>
      </c>
      <c r="S1684" s="10" t="s">
        <v>291</v>
      </c>
      <c r="T1684" s="10">
        <v>4.7203049999999989E-2</v>
      </c>
      <c r="U1684" s="10">
        <v>2.9432489999999995E-2</v>
      </c>
      <c r="V1684" s="10">
        <v>3</v>
      </c>
      <c r="W1684" s="10">
        <v>10.7</v>
      </c>
      <c r="Y1684" s="10">
        <v>4.6761899999999995E-2</v>
      </c>
      <c r="Z1684" s="10">
        <v>2.915742E-2</v>
      </c>
      <c r="AA1684" s="10">
        <v>3</v>
      </c>
      <c r="AB1684" s="10">
        <v>10.6</v>
      </c>
      <c r="AD1684" s="10">
        <v>4.6320749999999994E-2</v>
      </c>
      <c r="AE1684" s="10">
        <v>2.8882349999999998E-2</v>
      </c>
      <c r="AF1684" s="10">
        <v>3</v>
      </c>
      <c r="AG1684" s="10">
        <v>10.5</v>
      </c>
      <c r="AI1684" s="10">
        <v>1759</v>
      </c>
      <c r="AJ1684" s="10" t="s">
        <v>291</v>
      </c>
      <c r="AK1684" s="10">
        <v>0.10245059999999999</v>
      </c>
      <c r="AL1684" s="10">
        <v>3.7056600000000002E-2</v>
      </c>
      <c r="AM1684" s="10">
        <v>6</v>
      </c>
      <c r="AN1684" s="10">
        <v>10.5</v>
      </c>
      <c r="AP1684" s="10">
        <v>0.10245059999999999</v>
      </c>
      <c r="AQ1684" s="10">
        <v>3.7056600000000002E-2</v>
      </c>
      <c r="AR1684" s="10">
        <v>6</v>
      </c>
      <c r="AS1684" s="10">
        <v>10.5</v>
      </c>
      <c r="AU1684" s="10">
        <v>0.1195257</v>
      </c>
      <c r="AV1684" s="10">
        <v>4.3232699999999999E-2</v>
      </c>
      <c r="AW1684" s="10">
        <v>7</v>
      </c>
      <c r="AX1684" s="10">
        <v>10.5</v>
      </c>
      <c r="AZ1684" s="10">
        <v>1759</v>
      </c>
      <c r="BA1684" s="10" t="s">
        <v>291</v>
      </c>
      <c r="BB1684" s="10">
        <v>4.5402120000000011E-2</v>
      </c>
      <c r="BC1684" s="10">
        <v>3.3070680000000005E-2</v>
      </c>
      <c r="BD1684" s="10">
        <v>3</v>
      </c>
      <c r="BE1684" s="10">
        <v>10.8</v>
      </c>
      <c r="BG1684" s="10">
        <v>5.9415120000000009E-2</v>
      </c>
      <c r="BH1684" s="10">
        <v>4.3277679999999999E-2</v>
      </c>
      <c r="BI1684" s="10">
        <v>4</v>
      </c>
      <c r="BJ1684" s="10">
        <v>10.6</v>
      </c>
      <c r="BL1684" s="10">
        <v>5.88546E-2</v>
      </c>
      <c r="BM1684" s="10">
        <v>4.2869400000000002E-2</v>
      </c>
      <c r="BN1684" s="10">
        <v>4</v>
      </c>
      <c r="BO1684" s="10">
        <v>10.5</v>
      </c>
      <c r="BQ1684" s="10">
        <v>1759</v>
      </c>
      <c r="BR1684" s="10" t="s">
        <v>291</v>
      </c>
      <c r="BS1684" s="10">
        <v>0.10342631999999999</v>
      </c>
      <c r="BT1684" s="10">
        <v>3.7409520000000002E-2</v>
      </c>
      <c r="BU1684" s="10">
        <v>6</v>
      </c>
      <c r="BV1684" s="10">
        <v>10.6</v>
      </c>
      <c r="BX1684" s="10">
        <v>0.10245059999999999</v>
      </c>
      <c r="BY1684" s="10">
        <v>3.7056600000000002E-2</v>
      </c>
      <c r="BZ1684" s="10">
        <v>6</v>
      </c>
      <c r="CA1684" s="10">
        <v>10.5</v>
      </c>
      <c r="CC1684" s="10">
        <v>0.10147488</v>
      </c>
      <c r="CD1684" s="10">
        <v>3.6703680000000002E-2</v>
      </c>
      <c r="CE1684" s="10">
        <v>6</v>
      </c>
      <c r="CF1684" s="10">
        <v>10.4</v>
      </c>
      <c r="CH1684" s="10">
        <v>1759</v>
      </c>
      <c r="CI1684" s="10" t="s">
        <v>291</v>
      </c>
      <c r="CJ1684" s="10">
        <v>4.8962459999999999E-2</v>
      </c>
      <c r="CK1684" s="10">
        <v>2.4756299999999998E-2</v>
      </c>
      <c r="CL1684" s="10">
        <v>3</v>
      </c>
      <c r="CM1684" s="10">
        <v>10.6</v>
      </c>
      <c r="CO1684" s="10">
        <v>4.8500549999999996E-2</v>
      </c>
      <c r="CP1684" s="10">
        <v>2.4522749999999999E-2</v>
      </c>
      <c r="CQ1684" s="10">
        <v>3</v>
      </c>
      <c r="CR1684" s="10">
        <v>10.5</v>
      </c>
      <c r="CT1684" s="10">
        <v>4.8500549999999996E-2</v>
      </c>
      <c r="CU1684" s="10">
        <v>2.4522749999999999E-2</v>
      </c>
      <c r="CV1684" s="10">
        <v>3</v>
      </c>
      <c r="CW1684" s="10">
        <v>10.5</v>
      </c>
      <c r="CY1684" s="10">
        <v>1792</v>
      </c>
      <c r="CZ1684" s="10" t="s">
        <v>400</v>
      </c>
      <c r="DA1684" s="10">
        <v>1.6320000000000001E-2</v>
      </c>
      <c r="DF1684" s="10">
        <v>2.2079999999999999E-2</v>
      </c>
      <c r="DK1684" s="10">
        <v>1.4030000000000001E-2</v>
      </c>
    </row>
    <row r="1685" spans="1:118" x14ac:dyDescent="0.25">
      <c r="A1685" s="10">
        <v>1760</v>
      </c>
      <c r="R1685" s="10">
        <v>1760</v>
      </c>
      <c r="S1685" s="10" t="s">
        <v>296</v>
      </c>
      <c r="T1685" s="10">
        <v>0</v>
      </c>
      <c r="U1685" s="10">
        <v>0</v>
      </c>
      <c r="V1685" s="10">
        <v>0</v>
      </c>
      <c r="Y1685" s="10">
        <v>0</v>
      </c>
      <c r="Z1685" s="10">
        <v>0</v>
      </c>
      <c r="AA1685" s="10">
        <v>0</v>
      </c>
      <c r="AD1685" s="10">
        <v>0</v>
      </c>
      <c r="AE1685" s="10">
        <v>0</v>
      </c>
      <c r="AF1685" s="10">
        <v>0</v>
      </c>
      <c r="AI1685" s="10">
        <v>1760</v>
      </c>
      <c r="AJ1685" s="10" t="s">
        <v>296</v>
      </c>
      <c r="AK1685" s="10">
        <v>0</v>
      </c>
      <c r="AL1685" s="10">
        <v>0</v>
      </c>
      <c r="AM1685" s="10">
        <v>0</v>
      </c>
      <c r="AP1685" s="10">
        <v>0</v>
      </c>
      <c r="AQ1685" s="10">
        <v>0</v>
      </c>
      <c r="AR1685" s="10">
        <v>0</v>
      </c>
      <c r="AU1685" s="10">
        <v>0</v>
      </c>
      <c r="AV1685" s="10">
        <v>0</v>
      </c>
      <c r="AW1685" s="10">
        <v>0</v>
      </c>
      <c r="AZ1685" s="10">
        <v>1760</v>
      </c>
      <c r="BA1685" s="10" t="s">
        <v>296</v>
      </c>
      <c r="BB1685" s="10">
        <v>0</v>
      </c>
      <c r="BC1685" s="10">
        <v>0</v>
      </c>
      <c r="BD1685" s="10">
        <v>0</v>
      </c>
      <c r="BG1685" s="10">
        <v>0</v>
      </c>
      <c r="BH1685" s="10">
        <v>0</v>
      </c>
      <c r="BI1685" s="10">
        <v>0</v>
      </c>
      <c r="BL1685" s="10">
        <v>0</v>
      </c>
      <c r="BM1685" s="10">
        <v>0</v>
      </c>
      <c r="BN1685" s="10">
        <v>0</v>
      </c>
      <c r="BQ1685" s="10">
        <v>1760</v>
      </c>
      <c r="BR1685" s="10" t="s">
        <v>296</v>
      </c>
      <c r="BS1685" s="10">
        <v>0</v>
      </c>
      <c r="BT1685" s="10">
        <v>0</v>
      </c>
      <c r="BU1685" s="10">
        <v>0</v>
      </c>
      <c r="BV1685" s="10">
        <v>10.6</v>
      </c>
      <c r="BX1685" s="10">
        <v>0</v>
      </c>
      <c r="BY1685" s="10">
        <v>0</v>
      </c>
      <c r="BZ1685" s="10">
        <v>0</v>
      </c>
      <c r="CA1685" s="10">
        <v>10.5</v>
      </c>
      <c r="CC1685" s="10">
        <v>0</v>
      </c>
      <c r="CD1685" s="10">
        <v>0</v>
      </c>
      <c r="CE1685" s="10">
        <v>0</v>
      </c>
      <c r="CF1685" s="10">
        <v>10.4</v>
      </c>
      <c r="CH1685" s="10">
        <v>1760</v>
      </c>
      <c r="CI1685" s="10" t="s">
        <v>296</v>
      </c>
      <c r="CJ1685" s="10">
        <v>0</v>
      </c>
      <c r="CK1685" s="10">
        <v>0</v>
      </c>
      <c r="CL1685" s="10">
        <v>0</v>
      </c>
      <c r="CM1685" s="10">
        <v>10.6</v>
      </c>
      <c r="CO1685" s="10">
        <v>0</v>
      </c>
      <c r="CP1685" s="10">
        <v>0</v>
      </c>
      <c r="CQ1685" s="10">
        <v>0</v>
      </c>
      <c r="CR1685" s="10">
        <v>10.5</v>
      </c>
      <c r="CT1685" s="10">
        <v>0</v>
      </c>
      <c r="CU1685" s="10">
        <v>0</v>
      </c>
      <c r="CV1685" s="10">
        <v>0</v>
      </c>
      <c r="CW1685" s="10">
        <v>10.5</v>
      </c>
      <c r="CY1685" s="10">
        <v>1793</v>
      </c>
      <c r="CZ1685" s="10" t="s">
        <v>401</v>
      </c>
      <c r="DA1685" s="10">
        <v>0</v>
      </c>
      <c r="DF1685" s="10">
        <v>0</v>
      </c>
      <c r="DK1685" s="10">
        <v>0</v>
      </c>
    </row>
    <row r="1686" spans="1:118" x14ac:dyDescent="0.25">
      <c r="A1686" s="10">
        <v>1761</v>
      </c>
      <c r="R1686" s="10">
        <v>1761</v>
      </c>
      <c r="S1686" s="10" t="s">
        <v>408</v>
      </c>
      <c r="T1686" s="10">
        <v>2.5000000000000001E-4</v>
      </c>
      <c r="Y1686" s="10">
        <v>1.3300000000000001E-4</v>
      </c>
      <c r="AD1686" s="10">
        <v>1E-4</v>
      </c>
      <c r="AI1686" s="10">
        <v>1761</v>
      </c>
      <c r="AJ1686" s="10" t="s">
        <v>408</v>
      </c>
      <c r="AK1686" s="10">
        <v>1.06E-2</v>
      </c>
      <c r="AP1686" s="10">
        <v>1.03E-2</v>
      </c>
      <c r="AU1686" s="10">
        <v>9.6249999999999999E-3</v>
      </c>
      <c r="AZ1686" s="10">
        <v>1761</v>
      </c>
      <c r="BA1686" s="10" t="s">
        <v>408</v>
      </c>
      <c r="BB1686" s="10">
        <v>1.66E-4</v>
      </c>
      <c r="BG1686" s="10">
        <v>1.3329999999999999E-4</v>
      </c>
      <c r="BL1686" s="10">
        <v>1.3300000000000001E-4</v>
      </c>
      <c r="BQ1686" s="10">
        <v>1761</v>
      </c>
      <c r="BR1686" s="10" t="s">
        <v>408</v>
      </c>
      <c r="BS1686" s="10">
        <v>1.0800000000000001E-2</v>
      </c>
      <c r="BX1686" s="10">
        <v>1.03E-2</v>
      </c>
      <c r="CC1686" s="10">
        <v>8.8000000000000005E-3</v>
      </c>
      <c r="CH1686" s="10">
        <v>1761</v>
      </c>
      <c r="CI1686" s="10" t="s">
        <v>408</v>
      </c>
      <c r="CJ1686" s="10">
        <v>1E-4</v>
      </c>
      <c r="CO1686" s="10">
        <v>1E-4</v>
      </c>
      <c r="CT1686" s="10">
        <v>1.3329999999999999E-4</v>
      </c>
      <c r="CY1686" s="10">
        <v>1794</v>
      </c>
      <c r="CZ1686" s="10" t="s">
        <v>435</v>
      </c>
      <c r="DA1686" s="10">
        <v>6.16</v>
      </c>
      <c r="DB1686" s="10">
        <v>3.23</v>
      </c>
      <c r="DC1686" s="10">
        <v>106.6</v>
      </c>
      <c r="DD1686" s="10">
        <v>37.21</v>
      </c>
      <c r="DF1686" s="10">
        <v>6.19</v>
      </c>
      <c r="DG1686" s="10">
        <v>3.35</v>
      </c>
      <c r="DH1686" s="10">
        <v>107.9</v>
      </c>
      <c r="DI1686" s="10">
        <v>37.200000000000003</v>
      </c>
      <c r="DK1686" s="10">
        <v>7.64</v>
      </c>
      <c r="DL1686" s="10">
        <v>4.08</v>
      </c>
      <c r="DM1686" s="10">
        <v>132.80000000000001</v>
      </c>
      <c r="DN1686" s="10">
        <v>37.11</v>
      </c>
    </row>
    <row r="1687" spans="1:118" x14ac:dyDescent="0.25">
      <c r="A1687" s="10">
        <v>1762</v>
      </c>
      <c r="R1687" s="10">
        <v>1762</v>
      </c>
      <c r="S1687" s="10" t="s">
        <v>409</v>
      </c>
      <c r="T1687" s="10">
        <v>0</v>
      </c>
      <c r="Y1687" s="10">
        <v>0</v>
      </c>
      <c r="AD1687" s="10">
        <v>0</v>
      </c>
      <c r="AI1687" s="10">
        <v>1762</v>
      </c>
      <c r="AJ1687" s="10" t="s">
        <v>409</v>
      </c>
      <c r="AK1687" s="10">
        <v>0</v>
      </c>
      <c r="AP1687" s="10">
        <v>0</v>
      </c>
      <c r="AU1687" s="10">
        <v>0</v>
      </c>
      <c r="AZ1687" s="10">
        <v>1762</v>
      </c>
      <c r="BA1687" s="10" t="s">
        <v>409</v>
      </c>
      <c r="BB1687" s="10">
        <v>0</v>
      </c>
      <c r="BG1687" s="10">
        <v>0</v>
      </c>
      <c r="BL1687" s="10">
        <v>0</v>
      </c>
      <c r="BQ1687" s="10">
        <v>1762</v>
      </c>
      <c r="BR1687" s="10" t="s">
        <v>409</v>
      </c>
      <c r="CH1687" s="10">
        <v>1762</v>
      </c>
      <c r="CI1687" s="10" t="s">
        <v>409</v>
      </c>
      <c r="CY1687" s="10">
        <v>1795</v>
      </c>
      <c r="CZ1687" s="10" t="s">
        <v>436</v>
      </c>
      <c r="DA1687" s="10">
        <v>5.56</v>
      </c>
      <c r="DB1687" s="10">
        <v>2.97</v>
      </c>
      <c r="DC1687" s="10">
        <v>96.6</v>
      </c>
      <c r="DD1687" s="10">
        <v>37.26</v>
      </c>
      <c r="DF1687" s="10">
        <v>5.47</v>
      </c>
      <c r="DG1687" s="10">
        <v>3.03</v>
      </c>
      <c r="DH1687" s="10">
        <v>95.8</v>
      </c>
      <c r="DI1687" s="10">
        <v>37.26</v>
      </c>
      <c r="DK1687" s="10">
        <v>6.71</v>
      </c>
      <c r="DL1687" s="10">
        <v>3.66</v>
      </c>
      <c r="DM1687" s="10">
        <v>117.3</v>
      </c>
      <c r="DN1687" s="10">
        <v>37.11</v>
      </c>
    </row>
    <row r="1688" spans="1:118" x14ac:dyDescent="0.25">
      <c r="A1688" s="10">
        <v>1763</v>
      </c>
      <c r="R1688" s="10">
        <v>1763</v>
      </c>
      <c r="S1688" s="10" t="s">
        <v>8</v>
      </c>
      <c r="T1688" s="10">
        <v>0.04</v>
      </c>
      <c r="U1688" s="10">
        <v>0.06</v>
      </c>
      <c r="Y1688" s="10">
        <v>0.06</v>
      </c>
      <c r="Z1688" s="10">
        <v>7.0000000000000007E-2</v>
      </c>
      <c r="AD1688" s="10">
        <v>0.04</v>
      </c>
      <c r="AE1688" s="10">
        <v>0.06</v>
      </c>
      <c r="AI1688" s="10">
        <v>1763</v>
      </c>
      <c r="AJ1688" s="10" t="s">
        <v>8</v>
      </c>
      <c r="AK1688" s="10">
        <v>0.22</v>
      </c>
      <c r="AL1688" s="10">
        <v>0.12</v>
      </c>
      <c r="AP1688" s="10">
        <v>0.31</v>
      </c>
      <c r="AQ1688" s="10">
        <v>0.16</v>
      </c>
      <c r="AU1688" s="10">
        <v>0.31</v>
      </c>
      <c r="AV1688" s="10">
        <v>0.16</v>
      </c>
      <c r="AZ1688" s="10">
        <v>1763</v>
      </c>
      <c r="BA1688" s="10" t="s">
        <v>8</v>
      </c>
      <c r="BB1688" s="10">
        <v>0.06</v>
      </c>
      <c r="BC1688" s="10">
        <v>7.0000000000000007E-2</v>
      </c>
      <c r="BG1688" s="10">
        <v>7.0000000000000007E-2</v>
      </c>
      <c r="BH1688" s="10">
        <v>0.08</v>
      </c>
      <c r="BL1688" s="10">
        <v>7.0000000000000007E-2</v>
      </c>
      <c r="BM1688" s="10">
        <v>0.08</v>
      </c>
      <c r="BQ1688" s="10">
        <v>1763</v>
      </c>
      <c r="BR1688" s="10" t="s">
        <v>8</v>
      </c>
      <c r="BS1688" s="10">
        <v>0.15</v>
      </c>
      <c r="BT1688" s="10">
        <v>0.1</v>
      </c>
      <c r="BX1688" s="10">
        <v>0.22</v>
      </c>
      <c r="BY1688" s="10">
        <v>0.13</v>
      </c>
      <c r="CC1688" s="10">
        <v>0.23</v>
      </c>
      <c r="CD1688" s="10">
        <v>0.14000000000000001</v>
      </c>
      <c r="CH1688" s="10">
        <v>1763</v>
      </c>
      <c r="CI1688" s="10" t="s">
        <v>8</v>
      </c>
      <c r="CJ1688" s="10">
        <v>0.06</v>
      </c>
      <c r="CK1688" s="10">
        <v>7.0000000000000007E-2</v>
      </c>
      <c r="CL1688" s="10">
        <v>1</v>
      </c>
      <c r="CM1688" s="10">
        <v>38.32</v>
      </c>
      <c r="CO1688" s="10">
        <v>0.08</v>
      </c>
      <c r="CP1688" s="10">
        <v>0.08</v>
      </c>
      <c r="CQ1688" s="10">
        <v>2</v>
      </c>
      <c r="CR1688" s="10">
        <v>38.020000000000003</v>
      </c>
      <c r="CT1688" s="10">
        <v>0.08</v>
      </c>
      <c r="CU1688" s="10">
        <v>0.08</v>
      </c>
      <c r="CV1688" s="10">
        <v>2</v>
      </c>
      <c r="CW1688" s="10">
        <v>37.85</v>
      </c>
      <c r="CY1688" s="10">
        <v>1796</v>
      </c>
      <c r="CZ1688" s="10" t="s">
        <v>437</v>
      </c>
      <c r="DA1688" s="10">
        <v>4.92</v>
      </c>
      <c r="DB1688" s="10">
        <v>2.56</v>
      </c>
      <c r="DC1688" s="10">
        <v>86.2</v>
      </c>
      <c r="DD1688" s="10">
        <v>37.21</v>
      </c>
      <c r="DF1688" s="10">
        <v>4.66</v>
      </c>
      <c r="DG1688" s="10">
        <v>2.54</v>
      </c>
      <c r="DH1688" s="10">
        <v>82.5</v>
      </c>
      <c r="DI1688" s="10">
        <v>37.200000000000003</v>
      </c>
      <c r="DK1688" s="10">
        <v>6.17</v>
      </c>
      <c r="DL1688" s="10">
        <v>3.25</v>
      </c>
      <c r="DM1688" s="10">
        <v>108.7</v>
      </c>
      <c r="DN1688" s="10">
        <v>37.06</v>
      </c>
    </row>
    <row r="1689" spans="1:118" x14ac:dyDescent="0.25">
      <c r="A1689" s="10">
        <v>1764</v>
      </c>
      <c r="R1689" s="10">
        <v>1764</v>
      </c>
      <c r="S1689" s="10" t="s">
        <v>9</v>
      </c>
      <c r="V1689" s="10">
        <v>0</v>
      </c>
      <c r="AA1689" s="10">
        <v>0</v>
      </c>
      <c r="AF1689" s="10">
        <v>0</v>
      </c>
      <c r="AI1689" s="10">
        <v>1764</v>
      </c>
      <c r="AJ1689" s="10" t="s">
        <v>9</v>
      </c>
      <c r="AM1689" s="10">
        <v>0</v>
      </c>
      <c r="AR1689" s="10">
        <v>0</v>
      </c>
      <c r="AW1689" s="10">
        <v>0</v>
      </c>
      <c r="AZ1689" s="10">
        <v>1764</v>
      </c>
      <c r="BA1689" s="10" t="s">
        <v>9</v>
      </c>
      <c r="BD1689" s="10">
        <v>0</v>
      </c>
      <c r="BI1689" s="10">
        <v>0</v>
      </c>
      <c r="BN1689" s="10">
        <v>0</v>
      </c>
      <c r="BQ1689" s="10">
        <v>1764</v>
      </c>
      <c r="BR1689" s="10" t="s">
        <v>9</v>
      </c>
      <c r="BU1689" s="10">
        <v>0</v>
      </c>
      <c r="BZ1689" s="10">
        <v>0</v>
      </c>
      <c r="CE1689" s="10">
        <v>0</v>
      </c>
      <c r="CH1689" s="10">
        <v>1764</v>
      </c>
      <c r="CI1689" s="10" t="s">
        <v>9</v>
      </c>
      <c r="CL1689" s="10">
        <v>0</v>
      </c>
      <c r="CQ1689" s="10">
        <v>0</v>
      </c>
      <c r="CV1689" s="10">
        <v>0</v>
      </c>
      <c r="CY1689" s="10">
        <v>1797</v>
      </c>
      <c r="CZ1689" s="10" t="s">
        <v>438</v>
      </c>
      <c r="DA1689" s="10">
        <v>5.52</v>
      </c>
      <c r="DB1689" s="10">
        <v>2.88</v>
      </c>
      <c r="DC1689" s="10">
        <v>96.6</v>
      </c>
      <c r="DD1689" s="10">
        <v>37.26</v>
      </c>
      <c r="DF1689" s="10">
        <v>5.43</v>
      </c>
      <c r="DG1689" s="10">
        <v>2.94</v>
      </c>
      <c r="DH1689" s="10">
        <v>95.8</v>
      </c>
      <c r="DI1689" s="10">
        <v>37.26</v>
      </c>
      <c r="DK1689" s="10">
        <v>6.65</v>
      </c>
      <c r="DL1689" s="10">
        <v>3.53</v>
      </c>
      <c r="DM1689" s="10">
        <v>117.3</v>
      </c>
      <c r="DN1689" s="10">
        <v>37.06</v>
      </c>
    </row>
    <row r="1690" spans="1:118" x14ac:dyDescent="0.25">
      <c r="A1690" s="10">
        <v>1765</v>
      </c>
      <c r="R1690" s="10">
        <v>1765</v>
      </c>
      <c r="S1690" s="10" t="s">
        <v>10</v>
      </c>
      <c r="T1690" s="10">
        <v>0.03</v>
      </c>
      <c r="U1690" s="10">
        <v>0.02</v>
      </c>
      <c r="V1690" s="10">
        <v>2</v>
      </c>
      <c r="W1690" s="10">
        <v>10.9</v>
      </c>
      <c r="Y1690" s="10">
        <v>0.05</v>
      </c>
      <c r="Z1690" s="10">
        <v>0.03</v>
      </c>
      <c r="AA1690" s="10">
        <v>3</v>
      </c>
      <c r="AB1690" s="10">
        <v>10.9</v>
      </c>
      <c r="AD1690" s="10">
        <v>0.03</v>
      </c>
      <c r="AE1690" s="10">
        <v>0.02</v>
      </c>
      <c r="AF1690" s="10">
        <v>2</v>
      </c>
      <c r="AG1690" s="10">
        <v>10.8</v>
      </c>
      <c r="AI1690" s="10">
        <v>1765</v>
      </c>
      <c r="AJ1690" s="10" t="s">
        <v>10</v>
      </c>
      <c r="AK1690" s="10">
        <v>0.21</v>
      </c>
      <c r="AL1690" s="10">
        <v>0.08</v>
      </c>
      <c r="AM1690" s="10">
        <v>12</v>
      </c>
      <c r="AN1690" s="10">
        <v>10.9</v>
      </c>
      <c r="AP1690" s="10">
        <v>0.3</v>
      </c>
      <c r="AQ1690" s="10">
        <v>0.12</v>
      </c>
      <c r="AR1690" s="10">
        <v>17</v>
      </c>
      <c r="AS1690" s="10">
        <v>10.8</v>
      </c>
      <c r="AU1690" s="10">
        <v>0.3</v>
      </c>
      <c r="AV1690" s="10">
        <v>0.12</v>
      </c>
      <c r="AW1690" s="10">
        <v>17</v>
      </c>
      <c r="AX1690" s="10">
        <v>10.8</v>
      </c>
      <c r="AZ1690" s="10">
        <v>1765</v>
      </c>
      <c r="BA1690" s="10" t="s">
        <v>10</v>
      </c>
      <c r="BB1690" s="10">
        <v>0.05</v>
      </c>
      <c r="BC1690" s="10">
        <v>0.03</v>
      </c>
      <c r="BD1690" s="10">
        <v>3</v>
      </c>
      <c r="BE1690" s="10">
        <v>10.8</v>
      </c>
      <c r="BG1690" s="10">
        <v>0.06</v>
      </c>
      <c r="BH1690" s="10">
        <v>0.04</v>
      </c>
      <c r="BI1690" s="10">
        <v>4</v>
      </c>
      <c r="BJ1690" s="10">
        <v>10.9</v>
      </c>
      <c r="BL1690" s="10">
        <v>0.06</v>
      </c>
      <c r="BM1690" s="10">
        <v>0.04</v>
      </c>
      <c r="BN1690" s="10">
        <v>4</v>
      </c>
      <c r="BO1690" s="10">
        <v>10.9</v>
      </c>
      <c r="BQ1690" s="10">
        <v>1765</v>
      </c>
      <c r="BR1690" s="10" t="s">
        <v>10</v>
      </c>
      <c r="BS1690" s="10">
        <v>0.14000000000000001</v>
      </c>
      <c r="BT1690" s="10">
        <v>0.06</v>
      </c>
      <c r="BU1690" s="10">
        <v>8</v>
      </c>
      <c r="BV1690" s="10">
        <v>11</v>
      </c>
      <c r="BX1690" s="10">
        <v>0.21</v>
      </c>
      <c r="BY1690" s="10">
        <v>0.09</v>
      </c>
      <c r="BZ1690" s="10">
        <v>12</v>
      </c>
      <c r="CA1690" s="10">
        <v>10.9</v>
      </c>
      <c r="CC1690" s="10">
        <v>0.22</v>
      </c>
      <c r="CD1690" s="10">
        <v>0.1</v>
      </c>
      <c r="CE1690" s="10">
        <v>13</v>
      </c>
      <c r="CF1690" s="10">
        <v>10.8</v>
      </c>
      <c r="CH1690" s="10">
        <v>1765</v>
      </c>
      <c r="CI1690" s="10" t="s">
        <v>10</v>
      </c>
      <c r="CJ1690" s="10">
        <v>0.05</v>
      </c>
      <c r="CK1690" s="10">
        <v>0.03</v>
      </c>
      <c r="CL1690" s="10">
        <v>3</v>
      </c>
      <c r="CM1690" s="10">
        <v>11</v>
      </c>
      <c r="CO1690" s="10">
        <v>7.0000000000000007E-2</v>
      </c>
      <c r="CP1690" s="10">
        <v>0.04</v>
      </c>
      <c r="CQ1690" s="10">
        <v>4</v>
      </c>
      <c r="CR1690" s="10">
        <v>11</v>
      </c>
      <c r="CT1690" s="10">
        <v>7.0000000000000007E-2</v>
      </c>
      <c r="CU1690" s="10">
        <v>0.04</v>
      </c>
      <c r="CV1690" s="10">
        <v>4</v>
      </c>
      <c r="CW1690" s="10">
        <v>11</v>
      </c>
      <c r="CY1690" s="10">
        <v>1798</v>
      </c>
      <c r="CZ1690" s="10" t="s">
        <v>8</v>
      </c>
      <c r="DA1690" s="10">
        <v>1.18</v>
      </c>
      <c r="DB1690" s="10">
        <v>0.56000000000000005</v>
      </c>
      <c r="DC1690" s="10">
        <v>20.399999999999999</v>
      </c>
      <c r="DD1690" s="10">
        <v>37.21</v>
      </c>
      <c r="DF1690" s="10">
        <v>1.48</v>
      </c>
      <c r="DG1690" s="10">
        <v>0.69</v>
      </c>
      <c r="DH1690" s="10">
        <v>25.4</v>
      </c>
      <c r="DI1690" s="10">
        <v>37.200000000000003</v>
      </c>
      <c r="DK1690" s="10">
        <v>1.39</v>
      </c>
      <c r="DL1690" s="10">
        <v>0.66</v>
      </c>
      <c r="DM1690" s="10">
        <v>24.1</v>
      </c>
      <c r="DN1690" s="10">
        <v>37.06</v>
      </c>
    </row>
    <row r="1691" spans="1:118" x14ac:dyDescent="0.25">
      <c r="A1691" s="10">
        <v>1766</v>
      </c>
      <c r="R1691" s="10">
        <v>1766</v>
      </c>
      <c r="S1691" s="10" t="s">
        <v>11</v>
      </c>
      <c r="V1691" s="10">
        <v>0</v>
      </c>
      <c r="AA1691" s="10">
        <v>0</v>
      </c>
      <c r="AF1691" s="10">
        <v>0</v>
      </c>
      <c r="AI1691" s="10">
        <v>1766</v>
      </c>
      <c r="AJ1691" s="10" t="s">
        <v>11</v>
      </c>
      <c r="AM1691" s="10">
        <v>0</v>
      </c>
      <c r="AR1691" s="10">
        <v>0</v>
      </c>
      <c r="AW1691" s="10">
        <v>0</v>
      </c>
      <c r="AZ1691" s="10">
        <v>1766</v>
      </c>
      <c r="BA1691" s="10" t="s">
        <v>11</v>
      </c>
      <c r="BD1691" s="10">
        <v>0</v>
      </c>
      <c r="BI1691" s="10">
        <v>0</v>
      </c>
      <c r="BN1691" s="10">
        <v>0</v>
      </c>
      <c r="BQ1691" s="10">
        <v>1766</v>
      </c>
      <c r="BR1691" s="10" t="s">
        <v>11</v>
      </c>
      <c r="BU1691" s="10">
        <v>0</v>
      </c>
      <c r="BZ1691" s="10">
        <v>0</v>
      </c>
      <c r="CE1691" s="10">
        <v>0</v>
      </c>
      <c r="CH1691" s="10">
        <v>1766</v>
      </c>
      <c r="CI1691" s="10" t="s">
        <v>11</v>
      </c>
      <c r="CL1691" s="10">
        <v>0</v>
      </c>
      <c r="CQ1691" s="10">
        <v>0</v>
      </c>
      <c r="CV1691" s="10">
        <v>0</v>
      </c>
      <c r="CY1691" s="10">
        <v>1799</v>
      </c>
      <c r="CZ1691" s="10" t="s">
        <v>9</v>
      </c>
      <c r="DC1691" s="10">
        <v>0</v>
      </c>
      <c r="DH1691" s="10">
        <v>0</v>
      </c>
      <c r="DM1691" s="10">
        <v>0</v>
      </c>
    </row>
    <row r="1692" spans="1:118" x14ac:dyDescent="0.25">
      <c r="A1692" s="10">
        <v>1767</v>
      </c>
      <c r="R1692" s="10">
        <v>1767</v>
      </c>
      <c r="S1692" s="10" t="s">
        <v>304</v>
      </c>
      <c r="T1692" s="10">
        <v>1.602845E-2</v>
      </c>
      <c r="U1692" s="10">
        <v>9.9942099999999999E-3</v>
      </c>
      <c r="V1692" s="10">
        <v>1</v>
      </c>
      <c r="W1692" s="10">
        <v>10.9</v>
      </c>
      <c r="Y1692" s="10">
        <v>3.2056899999999999E-2</v>
      </c>
      <c r="Z1692" s="10">
        <v>1.998842E-2</v>
      </c>
      <c r="AA1692" s="10">
        <v>2</v>
      </c>
      <c r="AB1692" s="10">
        <v>10.9</v>
      </c>
      <c r="AD1692" s="10">
        <v>1.58814E-2</v>
      </c>
      <c r="AE1692" s="10">
        <v>9.9025200000000015E-3</v>
      </c>
      <c r="AF1692" s="10">
        <v>1</v>
      </c>
      <c r="AG1692" s="10">
        <v>10.8</v>
      </c>
      <c r="AI1692" s="10">
        <v>1767</v>
      </c>
      <c r="AJ1692" s="10" t="s">
        <v>304</v>
      </c>
      <c r="AK1692" s="10">
        <v>8.768505E-2</v>
      </c>
      <c r="AL1692" s="10">
        <v>3.4885449999999998E-2</v>
      </c>
      <c r="AM1692" s="10">
        <v>5</v>
      </c>
      <c r="AN1692" s="10">
        <v>10.9</v>
      </c>
      <c r="AP1692" s="10">
        <v>0.1737612</v>
      </c>
      <c r="AQ1692" s="10">
        <v>6.9130799999999992E-2</v>
      </c>
      <c r="AR1692" s="10">
        <v>10</v>
      </c>
      <c r="AS1692" s="10">
        <v>10.8</v>
      </c>
      <c r="AU1692" s="10">
        <v>0.1737612</v>
      </c>
      <c r="AV1692" s="10">
        <v>6.9130799999999992E-2</v>
      </c>
      <c r="AW1692" s="10">
        <v>10</v>
      </c>
      <c r="AX1692" s="10">
        <v>10.8</v>
      </c>
      <c r="AZ1692" s="10">
        <v>1767</v>
      </c>
      <c r="BA1692" s="10" t="s">
        <v>304</v>
      </c>
      <c r="BB1692" s="10">
        <v>3.1762800000000001E-2</v>
      </c>
      <c r="BC1692" s="10">
        <v>1.9805040000000003E-2</v>
      </c>
      <c r="BD1692" s="10">
        <v>2</v>
      </c>
      <c r="BE1692" s="10">
        <v>10.8</v>
      </c>
      <c r="BG1692" s="10">
        <v>4.8085350000000006E-2</v>
      </c>
      <c r="BH1692" s="10">
        <v>2.9982630000000003E-2</v>
      </c>
      <c r="BI1692" s="10">
        <v>3</v>
      </c>
      <c r="BJ1692" s="10">
        <v>10.9</v>
      </c>
      <c r="BL1692" s="10">
        <v>4.8085350000000006E-2</v>
      </c>
      <c r="BM1692" s="10">
        <v>2.9982630000000003E-2</v>
      </c>
      <c r="BN1692" s="10">
        <v>3</v>
      </c>
      <c r="BO1692" s="10">
        <v>10.9</v>
      </c>
      <c r="BQ1692" s="10">
        <v>1767</v>
      </c>
      <c r="BR1692" s="10" t="s">
        <v>304</v>
      </c>
      <c r="BS1692" s="10">
        <v>6.9269200000000017E-2</v>
      </c>
      <c r="BT1692" s="10">
        <v>3.1209199999999999E-2</v>
      </c>
      <c r="BU1692" s="10">
        <v>4</v>
      </c>
      <c r="BV1692" s="10">
        <v>11</v>
      </c>
      <c r="BX1692" s="10">
        <v>0.13727896000000001</v>
      </c>
      <c r="BY1692" s="10">
        <v>6.1850959999999996E-2</v>
      </c>
      <c r="BZ1692" s="10">
        <v>8</v>
      </c>
      <c r="CA1692" s="10">
        <v>10.9</v>
      </c>
      <c r="CC1692" s="10">
        <v>0.15302196000000001</v>
      </c>
      <c r="CD1692" s="10">
        <v>6.8943959999999999E-2</v>
      </c>
      <c r="CE1692" s="10">
        <v>9</v>
      </c>
      <c r="CF1692" s="10">
        <v>10.8</v>
      </c>
      <c r="CH1692" s="10">
        <v>1767</v>
      </c>
      <c r="CI1692" s="10" t="s">
        <v>304</v>
      </c>
      <c r="CJ1692" s="10">
        <v>3.27316E-2</v>
      </c>
      <c r="CK1692" s="10">
        <v>1.9410600000000004E-2</v>
      </c>
      <c r="CL1692" s="10">
        <v>2</v>
      </c>
      <c r="CM1692" s="10">
        <v>11</v>
      </c>
      <c r="CO1692" s="10">
        <v>4.9097399999999992E-2</v>
      </c>
      <c r="CP1692" s="10">
        <v>2.91159E-2</v>
      </c>
      <c r="CQ1692" s="10">
        <v>3</v>
      </c>
      <c r="CR1692" s="10">
        <v>11</v>
      </c>
      <c r="CT1692" s="10">
        <v>4.9097399999999992E-2</v>
      </c>
      <c r="CU1692" s="10">
        <v>2.91159E-2</v>
      </c>
      <c r="CV1692" s="10">
        <v>3</v>
      </c>
      <c r="CW1692" s="10">
        <v>11</v>
      </c>
      <c r="CY1692" s="10">
        <v>1800</v>
      </c>
      <c r="CZ1692" s="10" t="s">
        <v>399</v>
      </c>
      <c r="DA1692" s="10">
        <v>1.18</v>
      </c>
      <c r="DB1692" s="10">
        <v>0.5</v>
      </c>
      <c r="DC1692" s="10">
        <v>112</v>
      </c>
      <c r="DD1692" s="10">
        <v>6.6</v>
      </c>
      <c r="DF1692" s="10">
        <v>1.47</v>
      </c>
      <c r="DG1692" s="10">
        <v>0.62</v>
      </c>
      <c r="DH1692" s="10">
        <v>140</v>
      </c>
      <c r="DI1692" s="10">
        <v>6.6</v>
      </c>
      <c r="DK1692" s="10">
        <v>1.39</v>
      </c>
      <c r="DL1692" s="10">
        <v>0.59</v>
      </c>
      <c r="DM1692" s="10">
        <v>132</v>
      </c>
      <c r="DN1692" s="10">
        <v>6.6</v>
      </c>
    </row>
    <row r="1693" spans="1:118" x14ac:dyDescent="0.25">
      <c r="A1693" s="10">
        <v>1768</v>
      </c>
      <c r="R1693" s="10">
        <v>1768</v>
      </c>
      <c r="S1693" s="10" t="s">
        <v>305</v>
      </c>
      <c r="T1693" s="10">
        <v>1.602845E-2</v>
      </c>
      <c r="U1693" s="10">
        <v>9.9942099999999999E-3</v>
      </c>
      <c r="V1693" s="10">
        <v>1</v>
      </c>
      <c r="W1693" s="10">
        <v>10.9</v>
      </c>
      <c r="Y1693" s="10">
        <v>1.602845E-2</v>
      </c>
      <c r="Z1693" s="10">
        <v>9.9942099999999999E-3</v>
      </c>
      <c r="AA1693" s="10">
        <v>1</v>
      </c>
      <c r="AB1693" s="10">
        <v>10.9</v>
      </c>
      <c r="AD1693" s="10">
        <v>1.58814E-2</v>
      </c>
      <c r="AE1693" s="10">
        <v>9.9025200000000015E-3</v>
      </c>
      <c r="AF1693" s="10">
        <v>1</v>
      </c>
      <c r="AG1693" s="10">
        <v>10.8</v>
      </c>
      <c r="AI1693" s="10">
        <v>1768</v>
      </c>
      <c r="AJ1693" s="10" t="s">
        <v>305</v>
      </c>
      <c r="AK1693" s="10">
        <v>0.12275907000000001</v>
      </c>
      <c r="AL1693" s="10">
        <v>4.8839630000000002E-2</v>
      </c>
      <c r="AM1693" s="10">
        <v>7</v>
      </c>
      <c r="AN1693" s="10">
        <v>10.9</v>
      </c>
      <c r="AP1693" s="10">
        <v>0.12163284000000002</v>
      </c>
      <c r="AQ1693" s="10">
        <v>4.8391560000000007E-2</v>
      </c>
      <c r="AR1693" s="10">
        <v>7</v>
      </c>
      <c r="AS1693" s="10">
        <v>10.8</v>
      </c>
      <c r="AU1693" s="10">
        <v>0.12163284000000002</v>
      </c>
      <c r="AV1693" s="10">
        <v>4.8391560000000007E-2</v>
      </c>
      <c r="AW1693" s="10">
        <v>7</v>
      </c>
      <c r="AX1693" s="10">
        <v>10.8</v>
      </c>
      <c r="AZ1693" s="10">
        <v>1768</v>
      </c>
      <c r="BA1693" s="10" t="s">
        <v>305</v>
      </c>
      <c r="BB1693" s="10">
        <v>1.58814E-2</v>
      </c>
      <c r="BC1693" s="10">
        <v>9.9025200000000015E-3</v>
      </c>
      <c r="BD1693" s="10">
        <v>1</v>
      </c>
      <c r="BE1693" s="10">
        <v>10.8</v>
      </c>
      <c r="BG1693" s="10">
        <v>1.602845E-2</v>
      </c>
      <c r="BH1693" s="10">
        <v>9.9942099999999999E-3</v>
      </c>
      <c r="BI1693" s="10">
        <v>1</v>
      </c>
      <c r="BJ1693" s="10">
        <v>10.9</v>
      </c>
      <c r="BL1693" s="10">
        <v>1.602845E-2</v>
      </c>
      <c r="BM1693" s="10">
        <v>9.9942099999999999E-3</v>
      </c>
      <c r="BN1693" s="10">
        <v>1</v>
      </c>
      <c r="BO1693" s="10">
        <v>10.9</v>
      </c>
      <c r="BQ1693" s="10">
        <v>1768</v>
      </c>
      <c r="BR1693" s="10" t="s">
        <v>305</v>
      </c>
      <c r="BS1693" s="10">
        <v>6.9269200000000017E-2</v>
      </c>
      <c r="BT1693" s="10">
        <v>3.1209199999999999E-2</v>
      </c>
      <c r="BU1693" s="10">
        <v>4</v>
      </c>
      <c r="BV1693" s="10">
        <v>11</v>
      </c>
      <c r="BX1693" s="10">
        <v>6.8639480000000003E-2</v>
      </c>
      <c r="BY1693" s="10">
        <v>3.0925479999999998E-2</v>
      </c>
      <c r="BZ1693" s="10">
        <v>4</v>
      </c>
      <c r="CA1693" s="10">
        <v>10.9</v>
      </c>
      <c r="CC1693" s="10">
        <v>6.8009760000000002E-2</v>
      </c>
      <c r="CD1693" s="10">
        <v>3.0641760000000001E-2</v>
      </c>
      <c r="CE1693" s="10">
        <v>4</v>
      </c>
      <c r="CF1693" s="10">
        <v>10.8</v>
      </c>
      <c r="CH1693" s="10">
        <v>1768</v>
      </c>
      <c r="CI1693" s="10" t="s">
        <v>305</v>
      </c>
      <c r="CJ1693" s="10">
        <v>1.63658E-2</v>
      </c>
      <c r="CK1693" s="10">
        <v>9.7053000000000018E-3</v>
      </c>
      <c r="CL1693" s="10">
        <v>1</v>
      </c>
      <c r="CM1693" s="10">
        <v>11</v>
      </c>
      <c r="CO1693" s="10">
        <v>1.63658E-2</v>
      </c>
      <c r="CP1693" s="10">
        <v>9.7053000000000018E-3</v>
      </c>
      <c r="CQ1693" s="10">
        <v>1</v>
      </c>
      <c r="CR1693" s="10">
        <v>11</v>
      </c>
      <c r="CT1693" s="10">
        <v>1.63658E-2</v>
      </c>
      <c r="CU1693" s="10">
        <v>9.7053000000000018E-3</v>
      </c>
      <c r="CV1693" s="10">
        <v>1</v>
      </c>
      <c r="CW1693" s="10">
        <v>11</v>
      </c>
      <c r="CY1693" s="10">
        <v>1801</v>
      </c>
      <c r="CZ1693" s="10" t="s">
        <v>44</v>
      </c>
      <c r="DC1693" s="10">
        <v>0</v>
      </c>
      <c r="DH1693" s="10">
        <v>0</v>
      </c>
      <c r="DM1693" s="10">
        <v>0</v>
      </c>
    </row>
    <row r="1694" spans="1:118" x14ac:dyDescent="0.25">
      <c r="A1694" s="10">
        <v>1769</v>
      </c>
      <c r="R1694" s="10">
        <v>1769</v>
      </c>
      <c r="S1694" s="10" t="s">
        <v>423</v>
      </c>
      <c r="T1694" s="10">
        <v>5.5999999999999995E-4</v>
      </c>
      <c r="Y1694" s="10">
        <v>4.2999999999999999E-4</v>
      </c>
      <c r="AD1694" s="10">
        <v>5.9999999999999995E-4</v>
      </c>
      <c r="AI1694" s="10">
        <v>1769</v>
      </c>
      <c r="AJ1694" s="10" t="s">
        <v>423</v>
      </c>
      <c r="AK1694" s="10">
        <v>1.5890000000000001E-2</v>
      </c>
      <c r="AP1694" s="10">
        <v>1.3679999999999999E-2</v>
      </c>
      <c r="AU1694" s="10">
        <v>1.3650000000000001E-2</v>
      </c>
      <c r="AZ1694" s="10">
        <v>1769</v>
      </c>
      <c r="BA1694" s="10" t="s">
        <v>423</v>
      </c>
      <c r="BB1694" s="10">
        <v>6.0999999999999997E-4</v>
      </c>
      <c r="BG1694" s="10">
        <v>5.5000000000000003E-4</v>
      </c>
      <c r="BL1694" s="10">
        <v>4.0000000000000002E-4</v>
      </c>
      <c r="BQ1694" s="10">
        <v>1769</v>
      </c>
      <c r="BR1694" s="10" t="s">
        <v>423</v>
      </c>
      <c r="BS1694" s="10">
        <v>1.422E-2</v>
      </c>
      <c r="BX1694" s="10">
        <v>1.41E-3</v>
      </c>
      <c r="CC1694" s="10">
        <v>1.336E-2</v>
      </c>
      <c r="CH1694" s="10">
        <v>1769</v>
      </c>
      <c r="CI1694" s="10" t="s">
        <v>423</v>
      </c>
      <c r="CJ1694" s="10">
        <v>4.6000000000000001E-4</v>
      </c>
      <c r="CO1694" s="10">
        <v>2.7E-4</v>
      </c>
      <c r="CT1694" s="10">
        <v>3.2000000000000003E-4</v>
      </c>
      <c r="CY1694" s="10">
        <v>1802</v>
      </c>
      <c r="CZ1694" s="10" t="s">
        <v>305</v>
      </c>
      <c r="DA1694" s="10">
        <v>0.29412767999999995</v>
      </c>
      <c r="DB1694" s="10">
        <v>0.12468455999999999</v>
      </c>
      <c r="DC1694" s="10">
        <v>28</v>
      </c>
      <c r="DD1694" s="10">
        <v>6.6</v>
      </c>
      <c r="DF1694" s="10">
        <v>0.34665048000000004</v>
      </c>
      <c r="DG1694" s="10">
        <v>0.14694965999999998</v>
      </c>
      <c r="DH1694" s="10">
        <v>33</v>
      </c>
      <c r="DI1694" s="10">
        <v>6.6</v>
      </c>
      <c r="DK1694" s="10">
        <v>0.24160487999999997</v>
      </c>
      <c r="DL1694" s="10">
        <v>0.10241946</v>
      </c>
      <c r="DM1694" s="10">
        <v>23</v>
      </c>
      <c r="DN1694" s="10">
        <v>6.6</v>
      </c>
    </row>
    <row r="1695" spans="1:118" x14ac:dyDescent="0.25">
      <c r="A1695" s="10">
        <v>1770</v>
      </c>
      <c r="R1695" s="10">
        <v>1770</v>
      </c>
      <c r="S1695" s="10" t="s">
        <v>8</v>
      </c>
      <c r="T1695" s="10">
        <v>0.16</v>
      </c>
      <c r="U1695" s="10">
        <v>0.12</v>
      </c>
      <c r="Y1695" s="10">
        <v>0.46</v>
      </c>
      <c r="Z1695" s="10">
        <v>0.28999999999999998</v>
      </c>
      <c r="AD1695" s="10">
        <v>0.48</v>
      </c>
      <c r="AE1695" s="10">
        <v>0.31</v>
      </c>
      <c r="AI1695" s="10">
        <v>1770</v>
      </c>
      <c r="AJ1695" s="10" t="s">
        <v>8</v>
      </c>
      <c r="AK1695" s="10">
        <v>2.1</v>
      </c>
      <c r="AL1695" s="10">
        <v>0.48</v>
      </c>
      <c r="AP1695" s="10">
        <v>2.38</v>
      </c>
      <c r="AQ1695" s="10">
        <v>0.56999999999999995</v>
      </c>
      <c r="AU1695" s="10">
        <v>2.25</v>
      </c>
      <c r="AV1695" s="10">
        <v>0.53</v>
      </c>
      <c r="AZ1695" s="10">
        <v>1770</v>
      </c>
      <c r="BA1695" s="10" t="s">
        <v>8</v>
      </c>
      <c r="BB1695" s="10">
        <v>0.17</v>
      </c>
      <c r="BC1695" s="10">
        <v>0.12</v>
      </c>
      <c r="BG1695" s="10">
        <v>0.4</v>
      </c>
      <c r="BH1695" s="10">
        <v>0.23</v>
      </c>
      <c r="BL1695" s="10">
        <v>0.3</v>
      </c>
      <c r="BM1695" s="10">
        <v>0.18</v>
      </c>
      <c r="BQ1695" s="10">
        <v>1770</v>
      </c>
      <c r="BR1695" s="10" t="s">
        <v>8</v>
      </c>
      <c r="BS1695" s="10">
        <v>1.77</v>
      </c>
      <c r="BT1695" s="10">
        <v>0.39</v>
      </c>
      <c r="BX1695" s="10">
        <v>1.81</v>
      </c>
      <c r="BY1695" s="10">
        <v>0.4</v>
      </c>
      <c r="CC1695" s="10">
        <v>2.21</v>
      </c>
      <c r="CD1695" s="10">
        <v>0.52</v>
      </c>
      <c r="CH1695" s="10">
        <v>1770</v>
      </c>
      <c r="CI1695" s="10" t="s">
        <v>8</v>
      </c>
      <c r="CJ1695" s="10">
        <v>0.17</v>
      </c>
      <c r="CK1695" s="10">
        <v>0.09</v>
      </c>
      <c r="CL1695" s="10">
        <v>3</v>
      </c>
      <c r="CM1695" s="10">
        <v>38.479999999999997</v>
      </c>
      <c r="CO1695" s="10">
        <v>0.36</v>
      </c>
      <c r="CP1695" s="10">
        <v>0.17</v>
      </c>
      <c r="CQ1695" s="10">
        <v>6</v>
      </c>
      <c r="CR1695" s="10">
        <v>38.130000000000003</v>
      </c>
      <c r="CT1695" s="10">
        <v>0.4</v>
      </c>
      <c r="CU1695" s="10">
        <v>0.18</v>
      </c>
      <c r="CV1695" s="10">
        <v>7</v>
      </c>
      <c r="CW1695" s="10">
        <v>38.15</v>
      </c>
      <c r="CY1695" s="10">
        <v>1803</v>
      </c>
      <c r="CZ1695" s="10" t="s">
        <v>308</v>
      </c>
      <c r="DA1695" s="10">
        <v>0.73531920000000006</v>
      </c>
      <c r="DB1695" s="10">
        <v>0.31171140000000003</v>
      </c>
      <c r="DC1695" s="10">
        <v>70</v>
      </c>
      <c r="DD1695" s="10">
        <v>6.6</v>
      </c>
      <c r="DF1695" s="10">
        <v>0.97692408000000008</v>
      </c>
      <c r="DG1695" s="10">
        <v>0.41413086000000005</v>
      </c>
      <c r="DH1695" s="10">
        <v>93</v>
      </c>
      <c r="DI1695" s="10">
        <v>6.6</v>
      </c>
      <c r="DK1695" s="10">
        <v>0.99793320000000008</v>
      </c>
      <c r="DL1695" s="10">
        <v>0.42303689999999999</v>
      </c>
      <c r="DM1695" s="10">
        <v>95</v>
      </c>
      <c r="DN1695" s="10">
        <v>6.6</v>
      </c>
    </row>
    <row r="1696" spans="1:118" x14ac:dyDescent="0.25">
      <c r="A1696" s="10">
        <v>1771</v>
      </c>
      <c r="R1696" s="10">
        <v>1771</v>
      </c>
      <c r="S1696" s="10" t="s">
        <v>9</v>
      </c>
      <c r="V1696" s="10">
        <v>0</v>
      </c>
      <c r="AA1696" s="10">
        <v>0</v>
      </c>
      <c r="AF1696" s="10">
        <v>0</v>
      </c>
      <c r="AI1696" s="10">
        <v>1771</v>
      </c>
      <c r="AJ1696" s="10" t="s">
        <v>9</v>
      </c>
      <c r="AM1696" s="10">
        <v>0</v>
      </c>
      <c r="AR1696" s="10">
        <v>0</v>
      </c>
      <c r="AW1696" s="10">
        <v>0</v>
      </c>
      <c r="AZ1696" s="10">
        <v>1771</v>
      </c>
      <c r="BA1696" s="10" t="s">
        <v>9</v>
      </c>
      <c r="BD1696" s="10">
        <v>0</v>
      </c>
      <c r="BI1696" s="10">
        <v>0</v>
      </c>
      <c r="BN1696" s="10">
        <v>0</v>
      </c>
      <c r="BQ1696" s="10">
        <v>1771</v>
      </c>
      <c r="BR1696" s="10" t="s">
        <v>9</v>
      </c>
      <c r="BU1696" s="10">
        <v>0</v>
      </c>
      <c r="BZ1696" s="10">
        <v>0</v>
      </c>
      <c r="CE1696" s="10">
        <v>0</v>
      </c>
      <c r="CH1696" s="10">
        <v>1771</v>
      </c>
      <c r="CI1696" s="10" t="s">
        <v>9</v>
      </c>
      <c r="CL1696" s="10">
        <v>0</v>
      </c>
      <c r="CQ1696" s="10">
        <v>0</v>
      </c>
      <c r="CV1696" s="10">
        <v>0</v>
      </c>
      <c r="CY1696" s="10">
        <v>1804</v>
      </c>
      <c r="CZ1696" s="10" t="s">
        <v>300</v>
      </c>
      <c r="DA1696" s="10">
        <v>0.12605472000000001</v>
      </c>
      <c r="DB1696" s="10">
        <v>5.3436239999999996E-2</v>
      </c>
      <c r="DC1696" s="10">
        <v>12</v>
      </c>
      <c r="DD1696" s="10">
        <v>6.6</v>
      </c>
      <c r="DF1696" s="10">
        <v>0.12605472000000001</v>
      </c>
      <c r="DG1696" s="10">
        <v>5.3436239999999996E-2</v>
      </c>
      <c r="DH1696" s="10">
        <v>12</v>
      </c>
      <c r="DI1696" s="10">
        <v>6.6</v>
      </c>
      <c r="DK1696" s="10">
        <v>0.12605472000000001</v>
      </c>
      <c r="DL1696" s="10">
        <v>5.3436239999999996E-2</v>
      </c>
      <c r="DM1696" s="10">
        <v>12</v>
      </c>
      <c r="DN1696" s="10">
        <v>6.6</v>
      </c>
    </row>
    <row r="1697" spans="1:118" x14ac:dyDescent="0.25">
      <c r="A1697" s="10">
        <v>1772</v>
      </c>
      <c r="R1697" s="10">
        <v>1772</v>
      </c>
      <c r="S1697" s="10" t="s">
        <v>10</v>
      </c>
      <c r="T1697" s="10">
        <v>0.15</v>
      </c>
      <c r="U1697" s="10">
        <v>0.09</v>
      </c>
      <c r="V1697" s="10">
        <v>9</v>
      </c>
      <c r="W1697" s="10">
        <v>11.2</v>
      </c>
      <c r="Y1697" s="10">
        <v>0.45</v>
      </c>
      <c r="Z1697" s="10">
        <v>0.25</v>
      </c>
      <c r="AA1697" s="10">
        <v>27</v>
      </c>
      <c r="AB1697" s="10">
        <v>11</v>
      </c>
      <c r="AD1697" s="10">
        <v>0.47</v>
      </c>
      <c r="AE1697" s="10">
        <v>0.27</v>
      </c>
      <c r="AF1697" s="10">
        <v>29</v>
      </c>
      <c r="AG1697" s="10">
        <v>10.8</v>
      </c>
      <c r="AI1697" s="10">
        <v>1772</v>
      </c>
      <c r="AJ1697" s="10" t="s">
        <v>10</v>
      </c>
      <c r="AK1697" s="10">
        <v>2.0699999999999998</v>
      </c>
      <c r="AL1697" s="10">
        <v>0.28999999999999998</v>
      </c>
      <c r="AM1697" s="10">
        <v>112</v>
      </c>
      <c r="AN1697" s="10">
        <v>10.8</v>
      </c>
      <c r="AP1697" s="10">
        <v>2.35</v>
      </c>
      <c r="AQ1697" s="10">
        <v>0.33</v>
      </c>
      <c r="AR1697" s="10">
        <v>127</v>
      </c>
      <c r="AS1697" s="10">
        <v>10.8</v>
      </c>
      <c r="AU1697" s="10">
        <v>2.2200000000000002</v>
      </c>
      <c r="AV1697" s="10">
        <v>0.31</v>
      </c>
      <c r="AW1697" s="10">
        <v>120</v>
      </c>
      <c r="AX1697" s="10">
        <v>10.8</v>
      </c>
      <c r="AZ1697" s="10">
        <v>1772</v>
      </c>
      <c r="BA1697" s="10" t="s">
        <v>10</v>
      </c>
      <c r="BB1697" s="10">
        <v>0.17</v>
      </c>
      <c r="BC1697" s="10">
        <v>0.09</v>
      </c>
      <c r="BD1697" s="10">
        <v>10</v>
      </c>
      <c r="BE1697" s="10">
        <v>11</v>
      </c>
      <c r="BG1697" s="10">
        <v>0.39</v>
      </c>
      <c r="BH1697" s="10">
        <v>0.2</v>
      </c>
      <c r="BI1697" s="10">
        <v>23</v>
      </c>
      <c r="BJ1697" s="10">
        <v>11</v>
      </c>
      <c r="BL1697" s="10">
        <v>0.28999999999999998</v>
      </c>
      <c r="BM1697" s="10">
        <v>0.15</v>
      </c>
      <c r="BN1697" s="10">
        <v>17</v>
      </c>
      <c r="BO1697" s="10">
        <v>11</v>
      </c>
      <c r="BQ1697" s="10">
        <v>1772</v>
      </c>
      <c r="BR1697" s="10" t="s">
        <v>10</v>
      </c>
      <c r="BS1697" s="10">
        <v>1.75</v>
      </c>
      <c r="BT1697" s="10">
        <v>0.25</v>
      </c>
      <c r="BU1697" s="10">
        <v>94</v>
      </c>
      <c r="BV1697" s="10">
        <v>10.9</v>
      </c>
      <c r="BX1697" s="10">
        <v>1.79</v>
      </c>
      <c r="BY1697" s="10">
        <v>0.25</v>
      </c>
      <c r="BZ1697" s="10">
        <v>95</v>
      </c>
      <c r="CA1697" s="10">
        <v>11</v>
      </c>
      <c r="CC1697" s="10">
        <v>2.1800000000000002</v>
      </c>
      <c r="CD1697" s="10">
        <v>0.31</v>
      </c>
      <c r="CE1697" s="10">
        <v>117</v>
      </c>
      <c r="CF1697" s="10">
        <v>10.9</v>
      </c>
      <c r="CH1697" s="10">
        <v>1772</v>
      </c>
      <c r="CI1697" s="10" t="s">
        <v>10</v>
      </c>
      <c r="CJ1697" s="10">
        <v>0.16</v>
      </c>
      <c r="CK1697" s="10">
        <v>0.06</v>
      </c>
      <c r="CL1697" s="10">
        <v>9</v>
      </c>
      <c r="CM1697" s="10">
        <v>11</v>
      </c>
      <c r="CO1697" s="10">
        <v>0.35</v>
      </c>
      <c r="CP1697" s="10">
        <v>0.14000000000000001</v>
      </c>
      <c r="CQ1697" s="10">
        <v>20</v>
      </c>
      <c r="CR1697" s="10">
        <v>11</v>
      </c>
      <c r="CT1697" s="10">
        <v>0.39</v>
      </c>
      <c r="CU1697" s="10">
        <v>0.15</v>
      </c>
      <c r="CV1697" s="10">
        <v>22</v>
      </c>
      <c r="CW1697" s="10">
        <v>11</v>
      </c>
      <c r="CY1697" s="10">
        <v>1805</v>
      </c>
      <c r="CZ1697" s="10" t="s">
        <v>310</v>
      </c>
      <c r="DA1697" s="10">
        <v>2.1009119999999999E-2</v>
      </c>
      <c r="DB1697" s="10">
        <v>8.9060399999999987E-3</v>
      </c>
      <c r="DC1697" s="10">
        <v>2</v>
      </c>
      <c r="DD1697" s="10">
        <v>6.6</v>
      </c>
      <c r="DF1697" s="10">
        <v>2.1009119999999999E-2</v>
      </c>
      <c r="DG1697" s="10">
        <v>8.9060399999999987E-3</v>
      </c>
      <c r="DH1697" s="10">
        <v>2</v>
      </c>
      <c r="DI1697" s="10">
        <v>6.6</v>
      </c>
      <c r="DK1697" s="10">
        <v>2.1009119999999999E-2</v>
      </c>
      <c r="DL1697" s="10">
        <v>8.9060399999999987E-3</v>
      </c>
      <c r="DM1697" s="10">
        <v>2</v>
      </c>
      <c r="DN1697" s="10">
        <v>6.6</v>
      </c>
    </row>
    <row r="1698" spans="1:118" x14ac:dyDescent="0.25">
      <c r="A1698" s="10">
        <v>1773</v>
      </c>
      <c r="R1698" s="10">
        <v>1773</v>
      </c>
      <c r="S1698" s="10" t="s">
        <v>11</v>
      </c>
      <c r="V1698" s="10">
        <v>0</v>
      </c>
      <c r="AA1698" s="10">
        <v>0</v>
      </c>
      <c r="AF1698" s="10">
        <v>0</v>
      </c>
      <c r="AI1698" s="10">
        <v>1773</v>
      </c>
      <c r="AJ1698" s="10" t="s">
        <v>11</v>
      </c>
      <c r="AM1698" s="10">
        <v>0</v>
      </c>
      <c r="AR1698" s="10">
        <v>0</v>
      </c>
      <c r="AW1698" s="10">
        <v>0</v>
      </c>
      <c r="AZ1698" s="10">
        <v>1773</v>
      </c>
      <c r="BA1698" s="10" t="s">
        <v>11</v>
      </c>
      <c r="BD1698" s="10">
        <v>0</v>
      </c>
      <c r="BI1698" s="10">
        <v>0</v>
      </c>
      <c r="BN1698" s="10">
        <v>0</v>
      </c>
      <c r="BQ1698" s="10">
        <v>1773</v>
      </c>
      <c r="BR1698" s="10" t="s">
        <v>11</v>
      </c>
      <c r="BU1698" s="10">
        <v>0</v>
      </c>
      <c r="BZ1698" s="10">
        <v>0</v>
      </c>
      <c r="CE1698" s="10">
        <v>0</v>
      </c>
      <c r="CH1698" s="10">
        <v>1773</v>
      </c>
      <c r="CI1698" s="10" t="s">
        <v>11</v>
      </c>
      <c r="CL1698" s="10">
        <v>0</v>
      </c>
      <c r="CQ1698" s="10">
        <v>0</v>
      </c>
      <c r="CV1698" s="10">
        <v>0</v>
      </c>
      <c r="CY1698" s="10">
        <v>1806</v>
      </c>
      <c r="CZ1698" s="10" t="s">
        <v>301</v>
      </c>
      <c r="DA1698" s="10">
        <v>0</v>
      </c>
      <c r="DB1698" s="10">
        <v>0</v>
      </c>
      <c r="DC1698" s="10">
        <v>0</v>
      </c>
      <c r="DD1698" s="10">
        <v>6.6</v>
      </c>
      <c r="DF1698" s="10">
        <v>0</v>
      </c>
      <c r="DG1698" s="10">
        <v>0</v>
      </c>
      <c r="DH1698" s="10">
        <v>0</v>
      </c>
      <c r="DI1698" s="10">
        <v>6.6</v>
      </c>
      <c r="DK1698" s="10">
        <v>0</v>
      </c>
      <c r="DL1698" s="10">
        <v>0</v>
      </c>
      <c r="DM1698" s="10">
        <v>0</v>
      </c>
      <c r="DN1698" s="10">
        <v>6.6</v>
      </c>
    </row>
    <row r="1699" spans="1:118" x14ac:dyDescent="0.25">
      <c r="A1699" s="10">
        <v>1774</v>
      </c>
      <c r="R1699" s="10">
        <v>1774</v>
      </c>
      <c r="S1699" s="10" t="s">
        <v>285</v>
      </c>
      <c r="T1699" s="10">
        <v>1.685712E-2</v>
      </c>
      <c r="U1699" s="10">
        <v>9.4942399999999993E-3</v>
      </c>
      <c r="V1699" s="10">
        <v>1</v>
      </c>
      <c r="W1699" s="10">
        <v>11.2</v>
      </c>
      <c r="Y1699" s="10">
        <v>0.13244880000000001</v>
      </c>
      <c r="Z1699" s="10">
        <v>7.45976E-2</v>
      </c>
      <c r="AA1699" s="10">
        <v>8</v>
      </c>
      <c r="AB1699" s="10">
        <v>11</v>
      </c>
      <c r="AD1699" s="10">
        <v>0.14223195</v>
      </c>
      <c r="AE1699" s="10">
        <v>8.0107649999999989E-2</v>
      </c>
      <c r="AF1699" s="10">
        <v>9</v>
      </c>
      <c r="AG1699" s="10">
        <v>10.5</v>
      </c>
      <c r="AI1699" s="10">
        <v>1774</v>
      </c>
      <c r="AJ1699" s="10" t="s">
        <v>285</v>
      </c>
      <c r="AK1699" s="10">
        <v>1.1098296000000001</v>
      </c>
      <c r="AL1699" s="10">
        <v>0.15694560000000002</v>
      </c>
      <c r="AM1699" s="10">
        <v>60</v>
      </c>
      <c r="AN1699" s="10">
        <v>10.8</v>
      </c>
      <c r="AP1699" s="10">
        <v>1.1098296000000001</v>
      </c>
      <c r="AQ1699" s="10">
        <v>0.15694560000000002</v>
      </c>
      <c r="AR1699" s="10">
        <v>60</v>
      </c>
      <c r="AS1699" s="10">
        <v>10.8</v>
      </c>
      <c r="AU1699" s="10">
        <v>1.0728352800000003</v>
      </c>
      <c r="AV1699" s="10">
        <v>0.15171408000000006</v>
      </c>
      <c r="AW1699" s="10">
        <v>58</v>
      </c>
      <c r="AX1699" s="10">
        <v>10.8</v>
      </c>
      <c r="AZ1699" s="10">
        <v>1774</v>
      </c>
      <c r="BA1699" s="10" t="s">
        <v>285</v>
      </c>
      <c r="BB1699" s="10">
        <v>0</v>
      </c>
      <c r="BC1699" s="10">
        <v>0</v>
      </c>
      <c r="BD1699" s="10">
        <v>0</v>
      </c>
      <c r="BE1699" s="10">
        <v>11</v>
      </c>
      <c r="BG1699" s="10">
        <v>1.6936700000000002E-2</v>
      </c>
      <c r="BH1699" s="10">
        <v>8.5635000000000017E-3</v>
      </c>
      <c r="BI1699" s="10">
        <v>1</v>
      </c>
      <c r="BJ1699" s="10">
        <v>11</v>
      </c>
      <c r="BL1699" s="10">
        <v>1.6936700000000002E-2</v>
      </c>
      <c r="BM1699" s="10">
        <v>8.5635000000000017E-3</v>
      </c>
      <c r="BN1699" s="10">
        <v>1</v>
      </c>
      <c r="BO1699" s="10">
        <v>11</v>
      </c>
      <c r="BQ1699" s="10">
        <v>1774</v>
      </c>
      <c r="BR1699" s="10" t="s">
        <v>285</v>
      </c>
      <c r="BS1699" s="10">
        <v>0.74673719999999988</v>
      </c>
      <c r="BT1699" s="10">
        <v>0.1055992</v>
      </c>
      <c r="BU1699" s="10">
        <v>40</v>
      </c>
      <c r="BV1699" s="10">
        <v>10.9</v>
      </c>
      <c r="BX1699" s="10">
        <v>0.56519099999999989</v>
      </c>
      <c r="BY1699" s="10">
        <v>7.9925999999999997E-2</v>
      </c>
      <c r="BZ1699" s="10">
        <v>30</v>
      </c>
      <c r="CA1699" s="10">
        <v>11</v>
      </c>
      <c r="CC1699" s="10">
        <v>0.93342150000000002</v>
      </c>
      <c r="CD1699" s="10">
        <v>0.13199900000000003</v>
      </c>
      <c r="CE1699" s="10">
        <v>50</v>
      </c>
      <c r="CF1699" s="10">
        <v>10.9</v>
      </c>
      <c r="CH1699" s="10">
        <v>1774</v>
      </c>
      <c r="CI1699" s="10" t="s">
        <v>285</v>
      </c>
      <c r="CJ1699" s="10">
        <v>1.63658E-2</v>
      </c>
      <c r="CK1699" s="10">
        <v>9.7053000000000018E-3</v>
      </c>
      <c r="CL1699" s="10">
        <v>1</v>
      </c>
      <c r="CM1699" s="10">
        <v>11</v>
      </c>
      <c r="CO1699" s="10">
        <v>1.63658E-2</v>
      </c>
      <c r="CP1699" s="10">
        <v>9.7053000000000018E-3</v>
      </c>
      <c r="CQ1699" s="10">
        <v>1</v>
      </c>
      <c r="CR1699" s="10">
        <v>11</v>
      </c>
      <c r="CT1699" s="10">
        <v>1.63658E-2</v>
      </c>
      <c r="CU1699" s="10">
        <v>9.7053000000000018E-3</v>
      </c>
      <c r="CV1699" s="10">
        <v>1</v>
      </c>
      <c r="CW1699" s="10">
        <v>11</v>
      </c>
      <c r="CY1699" s="10">
        <v>1807</v>
      </c>
      <c r="CZ1699" s="10" t="s">
        <v>408</v>
      </c>
      <c r="DA1699" s="10">
        <v>5.7200000000000001E-2</v>
      </c>
      <c r="DF1699" s="10">
        <v>3.9199999999999999E-2</v>
      </c>
      <c r="DK1699" s="10">
        <v>5.4800000000000001E-2</v>
      </c>
    </row>
    <row r="1700" spans="1:118" x14ac:dyDescent="0.25">
      <c r="A1700" s="10">
        <v>1775</v>
      </c>
      <c r="R1700" s="10">
        <v>1775</v>
      </c>
      <c r="S1700" s="10" t="s">
        <v>432</v>
      </c>
      <c r="T1700" s="10">
        <v>0</v>
      </c>
      <c r="U1700" s="10">
        <v>0</v>
      </c>
      <c r="V1700" s="10">
        <v>0</v>
      </c>
      <c r="Y1700" s="10">
        <v>0</v>
      </c>
      <c r="Z1700" s="10">
        <v>0</v>
      </c>
      <c r="AA1700" s="10">
        <v>0</v>
      </c>
      <c r="AD1700" s="10">
        <v>0</v>
      </c>
      <c r="AE1700" s="10">
        <v>0</v>
      </c>
      <c r="AF1700" s="10">
        <v>0</v>
      </c>
      <c r="AI1700" s="10">
        <v>1775</v>
      </c>
      <c r="AJ1700" s="10" t="s">
        <v>432</v>
      </c>
      <c r="AK1700" s="10">
        <v>3.6994320000000004E-2</v>
      </c>
      <c r="AL1700" s="10">
        <v>5.2315200000000008E-3</v>
      </c>
      <c r="AM1700" s="10">
        <v>2</v>
      </c>
      <c r="AN1700" s="10">
        <v>10.8</v>
      </c>
      <c r="AP1700" s="10">
        <v>1.8497160000000002E-2</v>
      </c>
      <c r="AQ1700" s="10">
        <v>2.6157600000000004E-3</v>
      </c>
      <c r="AR1700" s="10">
        <v>1</v>
      </c>
      <c r="AS1700" s="10">
        <v>10.8</v>
      </c>
      <c r="AU1700" s="10">
        <v>1.8497160000000002E-2</v>
      </c>
      <c r="AV1700" s="10">
        <v>2.6157600000000004E-3</v>
      </c>
      <c r="AW1700" s="10">
        <v>1</v>
      </c>
      <c r="AX1700" s="10">
        <v>10.8</v>
      </c>
      <c r="AZ1700" s="10">
        <v>1775</v>
      </c>
      <c r="BA1700" s="10" t="s">
        <v>432</v>
      </c>
      <c r="BB1700" s="10">
        <v>1.6936700000000002E-2</v>
      </c>
      <c r="BC1700" s="10">
        <v>8.5635000000000017E-3</v>
      </c>
      <c r="BD1700" s="10">
        <v>1</v>
      </c>
      <c r="BE1700" s="10">
        <v>11</v>
      </c>
      <c r="BG1700" s="10">
        <v>1.6936700000000002E-2</v>
      </c>
      <c r="BH1700" s="10">
        <v>8.5635000000000017E-3</v>
      </c>
      <c r="BI1700" s="10">
        <v>1</v>
      </c>
      <c r="BJ1700" s="10">
        <v>11</v>
      </c>
      <c r="BL1700" s="10">
        <v>1.6936700000000002E-2</v>
      </c>
      <c r="BM1700" s="10">
        <v>8.5635000000000017E-3</v>
      </c>
      <c r="BN1700" s="10">
        <v>1</v>
      </c>
      <c r="BO1700" s="10">
        <v>11</v>
      </c>
      <c r="BQ1700" s="10">
        <v>1775</v>
      </c>
      <c r="BR1700" s="10" t="s">
        <v>432</v>
      </c>
      <c r="BS1700" s="10">
        <v>1.866843E-2</v>
      </c>
      <c r="BT1700" s="10">
        <v>2.6399800000000001E-3</v>
      </c>
      <c r="BU1700" s="10">
        <v>1</v>
      </c>
      <c r="BV1700" s="10">
        <v>10.9</v>
      </c>
      <c r="BX1700" s="10">
        <v>1.8839700000000001E-2</v>
      </c>
      <c r="BY1700" s="10">
        <v>2.6642000000000007E-3</v>
      </c>
      <c r="BZ1700" s="10">
        <v>1</v>
      </c>
      <c r="CA1700" s="10">
        <v>11</v>
      </c>
      <c r="CC1700" s="10">
        <v>1.866843E-2</v>
      </c>
      <c r="CD1700" s="10">
        <v>2.6399800000000001E-3</v>
      </c>
      <c r="CE1700" s="10">
        <v>1</v>
      </c>
      <c r="CF1700" s="10">
        <v>10.9</v>
      </c>
      <c r="CH1700" s="10">
        <v>1775</v>
      </c>
      <c r="CI1700" s="10" t="s">
        <v>432</v>
      </c>
      <c r="CJ1700" s="10">
        <v>1.63658E-2</v>
      </c>
      <c r="CK1700" s="10">
        <v>9.7053000000000018E-3</v>
      </c>
      <c r="CL1700" s="10">
        <v>1</v>
      </c>
      <c r="CM1700" s="10">
        <v>11</v>
      </c>
      <c r="CO1700" s="10">
        <v>1.63658E-2</v>
      </c>
      <c r="CP1700" s="10">
        <v>9.7053000000000018E-3</v>
      </c>
      <c r="CQ1700" s="10">
        <v>1</v>
      </c>
      <c r="CR1700" s="10">
        <v>11</v>
      </c>
      <c r="CT1700" s="10">
        <v>1.63658E-2</v>
      </c>
      <c r="CU1700" s="10">
        <v>9.7053000000000018E-3</v>
      </c>
      <c r="CV1700" s="10">
        <v>1</v>
      </c>
      <c r="CW1700" s="10">
        <v>11</v>
      </c>
      <c r="CY1700" s="10">
        <v>1808</v>
      </c>
      <c r="CZ1700" s="10" t="s">
        <v>409</v>
      </c>
      <c r="DA1700" s="10">
        <v>0</v>
      </c>
      <c r="DF1700" s="10">
        <v>0</v>
      </c>
      <c r="DK1700" s="10">
        <v>0</v>
      </c>
    </row>
    <row r="1701" spans="1:118" x14ac:dyDescent="0.25">
      <c r="A1701" s="10">
        <v>1776</v>
      </c>
      <c r="R1701" s="10">
        <v>1776</v>
      </c>
      <c r="S1701" s="10" t="s">
        <v>433</v>
      </c>
      <c r="T1701" s="10">
        <v>1.685712E-2</v>
      </c>
      <c r="U1701" s="10">
        <v>9.4942399999999993E-3</v>
      </c>
      <c r="V1701" s="10">
        <v>1</v>
      </c>
      <c r="W1701" s="10">
        <v>11.2</v>
      </c>
      <c r="Y1701" s="10">
        <v>3.3112200000000001E-2</v>
      </c>
      <c r="Z1701" s="10">
        <v>1.86494E-2</v>
      </c>
      <c r="AA1701" s="10">
        <v>2</v>
      </c>
      <c r="AB1701" s="10">
        <v>11</v>
      </c>
      <c r="AD1701" s="10">
        <v>3.1607099999999999E-2</v>
      </c>
      <c r="AE1701" s="10">
        <v>1.78017E-2</v>
      </c>
      <c r="AF1701" s="10">
        <v>2</v>
      </c>
      <c r="AG1701" s="10">
        <v>10.5</v>
      </c>
      <c r="AI1701" s="10">
        <v>1776</v>
      </c>
      <c r="AJ1701" s="10" t="s">
        <v>433</v>
      </c>
      <c r="AK1701" s="10">
        <v>5.5491480000000003E-2</v>
      </c>
      <c r="AL1701" s="10">
        <v>7.8472800000000016E-3</v>
      </c>
      <c r="AM1701" s="10">
        <v>3</v>
      </c>
      <c r="AN1701" s="10">
        <v>10.8</v>
      </c>
      <c r="AP1701" s="10">
        <v>7.3988640000000008E-2</v>
      </c>
      <c r="AQ1701" s="10">
        <v>1.0463040000000002E-2</v>
      </c>
      <c r="AR1701" s="10">
        <v>4</v>
      </c>
      <c r="AS1701" s="10">
        <v>10.8</v>
      </c>
      <c r="AU1701" s="10">
        <v>7.3988640000000008E-2</v>
      </c>
      <c r="AV1701" s="10">
        <v>1.0463040000000002E-2</v>
      </c>
      <c r="AW1701" s="10">
        <v>4</v>
      </c>
      <c r="AX1701" s="10">
        <v>10.8</v>
      </c>
      <c r="AZ1701" s="10">
        <v>1776</v>
      </c>
      <c r="BA1701" s="10" t="s">
        <v>433</v>
      </c>
      <c r="BB1701" s="10">
        <v>1.6936700000000002E-2</v>
      </c>
      <c r="BC1701" s="10">
        <v>8.5635000000000017E-3</v>
      </c>
      <c r="BD1701" s="10">
        <v>1</v>
      </c>
      <c r="BE1701" s="10">
        <v>11</v>
      </c>
      <c r="BG1701" s="10">
        <v>1.6936700000000002E-2</v>
      </c>
      <c r="BH1701" s="10">
        <v>8.5635000000000017E-3</v>
      </c>
      <c r="BI1701" s="10">
        <v>1</v>
      </c>
      <c r="BJ1701" s="10">
        <v>11</v>
      </c>
      <c r="BL1701" s="10">
        <v>1.6936700000000002E-2</v>
      </c>
      <c r="BM1701" s="10">
        <v>8.5635000000000017E-3</v>
      </c>
      <c r="BN1701" s="10">
        <v>1</v>
      </c>
      <c r="BO1701" s="10">
        <v>11</v>
      </c>
      <c r="BQ1701" s="10">
        <v>1776</v>
      </c>
      <c r="BR1701" s="10" t="s">
        <v>433</v>
      </c>
      <c r="BS1701" s="10">
        <v>3.7336859999999999E-2</v>
      </c>
      <c r="BT1701" s="10">
        <v>5.2799600000000002E-3</v>
      </c>
      <c r="BU1701" s="10">
        <v>2</v>
      </c>
      <c r="BV1701" s="10">
        <v>10.9</v>
      </c>
      <c r="BX1701" s="10">
        <v>5.6519099999999996E-2</v>
      </c>
      <c r="BY1701" s="10">
        <v>7.9926000000000007E-3</v>
      </c>
      <c r="BZ1701" s="10">
        <v>3</v>
      </c>
      <c r="CA1701" s="10">
        <v>11</v>
      </c>
      <c r="CC1701" s="10">
        <v>5.6005289999999999E-2</v>
      </c>
      <c r="CD1701" s="10">
        <v>7.919940000000002E-3</v>
      </c>
      <c r="CE1701" s="10">
        <v>3</v>
      </c>
      <c r="CF1701" s="10">
        <v>10.9</v>
      </c>
      <c r="CH1701" s="10">
        <v>1776</v>
      </c>
      <c r="CI1701" s="10" t="s">
        <v>433</v>
      </c>
      <c r="CJ1701" s="10">
        <v>1.63658E-2</v>
      </c>
      <c r="CK1701" s="10">
        <v>9.7053000000000018E-3</v>
      </c>
      <c r="CL1701" s="10">
        <v>1</v>
      </c>
      <c r="CM1701" s="10">
        <v>11</v>
      </c>
      <c r="CO1701" s="10">
        <v>1.63658E-2</v>
      </c>
      <c r="CP1701" s="10">
        <v>9.7053000000000018E-3</v>
      </c>
      <c r="CQ1701" s="10">
        <v>1</v>
      </c>
      <c r="CR1701" s="10">
        <v>11</v>
      </c>
      <c r="CT1701" s="10">
        <v>1.63658E-2</v>
      </c>
      <c r="CU1701" s="10">
        <v>9.7053000000000018E-3</v>
      </c>
      <c r="CV1701" s="10">
        <v>1</v>
      </c>
      <c r="CW1701" s="10">
        <v>11</v>
      </c>
      <c r="CY1701" s="10">
        <v>1809</v>
      </c>
      <c r="CZ1701" s="10" t="s">
        <v>8</v>
      </c>
      <c r="DA1701" s="10">
        <v>0.43</v>
      </c>
      <c r="DB1701" s="10">
        <v>0.23</v>
      </c>
      <c r="DC1701" s="10">
        <v>7.6</v>
      </c>
      <c r="DD1701" s="10">
        <v>37.72</v>
      </c>
      <c r="DF1701" s="10">
        <v>1.03</v>
      </c>
      <c r="DG1701" s="10">
        <v>0.52</v>
      </c>
      <c r="DH1701" s="10">
        <v>17.7</v>
      </c>
      <c r="DI1701" s="10">
        <v>37.71</v>
      </c>
      <c r="DK1701" s="10">
        <v>0.55000000000000004</v>
      </c>
      <c r="DL1701" s="10">
        <v>0.28999999999999998</v>
      </c>
      <c r="DM1701" s="10">
        <v>9.6</v>
      </c>
      <c r="DN1701" s="10">
        <v>37.700000000000003</v>
      </c>
    </row>
    <row r="1702" spans="1:118" x14ac:dyDescent="0.25">
      <c r="A1702" s="10">
        <v>1777</v>
      </c>
      <c r="R1702" s="10">
        <v>1777</v>
      </c>
      <c r="S1702" s="10" t="s">
        <v>306</v>
      </c>
      <c r="T1702" s="10">
        <v>8.4285600000000002E-2</v>
      </c>
      <c r="U1702" s="10">
        <v>4.7471199999999998E-2</v>
      </c>
      <c r="V1702" s="10">
        <v>5</v>
      </c>
      <c r="W1702" s="10">
        <v>11.2</v>
      </c>
      <c r="Y1702" s="10">
        <v>0.24834149999999999</v>
      </c>
      <c r="Z1702" s="10">
        <v>0.13987049999999998</v>
      </c>
      <c r="AA1702" s="10">
        <v>15</v>
      </c>
      <c r="AB1702" s="10">
        <v>11</v>
      </c>
      <c r="AD1702" s="10">
        <v>0.22124969999999999</v>
      </c>
      <c r="AE1702" s="10">
        <v>0.12461190000000001</v>
      </c>
      <c r="AF1702" s="10">
        <v>14</v>
      </c>
      <c r="AG1702" s="10">
        <v>10.5</v>
      </c>
      <c r="AI1702" s="10">
        <v>1777</v>
      </c>
      <c r="AJ1702" s="10" t="s">
        <v>306</v>
      </c>
      <c r="AK1702" s="10">
        <v>0.51792048000000002</v>
      </c>
      <c r="AL1702" s="10">
        <v>7.324128000000002E-2</v>
      </c>
      <c r="AM1702" s="10">
        <v>28</v>
      </c>
      <c r="AN1702" s="10">
        <v>10.8</v>
      </c>
      <c r="AP1702" s="10">
        <v>0.68439491999999991</v>
      </c>
      <c r="AQ1702" s="10">
        <v>9.6783120000000014E-2</v>
      </c>
      <c r="AR1702" s="10">
        <v>37</v>
      </c>
      <c r="AS1702" s="10">
        <v>10.8</v>
      </c>
      <c r="AU1702" s="10">
        <v>0.64740059999999999</v>
      </c>
      <c r="AV1702" s="10">
        <v>9.1551599999999997E-2</v>
      </c>
      <c r="AW1702" s="10">
        <v>35</v>
      </c>
      <c r="AX1702" s="10">
        <v>10.8</v>
      </c>
      <c r="AZ1702" s="10">
        <v>1777</v>
      </c>
      <c r="BA1702" s="10" t="s">
        <v>306</v>
      </c>
      <c r="BB1702" s="10">
        <v>0.10162019999999999</v>
      </c>
      <c r="BC1702" s="10">
        <v>5.1381000000000003E-2</v>
      </c>
      <c r="BD1702" s="10">
        <v>6</v>
      </c>
      <c r="BE1702" s="10">
        <v>11</v>
      </c>
      <c r="BG1702" s="10">
        <v>0.30486060000000004</v>
      </c>
      <c r="BH1702" s="10">
        <v>0.154143</v>
      </c>
      <c r="BI1702" s="10">
        <v>18</v>
      </c>
      <c r="BJ1702" s="10">
        <v>11</v>
      </c>
      <c r="BL1702" s="10">
        <v>0.18630369999999999</v>
      </c>
      <c r="BM1702" s="10">
        <v>9.4198499999999991E-2</v>
      </c>
      <c r="BN1702" s="10">
        <v>11</v>
      </c>
      <c r="BO1702" s="10">
        <v>11</v>
      </c>
      <c r="BQ1702" s="10">
        <v>1777</v>
      </c>
      <c r="BR1702" s="10" t="s">
        <v>306</v>
      </c>
      <c r="BS1702" s="10">
        <v>0.48537918000000002</v>
      </c>
      <c r="BT1702" s="10">
        <v>6.8639480000000003E-2</v>
      </c>
      <c r="BU1702" s="10">
        <v>26</v>
      </c>
      <c r="BV1702" s="10">
        <v>10.9</v>
      </c>
      <c r="BX1702" s="10">
        <v>0.54635129999999998</v>
      </c>
      <c r="BY1702" s="10">
        <v>7.7261800000000005E-2</v>
      </c>
      <c r="BZ1702" s="10">
        <v>29</v>
      </c>
      <c r="CA1702" s="10">
        <v>11</v>
      </c>
      <c r="CC1702" s="10">
        <v>0.59738975999999999</v>
      </c>
      <c r="CD1702" s="10">
        <v>8.4479360000000003E-2</v>
      </c>
      <c r="CE1702" s="10">
        <v>32</v>
      </c>
      <c r="CF1702" s="10">
        <v>10.9</v>
      </c>
      <c r="CH1702" s="10">
        <v>1777</v>
      </c>
      <c r="CI1702" s="10" t="s">
        <v>306</v>
      </c>
      <c r="CJ1702" s="10">
        <v>3.27316E-2</v>
      </c>
      <c r="CK1702" s="10">
        <v>1.9410600000000004E-2</v>
      </c>
      <c r="CL1702" s="10">
        <v>2</v>
      </c>
      <c r="CM1702" s="10">
        <v>11</v>
      </c>
      <c r="CO1702" s="10">
        <v>8.1829000000000013E-2</v>
      </c>
      <c r="CP1702" s="10">
        <v>4.8526500000000007E-2</v>
      </c>
      <c r="CQ1702" s="10">
        <v>5</v>
      </c>
      <c r="CR1702" s="10">
        <v>11</v>
      </c>
      <c r="CT1702" s="10">
        <v>0.1309264</v>
      </c>
      <c r="CU1702" s="10">
        <v>7.7642400000000014E-2</v>
      </c>
      <c r="CV1702" s="10">
        <v>8</v>
      </c>
      <c r="CW1702" s="10">
        <v>11</v>
      </c>
      <c r="CY1702" s="10">
        <v>1810</v>
      </c>
      <c r="CZ1702" s="10" t="s">
        <v>9</v>
      </c>
      <c r="DC1702" s="10">
        <v>0</v>
      </c>
      <c r="DH1702" s="10">
        <v>0</v>
      </c>
      <c r="DM1702" s="10">
        <v>0</v>
      </c>
    </row>
    <row r="1703" spans="1:118" x14ac:dyDescent="0.25">
      <c r="A1703" s="10">
        <v>1778</v>
      </c>
      <c r="R1703" s="10">
        <v>1778</v>
      </c>
      <c r="S1703" s="10" t="s">
        <v>292</v>
      </c>
      <c r="T1703" s="10">
        <v>3.3714239999999999E-2</v>
      </c>
      <c r="U1703" s="10">
        <v>1.8988479999999999E-2</v>
      </c>
      <c r="V1703" s="10">
        <v>2</v>
      </c>
      <c r="W1703" s="10">
        <v>11.2</v>
      </c>
      <c r="Y1703" s="10">
        <v>3.3112200000000001E-2</v>
      </c>
      <c r="Z1703" s="10">
        <v>1.86494E-2</v>
      </c>
      <c r="AA1703" s="10">
        <v>2</v>
      </c>
      <c r="AB1703" s="10">
        <v>11</v>
      </c>
      <c r="AD1703" s="10">
        <v>6.3214199999999998E-2</v>
      </c>
      <c r="AE1703" s="10">
        <v>3.56034E-2</v>
      </c>
      <c r="AF1703" s="10">
        <v>4</v>
      </c>
      <c r="AG1703" s="10">
        <v>10.5</v>
      </c>
      <c r="AI1703" s="10">
        <v>1778</v>
      </c>
      <c r="AJ1703" s="10" t="s">
        <v>292</v>
      </c>
      <c r="AK1703" s="10">
        <v>0.33294888000000006</v>
      </c>
      <c r="AL1703" s="10">
        <v>4.708368000000001E-2</v>
      </c>
      <c r="AM1703" s="10">
        <v>18</v>
      </c>
      <c r="AN1703" s="10">
        <v>10.8</v>
      </c>
      <c r="AP1703" s="10">
        <v>0.44393184000000002</v>
      </c>
      <c r="AQ1703" s="10">
        <v>6.2778240000000013E-2</v>
      </c>
      <c r="AR1703" s="10">
        <v>24</v>
      </c>
      <c r="AS1703" s="10">
        <v>10.8</v>
      </c>
      <c r="AU1703" s="10">
        <v>0.38844036000000004</v>
      </c>
      <c r="AV1703" s="10">
        <v>5.4930960000000015E-2</v>
      </c>
      <c r="AW1703" s="10">
        <v>21</v>
      </c>
      <c r="AX1703" s="10">
        <v>10.8</v>
      </c>
      <c r="AZ1703" s="10">
        <v>1778</v>
      </c>
      <c r="BA1703" s="10" t="s">
        <v>292</v>
      </c>
      <c r="BB1703" s="10">
        <v>3.3873400000000005E-2</v>
      </c>
      <c r="BC1703" s="10">
        <v>1.7127000000000003E-2</v>
      </c>
      <c r="BD1703" s="10">
        <v>2</v>
      </c>
      <c r="BE1703" s="10">
        <v>11</v>
      </c>
      <c r="BG1703" s="10">
        <v>3.3873400000000005E-2</v>
      </c>
      <c r="BH1703" s="10">
        <v>1.7127000000000003E-2</v>
      </c>
      <c r="BI1703" s="10">
        <v>2</v>
      </c>
      <c r="BJ1703" s="10">
        <v>11</v>
      </c>
      <c r="BL1703" s="10">
        <v>5.0810099999999997E-2</v>
      </c>
      <c r="BM1703" s="10">
        <v>2.5690500000000002E-2</v>
      </c>
      <c r="BN1703" s="10">
        <v>3</v>
      </c>
      <c r="BO1703" s="10">
        <v>11</v>
      </c>
      <c r="BQ1703" s="10">
        <v>1778</v>
      </c>
      <c r="BR1703" s="10" t="s">
        <v>292</v>
      </c>
      <c r="BS1703" s="10">
        <v>0.44804231999999999</v>
      </c>
      <c r="BT1703" s="10">
        <v>6.3359520000000016E-2</v>
      </c>
      <c r="BU1703" s="10">
        <v>24</v>
      </c>
      <c r="BV1703" s="10">
        <v>10.9</v>
      </c>
      <c r="BX1703" s="10">
        <v>0.5840306999999999</v>
      </c>
      <c r="BY1703" s="10">
        <v>8.2590200000000003E-2</v>
      </c>
      <c r="BZ1703" s="10">
        <v>31</v>
      </c>
      <c r="CA1703" s="10">
        <v>11</v>
      </c>
      <c r="CC1703" s="10">
        <v>0.56005290000000008</v>
      </c>
      <c r="CD1703" s="10">
        <v>7.9199400000000017E-2</v>
      </c>
      <c r="CE1703" s="10">
        <v>30</v>
      </c>
      <c r="CF1703" s="10">
        <v>10.9</v>
      </c>
      <c r="CH1703" s="10">
        <v>1778</v>
      </c>
      <c r="CI1703" s="10" t="s">
        <v>292</v>
      </c>
      <c r="CJ1703" s="10">
        <v>4.9097399999999992E-2</v>
      </c>
      <c r="CK1703" s="10">
        <v>2.91159E-2</v>
      </c>
      <c r="CL1703" s="10">
        <v>3</v>
      </c>
      <c r="CM1703" s="10">
        <v>11</v>
      </c>
      <c r="CO1703" s="10">
        <v>0.18002379999999998</v>
      </c>
      <c r="CP1703" s="10">
        <v>0.10675829999999999</v>
      </c>
      <c r="CQ1703" s="10">
        <v>11</v>
      </c>
      <c r="CR1703" s="10">
        <v>11</v>
      </c>
      <c r="CT1703" s="10">
        <v>0.16365800000000003</v>
      </c>
      <c r="CU1703" s="10">
        <v>9.7053000000000014E-2</v>
      </c>
      <c r="CV1703" s="10">
        <v>10</v>
      </c>
      <c r="CW1703" s="10">
        <v>11</v>
      </c>
      <c r="CY1703" s="10">
        <v>1811</v>
      </c>
      <c r="CZ1703" s="10" t="s">
        <v>399</v>
      </c>
      <c r="DA1703" s="10">
        <v>0.42</v>
      </c>
      <c r="DB1703" s="10">
        <v>0.19</v>
      </c>
      <c r="DC1703" s="10">
        <v>42</v>
      </c>
      <c r="DD1703" s="10">
        <v>6.3</v>
      </c>
      <c r="DF1703" s="10">
        <v>1.02</v>
      </c>
      <c r="DG1703" s="10">
        <v>0.46</v>
      </c>
      <c r="DH1703" s="10">
        <v>103</v>
      </c>
      <c r="DI1703" s="10">
        <v>6.3</v>
      </c>
      <c r="DK1703" s="10">
        <v>0.54</v>
      </c>
      <c r="DL1703" s="10">
        <v>0.24</v>
      </c>
      <c r="DM1703" s="10">
        <v>54</v>
      </c>
      <c r="DN1703" s="10">
        <v>6.3</v>
      </c>
    </row>
    <row r="1704" spans="1:118" x14ac:dyDescent="0.25">
      <c r="A1704" s="10">
        <v>1779</v>
      </c>
      <c r="R1704" s="10">
        <v>1779</v>
      </c>
      <c r="S1704" s="10" t="s">
        <v>296</v>
      </c>
      <c r="T1704" s="10">
        <v>0</v>
      </c>
      <c r="U1704" s="10">
        <v>0</v>
      </c>
      <c r="V1704" s="10">
        <v>0</v>
      </c>
      <c r="Y1704" s="10">
        <v>0</v>
      </c>
      <c r="Z1704" s="10">
        <v>0</v>
      </c>
      <c r="AA1704" s="10">
        <v>0</v>
      </c>
      <c r="AD1704" s="10">
        <v>0</v>
      </c>
      <c r="AE1704" s="10">
        <v>0</v>
      </c>
      <c r="AF1704" s="10">
        <v>0</v>
      </c>
      <c r="AI1704" s="10">
        <v>1779</v>
      </c>
      <c r="AJ1704" s="10" t="s">
        <v>296</v>
      </c>
      <c r="AK1704" s="10">
        <v>0</v>
      </c>
      <c r="AL1704" s="10">
        <v>0</v>
      </c>
      <c r="AM1704" s="10">
        <v>0</v>
      </c>
      <c r="AN1704" s="10">
        <v>10.8</v>
      </c>
      <c r="AP1704" s="10">
        <v>0</v>
      </c>
      <c r="AQ1704" s="10">
        <v>0</v>
      </c>
      <c r="AR1704" s="10">
        <v>0</v>
      </c>
      <c r="AS1704" s="10">
        <v>10.8</v>
      </c>
      <c r="AU1704" s="10">
        <v>0</v>
      </c>
      <c r="AV1704" s="10">
        <v>0</v>
      </c>
      <c r="AW1704" s="10">
        <v>0</v>
      </c>
      <c r="AX1704" s="10">
        <v>10.8</v>
      </c>
      <c r="AZ1704" s="10">
        <v>1779</v>
      </c>
      <c r="BA1704" s="10" t="s">
        <v>296</v>
      </c>
      <c r="BB1704" s="10">
        <v>0</v>
      </c>
      <c r="BC1704" s="10">
        <v>0</v>
      </c>
      <c r="BD1704" s="10">
        <v>0</v>
      </c>
      <c r="BE1704" s="10">
        <v>11</v>
      </c>
      <c r="BG1704" s="10">
        <v>0</v>
      </c>
      <c r="BH1704" s="10">
        <v>0</v>
      </c>
      <c r="BI1704" s="10">
        <v>0</v>
      </c>
      <c r="BJ1704" s="10">
        <v>11</v>
      </c>
      <c r="BL1704" s="10">
        <v>0</v>
      </c>
      <c r="BM1704" s="10">
        <v>0</v>
      </c>
      <c r="BN1704" s="10">
        <v>0</v>
      </c>
      <c r="BO1704" s="10">
        <v>11</v>
      </c>
      <c r="BQ1704" s="10">
        <v>1779</v>
      </c>
      <c r="BR1704" s="10" t="s">
        <v>296</v>
      </c>
      <c r="BS1704" s="10">
        <v>1.866843E-2</v>
      </c>
      <c r="BT1704" s="10">
        <v>2.6399800000000001E-3</v>
      </c>
      <c r="BU1704" s="10">
        <v>1</v>
      </c>
      <c r="BV1704" s="10">
        <v>10.9</v>
      </c>
      <c r="BX1704" s="10">
        <v>1.8839700000000001E-2</v>
      </c>
      <c r="BY1704" s="10">
        <v>2.6642000000000007E-3</v>
      </c>
      <c r="BZ1704" s="10">
        <v>1</v>
      </c>
      <c r="CA1704" s="10">
        <v>11</v>
      </c>
      <c r="CC1704" s="10">
        <v>1.866843E-2</v>
      </c>
      <c r="CD1704" s="10">
        <v>2.6399800000000001E-3</v>
      </c>
      <c r="CE1704" s="10">
        <v>1</v>
      </c>
      <c r="CF1704" s="10">
        <v>10.9</v>
      </c>
      <c r="CH1704" s="10">
        <v>1779</v>
      </c>
      <c r="CI1704" s="10" t="s">
        <v>296</v>
      </c>
      <c r="CJ1704" s="10">
        <v>1.63658E-2</v>
      </c>
      <c r="CK1704" s="10">
        <v>9.7053000000000018E-3</v>
      </c>
      <c r="CL1704" s="10">
        <v>1</v>
      </c>
      <c r="CM1704" s="10">
        <v>11</v>
      </c>
      <c r="CO1704" s="10">
        <v>1.63658E-2</v>
      </c>
      <c r="CP1704" s="10">
        <v>9.7053000000000018E-3</v>
      </c>
      <c r="CQ1704" s="10">
        <v>1</v>
      </c>
      <c r="CR1704" s="10">
        <v>11</v>
      </c>
      <c r="CT1704" s="10">
        <v>1.63658E-2</v>
      </c>
      <c r="CU1704" s="10">
        <v>9.7053000000000018E-3</v>
      </c>
      <c r="CV1704" s="10">
        <v>1</v>
      </c>
      <c r="CW1704" s="10">
        <v>11</v>
      </c>
      <c r="CY1704" s="10">
        <v>1812</v>
      </c>
      <c r="CZ1704" s="10" t="s">
        <v>44</v>
      </c>
      <c r="DC1704" s="10">
        <v>0</v>
      </c>
      <c r="DH1704" s="10">
        <v>0</v>
      </c>
      <c r="DM1704" s="10">
        <v>0</v>
      </c>
    </row>
    <row r="1705" spans="1:118" x14ac:dyDescent="0.25">
      <c r="A1705" s="10">
        <v>1780</v>
      </c>
      <c r="R1705" s="10">
        <v>1780</v>
      </c>
      <c r="S1705" s="10" t="s">
        <v>400</v>
      </c>
      <c r="T1705" s="10">
        <v>1.8E-3</v>
      </c>
      <c r="Y1705" s="10">
        <v>4.4000000000000002E-4</v>
      </c>
      <c r="AD1705" s="10">
        <v>5.1000000000000004E-4</v>
      </c>
      <c r="AI1705" s="10">
        <v>1780</v>
      </c>
      <c r="AJ1705" s="10" t="s">
        <v>400</v>
      </c>
      <c r="AK1705" s="10">
        <v>1.9439999999999999E-2</v>
      </c>
      <c r="AP1705" s="10">
        <v>1.243E-2</v>
      </c>
      <c r="AU1705" s="10">
        <v>1.238E-2</v>
      </c>
      <c r="AZ1705" s="10">
        <v>1780</v>
      </c>
      <c r="BA1705" s="10" t="s">
        <v>400</v>
      </c>
      <c r="BB1705" s="10">
        <v>1.42E-3</v>
      </c>
      <c r="BG1705" s="10">
        <v>6.8000000000000005E-4</v>
      </c>
      <c r="BL1705" s="10">
        <v>6.7000000000000002E-4</v>
      </c>
      <c r="BQ1705" s="10">
        <v>1780</v>
      </c>
      <c r="BR1705" s="10" t="s">
        <v>400</v>
      </c>
      <c r="BS1705" s="10">
        <v>1.315E-2</v>
      </c>
      <c r="BX1705" s="10">
        <v>1.357E-2</v>
      </c>
      <c r="CC1705" s="10">
        <v>8.8400000000000006E-3</v>
      </c>
      <c r="CH1705" s="10">
        <v>1780</v>
      </c>
      <c r="CI1705" s="10" t="s">
        <v>400</v>
      </c>
      <c r="CJ1705" s="10">
        <v>1.24E-3</v>
      </c>
      <c r="CO1705" s="10">
        <v>7.5000000000000002E-4</v>
      </c>
      <c r="CT1705" s="10">
        <v>5.5999999999999995E-4</v>
      </c>
      <c r="CY1705" s="10">
        <v>1813</v>
      </c>
      <c r="CZ1705" s="10" t="s">
        <v>287</v>
      </c>
      <c r="DA1705" s="10">
        <v>9.9180899999999992E-3</v>
      </c>
      <c r="DB1705" s="10">
        <v>4.4685899999999988E-3</v>
      </c>
      <c r="DC1705" s="10">
        <v>1</v>
      </c>
      <c r="DD1705" s="10">
        <v>6.3</v>
      </c>
      <c r="DF1705" s="10">
        <v>9.9180899999999992E-3</v>
      </c>
      <c r="DG1705" s="10">
        <v>4.4685899999999988E-3</v>
      </c>
      <c r="DH1705" s="10">
        <v>1</v>
      </c>
      <c r="DI1705" s="10">
        <v>6.3</v>
      </c>
      <c r="DK1705" s="10">
        <v>9.9180899999999992E-3</v>
      </c>
      <c r="DL1705" s="10">
        <v>4.4685899999999988E-3</v>
      </c>
      <c r="DM1705" s="10">
        <v>1</v>
      </c>
      <c r="DN1705" s="10">
        <v>6.3</v>
      </c>
    </row>
    <row r="1706" spans="1:118" x14ac:dyDescent="0.25">
      <c r="A1706" s="10">
        <v>1781</v>
      </c>
      <c r="R1706" s="10">
        <v>1781</v>
      </c>
      <c r="S1706" s="10" t="s">
        <v>8</v>
      </c>
      <c r="T1706" s="10">
        <v>0.3</v>
      </c>
      <c r="U1706" s="10">
        <v>0.3</v>
      </c>
      <c r="Y1706" s="10">
        <v>0.45</v>
      </c>
      <c r="Z1706" s="10">
        <v>0.37</v>
      </c>
      <c r="AD1706" s="10">
        <v>0.19</v>
      </c>
      <c r="AE1706" s="10">
        <v>0.23</v>
      </c>
      <c r="AI1706" s="10">
        <v>1781</v>
      </c>
      <c r="AJ1706" s="10" t="s">
        <v>8</v>
      </c>
      <c r="AK1706" s="10">
        <v>1.01</v>
      </c>
      <c r="AL1706" s="10">
        <v>0.28999999999999998</v>
      </c>
      <c r="AP1706" s="10">
        <v>1.23</v>
      </c>
      <c r="AQ1706" s="10">
        <v>0.34</v>
      </c>
      <c r="AU1706" s="10">
        <v>1.05</v>
      </c>
      <c r="AV1706" s="10">
        <v>0.3</v>
      </c>
      <c r="AZ1706" s="10">
        <v>1781</v>
      </c>
      <c r="BA1706" s="10" t="s">
        <v>8</v>
      </c>
      <c r="BB1706" s="10">
        <v>0.4</v>
      </c>
      <c r="BC1706" s="10">
        <v>0.4</v>
      </c>
      <c r="BG1706" s="10">
        <v>0.63</v>
      </c>
      <c r="BH1706" s="10">
        <v>0.56000000000000005</v>
      </c>
      <c r="BL1706" s="10">
        <v>0.31</v>
      </c>
      <c r="BM1706" s="10">
        <v>0.33</v>
      </c>
      <c r="BQ1706" s="10">
        <v>1781</v>
      </c>
      <c r="BR1706" s="10" t="s">
        <v>8</v>
      </c>
      <c r="BS1706" s="10">
        <v>1.79</v>
      </c>
      <c r="BT1706" s="10">
        <v>0.46</v>
      </c>
      <c r="BX1706" s="10">
        <v>1.98</v>
      </c>
      <c r="BY1706" s="10">
        <v>0.51</v>
      </c>
      <c r="CC1706" s="10">
        <v>1.88</v>
      </c>
      <c r="CD1706" s="10">
        <v>0.48</v>
      </c>
      <c r="CH1706" s="10">
        <v>1781</v>
      </c>
      <c r="CI1706" s="10" t="s">
        <v>8</v>
      </c>
      <c r="CJ1706" s="10">
        <v>0.23</v>
      </c>
      <c r="CK1706" s="10">
        <v>0.28000000000000003</v>
      </c>
      <c r="CL1706" s="10">
        <v>5</v>
      </c>
      <c r="CM1706" s="10">
        <v>38.31</v>
      </c>
      <c r="CO1706" s="10">
        <v>0.74</v>
      </c>
      <c r="CP1706" s="10">
        <v>0.6</v>
      </c>
      <c r="CQ1706" s="10">
        <v>14</v>
      </c>
      <c r="CR1706" s="10">
        <v>37.97</v>
      </c>
      <c r="CT1706" s="10">
        <v>0.2</v>
      </c>
      <c r="CU1706" s="10">
        <v>0.25</v>
      </c>
      <c r="CV1706" s="10">
        <v>5</v>
      </c>
      <c r="CW1706" s="10">
        <v>37.85</v>
      </c>
      <c r="CY1706" s="10">
        <v>1814</v>
      </c>
      <c r="CZ1706" s="10" t="s">
        <v>306</v>
      </c>
      <c r="DA1706" s="10">
        <v>9.9180899999999992E-3</v>
      </c>
      <c r="DB1706" s="10">
        <v>4.4685899999999988E-3</v>
      </c>
      <c r="DC1706" s="10">
        <v>1</v>
      </c>
      <c r="DD1706" s="10">
        <v>6.3</v>
      </c>
      <c r="DF1706" s="10">
        <v>9.9180899999999992E-3</v>
      </c>
      <c r="DG1706" s="10">
        <v>4.4685899999999988E-3</v>
      </c>
      <c r="DH1706" s="10">
        <v>1</v>
      </c>
      <c r="DI1706" s="10">
        <v>6.3</v>
      </c>
      <c r="DK1706" s="10">
        <v>9.9180899999999992E-3</v>
      </c>
      <c r="DL1706" s="10">
        <v>4.4685899999999988E-3</v>
      </c>
      <c r="DM1706" s="10">
        <v>1</v>
      </c>
      <c r="DN1706" s="10">
        <v>6.3</v>
      </c>
    </row>
    <row r="1707" spans="1:118" x14ac:dyDescent="0.25">
      <c r="A1707" s="10">
        <v>1782</v>
      </c>
      <c r="R1707" s="10">
        <v>1782</v>
      </c>
      <c r="S1707" s="10" t="s">
        <v>9</v>
      </c>
      <c r="V1707" s="10">
        <v>0</v>
      </c>
      <c r="AA1707" s="10">
        <v>0</v>
      </c>
      <c r="AF1707" s="10">
        <v>0</v>
      </c>
      <c r="AI1707" s="10">
        <v>1782</v>
      </c>
      <c r="AJ1707" s="10" t="s">
        <v>9</v>
      </c>
      <c r="AK1707" s="10">
        <v>1.72</v>
      </c>
      <c r="AL1707" s="10">
        <v>0.54</v>
      </c>
      <c r="AP1707" s="10">
        <v>1.8</v>
      </c>
      <c r="AQ1707" s="10">
        <v>0.56999999999999995</v>
      </c>
      <c r="AU1707" s="10">
        <v>1.91</v>
      </c>
      <c r="AV1707" s="10">
        <v>0.6</v>
      </c>
      <c r="AZ1707" s="10">
        <v>1782</v>
      </c>
      <c r="BA1707" s="10" t="s">
        <v>9</v>
      </c>
      <c r="BQ1707" s="10">
        <v>1782</v>
      </c>
      <c r="BR1707" s="10" t="s">
        <v>9</v>
      </c>
      <c r="BU1707" s="10">
        <v>0</v>
      </c>
      <c r="BZ1707" s="10">
        <v>0</v>
      </c>
      <c r="CE1707" s="10">
        <v>0</v>
      </c>
      <c r="CH1707" s="10">
        <v>1782</v>
      </c>
      <c r="CI1707" s="10" t="s">
        <v>9</v>
      </c>
      <c r="CL1707" s="10">
        <v>0</v>
      </c>
      <c r="CQ1707" s="10">
        <v>0</v>
      </c>
      <c r="CV1707" s="10">
        <v>0</v>
      </c>
      <c r="CY1707" s="10">
        <v>1815</v>
      </c>
      <c r="CZ1707" s="10" t="s">
        <v>308</v>
      </c>
      <c r="DA1707" s="10">
        <v>0.13885326000000001</v>
      </c>
      <c r="DB1707" s="10">
        <v>6.2560260000000006E-2</v>
      </c>
      <c r="DC1707" s="10">
        <v>14</v>
      </c>
      <c r="DD1707" s="10">
        <v>6.3</v>
      </c>
      <c r="DF1707" s="10">
        <v>0.18844371000000001</v>
      </c>
      <c r="DG1707" s="10">
        <v>8.4903209999999993E-2</v>
      </c>
      <c r="DH1707" s="10">
        <v>19</v>
      </c>
      <c r="DI1707" s="10">
        <v>6.3</v>
      </c>
      <c r="DK1707" s="10">
        <v>0.22811607000000003</v>
      </c>
      <c r="DL1707" s="10">
        <v>0.10277757</v>
      </c>
      <c r="DM1707" s="10">
        <v>23</v>
      </c>
      <c r="DN1707" s="10">
        <v>6.3</v>
      </c>
    </row>
    <row r="1708" spans="1:118" x14ac:dyDescent="0.25">
      <c r="A1708" s="10">
        <v>1783</v>
      </c>
      <c r="R1708" s="10">
        <v>1783</v>
      </c>
      <c r="S1708" s="10" t="s">
        <v>399</v>
      </c>
      <c r="T1708" s="10">
        <v>0.28999999999999998</v>
      </c>
      <c r="U1708" s="10">
        <v>0.16</v>
      </c>
      <c r="V1708" s="10">
        <v>31</v>
      </c>
      <c r="W1708" s="10">
        <v>6.2</v>
      </c>
      <c r="Y1708" s="10">
        <v>0.44</v>
      </c>
      <c r="Z1708" s="10">
        <v>0.24</v>
      </c>
      <c r="AA1708" s="10">
        <v>47</v>
      </c>
      <c r="AB1708" s="10">
        <v>6.2</v>
      </c>
      <c r="AD1708" s="10">
        <v>0.18</v>
      </c>
      <c r="AE1708" s="10">
        <v>0.1</v>
      </c>
      <c r="AF1708" s="10">
        <v>19</v>
      </c>
      <c r="AG1708" s="10">
        <v>6.2</v>
      </c>
      <c r="AI1708" s="10">
        <v>1783</v>
      </c>
      <c r="AJ1708" s="10" t="s">
        <v>399</v>
      </c>
      <c r="AK1708" s="10">
        <v>0.99</v>
      </c>
      <c r="AL1708" s="10">
        <v>0.14000000000000001</v>
      </c>
      <c r="AM1708" s="10">
        <v>96</v>
      </c>
      <c r="AN1708" s="10">
        <v>6</v>
      </c>
      <c r="AP1708" s="10">
        <v>1.21</v>
      </c>
      <c r="AQ1708" s="10">
        <v>0.17</v>
      </c>
      <c r="AR1708" s="10">
        <v>118</v>
      </c>
      <c r="AS1708" s="10">
        <v>6</v>
      </c>
      <c r="AU1708" s="10">
        <v>1.03</v>
      </c>
      <c r="AV1708" s="10">
        <v>0.15</v>
      </c>
      <c r="AW1708" s="10">
        <v>100</v>
      </c>
      <c r="AX1708" s="10">
        <v>6</v>
      </c>
      <c r="AZ1708" s="10">
        <v>1783</v>
      </c>
      <c r="BA1708" s="10" t="s">
        <v>399</v>
      </c>
      <c r="BB1708" s="10">
        <v>0.39</v>
      </c>
      <c r="BC1708" s="10">
        <v>0.26</v>
      </c>
      <c r="BD1708" s="10">
        <v>44</v>
      </c>
      <c r="BE1708" s="10">
        <v>6.1</v>
      </c>
      <c r="BG1708" s="10">
        <v>0.62</v>
      </c>
      <c r="BH1708" s="10">
        <v>0.42</v>
      </c>
      <c r="BI1708" s="10">
        <v>71</v>
      </c>
      <c r="BJ1708" s="10">
        <v>6.1</v>
      </c>
      <c r="BL1708" s="10">
        <v>0.3</v>
      </c>
      <c r="BM1708" s="10">
        <v>0.2</v>
      </c>
      <c r="BN1708" s="10">
        <v>34</v>
      </c>
      <c r="BO1708" s="10">
        <v>6.1</v>
      </c>
      <c r="BQ1708" s="10">
        <v>1783</v>
      </c>
      <c r="BR1708" s="10" t="s">
        <v>399</v>
      </c>
      <c r="BS1708" s="10">
        <v>1.76</v>
      </c>
      <c r="BT1708" s="10">
        <v>0.25</v>
      </c>
      <c r="BU1708" s="10">
        <v>168</v>
      </c>
      <c r="BV1708" s="10">
        <v>6.1</v>
      </c>
      <c r="BX1708" s="10">
        <v>1.95</v>
      </c>
      <c r="BY1708" s="10">
        <v>0.28000000000000003</v>
      </c>
      <c r="BZ1708" s="10">
        <v>187</v>
      </c>
      <c r="CA1708" s="10">
        <v>6.1</v>
      </c>
      <c r="CC1708" s="10">
        <v>1.85</v>
      </c>
      <c r="CD1708" s="10">
        <v>0.26</v>
      </c>
      <c r="CE1708" s="10">
        <v>177</v>
      </c>
      <c r="CF1708" s="10">
        <v>6.1</v>
      </c>
      <c r="CH1708" s="10">
        <v>1783</v>
      </c>
      <c r="CI1708" s="10" t="s">
        <v>399</v>
      </c>
      <c r="CJ1708" s="10">
        <v>0.22</v>
      </c>
      <c r="CK1708" s="10">
        <v>0.14000000000000001</v>
      </c>
      <c r="CL1708" s="10">
        <v>24</v>
      </c>
      <c r="CM1708" s="10">
        <v>6.3</v>
      </c>
      <c r="CO1708" s="10">
        <v>0.72</v>
      </c>
      <c r="CP1708" s="10">
        <v>0.45</v>
      </c>
      <c r="CQ1708" s="10">
        <v>78</v>
      </c>
      <c r="CR1708" s="10">
        <v>6.3</v>
      </c>
      <c r="CT1708" s="10">
        <v>0.19</v>
      </c>
      <c r="CU1708" s="10">
        <v>0.12</v>
      </c>
      <c r="CV1708" s="10">
        <v>21</v>
      </c>
      <c r="CW1708" s="10">
        <v>6.3</v>
      </c>
      <c r="CY1708" s="10">
        <v>1816</v>
      </c>
      <c r="CZ1708" s="10" t="s">
        <v>299</v>
      </c>
      <c r="DA1708" s="10">
        <v>6.9426630000000003E-2</v>
      </c>
      <c r="DB1708" s="10">
        <v>3.1280130000000003E-2</v>
      </c>
      <c r="DC1708" s="10">
        <v>7</v>
      </c>
      <c r="DD1708" s="10">
        <v>6.3</v>
      </c>
      <c r="DF1708" s="10">
        <v>0.22811607000000003</v>
      </c>
      <c r="DG1708" s="10">
        <v>0.10277757</v>
      </c>
      <c r="DH1708" s="10">
        <v>23</v>
      </c>
      <c r="DI1708" s="10">
        <v>6.3</v>
      </c>
      <c r="DK1708" s="10">
        <v>6.9426630000000003E-2</v>
      </c>
      <c r="DL1708" s="10">
        <v>3.1280130000000003E-2</v>
      </c>
      <c r="DM1708" s="10">
        <v>7</v>
      </c>
      <c r="DN1708" s="10">
        <v>6.3</v>
      </c>
    </row>
    <row r="1709" spans="1:118" x14ac:dyDescent="0.25">
      <c r="A1709" s="10">
        <v>1784</v>
      </c>
      <c r="R1709" s="10">
        <v>1784</v>
      </c>
      <c r="S1709" s="10" t="s">
        <v>44</v>
      </c>
      <c r="V1709" s="10">
        <v>0</v>
      </c>
      <c r="AA1709" s="10">
        <v>0</v>
      </c>
      <c r="AF1709" s="10">
        <v>0</v>
      </c>
      <c r="AI1709" s="10">
        <v>1784</v>
      </c>
      <c r="AJ1709" s="10" t="s">
        <v>44</v>
      </c>
      <c r="AK1709" s="10">
        <v>1.69</v>
      </c>
      <c r="AL1709" s="10">
        <v>0.34</v>
      </c>
      <c r="AM1709" s="10">
        <v>166</v>
      </c>
      <c r="AN1709" s="10">
        <v>6</v>
      </c>
      <c r="AP1709" s="10">
        <v>1.77</v>
      </c>
      <c r="AQ1709" s="10">
        <v>0.36</v>
      </c>
      <c r="AR1709" s="10">
        <v>174</v>
      </c>
      <c r="AS1709" s="10">
        <v>6</v>
      </c>
      <c r="AU1709" s="10">
        <v>1.88</v>
      </c>
      <c r="AV1709" s="10">
        <v>0.38</v>
      </c>
      <c r="AW1709" s="10">
        <v>185</v>
      </c>
      <c r="AX1709" s="10">
        <v>6</v>
      </c>
      <c r="AZ1709" s="10">
        <v>1784</v>
      </c>
      <c r="BA1709" s="10" t="s">
        <v>44</v>
      </c>
      <c r="BQ1709" s="10">
        <v>1784</v>
      </c>
      <c r="BR1709" s="10" t="s">
        <v>44</v>
      </c>
      <c r="BU1709" s="10">
        <v>0</v>
      </c>
      <c r="BZ1709" s="10">
        <v>0</v>
      </c>
      <c r="CE1709" s="10">
        <v>0</v>
      </c>
      <c r="CH1709" s="10">
        <v>1784</v>
      </c>
      <c r="CI1709" s="10" t="s">
        <v>44</v>
      </c>
      <c r="CL1709" s="10">
        <v>0</v>
      </c>
      <c r="CQ1709" s="10">
        <v>0</v>
      </c>
      <c r="CV1709" s="10">
        <v>0</v>
      </c>
      <c r="CY1709" s="10">
        <v>1817</v>
      </c>
      <c r="CZ1709" s="10" t="s">
        <v>309</v>
      </c>
      <c r="DA1709" s="10">
        <v>2.9754269999999999E-2</v>
      </c>
      <c r="DB1709" s="10">
        <v>1.3405769999999997E-2</v>
      </c>
      <c r="DC1709" s="10">
        <v>3</v>
      </c>
      <c r="DD1709" s="10">
        <v>6.3</v>
      </c>
      <c r="DF1709" s="10">
        <v>0.20827988999999997</v>
      </c>
      <c r="DG1709" s="10">
        <v>9.3840389999999982E-2</v>
      </c>
      <c r="DH1709" s="10">
        <v>21</v>
      </c>
      <c r="DI1709" s="10">
        <v>6.3</v>
      </c>
      <c r="DK1709" s="10">
        <v>2.9754269999999999E-2</v>
      </c>
      <c r="DL1709" s="10">
        <v>1.3405769999999997E-2</v>
      </c>
      <c r="DM1709" s="10">
        <v>3</v>
      </c>
      <c r="DN1709" s="10">
        <v>6.3</v>
      </c>
    </row>
    <row r="1710" spans="1:118" x14ac:dyDescent="0.25">
      <c r="A1710" s="10">
        <v>1785</v>
      </c>
      <c r="R1710" s="10">
        <v>1785</v>
      </c>
      <c r="S1710" s="10" t="s">
        <v>305</v>
      </c>
      <c r="T1710" s="10">
        <v>4.7194400000000004E-2</v>
      </c>
      <c r="U1710" s="10">
        <v>2.5206099999999999E-2</v>
      </c>
      <c r="V1710" s="10">
        <v>5</v>
      </c>
      <c r="W1710" s="10">
        <v>6.2</v>
      </c>
      <c r="Y1710" s="10">
        <v>2.8316640000000004E-2</v>
      </c>
      <c r="Z1710" s="10">
        <v>1.5123660000000001E-2</v>
      </c>
      <c r="AA1710" s="10">
        <v>3</v>
      </c>
      <c r="AB1710" s="10">
        <v>6.2</v>
      </c>
      <c r="AD1710" s="10">
        <v>2.8316640000000004E-2</v>
      </c>
      <c r="AE1710" s="10">
        <v>1.5123660000000001E-2</v>
      </c>
      <c r="AF1710" s="10">
        <v>3</v>
      </c>
      <c r="AG1710" s="10">
        <v>6.2</v>
      </c>
      <c r="AI1710" s="10">
        <v>1785</v>
      </c>
      <c r="AJ1710" s="10" t="s">
        <v>305</v>
      </c>
      <c r="AK1710" s="10">
        <v>0.66</v>
      </c>
      <c r="AL1710" s="10">
        <v>0.09</v>
      </c>
      <c r="AM1710" s="10">
        <v>64</v>
      </c>
      <c r="AN1710" s="10">
        <v>6</v>
      </c>
      <c r="AP1710" s="10">
        <v>0.88</v>
      </c>
      <c r="AQ1710" s="10">
        <v>0.12</v>
      </c>
      <c r="AR1710" s="10">
        <v>86</v>
      </c>
      <c r="AS1710" s="10">
        <v>6</v>
      </c>
      <c r="AU1710" s="10">
        <v>0.7</v>
      </c>
      <c r="AV1710" s="10">
        <v>0.1</v>
      </c>
      <c r="AW1710" s="10">
        <v>68</v>
      </c>
      <c r="AX1710" s="10">
        <v>6</v>
      </c>
      <c r="AZ1710" s="10">
        <v>1785</v>
      </c>
      <c r="BA1710" s="10" t="s">
        <v>305</v>
      </c>
      <c r="BB1710" s="10">
        <v>0.56057535999999997</v>
      </c>
      <c r="BC1710" s="10">
        <v>0.37821951999999998</v>
      </c>
      <c r="BD1710" s="10">
        <v>64</v>
      </c>
      <c r="BE1710" s="10">
        <v>6.1</v>
      </c>
      <c r="BG1710" s="10">
        <v>0.75327314000000001</v>
      </c>
      <c r="BH1710" s="10">
        <v>0.5082324800000001</v>
      </c>
      <c r="BI1710" s="10">
        <v>86</v>
      </c>
      <c r="BJ1710" s="10">
        <v>6.1</v>
      </c>
      <c r="BL1710" s="10">
        <v>0.59561131999999983</v>
      </c>
      <c r="BM1710" s="10">
        <v>0.40185824000000003</v>
      </c>
      <c r="BN1710" s="10">
        <v>68</v>
      </c>
      <c r="BO1710" s="10">
        <v>6.1</v>
      </c>
      <c r="BQ1710" s="10">
        <v>1785</v>
      </c>
      <c r="BR1710" s="10" t="s">
        <v>305</v>
      </c>
      <c r="BS1710" s="10">
        <v>0.52237349999999994</v>
      </c>
      <c r="BT1710" s="10">
        <v>7.3871000000000006E-2</v>
      </c>
      <c r="BU1710" s="10">
        <v>50</v>
      </c>
      <c r="BV1710" s="10">
        <v>6.1</v>
      </c>
      <c r="BX1710" s="10">
        <v>0.67908554999999993</v>
      </c>
      <c r="BY1710" s="10">
        <v>9.6032300000000001E-2</v>
      </c>
      <c r="BZ1710" s="10">
        <v>65</v>
      </c>
      <c r="CA1710" s="10">
        <v>6.1</v>
      </c>
      <c r="CC1710" s="10">
        <v>0.60595326000000005</v>
      </c>
      <c r="CD1710" s="10">
        <v>8.5690359999999993E-2</v>
      </c>
      <c r="CE1710" s="10">
        <v>58</v>
      </c>
      <c r="CF1710" s="10">
        <v>6.1</v>
      </c>
      <c r="CH1710" s="10">
        <v>1785</v>
      </c>
      <c r="CI1710" s="10" t="s">
        <v>305</v>
      </c>
      <c r="CJ1710" s="10">
        <v>9.2641499999999988E-3</v>
      </c>
      <c r="CK1710" s="10">
        <v>5.7764699999999997E-3</v>
      </c>
      <c r="CL1710" s="10">
        <v>1</v>
      </c>
      <c r="CM1710" s="10">
        <v>6.3</v>
      </c>
      <c r="CO1710" s="10">
        <v>9.2641499999999988E-3</v>
      </c>
      <c r="CP1710" s="10">
        <v>5.7764699999999997E-3</v>
      </c>
      <c r="CQ1710" s="10">
        <v>1</v>
      </c>
      <c r="CR1710" s="10">
        <v>6.3</v>
      </c>
      <c r="CT1710" s="10">
        <v>9.2641499999999988E-3</v>
      </c>
      <c r="CU1710" s="10">
        <v>5.7764699999999997E-3</v>
      </c>
      <c r="CV1710" s="10">
        <v>1</v>
      </c>
      <c r="CW1710" s="10">
        <v>6.3</v>
      </c>
      <c r="CY1710" s="10">
        <v>1818</v>
      </c>
      <c r="CZ1710" s="10" t="s">
        <v>311</v>
      </c>
      <c r="DA1710" s="10">
        <v>2.9754269999999999E-2</v>
      </c>
      <c r="DB1710" s="10">
        <v>1.3405769999999997E-2</v>
      </c>
      <c r="DC1710" s="10">
        <v>3</v>
      </c>
      <c r="DD1710" s="10">
        <v>6.3</v>
      </c>
      <c r="DF1710" s="10">
        <v>4.9590449999999994E-2</v>
      </c>
      <c r="DG1710" s="10">
        <v>2.2342949999999997E-2</v>
      </c>
      <c r="DH1710" s="10">
        <v>5</v>
      </c>
      <c r="DI1710" s="10">
        <v>6.3</v>
      </c>
      <c r="DK1710" s="10">
        <v>2.9754269999999999E-2</v>
      </c>
      <c r="DL1710" s="10">
        <v>1.3405769999999997E-2</v>
      </c>
      <c r="DM1710" s="10">
        <v>3</v>
      </c>
      <c r="DN1710" s="10">
        <v>6.3</v>
      </c>
    </row>
    <row r="1711" spans="1:118" x14ac:dyDescent="0.25">
      <c r="A1711" s="10">
        <v>1786</v>
      </c>
      <c r="R1711" s="10">
        <v>1786</v>
      </c>
      <c r="S1711" s="10" t="s">
        <v>288</v>
      </c>
      <c r="T1711" s="10">
        <v>9.4388800000000002E-3</v>
      </c>
      <c r="U1711" s="10">
        <v>5.0412199999999999E-3</v>
      </c>
      <c r="V1711" s="10">
        <v>1</v>
      </c>
      <c r="W1711" s="10">
        <v>6.2</v>
      </c>
      <c r="Y1711" s="10">
        <v>9.4388800000000002E-3</v>
      </c>
      <c r="Z1711" s="10">
        <v>5.0412199999999999E-3</v>
      </c>
      <c r="AA1711" s="10">
        <v>1</v>
      </c>
      <c r="AB1711" s="10">
        <v>6.2</v>
      </c>
      <c r="AD1711" s="10">
        <v>9.4388800000000002E-3</v>
      </c>
      <c r="AE1711" s="10">
        <v>5.0412199999999999E-3</v>
      </c>
      <c r="AF1711" s="10">
        <v>1</v>
      </c>
      <c r="AG1711" s="10">
        <v>6.2</v>
      </c>
      <c r="AI1711" s="10">
        <v>1786</v>
      </c>
      <c r="AJ1711" s="10" t="s">
        <v>288</v>
      </c>
      <c r="AK1711" s="10">
        <v>0.3</v>
      </c>
      <c r="AL1711" s="10">
        <v>0.04</v>
      </c>
      <c r="AM1711" s="10">
        <v>29</v>
      </c>
      <c r="AN1711" s="10">
        <v>6</v>
      </c>
      <c r="AP1711" s="10">
        <v>0.3</v>
      </c>
      <c r="AQ1711" s="10">
        <v>0.04</v>
      </c>
      <c r="AR1711" s="10">
        <v>29</v>
      </c>
      <c r="AS1711" s="10">
        <v>6</v>
      </c>
      <c r="AU1711" s="10">
        <v>0.31</v>
      </c>
      <c r="AV1711" s="10">
        <v>0.04</v>
      </c>
      <c r="AW1711" s="10">
        <v>30</v>
      </c>
      <c r="AX1711" s="10">
        <v>6</v>
      </c>
      <c r="AZ1711" s="10">
        <v>1786</v>
      </c>
      <c r="BA1711" s="10" t="s">
        <v>288</v>
      </c>
      <c r="BB1711" s="10">
        <v>0.25401070999999997</v>
      </c>
      <c r="BC1711" s="10">
        <v>0.17138071999999999</v>
      </c>
      <c r="BD1711" s="10">
        <v>29</v>
      </c>
      <c r="BE1711" s="10">
        <v>6.1</v>
      </c>
      <c r="BG1711" s="10">
        <v>0.25401070999999997</v>
      </c>
      <c r="BH1711" s="10">
        <v>0.17138071999999999</v>
      </c>
      <c r="BI1711" s="10">
        <v>29</v>
      </c>
      <c r="BJ1711" s="10">
        <v>6.1</v>
      </c>
      <c r="BL1711" s="10">
        <v>0.26276969999999994</v>
      </c>
      <c r="BM1711" s="10">
        <v>0.17729040000000001</v>
      </c>
      <c r="BN1711" s="10">
        <v>30</v>
      </c>
      <c r="BO1711" s="10">
        <v>6.1</v>
      </c>
      <c r="BQ1711" s="10">
        <v>1786</v>
      </c>
      <c r="BR1711" s="10" t="s">
        <v>288</v>
      </c>
      <c r="BS1711" s="10">
        <v>0.27163421999999998</v>
      </c>
      <c r="BT1711" s="10">
        <v>3.8412920000000003E-2</v>
      </c>
      <c r="BU1711" s="10">
        <v>26</v>
      </c>
      <c r="BV1711" s="10">
        <v>6.1</v>
      </c>
      <c r="BX1711" s="10">
        <v>0.28208169</v>
      </c>
      <c r="BY1711" s="10">
        <v>3.9890340000000003E-2</v>
      </c>
      <c r="BZ1711" s="10">
        <v>27</v>
      </c>
      <c r="CA1711" s="10">
        <v>6.1</v>
      </c>
      <c r="CC1711" s="10">
        <v>0.20894940000000001</v>
      </c>
      <c r="CD1711" s="10">
        <v>2.9548400000000006E-2</v>
      </c>
      <c r="CE1711" s="10">
        <v>20</v>
      </c>
      <c r="CF1711" s="10">
        <v>6.1</v>
      </c>
      <c r="CH1711" s="10">
        <v>1786</v>
      </c>
      <c r="CI1711" s="10" t="s">
        <v>288</v>
      </c>
      <c r="CJ1711" s="10">
        <v>9.2641499999999988E-3</v>
      </c>
      <c r="CK1711" s="10">
        <v>5.7764699999999997E-3</v>
      </c>
      <c r="CL1711" s="10">
        <v>1</v>
      </c>
      <c r="CM1711" s="10">
        <v>6.3</v>
      </c>
      <c r="CO1711" s="10">
        <v>9.2641499999999988E-3</v>
      </c>
      <c r="CP1711" s="10">
        <v>5.7764699999999997E-3</v>
      </c>
      <c r="CQ1711" s="10">
        <v>1</v>
      </c>
      <c r="CR1711" s="10">
        <v>6.3</v>
      </c>
      <c r="CT1711" s="10">
        <v>9.2641499999999988E-3</v>
      </c>
      <c r="CU1711" s="10">
        <v>5.7764699999999997E-3</v>
      </c>
      <c r="CV1711" s="10">
        <v>1</v>
      </c>
      <c r="CW1711" s="10">
        <v>6.3</v>
      </c>
      <c r="CY1711" s="10">
        <v>1819</v>
      </c>
      <c r="CZ1711" s="10" t="s">
        <v>312</v>
      </c>
      <c r="DA1711" s="10">
        <v>5.9508539999999999E-2</v>
      </c>
      <c r="DB1711" s="10">
        <v>2.6811539999999995E-2</v>
      </c>
      <c r="DC1711" s="10">
        <v>6</v>
      </c>
      <c r="DD1711" s="10">
        <v>6.3</v>
      </c>
      <c r="DF1711" s="10">
        <v>0.23803415999999999</v>
      </c>
      <c r="DG1711" s="10">
        <v>0.10724615999999998</v>
      </c>
      <c r="DH1711" s="10">
        <v>24</v>
      </c>
      <c r="DI1711" s="10">
        <v>6.3</v>
      </c>
      <c r="DK1711" s="10">
        <v>6.9426630000000003E-2</v>
      </c>
      <c r="DL1711" s="10">
        <v>3.1280130000000003E-2</v>
      </c>
      <c r="DM1711" s="10">
        <v>7</v>
      </c>
      <c r="DN1711" s="10">
        <v>6.3</v>
      </c>
    </row>
    <row r="1712" spans="1:118" x14ac:dyDescent="0.25">
      <c r="A1712" s="10">
        <v>1787</v>
      </c>
      <c r="R1712" s="10">
        <v>1787</v>
      </c>
      <c r="S1712" s="10" t="s">
        <v>315</v>
      </c>
      <c r="T1712" s="10">
        <v>2.8316640000000004E-2</v>
      </c>
      <c r="U1712" s="10">
        <v>1.5123660000000001E-2</v>
      </c>
      <c r="V1712" s="10">
        <v>3</v>
      </c>
      <c r="W1712" s="10">
        <v>6.2</v>
      </c>
      <c r="Y1712" s="10">
        <v>2.8316640000000004E-2</v>
      </c>
      <c r="Z1712" s="10">
        <v>1.5123660000000001E-2</v>
      </c>
      <c r="AA1712" s="10">
        <v>3</v>
      </c>
      <c r="AB1712" s="10">
        <v>6.2</v>
      </c>
      <c r="AD1712" s="10">
        <v>9.4388800000000002E-3</v>
      </c>
      <c r="AE1712" s="10">
        <v>5.0412199999999999E-3</v>
      </c>
      <c r="AF1712" s="10">
        <v>1</v>
      </c>
      <c r="AG1712" s="10">
        <v>6.2</v>
      </c>
      <c r="AI1712" s="10">
        <v>1787</v>
      </c>
      <c r="AJ1712" s="10" t="s">
        <v>315</v>
      </c>
      <c r="AK1712" s="10">
        <v>0.03</v>
      </c>
      <c r="AL1712" s="10">
        <v>0</v>
      </c>
      <c r="AM1712" s="10">
        <v>3</v>
      </c>
      <c r="AN1712" s="10">
        <v>6</v>
      </c>
      <c r="AP1712" s="10">
        <v>0.03</v>
      </c>
      <c r="AQ1712" s="10">
        <v>0</v>
      </c>
      <c r="AR1712" s="10">
        <v>3</v>
      </c>
      <c r="AS1712" s="10">
        <v>6</v>
      </c>
      <c r="AU1712" s="10">
        <v>0.02</v>
      </c>
      <c r="AV1712" s="10">
        <v>0</v>
      </c>
      <c r="AW1712" s="10">
        <v>2</v>
      </c>
      <c r="AX1712" s="10">
        <v>6</v>
      </c>
      <c r="AZ1712" s="10">
        <v>1787</v>
      </c>
      <c r="BA1712" s="10" t="s">
        <v>315</v>
      </c>
      <c r="BB1712" s="10">
        <v>2.6276969999999997E-2</v>
      </c>
      <c r="BC1712" s="10">
        <v>1.7729039999999998E-2</v>
      </c>
      <c r="BD1712" s="10">
        <v>3</v>
      </c>
      <c r="BE1712" s="10">
        <v>6.1</v>
      </c>
      <c r="BG1712" s="10">
        <v>2.6276969999999997E-2</v>
      </c>
      <c r="BH1712" s="10">
        <v>1.7729039999999998E-2</v>
      </c>
      <c r="BI1712" s="10">
        <v>3</v>
      </c>
      <c r="BJ1712" s="10">
        <v>6.1</v>
      </c>
      <c r="BL1712" s="10">
        <v>1.7517979999999999E-2</v>
      </c>
      <c r="BM1712" s="10">
        <v>1.1819359999999999E-2</v>
      </c>
      <c r="BN1712" s="10">
        <v>2</v>
      </c>
      <c r="BO1712" s="10">
        <v>6.1</v>
      </c>
      <c r="BQ1712" s="10">
        <v>1787</v>
      </c>
      <c r="BR1712" s="10" t="s">
        <v>315</v>
      </c>
      <c r="BS1712" s="10">
        <v>0.50147855999999991</v>
      </c>
      <c r="BT1712" s="10">
        <v>7.0916159999999992E-2</v>
      </c>
      <c r="BU1712" s="10">
        <v>48</v>
      </c>
      <c r="BV1712" s="10">
        <v>6.1</v>
      </c>
      <c r="BX1712" s="10">
        <v>0.28208169</v>
      </c>
      <c r="BY1712" s="10">
        <v>3.9890340000000003E-2</v>
      </c>
      <c r="BZ1712" s="10">
        <v>27</v>
      </c>
      <c r="CA1712" s="10">
        <v>6.1</v>
      </c>
      <c r="CC1712" s="10">
        <v>0.50147855999999991</v>
      </c>
      <c r="CD1712" s="10">
        <v>7.0916159999999992E-2</v>
      </c>
      <c r="CE1712" s="10">
        <v>48</v>
      </c>
      <c r="CF1712" s="10">
        <v>6.1</v>
      </c>
      <c r="CH1712" s="10">
        <v>1787</v>
      </c>
      <c r="CI1712" s="10" t="s">
        <v>315</v>
      </c>
      <c r="CJ1712" s="10">
        <v>9.2641499999999988E-3</v>
      </c>
      <c r="CK1712" s="10">
        <v>5.7764699999999997E-3</v>
      </c>
      <c r="CL1712" s="10">
        <v>1</v>
      </c>
      <c r="CM1712" s="10">
        <v>6.3</v>
      </c>
      <c r="CO1712" s="10">
        <v>9.2641499999999988E-3</v>
      </c>
      <c r="CP1712" s="10">
        <v>5.7764699999999997E-3</v>
      </c>
      <c r="CQ1712" s="10">
        <v>1</v>
      </c>
      <c r="CR1712" s="10">
        <v>6.3</v>
      </c>
      <c r="CT1712" s="10">
        <v>9.2641499999999988E-3</v>
      </c>
      <c r="CU1712" s="10">
        <v>5.7764699999999997E-3</v>
      </c>
      <c r="CV1712" s="10">
        <v>1</v>
      </c>
      <c r="CW1712" s="10">
        <v>6.3</v>
      </c>
      <c r="CY1712" s="10">
        <v>1820</v>
      </c>
      <c r="CZ1712" s="10" t="s">
        <v>317</v>
      </c>
      <c r="DA1712" s="10">
        <v>1.9836179999999998E-2</v>
      </c>
      <c r="DB1712" s="10">
        <v>8.9371799999999977E-3</v>
      </c>
      <c r="DC1712" s="10">
        <v>2</v>
      </c>
      <c r="DD1712" s="10">
        <v>6.3</v>
      </c>
      <c r="DF1712" s="10">
        <v>1.9836179999999998E-2</v>
      </c>
      <c r="DG1712" s="10">
        <v>8.9371799999999977E-3</v>
      </c>
      <c r="DH1712" s="10">
        <v>2</v>
      </c>
      <c r="DI1712" s="10">
        <v>6.3</v>
      </c>
      <c r="DK1712" s="10">
        <v>1.9836179999999998E-2</v>
      </c>
      <c r="DL1712" s="10">
        <v>8.9371799999999977E-3</v>
      </c>
      <c r="DM1712" s="10">
        <v>2</v>
      </c>
      <c r="DN1712" s="10">
        <v>6.3</v>
      </c>
    </row>
    <row r="1713" spans="1:118" x14ac:dyDescent="0.25">
      <c r="A1713" s="10">
        <v>1788</v>
      </c>
      <c r="R1713" s="10">
        <v>1788</v>
      </c>
      <c r="S1713" s="10" t="s">
        <v>306</v>
      </c>
      <c r="T1713" s="10">
        <v>1.887776E-2</v>
      </c>
      <c r="U1713" s="10">
        <v>1.008244E-2</v>
      </c>
      <c r="V1713" s="10">
        <v>2</v>
      </c>
      <c r="W1713" s="10">
        <v>6.2</v>
      </c>
      <c r="Y1713" s="10">
        <v>9.4388800000000002E-3</v>
      </c>
      <c r="Z1713" s="10">
        <v>5.0412199999999999E-3</v>
      </c>
      <c r="AA1713" s="10">
        <v>1</v>
      </c>
      <c r="AB1713" s="10">
        <v>6.2</v>
      </c>
      <c r="AD1713" s="10">
        <v>9.4388800000000002E-3</v>
      </c>
      <c r="AE1713" s="10">
        <v>5.0412199999999999E-3</v>
      </c>
      <c r="AF1713" s="10">
        <v>1</v>
      </c>
      <c r="AG1713" s="10">
        <v>6.2</v>
      </c>
      <c r="AI1713" s="10">
        <v>1788</v>
      </c>
      <c r="AJ1713" s="10" t="s">
        <v>306</v>
      </c>
      <c r="AK1713" s="10">
        <v>0.61</v>
      </c>
      <c r="AL1713" s="10">
        <v>0.12</v>
      </c>
      <c r="AM1713" s="10">
        <v>60</v>
      </c>
      <c r="AN1713" s="10">
        <v>6</v>
      </c>
      <c r="AP1713" s="10">
        <v>0.66</v>
      </c>
      <c r="AQ1713" s="10">
        <v>0.13</v>
      </c>
      <c r="AR1713" s="10">
        <v>65</v>
      </c>
      <c r="AS1713" s="10">
        <v>6</v>
      </c>
      <c r="AU1713" s="10">
        <v>0.61</v>
      </c>
      <c r="AV1713" s="10">
        <v>0.12</v>
      </c>
      <c r="AW1713" s="10">
        <v>60</v>
      </c>
      <c r="AX1713" s="10">
        <v>6</v>
      </c>
      <c r="AZ1713" s="10">
        <v>1788</v>
      </c>
      <c r="BA1713" s="10" t="s">
        <v>306</v>
      </c>
      <c r="BB1713" s="10">
        <v>0.52553939999999988</v>
      </c>
      <c r="BC1713" s="10">
        <v>0.35458080000000003</v>
      </c>
      <c r="BD1713" s="10">
        <v>60</v>
      </c>
      <c r="BE1713" s="10">
        <v>6.1</v>
      </c>
      <c r="BG1713" s="10">
        <v>0.56933434999999999</v>
      </c>
      <c r="BH1713" s="10">
        <v>0.3841292</v>
      </c>
      <c r="BI1713" s="10">
        <v>65</v>
      </c>
      <c r="BJ1713" s="10">
        <v>6.1</v>
      </c>
      <c r="BL1713" s="10">
        <v>0.52553939999999988</v>
      </c>
      <c r="BM1713" s="10">
        <v>0.35458080000000003</v>
      </c>
      <c r="BN1713" s="10">
        <v>60</v>
      </c>
      <c r="BO1713" s="10">
        <v>6.1</v>
      </c>
      <c r="BQ1713" s="10">
        <v>1788</v>
      </c>
      <c r="BR1713" s="10" t="s">
        <v>306</v>
      </c>
      <c r="BS1713" s="10">
        <v>5.2237350000000002E-2</v>
      </c>
      <c r="BT1713" s="10">
        <v>7.3871000000000015E-3</v>
      </c>
      <c r="BU1713" s="10">
        <v>5</v>
      </c>
      <c r="BV1713" s="10">
        <v>6.1</v>
      </c>
      <c r="BX1713" s="10">
        <v>0.29252916000000001</v>
      </c>
      <c r="BY1713" s="10">
        <v>4.1367760000000003E-2</v>
      </c>
      <c r="BZ1713" s="10">
        <v>28</v>
      </c>
      <c r="CA1713" s="10">
        <v>6.1</v>
      </c>
      <c r="CC1713" s="10">
        <v>0.1044747</v>
      </c>
      <c r="CD1713" s="10">
        <v>1.4774200000000003E-2</v>
      </c>
      <c r="CE1713" s="10">
        <v>10</v>
      </c>
      <c r="CF1713" s="10">
        <v>6.1</v>
      </c>
      <c r="CH1713" s="10">
        <v>1788</v>
      </c>
      <c r="CI1713" s="10" t="s">
        <v>306</v>
      </c>
      <c r="CJ1713" s="10">
        <v>9.2641499999999988E-3</v>
      </c>
      <c r="CK1713" s="10">
        <v>5.7764699999999997E-3</v>
      </c>
      <c r="CL1713" s="10">
        <v>1</v>
      </c>
      <c r="CM1713" s="10">
        <v>6.3</v>
      </c>
      <c r="CO1713" s="10">
        <v>0.27792449999999996</v>
      </c>
      <c r="CP1713" s="10">
        <v>0.17329409999999998</v>
      </c>
      <c r="CQ1713" s="10">
        <v>30</v>
      </c>
      <c r="CR1713" s="10">
        <v>6.3</v>
      </c>
      <c r="CT1713" s="10">
        <v>9.2641499999999988E-3</v>
      </c>
      <c r="CU1713" s="10">
        <v>5.7764699999999997E-3</v>
      </c>
      <c r="CV1713" s="10">
        <v>1</v>
      </c>
      <c r="CW1713" s="10">
        <v>6.3</v>
      </c>
      <c r="CY1713" s="10">
        <v>1821</v>
      </c>
      <c r="CZ1713" s="10" t="s">
        <v>313</v>
      </c>
      <c r="DA1713" s="10">
        <v>4.9590449999999994E-2</v>
      </c>
      <c r="DB1713" s="10">
        <v>2.2342949999999997E-2</v>
      </c>
      <c r="DC1713" s="10">
        <v>5</v>
      </c>
      <c r="DD1713" s="10">
        <v>6.3</v>
      </c>
      <c r="DF1713" s="10">
        <v>6.9426630000000003E-2</v>
      </c>
      <c r="DG1713" s="10">
        <v>3.1280130000000003E-2</v>
      </c>
      <c r="DH1713" s="10">
        <v>7</v>
      </c>
      <c r="DI1713" s="10">
        <v>6.3</v>
      </c>
      <c r="DK1713" s="10">
        <v>6.9426630000000003E-2</v>
      </c>
      <c r="DL1713" s="10">
        <v>3.1280130000000003E-2</v>
      </c>
      <c r="DM1713" s="10">
        <v>7</v>
      </c>
      <c r="DN1713" s="10">
        <v>6.3</v>
      </c>
    </row>
    <row r="1714" spans="1:118" x14ac:dyDescent="0.25">
      <c r="A1714" s="10">
        <v>1789</v>
      </c>
      <c r="R1714" s="10">
        <v>1789</v>
      </c>
      <c r="S1714" s="10" t="s">
        <v>291</v>
      </c>
      <c r="T1714" s="10">
        <v>9.4388800000000002E-3</v>
      </c>
      <c r="U1714" s="10">
        <v>5.0412199999999999E-3</v>
      </c>
      <c r="V1714" s="10">
        <v>1</v>
      </c>
      <c r="W1714" s="10">
        <v>6.2</v>
      </c>
      <c r="Y1714" s="10">
        <v>9.4388800000000002E-3</v>
      </c>
      <c r="Z1714" s="10">
        <v>5.0412199999999999E-3</v>
      </c>
      <c r="AA1714" s="10">
        <v>1</v>
      </c>
      <c r="AB1714" s="10">
        <v>6.2</v>
      </c>
      <c r="AD1714" s="10">
        <v>9.4388800000000002E-3</v>
      </c>
      <c r="AE1714" s="10">
        <v>5.0412199999999999E-3</v>
      </c>
      <c r="AF1714" s="10">
        <v>1</v>
      </c>
      <c r="AG1714" s="10">
        <v>6.2</v>
      </c>
      <c r="AI1714" s="10">
        <v>1789</v>
      </c>
      <c r="AJ1714" s="10" t="s">
        <v>291</v>
      </c>
      <c r="AK1714" s="10">
        <v>0.31</v>
      </c>
      <c r="AL1714" s="10">
        <v>0.06</v>
      </c>
      <c r="AM1714" s="10">
        <v>30</v>
      </c>
      <c r="AN1714" s="10">
        <v>6</v>
      </c>
      <c r="AP1714" s="10">
        <v>0.34</v>
      </c>
      <c r="AQ1714" s="10">
        <v>7.0000000000000007E-2</v>
      </c>
      <c r="AR1714" s="10">
        <v>33</v>
      </c>
      <c r="AS1714" s="10">
        <v>6</v>
      </c>
      <c r="AU1714" s="10">
        <v>0.31</v>
      </c>
      <c r="AV1714" s="10">
        <v>0.06</v>
      </c>
      <c r="AW1714" s="10">
        <v>30</v>
      </c>
      <c r="AX1714" s="10">
        <v>6</v>
      </c>
      <c r="AZ1714" s="10">
        <v>1789</v>
      </c>
      <c r="BA1714" s="10" t="s">
        <v>291</v>
      </c>
      <c r="BB1714" s="10">
        <v>0.26276969999999994</v>
      </c>
      <c r="BC1714" s="10">
        <v>0.17729040000000001</v>
      </c>
      <c r="BD1714" s="10">
        <v>30</v>
      </c>
      <c r="BE1714" s="10">
        <v>6.1</v>
      </c>
      <c r="BG1714" s="10">
        <v>0.28904666999999995</v>
      </c>
      <c r="BH1714" s="10">
        <v>0.19501944000000002</v>
      </c>
      <c r="BI1714" s="10">
        <v>33</v>
      </c>
      <c r="BJ1714" s="10">
        <v>6.1</v>
      </c>
      <c r="BL1714" s="10">
        <v>0.26276969999999994</v>
      </c>
      <c r="BM1714" s="10">
        <v>0.17729040000000001</v>
      </c>
      <c r="BN1714" s="10">
        <v>30</v>
      </c>
      <c r="BO1714" s="10">
        <v>6.1</v>
      </c>
      <c r="BQ1714" s="10">
        <v>1789</v>
      </c>
      <c r="BR1714" s="10" t="s">
        <v>291</v>
      </c>
      <c r="BS1714" s="10">
        <v>0.30297663000000002</v>
      </c>
      <c r="BT1714" s="10">
        <v>4.2845179999999997E-2</v>
      </c>
      <c r="BU1714" s="10">
        <v>29</v>
      </c>
      <c r="BV1714" s="10">
        <v>6.1</v>
      </c>
      <c r="BX1714" s="10">
        <v>0.31342409999999993</v>
      </c>
      <c r="BY1714" s="10">
        <v>4.4322600000000004E-2</v>
      </c>
      <c r="BZ1714" s="10">
        <v>30</v>
      </c>
      <c r="CA1714" s="10">
        <v>6.1</v>
      </c>
      <c r="CC1714" s="10">
        <v>0.29252916000000001</v>
      </c>
      <c r="CD1714" s="10">
        <v>4.1367760000000003E-2</v>
      </c>
      <c r="CE1714" s="10">
        <v>28</v>
      </c>
      <c r="CF1714" s="10">
        <v>6.1</v>
      </c>
      <c r="CH1714" s="10">
        <v>1789</v>
      </c>
      <c r="CI1714" s="10" t="s">
        <v>291</v>
      </c>
      <c r="CJ1714" s="10">
        <v>9.2641499999999988E-2</v>
      </c>
      <c r="CK1714" s="10">
        <v>5.7764699999999995E-2</v>
      </c>
      <c r="CL1714" s="10">
        <v>10</v>
      </c>
      <c r="CM1714" s="10">
        <v>6.3</v>
      </c>
      <c r="CO1714" s="10">
        <v>4.6320749999999994E-2</v>
      </c>
      <c r="CP1714" s="10">
        <v>2.8882349999999998E-2</v>
      </c>
      <c r="CQ1714" s="10">
        <v>5</v>
      </c>
      <c r="CR1714" s="10">
        <v>6.3</v>
      </c>
      <c r="CT1714" s="10">
        <v>4.6320749999999994E-2</v>
      </c>
      <c r="CU1714" s="10">
        <v>2.8882349999999998E-2</v>
      </c>
      <c r="CV1714" s="10">
        <v>5</v>
      </c>
      <c r="CW1714" s="10">
        <v>6.3</v>
      </c>
      <c r="CY1714" s="10">
        <v>1822</v>
      </c>
      <c r="CZ1714" s="10" t="s">
        <v>400</v>
      </c>
      <c r="DA1714" s="10">
        <v>2.7300000000000001E-2</v>
      </c>
      <c r="DF1714" s="10">
        <v>2.6700000000000002E-2</v>
      </c>
      <c r="DK1714" s="10">
        <v>2.9100000000000001E-2</v>
      </c>
    </row>
    <row r="1715" spans="1:118" x14ac:dyDescent="0.25">
      <c r="A1715" s="10">
        <v>1790</v>
      </c>
      <c r="R1715" s="10">
        <v>1790</v>
      </c>
      <c r="S1715" s="10" t="s">
        <v>307</v>
      </c>
      <c r="T1715" s="10">
        <v>0.18877760000000002</v>
      </c>
      <c r="U1715" s="10">
        <v>0.10082439999999999</v>
      </c>
      <c r="V1715" s="10">
        <v>20</v>
      </c>
      <c r="W1715" s="10">
        <v>6.2</v>
      </c>
      <c r="Y1715" s="10">
        <v>0.35867744000000001</v>
      </c>
      <c r="Z1715" s="10">
        <v>0.19156635999999996</v>
      </c>
      <c r="AA1715" s="10">
        <v>38</v>
      </c>
      <c r="AB1715" s="10">
        <v>6.2</v>
      </c>
      <c r="AD1715" s="10">
        <v>0.11326656000000002</v>
      </c>
      <c r="AE1715" s="10">
        <v>6.0494640000000002E-2</v>
      </c>
      <c r="AF1715" s="10">
        <v>12</v>
      </c>
      <c r="AG1715" s="10">
        <v>6.2</v>
      </c>
      <c r="AI1715" s="10">
        <v>1790</v>
      </c>
      <c r="AJ1715" s="10" t="s">
        <v>307</v>
      </c>
      <c r="AK1715" s="10">
        <v>0.77</v>
      </c>
      <c r="AL1715" s="10">
        <v>0.16</v>
      </c>
      <c r="AM1715" s="10">
        <v>76</v>
      </c>
      <c r="AN1715" s="10">
        <v>6</v>
      </c>
      <c r="AP1715" s="10">
        <v>0.77</v>
      </c>
      <c r="AQ1715" s="10">
        <v>0.16</v>
      </c>
      <c r="AR1715" s="10">
        <v>76</v>
      </c>
      <c r="AS1715" s="10">
        <v>6</v>
      </c>
      <c r="AU1715" s="10">
        <v>0.97</v>
      </c>
      <c r="AV1715" s="10">
        <v>0.2</v>
      </c>
      <c r="AW1715" s="10">
        <v>95</v>
      </c>
      <c r="AX1715" s="10">
        <v>6</v>
      </c>
      <c r="AZ1715" s="10">
        <v>1790</v>
      </c>
      <c r="BA1715" s="10" t="s">
        <v>307</v>
      </c>
      <c r="BB1715" s="10">
        <v>0.66568323999999979</v>
      </c>
      <c r="BC1715" s="10">
        <v>0.44913567999999998</v>
      </c>
      <c r="BD1715" s="10">
        <v>76</v>
      </c>
      <c r="BE1715" s="10">
        <v>6.1</v>
      </c>
      <c r="BG1715" s="10">
        <v>0.66568323999999979</v>
      </c>
      <c r="BH1715" s="10">
        <v>0.44913567999999998</v>
      </c>
      <c r="BI1715" s="10">
        <v>76</v>
      </c>
      <c r="BJ1715" s="10">
        <v>6.1</v>
      </c>
      <c r="BL1715" s="10">
        <v>0.83210404999999987</v>
      </c>
      <c r="BM1715" s="10">
        <v>0.56141960000000002</v>
      </c>
      <c r="BN1715" s="10">
        <v>95</v>
      </c>
      <c r="BO1715" s="10">
        <v>6.1</v>
      </c>
      <c r="BQ1715" s="10">
        <v>1790</v>
      </c>
      <c r="BR1715" s="10" t="s">
        <v>307</v>
      </c>
      <c r="BS1715" s="10">
        <v>0.1044747</v>
      </c>
      <c r="BT1715" s="10">
        <v>1.4774200000000003E-2</v>
      </c>
      <c r="BU1715" s="10">
        <v>10</v>
      </c>
      <c r="BV1715" s="10">
        <v>6.1</v>
      </c>
      <c r="BX1715" s="10">
        <v>0.1044747</v>
      </c>
      <c r="BY1715" s="10">
        <v>1.4774200000000003E-2</v>
      </c>
      <c r="BZ1715" s="10">
        <v>10</v>
      </c>
      <c r="CA1715" s="10">
        <v>6.1</v>
      </c>
      <c r="CC1715" s="10">
        <v>0.13581710999999999</v>
      </c>
      <c r="CD1715" s="10">
        <v>1.9206460000000002E-2</v>
      </c>
      <c r="CE1715" s="10">
        <v>13</v>
      </c>
      <c r="CF1715" s="10">
        <v>6.1</v>
      </c>
      <c r="CH1715" s="10">
        <v>1790</v>
      </c>
      <c r="CI1715" s="10" t="s">
        <v>307</v>
      </c>
      <c r="CJ1715" s="10">
        <v>9.2641499999999988E-2</v>
      </c>
      <c r="CK1715" s="10">
        <v>5.7764699999999995E-2</v>
      </c>
      <c r="CL1715" s="10">
        <v>10</v>
      </c>
      <c r="CM1715" s="10">
        <v>6.3</v>
      </c>
      <c r="CO1715" s="10">
        <v>0.37056599999999995</v>
      </c>
      <c r="CP1715" s="10">
        <v>0.23105879999999998</v>
      </c>
      <c r="CQ1715" s="10">
        <v>40</v>
      </c>
      <c r="CR1715" s="10">
        <v>6.3</v>
      </c>
      <c r="CT1715" s="10">
        <v>0.11116979999999999</v>
      </c>
      <c r="CU1715" s="10">
        <v>6.931764E-2</v>
      </c>
      <c r="CV1715" s="10">
        <v>12</v>
      </c>
      <c r="CW1715" s="10">
        <v>6.3</v>
      </c>
      <c r="CY1715" s="10">
        <v>3321</v>
      </c>
      <c r="CZ1715" s="10" t="s">
        <v>980</v>
      </c>
    </row>
    <row r="1716" spans="1:118" x14ac:dyDescent="0.25">
      <c r="A1716" s="10">
        <v>1791</v>
      </c>
      <c r="R1716" s="10">
        <v>1791</v>
      </c>
      <c r="S1716" s="10" t="s">
        <v>294</v>
      </c>
      <c r="T1716" s="10">
        <v>0</v>
      </c>
      <c r="U1716" s="10">
        <v>0</v>
      </c>
      <c r="V1716" s="10">
        <v>0</v>
      </c>
      <c r="Y1716" s="10">
        <v>0</v>
      </c>
      <c r="Z1716" s="10">
        <v>0</v>
      </c>
      <c r="AA1716" s="10">
        <v>0</v>
      </c>
      <c r="AD1716" s="10">
        <v>0</v>
      </c>
      <c r="AE1716" s="10">
        <v>0</v>
      </c>
      <c r="AF1716" s="10">
        <v>0</v>
      </c>
      <c r="AI1716" s="10">
        <v>1791</v>
      </c>
      <c r="AJ1716" s="10" t="s">
        <v>294</v>
      </c>
      <c r="AK1716" s="10">
        <v>0</v>
      </c>
      <c r="AL1716" s="10">
        <v>0</v>
      </c>
      <c r="AM1716" s="10">
        <v>0</v>
      </c>
      <c r="AN1716" s="10">
        <v>6</v>
      </c>
      <c r="AP1716" s="10">
        <v>0</v>
      </c>
      <c r="AQ1716" s="10">
        <v>0</v>
      </c>
      <c r="AR1716" s="10">
        <v>0</v>
      </c>
      <c r="AS1716" s="10">
        <v>6</v>
      </c>
      <c r="AU1716" s="10">
        <v>0</v>
      </c>
      <c r="AV1716" s="10">
        <v>0</v>
      </c>
      <c r="AW1716" s="10">
        <v>0</v>
      </c>
      <c r="AX1716" s="10">
        <v>6</v>
      </c>
      <c r="AZ1716" s="10">
        <v>1791</v>
      </c>
      <c r="BA1716" s="10" t="s">
        <v>294</v>
      </c>
      <c r="BB1716" s="10">
        <v>0</v>
      </c>
      <c r="BC1716" s="10">
        <v>0</v>
      </c>
      <c r="BD1716" s="10">
        <v>0</v>
      </c>
      <c r="BE1716" s="10">
        <v>6.1</v>
      </c>
      <c r="BG1716" s="10">
        <v>0</v>
      </c>
      <c r="BH1716" s="10">
        <v>0</v>
      </c>
      <c r="BI1716" s="10">
        <v>0</v>
      </c>
      <c r="BJ1716" s="10">
        <v>6.1</v>
      </c>
      <c r="BL1716" s="10">
        <v>0</v>
      </c>
      <c r="BM1716" s="10">
        <v>0</v>
      </c>
      <c r="BN1716" s="10">
        <v>0</v>
      </c>
      <c r="BO1716" s="10">
        <v>6.1</v>
      </c>
      <c r="BQ1716" s="10">
        <v>1791</v>
      </c>
      <c r="BR1716" s="10" t="s">
        <v>294</v>
      </c>
      <c r="BS1716" s="10">
        <v>0</v>
      </c>
      <c r="BT1716" s="10">
        <v>0</v>
      </c>
      <c r="BU1716" s="10">
        <v>0</v>
      </c>
      <c r="BV1716" s="10">
        <v>6.1</v>
      </c>
      <c r="BX1716" s="10">
        <v>0</v>
      </c>
      <c r="BY1716" s="10">
        <v>0</v>
      </c>
      <c r="BZ1716" s="10">
        <v>0</v>
      </c>
      <c r="CA1716" s="10">
        <v>6.1</v>
      </c>
      <c r="CC1716" s="10">
        <v>0</v>
      </c>
      <c r="CD1716" s="10">
        <v>0</v>
      </c>
      <c r="CE1716" s="10">
        <v>0</v>
      </c>
      <c r="CF1716" s="10">
        <v>6.1</v>
      </c>
      <c r="CH1716" s="10">
        <v>1791</v>
      </c>
      <c r="CI1716" s="10" t="s">
        <v>294</v>
      </c>
      <c r="CJ1716" s="10">
        <v>0</v>
      </c>
      <c r="CK1716" s="10">
        <v>0</v>
      </c>
      <c r="CL1716" s="10">
        <v>0</v>
      </c>
      <c r="CM1716" s="10">
        <v>6.3</v>
      </c>
      <c r="CO1716" s="10">
        <v>0</v>
      </c>
      <c r="CP1716" s="10">
        <v>0</v>
      </c>
      <c r="CQ1716" s="10">
        <v>0</v>
      </c>
      <c r="CR1716" s="10">
        <v>6.3</v>
      </c>
      <c r="CT1716" s="10">
        <v>0</v>
      </c>
      <c r="CU1716" s="10">
        <v>0</v>
      </c>
      <c r="CV1716" s="10">
        <v>0</v>
      </c>
      <c r="CW1716" s="10">
        <v>6.3</v>
      </c>
      <c r="CY1716" s="10">
        <v>1823</v>
      </c>
      <c r="CZ1716" s="10" t="s">
        <v>8</v>
      </c>
      <c r="DA1716" s="10">
        <v>1.3</v>
      </c>
      <c r="DB1716" s="10">
        <v>0.57999999999999996</v>
      </c>
      <c r="DC1716" s="10">
        <v>21.9</v>
      </c>
      <c r="DD1716" s="10">
        <v>37.85</v>
      </c>
      <c r="DF1716" s="10">
        <v>1.89</v>
      </c>
      <c r="DG1716" s="10">
        <v>0.84</v>
      </c>
      <c r="DH1716" s="10">
        <v>31.6</v>
      </c>
      <c r="DI1716" s="10">
        <v>37.85</v>
      </c>
      <c r="DK1716" s="10">
        <v>2.37</v>
      </c>
      <c r="DL1716" s="10">
        <v>1.05</v>
      </c>
      <c r="DM1716" s="10">
        <v>39.700000000000003</v>
      </c>
      <c r="DN1716" s="10">
        <v>37.82</v>
      </c>
    </row>
    <row r="1717" spans="1:118" x14ac:dyDescent="0.25">
      <c r="A1717" s="10">
        <v>1792</v>
      </c>
      <c r="R1717" s="10">
        <v>1792</v>
      </c>
      <c r="S1717" s="10" t="s">
        <v>400</v>
      </c>
      <c r="T1717" s="10">
        <v>2.2399999999999998E-3</v>
      </c>
      <c r="Y1717" s="10">
        <v>5.3600000000000002E-3</v>
      </c>
      <c r="AD1717" s="10">
        <v>2.7E-4</v>
      </c>
      <c r="AI1717" s="10">
        <v>1792</v>
      </c>
      <c r="AJ1717" s="10" t="s">
        <v>400</v>
      </c>
      <c r="AK1717" s="10">
        <v>1.78E-2</v>
      </c>
      <c r="AP1717" s="10">
        <v>1.3599999999999999E-2</v>
      </c>
      <c r="AU1717" s="10">
        <v>2.12E-2</v>
      </c>
      <c r="AZ1717" s="10">
        <v>1792</v>
      </c>
      <c r="BA1717" s="10" t="s">
        <v>400</v>
      </c>
      <c r="BB1717" s="10">
        <v>6.1599999999999997E-3</v>
      </c>
      <c r="BG1717" s="10">
        <v>5.5900000000000004E-3</v>
      </c>
      <c r="BL1717" s="10">
        <v>5.7400000000000003E-3</v>
      </c>
      <c r="BQ1717" s="10">
        <v>1792</v>
      </c>
      <c r="BR1717" s="10" t="s">
        <v>400</v>
      </c>
      <c r="BS1717" s="10">
        <v>1.553E-2</v>
      </c>
      <c r="BX1717" s="10">
        <v>1.4590000000000001E-2</v>
      </c>
      <c r="CC1717" s="10">
        <v>1.6320000000000001E-2</v>
      </c>
      <c r="CH1717" s="10">
        <v>1792</v>
      </c>
      <c r="CI1717" s="10" t="s">
        <v>400</v>
      </c>
      <c r="CJ1717" s="10">
        <v>2.4099999999999998E-3</v>
      </c>
      <c r="CO1717" s="10">
        <v>1.56E-3</v>
      </c>
      <c r="CT1717" s="10">
        <v>1.3699999999999999E-3</v>
      </c>
      <c r="CY1717" s="10">
        <v>1824</v>
      </c>
      <c r="CZ1717" s="10" t="s">
        <v>9</v>
      </c>
      <c r="DA1717" s="10">
        <v>1.33</v>
      </c>
      <c r="DB1717" s="10">
        <v>0.6</v>
      </c>
      <c r="DC1717" s="10">
        <v>22.3</v>
      </c>
      <c r="DD1717" s="10">
        <v>37.85</v>
      </c>
      <c r="DF1717" s="10">
        <v>1.92</v>
      </c>
      <c r="DG1717" s="10">
        <v>0.86</v>
      </c>
      <c r="DH1717" s="10">
        <v>32.200000000000003</v>
      </c>
      <c r="DI1717" s="10">
        <v>37.85</v>
      </c>
      <c r="DK1717" s="10">
        <v>2.42</v>
      </c>
      <c r="DL1717" s="10">
        <v>1.08</v>
      </c>
      <c r="DM1717" s="10">
        <v>40.5</v>
      </c>
      <c r="DN1717" s="10">
        <v>37.82</v>
      </c>
    </row>
    <row r="1718" spans="1:118" x14ac:dyDescent="0.25">
      <c r="A1718" s="10">
        <v>1793</v>
      </c>
      <c r="R1718" s="10">
        <v>1793</v>
      </c>
      <c r="S1718" s="10" t="s">
        <v>401</v>
      </c>
      <c r="T1718" s="10">
        <v>0</v>
      </c>
      <c r="Y1718" s="10">
        <v>0</v>
      </c>
      <c r="AD1718" s="10">
        <v>0</v>
      </c>
      <c r="AI1718" s="10">
        <v>1793</v>
      </c>
      <c r="AJ1718" s="10" t="s">
        <v>401</v>
      </c>
      <c r="AK1718" s="10">
        <v>0</v>
      </c>
      <c r="AP1718" s="10">
        <v>0</v>
      </c>
      <c r="AU1718" s="10">
        <v>0</v>
      </c>
      <c r="AZ1718" s="10">
        <v>1793</v>
      </c>
      <c r="BA1718" s="10" t="s">
        <v>401</v>
      </c>
      <c r="BB1718" s="10">
        <v>0</v>
      </c>
      <c r="BG1718" s="10">
        <v>0</v>
      </c>
      <c r="BL1718" s="10">
        <v>0</v>
      </c>
      <c r="BQ1718" s="10">
        <v>1793</v>
      </c>
      <c r="BR1718" s="10" t="s">
        <v>401</v>
      </c>
      <c r="BS1718" s="10">
        <v>0</v>
      </c>
      <c r="BX1718" s="10">
        <v>0</v>
      </c>
      <c r="CC1718" s="10">
        <v>0</v>
      </c>
      <c r="CH1718" s="10">
        <v>1793</v>
      </c>
      <c r="CI1718" s="10" t="s">
        <v>401</v>
      </c>
      <c r="CJ1718" s="10">
        <v>0</v>
      </c>
      <c r="CO1718" s="10">
        <v>0</v>
      </c>
      <c r="CT1718" s="10">
        <v>0</v>
      </c>
      <c r="CY1718" s="10">
        <v>1825</v>
      </c>
      <c r="CZ1718" s="10" t="s">
        <v>399</v>
      </c>
      <c r="DA1718" s="10">
        <v>1.29</v>
      </c>
      <c r="DB1718" s="10">
        <v>0.57999999999999996</v>
      </c>
      <c r="DC1718" s="10">
        <v>130</v>
      </c>
      <c r="DD1718" s="10">
        <v>6.3</v>
      </c>
      <c r="DF1718" s="10">
        <v>1.86</v>
      </c>
      <c r="DG1718" s="10">
        <v>0.84</v>
      </c>
      <c r="DH1718" s="10">
        <v>188</v>
      </c>
      <c r="DI1718" s="10">
        <v>6.3</v>
      </c>
      <c r="DK1718" s="10">
        <v>2.34</v>
      </c>
      <c r="DL1718" s="10">
        <v>1.05</v>
      </c>
      <c r="DM1718" s="10">
        <v>236</v>
      </c>
      <c r="DN1718" s="10">
        <v>6.3</v>
      </c>
    </row>
    <row r="1719" spans="1:118" x14ac:dyDescent="0.25">
      <c r="A1719" s="10">
        <v>1794</v>
      </c>
      <c r="R1719" s="10">
        <v>1794</v>
      </c>
      <c r="S1719" s="10" t="s">
        <v>435</v>
      </c>
      <c r="T1719" s="10">
        <v>3.21</v>
      </c>
      <c r="U1719" s="10">
        <v>2.1800000000000002</v>
      </c>
      <c r="V1719" s="10">
        <v>59</v>
      </c>
      <c r="W1719" s="10">
        <v>38.200000000000003</v>
      </c>
      <c r="Y1719" s="10">
        <v>4.7300000000000004</v>
      </c>
      <c r="Z1719" s="10">
        <v>3.11</v>
      </c>
      <c r="AA1719" s="10">
        <v>87</v>
      </c>
      <c r="AB1719" s="10">
        <v>37.5</v>
      </c>
      <c r="AD1719" s="10">
        <v>4.5049999999999999</v>
      </c>
      <c r="AE1719" s="10">
        <v>3.06</v>
      </c>
      <c r="AF1719" s="10">
        <v>84</v>
      </c>
      <c r="AG1719" s="10">
        <v>37.4</v>
      </c>
      <c r="AI1719" s="10">
        <v>1794</v>
      </c>
      <c r="AJ1719" s="10" t="s">
        <v>435</v>
      </c>
      <c r="AK1719" s="10">
        <v>7.43</v>
      </c>
      <c r="AL1719" s="10">
        <v>4.04</v>
      </c>
      <c r="AM1719" s="10">
        <v>131</v>
      </c>
      <c r="AN1719" s="10">
        <v>37.200000000000003</v>
      </c>
      <c r="AP1719" s="10">
        <v>7.57</v>
      </c>
      <c r="AQ1719" s="10">
        <v>3.9</v>
      </c>
      <c r="AR1719" s="10">
        <v>132</v>
      </c>
      <c r="AS1719" s="10">
        <v>37.1</v>
      </c>
      <c r="AU1719" s="10">
        <v>8.58</v>
      </c>
      <c r="AV1719" s="10">
        <v>3.06</v>
      </c>
      <c r="AW1719" s="10">
        <v>144</v>
      </c>
      <c r="AX1719" s="10">
        <v>36.6</v>
      </c>
      <c r="AZ1719" s="10">
        <v>1794</v>
      </c>
      <c r="BA1719" s="10" t="s">
        <v>435</v>
      </c>
      <c r="BB1719" s="10">
        <v>3.47</v>
      </c>
      <c r="BC1719" s="10">
        <v>1.68</v>
      </c>
      <c r="BD1719" s="10">
        <v>59</v>
      </c>
      <c r="BE1719" s="10">
        <v>37.994</v>
      </c>
      <c r="BG1719" s="10">
        <v>3.97</v>
      </c>
      <c r="BH1719" s="10">
        <v>2.16</v>
      </c>
      <c r="BI1719" s="10">
        <v>69</v>
      </c>
      <c r="BJ1719" s="10">
        <v>37.691000000000003</v>
      </c>
      <c r="BL1719" s="10">
        <v>4.16</v>
      </c>
      <c r="BM1719" s="10">
        <v>1.95</v>
      </c>
      <c r="BN1719" s="10">
        <v>70</v>
      </c>
      <c r="BO1719" s="10">
        <v>37.770000000000003</v>
      </c>
      <c r="BQ1719" s="10">
        <v>1794</v>
      </c>
      <c r="BR1719" s="10" t="s">
        <v>435</v>
      </c>
      <c r="BS1719" s="10">
        <v>6.38</v>
      </c>
      <c r="BT1719" s="10">
        <v>2.56</v>
      </c>
      <c r="BU1719" s="10">
        <v>106</v>
      </c>
      <c r="BV1719" s="10">
        <v>37.6</v>
      </c>
      <c r="BX1719" s="10">
        <v>6.64</v>
      </c>
      <c r="BY1719" s="10">
        <v>2.89</v>
      </c>
      <c r="BZ1719" s="10">
        <v>112</v>
      </c>
      <c r="CA1719" s="10">
        <v>37.200000000000003</v>
      </c>
      <c r="CC1719" s="10">
        <v>7.42</v>
      </c>
      <c r="CD1719" s="10">
        <v>3.08</v>
      </c>
      <c r="CE1719" s="10">
        <v>125</v>
      </c>
      <c r="CF1719" s="10">
        <v>37.200000000000003</v>
      </c>
      <c r="CH1719" s="10">
        <v>1794</v>
      </c>
      <c r="CI1719" s="10" t="s">
        <v>435</v>
      </c>
      <c r="CJ1719" s="10">
        <v>3.44</v>
      </c>
      <c r="CK1719" s="10">
        <v>2.0499999999999998</v>
      </c>
      <c r="CL1719" s="10">
        <v>60</v>
      </c>
      <c r="CM1719" s="10">
        <v>37.93</v>
      </c>
      <c r="CO1719" s="10">
        <v>3.82</v>
      </c>
      <c r="CP1719" s="10">
        <v>2.19</v>
      </c>
      <c r="CQ1719" s="10">
        <v>67</v>
      </c>
      <c r="CR1719" s="10">
        <v>37.54</v>
      </c>
      <c r="CT1719" s="10">
        <v>3.86</v>
      </c>
      <c r="CU1719" s="10">
        <v>2.19</v>
      </c>
      <c r="CV1719" s="10">
        <v>68</v>
      </c>
      <c r="CW1719" s="10">
        <v>37.58</v>
      </c>
      <c r="CY1719" s="10">
        <v>1826</v>
      </c>
      <c r="CZ1719" s="10" t="s">
        <v>44</v>
      </c>
      <c r="DA1719" s="10">
        <v>1.33</v>
      </c>
      <c r="DB1719" s="10">
        <v>0.48</v>
      </c>
      <c r="DC1719" s="10">
        <v>130</v>
      </c>
      <c r="DD1719" s="10">
        <v>6.3</v>
      </c>
      <c r="DF1719" s="10">
        <v>1.93</v>
      </c>
      <c r="DG1719" s="10">
        <v>0.7</v>
      </c>
      <c r="DH1719" s="10">
        <v>188</v>
      </c>
      <c r="DI1719" s="10">
        <v>6.3</v>
      </c>
      <c r="DK1719" s="10">
        <v>2.42</v>
      </c>
      <c r="DL1719" s="10">
        <v>0.87</v>
      </c>
      <c r="DM1719" s="10">
        <v>236</v>
      </c>
      <c r="DN1719" s="10">
        <v>6.3</v>
      </c>
    </row>
    <row r="1720" spans="1:118" x14ac:dyDescent="0.25">
      <c r="A1720" s="10">
        <v>1795</v>
      </c>
      <c r="R1720" s="10">
        <v>1795</v>
      </c>
      <c r="S1720" s="10" t="s">
        <v>436</v>
      </c>
      <c r="T1720" s="10">
        <v>2.77</v>
      </c>
      <c r="U1720" s="10">
        <v>1.95</v>
      </c>
      <c r="V1720" s="10">
        <v>51</v>
      </c>
      <c r="W1720" s="10">
        <v>38.200000000000003</v>
      </c>
      <c r="Y1720" s="10">
        <v>4.28</v>
      </c>
      <c r="Z1720" s="10">
        <v>2.92</v>
      </c>
      <c r="AA1720" s="10">
        <v>80</v>
      </c>
      <c r="AB1720" s="10">
        <v>37.6</v>
      </c>
      <c r="AD1720" s="10">
        <v>3.9049999999999998</v>
      </c>
      <c r="AE1720" s="10">
        <v>2.8</v>
      </c>
      <c r="AF1720" s="10">
        <v>74</v>
      </c>
      <c r="AG1720" s="10">
        <v>37.4</v>
      </c>
      <c r="AI1720" s="10">
        <v>1795</v>
      </c>
      <c r="AJ1720" s="10" t="s">
        <v>436</v>
      </c>
      <c r="AK1720" s="10">
        <v>4.87</v>
      </c>
      <c r="AL1720" s="10">
        <v>1.45</v>
      </c>
      <c r="AM1720" s="10">
        <v>79</v>
      </c>
      <c r="AN1720" s="10">
        <v>37</v>
      </c>
      <c r="AP1720" s="10">
        <v>5.78</v>
      </c>
      <c r="AQ1720" s="10">
        <v>2.46</v>
      </c>
      <c r="AR1720" s="10">
        <v>98</v>
      </c>
      <c r="AS1720" s="10">
        <v>37.1</v>
      </c>
      <c r="AU1720" s="10">
        <v>8.5299999999999994</v>
      </c>
      <c r="AV1720" s="10">
        <v>4.2</v>
      </c>
      <c r="AW1720" s="10">
        <v>149</v>
      </c>
      <c r="AX1720" s="10">
        <v>36.9</v>
      </c>
      <c r="AZ1720" s="10">
        <v>1795</v>
      </c>
      <c r="BA1720" s="10" t="s">
        <v>436</v>
      </c>
      <c r="BB1720" s="10">
        <v>3.08</v>
      </c>
      <c r="BC1720" s="10">
        <v>1.59</v>
      </c>
      <c r="BD1720" s="10">
        <v>53</v>
      </c>
      <c r="BE1720" s="10">
        <v>38.026000000000003</v>
      </c>
      <c r="BG1720" s="10">
        <v>3.54</v>
      </c>
      <c r="BH1720" s="10">
        <v>2.06</v>
      </c>
      <c r="BI1720" s="10">
        <v>63</v>
      </c>
      <c r="BJ1720" s="10">
        <v>37.741</v>
      </c>
      <c r="BL1720" s="10">
        <v>4.12</v>
      </c>
      <c r="BM1720" s="10">
        <v>2.4900000000000002</v>
      </c>
      <c r="BN1720" s="10">
        <v>73</v>
      </c>
      <c r="BO1720" s="10">
        <v>37.892000000000003</v>
      </c>
      <c r="BQ1720" s="10">
        <v>1795</v>
      </c>
      <c r="BR1720" s="10" t="s">
        <v>436</v>
      </c>
      <c r="BS1720" s="10">
        <v>5.79</v>
      </c>
      <c r="BT1720" s="10">
        <v>2.61</v>
      </c>
      <c r="BU1720" s="10">
        <v>97</v>
      </c>
      <c r="BV1720" s="10">
        <v>37.700000000000003</v>
      </c>
      <c r="BX1720" s="10">
        <v>5.65</v>
      </c>
      <c r="BY1720" s="10">
        <v>2.67</v>
      </c>
      <c r="BZ1720" s="10">
        <v>97</v>
      </c>
      <c r="CA1720" s="10">
        <v>37.299999999999997</v>
      </c>
      <c r="CC1720" s="10">
        <v>6.41</v>
      </c>
      <c r="CD1720" s="10">
        <v>2.93</v>
      </c>
      <c r="CE1720" s="10">
        <v>109</v>
      </c>
      <c r="CF1720" s="10">
        <v>37.299999999999997</v>
      </c>
      <c r="CH1720" s="10">
        <v>1795</v>
      </c>
      <c r="CI1720" s="10" t="s">
        <v>436</v>
      </c>
      <c r="CJ1720" s="10">
        <v>3</v>
      </c>
      <c r="CK1720" s="10">
        <v>1.69</v>
      </c>
      <c r="CL1720" s="10">
        <v>52</v>
      </c>
      <c r="CM1720" s="10">
        <v>37.94</v>
      </c>
      <c r="CO1720" s="10">
        <v>3.28</v>
      </c>
      <c r="CP1720" s="10">
        <v>1.93</v>
      </c>
      <c r="CQ1720" s="10">
        <v>58</v>
      </c>
      <c r="CR1720" s="10">
        <v>37.6</v>
      </c>
      <c r="CT1720" s="10">
        <v>3.32</v>
      </c>
      <c r="CU1720" s="10">
        <v>1.97</v>
      </c>
      <c r="CV1720" s="10">
        <v>59</v>
      </c>
      <c r="CW1720" s="10">
        <v>37.6</v>
      </c>
      <c r="CY1720" s="10">
        <v>1827</v>
      </c>
      <c r="CZ1720" s="10" t="s">
        <v>285</v>
      </c>
      <c r="DA1720" s="10">
        <v>9.9180899999999992E-3</v>
      </c>
      <c r="DB1720" s="10">
        <v>4.4685899999999988E-3</v>
      </c>
      <c r="DC1720" s="10">
        <v>1</v>
      </c>
      <c r="DD1720" s="10">
        <v>6.3</v>
      </c>
      <c r="DF1720" s="10">
        <v>9.9180899999999992E-3</v>
      </c>
      <c r="DG1720" s="10">
        <v>4.4685899999999988E-3</v>
      </c>
      <c r="DH1720" s="10">
        <v>1</v>
      </c>
      <c r="DI1720" s="10">
        <v>6.3</v>
      </c>
      <c r="DK1720" s="10">
        <v>9.9180899999999992E-3</v>
      </c>
      <c r="DL1720" s="10">
        <v>4.4685899999999988E-3</v>
      </c>
      <c r="DM1720" s="10">
        <v>1</v>
      </c>
      <c r="DN1720" s="10">
        <v>6.3</v>
      </c>
    </row>
    <row r="1721" spans="1:118" x14ac:dyDescent="0.25">
      <c r="A1721" s="10">
        <v>1796</v>
      </c>
      <c r="R1721" s="10">
        <v>1796</v>
      </c>
      <c r="S1721" s="10" t="s">
        <v>437</v>
      </c>
      <c r="T1721" s="10">
        <v>2.68</v>
      </c>
      <c r="U1721" s="10">
        <v>1.81</v>
      </c>
      <c r="V1721" s="10">
        <v>49</v>
      </c>
      <c r="W1721" s="10">
        <v>38.200000000000003</v>
      </c>
      <c r="Y1721" s="10">
        <v>3.93</v>
      </c>
      <c r="Z1721" s="10">
        <v>2.57</v>
      </c>
      <c r="AA1721" s="10">
        <v>72</v>
      </c>
      <c r="AB1721" s="10">
        <v>37.5</v>
      </c>
      <c r="AD1721" s="10">
        <v>3.91</v>
      </c>
      <c r="AE1721" s="10">
        <v>2.605</v>
      </c>
      <c r="AF1721" s="10">
        <v>73</v>
      </c>
      <c r="AG1721" s="10">
        <v>37.4</v>
      </c>
      <c r="AI1721" s="10">
        <v>1796</v>
      </c>
      <c r="AJ1721" s="10" t="s">
        <v>437</v>
      </c>
      <c r="AK1721" s="10">
        <v>5.89</v>
      </c>
      <c r="AL1721" s="10">
        <v>3.26</v>
      </c>
      <c r="AM1721" s="10">
        <v>104</v>
      </c>
      <c r="AN1721" s="10">
        <v>37.200000000000003</v>
      </c>
      <c r="AP1721" s="10">
        <v>5.71</v>
      </c>
      <c r="AQ1721" s="10">
        <v>2.96</v>
      </c>
      <c r="AR1721" s="10">
        <v>100</v>
      </c>
      <c r="AS1721" s="10">
        <v>37.1</v>
      </c>
      <c r="AU1721" s="10">
        <v>6.78</v>
      </c>
      <c r="AV1721" s="10">
        <v>2.15</v>
      </c>
      <c r="AW1721" s="10">
        <v>112</v>
      </c>
      <c r="AX1721" s="10">
        <v>36.6</v>
      </c>
      <c r="AZ1721" s="10">
        <v>1796</v>
      </c>
      <c r="BA1721" s="10" t="s">
        <v>437</v>
      </c>
      <c r="BB1721" s="10">
        <v>2.93</v>
      </c>
      <c r="BC1721" s="10">
        <v>1.31</v>
      </c>
      <c r="BD1721" s="10">
        <v>49</v>
      </c>
      <c r="BE1721" s="10">
        <v>37.994</v>
      </c>
      <c r="BG1721" s="10">
        <v>3.25</v>
      </c>
      <c r="BH1721" s="10">
        <v>1.67</v>
      </c>
      <c r="BI1721" s="10">
        <v>56</v>
      </c>
      <c r="BJ1721" s="10">
        <v>37.691000000000003</v>
      </c>
      <c r="BL1721" s="10">
        <v>3.48</v>
      </c>
      <c r="BM1721" s="10">
        <v>1.48</v>
      </c>
      <c r="BN1721" s="10">
        <v>58</v>
      </c>
      <c r="BO1721" s="10">
        <v>37.777000000000001</v>
      </c>
      <c r="BQ1721" s="10">
        <v>1796</v>
      </c>
      <c r="BR1721" s="10" t="s">
        <v>437</v>
      </c>
      <c r="BS1721" s="10">
        <v>5.03</v>
      </c>
      <c r="BT1721" s="10">
        <v>1.93</v>
      </c>
      <c r="BU1721" s="10">
        <v>83</v>
      </c>
      <c r="BV1721" s="10">
        <v>37.6</v>
      </c>
      <c r="BX1721" s="10">
        <v>4.9400000000000004</v>
      </c>
      <c r="BY1721" s="10">
        <v>2.08</v>
      </c>
      <c r="BZ1721" s="10">
        <v>83</v>
      </c>
      <c r="CA1721" s="10">
        <v>37.200000000000003</v>
      </c>
      <c r="CC1721" s="10">
        <v>5.77</v>
      </c>
      <c r="CD1721" s="10">
        <v>2.2999999999999998</v>
      </c>
      <c r="CE1721" s="10">
        <v>96</v>
      </c>
      <c r="CF1721" s="10">
        <v>37.200000000000003</v>
      </c>
      <c r="CH1721" s="10">
        <v>1796</v>
      </c>
      <c r="CI1721" s="10" t="s">
        <v>437</v>
      </c>
      <c r="CJ1721" s="10">
        <v>2.92</v>
      </c>
      <c r="CK1721" s="10">
        <v>1.67</v>
      </c>
      <c r="CL1721" s="10">
        <v>51</v>
      </c>
      <c r="CM1721" s="10">
        <v>37.93</v>
      </c>
      <c r="CO1721" s="10">
        <v>3.18</v>
      </c>
      <c r="CP1721" s="10">
        <v>1.74</v>
      </c>
      <c r="CQ1721" s="10">
        <v>56</v>
      </c>
      <c r="CR1721" s="10">
        <v>37.54</v>
      </c>
      <c r="CT1721" s="10">
        <v>3.26</v>
      </c>
      <c r="CU1721" s="10">
        <v>1.75</v>
      </c>
      <c r="CV1721" s="10">
        <v>57</v>
      </c>
      <c r="CW1721" s="10">
        <v>37.58</v>
      </c>
      <c r="CY1721" s="10">
        <v>1828</v>
      </c>
      <c r="CZ1721" s="10" t="s">
        <v>305</v>
      </c>
      <c r="DA1721" s="10">
        <v>0.99180900000000005</v>
      </c>
      <c r="DB1721" s="10">
        <v>0.44685900000000006</v>
      </c>
      <c r="DC1721" s="10">
        <v>100</v>
      </c>
      <c r="DD1721" s="10">
        <v>6.3</v>
      </c>
      <c r="DF1721" s="10">
        <v>1.4381230500000002</v>
      </c>
      <c r="DG1721" s="10">
        <v>0.64794554999999998</v>
      </c>
      <c r="DH1721" s="10">
        <v>145</v>
      </c>
      <c r="DI1721" s="10">
        <v>6.3</v>
      </c>
      <c r="DK1721" s="10">
        <v>1.7753381100000001</v>
      </c>
      <c r="DL1721" s="10">
        <v>0.79987761000000002</v>
      </c>
      <c r="DM1721" s="10">
        <v>179</v>
      </c>
      <c r="DN1721" s="10">
        <v>6.3</v>
      </c>
    </row>
    <row r="1722" spans="1:118" x14ac:dyDescent="0.25">
      <c r="A1722" s="10">
        <v>1797</v>
      </c>
      <c r="R1722" s="10">
        <v>1797</v>
      </c>
      <c r="S1722" s="10" t="s">
        <v>438</v>
      </c>
      <c r="T1722" s="10">
        <v>2.77</v>
      </c>
      <c r="U1722" s="10">
        <v>1.96</v>
      </c>
      <c r="V1722" s="10">
        <v>51</v>
      </c>
      <c r="W1722" s="10">
        <v>38.200000000000003</v>
      </c>
      <c r="Y1722" s="10">
        <v>4.28</v>
      </c>
      <c r="Z1722" s="10">
        <v>2.92</v>
      </c>
      <c r="AA1722" s="10">
        <v>80</v>
      </c>
      <c r="AB1722" s="10">
        <v>37.6</v>
      </c>
      <c r="AD1722" s="10">
        <v>3.79</v>
      </c>
      <c r="AE1722" s="10">
        <v>2.61</v>
      </c>
      <c r="AF1722" s="10">
        <v>71</v>
      </c>
      <c r="AG1722" s="10">
        <v>37.4</v>
      </c>
      <c r="AI1722" s="10">
        <v>1797</v>
      </c>
      <c r="AJ1722" s="10" t="s">
        <v>438</v>
      </c>
      <c r="AK1722" s="10">
        <v>4.87</v>
      </c>
      <c r="AL1722" s="10">
        <v>1.45</v>
      </c>
      <c r="AM1722" s="10">
        <v>79</v>
      </c>
      <c r="AN1722" s="10">
        <v>37</v>
      </c>
      <c r="AP1722" s="10">
        <v>5.78</v>
      </c>
      <c r="AQ1722" s="10">
        <v>2.46</v>
      </c>
      <c r="AR1722" s="10">
        <v>98</v>
      </c>
      <c r="AS1722" s="10">
        <v>37.1</v>
      </c>
      <c r="AU1722" s="10">
        <v>8.5299999999999994</v>
      </c>
      <c r="AV1722" s="10">
        <v>4.2</v>
      </c>
      <c r="AW1722" s="10">
        <v>149</v>
      </c>
      <c r="AX1722" s="10">
        <v>36.9</v>
      </c>
      <c r="AZ1722" s="10">
        <v>1797</v>
      </c>
      <c r="BA1722" s="10" t="s">
        <v>438</v>
      </c>
      <c r="BB1722" s="10">
        <v>3.08</v>
      </c>
      <c r="BC1722" s="10">
        <v>1.59</v>
      </c>
      <c r="BD1722" s="10">
        <v>53</v>
      </c>
      <c r="BE1722" s="10">
        <v>38.026000000000003</v>
      </c>
      <c r="BG1722" s="10">
        <v>3.54</v>
      </c>
      <c r="BH1722" s="10">
        <v>2.06</v>
      </c>
      <c r="BI1722" s="10">
        <v>63</v>
      </c>
      <c r="BJ1722" s="10">
        <v>37.741</v>
      </c>
      <c r="BL1722" s="10">
        <v>4.12</v>
      </c>
      <c r="BM1722" s="10">
        <v>2.4900000000000002</v>
      </c>
      <c r="BN1722" s="10">
        <v>73</v>
      </c>
      <c r="BO1722" s="10">
        <v>37.892000000000003</v>
      </c>
      <c r="BQ1722" s="10">
        <v>1797</v>
      </c>
      <c r="BR1722" s="10" t="s">
        <v>438</v>
      </c>
      <c r="BS1722" s="10">
        <v>5.79</v>
      </c>
      <c r="BT1722" s="10">
        <v>2.61</v>
      </c>
      <c r="BU1722" s="10">
        <v>97</v>
      </c>
      <c r="BV1722" s="10">
        <v>37.700000000000003</v>
      </c>
      <c r="BX1722" s="10">
        <v>5.65</v>
      </c>
      <c r="BY1722" s="10">
        <v>2.67</v>
      </c>
      <c r="BZ1722" s="10">
        <v>97</v>
      </c>
      <c r="CA1722" s="10">
        <v>37.299999999999997</v>
      </c>
      <c r="CC1722" s="10">
        <v>6.41</v>
      </c>
      <c r="CD1722" s="10">
        <v>2.93</v>
      </c>
      <c r="CE1722" s="10">
        <v>109</v>
      </c>
      <c r="CF1722" s="10">
        <v>37.299999999999997</v>
      </c>
      <c r="CH1722" s="10">
        <v>1797</v>
      </c>
      <c r="CI1722" s="10" t="s">
        <v>438</v>
      </c>
      <c r="CJ1722" s="10">
        <v>2.98</v>
      </c>
      <c r="CK1722" s="10">
        <v>1.66</v>
      </c>
      <c r="CL1722" s="10">
        <v>52</v>
      </c>
      <c r="CM1722" s="10">
        <v>37.94</v>
      </c>
      <c r="CO1722" s="10">
        <v>3.25</v>
      </c>
      <c r="CP1722" s="10">
        <v>1.89</v>
      </c>
      <c r="CQ1722" s="10">
        <v>58</v>
      </c>
      <c r="CR1722" s="10">
        <v>37.56</v>
      </c>
      <c r="CT1722" s="10">
        <v>3.3</v>
      </c>
      <c r="CU1722" s="10">
        <v>1.93</v>
      </c>
      <c r="CV1722" s="10">
        <v>59</v>
      </c>
      <c r="CW1722" s="10">
        <v>37.6</v>
      </c>
      <c r="CY1722" s="10">
        <v>1829</v>
      </c>
      <c r="CZ1722" s="10" t="s">
        <v>315</v>
      </c>
      <c r="DA1722" s="10">
        <v>0.79344719999999991</v>
      </c>
      <c r="DB1722" s="10">
        <v>0.35748719999999995</v>
      </c>
      <c r="DC1722" s="10">
        <v>80</v>
      </c>
      <c r="DD1722" s="10">
        <v>6.3</v>
      </c>
      <c r="DF1722" s="10">
        <v>1.2893516999999999</v>
      </c>
      <c r="DG1722" s="10">
        <v>0.58091669999999984</v>
      </c>
      <c r="DH1722" s="10">
        <v>130</v>
      </c>
      <c r="DI1722" s="10">
        <v>6.3</v>
      </c>
      <c r="DK1722" s="10">
        <v>1.63648485</v>
      </c>
      <c r="DL1722" s="10">
        <v>0.73731734999999987</v>
      </c>
      <c r="DM1722" s="10">
        <v>165</v>
      </c>
      <c r="DN1722" s="10">
        <v>6.3</v>
      </c>
    </row>
    <row r="1723" spans="1:118" x14ac:dyDescent="0.25">
      <c r="A1723" s="10">
        <v>1798</v>
      </c>
      <c r="R1723" s="10">
        <v>1798</v>
      </c>
      <c r="S1723" s="10" t="s">
        <v>8</v>
      </c>
      <c r="T1723" s="10">
        <v>0.54</v>
      </c>
      <c r="U1723" s="10">
        <v>0.37</v>
      </c>
      <c r="W1723" s="10">
        <v>38.200000000000003</v>
      </c>
      <c r="Y1723" s="10">
        <v>0.81</v>
      </c>
      <c r="Z1723" s="10">
        <v>0.55000000000000004</v>
      </c>
      <c r="AB1723" s="10">
        <v>37.5</v>
      </c>
      <c r="AD1723" s="10">
        <v>0.35</v>
      </c>
      <c r="AE1723" s="10">
        <v>0.24</v>
      </c>
      <c r="AG1723" s="10">
        <v>37.4</v>
      </c>
      <c r="AI1723" s="10">
        <v>1798</v>
      </c>
      <c r="AJ1723" s="10" t="s">
        <v>8</v>
      </c>
      <c r="AK1723" s="10">
        <v>1.54</v>
      </c>
      <c r="AL1723" s="10">
        <v>0.77</v>
      </c>
      <c r="AN1723" s="10">
        <v>37.200000000000003</v>
      </c>
      <c r="AP1723" s="10">
        <v>1.86</v>
      </c>
      <c r="AQ1723" s="10">
        <v>0.93</v>
      </c>
      <c r="AS1723" s="10">
        <v>37.1</v>
      </c>
      <c r="AU1723" s="10">
        <v>1.8</v>
      </c>
      <c r="AV1723" s="10">
        <v>0.91</v>
      </c>
      <c r="AX1723" s="10">
        <v>36.6</v>
      </c>
      <c r="AZ1723" s="10">
        <v>1798</v>
      </c>
      <c r="BA1723" s="10" t="s">
        <v>8</v>
      </c>
      <c r="BB1723" s="10">
        <v>0.54</v>
      </c>
      <c r="BC1723" s="10">
        <v>0.37</v>
      </c>
      <c r="BG1723" s="10">
        <v>0.73</v>
      </c>
      <c r="BH1723" s="10">
        <v>0.49</v>
      </c>
      <c r="BL1723" s="10">
        <v>0.69</v>
      </c>
      <c r="BM1723" s="10">
        <v>0.46</v>
      </c>
      <c r="BQ1723" s="10">
        <v>1798</v>
      </c>
      <c r="BR1723" s="10" t="s">
        <v>8</v>
      </c>
      <c r="BS1723" s="10">
        <v>1.35</v>
      </c>
      <c r="BT1723" s="10">
        <v>0.64</v>
      </c>
      <c r="BX1723" s="10">
        <v>1.7</v>
      </c>
      <c r="BY1723" s="10">
        <v>0.81</v>
      </c>
      <c r="CC1723" s="10">
        <v>1.65</v>
      </c>
      <c r="CD1723" s="10">
        <v>0.78</v>
      </c>
      <c r="CH1723" s="10">
        <v>1798</v>
      </c>
      <c r="CI1723" s="10" t="s">
        <v>8</v>
      </c>
      <c r="CJ1723" s="10">
        <v>0.51</v>
      </c>
      <c r="CK1723" s="10">
        <v>0.35</v>
      </c>
      <c r="CL1723" s="10">
        <v>9</v>
      </c>
      <c r="CM1723" s="10">
        <v>37.93</v>
      </c>
      <c r="CO1723" s="10">
        <v>0.61</v>
      </c>
      <c r="CP1723" s="10">
        <v>0.41</v>
      </c>
      <c r="CQ1723" s="10">
        <v>11</v>
      </c>
      <c r="CR1723" s="10">
        <v>37.54</v>
      </c>
      <c r="CT1723" s="10">
        <v>0.57999999999999996</v>
      </c>
      <c r="CU1723" s="10">
        <v>0.4</v>
      </c>
      <c r="CV1723" s="10">
        <v>11</v>
      </c>
      <c r="CW1723" s="10">
        <v>37.58</v>
      </c>
      <c r="CY1723" s="10">
        <v>1830</v>
      </c>
      <c r="CZ1723" s="10" t="s">
        <v>289</v>
      </c>
      <c r="DA1723" s="10">
        <v>0.59508539999999999</v>
      </c>
      <c r="DB1723" s="10">
        <v>0.26811539999999995</v>
      </c>
      <c r="DC1723" s="10">
        <v>60</v>
      </c>
      <c r="DD1723" s="10">
        <v>6.3</v>
      </c>
      <c r="DF1723" s="10">
        <v>0.74385675000000007</v>
      </c>
      <c r="DG1723" s="10">
        <v>0.33514424999999992</v>
      </c>
      <c r="DH1723" s="10">
        <v>75</v>
      </c>
      <c r="DI1723" s="10">
        <v>6.3</v>
      </c>
      <c r="DK1723" s="10">
        <v>0.89262810000000004</v>
      </c>
      <c r="DL1723" s="10">
        <v>0.40217309999999995</v>
      </c>
      <c r="DM1723" s="10">
        <v>90</v>
      </c>
      <c r="DN1723" s="10">
        <v>6.3</v>
      </c>
    </row>
    <row r="1724" spans="1:118" x14ac:dyDescent="0.25">
      <c r="A1724" s="10">
        <v>1799</v>
      </c>
      <c r="R1724" s="10">
        <v>1799</v>
      </c>
      <c r="S1724" s="10" t="s">
        <v>9</v>
      </c>
      <c r="V1724" s="10">
        <v>0</v>
      </c>
      <c r="AA1724" s="10">
        <v>0</v>
      </c>
      <c r="AD1724" s="10">
        <v>0.36</v>
      </c>
      <c r="AE1724" s="10">
        <v>0.41</v>
      </c>
      <c r="AF1724" s="10">
        <v>8</v>
      </c>
      <c r="AG1724" s="10">
        <v>37.4</v>
      </c>
      <c r="AI1724" s="10">
        <v>1799</v>
      </c>
      <c r="AJ1724" s="10" t="s">
        <v>9</v>
      </c>
      <c r="AM1724" s="10">
        <v>0</v>
      </c>
      <c r="AR1724" s="10">
        <v>0</v>
      </c>
      <c r="AW1724" s="10">
        <v>8</v>
      </c>
      <c r="AZ1724" s="10">
        <v>1799</v>
      </c>
      <c r="BA1724" s="10" t="s">
        <v>9</v>
      </c>
      <c r="BD1724" s="10">
        <v>0</v>
      </c>
      <c r="BI1724" s="10">
        <v>0</v>
      </c>
      <c r="BN1724" s="10">
        <v>8</v>
      </c>
      <c r="BQ1724" s="10">
        <v>1799</v>
      </c>
      <c r="BR1724" s="10" t="s">
        <v>9</v>
      </c>
      <c r="BU1724" s="10">
        <v>0</v>
      </c>
      <c r="BZ1724" s="10">
        <v>0</v>
      </c>
      <c r="CE1724" s="10">
        <v>0</v>
      </c>
      <c r="CH1724" s="10">
        <v>1799</v>
      </c>
      <c r="CI1724" s="10" t="s">
        <v>9</v>
      </c>
      <c r="CL1724" s="10">
        <v>0</v>
      </c>
      <c r="CQ1724" s="10">
        <v>0</v>
      </c>
      <c r="CV1724" s="10">
        <v>0</v>
      </c>
      <c r="CY1724" s="10">
        <v>1831</v>
      </c>
      <c r="CZ1724" s="10" t="s">
        <v>291</v>
      </c>
      <c r="DA1724" s="10">
        <v>4.9590449999999994E-2</v>
      </c>
      <c r="DB1724" s="10">
        <v>2.2342949999999997E-2</v>
      </c>
      <c r="DC1724" s="10">
        <v>5</v>
      </c>
      <c r="DD1724" s="10">
        <v>6.3</v>
      </c>
      <c r="DF1724" s="10">
        <v>9.9180899999999989E-2</v>
      </c>
      <c r="DG1724" s="10">
        <v>4.4685899999999994E-2</v>
      </c>
      <c r="DH1724" s="10">
        <v>10</v>
      </c>
      <c r="DI1724" s="10">
        <v>6.3</v>
      </c>
      <c r="DK1724" s="10">
        <v>0.21819798000000001</v>
      </c>
      <c r="DL1724" s="10">
        <v>9.830897999999999E-2</v>
      </c>
      <c r="DM1724" s="10">
        <v>22</v>
      </c>
      <c r="DN1724" s="10">
        <v>6.3</v>
      </c>
    </row>
    <row r="1725" spans="1:118" x14ac:dyDescent="0.25">
      <c r="A1725" s="10">
        <v>1800</v>
      </c>
      <c r="R1725" s="10">
        <v>1800</v>
      </c>
      <c r="S1725" s="10" t="s">
        <v>399</v>
      </c>
      <c r="T1725" s="10">
        <v>0.53</v>
      </c>
      <c r="U1725" s="10">
        <v>0.33</v>
      </c>
      <c r="V1725" s="10">
        <v>54</v>
      </c>
      <c r="W1725" s="10">
        <v>6.7</v>
      </c>
      <c r="Y1725" s="10">
        <v>0.8</v>
      </c>
      <c r="Z1725" s="10">
        <v>0.5</v>
      </c>
      <c r="AA1725" s="10">
        <v>81</v>
      </c>
      <c r="AB1725" s="10">
        <v>6.7</v>
      </c>
      <c r="AD1725" s="10">
        <v>0.34</v>
      </c>
      <c r="AE1725" s="10">
        <v>0.21</v>
      </c>
      <c r="AF1725" s="10">
        <v>35</v>
      </c>
      <c r="AG1725" s="10">
        <v>6.6</v>
      </c>
      <c r="AI1725" s="10">
        <v>1800</v>
      </c>
      <c r="AJ1725" s="10" t="s">
        <v>399</v>
      </c>
      <c r="AK1725" s="10">
        <v>1.53</v>
      </c>
      <c r="AL1725" s="10">
        <v>0.69</v>
      </c>
      <c r="AM1725" s="10">
        <v>147</v>
      </c>
      <c r="AN1725" s="10">
        <v>6.6</v>
      </c>
      <c r="AP1725" s="10">
        <v>1.85</v>
      </c>
      <c r="AQ1725" s="10">
        <v>0.83</v>
      </c>
      <c r="AR1725" s="10">
        <v>178</v>
      </c>
      <c r="AS1725" s="10">
        <v>6.6</v>
      </c>
      <c r="AU1725" s="10">
        <v>1.79</v>
      </c>
      <c r="AV1725" s="10">
        <v>0.81</v>
      </c>
      <c r="AW1725" s="10">
        <v>172</v>
      </c>
      <c r="AX1725" s="10">
        <v>6.6</v>
      </c>
      <c r="AZ1725" s="10">
        <v>1800</v>
      </c>
      <c r="BA1725" s="10" t="s">
        <v>399</v>
      </c>
      <c r="BB1725" s="10">
        <v>0.53</v>
      </c>
      <c r="BC1725" s="10">
        <v>0.33</v>
      </c>
      <c r="BD1725" s="10">
        <v>54</v>
      </c>
      <c r="BE1725" s="10">
        <v>6.7</v>
      </c>
      <c r="BG1725" s="10">
        <v>0.72</v>
      </c>
      <c r="BH1725" s="10">
        <v>0.45</v>
      </c>
      <c r="BI1725" s="10">
        <v>73</v>
      </c>
      <c r="BJ1725" s="10">
        <v>6.7</v>
      </c>
      <c r="BL1725" s="10">
        <v>0.68</v>
      </c>
      <c r="BM1725" s="10">
        <v>0.42</v>
      </c>
      <c r="BN1725" s="10">
        <v>69</v>
      </c>
      <c r="BO1725" s="10">
        <v>6.7</v>
      </c>
      <c r="BQ1725" s="10">
        <v>1800</v>
      </c>
      <c r="BR1725" s="10" t="s">
        <v>399</v>
      </c>
      <c r="BS1725" s="10">
        <v>1.34</v>
      </c>
      <c r="BT1725" s="10">
        <v>0.56999999999999995</v>
      </c>
      <c r="BU1725" s="10">
        <v>128</v>
      </c>
      <c r="BV1725" s="10">
        <v>6.6</v>
      </c>
      <c r="BX1725" s="10">
        <v>1.69</v>
      </c>
      <c r="BY1725" s="10">
        <v>0.72</v>
      </c>
      <c r="BZ1725" s="10">
        <v>161</v>
      </c>
      <c r="CA1725" s="10">
        <v>6.6</v>
      </c>
      <c r="CC1725" s="10">
        <v>1.64</v>
      </c>
      <c r="CD1725" s="10">
        <v>0.69</v>
      </c>
      <c r="CE1725" s="10">
        <v>156</v>
      </c>
      <c r="CF1725" s="10">
        <v>6.6</v>
      </c>
      <c r="CH1725" s="10">
        <v>1800</v>
      </c>
      <c r="CI1725" s="10" t="s">
        <v>399</v>
      </c>
      <c r="CJ1725" s="10">
        <v>0.5</v>
      </c>
      <c r="CK1725" s="10">
        <v>0.31</v>
      </c>
      <c r="CL1725" s="10">
        <v>51</v>
      </c>
      <c r="CM1725" s="10">
        <v>6.7</v>
      </c>
      <c r="CO1725" s="10">
        <v>0.6</v>
      </c>
      <c r="CP1725" s="10">
        <v>0.37</v>
      </c>
      <c r="CQ1725" s="10">
        <v>61</v>
      </c>
      <c r="CR1725" s="10">
        <v>6.7</v>
      </c>
      <c r="CT1725" s="10">
        <v>0.56999999999999995</v>
      </c>
      <c r="CU1725" s="10">
        <v>0.36</v>
      </c>
      <c r="CV1725" s="10">
        <v>58</v>
      </c>
      <c r="CW1725" s="10">
        <v>6.7</v>
      </c>
      <c r="CY1725" s="10">
        <v>1832</v>
      </c>
      <c r="CZ1725" s="10" t="s">
        <v>307</v>
      </c>
      <c r="DA1725" s="10">
        <v>0.13885326000000001</v>
      </c>
      <c r="DB1725" s="10">
        <v>6.2560260000000006E-2</v>
      </c>
      <c r="DC1725" s="10">
        <v>14</v>
      </c>
      <c r="DD1725" s="10">
        <v>6.3</v>
      </c>
      <c r="DF1725" s="10">
        <v>0.14877135</v>
      </c>
      <c r="DG1725" s="10">
        <v>6.7028849999999987E-2</v>
      </c>
      <c r="DH1725" s="10">
        <v>15</v>
      </c>
      <c r="DI1725" s="10">
        <v>6.3</v>
      </c>
      <c r="DK1725" s="10">
        <v>0.14877135</v>
      </c>
      <c r="DL1725" s="10">
        <v>6.7028849999999987E-2</v>
      </c>
      <c r="DM1725" s="10">
        <v>15</v>
      </c>
      <c r="DN1725" s="10">
        <v>6.3</v>
      </c>
    </row>
    <row r="1726" spans="1:118" x14ac:dyDescent="0.25">
      <c r="A1726" s="10">
        <v>1801</v>
      </c>
      <c r="R1726" s="10">
        <v>1801</v>
      </c>
      <c r="S1726" s="10" t="s">
        <v>44</v>
      </c>
      <c r="V1726" s="10">
        <v>0</v>
      </c>
      <c r="AA1726" s="10">
        <v>0</v>
      </c>
      <c r="AD1726" s="10">
        <v>0.34</v>
      </c>
      <c r="AE1726" s="10">
        <v>0.21</v>
      </c>
      <c r="AF1726" s="10">
        <v>35</v>
      </c>
      <c r="AG1726" s="10">
        <v>6.6</v>
      </c>
      <c r="AI1726" s="10">
        <v>1801</v>
      </c>
      <c r="AJ1726" s="10" t="s">
        <v>44</v>
      </c>
      <c r="AM1726" s="10">
        <v>0</v>
      </c>
      <c r="AR1726" s="10">
        <v>0</v>
      </c>
      <c r="AW1726" s="10">
        <v>0</v>
      </c>
      <c r="AZ1726" s="10">
        <v>1801</v>
      </c>
      <c r="BA1726" s="10" t="s">
        <v>44</v>
      </c>
      <c r="BD1726" s="10">
        <v>0</v>
      </c>
      <c r="BI1726" s="10">
        <v>0</v>
      </c>
      <c r="BN1726" s="10">
        <v>0</v>
      </c>
      <c r="BQ1726" s="10">
        <v>1801</v>
      </c>
      <c r="BR1726" s="10" t="s">
        <v>44</v>
      </c>
      <c r="BU1726" s="10">
        <v>0</v>
      </c>
      <c r="BZ1726" s="10">
        <v>0</v>
      </c>
      <c r="CE1726" s="10">
        <v>0</v>
      </c>
      <c r="CH1726" s="10">
        <v>1801</v>
      </c>
      <c r="CI1726" s="10" t="s">
        <v>44</v>
      </c>
      <c r="CL1726" s="10">
        <v>0</v>
      </c>
      <c r="CQ1726" s="10">
        <v>0</v>
      </c>
      <c r="CV1726" s="10">
        <v>0</v>
      </c>
      <c r="CY1726" s="10">
        <v>1833</v>
      </c>
      <c r="CZ1726" s="10" t="s">
        <v>423</v>
      </c>
      <c r="DA1726" s="10">
        <v>2.0000000000000002E-5</v>
      </c>
      <c r="DF1726" s="10">
        <v>2.0000000000000001E-4</v>
      </c>
      <c r="DK1726" s="10">
        <v>2.2000000000000001E-4</v>
      </c>
    </row>
    <row r="1727" spans="1:118" x14ac:dyDescent="0.25">
      <c r="A1727" s="10">
        <v>1802</v>
      </c>
      <c r="R1727" s="10">
        <v>1802</v>
      </c>
      <c r="S1727" s="10" t="s">
        <v>305</v>
      </c>
      <c r="T1727" s="10">
        <v>4.926175E-2</v>
      </c>
      <c r="U1727" s="10">
        <v>3.0716149999999998E-2</v>
      </c>
      <c r="V1727" s="10">
        <v>5</v>
      </c>
      <c r="W1727" s="10">
        <v>6.7</v>
      </c>
      <c r="Y1727" s="10">
        <v>0.21675169999999999</v>
      </c>
      <c r="Z1727" s="10">
        <v>0.13515105999999999</v>
      </c>
      <c r="AA1727" s="10">
        <v>22</v>
      </c>
      <c r="AB1727" s="10">
        <v>6.7</v>
      </c>
      <c r="AD1727" s="10">
        <v>4.85265E-2</v>
      </c>
      <c r="AE1727" s="10">
        <v>3.0257699999999998E-2</v>
      </c>
      <c r="AF1727" s="10">
        <v>5</v>
      </c>
      <c r="AG1727" s="10">
        <v>6.6</v>
      </c>
      <c r="AI1727" s="10">
        <v>1802</v>
      </c>
      <c r="AJ1727" s="10" t="s">
        <v>305</v>
      </c>
      <c r="AK1727" s="10">
        <v>0.31171140000000003</v>
      </c>
      <c r="AL1727" s="10">
        <v>0.14044139999999999</v>
      </c>
      <c r="AM1727" s="10">
        <v>30</v>
      </c>
      <c r="AN1727" s="10">
        <v>6.6</v>
      </c>
      <c r="AP1727" s="10">
        <v>0.50912862000000003</v>
      </c>
      <c r="AQ1727" s="10">
        <v>0.22938761999999996</v>
      </c>
      <c r="AR1727" s="10">
        <v>49</v>
      </c>
      <c r="AS1727" s="10">
        <v>6.6</v>
      </c>
      <c r="AU1727" s="10">
        <v>0.31171140000000003</v>
      </c>
      <c r="AV1727" s="10">
        <v>0.14044139999999999</v>
      </c>
      <c r="AW1727" s="10">
        <v>30</v>
      </c>
      <c r="AX1727" s="10">
        <v>6.6</v>
      </c>
      <c r="AZ1727" s="10">
        <v>1802</v>
      </c>
      <c r="BA1727" s="10" t="s">
        <v>305</v>
      </c>
      <c r="BB1727" s="10">
        <v>4.926175E-2</v>
      </c>
      <c r="BC1727" s="10">
        <v>3.0716149999999998E-2</v>
      </c>
      <c r="BD1727" s="10">
        <v>5</v>
      </c>
      <c r="BE1727" s="10">
        <v>6.7</v>
      </c>
      <c r="BG1727" s="10">
        <v>0.14778524999999998</v>
      </c>
      <c r="BH1727" s="10">
        <v>9.2148450000000007E-2</v>
      </c>
      <c r="BI1727" s="10">
        <v>15</v>
      </c>
      <c r="BJ1727" s="10">
        <v>6.7</v>
      </c>
      <c r="BL1727" s="10">
        <v>3.9409399999999997E-2</v>
      </c>
      <c r="BM1727" s="10">
        <v>2.4572920000000002E-2</v>
      </c>
      <c r="BN1727" s="10">
        <v>4</v>
      </c>
      <c r="BO1727" s="10">
        <v>6.7</v>
      </c>
      <c r="BQ1727" s="10">
        <v>1802</v>
      </c>
      <c r="BR1727" s="10" t="s">
        <v>305</v>
      </c>
      <c r="BS1727" s="10">
        <v>0.27311856000000001</v>
      </c>
      <c r="BT1727" s="10">
        <v>0.11577852</v>
      </c>
      <c r="BU1727" s="10">
        <v>26</v>
      </c>
      <c r="BV1727" s="10">
        <v>6.6</v>
      </c>
      <c r="BX1727" s="10">
        <v>0.45169608</v>
      </c>
      <c r="BY1727" s="10">
        <v>0.19147986</v>
      </c>
      <c r="BZ1727" s="10">
        <v>43</v>
      </c>
      <c r="CA1727" s="10">
        <v>6.6</v>
      </c>
      <c r="CC1727" s="10">
        <v>0.33614591999999999</v>
      </c>
      <c r="CD1727" s="10">
        <v>0.14249663999999998</v>
      </c>
      <c r="CE1727" s="10">
        <v>32</v>
      </c>
      <c r="CF1727" s="10">
        <v>6.6</v>
      </c>
      <c r="CH1727" s="10">
        <v>1802</v>
      </c>
      <c r="CI1727" s="10" t="s">
        <v>305</v>
      </c>
      <c r="CJ1727" s="10">
        <v>1.9704699999999999E-2</v>
      </c>
      <c r="CK1727" s="10">
        <v>1.2286460000000001E-2</v>
      </c>
      <c r="CL1727" s="10">
        <v>2</v>
      </c>
      <c r="CM1727" s="10">
        <v>6.7</v>
      </c>
      <c r="CO1727" s="10">
        <v>7.8818799999999994E-2</v>
      </c>
      <c r="CP1727" s="10">
        <v>4.9145840000000003E-2</v>
      </c>
      <c r="CQ1727" s="10">
        <v>8</v>
      </c>
      <c r="CR1727" s="10">
        <v>6.7</v>
      </c>
      <c r="CT1727" s="10">
        <v>2.9557050000000001E-2</v>
      </c>
      <c r="CU1727" s="10">
        <v>1.8429690000000006E-2</v>
      </c>
      <c r="CV1727" s="10">
        <v>3</v>
      </c>
      <c r="CW1727" s="10">
        <v>6.7</v>
      </c>
      <c r="CY1727" s="10">
        <v>1834</v>
      </c>
      <c r="CZ1727" s="10" t="s">
        <v>8</v>
      </c>
      <c r="DA1727" s="10">
        <v>6.14</v>
      </c>
      <c r="DB1727" s="10">
        <v>1.25</v>
      </c>
      <c r="DC1727" s="10">
        <v>101</v>
      </c>
      <c r="DD1727" s="10">
        <v>35.85</v>
      </c>
      <c r="DF1727" s="10">
        <v>4.34</v>
      </c>
      <c r="DG1727" s="10">
        <v>0.83</v>
      </c>
      <c r="DH1727" s="10">
        <v>70.099999999999994</v>
      </c>
      <c r="DI1727" s="10">
        <v>36.47</v>
      </c>
      <c r="DK1727" s="10">
        <v>5.46</v>
      </c>
      <c r="DL1727" s="10">
        <v>1.07</v>
      </c>
      <c r="DM1727" s="10">
        <v>88</v>
      </c>
      <c r="DN1727" s="10">
        <v>36.35</v>
      </c>
    </row>
    <row r="1728" spans="1:118" x14ac:dyDescent="0.25">
      <c r="A1728" s="10">
        <v>1803</v>
      </c>
      <c r="R1728" s="10">
        <v>1803</v>
      </c>
      <c r="S1728" s="10" t="s">
        <v>308</v>
      </c>
      <c r="T1728" s="10">
        <v>0.44335574999999999</v>
      </c>
      <c r="U1728" s="10">
        <v>0.27644535000000003</v>
      </c>
      <c r="V1728" s="10">
        <v>45</v>
      </c>
      <c r="W1728" s="10">
        <v>6.7</v>
      </c>
      <c r="Y1728" s="10">
        <v>0.55173159999999999</v>
      </c>
      <c r="Z1728" s="10">
        <v>0.34402088000000003</v>
      </c>
      <c r="AA1728" s="10">
        <v>56</v>
      </c>
      <c r="AB1728" s="10">
        <v>6.7</v>
      </c>
      <c r="AD1728" s="10">
        <v>0.582318</v>
      </c>
      <c r="AE1728" s="10">
        <v>0.36309240000000004</v>
      </c>
      <c r="AF1728" s="10">
        <v>60</v>
      </c>
      <c r="AG1728" s="10">
        <v>6.6</v>
      </c>
      <c r="AI1728" s="10">
        <v>1803</v>
      </c>
      <c r="AJ1728" s="10" t="s">
        <v>308</v>
      </c>
      <c r="AK1728" s="10">
        <v>1.0390379999999999</v>
      </c>
      <c r="AL1728" s="10">
        <v>0.468138</v>
      </c>
      <c r="AM1728" s="10">
        <v>100</v>
      </c>
      <c r="AN1728" s="10">
        <v>6.6</v>
      </c>
      <c r="AP1728" s="10">
        <v>1.1533321799999998</v>
      </c>
      <c r="AQ1728" s="10">
        <v>0.51963317999999992</v>
      </c>
      <c r="AR1728" s="10">
        <v>111</v>
      </c>
      <c r="AS1728" s="10">
        <v>6.6</v>
      </c>
      <c r="AU1728" s="10">
        <v>1.26762636</v>
      </c>
      <c r="AV1728" s="10">
        <v>0.57112835999999989</v>
      </c>
      <c r="AW1728" s="10">
        <v>122</v>
      </c>
      <c r="AX1728" s="10">
        <v>6.6</v>
      </c>
      <c r="AZ1728" s="10">
        <v>1803</v>
      </c>
      <c r="BA1728" s="10" t="s">
        <v>308</v>
      </c>
      <c r="BB1728" s="10">
        <v>0.44335574999999999</v>
      </c>
      <c r="BC1728" s="10">
        <v>0.27644535000000003</v>
      </c>
      <c r="BD1728" s="10">
        <v>45</v>
      </c>
      <c r="BE1728" s="10">
        <v>6.7</v>
      </c>
      <c r="BG1728" s="10">
        <v>0.51232220000000006</v>
      </c>
      <c r="BH1728" s="10">
        <v>0.31944796000000009</v>
      </c>
      <c r="BI1728" s="10">
        <v>52</v>
      </c>
      <c r="BJ1728" s="10">
        <v>6.7</v>
      </c>
      <c r="BL1728" s="10">
        <v>0.59114099999999992</v>
      </c>
      <c r="BM1728" s="10">
        <v>0.36859380000000003</v>
      </c>
      <c r="BN1728" s="10">
        <v>60</v>
      </c>
      <c r="BO1728" s="10">
        <v>6.7</v>
      </c>
      <c r="BQ1728" s="10">
        <v>1803</v>
      </c>
      <c r="BR1728" s="10" t="s">
        <v>308</v>
      </c>
      <c r="BS1728" s="10">
        <v>0.94541039999999998</v>
      </c>
      <c r="BT1728" s="10">
        <v>0.40077180000000001</v>
      </c>
      <c r="BU1728" s="10">
        <v>90</v>
      </c>
      <c r="BV1728" s="10">
        <v>6.6</v>
      </c>
      <c r="BX1728" s="10">
        <v>1.1029788</v>
      </c>
      <c r="BY1728" s="10">
        <v>0.46756710000000001</v>
      </c>
      <c r="BZ1728" s="10">
        <v>105</v>
      </c>
      <c r="CA1728" s="10">
        <v>6.6</v>
      </c>
      <c r="CC1728" s="10">
        <v>1.1555016</v>
      </c>
      <c r="CD1728" s="10">
        <v>0.4898322</v>
      </c>
      <c r="CE1728" s="10">
        <v>110</v>
      </c>
      <c r="CF1728" s="10">
        <v>6.6</v>
      </c>
      <c r="CH1728" s="10">
        <v>1803</v>
      </c>
      <c r="CI1728" s="10" t="s">
        <v>308</v>
      </c>
      <c r="CJ1728" s="10">
        <v>0.43350339999999998</v>
      </c>
      <c r="CK1728" s="10">
        <v>0.27030211999999998</v>
      </c>
      <c r="CL1728" s="10">
        <v>44</v>
      </c>
      <c r="CM1728" s="10">
        <v>6.7</v>
      </c>
      <c r="CO1728" s="10">
        <v>0.49261749999999993</v>
      </c>
      <c r="CP1728" s="10">
        <v>0.30716149999999998</v>
      </c>
      <c r="CQ1728" s="10">
        <v>50</v>
      </c>
      <c r="CR1728" s="10">
        <v>6.7</v>
      </c>
      <c r="CT1728" s="10">
        <v>0.5221745499999999</v>
      </c>
      <c r="CU1728" s="10">
        <v>0.32559118999999997</v>
      </c>
      <c r="CV1728" s="10">
        <v>53</v>
      </c>
      <c r="CW1728" s="10">
        <v>6.7</v>
      </c>
      <c r="CY1728" s="10">
        <v>1835</v>
      </c>
      <c r="CZ1728" s="10" t="s">
        <v>9</v>
      </c>
      <c r="DA1728" s="10">
        <v>2.82</v>
      </c>
      <c r="DB1728" s="10">
        <v>0.52</v>
      </c>
      <c r="DC1728" s="10">
        <v>46.3</v>
      </c>
      <c r="DD1728" s="10">
        <v>35.869999999999997</v>
      </c>
      <c r="DF1728" s="10">
        <v>3.85</v>
      </c>
      <c r="DG1728" s="10">
        <v>0.71</v>
      </c>
      <c r="DH1728" s="10">
        <v>62.3</v>
      </c>
      <c r="DI1728" s="10">
        <v>36.32</v>
      </c>
      <c r="DK1728" s="10">
        <v>2.33</v>
      </c>
      <c r="DL1728" s="10">
        <v>0.43</v>
      </c>
      <c r="DM1728" s="10">
        <v>37.799999999999997</v>
      </c>
      <c r="DN1728" s="10">
        <v>36.29</v>
      </c>
    </row>
    <row r="1729" spans="1:118" x14ac:dyDescent="0.25">
      <c r="A1729" s="10">
        <v>1804</v>
      </c>
      <c r="R1729" s="10">
        <v>1804</v>
      </c>
      <c r="S1729" s="10" t="s">
        <v>300</v>
      </c>
      <c r="T1729" s="10">
        <v>2.9557050000000001E-2</v>
      </c>
      <c r="U1729" s="10">
        <v>1.8429690000000006E-2</v>
      </c>
      <c r="V1729" s="10">
        <v>3</v>
      </c>
      <c r="W1729" s="10">
        <v>6.7</v>
      </c>
      <c r="Y1729" s="10">
        <v>1.9704699999999999E-2</v>
      </c>
      <c r="Z1729" s="10">
        <v>1.2286460000000001E-2</v>
      </c>
      <c r="AA1729" s="10">
        <v>2</v>
      </c>
      <c r="AB1729" s="10">
        <v>6.7</v>
      </c>
      <c r="AD1729" s="10">
        <v>2.9115899999999997E-2</v>
      </c>
      <c r="AE1729" s="10">
        <v>1.815462E-2</v>
      </c>
      <c r="AF1729" s="10">
        <v>3</v>
      </c>
      <c r="AG1729" s="10">
        <v>6.6</v>
      </c>
      <c r="AI1729" s="10">
        <v>1804</v>
      </c>
      <c r="AJ1729" s="10" t="s">
        <v>300</v>
      </c>
      <c r="AK1729" s="10">
        <v>0.14546531999999998</v>
      </c>
      <c r="AL1729" s="10">
        <v>6.5539319999999984E-2</v>
      </c>
      <c r="AM1729" s="10">
        <v>14</v>
      </c>
      <c r="AN1729" s="10">
        <v>6.6</v>
      </c>
      <c r="AP1729" s="10">
        <v>0.15585570000000001</v>
      </c>
      <c r="AQ1729" s="10">
        <v>7.0220699999999997E-2</v>
      </c>
      <c r="AR1729" s="10">
        <v>15</v>
      </c>
      <c r="AS1729" s="10">
        <v>6.6</v>
      </c>
      <c r="AU1729" s="10">
        <v>0.17663645999999997</v>
      </c>
      <c r="AV1729" s="10">
        <v>7.9583459999999995E-2</v>
      </c>
      <c r="AW1729" s="10">
        <v>17</v>
      </c>
      <c r="AX1729" s="10">
        <v>6.6</v>
      </c>
      <c r="AZ1729" s="10">
        <v>1804</v>
      </c>
      <c r="BA1729" s="10" t="s">
        <v>300</v>
      </c>
      <c r="BB1729" s="10">
        <v>2.9557050000000001E-2</v>
      </c>
      <c r="BC1729" s="10">
        <v>1.8429690000000006E-2</v>
      </c>
      <c r="BD1729" s="10">
        <v>3</v>
      </c>
      <c r="BE1729" s="10">
        <v>6.7</v>
      </c>
      <c r="BG1729" s="10">
        <v>2.9557050000000001E-2</v>
      </c>
      <c r="BH1729" s="10">
        <v>1.8429690000000006E-2</v>
      </c>
      <c r="BI1729" s="10">
        <v>3</v>
      </c>
      <c r="BJ1729" s="10">
        <v>6.7</v>
      </c>
      <c r="BL1729" s="10">
        <v>3.9409399999999997E-2</v>
      </c>
      <c r="BM1729" s="10">
        <v>2.4572920000000002E-2</v>
      </c>
      <c r="BN1729" s="10">
        <v>4</v>
      </c>
      <c r="BO1729" s="10">
        <v>6.7</v>
      </c>
      <c r="BQ1729" s="10">
        <v>1804</v>
      </c>
      <c r="BR1729" s="10" t="s">
        <v>300</v>
      </c>
      <c r="BS1729" s="10">
        <v>0.42018239999999996</v>
      </c>
      <c r="BT1729" s="10">
        <v>0.1781208</v>
      </c>
      <c r="BU1729" s="10">
        <v>40</v>
      </c>
      <c r="BV1729" s="10">
        <v>6.6</v>
      </c>
      <c r="BX1729" s="10">
        <v>0.11555015999999999</v>
      </c>
      <c r="BY1729" s="10">
        <v>4.8983219999999994E-2</v>
      </c>
      <c r="BZ1729" s="10">
        <v>11</v>
      </c>
      <c r="CA1729" s="10">
        <v>6.6</v>
      </c>
      <c r="CC1729" s="10">
        <v>0.12605472000000001</v>
      </c>
      <c r="CD1729" s="10">
        <v>5.3436239999999996E-2</v>
      </c>
      <c r="CE1729" s="10">
        <v>12</v>
      </c>
      <c r="CF1729" s="10">
        <v>6.6</v>
      </c>
      <c r="CH1729" s="10">
        <v>1804</v>
      </c>
      <c r="CI1729" s="10" t="s">
        <v>300</v>
      </c>
      <c r="CJ1729" s="10">
        <v>9.8523499999999993E-3</v>
      </c>
      <c r="CK1729" s="10">
        <v>6.1432300000000004E-3</v>
      </c>
      <c r="CL1729" s="10">
        <v>1</v>
      </c>
      <c r="CM1729" s="10">
        <v>6.7</v>
      </c>
      <c r="CO1729" s="10">
        <v>9.8523499999999993E-3</v>
      </c>
      <c r="CP1729" s="10">
        <v>6.1432300000000004E-3</v>
      </c>
      <c r="CQ1729" s="10">
        <v>1</v>
      </c>
      <c r="CR1729" s="10">
        <v>6.7</v>
      </c>
      <c r="CT1729" s="10">
        <v>9.8523499999999993E-3</v>
      </c>
      <c r="CU1729" s="10">
        <v>6.1432300000000004E-3</v>
      </c>
      <c r="CV1729" s="10">
        <v>1</v>
      </c>
      <c r="CW1729" s="10">
        <v>6.7</v>
      </c>
      <c r="CY1729" s="10">
        <v>1836</v>
      </c>
      <c r="CZ1729" s="10" t="s">
        <v>399</v>
      </c>
      <c r="DA1729" s="10">
        <v>6.1</v>
      </c>
      <c r="DB1729" s="10">
        <v>0.86</v>
      </c>
      <c r="DC1729" s="10">
        <v>565</v>
      </c>
      <c r="DD1729" s="10">
        <v>6.3</v>
      </c>
      <c r="DF1729" s="10">
        <v>4.32</v>
      </c>
      <c r="DG1729" s="10">
        <v>0.61</v>
      </c>
      <c r="DH1729" s="10">
        <v>400</v>
      </c>
      <c r="DI1729" s="10">
        <v>6.3</v>
      </c>
      <c r="DK1729" s="10">
        <v>5.4</v>
      </c>
      <c r="DL1729" s="10">
        <v>0.76</v>
      </c>
      <c r="DM1729" s="10">
        <v>500</v>
      </c>
      <c r="DN1729" s="10">
        <v>6.3</v>
      </c>
    </row>
    <row r="1730" spans="1:118" x14ac:dyDescent="0.25">
      <c r="A1730" s="10">
        <v>1805</v>
      </c>
      <c r="R1730" s="10">
        <v>1805</v>
      </c>
      <c r="S1730" s="10" t="s">
        <v>310</v>
      </c>
      <c r="T1730" s="10">
        <v>9.8523499999999993E-3</v>
      </c>
      <c r="U1730" s="10">
        <v>6.1432300000000004E-3</v>
      </c>
      <c r="V1730" s="10">
        <v>1</v>
      </c>
      <c r="W1730" s="10">
        <v>6.7</v>
      </c>
      <c r="Y1730" s="10">
        <v>9.8523499999999993E-3</v>
      </c>
      <c r="Z1730" s="10">
        <v>6.1432300000000004E-3</v>
      </c>
      <c r="AA1730" s="10">
        <v>1</v>
      </c>
      <c r="AB1730" s="10">
        <v>6.7</v>
      </c>
      <c r="AD1730" s="10">
        <v>9.7053E-3</v>
      </c>
      <c r="AE1730" s="10">
        <v>6.0515400000000002E-3</v>
      </c>
      <c r="AF1730" s="10">
        <v>1</v>
      </c>
      <c r="AG1730" s="10">
        <v>6.6</v>
      </c>
      <c r="AI1730" s="10">
        <v>1805</v>
      </c>
      <c r="AJ1730" s="10" t="s">
        <v>310</v>
      </c>
      <c r="AK1730" s="10">
        <v>3.1171139999999996E-2</v>
      </c>
      <c r="AL1730" s="10">
        <v>1.4044139999999998E-2</v>
      </c>
      <c r="AM1730" s="10">
        <v>3</v>
      </c>
      <c r="AN1730" s="10">
        <v>6.6</v>
      </c>
      <c r="AP1730" s="10">
        <v>3.1171139999999996E-2</v>
      </c>
      <c r="AQ1730" s="10">
        <v>1.4044139999999998E-2</v>
      </c>
      <c r="AR1730" s="10">
        <v>3</v>
      </c>
      <c r="AS1730" s="10">
        <v>6.6</v>
      </c>
      <c r="AU1730" s="10">
        <v>3.1171139999999996E-2</v>
      </c>
      <c r="AV1730" s="10">
        <v>1.4044139999999998E-2</v>
      </c>
      <c r="AW1730" s="10">
        <v>3</v>
      </c>
      <c r="AX1730" s="10">
        <v>6.6</v>
      </c>
      <c r="AZ1730" s="10">
        <v>1805</v>
      </c>
      <c r="BA1730" s="10" t="s">
        <v>310</v>
      </c>
      <c r="BB1730" s="10">
        <v>9.8523499999999993E-3</v>
      </c>
      <c r="BC1730" s="10">
        <v>6.1432300000000004E-3</v>
      </c>
      <c r="BD1730" s="10">
        <v>1</v>
      </c>
      <c r="BE1730" s="10">
        <v>6.7</v>
      </c>
      <c r="BG1730" s="10">
        <v>2.9557050000000001E-2</v>
      </c>
      <c r="BH1730" s="10">
        <v>1.8429690000000006E-2</v>
      </c>
      <c r="BI1730" s="10">
        <v>3</v>
      </c>
      <c r="BJ1730" s="10">
        <v>6.7</v>
      </c>
      <c r="BL1730" s="10">
        <v>9.8523499999999993E-3</v>
      </c>
      <c r="BM1730" s="10">
        <v>6.1432300000000004E-3</v>
      </c>
      <c r="BN1730" s="10">
        <v>1</v>
      </c>
      <c r="BO1730" s="10">
        <v>6.7</v>
      </c>
      <c r="BQ1730" s="10">
        <v>1805</v>
      </c>
      <c r="BR1730" s="10" t="s">
        <v>310</v>
      </c>
      <c r="BS1730" s="10">
        <v>2.1009119999999999E-2</v>
      </c>
      <c r="BT1730" s="10">
        <v>8.9060399999999987E-3</v>
      </c>
      <c r="BU1730" s="10">
        <v>2</v>
      </c>
      <c r="BV1730" s="10">
        <v>6.6</v>
      </c>
      <c r="BX1730" s="10">
        <v>2.1009119999999999E-2</v>
      </c>
      <c r="BY1730" s="10">
        <v>8.9060399999999987E-3</v>
      </c>
      <c r="BZ1730" s="10">
        <v>2</v>
      </c>
      <c r="CA1730" s="10">
        <v>6.6</v>
      </c>
      <c r="CC1730" s="10">
        <v>2.1009119999999999E-2</v>
      </c>
      <c r="CD1730" s="10">
        <v>8.9060399999999987E-3</v>
      </c>
      <c r="CE1730" s="10">
        <v>2</v>
      </c>
      <c r="CF1730" s="10">
        <v>6.6</v>
      </c>
      <c r="CH1730" s="10">
        <v>1805</v>
      </c>
      <c r="CI1730" s="10" t="s">
        <v>310</v>
      </c>
      <c r="CJ1730" s="10">
        <v>3.9409399999999997E-2</v>
      </c>
      <c r="CK1730" s="10">
        <v>2.4572920000000002E-2</v>
      </c>
      <c r="CL1730" s="10">
        <v>4</v>
      </c>
      <c r="CM1730" s="10">
        <v>6.7</v>
      </c>
      <c r="CO1730" s="10">
        <v>1.9704699999999999E-2</v>
      </c>
      <c r="CP1730" s="10">
        <v>1.2286460000000001E-2</v>
      </c>
      <c r="CQ1730" s="10">
        <v>2</v>
      </c>
      <c r="CR1730" s="10">
        <v>6.7</v>
      </c>
      <c r="CT1730" s="10">
        <v>9.8523499999999993E-3</v>
      </c>
      <c r="CU1730" s="10">
        <v>6.1432300000000004E-3</v>
      </c>
      <c r="CV1730" s="10">
        <v>1</v>
      </c>
      <c r="CW1730" s="10">
        <v>6.7</v>
      </c>
      <c r="CY1730" s="10">
        <v>1837</v>
      </c>
      <c r="CZ1730" s="10" t="s">
        <v>44</v>
      </c>
      <c r="DA1730" s="10">
        <v>2.81</v>
      </c>
      <c r="DB1730" s="10">
        <v>0.4</v>
      </c>
      <c r="DC1730" s="10">
        <v>260</v>
      </c>
      <c r="DD1730" s="10">
        <v>6.3</v>
      </c>
      <c r="DF1730" s="10">
        <v>3.83</v>
      </c>
      <c r="DG1730" s="10">
        <v>0.54</v>
      </c>
      <c r="DH1730" s="10">
        <v>355</v>
      </c>
      <c r="DI1730" s="10">
        <v>6.3</v>
      </c>
      <c r="DK1730" s="10">
        <v>2.3199999999999998</v>
      </c>
      <c r="DL1730" s="10">
        <v>0.33</v>
      </c>
      <c r="DM1730" s="10">
        <v>215</v>
      </c>
      <c r="DN1730" s="10">
        <v>6.3</v>
      </c>
    </row>
    <row r="1731" spans="1:118" x14ac:dyDescent="0.25">
      <c r="A1731" s="10">
        <v>1806</v>
      </c>
      <c r="R1731" s="10">
        <v>1806</v>
      </c>
      <c r="S1731" s="10" t="s">
        <v>301</v>
      </c>
      <c r="T1731" s="10">
        <v>0</v>
      </c>
      <c r="U1731" s="10">
        <v>0</v>
      </c>
      <c r="V1731" s="10">
        <v>0</v>
      </c>
      <c r="Y1731" s="10">
        <v>0</v>
      </c>
      <c r="Z1731" s="10">
        <v>0</v>
      </c>
      <c r="AA1731" s="10">
        <v>0</v>
      </c>
      <c r="AD1731" s="10">
        <v>0</v>
      </c>
      <c r="AE1731" s="10">
        <v>0</v>
      </c>
      <c r="AF1731" s="10">
        <v>0</v>
      </c>
      <c r="AI1731" s="10">
        <v>1806</v>
      </c>
      <c r="AJ1731" s="10" t="s">
        <v>301</v>
      </c>
      <c r="AK1731" s="10">
        <v>0</v>
      </c>
      <c r="AL1731" s="10">
        <v>0</v>
      </c>
      <c r="AM1731" s="10">
        <v>0</v>
      </c>
      <c r="AN1731" s="10">
        <v>6.6</v>
      </c>
      <c r="AP1731" s="10">
        <v>0</v>
      </c>
      <c r="AQ1731" s="10">
        <v>0</v>
      </c>
      <c r="AR1731" s="10">
        <v>0</v>
      </c>
      <c r="AS1731" s="10">
        <v>6.6</v>
      </c>
      <c r="AU1731" s="10">
        <v>0</v>
      </c>
      <c r="AV1731" s="10">
        <v>0</v>
      </c>
      <c r="AW1731" s="10">
        <v>0</v>
      </c>
      <c r="AX1731" s="10">
        <v>6.6</v>
      </c>
      <c r="AZ1731" s="10">
        <v>1806</v>
      </c>
      <c r="BA1731" s="10" t="s">
        <v>301</v>
      </c>
      <c r="BB1731" s="10">
        <v>0</v>
      </c>
      <c r="BC1731" s="10">
        <v>0</v>
      </c>
      <c r="BD1731" s="10">
        <v>0</v>
      </c>
      <c r="BE1731" s="10">
        <v>6.7</v>
      </c>
      <c r="BG1731" s="10">
        <v>0</v>
      </c>
      <c r="BH1731" s="10">
        <v>0</v>
      </c>
      <c r="BI1731" s="10">
        <v>0</v>
      </c>
      <c r="BJ1731" s="10">
        <v>6.7</v>
      </c>
      <c r="BL1731" s="10">
        <v>0</v>
      </c>
      <c r="BM1731" s="10">
        <v>0</v>
      </c>
      <c r="BN1731" s="10">
        <v>0</v>
      </c>
      <c r="BO1731" s="10">
        <v>6.7</v>
      </c>
      <c r="BQ1731" s="10">
        <v>1806</v>
      </c>
      <c r="BR1731" s="10" t="s">
        <v>301</v>
      </c>
      <c r="BS1731" s="10">
        <v>0</v>
      </c>
      <c r="BT1731" s="10">
        <v>0</v>
      </c>
      <c r="BU1731" s="10">
        <v>0</v>
      </c>
      <c r="BV1731" s="10">
        <v>6.6</v>
      </c>
      <c r="BX1731" s="10">
        <v>0</v>
      </c>
      <c r="BY1731" s="10">
        <v>0</v>
      </c>
      <c r="BZ1731" s="10">
        <v>0</v>
      </c>
      <c r="CA1731" s="10">
        <v>6.6</v>
      </c>
      <c r="CC1731" s="10">
        <v>0</v>
      </c>
      <c r="CD1731" s="10">
        <v>0</v>
      </c>
      <c r="CE1731" s="10">
        <v>0</v>
      </c>
      <c r="CF1731" s="10">
        <v>6.6</v>
      </c>
      <c r="CH1731" s="10">
        <v>1806</v>
      </c>
      <c r="CI1731" s="10" t="s">
        <v>301</v>
      </c>
      <c r="CJ1731" s="10">
        <v>0</v>
      </c>
      <c r="CK1731" s="10">
        <v>0</v>
      </c>
      <c r="CL1731" s="10">
        <v>0</v>
      </c>
      <c r="CM1731" s="10">
        <v>6.7</v>
      </c>
      <c r="CO1731" s="10">
        <v>0</v>
      </c>
      <c r="CP1731" s="10">
        <v>0</v>
      </c>
      <c r="CQ1731" s="10">
        <v>0</v>
      </c>
      <c r="CR1731" s="10">
        <v>6.7</v>
      </c>
      <c r="CT1731" s="10">
        <v>0</v>
      </c>
      <c r="CU1731" s="10">
        <v>0</v>
      </c>
      <c r="CV1731" s="10">
        <v>0</v>
      </c>
      <c r="CW1731" s="10">
        <v>6.7</v>
      </c>
      <c r="CY1731" s="10">
        <v>1838</v>
      </c>
      <c r="CZ1731" s="10" t="s">
        <v>285</v>
      </c>
      <c r="DA1731" s="10">
        <v>1.2948012</v>
      </c>
      <c r="DB1731" s="10">
        <v>0.18310319999999999</v>
      </c>
      <c r="DC1731" s="10">
        <v>120</v>
      </c>
      <c r="DD1731" s="10">
        <v>6.3</v>
      </c>
      <c r="DF1731" s="10">
        <v>1.2948012</v>
      </c>
      <c r="DG1731" s="10">
        <v>0.18310319999999999</v>
      </c>
      <c r="DH1731" s="10">
        <v>120</v>
      </c>
      <c r="DI1731" s="10">
        <v>6.3</v>
      </c>
      <c r="DK1731" s="10">
        <v>1.5106013999999999</v>
      </c>
      <c r="DL1731" s="10">
        <v>0.21362040000000002</v>
      </c>
      <c r="DM1731" s="10">
        <v>140</v>
      </c>
      <c r="DN1731" s="10">
        <v>6.3</v>
      </c>
    </row>
    <row r="1732" spans="1:118" x14ac:dyDescent="0.25">
      <c r="A1732" s="10">
        <v>1807</v>
      </c>
      <c r="R1732" s="10">
        <v>1807</v>
      </c>
      <c r="S1732" s="10" t="s">
        <v>408</v>
      </c>
      <c r="T1732" s="10">
        <v>1.6000000000000001E-3</v>
      </c>
      <c r="Y1732" s="10">
        <v>8.0000000000000004E-4</v>
      </c>
      <c r="AD1732" s="10">
        <v>1.1999999999999999E-3</v>
      </c>
      <c r="AI1732" s="10">
        <v>1807</v>
      </c>
      <c r="AJ1732" s="10" t="s">
        <v>408</v>
      </c>
      <c r="AK1732" s="10">
        <v>4.8000000000000001E-2</v>
      </c>
      <c r="AP1732" s="10">
        <v>3.7600000000000001E-2</v>
      </c>
      <c r="AU1732" s="10">
        <v>3.8399999999999997E-2</v>
      </c>
      <c r="AZ1732" s="10">
        <v>1807</v>
      </c>
      <c r="BA1732" s="10" t="s">
        <v>408</v>
      </c>
      <c r="BB1732" s="10">
        <v>2E-3</v>
      </c>
      <c r="BG1732" s="10">
        <v>1.6000000000000001E-3</v>
      </c>
      <c r="BL1732" s="10">
        <v>1.6000000000000001E-3</v>
      </c>
      <c r="BQ1732" s="10">
        <v>1807</v>
      </c>
      <c r="BR1732" s="10" t="s">
        <v>408</v>
      </c>
      <c r="BS1732" s="10">
        <v>5.5199999999999999E-2</v>
      </c>
      <c r="BX1732" s="10">
        <v>5.04E-2</v>
      </c>
      <c r="CC1732" s="10">
        <v>5.6399999999999999E-2</v>
      </c>
      <c r="CH1732" s="10">
        <v>1807</v>
      </c>
      <c r="CI1732" s="10" t="s">
        <v>408</v>
      </c>
      <c r="CJ1732" s="10">
        <v>1.24E-2</v>
      </c>
      <c r="CO1732" s="10">
        <v>1.1999999999999999E-3</v>
      </c>
      <c r="CT1732" s="10">
        <v>2E-3</v>
      </c>
      <c r="CY1732" s="10">
        <v>1839</v>
      </c>
      <c r="CZ1732" s="10" t="s">
        <v>287</v>
      </c>
      <c r="DA1732" s="10">
        <v>2.3738022000000001</v>
      </c>
      <c r="DB1732" s="10">
        <v>0.33568920000000008</v>
      </c>
      <c r="DC1732" s="10">
        <v>220</v>
      </c>
      <c r="DD1732" s="10">
        <v>6.3</v>
      </c>
      <c r="DF1732" s="10">
        <v>2.5896024</v>
      </c>
      <c r="DG1732" s="10">
        <v>0.36620639999999999</v>
      </c>
      <c r="DH1732" s="10">
        <v>240</v>
      </c>
      <c r="DI1732" s="10">
        <v>6.3</v>
      </c>
      <c r="DK1732" s="10">
        <v>2.6435524500000001</v>
      </c>
      <c r="DL1732" s="10">
        <v>0.37383570000000005</v>
      </c>
      <c r="DM1732" s="10">
        <v>245</v>
      </c>
      <c r="DN1732" s="10">
        <v>6.3</v>
      </c>
    </row>
    <row r="1733" spans="1:118" x14ac:dyDescent="0.25">
      <c r="A1733" s="10">
        <v>1808</v>
      </c>
      <c r="R1733" s="10">
        <v>1808</v>
      </c>
      <c r="S1733" s="10" t="s">
        <v>409</v>
      </c>
      <c r="T1733" s="10">
        <v>0</v>
      </c>
      <c r="Y1733" s="10">
        <v>0</v>
      </c>
      <c r="AD1733" s="10">
        <v>0</v>
      </c>
      <c r="AI1733" s="10">
        <v>1808</v>
      </c>
      <c r="AJ1733" s="10" t="s">
        <v>409</v>
      </c>
      <c r="AK1733" s="10">
        <v>0</v>
      </c>
      <c r="AP1733" s="10">
        <v>0</v>
      </c>
      <c r="AU1733" s="10">
        <v>0</v>
      </c>
      <c r="AZ1733" s="10">
        <v>1808</v>
      </c>
      <c r="BA1733" s="10" t="s">
        <v>409</v>
      </c>
      <c r="BB1733" s="10">
        <v>0</v>
      </c>
      <c r="BG1733" s="10">
        <v>0</v>
      </c>
      <c r="BL1733" s="10">
        <v>0</v>
      </c>
      <c r="BQ1733" s="10">
        <v>1808</v>
      </c>
      <c r="BR1733" s="10" t="s">
        <v>409</v>
      </c>
      <c r="BS1733" s="10">
        <v>0</v>
      </c>
      <c r="BX1733" s="10">
        <v>0</v>
      </c>
      <c r="CC1733" s="10">
        <v>0</v>
      </c>
      <c r="CH1733" s="10">
        <v>1808</v>
      </c>
      <c r="CI1733" s="10" t="s">
        <v>409</v>
      </c>
      <c r="CJ1733" s="10">
        <v>0</v>
      </c>
      <c r="CO1733" s="10">
        <v>0</v>
      </c>
      <c r="CT1733" s="10">
        <v>0</v>
      </c>
      <c r="CY1733" s="10">
        <v>1840</v>
      </c>
      <c r="CZ1733" s="10" t="s">
        <v>290</v>
      </c>
      <c r="DA1733" s="10">
        <v>1.3487512500000001</v>
      </c>
      <c r="DB1733" s="10">
        <v>0.19073250000000003</v>
      </c>
      <c r="DC1733" s="10">
        <v>125</v>
      </c>
      <c r="DD1733" s="10">
        <v>6.3</v>
      </c>
      <c r="DF1733" s="10">
        <v>0.97110089999999993</v>
      </c>
      <c r="DG1733" s="10">
        <v>0.13732740000000002</v>
      </c>
      <c r="DH1733" s="10">
        <v>90</v>
      </c>
      <c r="DI1733" s="10">
        <v>6.3</v>
      </c>
      <c r="DK1733" s="10">
        <v>1.2408511499999999</v>
      </c>
      <c r="DL1733" s="10">
        <v>0.17547390000000002</v>
      </c>
      <c r="DM1733" s="10">
        <v>115</v>
      </c>
      <c r="DN1733" s="10">
        <v>6.3</v>
      </c>
    </row>
    <row r="1734" spans="1:118" x14ac:dyDescent="0.25">
      <c r="A1734" s="10">
        <v>1809</v>
      </c>
      <c r="R1734" s="10">
        <v>1809</v>
      </c>
      <c r="S1734" s="10" t="s">
        <v>8</v>
      </c>
      <c r="T1734" s="10">
        <v>0.24</v>
      </c>
      <c r="U1734" s="10">
        <v>0.19</v>
      </c>
      <c r="Y1734" s="10">
        <v>1.1599999999999999</v>
      </c>
      <c r="Z1734" s="10">
        <v>0.79</v>
      </c>
      <c r="AD1734" s="10">
        <v>0.33</v>
      </c>
      <c r="AE1734" s="10">
        <v>0.25</v>
      </c>
      <c r="AI1734" s="10">
        <v>1809</v>
      </c>
      <c r="AJ1734" s="10" t="s">
        <v>8</v>
      </c>
      <c r="AK1734" s="10">
        <v>0.39</v>
      </c>
      <c r="AL1734" s="10">
        <v>0.25</v>
      </c>
      <c r="AP1734" s="10">
        <v>1.1399999999999999</v>
      </c>
      <c r="AQ1734" s="10">
        <v>0.66</v>
      </c>
      <c r="AU1734" s="10">
        <v>0.55000000000000004</v>
      </c>
      <c r="AV1734" s="10">
        <v>0.34</v>
      </c>
      <c r="AZ1734" s="10">
        <v>1809</v>
      </c>
      <c r="BA1734" s="10" t="s">
        <v>8</v>
      </c>
      <c r="BB1734" s="10">
        <v>0.24</v>
      </c>
      <c r="BC1734" s="10">
        <v>0.17</v>
      </c>
      <c r="BG1734" s="10">
        <v>0.76</v>
      </c>
      <c r="BH1734" s="10">
        <v>0.43</v>
      </c>
      <c r="BL1734" s="10">
        <v>0.36</v>
      </c>
      <c r="BM1734" s="10">
        <v>0.23</v>
      </c>
      <c r="BQ1734" s="10">
        <v>1809</v>
      </c>
      <c r="BR1734" s="10" t="s">
        <v>8</v>
      </c>
      <c r="BS1734" s="10">
        <v>0.43</v>
      </c>
      <c r="BT1734" s="10">
        <v>0.23</v>
      </c>
      <c r="BX1734" s="10">
        <v>0.54</v>
      </c>
      <c r="BY1734" s="10">
        <v>0.28000000000000003</v>
      </c>
      <c r="CC1734" s="10">
        <v>0.46</v>
      </c>
      <c r="CD1734" s="10">
        <v>0.24</v>
      </c>
      <c r="CH1734" s="10">
        <v>1809</v>
      </c>
      <c r="CI1734" s="10" t="s">
        <v>8</v>
      </c>
      <c r="CJ1734" s="10">
        <v>0.27</v>
      </c>
      <c r="CK1734" s="10">
        <v>0.17</v>
      </c>
      <c r="CL1734" s="10">
        <v>5</v>
      </c>
      <c r="CM1734" s="10">
        <v>38.26</v>
      </c>
      <c r="CO1734" s="10">
        <v>0.73</v>
      </c>
      <c r="CP1734" s="10">
        <v>0.38</v>
      </c>
      <c r="CQ1734" s="10">
        <v>13</v>
      </c>
      <c r="CR1734" s="10">
        <v>37.9</v>
      </c>
      <c r="CT1734" s="10">
        <v>0.34</v>
      </c>
      <c r="CU1734" s="10">
        <v>0.2</v>
      </c>
      <c r="CV1734" s="10">
        <v>6</v>
      </c>
      <c r="CW1734" s="10">
        <v>37.94</v>
      </c>
      <c r="CY1734" s="10">
        <v>1841</v>
      </c>
      <c r="CZ1734" s="10" t="s">
        <v>296</v>
      </c>
      <c r="DA1734" s="10">
        <v>1.5106013999999999</v>
      </c>
      <c r="DB1734" s="10">
        <v>0.21362040000000002</v>
      </c>
      <c r="DC1734" s="10">
        <v>140</v>
      </c>
      <c r="DD1734" s="10">
        <v>6.3</v>
      </c>
      <c r="DF1734" s="10">
        <v>1.7264016</v>
      </c>
      <c r="DG1734" s="10">
        <v>0.24413760000000001</v>
      </c>
      <c r="DH1734" s="10">
        <v>160</v>
      </c>
      <c r="DI1734" s="10">
        <v>6.3</v>
      </c>
      <c r="DK1734" s="10">
        <v>1.56455145</v>
      </c>
      <c r="DL1734" s="10">
        <v>0.22124970000000002</v>
      </c>
      <c r="DM1734" s="10">
        <v>145</v>
      </c>
      <c r="DN1734" s="10">
        <v>6.3</v>
      </c>
    </row>
    <row r="1735" spans="1:118" x14ac:dyDescent="0.25">
      <c r="A1735" s="10">
        <v>1810</v>
      </c>
      <c r="R1735" s="10">
        <v>1810</v>
      </c>
      <c r="S1735" s="10" t="s">
        <v>9</v>
      </c>
      <c r="V1735" s="10">
        <v>0</v>
      </c>
      <c r="AA1735" s="10">
        <v>0</v>
      </c>
      <c r="AF1735" s="10">
        <v>0</v>
      </c>
      <c r="AI1735" s="10">
        <v>1810</v>
      </c>
      <c r="AJ1735" s="10" t="s">
        <v>9</v>
      </c>
      <c r="AM1735" s="10">
        <v>0</v>
      </c>
      <c r="AR1735" s="10">
        <v>0</v>
      </c>
      <c r="AW1735" s="10">
        <v>0</v>
      </c>
      <c r="AZ1735" s="10">
        <v>1810</v>
      </c>
      <c r="BA1735" s="10" t="s">
        <v>9</v>
      </c>
      <c r="BD1735" s="10">
        <v>0</v>
      </c>
      <c r="BI1735" s="10">
        <v>0</v>
      </c>
      <c r="BN1735" s="10">
        <v>0</v>
      </c>
      <c r="BQ1735" s="10">
        <v>1810</v>
      </c>
      <c r="BR1735" s="10" t="s">
        <v>9</v>
      </c>
      <c r="BU1735" s="10">
        <v>0</v>
      </c>
      <c r="BZ1735" s="10">
        <v>0</v>
      </c>
      <c r="CE1735" s="10">
        <v>0</v>
      </c>
      <c r="CH1735" s="10">
        <v>1810</v>
      </c>
      <c r="CI1735" s="10" t="s">
        <v>9</v>
      </c>
      <c r="CL1735" s="10">
        <v>0</v>
      </c>
      <c r="CQ1735" s="10">
        <v>0</v>
      </c>
      <c r="CV1735" s="10">
        <v>0</v>
      </c>
      <c r="CY1735" s="10">
        <v>1842</v>
      </c>
      <c r="CZ1735" s="10" t="s">
        <v>297</v>
      </c>
      <c r="DA1735" s="10">
        <v>1.2948012</v>
      </c>
      <c r="DB1735" s="10">
        <v>0.18310319999999999</v>
      </c>
      <c r="DC1735" s="10">
        <v>120</v>
      </c>
      <c r="DD1735" s="10">
        <v>6.3</v>
      </c>
      <c r="DF1735" s="10">
        <v>1.4027012999999999</v>
      </c>
      <c r="DG1735" s="10">
        <v>0.1983618</v>
      </c>
      <c r="DH1735" s="10">
        <v>130</v>
      </c>
      <c r="DI1735" s="10">
        <v>6.3</v>
      </c>
      <c r="DK1735" s="10">
        <v>0</v>
      </c>
      <c r="DL1735" s="10">
        <v>0</v>
      </c>
      <c r="DM1735" s="10">
        <v>0</v>
      </c>
      <c r="DN1735" s="10">
        <v>6.3</v>
      </c>
    </row>
    <row r="1736" spans="1:118" x14ac:dyDescent="0.25">
      <c r="A1736" s="10">
        <v>1811</v>
      </c>
      <c r="R1736" s="10">
        <v>1811</v>
      </c>
      <c r="S1736" s="10" t="s">
        <v>399</v>
      </c>
      <c r="T1736" s="10">
        <v>0.23</v>
      </c>
      <c r="U1736" s="10">
        <v>0.14000000000000001</v>
      </c>
      <c r="V1736" s="10">
        <v>25</v>
      </c>
      <c r="W1736" s="10">
        <v>6.3</v>
      </c>
      <c r="Y1736" s="10">
        <v>1.1499999999999999</v>
      </c>
      <c r="Z1736" s="10">
        <v>0.72</v>
      </c>
      <c r="AA1736" s="10">
        <v>124</v>
      </c>
      <c r="AB1736" s="10">
        <v>6.3</v>
      </c>
      <c r="AD1736" s="10">
        <v>0.32</v>
      </c>
      <c r="AE1736" s="10">
        <v>0.2</v>
      </c>
      <c r="AF1736" s="10">
        <v>35</v>
      </c>
      <c r="AG1736" s="10">
        <v>6.3</v>
      </c>
      <c r="AI1736" s="10">
        <v>1811</v>
      </c>
      <c r="AJ1736" s="10" t="s">
        <v>399</v>
      </c>
      <c r="AK1736" s="10">
        <v>0.38</v>
      </c>
      <c r="AL1736" s="10">
        <v>0.2</v>
      </c>
      <c r="AM1736" s="10">
        <v>40</v>
      </c>
      <c r="AN1736" s="10">
        <v>6.3</v>
      </c>
      <c r="AP1736" s="10">
        <v>1.1299999999999999</v>
      </c>
      <c r="AQ1736" s="10">
        <v>0.6</v>
      </c>
      <c r="AR1736" s="10">
        <v>118</v>
      </c>
      <c r="AS1736" s="10">
        <v>6.3</v>
      </c>
      <c r="AU1736" s="10">
        <v>0.54</v>
      </c>
      <c r="AV1736" s="10">
        <v>0.28999999999999998</v>
      </c>
      <c r="AW1736" s="10">
        <v>56</v>
      </c>
      <c r="AX1736" s="10">
        <v>6.3</v>
      </c>
      <c r="AZ1736" s="10">
        <v>1811</v>
      </c>
      <c r="BA1736" s="10" t="s">
        <v>399</v>
      </c>
      <c r="BB1736" s="10">
        <v>0.23</v>
      </c>
      <c r="BC1736" s="10">
        <v>0.12</v>
      </c>
      <c r="BD1736" s="10">
        <v>24</v>
      </c>
      <c r="BE1736" s="10">
        <v>6.3</v>
      </c>
      <c r="BG1736" s="10">
        <v>0.75</v>
      </c>
      <c r="BH1736" s="10">
        <v>0.38</v>
      </c>
      <c r="BI1736" s="10">
        <v>77</v>
      </c>
      <c r="BJ1736" s="10">
        <v>6.3</v>
      </c>
      <c r="BL1736" s="10">
        <v>0.35</v>
      </c>
      <c r="BM1736" s="10">
        <v>0.18</v>
      </c>
      <c r="BN1736" s="10">
        <v>36</v>
      </c>
      <c r="BO1736" s="10">
        <v>6.3</v>
      </c>
      <c r="BQ1736" s="10">
        <v>1811</v>
      </c>
      <c r="BR1736" s="10" t="s">
        <v>399</v>
      </c>
      <c r="BS1736" s="10">
        <v>0.42</v>
      </c>
      <c r="BT1736" s="10">
        <v>0.18</v>
      </c>
      <c r="BU1736" s="10">
        <v>42</v>
      </c>
      <c r="BV1736" s="10">
        <v>6.3</v>
      </c>
      <c r="BX1736" s="10">
        <v>0.53</v>
      </c>
      <c r="BY1736" s="10">
        <v>0.23</v>
      </c>
      <c r="BZ1736" s="10">
        <v>53</v>
      </c>
      <c r="CA1736" s="10">
        <v>6.3</v>
      </c>
      <c r="CC1736" s="10">
        <v>0.45</v>
      </c>
      <c r="CD1736" s="10">
        <v>0.19</v>
      </c>
      <c r="CE1736" s="10">
        <v>45</v>
      </c>
      <c r="CF1736" s="10">
        <v>6.3</v>
      </c>
      <c r="CH1736" s="10">
        <v>1811</v>
      </c>
      <c r="CI1736" s="10" t="s">
        <v>399</v>
      </c>
      <c r="CJ1736" s="10">
        <v>0.26</v>
      </c>
      <c r="CK1736" s="10">
        <v>0.12</v>
      </c>
      <c r="CL1736" s="10">
        <v>26</v>
      </c>
      <c r="CM1736" s="10">
        <v>6.3</v>
      </c>
      <c r="CO1736" s="10">
        <v>0.72</v>
      </c>
      <c r="CP1736" s="10">
        <v>0.33</v>
      </c>
      <c r="CQ1736" s="10">
        <v>73</v>
      </c>
      <c r="CR1736" s="10">
        <v>6.3</v>
      </c>
      <c r="CT1736" s="10">
        <v>0.33</v>
      </c>
      <c r="CU1736" s="10">
        <v>0.15</v>
      </c>
      <c r="CV1736" s="10">
        <v>33</v>
      </c>
      <c r="CW1736" s="10">
        <v>6.3</v>
      </c>
      <c r="CY1736" s="10">
        <v>1843</v>
      </c>
      <c r="CZ1736" s="10" t="s">
        <v>298</v>
      </c>
      <c r="DA1736" s="10">
        <v>0</v>
      </c>
      <c r="DB1736" s="10">
        <v>0</v>
      </c>
      <c r="DC1736" s="10">
        <v>0</v>
      </c>
      <c r="DD1736" s="10">
        <v>6.3</v>
      </c>
      <c r="DF1736" s="10">
        <v>0.70135064999999996</v>
      </c>
      <c r="DG1736" s="10">
        <v>9.9180900000000002E-2</v>
      </c>
      <c r="DH1736" s="10">
        <v>65</v>
      </c>
      <c r="DI1736" s="10">
        <v>6.3</v>
      </c>
      <c r="DK1736" s="10">
        <v>0.75530069999999994</v>
      </c>
      <c r="DL1736" s="10">
        <v>0.10681020000000001</v>
      </c>
      <c r="DM1736" s="10">
        <v>70</v>
      </c>
      <c r="DN1736" s="10">
        <v>6.3</v>
      </c>
    </row>
    <row r="1737" spans="1:118" x14ac:dyDescent="0.25">
      <c r="A1737" s="10">
        <v>1812</v>
      </c>
      <c r="R1737" s="10">
        <v>1812</v>
      </c>
      <c r="S1737" s="10" t="s">
        <v>44</v>
      </c>
      <c r="V1737" s="10">
        <v>0</v>
      </c>
      <c r="AA1737" s="10">
        <v>0</v>
      </c>
      <c r="AF1737" s="10">
        <v>0</v>
      </c>
      <c r="AI1737" s="10">
        <v>1812</v>
      </c>
      <c r="AJ1737" s="10" t="s">
        <v>44</v>
      </c>
      <c r="AM1737" s="10">
        <v>0</v>
      </c>
      <c r="AR1737" s="10">
        <v>0</v>
      </c>
      <c r="AW1737" s="10">
        <v>0</v>
      </c>
      <c r="AZ1737" s="10">
        <v>1812</v>
      </c>
      <c r="BA1737" s="10" t="s">
        <v>44</v>
      </c>
      <c r="BD1737" s="10">
        <v>0</v>
      </c>
      <c r="BI1737" s="10">
        <v>0</v>
      </c>
      <c r="BN1737" s="10">
        <v>0</v>
      </c>
      <c r="BQ1737" s="10">
        <v>1812</v>
      </c>
      <c r="BR1737" s="10" t="s">
        <v>44</v>
      </c>
      <c r="BU1737" s="10">
        <v>0</v>
      </c>
      <c r="BZ1737" s="10">
        <v>0</v>
      </c>
      <c r="CE1737" s="10">
        <v>0</v>
      </c>
      <c r="CH1737" s="10">
        <v>1812</v>
      </c>
      <c r="CI1737" s="10" t="s">
        <v>44</v>
      </c>
      <c r="CL1737" s="10">
        <v>0</v>
      </c>
      <c r="CQ1737" s="10">
        <v>0</v>
      </c>
      <c r="CV1737" s="10">
        <v>0</v>
      </c>
      <c r="CY1737" s="10">
        <v>1844</v>
      </c>
      <c r="CZ1737" s="10" t="s">
        <v>408</v>
      </c>
      <c r="DA1737" s="10">
        <v>0.1032</v>
      </c>
      <c r="DF1737" s="10">
        <v>0.15998999999999999</v>
      </c>
      <c r="DK1737" s="10">
        <v>0.15759989999999999</v>
      </c>
    </row>
    <row r="1738" spans="1:118" x14ac:dyDescent="0.25">
      <c r="A1738" s="10">
        <v>1813</v>
      </c>
      <c r="R1738" s="10">
        <v>1813</v>
      </c>
      <c r="S1738" s="10" t="s">
        <v>287</v>
      </c>
      <c r="T1738" s="10">
        <v>1.8528299999999998E-2</v>
      </c>
      <c r="U1738" s="10">
        <v>1.1552939999999999E-2</v>
      </c>
      <c r="V1738" s="10">
        <v>2</v>
      </c>
      <c r="W1738" s="10">
        <v>6.3</v>
      </c>
      <c r="Y1738" s="10">
        <v>1.8528299999999998E-2</v>
      </c>
      <c r="Z1738" s="10">
        <v>1.1552939999999999E-2</v>
      </c>
      <c r="AA1738" s="10">
        <v>2</v>
      </c>
      <c r="AB1738" s="10">
        <v>6.3</v>
      </c>
      <c r="AD1738" s="10">
        <v>9.2641499999999988E-3</v>
      </c>
      <c r="AE1738" s="10">
        <v>5.7764699999999997E-3</v>
      </c>
      <c r="AF1738" s="10">
        <v>1</v>
      </c>
      <c r="AG1738" s="10">
        <v>6.3</v>
      </c>
      <c r="AI1738" s="10">
        <v>1813</v>
      </c>
      <c r="AJ1738" s="10" t="s">
        <v>287</v>
      </c>
      <c r="AK1738" s="10">
        <v>9.5911199999999999E-3</v>
      </c>
      <c r="AL1738" s="10">
        <v>5.1225299999999993E-3</v>
      </c>
      <c r="AM1738" s="10">
        <v>1</v>
      </c>
      <c r="AN1738" s="10">
        <v>6.3</v>
      </c>
      <c r="AP1738" s="10">
        <v>9.5911199999999999E-3</v>
      </c>
      <c r="AQ1738" s="10">
        <v>5.1225299999999993E-3</v>
      </c>
      <c r="AR1738" s="10">
        <v>1</v>
      </c>
      <c r="AS1738" s="10">
        <v>6.3</v>
      </c>
      <c r="AU1738" s="10">
        <v>9.5911199999999999E-3</v>
      </c>
      <c r="AV1738" s="10">
        <v>5.1225299999999993E-3</v>
      </c>
      <c r="AW1738" s="10">
        <v>1</v>
      </c>
      <c r="AX1738" s="10">
        <v>6.3</v>
      </c>
      <c r="AZ1738" s="10">
        <v>1813</v>
      </c>
      <c r="BA1738" s="10" t="s">
        <v>287</v>
      </c>
      <c r="BB1738" s="10">
        <v>9.7001099999999979E-3</v>
      </c>
      <c r="BC1738" s="10">
        <v>4.9045499999999997E-3</v>
      </c>
      <c r="BD1738" s="10">
        <v>1</v>
      </c>
      <c r="BE1738" s="10">
        <v>6.3</v>
      </c>
      <c r="BG1738" s="10">
        <v>9.7001099999999979E-3</v>
      </c>
      <c r="BH1738" s="10">
        <v>4.9045499999999997E-3</v>
      </c>
      <c r="BI1738" s="10">
        <v>1</v>
      </c>
      <c r="BJ1738" s="10">
        <v>6.3</v>
      </c>
      <c r="BL1738" s="10">
        <v>9.7001099999999979E-3</v>
      </c>
      <c r="BM1738" s="10">
        <v>4.9045499999999997E-3</v>
      </c>
      <c r="BN1738" s="10">
        <v>1</v>
      </c>
      <c r="BO1738" s="10">
        <v>6.3</v>
      </c>
      <c r="BQ1738" s="10">
        <v>1813</v>
      </c>
      <c r="BR1738" s="10" t="s">
        <v>287</v>
      </c>
      <c r="BS1738" s="10">
        <v>1.0027079999999999E-2</v>
      </c>
      <c r="BT1738" s="10">
        <v>4.2506100000000002E-3</v>
      </c>
      <c r="BU1738" s="10">
        <v>1</v>
      </c>
      <c r="BV1738" s="10">
        <v>6.3</v>
      </c>
      <c r="BX1738" s="10">
        <v>1.0027079999999999E-2</v>
      </c>
      <c r="BY1738" s="10">
        <v>4.2506100000000002E-3</v>
      </c>
      <c r="BZ1738" s="10">
        <v>1</v>
      </c>
      <c r="CA1738" s="10">
        <v>6.3</v>
      </c>
      <c r="CC1738" s="10">
        <v>1.0027079999999999E-2</v>
      </c>
      <c r="CD1738" s="10">
        <v>4.2506100000000002E-3</v>
      </c>
      <c r="CE1738" s="10">
        <v>1</v>
      </c>
      <c r="CF1738" s="10">
        <v>6.3</v>
      </c>
      <c r="CH1738" s="10">
        <v>1813</v>
      </c>
      <c r="CI1738" s="10" t="s">
        <v>287</v>
      </c>
      <c r="CJ1738" s="10">
        <v>9.9180899999999992E-3</v>
      </c>
      <c r="CK1738" s="10">
        <v>4.4685899999999988E-3</v>
      </c>
      <c r="CL1738" s="10">
        <v>1</v>
      </c>
      <c r="CM1738" s="10">
        <v>6.3</v>
      </c>
      <c r="CO1738" s="10">
        <v>9.9180899999999992E-3</v>
      </c>
      <c r="CP1738" s="10">
        <v>4.4685899999999988E-3</v>
      </c>
      <c r="CQ1738" s="10">
        <v>1</v>
      </c>
      <c r="CR1738" s="10">
        <v>6.3</v>
      </c>
      <c r="CT1738" s="10">
        <v>9.9180899999999992E-3</v>
      </c>
      <c r="CU1738" s="10">
        <v>4.4685899999999988E-3</v>
      </c>
      <c r="CV1738" s="10">
        <v>1</v>
      </c>
      <c r="CW1738" s="10">
        <v>6.3</v>
      </c>
      <c r="CY1738" s="10">
        <v>1845</v>
      </c>
      <c r="CZ1738" s="10" t="s">
        <v>409</v>
      </c>
      <c r="DA1738" s="10">
        <v>9.0800000000000006E-2</v>
      </c>
      <c r="DF1738" s="10">
        <v>9.64E-2</v>
      </c>
      <c r="DK1738" s="10">
        <v>9.3600000000000003E-2</v>
      </c>
    </row>
    <row r="1739" spans="1:118" x14ac:dyDescent="0.25">
      <c r="A1739" s="10">
        <v>1814</v>
      </c>
      <c r="R1739" s="10">
        <v>1814</v>
      </c>
      <c r="S1739" s="10" t="s">
        <v>306</v>
      </c>
      <c r="T1739" s="10">
        <v>2.7792449999999996E-2</v>
      </c>
      <c r="U1739" s="10">
        <v>1.732941E-2</v>
      </c>
      <c r="V1739" s="10">
        <v>3</v>
      </c>
      <c r="W1739" s="10">
        <v>6.3</v>
      </c>
      <c r="Y1739" s="10">
        <v>2.7792449999999996E-2</v>
      </c>
      <c r="Z1739" s="10">
        <v>1.732941E-2</v>
      </c>
      <c r="AA1739" s="10">
        <v>3</v>
      </c>
      <c r="AB1739" s="10">
        <v>6.3</v>
      </c>
      <c r="AD1739" s="10">
        <v>2.7792449999999996E-2</v>
      </c>
      <c r="AE1739" s="10">
        <v>1.732941E-2</v>
      </c>
      <c r="AF1739" s="10">
        <v>3</v>
      </c>
      <c r="AG1739" s="10">
        <v>6.3</v>
      </c>
      <c r="AI1739" s="10">
        <v>1814</v>
      </c>
      <c r="AJ1739" s="10" t="s">
        <v>306</v>
      </c>
      <c r="AK1739" s="10">
        <v>1.918224E-2</v>
      </c>
      <c r="AL1739" s="10">
        <v>1.0245059999999999E-2</v>
      </c>
      <c r="AM1739" s="10">
        <v>2</v>
      </c>
      <c r="AN1739" s="10">
        <v>6.3</v>
      </c>
      <c r="AP1739" s="10">
        <v>9.5911199999999999E-3</v>
      </c>
      <c r="AQ1739" s="10">
        <v>5.1225299999999993E-3</v>
      </c>
      <c r="AR1739" s="10">
        <v>1</v>
      </c>
      <c r="AS1739" s="10">
        <v>6.3</v>
      </c>
      <c r="AU1739" s="10">
        <v>2.8773359999999998E-2</v>
      </c>
      <c r="AV1739" s="10">
        <v>1.5367589999999997E-2</v>
      </c>
      <c r="AW1739" s="10">
        <v>3</v>
      </c>
      <c r="AX1739" s="10">
        <v>6.3</v>
      </c>
      <c r="AZ1739" s="10">
        <v>1814</v>
      </c>
      <c r="BA1739" s="10" t="s">
        <v>306</v>
      </c>
      <c r="BB1739" s="10">
        <v>9.7001099999999979E-3</v>
      </c>
      <c r="BC1739" s="10">
        <v>4.9045499999999997E-3</v>
      </c>
      <c r="BD1739" s="10">
        <v>1</v>
      </c>
      <c r="BE1739" s="10">
        <v>6.3</v>
      </c>
      <c r="BG1739" s="10">
        <v>9.7001099999999979E-3</v>
      </c>
      <c r="BH1739" s="10">
        <v>4.9045499999999997E-3</v>
      </c>
      <c r="BI1739" s="10">
        <v>1</v>
      </c>
      <c r="BJ1739" s="10">
        <v>6.3</v>
      </c>
      <c r="BL1739" s="10">
        <v>9.7001099999999979E-3</v>
      </c>
      <c r="BM1739" s="10">
        <v>4.9045499999999997E-3</v>
      </c>
      <c r="BN1739" s="10">
        <v>1</v>
      </c>
      <c r="BO1739" s="10">
        <v>6.3</v>
      </c>
      <c r="BQ1739" s="10">
        <v>1814</v>
      </c>
      <c r="BR1739" s="10" t="s">
        <v>306</v>
      </c>
      <c r="BS1739" s="10">
        <v>3.0081239999999999E-2</v>
      </c>
      <c r="BT1739" s="10">
        <v>1.2751829999999999E-2</v>
      </c>
      <c r="BU1739" s="10">
        <v>3</v>
      </c>
      <c r="BV1739" s="10">
        <v>6.3</v>
      </c>
      <c r="BX1739" s="10">
        <v>1.0027079999999999E-2</v>
      </c>
      <c r="BY1739" s="10">
        <v>4.2506100000000002E-3</v>
      </c>
      <c r="BZ1739" s="10">
        <v>1</v>
      </c>
      <c r="CA1739" s="10">
        <v>6.3</v>
      </c>
      <c r="CC1739" s="10">
        <v>1.0027079999999999E-2</v>
      </c>
      <c r="CD1739" s="10">
        <v>4.2506100000000002E-3</v>
      </c>
      <c r="CE1739" s="10">
        <v>1</v>
      </c>
      <c r="CF1739" s="10">
        <v>6.3</v>
      </c>
      <c r="CH1739" s="10">
        <v>1814</v>
      </c>
      <c r="CI1739" s="10" t="s">
        <v>306</v>
      </c>
      <c r="CJ1739" s="10">
        <v>9.9180899999999992E-3</v>
      </c>
      <c r="CK1739" s="10">
        <v>4.4685899999999988E-3</v>
      </c>
      <c r="CL1739" s="10">
        <v>1</v>
      </c>
      <c r="CM1739" s="10">
        <v>6.3</v>
      </c>
      <c r="CO1739" s="10">
        <v>1.9836179999999998E-2</v>
      </c>
      <c r="CP1739" s="10">
        <v>8.9371799999999977E-3</v>
      </c>
      <c r="CQ1739" s="10">
        <v>2</v>
      </c>
      <c r="CR1739" s="10">
        <v>6.3</v>
      </c>
      <c r="CT1739" s="10">
        <v>9.9180899999999992E-3</v>
      </c>
      <c r="CU1739" s="10">
        <v>4.4685899999999988E-3</v>
      </c>
      <c r="CV1739" s="10">
        <v>1</v>
      </c>
      <c r="CW1739" s="10">
        <v>6.3</v>
      </c>
      <c r="CY1739" s="10">
        <v>1846</v>
      </c>
      <c r="CZ1739" s="10" t="s">
        <v>8</v>
      </c>
      <c r="DC1739" s="10">
        <v>0</v>
      </c>
      <c r="DH1739" s="10">
        <v>0</v>
      </c>
      <c r="DM1739" s="10">
        <v>0</v>
      </c>
    </row>
    <row r="1740" spans="1:118" x14ac:dyDescent="0.25">
      <c r="A1740" s="10">
        <v>1815</v>
      </c>
      <c r="R1740" s="10">
        <v>1815</v>
      </c>
      <c r="S1740" s="10" t="s">
        <v>308</v>
      </c>
      <c r="T1740" s="10">
        <v>7.411319999999999E-2</v>
      </c>
      <c r="U1740" s="10">
        <v>4.6211759999999998E-2</v>
      </c>
      <c r="V1740" s="10">
        <v>8</v>
      </c>
      <c r="W1740" s="10">
        <v>6.3</v>
      </c>
      <c r="Y1740" s="10">
        <v>7.411319999999999E-2</v>
      </c>
      <c r="Z1740" s="10">
        <v>4.6211759999999998E-2</v>
      </c>
      <c r="AA1740" s="10">
        <v>8</v>
      </c>
      <c r="AB1740" s="10">
        <v>6.3</v>
      </c>
      <c r="AD1740" s="10">
        <v>0.13896224999999998</v>
      </c>
      <c r="AE1740" s="10">
        <v>8.6647049999999989E-2</v>
      </c>
      <c r="AF1740" s="10">
        <v>15</v>
      </c>
      <c r="AG1740" s="10">
        <v>6.3</v>
      </c>
      <c r="AI1740" s="10">
        <v>1815</v>
      </c>
      <c r="AJ1740" s="10" t="s">
        <v>308</v>
      </c>
      <c r="AK1740" s="10">
        <v>0.13427568000000004</v>
      </c>
      <c r="AL1740" s="10">
        <v>7.1715420000000002E-2</v>
      </c>
      <c r="AM1740" s="10">
        <v>14</v>
      </c>
      <c r="AN1740" s="10">
        <v>6.3</v>
      </c>
      <c r="AP1740" s="10">
        <v>0.22059576</v>
      </c>
      <c r="AQ1740" s="10">
        <v>0.11781819</v>
      </c>
      <c r="AR1740" s="10">
        <v>23</v>
      </c>
      <c r="AS1740" s="10">
        <v>6.3</v>
      </c>
      <c r="AU1740" s="10">
        <v>0.22059576</v>
      </c>
      <c r="AV1740" s="10">
        <v>0.11781819</v>
      </c>
      <c r="AW1740" s="10">
        <v>23</v>
      </c>
      <c r="AX1740" s="10">
        <v>6.3</v>
      </c>
      <c r="AZ1740" s="10">
        <v>1815</v>
      </c>
      <c r="BA1740" s="10" t="s">
        <v>308</v>
      </c>
      <c r="BB1740" s="10">
        <v>6.7900770000000013E-2</v>
      </c>
      <c r="BC1740" s="10">
        <v>3.4331850000000004E-2</v>
      </c>
      <c r="BD1740" s="10">
        <v>7</v>
      </c>
      <c r="BE1740" s="10">
        <v>6.3</v>
      </c>
      <c r="BG1740" s="10">
        <v>0.14550164999999998</v>
      </c>
      <c r="BH1740" s="10">
        <v>7.3568249999999988E-2</v>
      </c>
      <c r="BI1740" s="10">
        <v>15</v>
      </c>
      <c r="BJ1740" s="10">
        <v>6.3</v>
      </c>
      <c r="BL1740" s="10">
        <v>0.17460197999999999</v>
      </c>
      <c r="BM1740" s="10">
        <v>8.8281899999999996E-2</v>
      </c>
      <c r="BN1740" s="10">
        <v>18</v>
      </c>
      <c r="BO1740" s="10">
        <v>6.3</v>
      </c>
      <c r="BQ1740" s="10">
        <v>1815</v>
      </c>
      <c r="BR1740" s="10" t="s">
        <v>308</v>
      </c>
      <c r="BS1740" s="10">
        <v>0.16043327999999998</v>
      </c>
      <c r="BT1740" s="10">
        <v>6.8009760000000002E-2</v>
      </c>
      <c r="BU1740" s="10">
        <v>16</v>
      </c>
      <c r="BV1740" s="10">
        <v>6.3</v>
      </c>
      <c r="BX1740" s="10">
        <v>0.22059576</v>
      </c>
      <c r="BY1740" s="10">
        <v>9.351342E-2</v>
      </c>
      <c r="BZ1740" s="10">
        <v>22</v>
      </c>
      <c r="CA1740" s="10">
        <v>6.3</v>
      </c>
      <c r="CC1740" s="10">
        <v>0.19051451999999999</v>
      </c>
      <c r="CD1740" s="10">
        <v>8.0761589999999994E-2</v>
      </c>
      <c r="CE1740" s="10">
        <v>19</v>
      </c>
      <c r="CF1740" s="10">
        <v>6.3</v>
      </c>
      <c r="CH1740" s="10">
        <v>1815</v>
      </c>
      <c r="CI1740" s="10" t="s">
        <v>308</v>
      </c>
      <c r="CJ1740" s="10">
        <v>7.9344719999999994E-2</v>
      </c>
      <c r="CK1740" s="10">
        <v>3.5748719999999991E-2</v>
      </c>
      <c r="CL1740" s="10">
        <v>8</v>
      </c>
      <c r="CM1740" s="10">
        <v>6.3</v>
      </c>
      <c r="CO1740" s="10">
        <v>0.18844371000000001</v>
      </c>
      <c r="CP1740" s="10">
        <v>8.4903209999999993E-2</v>
      </c>
      <c r="CQ1740" s="10">
        <v>19</v>
      </c>
      <c r="CR1740" s="10">
        <v>6.3</v>
      </c>
      <c r="CT1740" s="10">
        <v>0.15868943999999999</v>
      </c>
      <c r="CU1740" s="10">
        <v>7.1497439999999982E-2</v>
      </c>
      <c r="CV1740" s="10">
        <v>16</v>
      </c>
      <c r="CW1740" s="10">
        <v>6.3</v>
      </c>
      <c r="CY1740" s="10">
        <v>1847</v>
      </c>
      <c r="CZ1740" s="10" t="s">
        <v>9</v>
      </c>
      <c r="DA1740" s="10">
        <v>0.21</v>
      </c>
      <c r="DB1740" s="10">
        <v>0.08</v>
      </c>
      <c r="DC1740" s="10">
        <v>3.7</v>
      </c>
      <c r="DD1740" s="10">
        <v>35.94</v>
      </c>
      <c r="DF1740" s="10">
        <v>0.21</v>
      </c>
      <c r="DG1740" s="10">
        <v>0.08</v>
      </c>
      <c r="DH1740" s="10">
        <v>3.7</v>
      </c>
      <c r="DI1740" s="10">
        <v>36.42</v>
      </c>
      <c r="DK1740" s="10">
        <v>0.21</v>
      </c>
      <c r="DL1740" s="10">
        <v>0.08</v>
      </c>
      <c r="DM1740" s="10">
        <v>3.7</v>
      </c>
      <c r="DN1740" s="10">
        <v>36.369999999999997</v>
      </c>
    </row>
    <row r="1741" spans="1:118" x14ac:dyDescent="0.25">
      <c r="A1741" s="10">
        <v>1816</v>
      </c>
      <c r="R1741" s="10">
        <v>1816</v>
      </c>
      <c r="S1741" s="10" t="s">
        <v>299</v>
      </c>
      <c r="T1741" s="10">
        <v>9.2641499999999988E-3</v>
      </c>
      <c r="U1741" s="10">
        <v>5.7764699999999997E-3</v>
      </c>
      <c r="V1741" s="10">
        <v>1</v>
      </c>
      <c r="W1741" s="10">
        <v>6.3</v>
      </c>
      <c r="Y1741" s="10">
        <v>9.2641499999999988E-2</v>
      </c>
      <c r="Z1741" s="10">
        <v>5.7764699999999995E-2</v>
      </c>
      <c r="AA1741" s="10">
        <v>10</v>
      </c>
      <c r="AB1741" s="10">
        <v>6.3</v>
      </c>
      <c r="AD1741" s="10">
        <v>9.2641499999999988E-3</v>
      </c>
      <c r="AE1741" s="10">
        <v>5.7764699999999997E-3</v>
      </c>
      <c r="AF1741" s="10">
        <v>1</v>
      </c>
      <c r="AG1741" s="10">
        <v>6.3</v>
      </c>
      <c r="AI1741" s="10">
        <v>1816</v>
      </c>
      <c r="AJ1741" s="10" t="s">
        <v>299</v>
      </c>
      <c r="AK1741" s="10">
        <v>3.8364479999999999E-2</v>
      </c>
      <c r="AL1741" s="10">
        <v>2.0490119999999997E-2</v>
      </c>
      <c r="AM1741" s="10">
        <v>4</v>
      </c>
      <c r="AN1741" s="10">
        <v>6.3</v>
      </c>
      <c r="AP1741" s="10">
        <v>0.30691584</v>
      </c>
      <c r="AQ1741" s="10">
        <v>0.16392095999999998</v>
      </c>
      <c r="AR1741" s="10">
        <v>32</v>
      </c>
      <c r="AS1741" s="10">
        <v>6.3</v>
      </c>
      <c r="AU1741" s="10">
        <v>4.7955599999999994E-2</v>
      </c>
      <c r="AV1741" s="10">
        <v>2.5612649999999997E-2</v>
      </c>
      <c r="AW1741" s="10">
        <v>5</v>
      </c>
      <c r="AX1741" s="10">
        <v>6.3</v>
      </c>
      <c r="AZ1741" s="10">
        <v>1816</v>
      </c>
      <c r="BA1741" s="10" t="s">
        <v>299</v>
      </c>
      <c r="BB1741" s="10">
        <v>9.7001099999999979E-3</v>
      </c>
      <c r="BC1741" s="10">
        <v>4.9045499999999997E-3</v>
      </c>
      <c r="BD1741" s="10">
        <v>1</v>
      </c>
      <c r="BE1741" s="10">
        <v>6.3</v>
      </c>
      <c r="BG1741" s="10">
        <v>8.7300989999999995E-2</v>
      </c>
      <c r="BH1741" s="10">
        <v>4.4140949999999998E-2</v>
      </c>
      <c r="BI1741" s="10">
        <v>9</v>
      </c>
      <c r="BJ1741" s="10">
        <v>6.3</v>
      </c>
      <c r="BL1741" s="10">
        <v>9.7001099999999979E-3</v>
      </c>
      <c r="BM1741" s="10">
        <v>4.9045499999999997E-3</v>
      </c>
      <c r="BN1741" s="10">
        <v>1</v>
      </c>
      <c r="BO1741" s="10">
        <v>6.3</v>
      </c>
      <c r="BQ1741" s="10">
        <v>1816</v>
      </c>
      <c r="BR1741" s="10" t="s">
        <v>299</v>
      </c>
      <c r="BS1741" s="10">
        <v>1.0027079999999999E-2</v>
      </c>
      <c r="BT1741" s="10">
        <v>4.2506100000000002E-3</v>
      </c>
      <c r="BU1741" s="10">
        <v>1</v>
      </c>
      <c r="BV1741" s="10">
        <v>6.3</v>
      </c>
      <c r="BX1741" s="10">
        <v>3.0081239999999999E-2</v>
      </c>
      <c r="BY1741" s="10">
        <v>1.2751829999999999E-2</v>
      </c>
      <c r="BZ1741" s="10">
        <v>3</v>
      </c>
      <c r="CA1741" s="10">
        <v>6.3</v>
      </c>
      <c r="CC1741" s="10">
        <v>2.0054159999999998E-2</v>
      </c>
      <c r="CD1741" s="10">
        <v>8.5012200000000003E-3</v>
      </c>
      <c r="CE1741" s="10">
        <v>2</v>
      </c>
      <c r="CF1741" s="10">
        <v>6.3</v>
      </c>
      <c r="CH1741" s="10">
        <v>1816</v>
      </c>
      <c r="CI1741" s="10" t="s">
        <v>299</v>
      </c>
      <c r="CJ1741" s="10">
        <v>9.9180899999999992E-3</v>
      </c>
      <c r="CK1741" s="10">
        <v>4.4685899999999988E-3</v>
      </c>
      <c r="CL1741" s="10">
        <v>1</v>
      </c>
      <c r="CM1741" s="10">
        <v>6.3</v>
      </c>
      <c r="CO1741" s="10">
        <v>2.9754269999999999E-2</v>
      </c>
      <c r="CP1741" s="10">
        <v>1.3405769999999997E-2</v>
      </c>
      <c r="CQ1741" s="10">
        <v>3</v>
      </c>
      <c r="CR1741" s="10">
        <v>6.3</v>
      </c>
      <c r="CT1741" s="10">
        <v>9.9180899999999992E-3</v>
      </c>
      <c r="CU1741" s="10">
        <v>4.4685899999999988E-3</v>
      </c>
      <c r="CV1741" s="10">
        <v>1</v>
      </c>
      <c r="CW1741" s="10">
        <v>6.3</v>
      </c>
      <c r="CY1741" s="10">
        <v>1848</v>
      </c>
      <c r="CZ1741" s="10" t="s">
        <v>399</v>
      </c>
      <c r="DC1741" s="10">
        <v>0</v>
      </c>
      <c r="DH1741" s="10">
        <v>0</v>
      </c>
      <c r="DM1741" s="10">
        <v>0</v>
      </c>
    </row>
    <row r="1742" spans="1:118" x14ac:dyDescent="0.25">
      <c r="A1742" s="10">
        <v>1817</v>
      </c>
      <c r="R1742" s="10">
        <v>1817</v>
      </c>
      <c r="S1742" s="10" t="s">
        <v>309</v>
      </c>
      <c r="T1742" s="10">
        <v>9.2641499999999988E-3</v>
      </c>
      <c r="U1742" s="10">
        <v>5.7764699999999997E-3</v>
      </c>
      <c r="V1742" s="10">
        <v>1</v>
      </c>
      <c r="W1742" s="10">
        <v>6.3</v>
      </c>
      <c r="Y1742" s="10">
        <v>0.50952825000000002</v>
      </c>
      <c r="Z1742" s="10">
        <v>0.31770585000000007</v>
      </c>
      <c r="AA1742" s="10">
        <v>55</v>
      </c>
      <c r="AB1742" s="10">
        <v>6.3</v>
      </c>
      <c r="AD1742" s="10">
        <v>1.8528299999999998E-2</v>
      </c>
      <c r="AE1742" s="10">
        <v>1.1552939999999999E-2</v>
      </c>
      <c r="AF1742" s="10">
        <v>2</v>
      </c>
      <c r="AG1742" s="10">
        <v>6.3</v>
      </c>
      <c r="AI1742" s="10">
        <v>1817</v>
      </c>
      <c r="AJ1742" s="10" t="s">
        <v>309</v>
      </c>
      <c r="AK1742" s="10">
        <v>3.8364479999999999E-2</v>
      </c>
      <c r="AL1742" s="10">
        <v>2.0490119999999997E-2</v>
      </c>
      <c r="AM1742" s="10">
        <v>4</v>
      </c>
      <c r="AN1742" s="10">
        <v>6.3</v>
      </c>
      <c r="AP1742" s="10">
        <v>0.17264015999999999</v>
      </c>
      <c r="AQ1742" s="10">
        <v>9.2205539999999989E-2</v>
      </c>
      <c r="AR1742" s="10">
        <v>18</v>
      </c>
      <c r="AS1742" s="10">
        <v>6.3</v>
      </c>
      <c r="AU1742" s="10">
        <v>3.8364479999999999E-2</v>
      </c>
      <c r="AV1742" s="10">
        <v>2.0490119999999997E-2</v>
      </c>
      <c r="AW1742" s="10">
        <v>4</v>
      </c>
      <c r="AX1742" s="10">
        <v>6.3</v>
      </c>
      <c r="AZ1742" s="10">
        <v>1817</v>
      </c>
      <c r="BA1742" s="10" t="s">
        <v>309</v>
      </c>
      <c r="BB1742" s="10">
        <v>1.9400219999999996E-2</v>
      </c>
      <c r="BC1742" s="10">
        <v>9.8090999999999994E-3</v>
      </c>
      <c r="BD1742" s="10">
        <v>2</v>
      </c>
      <c r="BE1742" s="10">
        <v>6.3</v>
      </c>
      <c r="BG1742" s="10">
        <v>0.21340242000000001</v>
      </c>
      <c r="BH1742" s="10">
        <v>0.1079001</v>
      </c>
      <c r="BI1742" s="10">
        <v>22</v>
      </c>
      <c r="BJ1742" s="10">
        <v>6.3</v>
      </c>
      <c r="BL1742" s="10">
        <v>1.9400219999999996E-2</v>
      </c>
      <c r="BM1742" s="10">
        <v>9.8090999999999994E-3</v>
      </c>
      <c r="BN1742" s="10">
        <v>2</v>
      </c>
      <c r="BO1742" s="10">
        <v>6.3</v>
      </c>
      <c r="BQ1742" s="10">
        <v>1817</v>
      </c>
      <c r="BR1742" s="10" t="s">
        <v>309</v>
      </c>
      <c r="BS1742" s="10">
        <v>5.0135399999999997E-2</v>
      </c>
      <c r="BT1742" s="10">
        <v>2.1253049999999999E-2</v>
      </c>
      <c r="BU1742" s="10">
        <v>5</v>
      </c>
      <c r="BV1742" s="10">
        <v>6.3</v>
      </c>
      <c r="BX1742" s="10">
        <v>5.0135399999999997E-2</v>
      </c>
      <c r="BY1742" s="10">
        <v>2.1253049999999999E-2</v>
      </c>
      <c r="BZ1742" s="10">
        <v>5</v>
      </c>
      <c r="CA1742" s="10">
        <v>6.3</v>
      </c>
      <c r="CC1742" s="10">
        <v>5.0135399999999997E-2</v>
      </c>
      <c r="CD1742" s="10">
        <v>2.1253049999999999E-2</v>
      </c>
      <c r="CE1742" s="10">
        <v>5</v>
      </c>
      <c r="CF1742" s="10">
        <v>6.3</v>
      </c>
      <c r="CH1742" s="10">
        <v>1817</v>
      </c>
      <c r="CI1742" s="10" t="s">
        <v>309</v>
      </c>
      <c r="CJ1742" s="10">
        <v>2.9754269999999999E-2</v>
      </c>
      <c r="CK1742" s="10">
        <v>1.3405769999999997E-2</v>
      </c>
      <c r="CL1742" s="10">
        <v>3</v>
      </c>
      <c r="CM1742" s="10">
        <v>6.3</v>
      </c>
      <c r="CO1742" s="10">
        <v>0.18844371000000001</v>
      </c>
      <c r="CP1742" s="10">
        <v>8.4903209999999993E-2</v>
      </c>
      <c r="CQ1742" s="10">
        <v>19</v>
      </c>
      <c r="CR1742" s="10">
        <v>6.3</v>
      </c>
      <c r="CT1742" s="10">
        <v>1.9836179999999998E-2</v>
      </c>
      <c r="CU1742" s="10">
        <v>8.9371799999999977E-3</v>
      </c>
      <c r="CV1742" s="10">
        <v>2</v>
      </c>
      <c r="CW1742" s="10">
        <v>6.3</v>
      </c>
      <c r="CY1742" s="10">
        <v>1849</v>
      </c>
      <c r="CZ1742" s="10" t="s">
        <v>44</v>
      </c>
      <c r="DA1742" s="10">
        <v>0.21</v>
      </c>
      <c r="DB1742" s="10">
        <v>0.04</v>
      </c>
      <c r="DC1742" s="10">
        <v>20</v>
      </c>
      <c r="DD1742" s="10">
        <v>6.3</v>
      </c>
      <c r="DF1742" s="10">
        <v>0.21</v>
      </c>
      <c r="DG1742" s="10">
        <v>0.04</v>
      </c>
      <c r="DH1742" s="10">
        <v>20</v>
      </c>
      <c r="DI1742" s="10">
        <v>6.3</v>
      </c>
      <c r="DK1742" s="10">
        <v>0.21</v>
      </c>
      <c r="DL1742" s="10">
        <v>0.04</v>
      </c>
      <c r="DM1742" s="10">
        <v>20</v>
      </c>
      <c r="DN1742" s="10">
        <v>6.3</v>
      </c>
    </row>
    <row r="1743" spans="1:118" x14ac:dyDescent="0.25">
      <c r="A1743" s="10">
        <v>1818</v>
      </c>
      <c r="R1743" s="10">
        <v>1818</v>
      </c>
      <c r="S1743" s="10" t="s">
        <v>311</v>
      </c>
      <c r="T1743" s="10">
        <v>9.2641499999999988E-3</v>
      </c>
      <c r="U1743" s="10">
        <v>5.7764699999999997E-3</v>
      </c>
      <c r="V1743" s="10">
        <v>1</v>
      </c>
      <c r="W1743" s="10">
        <v>6.3</v>
      </c>
      <c r="Y1743" s="10">
        <v>9.2641499999999988E-3</v>
      </c>
      <c r="Z1743" s="10">
        <v>5.7764699999999997E-3</v>
      </c>
      <c r="AA1743" s="10">
        <v>1</v>
      </c>
      <c r="AB1743" s="10">
        <v>6.3</v>
      </c>
      <c r="AD1743" s="10">
        <v>1.8528299999999998E-2</v>
      </c>
      <c r="AE1743" s="10">
        <v>1.1552939999999999E-2</v>
      </c>
      <c r="AF1743" s="10">
        <v>2</v>
      </c>
      <c r="AG1743" s="10">
        <v>6.3</v>
      </c>
      <c r="AI1743" s="10">
        <v>1818</v>
      </c>
      <c r="AJ1743" s="10" t="s">
        <v>311</v>
      </c>
      <c r="AK1743" s="10">
        <v>1.918224E-2</v>
      </c>
      <c r="AL1743" s="10">
        <v>1.0245059999999999E-2</v>
      </c>
      <c r="AM1743" s="10">
        <v>2</v>
      </c>
      <c r="AN1743" s="10">
        <v>6.3</v>
      </c>
      <c r="AP1743" s="10">
        <v>3.8364479999999999E-2</v>
      </c>
      <c r="AQ1743" s="10">
        <v>2.0490119999999997E-2</v>
      </c>
      <c r="AR1743" s="10">
        <v>4</v>
      </c>
      <c r="AS1743" s="10">
        <v>6.3</v>
      </c>
      <c r="AU1743" s="10">
        <v>1.918224E-2</v>
      </c>
      <c r="AV1743" s="10">
        <v>1.0245059999999999E-2</v>
      </c>
      <c r="AW1743" s="10">
        <v>2</v>
      </c>
      <c r="AX1743" s="10">
        <v>6.3</v>
      </c>
      <c r="AZ1743" s="10">
        <v>1818</v>
      </c>
      <c r="BA1743" s="10" t="s">
        <v>311</v>
      </c>
      <c r="BB1743" s="10">
        <v>1.9400219999999996E-2</v>
      </c>
      <c r="BC1743" s="10">
        <v>9.8090999999999994E-3</v>
      </c>
      <c r="BD1743" s="10">
        <v>2</v>
      </c>
      <c r="BE1743" s="10">
        <v>6.3</v>
      </c>
      <c r="BG1743" s="10">
        <v>2.9100329999999997E-2</v>
      </c>
      <c r="BH1743" s="10">
        <v>1.4713649999999998E-2</v>
      </c>
      <c r="BI1743" s="10">
        <v>3</v>
      </c>
      <c r="BJ1743" s="10">
        <v>6.3</v>
      </c>
      <c r="BL1743" s="10">
        <v>1.9400219999999996E-2</v>
      </c>
      <c r="BM1743" s="10">
        <v>9.8090999999999994E-3</v>
      </c>
      <c r="BN1743" s="10">
        <v>2</v>
      </c>
      <c r="BO1743" s="10">
        <v>6.3</v>
      </c>
      <c r="BQ1743" s="10">
        <v>1818</v>
      </c>
      <c r="BR1743" s="10" t="s">
        <v>311</v>
      </c>
      <c r="BS1743" s="10">
        <v>4.0108319999999996E-2</v>
      </c>
      <c r="BT1743" s="10">
        <v>1.7002440000000001E-2</v>
      </c>
      <c r="BU1743" s="10">
        <v>4</v>
      </c>
      <c r="BV1743" s="10">
        <v>6.3</v>
      </c>
      <c r="BX1743" s="10">
        <v>6.0162479999999997E-2</v>
      </c>
      <c r="BY1743" s="10">
        <v>2.5503659999999997E-2</v>
      </c>
      <c r="BZ1743" s="10">
        <v>6</v>
      </c>
      <c r="CA1743" s="10">
        <v>6.3</v>
      </c>
      <c r="CC1743" s="10">
        <v>3.0081239999999999E-2</v>
      </c>
      <c r="CD1743" s="10">
        <v>1.2751829999999999E-2</v>
      </c>
      <c r="CE1743" s="10">
        <v>3</v>
      </c>
      <c r="CF1743" s="10">
        <v>6.3</v>
      </c>
      <c r="CH1743" s="10">
        <v>1818</v>
      </c>
      <c r="CI1743" s="10" t="s">
        <v>311</v>
      </c>
      <c r="CJ1743" s="10">
        <v>1.9836179999999998E-2</v>
      </c>
      <c r="CK1743" s="10">
        <v>8.9371799999999977E-3</v>
      </c>
      <c r="CL1743" s="10">
        <v>2</v>
      </c>
      <c r="CM1743" s="10">
        <v>6.3</v>
      </c>
      <c r="CO1743" s="10">
        <v>3.9672359999999997E-2</v>
      </c>
      <c r="CP1743" s="10">
        <v>1.7874359999999995E-2</v>
      </c>
      <c r="CQ1743" s="10">
        <v>4</v>
      </c>
      <c r="CR1743" s="10">
        <v>6.3</v>
      </c>
      <c r="CT1743" s="10">
        <v>1.9836179999999998E-2</v>
      </c>
      <c r="CU1743" s="10">
        <v>8.9371799999999977E-3</v>
      </c>
      <c r="CV1743" s="10">
        <v>2</v>
      </c>
      <c r="CW1743" s="10">
        <v>6.3</v>
      </c>
      <c r="CY1743" s="10">
        <v>1850</v>
      </c>
      <c r="CZ1743" s="10" t="s">
        <v>285</v>
      </c>
      <c r="DA1743" s="10">
        <v>0</v>
      </c>
      <c r="DB1743" s="10">
        <v>0</v>
      </c>
      <c r="DC1743" s="10">
        <v>0</v>
      </c>
      <c r="DD1743" s="10">
        <v>6.3</v>
      </c>
      <c r="DF1743" s="10">
        <v>0</v>
      </c>
      <c r="DG1743" s="10">
        <v>0</v>
      </c>
      <c r="DH1743" s="10">
        <v>0</v>
      </c>
      <c r="DI1743" s="10">
        <v>6.3</v>
      </c>
      <c r="DK1743" s="10">
        <v>0</v>
      </c>
      <c r="DL1743" s="10">
        <v>0</v>
      </c>
      <c r="DM1743" s="10">
        <v>0</v>
      </c>
      <c r="DN1743" s="10">
        <v>6.3</v>
      </c>
    </row>
    <row r="1744" spans="1:118" x14ac:dyDescent="0.25">
      <c r="A1744" s="10">
        <v>1819</v>
      </c>
      <c r="R1744" s="10">
        <v>1819</v>
      </c>
      <c r="S1744" s="10" t="s">
        <v>312</v>
      </c>
      <c r="T1744" s="10">
        <v>9.2641499999999988E-3</v>
      </c>
      <c r="U1744" s="10">
        <v>5.7764699999999997E-3</v>
      </c>
      <c r="V1744" s="10">
        <v>1</v>
      </c>
      <c r="W1744" s="10">
        <v>6.3</v>
      </c>
      <c r="Y1744" s="10">
        <v>0.32424524999999998</v>
      </c>
      <c r="Z1744" s="10">
        <v>0.20217644999999998</v>
      </c>
      <c r="AA1744" s="10">
        <v>35</v>
      </c>
      <c r="AB1744" s="10">
        <v>6.3</v>
      </c>
      <c r="AD1744" s="10">
        <v>4.6320749999999994E-2</v>
      </c>
      <c r="AE1744" s="10">
        <v>2.8882349999999998E-2</v>
      </c>
      <c r="AF1744" s="10">
        <v>5</v>
      </c>
      <c r="AG1744" s="10">
        <v>6.3</v>
      </c>
      <c r="AI1744" s="10">
        <v>1819</v>
      </c>
      <c r="AJ1744" s="10" t="s">
        <v>312</v>
      </c>
      <c r="AK1744" s="10">
        <v>6.7137840000000018E-2</v>
      </c>
      <c r="AL1744" s="10">
        <v>3.5857710000000001E-2</v>
      </c>
      <c r="AM1744" s="10">
        <v>7</v>
      </c>
      <c r="AN1744" s="10">
        <v>6.3</v>
      </c>
      <c r="AP1744" s="10">
        <v>0.26855136000000007</v>
      </c>
      <c r="AQ1744" s="10">
        <v>0.14343084</v>
      </c>
      <c r="AR1744" s="10">
        <v>28</v>
      </c>
      <c r="AS1744" s="10">
        <v>6.3</v>
      </c>
      <c r="AU1744" s="10">
        <v>6.7137840000000018E-2</v>
      </c>
      <c r="AV1744" s="10">
        <v>3.5857710000000001E-2</v>
      </c>
      <c r="AW1744" s="10">
        <v>7</v>
      </c>
      <c r="AX1744" s="10">
        <v>6.3</v>
      </c>
      <c r="AZ1744" s="10">
        <v>1819</v>
      </c>
      <c r="BA1744" s="10" t="s">
        <v>312</v>
      </c>
      <c r="BB1744" s="10">
        <v>5.8200659999999994E-2</v>
      </c>
      <c r="BC1744" s="10">
        <v>2.9427299999999997E-2</v>
      </c>
      <c r="BD1744" s="10">
        <v>6</v>
      </c>
      <c r="BE1744" s="10">
        <v>6.3</v>
      </c>
      <c r="BG1744" s="10">
        <v>0.19400219999999999</v>
      </c>
      <c r="BH1744" s="10">
        <v>9.8090999999999998E-2</v>
      </c>
      <c r="BI1744" s="10">
        <v>20</v>
      </c>
      <c r="BJ1744" s="10">
        <v>6.3</v>
      </c>
      <c r="BL1744" s="10">
        <v>4.8500549999999996E-2</v>
      </c>
      <c r="BM1744" s="10">
        <v>2.4522749999999999E-2</v>
      </c>
      <c r="BN1744" s="10">
        <v>5</v>
      </c>
      <c r="BO1744" s="10">
        <v>6.3</v>
      </c>
      <c r="BQ1744" s="10">
        <v>1819</v>
      </c>
      <c r="BR1744" s="10" t="s">
        <v>312</v>
      </c>
      <c r="BS1744" s="10">
        <v>6.0162479999999997E-2</v>
      </c>
      <c r="BT1744" s="10">
        <v>2.5503659999999997E-2</v>
      </c>
      <c r="BU1744" s="10">
        <v>6</v>
      </c>
      <c r="BV1744" s="10">
        <v>6.3</v>
      </c>
      <c r="BX1744" s="10">
        <v>7.0189560000000012E-2</v>
      </c>
      <c r="BY1744" s="10">
        <v>2.9754270000000003E-2</v>
      </c>
      <c r="BZ1744" s="10">
        <v>7</v>
      </c>
      <c r="CA1744" s="10">
        <v>6.3</v>
      </c>
      <c r="CC1744" s="10">
        <v>6.0162479999999997E-2</v>
      </c>
      <c r="CD1744" s="10">
        <v>2.5503659999999997E-2</v>
      </c>
      <c r="CE1744" s="10">
        <v>6</v>
      </c>
      <c r="CF1744" s="10">
        <v>6.3</v>
      </c>
      <c r="CH1744" s="10">
        <v>1819</v>
      </c>
      <c r="CI1744" s="10" t="s">
        <v>312</v>
      </c>
      <c r="CJ1744" s="10">
        <v>4.9590449999999994E-2</v>
      </c>
      <c r="CK1744" s="10">
        <v>2.2342949999999997E-2</v>
      </c>
      <c r="CL1744" s="10">
        <v>5</v>
      </c>
      <c r="CM1744" s="10">
        <v>6.3</v>
      </c>
      <c r="CO1744" s="10">
        <v>0.19836179999999998</v>
      </c>
      <c r="CP1744" s="10">
        <v>8.9371799999999987E-2</v>
      </c>
      <c r="CQ1744" s="10">
        <v>20</v>
      </c>
      <c r="CR1744" s="10">
        <v>6.3</v>
      </c>
      <c r="CT1744" s="10">
        <v>4.9590449999999994E-2</v>
      </c>
      <c r="CU1744" s="10">
        <v>2.2342949999999997E-2</v>
      </c>
      <c r="CV1744" s="10">
        <v>5</v>
      </c>
      <c r="CW1744" s="10">
        <v>6.3</v>
      </c>
      <c r="CY1744" s="10">
        <v>1851</v>
      </c>
      <c r="CZ1744" s="10" t="s">
        <v>304</v>
      </c>
      <c r="DA1744" s="10">
        <v>0</v>
      </c>
      <c r="DB1744" s="10">
        <v>0</v>
      </c>
      <c r="DC1744" s="10">
        <v>0</v>
      </c>
      <c r="DD1744" s="10">
        <v>6.3</v>
      </c>
      <c r="DF1744" s="10">
        <v>0</v>
      </c>
      <c r="DG1744" s="10">
        <v>0</v>
      </c>
      <c r="DH1744" s="10">
        <v>0</v>
      </c>
      <c r="DI1744" s="10">
        <v>6.3</v>
      </c>
      <c r="DK1744" s="10">
        <v>0</v>
      </c>
      <c r="DL1744" s="10">
        <v>0</v>
      </c>
      <c r="DM1744" s="10">
        <v>0</v>
      </c>
      <c r="DN1744" s="10">
        <v>6.3</v>
      </c>
    </row>
    <row r="1745" spans="1:118" x14ac:dyDescent="0.25">
      <c r="A1745" s="10">
        <v>1820</v>
      </c>
      <c r="R1745" s="10">
        <v>1820</v>
      </c>
      <c r="S1745" s="10" t="s">
        <v>317</v>
      </c>
      <c r="T1745" s="10">
        <v>2.7792449999999996E-2</v>
      </c>
      <c r="U1745" s="10">
        <v>1.732941E-2</v>
      </c>
      <c r="V1745" s="10">
        <v>3</v>
      </c>
      <c r="W1745" s="10">
        <v>6.3</v>
      </c>
      <c r="Y1745" s="10">
        <v>2.7792449999999996E-2</v>
      </c>
      <c r="Z1745" s="10">
        <v>1.732941E-2</v>
      </c>
      <c r="AA1745" s="10">
        <v>3</v>
      </c>
      <c r="AB1745" s="10">
        <v>6.3</v>
      </c>
      <c r="AD1745" s="10">
        <v>9.2641499999999988E-3</v>
      </c>
      <c r="AE1745" s="10">
        <v>5.7764699999999997E-3</v>
      </c>
      <c r="AF1745" s="10">
        <v>1</v>
      </c>
      <c r="AG1745" s="10">
        <v>6.3</v>
      </c>
      <c r="AI1745" s="10">
        <v>1820</v>
      </c>
      <c r="AJ1745" s="10" t="s">
        <v>317</v>
      </c>
      <c r="AK1745" s="10">
        <v>9.5911199999999999E-3</v>
      </c>
      <c r="AL1745" s="10">
        <v>5.1225299999999993E-3</v>
      </c>
      <c r="AM1745" s="10">
        <v>1</v>
      </c>
      <c r="AN1745" s="10">
        <v>6.3</v>
      </c>
      <c r="AP1745" s="10">
        <v>9.5911199999999999E-3</v>
      </c>
      <c r="AQ1745" s="10">
        <v>5.1225299999999993E-3</v>
      </c>
      <c r="AR1745" s="10">
        <v>1</v>
      </c>
      <c r="AS1745" s="10">
        <v>6.3</v>
      </c>
      <c r="AU1745" s="10">
        <v>9.5911199999999999E-3</v>
      </c>
      <c r="AV1745" s="10">
        <v>5.1225299999999993E-3</v>
      </c>
      <c r="AW1745" s="10">
        <v>1</v>
      </c>
      <c r="AX1745" s="10">
        <v>6.3</v>
      </c>
      <c r="AZ1745" s="10">
        <v>1820</v>
      </c>
      <c r="BA1745" s="10" t="s">
        <v>317</v>
      </c>
      <c r="BB1745" s="10">
        <v>9.7001099999999979E-3</v>
      </c>
      <c r="BC1745" s="10">
        <v>4.9045499999999997E-3</v>
      </c>
      <c r="BD1745" s="10">
        <v>1</v>
      </c>
      <c r="BE1745" s="10">
        <v>6.3</v>
      </c>
      <c r="BG1745" s="10">
        <v>9.7001099999999979E-3</v>
      </c>
      <c r="BH1745" s="10">
        <v>4.9045499999999997E-3</v>
      </c>
      <c r="BI1745" s="10">
        <v>1</v>
      </c>
      <c r="BJ1745" s="10">
        <v>6.3</v>
      </c>
      <c r="BL1745" s="10">
        <v>9.7001099999999979E-3</v>
      </c>
      <c r="BM1745" s="10">
        <v>4.9045499999999997E-3</v>
      </c>
      <c r="BN1745" s="10">
        <v>1</v>
      </c>
      <c r="BO1745" s="10">
        <v>6.3</v>
      </c>
      <c r="BQ1745" s="10">
        <v>1820</v>
      </c>
      <c r="BR1745" s="10" t="s">
        <v>317</v>
      </c>
      <c r="BS1745" s="10">
        <v>1.0027079999999999E-2</v>
      </c>
      <c r="BT1745" s="10">
        <v>4.2506100000000002E-3</v>
      </c>
      <c r="BU1745" s="10">
        <v>1</v>
      </c>
      <c r="BV1745" s="10">
        <v>6.3</v>
      </c>
      <c r="BX1745" s="10">
        <v>1.0027079999999999E-2</v>
      </c>
      <c r="BY1745" s="10">
        <v>4.2506100000000002E-3</v>
      </c>
      <c r="BZ1745" s="10">
        <v>1</v>
      </c>
      <c r="CA1745" s="10">
        <v>6.3</v>
      </c>
      <c r="CC1745" s="10">
        <v>1.0027079999999999E-2</v>
      </c>
      <c r="CD1745" s="10">
        <v>4.2506100000000002E-3</v>
      </c>
      <c r="CE1745" s="10">
        <v>1</v>
      </c>
      <c r="CF1745" s="10">
        <v>6.3</v>
      </c>
      <c r="CH1745" s="10">
        <v>1820</v>
      </c>
      <c r="CI1745" s="10" t="s">
        <v>317</v>
      </c>
      <c r="CJ1745" s="10">
        <v>9.9180899999999992E-3</v>
      </c>
      <c r="CK1745" s="10">
        <v>4.4685899999999988E-3</v>
      </c>
      <c r="CL1745" s="10">
        <v>1</v>
      </c>
      <c r="CM1745" s="10">
        <v>6.3</v>
      </c>
      <c r="CO1745" s="10">
        <v>9.9180899999999992E-3</v>
      </c>
      <c r="CP1745" s="10">
        <v>4.4685899999999988E-3</v>
      </c>
      <c r="CQ1745" s="10">
        <v>1</v>
      </c>
      <c r="CR1745" s="10">
        <v>6.3</v>
      </c>
      <c r="CT1745" s="10">
        <v>9.9180899999999992E-3</v>
      </c>
      <c r="CU1745" s="10">
        <v>4.4685899999999988E-3</v>
      </c>
      <c r="CV1745" s="10">
        <v>1</v>
      </c>
      <c r="CW1745" s="10">
        <v>6.3</v>
      </c>
      <c r="CY1745" s="10">
        <v>1852</v>
      </c>
      <c r="CZ1745" s="10" t="s">
        <v>287</v>
      </c>
      <c r="DA1745" s="10">
        <v>0</v>
      </c>
      <c r="DB1745" s="10">
        <v>0</v>
      </c>
      <c r="DC1745" s="10">
        <v>0</v>
      </c>
      <c r="DD1745" s="10">
        <v>6.3</v>
      </c>
      <c r="DF1745" s="10">
        <v>0</v>
      </c>
      <c r="DG1745" s="10">
        <v>0</v>
      </c>
      <c r="DH1745" s="10">
        <v>0</v>
      </c>
      <c r="DI1745" s="10">
        <v>6.3</v>
      </c>
      <c r="DK1745" s="10">
        <v>0</v>
      </c>
      <c r="DL1745" s="10">
        <v>0</v>
      </c>
      <c r="DM1745" s="10">
        <v>0</v>
      </c>
      <c r="DN1745" s="10">
        <v>6.3</v>
      </c>
    </row>
    <row r="1746" spans="1:118" x14ac:dyDescent="0.25">
      <c r="A1746" s="10">
        <v>1821</v>
      </c>
      <c r="R1746" s="10">
        <v>1821</v>
      </c>
      <c r="S1746" s="10" t="s">
        <v>313</v>
      </c>
      <c r="T1746" s="10">
        <v>4.6320749999999994E-2</v>
      </c>
      <c r="U1746" s="10">
        <v>2.8882349999999998E-2</v>
      </c>
      <c r="V1746" s="10">
        <v>5</v>
      </c>
      <c r="W1746" s="10">
        <v>6.3</v>
      </c>
      <c r="Y1746" s="10">
        <v>6.4849050000000005E-2</v>
      </c>
      <c r="Z1746" s="10">
        <v>4.0435289999999999E-2</v>
      </c>
      <c r="AA1746" s="10">
        <v>7</v>
      </c>
      <c r="AB1746" s="10">
        <v>6.3</v>
      </c>
      <c r="AD1746" s="10">
        <v>4.6320749999999994E-2</v>
      </c>
      <c r="AE1746" s="10">
        <v>2.8882349999999998E-2</v>
      </c>
      <c r="AF1746" s="10">
        <v>5</v>
      </c>
      <c r="AG1746" s="10">
        <v>6.3</v>
      </c>
      <c r="AI1746" s="10">
        <v>1821</v>
      </c>
      <c r="AJ1746" s="10" t="s">
        <v>313</v>
      </c>
      <c r="AK1746" s="10">
        <v>4.7955599999999994E-2</v>
      </c>
      <c r="AL1746" s="10">
        <v>2.5612649999999997E-2</v>
      </c>
      <c r="AM1746" s="10">
        <v>5</v>
      </c>
      <c r="AN1746" s="10">
        <v>6.3</v>
      </c>
      <c r="AP1746" s="10">
        <v>9.5911199999999988E-2</v>
      </c>
      <c r="AQ1746" s="10">
        <v>5.1225299999999994E-2</v>
      </c>
      <c r="AR1746" s="10">
        <v>10</v>
      </c>
      <c r="AS1746" s="10">
        <v>6.3</v>
      </c>
      <c r="AU1746" s="10">
        <v>9.5911199999999988E-2</v>
      </c>
      <c r="AV1746" s="10">
        <v>5.1225299999999994E-2</v>
      </c>
      <c r="AW1746" s="10">
        <v>10</v>
      </c>
      <c r="AX1746" s="10">
        <v>6.3</v>
      </c>
      <c r="AZ1746" s="10">
        <v>1821</v>
      </c>
      <c r="BA1746" s="10" t="s">
        <v>313</v>
      </c>
      <c r="BB1746" s="10">
        <v>2.9100329999999997E-2</v>
      </c>
      <c r="BC1746" s="10">
        <v>1.4713649999999998E-2</v>
      </c>
      <c r="BD1746" s="10">
        <v>3</v>
      </c>
      <c r="BE1746" s="10">
        <v>6.3</v>
      </c>
      <c r="BG1746" s="10">
        <v>4.8500549999999996E-2</v>
      </c>
      <c r="BH1746" s="10">
        <v>2.4522749999999999E-2</v>
      </c>
      <c r="BI1746" s="10">
        <v>5</v>
      </c>
      <c r="BJ1746" s="10">
        <v>6.3</v>
      </c>
      <c r="BL1746" s="10">
        <v>4.8500549999999996E-2</v>
      </c>
      <c r="BM1746" s="10">
        <v>2.4522749999999999E-2</v>
      </c>
      <c r="BN1746" s="10">
        <v>5</v>
      </c>
      <c r="BO1746" s="10">
        <v>6.3</v>
      </c>
      <c r="BQ1746" s="10">
        <v>1821</v>
      </c>
      <c r="BR1746" s="10" t="s">
        <v>313</v>
      </c>
      <c r="BS1746" s="10">
        <v>5.0135399999999997E-2</v>
      </c>
      <c r="BT1746" s="10">
        <v>2.1253049999999999E-2</v>
      </c>
      <c r="BU1746" s="10">
        <v>5</v>
      </c>
      <c r="BV1746" s="10">
        <v>6.3</v>
      </c>
      <c r="BX1746" s="10">
        <v>7.0189560000000012E-2</v>
      </c>
      <c r="BY1746" s="10">
        <v>2.9754270000000003E-2</v>
      </c>
      <c r="BZ1746" s="10">
        <v>7</v>
      </c>
      <c r="CA1746" s="10">
        <v>6.3</v>
      </c>
      <c r="CC1746" s="10">
        <v>7.0189560000000012E-2</v>
      </c>
      <c r="CD1746" s="10">
        <v>2.9754270000000003E-2</v>
      </c>
      <c r="CE1746" s="10">
        <v>7</v>
      </c>
      <c r="CF1746" s="10">
        <v>6.3</v>
      </c>
      <c r="CH1746" s="10">
        <v>1821</v>
      </c>
      <c r="CI1746" s="10" t="s">
        <v>313</v>
      </c>
      <c r="CJ1746" s="10">
        <v>3.9672359999999997E-2</v>
      </c>
      <c r="CK1746" s="10">
        <v>1.7874359999999995E-2</v>
      </c>
      <c r="CL1746" s="10">
        <v>4</v>
      </c>
      <c r="CM1746" s="10">
        <v>6.3</v>
      </c>
      <c r="CO1746" s="10">
        <v>3.9672359999999997E-2</v>
      </c>
      <c r="CP1746" s="10">
        <v>1.7874359999999995E-2</v>
      </c>
      <c r="CQ1746" s="10">
        <v>4</v>
      </c>
      <c r="CR1746" s="10">
        <v>6.3</v>
      </c>
      <c r="CT1746" s="10">
        <v>3.9672359999999997E-2</v>
      </c>
      <c r="CU1746" s="10">
        <v>1.7874359999999995E-2</v>
      </c>
      <c r="CV1746" s="10">
        <v>4</v>
      </c>
      <c r="CW1746" s="10">
        <v>6.3</v>
      </c>
      <c r="CY1746" s="10">
        <v>1853</v>
      </c>
      <c r="CZ1746" s="10" t="s">
        <v>305</v>
      </c>
      <c r="DA1746" s="10">
        <v>7.476714000000001E-2</v>
      </c>
      <c r="DB1746" s="10">
        <v>1.5258600000000001E-2</v>
      </c>
      <c r="DC1746" s="10">
        <v>7</v>
      </c>
      <c r="DD1746" s="10">
        <v>6.3</v>
      </c>
      <c r="DF1746" s="10">
        <v>7.476714000000001E-2</v>
      </c>
      <c r="DG1746" s="10">
        <v>1.5258600000000001E-2</v>
      </c>
      <c r="DH1746" s="10">
        <v>7</v>
      </c>
      <c r="DI1746" s="10">
        <v>6.3</v>
      </c>
      <c r="DK1746" s="10">
        <v>7.476714000000001E-2</v>
      </c>
      <c r="DL1746" s="10">
        <v>1.5258600000000001E-2</v>
      </c>
      <c r="DM1746" s="10">
        <v>7</v>
      </c>
      <c r="DN1746" s="10">
        <v>6.3</v>
      </c>
    </row>
    <row r="1747" spans="1:118" x14ac:dyDescent="0.25">
      <c r="A1747" s="10">
        <v>1822</v>
      </c>
      <c r="R1747" s="10">
        <v>1822</v>
      </c>
      <c r="S1747" s="10" t="s">
        <v>400</v>
      </c>
      <c r="T1747" s="10">
        <v>8.9999999999999998E-4</v>
      </c>
      <c r="Y1747" s="10">
        <v>1.8E-3</v>
      </c>
      <c r="AD1747" s="10">
        <v>2.5999999999999999E-3</v>
      </c>
      <c r="AI1747" s="10">
        <v>1822</v>
      </c>
      <c r="AJ1747" s="10" t="s">
        <v>400</v>
      </c>
      <c r="AK1747" s="10">
        <v>2.7699999999999999E-2</v>
      </c>
      <c r="AP1747" s="10">
        <v>2.47E-2</v>
      </c>
      <c r="AU1747" s="10">
        <v>2.8299999999999999E-2</v>
      </c>
      <c r="AZ1747" s="10">
        <v>1822</v>
      </c>
      <c r="BA1747" s="10" t="s">
        <v>400</v>
      </c>
      <c r="BB1747" s="10">
        <v>1.9E-3</v>
      </c>
      <c r="BG1747" s="10">
        <v>1.8E-3</v>
      </c>
      <c r="BL1747" s="10">
        <v>1.8E-3</v>
      </c>
      <c r="BQ1747" s="10">
        <v>1822</v>
      </c>
      <c r="BR1747" s="10" t="s">
        <v>400</v>
      </c>
      <c r="BS1747" s="10">
        <v>2.8199999999999999E-2</v>
      </c>
      <c r="BX1747" s="10">
        <v>2.8000000000000001E-2</v>
      </c>
      <c r="CC1747" s="10">
        <v>2.7099999999999999E-2</v>
      </c>
      <c r="CH1747" s="10">
        <v>1822</v>
      </c>
      <c r="CI1747" s="10" t="s">
        <v>400</v>
      </c>
      <c r="CJ1747" s="10">
        <v>1.9E-3</v>
      </c>
      <c r="CO1747" s="10">
        <v>1.6000000000000001E-3</v>
      </c>
      <c r="CT1747" s="10">
        <v>1.6999999999999999E-3</v>
      </c>
      <c r="CY1747" s="10">
        <v>1854</v>
      </c>
      <c r="CZ1747" s="10" t="s">
        <v>289</v>
      </c>
      <c r="DA1747" s="10">
        <v>0</v>
      </c>
      <c r="DB1747" s="10">
        <v>0</v>
      </c>
      <c r="DC1747" s="10">
        <v>0</v>
      </c>
      <c r="DD1747" s="10">
        <v>6.3</v>
      </c>
      <c r="DF1747" s="10">
        <v>0</v>
      </c>
      <c r="DG1747" s="10">
        <v>0</v>
      </c>
      <c r="DH1747" s="10">
        <v>0</v>
      </c>
      <c r="DI1747" s="10">
        <v>6.3</v>
      </c>
      <c r="DK1747" s="10">
        <v>0</v>
      </c>
      <c r="DL1747" s="10">
        <v>0</v>
      </c>
      <c r="DM1747" s="10">
        <v>0</v>
      </c>
      <c r="DN1747" s="10">
        <v>6.3</v>
      </c>
    </row>
    <row r="1748" spans="1:118" x14ac:dyDescent="0.25">
      <c r="A1748" s="10">
        <v>1823</v>
      </c>
      <c r="R1748" s="10">
        <v>1823</v>
      </c>
      <c r="S1748" s="10" t="s">
        <v>8</v>
      </c>
      <c r="T1748" s="10">
        <v>1.1100000000000001</v>
      </c>
      <c r="U1748" s="10">
        <v>0.65</v>
      </c>
      <c r="Y1748" s="10">
        <v>1.62</v>
      </c>
      <c r="Z1748" s="10">
        <v>0.93</v>
      </c>
      <c r="AD1748" s="10">
        <v>1.81</v>
      </c>
      <c r="AE1748" s="10">
        <v>1.04</v>
      </c>
      <c r="AI1748" s="10">
        <v>1823</v>
      </c>
      <c r="AJ1748" s="10" t="s">
        <v>8</v>
      </c>
      <c r="AK1748" s="10">
        <v>1.73</v>
      </c>
      <c r="AL1748" s="10">
        <v>0.69</v>
      </c>
      <c r="AP1748" s="10">
        <v>2.33</v>
      </c>
      <c r="AQ1748" s="10">
        <v>0.93</v>
      </c>
      <c r="AU1748" s="10">
        <v>2.67</v>
      </c>
      <c r="AV1748" s="10">
        <v>1.08</v>
      </c>
      <c r="AZ1748" s="10">
        <v>1823</v>
      </c>
      <c r="BA1748" s="10" t="s">
        <v>8</v>
      </c>
      <c r="BB1748" s="10">
        <v>1.28</v>
      </c>
      <c r="BC1748" s="10">
        <v>0.66</v>
      </c>
      <c r="BG1748" s="10">
        <v>1.77</v>
      </c>
      <c r="BH1748" s="10">
        <v>0.92</v>
      </c>
      <c r="BL1748" s="10">
        <v>1.9</v>
      </c>
      <c r="BM1748" s="10">
        <v>0.99</v>
      </c>
      <c r="BQ1748" s="10">
        <v>1823</v>
      </c>
      <c r="BR1748" s="10" t="s">
        <v>8</v>
      </c>
      <c r="BS1748" s="10">
        <v>0.52</v>
      </c>
      <c r="BT1748" s="10">
        <v>0.27</v>
      </c>
      <c r="BX1748" s="10">
        <v>2.17</v>
      </c>
      <c r="BY1748" s="10">
        <v>0.4</v>
      </c>
      <c r="CC1748" s="10">
        <v>2.5</v>
      </c>
      <c r="CD1748" s="10">
        <v>0.46</v>
      </c>
      <c r="CH1748" s="10">
        <v>1823</v>
      </c>
      <c r="CI1748" s="10" t="s">
        <v>8</v>
      </c>
      <c r="CL1748" s="10">
        <v>0</v>
      </c>
      <c r="CQ1748" s="10">
        <v>0</v>
      </c>
      <c r="CV1748" s="10">
        <v>0</v>
      </c>
      <c r="CY1748" s="10">
        <v>1855</v>
      </c>
      <c r="CZ1748" s="10" t="s">
        <v>290</v>
      </c>
      <c r="DA1748" s="10">
        <v>0</v>
      </c>
      <c r="DB1748" s="10">
        <v>0</v>
      </c>
      <c r="DC1748" s="10">
        <v>0</v>
      </c>
      <c r="DD1748" s="10">
        <v>6.3</v>
      </c>
      <c r="DF1748" s="10">
        <v>0</v>
      </c>
      <c r="DG1748" s="10">
        <v>0</v>
      </c>
      <c r="DH1748" s="10">
        <v>0</v>
      </c>
      <c r="DI1748" s="10">
        <v>6.3</v>
      </c>
      <c r="DK1748" s="10">
        <v>0</v>
      </c>
      <c r="DL1748" s="10">
        <v>0</v>
      </c>
      <c r="DM1748" s="10">
        <v>0</v>
      </c>
      <c r="DN1748" s="10">
        <v>6.3</v>
      </c>
    </row>
    <row r="1749" spans="1:118" x14ac:dyDescent="0.25">
      <c r="A1749" s="10">
        <v>1824</v>
      </c>
      <c r="R1749" s="10">
        <v>1824</v>
      </c>
      <c r="S1749" s="10" t="s">
        <v>9</v>
      </c>
      <c r="T1749" s="10">
        <v>1.1200000000000001</v>
      </c>
      <c r="U1749" s="10">
        <v>0.62</v>
      </c>
      <c r="Y1749" s="10">
        <v>1.64</v>
      </c>
      <c r="Z1749" s="10">
        <v>0.9</v>
      </c>
      <c r="AD1749" s="10">
        <v>1.83</v>
      </c>
      <c r="AE1749" s="10">
        <v>1.01</v>
      </c>
      <c r="AI1749" s="10">
        <v>1824</v>
      </c>
      <c r="AJ1749" s="10" t="s">
        <v>9</v>
      </c>
      <c r="AK1749" s="10">
        <v>1.76</v>
      </c>
      <c r="AL1749" s="10">
        <v>0.71</v>
      </c>
      <c r="AP1749" s="10">
        <v>2.4500000000000002</v>
      </c>
      <c r="AQ1749" s="10">
        <v>1</v>
      </c>
      <c r="AU1749" s="10">
        <v>2.74</v>
      </c>
      <c r="AV1749" s="10">
        <v>1.1100000000000001</v>
      </c>
      <c r="AZ1749" s="10">
        <v>1824</v>
      </c>
      <c r="BA1749" s="10" t="s">
        <v>9</v>
      </c>
      <c r="BB1749" s="10">
        <v>1.22</v>
      </c>
      <c r="BC1749" s="10">
        <v>0.6</v>
      </c>
      <c r="BG1749" s="10">
        <v>1.72</v>
      </c>
      <c r="BH1749" s="10">
        <v>0.85</v>
      </c>
      <c r="BL1749" s="10">
        <v>1.82</v>
      </c>
      <c r="BM1749" s="10">
        <v>0.91</v>
      </c>
      <c r="BQ1749" s="10">
        <v>1824</v>
      </c>
      <c r="BR1749" s="10" t="s">
        <v>9</v>
      </c>
      <c r="BS1749" s="10">
        <v>1.46</v>
      </c>
      <c r="BT1749" s="10">
        <v>0.54</v>
      </c>
      <c r="BX1749" s="10">
        <v>2.08</v>
      </c>
      <c r="BY1749" s="10">
        <v>0.77</v>
      </c>
      <c r="CC1749" s="10">
        <v>2.39</v>
      </c>
      <c r="CD1749" s="10">
        <v>0.89</v>
      </c>
      <c r="CH1749" s="10">
        <v>1824</v>
      </c>
      <c r="CI1749" s="10" t="s">
        <v>9</v>
      </c>
      <c r="CJ1749" s="10">
        <v>1.1599999999999999</v>
      </c>
      <c r="CK1749" s="10">
        <v>0.57999999999999996</v>
      </c>
      <c r="CL1749" s="10">
        <v>20</v>
      </c>
      <c r="CM1749" s="10">
        <v>38.29</v>
      </c>
      <c r="CO1749" s="10">
        <v>3.59</v>
      </c>
      <c r="CP1749" s="10">
        <v>1.82</v>
      </c>
      <c r="CQ1749" s="10">
        <v>61</v>
      </c>
      <c r="CR1749" s="10">
        <v>37.950000000000003</v>
      </c>
      <c r="CT1749" s="10">
        <v>3.31</v>
      </c>
      <c r="CU1749" s="10">
        <v>1.67</v>
      </c>
      <c r="CV1749" s="10">
        <v>56</v>
      </c>
      <c r="CW1749" s="10">
        <v>38</v>
      </c>
      <c r="CY1749" s="10">
        <v>1856</v>
      </c>
      <c r="CZ1749" s="10" t="s">
        <v>306</v>
      </c>
      <c r="DA1749" s="10">
        <v>0</v>
      </c>
      <c r="DB1749" s="10">
        <v>0</v>
      </c>
      <c r="DC1749" s="10">
        <v>0</v>
      </c>
      <c r="DD1749" s="10">
        <v>6.3</v>
      </c>
      <c r="DF1749" s="10">
        <v>0</v>
      </c>
      <c r="DG1749" s="10">
        <v>0</v>
      </c>
      <c r="DH1749" s="10">
        <v>0</v>
      </c>
      <c r="DI1749" s="10">
        <v>6.3</v>
      </c>
      <c r="DK1749" s="10">
        <v>0</v>
      </c>
      <c r="DL1749" s="10">
        <v>0</v>
      </c>
      <c r="DM1749" s="10">
        <v>0</v>
      </c>
      <c r="DN1749" s="10">
        <v>6.3</v>
      </c>
    </row>
    <row r="1750" spans="1:118" x14ac:dyDescent="0.25">
      <c r="A1750" s="10">
        <v>1825</v>
      </c>
      <c r="R1750" s="10">
        <v>1825</v>
      </c>
      <c r="S1750" s="10" t="s">
        <v>399</v>
      </c>
      <c r="T1750" s="10">
        <v>1.1000000000000001</v>
      </c>
      <c r="U1750" s="10">
        <v>0.59</v>
      </c>
      <c r="V1750" s="10">
        <v>113</v>
      </c>
      <c r="W1750" s="10">
        <v>6.4</v>
      </c>
      <c r="Y1750" s="10">
        <v>1.61</v>
      </c>
      <c r="Z1750" s="10">
        <v>0.86168</v>
      </c>
      <c r="AA1750" s="10">
        <v>168</v>
      </c>
      <c r="AB1750" s="10">
        <v>6.3</v>
      </c>
      <c r="AD1750" s="10">
        <v>1.8</v>
      </c>
      <c r="AE1750" s="10">
        <v>0.96</v>
      </c>
      <c r="AF1750" s="10">
        <v>185</v>
      </c>
      <c r="AG1750" s="10">
        <v>6.4</v>
      </c>
      <c r="AI1750" s="10">
        <v>1825</v>
      </c>
      <c r="AJ1750" s="10" t="s">
        <v>399</v>
      </c>
      <c r="AK1750" s="10">
        <v>1.72</v>
      </c>
      <c r="AL1750" s="10">
        <v>0.62</v>
      </c>
      <c r="AM1750" s="10">
        <v>165</v>
      </c>
      <c r="AN1750" s="10">
        <v>6.4</v>
      </c>
      <c r="AP1750" s="10">
        <v>2.31</v>
      </c>
      <c r="AQ1750" s="10">
        <v>0.83</v>
      </c>
      <c r="AR1750" s="10">
        <v>225</v>
      </c>
      <c r="AS1750" s="10">
        <v>6.3</v>
      </c>
      <c r="AU1750" s="10">
        <v>2.65</v>
      </c>
      <c r="AV1750" s="10">
        <v>0.96</v>
      </c>
      <c r="AW1750" s="10">
        <v>255</v>
      </c>
      <c r="AX1750" s="10">
        <v>6.4</v>
      </c>
      <c r="AZ1750" s="10">
        <v>1825</v>
      </c>
      <c r="BA1750" s="10" t="s">
        <v>399</v>
      </c>
      <c r="BB1750" s="10">
        <v>1.27</v>
      </c>
      <c r="BC1750" s="10">
        <v>0.6</v>
      </c>
      <c r="BD1750" s="10">
        <v>127</v>
      </c>
      <c r="BE1750" s="10">
        <v>6.4</v>
      </c>
      <c r="BG1750" s="10">
        <v>1.76</v>
      </c>
      <c r="BH1750" s="10">
        <v>0.84</v>
      </c>
      <c r="BI1750" s="10">
        <v>177</v>
      </c>
      <c r="BJ1750" s="10">
        <v>6.4</v>
      </c>
      <c r="BL1750" s="10">
        <v>1.89</v>
      </c>
      <c r="BM1750" s="10">
        <v>0.9</v>
      </c>
      <c r="BN1750" s="10">
        <v>190</v>
      </c>
      <c r="BO1750" s="10">
        <v>6.4</v>
      </c>
      <c r="BQ1750" s="10">
        <v>1825</v>
      </c>
      <c r="BR1750" s="10" t="s">
        <v>399</v>
      </c>
      <c r="BS1750" s="10">
        <v>1.51</v>
      </c>
      <c r="BT1750" s="10">
        <v>0.21</v>
      </c>
      <c r="BU1750" s="10">
        <v>140</v>
      </c>
      <c r="BV1750" s="10">
        <v>6.3</v>
      </c>
      <c r="BX1750" s="10">
        <v>2.16</v>
      </c>
      <c r="BY1750" s="10">
        <v>0.31</v>
      </c>
      <c r="BZ1750" s="10">
        <v>200</v>
      </c>
      <c r="CA1750" s="10">
        <v>6.3</v>
      </c>
      <c r="CC1750" s="10">
        <v>2.48</v>
      </c>
      <c r="CD1750" s="10">
        <v>0.35</v>
      </c>
      <c r="CE1750" s="10">
        <v>230</v>
      </c>
      <c r="CF1750" s="10">
        <v>6.3</v>
      </c>
      <c r="CH1750" s="10">
        <v>1825</v>
      </c>
      <c r="CI1750" s="10" t="s">
        <v>399</v>
      </c>
      <c r="CL1750" s="10">
        <v>0</v>
      </c>
      <c r="CQ1750" s="10">
        <v>0</v>
      </c>
      <c r="CV1750" s="10">
        <v>0</v>
      </c>
      <c r="CY1750" s="10">
        <v>1857</v>
      </c>
      <c r="CZ1750" s="10" t="s">
        <v>292</v>
      </c>
      <c r="DA1750" s="10">
        <v>0</v>
      </c>
      <c r="DB1750" s="10">
        <v>0</v>
      </c>
      <c r="DC1750" s="10">
        <v>0</v>
      </c>
      <c r="DD1750" s="10">
        <v>6.3</v>
      </c>
      <c r="DF1750" s="10">
        <v>0</v>
      </c>
      <c r="DG1750" s="10">
        <v>0</v>
      </c>
      <c r="DH1750" s="10">
        <v>0</v>
      </c>
      <c r="DI1750" s="10">
        <v>6.3</v>
      </c>
      <c r="DK1750" s="10">
        <v>0</v>
      </c>
      <c r="DL1750" s="10">
        <v>0</v>
      </c>
      <c r="DM1750" s="10">
        <v>0</v>
      </c>
      <c r="DN1750" s="10">
        <v>6.3</v>
      </c>
    </row>
    <row r="1751" spans="1:118" x14ac:dyDescent="0.25">
      <c r="A1751" s="10">
        <v>1826</v>
      </c>
      <c r="R1751" s="10">
        <v>1826</v>
      </c>
      <c r="S1751" s="10" t="s">
        <v>44</v>
      </c>
      <c r="T1751" s="10">
        <v>1.1100000000000001</v>
      </c>
      <c r="U1751" s="10">
        <v>0.56000000000000005</v>
      </c>
      <c r="V1751" s="10">
        <v>113</v>
      </c>
      <c r="W1751" s="10">
        <v>6.4</v>
      </c>
      <c r="Y1751" s="10">
        <v>1.63</v>
      </c>
      <c r="Z1751" s="10">
        <v>0.82</v>
      </c>
      <c r="AA1751" s="10">
        <v>168</v>
      </c>
      <c r="AB1751" s="10">
        <v>6.3</v>
      </c>
      <c r="AD1751" s="10">
        <v>1.82</v>
      </c>
      <c r="AE1751" s="10">
        <v>0.92</v>
      </c>
      <c r="AF1751" s="10">
        <v>185</v>
      </c>
      <c r="AG1751" s="10">
        <v>6.4</v>
      </c>
      <c r="AI1751" s="10">
        <v>1826</v>
      </c>
      <c r="AJ1751" s="10" t="s">
        <v>44</v>
      </c>
      <c r="AK1751" s="10">
        <v>1.75</v>
      </c>
      <c r="AL1751" s="10">
        <v>0.63</v>
      </c>
      <c r="AM1751" s="10">
        <v>168</v>
      </c>
      <c r="AN1751" s="10">
        <v>6.4</v>
      </c>
      <c r="AP1751" s="10">
        <v>2.44</v>
      </c>
      <c r="AQ1751" s="10">
        <v>0.88</v>
      </c>
      <c r="AR1751" s="10">
        <v>238</v>
      </c>
      <c r="AS1751" s="10">
        <v>6.3</v>
      </c>
      <c r="AU1751" s="10">
        <v>2.72</v>
      </c>
      <c r="AV1751" s="10">
        <v>0.98</v>
      </c>
      <c r="AW1751" s="10">
        <v>261</v>
      </c>
      <c r="AX1751" s="10">
        <v>6.4</v>
      </c>
      <c r="AZ1751" s="10">
        <v>1826</v>
      </c>
      <c r="BA1751" s="10" t="s">
        <v>44</v>
      </c>
      <c r="BB1751" s="10">
        <v>1.21</v>
      </c>
      <c r="BC1751" s="10">
        <v>0.54</v>
      </c>
      <c r="BD1751" s="10">
        <v>120</v>
      </c>
      <c r="BE1751" s="10">
        <v>6.4</v>
      </c>
      <c r="BG1751" s="10">
        <v>1.71</v>
      </c>
      <c r="BH1751" s="10">
        <v>0.77</v>
      </c>
      <c r="BI1751" s="10">
        <v>170</v>
      </c>
      <c r="BJ1751" s="10">
        <v>6.4</v>
      </c>
      <c r="BL1751" s="10">
        <v>1.81</v>
      </c>
      <c r="BM1751" s="10">
        <v>0.82</v>
      </c>
      <c r="BN1751" s="10">
        <v>180</v>
      </c>
      <c r="BO1751" s="10">
        <v>6.4</v>
      </c>
      <c r="BQ1751" s="10">
        <v>1826</v>
      </c>
      <c r="BR1751" s="10" t="s">
        <v>44</v>
      </c>
      <c r="BS1751" s="10">
        <v>1.45</v>
      </c>
      <c r="BT1751" s="10">
        <v>0.47</v>
      </c>
      <c r="BU1751" s="10">
        <v>140</v>
      </c>
      <c r="BV1751" s="10">
        <v>6.3</v>
      </c>
      <c r="BX1751" s="10">
        <v>2.0699999999999998</v>
      </c>
      <c r="BY1751" s="10">
        <v>0.68</v>
      </c>
      <c r="BZ1751" s="10">
        <v>200</v>
      </c>
      <c r="CA1751" s="10">
        <v>6.3</v>
      </c>
      <c r="CC1751" s="10">
        <v>2.38</v>
      </c>
      <c r="CD1751" s="10">
        <v>0.78</v>
      </c>
      <c r="CE1751" s="10">
        <v>230</v>
      </c>
      <c r="CF1751" s="10">
        <v>6.3</v>
      </c>
      <c r="CH1751" s="10">
        <v>1826</v>
      </c>
      <c r="CI1751" s="10" t="s">
        <v>44</v>
      </c>
      <c r="CJ1751" s="10">
        <v>1.1499999999999999</v>
      </c>
      <c r="CK1751" s="10">
        <v>0.52</v>
      </c>
      <c r="CL1751" s="10">
        <v>114</v>
      </c>
      <c r="CM1751" s="10">
        <v>6.4</v>
      </c>
      <c r="CO1751" s="10">
        <v>3.57</v>
      </c>
      <c r="CP1751" s="10">
        <v>1.61</v>
      </c>
      <c r="CQ1751" s="10">
        <v>354</v>
      </c>
      <c r="CR1751" s="10">
        <v>6.4</v>
      </c>
      <c r="CT1751" s="10">
        <v>3.29</v>
      </c>
      <c r="CU1751" s="10">
        <v>1.48</v>
      </c>
      <c r="CV1751" s="10">
        <v>327</v>
      </c>
      <c r="CW1751" s="10">
        <v>6.4</v>
      </c>
      <c r="CY1751" s="10">
        <v>1858</v>
      </c>
      <c r="CZ1751" s="10" t="s">
        <v>293</v>
      </c>
      <c r="DA1751" s="10">
        <v>0</v>
      </c>
      <c r="DB1751" s="10">
        <v>0</v>
      </c>
      <c r="DC1751" s="10">
        <v>0</v>
      </c>
      <c r="DD1751" s="10">
        <v>6.3</v>
      </c>
      <c r="DF1751" s="10">
        <v>0</v>
      </c>
      <c r="DG1751" s="10">
        <v>0</v>
      </c>
      <c r="DH1751" s="10">
        <v>0</v>
      </c>
      <c r="DI1751" s="10">
        <v>6.3</v>
      </c>
      <c r="DK1751" s="10">
        <v>0</v>
      </c>
      <c r="DL1751" s="10">
        <v>0</v>
      </c>
      <c r="DM1751" s="10">
        <v>0</v>
      </c>
      <c r="DN1751" s="10">
        <v>6.3</v>
      </c>
    </row>
    <row r="1752" spans="1:118" x14ac:dyDescent="0.25">
      <c r="A1752" s="10">
        <v>1827</v>
      </c>
      <c r="R1752" s="10">
        <v>1827</v>
      </c>
      <c r="S1752" s="10" t="s">
        <v>285</v>
      </c>
      <c r="T1752" s="10">
        <v>9.7433600000000013E-3</v>
      </c>
      <c r="U1752" s="10">
        <v>5.2038400000000004E-3</v>
      </c>
      <c r="V1752" s="10">
        <v>1</v>
      </c>
      <c r="W1752" s="10">
        <v>6.4</v>
      </c>
      <c r="Y1752" s="10">
        <v>9.5911199999999999E-3</v>
      </c>
      <c r="Z1752" s="10">
        <v>5.1225299999999993E-3</v>
      </c>
      <c r="AA1752" s="10">
        <v>1</v>
      </c>
      <c r="AB1752" s="10">
        <v>6.3</v>
      </c>
      <c r="AD1752" s="10">
        <v>1.9486720000000003E-2</v>
      </c>
      <c r="AE1752" s="10">
        <v>1.0407680000000001E-2</v>
      </c>
      <c r="AF1752" s="10">
        <v>2</v>
      </c>
      <c r="AG1752" s="10">
        <v>6.4</v>
      </c>
      <c r="AI1752" s="10">
        <v>1827</v>
      </c>
      <c r="AJ1752" s="10" t="s">
        <v>285</v>
      </c>
      <c r="AK1752" s="10">
        <v>1.0407680000000001E-2</v>
      </c>
      <c r="AL1752" s="10">
        <v>3.7644800000000006E-3</v>
      </c>
      <c r="AM1752" s="10">
        <v>1</v>
      </c>
      <c r="AN1752" s="10">
        <v>6.4</v>
      </c>
      <c r="AP1752" s="10">
        <v>1.0245059999999999E-2</v>
      </c>
      <c r="AQ1752" s="10">
        <v>3.7056599999999999E-3</v>
      </c>
      <c r="AR1752" s="10">
        <v>1</v>
      </c>
      <c r="AS1752" s="10">
        <v>6.3</v>
      </c>
      <c r="AU1752" s="10">
        <v>1.0407680000000001E-2</v>
      </c>
      <c r="AV1752" s="10">
        <v>3.7644800000000006E-3</v>
      </c>
      <c r="AW1752" s="10">
        <v>1</v>
      </c>
      <c r="AX1752" s="10">
        <v>6.4</v>
      </c>
      <c r="AZ1752" s="10">
        <v>1827</v>
      </c>
      <c r="BA1752" s="10" t="s">
        <v>285</v>
      </c>
      <c r="BB1752" s="10">
        <v>9.9648000000000011E-3</v>
      </c>
      <c r="BC1752" s="10">
        <v>4.7609600000000007E-3</v>
      </c>
      <c r="BD1752" s="10">
        <v>1</v>
      </c>
      <c r="BE1752" s="10">
        <v>6.4</v>
      </c>
      <c r="BG1752" s="10">
        <v>9.9648000000000011E-3</v>
      </c>
      <c r="BH1752" s="10">
        <v>4.7609600000000007E-3</v>
      </c>
      <c r="BI1752" s="10">
        <v>1</v>
      </c>
      <c r="BJ1752" s="10">
        <v>6.4</v>
      </c>
      <c r="BL1752" s="10">
        <v>9.9648000000000011E-3</v>
      </c>
      <c r="BM1752" s="10">
        <v>4.7609600000000007E-3</v>
      </c>
      <c r="BN1752" s="10">
        <v>1</v>
      </c>
      <c r="BO1752" s="10">
        <v>6.4</v>
      </c>
      <c r="BQ1752" s="10">
        <v>1827</v>
      </c>
      <c r="BR1752" s="10" t="s">
        <v>285</v>
      </c>
      <c r="BS1752" s="10">
        <v>1.0790009999999999E-2</v>
      </c>
      <c r="BT1752" s="10">
        <v>1.52586E-3</v>
      </c>
      <c r="BU1752" s="10">
        <v>1</v>
      </c>
      <c r="BV1752" s="10">
        <v>6.3</v>
      </c>
      <c r="BX1752" s="10">
        <v>1.0790009999999999E-2</v>
      </c>
      <c r="BY1752" s="10">
        <v>1.52586E-3</v>
      </c>
      <c r="BZ1752" s="10">
        <v>1</v>
      </c>
      <c r="CA1752" s="10">
        <v>6.3</v>
      </c>
      <c r="CC1752" s="10">
        <v>1.0790009999999999E-2</v>
      </c>
      <c r="CD1752" s="10">
        <v>1.52586E-3</v>
      </c>
      <c r="CE1752" s="10">
        <v>1</v>
      </c>
      <c r="CF1752" s="10">
        <v>6.3</v>
      </c>
      <c r="CH1752" s="10">
        <v>1827</v>
      </c>
      <c r="CI1752" s="10" t="s">
        <v>285</v>
      </c>
      <c r="CJ1752" s="10">
        <v>1.0075520000000001E-2</v>
      </c>
      <c r="CK1752" s="10">
        <v>4.53952E-3</v>
      </c>
      <c r="CL1752" s="10">
        <v>1</v>
      </c>
      <c r="CM1752" s="10">
        <v>6.4</v>
      </c>
      <c r="CO1752" s="10">
        <v>1.0075520000000001E-2</v>
      </c>
      <c r="CP1752" s="10">
        <v>4.53952E-3</v>
      </c>
      <c r="CQ1752" s="10">
        <v>1</v>
      </c>
      <c r="CR1752" s="10">
        <v>6.4</v>
      </c>
      <c r="CT1752" s="10">
        <v>1.0075520000000001E-2</v>
      </c>
      <c r="CU1752" s="10">
        <v>4.53952E-3</v>
      </c>
      <c r="CV1752" s="10">
        <v>1</v>
      </c>
      <c r="CW1752" s="10">
        <v>6.4</v>
      </c>
      <c r="CY1752" s="10">
        <v>1859</v>
      </c>
      <c r="CZ1752" s="10" t="s">
        <v>294</v>
      </c>
      <c r="DA1752" s="10">
        <v>0</v>
      </c>
      <c r="DB1752" s="10">
        <v>0</v>
      </c>
      <c r="DC1752" s="10">
        <v>0</v>
      </c>
      <c r="DD1752" s="10">
        <v>6.3</v>
      </c>
      <c r="DF1752" s="10">
        <v>0</v>
      </c>
      <c r="DG1752" s="10">
        <v>0</v>
      </c>
      <c r="DH1752" s="10">
        <v>0</v>
      </c>
      <c r="DI1752" s="10">
        <v>6.3</v>
      </c>
      <c r="DK1752" s="10">
        <v>0</v>
      </c>
      <c r="DL1752" s="10">
        <v>0</v>
      </c>
      <c r="DM1752" s="10">
        <v>0</v>
      </c>
      <c r="DN1752" s="10">
        <v>6.3</v>
      </c>
    </row>
    <row r="1753" spans="1:118" x14ac:dyDescent="0.25">
      <c r="A1753" s="10">
        <v>1828</v>
      </c>
      <c r="R1753" s="10">
        <v>1828</v>
      </c>
      <c r="S1753" s="10" t="s">
        <v>305</v>
      </c>
      <c r="T1753" s="10">
        <v>0.97433599999999998</v>
      </c>
      <c r="U1753" s="10">
        <v>0.52038400000000007</v>
      </c>
      <c r="V1753" s="10">
        <v>100</v>
      </c>
      <c r="W1753" s="10">
        <v>6.4</v>
      </c>
      <c r="Y1753" s="10">
        <v>1.5345791999999998</v>
      </c>
      <c r="Z1753" s="10">
        <v>0.81960479999999991</v>
      </c>
      <c r="AA1753" s="10">
        <v>160</v>
      </c>
      <c r="AB1753" s="10">
        <v>6.3</v>
      </c>
      <c r="AD1753" s="10">
        <v>1.7050879999999999</v>
      </c>
      <c r="AE1753" s="10">
        <v>0.91067199999999993</v>
      </c>
      <c r="AF1753" s="10">
        <v>175</v>
      </c>
      <c r="AG1753" s="10">
        <v>6.4</v>
      </c>
      <c r="AI1753" s="10">
        <v>1828</v>
      </c>
      <c r="AJ1753" s="10" t="s">
        <v>305</v>
      </c>
      <c r="AK1753" s="10">
        <v>1.6131903999999999</v>
      </c>
      <c r="AL1753" s="10">
        <v>0.58349440000000008</v>
      </c>
      <c r="AM1753" s="10">
        <v>155</v>
      </c>
      <c r="AN1753" s="10">
        <v>6.4</v>
      </c>
      <c r="AP1753" s="10">
        <v>2.1719527199999997</v>
      </c>
      <c r="AQ1753" s="10">
        <v>0.78559992000000001</v>
      </c>
      <c r="AR1753" s="10">
        <v>212</v>
      </c>
      <c r="AS1753" s="10">
        <v>6.3</v>
      </c>
      <c r="AU1753" s="10">
        <v>2.4978431999999997</v>
      </c>
      <c r="AV1753" s="10">
        <v>0.90347519999999992</v>
      </c>
      <c r="AW1753" s="10">
        <v>240</v>
      </c>
      <c r="AX1753" s="10">
        <v>6.4</v>
      </c>
      <c r="AZ1753" s="10">
        <v>1828</v>
      </c>
      <c r="BA1753" s="10" t="s">
        <v>305</v>
      </c>
      <c r="BB1753" s="10">
        <v>1.0961280000000002</v>
      </c>
      <c r="BC1753" s="10">
        <v>0.52370559999999999</v>
      </c>
      <c r="BD1753" s="10">
        <v>110</v>
      </c>
      <c r="BE1753" s="10">
        <v>6.4</v>
      </c>
      <c r="BG1753" s="10">
        <v>1.5445440000000001</v>
      </c>
      <c r="BH1753" s="10">
        <v>0.73794879999999996</v>
      </c>
      <c r="BI1753" s="10">
        <v>155</v>
      </c>
      <c r="BJ1753" s="10">
        <v>6.4</v>
      </c>
      <c r="BL1753" s="10">
        <v>1.6740864000000002</v>
      </c>
      <c r="BM1753" s="10">
        <v>0.79984127999999999</v>
      </c>
      <c r="BN1753" s="10">
        <v>168</v>
      </c>
      <c r="BO1753" s="10">
        <v>6.4</v>
      </c>
      <c r="BQ1753" s="10">
        <v>1828</v>
      </c>
      <c r="BR1753" s="10" t="s">
        <v>305</v>
      </c>
      <c r="BS1753" s="10">
        <v>1.30559121</v>
      </c>
      <c r="BT1753" s="10">
        <v>0.18462906000000001</v>
      </c>
      <c r="BU1753" s="10">
        <v>121</v>
      </c>
      <c r="BV1753" s="10">
        <v>6.3</v>
      </c>
      <c r="BX1753" s="10">
        <v>1.9422017999999999</v>
      </c>
      <c r="BY1753" s="10">
        <v>0.27465480000000003</v>
      </c>
      <c r="BZ1753" s="10">
        <v>180</v>
      </c>
      <c r="CA1753" s="10">
        <v>6.3</v>
      </c>
      <c r="CC1753" s="10">
        <v>2.1580019999999998</v>
      </c>
      <c r="CD1753" s="10">
        <v>0.30517200000000011</v>
      </c>
      <c r="CE1753" s="10">
        <v>200</v>
      </c>
      <c r="CF1753" s="10">
        <v>6.3</v>
      </c>
      <c r="CH1753" s="10">
        <v>1828</v>
      </c>
      <c r="CI1753" s="10" t="s">
        <v>305</v>
      </c>
      <c r="CJ1753" s="10">
        <v>0.80604160000000002</v>
      </c>
      <c r="CK1753" s="10">
        <v>0.36316159999999997</v>
      </c>
      <c r="CL1753" s="10">
        <v>80</v>
      </c>
      <c r="CM1753" s="10">
        <v>6.4</v>
      </c>
      <c r="CO1753" s="10">
        <v>1.8639712000000002</v>
      </c>
      <c r="CP1753" s="10">
        <v>0.83981119999999998</v>
      </c>
      <c r="CQ1753" s="10">
        <v>185</v>
      </c>
      <c r="CR1753" s="10">
        <v>6.4</v>
      </c>
      <c r="CT1753" s="10">
        <v>1.511328</v>
      </c>
      <c r="CU1753" s="10">
        <v>0.68092799999999998</v>
      </c>
      <c r="CV1753" s="10">
        <v>150</v>
      </c>
      <c r="CW1753" s="10">
        <v>6.4</v>
      </c>
      <c r="CY1753" s="10">
        <v>1860</v>
      </c>
      <c r="CZ1753" s="10" t="s">
        <v>298</v>
      </c>
      <c r="DA1753" s="10">
        <v>0</v>
      </c>
      <c r="DB1753" s="10">
        <v>0</v>
      </c>
      <c r="DC1753" s="10">
        <v>0</v>
      </c>
      <c r="DD1753" s="10">
        <v>6.3</v>
      </c>
      <c r="DF1753" s="10">
        <v>0</v>
      </c>
      <c r="DG1753" s="10">
        <v>0</v>
      </c>
      <c r="DH1753" s="10">
        <v>0</v>
      </c>
      <c r="DI1753" s="10">
        <v>6.3</v>
      </c>
      <c r="DK1753" s="10">
        <v>0</v>
      </c>
      <c r="DL1753" s="10">
        <v>0</v>
      </c>
      <c r="DM1753" s="10">
        <v>0</v>
      </c>
      <c r="DN1753" s="10">
        <v>6.3</v>
      </c>
    </row>
    <row r="1754" spans="1:118" x14ac:dyDescent="0.25">
      <c r="A1754" s="10">
        <v>1829</v>
      </c>
      <c r="R1754" s="10">
        <v>1829</v>
      </c>
      <c r="S1754" s="10" t="s">
        <v>315</v>
      </c>
      <c r="T1754" s="10">
        <v>0.63331839999999995</v>
      </c>
      <c r="U1754" s="10">
        <v>0.33824959999999993</v>
      </c>
      <c r="V1754" s="10">
        <v>65</v>
      </c>
      <c r="W1754" s="10">
        <v>6.4</v>
      </c>
      <c r="Y1754" s="10">
        <v>0.95911200000000008</v>
      </c>
      <c r="Z1754" s="10">
        <v>0.51225300000000007</v>
      </c>
      <c r="AA1754" s="10">
        <v>100</v>
      </c>
      <c r="AB1754" s="10">
        <v>6.3</v>
      </c>
      <c r="AD1754" s="10">
        <v>1.0717696000000001</v>
      </c>
      <c r="AE1754" s="10">
        <v>0.5724224</v>
      </c>
      <c r="AF1754" s="10">
        <v>110</v>
      </c>
      <c r="AG1754" s="10">
        <v>6.4</v>
      </c>
      <c r="AI1754" s="10">
        <v>1829</v>
      </c>
      <c r="AJ1754" s="10" t="s">
        <v>315</v>
      </c>
      <c r="AK1754" s="10">
        <v>0.88465279999999991</v>
      </c>
      <c r="AL1754" s="10">
        <v>0.31998080000000007</v>
      </c>
      <c r="AM1754" s="10">
        <v>85</v>
      </c>
      <c r="AN1754" s="10">
        <v>6.4</v>
      </c>
      <c r="AP1754" s="10">
        <v>1.3318577999999999</v>
      </c>
      <c r="AQ1754" s="10">
        <v>0.48173579999999999</v>
      </c>
      <c r="AR1754" s="10">
        <v>130</v>
      </c>
      <c r="AS1754" s="10">
        <v>6.3</v>
      </c>
      <c r="AU1754" s="10">
        <v>1.3529983999999997</v>
      </c>
      <c r="AV1754" s="10">
        <v>0.4893824</v>
      </c>
      <c r="AW1754" s="10">
        <v>130</v>
      </c>
      <c r="AX1754" s="10">
        <v>6.4</v>
      </c>
      <c r="AZ1754" s="10">
        <v>1829</v>
      </c>
      <c r="BA1754" s="10" t="s">
        <v>315</v>
      </c>
      <c r="BB1754" s="10">
        <v>0.64771199999999995</v>
      </c>
      <c r="BC1754" s="10">
        <v>0.30946239999999997</v>
      </c>
      <c r="BD1754" s="10">
        <v>65</v>
      </c>
      <c r="BE1754" s="10">
        <v>6.4</v>
      </c>
      <c r="BG1754" s="10">
        <v>1.0961280000000002</v>
      </c>
      <c r="BH1754" s="10">
        <v>0.52370559999999999</v>
      </c>
      <c r="BI1754" s="10">
        <v>110</v>
      </c>
      <c r="BJ1754" s="10">
        <v>6.4</v>
      </c>
      <c r="BL1754" s="10">
        <v>1.0961280000000002</v>
      </c>
      <c r="BM1754" s="10">
        <v>0.52370559999999999</v>
      </c>
      <c r="BN1754" s="10">
        <v>110</v>
      </c>
      <c r="BO1754" s="10">
        <v>6.4</v>
      </c>
      <c r="BQ1754" s="10">
        <v>1829</v>
      </c>
      <c r="BR1754" s="10" t="s">
        <v>315</v>
      </c>
      <c r="BS1754" s="10">
        <v>0.86320079999999999</v>
      </c>
      <c r="BT1754" s="10">
        <v>0.12206880000000001</v>
      </c>
      <c r="BU1754" s="10">
        <v>80</v>
      </c>
      <c r="BV1754" s="10">
        <v>6.3</v>
      </c>
      <c r="BX1754" s="10">
        <v>1.2948012</v>
      </c>
      <c r="BY1754" s="10">
        <v>0.18310319999999999</v>
      </c>
      <c r="BZ1754" s="10">
        <v>120</v>
      </c>
      <c r="CA1754" s="10">
        <v>6.3</v>
      </c>
      <c r="CC1754" s="10">
        <v>1.5106013999999999</v>
      </c>
      <c r="CD1754" s="10">
        <v>0.21362040000000002</v>
      </c>
      <c r="CE1754" s="10">
        <v>140</v>
      </c>
      <c r="CF1754" s="10">
        <v>6.3</v>
      </c>
      <c r="CH1754" s="10">
        <v>1829</v>
      </c>
      <c r="CI1754" s="10" t="s">
        <v>315</v>
      </c>
      <c r="CJ1754" s="10">
        <v>0.61460672000000016</v>
      </c>
      <c r="CK1754" s="10">
        <v>0.27691072</v>
      </c>
      <c r="CL1754" s="10">
        <v>61</v>
      </c>
      <c r="CM1754" s="10">
        <v>6.4</v>
      </c>
      <c r="CO1754" s="10">
        <v>1.1083072000000003</v>
      </c>
      <c r="CP1754" s="10">
        <v>0.49934719999999999</v>
      </c>
      <c r="CQ1754" s="10">
        <v>110</v>
      </c>
      <c r="CR1754" s="10">
        <v>6.4</v>
      </c>
      <c r="CT1754" s="10">
        <v>1.007552</v>
      </c>
      <c r="CU1754" s="10">
        <v>0.45395200000000002</v>
      </c>
      <c r="CV1754" s="10">
        <v>100</v>
      </c>
      <c r="CW1754" s="10">
        <v>6.4</v>
      </c>
      <c r="CY1754" s="10">
        <v>1861</v>
      </c>
      <c r="CZ1754" s="10" t="s">
        <v>308</v>
      </c>
      <c r="DA1754" s="10">
        <v>0</v>
      </c>
      <c r="DB1754" s="10">
        <v>0</v>
      </c>
      <c r="DC1754" s="10">
        <v>0</v>
      </c>
      <c r="DD1754" s="10">
        <v>6.3</v>
      </c>
      <c r="DF1754" s="10">
        <v>0</v>
      </c>
      <c r="DG1754" s="10">
        <v>0</v>
      </c>
      <c r="DH1754" s="10">
        <v>0</v>
      </c>
      <c r="DI1754" s="10">
        <v>6.3</v>
      </c>
      <c r="DK1754" s="10">
        <v>0</v>
      </c>
      <c r="DL1754" s="10">
        <v>0</v>
      </c>
      <c r="DM1754" s="10">
        <v>0</v>
      </c>
      <c r="DN1754" s="10">
        <v>6.3</v>
      </c>
    </row>
    <row r="1755" spans="1:118" x14ac:dyDescent="0.25">
      <c r="A1755" s="10">
        <v>1830</v>
      </c>
      <c r="R1755" s="10">
        <v>1830</v>
      </c>
      <c r="S1755" s="10" t="s">
        <v>289</v>
      </c>
      <c r="T1755" s="10">
        <v>0.48716799999999999</v>
      </c>
      <c r="U1755" s="10">
        <v>0.26019200000000003</v>
      </c>
      <c r="V1755" s="10">
        <v>50</v>
      </c>
      <c r="W1755" s="10">
        <v>6.4</v>
      </c>
      <c r="Y1755" s="10">
        <v>0.67137839999999993</v>
      </c>
      <c r="Z1755" s="10">
        <v>0.35857709999999998</v>
      </c>
      <c r="AA1755" s="10">
        <v>70</v>
      </c>
      <c r="AB1755" s="10">
        <v>6.3</v>
      </c>
      <c r="AD1755" s="10">
        <v>0.73075199999999996</v>
      </c>
      <c r="AE1755" s="10">
        <v>0.39028799999999997</v>
      </c>
      <c r="AF1755" s="10">
        <v>75</v>
      </c>
      <c r="AG1755" s="10">
        <v>6.4</v>
      </c>
      <c r="AI1755" s="10">
        <v>1830</v>
      </c>
      <c r="AJ1755" s="10" t="s">
        <v>289</v>
      </c>
      <c r="AK1755" s="10">
        <v>0.83261439999999998</v>
      </c>
      <c r="AL1755" s="10">
        <v>0.30115840000000005</v>
      </c>
      <c r="AM1755" s="10">
        <v>80</v>
      </c>
      <c r="AN1755" s="10">
        <v>6.4</v>
      </c>
      <c r="AP1755" s="10">
        <v>1.0245060000000001</v>
      </c>
      <c r="AQ1755" s="10">
        <v>0.37056600000000001</v>
      </c>
      <c r="AR1755" s="10">
        <v>100</v>
      </c>
      <c r="AS1755" s="10">
        <v>6.3</v>
      </c>
      <c r="AU1755" s="10">
        <v>1.1448448</v>
      </c>
      <c r="AV1755" s="10">
        <v>0.41409280000000009</v>
      </c>
      <c r="AW1755" s="10">
        <v>110</v>
      </c>
      <c r="AX1755" s="10">
        <v>6.4</v>
      </c>
      <c r="AZ1755" s="10">
        <v>1830</v>
      </c>
      <c r="BA1755" s="10" t="s">
        <v>289</v>
      </c>
      <c r="BB1755" s="10">
        <v>0.59788799999999998</v>
      </c>
      <c r="BC1755" s="10">
        <v>0.28565759999999996</v>
      </c>
      <c r="BD1755" s="10">
        <v>60</v>
      </c>
      <c r="BE1755" s="10">
        <v>6.4</v>
      </c>
      <c r="BG1755" s="10">
        <v>0.69753599999999993</v>
      </c>
      <c r="BH1755" s="10">
        <v>0.33326719999999999</v>
      </c>
      <c r="BI1755" s="10">
        <v>70</v>
      </c>
      <c r="BJ1755" s="10">
        <v>6.4</v>
      </c>
      <c r="BL1755" s="10">
        <v>0.797184</v>
      </c>
      <c r="BM1755" s="10">
        <v>0.38087680000000002</v>
      </c>
      <c r="BN1755" s="10">
        <v>80</v>
      </c>
      <c r="BO1755" s="10">
        <v>6.4</v>
      </c>
      <c r="BQ1755" s="10">
        <v>1830</v>
      </c>
      <c r="BR1755" s="10" t="s">
        <v>289</v>
      </c>
      <c r="BS1755" s="10">
        <v>0.75530069999999994</v>
      </c>
      <c r="BT1755" s="10">
        <v>0.10681020000000001</v>
      </c>
      <c r="BU1755" s="10">
        <v>70</v>
      </c>
      <c r="BV1755" s="10">
        <v>6.3</v>
      </c>
      <c r="BX1755" s="10">
        <v>0.91715084999999996</v>
      </c>
      <c r="BY1755" s="10">
        <v>0.12969810000000001</v>
      </c>
      <c r="BZ1755" s="10">
        <v>85</v>
      </c>
      <c r="CA1755" s="10">
        <v>6.3</v>
      </c>
      <c r="CC1755" s="10">
        <v>1.0790009999999999</v>
      </c>
      <c r="CD1755" s="10">
        <v>0.15258600000000005</v>
      </c>
      <c r="CE1755" s="10">
        <v>100</v>
      </c>
      <c r="CF1755" s="10">
        <v>6.3</v>
      </c>
      <c r="CH1755" s="10">
        <v>1830</v>
      </c>
      <c r="CI1755" s="10" t="s">
        <v>289</v>
      </c>
      <c r="CJ1755" s="10">
        <v>0.40302080000000001</v>
      </c>
      <c r="CK1755" s="10">
        <v>0.18158079999999999</v>
      </c>
      <c r="CL1755" s="10">
        <v>40</v>
      </c>
      <c r="CM1755" s="10">
        <v>6.4</v>
      </c>
      <c r="CO1755" s="10">
        <v>0.55415360000000013</v>
      </c>
      <c r="CP1755" s="10">
        <v>0.2496736</v>
      </c>
      <c r="CQ1755" s="10">
        <v>55</v>
      </c>
      <c r="CR1755" s="10">
        <v>6.4</v>
      </c>
      <c r="CT1755" s="10">
        <v>0.65490879999999996</v>
      </c>
      <c r="CU1755" s="10">
        <v>0.29506879999999996</v>
      </c>
      <c r="CV1755" s="10">
        <v>65</v>
      </c>
      <c r="CW1755" s="10">
        <v>6.4</v>
      </c>
      <c r="CY1755" s="10">
        <v>1862</v>
      </c>
      <c r="CZ1755" s="10" t="s">
        <v>299</v>
      </c>
      <c r="DA1755" s="10">
        <v>0.13885325999999998</v>
      </c>
      <c r="DB1755" s="10">
        <v>2.8337399999999999E-2</v>
      </c>
      <c r="DC1755" s="10">
        <v>13</v>
      </c>
      <c r="DD1755" s="10">
        <v>6.3</v>
      </c>
      <c r="DF1755" s="10">
        <v>0.13885325999999998</v>
      </c>
      <c r="DG1755" s="10">
        <v>2.8337399999999999E-2</v>
      </c>
      <c r="DH1755" s="10">
        <v>13</v>
      </c>
      <c r="DI1755" s="10">
        <v>6.3</v>
      </c>
      <c r="DK1755" s="10">
        <v>0.13885325999999998</v>
      </c>
      <c r="DL1755" s="10">
        <v>2.8337399999999999E-2</v>
      </c>
      <c r="DM1755" s="10">
        <v>13</v>
      </c>
      <c r="DN1755" s="10">
        <v>6.3</v>
      </c>
    </row>
    <row r="1756" spans="1:118" x14ac:dyDescent="0.25">
      <c r="A1756" s="10">
        <v>1831</v>
      </c>
      <c r="R1756" s="10">
        <v>1831</v>
      </c>
      <c r="S1756" s="10" t="s">
        <v>291</v>
      </c>
      <c r="T1756" s="10">
        <v>9.7433599999999995E-2</v>
      </c>
      <c r="U1756" s="10">
        <v>5.2038399999999999E-2</v>
      </c>
      <c r="V1756" s="10">
        <v>10</v>
      </c>
      <c r="W1756" s="10">
        <v>6.4</v>
      </c>
      <c r="Y1756" s="10">
        <v>4.7955599999999994E-2</v>
      </c>
      <c r="Z1756" s="10">
        <v>2.5612649999999997E-2</v>
      </c>
      <c r="AA1756" s="10">
        <v>5</v>
      </c>
      <c r="AB1756" s="10">
        <v>6.3</v>
      </c>
      <c r="AD1756" s="10">
        <v>7.794688000000001E-2</v>
      </c>
      <c r="AE1756" s="10">
        <v>4.1630720000000003E-2</v>
      </c>
      <c r="AF1756" s="10">
        <v>8</v>
      </c>
      <c r="AG1756" s="10">
        <v>6.4</v>
      </c>
      <c r="AI1756" s="10">
        <v>1831</v>
      </c>
      <c r="AJ1756" s="10" t="s">
        <v>291</v>
      </c>
      <c r="AK1756" s="10">
        <v>5.2038399999999999E-2</v>
      </c>
      <c r="AL1756" s="10">
        <v>1.8822400000000003E-2</v>
      </c>
      <c r="AM1756" s="10">
        <v>5</v>
      </c>
      <c r="AN1756" s="10">
        <v>6.4</v>
      </c>
      <c r="AP1756" s="10">
        <v>0.10245059999999999</v>
      </c>
      <c r="AQ1756" s="10">
        <v>3.7056600000000002E-2</v>
      </c>
      <c r="AR1756" s="10">
        <v>10</v>
      </c>
      <c r="AS1756" s="10">
        <v>6.3</v>
      </c>
      <c r="AU1756" s="10">
        <v>0.26019200000000003</v>
      </c>
      <c r="AV1756" s="10">
        <v>9.4112000000000015E-2</v>
      </c>
      <c r="AW1756" s="10">
        <v>25</v>
      </c>
      <c r="AX1756" s="10">
        <v>6.4</v>
      </c>
      <c r="AZ1756" s="10">
        <v>1831</v>
      </c>
      <c r="BA1756" s="10" t="s">
        <v>291</v>
      </c>
      <c r="BB1756" s="10">
        <v>9.9648E-2</v>
      </c>
      <c r="BC1756" s="10">
        <v>4.7609600000000002E-2</v>
      </c>
      <c r="BD1756" s="10">
        <v>10</v>
      </c>
      <c r="BE1756" s="10">
        <v>6.4</v>
      </c>
      <c r="BG1756" s="10">
        <v>9.9648E-2</v>
      </c>
      <c r="BH1756" s="10">
        <v>4.7609600000000002E-2</v>
      </c>
      <c r="BI1756" s="10">
        <v>10</v>
      </c>
      <c r="BJ1756" s="10">
        <v>6.4</v>
      </c>
      <c r="BL1756" s="10">
        <v>9.9648E-2</v>
      </c>
      <c r="BM1756" s="10">
        <v>4.7609600000000002E-2</v>
      </c>
      <c r="BN1756" s="10">
        <v>10</v>
      </c>
      <c r="BO1756" s="10">
        <v>6.4</v>
      </c>
      <c r="BQ1756" s="10">
        <v>1831</v>
      </c>
      <c r="BR1756" s="10" t="s">
        <v>291</v>
      </c>
      <c r="BS1756" s="10">
        <v>5.3950049999999999E-2</v>
      </c>
      <c r="BT1756" s="10">
        <v>7.6293000000000003E-3</v>
      </c>
      <c r="BU1756" s="10">
        <v>5</v>
      </c>
      <c r="BV1756" s="10">
        <v>6.3</v>
      </c>
      <c r="BX1756" s="10">
        <v>0.1079001</v>
      </c>
      <c r="BY1756" s="10">
        <v>1.5258600000000001E-2</v>
      </c>
      <c r="BZ1756" s="10">
        <v>10</v>
      </c>
      <c r="CA1756" s="10">
        <v>6.3</v>
      </c>
      <c r="CC1756" s="10">
        <v>0.2158002</v>
      </c>
      <c r="CD1756" s="10">
        <v>3.0517200000000001E-2</v>
      </c>
      <c r="CE1756" s="10">
        <v>20</v>
      </c>
      <c r="CF1756" s="10">
        <v>6.3</v>
      </c>
      <c r="CH1756" s="10">
        <v>1831</v>
      </c>
      <c r="CI1756" s="10" t="s">
        <v>291</v>
      </c>
      <c r="CJ1756" s="10">
        <v>1.0075520000000001E-2</v>
      </c>
      <c r="CK1756" s="10">
        <v>4.53952E-3</v>
      </c>
      <c r="CL1756" s="10">
        <v>1</v>
      </c>
      <c r="CM1756" s="10">
        <v>6.4</v>
      </c>
      <c r="CO1756" s="10">
        <v>2.0151040000000002E-2</v>
      </c>
      <c r="CP1756" s="10">
        <v>9.07904E-3</v>
      </c>
      <c r="CQ1756" s="10">
        <v>2</v>
      </c>
      <c r="CR1756" s="10">
        <v>6.4</v>
      </c>
      <c r="CT1756" s="10">
        <v>0.1007552</v>
      </c>
      <c r="CU1756" s="10">
        <v>4.5395199999999997E-2</v>
      </c>
      <c r="CV1756" s="10">
        <v>10</v>
      </c>
      <c r="CW1756" s="10">
        <v>6.4</v>
      </c>
      <c r="CY1756" s="10">
        <v>1863</v>
      </c>
      <c r="CZ1756" s="10" t="s">
        <v>408</v>
      </c>
      <c r="DA1756" s="10">
        <v>0</v>
      </c>
      <c r="DF1756" s="10">
        <v>1.66E-6</v>
      </c>
      <c r="DK1756" s="10">
        <v>1.66E-6</v>
      </c>
    </row>
    <row r="1757" spans="1:118" x14ac:dyDescent="0.25">
      <c r="A1757" s="10">
        <v>1832</v>
      </c>
      <c r="R1757" s="10">
        <v>1832</v>
      </c>
      <c r="S1757" s="10" t="s">
        <v>307</v>
      </c>
      <c r="T1757" s="10">
        <v>9.7433600000000013E-3</v>
      </c>
      <c r="U1757" s="10">
        <v>5.2038400000000004E-3</v>
      </c>
      <c r="V1757" s="10">
        <v>1</v>
      </c>
      <c r="W1757" s="10">
        <v>6.4</v>
      </c>
      <c r="Y1757" s="10">
        <v>9.5911199999999999E-3</v>
      </c>
      <c r="Z1757" s="10">
        <v>5.1225299999999993E-3</v>
      </c>
      <c r="AA1757" s="10">
        <v>1</v>
      </c>
      <c r="AB1757" s="10">
        <v>6.3</v>
      </c>
      <c r="AD1757" s="10">
        <v>9.7433600000000013E-3</v>
      </c>
      <c r="AE1757" s="10">
        <v>5.2038400000000004E-3</v>
      </c>
      <c r="AF1757" s="10">
        <v>1</v>
      </c>
      <c r="AG1757" s="10">
        <v>6.4</v>
      </c>
      <c r="AI1757" s="10">
        <v>1832</v>
      </c>
      <c r="AJ1757" s="10" t="s">
        <v>307</v>
      </c>
      <c r="AK1757" s="10">
        <v>7.285375999999999E-2</v>
      </c>
      <c r="AL1757" s="10">
        <v>2.6351360000000004E-2</v>
      </c>
      <c r="AM1757" s="10">
        <v>7</v>
      </c>
      <c r="AN1757" s="10">
        <v>6.4</v>
      </c>
      <c r="AP1757" s="10">
        <v>0.10245059999999999</v>
      </c>
      <c r="AQ1757" s="10">
        <v>3.7056600000000002E-2</v>
      </c>
      <c r="AR1757" s="10">
        <v>10</v>
      </c>
      <c r="AS1757" s="10">
        <v>6.3</v>
      </c>
      <c r="AU1757" s="10">
        <v>0.1040768</v>
      </c>
      <c r="AV1757" s="10">
        <v>3.7644800000000006E-2</v>
      </c>
      <c r="AW1757" s="10">
        <v>10</v>
      </c>
      <c r="AX1757" s="10">
        <v>6.4</v>
      </c>
      <c r="AZ1757" s="10">
        <v>1832</v>
      </c>
      <c r="BA1757" s="10" t="s">
        <v>307</v>
      </c>
      <c r="BB1757" s="10">
        <v>9.9648000000000011E-3</v>
      </c>
      <c r="BC1757" s="10">
        <v>4.7609600000000007E-3</v>
      </c>
      <c r="BD1757" s="10">
        <v>1</v>
      </c>
      <c r="BE1757" s="10">
        <v>6.4</v>
      </c>
      <c r="BG1757" s="10">
        <v>9.9648000000000011E-3</v>
      </c>
      <c r="BH1757" s="10">
        <v>4.7609600000000007E-3</v>
      </c>
      <c r="BI1757" s="10">
        <v>1</v>
      </c>
      <c r="BJ1757" s="10">
        <v>6.4</v>
      </c>
      <c r="BL1757" s="10">
        <v>9.9648000000000011E-3</v>
      </c>
      <c r="BM1757" s="10">
        <v>4.7609600000000007E-3</v>
      </c>
      <c r="BN1757" s="10">
        <v>1</v>
      </c>
      <c r="BO1757" s="10">
        <v>6.4</v>
      </c>
      <c r="BQ1757" s="10">
        <v>1832</v>
      </c>
      <c r="BR1757" s="10" t="s">
        <v>307</v>
      </c>
      <c r="BS1757" s="10">
        <v>5.3950049999999999E-2</v>
      </c>
      <c r="BT1757" s="10">
        <v>7.6293000000000003E-3</v>
      </c>
      <c r="BU1757" s="10">
        <v>5</v>
      </c>
      <c r="BV1757" s="10">
        <v>6.3</v>
      </c>
      <c r="BX1757" s="10">
        <v>8.6320079999999993E-2</v>
      </c>
      <c r="BY1757" s="10">
        <v>1.220688E-2</v>
      </c>
      <c r="BZ1757" s="10">
        <v>8</v>
      </c>
      <c r="CA1757" s="10">
        <v>6.3</v>
      </c>
      <c r="CC1757" s="10">
        <v>5.3950049999999999E-2</v>
      </c>
      <c r="CD1757" s="10">
        <v>7.6293000000000003E-3</v>
      </c>
      <c r="CE1757" s="10">
        <v>5</v>
      </c>
      <c r="CF1757" s="10">
        <v>6.3</v>
      </c>
      <c r="CH1757" s="10">
        <v>1832</v>
      </c>
      <c r="CI1757" s="10" t="s">
        <v>307</v>
      </c>
      <c r="CJ1757" s="10">
        <v>1.0075520000000001E-2</v>
      </c>
      <c r="CK1757" s="10">
        <v>4.53952E-3</v>
      </c>
      <c r="CL1757" s="10">
        <v>1</v>
      </c>
      <c r="CM1757" s="10">
        <v>6.4</v>
      </c>
      <c r="CO1757" s="10">
        <v>1.0075520000000001E-2</v>
      </c>
      <c r="CP1757" s="10">
        <v>4.53952E-3</v>
      </c>
      <c r="CQ1757" s="10">
        <v>1</v>
      </c>
      <c r="CR1757" s="10">
        <v>6.4</v>
      </c>
      <c r="CT1757" s="10">
        <v>1.0075520000000001E-2</v>
      </c>
      <c r="CU1757" s="10">
        <v>4.53952E-3</v>
      </c>
      <c r="CV1757" s="10">
        <v>1</v>
      </c>
      <c r="CW1757" s="10">
        <v>6.4</v>
      </c>
      <c r="CY1757" s="10">
        <v>1864</v>
      </c>
      <c r="CZ1757" s="10" t="s">
        <v>8</v>
      </c>
      <c r="DC1757" s="10">
        <v>0</v>
      </c>
      <c r="DH1757" s="10">
        <v>0</v>
      </c>
      <c r="DM1757" s="10">
        <v>0</v>
      </c>
    </row>
    <row r="1758" spans="1:118" x14ac:dyDescent="0.25">
      <c r="A1758" s="10">
        <v>1833</v>
      </c>
      <c r="R1758" s="10">
        <v>1833</v>
      </c>
      <c r="S1758" s="10" t="s">
        <v>423</v>
      </c>
      <c r="T1758" s="10">
        <v>1.8500000000000001E-3</v>
      </c>
      <c r="Y1758" s="10">
        <v>8.0000000000000007E-5</v>
      </c>
      <c r="AD1758" s="10">
        <v>5.0000000000000002E-5</v>
      </c>
      <c r="AI1758" s="10">
        <v>1833</v>
      </c>
      <c r="AJ1758" s="10" t="s">
        <v>423</v>
      </c>
      <c r="AK1758" s="10">
        <v>2.1010000000000001E-2</v>
      </c>
      <c r="AP1758" s="10">
        <v>2.1839999999999998E-2</v>
      </c>
      <c r="AU1758" s="10">
        <v>1.9709999999999998E-2</v>
      </c>
      <c r="AZ1758" s="10">
        <v>1833</v>
      </c>
      <c r="BA1758" s="10" t="s">
        <v>423</v>
      </c>
      <c r="BB1758" s="10">
        <v>1.2999999999999999E-3</v>
      </c>
      <c r="BG1758" s="10">
        <v>6.6E-4</v>
      </c>
      <c r="BL1758" s="10">
        <v>8.0000000000000007E-5</v>
      </c>
      <c r="BQ1758" s="10">
        <v>1833</v>
      </c>
      <c r="BR1758" s="10" t="s">
        <v>423</v>
      </c>
      <c r="BS1758" s="10">
        <v>2.1899999999999999E-2</v>
      </c>
      <c r="BX1758" s="10">
        <v>2.162E-2</v>
      </c>
      <c r="CC1758" s="10">
        <v>1.9480000000000001E-2</v>
      </c>
      <c r="CH1758" s="10">
        <v>1833</v>
      </c>
      <c r="CI1758" s="10" t="s">
        <v>423</v>
      </c>
      <c r="CJ1758" s="10">
        <v>1.6000000000000001E-4</v>
      </c>
      <c r="CO1758" s="10">
        <v>1.2999999999999999E-4</v>
      </c>
      <c r="CT1758" s="10">
        <v>1.3999999999999999E-4</v>
      </c>
      <c r="CY1758" s="10">
        <v>1865</v>
      </c>
      <c r="CZ1758" s="10" t="s">
        <v>9</v>
      </c>
      <c r="DA1758" s="10">
        <v>5.17</v>
      </c>
      <c r="DB1758" s="10">
        <v>1.01</v>
      </c>
      <c r="DC1758" s="10">
        <v>84.9</v>
      </c>
      <c r="DD1758" s="10">
        <v>35.86</v>
      </c>
      <c r="DF1758" s="10">
        <v>5.68</v>
      </c>
      <c r="DG1758" s="10">
        <v>1.1200000000000001</v>
      </c>
      <c r="DH1758" s="10">
        <v>92.2</v>
      </c>
      <c r="DI1758" s="10">
        <v>36.32</v>
      </c>
      <c r="DK1758" s="10">
        <v>6.21</v>
      </c>
      <c r="DL1758" s="10">
        <v>1.25</v>
      </c>
      <c r="DM1758" s="10">
        <v>100.8</v>
      </c>
      <c r="DN1758" s="10">
        <v>36.28</v>
      </c>
    </row>
    <row r="1759" spans="1:118" x14ac:dyDescent="0.25">
      <c r="A1759" s="10">
        <v>1834</v>
      </c>
      <c r="R1759" s="10">
        <v>1834</v>
      </c>
      <c r="S1759" s="10" t="s">
        <v>8</v>
      </c>
      <c r="AI1759" s="10">
        <v>1834</v>
      </c>
      <c r="AJ1759" s="10" t="s">
        <v>8</v>
      </c>
      <c r="AK1759" s="10">
        <v>5.87</v>
      </c>
      <c r="AL1759" s="10">
        <v>1.18</v>
      </c>
      <c r="AP1759" s="10">
        <v>5.21</v>
      </c>
      <c r="AQ1759" s="10">
        <v>1.02</v>
      </c>
      <c r="AU1759" s="10">
        <v>5.43</v>
      </c>
      <c r="AV1759" s="10">
        <v>1.07</v>
      </c>
      <c r="AZ1759" s="10">
        <v>1834</v>
      </c>
      <c r="BA1759" s="10" t="s">
        <v>8</v>
      </c>
      <c r="BQ1759" s="10">
        <v>1834</v>
      </c>
      <c r="BR1759" s="10" t="s">
        <v>8</v>
      </c>
      <c r="BS1759" s="10">
        <v>2.69</v>
      </c>
      <c r="BT1759" s="10">
        <v>0.5</v>
      </c>
      <c r="BX1759" s="10">
        <v>3.03</v>
      </c>
      <c r="BY1759" s="10">
        <v>0.56999999999999995</v>
      </c>
      <c r="CC1759" s="10">
        <v>3.36</v>
      </c>
      <c r="CD1759" s="10">
        <v>0.63</v>
      </c>
      <c r="CH1759" s="10">
        <v>1834</v>
      </c>
      <c r="CI1759" s="10" t="s">
        <v>8</v>
      </c>
      <c r="CL1759" s="10">
        <v>0</v>
      </c>
      <c r="CQ1759" s="10">
        <v>0</v>
      </c>
      <c r="CV1759" s="10">
        <v>0</v>
      </c>
      <c r="CY1759" s="10">
        <v>1866</v>
      </c>
      <c r="CZ1759" s="10" t="s">
        <v>399</v>
      </c>
      <c r="DC1759" s="10">
        <v>0</v>
      </c>
      <c r="DH1759" s="10">
        <v>0</v>
      </c>
      <c r="DM1759" s="10">
        <v>0</v>
      </c>
    </row>
    <row r="1760" spans="1:118" x14ac:dyDescent="0.25">
      <c r="A1760" s="10">
        <v>1835</v>
      </c>
      <c r="R1760" s="10">
        <v>1835</v>
      </c>
      <c r="S1760" s="10" t="s">
        <v>9</v>
      </c>
      <c r="T1760" s="10">
        <v>0.93</v>
      </c>
      <c r="U1760" s="10">
        <v>0.19</v>
      </c>
      <c r="Y1760" s="10">
        <v>0.82</v>
      </c>
      <c r="Z1760" s="10">
        <v>0.17</v>
      </c>
      <c r="AD1760" s="10">
        <v>0.98</v>
      </c>
      <c r="AE1760" s="10">
        <v>0.2</v>
      </c>
      <c r="AI1760" s="10">
        <v>1835</v>
      </c>
      <c r="AJ1760" s="10" t="s">
        <v>9</v>
      </c>
      <c r="AK1760" s="10">
        <v>3.26</v>
      </c>
      <c r="AL1760" s="10">
        <v>0.6</v>
      </c>
      <c r="AP1760" s="10">
        <v>3.04</v>
      </c>
      <c r="AQ1760" s="10">
        <v>0.56000000000000005</v>
      </c>
      <c r="AU1760" s="10">
        <v>2.93</v>
      </c>
      <c r="AV1760" s="10">
        <v>0.53</v>
      </c>
      <c r="AZ1760" s="10">
        <v>1835</v>
      </c>
      <c r="BA1760" s="10" t="s">
        <v>9</v>
      </c>
      <c r="BB1760" s="10">
        <v>1</v>
      </c>
      <c r="BC1760" s="10">
        <v>0.2</v>
      </c>
      <c r="BG1760" s="10">
        <v>1</v>
      </c>
      <c r="BH1760" s="10">
        <v>0.2</v>
      </c>
      <c r="BL1760" s="10">
        <v>1.43</v>
      </c>
      <c r="BM1760" s="10">
        <v>0.27</v>
      </c>
      <c r="BQ1760" s="10">
        <v>1835</v>
      </c>
      <c r="BR1760" s="10" t="s">
        <v>9</v>
      </c>
      <c r="BS1760" s="10">
        <v>2.4700000000000002</v>
      </c>
      <c r="BT1760" s="10">
        <v>0.45</v>
      </c>
      <c r="BX1760" s="10">
        <v>2.8</v>
      </c>
      <c r="BY1760" s="10">
        <v>0.51</v>
      </c>
      <c r="CC1760" s="10">
        <v>2.36</v>
      </c>
      <c r="CD1760" s="10">
        <v>0.43</v>
      </c>
      <c r="CH1760" s="10">
        <v>1835</v>
      </c>
      <c r="CI1760" s="10" t="s">
        <v>9</v>
      </c>
      <c r="CJ1760" s="10">
        <v>0.89</v>
      </c>
      <c r="CK1760" s="10">
        <v>0.18</v>
      </c>
      <c r="CL1760" s="10">
        <v>14</v>
      </c>
      <c r="CM1760" s="10">
        <v>36.590000000000003</v>
      </c>
      <c r="CO1760" s="10">
        <v>1.27</v>
      </c>
      <c r="CP1760" s="10">
        <v>0.25</v>
      </c>
      <c r="CQ1760" s="10">
        <v>21</v>
      </c>
      <c r="CR1760" s="10">
        <v>36.49</v>
      </c>
      <c r="CT1760" s="10">
        <v>1.33</v>
      </c>
      <c r="CU1760" s="10">
        <v>0.26</v>
      </c>
      <c r="CV1760" s="10">
        <v>21</v>
      </c>
      <c r="CW1760" s="10">
        <v>36.54</v>
      </c>
      <c r="CY1760" s="10">
        <v>1867</v>
      </c>
      <c r="CZ1760" s="10" t="s">
        <v>44</v>
      </c>
      <c r="DA1760" s="10">
        <v>5.14</v>
      </c>
      <c r="DB1760" s="10">
        <v>0.73</v>
      </c>
      <c r="DC1760" s="10">
        <v>500</v>
      </c>
      <c r="DD1760" s="10">
        <v>6</v>
      </c>
      <c r="DF1760" s="10">
        <v>5.65</v>
      </c>
      <c r="DG1760" s="10">
        <v>0.8</v>
      </c>
      <c r="DH1760" s="10">
        <v>550</v>
      </c>
      <c r="DI1760" s="10">
        <v>6</v>
      </c>
      <c r="DK1760" s="10">
        <v>6.17</v>
      </c>
      <c r="DL1760" s="10">
        <v>0.87</v>
      </c>
      <c r="DM1760" s="10">
        <v>600</v>
      </c>
      <c r="DN1760" s="10">
        <v>6</v>
      </c>
    </row>
    <row r="1761" spans="1:118" x14ac:dyDescent="0.25">
      <c r="A1761" s="10">
        <v>1836</v>
      </c>
      <c r="R1761" s="10">
        <v>1836</v>
      </c>
      <c r="S1761" s="10" t="s">
        <v>399</v>
      </c>
      <c r="AI1761" s="10">
        <v>1836</v>
      </c>
      <c r="AJ1761" s="10" t="s">
        <v>399</v>
      </c>
      <c r="AK1761" s="10">
        <v>5.83</v>
      </c>
      <c r="AL1761" s="10">
        <v>0.82</v>
      </c>
      <c r="AM1761" s="10">
        <v>540</v>
      </c>
      <c r="AN1761" s="10">
        <v>6.3</v>
      </c>
      <c r="AP1761" s="10">
        <v>5.18</v>
      </c>
      <c r="AQ1761" s="10">
        <v>0.73</v>
      </c>
      <c r="AR1761" s="10">
        <v>480</v>
      </c>
      <c r="AS1761" s="10">
        <v>6.3</v>
      </c>
      <c r="AU1761" s="10">
        <v>5.4</v>
      </c>
      <c r="AV1761" s="10">
        <v>0.76</v>
      </c>
      <c r="AW1761" s="10">
        <v>500</v>
      </c>
      <c r="AX1761" s="10">
        <v>6.3</v>
      </c>
      <c r="AZ1761" s="10">
        <v>1836</v>
      </c>
      <c r="BA1761" s="10" t="s">
        <v>399</v>
      </c>
      <c r="BQ1761" s="10">
        <v>1836</v>
      </c>
      <c r="BR1761" s="10" t="s">
        <v>399</v>
      </c>
      <c r="BS1761" s="10">
        <v>2.67</v>
      </c>
      <c r="BT1761" s="10">
        <v>0.38</v>
      </c>
      <c r="BU1761" s="10">
        <v>240</v>
      </c>
      <c r="BV1761" s="10">
        <v>6.5</v>
      </c>
      <c r="BX1761" s="10">
        <v>3.01</v>
      </c>
      <c r="BY1761" s="10">
        <v>0.43</v>
      </c>
      <c r="BZ1761" s="10">
        <v>270</v>
      </c>
      <c r="CA1761" s="10">
        <v>6.5</v>
      </c>
      <c r="CC1761" s="10">
        <v>3.34</v>
      </c>
      <c r="CD1761" s="10">
        <v>0.47</v>
      </c>
      <c r="CE1761" s="10">
        <v>300</v>
      </c>
      <c r="CF1761" s="10">
        <v>6.5</v>
      </c>
      <c r="CH1761" s="10">
        <v>1836</v>
      </c>
      <c r="CI1761" s="10" t="s">
        <v>399</v>
      </c>
      <c r="CL1761" s="10">
        <v>0</v>
      </c>
      <c r="CQ1761" s="10">
        <v>0</v>
      </c>
      <c r="CV1761" s="10">
        <v>0</v>
      </c>
      <c r="CY1761" s="10">
        <v>1868</v>
      </c>
      <c r="CZ1761" s="10" t="s">
        <v>305</v>
      </c>
      <c r="DA1761" s="10">
        <v>0.308286</v>
      </c>
      <c r="DB1761" s="10">
        <v>4.3596000000000003E-2</v>
      </c>
      <c r="DC1761" s="10">
        <v>30</v>
      </c>
      <c r="DD1761" s="10">
        <v>6</v>
      </c>
      <c r="DF1761" s="10">
        <v>0.51380999999999999</v>
      </c>
      <c r="DG1761" s="10">
        <v>7.2660000000000016E-2</v>
      </c>
      <c r="DH1761" s="10">
        <v>50</v>
      </c>
      <c r="DI1761" s="10">
        <v>6</v>
      </c>
      <c r="DK1761" s="10">
        <v>0.61657200000000001</v>
      </c>
      <c r="DL1761" s="10">
        <v>8.7192000000000006E-2</v>
      </c>
      <c r="DM1761" s="10">
        <v>60</v>
      </c>
      <c r="DN1761" s="10">
        <v>6</v>
      </c>
    </row>
    <row r="1762" spans="1:118" x14ac:dyDescent="0.25">
      <c r="A1762" s="10">
        <v>1837</v>
      </c>
      <c r="R1762" s="10">
        <v>1837</v>
      </c>
      <c r="S1762" s="10" t="s">
        <v>44</v>
      </c>
      <c r="T1762" s="10">
        <v>0.92</v>
      </c>
      <c r="U1762" s="10">
        <v>0.13</v>
      </c>
      <c r="V1762" s="10">
        <v>85</v>
      </c>
      <c r="W1762" s="10">
        <v>6.3</v>
      </c>
      <c r="Y1762" s="10">
        <v>0.81</v>
      </c>
      <c r="Z1762" s="10">
        <v>0.11</v>
      </c>
      <c r="AA1762" s="10">
        <v>75</v>
      </c>
      <c r="AB1762" s="10">
        <v>6.3</v>
      </c>
      <c r="AD1762" s="10">
        <v>0.97</v>
      </c>
      <c r="AE1762" s="10">
        <v>0.14000000000000001</v>
      </c>
      <c r="AF1762" s="10">
        <v>90</v>
      </c>
      <c r="AG1762" s="10">
        <v>6.3</v>
      </c>
      <c r="AI1762" s="10">
        <v>1837</v>
      </c>
      <c r="AJ1762" s="10" t="s">
        <v>44</v>
      </c>
      <c r="AK1762" s="10">
        <v>3.24</v>
      </c>
      <c r="AL1762" s="10">
        <v>0.46</v>
      </c>
      <c r="AM1762" s="10">
        <v>300</v>
      </c>
      <c r="AN1762" s="10">
        <v>6.3</v>
      </c>
      <c r="AP1762" s="10">
        <v>3.02</v>
      </c>
      <c r="AQ1762" s="10">
        <v>0.43</v>
      </c>
      <c r="AR1762" s="10">
        <v>280</v>
      </c>
      <c r="AS1762" s="10">
        <v>6.3</v>
      </c>
      <c r="AU1762" s="10">
        <v>2.91</v>
      </c>
      <c r="AV1762" s="10">
        <v>0.41</v>
      </c>
      <c r="AW1762" s="10">
        <v>270</v>
      </c>
      <c r="AX1762" s="10">
        <v>6.3</v>
      </c>
      <c r="AZ1762" s="10">
        <v>1837</v>
      </c>
      <c r="BA1762" s="10" t="s">
        <v>44</v>
      </c>
      <c r="BB1762" s="10">
        <v>0.99</v>
      </c>
      <c r="BC1762" s="10">
        <v>0.14000000000000001</v>
      </c>
      <c r="BD1762" s="10">
        <v>90</v>
      </c>
      <c r="BE1762" s="10">
        <v>6.4</v>
      </c>
      <c r="BG1762" s="10">
        <v>0.99</v>
      </c>
      <c r="BH1762" s="10">
        <v>0.14000000000000001</v>
      </c>
      <c r="BI1762" s="10">
        <v>90</v>
      </c>
      <c r="BJ1762" s="10">
        <v>6.4</v>
      </c>
      <c r="BL1762" s="10">
        <v>1.42</v>
      </c>
      <c r="BM1762" s="10">
        <v>0.2</v>
      </c>
      <c r="BN1762" s="10">
        <v>130</v>
      </c>
      <c r="BO1762" s="10">
        <v>6.4</v>
      </c>
      <c r="BQ1762" s="10">
        <v>1837</v>
      </c>
      <c r="BR1762" s="10" t="s">
        <v>44</v>
      </c>
      <c r="BS1762" s="10">
        <v>2.4500000000000002</v>
      </c>
      <c r="BT1762" s="10">
        <v>0.35</v>
      </c>
      <c r="BU1762" s="10">
        <v>220</v>
      </c>
      <c r="BV1762" s="10">
        <v>6.5</v>
      </c>
      <c r="BX1762" s="10">
        <v>2.78</v>
      </c>
      <c r="BY1762" s="10">
        <v>0.39</v>
      </c>
      <c r="BZ1762" s="10">
        <v>250</v>
      </c>
      <c r="CA1762" s="10">
        <v>6.5</v>
      </c>
      <c r="CC1762" s="10">
        <v>2.34</v>
      </c>
      <c r="CD1762" s="10">
        <v>0.33</v>
      </c>
      <c r="CE1762" s="10">
        <v>210</v>
      </c>
      <c r="CF1762" s="10">
        <v>6.5</v>
      </c>
      <c r="CH1762" s="10">
        <v>1837</v>
      </c>
      <c r="CI1762" s="10" t="s">
        <v>44</v>
      </c>
      <c r="CJ1762" s="10">
        <v>0.88</v>
      </c>
      <c r="CK1762" s="10">
        <v>0.12</v>
      </c>
      <c r="CL1762" s="10">
        <v>80</v>
      </c>
      <c r="CM1762" s="10">
        <v>6.4</v>
      </c>
      <c r="CO1762" s="10">
        <v>1.26</v>
      </c>
      <c r="CP1762" s="10">
        <v>0.18</v>
      </c>
      <c r="CQ1762" s="10">
        <v>115</v>
      </c>
      <c r="CR1762" s="10">
        <v>6.4</v>
      </c>
      <c r="CT1762" s="10">
        <v>1.32</v>
      </c>
      <c r="CU1762" s="10">
        <v>0.19</v>
      </c>
      <c r="CV1762" s="10">
        <v>120</v>
      </c>
      <c r="CW1762" s="10">
        <v>6.4</v>
      </c>
      <c r="CY1762" s="10">
        <v>1869</v>
      </c>
      <c r="CZ1762" s="10" t="s">
        <v>290</v>
      </c>
      <c r="DA1762" s="10">
        <v>1.695573</v>
      </c>
      <c r="DB1762" s="10">
        <v>0.23977800000000002</v>
      </c>
      <c r="DC1762" s="10">
        <v>165</v>
      </c>
      <c r="DD1762" s="10">
        <v>6</v>
      </c>
      <c r="DF1762" s="10">
        <v>1.8497160000000001</v>
      </c>
      <c r="DG1762" s="10">
        <v>0.26157600000000003</v>
      </c>
      <c r="DH1762" s="10">
        <v>180</v>
      </c>
      <c r="DI1762" s="10">
        <v>6</v>
      </c>
      <c r="DK1762" s="10">
        <v>1.9524780000000002</v>
      </c>
      <c r="DL1762" s="10">
        <v>0.27610800000000008</v>
      </c>
      <c r="DM1762" s="10">
        <v>190</v>
      </c>
      <c r="DN1762" s="10">
        <v>6</v>
      </c>
    </row>
    <row r="1763" spans="1:118" x14ac:dyDescent="0.25">
      <c r="A1763" s="10">
        <v>1838</v>
      </c>
      <c r="R1763" s="10">
        <v>1838</v>
      </c>
      <c r="S1763" s="10" t="s">
        <v>285</v>
      </c>
      <c r="T1763" s="10">
        <v>0</v>
      </c>
      <c r="U1763" s="10">
        <v>0</v>
      </c>
      <c r="V1763" s="10">
        <v>0</v>
      </c>
      <c r="Y1763" s="10">
        <v>0</v>
      </c>
      <c r="Z1763" s="10">
        <v>0</v>
      </c>
      <c r="AA1763" s="10">
        <v>0</v>
      </c>
      <c r="AD1763" s="10">
        <v>0</v>
      </c>
      <c r="AE1763" s="10">
        <v>0</v>
      </c>
      <c r="AF1763" s="10">
        <v>0</v>
      </c>
      <c r="AI1763" s="10">
        <v>1838</v>
      </c>
      <c r="AJ1763" s="10" t="s">
        <v>285</v>
      </c>
      <c r="AK1763" s="10">
        <v>2.2659020999999999</v>
      </c>
      <c r="AL1763" s="10">
        <v>0.32043060000000001</v>
      </c>
      <c r="AM1763" s="10">
        <v>210</v>
      </c>
      <c r="AN1763" s="10">
        <v>6.3</v>
      </c>
      <c r="AP1763" s="10">
        <v>1.2948012</v>
      </c>
      <c r="AQ1763" s="10">
        <v>0.18310319999999999</v>
      </c>
      <c r="AR1763" s="10">
        <v>120</v>
      </c>
      <c r="AS1763" s="10">
        <v>6.3</v>
      </c>
      <c r="AU1763" s="10">
        <v>1.5106013999999999</v>
      </c>
      <c r="AV1763" s="10">
        <v>0.21362040000000002</v>
      </c>
      <c r="AW1763" s="10">
        <v>140</v>
      </c>
      <c r="AX1763" s="10">
        <v>6.3</v>
      </c>
      <c r="AZ1763" s="10">
        <v>1838</v>
      </c>
      <c r="BA1763" s="10" t="s">
        <v>285</v>
      </c>
      <c r="BB1763" s="10">
        <v>0</v>
      </c>
      <c r="BC1763" s="10">
        <v>0</v>
      </c>
      <c r="BD1763" s="10">
        <v>0</v>
      </c>
      <c r="BE1763" s="10">
        <v>6.4</v>
      </c>
      <c r="BG1763" s="10">
        <v>0</v>
      </c>
      <c r="BH1763" s="10">
        <v>0</v>
      </c>
      <c r="BI1763" s="10">
        <v>0</v>
      </c>
      <c r="BJ1763" s="10">
        <v>6.4</v>
      </c>
      <c r="BL1763" s="10">
        <v>0</v>
      </c>
      <c r="BM1763" s="10">
        <v>0</v>
      </c>
      <c r="BN1763" s="10">
        <v>0</v>
      </c>
      <c r="BO1763" s="10">
        <v>6.4</v>
      </c>
      <c r="BQ1763" s="10">
        <v>1838</v>
      </c>
      <c r="BR1763" s="10" t="s">
        <v>285</v>
      </c>
      <c r="BS1763" s="10">
        <v>0</v>
      </c>
      <c r="BT1763" s="10">
        <v>0</v>
      </c>
      <c r="BU1763" s="10">
        <v>0</v>
      </c>
      <c r="BV1763" s="10">
        <v>6.5</v>
      </c>
      <c r="BX1763" s="10">
        <v>0</v>
      </c>
      <c r="BY1763" s="10">
        <v>0</v>
      </c>
      <c r="BZ1763" s="10">
        <v>0</v>
      </c>
      <c r="CA1763" s="10">
        <v>6.5</v>
      </c>
      <c r="CC1763" s="10">
        <v>0</v>
      </c>
      <c r="CD1763" s="10">
        <v>0</v>
      </c>
      <c r="CE1763" s="10">
        <v>0</v>
      </c>
      <c r="CF1763" s="10">
        <v>6.5</v>
      </c>
      <c r="CH1763" s="10">
        <v>1838</v>
      </c>
      <c r="CI1763" s="10" t="s">
        <v>285</v>
      </c>
      <c r="CJ1763" s="10">
        <v>0</v>
      </c>
      <c r="CK1763" s="10">
        <v>0</v>
      </c>
      <c r="CL1763" s="10">
        <v>0</v>
      </c>
      <c r="CM1763" s="10">
        <v>6.4</v>
      </c>
      <c r="CO1763" s="10">
        <v>0</v>
      </c>
      <c r="CP1763" s="10">
        <v>0</v>
      </c>
      <c r="CQ1763" s="10">
        <v>0</v>
      </c>
      <c r="CR1763" s="10">
        <v>6.4</v>
      </c>
      <c r="CT1763" s="10">
        <v>0</v>
      </c>
      <c r="CU1763" s="10">
        <v>0</v>
      </c>
      <c r="CV1763" s="10">
        <v>0</v>
      </c>
      <c r="CW1763" s="10">
        <v>6.4</v>
      </c>
      <c r="CY1763" s="10">
        <v>1870</v>
      </c>
      <c r="CZ1763" s="10" t="s">
        <v>306</v>
      </c>
      <c r="DA1763" s="10">
        <v>1.490049</v>
      </c>
      <c r="DB1763" s="10">
        <v>0.21071400000000001</v>
      </c>
      <c r="DC1763" s="10">
        <v>145</v>
      </c>
      <c r="DD1763" s="10">
        <v>6</v>
      </c>
      <c r="DF1763" s="10">
        <v>1.4386680000000001</v>
      </c>
      <c r="DG1763" s="10">
        <v>0.20344800000000005</v>
      </c>
      <c r="DH1763" s="10">
        <v>140</v>
      </c>
      <c r="DI1763" s="10">
        <v>6</v>
      </c>
      <c r="DK1763" s="10">
        <v>1.5928110000000002</v>
      </c>
      <c r="DL1763" s="10">
        <v>0.22524600000000003</v>
      </c>
      <c r="DM1763" s="10">
        <v>155</v>
      </c>
      <c r="DN1763" s="10">
        <v>6</v>
      </c>
    </row>
    <row r="1764" spans="1:118" x14ac:dyDescent="0.25">
      <c r="A1764" s="10">
        <v>1839</v>
      </c>
      <c r="R1764" s="10">
        <v>1839</v>
      </c>
      <c r="S1764" s="10" t="s">
        <v>287</v>
      </c>
      <c r="T1764" s="10">
        <v>0</v>
      </c>
      <c r="U1764" s="10">
        <v>0</v>
      </c>
      <c r="V1764" s="10">
        <v>0</v>
      </c>
      <c r="Y1764" s="10">
        <v>0</v>
      </c>
      <c r="Z1764" s="10">
        <v>0</v>
      </c>
      <c r="AA1764" s="10">
        <v>0</v>
      </c>
      <c r="AD1764" s="10">
        <v>0</v>
      </c>
      <c r="AE1764" s="10">
        <v>0</v>
      </c>
      <c r="AF1764" s="10">
        <v>0</v>
      </c>
      <c r="AI1764" s="10">
        <v>1839</v>
      </c>
      <c r="AJ1764" s="10" t="s">
        <v>287</v>
      </c>
      <c r="AK1764" s="10">
        <v>2.8054025999999999</v>
      </c>
      <c r="AL1764" s="10">
        <v>0.39672360000000001</v>
      </c>
      <c r="AM1764" s="10">
        <v>260</v>
      </c>
      <c r="AN1764" s="10">
        <v>6.3</v>
      </c>
      <c r="AP1764" s="10">
        <v>2.9133027</v>
      </c>
      <c r="AQ1764" s="10">
        <v>0.41198220000000002</v>
      </c>
      <c r="AR1764" s="10">
        <v>270</v>
      </c>
      <c r="AS1764" s="10">
        <v>6.3</v>
      </c>
      <c r="AU1764" s="10">
        <v>2.8054025999999999</v>
      </c>
      <c r="AV1764" s="10">
        <v>0.39672360000000001</v>
      </c>
      <c r="AW1764" s="10">
        <v>260</v>
      </c>
      <c r="AX1764" s="10">
        <v>6.3</v>
      </c>
      <c r="AZ1764" s="10">
        <v>1839</v>
      </c>
      <c r="BA1764" s="10" t="s">
        <v>287</v>
      </c>
      <c r="BB1764" s="10">
        <v>0</v>
      </c>
      <c r="BC1764" s="10">
        <v>0</v>
      </c>
      <c r="BD1764" s="10">
        <v>0</v>
      </c>
      <c r="BE1764" s="10">
        <v>6.4</v>
      </c>
      <c r="BG1764" s="10">
        <v>0</v>
      </c>
      <c r="BH1764" s="10">
        <v>0</v>
      </c>
      <c r="BI1764" s="10">
        <v>0</v>
      </c>
      <c r="BJ1764" s="10">
        <v>6.4</v>
      </c>
      <c r="BL1764" s="10">
        <v>0</v>
      </c>
      <c r="BM1764" s="10">
        <v>0</v>
      </c>
      <c r="BN1764" s="10">
        <v>0</v>
      </c>
      <c r="BO1764" s="10">
        <v>6.4</v>
      </c>
      <c r="BQ1764" s="10">
        <v>1839</v>
      </c>
      <c r="BR1764" s="10" t="s">
        <v>287</v>
      </c>
      <c r="BS1764" s="10">
        <v>1.7812080000000001</v>
      </c>
      <c r="BT1764" s="10">
        <v>0.25188800000000006</v>
      </c>
      <c r="BU1764" s="10">
        <v>160</v>
      </c>
      <c r="BV1764" s="10">
        <v>6.5</v>
      </c>
      <c r="BX1764" s="10">
        <v>2.2265099999999998</v>
      </c>
      <c r="BY1764" s="10">
        <v>0.31486000000000003</v>
      </c>
      <c r="BZ1764" s="10">
        <v>200</v>
      </c>
      <c r="CA1764" s="10">
        <v>6.5</v>
      </c>
      <c r="CC1764" s="10">
        <v>2.6718120000000005</v>
      </c>
      <c r="CD1764" s="10">
        <v>0.37783200000000006</v>
      </c>
      <c r="CE1764" s="10">
        <v>240</v>
      </c>
      <c r="CF1764" s="10">
        <v>6.5</v>
      </c>
      <c r="CH1764" s="10">
        <v>1839</v>
      </c>
      <c r="CI1764" s="10" t="s">
        <v>287</v>
      </c>
      <c r="CJ1764" s="10">
        <v>0</v>
      </c>
      <c r="CK1764" s="10">
        <v>0</v>
      </c>
      <c r="CL1764" s="10">
        <v>0</v>
      </c>
      <c r="CM1764" s="10">
        <v>6.4</v>
      </c>
      <c r="CO1764" s="10">
        <v>0</v>
      </c>
      <c r="CP1764" s="10">
        <v>0</v>
      </c>
      <c r="CQ1764" s="10">
        <v>0</v>
      </c>
      <c r="CR1764" s="10">
        <v>6.4</v>
      </c>
      <c r="CT1764" s="10">
        <v>0</v>
      </c>
      <c r="CU1764" s="10">
        <v>0</v>
      </c>
      <c r="CV1764" s="10">
        <v>0</v>
      </c>
      <c r="CW1764" s="10">
        <v>6.4</v>
      </c>
      <c r="CY1764" s="10">
        <v>1871</v>
      </c>
      <c r="CZ1764" s="10" t="s">
        <v>291</v>
      </c>
      <c r="DA1764" s="10">
        <v>1.6441920000000001</v>
      </c>
      <c r="DB1764" s="10">
        <v>0.23251200000000002</v>
      </c>
      <c r="DC1764" s="10">
        <v>160</v>
      </c>
      <c r="DD1764" s="10">
        <v>6</v>
      </c>
      <c r="DF1764" s="10">
        <v>1.8497160000000001</v>
      </c>
      <c r="DG1764" s="10">
        <v>0.26157600000000003</v>
      </c>
      <c r="DH1764" s="10">
        <v>180</v>
      </c>
      <c r="DI1764" s="10">
        <v>6</v>
      </c>
      <c r="DK1764" s="10">
        <v>2.0038589999999998</v>
      </c>
      <c r="DL1764" s="10">
        <v>0.28337400000000001</v>
      </c>
      <c r="DM1764" s="10">
        <v>195</v>
      </c>
      <c r="DN1764" s="10">
        <v>6</v>
      </c>
    </row>
    <row r="1765" spans="1:118" x14ac:dyDescent="0.25">
      <c r="A1765" s="10">
        <v>1840</v>
      </c>
      <c r="R1765" s="10">
        <v>1840</v>
      </c>
      <c r="S1765" s="10" t="s">
        <v>290</v>
      </c>
      <c r="T1765" s="10">
        <v>0.91715084999999996</v>
      </c>
      <c r="U1765" s="10">
        <v>0.12969810000000001</v>
      </c>
      <c r="V1765" s="10">
        <v>85</v>
      </c>
      <c r="W1765" s="10">
        <v>6.3</v>
      </c>
      <c r="Y1765" s="10">
        <v>0.80925074999999991</v>
      </c>
      <c r="Z1765" s="10">
        <v>0.11443950000000001</v>
      </c>
      <c r="AA1765" s="10">
        <v>75</v>
      </c>
      <c r="AB1765" s="10">
        <v>6.3</v>
      </c>
      <c r="AD1765" s="10">
        <v>0.97110089999999993</v>
      </c>
      <c r="AE1765" s="10">
        <v>0.13732740000000002</v>
      </c>
      <c r="AF1765" s="10">
        <v>90</v>
      </c>
      <c r="AG1765" s="10">
        <v>6.3</v>
      </c>
      <c r="AI1765" s="10">
        <v>1840</v>
      </c>
      <c r="AJ1765" s="10" t="s">
        <v>290</v>
      </c>
      <c r="AK1765" s="10">
        <v>0.75530069999999994</v>
      </c>
      <c r="AL1765" s="10">
        <v>0.10681020000000001</v>
      </c>
      <c r="AM1765" s="10">
        <v>70</v>
      </c>
      <c r="AN1765" s="10">
        <v>6.3</v>
      </c>
      <c r="AP1765" s="10">
        <v>0.97110089999999993</v>
      </c>
      <c r="AQ1765" s="10">
        <v>0.13732740000000002</v>
      </c>
      <c r="AR1765" s="10">
        <v>90</v>
      </c>
      <c r="AS1765" s="10">
        <v>6.3</v>
      </c>
      <c r="AU1765" s="10">
        <v>1.0790009999999999</v>
      </c>
      <c r="AV1765" s="10">
        <v>0.15258600000000005</v>
      </c>
      <c r="AW1765" s="10">
        <v>100</v>
      </c>
      <c r="AX1765" s="10">
        <v>6.3</v>
      </c>
      <c r="AZ1765" s="10">
        <v>1840</v>
      </c>
      <c r="BA1765" s="10" t="s">
        <v>290</v>
      </c>
      <c r="BB1765" s="10">
        <v>0.98651520000000004</v>
      </c>
      <c r="BC1765" s="10">
        <v>0.1395072</v>
      </c>
      <c r="BD1765" s="10">
        <v>90</v>
      </c>
      <c r="BE1765" s="10">
        <v>6.4</v>
      </c>
      <c r="BG1765" s="10">
        <v>0.98651520000000004</v>
      </c>
      <c r="BH1765" s="10">
        <v>0.1395072</v>
      </c>
      <c r="BI1765" s="10">
        <v>90</v>
      </c>
      <c r="BJ1765" s="10">
        <v>6.4</v>
      </c>
      <c r="BL1765" s="10">
        <v>1.4249663999999997</v>
      </c>
      <c r="BM1765" s="10">
        <v>0.20151040000000001</v>
      </c>
      <c r="BN1765" s="10">
        <v>130</v>
      </c>
      <c r="BO1765" s="10">
        <v>6.4</v>
      </c>
      <c r="BQ1765" s="10">
        <v>1840</v>
      </c>
      <c r="BR1765" s="10" t="s">
        <v>290</v>
      </c>
      <c r="BS1765" s="10">
        <v>0.89060400000000006</v>
      </c>
      <c r="BT1765" s="10">
        <v>0.12594400000000003</v>
      </c>
      <c r="BU1765" s="10">
        <v>80</v>
      </c>
      <c r="BV1765" s="10">
        <v>6.5</v>
      </c>
      <c r="BX1765" s="10">
        <v>0.77927849999999999</v>
      </c>
      <c r="BY1765" s="10">
        <v>0.11020100000000001</v>
      </c>
      <c r="BZ1765" s="10">
        <v>70</v>
      </c>
      <c r="CA1765" s="10">
        <v>6.5</v>
      </c>
      <c r="CC1765" s="10">
        <v>0.66795300000000013</v>
      </c>
      <c r="CD1765" s="10">
        <v>9.4458000000000014E-2</v>
      </c>
      <c r="CE1765" s="10">
        <v>60</v>
      </c>
      <c r="CF1765" s="10">
        <v>6.5</v>
      </c>
      <c r="CH1765" s="10">
        <v>1840</v>
      </c>
      <c r="CI1765" s="10" t="s">
        <v>290</v>
      </c>
      <c r="CJ1765" s="10">
        <v>0.87690239999999997</v>
      </c>
      <c r="CK1765" s="10">
        <v>0.12400640000000002</v>
      </c>
      <c r="CL1765" s="10">
        <v>80</v>
      </c>
      <c r="CM1765" s="10">
        <v>6.4</v>
      </c>
      <c r="CO1765" s="10">
        <v>1.2605472</v>
      </c>
      <c r="CP1765" s="10">
        <v>0.17825920000000003</v>
      </c>
      <c r="CQ1765" s="10">
        <v>115</v>
      </c>
      <c r="CR1765" s="10">
        <v>6.4</v>
      </c>
      <c r="CT1765" s="10">
        <v>1.3153535999999999</v>
      </c>
      <c r="CU1765" s="10">
        <v>0.1860096</v>
      </c>
      <c r="CV1765" s="10">
        <v>120</v>
      </c>
      <c r="CW1765" s="10">
        <v>6.4</v>
      </c>
      <c r="CY1765" s="10">
        <v>1872</v>
      </c>
      <c r="CZ1765" s="10" t="s">
        <v>400</v>
      </c>
      <c r="DA1765" s="10">
        <v>1.14666E-2</v>
      </c>
      <c r="DF1765" s="10">
        <v>1.0200000000000001E-2</v>
      </c>
      <c r="DK1765" s="10">
        <v>1.0866600000000001E-2</v>
      </c>
    </row>
    <row r="1766" spans="1:118" x14ac:dyDescent="0.25">
      <c r="A1766" s="10">
        <v>1841</v>
      </c>
      <c r="R1766" s="10">
        <v>1841</v>
      </c>
      <c r="S1766" s="10" t="s">
        <v>296</v>
      </c>
      <c r="T1766" s="10">
        <v>0</v>
      </c>
      <c r="U1766" s="10">
        <v>0</v>
      </c>
      <c r="V1766" s="10">
        <v>0</v>
      </c>
      <c r="Y1766" s="10">
        <v>0</v>
      </c>
      <c r="Z1766" s="10">
        <v>0</v>
      </c>
      <c r="AA1766" s="10">
        <v>0</v>
      </c>
      <c r="AD1766" s="10">
        <v>0</v>
      </c>
      <c r="AE1766" s="10">
        <v>0</v>
      </c>
      <c r="AF1766" s="10">
        <v>0</v>
      </c>
      <c r="AI1766" s="10">
        <v>1841</v>
      </c>
      <c r="AJ1766" s="10" t="s">
        <v>296</v>
      </c>
      <c r="AK1766" s="10">
        <v>1.9422017999999999</v>
      </c>
      <c r="AL1766" s="10">
        <v>0.27465480000000003</v>
      </c>
      <c r="AM1766" s="10">
        <v>180</v>
      </c>
      <c r="AN1766" s="10">
        <v>6.3</v>
      </c>
      <c r="AP1766" s="10">
        <v>2.1580019999999998</v>
      </c>
      <c r="AQ1766" s="10">
        <v>0.30517200000000011</v>
      </c>
      <c r="AR1766" s="10">
        <v>200</v>
      </c>
      <c r="AS1766" s="10">
        <v>6.3</v>
      </c>
      <c r="AU1766" s="10">
        <v>2.0501019</v>
      </c>
      <c r="AV1766" s="10">
        <v>0.28991340000000004</v>
      </c>
      <c r="AW1766" s="10">
        <v>190</v>
      </c>
      <c r="AX1766" s="10">
        <v>6.3</v>
      </c>
      <c r="AZ1766" s="10">
        <v>1841</v>
      </c>
      <c r="BA1766" s="10" t="s">
        <v>296</v>
      </c>
      <c r="BB1766" s="10">
        <v>0</v>
      </c>
      <c r="BC1766" s="10">
        <v>0</v>
      </c>
      <c r="BD1766" s="10">
        <v>0</v>
      </c>
      <c r="BE1766" s="10">
        <v>6.4</v>
      </c>
      <c r="BG1766" s="10">
        <v>0</v>
      </c>
      <c r="BH1766" s="10">
        <v>0</v>
      </c>
      <c r="BI1766" s="10">
        <v>0</v>
      </c>
      <c r="BJ1766" s="10">
        <v>6.4</v>
      </c>
      <c r="BL1766" s="10">
        <v>0</v>
      </c>
      <c r="BM1766" s="10">
        <v>0</v>
      </c>
      <c r="BN1766" s="10">
        <v>0</v>
      </c>
      <c r="BO1766" s="10">
        <v>6.4</v>
      </c>
      <c r="BQ1766" s="10">
        <v>1841</v>
      </c>
      <c r="BR1766" s="10" t="s">
        <v>296</v>
      </c>
      <c r="BS1766" s="10">
        <v>0</v>
      </c>
      <c r="BT1766" s="10">
        <v>0</v>
      </c>
      <c r="BU1766" s="10">
        <v>0</v>
      </c>
      <c r="BV1766" s="10">
        <v>6.5</v>
      </c>
      <c r="BX1766" s="10">
        <v>0</v>
      </c>
      <c r="BY1766" s="10">
        <v>0</v>
      </c>
      <c r="BZ1766" s="10">
        <v>0</v>
      </c>
      <c r="CA1766" s="10">
        <v>6.5</v>
      </c>
      <c r="CC1766" s="10">
        <v>0</v>
      </c>
      <c r="CD1766" s="10">
        <v>0</v>
      </c>
      <c r="CE1766" s="10">
        <v>0</v>
      </c>
      <c r="CF1766" s="10">
        <v>6.5</v>
      </c>
      <c r="CH1766" s="10">
        <v>1841</v>
      </c>
      <c r="CI1766" s="10" t="s">
        <v>296</v>
      </c>
      <c r="CJ1766" s="10">
        <v>0</v>
      </c>
      <c r="CK1766" s="10">
        <v>0</v>
      </c>
      <c r="CL1766" s="10">
        <v>0</v>
      </c>
      <c r="CM1766" s="10">
        <v>6.4</v>
      </c>
      <c r="CO1766" s="10">
        <v>0</v>
      </c>
      <c r="CP1766" s="10">
        <v>0</v>
      </c>
      <c r="CQ1766" s="10">
        <v>0</v>
      </c>
      <c r="CR1766" s="10">
        <v>6.4</v>
      </c>
      <c r="CT1766" s="10">
        <v>0</v>
      </c>
      <c r="CU1766" s="10">
        <v>0</v>
      </c>
      <c r="CV1766" s="10">
        <v>0</v>
      </c>
      <c r="CW1766" s="10">
        <v>6.4</v>
      </c>
      <c r="CY1766" s="10">
        <v>1873</v>
      </c>
      <c r="CZ1766" s="10" t="s">
        <v>8</v>
      </c>
      <c r="DA1766" s="10">
        <v>5.62</v>
      </c>
      <c r="DB1766" s="10">
        <v>0.3</v>
      </c>
      <c r="DC1766" s="10">
        <v>90.9</v>
      </c>
      <c r="DD1766" s="10">
        <v>35.770000000000003</v>
      </c>
      <c r="DF1766" s="10">
        <v>5.15</v>
      </c>
      <c r="DG1766" s="10">
        <v>0.35</v>
      </c>
      <c r="DH1766" s="10">
        <v>82</v>
      </c>
      <c r="DI1766" s="10">
        <v>36.369999999999997</v>
      </c>
      <c r="DK1766" s="10">
        <v>5.42</v>
      </c>
      <c r="DL1766" s="10">
        <v>0.2</v>
      </c>
      <c r="DM1766" s="10">
        <v>86.4</v>
      </c>
      <c r="DN1766" s="10">
        <v>36.270000000000003</v>
      </c>
    </row>
    <row r="1767" spans="1:118" x14ac:dyDescent="0.25">
      <c r="A1767" s="10">
        <v>1842</v>
      </c>
      <c r="R1767" s="10">
        <v>1842</v>
      </c>
      <c r="S1767" s="10" t="s">
        <v>297</v>
      </c>
      <c r="T1767" s="10">
        <v>0</v>
      </c>
      <c r="U1767" s="10">
        <v>0</v>
      </c>
      <c r="V1767" s="10">
        <v>0</v>
      </c>
      <c r="Y1767" s="10">
        <v>0</v>
      </c>
      <c r="Z1767" s="10">
        <v>0</v>
      </c>
      <c r="AA1767" s="10">
        <v>0</v>
      </c>
      <c r="AD1767" s="10">
        <v>0</v>
      </c>
      <c r="AE1767" s="10">
        <v>0</v>
      </c>
      <c r="AF1767" s="10">
        <v>0</v>
      </c>
      <c r="AI1767" s="10">
        <v>1842</v>
      </c>
      <c r="AJ1767" s="10" t="s">
        <v>297</v>
      </c>
      <c r="AK1767" s="10">
        <v>0</v>
      </c>
      <c r="AL1767" s="10">
        <v>0</v>
      </c>
      <c r="AM1767" s="10">
        <v>0</v>
      </c>
      <c r="AP1767" s="10">
        <v>0</v>
      </c>
      <c r="AQ1767" s="10">
        <v>0</v>
      </c>
      <c r="AR1767" s="10">
        <v>0</v>
      </c>
      <c r="AU1767" s="10">
        <v>0</v>
      </c>
      <c r="AV1767" s="10">
        <v>0</v>
      </c>
      <c r="AW1767" s="10">
        <v>0</v>
      </c>
      <c r="AZ1767" s="10">
        <v>1842</v>
      </c>
      <c r="BA1767" s="10" t="s">
        <v>297</v>
      </c>
      <c r="BB1767" s="10">
        <v>0</v>
      </c>
      <c r="BC1767" s="10">
        <v>0</v>
      </c>
      <c r="BD1767" s="10">
        <v>0</v>
      </c>
      <c r="BG1767" s="10">
        <v>0</v>
      </c>
      <c r="BH1767" s="10">
        <v>0</v>
      </c>
      <c r="BI1767" s="10">
        <v>0</v>
      </c>
      <c r="BL1767" s="10">
        <v>0</v>
      </c>
      <c r="BM1767" s="10">
        <v>0</v>
      </c>
      <c r="BN1767" s="10">
        <v>0</v>
      </c>
      <c r="BQ1767" s="10">
        <v>1842</v>
      </c>
      <c r="BR1767" s="10" t="s">
        <v>297</v>
      </c>
      <c r="BS1767" s="10">
        <v>1.558557</v>
      </c>
      <c r="BT1767" s="10">
        <v>0.22040200000000001</v>
      </c>
      <c r="BU1767" s="10">
        <v>140</v>
      </c>
      <c r="BV1767" s="10">
        <v>6.5</v>
      </c>
      <c r="BX1767" s="10">
        <v>1.7812080000000001</v>
      </c>
      <c r="BY1767" s="10">
        <v>0.25188800000000006</v>
      </c>
      <c r="BZ1767" s="10">
        <v>160</v>
      </c>
      <c r="CA1767" s="10">
        <v>6.5</v>
      </c>
      <c r="CC1767" s="10">
        <v>1.3359060000000003</v>
      </c>
      <c r="CD1767" s="10">
        <v>0.18891600000000003</v>
      </c>
      <c r="CE1767" s="10">
        <v>120</v>
      </c>
      <c r="CF1767" s="10">
        <v>6.5</v>
      </c>
      <c r="CH1767" s="10">
        <v>1842</v>
      </c>
      <c r="CI1767" s="10" t="s">
        <v>297</v>
      </c>
      <c r="CJ1767" s="10">
        <v>0</v>
      </c>
      <c r="CK1767" s="10">
        <v>0</v>
      </c>
      <c r="CL1767" s="10">
        <v>0</v>
      </c>
      <c r="CM1767" s="10">
        <v>6.4</v>
      </c>
      <c r="CO1767" s="10">
        <v>0</v>
      </c>
      <c r="CP1767" s="10">
        <v>0</v>
      </c>
      <c r="CQ1767" s="10">
        <v>0</v>
      </c>
      <c r="CR1767" s="10">
        <v>6.4</v>
      </c>
      <c r="CT1767" s="10">
        <v>0</v>
      </c>
      <c r="CU1767" s="10">
        <v>0</v>
      </c>
      <c r="CV1767" s="10">
        <v>0</v>
      </c>
      <c r="CW1767" s="10">
        <v>6.4</v>
      </c>
      <c r="CY1767" s="10">
        <v>1874</v>
      </c>
      <c r="CZ1767" s="10" t="s">
        <v>9</v>
      </c>
      <c r="DA1767" s="10">
        <v>3.42</v>
      </c>
      <c r="DB1767" s="10">
        <v>0.31</v>
      </c>
      <c r="DC1767" s="10">
        <v>55.4</v>
      </c>
      <c r="DD1767" s="10">
        <v>35.869999999999997</v>
      </c>
      <c r="DF1767" s="10">
        <v>3.31</v>
      </c>
      <c r="DG1767" s="10">
        <v>0.34</v>
      </c>
      <c r="DH1767" s="10">
        <v>52.9</v>
      </c>
      <c r="DI1767" s="10">
        <v>36.36</v>
      </c>
      <c r="DK1767" s="10">
        <v>3.43</v>
      </c>
      <c r="DL1767" s="10">
        <v>0.34</v>
      </c>
      <c r="DM1767" s="10">
        <v>54.9</v>
      </c>
      <c r="DN1767" s="10">
        <v>36.299999999999997</v>
      </c>
    </row>
    <row r="1768" spans="1:118" x14ac:dyDescent="0.25">
      <c r="A1768" s="10">
        <v>1843</v>
      </c>
      <c r="R1768" s="10">
        <v>1843</v>
      </c>
      <c r="S1768" s="10" t="s">
        <v>298</v>
      </c>
      <c r="T1768" s="10">
        <v>0</v>
      </c>
      <c r="U1768" s="10">
        <v>0</v>
      </c>
      <c r="V1768" s="10">
        <v>0</v>
      </c>
      <c r="Y1768" s="10">
        <v>0</v>
      </c>
      <c r="Z1768" s="10">
        <v>0</v>
      </c>
      <c r="AA1768" s="10">
        <v>0</v>
      </c>
      <c r="AD1768" s="10">
        <v>0</v>
      </c>
      <c r="AE1768" s="10">
        <v>0</v>
      </c>
      <c r="AF1768" s="10">
        <v>0</v>
      </c>
      <c r="AI1768" s="10">
        <v>1843</v>
      </c>
      <c r="AJ1768" s="10" t="s">
        <v>298</v>
      </c>
      <c r="AK1768" s="10">
        <v>0</v>
      </c>
      <c r="AL1768" s="10">
        <v>0</v>
      </c>
      <c r="AM1768" s="10">
        <v>0</v>
      </c>
      <c r="AP1768" s="10">
        <v>0</v>
      </c>
      <c r="AQ1768" s="10">
        <v>0</v>
      </c>
      <c r="AR1768" s="10">
        <v>0</v>
      </c>
      <c r="AU1768" s="10">
        <v>0</v>
      </c>
      <c r="AV1768" s="10">
        <v>0</v>
      </c>
      <c r="AW1768" s="10">
        <v>0</v>
      </c>
      <c r="AZ1768" s="10">
        <v>1843</v>
      </c>
      <c r="BA1768" s="10" t="s">
        <v>298</v>
      </c>
      <c r="BB1768" s="10">
        <v>0</v>
      </c>
      <c r="BC1768" s="10">
        <v>0</v>
      </c>
      <c r="BD1768" s="10">
        <v>0</v>
      </c>
      <c r="BG1768" s="10">
        <v>0</v>
      </c>
      <c r="BH1768" s="10">
        <v>0</v>
      </c>
      <c r="BI1768" s="10">
        <v>0</v>
      </c>
      <c r="BL1768" s="10">
        <v>0</v>
      </c>
      <c r="BM1768" s="10">
        <v>0</v>
      </c>
      <c r="BN1768" s="10">
        <v>0</v>
      </c>
      <c r="BQ1768" s="10">
        <v>1843</v>
      </c>
      <c r="BR1768" s="10" t="s">
        <v>298</v>
      </c>
      <c r="BS1768" s="10">
        <v>0.89060400000000006</v>
      </c>
      <c r="BT1768" s="10">
        <v>0.12594400000000003</v>
      </c>
      <c r="BU1768" s="10">
        <v>80</v>
      </c>
      <c r="BV1768" s="10">
        <v>6.5</v>
      </c>
      <c r="BX1768" s="10">
        <v>1.0019294999999999</v>
      </c>
      <c r="BY1768" s="10">
        <v>0.14168700000000001</v>
      </c>
      <c r="BZ1768" s="10">
        <v>90</v>
      </c>
      <c r="CA1768" s="10">
        <v>6.5</v>
      </c>
      <c r="CC1768" s="10">
        <v>1.0019294999999999</v>
      </c>
      <c r="CD1768" s="10">
        <v>0.14168700000000001</v>
      </c>
      <c r="CE1768" s="10">
        <v>90</v>
      </c>
      <c r="CF1768" s="10">
        <v>6.5</v>
      </c>
      <c r="CH1768" s="10">
        <v>1843</v>
      </c>
      <c r="CI1768" s="10" t="s">
        <v>298</v>
      </c>
      <c r="CJ1768" s="10">
        <v>0</v>
      </c>
      <c r="CK1768" s="10">
        <v>0</v>
      </c>
      <c r="CL1768" s="10">
        <v>0</v>
      </c>
      <c r="CM1768" s="10">
        <v>6.4</v>
      </c>
      <c r="CO1768" s="10">
        <v>0</v>
      </c>
      <c r="CP1768" s="10">
        <v>0</v>
      </c>
      <c r="CQ1768" s="10">
        <v>0</v>
      </c>
      <c r="CR1768" s="10">
        <v>6.4</v>
      </c>
      <c r="CT1768" s="10">
        <v>0</v>
      </c>
      <c r="CU1768" s="10">
        <v>0</v>
      </c>
      <c r="CV1768" s="10">
        <v>0</v>
      </c>
      <c r="CW1768" s="10">
        <v>6.4</v>
      </c>
      <c r="CY1768" s="10">
        <v>1875</v>
      </c>
      <c r="CZ1768" s="10" t="s">
        <v>399</v>
      </c>
      <c r="DA1768" s="10">
        <v>5.6</v>
      </c>
      <c r="DB1768" s="10">
        <v>0.09</v>
      </c>
      <c r="DC1768" s="10">
        <v>554.1</v>
      </c>
      <c r="DD1768" s="10">
        <v>5.8</v>
      </c>
      <c r="DF1768" s="10">
        <v>5.13</v>
      </c>
      <c r="DG1768" s="10">
        <v>0.18</v>
      </c>
      <c r="DH1768" s="10">
        <v>499.6</v>
      </c>
      <c r="DI1768" s="10">
        <v>5.93</v>
      </c>
      <c r="DK1768" s="10">
        <v>5.4</v>
      </c>
      <c r="DL1768" s="10">
        <v>0.01</v>
      </c>
      <c r="DM1768" s="10">
        <v>526.6</v>
      </c>
      <c r="DN1768" s="10">
        <v>5.92</v>
      </c>
    </row>
    <row r="1769" spans="1:118" x14ac:dyDescent="0.25">
      <c r="A1769" s="10">
        <v>1844</v>
      </c>
      <c r="R1769" s="10">
        <v>1844</v>
      </c>
      <c r="S1769" s="10" t="s">
        <v>408</v>
      </c>
      <c r="T1769" s="10">
        <v>4.8000000000000001E-2</v>
      </c>
      <c r="Y1769" s="10">
        <v>0.04</v>
      </c>
      <c r="AD1769" s="10">
        <v>0.04</v>
      </c>
      <c r="AI1769" s="10">
        <v>1844</v>
      </c>
      <c r="AJ1769" s="10" t="s">
        <v>408</v>
      </c>
      <c r="AK1769" s="10">
        <v>0.19439999999999999</v>
      </c>
      <c r="AP1769" s="10">
        <v>0.1968</v>
      </c>
      <c r="AU1769" s="10">
        <v>0.18559999999999999</v>
      </c>
      <c r="AZ1769" s="10">
        <v>1844</v>
      </c>
      <c r="BA1769" s="10" t="s">
        <v>408</v>
      </c>
      <c r="BB1769" s="10">
        <v>7.1198999999999998E-2</v>
      </c>
      <c r="BG1769" s="10">
        <v>6.7199999999999996E-2</v>
      </c>
      <c r="BL1769" s="10">
        <v>6.6399E-2</v>
      </c>
      <c r="BQ1769" s="10">
        <v>1844</v>
      </c>
      <c r="BR1769" s="10" t="s">
        <v>408</v>
      </c>
      <c r="BS1769" s="10">
        <v>4.1000000000000003E-3</v>
      </c>
      <c r="BX1769" s="10">
        <v>3.8670000000000002E-3</v>
      </c>
      <c r="CC1769" s="10">
        <v>4.0000000000000001E-3</v>
      </c>
      <c r="CH1769" s="10">
        <v>1844</v>
      </c>
      <c r="CI1769" s="10" t="s">
        <v>408</v>
      </c>
      <c r="CJ1769" s="10">
        <v>7.2799000000000003E-2</v>
      </c>
      <c r="CO1769" s="10">
        <v>6.5599000000000005E-2</v>
      </c>
      <c r="CT1769" s="10">
        <v>6.7989999999999995E-2</v>
      </c>
      <c r="CY1769" s="10">
        <v>1876</v>
      </c>
      <c r="CZ1769" s="10" t="s">
        <v>44</v>
      </c>
      <c r="DA1769" s="10">
        <v>3.41</v>
      </c>
      <c r="DB1769" s="10">
        <v>0.22</v>
      </c>
      <c r="DC1769" s="10">
        <v>337</v>
      </c>
      <c r="DD1769" s="10">
        <v>5.9</v>
      </c>
      <c r="DF1769" s="10">
        <v>3.3</v>
      </c>
      <c r="DG1769" s="10">
        <v>0.25</v>
      </c>
      <c r="DH1769" s="10">
        <v>322.10000000000002</v>
      </c>
      <c r="DI1769" s="10">
        <v>5.93</v>
      </c>
      <c r="DK1769" s="10">
        <v>3.42</v>
      </c>
      <c r="DL1769" s="10">
        <v>0.25</v>
      </c>
      <c r="DM1769" s="10">
        <v>334.3</v>
      </c>
      <c r="DN1769" s="10">
        <v>5.92</v>
      </c>
    </row>
    <row r="1770" spans="1:118" x14ac:dyDescent="0.25">
      <c r="A1770" s="10">
        <v>1845</v>
      </c>
      <c r="R1770" s="10">
        <v>1845</v>
      </c>
      <c r="S1770" s="10" t="s">
        <v>409</v>
      </c>
      <c r="T1770" s="10">
        <v>3.56E-2</v>
      </c>
      <c r="Y1770" s="10">
        <v>2.76E-2</v>
      </c>
      <c r="AD1770" s="10">
        <v>2.9600000000000001E-2</v>
      </c>
      <c r="AI1770" s="10">
        <v>1845</v>
      </c>
      <c r="AJ1770" s="10" t="s">
        <v>409</v>
      </c>
      <c r="AK1770" s="10">
        <v>0.12559999999999999</v>
      </c>
      <c r="AP1770" s="10">
        <v>0.12839999999999999</v>
      </c>
      <c r="AU1770" s="10">
        <v>0.1232</v>
      </c>
      <c r="AZ1770" s="10">
        <v>1845</v>
      </c>
      <c r="BA1770" s="10" t="s">
        <v>409</v>
      </c>
      <c r="BB1770" s="10">
        <v>3.199E-3</v>
      </c>
      <c r="BG1770" s="10">
        <v>2.3999999999999998E-3</v>
      </c>
      <c r="BL1770" s="10">
        <v>2.3999999999999998E-3</v>
      </c>
      <c r="BQ1770" s="10">
        <v>1845</v>
      </c>
      <c r="BR1770" s="10" t="s">
        <v>409</v>
      </c>
      <c r="BS1770" s="10">
        <v>0</v>
      </c>
      <c r="BX1770" s="10">
        <v>0</v>
      </c>
      <c r="CC1770" s="10">
        <v>0</v>
      </c>
      <c r="CH1770" s="10">
        <v>1845</v>
      </c>
      <c r="CI1770" s="10" t="s">
        <v>409</v>
      </c>
      <c r="CJ1770" s="10">
        <v>0</v>
      </c>
      <c r="CO1770" s="10">
        <v>0</v>
      </c>
      <c r="CT1770" s="10">
        <v>0</v>
      </c>
      <c r="CY1770" s="10">
        <v>1877</v>
      </c>
      <c r="CZ1770" s="10" t="s">
        <v>8</v>
      </c>
      <c r="DA1770" s="10">
        <v>1.37</v>
      </c>
      <c r="DB1770" s="10">
        <v>0.5</v>
      </c>
      <c r="DC1770" s="10">
        <v>23.2</v>
      </c>
      <c r="DD1770" s="10">
        <v>36.369999999999997</v>
      </c>
      <c r="DF1770" s="10">
        <v>1.8</v>
      </c>
      <c r="DG1770" s="10">
        <v>0.66</v>
      </c>
      <c r="DH1770" s="10">
        <v>29.9</v>
      </c>
      <c r="DI1770" s="10">
        <v>37</v>
      </c>
      <c r="DK1770" s="10">
        <v>1.92</v>
      </c>
      <c r="DL1770" s="10">
        <v>0.7</v>
      </c>
      <c r="DM1770" s="10">
        <v>32</v>
      </c>
      <c r="DN1770" s="10">
        <v>36.979999999999997</v>
      </c>
    </row>
    <row r="1771" spans="1:118" x14ac:dyDescent="0.25">
      <c r="A1771" s="10">
        <v>1846</v>
      </c>
      <c r="R1771" s="10">
        <v>1846</v>
      </c>
      <c r="S1771" s="10" t="s">
        <v>8</v>
      </c>
      <c r="V1771" s="10">
        <v>0</v>
      </c>
      <c r="AA1771" s="10">
        <v>0</v>
      </c>
      <c r="AF1771" s="10">
        <v>0</v>
      </c>
      <c r="AI1771" s="10">
        <v>1846</v>
      </c>
      <c r="AJ1771" s="10" t="s">
        <v>8</v>
      </c>
      <c r="AM1771" s="10">
        <v>0</v>
      </c>
      <c r="AR1771" s="10">
        <v>0</v>
      </c>
      <c r="AW1771" s="10">
        <v>0</v>
      </c>
      <c r="AZ1771" s="10">
        <v>1846</v>
      </c>
      <c r="BA1771" s="10" t="s">
        <v>8</v>
      </c>
      <c r="BD1771" s="10">
        <v>0</v>
      </c>
      <c r="BI1771" s="10">
        <v>0</v>
      </c>
      <c r="BN1771" s="10">
        <v>0</v>
      </c>
      <c r="BQ1771" s="10">
        <v>1846</v>
      </c>
      <c r="BR1771" s="10" t="s">
        <v>8</v>
      </c>
      <c r="BU1771" s="10">
        <v>0</v>
      </c>
      <c r="BZ1771" s="10">
        <v>0</v>
      </c>
      <c r="CE1771" s="10">
        <v>0</v>
      </c>
      <c r="CH1771" s="10">
        <v>1846</v>
      </c>
      <c r="CI1771" s="10" t="s">
        <v>8</v>
      </c>
      <c r="CL1771" s="10">
        <v>0</v>
      </c>
      <c r="CQ1771" s="10">
        <v>0</v>
      </c>
      <c r="CV1771" s="10">
        <v>0</v>
      </c>
      <c r="CY1771" s="10">
        <v>1878</v>
      </c>
      <c r="CZ1771" s="10" t="s">
        <v>9</v>
      </c>
      <c r="DA1771" s="10">
        <v>1.38</v>
      </c>
      <c r="DB1771" s="10">
        <v>0.49</v>
      </c>
      <c r="DC1771" s="10">
        <v>23.3</v>
      </c>
      <c r="DD1771" s="10">
        <v>36.369999999999997</v>
      </c>
      <c r="DF1771" s="10">
        <v>1.81</v>
      </c>
      <c r="DG1771" s="10">
        <v>0.65</v>
      </c>
      <c r="DH1771" s="10">
        <v>30</v>
      </c>
      <c r="DI1771" s="10">
        <v>37</v>
      </c>
      <c r="DK1771" s="10">
        <v>1.93</v>
      </c>
      <c r="DL1771" s="10">
        <v>0.69</v>
      </c>
      <c r="DM1771" s="10">
        <v>32.1</v>
      </c>
      <c r="DN1771" s="10">
        <v>36.979999999999997</v>
      </c>
    </row>
    <row r="1772" spans="1:118" x14ac:dyDescent="0.25">
      <c r="A1772" s="10">
        <v>1847</v>
      </c>
      <c r="R1772" s="10">
        <v>1847</v>
      </c>
      <c r="S1772" s="10" t="s">
        <v>9</v>
      </c>
      <c r="T1772" s="10">
        <v>0.3</v>
      </c>
      <c r="U1772" s="10">
        <v>0.22</v>
      </c>
      <c r="Y1772" s="10">
        <v>0.41</v>
      </c>
      <c r="Z1772" s="10">
        <v>0.28999999999999998</v>
      </c>
      <c r="AD1772" s="10">
        <v>0.3</v>
      </c>
      <c r="AE1772" s="10">
        <v>0.22</v>
      </c>
      <c r="AI1772" s="10">
        <v>1847</v>
      </c>
      <c r="AJ1772" s="10" t="s">
        <v>9</v>
      </c>
      <c r="AK1772" s="10">
        <v>0.81</v>
      </c>
      <c r="AL1772" s="10">
        <v>0.39</v>
      </c>
      <c r="AP1772" s="10">
        <v>0.78</v>
      </c>
      <c r="AQ1772" s="10">
        <v>0.38</v>
      </c>
      <c r="AU1772" s="10">
        <v>0.86</v>
      </c>
      <c r="AV1772" s="10">
        <v>0.41</v>
      </c>
      <c r="AZ1772" s="10">
        <v>1847</v>
      </c>
      <c r="BA1772" s="10" t="s">
        <v>9</v>
      </c>
      <c r="BB1772" s="10">
        <v>0.25</v>
      </c>
      <c r="BC1772" s="10">
        <v>0.19</v>
      </c>
      <c r="BG1772" s="10">
        <v>0.32</v>
      </c>
      <c r="BH1772" s="10">
        <v>0.23</v>
      </c>
      <c r="BL1772" s="10">
        <v>0.26</v>
      </c>
      <c r="BM1772" s="10">
        <v>0.2</v>
      </c>
      <c r="BQ1772" s="10">
        <v>1847</v>
      </c>
      <c r="BR1772" s="10" t="s">
        <v>9</v>
      </c>
      <c r="BS1772" s="10">
        <v>0.82</v>
      </c>
      <c r="BT1772" s="10">
        <v>0.25</v>
      </c>
      <c r="BX1772" s="10">
        <v>0.88</v>
      </c>
      <c r="BY1772" s="10">
        <v>0.27</v>
      </c>
      <c r="CC1772" s="10">
        <v>0.9</v>
      </c>
      <c r="CD1772" s="10">
        <v>0.27</v>
      </c>
      <c r="CH1772" s="10">
        <v>1847</v>
      </c>
      <c r="CI1772" s="10" t="s">
        <v>9</v>
      </c>
      <c r="CJ1772" s="10">
        <v>0.12</v>
      </c>
      <c r="CK1772" s="10">
        <v>0.11</v>
      </c>
      <c r="CL1772" s="10">
        <v>3</v>
      </c>
      <c r="CM1772" s="10">
        <v>36.6</v>
      </c>
      <c r="CO1772" s="10">
        <v>0.14000000000000001</v>
      </c>
      <c r="CP1772" s="10">
        <v>0.12</v>
      </c>
      <c r="CQ1772" s="10">
        <v>3</v>
      </c>
      <c r="CR1772" s="10">
        <v>36.5</v>
      </c>
      <c r="CT1772" s="10">
        <v>0.14000000000000001</v>
      </c>
      <c r="CU1772" s="10">
        <v>0.12</v>
      </c>
      <c r="CV1772" s="10">
        <v>3</v>
      </c>
      <c r="CW1772" s="10">
        <v>36.549999999999997</v>
      </c>
      <c r="CY1772" s="10">
        <v>1879</v>
      </c>
      <c r="CZ1772" s="10" t="s">
        <v>10</v>
      </c>
      <c r="DA1772" s="10">
        <v>1.37</v>
      </c>
      <c r="DB1772" s="10">
        <v>0.4</v>
      </c>
      <c r="DC1772" s="10">
        <v>75.900000000000006</v>
      </c>
      <c r="DD1772" s="10">
        <v>10.9</v>
      </c>
      <c r="DF1772" s="10">
        <v>1.8</v>
      </c>
      <c r="DG1772" s="10">
        <v>0.53</v>
      </c>
      <c r="DH1772" s="10">
        <v>99.5</v>
      </c>
      <c r="DI1772" s="10">
        <v>10.9</v>
      </c>
      <c r="DK1772" s="10">
        <v>1.92</v>
      </c>
      <c r="DL1772" s="10">
        <v>0.56000000000000005</v>
      </c>
      <c r="DM1772" s="10">
        <v>106.95</v>
      </c>
      <c r="DN1772" s="10">
        <v>10.8</v>
      </c>
    </row>
    <row r="1773" spans="1:118" x14ac:dyDescent="0.25">
      <c r="A1773" s="10">
        <v>1848</v>
      </c>
      <c r="R1773" s="10">
        <v>1848</v>
      </c>
      <c r="S1773" s="10" t="s">
        <v>399</v>
      </c>
      <c r="V1773" s="10">
        <v>0</v>
      </c>
      <c r="AA1773" s="10">
        <v>0</v>
      </c>
      <c r="AF1773" s="10">
        <v>0</v>
      </c>
      <c r="AI1773" s="10">
        <v>1848</v>
      </c>
      <c r="AJ1773" s="10" t="s">
        <v>399</v>
      </c>
      <c r="AM1773" s="10">
        <v>0</v>
      </c>
      <c r="AR1773" s="10">
        <v>0</v>
      </c>
      <c r="AW1773" s="10">
        <v>0</v>
      </c>
      <c r="AZ1773" s="10">
        <v>1848</v>
      </c>
      <c r="BA1773" s="10" t="s">
        <v>399</v>
      </c>
      <c r="BD1773" s="10">
        <v>0</v>
      </c>
      <c r="BI1773" s="10">
        <v>0</v>
      </c>
      <c r="BN1773" s="10">
        <v>0</v>
      </c>
      <c r="BQ1773" s="10">
        <v>1848</v>
      </c>
      <c r="BR1773" s="10" t="s">
        <v>399</v>
      </c>
      <c r="BU1773" s="10">
        <v>0</v>
      </c>
      <c r="BZ1773" s="10">
        <v>0</v>
      </c>
      <c r="CE1773" s="10">
        <v>0</v>
      </c>
      <c r="CH1773" s="10">
        <v>1848</v>
      </c>
      <c r="CI1773" s="10" t="s">
        <v>399</v>
      </c>
      <c r="CL1773" s="10">
        <v>0</v>
      </c>
      <c r="CQ1773" s="10">
        <v>0</v>
      </c>
      <c r="CV1773" s="10">
        <v>0</v>
      </c>
      <c r="CY1773" s="10">
        <v>1880</v>
      </c>
      <c r="CZ1773" s="10" t="s">
        <v>11</v>
      </c>
      <c r="DA1773" s="10">
        <v>1.36</v>
      </c>
      <c r="DB1773" s="10">
        <v>0.44</v>
      </c>
      <c r="DC1773" s="10">
        <v>75.900000000000006</v>
      </c>
      <c r="DD1773" s="10">
        <v>10.9</v>
      </c>
      <c r="DF1773" s="10">
        <v>1.78</v>
      </c>
      <c r="DG1773" s="10">
        <v>0.57999999999999996</v>
      </c>
      <c r="DH1773" s="10">
        <v>99.5</v>
      </c>
      <c r="DI1773" s="10">
        <v>10.9</v>
      </c>
      <c r="DK1773" s="10">
        <v>1.9</v>
      </c>
      <c r="DL1773" s="10">
        <v>0.62</v>
      </c>
      <c r="DM1773" s="10">
        <v>106.95</v>
      </c>
      <c r="DN1773" s="10">
        <v>10.8</v>
      </c>
    </row>
    <row r="1774" spans="1:118" x14ac:dyDescent="0.25">
      <c r="A1774" s="10">
        <v>1849</v>
      </c>
      <c r="R1774" s="10">
        <v>1849</v>
      </c>
      <c r="S1774" s="10" t="s">
        <v>44</v>
      </c>
      <c r="T1774" s="10">
        <v>0.28999999999999998</v>
      </c>
      <c r="U1774" s="10">
        <v>0.18</v>
      </c>
      <c r="V1774" s="10">
        <v>31.6</v>
      </c>
      <c r="W1774" s="10">
        <v>6.3</v>
      </c>
      <c r="Y1774" s="10">
        <v>0.4</v>
      </c>
      <c r="Z1774" s="10">
        <v>0.25</v>
      </c>
      <c r="AA1774" s="10">
        <v>42.8</v>
      </c>
      <c r="AB1774" s="10">
        <v>6.3</v>
      </c>
      <c r="AD1774" s="10">
        <v>0.28999999999999998</v>
      </c>
      <c r="AE1774" s="10">
        <v>0.18</v>
      </c>
      <c r="AF1774" s="10">
        <v>31.8</v>
      </c>
      <c r="AG1774" s="10">
        <v>6.3</v>
      </c>
      <c r="AI1774" s="10">
        <v>1849</v>
      </c>
      <c r="AJ1774" s="10" t="s">
        <v>44</v>
      </c>
      <c r="AK1774" s="10">
        <v>0.8</v>
      </c>
      <c r="AL1774" s="10">
        <v>0.34</v>
      </c>
      <c r="AM1774" s="10">
        <v>81.400000000000006</v>
      </c>
      <c r="AN1774" s="10">
        <v>6.2</v>
      </c>
      <c r="AP1774" s="10">
        <v>0.77</v>
      </c>
      <c r="AQ1774" s="10">
        <v>0.33</v>
      </c>
      <c r="AR1774" s="10">
        <v>76.8</v>
      </c>
      <c r="AS1774" s="10">
        <v>6.3</v>
      </c>
      <c r="AU1774" s="10">
        <v>0.85</v>
      </c>
      <c r="AV1774" s="10">
        <v>0.36</v>
      </c>
      <c r="AW1774" s="10">
        <v>84.8</v>
      </c>
      <c r="AX1774" s="10">
        <v>6.3</v>
      </c>
      <c r="AZ1774" s="10">
        <v>1849</v>
      </c>
      <c r="BA1774" s="10" t="s">
        <v>44</v>
      </c>
      <c r="BB1774" s="10">
        <v>0.24</v>
      </c>
      <c r="BC1774" s="10">
        <v>0.15</v>
      </c>
      <c r="BD1774" s="10">
        <v>26.8</v>
      </c>
      <c r="BE1774" s="10">
        <v>6.2</v>
      </c>
      <c r="BG1774" s="10">
        <v>0.31</v>
      </c>
      <c r="BH1774" s="10">
        <v>0.19</v>
      </c>
      <c r="BI1774" s="10">
        <v>33.6</v>
      </c>
      <c r="BJ1774" s="10">
        <v>6.2</v>
      </c>
      <c r="BL1774" s="10">
        <v>0.25</v>
      </c>
      <c r="BM1774" s="10">
        <v>0.16</v>
      </c>
      <c r="BN1774" s="10">
        <v>27.4</v>
      </c>
      <c r="BO1774" s="10">
        <v>6.2</v>
      </c>
      <c r="BQ1774" s="10">
        <v>1849</v>
      </c>
      <c r="BR1774" s="10" t="s">
        <v>44</v>
      </c>
      <c r="BS1774" s="10">
        <v>0.81</v>
      </c>
      <c r="BT1774" s="10">
        <v>0.2</v>
      </c>
      <c r="BU1774" s="10">
        <v>76.7</v>
      </c>
      <c r="BV1774" s="10">
        <v>6.3</v>
      </c>
      <c r="BX1774" s="10">
        <v>0.87</v>
      </c>
      <c r="BY1774" s="10">
        <v>0.22</v>
      </c>
      <c r="BZ1774" s="10">
        <v>82.6</v>
      </c>
      <c r="CA1774" s="10">
        <v>6.3</v>
      </c>
      <c r="CC1774" s="10">
        <v>0.89</v>
      </c>
      <c r="CD1774" s="10">
        <v>0.22</v>
      </c>
      <c r="CE1774" s="10">
        <v>84.5</v>
      </c>
      <c r="CF1774" s="10">
        <v>6.3</v>
      </c>
      <c r="CH1774" s="10">
        <v>1849</v>
      </c>
      <c r="CI1774" s="10" t="s">
        <v>44</v>
      </c>
      <c r="CJ1774" s="10">
        <v>0.11</v>
      </c>
      <c r="CK1774" s="10">
        <v>7.0000000000000007E-2</v>
      </c>
      <c r="CL1774" s="10">
        <v>12</v>
      </c>
      <c r="CM1774" s="10">
        <v>6.3</v>
      </c>
      <c r="CO1774" s="10">
        <v>0.13</v>
      </c>
      <c r="CP1774" s="10">
        <v>0.08</v>
      </c>
      <c r="CQ1774" s="10">
        <v>14</v>
      </c>
      <c r="CR1774" s="10">
        <v>6.3</v>
      </c>
      <c r="CT1774" s="10">
        <v>0.13</v>
      </c>
      <c r="CU1774" s="10">
        <v>0.08</v>
      </c>
      <c r="CV1774" s="10">
        <v>14</v>
      </c>
      <c r="CW1774" s="10">
        <v>6.3</v>
      </c>
      <c r="CY1774" s="10">
        <v>1881</v>
      </c>
      <c r="CZ1774" s="10" t="s">
        <v>285</v>
      </c>
      <c r="DA1774" s="10">
        <v>0.150252576</v>
      </c>
      <c r="DB1774" s="10">
        <v>4.3823668000000003E-2</v>
      </c>
      <c r="DC1774" s="10">
        <v>8.3000000000000007</v>
      </c>
      <c r="DD1774" s="10">
        <v>10.9</v>
      </c>
      <c r="DF1774" s="10">
        <v>0.25162780800000001</v>
      </c>
      <c r="DG1774" s="10">
        <v>7.3391444E-2</v>
      </c>
      <c r="DH1774" s="10">
        <v>13.9</v>
      </c>
      <c r="DI1774" s="10">
        <v>10.9</v>
      </c>
      <c r="DK1774" s="10">
        <v>0.15246144</v>
      </c>
      <c r="DL1774" s="10">
        <v>4.4467920000000015E-2</v>
      </c>
      <c r="DM1774" s="10">
        <v>8.5</v>
      </c>
      <c r="DN1774" s="10">
        <v>10.8</v>
      </c>
    </row>
    <row r="1775" spans="1:118" x14ac:dyDescent="0.25">
      <c r="A1775" s="10">
        <v>1850</v>
      </c>
      <c r="R1775" s="10">
        <v>1850</v>
      </c>
      <c r="S1775" s="10" t="s">
        <v>285</v>
      </c>
      <c r="T1775" s="10">
        <v>2.2233960000000001E-2</v>
      </c>
      <c r="U1775" s="10">
        <v>1.3863528E-2</v>
      </c>
      <c r="V1775" s="10">
        <v>2.4</v>
      </c>
      <c r="W1775" s="10">
        <v>6.3</v>
      </c>
      <c r="Y1775" s="10">
        <v>1.4822640000000002E-2</v>
      </c>
      <c r="Z1775" s="10">
        <v>9.2423520000000023E-3</v>
      </c>
      <c r="AA1775" s="10">
        <v>1.6</v>
      </c>
      <c r="AB1775" s="10">
        <v>6.3</v>
      </c>
      <c r="AD1775" s="10">
        <v>2.2233960000000001E-2</v>
      </c>
      <c r="AE1775" s="10">
        <v>1.3863528E-2</v>
      </c>
      <c r="AF1775" s="10">
        <v>2.4</v>
      </c>
      <c r="AG1775" s="10">
        <v>6.3</v>
      </c>
      <c r="AI1775" s="10">
        <v>1850</v>
      </c>
      <c r="AJ1775" s="10" t="s">
        <v>285</v>
      </c>
      <c r="AK1775" s="10">
        <v>2.3683007999999998E-2</v>
      </c>
      <c r="AL1775" s="10">
        <v>1.0039535999999998E-2</v>
      </c>
      <c r="AM1775" s="10">
        <v>2.4</v>
      </c>
      <c r="AN1775" s="10">
        <v>6.2</v>
      </c>
      <c r="AP1775" s="10">
        <v>2.8075823999999996E-2</v>
      </c>
      <c r="AQ1775" s="10">
        <v>1.1901707999999999E-2</v>
      </c>
      <c r="AR1775" s="10">
        <v>2.8</v>
      </c>
      <c r="AS1775" s="10">
        <v>6.3</v>
      </c>
      <c r="AU1775" s="10">
        <v>2.6070408E-2</v>
      </c>
      <c r="AV1775" s="10">
        <v>1.1051586E-2</v>
      </c>
      <c r="AW1775" s="10">
        <v>2.6</v>
      </c>
      <c r="AX1775" s="10">
        <v>6.3</v>
      </c>
      <c r="AZ1775" s="10">
        <v>1850</v>
      </c>
      <c r="BA1775" s="10" t="s">
        <v>285</v>
      </c>
      <c r="BB1775" s="10">
        <v>7.2936800000000012E-3</v>
      </c>
      <c r="BC1775" s="10">
        <v>4.5478240000000015E-3</v>
      </c>
      <c r="BD1775" s="10">
        <v>0.8</v>
      </c>
      <c r="BE1775" s="10">
        <v>6.2</v>
      </c>
      <c r="BG1775" s="10">
        <v>1.4587360000000002E-2</v>
      </c>
      <c r="BH1775" s="10">
        <v>9.0956480000000031E-3</v>
      </c>
      <c r="BI1775" s="10">
        <v>1.6</v>
      </c>
      <c r="BJ1775" s="10">
        <v>6.2</v>
      </c>
      <c r="BL1775" s="10">
        <v>1.4587360000000002E-2</v>
      </c>
      <c r="BM1775" s="10">
        <v>9.0956480000000031E-3</v>
      </c>
      <c r="BN1775" s="10">
        <v>1.6</v>
      </c>
      <c r="BO1775" s="10">
        <v>6.2</v>
      </c>
      <c r="BQ1775" s="10">
        <v>1850</v>
      </c>
      <c r="BR1775" s="10" t="s">
        <v>285</v>
      </c>
      <c r="BS1775" s="10">
        <v>0</v>
      </c>
      <c r="BT1775" s="10">
        <v>0</v>
      </c>
      <c r="BU1775" s="10">
        <v>0</v>
      </c>
      <c r="BV1775" s="10">
        <v>6.3</v>
      </c>
      <c r="BX1775" s="10">
        <v>0</v>
      </c>
      <c r="BY1775" s="10">
        <v>0</v>
      </c>
      <c r="BZ1775" s="10">
        <v>0</v>
      </c>
      <c r="CA1775" s="10">
        <v>6.3</v>
      </c>
      <c r="CC1775" s="10">
        <v>0</v>
      </c>
      <c r="CD1775" s="10">
        <v>0</v>
      </c>
      <c r="CE1775" s="10">
        <v>0</v>
      </c>
      <c r="CF1775" s="10">
        <v>6.3</v>
      </c>
      <c r="CH1775" s="10">
        <v>1850</v>
      </c>
      <c r="CI1775" s="10" t="s">
        <v>285</v>
      </c>
      <c r="CJ1775" s="10">
        <v>0</v>
      </c>
      <c r="CK1775" s="10">
        <v>0</v>
      </c>
      <c r="CL1775" s="10">
        <v>0</v>
      </c>
      <c r="CM1775" s="10">
        <v>6.3</v>
      </c>
      <c r="CO1775" s="10">
        <v>0</v>
      </c>
      <c r="CP1775" s="10">
        <v>0</v>
      </c>
      <c r="CQ1775" s="10">
        <v>0</v>
      </c>
      <c r="CR1775" s="10">
        <v>6.3</v>
      </c>
      <c r="CT1775" s="10">
        <v>0</v>
      </c>
      <c r="CU1775" s="10">
        <v>0</v>
      </c>
      <c r="CV1775" s="10">
        <v>0</v>
      </c>
      <c r="CW1775" s="10">
        <v>6.3</v>
      </c>
      <c r="CY1775" s="10">
        <v>3260</v>
      </c>
      <c r="CZ1775" s="10" t="s">
        <v>286</v>
      </c>
      <c r="DA1775" s="10">
        <v>0.31136678400000001</v>
      </c>
      <c r="DB1775" s="10">
        <v>9.0815312000000009E-2</v>
      </c>
      <c r="DC1775" s="10">
        <v>17.2</v>
      </c>
      <c r="DD1775" s="10">
        <v>10.9</v>
      </c>
      <c r="DF1775" s="10">
        <v>0.32946950400000002</v>
      </c>
      <c r="DG1775" s="10">
        <v>9.6095272000000009E-2</v>
      </c>
      <c r="DH1775" s="10">
        <v>18.2</v>
      </c>
      <c r="DI1775" s="10">
        <v>10.9</v>
      </c>
      <c r="DK1775" s="10">
        <v>0.33720883200000001</v>
      </c>
      <c r="DL1775" s="10">
        <v>9.8352576000000011E-2</v>
      </c>
      <c r="DM1775" s="10">
        <v>18.8</v>
      </c>
      <c r="DN1775" s="10">
        <v>10.8</v>
      </c>
    </row>
    <row r="1776" spans="1:118" x14ac:dyDescent="0.25">
      <c r="A1776" s="10">
        <v>1851</v>
      </c>
      <c r="R1776" s="10">
        <v>1851</v>
      </c>
      <c r="S1776" s="10" t="s">
        <v>304</v>
      </c>
      <c r="T1776" s="10">
        <v>0</v>
      </c>
      <c r="U1776" s="10">
        <v>0</v>
      </c>
      <c r="V1776" s="10">
        <v>0</v>
      </c>
      <c r="Y1776" s="10">
        <v>0</v>
      </c>
      <c r="Z1776" s="10">
        <v>0</v>
      </c>
      <c r="AA1776" s="10">
        <v>0</v>
      </c>
      <c r="AD1776" s="10">
        <v>0</v>
      </c>
      <c r="AE1776" s="10">
        <v>0</v>
      </c>
      <c r="AF1776" s="10">
        <v>0</v>
      </c>
      <c r="AI1776" s="10">
        <v>1851</v>
      </c>
      <c r="AJ1776" s="10" t="s">
        <v>304</v>
      </c>
      <c r="AK1776" s="10">
        <v>0</v>
      </c>
      <c r="AL1776" s="10">
        <v>0</v>
      </c>
      <c r="AM1776" s="10">
        <v>0</v>
      </c>
      <c r="AP1776" s="10">
        <v>0</v>
      </c>
      <c r="AQ1776" s="10">
        <v>0</v>
      </c>
      <c r="AR1776" s="10">
        <v>0</v>
      </c>
      <c r="AU1776" s="10">
        <v>0</v>
      </c>
      <c r="AV1776" s="10">
        <v>0</v>
      </c>
      <c r="AW1776" s="10">
        <v>0</v>
      </c>
      <c r="AZ1776" s="10">
        <v>1851</v>
      </c>
      <c r="BA1776" s="10" t="s">
        <v>304</v>
      </c>
      <c r="BB1776" s="10">
        <v>0</v>
      </c>
      <c r="BC1776" s="10">
        <v>0</v>
      </c>
      <c r="BD1776" s="10">
        <v>0</v>
      </c>
      <c r="BG1776" s="10">
        <v>0</v>
      </c>
      <c r="BH1776" s="10">
        <v>0</v>
      </c>
      <c r="BI1776" s="10">
        <v>0</v>
      </c>
      <c r="BL1776" s="10">
        <v>0</v>
      </c>
      <c r="BM1776" s="10">
        <v>0</v>
      </c>
      <c r="BN1776" s="10">
        <v>0</v>
      </c>
      <c r="BQ1776" s="10">
        <v>1851</v>
      </c>
      <c r="BR1776" s="10" t="s">
        <v>304</v>
      </c>
      <c r="BS1776" s="10">
        <v>0</v>
      </c>
      <c r="BT1776" s="10">
        <v>0</v>
      </c>
      <c r="BU1776" s="10">
        <v>0</v>
      </c>
      <c r="BV1776" s="10">
        <v>6.3</v>
      </c>
      <c r="BX1776" s="10">
        <v>0</v>
      </c>
      <c r="BY1776" s="10">
        <v>0</v>
      </c>
      <c r="BZ1776" s="10">
        <v>0</v>
      </c>
      <c r="CA1776" s="10">
        <v>6.3</v>
      </c>
      <c r="CC1776" s="10">
        <v>0</v>
      </c>
      <c r="CD1776" s="10">
        <v>0</v>
      </c>
      <c r="CE1776" s="10">
        <v>0</v>
      </c>
      <c r="CF1776" s="10">
        <v>6.3</v>
      </c>
      <c r="CH1776" s="10">
        <v>1851</v>
      </c>
      <c r="CI1776" s="10" t="s">
        <v>304</v>
      </c>
      <c r="CJ1776" s="10">
        <v>0</v>
      </c>
      <c r="CK1776" s="10">
        <v>0</v>
      </c>
      <c r="CL1776" s="10">
        <v>0</v>
      </c>
      <c r="CM1776" s="10">
        <v>6.3</v>
      </c>
      <c r="CO1776" s="10">
        <v>0</v>
      </c>
      <c r="CP1776" s="10">
        <v>0</v>
      </c>
      <c r="CQ1776" s="10">
        <v>0</v>
      </c>
      <c r="CR1776" s="10">
        <v>6.3</v>
      </c>
      <c r="CT1776" s="10">
        <v>0</v>
      </c>
      <c r="CU1776" s="10">
        <v>0</v>
      </c>
      <c r="CV1776" s="10">
        <v>0</v>
      </c>
      <c r="CW1776" s="10">
        <v>6.3</v>
      </c>
      <c r="CY1776" s="10">
        <v>1882</v>
      </c>
      <c r="CZ1776" s="10" t="s">
        <v>287</v>
      </c>
      <c r="DA1776" s="10">
        <v>0.94858252799999987</v>
      </c>
      <c r="DB1776" s="10">
        <v>0.27666990399999997</v>
      </c>
      <c r="DC1776" s="10">
        <v>52.4</v>
      </c>
      <c r="DD1776" s="10">
        <v>10.9</v>
      </c>
      <c r="DF1776" s="10">
        <v>1.2816725760000001</v>
      </c>
      <c r="DG1776" s="10">
        <v>0.37382116800000004</v>
      </c>
      <c r="DH1776" s="10">
        <v>70.8</v>
      </c>
      <c r="DI1776" s="10">
        <v>10.9</v>
      </c>
      <c r="DK1776" s="10">
        <v>1.305787392</v>
      </c>
      <c r="DL1776" s="10">
        <v>0.38085465600000007</v>
      </c>
      <c r="DM1776" s="10">
        <v>72.8</v>
      </c>
      <c r="DN1776" s="10">
        <v>10.8</v>
      </c>
    </row>
    <row r="1777" spans="1:118" x14ac:dyDescent="0.25">
      <c r="A1777" s="10">
        <v>1852</v>
      </c>
      <c r="R1777" s="10">
        <v>1852</v>
      </c>
      <c r="S1777" s="10" t="s">
        <v>287</v>
      </c>
      <c r="T1777" s="10">
        <v>0</v>
      </c>
      <c r="U1777" s="10">
        <v>0</v>
      </c>
      <c r="V1777" s="10">
        <v>0</v>
      </c>
      <c r="Y1777" s="10">
        <v>0</v>
      </c>
      <c r="Z1777" s="10">
        <v>0</v>
      </c>
      <c r="AA1777" s="10">
        <v>0</v>
      </c>
      <c r="AD1777" s="10">
        <v>0</v>
      </c>
      <c r="AE1777" s="10">
        <v>0</v>
      </c>
      <c r="AF1777" s="10">
        <v>0</v>
      </c>
      <c r="AI1777" s="10">
        <v>1852</v>
      </c>
      <c r="AJ1777" s="10" t="s">
        <v>287</v>
      </c>
      <c r="AK1777" s="10">
        <v>0</v>
      </c>
      <c r="AL1777" s="10">
        <v>0</v>
      </c>
      <c r="AM1777" s="10">
        <v>0</v>
      </c>
      <c r="AP1777" s="10">
        <v>0</v>
      </c>
      <c r="AQ1777" s="10">
        <v>0</v>
      </c>
      <c r="AR1777" s="10">
        <v>0</v>
      </c>
      <c r="AU1777" s="10">
        <v>0</v>
      </c>
      <c r="AV1777" s="10">
        <v>0</v>
      </c>
      <c r="AW1777" s="10">
        <v>0</v>
      </c>
      <c r="AZ1777" s="10">
        <v>1852</v>
      </c>
      <c r="BA1777" s="10" t="s">
        <v>287</v>
      </c>
      <c r="BB1777" s="10">
        <v>0</v>
      </c>
      <c r="BC1777" s="10">
        <v>0</v>
      </c>
      <c r="BD1777" s="10">
        <v>0</v>
      </c>
      <c r="BG1777" s="10">
        <v>0</v>
      </c>
      <c r="BH1777" s="10">
        <v>0</v>
      </c>
      <c r="BI1777" s="10">
        <v>0</v>
      </c>
      <c r="BL1777" s="10">
        <v>0</v>
      </c>
      <c r="BM1777" s="10">
        <v>0</v>
      </c>
      <c r="BN1777" s="10">
        <v>0</v>
      </c>
      <c r="BQ1777" s="10">
        <v>1852</v>
      </c>
      <c r="BR1777" s="10" t="s">
        <v>287</v>
      </c>
      <c r="BS1777" s="10">
        <v>0</v>
      </c>
      <c r="BT1777" s="10">
        <v>0</v>
      </c>
      <c r="BU1777" s="10">
        <v>0</v>
      </c>
      <c r="BV1777" s="10">
        <v>6.3</v>
      </c>
      <c r="BX1777" s="10">
        <v>0</v>
      </c>
      <c r="BY1777" s="10">
        <v>0</v>
      </c>
      <c r="BZ1777" s="10">
        <v>0</v>
      </c>
      <c r="CA1777" s="10">
        <v>6.3</v>
      </c>
      <c r="CC1777" s="10">
        <v>0</v>
      </c>
      <c r="CD1777" s="10">
        <v>0</v>
      </c>
      <c r="CE1777" s="10">
        <v>0</v>
      </c>
      <c r="CF1777" s="10">
        <v>6.3</v>
      </c>
      <c r="CH1777" s="10">
        <v>1852</v>
      </c>
      <c r="CI1777" s="10" t="s">
        <v>287</v>
      </c>
      <c r="CJ1777" s="10">
        <v>0</v>
      </c>
      <c r="CK1777" s="10">
        <v>0</v>
      </c>
      <c r="CL1777" s="10">
        <v>0</v>
      </c>
      <c r="CM1777" s="10">
        <v>6.3</v>
      </c>
      <c r="CO1777" s="10">
        <v>0</v>
      </c>
      <c r="CP1777" s="10">
        <v>0</v>
      </c>
      <c r="CQ1777" s="10">
        <v>0</v>
      </c>
      <c r="CR1777" s="10">
        <v>6.3</v>
      </c>
      <c r="CT1777" s="10">
        <v>0</v>
      </c>
      <c r="CU1777" s="10">
        <v>0</v>
      </c>
      <c r="CV1777" s="10">
        <v>0</v>
      </c>
      <c r="CW1777" s="10">
        <v>6.3</v>
      </c>
      <c r="CY1777" s="10">
        <v>1883</v>
      </c>
      <c r="CZ1777" s="10" t="s">
        <v>288</v>
      </c>
      <c r="DA1777" s="10">
        <v>0.89789491199999993</v>
      </c>
      <c r="DB1777" s="10">
        <v>0.26188601600000005</v>
      </c>
      <c r="DC1777" s="10">
        <v>49.6</v>
      </c>
      <c r="DD1777" s="10">
        <v>10.9</v>
      </c>
      <c r="DF1777" s="10">
        <v>1.1513329919999999</v>
      </c>
      <c r="DG1777" s="10">
        <v>0.33580545600000006</v>
      </c>
      <c r="DH1777" s="10">
        <v>63.6</v>
      </c>
      <c r="DI1777" s="10">
        <v>10.9</v>
      </c>
      <c r="DK1777" s="10">
        <v>1.4349312000000001</v>
      </c>
      <c r="DL1777" s="10">
        <v>0.41852160000000005</v>
      </c>
      <c r="DM1777" s="10">
        <v>80</v>
      </c>
      <c r="DN1777" s="10">
        <v>10.8</v>
      </c>
    </row>
    <row r="1778" spans="1:118" x14ac:dyDescent="0.25">
      <c r="A1778" s="10">
        <v>1853</v>
      </c>
      <c r="R1778" s="10">
        <v>1853</v>
      </c>
      <c r="S1778" s="10" t="s">
        <v>305</v>
      </c>
      <c r="T1778" s="10">
        <v>2.2233960000000001E-2</v>
      </c>
      <c r="U1778" s="10">
        <v>1.3863528E-2</v>
      </c>
      <c r="V1778" s="10">
        <v>2.4</v>
      </c>
      <c r="W1778" s="10">
        <v>6.3</v>
      </c>
      <c r="Y1778" s="10">
        <v>4.4467920000000001E-2</v>
      </c>
      <c r="Z1778" s="10">
        <v>2.7727056E-2</v>
      </c>
      <c r="AA1778" s="10">
        <v>4.8</v>
      </c>
      <c r="AB1778" s="10">
        <v>6.3</v>
      </c>
      <c r="AD1778" s="10">
        <v>2.7792449999999996E-2</v>
      </c>
      <c r="AE1778" s="10">
        <v>1.732941E-2</v>
      </c>
      <c r="AF1778" s="10">
        <v>3</v>
      </c>
      <c r="AG1778" s="10">
        <v>6.3</v>
      </c>
      <c r="AI1778" s="10">
        <v>1853</v>
      </c>
      <c r="AJ1778" s="10" t="s">
        <v>305</v>
      </c>
      <c r="AK1778" s="10">
        <v>0.37498095999999997</v>
      </c>
      <c r="AL1778" s="10">
        <v>0.15895931999999999</v>
      </c>
      <c r="AM1778" s="10">
        <v>38</v>
      </c>
      <c r="AN1778" s="10">
        <v>6.2</v>
      </c>
      <c r="AP1778" s="10">
        <v>0.32888822400000001</v>
      </c>
      <c r="AQ1778" s="10">
        <v>0.13942000799999998</v>
      </c>
      <c r="AR1778" s="10">
        <v>32.799999999999997</v>
      </c>
      <c r="AS1778" s="10">
        <v>6.3</v>
      </c>
      <c r="AU1778" s="10">
        <v>0.39707236800000001</v>
      </c>
      <c r="AV1778" s="10">
        <v>0.16832415599999997</v>
      </c>
      <c r="AW1778" s="10">
        <v>39.6</v>
      </c>
      <c r="AX1778" s="10">
        <v>6.3</v>
      </c>
      <c r="AZ1778" s="10">
        <v>1853</v>
      </c>
      <c r="BA1778" s="10" t="s">
        <v>305</v>
      </c>
      <c r="BB1778" s="10">
        <v>3.282156E-2</v>
      </c>
      <c r="BC1778" s="10">
        <v>2.0465208000000002E-2</v>
      </c>
      <c r="BD1778" s="10">
        <v>3.6</v>
      </c>
      <c r="BE1778" s="10">
        <v>6.2</v>
      </c>
      <c r="BG1778" s="10">
        <v>6.0172860000000002E-2</v>
      </c>
      <c r="BH1778" s="10">
        <v>3.7519548E-2</v>
      </c>
      <c r="BI1778" s="10">
        <v>6.6</v>
      </c>
      <c r="BJ1778" s="10">
        <v>6.2</v>
      </c>
      <c r="BL1778" s="10">
        <v>2.7351300000000002E-2</v>
      </c>
      <c r="BM1778" s="10">
        <v>1.7054340000000005E-2</v>
      </c>
      <c r="BN1778" s="10">
        <v>3</v>
      </c>
      <c r="BO1778" s="10">
        <v>6.2</v>
      </c>
      <c r="BQ1778" s="10">
        <v>1853</v>
      </c>
      <c r="BR1778" s="10" t="s">
        <v>305</v>
      </c>
      <c r="BS1778" s="10">
        <v>0.30024565199999997</v>
      </c>
      <c r="BT1778" s="10">
        <v>7.428758399999999E-2</v>
      </c>
      <c r="BU1778" s="10">
        <v>28.4</v>
      </c>
      <c r="BV1778" s="10">
        <v>6.3</v>
      </c>
      <c r="BX1778" s="10">
        <v>0.37424986199999993</v>
      </c>
      <c r="BY1778" s="10">
        <v>9.2597903999999981E-2</v>
      </c>
      <c r="BZ1778" s="10">
        <v>35.4</v>
      </c>
      <c r="CA1778" s="10">
        <v>6.3</v>
      </c>
      <c r="CC1778" s="10">
        <v>0.28544480999999994</v>
      </c>
      <c r="CD1778" s="10">
        <v>7.0625519999999997E-2</v>
      </c>
      <c r="CE1778" s="10">
        <v>27</v>
      </c>
      <c r="CF1778" s="10">
        <v>6.3</v>
      </c>
      <c r="CH1778" s="10">
        <v>1853</v>
      </c>
      <c r="CI1778" s="10" t="s">
        <v>305</v>
      </c>
      <c r="CJ1778" s="10">
        <v>1.8528299999999998E-2</v>
      </c>
      <c r="CK1778" s="10">
        <v>1.1552939999999999E-2</v>
      </c>
      <c r="CL1778" s="10">
        <v>2</v>
      </c>
      <c r="CM1778" s="10">
        <v>6.3</v>
      </c>
      <c r="CO1778" s="10">
        <v>1.8528299999999998E-2</v>
      </c>
      <c r="CP1778" s="10">
        <v>1.1552939999999999E-2</v>
      </c>
      <c r="CQ1778" s="10">
        <v>2</v>
      </c>
      <c r="CR1778" s="10">
        <v>6.3</v>
      </c>
      <c r="CT1778" s="10">
        <v>1.8528299999999998E-2</v>
      </c>
      <c r="CU1778" s="10">
        <v>1.1552939999999999E-2</v>
      </c>
      <c r="CV1778" s="10">
        <v>2</v>
      </c>
      <c r="CW1778" s="10">
        <v>6.3</v>
      </c>
      <c r="CY1778" s="10">
        <v>1884</v>
      </c>
      <c r="CZ1778" s="10" t="s">
        <v>289</v>
      </c>
      <c r="DA1778" s="10">
        <v>0</v>
      </c>
      <c r="DB1778" s="10">
        <v>0</v>
      </c>
      <c r="DC1778" s="10">
        <v>0</v>
      </c>
      <c r="DD1778" s="10">
        <v>10.9</v>
      </c>
      <c r="DF1778" s="10">
        <v>0</v>
      </c>
      <c r="DG1778" s="10">
        <v>0</v>
      </c>
      <c r="DH1778" s="10">
        <v>0</v>
      </c>
      <c r="DI1778" s="10">
        <v>10.9</v>
      </c>
      <c r="DK1778" s="10">
        <v>0</v>
      </c>
      <c r="DL1778" s="10">
        <v>0</v>
      </c>
      <c r="DM1778" s="10">
        <v>0</v>
      </c>
      <c r="DN1778" s="10">
        <v>10.8</v>
      </c>
    </row>
    <row r="1779" spans="1:118" x14ac:dyDescent="0.25">
      <c r="A1779" s="10">
        <v>1854</v>
      </c>
      <c r="R1779" s="10">
        <v>1854</v>
      </c>
      <c r="S1779" s="10" t="s">
        <v>289</v>
      </c>
      <c r="T1779" s="10">
        <v>0</v>
      </c>
      <c r="U1779" s="10">
        <v>0</v>
      </c>
      <c r="V1779" s="10">
        <v>0</v>
      </c>
      <c r="Y1779" s="10">
        <v>0</v>
      </c>
      <c r="Z1779" s="10">
        <v>0</v>
      </c>
      <c r="AA1779" s="10">
        <v>0</v>
      </c>
      <c r="AD1779" s="10">
        <v>0</v>
      </c>
      <c r="AE1779" s="10">
        <v>0</v>
      </c>
      <c r="AF1779" s="10">
        <v>0</v>
      </c>
      <c r="AI1779" s="10">
        <v>1854</v>
      </c>
      <c r="AJ1779" s="10" t="s">
        <v>289</v>
      </c>
      <c r="AK1779" s="10">
        <v>0</v>
      </c>
      <c r="AL1779" s="10">
        <v>0</v>
      </c>
      <c r="AM1779" s="10">
        <v>0</v>
      </c>
      <c r="AP1779" s="10">
        <v>0</v>
      </c>
      <c r="AQ1779" s="10">
        <v>0</v>
      </c>
      <c r="AR1779" s="10">
        <v>0</v>
      </c>
      <c r="AU1779" s="10">
        <v>0</v>
      </c>
      <c r="AV1779" s="10">
        <v>0</v>
      </c>
      <c r="AW1779" s="10">
        <v>0</v>
      </c>
      <c r="AZ1779" s="10">
        <v>1854</v>
      </c>
      <c r="BA1779" s="10" t="s">
        <v>289</v>
      </c>
      <c r="BB1779" s="10">
        <v>0</v>
      </c>
      <c r="BC1779" s="10">
        <v>0</v>
      </c>
      <c r="BD1779" s="10">
        <v>0</v>
      </c>
      <c r="BG1779" s="10">
        <v>0</v>
      </c>
      <c r="BH1779" s="10">
        <v>0</v>
      </c>
      <c r="BI1779" s="10">
        <v>0</v>
      </c>
      <c r="BL1779" s="10">
        <v>0</v>
      </c>
      <c r="BM1779" s="10">
        <v>0</v>
      </c>
      <c r="BN1779" s="10">
        <v>0</v>
      </c>
      <c r="BQ1779" s="10">
        <v>1854</v>
      </c>
      <c r="BR1779" s="10" t="s">
        <v>289</v>
      </c>
      <c r="BS1779" s="10">
        <v>0</v>
      </c>
      <c r="BT1779" s="10">
        <v>0</v>
      </c>
      <c r="BU1779" s="10">
        <v>0</v>
      </c>
      <c r="BV1779" s="10">
        <v>6.3</v>
      </c>
      <c r="BX1779" s="10">
        <v>0</v>
      </c>
      <c r="BY1779" s="10">
        <v>0</v>
      </c>
      <c r="BZ1779" s="10">
        <v>0</v>
      </c>
      <c r="CA1779" s="10">
        <v>6.3</v>
      </c>
      <c r="CC1779" s="10">
        <v>0</v>
      </c>
      <c r="CD1779" s="10">
        <v>0</v>
      </c>
      <c r="CE1779" s="10">
        <v>0</v>
      </c>
      <c r="CF1779" s="10">
        <v>6.3</v>
      </c>
      <c r="CH1779" s="10">
        <v>1854</v>
      </c>
      <c r="CI1779" s="10" t="s">
        <v>289</v>
      </c>
      <c r="CJ1779" s="10">
        <v>0</v>
      </c>
      <c r="CK1779" s="10">
        <v>0</v>
      </c>
      <c r="CL1779" s="10">
        <v>0</v>
      </c>
      <c r="CM1779" s="10">
        <v>6.3</v>
      </c>
      <c r="CO1779" s="10">
        <v>0</v>
      </c>
      <c r="CP1779" s="10">
        <v>0</v>
      </c>
      <c r="CQ1779" s="10">
        <v>0</v>
      </c>
      <c r="CR1779" s="10">
        <v>6.3</v>
      </c>
      <c r="CT1779" s="10">
        <v>0</v>
      </c>
      <c r="CU1779" s="10">
        <v>0</v>
      </c>
      <c r="CV1779" s="10">
        <v>0</v>
      </c>
      <c r="CW1779" s="10">
        <v>6.3</v>
      </c>
      <c r="CY1779" s="10">
        <v>1885</v>
      </c>
      <c r="CZ1779" s="10" t="s">
        <v>291</v>
      </c>
      <c r="DA1779" s="10">
        <v>0.44170636799999996</v>
      </c>
      <c r="DB1779" s="10">
        <v>0.12883102400000002</v>
      </c>
      <c r="DC1779" s="10">
        <v>24.4</v>
      </c>
      <c r="DD1779" s="10">
        <v>10.9</v>
      </c>
      <c r="DF1779" s="10">
        <v>0.58833839999999993</v>
      </c>
      <c r="DG1779" s="10">
        <v>0.17159870000000002</v>
      </c>
      <c r="DH1779" s="10">
        <v>32.5</v>
      </c>
      <c r="DI1779" s="10">
        <v>10.9</v>
      </c>
      <c r="DK1779" s="10">
        <v>0.60625843200000007</v>
      </c>
      <c r="DL1779" s="10">
        <v>0.17682537600000003</v>
      </c>
      <c r="DM1779" s="10">
        <v>33.799999999999997</v>
      </c>
      <c r="DN1779" s="10">
        <v>10.8</v>
      </c>
    </row>
    <row r="1780" spans="1:118" x14ac:dyDescent="0.25">
      <c r="A1780" s="10">
        <v>1855</v>
      </c>
      <c r="R1780" s="10">
        <v>1855</v>
      </c>
      <c r="S1780" s="10" t="s">
        <v>290</v>
      </c>
      <c r="T1780" s="10">
        <v>0.11672828999999998</v>
      </c>
      <c r="U1780" s="10">
        <v>7.2783521999999989E-2</v>
      </c>
      <c r="V1780" s="10">
        <v>12.6</v>
      </c>
      <c r="W1780" s="10">
        <v>6.3</v>
      </c>
      <c r="Y1780" s="10">
        <v>0.11487546</v>
      </c>
      <c r="Z1780" s="10">
        <v>7.1628228000000002E-2</v>
      </c>
      <c r="AA1780" s="10">
        <v>12.4</v>
      </c>
      <c r="AB1780" s="10">
        <v>6.3</v>
      </c>
      <c r="AD1780" s="10">
        <v>0.12228677999999998</v>
      </c>
      <c r="AE1780" s="10">
        <v>7.6249403999999993E-2</v>
      </c>
      <c r="AF1780" s="10">
        <v>13.2</v>
      </c>
      <c r="AG1780" s="10">
        <v>6.3</v>
      </c>
      <c r="AI1780" s="10">
        <v>1855</v>
      </c>
      <c r="AJ1780" s="10" t="s">
        <v>290</v>
      </c>
      <c r="AK1780" s="10">
        <v>0.12828296000000003</v>
      </c>
      <c r="AL1780" s="10">
        <v>5.438082000000001E-2</v>
      </c>
      <c r="AM1780" s="10">
        <v>13</v>
      </c>
      <c r="AN1780" s="10">
        <v>6.2</v>
      </c>
      <c r="AP1780" s="10">
        <v>0.14037912000000002</v>
      </c>
      <c r="AQ1780" s="10">
        <v>5.9508540000000006E-2</v>
      </c>
      <c r="AR1780" s="10">
        <v>14</v>
      </c>
      <c r="AS1780" s="10">
        <v>6.3</v>
      </c>
      <c r="AU1780" s="10">
        <v>0.13235745599999998</v>
      </c>
      <c r="AV1780" s="10">
        <v>5.6108051999999992E-2</v>
      </c>
      <c r="AW1780" s="10">
        <v>13.2</v>
      </c>
      <c r="AX1780" s="10">
        <v>6.3</v>
      </c>
      <c r="AZ1780" s="10">
        <v>1855</v>
      </c>
      <c r="BA1780" s="10" t="s">
        <v>290</v>
      </c>
      <c r="BB1780" s="10">
        <v>8.0230480000000021E-2</v>
      </c>
      <c r="BC1780" s="10">
        <v>5.0026064000000009E-2</v>
      </c>
      <c r="BD1780" s="10">
        <v>8.8000000000000007</v>
      </c>
      <c r="BE1780" s="10">
        <v>6.2</v>
      </c>
      <c r="BG1780" s="10">
        <v>0.11305204000000002</v>
      </c>
      <c r="BH1780" s="10">
        <v>7.0491272000000008E-2</v>
      </c>
      <c r="BI1780" s="10">
        <v>12.4</v>
      </c>
      <c r="BJ1780" s="10">
        <v>6.2</v>
      </c>
      <c r="BL1780" s="10">
        <v>8.3877319999999991E-2</v>
      </c>
      <c r="BM1780" s="10">
        <v>5.2299975999999998E-2</v>
      </c>
      <c r="BN1780" s="10">
        <v>9.1999999999999993</v>
      </c>
      <c r="BO1780" s="10">
        <v>6.2</v>
      </c>
      <c r="BQ1780" s="10">
        <v>1855</v>
      </c>
      <c r="BR1780" s="10" t="s">
        <v>290</v>
      </c>
      <c r="BS1780" s="10">
        <v>7.9290224999999992E-2</v>
      </c>
      <c r="BT1780" s="10">
        <v>1.9618199999999999E-2</v>
      </c>
      <c r="BU1780" s="10">
        <v>7.5</v>
      </c>
      <c r="BV1780" s="10">
        <v>6.3</v>
      </c>
      <c r="BX1780" s="10">
        <v>8.0347427999999999E-2</v>
      </c>
      <c r="BY1780" s="10">
        <v>1.9879775999999995E-2</v>
      </c>
      <c r="BZ1780" s="10">
        <v>7.6</v>
      </c>
      <c r="CA1780" s="10">
        <v>6.3</v>
      </c>
      <c r="CC1780" s="10">
        <v>9.3033864000000008E-2</v>
      </c>
      <c r="CD1780" s="10">
        <v>2.3018688000000002E-2</v>
      </c>
      <c r="CE1780" s="10">
        <v>8.8000000000000007</v>
      </c>
      <c r="CF1780" s="10">
        <v>6.3</v>
      </c>
      <c r="CH1780" s="10">
        <v>1855</v>
      </c>
      <c r="CI1780" s="10" t="s">
        <v>290</v>
      </c>
      <c r="CJ1780" s="10">
        <v>1.8528299999999998E-2</v>
      </c>
      <c r="CK1780" s="10">
        <v>1.1552939999999999E-2</v>
      </c>
      <c r="CL1780" s="10">
        <v>2</v>
      </c>
      <c r="CM1780" s="10">
        <v>6.3</v>
      </c>
      <c r="CO1780" s="10">
        <v>1.8528299999999998E-2</v>
      </c>
      <c r="CP1780" s="10">
        <v>1.1552939999999999E-2</v>
      </c>
      <c r="CQ1780" s="10">
        <v>2</v>
      </c>
      <c r="CR1780" s="10">
        <v>6.3</v>
      </c>
      <c r="CT1780" s="10">
        <v>1.8528299999999998E-2</v>
      </c>
      <c r="CU1780" s="10">
        <v>1.1552939999999999E-2</v>
      </c>
      <c r="CV1780" s="10">
        <v>2</v>
      </c>
      <c r="CW1780" s="10">
        <v>6.3</v>
      </c>
      <c r="CY1780" s="10">
        <v>1886</v>
      </c>
      <c r="CZ1780" s="10" t="s">
        <v>423</v>
      </c>
      <c r="DA1780" s="10">
        <v>0.03</v>
      </c>
      <c r="DF1780" s="10">
        <v>3.0040000000000001E-2</v>
      </c>
      <c r="DK1780" s="10">
        <v>2.24E-2</v>
      </c>
    </row>
    <row r="1781" spans="1:118" x14ac:dyDescent="0.25">
      <c r="A1781" s="10">
        <v>1856</v>
      </c>
      <c r="R1781" s="10">
        <v>1856</v>
      </c>
      <c r="S1781" s="10" t="s">
        <v>306</v>
      </c>
      <c r="T1781" s="10">
        <v>3.7056599999999995E-2</v>
      </c>
      <c r="U1781" s="10">
        <v>2.3105879999999999E-2</v>
      </c>
      <c r="V1781" s="10">
        <v>4</v>
      </c>
      <c r="W1781" s="10">
        <v>6.3</v>
      </c>
      <c r="Y1781" s="10">
        <v>0.10005282000000001</v>
      </c>
      <c r="Z1781" s="10">
        <v>6.2385876000000014E-2</v>
      </c>
      <c r="AA1781" s="10">
        <v>10.8</v>
      </c>
      <c r="AB1781" s="10">
        <v>6.3</v>
      </c>
      <c r="AD1781" s="10">
        <v>3.7056599999999995E-2</v>
      </c>
      <c r="AE1781" s="10">
        <v>2.3105879999999999E-2</v>
      </c>
      <c r="AF1781" s="10">
        <v>4</v>
      </c>
      <c r="AG1781" s="10">
        <v>6.3</v>
      </c>
      <c r="AI1781" s="10">
        <v>1856</v>
      </c>
      <c r="AJ1781" s="10" t="s">
        <v>306</v>
      </c>
      <c r="AK1781" s="10">
        <v>2.9603760000000003E-2</v>
      </c>
      <c r="AL1781" s="10">
        <v>1.2549420000000002E-2</v>
      </c>
      <c r="AM1781" s="10">
        <v>3</v>
      </c>
      <c r="AN1781" s="10">
        <v>6.2</v>
      </c>
      <c r="AP1781" s="10">
        <v>1.4037911999999998E-2</v>
      </c>
      <c r="AQ1781" s="10">
        <v>5.9508539999999993E-3</v>
      </c>
      <c r="AR1781" s="10">
        <v>1.4</v>
      </c>
      <c r="AS1781" s="10">
        <v>6.3</v>
      </c>
      <c r="AU1781" s="10">
        <v>2.4064992E-2</v>
      </c>
      <c r="AV1781" s="10">
        <v>1.0201464E-2</v>
      </c>
      <c r="AW1781" s="10">
        <v>2.4</v>
      </c>
      <c r="AX1781" s="10">
        <v>6.3</v>
      </c>
      <c r="AZ1781" s="10">
        <v>1856</v>
      </c>
      <c r="BA1781" s="10" t="s">
        <v>306</v>
      </c>
      <c r="BB1781" s="10">
        <v>4.740892E-2</v>
      </c>
      <c r="BC1781" s="10">
        <v>2.9560856000000003E-2</v>
      </c>
      <c r="BD1781" s="10">
        <v>5.2</v>
      </c>
      <c r="BE1781" s="10">
        <v>6.2</v>
      </c>
      <c r="BG1781" s="10">
        <v>5.4702600000000004E-2</v>
      </c>
      <c r="BH1781" s="10">
        <v>3.4108680000000009E-2</v>
      </c>
      <c r="BI1781" s="10">
        <v>6</v>
      </c>
      <c r="BJ1781" s="10">
        <v>6.2</v>
      </c>
      <c r="BL1781" s="10">
        <v>4.740892E-2</v>
      </c>
      <c r="BM1781" s="10">
        <v>2.9560856000000003E-2</v>
      </c>
      <c r="BN1781" s="10">
        <v>5.2</v>
      </c>
      <c r="BO1781" s="10">
        <v>6.2</v>
      </c>
      <c r="BQ1781" s="10">
        <v>1856</v>
      </c>
      <c r="BR1781" s="10" t="s">
        <v>306</v>
      </c>
      <c r="BS1781" s="10">
        <v>8.4576240000000004E-3</v>
      </c>
      <c r="BT1781" s="10">
        <v>2.0926080000000001E-3</v>
      </c>
      <c r="BU1781" s="10">
        <v>0.8</v>
      </c>
      <c r="BV1781" s="10">
        <v>6.3</v>
      </c>
      <c r="BX1781" s="10">
        <v>8.4576240000000004E-3</v>
      </c>
      <c r="BY1781" s="10">
        <v>2.0926080000000001E-3</v>
      </c>
      <c r="BZ1781" s="10">
        <v>0.8</v>
      </c>
      <c r="CA1781" s="10">
        <v>6.3</v>
      </c>
      <c r="CC1781" s="10">
        <v>8.4576240000000004E-3</v>
      </c>
      <c r="CD1781" s="10">
        <v>2.0926080000000001E-3</v>
      </c>
      <c r="CE1781" s="10">
        <v>0.8</v>
      </c>
      <c r="CF1781" s="10">
        <v>6.3</v>
      </c>
      <c r="CH1781" s="10">
        <v>1856</v>
      </c>
      <c r="CI1781" s="10" t="s">
        <v>306</v>
      </c>
      <c r="CJ1781" s="10">
        <v>1.8528299999999998E-2</v>
      </c>
      <c r="CK1781" s="10">
        <v>1.1552939999999999E-2</v>
      </c>
      <c r="CL1781" s="10">
        <v>2</v>
      </c>
      <c r="CM1781" s="10">
        <v>6.3</v>
      </c>
      <c r="CO1781" s="10">
        <v>2.7792449999999996E-2</v>
      </c>
      <c r="CP1781" s="10">
        <v>1.732941E-2</v>
      </c>
      <c r="CQ1781" s="10">
        <v>3</v>
      </c>
      <c r="CR1781" s="10">
        <v>6.3</v>
      </c>
      <c r="CT1781" s="10">
        <v>2.7792449999999996E-2</v>
      </c>
      <c r="CU1781" s="10">
        <v>1.732941E-2</v>
      </c>
      <c r="CV1781" s="10">
        <v>3</v>
      </c>
      <c r="CW1781" s="10">
        <v>6.3</v>
      </c>
      <c r="CY1781" s="10">
        <v>1887</v>
      </c>
      <c r="CZ1781" s="10" t="s">
        <v>446</v>
      </c>
      <c r="DA1781" s="10">
        <v>0.28999999999999998</v>
      </c>
      <c r="DB1781" s="10">
        <v>0.06</v>
      </c>
      <c r="DC1781" s="10">
        <v>4.8</v>
      </c>
      <c r="DD1781" s="10">
        <v>36.42</v>
      </c>
      <c r="DF1781" s="10">
        <v>0.31</v>
      </c>
      <c r="DG1781" s="10">
        <v>0.06</v>
      </c>
      <c r="DH1781" s="10">
        <v>5</v>
      </c>
      <c r="DI1781" s="10">
        <v>37.119999999999997</v>
      </c>
      <c r="DK1781" s="10">
        <v>0.25</v>
      </c>
      <c r="DL1781" s="10">
        <v>0.06</v>
      </c>
      <c r="DM1781" s="10">
        <v>4.0999999999999996</v>
      </c>
      <c r="DN1781" s="10">
        <v>37.14</v>
      </c>
    </row>
    <row r="1782" spans="1:118" x14ac:dyDescent="0.25">
      <c r="A1782" s="10">
        <v>1857</v>
      </c>
      <c r="R1782" s="10">
        <v>1857</v>
      </c>
      <c r="S1782" s="10" t="s">
        <v>292</v>
      </c>
      <c r="T1782" s="10">
        <v>0</v>
      </c>
      <c r="U1782" s="10">
        <v>0</v>
      </c>
      <c r="V1782" s="10">
        <v>0</v>
      </c>
      <c r="Y1782" s="10">
        <v>0</v>
      </c>
      <c r="Z1782" s="10">
        <v>0</v>
      </c>
      <c r="AA1782" s="10">
        <v>0</v>
      </c>
      <c r="AD1782" s="10">
        <v>0</v>
      </c>
      <c r="AE1782" s="10">
        <v>0</v>
      </c>
      <c r="AF1782" s="10">
        <v>0</v>
      </c>
      <c r="AI1782" s="10">
        <v>1857</v>
      </c>
      <c r="AJ1782" s="10" t="s">
        <v>292</v>
      </c>
      <c r="AK1782" s="10">
        <v>0</v>
      </c>
      <c r="AL1782" s="10">
        <v>0</v>
      </c>
      <c r="AM1782" s="10">
        <v>0</v>
      </c>
      <c r="AP1782" s="10">
        <v>0</v>
      </c>
      <c r="AQ1782" s="10">
        <v>0</v>
      </c>
      <c r="AR1782" s="10">
        <v>0</v>
      </c>
      <c r="AU1782" s="10">
        <v>0</v>
      </c>
      <c r="AV1782" s="10">
        <v>0</v>
      </c>
      <c r="AW1782" s="10">
        <v>0</v>
      </c>
      <c r="AZ1782" s="10">
        <v>1857</v>
      </c>
      <c r="BA1782" s="10" t="s">
        <v>292</v>
      </c>
      <c r="BB1782" s="10">
        <v>0</v>
      </c>
      <c r="BC1782" s="10">
        <v>0</v>
      </c>
      <c r="BD1782" s="10">
        <v>0</v>
      </c>
      <c r="BG1782" s="10">
        <v>0</v>
      </c>
      <c r="BH1782" s="10">
        <v>0</v>
      </c>
      <c r="BI1782" s="10">
        <v>0</v>
      </c>
      <c r="BL1782" s="10">
        <v>0</v>
      </c>
      <c r="BM1782" s="10">
        <v>0</v>
      </c>
      <c r="BN1782" s="10">
        <v>0</v>
      </c>
      <c r="BQ1782" s="10">
        <v>1857</v>
      </c>
      <c r="BR1782" s="10" t="s">
        <v>292</v>
      </c>
      <c r="BS1782" s="10">
        <v>0</v>
      </c>
      <c r="BT1782" s="10">
        <v>0</v>
      </c>
      <c r="BU1782" s="10">
        <v>0</v>
      </c>
      <c r="BV1782" s="10">
        <v>6.3</v>
      </c>
      <c r="BX1782" s="10">
        <v>0</v>
      </c>
      <c r="BY1782" s="10">
        <v>0</v>
      </c>
      <c r="BZ1782" s="10">
        <v>0</v>
      </c>
      <c r="CA1782" s="10">
        <v>6.3</v>
      </c>
      <c r="CC1782" s="10">
        <v>0</v>
      </c>
      <c r="CD1782" s="10">
        <v>0</v>
      </c>
      <c r="CE1782" s="10">
        <v>0</v>
      </c>
      <c r="CF1782" s="10">
        <v>6.3</v>
      </c>
      <c r="CH1782" s="10">
        <v>1857</v>
      </c>
      <c r="CI1782" s="10" t="s">
        <v>292</v>
      </c>
      <c r="CJ1782" s="10">
        <v>0</v>
      </c>
      <c r="CK1782" s="10">
        <v>0</v>
      </c>
      <c r="CL1782" s="10">
        <v>0</v>
      </c>
      <c r="CM1782" s="10">
        <v>6.3</v>
      </c>
      <c r="CO1782" s="10">
        <v>0</v>
      </c>
      <c r="CP1782" s="10">
        <v>0</v>
      </c>
      <c r="CQ1782" s="10">
        <v>0</v>
      </c>
      <c r="CR1782" s="10">
        <v>6.3</v>
      </c>
      <c r="CT1782" s="10">
        <v>0</v>
      </c>
      <c r="CU1782" s="10">
        <v>0</v>
      </c>
      <c r="CV1782" s="10">
        <v>0</v>
      </c>
      <c r="CW1782" s="10">
        <v>6.3</v>
      </c>
      <c r="CY1782" s="10">
        <v>1888</v>
      </c>
      <c r="CZ1782" s="10" t="s">
        <v>8</v>
      </c>
      <c r="DC1782" s="10">
        <v>0</v>
      </c>
      <c r="DH1782" s="10">
        <v>0</v>
      </c>
      <c r="DM1782" s="10">
        <v>0</v>
      </c>
    </row>
    <row r="1783" spans="1:118" x14ac:dyDescent="0.25">
      <c r="A1783" s="10">
        <v>1858</v>
      </c>
      <c r="R1783" s="10">
        <v>1858</v>
      </c>
      <c r="S1783" s="10" t="s">
        <v>293</v>
      </c>
      <c r="T1783" s="10">
        <v>0</v>
      </c>
      <c r="U1783" s="10">
        <v>0</v>
      </c>
      <c r="V1783" s="10">
        <v>0</v>
      </c>
      <c r="Y1783" s="10">
        <v>0</v>
      </c>
      <c r="Z1783" s="10">
        <v>0</v>
      </c>
      <c r="AA1783" s="10">
        <v>0</v>
      </c>
      <c r="AD1783" s="10">
        <v>0</v>
      </c>
      <c r="AE1783" s="10">
        <v>0</v>
      </c>
      <c r="AF1783" s="10">
        <v>0</v>
      </c>
      <c r="AI1783" s="10">
        <v>1858</v>
      </c>
      <c r="AJ1783" s="10" t="s">
        <v>293</v>
      </c>
      <c r="AK1783" s="10">
        <v>0</v>
      </c>
      <c r="AL1783" s="10">
        <v>0</v>
      </c>
      <c r="AM1783" s="10">
        <v>0</v>
      </c>
      <c r="AP1783" s="10">
        <v>0</v>
      </c>
      <c r="AQ1783" s="10">
        <v>0</v>
      </c>
      <c r="AR1783" s="10">
        <v>0</v>
      </c>
      <c r="AU1783" s="10">
        <v>0</v>
      </c>
      <c r="AV1783" s="10">
        <v>0</v>
      </c>
      <c r="AW1783" s="10">
        <v>0</v>
      </c>
      <c r="AZ1783" s="10">
        <v>1858</v>
      </c>
      <c r="BA1783" s="10" t="s">
        <v>293</v>
      </c>
      <c r="BB1783" s="10">
        <v>0</v>
      </c>
      <c r="BC1783" s="10">
        <v>0</v>
      </c>
      <c r="BD1783" s="10">
        <v>0</v>
      </c>
      <c r="BG1783" s="10">
        <v>0</v>
      </c>
      <c r="BH1783" s="10">
        <v>0</v>
      </c>
      <c r="BI1783" s="10">
        <v>0</v>
      </c>
      <c r="BL1783" s="10">
        <v>0</v>
      </c>
      <c r="BM1783" s="10">
        <v>0</v>
      </c>
      <c r="BN1783" s="10">
        <v>0</v>
      </c>
      <c r="BQ1783" s="10">
        <v>1858</v>
      </c>
      <c r="BR1783" s="10" t="s">
        <v>293</v>
      </c>
      <c r="BS1783" s="10">
        <v>0</v>
      </c>
      <c r="BT1783" s="10">
        <v>0</v>
      </c>
      <c r="BU1783" s="10">
        <v>0</v>
      </c>
      <c r="BV1783" s="10">
        <v>6.3</v>
      </c>
      <c r="BX1783" s="10">
        <v>0</v>
      </c>
      <c r="BY1783" s="10">
        <v>0</v>
      </c>
      <c r="BZ1783" s="10">
        <v>0</v>
      </c>
      <c r="CA1783" s="10">
        <v>6.3</v>
      </c>
      <c r="CC1783" s="10">
        <v>0</v>
      </c>
      <c r="CD1783" s="10">
        <v>0</v>
      </c>
      <c r="CE1783" s="10">
        <v>0</v>
      </c>
      <c r="CF1783" s="10">
        <v>6.3</v>
      </c>
      <c r="CH1783" s="10">
        <v>1858</v>
      </c>
      <c r="CI1783" s="10" t="s">
        <v>293</v>
      </c>
      <c r="CJ1783" s="10">
        <v>0</v>
      </c>
      <c r="CK1783" s="10">
        <v>0</v>
      </c>
      <c r="CL1783" s="10">
        <v>0</v>
      </c>
      <c r="CM1783" s="10">
        <v>6.3</v>
      </c>
      <c r="CO1783" s="10">
        <v>0</v>
      </c>
      <c r="CP1783" s="10">
        <v>0</v>
      </c>
      <c r="CQ1783" s="10">
        <v>0</v>
      </c>
      <c r="CR1783" s="10">
        <v>6.3</v>
      </c>
      <c r="CT1783" s="10">
        <v>0</v>
      </c>
      <c r="CU1783" s="10">
        <v>0</v>
      </c>
      <c r="CV1783" s="10">
        <v>0</v>
      </c>
      <c r="CW1783" s="10">
        <v>6.3</v>
      </c>
      <c r="CY1783" s="10">
        <v>1889</v>
      </c>
      <c r="CZ1783" s="10" t="s">
        <v>9</v>
      </c>
      <c r="DA1783" s="10">
        <v>0.63</v>
      </c>
      <c r="DB1783" s="10">
        <v>0.19</v>
      </c>
      <c r="DC1783" s="10">
        <v>10.5</v>
      </c>
      <c r="DD1783" s="10">
        <v>36.42</v>
      </c>
      <c r="DF1783" s="10">
        <v>0.75</v>
      </c>
      <c r="DG1783" s="10">
        <v>0.23</v>
      </c>
      <c r="DH1783" s="10">
        <v>12.3</v>
      </c>
      <c r="DI1783" s="10">
        <v>37.119999999999997</v>
      </c>
      <c r="DK1783" s="10">
        <v>0.77</v>
      </c>
      <c r="DL1783" s="10">
        <v>0.23</v>
      </c>
      <c r="DM1783" s="10">
        <v>12.6</v>
      </c>
      <c r="DN1783" s="10">
        <v>37.14</v>
      </c>
    </row>
    <row r="1784" spans="1:118" x14ac:dyDescent="0.25">
      <c r="A1784" s="10">
        <v>1859</v>
      </c>
      <c r="R1784" s="10">
        <v>1859</v>
      </c>
      <c r="S1784" s="10" t="s">
        <v>294</v>
      </c>
      <c r="T1784" s="10">
        <v>0</v>
      </c>
      <c r="U1784" s="10">
        <v>0</v>
      </c>
      <c r="V1784" s="10">
        <v>0</v>
      </c>
      <c r="Y1784" s="10">
        <v>0</v>
      </c>
      <c r="Z1784" s="10">
        <v>0</v>
      </c>
      <c r="AA1784" s="10">
        <v>0</v>
      </c>
      <c r="AD1784" s="10">
        <v>0</v>
      </c>
      <c r="AE1784" s="10">
        <v>0</v>
      </c>
      <c r="AF1784" s="10">
        <v>0</v>
      </c>
      <c r="AI1784" s="10">
        <v>1859</v>
      </c>
      <c r="AJ1784" s="10" t="s">
        <v>294</v>
      </c>
      <c r="AK1784" s="10">
        <v>0</v>
      </c>
      <c r="AL1784" s="10">
        <v>0</v>
      </c>
      <c r="AM1784" s="10">
        <v>0</v>
      </c>
      <c r="AP1784" s="10">
        <v>0</v>
      </c>
      <c r="AQ1784" s="10">
        <v>0</v>
      </c>
      <c r="AR1784" s="10">
        <v>0</v>
      </c>
      <c r="AU1784" s="10">
        <v>0</v>
      </c>
      <c r="AV1784" s="10">
        <v>0</v>
      </c>
      <c r="AW1784" s="10">
        <v>0</v>
      </c>
      <c r="AZ1784" s="10">
        <v>1859</v>
      </c>
      <c r="BA1784" s="10" t="s">
        <v>294</v>
      </c>
      <c r="BB1784" s="10">
        <v>0</v>
      </c>
      <c r="BC1784" s="10">
        <v>0</v>
      </c>
      <c r="BD1784" s="10">
        <v>0</v>
      </c>
      <c r="BG1784" s="10">
        <v>0</v>
      </c>
      <c r="BH1784" s="10">
        <v>0</v>
      </c>
      <c r="BI1784" s="10">
        <v>0</v>
      </c>
      <c r="BL1784" s="10">
        <v>0</v>
      </c>
      <c r="BM1784" s="10">
        <v>0</v>
      </c>
      <c r="BN1784" s="10">
        <v>0</v>
      </c>
      <c r="BQ1784" s="10">
        <v>1859</v>
      </c>
      <c r="BR1784" s="10" t="s">
        <v>294</v>
      </c>
      <c r="BS1784" s="10">
        <v>0</v>
      </c>
      <c r="BT1784" s="10">
        <v>0</v>
      </c>
      <c r="BU1784" s="10">
        <v>0</v>
      </c>
      <c r="BV1784" s="10">
        <v>6.3</v>
      </c>
      <c r="BX1784" s="10">
        <v>0</v>
      </c>
      <c r="BY1784" s="10">
        <v>0</v>
      </c>
      <c r="BZ1784" s="10">
        <v>0</v>
      </c>
      <c r="CA1784" s="10">
        <v>6.3</v>
      </c>
      <c r="CC1784" s="10">
        <v>0</v>
      </c>
      <c r="CD1784" s="10">
        <v>0</v>
      </c>
      <c r="CE1784" s="10">
        <v>0</v>
      </c>
      <c r="CF1784" s="10">
        <v>6.3</v>
      </c>
      <c r="CH1784" s="10">
        <v>1859</v>
      </c>
      <c r="CI1784" s="10" t="s">
        <v>294</v>
      </c>
      <c r="CJ1784" s="10">
        <v>0</v>
      </c>
      <c r="CK1784" s="10">
        <v>0</v>
      </c>
      <c r="CL1784" s="10">
        <v>0</v>
      </c>
      <c r="CM1784" s="10">
        <v>6.3</v>
      </c>
      <c r="CO1784" s="10">
        <v>0</v>
      </c>
      <c r="CP1784" s="10">
        <v>0</v>
      </c>
      <c r="CQ1784" s="10">
        <v>0</v>
      </c>
      <c r="CR1784" s="10">
        <v>6.3</v>
      </c>
      <c r="CT1784" s="10">
        <v>0</v>
      </c>
      <c r="CU1784" s="10">
        <v>0</v>
      </c>
      <c r="CV1784" s="10">
        <v>0</v>
      </c>
      <c r="CW1784" s="10">
        <v>6.3</v>
      </c>
      <c r="CY1784" s="10">
        <v>1890</v>
      </c>
      <c r="CZ1784" s="10" t="s">
        <v>10</v>
      </c>
      <c r="DC1784" s="10">
        <v>0</v>
      </c>
      <c r="DH1784" s="10">
        <v>0</v>
      </c>
      <c r="DM1784" s="10">
        <v>0</v>
      </c>
    </row>
    <row r="1785" spans="1:118" x14ac:dyDescent="0.25">
      <c r="A1785" s="10">
        <v>1860</v>
      </c>
      <c r="R1785" s="10">
        <v>1860</v>
      </c>
      <c r="S1785" s="10" t="s">
        <v>298</v>
      </c>
      <c r="T1785" s="10">
        <v>0</v>
      </c>
      <c r="U1785" s="10">
        <v>0</v>
      </c>
      <c r="V1785" s="10">
        <v>0</v>
      </c>
      <c r="Y1785" s="10">
        <v>0</v>
      </c>
      <c r="Z1785" s="10">
        <v>0</v>
      </c>
      <c r="AA1785" s="10">
        <v>0</v>
      </c>
      <c r="AD1785" s="10">
        <v>0</v>
      </c>
      <c r="AE1785" s="10">
        <v>0</v>
      </c>
      <c r="AF1785" s="10">
        <v>0</v>
      </c>
      <c r="AI1785" s="10">
        <v>1860</v>
      </c>
      <c r="AJ1785" s="10" t="s">
        <v>298</v>
      </c>
      <c r="AK1785" s="10">
        <v>0</v>
      </c>
      <c r="AL1785" s="10">
        <v>0</v>
      </c>
      <c r="AM1785" s="10">
        <v>0</v>
      </c>
      <c r="AP1785" s="10">
        <v>0</v>
      </c>
      <c r="AQ1785" s="10">
        <v>0</v>
      </c>
      <c r="AR1785" s="10">
        <v>0</v>
      </c>
      <c r="AU1785" s="10">
        <v>0</v>
      </c>
      <c r="AV1785" s="10">
        <v>0</v>
      </c>
      <c r="AW1785" s="10">
        <v>0</v>
      </c>
      <c r="AZ1785" s="10">
        <v>1860</v>
      </c>
      <c r="BA1785" s="10" t="s">
        <v>298</v>
      </c>
      <c r="BB1785" s="10">
        <v>0</v>
      </c>
      <c r="BC1785" s="10">
        <v>0</v>
      </c>
      <c r="BD1785" s="10">
        <v>0</v>
      </c>
      <c r="BG1785" s="10">
        <v>0</v>
      </c>
      <c r="BH1785" s="10">
        <v>0</v>
      </c>
      <c r="BI1785" s="10">
        <v>0</v>
      </c>
      <c r="BL1785" s="10">
        <v>0</v>
      </c>
      <c r="BM1785" s="10">
        <v>0</v>
      </c>
      <c r="BN1785" s="10">
        <v>0</v>
      </c>
      <c r="BQ1785" s="10">
        <v>1860</v>
      </c>
      <c r="BR1785" s="10" t="s">
        <v>298</v>
      </c>
      <c r="BS1785" s="10">
        <v>0</v>
      </c>
      <c r="BT1785" s="10">
        <v>0</v>
      </c>
      <c r="BU1785" s="10">
        <v>0</v>
      </c>
      <c r="BV1785" s="10">
        <v>6.3</v>
      </c>
      <c r="BX1785" s="10">
        <v>0</v>
      </c>
      <c r="BY1785" s="10">
        <v>0</v>
      </c>
      <c r="BZ1785" s="10">
        <v>0</v>
      </c>
      <c r="CA1785" s="10">
        <v>6.3</v>
      </c>
      <c r="CC1785" s="10">
        <v>0</v>
      </c>
      <c r="CD1785" s="10">
        <v>0</v>
      </c>
      <c r="CE1785" s="10">
        <v>0</v>
      </c>
      <c r="CF1785" s="10">
        <v>6.3</v>
      </c>
      <c r="CH1785" s="10">
        <v>1860</v>
      </c>
      <c r="CI1785" s="10" t="s">
        <v>298</v>
      </c>
      <c r="CJ1785" s="10">
        <v>0</v>
      </c>
      <c r="CK1785" s="10">
        <v>0</v>
      </c>
      <c r="CL1785" s="10">
        <v>0</v>
      </c>
      <c r="CM1785" s="10">
        <v>6.3</v>
      </c>
      <c r="CO1785" s="10">
        <v>0</v>
      </c>
      <c r="CP1785" s="10">
        <v>0</v>
      </c>
      <c r="CQ1785" s="10">
        <v>0</v>
      </c>
      <c r="CR1785" s="10">
        <v>6.3</v>
      </c>
      <c r="CT1785" s="10">
        <v>0</v>
      </c>
      <c r="CU1785" s="10">
        <v>0</v>
      </c>
      <c r="CV1785" s="10">
        <v>0</v>
      </c>
      <c r="CW1785" s="10">
        <v>6.3</v>
      </c>
      <c r="CY1785" s="10">
        <v>1891</v>
      </c>
      <c r="CZ1785" s="10" t="s">
        <v>11</v>
      </c>
      <c r="DA1785" s="10">
        <v>0.63</v>
      </c>
      <c r="DB1785" s="10">
        <v>0.16</v>
      </c>
      <c r="DC1785" s="10">
        <v>36</v>
      </c>
      <c r="DD1785" s="10">
        <v>10.4</v>
      </c>
      <c r="DF1785" s="10">
        <v>0.75</v>
      </c>
      <c r="DG1785" s="10">
        <v>0.19</v>
      </c>
      <c r="DH1785" s="10">
        <v>43</v>
      </c>
      <c r="DI1785" s="10">
        <v>10.4</v>
      </c>
      <c r="DK1785" s="10">
        <v>0.77</v>
      </c>
      <c r="DL1785" s="10">
        <v>0.19</v>
      </c>
      <c r="DM1785" s="10">
        <v>44</v>
      </c>
      <c r="DN1785" s="10">
        <v>10.4</v>
      </c>
    </row>
    <row r="1786" spans="1:118" x14ac:dyDescent="0.25">
      <c r="A1786" s="10">
        <v>1861</v>
      </c>
      <c r="R1786" s="10">
        <v>1861</v>
      </c>
      <c r="S1786" s="10" t="s">
        <v>308</v>
      </c>
      <c r="T1786" s="10">
        <v>1.6675469999999998E-2</v>
      </c>
      <c r="U1786" s="10">
        <v>1.0397646E-2</v>
      </c>
      <c r="V1786" s="10">
        <v>1.8</v>
      </c>
      <c r="W1786" s="10">
        <v>6.3</v>
      </c>
      <c r="Y1786" s="10">
        <v>2.2233960000000001E-2</v>
      </c>
      <c r="Z1786" s="10">
        <v>1.3863528E-2</v>
      </c>
      <c r="AA1786" s="10">
        <v>2.4</v>
      </c>
      <c r="AB1786" s="10">
        <v>6.3</v>
      </c>
      <c r="AD1786" s="10">
        <v>2.2233960000000001E-2</v>
      </c>
      <c r="AE1786" s="10">
        <v>1.3863528E-2</v>
      </c>
      <c r="AF1786" s="10">
        <v>2.4</v>
      </c>
      <c r="AG1786" s="10">
        <v>6.3</v>
      </c>
      <c r="AI1786" s="10">
        <v>1861</v>
      </c>
      <c r="AJ1786" s="10" t="s">
        <v>308</v>
      </c>
      <c r="AK1786" s="10">
        <v>5.9207519999999996E-3</v>
      </c>
      <c r="AL1786" s="10">
        <v>2.5098839999999996E-3</v>
      </c>
      <c r="AM1786" s="10">
        <v>0.6</v>
      </c>
      <c r="AN1786" s="10">
        <v>6.2</v>
      </c>
      <c r="AP1786" s="10">
        <v>8.0216640000000013E-3</v>
      </c>
      <c r="AQ1786" s="10">
        <v>3.4004880000000006E-3</v>
      </c>
      <c r="AR1786" s="10">
        <v>0.8</v>
      </c>
      <c r="AS1786" s="10">
        <v>6.3</v>
      </c>
      <c r="AU1786" s="10">
        <v>6.0162480000000001E-3</v>
      </c>
      <c r="AV1786" s="10">
        <v>2.5503660000000001E-3</v>
      </c>
      <c r="AW1786" s="10">
        <v>0.6</v>
      </c>
      <c r="AX1786" s="10">
        <v>6.3</v>
      </c>
      <c r="AZ1786" s="10">
        <v>1861</v>
      </c>
      <c r="BA1786" s="10" t="s">
        <v>308</v>
      </c>
      <c r="BB1786" s="10">
        <v>1.0940519999999997E-2</v>
      </c>
      <c r="BC1786" s="10">
        <v>6.8217359999999993E-3</v>
      </c>
      <c r="BD1786" s="10">
        <v>1.2</v>
      </c>
      <c r="BE1786" s="10">
        <v>6.2</v>
      </c>
      <c r="BG1786" s="10">
        <v>5.4702599999999985E-3</v>
      </c>
      <c r="BH1786" s="10">
        <v>3.4108679999999996E-3</v>
      </c>
      <c r="BI1786" s="10">
        <v>0.6</v>
      </c>
      <c r="BJ1786" s="10">
        <v>6.2</v>
      </c>
      <c r="BL1786" s="10">
        <v>1.0940519999999997E-2</v>
      </c>
      <c r="BM1786" s="10">
        <v>6.8217359999999993E-3</v>
      </c>
      <c r="BN1786" s="10">
        <v>1.2</v>
      </c>
      <c r="BO1786" s="10">
        <v>6.2</v>
      </c>
      <c r="BQ1786" s="10">
        <v>1861</v>
      </c>
      <c r="BR1786" s="10" t="s">
        <v>308</v>
      </c>
      <c r="BS1786" s="10">
        <v>0</v>
      </c>
      <c r="BT1786" s="10">
        <v>0</v>
      </c>
      <c r="BU1786" s="10">
        <v>0</v>
      </c>
      <c r="BV1786" s="10">
        <v>6.3</v>
      </c>
      <c r="BX1786" s="10">
        <v>0</v>
      </c>
      <c r="BY1786" s="10">
        <v>0</v>
      </c>
      <c r="BZ1786" s="10">
        <v>0</v>
      </c>
      <c r="CA1786" s="10">
        <v>6.3</v>
      </c>
      <c r="CC1786" s="10">
        <v>0</v>
      </c>
      <c r="CD1786" s="10">
        <v>0</v>
      </c>
      <c r="CE1786" s="10">
        <v>0</v>
      </c>
      <c r="CF1786" s="10">
        <v>6.3</v>
      </c>
      <c r="CH1786" s="10">
        <v>1861</v>
      </c>
      <c r="CI1786" s="10" t="s">
        <v>308</v>
      </c>
      <c r="CJ1786" s="10">
        <v>0</v>
      </c>
      <c r="CK1786" s="10">
        <v>0</v>
      </c>
      <c r="CL1786" s="10">
        <v>0</v>
      </c>
      <c r="CM1786" s="10">
        <v>6.3</v>
      </c>
      <c r="CO1786" s="10">
        <v>0</v>
      </c>
      <c r="CP1786" s="10">
        <v>0</v>
      </c>
      <c r="CQ1786" s="10">
        <v>0</v>
      </c>
      <c r="CR1786" s="10">
        <v>6.3</v>
      </c>
      <c r="CT1786" s="10">
        <v>0</v>
      </c>
      <c r="CU1786" s="10">
        <v>0</v>
      </c>
      <c r="CV1786" s="10">
        <v>0</v>
      </c>
      <c r="CW1786" s="10">
        <v>6.3</v>
      </c>
      <c r="CY1786" s="10">
        <v>1892</v>
      </c>
      <c r="CZ1786" s="10" t="s">
        <v>285</v>
      </c>
      <c r="DA1786" s="10">
        <v>0.24433135999999997</v>
      </c>
      <c r="DB1786" s="10">
        <v>6.0453119999999992E-2</v>
      </c>
      <c r="DC1786" s="10">
        <v>14</v>
      </c>
      <c r="DD1786" s="10">
        <v>10.4</v>
      </c>
      <c r="DF1786" s="10">
        <v>0.27923584000000001</v>
      </c>
      <c r="DG1786" s="10">
        <v>6.9089280000000003E-2</v>
      </c>
      <c r="DH1786" s="10">
        <v>16</v>
      </c>
      <c r="DI1786" s="10">
        <v>10.4</v>
      </c>
      <c r="DK1786" s="10">
        <v>0.34904479999999993</v>
      </c>
      <c r="DL1786" s="10">
        <v>8.6361599999999997E-2</v>
      </c>
      <c r="DM1786" s="10">
        <v>20</v>
      </c>
      <c r="DN1786" s="10">
        <v>10.4</v>
      </c>
    </row>
    <row r="1787" spans="1:118" x14ac:dyDescent="0.25">
      <c r="A1787" s="10">
        <v>1862</v>
      </c>
      <c r="R1787" s="10">
        <v>1862</v>
      </c>
      <c r="S1787" s="10" t="s">
        <v>299</v>
      </c>
      <c r="T1787" s="10">
        <v>7.7818860000000004E-2</v>
      </c>
      <c r="U1787" s="10">
        <v>4.8522348000000007E-2</v>
      </c>
      <c r="V1787" s="10">
        <v>8.4</v>
      </c>
      <c r="W1787" s="10">
        <v>6.3</v>
      </c>
      <c r="Y1787" s="10">
        <v>0.10005282000000001</v>
      </c>
      <c r="Z1787" s="10">
        <v>6.2385876000000014E-2</v>
      </c>
      <c r="AA1787" s="10">
        <v>10.8</v>
      </c>
      <c r="AB1787" s="10">
        <v>6.3</v>
      </c>
      <c r="AD1787" s="10">
        <v>6.2996219999999992E-2</v>
      </c>
      <c r="AE1787" s="10">
        <v>3.9279995999999998E-2</v>
      </c>
      <c r="AF1787" s="10">
        <v>6.8</v>
      </c>
      <c r="AG1787" s="10">
        <v>6.3</v>
      </c>
      <c r="AI1787" s="10">
        <v>1862</v>
      </c>
      <c r="AJ1787" s="10" t="s">
        <v>299</v>
      </c>
      <c r="AK1787" s="10">
        <v>0.24077724800000003</v>
      </c>
      <c r="AL1787" s="10">
        <v>0.102068616</v>
      </c>
      <c r="AM1787" s="10">
        <v>24.4</v>
      </c>
      <c r="AN1787" s="10">
        <v>6.2</v>
      </c>
      <c r="AP1787" s="10">
        <v>0.25067700000000004</v>
      </c>
      <c r="AQ1787" s="10">
        <v>0.10626525000000001</v>
      </c>
      <c r="AR1787" s="10">
        <v>25</v>
      </c>
      <c r="AS1787" s="10">
        <v>6.3</v>
      </c>
      <c r="AU1787" s="10">
        <v>0.26471491199999997</v>
      </c>
      <c r="AV1787" s="10">
        <v>0.11221610399999998</v>
      </c>
      <c r="AW1787" s="10">
        <v>26.4</v>
      </c>
      <c r="AX1787" s="10">
        <v>6.3</v>
      </c>
      <c r="AZ1787" s="10">
        <v>1862</v>
      </c>
      <c r="BA1787" s="10" t="s">
        <v>299</v>
      </c>
      <c r="BB1787" s="10">
        <v>6.5643119999999999E-2</v>
      </c>
      <c r="BC1787" s="10">
        <v>4.0930416000000004E-2</v>
      </c>
      <c r="BD1787" s="10">
        <v>7.2</v>
      </c>
      <c r="BE1787" s="10">
        <v>6.2</v>
      </c>
      <c r="BG1787" s="10">
        <v>5.8349440000000009E-2</v>
      </c>
      <c r="BH1787" s="10">
        <v>3.6382592000000012E-2</v>
      </c>
      <c r="BI1787" s="10">
        <v>6.4</v>
      </c>
      <c r="BJ1787" s="10">
        <v>6.2</v>
      </c>
      <c r="BL1787" s="10">
        <v>6.5643119999999999E-2</v>
      </c>
      <c r="BM1787" s="10">
        <v>4.0930416000000004E-2</v>
      </c>
      <c r="BN1787" s="10">
        <v>7.2</v>
      </c>
      <c r="BO1787" s="10">
        <v>6.2</v>
      </c>
      <c r="BQ1787" s="10">
        <v>1862</v>
      </c>
      <c r="BR1787" s="10" t="s">
        <v>299</v>
      </c>
      <c r="BS1787" s="10">
        <v>0.42288119999999996</v>
      </c>
      <c r="BT1787" s="10">
        <v>0.1046304</v>
      </c>
      <c r="BU1787" s="10">
        <v>40</v>
      </c>
      <c r="BV1787" s="10">
        <v>6.3</v>
      </c>
      <c r="BX1787" s="10">
        <v>0.41019476399999993</v>
      </c>
      <c r="BY1787" s="10">
        <v>0.10149148799999998</v>
      </c>
      <c r="BZ1787" s="10">
        <v>38.799999999999997</v>
      </c>
      <c r="CA1787" s="10">
        <v>6.3</v>
      </c>
      <c r="CC1787" s="10">
        <v>0.43556763599999998</v>
      </c>
      <c r="CD1787" s="10">
        <v>0.10776931199999998</v>
      </c>
      <c r="CE1787" s="10">
        <v>41.2</v>
      </c>
      <c r="CF1787" s="10">
        <v>6.3</v>
      </c>
      <c r="CH1787" s="10">
        <v>1862</v>
      </c>
      <c r="CI1787" s="10" t="s">
        <v>299</v>
      </c>
      <c r="CJ1787" s="10">
        <v>5.5584899999999993E-2</v>
      </c>
      <c r="CK1787" s="10">
        <v>3.465882E-2</v>
      </c>
      <c r="CL1787" s="10">
        <v>6</v>
      </c>
      <c r="CM1787" s="10">
        <v>6.3</v>
      </c>
      <c r="CO1787" s="10">
        <v>6.4849050000000005E-2</v>
      </c>
      <c r="CP1787" s="10">
        <v>4.0435289999999999E-2</v>
      </c>
      <c r="CQ1787" s="10">
        <v>7</v>
      </c>
      <c r="CR1787" s="10">
        <v>6.3</v>
      </c>
      <c r="CT1787" s="10">
        <v>6.4849050000000005E-2</v>
      </c>
      <c r="CU1787" s="10">
        <v>4.0435289999999999E-2</v>
      </c>
      <c r="CV1787" s="10">
        <v>7</v>
      </c>
      <c r="CW1787" s="10">
        <v>6.3</v>
      </c>
      <c r="CY1787" s="10">
        <v>1893</v>
      </c>
      <c r="CZ1787" s="10" t="s">
        <v>287</v>
      </c>
      <c r="DA1787" s="10">
        <v>1.7452240000000001E-2</v>
      </c>
      <c r="DB1787" s="10">
        <v>4.3180800000000002E-3</v>
      </c>
      <c r="DC1787" s="10">
        <v>1</v>
      </c>
      <c r="DD1787" s="10">
        <v>10.4</v>
      </c>
      <c r="DF1787" s="10">
        <v>1.7452240000000001E-2</v>
      </c>
      <c r="DG1787" s="10">
        <v>4.3180800000000002E-3</v>
      </c>
      <c r="DH1787" s="10">
        <v>1</v>
      </c>
      <c r="DI1787" s="10">
        <v>10.4</v>
      </c>
      <c r="DK1787" s="10">
        <v>1.7452240000000001E-2</v>
      </c>
      <c r="DL1787" s="10">
        <v>4.3180800000000002E-3</v>
      </c>
      <c r="DM1787" s="10">
        <v>1</v>
      </c>
      <c r="DN1787" s="10">
        <v>10.4</v>
      </c>
    </row>
    <row r="1788" spans="1:118" x14ac:dyDescent="0.25">
      <c r="A1788" s="10">
        <v>1863</v>
      </c>
      <c r="R1788" s="10">
        <v>1863</v>
      </c>
      <c r="S1788" s="10" t="s">
        <v>408</v>
      </c>
      <c r="T1788" s="10">
        <v>4.0000000000000003E-5</v>
      </c>
      <c r="Y1788" s="10">
        <v>0</v>
      </c>
      <c r="AD1788" s="10">
        <v>4.6600000000000001E-5</v>
      </c>
      <c r="AI1788" s="10">
        <v>1863</v>
      </c>
      <c r="AJ1788" s="10" t="s">
        <v>408</v>
      </c>
      <c r="AK1788" s="10">
        <v>1.172E-2</v>
      </c>
      <c r="AP1788" s="10">
        <v>1.63E-4</v>
      </c>
      <c r="AU1788" s="10">
        <v>8.4799999999999997E-3</v>
      </c>
      <c r="AZ1788" s="10">
        <v>1863</v>
      </c>
      <c r="BA1788" s="10" t="s">
        <v>408</v>
      </c>
      <c r="BB1788" s="10">
        <v>3.6600000000000002E-5</v>
      </c>
      <c r="BG1788" s="10">
        <v>0</v>
      </c>
      <c r="BL1788" s="10">
        <v>6.9999999999999994E-5</v>
      </c>
      <c r="BQ1788" s="10">
        <v>1863</v>
      </c>
      <c r="BR1788" s="10" t="s">
        <v>408</v>
      </c>
      <c r="BS1788" s="10">
        <v>1.0914999999999999E-2</v>
      </c>
      <c r="BX1788" s="10">
        <v>4.9699999999999996E-3</v>
      </c>
      <c r="CC1788" s="10">
        <v>1.192E-2</v>
      </c>
      <c r="CH1788" s="10">
        <v>1863</v>
      </c>
      <c r="CI1788" s="10" t="s">
        <v>408</v>
      </c>
      <c r="CJ1788" s="10">
        <v>3.6600000000000002E-5</v>
      </c>
      <c r="CO1788" s="10">
        <v>3.0000000000000001E-5</v>
      </c>
      <c r="CT1788" s="10">
        <v>8.6600000000000004E-5</v>
      </c>
      <c r="CY1788" s="10">
        <v>1894</v>
      </c>
      <c r="CZ1788" s="10" t="s">
        <v>288</v>
      </c>
      <c r="DA1788" s="10">
        <v>1.7452240000000001E-2</v>
      </c>
      <c r="DB1788" s="10">
        <v>4.3180800000000002E-3</v>
      </c>
      <c r="DC1788" s="10">
        <v>1</v>
      </c>
      <c r="DD1788" s="10">
        <v>10.4</v>
      </c>
      <c r="DF1788" s="10">
        <v>1.7452240000000001E-2</v>
      </c>
      <c r="DG1788" s="10">
        <v>4.3180800000000002E-3</v>
      </c>
      <c r="DH1788" s="10">
        <v>1</v>
      </c>
      <c r="DI1788" s="10">
        <v>10.4</v>
      </c>
      <c r="DK1788" s="10">
        <v>1.7452240000000001E-2</v>
      </c>
      <c r="DL1788" s="10">
        <v>4.3180800000000002E-3</v>
      </c>
      <c r="DM1788" s="10">
        <v>1</v>
      </c>
      <c r="DN1788" s="10">
        <v>10.4</v>
      </c>
    </row>
    <row r="1789" spans="1:118" x14ac:dyDescent="0.25">
      <c r="A1789" s="10">
        <v>1864</v>
      </c>
      <c r="R1789" s="10">
        <v>1864</v>
      </c>
      <c r="S1789" s="10" t="s">
        <v>8</v>
      </c>
      <c r="AI1789" s="10">
        <v>1864</v>
      </c>
      <c r="AJ1789" s="10" t="s">
        <v>8</v>
      </c>
      <c r="AK1789" s="10">
        <v>5.28</v>
      </c>
      <c r="AL1789" s="10">
        <v>1.37</v>
      </c>
      <c r="AP1789" s="10">
        <v>5.51</v>
      </c>
      <c r="AQ1789" s="10">
        <v>1.44</v>
      </c>
      <c r="AU1789" s="10">
        <v>4.8099999999999996</v>
      </c>
      <c r="AV1789" s="10">
        <v>1.24</v>
      </c>
      <c r="AZ1789" s="10">
        <v>1864</v>
      </c>
      <c r="BA1789" s="10" t="s">
        <v>8</v>
      </c>
      <c r="BB1789" s="10">
        <v>5.28</v>
      </c>
      <c r="BQ1789" s="10">
        <v>1864</v>
      </c>
      <c r="BR1789" s="10" t="s">
        <v>8</v>
      </c>
      <c r="BS1789" s="10">
        <v>6.03</v>
      </c>
      <c r="BT1789" s="10">
        <v>1.86</v>
      </c>
      <c r="BX1789" s="10">
        <v>6.08</v>
      </c>
      <c r="BY1789" s="10">
        <v>1.88</v>
      </c>
      <c r="CC1789" s="10">
        <v>5.62</v>
      </c>
      <c r="CD1789" s="10">
        <v>1.71</v>
      </c>
      <c r="CH1789" s="10">
        <v>1864</v>
      </c>
      <c r="CI1789" s="10" t="s">
        <v>8</v>
      </c>
      <c r="CL1789" s="10">
        <v>0</v>
      </c>
      <c r="CQ1789" s="10">
        <v>0</v>
      </c>
      <c r="CV1789" s="10">
        <v>0</v>
      </c>
      <c r="CY1789" s="10">
        <v>1895</v>
      </c>
      <c r="CZ1789" s="10" t="s">
        <v>315</v>
      </c>
      <c r="DA1789" s="10">
        <v>0.19197464</v>
      </c>
      <c r="DB1789" s="10">
        <v>4.749888E-2</v>
      </c>
      <c r="DC1789" s="10">
        <v>11</v>
      </c>
      <c r="DD1789" s="10">
        <v>10.4</v>
      </c>
      <c r="DF1789" s="10">
        <v>0.22687911999999999</v>
      </c>
      <c r="DG1789" s="10">
        <v>5.6135040000000004E-2</v>
      </c>
      <c r="DH1789" s="10">
        <v>13</v>
      </c>
      <c r="DI1789" s="10">
        <v>10.4</v>
      </c>
      <c r="DK1789" s="10">
        <v>0.19197464</v>
      </c>
      <c r="DL1789" s="10">
        <v>4.749888E-2</v>
      </c>
      <c r="DM1789" s="10">
        <v>11</v>
      </c>
      <c r="DN1789" s="10">
        <v>10.4</v>
      </c>
    </row>
    <row r="1790" spans="1:118" x14ac:dyDescent="0.25">
      <c r="A1790" s="10">
        <v>1865</v>
      </c>
      <c r="R1790" s="10">
        <v>1865</v>
      </c>
      <c r="S1790" s="10" t="s">
        <v>9</v>
      </c>
      <c r="T1790" s="10">
        <v>0.33</v>
      </c>
      <c r="U1790" s="10">
        <v>0.27</v>
      </c>
      <c r="Y1790" s="10">
        <v>0.18</v>
      </c>
      <c r="Z1790" s="10">
        <v>0.17</v>
      </c>
      <c r="AD1790" s="10">
        <v>0.14000000000000001</v>
      </c>
      <c r="AE1790" s="10">
        <v>0.14000000000000001</v>
      </c>
      <c r="AI1790" s="10">
        <v>1865</v>
      </c>
      <c r="AJ1790" s="10" t="s">
        <v>9</v>
      </c>
      <c r="AK1790" s="10">
        <v>0.51</v>
      </c>
      <c r="AL1790" s="10">
        <v>0.15</v>
      </c>
      <c r="AP1790" s="10">
        <v>0.63</v>
      </c>
      <c r="AQ1790" s="10">
        <v>0.19</v>
      </c>
      <c r="AU1790" s="10">
        <v>0.7</v>
      </c>
      <c r="AV1790" s="10">
        <v>0.2</v>
      </c>
      <c r="AZ1790" s="10">
        <v>1865</v>
      </c>
      <c r="BA1790" s="10" t="s">
        <v>9</v>
      </c>
      <c r="BB1790" s="10">
        <v>0.08</v>
      </c>
      <c r="BC1790" s="10">
        <v>0.08</v>
      </c>
      <c r="BG1790" s="10">
        <v>0.2</v>
      </c>
      <c r="BH1790" s="10">
        <v>0.15</v>
      </c>
      <c r="BL1790" s="10">
        <v>0.15</v>
      </c>
      <c r="BM1790" s="10">
        <v>0.13</v>
      </c>
      <c r="BQ1790" s="10">
        <v>1865</v>
      </c>
      <c r="BR1790" s="10" t="s">
        <v>9</v>
      </c>
      <c r="BS1790" s="10">
        <v>0.26</v>
      </c>
      <c r="BT1790" s="10">
        <v>0.11</v>
      </c>
      <c r="BX1790" s="10">
        <v>0.41</v>
      </c>
      <c r="BY1790" s="10">
        <v>0.16</v>
      </c>
      <c r="CC1790" s="10">
        <v>0.61</v>
      </c>
      <c r="CD1790" s="10">
        <v>0.21</v>
      </c>
      <c r="CH1790" s="10">
        <v>1865</v>
      </c>
      <c r="CI1790" s="10" t="s">
        <v>9</v>
      </c>
      <c r="CJ1790" s="10">
        <v>0.1</v>
      </c>
      <c r="CK1790" s="10">
        <v>0.12</v>
      </c>
      <c r="CO1790" s="10">
        <v>0.1</v>
      </c>
      <c r="CP1790" s="10">
        <v>0.11</v>
      </c>
      <c r="CT1790" s="10">
        <v>0.1</v>
      </c>
      <c r="CU1790" s="10">
        <v>0.12</v>
      </c>
      <c r="CY1790" s="10">
        <v>1896</v>
      </c>
      <c r="CZ1790" s="10" t="s">
        <v>289</v>
      </c>
      <c r="DA1790" s="10">
        <v>3.4904480000000002E-2</v>
      </c>
      <c r="DB1790" s="10">
        <v>8.6361600000000004E-3</v>
      </c>
      <c r="DC1790" s="10">
        <v>2</v>
      </c>
      <c r="DD1790" s="10">
        <v>10.4</v>
      </c>
      <c r="DF1790" s="10">
        <v>5.2356720000000002E-2</v>
      </c>
      <c r="DG1790" s="10">
        <v>1.2954240000000001E-2</v>
      </c>
      <c r="DH1790" s="10">
        <v>3</v>
      </c>
      <c r="DI1790" s="10">
        <v>10.4</v>
      </c>
      <c r="DK1790" s="10">
        <v>5.2356720000000002E-2</v>
      </c>
      <c r="DL1790" s="10">
        <v>1.2954240000000001E-2</v>
      </c>
      <c r="DM1790" s="10">
        <v>3</v>
      </c>
      <c r="DN1790" s="10">
        <v>10.4</v>
      </c>
    </row>
    <row r="1791" spans="1:118" x14ac:dyDescent="0.25">
      <c r="A1791" s="10">
        <v>1866</v>
      </c>
      <c r="R1791" s="10">
        <v>1866</v>
      </c>
      <c r="S1791" s="10" t="s">
        <v>399</v>
      </c>
      <c r="AI1791" s="10">
        <v>1866</v>
      </c>
      <c r="AJ1791" s="10" t="s">
        <v>399</v>
      </c>
      <c r="AK1791" s="10">
        <v>5.25</v>
      </c>
      <c r="AL1791" s="10">
        <v>1.07</v>
      </c>
      <c r="AM1791" s="10">
        <v>525</v>
      </c>
      <c r="AN1791" s="10">
        <v>5.9</v>
      </c>
      <c r="AP1791" s="10">
        <v>5.48</v>
      </c>
      <c r="AQ1791" s="10">
        <v>1.1200000000000001</v>
      </c>
      <c r="AR1791" s="10">
        <v>539</v>
      </c>
      <c r="AS1791" s="10">
        <v>6</v>
      </c>
      <c r="AU1791" s="10">
        <v>4.78</v>
      </c>
      <c r="AV1791" s="10">
        <v>0.98</v>
      </c>
      <c r="AW1791" s="10">
        <v>470</v>
      </c>
      <c r="AX1791" s="10">
        <v>6</v>
      </c>
      <c r="AZ1791" s="10">
        <v>1866</v>
      </c>
      <c r="BA1791" s="10" t="s">
        <v>399</v>
      </c>
      <c r="BQ1791" s="10">
        <v>1866</v>
      </c>
      <c r="BR1791" s="10" t="s">
        <v>399</v>
      </c>
      <c r="BS1791" s="10">
        <v>5.99</v>
      </c>
      <c r="BT1791" s="10">
        <v>1.48</v>
      </c>
      <c r="BU1791" s="10">
        <v>595</v>
      </c>
      <c r="BV1791" s="10">
        <v>6</v>
      </c>
      <c r="BX1791" s="10">
        <v>6.04</v>
      </c>
      <c r="BY1791" s="10">
        <v>1.49</v>
      </c>
      <c r="BZ1791" s="10">
        <v>600</v>
      </c>
      <c r="CA1791" s="10">
        <v>6</v>
      </c>
      <c r="CC1791" s="10">
        <v>5.59</v>
      </c>
      <c r="CD1791" s="10">
        <v>1.38</v>
      </c>
      <c r="CE1791" s="10">
        <v>555</v>
      </c>
      <c r="CF1791" s="10">
        <v>6</v>
      </c>
      <c r="CH1791" s="10">
        <v>1866</v>
      </c>
      <c r="CI1791" s="10" t="s">
        <v>399</v>
      </c>
      <c r="CL1791" s="10">
        <v>0</v>
      </c>
      <c r="CQ1791" s="10">
        <v>0</v>
      </c>
      <c r="CV1791" s="10">
        <v>0</v>
      </c>
      <c r="CY1791" s="10">
        <v>1897</v>
      </c>
      <c r="CZ1791" s="10" t="s">
        <v>306</v>
      </c>
      <c r="DA1791" s="10">
        <v>8.7261199999999983E-2</v>
      </c>
      <c r="DB1791" s="10">
        <v>2.1590399999999999E-2</v>
      </c>
      <c r="DC1791" s="10">
        <v>5</v>
      </c>
      <c r="DD1791" s="10">
        <v>10.4</v>
      </c>
      <c r="DF1791" s="10">
        <v>0.12216567999999998</v>
      </c>
      <c r="DG1791" s="10">
        <v>3.0226559999999996E-2</v>
      </c>
      <c r="DH1791" s="10">
        <v>7</v>
      </c>
      <c r="DI1791" s="10">
        <v>10.4</v>
      </c>
      <c r="DK1791" s="10">
        <v>8.7261199999999983E-2</v>
      </c>
      <c r="DL1791" s="10">
        <v>2.1590399999999999E-2</v>
      </c>
      <c r="DM1791" s="10">
        <v>5</v>
      </c>
      <c r="DN1791" s="10">
        <v>10.4</v>
      </c>
    </row>
    <row r="1792" spans="1:118" x14ac:dyDescent="0.25">
      <c r="A1792" s="10">
        <v>1867</v>
      </c>
      <c r="R1792" s="10">
        <v>1867</v>
      </c>
      <c r="S1792" s="10" t="s">
        <v>44</v>
      </c>
      <c r="T1792" s="10">
        <v>0.32</v>
      </c>
      <c r="U1792" s="10">
        <v>0.22</v>
      </c>
      <c r="V1792" s="10">
        <v>37.6</v>
      </c>
      <c r="W1792" s="10">
        <v>6</v>
      </c>
      <c r="Y1792" s="10">
        <v>0.17</v>
      </c>
      <c r="Z1792" s="10">
        <v>0.12</v>
      </c>
      <c r="AA1792" s="10">
        <v>20</v>
      </c>
      <c r="AB1792" s="10">
        <v>6</v>
      </c>
      <c r="AD1792" s="10">
        <v>0.13</v>
      </c>
      <c r="AE1792" s="10">
        <v>0.09</v>
      </c>
      <c r="AF1792" s="10">
        <v>15</v>
      </c>
      <c r="AG1792" s="10">
        <v>6</v>
      </c>
      <c r="AI1792" s="10">
        <v>1867</v>
      </c>
      <c r="AJ1792" s="10" t="s">
        <v>44</v>
      </c>
      <c r="AK1792" s="10">
        <v>0.5</v>
      </c>
      <c r="AL1792" s="10">
        <v>0.1</v>
      </c>
      <c r="AM1792" s="10">
        <v>50</v>
      </c>
      <c r="AN1792" s="10">
        <v>5.9</v>
      </c>
      <c r="AP1792" s="10">
        <v>0.62</v>
      </c>
      <c r="AQ1792" s="10">
        <v>0.13</v>
      </c>
      <c r="AR1792" s="10">
        <v>61</v>
      </c>
      <c r="AS1792" s="10">
        <v>6</v>
      </c>
      <c r="AU1792" s="10">
        <v>0.69</v>
      </c>
      <c r="AV1792" s="10">
        <v>0.14000000000000001</v>
      </c>
      <c r="AW1792" s="10">
        <v>68</v>
      </c>
      <c r="AX1792" s="10">
        <v>6</v>
      </c>
      <c r="AZ1792" s="10">
        <v>1867</v>
      </c>
      <c r="BA1792" s="10" t="s">
        <v>44</v>
      </c>
      <c r="BB1792" s="10">
        <v>7.0000000000000007E-2</v>
      </c>
      <c r="BC1792" s="10">
        <v>0.03</v>
      </c>
      <c r="BD1792" s="10">
        <v>7</v>
      </c>
      <c r="BE1792" s="10">
        <v>6.1</v>
      </c>
      <c r="BG1792" s="10">
        <v>0.19</v>
      </c>
      <c r="BH1792" s="10">
        <v>0.09</v>
      </c>
      <c r="BI1792" s="10">
        <v>20</v>
      </c>
      <c r="BJ1792" s="10">
        <v>6.1</v>
      </c>
      <c r="BL1792" s="10">
        <v>0.14000000000000001</v>
      </c>
      <c r="BM1792" s="10">
        <v>7.0000000000000007E-2</v>
      </c>
      <c r="BN1792" s="10">
        <v>15</v>
      </c>
      <c r="BO1792" s="10">
        <v>6.1</v>
      </c>
      <c r="BQ1792" s="10">
        <v>1867</v>
      </c>
      <c r="BR1792" s="10" t="s">
        <v>44</v>
      </c>
      <c r="BS1792" s="10">
        <v>0.25</v>
      </c>
      <c r="BT1792" s="10">
        <v>0.06</v>
      </c>
      <c r="BU1792" s="10">
        <v>25</v>
      </c>
      <c r="BV1792" s="10">
        <v>6</v>
      </c>
      <c r="BX1792" s="10">
        <v>0.4</v>
      </c>
      <c r="BY1792" s="10">
        <v>0.1</v>
      </c>
      <c r="BZ1792" s="10">
        <v>40</v>
      </c>
      <c r="CA1792" s="10">
        <v>6</v>
      </c>
      <c r="CC1792" s="10">
        <v>0.6</v>
      </c>
      <c r="CD1792" s="10">
        <v>0.15</v>
      </c>
      <c r="CE1792" s="10">
        <v>60</v>
      </c>
      <c r="CF1792" s="10">
        <v>6</v>
      </c>
      <c r="CH1792" s="10">
        <v>1867</v>
      </c>
      <c r="CI1792" s="10" t="s">
        <v>44</v>
      </c>
      <c r="CJ1792" s="10">
        <v>0.09</v>
      </c>
      <c r="CK1792" s="10">
        <v>0.06</v>
      </c>
      <c r="CL1792" s="10">
        <v>10</v>
      </c>
      <c r="CM1792" s="10">
        <v>6.1</v>
      </c>
      <c r="CO1792" s="10">
        <v>0.09</v>
      </c>
      <c r="CP1792" s="10">
        <v>0.06</v>
      </c>
      <c r="CQ1792" s="10">
        <v>10</v>
      </c>
      <c r="CR1792" s="10">
        <v>6.1</v>
      </c>
      <c r="CT1792" s="10">
        <v>0.09</v>
      </c>
      <c r="CU1792" s="10">
        <v>0.06</v>
      </c>
      <c r="CV1792" s="10">
        <v>10</v>
      </c>
      <c r="CW1792" s="10">
        <v>6.1</v>
      </c>
      <c r="CY1792" s="10">
        <v>1898</v>
      </c>
      <c r="CZ1792" s="10" t="s">
        <v>291</v>
      </c>
      <c r="DA1792" s="10">
        <v>3.4904480000000002E-2</v>
      </c>
      <c r="DB1792" s="10">
        <v>8.6361600000000004E-3</v>
      </c>
      <c r="DC1792" s="10">
        <v>2</v>
      </c>
      <c r="DD1792" s="10">
        <v>10.4</v>
      </c>
      <c r="DF1792" s="10">
        <v>3.4904480000000002E-2</v>
      </c>
      <c r="DG1792" s="10">
        <v>8.6361600000000004E-3</v>
      </c>
      <c r="DH1792" s="10">
        <v>2</v>
      </c>
      <c r="DI1792" s="10">
        <v>10.4</v>
      </c>
      <c r="DK1792" s="10">
        <v>5.2356720000000002E-2</v>
      </c>
      <c r="DL1792" s="10">
        <v>1.2954240000000001E-2</v>
      </c>
      <c r="DM1792" s="10">
        <v>3</v>
      </c>
      <c r="DN1792" s="10">
        <v>10.4</v>
      </c>
    </row>
    <row r="1793" spans="1:118" x14ac:dyDescent="0.25">
      <c r="A1793" s="10">
        <v>1868</v>
      </c>
      <c r="R1793" s="10">
        <v>1868</v>
      </c>
      <c r="S1793" s="10" t="s">
        <v>305</v>
      </c>
      <c r="T1793" s="10">
        <v>4.3076999999999997E-2</v>
      </c>
      <c r="U1793" s="10">
        <v>2.9064000000000003E-2</v>
      </c>
      <c r="V1793" s="10">
        <v>5</v>
      </c>
      <c r="W1793" s="10">
        <v>6</v>
      </c>
      <c r="Y1793" s="10">
        <v>4.3076999999999997E-2</v>
      </c>
      <c r="Z1793" s="10">
        <v>2.9064000000000003E-2</v>
      </c>
      <c r="AA1793" s="10">
        <v>5</v>
      </c>
      <c r="AB1793" s="10">
        <v>6</v>
      </c>
      <c r="AD1793" s="10">
        <v>8.6153999999999994E-2</v>
      </c>
      <c r="AE1793" s="10">
        <v>5.8128000000000006E-2</v>
      </c>
      <c r="AF1793" s="10">
        <v>10</v>
      </c>
      <c r="AG1793" s="10">
        <v>6</v>
      </c>
      <c r="AI1793" s="10">
        <v>1868</v>
      </c>
      <c r="AJ1793" s="10" t="s">
        <v>305</v>
      </c>
      <c r="AK1793" s="10">
        <v>0.500143</v>
      </c>
      <c r="AL1793" s="10">
        <v>0.10207000000000001</v>
      </c>
      <c r="AM1793" s="10">
        <v>50</v>
      </c>
      <c r="AN1793" s="10">
        <v>5.9</v>
      </c>
      <c r="AP1793" s="10">
        <v>0.62051639999999997</v>
      </c>
      <c r="AQ1793" s="10">
        <v>0.126636</v>
      </c>
      <c r="AR1793" s="10">
        <v>61</v>
      </c>
      <c r="AS1793" s="10">
        <v>6</v>
      </c>
      <c r="AU1793" s="10">
        <v>0.69172319999999998</v>
      </c>
      <c r="AV1793" s="10">
        <v>0.14116800000000002</v>
      </c>
      <c r="AW1793" s="10">
        <v>68</v>
      </c>
      <c r="AX1793" s="10">
        <v>6</v>
      </c>
      <c r="AZ1793" s="10">
        <v>1868</v>
      </c>
      <c r="BA1793" s="10" t="s">
        <v>305</v>
      </c>
      <c r="BB1793" s="10">
        <v>6.5745189999999995E-2</v>
      </c>
      <c r="BC1793" s="10">
        <v>3.3241949999999992E-2</v>
      </c>
      <c r="BD1793" s="10">
        <v>7</v>
      </c>
      <c r="BE1793" s="10">
        <v>6.1</v>
      </c>
      <c r="BG1793" s="10">
        <v>0.18784339999999999</v>
      </c>
      <c r="BH1793" s="10">
        <v>9.4977000000000006E-2</v>
      </c>
      <c r="BI1793" s="10">
        <v>20</v>
      </c>
      <c r="BJ1793" s="10">
        <v>6.1</v>
      </c>
      <c r="BL1793" s="10">
        <v>0.14088254999999997</v>
      </c>
      <c r="BM1793" s="10">
        <v>7.1232749999999997E-2</v>
      </c>
      <c r="BN1793" s="10">
        <v>15</v>
      </c>
      <c r="BO1793" s="10">
        <v>6.1</v>
      </c>
      <c r="BQ1793" s="10">
        <v>1868</v>
      </c>
      <c r="BR1793" s="10" t="s">
        <v>305</v>
      </c>
      <c r="BS1793" s="10">
        <v>0.25171500000000002</v>
      </c>
      <c r="BT1793" s="10">
        <v>6.2280000000000002E-2</v>
      </c>
      <c r="BU1793" s="10">
        <v>25</v>
      </c>
      <c r="BV1793" s="10">
        <v>6</v>
      </c>
      <c r="BX1793" s="10">
        <v>0.40274399999999999</v>
      </c>
      <c r="BY1793" s="10">
        <v>9.9648E-2</v>
      </c>
      <c r="BZ1793" s="10">
        <v>40</v>
      </c>
      <c r="CA1793" s="10">
        <v>6</v>
      </c>
      <c r="CC1793" s="10">
        <v>0.60411599999999999</v>
      </c>
      <c r="CD1793" s="10">
        <v>0.14947199999999999</v>
      </c>
      <c r="CE1793" s="10">
        <v>60</v>
      </c>
      <c r="CF1793" s="10">
        <v>6</v>
      </c>
      <c r="CH1793" s="10">
        <v>1868</v>
      </c>
      <c r="CI1793" s="10" t="s">
        <v>305</v>
      </c>
      <c r="CJ1793" s="10">
        <v>8.9700500000000002E-2</v>
      </c>
      <c r="CK1793" s="10">
        <v>5.5930899999999999E-2</v>
      </c>
      <c r="CL1793" s="10">
        <v>10</v>
      </c>
      <c r="CM1793" s="10">
        <v>6.1</v>
      </c>
      <c r="CO1793" s="10">
        <v>8.9700500000000002E-2</v>
      </c>
      <c r="CP1793" s="10">
        <v>5.5930899999999999E-2</v>
      </c>
      <c r="CQ1793" s="10">
        <v>10</v>
      </c>
      <c r="CR1793" s="10">
        <v>6.1</v>
      </c>
      <c r="CT1793" s="10">
        <v>8.9700500000000002E-2</v>
      </c>
      <c r="CU1793" s="10">
        <v>5.5930899999999999E-2</v>
      </c>
      <c r="CV1793" s="10">
        <v>10</v>
      </c>
      <c r="CW1793" s="10">
        <v>6.1</v>
      </c>
      <c r="CY1793" s="10">
        <v>1899</v>
      </c>
      <c r="CZ1793" s="10" t="s">
        <v>423</v>
      </c>
      <c r="DA1793" s="10">
        <v>1.1665999999999999E-2</v>
      </c>
      <c r="DF1793" s="10">
        <v>1.1032999999999999E-2</v>
      </c>
      <c r="DK1793" s="10">
        <v>1.2E-2</v>
      </c>
    </row>
    <row r="1794" spans="1:118" x14ac:dyDescent="0.25">
      <c r="A1794" s="10">
        <v>1869</v>
      </c>
      <c r="R1794" s="10">
        <v>1869</v>
      </c>
      <c r="S1794" s="10" t="s">
        <v>290</v>
      </c>
      <c r="T1794" s="10">
        <v>0</v>
      </c>
      <c r="U1794" s="10">
        <v>0</v>
      </c>
      <c r="V1794" s="10">
        <v>0</v>
      </c>
      <c r="W1794" s="10">
        <v>6</v>
      </c>
      <c r="Y1794" s="10">
        <v>0</v>
      </c>
      <c r="Z1794" s="10">
        <v>0</v>
      </c>
      <c r="AA1794" s="10">
        <v>0</v>
      </c>
      <c r="AB1794" s="10">
        <v>6</v>
      </c>
      <c r="AD1794" s="10">
        <v>0</v>
      </c>
      <c r="AE1794" s="10">
        <v>0</v>
      </c>
      <c r="AF1794" s="10">
        <v>0</v>
      </c>
      <c r="AG1794" s="10">
        <v>6</v>
      </c>
      <c r="AI1794" s="10">
        <v>1869</v>
      </c>
      <c r="AJ1794" s="10" t="s">
        <v>290</v>
      </c>
      <c r="AK1794" s="10">
        <v>1.4504146999999998</v>
      </c>
      <c r="AL1794" s="10">
        <v>0.29600299999999996</v>
      </c>
      <c r="AM1794" s="10">
        <v>145</v>
      </c>
      <c r="AN1794" s="10">
        <v>5.9</v>
      </c>
      <c r="AP1794" s="10">
        <v>1.4749979999999998</v>
      </c>
      <c r="AQ1794" s="10">
        <v>0.30101999999999995</v>
      </c>
      <c r="AR1794" s="10">
        <v>145</v>
      </c>
      <c r="AS1794" s="10">
        <v>6</v>
      </c>
      <c r="AU1794" s="10">
        <v>1.3224120000000001</v>
      </c>
      <c r="AV1794" s="10">
        <v>0.26988000000000006</v>
      </c>
      <c r="AW1794" s="10">
        <v>130</v>
      </c>
      <c r="AX1794" s="10">
        <v>6</v>
      </c>
      <c r="AZ1794" s="10">
        <v>1869</v>
      </c>
      <c r="BA1794" s="10" t="s">
        <v>290</v>
      </c>
      <c r="BB1794" s="10">
        <v>0</v>
      </c>
      <c r="BC1794" s="10">
        <v>0</v>
      </c>
      <c r="BG1794" s="10">
        <v>0</v>
      </c>
      <c r="BH1794" s="10">
        <v>0</v>
      </c>
      <c r="BL1794" s="10">
        <v>0</v>
      </c>
      <c r="BM1794" s="10">
        <v>0</v>
      </c>
      <c r="BQ1794" s="10">
        <v>1869</v>
      </c>
      <c r="BR1794" s="10" t="s">
        <v>290</v>
      </c>
      <c r="BS1794" s="10">
        <v>2.064063</v>
      </c>
      <c r="BT1794" s="10">
        <v>0.51069600000000004</v>
      </c>
      <c r="BU1794" s="10">
        <v>205</v>
      </c>
      <c r="BV1794" s="10">
        <v>6</v>
      </c>
      <c r="BX1794" s="10">
        <v>2.1144059999999998</v>
      </c>
      <c r="BY1794" s="10">
        <v>0.52315200000000006</v>
      </c>
      <c r="BZ1794" s="10">
        <v>210</v>
      </c>
      <c r="CA1794" s="10">
        <v>6</v>
      </c>
      <c r="CC1794" s="10">
        <v>1.9130339999999999</v>
      </c>
      <c r="CD1794" s="10">
        <v>0.47332799999999997</v>
      </c>
      <c r="CE1794" s="10">
        <v>190</v>
      </c>
      <c r="CF1794" s="10">
        <v>6</v>
      </c>
      <c r="CH1794" s="10">
        <v>1869</v>
      </c>
      <c r="CI1794" s="10" t="s">
        <v>290</v>
      </c>
      <c r="CJ1794" s="10">
        <v>0</v>
      </c>
      <c r="CK1794" s="10">
        <v>0</v>
      </c>
      <c r="CL1794" s="10">
        <v>0</v>
      </c>
      <c r="CM1794" s="10">
        <v>6.1</v>
      </c>
      <c r="CO1794" s="10">
        <v>0</v>
      </c>
      <c r="CP1794" s="10">
        <v>0</v>
      </c>
      <c r="CQ1794" s="10">
        <v>0</v>
      </c>
      <c r="CR1794" s="10">
        <v>6.1</v>
      </c>
      <c r="CT1794" s="10">
        <v>0</v>
      </c>
      <c r="CU1794" s="10">
        <v>0</v>
      </c>
      <c r="CV1794" s="10">
        <v>0</v>
      </c>
      <c r="CW1794" s="10">
        <v>6.1</v>
      </c>
      <c r="CY1794" s="10">
        <v>1900</v>
      </c>
      <c r="CZ1794" s="10" t="s">
        <v>8</v>
      </c>
      <c r="DA1794" s="10">
        <v>0.28999999999999998</v>
      </c>
      <c r="DB1794" s="10">
        <v>0.06</v>
      </c>
      <c r="DC1794" s="10">
        <v>4.8</v>
      </c>
      <c r="DD1794" s="10">
        <v>36.340000000000003</v>
      </c>
      <c r="DF1794" s="10">
        <v>0.31</v>
      </c>
      <c r="DG1794" s="10">
        <v>0.06</v>
      </c>
      <c r="DH1794" s="10">
        <v>5</v>
      </c>
      <c r="DI1794" s="10">
        <v>37.04</v>
      </c>
      <c r="DK1794" s="10">
        <v>0.25</v>
      </c>
      <c r="DL1794" s="10">
        <v>0.06</v>
      </c>
      <c r="DM1794" s="10">
        <v>4.0999999999999996</v>
      </c>
      <c r="DN1794" s="10">
        <v>37.07</v>
      </c>
    </row>
    <row r="1795" spans="1:118" x14ac:dyDescent="0.25">
      <c r="A1795" s="10">
        <v>1870</v>
      </c>
      <c r="R1795" s="10">
        <v>1870</v>
      </c>
      <c r="S1795" s="10" t="s">
        <v>306</v>
      </c>
      <c r="T1795" s="10">
        <v>0</v>
      </c>
      <c r="U1795" s="10">
        <v>0</v>
      </c>
      <c r="V1795" s="10">
        <v>0</v>
      </c>
      <c r="W1795" s="10">
        <v>6</v>
      </c>
      <c r="Y1795" s="10">
        <v>0</v>
      </c>
      <c r="Z1795" s="10">
        <v>0</v>
      </c>
      <c r="AA1795" s="10">
        <v>0</v>
      </c>
      <c r="AB1795" s="10">
        <v>6</v>
      </c>
      <c r="AD1795" s="10">
        <v>0</v>
      </c>
      <c r="AE1795" s="10">
        <v>0</v>
      </c>
      <c r="AF1795" s="10">
        <v>0</v>
      </c>
      <c r="AG1795" s="10">
        <v>6</v>
      </c>
      <c r="AI1795" s="10">
        <v>1870</v>
      </c>
      <c r="AJ1795" s="10" t="s">
        <v>306</v>
      </c>
      <c r="AK1795" s="10">
        <v>1.9005433999999999</v>
      </c>
      <c r="AL1795" s="10">
        <v>0.38786599999999999</v>
      </c>
      <c r="AM1795" s="10">
        <v>190</v>
      </c>
      <c r="AN1795" s="10">
        <v>5.9</v>
      </c>
      <c r="AP1795" s="10">
        <v>2.0039627999999996</v>
      </c>
      <c r="AQ1795" s="10">
        <v>0.408972</v>
      </c>
      <c r="AR1795" s="10">
        <v>197</v>
      </c>
      <c r="AS1795" s="10">
        <v>6</v>
      </c>
      <c r="AU1795" s="10">
        <v>1.6275839999999999</v>
      </c>
      <c r="AV1795" s="10">
        <v>0.33216000000000001</v>
      </c>
      <c r="AW1795" s="10">
        <v>160</v>
      </c>
      <c r="AX1795" s="10">
        <v>6</v>
      </c>
      <c r="AZ1795" s="10">
        <v>1870</v>
      </c>
      <c r="BA1795" s="10" t="s">
        <v>306</v>
      </c>
      <c r="BB1795" s="10">
        <v>0</v>
      </c>
      <c r="BC1795" s="10">
        <v>0</v>
      </c>
      <c r="BG1795" s="10">
        <v>0</v>
      </c>
      <c r="BH1795" s="10">
        <v>0</v>
      </c>
      <c r="BL1795" s="10">
        <v>0</v>
      </c>
      <c r="BM1795" s="10">
        <v>0</v>
      </c>
      <c r="BQ1795" s="10">
        <v>1870</v>
      </c>
      <c r="BR1795" s="10" t="s">
        <v>306</v>
      </c>
      <c r="BS1795" s="10">
        <v>1.8626909999999999</v>
      </c>
      <c r="BT1795" s="10">
        <v>0.46087199999999995</v>
      </c>
      <c r="BU1795" s="10">
        <v>185</v>
      </c>
      <c r="BV1795" s="10">
        <v>6</v>
      </c>
      <c r="BX1795" s="10">
        <v>1.8626909999999999</v>
      </c>
      <c r="BY1795" s="10">
        <v>0.46087199999999995</v>
      </c>
      <c r="BZ1795" s="10">
        <v>185</v>
      </c>
      <c r="CA1795" s="10">
        <v>6</v>
      </c>
      <c r="CC1795" s="10">
        <v>1.661319</v>
      </c>
      <c r="CD1795" s="10">
        <v>0.41104800000000002</v>
      </c>
      <c r="CE1795" s="10">
        <v>165</v>
      </c>
      <c r="CF1795" s="10">
        <v>6</v>
      </c>
      <c r="CH1795" s="10">
        <v>1870</v>
      </c>
      <c r="CI1795" s="10" t="s">
        <v>306</v>
      </c>
      <c r="CJ1795" s="10">
        <v>0</v>
      </c>
      <c r="CK1795" s="10">
        <v>0</v>
      </c>
      <c r="CL1795" s="10">
        <v>0</v>
      </c>
      <c r="CM1795" s="10">
        <v>6.1</v>
      </c>
      <c r="CO1795" s="10">
        <v>0</v>
      </c>
      <c r="CP1795" s="10">
        <v>0</v>
      </c>
      <c r="CQ1795" s="10">
        <v>0</v>
      </c>
      <c r="CR1795" s="10">
        <v>6.1</v>
      </c>
      <c r="CT1795" s="10">
        <v>0</v>
      </c>
      <c r="CU1795" s="10">
        <v>0</v>
      </c>
      <c r="CV1795" s="10">
        <v>0</v>
      </c>
      <c r="CW1795" s="10">
        <v>6.1</v>
      </c>
      <c r="CY1795" s="10">
        <v>1901</v>
      </c>
      <c r="CZ1795" s="10" t="s">
        <v>9</v>
      </c>
      <c r="DC1795" s="10">
        <v>0</v>
      </c>
      <c r="DH1795" s="10">
        <v>0</v>
      </c>
      <c r="DM1795" s="10">
        <v>0</v>
      </c>
    </row>
    <row r="1796" spans="1:118" x14ac:dyDescent="0.25">
      <c r="A1796" s="10">
        <v>1871</v>
      </c>
      <c r="R1796" s="10">
        <v>1871</v>
      </c>
      <c r="S1796" s="10" t="s">
        <v>291</v>
      </c>
      <c r="T1796" s="10">
        <v>0</v>
      </c>
      <c r="U1796" s="10">
        <v>0</v>
      </c>
      <c r="V1796" s="10">
        <v>0</v>
      </c>
      <c r="W1796" s="10">
        <v>6</v>
      </c>
      <c r="Y1796" s="10">
        <v>0</v>
      </c>
      <c r="Z1796" s="10">
        <v>0</v>
      </c>
      <c r="AA1796" s="10">
        <v>0</v>
      </c>
      <c r="AB1796" s="10">
        <v>6</v>
      </c>
      <c r="AD1796" s="10">
        <v>0</v>
      </c>
      <c r="AE1796" s="10">
        <v>0</v>
      </c>
      <c r="AF1796" s="10">
        <v>0</v>
      </c>
      <c r="AG1796" s="10">
        <v>6</v>
      </c>
      <c r="AI1796" s="10">
        <v>1871</v>
      </c>
      <c r="AJ1796" s="10" t="s">
        <v>291</v>
      </c>
      <c r="AK1796" s="10">
        <v>1.9005433999999999</v>
      </c>
      <c r="AL1796" s="10">
        <v>0.38786599999999999</v>
      </c>
      <c r="AM1796" s="10">
        <v>190</v>
      </c>
      <c r="AN1796" s="10">
        <v>5.9</v>
      </c>
      <c r="AP1796" s="10">
        <v>2.0039627999999996</v>
      </c>
      <c r="AQ1796" s="10">
        <v>0.408972</v>
      </c>
      <c r="AR1796" s="10">
        <v>197</v>
      </c>
      <c r="AS1796" s="10">
        <v>6</v>
      </c>
      <c r="AU1796" s="10">
        <v>1.8310320000000002</v>
      </c>
      <c r="AV1796" s="10">
        <v>0.37368000000000007</v>
      </c>
      <c r="AW1796" s="10">
        <v>180</v>
      </c>
      <c r="AX1796" s="10">
        <v>6</v>
      </c>
      <c r="AZ1796" s="10">
        <v>1871</v>
      </c>
      <c r="BA1796" s="10" t="s">
        <v>291</v>
      </c>
      <c r="BB1796" s="10">
        <v>0</v>
      </c>
      <c r="BC1796" s="10">
        <v>0</v>
      </c>
      <c r="BG1796" s="10">
        <v>0</v>
      </c>
      <c r="BH1796" s="10">
        <v>0</v>
      </c>
      <c r="BL1796" s="10">
        <v>0</v>
      </c>
      <c r="BM1796" s="10">
        <v>0</v>
      </c>
      <c r="BQ1796" s="10">
        <v>1871</v>
      </c>
      <c r="BR1796" s="10" t="s">
        <v>291</v>
      </c>
      <c r="BS1796" s="10">
        <v>2.064063</v>
      </c>
      <c r="BT1796" s="10">
        <v>0.51069600000000004</v>
      </c>
      <c r="BU1796" s="10">
        <v>205</v>
      </c>
      <c r="BV1796" s="10">
        <v>6</v>
      </c>
      <c r="BX1796" s="10">
        <v>2.064063</v>
      </c>
      <c r="BY1796" s="10">
        <v>0.51069600000000004</v>
      </c>
      <c r="BZ1796" s="10">
        <v>205</v>
      </c>
      <c r="CA1796" s="10">
        <v>6</v>
      </c>
      <c r="CC1796" s="10">
        <v>2.0137200000000002</v>
      </c>
      <c r="CD1796" s="10">
        <v>0.49824000000000002</v>
      </c>
      <c r="CE1796" s="10">
        <v>200</v>
      </c>
      <c r="CF1796" s="10">
        <v>6</v>
      </c>
      <c r="CH1796" s="10">
        <v>1871</v>
      </c>
      <c r="CI1796" s="10" t="s">
        <v>291</v>
      </c>
      <c r="CJ1796" s="10">
        <v>0</v>
      </c>
      <c r="CK1796" s="10">
        <v>0</v>
      </c>
      <c r="CL1796" s="10">
        <v>0</v>
      </c>
      <c r="CM1796" s="10">
        <v>6.1</v>
      </c>
      <c r="CO1796" s="10">
        <v>0</v>
      </c>
      <c r="CP1796" s="10">
        <v>0</v>
      </c>
      <c r="CQ1796" s="10">
        <v>0</v>
      </c>
      <c r="CR1796" s="10">
        <v>6.1</v>
      </c>
      <c r="CT1796" s="10">
        <v>0</v>
      </c>
      <c r="CU1796" s="10">
        <v>0</v>
      </c>
      <c r="CV1796" s="10">
        <v>0</v>
      </c>
      <c r="CW1796" s="10">
        <v>6.1</v>
      </c>
      <c r="CY1796" s="10">
        <v>1902</v>
      </c>
      <c r="CZ1796" s="10" t="s">
        <v>10</v>
      </c>
      <c r="DA1796" s="10">
        <v>0.28999999999999998</v>
      </c>
      <c r="DB1796" s="10">
        <v>0.04</v>
      </c>
      <c r="DC1796" s="10">
        <v>16</v>
      </c>
      <c r="DD1796" s="10">
        <v>10.5</v>
      </c>
      <c r="DF1796" s="10">
        <v>0.31</v>
      </c>
      <c r="DG1796" s="10">
        <v>0.04</v>
      </c>
      <c r="DH1796" s="10">
        <v>17</v>
      </c>
      <c r="DI1796" s="10">
        <v>10.5</v>
      </c>
      <c r="DK1796" s="10">
        <v>0.25</v>
      </c>
      <c r="DL1796" s="10">
        <v>0.04</v>
      </c>
      <c r="DM1796" s="10">
        <v>14</v>
      </c>
      <c r="DN1796" s="10">
        <v>10.5</v>
      </c>
    </row>
    <row r="1797" spans="1:118" x14ac:dyDescent="0.25">
      <c r="A1797" s="10">
        <v>1872</v>
      </c>
      <c r="R1797" s="10">
        <v>1872</v>
      </c>
      <c r="S1797" s="10" t="s">
        <v>400</v>
      </c>
      <c r="T1797" s="10">
        <v>0</v>
      </c>
      <c r="Y1797" s="10">
        <v>0</v>
      </c>
      <c r="AD1797" s="10">
        <v>6.6600000000000006E-5</v>
      </c>
      <c r="AI1797" s="10">
        <v>1872</v>
      </c>
      <c r="AJ1797" s="10" t="s">
        <v>400</v>
      </c>
      <c r="AK1797" s="10">
        <v>1.2529999999999999E-2</v>
      </c>
      <c r="AP1797" s="10">
        <v>1.3100000000000001E-2</v>
      </c>
      <c r="AU1797" s="10">
        <v>1.153E-2</v>
      </c>
      <c r="AZ1797" s="10">
        <v>1872</v>
      </c>
      <c r="BA1797" s="10" t="s">
        <v>400</v>
      </c>
      <c r="BB1797" s="10">
        <v>7.3300000000000004E-4</v>
      </c>
      <c r="BG1797" s="10">
        <v>1.3300000000000001E-4</v>
      </c>
      <c r="BL1797" s="10">
        <v>1.3300000000000001E-4</v>
      </c>
      <c r="BQ1797" s="10">
        <v>1872</v>
      </c>
      <c r="BR1797" s="10" t="s">
        <v>400</v>
      </c>
      <c r="BS1797" s="10">
        <v>1.0800000000000001E-2</v>
      </c>
      <c r="BX1797" s="10">
        <v>1.0200000000000001E-2</v>
      </c>
      <c r="CC1797" s="10">
        <v>1.04E-2</v>
      </c>
      <c r="CH1797" s="10">
        <v>1872</v>
      </c>
      <c r="CI1797" s="10" t="s">
        <v>400</v>
      </c>
      <c r="CJ1797" s="10">
        <v>1.4E-3</v>
      </c>
      <c r="CO1797" s="10">
        <v>1E-3</v>
      </c>
      <c r="CT1797" s="10">
        <v>1.1999999999999999E-3</v>
      </c>
      <c r="CY1797" s="10">
        <v>1903</v>
      </c>
      <c r="CZ1797" s="10" t="s">
        <v>11</v>
      </c>
      <c r="DC1797" s="10">
        <v>0</v>
      </c>
      <c r="DH1797" s="10">
        <v>0</v>
      </c>
      <c r="DM1797" s="10">
        <v>0</v>
      </c>
    </row>
    <row r="1798" spans="1:118" x14ac:dyDescent="0.25">
      <c r="A1798" s="10">
        <v>1873</v>
      </c>
      <c r="R1798" s="10">
        <v>1873</v>
      </c>
      <c r="S1798" s="10" t="s">
        <v>8</v>
      </c>
      <c r="AI1798" s="10">
        <v>1873</v>
      </c>
      <c r="AJ1798" s="10" t="s">
        <v>8</v>
      </c>
      <c r="AK1798" s="10">
        <v>4.9800000000000004</v>
      </c>
      <c r="AL1798" s="10">
        <v>0.18</v>
      </c>
      <c r="AP1798" s="10">
        <v>4.92</v>
      </c>
      <c r="AQ1798" s="10">
        <v>0.19</v>
      </c>
      <c r="AU1798" s="10">
        <v>4.92</v>
      </c>
      <c r="AV1798" s="10">
        <v>0.17</v>
      </c>
      <c r="AZ1798" s="10">
        <v>1873</v>
      </c>
      <c r="BA1798" s="10" t="s">
        <v>8</v>
      </c>
      <c r="BB1798" s="10">
        <v>1.28</v>
      </c>
      <c r="BC1798" s="10">
        <v>0.22</v>
      </c>
      <c r="BG1798" s="10">
        <v>1.46</v>
      </c>
      <c r="BH1798" s="10">
        <v>0.22</v>
      </c>
      <c r="BL1798" s="10">
        <v>1.46</v>
      </c>
      <c r="BM1798" s="10">
        <v>0.22</v>
      </c>
      <c r="BQ1798" s="10">
        <v>1873</v>
      </c>
      <c r="BR1798" s="10" t="s">
        <v>8</v>
      </c>
      <c r="BS1798" s="10">
        <v>4.96</v>
      </c>
      <c r="BT1798" s="10">
        <v>0.18</v>
      </c>
      <c r="BX1798" s="10">
        <v>5.97</v>
      </c>
      <c r="BY1798" s="10">
        <v>0.25</v>
      </c>
      <c r="CC1798" s="10">
        <v>5.43</v>
      </c>
      <c r="CD1798" s="10">
        <v>0.21</v>
      </c>
      <c r="CH1798" s="10">
        <v>1873</v>
      </c>
      <c r="CI1798" s="10" t="s">
        <v>8</v>
      </c>
      <c r="CL1798" s="10">
        <v>0</v>
      </c>
      <c r="CQ1798" s="10">
        <v>0</v>
      </c>
      <c r="CV1798" s="10">
        <v>0</v>
      </c>
      <c r="CY1798" s="10">
        <v>1904</v>
      </c>
      <c r="CZ1798" s="10" t="s">
        <v>285</v>
      </c>
      <c r="DA1798" s="10">
        <v>0.28773359999999998</v>
      </c>
      <c r="DB1798" s="10">
        <v>4.0689599999999999E-2</v>
      </c>
      <c r="DC1798" s="10">
        <v>16</v>
      </c>
      <c r="DD1798" s="10">
        <v>10.5</v>
      </c>
      <c r="DF1798" s="10">
        <v>0.28773359999999998</v>
      </c>
      <c r="DG1798" s="10">
        <v>4.0689599999999999E-2</v>
      </c>
      <c r="DH1798" s="10">
        <v>16</v>
      </c>
      <c r="DI1798" s="10">
        <v>10.5</v>
      </c>
      <c r="DK1798" s="10">
        <v>0.25176690000000002</v>
      </c>
      <c r="DL1798" s="10">
        <v>3.56034E-2</v>
      </c>
      <c r="DM1798" s="10">
        <v>14</v>
      </c>
      <c r="DN1798" s="10">
        <v>10.5</v>
      </c>
    </row>
    <row r="1799" spans="1:118" x14ac:dyDescent="0.25">
      <c r="A1799" s="10">
        <v>1874</v>
      </c>
      <c r="R1799" s="10">
        <v>1874</v>
      </c>
      <c r="S1799" s="10" t="s">
        <v>9</v>
      </c>
      <c r="T1799" s="10">
        <v>0.33</v>
      </c>
      <c r="U1799" s="10">
        <v>0.08</v>
      </c>
      <c r="Y1799" s="10">
        <v>2.75</v>
      </c>
      <c r="Z1799" s="10">
        <v>0.46</v>
      </c>
      <c r="AD1799" s="10">
        <v>1.95</v>
      </c>
      <c r="AE1799" s="10">
        <v>0.32</v>
      </c>
      <c r="AI1799" s="10">
        <v>1874</v>
      </c>
      <c r="AJ1799" s="10" t="s">
        <v>9</v>
      </c>
      <c r="AK1799" s="10">
        <v>3.66</v>
      </c>
      <c r="AL1799" s="10">
        <v>0.33</v>
      </c>
      <c r="AP1799" s="10">
        <v>3.92</v>
      </c>
      <c r="AQ1799" s="10">
        <v>0.42</v>
      </c>
      <c r="AU1799" s="10">
        <v>4</v>
      </c>
      <c r="AV1799" s="10">
        <v>0.42</v>
      </c>
      <c r="AZ1799" s="10">
        <v>1874</v>
      </c>
      <c r="BA1799" s="10" t="s">
        <v>9</v>
      </c>
      <c r="BB1799" s="10">
        <v>0.37</v>
      </c>
      <c r="BC1799" s="10">
        <v>0.21</v>
      </c>
      <c r="BG1799" s="10">
        <v>0.55000000000000004</v>
      </c>
      <c r="BH1799" s="10">
        <v>0.21</v>
      </c>
      <c r="BL1799" s="10">
        <v>0.55000000000000004</v>
      </c>
      <c r="BM1799" s="10">
        <v>0.39</v>
      </c>
      <c r="BQ1799" s="10">
        <v>1874</v>
      </c>
      <c r="BR1799" s="10" t="s">
        <v>9</v>
      </c>
      <c r="BS1799" s="10">
        <v>1.2</v>
      </c>
      <c r="BT1799" s="10">
        <v>0.26</v>
      </c>
      <c r="BX1799" s="10">
        <v>1.76</v>
      </c>
      <c r="BY1799" s="10">
        <v>0.32</v>
      </c>
      <c r="CC1799" s="10">
        <v>1.63</v>
      </c>
      <c r="CD1799" s="10">
        <v>0.31</v>
      </c>
      <c r="CH1799" s="10">
        <v>1874</v>
      </c>
      <c r="CI1799" s="10" t="s">
        <v>9</v>
      </c>
      <c r="CJ1799" s="10">
        <v>0.32</v>
      </c>
      <c r="CK1799" s="10">
        <v>0.08</v>
      </c>
      <c r="CL1799" s="10">
        <v>5</v>
      </c>
      <c r="CM1799" s="10">
        <v>36.590000000000003</v>
      </c>
      <c r="CO1799" s="10">
        <v>0.34</v>
      </c>
      <c r="CP1799" s="10">
        <v>0.08</v>
      </c>
      <c r="CQ1799" s="10">
        <v>6</v>
      </c>
      <c r="CR1799" s="10">
        <v>36.49</v>
      </c>
      <c r="CT1799" s="10">
        <v>0.36</v>
      </c>
      <c r="CU1799" s="10">
        <v>0.08</v>
      </c>
      <c r="CV1799" s="10">
        <v>6</v>
      </c>
      <c r="CW1799" s="10">
        <v>36.54</v>
      </c>
      <c r="CY1799" s="10">
        <v>1905</v>
      </c>
      <c r="CZ1799" s="10" t="s">
        <v>305</v>
      </c>
      <c r="DA1799" s="10">
        <v>0</v>
      </c>
      <c r="DB1799" s="10">
        <v>0</v>
      </c>
      <c r="DC1799" s="10">
        <v>0</v>
      </c>
      <c r="DD1799" s="10">
        <v>10.5</v>
      </c>
      <c r="DF1799" s="10">
        <v>8.9916749999999993E-3</v>
      </c>
      <c r="DG1799" s="10">
        <v>1.27155E-3</v>
      </c>
      <c r="DH1799" s="10">
        <v>0.5</v>
      </c>
      <c r="DI1799" s="10">
        <v>10.5</v>
      </c>
      <c r="DK1799" s="10">
        <v>0</v>
      </c>
      <c r="DL1799" s="10">
        <v>0</v>
      </c>
      <c r="DM1799" s="10">
        <v>0</v>
      </c>
      <c r="DN1799" s="10">
        <v>10.5</v>
      </c>
    </row>
    <row r="1800" spans="1:118" x14ac:dyDescent="0.25">
      <c r="A1800" s="10">
        <v>1875</v>
      </c>
      <c r="R1800" s="10">
        <v>1875</v>
      </c>
      <c r="S1800" s="10" t="s">
        <v>399</v>
      </c>
      <c r="AI1800" s="10">
        <v>1875</v>
      </c>
      <c r="AJ1800" s="10" t="s">
        <v>399</v>
      </c>
      <c r="AK1800" s="10">
        <v>4.95</v>
      </c>
      <c r="AL1800" s="10">
        <v>0.01</v>
      </c>
      <c r="AM1800" s="10">
        <v>454.5</v>
      </c>
      <c r="AN1800" s="10">
        <v>6.3</v>
      </c>
      <c r="AP1800" s="10">
        <v>4.8899999999999997</v>
      </c>
      <c r="AQ1800" s="10">
        <v>0.03</v>
      </c>
      <c r="AR1800" s="10">
        <v>461.6</v>
      </c>
      <c r="AS1800" s="10">
        <v>6.3</v>
      </c>
      <c r="AU1800" s="10">
        <v>4.8899999999999997</v>
      </c>
      <c r="AV1800" s="10">
        <v>0.01</v>
      </c>
      <c r="AW1800" s="10">
        <v>448.7</v>
      </c>
      <c r="AX1800" s="10">
        <v>6.3</v>
      </c>
      <c r="AZ1800" s="10">
        <v>1875</v>
      </c>
      <c r="BA1800" s="10" t="s">
        <v>399</v>
      </c>
      <c r="BB1800" s="10">
        <v>1.26</v>
      </c>
      <c r="BC1800" s="10">
        <v>0.18</v>
      </c>
      <c r="BD1800" s="10">
        <v>21</v>
      </c>
      <c r="BE1800" s="10">
        <v>6</v>
      </c>
      <c r="BG1800" s="10">
        <v>1.44</v>
      </c>
      <c r="BH1800" s="10">
        <v>0.18</v>
      </c>
      <c r="BI1800" s="10">
        <v>23</v>
      </c>
      <c r="BJ1800" s="10">
        <v>6</v>
      </c>
      <c r="BL1800" s="10">
        <v>1.44</v>
      </c>
      <c r="BM1800" s="10">
        <v>0.18</v>
      </c>
      <c r="BN1800" s="10">
        <v>23</v>
      </c>
      <c r="BO1800" s="10">
        <v>6</v>
      </c>
      <c r="BQ1800" s="10">
        <v>1875</v>
      </c>
      <c r="BR1800" s="10" t="s">
        <v>399</v>
      </c>
      <c r="BS1800" s="10">
        <v>4.93</v>
      </c>
      <c r="BT1800" s="10">
        <v>0.02</v>
      </c>
      <c r="BX1800" s="10">
        <v>5.94</v>
      </c>
      <c r="BY1800" s="10">
        <v>0.02</v>
      </c>
      <c r="CC1800" s="10">
        <v>5.4</v>
      </c>
      <c r="CD1800" s="10">
        <v>0.02</v>
      </c>
      <c r="CH1800" s="10">
        <v>1875</v>
      </c>
      <c r="CI1800" s="10" t="s">
        <v>399</v>
      </c>
      <c r="CL1800" s="10">
        <v>0</v>
      </c>
      <c r="CQ1800" s="10">
        <v>0</v>
      </c>
      <c r="CV1800" s="10">
        <v>0</v>
      </c>
      <c r="CY1800" s="10">
        <v>1906</v>
      </c>
      <c r="CZ1800" s="10" t="s">
        <v>315</v>
      </c>
      <c r="DA1800" s="10">
        <v>0</v>
      </c>
      <c r="DB1800" s="10">
        <v>0</v>
      </c>
      <c r="DC1800" s="10">
        <v>0</v>
      </c>
      <c r="DD1800" s="10">
        <v>10.5</v>
      </c>
      <c r="DF1800" s="10">
        <v>0</v>
      </c>
      <c r="DG1800" s="10">
        <v>0</v>
      </c>
      <c r="DH1800" s="10">
        <v>0</v>
      </c>
      <c r="DI1800" s="10">
        <v>10.5</v>
      </c>
      <c r="DK1800" s="10">
        <v>0</v>
      </c>
      <c r="DL1800" s="10">
        <v>0</v>
      </c>
      <c r="DM1800" s="10">
        <v>0</v>
      </c>
      <c r="DN1800" s="10">
        <v>10.5</v>
      </c>
    </row>
    <row r="1801" spans="1:118" x14ac:dyDescent="0.25">
      <c r="A1801" s="10">
        <v>1876</v>
      </c>
      <c r="R1801" s="10">
        <v>1876</v>
      </c>
      <c r="S1801" s="10" t="s">
        <v>44</v>
      </c>
      <c r="T1801" s="10">
        <v>0.32</v>
      </c>
      <c r="U1801" s="10">
        <v>0.05</v>
      </c>
      <c r="V1801" s="10">
        <v>30</v>
      </c>
      <c r="W1801" s="10">
        <v>6.3</v>
      </c>
      <c r="Y1801" s="10">
        <v>2.73</v>
      </c>
      <c r="Z1801" s="10">
        <v>0.39</v>
      </c>
      <c r="AA1801" s="10">
        <v>252.6</v>
      </c>
      <c r="AB1801" s="10">
        <v>6.3</v>
      </c>
      <c r="AD1801" s="10">
        <v>1.94</v>
      </c>
      <c r="AE1801" s="10">
        <v>0.27</v>
      </c>
      <c r="AF1801" s="10">
        <v>179.6</v>
      </c>
      <c r="AG1801" s="10">
        <v>6.3</v>
      </c>
      <c r="AI1801" s="10">
        <v>1876</v>
      </c>
      <c r="AJ1801" s="10" t="s">
        <v>44</v>
      </c>
      <c r="AK1801" s="10">
        <v>3.64</v>
      </c>
      <c r="AL1801" s="10">
        <v>0.22</v>
      </c>
      <c r="AM1801" s="10">
        <v>334.2</v>
      </c>
      <c r="AN1801" s="10">
        <v>6.3</v>
      </c>
      <c r="AP1801" s="10">
        <v>3.9</v>
      </c>
      <c r="AQ1801" s="10">
        <v>0.3</v>
      </c>
      <c r="AR1801" s="10">
        <v>357.96</v>
      </c>
      <c r="AS1801" s="10">
        <v>6.3</v>
      </c>
      <c r="AU1801" s="10">
        <v>3.98</v>
      </c>
      <c r="AV1801" s="10">
        <v>0.3</v>
      </c>
      <c r="AW1801" s="10">
        <v>365.4</v>
      </c>
      <c r="AX1801" s="10">
        <v>6.3</v>
      </c>
      <c r="AZ1801" s="10">
        <v>1876</v>
      </c>
      <c r="BA1801" s="10" t="s">
        <v>44</v>
      </c>
      <c r="BB1801" s="10">
        <v>0.36</v>
      </c>
      <c r="BC1801" s="10">
        <v>0.18</v>
      </c>
      <c r="BD1801" s="10">
        <v>7</v>
      </c>
      <c r="BE1801" s="10">
        <v>6</v>
      </c>
      <c r="BG1801" s="10">
        <v>0.54</v>
      </c>
      <c r="BH1801" s="10">
        <v>0.18</v>
      </c>
      <c r="BI1801" s="10">
        <v>9</v>
      </c>
      <c r="BJ1801" s="10">
        <v>6</v>
      </c>
      <c r="BL1801" s="10">
        <v>0.54</v>
      </c>
      <c r="BM1801" s="10">
        <v>0.36</v>
      </c>
      <c r="BN1801" s="10">
        <v>11</v>
      </c>
      <c r="BO1801" s="10">
        <v>6</v>
      </c>
      <c r="BQ1801" s="10">
        <v>1876</v>
      </c>
      <c r="BR1801" s="10" t="s">
        <v>44</v>
      </c>
      <c r="BS1801" s="10">
        <v>1.19</v>
      </c>
      <c r="BT1801" s="10">
        <v>0.22</v>
      </c>
      <c r="BX1801" s="10">
        <v>1.75</v>
      </c>
      <c r="BY1801" s="10">
        <v>0.27</v>
      </c>
      <c r="CC1801" s="10">
        <v>1.62</v>
      </c>
      <c r="CD1801" s="10">
        <v>0.27</v>
      </c>
      <c r="CH1801" s="10">
        <v>1876</v>
      </c>
      <c r="CI1801" s="10" t="s">
        <v>44</v>
      </c>
      <c r="CJ1801" s="10">
        <v>0.31</v>
      </c>
      <c r="CK1801" s="10">
        <v>0.05</v>
      </c>
      <c r="CL1801" s="10">
        <v>30</v>
      </c>
      <c r="CM1801" s="10">
        <v>6</v>
      </c>
      <c r="CO1801" s="10">
        <v>0.33</v>
      </c>
      <c r="CP1801" s="10">
        <v>0.05</v>
      </c>
      <c r="CQ1801" s="10">
        <v>32</v>
      </c>
      <c r="CR1801" s="10">
        <v>6</v>
      </c>
      <c r="CT1801" s="10">
        <v>0.35</v>
      </c>
      <c r="CU1801" s="10">
        <v>0.05</v>
      </c>
      <c r="CV1801" s="10">
        <v>34</v>
      </c>
      <c r="CW1801" s="10">
        <v>6</v>
      </c>
      <c r="CY1801" s="10">
        <v>1907</v>
      </c>
      <c r="CZ1801" s="10" t="s">
        <v>292</v>
      </c>
      <c r="DA1801" s="10">
        <v>0</v>
      </c>
      <c r="DB1801" s="10">
        <v>0</v>
      </c>
      <c r="DC1801" s="10">
        <v>0</v>
      </c>
      <c r="DD1801" s="10">
        <v>10.5</v>
      </c>
      <c r="DF1801" s="10">
        <v>0</v>
      </c>
      <c r="DG1801" s="10">
        <v>0</v>
      </c>
      <c r="DH1801" s="10">
        <v>0</v>
      </c>
      <c r="DI1801" s="10">
        <v>10.5</v>
      </c>
      <c r="DK1801" s="10">
        <v>0</v>
      </c>
      <c r="DL1801" s="10">
        <v>0</v>
      </c>
      <c r="DM1801" s="10">
        <v>0</v>
      </c>
      <c r="DN1801" s="10">
        <v>10.5</v>
      </c>
    </row>
    <row r="1802" spans="1:118" x14ac:dyDescent="0.25">
      <c r="A1802" s="10">
        <v>1877</v>
      </c>
      <c r="R1802" s="10">
        <v>1877</v>
      </c>
      <c r="S1802" s="10" t="s">
        <v>8</v>
      </c>
      <c r="AI1802" s="10">
        <v>1877</v>
      </c>
      <c r="AJ1802" s="10" t="s">
        <v>8</v>
      </c>
      <c r="AK1802" s="10">
        <v>1.55</v>
      </c>
      <c r="AL1802" s="10">
        <v>0.57999999999999996</v>
      </c>
      <c r="AP1802" s="10">
        <v>1.99</v>
      </c>
      <c r="AQ1802" s="10">
        <v>0.75</v>
      </c>
      <c r="AU1802" s="10">
        <v>2.09</v>
      </c>
      <c r="AV1802" s="10">
        <v>0.77</v>
      </c>
      <c r="AZ1802" s="10">
        <v>1877</v>
      </c>
      <c r="BA1802" s="10" t="s">
        <v>8</v>
      </c>
      <c r="BQ1802" s="10">
        <v>1877</v>
      </c>
      <c r="BR1802" s="10" t="s">
        <v>8</v>
      </c>
      <c r="BS1802" s="10">
        <v>1.29</v>
      </c>
      <c r="BT1802" s="10">
        <v>0.52</v>
      </c>
      <c r="BX1802" s="10">
        <v>1.74</v>
      </c>
      <c r="BY1802" s="10">
        <v>0.72</v>
      </c>
      <c r="CC1802" s="10">
        <v>1.71</v>
      </c>
      <c r="CD1802" s="10">
        <v>0.7</v>
      </c>
      <c r="CH1802" s="10">
        <v>1877</v>
      </c>
      <c r="CI1802" s="10" t="s">
        <v>8</v>
      </c>
      <c r="CL1802" s="10">
        <v>0</v>
      </c>
      <c r="CQ1802" s="10">
        <v>0</v>
      </c>
      <c r="CV1802" s="10">
        <v>0</v>
      </c>
      <c r="CY1802" s="10">
        <v>1908</v>
      </c>
      <c r="CZ1802" s="10" t="s">
        <v>408</v>
      </c>
      <c r="DA1802" s="10">
        <v>1.0160000000000001E-2</v>
      </c>
      <c r="DF1802" s="10">
        <v>1.0449999999999999E-2</v>
      </c>
      <c r="DK1802" s="10">
        <v>1.0323000000000001E-2</v>
      </c>
    </row>
    <row r="1803" spans="1:118" x14ac:dyDescent="0.25">
      <c r="A1803" s="10">
        <v>1878</v>
      </c>
      <c r="R1803" s="10">
        <v>1878</v>
      </c>
      <c r="S1803" s="10" t="s">
        <v>9</v>
      </c>
      <c r="T1803" s="10">
        <v>0.97</v>
      </c>
      <c r="U1803" s="10">
        <v>0.7</v>
      </c>
      <c r="Y1803" s="10">
        <v>1.59</v>
      </c>
      <c r="Z1803" s="10">
        <v>1.1299999999999999</v>
      </c>
      <c r="AD1803" s="10">
        <v>1.64</v>
      </c>
      <c r="AE1803" s="10">
        <v>1.1599999999999999</v>
      </c>
      <c r="AI1803" s="10">
        <v>1878</v>
      </c>
      <c r="AJ1803" s="10" t="s">
        <v>9</v>
      </c>
      <c r="AK1803" s="10">
        <v>1.46</v>
      </c>
      <c r="AL1803" s="10">
        <v>0.56999999999999995</v>
      </c>
      <c r="AP1803" s="10">
        <v>1.87</v>
      </c>
      <c r="AQ1803" s="10">
        <v>0.72</v>
      </c>
      <c r="AU1803" s="10">
        <v>1.89</v>
      </c>
      <c r="AV1803" s="10">
        <v>0.73</v>
      </c>
      <c r="AZ1803" s="10">
        <v>1878</v>
      </c>
      <c r="BA1803" s="10" t="s">
        <v>9</v>
      </c>
      <c r="BB1803" s="10">
        <v>1.1000000000000001</v>
      </c>
      <c r="BC1803" s="10">
        <v>0.69</v>
      </c>
      <c r="BG1803" s="10">
        <v>1.75</v>
      </c>
      <c r="BH1803" s="10">
        <v>1.0900000000000001</v>
      </c>
      <c r="BL1803" s="10">
        <v>1.73</v>
      </c>
      <c r="BM1803" s="10">
        <v>1.08</v>
      </c>
      <c r="BQ1803" s="10">
        <v>1878</v>
      </c>
      <c r="BR1803" s="10" t="s">
        <v>9</v>
      </c>
      <c r="BS1803" s="10">
        <v>1.33</v>
      </c>
      <c r="BT1803" s="10">
        <v>0.56999999999999995</v>
      </c>
      <c r="BX1803" s="10">
        <v>1.91</v>
      </c>
      <c r="BY1803" s="10">
        <v>0.81</v>
      </c>
      <c r="CC1803" s="10">
        <v>1.79</v>
      </c>
      <c r="CD1803" s="10">
        <v>0.76</v>
      </c>
      <c r="CH1803" s="10">
        <v>1878</v>
      </c>
      <c r="CI1803" s="10" t="s">
        <v>9</v>
      </c>
      <c r="CJ1803" s="10">
        <v>1.25</v>
      </c>
      <c r="CK1803" s="10">
        <v>0.77</v>
      </c>
      <c r="CL1803" s="10">
        <v>22</v>
      </c>
      <c r="CM1803" s="10">
        <v>38.130000000000003</v>
      </c>
      <c r="CO1803" s="10">
        <v>2.0099999999999998</v>
      </c>
      <c r="CP1803" s="10">
        <v>1.24</v>
      </c>
      <c r="CQ1803" s="10">
        <v>36</v>
      </c>
      <c r="CR1803" s="10">
        <v>37.89</v>
      </c>
      <c r="CT1803" s="10">
        <v>1.96</v>
      </c>
      <c r="CU1803" s="10">
        <v>1.21</v>
      </c>
      <c r="CV1803" s="10">
        <v>35</v>
      </c>
      <c r="CW1803" s="10">
        <v>37.99</v>
      </c>
      <c r="CY1803" s="10">
        <v>1909</v>
      </c>
      <c r="CZ1803" s="10" t="s">
        <v>409</v>
      </c>
      <c r="DA1803" s="10">
        <v>0</v>
      </c>
      <c r="DF1803" s="10">
        <v>0</v>
      </c>
      <c r="DK1803" s="10">
        <v>0</v>
      </c>
    </row>
    <row r="1804" spans="1:118" x14ac:dyDescent="0.25">
      <c r="A1804" s="10">
        <v>1879</v>
      </c>
      <c r="R1804" s="10">
        <v>1879</v>
      </c>
      <c r="S1804" s="10" t="s">
        <v>10</v>
      </c>
      <c r="AI1804" s="10">
        <v>1879</v>
      </c>
      <c r="AJ1804" s="10" t="s">
        <v>10</v>
      </c>
      <c r="AK1804" s="10">
        <v>1.54</v>
      </c>
      <c r="AL1804" s="10">
        <v>0.5</v>
      </c>
      <c r="AM1804" s="10">
        <v>85.75</v>
      </c>
      <c r="AN1804" s="10">
        <v>10.9</v>
      </c>
      <c r="AP1804" s="10">
        <v>1.98</v>
      </c>
      <c r="AQ1804" s="10">
        <v>0.65</v>
      </c>
      <c r="AR1804" s="10">
        <v>110.4</v>
      </c>
      <c r="AS1804" s="10">
        <v>10.9</v>
      </c>
      <c r="AU1804" s="10">
        <v>2.02</v>
      </c>
      <c r="AV1804" s="10">
        <v>0.66</v>
      </c>
      <c r="AW1804" s="10">
        <v>112.8</v>
      </c>
      <c r="AX1804" s="10">
        <v>10.9</v>
      </c>
      <c r="AZ1804" s="10">
        <v>1879</v>
      </c>
      <c r="BA1804" s="10" t="s">
        <v>10</v>
      </c>
      <c r="BQ1804" s="10">
        <v>1879</v>
      </c>
      <c r="BR1804" s="10" t="s">
        <v>10</v>
      </c>
      <c r="BS1804" s="10">
        <v>1.28</v>
      </c>
      <c r="BT1804" s="10">
        <v>0.46</v>
      </c>
      <c r="BU1804" s="10">
        <v>71.400000000000006</v>
      </c>
      <c r="BV1804" s="10">
        <v>11</v>
      </c>
      <c r="BX1804" s="10">
        <v>1.73</v>
      </c>
      <c r="BY1804" s="10">
        <v>0.63</v>
      </c>
      <c r="BZ1804" s="10">
        <v>96.6</v>
      </c>
      <c r="CA1804" s="10">
        <v>11</v>
      </c>
      <c r="CC1804" s="10">
        <v>1.7</v>
      </c>
      <c r="CD1804" s="10">
        <v>0.61</v>
      </c>
      <c r="CE1804" s="10">
        <v>94.8</v>
      </c>
      <c r="CF1804" s="10">
        <v>11</v>
      </c>
      <c r="CH1804" s="10">
        <v>1879</v>
      </c>
      <c r="CI1804" s="10" t="s">
        <v>10</v>
      </c>
      <c r="CL1804" s="10">
        <v>0</v>
      </c>
      <c r="CQ1804" s="10">
        <v>0</v>
      </c>
      <c r="CV1804" s="10">
        <v>0</v>
      </c>
      <c r="CY1804" s="10">
        <v>1910</v>
      </c>
      <c r="CZ1804" s="10" t="s">
        <v>8</v>
      </c>
      <c r="DC1804" s="10">
        <v>0</v>
      </c>
      <c r="DH1804" s="10">
        <v>0</v>
      </c>
      <c r="DM1804" s="10">
        <v>0</v>
      </c>
    </row>
    <row r="1805" spans="1:118" x14ac:dyDescent="0.25">
      <c r="A1805" s="10">
        <v>1880</v>
      </c>
      <c r="R1805" s="10">
        <v>1880</v>
      </c>
      <c r="S1805" s="10" t="s">
        <v>11</v>
      </c>
      <c r="T1805" s="10">
        <v>0.96</v>
      </c>
      <c r="U1805" s="10">
        <v>0.62</v>
      </c>
      <c r="V1805" s="10">
        <v>61</v>
      </c>
      <c r="W1805" s="10">
        <v>10.8</v>
      </c>
      <c r="Y1805" s="10">
        <v>1.57</v>
      </c>
      <c r="Z1805" s="10">
        <v>1.01</v>
      </c>
      <c r="AA1805" s="10">
        <v>100</v>
      </c>
      <c r="AB1805" s="10">
        <v>10.8</v>
      </c>
      <c r="AD1805" s="10">
        <v>1.62</v>
      </c>
      <c r="AE1805" s="10">
        <v>1.04</v>
      </c>
      <c r="AF1805" s="10">
        <v>103</v>
      </c>
      <c r="AG1805" s="10">
        <v>10.8</v>
      </c>
      <c r="AI1805" s="10">
        <v>1880</v>
      </c>
      <c r="AJ1805" s="10" t="s">
        <v>11</v>
      </c>
      <c r="AK1805" s="10">
        <v>1.45</v>
      </c>
      <c r="AL1805" s="10">
        <v>0.47</v>
      </c>
      <c r="AM1805" s="10">
        <v>81.069999999999993</v>
      </c>
      <c r="AN1805" s="10">
        <v>10.9</v>
      </c>
      <c r="AP1805" s="10">
        <v>1.85</v>
      </c>
      <c r="AQ1805" s="10">
        <v>0.6</v>
      </c>
      <c r="AR1805" s="10">
        <v>103.2</v>
      </c>
      <c r="AS1805" s="10">
        <v>10.9</v>
      </c>
      <c r="AU1805" s="10">
        <v>1.87</v>
      </c>
      <c r="AV1805" s="10">
        <v>0.61</v>
      </c>
      <c r="AW1805" s="10">
        <v>104.4</v>
      </c>
      <c r="AX1805" s="10">
        <v>10.9</v>
      </c>
      <c r="AZ1805" s="10">
        <v>1880</v>
      </c>
      <c r="BA1805" s="10" t="s">
        <v>11</v>
      </c>
      <c r="BB1805" s="10">
        <v>1.0900000000000001</v>
      </c>
      <c r="BC1805" s="10">
        <v>0.61</v>
      </c>
      <c r="BD1805" s="10">
        <v>67</v>
      </c>
      <c r="BE1805" s="10">
        <v>10.8</v>
      </c>
      <c r="BG1805" s="10">
        <v>1.73</v>
      </c>
      <c r="BH1805" s="10">
        <v>0.97</v>
      </c>
      <c r="BI1805" s="10">
        <v>106.4</v>
      </c>
      <c r="BJ1805" s="10">
        <v>10.8</v>
      </c>
      <c r="BL1805" s="10">
        <v>1.71</v>
      </c>
      <c r="BM1805" s="10">
        <v>0.96</v>
      </c>
      <c r="BN1805" s="10">
        <v>104.9</v>
      </c>
      <c r="BO1805" s="10">
        <v>10.8</v>
      </c>
      <c r="BQ1805" s="10">
        <v>1880</v>
      </c>
      <c r="BR1805" s="10" t="s">
        <v>11</v>
      </c>
      <c r="BS1805" s="10">
        <v>1.32</v>
      </c>
      <c r="BT1805" s="10">
        <v>0.48</v>
      </c>
      <c r="BU1805" s="10">
        <v>73.8</v>
      </c>
      <c r="BV1805" s="10">
        <v>11</v>
      </c>
      <c r="BX1805" s="10">
        <v>1.89</v>
      </c>
      <c r="BY1805" s="10">
        <v>0.68</v>
      </c>
      <c r="BZ1805" s="10">
        <v>105.6</v>
      </c>
      <c r="CA1805" s="10">
        <v>11</v>
      </c>
      <c r="CC1805" s="10">
        <v>1.77</v>
      </c>
      <c r="CD1805" s="10">
        <v>0.64</v>
      </c>
      <c r="CE1805" s="10">
        <v>99</v>
      </c>
      <c r="CF1805" s="10">
        <v>11</v>
      </c>
      <c r="CH1805" s="10">
        <v>1880</v>
      </c>
      <c r="CI1805" s="10" t="s">
        <v>11</v>
      </c>
      <c r="CJ1805" s="10">
        <v>1.24</v>
      </c>
      <c r="CK1805" s="10">
        <v>0.7</v>
      </c>
      <c r="CL1805" s="10">
        <v>75.3</v>
      </c>
      <c r="CM1805" s="10">
        <v>10.9</v>
      </c>
      <c r="CO1805" s="10">
        <v>1.99</v>
      </c>
      <c r="CP1805" s="10">
        <v>1.1200000000000001</v>
      </c>
      <c r="CQ1805" s="10">
        <v>121.2</v>
      </c>
      <c r="CR1805" s="10">
        <v>10.9</v>
      </c>
      <c r="CT1805" s="10">
        <v>1.94</v>
      </c>
      <c r="CU1805" s="10">
        <v>1.0900000000000001</v>
      </c>
      <c r="CV1805" s="10">
        <v>118.2</v>
      </c>
      <c r="CW1805" s="10">
        <v>10.9</v>
      </c>
      <c r="CY1805" s="10">
        <v>1911</v>
      </c>
      <c r="CZ1805" s="10" t="s">
        <v>9</v>
      </c>
      <c r="DA1805" s="10">
        <v>0.47</v>
      </c>
      <c r="DB1805" s="10">
        <v>0.17</v>
      </c>
      <c r="DC1805" s="10">
        <v>8</v>
      </c>
      <c r="DD1805" s="10">
        <v>36.22</v>
      </c>
      <c r="DF1805" s="10">
        <v>0.47</v>
      </c>
      <c r="DG1805" s="10">
        <v>0.17</v>
      </c>
      <c r="DH1805" s="10">
        <v>7.9</v>
      </c>
      <c r="DI1805" s="10">
        <v>36.9</v>
      </c>
      <c r="DK1805" s="10">
        <v>0.47</v>
      </c>
      <c r="DL1805" s="10">
        <v>0.17</v>
      </c>
      <c r="DM1805" s="10">
        <v>7.9</v>
      </c>
      <c r="DN1805" s="10">
        <v>36.89</v>
      </c>
    </row>
    <row r="1806" spans="1:118" x14ac:dyDescent="0.25">
      <c r="A1806" s="10">
        <v>1881</v>
      </c>
      <c r="R1806" s="10">
        <v>1881</v>
      </c>
      <c r="S1806" s="10" t="s">
        <v>285</v>
      </c>
      <c r="T1806" s="10">
        <v>9.4167360000000006E-2</v>
      </c>
      <c r="U1806" s="10">
        <v>6.0536160000000012E-2</v>
      </c>
      <c r="V1806" s="10">
        <v>6</v>
      </c>
      <c r="W1806" s="10">
        <v>10.8</v>
      </c>
      <c r="Y1806" s="10">
        <v>0.14125103999999999</v>
      </c>
      <c r="Z1806" s="10">
        <v>9.0804240000000008E-2</v>
      </c>
      <c r="AA1806" s="10">
        <v>9</v>
      </c>
      <c r="AB1806" s="10">
        <v>10.8</v>
      </c>
      <c r="AD1806" s="10">
        <v>9.4167360000000006E-2</v>
      </c>
      <c r="AE1806" s="10">
        <v>6.0536160000000012E-2</v>
      </c>
      <c r="AF1806" s="10">
        <v>6</v>
      </c>
      <c r="AG1806" s="10">
        <v>10.8</v>
      </c>
      <c r="AI1806" s="10">
        <v>1881</v>
      </c>
      <c r="AJ1806" s="10" t="s">
        <v>285</v>
      </c>
      <c r="AK1806" s="10">
        <v>0.16122734999999999</v>
      </c>
      <c r="AL1806" s="10">
        <v>5.261103000000001E-2</v>
      </c>
      <c r="AM1806" s="10">
        <v>9</v>
      </c>
      <c r="AN1806" s="10">
        <v>10.9</v>
      </c>
      <c r="AP1806" s="10">
        <v>0.32245469999999998</v>
      </c>
      <c r="AQ1806" s="10">
        <v>0.10522206000000002</v>
      </c>
      <c r="AR1806" s="10">
        <v>18</v>
      </c>
      <c r="AS1806" s="10">
        <v>10.9</v>
      </c>
      <c r="AU1806" s="10">
        <v>0.23825819500000001</v>
      </c>
      <c r="AV1806" s="10">
        <v>7.7747411000000002E-2</v>
      </c>
      <c r="AW1806" s="10">
        <v>13.3</v>
      </c>
      <c r="AX1806" s="10">
        <v>10.9</v>
      </c>
      <c r="AZ1806" s="10">
        <v>1881</v>
      </c>
      <c r="BA1806" s="10" t="s">
        <v>285</v>
      </c>
      <c r="BB1806" s="10">
        <v>0.16905283199999999</v>
      </c>
      <c r="BC1806" s="10">
        <v>9.5213664000000003E-2</v>
      </c>
      <c r="BD1806" s="10">
        <v>10.4</v>
      </c>
      <c r="BE1806" s="10">
        <v>10.8</v>
      </c>
      <c r="BG1806" s="10">
        <v>0.14629572000000002</v>
      </c>
      <c r="BH1806" s="10">
        <v>8.2396440000000001E-2</v>
      </c>
      <c r="BI1806" s="10">
        <v>9</v>
      </c>
      <c r="BJ1806" s="10">
        <v>10.8</v>
      </c>
      <c r="BL1806" s="10">
        <v>8.9402940000000014E-2</v>
      </c>
      <c r="BM1806" s="10">
        <v>5.035338000000001E-2</v>
      </c>
      <c r="BN1806" s="10">
        <v>5.5</v>
      </c>
      <c r="BO1806" s="10">
        <v>10.8</v>
      </c>
      <c r="BQ1806" s="10">
        <v>1881</v>
      </c>
      <c r="BR1806" s="10" t="s">
        <v>285</v>
      </c>
      <c r="BS1806" s="10">
        <v>0.15026087999999999</v>
      </c>
      <c r="BT1806" s="10">
        <v>5.4349680000000004E-2</v>
      </c>
      <c r="BU1806" s="10">
        <v>8.4</v>
      </c>
      <c r="BV1806" s="10">
        <v>11</v>
      </c>
      <c r="BX1806" s="10">
        <v>0.23791306000000001</v>
      </c>
      <c r="BY1806" s="10">
        <v>8.6053660000000004E-2</v>
      </c>
      <c r="BZ1806" s="10">
        <v>13.3</v>
      </c>
      <c r="CA1806" s="10">
        <v>11</v>
      </c>
      <c r="CC1806" s="10">
        <v>0.18245963999999995</v>
      </c>
      <c r="CD1806" s="10">
        <v>6.5996039999999992E-2</v>
      </c>
      <c r="CE1806" s="10">
        <v>10.199999999999999</v>
      </c>
      <c r="CF1806" s="10">
        <v>11</v>
      </c>
      <c r="CH1806" s="10">
        <v>1881</v>
      </c>
      <c r="CI1806" s="10" t="s">
        <v>285</v>
      </c>
      <c r="CJ1806" s="10">
        <v>0.27561391199999996</v>
      </c>
      <c r="CK1806" s="10">
        <v>0.15523082399999999</v>
      </c>
      <c r="CL1806" s="10">
        <v>16.8</v>
      </c>
      <c r="CM1806" s="10">
        <v>10.9</v>
      </c>
      <c r="CO1806" s="10">
        <v>0.44623204799999994</v>
      </c>
      <c r="CP1806" s="10">
        <v>0.251326096</v>
      </c>
      <c r="CQ1806" s="10">
        <v>27.2</v>
      </c>
      <c r="CR1806" s="10">
        <v>10.9</v>
      </c>
      <c r="CT1806" s="10">
        <v>0.28217614800000002</v>
      </c>
      <c r="CU1806" s="10">
        <v>0.15892679600000001</v>
      </c>
      <c r="CV1806" s="10">
        <v>17.2</v>
      </c>
      <c r="CW1806" s="10">
        <v>10.9</v>
      </c>
      <c r="CY1806" s="10">
        <v>1912</v>
      </c>
      <c r="CZ1806" s="10" t="s">
        <v>10</v>
      </c>
      <c r="DC1806" s="10">
        <v>0</v>
      </c>
      <c r="DH1806" s="10">
        <v>0</v>
      </c>
      <c r="DM1806" s="10">
        <v>0</v>
      </c>
    </row>
    <row r="1807" spans="1:118" x14ac:dyDescent="0.25">
      <c r="A1807" s="10">
        <v>1882</v>
      </c>
      <c r="R1807" s="10">
        <v>1882</v>
      </c>
      <c r="S1807" s="10" t="s">
        <v>287</v>
      </c>
      <c r="T1807" s="10">
        <v>0.34528032000000003</v>
      </c>
      <c r="U1807" s="10">
        <v>0.22196592000000004</v>
      </c>
      <c r="V1807" s="10">
        <v>22</v>
      </c>
      <c r="W1807" s="10">
        <v>10.8</v>
      </c>
      <c r="Y1807" s="10">
        <v>0.61208784000000005</v>
      </c>
      <c r="Z1807" s="10">
        <v>0.39348504000000001</v>
      </c>
      <c r="AA1807" s="10">
        <v>39</v>
      </c>
      <c r="AB1807" s="10">
        <v>10.8</v>
      </c>
      <c r="AD1807" s="10">
        <v>0.64347695999999999</v>
      </c>
      <c r="AE1807" s="10">
        <v>0.41366376000000005</v>
      </c>
      <c r="AF1807" s="10">
        <v>41</v>
      </c>
      <c r="AG1807" s="10">
        <v>10.8</v>
      </c>
      <c r="AI1807" s="10">
        <v>1882</v>
      </c>
      <c r="AJ1807" s="10" t="s">
        <v>287</v>
      </c>
      <c r="AK1807" s="10">
        <v>1.0318550399999999</v>
      </c>
      <c r="AL1807" s="10">
        <v>0.33671059199999998</v>
      </c>
      <c r="AM1807" s="10">
        <v>57.6</v>
      </c>
      <c r="AN1807" s="10">
        <v>10.9</v>
      </c>
      <c r="AP1807" s="10">
        <v>1.42596634</v>
      </c>
      <c r="AQ1807" s="10">
        <v>0.46531533200000003</v>
      </c>
      <c r="AR1807" s="10">
        <v>79.599999999999994</v>
      </c>
      <c r="AS1807" s="10">
        <v>10.9</v>
      </c>
      <c r="AU1807" s="10">
        <v>1.4116350199999999</v>
      </c>
      <c r="AV1807" s="10">
        <v>0.46063879599999996</v>
      </c>
      <c r="AW1807" s="10">
        <v>78.8</v>
      </c>
      <c r="AX1807" s="10">
        <v>10.9</v>
      </c>
      <c r="AZ1807" s="10">
        <v>1882</v>
      </c>
      <c r="BA1807" s="10" t="s">
        <v>287</v>
      </c>
      <c r="BB1807" s="10">
        <v>0.37061582400000004</v>
      </c>
      <c r="BC1807" s="10">
        <v>0.20873764800000003</v>
      </c>
      <c r="BD1807" s="10">
        <v>22.8</v>
      </c>
      <c r="BE1807" s="10">
        <v>10.8</v>
      </c>
      <c r="BG1807" s="10">
        <v>0.55267272000000001</v>
      </c>
      <c r="BH1807" s="10">
        <v>0.31127544000000007</v>
      </c>
      <c r="BI1807" s="10">
        <v>34</v>
      </c>
      <c r="BJ1807" s="10">
        <v>10.8</v>
      </c>
      <c r="BL1807" s="10">
        <v>0.56567678399999988</v>
      </c>
      <c r="BM1807" s="10">
        <v>0.318599568</v>
      </c>
      <c r="BN1807" s="10">
        <v>34.799999999999997</v>
      </c>
      <c r="BO1807" s="10">
        <v>10.8</v>
      </c>
      <c r="BQ1807" s="10">
        <v>3260</v>
      </c>
      <c r="BR1807" s="10" t="s">
        <v>286</v>
      </c>
      <c r="BS1807" s="10">
        <v>0.25401244000000001</v>
      </c>
      <c r="BT1807" s="10">
        <v>9.1876840000000001E-2</v>
      </c>
      <c r="BU1807" s="10">
        <v>14.2</v>
      </c>
      <c r="BV1807" s="10">
        <v>11</v>
      </c>
      <c r="BX1807" s="10">
        <v>0.22181368000000001</v>
      </c>
      <c r="BY1807" s="10">
        <v>8.0230480000000021E-2</v>
      </c>
      <c r="BZ1807" s="10">
        <v>12.4</v>
      </c>
      <c r="CA1807" s="10">
        <v>11</v>
      </c>
      <c r="CC1807" s="10">
        <v>0.25759007999999994</v>
      </c>
      <c r="CD1807" s="10">
        <v>9.3170879999999998E-2</v>
      </c>
      <c r="CE1807" s="10">
        <v>14.4</v>
      </c>
      <c r="CF1807" s="10">
        <v>11</v>
      </c>
      <c r="CH1807" s="10">
        <v>3260</v>
      </c>
      <c r="CI1807" s="10" t="s">
        <v>286</v>
      </c>
      <c r="CJ1807" s="10">
        <v>0.12468248399999998</v>
      </c>
      <c r="CK1807" s="10">
        <v>7.0223467999999997E-2</v>
      </c>
      <c r="CL1807" s="10">
        <v>7.6</v>
      </c>
      <c r="CM1807" s="10">
        <v>10.9</v>
      </c>
      <c r="CO1807" s="10">
        <v>6.5622360000000005E-2</v>
      </c>
      <c r="CP1807" s="10">
        <v>3.6959719999999995E-2</v>
      </c>
      <c r="CQ1807" s="10">
        <v>4</v>
      </c>
      <c r="CR1807" s="10">
        <v>10.9</v>
      </c>
      <c r="CT1807" s="10">
        <v>9.5152422E-2</v>
      </c>
      <c r="CU1807" s="10">
        <v>5.3591593999999999E-2</v>
      </c>
      <c r="CV1807" s="10">
        <v>5.8</v>
      </c>
      <c r="CW1807" s="10">
        <v>10.9</v>
      </c>
      <c r="CY1807" s="10">
        <v>1913</v>
      </c>
      <c r="CZ1807" s="10" t="s">
        <v>11</v>
      </c>
      <c r="DA1807" s="10">
        <v>0.47</v>
      </c>
      <c r="DB1807" s="10">
        <v>0.14000000000000001</v>
      </c>
      <c r="DC1807" s="10">
        <v>26</v>
      </c>
      <c r="DD1807" s="10">
        <v>10.8</v>
      </c>
      <c r="DF1807" s="10">
        <v>0.47</v>
      </c>
      <c r="DG1807" s="10">
        <v>0.14000000000000001</v>
      </c>
      <c r="DH1807" s="10">
        <v>26</v>
      </c>
      <c r="DI1807" s="10">
        <v>10.8</v>
      </c>
      <c r="DK1807" s="10">
        <v>0.47</v>
      </c>
      <c r="DL1807" s="10">
        <v>0.14000000000000001</v>
      </c>
      <c r="DM1807" s="10">
        <v>26</v>
      </c>
      <c r="DN1807" s="10">
        <v>10.8</v>
      </c>
    </row>
    <row r="1808" spans="1:118" x14ac:dyDescent="0.25">
      <c r="A1808" s="10">
        <v>1883</v>
      </c>
      <c r="R1808" s="10">
        <v>1883</v>
      </c>
      <c r="S1808" s="10" t="s">
        <v>288</v>
      </c>
      <c r="T1808" s="10">
        <v>0.4708368</v>
      </c>
      <c r="U1808" s="10">
        <v>0.30268080000000003</v>
      </c>
      <c r="V1808" s="10">
        <v>30</v>
      </c>
      <c r="W1808" s="10">
        <v>10.8</v>
      </c>
      <c r="Y1808" s="10">
        <v>0.75333888000000004</v>
      </c>
      <c r="Z1808" s="10">
        <v>0.4842892800000001</v>
      </c>
      <c r="AA1808" s="10">
        <v>48</v>
      </c>
      <c r="AB1808" s="10">
        <v>10.8</v>
      </c>
      <c r="AD1808" s="10">
        <v>0.80042256000000012</v>
      </c>
      <c r="AE1808" s="10">
        <v>0.51455736000000019</v>
      </c>
      <c r="AF1808" s="10">
        <v>51</v>
      </c>
      <c r="AG1808" s="10">
        <v>10.8</v>
      </c>
      <c r="AI1808" s="10">
        <v>1883</v>
      </c>
      <c r="AJ1808" s="10" t="s">
        <v>288</v>
      </c>
      <c r="AK1808" s="10">
        <v>0.98886108000000006</v>
      </c>
      <c r="AL1808" s="10">
        <v>0.322680984</v>
      </c>
      <c r="AM1808" s="10">
        <v>55.2</v>
      </c>
      <c r="AN1808" s="10">
        <v>10.9</v>
      </c>
      <c r="AP1808" s="10">
        <v>1.33997842</v>
      </c>
      <c r="AQ1808" s="10">
        <v>0.43725611600000003</v>
      </c>
      <c r="AR1808" s="10">
        <v>74.8</v>
      </c>
      <c r="AS1808" s="10">
        <v>10.9</v>
      </c>
      <c r="AU1808" s="10">
        <v>1.40446936</v>
      </c>
      <c r="AV1808" s="10">
        <v>0.45830052800000004</v>
      </c>
      <c r="AW1808" s="10">
        <v>78.400000000000006</v>
      </c>
      <c r="AX1808" s="10">
        <v>10.9</v>
      </c>
      <c r="AZ1808" s="10">
        <v>1883</v>
      </c>
      <c r="BA1808" s="10" t="s">
        <v>288</v>
      </c>
      <c r="BB1808" s="10">
        <v>0.48765239999999999</v>
      </c>
      <c r="BC1808" s="10">
        <v>0.27465479999999998</v>
      </c>
      <c r="BD1808" s="10">
        <v>30</v>
      </c>
      <c r="BE1808" s="10">
        <v>10.8</v>
      </c>
      <c r="BG1808" s="10">
        <v>0.78024384000000013</v>
      </c>
      <c r="BH1808" s="10">
        <v>0.43944768000000006</v>
      </c>
      <c r="BI1808" s="10">
        <v>48</v>
      </c>
      <c r="BJ1808" s="10">
        <v>10.8</v>
      </c>
      <c r="BL1808" s="10">
        <v>0.84038763599999999</v>
      </c>
      <c r="BM1808" s="10">
        <v>0.47332177200000003</v>
      </c>
      <c r="BN1808" s="10">
        <v>51.7</v>
      </c>
      <c r="BO1808" s="10">
        <v>10.8</v>
      </c>
      <c r="BQ1808" s="10">
        <v>1882</v>
      </c>
      <c r="BR1808" s="10" t="s">
        <v>287</v>
      </c>
      <c r="BS1808" s="10">
        <v>0.8514783199999999</v>
      </c>
      <c r="BT1808" s="10">
        <v>0.30798152000000001</v>
      </c>
      <c r="BU1808" s="10">
        <v>47.6</v>
      </c>
      <c r="BV1808" s="10">
        <v>11</v>
      </c>
      <c r="BX1808" s="10">
        <v>1.30941624</v>
      </c>
      <c r="BY1808" s="10">
        <v>0.47361864000000009</v>
      </c>
      <c r="BZ1808" s="10">
        <v>73.2</v>
      </c>
      <c r="CA1808" s="10">
        <v>11</v>
      </c>
      <c r="CC1808" s="10">
        <v>1.4095901599999998</v>
      </c>
      <c r="CD1808" s="10">
        <v>0.50985175999999999</v>
      </c>
      <c r="CE1808" s="10">
        <v>78.8</v>
      </c>
      <c r="CF1808" s="10">
        <v>11</v>
      </c>
      <c r="CH1808" s="10">
        <v>1882</v>
      </c>
      <c r="CI1808" s="10" t="s">
        <v>287</v>
      </c>
      <c r="CJ1808" s="10">
        <v>0.28873838400000007</v>
      </c>
      <c r="CK1808" s="10">
        <v>0.162622768</v>
      </c>
      <c r="CL1808" s="10">
        <v>17.600000000000001</v>
      </c>
      <c r="CM1808" s="10">
        <v>10.9</v>
      </c>
      <c r="CO1808" s="10">
        <v>0.57747676800000014</v>
      </c>
      <c r="CP1808" s="10">
        <v>0.325245536</v>
      </c>
      <c r="CQ1808" s="10">
        <v>35.200000000000003</v>
      </c>
      <c r="CR1808" s="10">
        <v>10.9</v>
      </c>
      <c r="CT1808" s="10">
        <v>0.59060124000000003</v>
      </c>
      <c r="CU1808" s="10">
        <v>0.33263748000000004</v>
      </c>
      <c r="CV1808" s="10">
        <v>36</v>
      </c>
      <c r="CW1808" s="10">
        <v>10.9</v>
      </c>
      <c r="CY1808" s="10">
        <v>1914</v>
      </c>
      <c r="CZ1808" s="10" t="s">
        <v>285</v>
      </c>
      <c r="DA1808" s="10">
        <v>0</v>
      </c>
      <c r="DB1808" s="10">
        <v>0</v>
      </c>
      <c r="DC1808" s="10">
        <v>0</v>
      </c>
      <c r="DD1808" s="10">
        <v>10.8</v>
      </c>
      <c r="DF1808" s="10">
        <v>0</v>
      </c>
      <c r="DG1808" s="10">
        <v>0</v>
      </c>
      <c r="DH1808" s="10">
        <v>0</v>
      </c>
      <c r="DI1808" s="10">
        <v>10.8</v>
      </c>
      <c r="DK1808" s="10">
        <v>0</v>
      </c>
      <c r="DL1808" s="10">
        <v>0</v>
      </c>
      <c r="DM1808" s="10">
        <v>0</v>
      </c>
      <c r="DN1808" s="10">
        <v>10.8</v>
      </c>
    </row>
    <row r="1809" spans="1:118" x14ac:dyDescent="0.25">
      <c r="A1809" s="10">
        <v>1884</v>
      </c>
      <c r="R1809" s="10">
        <v>1884</v>
      </c>
      <c r="S1809" s="10" t="s">
        <v>289</v>
      </c>
      <c r="T1809" s="10">
        <v>0</v>
      </c>
      <c r="U1809" s="10">
        <v>0</v>
      </c>
      <c r="V1809" s="10">
        <v>0</v>
      </c>
      <c r="Y1809" s="10">
        <v>0</v>
      </c>
      <c r="Z1809" s="10">
        <v>0</v>
      </c>
      <c r="AA1809" s="10">
        <v>0</v>
      </c>
      <c r="AD1809" s="10">
        <v>0</v>
      </c>
      <c r="AE1809" s="10">
        <v>0</v>
      </c>
      <c r="AF1809" s="10">
        <v>0</v>
      </c>
      <c r="AI1809" s="10">
        <v>1884</v>
      </c>
      <c r="AJ1809" s="10" t="s">
        <v>289</v>
      </c>
      <c r="AK1809" s="10">
        <v>0.17197583999999996</v>
      </c>
      <c r="AL1809" s="10">
        <v>5.6118431999999996E-2</v>
      </c>
      <c r="AM1809" s="10">
        <v>9.6</v>
      </c>
      <c r="AN1809" s="10">
        <v>10.9</v>
      </c>
      <c r="AP1809" s="10">
        <v>0.15764452000000001</v>
      </c>
      <c r="AQ1809" s="10">
        <v>5.1441896000000008E-2</v>
      </c>
      <c r="AR1809" s="10">
        <v>8.8000000000000007</v>
      </c>
      <c r="AS1809" s="10">
        <v>10.9</v>
      </c>
      <c r="AU1809" s="10">
        <v>0.16481017999999997</v>
      </c>
      <c r="AV1809" s="10">
        <v>5.3780163999999998E-2</v>
      </c>
      <c r="AW1809" s="10">
        <v>9.1999999999999993</v>
      </c>
      <c r="AX1809" s="10">
        <v>10.9</v>
      </c>
      <c r="AZ1809" s="10">
        <v>1884</v>
      </c>
      <c r="BA1809" s="10" t="s">
        <v>289</v>
      </c>
      <c r="BB1809" s="10">
        <v>0</v>
      </c>
      <c r="BC1809" s="10">
        <v>0</v>
      </c>
      <c r="BD1809" s="10">
        <v>0</v>
      </c>
      <c r="BE1809" s="10">
        <v>10.8</v>
      </c>
      <c r="BG1809" s="10">
        <v>0</v>
      </c>
      <c r="BH1809" s="10">
        <v>0</v>
      </c>
      <c r="BI1809" s="10">
        <v>0</v>
      </c>
      <c r="BJ1809" s="10">
        <v>10.8</v>
      </c>
      <c r="BL1809" s="10">
        <v>0</v>
      </c>
      <c r="BM1809" s="10">
        <v>0</v>
      </c>
      <c r="BN1809" s="10">
        <v>0</v>
      </c>
      <c r="BO1809" s="10">
        <v>10.8</v>
      </c>
      <c r="BQ1809" s="10">
        <v>1883</v>
      </c>
      <c r="BR1809" s="10" t="s">
        <v>288</v>
      </c>
      <c r="BS1809" s="10">
        <v>0.86578887999999987</v>
      </c>
      <c r="BT1809" s="10">
        <v>0.31315767999999999</v>
      </c>
      <c r="BU1809" s="10">
        <v>48.4</v>
      </c>
      <c r="BV1809" s="10">
        <v>11</v>
      </c>
      <c r="BX1809" s="10">
        <v>1.13053424</v>
      </c>
      <c r="BY1809" s="10">
        <v>0.40891664000000011</v>
      </c>
      <c r="BZ1809" s="10">
        <v>63.2</v>
      </c>
      <c r="CA1809" s="10">
        <v>11</v>
      </c>
      <c r="CC1809" s="10">
        <v>1.3523479199999999</v>
      </c>
      <c r="CD1809" s="10">
        <v>0.48914711999999999</v>
      </c>
      <c r="CE1809" s="10">
        <v>75.599999999999994</v>
      </c>
      <c r="CF1809" s="10">
        <v>11</v>
      </c>
      <c r="CH1809" s="10">
        <v>1883</v>
      </c>
      <c r="CI1809" s="10" t="s">
        <v>288</v>
      </c>
      <c r="CJ1809" s="10">
        <v>0.406858632</v>
      </c>
      <c r="CK1809" s="10">
        <v>0.22915026399999999</v>
      </c>
      <c r="CL1809" s="10">
        <v>24.8</v>
      </c>
      <c r="CM1809" s="10">
        <v>10.9</v>
      </c>
      <c r="CO1809" s="10">
        <v>0.66934807200000002</v>
      </c>
      <c r="CP1809" s="10">
        <v>0.37698914399999994</v>
      </c>
      <c r="CQ1809" s="10">
        <v>40.799999999999997</v>
      </c>
      <c r="CR1809" s="10">
        <v>10.9</v>
      </c>
      <c r="CT1809" s="10">
        <v>0.748094904</v>
      </c>
      <c r="CU1809" s="10">
        <v>0.42134080800000001</v>
      </c>
      <c r="CV1809" s="10">
        <v>45.6</v>
      </c>
      <c r="CW1809" s="10">
        <v>10.9</v>
      </c>
      <c r="CY1809" s="10">
        <v>1915</v>
      </c>
      <c r="CZ1809" s="10" t="s">
        <v>315</v>
      </c>
      <c r="DA1809" s="10">
        <v>0.10761984000000001</v>
      </c>
      <c r="DB1809" s="10">
        <v>3.1389120000000006E-2</v>
      </c>
      <c r="DC1809" s="10">
        <v>6</v>
      </c>
      <c r="DD1809" s="10">
        <v>10.8</v>
      </c>
      <c r="DF1809" s="10">
        <v>0.12555648</v>
      </c>
      <c r="DG1809" s="10">
        <v>3.662064000000001E-2</v>
      </c>
      <c r="DH1809" s="10">
        <v>7</v>
      </c>
      <c r="DI1809" s="10">
        <v>10.8</v>
      </c>
      <c r="DK1809" s="10">
        <v>0.12555648</v>
      </c>
      <c r="DL1809" s="10">
        <v>3.662064000000001E-2</v>
      </c>
      <c r="DM1809" s="10">
        <v>7</v>
      </c>
      <c r="DN1809" s="10">
        <v>10.8</v>
      </c>
    </row>
    <row r="1810" spans="1:118" x14ac:dyDescent="0.25">
      <c r="A1810" s="10">
        <v>1885</v>
      </c>
      <c r="R1810" s="10">
        <v>1885</v>
      </c>
      <c r="S1810" s="10" t="s">
        <v>291</v>
      </c>
      <c r="T1810" s="10">
        <v>4.7083680000000003E-2</v>
      </c>
      <c r="U1810" s="10">
        <v>3.0268080000000006E-2</v>
      </c>
      <c r="V1810" s="10">
        <v>3</v>
      </c>
      <c r="W1810" s="10">
        <v>10.8</v>
      </c>
      <c r="Y1810" s="10">
        <v>6.2778239999999999E-2</v>
      </c>
      <c r="Z1810" s="10">
        <v>4.0357440000000001E-2</v>
      </c>
      <c r="AA1810" s="10">
        <v>4</v>
      </c>
      <c r="AB1810" s="10">
        <v>10.8</v>
      </c>
      <c r="AD1810" s="10">
        <v>7.8472799999999995E-2</v>
      </c>
      <c r="AE1810" s="10">
        <v>5.04468E-2</v>
      </c>
      <c r="AF1810" s="10">
        <v>5</v>
      </c>
      <c r="AG1810" s="10">
        <v>10.8</v>
      </c>
      <c r="AI1810" s="10">
        <v>1885</v>
      </c>
      <c r="AJ1810" s="10" t="s">
        <v>291</v>
      </c>
      <c r="AK1810" s="10">
        <v>0.43173101499999994</v>
      </c>
      <c r="AL1810" s="10">
        <v>0.14088064699999997</v>
      </c>
      <c r="AM1810" s="10">
        <v>24.1</v>
      </c>
      <c r="AN1810" s="10">
        <v>10.9</v>
      </c>
      <c r="AP1810" s="10">
        <v>0.56429572499999991</v>
      </c>
      <c r="AQ1810" s="10">
        <v>0.18413860499999998</v>
      </c>
      <c r="AR1810" s="10">
        <v>31.5</v>
      </c>
      <c r="AS1810" s="10">
        <v>10.9</v>
      </c>
      <c r="AU1810" s="10">
        <v>0.53742449999999997</v>
      </c>
      <c r="AV1810" s="10">
        <v>0.1753701</v>
      </c>
      <c r="AW1810" s="10">
        <v>30</v>
      </c>
      <c r="AX1810" s="10">
        <v>10.9</v>
      </c>
      <c r="AZ1810" s="10">
        <v>1885</v>
      </c>
      <c r="BA1810" s="10" t="s">
        <v>291</v>
      </c>
      <c r="BB1810" s="10">
        <v>6.1769303999999997E-2</v>
      </c>
      <c r="BC1810" s="10">
        <v>3.4789608E-2</v>
      </c>
      <c r="BD1810" s="10">
        <v>3.8</v>
      </c>
      <c r="BE1810" s="10">
        <v>10.8</v>
      </c>
      <c r="BG1810" s="10">
        <v>0.25032823200000004</v>
      </c>
      <c r="BH1810" s="10">
        <v>0.14098946400000001</v>
      </c>
      <c r="BI1810" s="10">
        <v>15.4</v>
      </c>
      <c r="BJ1810" s="10">
        <v>10.8</v>
      </c>
      <c r="BL1810" s="10">
        <v>0.20969053200000004</v>
      </c>
      <c r="BM1810" s="10">
        <v>0.11810156400000002</v>
      </c>
      <c r="BN1810" s="10">
        <v>12.9</v>
      </c>
      <c r="BO1810" s="10">
        <v>10.8</v>
      </c>
      <c r="BQ1810" s="10">
        <v>1884</v>
      </c>
      <c r="BR1810" s="10" t="s">
        <v>289</v>
      </c>
      <c r="BS1810" s="10">
        <v>0</v>
      </c>
      <c r="BT1810" s="10">
        <v>0</v>
      </c>
      <c r="BU1810" s="10">
        <v>0</v>
      </c>
      <c r="BV1810" s="10">
        <v>11</v>
      </c>
      <c r="BX1810" s="10">
        <v>0</v>
      </c>
      <c r="BY1810" s="10">
        <v>0</v>
      </c>
      <c r="BZ1810" s="10">
        <v>0</v>
      </c>
      <c r="CA1810" s="10">
        <v>11</v>
      </c>
      <c r="CC1810" s="10">
        <v>0</v>
      </c>
      <c r="CD1810" s="10">
        <v>0</v>
      </c>
      <c r="CE1810" s="10">
        <v>0</v>
      </c>
      <c r="CF1810" s="10">
        <v>11</v>
      </c>
      <c r="CH1810" s="10">
        <v>1884</v>
      </c>
      <c r="CI1810" s="10" t="s">
        <v>289</v>
      </c>
      <c r="CJ1810" s="10">
        <v>0</v>
      </c>
      <c r="CK1810" s="10">
        <v>0</v>
      </c>
      <c r="CL1810" s="10">
        <v>0</v>
      </c>
      <c r="CM1810" s="10">
        <v>10.9</v>
      </c>
      <c r="CO1810" s="10">
        <v>0</v>
      </c>
      <c r="CP1810" s="10">
        <v>0</v>
      </c>
      <c r="CQ1810" s="10">
        <v>0</v>
      </c>
      <c r="CR1810" s="10">
        <v>10.9</v>
      </c>
      <c r="CT1810" s="10">
        <v>0</v>
      </c>
      <c r="CU1810" s="10">
        <v>0</v>
      </c>
      <c r="CV1810" s="10">
        <v>0</v>
      </c>
      <c r="CW1810" s="10">
        <v>10.9</v>
      </c>
      <c r="CY1810" s="10">
        <v>1916</v>
      </c>
      <c r="CZ1810" s="10" t="s">
        <v>291</v>
      </c>
      <c r="DA1810" s="10">
        <v>0.23317631999999996</v>
      </c>
      <c r="DB1810" s="10">
        <v>6.8009760000000002E-2</v>
      </c>
      <c r="DC1810" s="10">
        <v>13</v>
      </c>
      <c r="DD1810" s="10">
        <v>10.8</v>
      </c>
      <c r="DF1810" s="10">
        <v>0.2690496</v>
      </c>
      <c r="DG1810" s="10">
        <v>7.8472800000000009E-2</v>
      </c>
      <c r="DH1810" s="10">
        <v>15</v>
      </c>
      <c r="DI1810" s="10">
        <v>10.8</v>
      </c>
      <c r="DK1810" s="10">
        <v>0.2690496</v>
      </c>
      <c r="DL1810" s="10">
        <v>7.8472800000000009E-2</v>
      </c>
      <c r="DM1810" s="10">
        <v>15</v>
      </c>
      <c r="DN1810" s="10">
        <v>10.8</v>
      </c>
    </row>
    <row r="1811" spans="1:118" x14ac:dyDescent="0.25">
      <c r="A1811" s="10">
        <v>1886</v>
      </c>
      <c r="R1811" s="10">
        <v>1886</v>
      </c>
      <c r="S1811" s="10" t="s">
        <v>423</v>
      </c>
      <c r="T1811" s="10">
        <v>1.7999999999999999E-2</v>
      </c>
      <c r="Y1811" s="10">
        <v>1E-3</v>
      </c>
      <c r="AD1811" s="10">
        <v>0</v>
      </c>
      <c r="AI1811" s="10">
        <v>1886</v>
      </c>
      <c r="AJ1811" s="10" t="s">
        <v>423</v>
      </c>
      <c r="AK1811" s="10">
        <v>2.213E-2</v>
      </c>
      <c r="AP1811" s="10">
        <v>2.717E-2</v>
      </c>
      <c r="AU1811" s="10">
        <v>2.4289999999999999E-2</v>
      </c>
      <c r="AZ1811" s="10">
        <v>1886</v>
      </c>
      <c r="BA1811" s="10" t="s">
        <v>423</v>
      </c>
      <c r="BB1811" s="10">
        <v>2.2799999999999999E-3</v>
      </c>
      <c r="BG1811" s="10">
        <v>1.1299999999999999E-3</v>
      </c>
      <c r="BL1811" s="10">
        <v>3.4000000000000002E-4</v>
      </c>
      <c r="BQ1811" s="10">
        <v>1885</v>
      </c>
      <c r="BR1811" s="10" t="s">
        <v>291</v>
      </c>
      <c r="BS1811" s="10">
        <v>0.44183853999999995</v>
      </c>
      <c r="BT1811" s="10">
        <v>0.15981394000000002</v>
      </c>
      <c r="BU1811" s="10">
        <v>24.7</v>
      </c>
      <c r="BV1811" s="10">
        <v>11</v>
      </c>
      <c r="BX1811" s="10">
        <v>0.60283234000000008</v>
      </c>
      <c r="BY1811" s="10">
        <v>0.21804574000000002</v>
      </c>
      <c r="BZ1811" s="10">
        <v>33.700000000000003</v>
      </c>
      <c r="CA1811" s="10">
        <v>11</v>
      </c>
      <c r="CC1811" s="10">
        <v>0.52770189999999995</v>
      </c>
      <c r="CD1811" s="10">
        <v>0.19087090000000001</v>
      </c>
      <c r="CE1811" s="10">
        <v>29.5</v>
      </c>
      <c r="CF1811" s="10">
        <v>11</v>
      </c>
      <c r="CH1811" s="10">
        <v>1885</v>
      </c>
      <c r="CI1811" s="10" t="s">
        <v>291</v>
      </c>
      <c r="CJ1811" s="10">
        <v>0.13944751500000002</v>
      </c>
      <c r="CK1811" s="10">
        <v>7.8539405000000007E-2</v>
      </c>
      <c r="CL1811" s="10">
        <v>8.5</v>
      </c>
      <c r="CM1811" s="10">
        <v>10.9</v>
      </c>
      <c r="CO1811" s="10">
        <v>0.22967826</v>
      </c>
      <c r="CP1811" s="10">
        <v>0.12935901999999999</v>
      </c>
      <c r="CQ1811" s="10">
        <v>14</v>
      </c>
      <c r="CR1811" s="10">
        <v>10.9</v>
      </c>
      <c r="CT1811" s="10">
        <v>0.22311602399999997</v>
      </c>
      <c r="CU1811" s="10">
        <v>0.125663048</v>
      </c>
      <c r="CV1811" s="10">
        <v>13.6</v>
      </c>
      <c r="CW1811" s="10">
        <v>10.9</v>
      </c>
      <c r="CY1811" s="10">
        <v>1917</v>
      </c>
      <c r="CZ1811" s="10" t="s">
        <v>296</v>
      </c>
      <c r="DA1811" s="10">
        <v>5.3809920000000004E-2</v>
      </c>
      <c r="DB1811" s="10">
        <v>1.5694560000000003E-2</v>
      </c>
      <c r="DC1811" s="10">
        <v>3</v>
      </c>
      <c r="DD1811" s="10">
        <v>10.8</v>
      </c>
      <c r="DF1811" s="10">
        <v>7.1746560000000001E-2</v>
      </c>
      <c r="DG1811" s="10">
        <v>2.0926080000000003E-2</v>
      </c>
      <c r="DH1811" s="10">
        <v>4</v>
      </c>
      <c r="DI1811" s="10">
        <v>10.8</v>
      </c>
      <c r="DK1811" s="10">
        <v>7.1746560000000001E-2</v>
      </c>
      <c r="DL1811" s="10">
        <v>2.0926080000000003E-2</v>
      </c>
      <c r="DM1811" s="10">
        <v>4</v>
      </c>
      <c r="DN1811" s="10">
        <v>10.8</v>
      </c>
    </row>
    <row r="1812" spans="1:118" x14ac:dyDescent="0.25">
      <c r="A1812" s="10">
        <v>1887</v>
      </c>
      <c r="R1812" s="10">
        <v>1887</v>
      </c>
      <c r="S1812" s="10" t="s">
        <v>446</v>
      </c>
      <c r="T1812" s="10">
        <v>3.5000000000000003E-2</v>
      </c>
      <c r="U1812" s="10">
        <v>0.04</v>
      </c>
      <c r="V1812" s="10">
        <v>1</v>
      </c>
      <c r="Y1812" s="10">
        <v>9.5000000000000001E-2</v>
      </c>
      <c r="Z1812" s="10">
        <v>0.08</v>
      </c>
      <c r="AA1812" s="10">
        <v>2</v>
      </c>
      <c r="AD1812" s="10">
        <v>0.06</v>
      </c>
      <c r="AE1812" s="10">
        <v>0.06</v>
      </c>
      <c r="AF1812" s="10">
        <v>1</v>
      </c>
      <c r="AI1812" s="10">
        <v>1887</v>
      </c>
      <c r="AJ1812" s="10" t="s">
        <v>446</v>
      </c>
      <c r="AK1812" s="10">
        <v>0.22</v>
      </c>
      <c r="AL1812" s="10">
        <v>0.16</v>
      </c>
      <c r="AM1812" s="10">
        <v>4</v>
      </c>
      <c r="AP1812" s="10">
        <v>0.28999999999999998</v>
      </c>
      <c r="AQ1812" s="10">
        <v>0.19</v>
      </c>
      <c r="AR1812" s="10">
        <v>5</v>
      </c>
      <c r="AU1812" s="10">
        <v>0.22</v>
      </c>
      <c r="AV1812" s="10">
        <v>0.15</v>
      </c>
      <c r="AW1812" s="10">
        <v>4</v>
      </c>
      <c r="AZ1812" s="10">
        <v>1887</v>
      </c>
      <c r="BA1812" s="10" t="s">
        <v>446</v>
      </c>
      <c r="BB1812" s="10">
        <v>0.02</v>
      </c>
      <c r="BC1812" s="10">
        <v>0.03</v>
      </c>
      <c r="BD1812" s="10">
        <v>1</v>
      </c>
      <c r="BE1812" s="10">
        <v>37.435000000000002</v>
      </c>
      <c r="BG1812" s="10">
        <v>6.5000000000000002E-2</v>
      </c>
      <c r="BH1812" s="10">
        <v>0.06</v>
      </c>
      <c r="BI1812" s="10">
        <v>1</v>
      </c>
      <c r="BJ1812" s="10">
        <v>37.887</v>
      </c>
      <c r="BL1812" s="10">
        <v>7.0000000000000007E-2</v>
      </c>
      <c r="BM1812" s="10">
        <v>0.06</v>
      </c>
      <c r="BN1812" s="10">
        <v>2</v>
      </c>
      <c r="BO1812" s="10">
        <v>37.39</v>
      </c>
      <c r="BQ1812" s="10">
        <v>1886</v>
      </c>
      <c r="BR1812" s="10" t="s">
        <v>423</v>
      </c>
      <c r="BS1812" s="10">
        <v>2.3359999999999999E-2</v>
      </c>
      <c r="BX1812" s="10">
        <v>1.9120000000000002E-2</v>
      </c>
      <c r="CC1812" s="10">
        <v>2.3369999999999998E-2</v>
      </c>
      <c r="CH1812" s="10">
        <v>1886</v>
      </c>
      <c r="CI1812" s="10" t="s">
        <v>423</v>
      </c>
      <c r="CJ1812" s="10">
        <v>2.4599999999999999E-3</v>
      </c>
      <c r="CO1812" s="10">
        <v>3.3E-4</v>
      </c>
      <c r="CT1812" s="10">
        <v>3.1E-4</v>
      </c>
      <c r="CY1812" s="10">
        <v>1918</v>
      </c>
      <c r="CZ1812" s="10" t="s">
        <v>408</v>
      </c>
      <c r="DA1812" s="10">
        <v>5.0299999999999997E-3</v>
      </c>
      <c r="DF1812" s="10">
        <v>6.1833000000000001E-3</v>
      </c>
      <c r="DK1812" s="10">
        <v>5.1365999999999998E-3</v>
      </c>
    </row>
    <row r="1813" spans="1:118" x14ac:dyDescent="0.25">
      <c r="A1813" s="10">
        <v>1888</v>
      </c>
      <c r="R1813" s="10">
        <v>1888</v>
      </c>
      <c r="S1813" s="10" t="s">
        <v>8</v>
      </c>
      <c r="AI1813" s="10">
        <v>1888</v>
      </c>
      <c r="AJ1813" s="10" t="s">
        <v>8</v>
      </c>
      <c r="AZ1813" s="10">
        <v>1888</v>
      </c>
      <c r="BA1813" s="10" t="s">
        <v>8</v>
      </c>
      <c r="BQ1813" s="10">
        <v>1887</v>
      </c>
      <c r="BR1813" s="10" t="s">
        <v>446</v>
      </c>
      <c r="BS1813" s="10">
        <v>0.23</v>
      </c>
      <c r="BT1813" s="10">
        <v>0.08</v>
      </c>
      <c r="BU1813" s="10">
        <v>4</v>
      </c>
      <c r="BV1813" s="10">
        <v>38.1</v>
      </c>
      <c r="BX1813" s="10">
        <v>0.31</v>
      </c>
      <c r="BY1813" s="10">
        <v>0.09</v>
      </c>
      <c r="BZ1813" s="10">
        <v>5</v>
      </c>
      <c r="CA1813" s="10">
        <v>37.1</v>
      </c>
      <c r="CC1813" s="10">
        <v>0.28999999999999998</v>
      </c>
      <c r="CD1813" s="10">
        <v>0.09</v>
      </c>
      <c r="CE1813" s="10">
        <v>5</v>
      </c>
      <c r="CF1813" s="10">
        <v>37.1</v>
      </c>
      <c r="CH1813" s="10">
        <v>1887</v>
      </c>
      <c r="CI1813" s="10" t="s">
        <v>446</v>
      </c>
      <c r="CJ1813" s="10">
        <v>0.02</v>
      </c>
      <c r="CK1813" s="10">
        <v>0.03</v>
      </c>
      <c r="CL1813" s="10">
        <v>1</v>
      </c>
      <c r="CM1813" s="10">
        <v>37.54</v>
      </c>
      <c r="CO1813" s="10">
        <v>0.06</v>
      </c>
      <c r="CP1813" s="10">
        <v>0.05</v>
      </c>
      <c r="CQ1813" s="10">
        <v>1</v>
      </c>
      <c r="CR1813" s="10">
        <v>38.01</v>
      </c>
      <c r="CT1813" s="10">
        <v>0.03</v>
      </c>
      <c r="CU1813" s="10">
        <v>0.04</v>
      </c>
      <c r="CV1813" s="10">
        <v>1</v>
      </c>
      <c r="CW1813" s="10">
        <v>37.71</v>
      </c>
      <c r="CY1813" s="10">
        <v>3322</v>
      </c>
      <c r="CZ1813" s="10" t="s">
        <v>983</v>
      </c>
    </row>
    <row r="1814" spans="1:118" x14ac:dyDescent="0.25">
      <c r="A1814" s="10">
        <v>1889</v>
      </c>
      <c r="R1814" s="10">
        <v>1889</v>
      </c>
      <c r="S1814" s="10" t="s">
        <v>9</v>
      </c>
      <c r="T1814" s="10">
        <v>0.19</v>
      </c>
      <c r="U1814" s="10">
        <v>0.14000000000000001</v>
      </c>
      <c r="Y1814" s="10">
        <v>0.28999999999999998</v>
      </c>
      <c r="Z1814" s="10">
        <v>0.2</v>
      </c>
      <c r="AD1814" s="10">
        <v>0.24</v>
      </c>
      <c r="AE1814" s="10">
        <v>0.17</v>
      </c>
      <c r="AI1814" s="10">
        <v>1889</v>
      </c>
      <c r="AJ1814" s="10" t="s">
        <v>9</v>
      </c>
      <c r="AK1814" s="10">
        <v>0.64</v>
      </c>
      <c r="AL1814" s="10">
        <v>0.23</v>
      </c>
      <c r="AP1814" s="10">
        <v>0.82</v>
      </c>
      <c r="AQ1814" s="10">
        <v>0.3</v>
      </c>
      <c r="AU1814" s="10">
        <v>0.82</v>
      </c>
      <c r="AV1814" s="10">
        <v>0.3</v>
      </c>
      <c r="AZ1814" s="10">
        <v>1889</v>
      </c>
      <c r="BA1814" s="10" t="s">
        <v>9</v>
      </c>
      <c r="BB1814" s="10">
        <v>0.16</v>
      </c>
      <c r="BC1814" s="10">
        <v>0.12</v>
      </c>
      <c r="BG1814" s="10">
        <v>0.27</v>
      </c>
      <c r="BH1814" s="10">
        <v>0.19</v>
      </c>
      <c r="BL1814" s="10">
        <v>0.25</v>
      </c>
      <c r="BM1814" s="10">
        <v>0.18</v>
      </c>
      <c r="BQ1814" s="10">
        <v>1888</v>
      </c>
      <c r="BR1814" s="10" t="s">
        <v>8</v>
      </c>
      <c r="BU1814" s="10">
        <v>0</v>
      </c>
      <c r="BZ1814" s="10">
        <v>0</v>
      </c>
      <c r="CE1814" s="10">
        <v>0</v>
      </c>
      <c r="CH1814" s="10">
        <v>1888</v>
      </c>
      <c r="CI1814" s="10" t="s">
        <v>8</v>
      </c>
      <c r="CL1814" s="10">
        <v>0</v>
      </c>
      <c r="CQ1814" s="10">
        <v>0</v>
      </c>
      <c r="CV1814" s="10">
        <v>0</v>
      </c>
      <c r="CY1814" s="10">
        <v>1919</v>
      </c>
      <c r="CZ1814" s="10" t="s">
        <v>8</v>
      </c>
      <c r="DA1814" s="10">
        <v>0.22</v>
      </c>
      <c r="DB1814" s="10">
        <v>0.05</v>
      </c>
      <c r="DC1814" s="10">
        <v>3.6</v>
      </c>
      <c r="DD1814" s="10">
        <v>36.409999999999997</v>
      </c>
      <c r="DF1814" s="10">
        <v>0.27</v>
      </c>
      <c r="DG1814" s="10">
        <v>0.06</v>
      </c>
      <c r="DH1814" s="10">
        <v>4.4000000000000004</v>
      </c>
      <c r="DI1814" s="10">
        <v>37.11</v>
      </c>
      <c r="DK1814" s="10">
        <v>0.22</v>
      </c>
      <c r="DL1814" s="10">
        <v>0.05</v>
      </c>
      <c r="DM1814" s="10">
        <v>3.6</v>
      </c>
      <c r="DN1814" s="10">
        <v>37.130000000000003</v>
      </c>
    </row>
    <row r="1815" spans="1:118" x14ac:dyDescent="0.25">
      <c r="A1815" s="10">
        <v>1890</v>
      </c>
      <c r="R1815" s="10">
        <v>1890</v>
      </c>
      <c r="S1815" s="10" t="s">
        <v>10</v>
      </c>
      <c r="AI1815" s="10">
        <v>1890</v>
      </c>
      <c r="AJ1815" s="10" t="s">
        <v>10</v>
      </c>
      <c r="AZ1815" s="10">
        <v>1890</v>
      </c>
      <c r="BA1815" s="10" t="s">
        <v>10</v>
      </c>
      <c r="BQ1815" s="10">
        <v>1889</v>
      </c>
      <c r="BR1815" s="10" t="s">
        <v>9</v>
      </c>
      <c r="BS1815" s="10">
        <v>0.56000000000000005</v>
      </c>
      <c r="BT1815" s="10">
        <v>0.23</v>
      </c>
      <c r="BX1815" s="10">
        <v>0.61</v>
      </c>
      <c r="BY1815" s="10">
        <v>0.25</v>
      </c>
      <c r="CC1815" s="10">
        <v>0.66</v>
      </c>
      <c r="CD1815" s="10">
        <v>0.26</v>
      </c>
      <c r="CH1815" s="10">
        <v>1889</v>
      </c>
      <c r="CI1815" s="10" t="s">
        <v>9</v>
      </c>
      <c r="CJ1815" s="10">
        <v>0.14000000000000001</v>
      </c>
      <c r="CK1815" s="10">
        <v>0.12</v>
      </c>
      <c r="CL1815" s="10">
        <v>3</v>
      </c>
      <c r="CM1815" s="10">
        <v>37.54</v>
      </c>
      <c r="CO1815" s="10">
        <v>0.2</v>
      </c>
      <c r="CP1815" s="10">
        <v>0.16</v>
      </c>
      <c r="CQ1815" s="10">
        <v>4</v>
      </c>
      <c r="CR1815" s="10">
        <v>38.01</v>
      </c>
      <c r="CT1815" s="10">
        <v>0.23</v>
      </c>
      <c r="CU1815" s="10">
        <v>0.18</v>
      </c>
      <c r="CV1815" s="10">
        <v>4</v>
      </c>
      <c r="CW1815" s="10">
        <v>37.71</v>
      </c>
      <c r="CY1815" s="10">
        <v>1920</v>
      </c>
      <c r="CZ1815" s="10" t="s">
        <v>10</v>
      </c>
      <c r="DA1815" s="10">
        <v>0.22</v>
      </c>
      <c r="DB1815" s="10">
        <v>0.03</v>
      </c>
      <c r="DC1815" s="10">
        <v>12</v>
      </c>
      <c r="DD1815" s="10">
        <v>10.7</v>
      </c>
      <c r="DF1815" s="10">
        <v>0.27</v>
      </c>
      <c r="DG1815" s="10">
        <v>0.04</v>
      </c>
      <c r="DH1815" s="10">
        <v>15</v>
      </c>
      <c r="DI1815" s="10">
        <v>10.7</v>
      </c>
      <c r="DK1815" s="10">
        <v>0.22</v>
      </c>
      <c r="DL1815" s="10">
        <v>0.03</v>
      </c>
      <c r="DM1815" s="10">
        <v>12</v>
      </c>
      <c r="DN1815" s="10">
        <v>10.7</v>
      </c>
    </row>
    <row r="1816" spans="1:118" x14ac:dyDescent="0.25">
      <c r="A1816" s="10">
        <v>1891</v>
      </c>
      <c r="R1816" s="10">
        <v>1891</v>
      </c>
      <c r="S1816" s="10" t="s">
        <v>11</v>
      </c>
      <c r="T1816" s="10">
        <v>0.19</v>
      </c>
      <c r="U1816" s="10">
        <v>0.12</v>
      </c>
      <c r="V1816" s="10">
        <v>12</v>
      </c>
      <c r="W1816" s="10">
        <v>10.9</v>
      </c>
      <c r="Y1816" s="10">
        <v>0.28999999999999998</v>
      </c>
      <c r="Z1816" s="10">
        <v>0.18</v>
      </c>
      <c r="AA1816" s="10">
        <v>18</v>
      </c>
      <c r="AB1816" s="10">
        <v>10.9</v>
      </c>
      <c r="AD1816" s="10">
        <v>0.24</v>
      </c>
      <c r="AE1816" s="10">
        <v>0.15</v>
      </c>
      <c r="AF1816" s="10">
        <v>15</v>
      </c>
      <c r="AG1816" s="10">
        <v>10.9</v>
      </c>
      <c r="AI1816" s="10">
        <v>1891</v>
      </c>
      <c r="AJ1816" s="10" t="s">
        <v>11</v>
      </c>
      <c r="AK1816" s="10">
        <v>0.63</v>
      </c>
      <c r="AL1816" s="10">
        <v>0.2</v>
      </c>
      <c r="AM1816" s="10">
        <v>36</v>
      </c>
      <c r="AN1816" s="10">
        <v>10.6</v>
      </c>
      <c r="AP1816" s="10">
        <v>0.81</v>
      </c>
      <c r="AQ1816" s="10">
        <v>0.26</v>
      </c>
      <c r="AR1816" s="10">
        <v>46</v>
      </c>
      <c r="AS1816" s="10">
        <v>10.7</v>
      </c>
      <c r="AU1816" s="10">
        <v>0.81</v>
      </c>
      <c r="AV1816" s="10">
        <v>0.26</v>
      </c>
      <c r="AW1816" s="10">
        <v>46</v>
      </c>
      <c r="AX1816" s="10">
        <v>10.7</v>
      </c>
      <c r="AZ1816" s="10">
        <v>1891</v>
      </c>
      <c r="BA1816" s="10" t="s">
        <v>11</v>
      </c>
      <c r="BB1816" s="10">
        <v>0.16</v>
      </c>
      <c r="BC1816" s="10">
        <v>0.1</v>
      </c>
      <c r="BD1816" s="10">
        <v>10</v>
      </c>
      <c r="BE1816" s="10">
        <v>10.7</v>
      </c>
      <c r="BG1816" s="10">
        <v>0.27</v>
      </c>
      <c r="BH1816" s="10">
        <v>0.17</v>
      </c>
      <c r="BI1816" s="10">
        <v>17</v>
      </c>
      <c r="BJ1816" s="10">
        <v>10.8</v>
      </c>
      <c r="BL1816" s="10">
        <v>0.25</v>
      </c>
      <c r="BM1816" s="10">
        <v>0.16</v>
      </c>
      <c r="BN1816" s="10">
        <v>16</v>
      </c>
      <c r="BO1816" s="10">
        <v>10.8</v>
      </c>
      <c r="BQ1816" s="10">
        <v>1890</v>
      </c>
      <c r="BR1816" s="10" t="s">
        <v>10</v>
      </c>
      <c r="BU1816" s="10">
        <v>0</v>
      </c>
      <c r="BZ1816" s="10">
        <v>0</v>
      </c>
      <c r="CE1816" s="10">
        <v>0</v>
      </c>
      <c r="CH1816" s="10">
        <v>1890</v>
      </c>
      <c r="CI1816" s="10" t="s">
        <v>10</v>
      </c>
      <c r="CL1816" s="10">
        <v>0</v>
      </c>
      <c r="CQ1816" s="10">
        <v>0</v>
      </c>
      <c r="CV1816" s="10">
        <v>0</v>
      </c>
      <c r="CY1816" s="10">
        <v>1921</v>
      </c>
      <c r="CZ1816" s="10" t="s">
        <v>285</v>
      </c>
      <c r="DA1816" s="10">
        <v>0.12828122999999997</v>
      </c>
      <c r="DB1816" s="10">
        <v>1.8140779999999995E-2</v>
      </c>
      <c r="DC1816" s="10">
        <v>7</v>
      </c>
      <c r="DD1816" s="10">
        <v>10.7</v>
      </c>
      <c r="DF1816" s="10">
        <v>0.14660711999999998</v>
      </c>
      <c r="DG1816" s="10">
        <v>2.0732320000000002E-2</v>
      </c>
      <c r="DH1816" s="10">
        <v>8</v>
      </c>
      <c r="DI1816" s="10">
        <v>10.7</v>
      </c>
      <c r="DK1816" s="10">
        <v>0.12828122999999997</v>
      </c>
      <c r="DL1816" s="10">
        <v>1.8140779999999995E-2</v>
      </c>
      <c r="DM1816" s="10">
        <v>7</v>
      </c>
      <c r="DN1816" s="10">
        <v>10.7</v>
      </c>
    </row>
    <row r="1817" spans="1:118" x14ac:dyDescent="0.25">
      <c r="A1817" s="10">
        <v>1892</v>
      </c>
      <c r="R1817" s="10">
        <v>1892</v>
      </c>
      <c r="S1817" s="10" t="s">
        <v>285</v>
      </c>
      <c r="T1817" s="10">
        <v>9.6170700000000012E-2</v>
      </c>
      <c r="U1817" s="10">
        <v>5.9965260000000006E-2</v>
      </c>
      <c r="V1817" s="10">
        <v>6</v>
      </c>
      <c r="W1817" s="10">
        <v>10.9</v>
      </c>
      <c r="Y1817" s="10">
        <v>0.16028449999999997</v>
      </c>
      <c r="Z1817" s="10">
        <v>9.9942099999999992E-2</v>
      </c>
      <c r="AA1817" s="10">
        <v>10</v>
      </c>
      <c r="AB1817" s="10">
        <v>10.9</v>
      </c>
      <c r="AD1817" s="10">
        <v>0.14425605000000002</v>
      </c>
      <c r="AE1817" s="10">
        <v>8.9947890000000016E-2</v>
      </c>
      <c r="AF1817" s="10">
        <v>9</v>
      </c>
      <c r="AG1817" s="10">
        <v>10.9</v>
      </c>
      <c r="AI1817" s="10">
        <v>1892</v>
      </c>
      <c r="AJ1817" s="10" t="s">
        <v>285</v>
      </c>
      <c r="AK1817" s="10">
        <v>0.26871224999999999</v>
      </c>
      <c r="AL1817" s="10">
        <v>8.768505E-2</v>
      </c>
      <c r="AM1817" s="10">
        <v>15</v>
      </c>
      <c r="AN1817" s="10">
        <v>10.9</v>
      </c>
      <c r="AP1817" s="10">
        <v>0.35828299999999996</v>
      </c>
      <c r="AQ1817" s="10">
        <v>0.1169134</v>
      </c>
      <c r="AR1817" s="10">
        <v>20</v>
      </c>
      <c r="AS1817" s="10">
        <v>10.9</v>
      </c>
      <c r="AU1817" s="10">
        <v>0.34036884999999995</v>
      </c>
      <c r="AV1817" s="10">
        <v>0.11106772999999999</v>
      </c>
      <c r="AW1817" s="10">
        <v>19</v>
      </c>
      <c r="AX1817" s="10">
        <v>10.9</v>
      </c>
      <c r="AZ1817" s="10">
        <v>1892</v>
      </c>
      <c r="BA1817" s="10" t="s">
        <v>285</v>
      </c>
      <c r="BB1817" s="10">
        <v>3.1468699999999995E-2</v>
      </c>
      <c r="BC1817" s="10">
        <v>1.9621659999999999E-2</v>
      </c>
      <c r="BD1817" s="10">
        <v>2</v>
      </c>
      <c r="BE1817" s="10">
        <v>10.7</v>
      </c>
      <c r="BG1817" s="10">
        <v>0.14293260000000002</v>
      </c>
      <c r="BH1817" s="10">
        <v>8.9122679999999996E-2</v>
      </c>
      <c r="BI1817" s="10">
        <v>9</v>
      </c>
      <c r="BJ1817" s="10">
        <v>10.8</v>
      </c>
      <c r="BL1817" s="10">
        <v>0.11116980000000001</v>
      </c>
      <c r="BM1817" s="10">
        <v>6.9317640000000014E-2</v>
      </c>
      <c r="BN1817" s="10">
        <v>7</v>
      </c>
      <c r="BO1817" s="10">
        <v>10.8</v>
      </c>
      <c r="BQ1817" s="10">
        <v>1891</v>
      </c>
      <c r="BR1817" s="10" t="s">
        <v>11</v>
      </c>
      <c r="BS1817" s="10">
        <v>0.55000000000000004</v>
      </c>
      <c r="BT1817" s="10">
        <v>0.2</v>
      </c>
      <c r="BU1817" s="10">
        <v>32</v>
      </c>
      <c r="BV1817" s="10">
        <v>10.5</v>
      </c>
      <c r="BX1817" s="10">
        <v>0.6</v>
      </c>
      <c r="BY1817" s="10">
        <v>0.22</v>
      </c>
      <c r="BZ1817" s="10">
        <v>35</v>
      </c>
      <c r="CA1817" s="10">
        <v>10.5</v>
      </c>
      <c r="CC1817" s="10">
        <v>0.65</v>
      </c>
      <c r="CD1817" s="10">
        <v>0.23</v>
      </c>
      <c r="CE1817" s="10">
        <v>38</v>
      </c>
      <c r="CF1817" s="10">
        <v>10.5</v>
      </c>
      <c r="CH1817" s="10">
        <v>1891</v>
      </c>
      <c r="CI1817" s="10" t="s">
        <v>11</v>
      </c>
      <c r="CJ1817" s="10">
        <v>0.13</v>
      </c>
      <c r="CK1817" s="10">
        <v>7.0000000000000007E-2</v>
      </c>
      <c r="CL1817" s="10">
        <v>8</v>
      </c>
      <c r="CM1817" s="10">
        <v>10.6</v>
      </c>
      <c r="CO1817" s="10">
        <v>0.19</v>
      </c>
      <c r="CP1817" s="10">
        <v>0.11</v>
      </c>
      <c r="CQ1817" s="10">
        <v>12</v>
      </c>
      <c r="CR1817" s="10">
        <v>10.6</v>
      </c>
      <c r="CT1817" s="10">
        <v>0.22</v>
      </c>
      <c r="CU1817" s="10">
        <v>0.13</v>
      </c>
      <c r="CV1817" s="10">
        <v>14</v>
      </c>
      <c r="CW1817" s="10">
        <v>10.6</v>
      </c>
      <c r="CY1817" s="10">
        <v>1922</v>
      </c>
      <c r="CZ1817" s="10" t="s">
        <v>304</v>
      </c>
      <c r="DA1817" s="10">
        <v>9.1629449999999987E-2</v>
      </c>
      <c r="DB1817" s="10">
        <v>1.2957700000000001E-2</v>
      </c>
      <c r="DC1817" s="10">
        <v>5</v>
      </c>
      <c r="DD1817" s="10">
        <v>10.7</v>
      </c>
      <c r="DF1817" s="10">
        <v>0.12828122999999997</v>
      </c>
      <c r="DG1817" s="10">
        <v>1.8140779999999995E-2</v>
      </c>
      <c r="DH1817" s="10">
        <v>7</v>
      </c>
      <c r="DI1817" s="10">
        <v>10.7</v>
      </c>
      <c r="DK1817" s="10">
        <v>9.1629449999999987E-2</v>
      </c>
      <c r="DL1817" s="10">
        <v>1.2957700000000001E-2</v>
      </c>
      <c r="DM1817" s="10">
        <v>5</v>
      </c>
      <c r="DN1817" s="10">
        <v>10.7</v>
      </c>
    </row>
    <row r="1818" spans="1:118" x14ac:dyDescent="0.25">
      <c r="A1818" s="10">
        <v>1893</v>
      </c>
      <c r="R1818" s="10">
        <v>1893</v>
      </c>
      <c r="S1818" s="10" t="s">
        <v>287</v>
      </c>
      <c r="T1818" s="10">
        <v>8.0142249999999998E-3</v>
      </c>
      <c r="U1818" s="10">
        <v>4.9971049999999999E-3</v>
      </c>
      <c r="V1818" s="10">
        <v>0.5</v>
      </c>
      <c r="W1818" s="10">
        <v>10.9</v>
      </c>
      <c r="Y1818" s="10">
        <v>8.0142249999999998E-3</v>
      </c>
      <c r="Z1818" s="10">
        <v>4.9971049999999999E-3</v>
      </c>
      <c r="AA1818" s="10">
        <v>0.5</v>
      </c>
      <c r="AB1818" s="10">
        <v>10.9</v>
      </c>
      <c r="AD1818" s="10">
        <v>8.0142249999999998E-3</v>
      </c>
      <c r="AE1818" s="10">
        <v>4.9971049999999999E-3</v>
      </c>
      <c r="AF1818" s="10">
        <v>0.5</v>
      </c>
      <c r="AG1818" s="10">
        <v>10.9</v>
      </c>
      <c r="AI1818" s="10">
        <v>1893</v>
      </c>
      <c r="AJ1818" s="10" t="s">
        <v>287</v>
      </c>
      <c r="AK1818" s="10">
        <v>3.58283E-2</v>
      </c>
      <c r="AL1818" s="10">
        <v>1.169134E-2</v>
      </c>
      <c r="AM1818" s="10">
        <v>2</v>
      </c>
      <c r="AN1818" s="10">
        <v>10.9</v>
      </c>
      <c r="AP1818" s="10">
        <v>3.58283E-2</v>
      </c>
      <c r="AQ1818" s="10">
        <v>1.169134E-2</v>
      </c>
      <c r="AR1818" s="10">
        <v>2</v>
      </c>
      <c r="AS1818" s="10">
        <v>10.9</v>
      </c>
      <c r="AU1818" s="10">
        <v>3.58283E-2</v>
      </c>
      <c r="AV1818" s="10">
        <v>1.169134E-2</v>
      </c>
      <c r="AW1818" s="10">
        <v>2</v>
      </c>
      <c r="AX1818" s="10">
        <v>10.9</v>
      </c>
      <c r="AZ1818" s="10">
        <v>1893</v>
      </c>
      <c r="BA1818" s="10" t="s">
        <v>287</v>
      </c>
      <c r="BB1818" s="10">
        <v>7.8671749999999988E-3</v>
      </c>
      <c r="BC1818" s="10">
        <v>4.9054149999999998E-3</v>
      </c>
      <c r="BD1818" s="10">
        <v>0.5</v>
      </c>
      <c r="BE1818" s="10">
        <v>10.7</v>
      </c>
      <c r="BG1818" s="10">
        <v>7.9407000000000002E-3</v>
      </c>
      <c r="BH1818" s="10">
        <v>4.9512600000000007E-3</v>
      </c>
      <c r="BI1818" s="10">
        <v>0.5</v>
      </c>
      <c r="BJ1818" s="10">
        <v>10.8</v>
      </c>
      <c r="BL1818" s="10">
        <v>7.9407000000000002E-3</v>
      </c>
      <c r="BM1818" s="10">
        <v>4.9512600000000007E-3</v>
      </c>
      <c r="BN1818" s="10">
        <v>0.5</v>
      </c>
      <c r="BO1818" s="10">
        <v>10.8</v>
      </c>
      <c r="BQ1818" s="10">
        <v>1892</v>
      </c>
      <c r="BR1818" s="10" t="s">
        <v>285</v>
      </c>
      <c r="BS1818" s="10">
        <v>0.17075100000000001</v>
      </c>
      <c r="BT1818" s="10">
        <v>6.176100000000001E-2</v>
      </c>
      <c r="BU1818" s="10">
        <v>10</v>
      </c>
      <c r="BV1818" s="10">
        <v>10.5</v>
      </c>
      <c r="BX1818" s="10">
        <v>0.1878261</v>
      </c>
      <c r="BY1818" s="10">
        <v>6.79371E-2</v>
      </c>
      <c r="BZ1818" s="10">
        <v>11</v>
      </c>
      <c r="CA1818" s="10">
        <v>10.5</v>
      </c>
      <c r="CC1818" s="10">
        <v>0.1878261</v>
      </c>
      <c r="CD1818" s="10">
        <v>6.79371E-2</v>
      </c>
      <c r="CE1818" s="10">
        <v>11</v>
      </c>
      <c r="CF1818" s="10">
        <v>10.5</v>
      </c>
      <c r="CH1818" s="10">
        <v>1892</v>
      </c>
      <c r="CI1818" s="10" t="s">
        <v>285</v>
      </c>
      <c r="CJ1818" s="10">
        <v>3.1908119999999998E-2</v>
      </c>
      <c r="CK1818" s="10">
        <v>1.7971240000000003E-2</v>
      </c>
      <c r="CL1818" s="10">
        <v>2</v>
      </c>
      <c r="CM1818" s="10">
        <v>10.6</v>
      </c>
      <c r="CO1818" s="10">
        <v>6.3816239999999996E-2</v>
      </c>
      <c r="CP1818" s="10">
        <v>3.5942480000000006E-2</v>
      </c>
      <c r="CQ1818" s="10">
        <v>4</v>
      </c>
      <c r="CR1818" s="10">
        <v>10.6</v>
      </c>
      <c r="CT1818" s="10">
        <v>9.5724359999999994E-2</v>
      </c>
      <c r="CU1818" s="10">
        <v>5.3913719999999998E-2</v>
      </c>
      <c r="CV1818" s="10">
        <v>6</v>
      </c>
      <c r="CW1818" s="10">
        <v>10.6</v>
      </c>
      <c r="CY1818" s="10">
        <v>1923</v>
      </c>
      <c r="CZ1818" s="10" t="s">
        <v>289</v>
      </c>
      <c r="DA1818" s="10">
        <v>0</v>
      </c>
      <c r="DB1818" s="10">
        <v>0</v>
      </c>
      <c r="DC1818" s="10">
        <v>0</v>
      </c>
      <c r="DD1818" s="10">
        <v>10.7</v>
      </c>
      <c r="DF1818" s="10">
        <v>0</v>
      </c>
      <c r="DG1818" s="10">
        <v>0</v>
      </c>
      <c r="DH1818" s="10">
        <v>0</v>
      </c>
      <c r="DI1818" s="10">
        <v>10.7</v>
      </c>
      <c r="DK1818" s="10">
        <v>0</v>
      </c>
      <c r="DL1818" s="10">
        <v>0</v>
      </c>
      <c r="DM1818" s="10">
        <v>0</v>
      </c>
      <c r="DN1818" s="10">
        <v>10.7</v>
      </c>
    </row>
    <row r="1819" spans="1:118" x14ac:dyDescent="0.25">
      <c r="A1819" s="10">
        <v>1894</v>
      </c>
      <c r="R1819" s="10">
        <v>1894</v>
      </c>
      <c r="S1819" s="10" t="s">
        <v>288</v>
      </c>
      <c r="T1819" s="10">
        <v>8.0142249999999998E-3</v>
      </c>
      <c r="U1819" s="10">
        <v>4.9971049999999999E-3</v>
      </c>
      <c r="V1819" s="10">
        <v>0.5</v>
      </c>
      <c r="W1819" s="10">
        <v>10.9</v>
      </c>
      <c r="Y1819" s="10">
        <v>8.0142249999999998E-3</v>
      </c>
      <c r="Z1819" s="10">
        <v>4.9971049999999999E-3</v>
      </c>
      <c r="AA1819" s="10">
        <v>0.5</v>
      </c>
      <c r="AB1819" s="10">
        <v>10.9</v>
      </c>
      <c r="AD1819" s="10">
        <v>8.0142249999999998E-3</v>
      </c>
      <c r="AE1819" s="10">
        <v>4.9971049999999999E-3</v>
      </c>
      <c r="AF1819" s="10">
        <v>0.5</v>
      </c>
      <c r="AG1819" s="10">
        <v>10.9</v>
      </c>
      <c r="AI1819" s="10">
        <v>1894</v>
      </c>
      <c r="AJ1819" s="10" t="s">
        <v>288</v>
      </c>
      <c r="AK1819" s="10">
        <v>1.791415E-2</v>
      </c>
      <c r="AL1819" s="10">
        <v>5.8456699999999999E-3</v>
      </c>
      <c r="AM1819" s="10">
        <v>1</v>
      </c>
      <c r="AN1819" s="10">
        <v>10.9</v>
      </c>
      <c r="AP1819" s="10">
        <v>1.791415E-2</v>
      </c>
      <c r="AQ1819" s="10">
        <v>5.8456699999999999E-3</v>
      </c>
      <c r="AR1819" s="10">
        <v>1</v>
      </c>
      <c r="AS1819" s="10">
        <v>10.9</v>
      </c>
      <c r="AU1819" s="10">
        <v>3.58283E-2</v>
      </c>
      <c r="AV1819" s="10">
        <v>1.169134E-2</v>
      </c>
      <c r="AW1819" s="10">
        <v>2</v>
      </c>
      <c r="AX1819" s="10">
        <v>10.9</v>
      </c>
      <c r="AZ1819" s="10">
        <v>1894</v>
      </c>
      <c r="BA1819" s="10" t="s">
        <v>288</v>
      </c>
      <c r="BB1819" s="10">
        <v>7.8671749999999988E-3</v>
      </c>
      <c r="BC1819" s="10">
        <v>4.9054149999999998E-3</v>
      </c>
      <c r="BD1819" s="10">
        <v>0.5</v>
      </c>
      <c r="BE1819" s="10">
        <v>10.7</v>
      </c>
      <c r="BG1819" s="10">
        <v>7.9407000000000002E-3</v>
      </c>
      <c r="BH1819" s="10">
        <v>4.9512600000000007E-3</v>
      </c>
      <c r="BI1819" s="10">
        <v>0.5</v>
      </c>
      <c r="BJ1819" s="10">
        <v>10.8</v>
      </c>
      <c r="BL1819" s="10">
        <v>7.9407000000000002E-3</v>
      </c>
      <c r="BM1819" s="10">
        <v>4.9512600000000007E-3</v>
      </c>
      <c r="BN1819" s="10">
        <v>0.5</v>
      </c>
      <c r="BO1819" s="10">
        <v>10.8</v>
      </c>
      <c r="BQ1819" s="10">
        <v>1893</v>
      </c>
      <c r="BR1819" s="10" t="s">
        <v>287</v>
      </c>
      <c r="BS1819" s="10">
        <v>1.7075099999999999E-2</v>
      </c>
      <c r="BT1819" s="10">
        <v>6.1761000000000003E-3</v>
      </c>
      <c r="BU1819" s="10">
        <v>1</v>
      </c>
      <c r="BV1819" s="10">
        <v>10.5</v>
      </c>
      <c r="BX1819" s="10">
        <v>1.7075099999999999E-2</v>
      </c>
      <c r="BY1819" s="10">
        <v>6.1761000000000003E-3</v>
      </c>
      <c r="BZ1819" s="10">
        <v>1</v>
      </c>
      <c r="CA1819" s="10">
        <v>10.5</v>
      </c>
      <c r="CC1819" s="10">
        <v>1.7075099999999999E-2</v>
      </c>
      <c r="CD1819" s="10">
        <v>6.1761000000000003E-3</v>
      </c>
      <c r="CE1819" s="10">
        <v>1</v>
      </c>
      <c r="CF1819" s="10">
        <v>10.5</v>
      </c>
      <c r="CH1819" s="10">
        <v>1893</v>
      </c>
      <c r="CI1819" s="10" t="s">
        <v>287</v>
      </c>
      <c r="CJ1819" s="10">
        <v>7.9770299999999995E-3</v>
      </c>
      <c r="CK1819" s="10">
        <v>4.4928100000000007E-3</v>
      </c>
      <c r="CL1819" s="10">
        <v>0.5</v>
      </c>
      <c r="CM1819" s="10">
        <v>10.6</v>
      </c>
      <c r="CO1819" s="10">
        <v>7.9770299999999995E-3</v>
      </c>
      <c r="CP1819" s="10">
        <v>4.4928100000000007E-3</v>
      </c>
      <c r="CQ1819" s="10">
        <v>0.5</v>
      </c>
      <c r="CR1819" s="10">
        <v>10.6</v>
      </c>
      <c r="CT1819" s="10">
        <v>7.9770299999999995E-3</v>
      </c>
      <c r="CU1819" s="10">
        <v>4.4928100000000007E-3</v>
      </c>
      <c r="CV1819" s="10">
        <v>0.5</v>
      </c>
      <c r="CW1819" s="10">
        <v>10.6</v>
      </c>
      <c r="CY1819" s="10">
        <v>1924</v>
      </c>
      <c r="CZ1819" s="10" t="s">
        <v>449</v>
      </c>
      <c r="DA1819" s="10">
        <v>8.4832999999999992E-3</v>
      </c>
      <c r="DF1819" s="10">
        <v>1.0016600000000001E-2</v>
      </c>
      <c r="DK1819" s="10">
        <v>7.5933299999999997E-3</v>
      </c>
    </row>
    <row r="1820" spans="1:118" x14ac:dyDescent="0.25">
      <c r="A1820" s="10">
        <v>1895</v>
      </c>
      <c r="R1820" s="10">
        <v>1895</v>
      </c>
      <c r="S1820" s="10" t="s">
        <v>315</v>
      </c>
      <c r="T1820" s="10">
        <v>3.2056899999999999E-2</v>
      </c>
      <c r="U1820" s="10">
        <v>1.998842E-2</v>
      </c>
      <c r="V1820" s="10">
        <v>2</v>
      </c>
      <c r="W1820" s="10">
        <v>10.9</v>
      </c>
      <c r="Y1820" s="10">
        <v>6.4113799999999999E-2</v>
      </c>
      <c r="Z1820" s="10">
        <v>3.997684E-2</v>
      </c>
      <c r="AA1820" s="10">
        <v>4</v>
      </c>
      <c r="AB1820" s="10">
        <v>10.9</v>
      </c>
      <c r="AD1820" s="10">
        <v>3.2056899999999999E-2</v>
      </c>
      <c r="AE1820" s="10">
        <v>1.998842E-2</v>
      </c>
      <c r="AF1820" s="10">
        <v>2</v>
      </c>
      <c r="AG1820" s="10">
        <v>10.9</v>
      </c>
      <c r="AI1820" s="10">
        <v>1895</v>
      </c>
      <c r="AJ1820" s="10" t="s">
        <v>315</v>
      </c>
      <c r="AK1820" s="10">
        <v>0.10748490000000001</v>
      </c>
      <c r="AL1820" s="10">
        <v>3.5074020000000004E-2</v>
      </c>
      <c r="AM1820" s="10">
        <v>6</v>
      </c>
      <c r="AN1820" s="10">
        <v>10.9</v>
      </c>
      <c r="AP1820" s="10">
        <v>0.12539904999999998</v>
      </c>
      <c r="AQ1820" s="10">
        <v>4.0919689999999995E-2</v>
      </c>
      <c r="AR1820" s="10">
        <v>7</v>
      </c>
      <c r="AS1820" s="10">
        <v>10.9</v>
      </c>
      <c r="AU1820" s="10">
        <v>0.12539904999999998</v>
      </c>
      <c r="AV1820" s="10">
        <v>4.0919689999999995E-2</v>
      </c>
      <c r="AW1820" s="10">
        <v>7</v>
      </c>
      <c r="AX1820" s="10">
        <v>10.9</v>
      </c>
      <c r="AZ1820" s="10">
        <v>1895</v>
      </c>
      <c r="BA1820" s="10" t="s">
        <v>315</v>
      </c>
      <c r="BB1820" s="10">
        <v>3.1468699999999995E-2</v>
      </c>
      <c r="BC1820" s="10">
        <v>1.9621659999999999E-2</v>
      </c>
      <c r="BD1820" s="10">
        <v>2</v>
      </c>
      <c r="BE1820" s="10">
        <v>10.7</v>
      </c>
      <c r="BG1820" s="10">
        <v>3.1762800000000001E-2</v>
      </c>
      <c r="BH1820" s="10">
        <v>1.9805040000000003E-2</v>
      </c>
      <c r="BI1820" s="10">
        <v>2</v>
      </c>
      <c r="BJ1820" s="10">
        <v>10.8</v>
      </c>
      <c r="BL1820" s="10">
        <v>4.7644200000000005E-2</v>
      </c>
      <c r="BM1820" s="10">
        <v>2.9707560000000004E-2</v>
      </c>
      <c r="BN1820" s="10">
        <v>3</v>
      </c>
      <c r="BO1820" s="10">
        <v>10.8</v>
      </c>
      <c r="BQ1820" s="10">
        <v>1894</v>
      </c>
      <c r="BR1820" s="10" t="s">
        <v>288</v>
      </c>
      <c r="BS1820" s="10">
        <v>1.7075099999999999E-2</v>
      </c>
      <c r="BT1820" s="10">
        <v>6.1761000000000003E-3</v>
      </c>
      <c r="BU1820" s="10">
        <v>1</v>
      </c>
      <c r="BV1820" s="10">
        <v>10.5</v>
      </c>
      <c r="BX1820" s="10">
        <v>1.7075099999999999E-2</v>
      </c>
      <c r="BY1820" s="10">
        <v>6.1761000000000003E-3</v>
      </c>
      <c r="BZ1820" s="10">
        <v>1</v>
      </c>
      <c r="CA1820" s="10">
        <v>10.5</v>
      </c>
      <c r="CC1820" s="10">
        <v>1.7075099999999999E-2</v>
      </c>
      <c r="CD1820" s="10">
        <v>6.1761000000000003E-3</v>
      </c>
      <c r="CE1820" s="10">
        <v>1</v>
      </c>
      <c r="CF1820" s="10">
        <v>10.5</v>
      </c>
      <c r="CH1820" s="10">
        <v>1894</v>
      </c>
      <c r="CI1820" s="10" t="s">
        <v>288</v>
      </c>
      <c r="CJ1820" s="10">
        <v>7.9770299999999995E-3</v>
      </c>
      <c r="CK1820" s="10">
        <v>4.4928100000000007E-3</v>
      </c>
      <c r="CL1820" s="10">
        <v>0.5</v>
      </c>
      <c r="CM1820" s="10">
        <v>10.6</v>
      </c>
      <c r="CO1820" s="10">
        <v>7.9770299999999995E-3</v>
      </c>
      <c r="CP1820" s="10">
        <v>4.4928100000000007E-3</v>
      </c>
      <c r="CQ1820" s="10">
        <v>0.5</v>
      </c>
      <c r="CR1820" s="10">
        <v>10.6</v>
      </c>
      <c r="CT1820" s="10">
        <v>7.9770299999999995E-3</v>
      </c>
      <c r="CU1820" s="10">
        <v>4.4928100000000007E-3</v>
      </c>
      <c r="CV1820" s="10">
        <v>0.5</v>
      </c>
      <c r="CW1820" s="10">
        <v>10.6</v>
      </c>
      <c r="CY1820" s="10">
        <v>3320</v>
      </c>
      <c r="CZ1820" s="10" t="s">
        <v>979</v>
      </c>
    </row>
    <row r="1821" spans="1:118" x14ac:dyDescent="0.25">
      <c r="A1821" s="10">
        <v>1896</v>
      </c>
      <c r="R1821" s="10">
        <v>1896</v>
      </c>
      <c r="S1821" s="10" t="s">
        <v>289</v>
      </c>
      <c r="T1821" s="10">
        <v>1.602845E-2</v>
      </c>
      <c r="U1821" s="10">
        <v>9.9942099999999999E-3</v>
      </c>
      <c r="V1821" s="10">
        <v>1</v>
      </c>
      <c r="W1821" s="10">
        <v>10.9</v>
      </c>
      <c r="Y1821" s="10">
        <v>1.602845E-2</v>
      </c>
      <c r="Z1821" s="10">
        <v>9.9942099999999999E-3</v>
      </c>
      <c r="AA1821" s="10">
        <v>1</v>
      </c>
      <c r="AB1821" s="10">
        <v>10.9</v>
      </c>
      <c r="AD1821" s="10">
        <v>1.602845E-2</v>
      </c>
      <c r="AE1821" s="10">
        <v>9.9942099999999999E-3</v>
      </c>
      <c r="AF1821" s="10">
        <v>1</v>
      </c>
      <c r="AG1821" s="10">
        <v>10.9</v>
      </c>
      <c r="AI1821" s="10">
        <v>1896</v>
      </c>
      <c r="AJ1821" s="10" t="s">
        <v>289</v>
      </c>
      <c r="AK1821" s="10">
        <v>5.3742450000000004E-2</v>
      </c>
      <c r="AL1821" s="10">
        <v>1.7537010000000002E-2</v>
      </c>
      <c r="AM1821" s="10">
        <v>3</v>
      </c>
      <c r="AN1821" s="10">
        <v>10.9</v>
      </c>
      <c r="AP1821" s="10">
        <v>7.1656600000000001E-2</v>
      </c>
      <c r="AQ1821" s="10">
        <v>2.3382679999999999E-2</v>
      </c>
      <c r="AR1821" s="10">
        <v>4</v>
      </c>
      <c r="AS1821" s="10">
        <v>10.9</v>
      </c>
      <c r="AU1821" s="10">
        <v>7.1656600000000001E-2</v>
      </c>
      <c r="AV1821" s="10">
        <v>2.3382679999999999E-2</v>
      </c>
      <c r="AW1821" s="10">
        <v>4</v>
      </c>
      <c r="AX1821" s="10">
        <v>10.9</v>
      </c>
      <c r="AZ1821" s="10">
        <v>1896</v>
      </c>
      <c r="BA1821" s="10" t="s">
        <v>289</v>
      </c>
      <c r="BB1821" s="10">
        <v>1.5734349999999998E-2</v>
      </c>
      <c r="BC1821" s="10">
        <v>9.8108299999999996E-3</v>
      </c>
      <c r="BD1821" s="10">
        <v>1</v>
      </c>
      <c r="BE1821" s="10">
        <v>10.7</v>
      </c>
      <c r="BG1821" s="10">
        <v>1.58814E-2</v>
      </c>
      <c r="BH1821" s="10">
        <v>9.9025200000000015E-3</v>
      </c>
      <c r="BI1821" s="10">
        <v>1</v>
      </c>
      <c r="BJ1821" s="10">
        <v>10.8</v>
      </c>
      <c r="BL1821" s="10">
        <v>1.58814E-2</v>
      </c>
      <c r="BM1821" s="10">
        <v>9.9025200000000015E-3</v>
      </c>
      <c r="BN1821" s="10">
        <v>1</v>
      </c>
      <c r="BO1821" s="10">
        <v>10.8</v>
      </c>
      <c r="BQ1821" s="10">
        <v>1895</v>
      </c>
      <c r="BR1821" s="10" t="s">
        <v>315</v>
      </c>
      <c r="BS1821" s="10">
        <v>0.15367589999999998</v>
      </c>
      <c r="BT1821" s="10">
        <v>5.55849E-2</v>
      </c>
      <c r="BU1821" s="10">
        <v>9</v>
      </c>
      <c r="BV1821" s="10">
        <v>10.5</v>
      </c>
      <c r="BX1821" s="10">
        <v>0.13660079999999999</v>
      </c>
      <c r="BY1821" s="10">
        <v>4.9408800000000003E-2</v>
      </c>
      <c r="BZ1821" s="10">
        <v>8</v>
      </c>
      <c r="CA1821" s="10">
        <v>10.5</v>
      </c>
      <c r="CC1821" s="10">
        <v>0.1878261</v>
      </c>
      <c r="CD1821" s="10">
        <v>6.79371E-2</v>
      </c>
      <c r="CE1821" s="10">
        <v>11</v>
      </c>
      <c r="CF1821" s="10">
        <v>10.5</v>
      </c>
      <c r="CH1821" s="10">
        <v>1895</v>
      </c>
      <c r="CI1821" s="10" t="s">
        <v>315</v>
      </c>
      <c r="CJ1821" s="10">
        <v>3.1908119999999998E-2</v>
      </c>
      <c r="CK1821" s="10">
        <v>1.7971240000000003E-2</v>
      </c>
      <c r="CL1821" s="10">
        <v>2</v>
      </c>
      <c r="CM1821" s="10">
        <v>10.6</v>
      </c>
      <c r="CO1821" s="10">
        <v>4.7862179999999997E-2</v>
      </c>
      <c r="CP1821" s="10">
        <v>2.6956859999999999E-2</v>
      </c>
      <c r="CQ1821" s="10">
        <v>3</v>
      </c>
      <c r="CR1821" s="10">
        <v>10.6</v>
      </c>
      <c r="CT1821" s="10">
        <v>4.7862179999999997E-2</v>
      </c>
      <c r="CU1821" s="10">
        <v>2.6956859999999999E-2</v>
      </c>
      <c r="CV1821" s="10">
        <v>3</v>
      </c>
      <c r="CW1821" s="10">
        <v>10.6</v>
      </c>
      <c r="CY1821" s="10">
        <v>1925</v>
      </c>
      <c r="CZ1821" s="10" t="s">
        <v>8</v>
      </c>
      <c r="DA1821" s="10">
        <v>0.16</v>
      </c>
      <c r="DB1821" s="10">
        <v>0.05</v>
      </c>
      <c r="DC1821" s="10">
        <v>2.8</v>
      </c>
      <c r="DD1821" s="10">
        <v>36.33</v>
      </c>
      <c r="DF1821" s="10">
        <v>0.16</v>
      </c>
      <c r="DG1821" s="10">
        <v>0.06</v>
      </c>
      <c r="DH1821" s="10">
        <v>2.7</v>
      </c>
      <c r="DI1821" s="10">
        <v>37.020000000000003</v>
      </c>
      <c r="DK1821" s="10">
        <v>0.16</v>
      </c>
      <c r="DL1821" s="10">
        <v>0.06</v>
      </c>
      <c r="DM1821" s="10">
        <v>2.7</v>
      </c>
      <c r="DN1821" s="10">
        <v>37.04</v>
      </c>
    </row>
    <row r="1822" spans="1:118" x14ac:dyDescent="0.25">
      <c r="A1822" s="10">
        <v>1897</v>
      </c>
      <c r="R1822" s="10">
        <v>1897</v>
      </c>
      <c r="S1822" s="10" t="s">
        <v>306</v>
      </c>
      <c r="T1822" s="10">
        <v>1.602845E-2</v>
      </c>
      <c r="U1822" s="10">
        <v>9.9942099999999999E-3</v>
      </c>
      <c r="V1822" s="10">
        <v>1</v>
      </c>
      <c r="W1822" s="10">
        <v>10.9</v>
      </c>
      <c r="Y1822" s="10">
        <v>1.602845E-2</v>
      </c>
      <c r="Z1822" s="10">
        <v>9.9942099999999999E-3</v>
      </c>
      <c r="AA1822" s="10">
        <v>1</v>
      </c>
      <c r="AB1822" s="10">
        <v>10.9</v>
      </c>
      <c r="AD1822" s="10">
        <v>1.602845E-2</v>
      </c>
      <c r="AE1822" s="10">
        <v>9.9942099999999999E-3</v>
      </c>
      <c r="AF1822" s="10">
        <v>1</v>
      </c>
      <c r="AG1822" s="10">
        <v>10.9</v>
      </c>
      <c r="AI1822" s="10">
        <v>1897</v>
      </c>
      <c r="AJ1822" s="10" t="s">
        <v>306</v>
      </c>
      <c r="AK1822" s="10">
        <v>8.9570749999999991E-2</v>
      </c>
      <c r="AL1822" s="10">
        <v>2.922835E-2</v>
      </c>
      <c r="AM1822" s="10">
        <v>5</v>
      </c>
      <c r="AN1822" s="10">
        <v>10.9</v>
      </c>
      <c r="AP1822" s="10">
        <v>0.1433132</v>
      </c>
      <c r="AQ1822" s="10">
        <v>4.6765359999999999E-2</v>
      </c>
      <c r="AR1822" s="10">
        <v>8</v>
      </c>
      <c r="AS1822" s="10">
        <v>10.9</v>
      </c>
      <c r="AU1822" s="10">
        <v>0.1433132</v>
      </c>
      <c r="AV1822" s="10">
        <v>4.6765359999999999E-2</v>
      </c>
      <c r="AW1822" s="10">
        <v>8</v>
      </c>
      <c r="AX1822" s="10">
        <v>10.9</v>
      </c>
      <c r="AZ1822" s="10">
        <v>1897</v>
      </c>
      <c r="BA1822" s="10" t="s">
        <v>306</v>
      </c>
      <c r="BB1822" s="10">
        <v>4.7203049999999989E-2</v>
      </c>
      <c r="BC1822" s="10">
        <v>2.9432489999999995E-2</v>
      </c>
      <c r="BD1822" s="10">
        <v>3</v>
      </c>
      <c r="BE1822" s="10">
        <v>10.7</v>
      </c>
      <c r="BG1822" s="10">
        <v>4.7644200000000005E-2</v>
      </c>
      <c r="BH1822" s="10">
        <v>2.9707560000000004E-2</v>
      </c>
      <c r="BI1822" s="10">
        <v>3</v>
      </c>
      <c r="BJ1822" s="10">
        <v>10.8</v>
      </c>
      <c r="BL1822" s="10">
        <v>4.7644200000000005E-2</v>
      </c>
      <c r="BM1822" s="10">
        <v>2.9707560000000004E-2</v>
      </c>
      <c r="BN1822" s="10">
        <v>3</v>
      </c>
      <c r="BO1822" s="10">
        <v>10.8</v>
      </c>
      <c r="BQ1822" s="10">
        <v>1896</v>
      </c>
      <c r="BR1822" s="10" t="s">
        <v>289</v>
      </c>
      <c r="BS1822" s="10">
        <v>5.1225299999999994E-2</v>
      </c>
      <c r="BT1822" s="10">
        <v>1.8528300000000001E-2</v>
      </c>
      <c r="BU1822" s="10">
        <v>3</v>
      </c>
      <c r="BV1822" s="10">
        <v>10.5</v>
      </c>
      <c r="BX1822" s="10">
        <v>5.1225299999999994E-2</v>
      </c>
      <c r="BY1822" s="10">
        <v>1.8528300000000001E-2</v>
      </c>
      <c r="BZ1822" s="10">
        <v>3</v>
      </c>
      <c r="CA1822" s="10">
        <v>10.5</v>
      </c>
      <c r="CC1822" s="10">
        <v>5.1225299999999994E-2</v>
      </c>
      <c r="CD1822" s="10">
        <v>1.8528300000000001E-2</v>
      </c>
      <c r="CE1822" s="10">
        <v>3</v>
      </c>
      <c r="CF1822" s="10">
        <v>10.5</v>
      </c>
      <c r="CH1822" s="10">
        <v>1896</v>
      </c>
      <c r="CI1822" s="10" t="s">
        <v>289</v>
      </c>
      <c r="CJ1822" s="10">
        <v>7.9770299999999995E-3</v>
      </c>
      <c r="CK1822" s="10">
        <v>4.4928100000000007E-3</v>
      </c>
      <c r="CL1822" s="10">
        <v>0.5</v>
      </c>
      <c r="CM1822" s="10">
        <v>10.6</v>
      </c>
      <c r="CO1822" s="10">
        <v>7.9770299999999995E-3</v>
      </c>
      <c r="CP1822" s="10">
        <v>4.4928100000000007E-3</v>
      </c>
      <c r="CQ1822" s="10">
        <v>0.5</v>
      </c>
      <c r="CR1822" s="10">
        <v>10.6</v>
      </c>
      <c r="CT1822" s="10">
        <v>7.9770299999999995E-3</v>
      </c>
      <c r="CU1822" s="10">
        <v>4.4928100000000007E-3</v>
      </c>
      <c r="CV1822" s="10">
        <v>0.5</v>
      </c>
      <c r="CW1822" s="10">
        <v>10.6</v>
      </c>
      <c r="CY1822" s="10">
        <v>1926</v>
      </c>
      <c r="CZ1822" s="10" t="s">
        <v>10</v>
      </c>
      <c r="DA1822" s="10">
        <v>0.16</v>
      </c>
      <c r="DB1822" s="10">
        <v>0.03</v>
      </c>
      <c r="DC1822" s="10">
        <v>9</v>
      </c>
      <c r="DD1822" s="10">
        <v>10.3</v>
      </c>
      <c r="DF1822" s="10">
        <v>0.16</v>
      </c>
      <c r="DG1822" s="10">
        <v>0.03</v>
      </c>
      <c r="DH1822" s="10">
        <v>9</v>
      </c>
      <c r="DI1822" s="10">
        <v>10.3</v>
      </c>
      <c r="DK1822" s="10">
        <v>0.16</v>
      </c>
      <c r="DL1822" s="10">
        <v>0.03</v>
      </c>
      <c r="DM1822" s="10">
        <v>9</v>
      </c>
      <c r="DN1822" s="10">
        <v>10.3</v>
      </c>
    </row>
    <row r="1823" spans="1:118" x14ac:dyDescent="0.25">
      <c r="A1823" s="10">
        <v>1898</v>
      </c>
      <c r="R1823" s="10">
        <v>1898</v>
      </c>
      <c r="S1823" s="10" t="s">
        <v>291</v>
      </c>
      <c r="T1823" s="10">
        <v>1.602845E-2</v>
      </c>
      <c r="U1823" s="10">
        <v>9.9942099999999999E-3</v>
      </c>
      <c r="V1823" s="10">
        <v>1</v>
      </c>
      <c r="W1823" s="10">
        <v>10.9</v>
      </c>
      <c r="Y1823" s="10">
        <v>1.602845E-2</v>
      </c>
      <c r="Z1823" s="10">
        <v>9.9942099999999999E-3</v>
      </c>
      <c r="AA1823" s="10">
        <v>1</v>
      </c>
      <c r="AB1823" s="10">
        <v>10.9</v>
      </c>
      <c r="AD1823" s="10">
        <v>1.602845E-2</v>
      </c>
      <c r="AE1823" s="10">
        <v>9.9942099999999999E-3</v>
      </c>
      <c r="AF1823" s="10">
        <v>1</v>
      </c>
      <c r="AG1823" s="10">
        <v>10.9</v>
      </c>
      <c r="AI1823" s="10">
        <v>1898</v>
      </c>
      <c r="AJ1823" s="10" t="s">
        <v>291</v>
      </c>
      <c r="AK1823" s="10">
        <v>7.1656600000000001E-2</v>
      </c>
      <c r="AL1823" s="10">
        <v>2.3382679999999999E-2</v>
      </c>
      <c r="AM1823" s="10">
        <v>4</v>
      </c>
      <c r="AN1823" s="10">
        <v>10.9</v>
      </c>
      <c r="AP1823" s="10">
        <v>7.1656600000000001E-2</v>
      </c>
      <c r="AQ1823" s="10">
        <v>2.3382679999999999E-2</v>
      </c>
      <c r="AR1823" s="10">
        <v>4</v>
      </c>
      <c r="AS1823" s="10">
        <v>10.9</v>
      </c>
      <c r="AU1823" s="10">
        <v>7.1656600000000001E-2</v>
      </c>
      <c r="AV1823" s="10">
        <v>2.3382679999999999E-2</v>
      </c>
      <c r="AW1823" s="10">
        <v>4</v>
      </c>
      <c r="AX1823" s="10">
        <v>10.9</v>
      </c>
      <c r="AZ1823" s="10">
        <v>1898</v>
      </c>
      <c r="BA1823" s="10" t="s">
        <v>291</v>
      </c>
      <c r="BB1823" s="10">
        <v>1.5734349999999998E-2</v>
      </c>
      <c r="BC1823" s="10">
        <v>9.8108299999999996E-3</v>
      </c>
      <c r="BD1823" s="10">
        <v>1</v>
      </c>
      <c r="BE1823" s="10">
        <v>10.7</v>
      </c>
      <c r="BG1823" s="10">
        <v>1.58814E-2</v>
      </c>
      <c r="BH1823" s="10">
        <v>9.9025200000000015E-3</v>
      </c>
      <c r="BI1823" s="10">
        <v>1</v>
      </c>
      <c r="BJ1823" s="10">
        <v>10.8</v>
      </c>
      <c r="BL1823" s="10">
        <v>1.58814E-2</v>
      </c>
      <c r="BM1823" s="10">
        <v>9.9025200000000015E-3</v>
      </c>
      <c r="BN1823" s="10">
        <v>1</v>
      </c>
      <c r="BO1823" s="10">
        <v>10.8</v>
      </c>
      <c r="BQ1823" s="10">
        <v>1897</v>
      </c>
      <c r="BR1823" s="10" t="s">
        <v>306</v>
      </c>
      <c r="BS1823" s="10">
        <v>8.5375500000000007E-2</v>
      </c>
      <c r="BT1823" s="10">
        <v>3.0880500000000005E-2</v>
      </c>
      <c r="BU1823" s="10">
        <v>5</v>
      </c>
      <c r="BV1823" s="10">
        <v>10.5</v>
      </c>
      <c r="BX1823" s="10">
        <v>0.13660079999999999</v>
      </c>
      <c r="BY1823" s="10">
        <v>4.9408800000000003E-2</v>
      </c>
      <c r="BZ1823" s="10">
        <v>8</v>
      </c>
      <c r="CA1823" s="10">
        <v>10.5</v>
      </c>
      <c r="CC1823" s="10">
        <v>0.13660079999999999</v>
      </c>
      <c r="CD1823" s="10">
        <v>4.9408800000000003E-2</v>
      </c>
      <c r="CE1823" s="10">
        <v>8</v>
      </c>
      <c r="CF1823" s="10">
        <v>10.5</v>
      </c>
      <c r="CH1823" s="10">
        <v>1897</v>
      </c>
      <c r="CI1823" s="10" t="s">
        <v>306</v>
      </c>
      <c r="CJ1823" s="10">
        <v>3.1908119999999998E-2</v>
      </c>
      <c r="CK1823" s="10">
        <v>1.7971240000000003E-2</v>
      </c>
      <c r="CL1823" s="10">
        <v>2</v>
      </c>
      <c r="CM1823" s="10">
        <v>10.6</v>
      </c>
      <c r="CO1823" s="10">
        <v>4.7862179999999997E-2</v>
      </c>
      <c r="CP1823" s="10">
        <v>2.6956859999999999E-2</v>
      </c>
      <c r="CQ1823" s="10">
        <v>3</v>
      </c>
      <c r="CR1823" s="10">
        <v>10.6</v>
      </c>
      <c r="CT1823" s="10">
        <v>4.7862179999999997E-2</v>
      </c>
      <c r="CU1823" s="10">
        <v>2.6956859999999999E-2</v>
      </c>
      <c r="CV1823" s="10">
        <v>3</v>
      </c>
      <c r="CW1823" s="10">
        <v>10.6</v>
      </c>
      <c r="CY1823" s="10">
        <v>1927</v>
      </c>
      <c r="CZ1823" s="10" t="s">
        <v>285</v>
      </c>
      <c r="DA1823" s="10">
        <v>5.2387859999999994E-2</v>
      </c>
      <c r="DB1823" s="10">
        <v>1.0691400000000002E-2</v>
      </c>
      <c r="DC1823" s="10">
        <v>3</v>
      </c>
      <c r="DD1823" s="10">
        <v>10.3</v>
      </c>
      <c r="DF1823" s="10">
        <v>5.2387859999999994E-2</v>
      </c>
      <c r="DG1823" s="10">
        <v>1.0691400000000002E-2</v>
      </c>
      <c r="DH1823" s="10">
        <v>3</v>
      </c>
      <c r="DI1823" s="10">
        <v>10.3</v>
      </c>
      <c r="DK1823" s="10">
        <v>5.2387859999999994E-2</v>
      </c>
      <c r="DL1823" s="10">
        <v>1.0691400000000002E-2</v>
      </c>
      <c r="DM1823" s="10">
        <v>3</v>
      </c>
      <c r="DN1823" s="10">
        <v>10.3</v>
      </c>
    </row>
    <row r="1824" spans="1:118" x14ac:dyDescent="0.25">
      <c r="A1824" s="10">
        <v>1899</v>
      </c>
      <c r="R1824" s="10">
        <v>1899</v>
      </c>
      <c r="S1824" s="10" t="s">
        <v>423</v>
      </c>
      <c r="T1824" s="10">
        <v>6.6000000000000005E-5</v>
      </c>
      <c r="Y1824" s="10">
        <v>3.3000000000000003E-5</v>
      </c>
      <c r="AD1824" s="10">
        <v>3.3000000000000003E-5</v>
      </c>
      <c r="AI1824" s="10">
        <v>1899</v>
      </c>
      <c r="AJ1824" s="10" t="s">
        <v>423</v>
      </c>
      <c r="AK1824" s="10">
        <v>2.2550000000000001E-2</v>
      </c>
      <c r="AP1824" s="10">
        <v>1.183E-2</v>
      </c>
      <c r="AU1824" s="10">
        <v>1.17E-2</v>
      </c>
      <c r="AZ1824" s="10">
        <v>1899</v>
      </c>
      <c r="BA1824" s="10" t="s">
        <v>423</v>
      </c>
      <c r="BB1824" s="10">
        <v>6.6000000000000005E-5</v>
      </c>
      <c r="BG1824" s="10">
        <v>6.6000000000000005E-5</v>
      </c>
      <c r="BL1824" s="10">
        <v>6.6000000000000005E-5</v>
      </c>
      <c r="BQ1824" s="10">
        <v>1898</v>
      </c>
      <c r="BR1824" s="10" t="s">
        <v>291</v>
      </c>
      <c r="BS1824" s="10">
        <v>5.1225299999999994E-2</v>
      </c>
      <c r="BT1824" s="10">
        <v>1.8528300000000001E-2</v>
      </c>
      <c r="BU1824" s="10">
        <v>3</v>
      </c>
      <c r="BV1824" s="10">
        <v>10.5</v>
      </c>
      <c r="BX1824" s="10">
        <v>5.1225299999999994E-2</v>
      </c>
      <c r="BY1824" s="10">
        <v>1.8528300000000001E-2</v>
      </c>
      <c r="BZ1824" s="10">
        <v>3</v>
      </c>
      <c r="CA1824" s="10">
        <v>10.5</v>
      </c>
      <c r="CC1824" s="10">
        <v>5.1225299999999994E-2</v>
      </c>
      <c r="CD1824" s="10">
        <v>1.8528300000000001E-2</v>
      </c>
      <c r="CE1824" s="10">
        <v>3</v>
      </c>
      <c r="CF1824" s="10">
        <v>10.5</v>
      </c>
      <c r="CH1824" s="10">
        <v>1898</v>
      </c>
      <c r="CI1824" s="10" t="s">
        <v>291</v>
      </c>
      <c r="CJ1824" s="10">
        <v>7.9770299999999995E-3</v>
      </c>
      <c r="CK1824" s="10">
        <v>4.4928100000000007E-3</v>
      </c>
      <c r="CL1824" s="10">
        <v>0.5</v>
      </c>
      <c r="CM1824" s="10">
        <v>10.6</v>
      </c>
      <c r="CO1824" s="10">
        <v>7.9770299999999995E-3</v>
      </c>
      <c r="CP1824" s="10">
        <v>4.4928100000000007E-3</v>
      </c>
      <c r="CQ1824" s="10">
        <v>0.5</v>
      </c>
      <c r="CR1824" s="10">
        <v>10.6</v>
      </c>
      <c r="CT1824" s="10">
        <v>7.9770299999999995E-3</v>
      </c>
      <c r="CU1824" s="10">
        <v>4.4928100000000007E-3</v>
      </c>
      <c r="CV1824" s="10">
        <v>0.5</v>
      </c>
      <c r="CW1824" s="10">
        <v>10.6</v>
      </c>
      <c r="CY1824" s="10">
        <v>1928</v>
      </c>
      <c r="CZ1824" s="10" t="s">
        <v>315</v>
      </c>
      <c r="DA1824" s="10">
        <v>0.10477571999999999</v>
      </c>
      <c r="DB1824" s="10">
        <v>2.1382800000000004E-2</v>
      </c>
      <c r="DC1824" s="10">
        <v>6</v>
      </c>
      <c r="DD1824" s="10">
        <v>10.3</v>
      </c>
      <c r="DF1824" s="10">
        <v>0.10477571999999999</v>
      </c>
      <c r="DG1824" s="10">
        <v>2.1382800000000004E-2</v>
      </c>
      <c r="DH1824" s="10">
        <v>6</v>
      </c>
      <c r="DI1824" s="10">
        <v>10.3</v>
      </c>
      <c r="DK1824" s="10">
        <v>0.10477571999999999</v>
      </c>
      <c r="DL1824" s="10">
        <v>2.1382800000000004E-2</v>
      </c>
      <c r="DM1824" s="10">
        <v>6</v>
      </c>
      <c r="DN1824" s="10">
        <v>10.3</v>
      </c>
    </row>
    <row r="1825" spans="1:118" x14ac:dyDescent="0.25">
      <c r="A1825" s="10">
        <v>1900</v>
      </c>
      <c r="R1825" s="10">
        <v>1900</v>
      </c>
      <c r="S1825" s="10" t="s">
        <v>8</v>
      </c>
      <c r="T1825" s="10">
        <v>0.04</v>
      </c>
      <c r="U1825" s="10">
        <v>0.04</v>
      </c>
      <c r="Y1825" s="10">
        <v>0.1</v>
      </c>
      <c r="Z1825" s="10">
        <v>0.08</v>
      </c>
      <c r="AD1825" s="10">
        <v>0.06</v>
      </c>
      <c r="AE1825" s="10">
        <v>0.06</v>
      </c>
      <c r="AI1825" s="10">
        <v>1900</v>
      </c>
      <c r="AJ1825" s="10" t="s">
        <v>8</v>
      </c>
      <c r="AK1825" s="10">
        <v>0.22</v>
      </c>
      <c r="AL1825" s="10">
        <v>0.16</v>
      </c>
      <c r="AP1825" s="10">
        <v>0.28000000000000003</v>
      </c>
      <c r="AQ1825" s="10">
        <v>0.19</v>
      </c>
      <c r="AU1825" s="10">
        <v>0.22</v>
      </c>
      <c r="AV1825" s="10">
        <v>0.15</v>
      </c>
      <c r="AZ1825" s="10">
        <v>1900</v>
      </c>
      <c r="BA1825" s="10" t="s">
        <v>8</v>
      </c>
      <c r="BB1825" s="10">
        <v>0.02</v>
      </c>
      <c r="BC1825" s="10">
        <v>0.03</v>
      </c>
      <c r="BG1825" s="10">
        <v>0.06</v>
      </c>
      <c r="BH1825" s="10">
        <v>0.06</v>
      </c>
      <c r="BL1825" s="10">
        <v>7.0000000000000007E-2</v>
      </c>
      <c r="BM1825" s="10">
        <v>0.06</v>
      </c>
      <c r="BQ1825" s="10">
        <v>1899</v>
      </c>
      <c r="BR1825" s="10" t="s">
        <v>423</v>
      </c>
      <c r="BS1825" s="10">
        <v>1.0567E-2</v>
      </c>
      <c r="BX1825" s="10">
        <v>9.9330000000000009E-3</v>
      </c>
      <c r="CC1825" s="10">
        <v>6.4999999999999997E-3</v>
      </c>
      <c r="CH1825" s="10">
        <v>1899</v>
      </c>
      <c r="CI1825" s="10" t="s">
        <v>423</v>
      </c>
      <c r="CJ1825" s="10">
        <v>6.6600000000000006E-5</v>
      </c>
      <c r="CO1825" s="10">
        <v>3.3300000000000003E-5</v>
      </c>
      <c r="CT1825" s="10">
        <v>6.6600000000000006E-5</v>
      </c>
      <c r="CY1825" s="10">
        <v>1929</v>
      </c>
      <c r="CZ1825" s="10" t="s">
        <v>449</v>
      </c>
      <c r="DA1825" s="10">
        <v>6.1000000000000004E-3</v>
      </c>
      <c r="DF1825" s="10">
        <v>6.1000000000000004E-3</v>
      </c>
      <c r="DK1825" s="10">
        <v>6.0899999999999999E-3</v>
      </c>
    </row>
    <row r="1826" spans="1:118" x14ac:dyDescent="0.25">
      <c r="A1826" s="10">
        <v>1901</v>
      </c>
      <c r="R1826" s="10">
        <v>1901</v>
      </c>
      <c r="S1826" s="10" t="s">
        <v>9</v>
      </c>
      <c r="V1826" s="10">
        <v>0</v>
      </c>
      <c r="AA1826" s="10">
        <v>0</v>
      </c>
      <c r="AF1826" s="10">
        <v>0</v>
      </c>
      <c r="AI1826" s="10">
        <v>1901</v>
      </c>
      <c r="AJ1826" s="10" t="s">
        <v>9</v>
      </c>
      <c r="AM1826" s="10">
        <v>0</v>
      </c>
      <c r="AR1826" s="10">
        <v>0</v>
      </c>
      <c r="AW1826" s="10">
        <v>0</v>
      </c>
      <c r="AZ1826" s="10">
        <v>1901</v>
      </c>
      <c r="BA1826" s="10" t="s">
        <v>9</v>
      </c>
      <c r="BD1826" s="10">
        <v>0</v>
      </c>
      <c r="BI1826" s="10">
        <v>0</v>
      </c>
      <c r="BN1826" s="10">
        <v>0</v>
      </c>
      <c r="BQ1826" s="10">
        <v>1900</v>
      </c>
      <c r="BR1826" s="10" t="s">
        <v>8</v>
      </c>
      <c r="BS1826" s="10">
        <v>0.22</v>
      </c>
      <c r="BT1826" s="10">
        <v>0.08</v>
      </c>
      <c r="BX1826" s="10">
        <v>0.3</v>
      </c>
      <c r="BY1826" s="10">
        <v>0.09</v>
      </c>
      <c r="CC1826" s="10">
        <v>0.28000000000000003</v>
      </c>
      <c r="CD1826" s="10">
        <v>0.09</v>
      </c>
      <c r="CH1826" s="10">
        <v>1900</v>
      </c>
      <c r="CI1826" s="10" t="s">
        <v>8</v>
      </c>
      <c r="CJ1826" s="10">
        <v>0.02</v>
      </c>
      <c r="CK1826" s="10">
        <v>0.03</v>
      </c>
      <c r="CL1826" s="10">
        <v>1</v>
      </c>
      <c r="CM1826" s="10">
        <v>37.53</v>
      </c>
      <c r="CO1826" s="10">
        <v>0.05</v>
      </c>
      <c r="CP1826" s="10">
        <v>0.05</v>
      </c>
      <c r="CQ1826" s="10">
        <v>1</v>
      </c>
      <c r="CR1826" s="10">
        <v>37.99</v>
      </c>
      <c r="CT1826" s="10">
        <v>0.03</v>
      </c>
      <c r="CU1826" s="10">
        <v>0.04</v>
      </c>
      <c r="CV1826" s="10">
        <v>1</v>
      </c>
      <c r="CW1826" s="10">
        <v>37.69</v>
      </c>
      <c r="CY1826" s="10">
        <v>1930</v>
      </c>
      <c r="CZ1826" s="10" t="s">
        <v>8</v>
      </c>
      <c r="DA1826" s="10">
        <v>0.53</v>
      </c>
      <c r="DB1826" s="10">
        <v>0.23</v>
      </c>
      <c r="DC1826" s="10">
        <v>8.3000000000000007</v>
      </c>
      <c r="DD1826" s="10">
        <v>40.78</v>
      </c>
      <c r="DF1826" s="10">
        <v>0.6</v>
      </c>
      <c r="DG1826" s="10">
        <v>0.26</v>
      </c>
      <c r="DH1826" s="10">
        <v>9.5</v>
      </c>
      <c r="DI1826" s="10">
        <v>40.200000000000003</v>
      </c>
      <c r="DK1826" s="10">
        <v>0.56000000000000005</v>
      </c>
      <c r="DL1826" s="10">
        <v>0.24</v>
      </c>
      <c r="DM1826" s="10">
        <v>8.9</v>
      </c>
      <c r="DN1826" s="10">
        <v>39.86</v>
      </c>
    </row>
    <row r="1827" spans="1:118" x14ac:dyDescent="0.25">
      <c r="A1827" s="10">
        <v>1902</v>
      </c>
      <c r="R1827" s="10">
        <v>1902</v>
      </c>
      <c r="S1827" s="10" t="s">
        <v>10</v>
      </c>
      <c r="T1827" s="10">
        <v>0.03</v>
      </c>
      <c r="U1827" s="10">
        <v>0.02</v>
      </c>
      <c r="V1827" s="10">
        <v>2</v>
      </c>
      <c r="W1827" s="10">
        <v>10.199999999999999</v>
      </c>
      <c r="Y1827" s="10">
        <v>0.09</v>
      </c>
      <c r="Z1827" s="10">
        <v>0.06</v>
      </c>
      <c r="AA1827" s="10">
        <v>6</v>
      </c>
      <c r="AB1827" s="10">
        <v>10.199999999999999</v>
      </c>
      <c r="AD1827" s="10">
        <v>0.06</v>
      </c>
      <c r="AE1827" s="10">
        <v>0.04</v>
      </c>
      <c r="AF1827" s="10">
        <v>4</v>
      </c>
      <c r="AG1827" s="10">
        <v>10.199999999999999</v>
      </c>
      <c r="AI1827" s="10">
        <v>1902</v>
      </c>
      <c r="AJ1827" s="10" t="s">
        <v>10</v>
      </c>
      <c r="AK1827" s="10">
        <v>0.22</v>
      </c>
      <c r="AL1827" s="10">
        <v>0.14000000000000001</v>
      </c>
      <c r="AM1827" s="10">
        <v>14.5</v>
      </c>
      <c r="AN1827" s="10">
        <v>10.5</v>
      </c>
      <c r="AP1827" s="10">
        <v>0.28000000000000003</v>
      </c>
      <c r="AQ1827" s="10">
        <v>0.17</v>
      </c>
      <c r="AR1827" s="10">
        <v>18</v>
      </c>
      <c r="AS1827" s="10">
        <v>10.4</v>
      </c>
      <c r="AU1827" s="10">
        <v>0.22</v>
      </c>
      <c r="AV1827" s="10">
        <v>0.13</v>
      </c>
      <c r="AW1827" s="10">
        <v>14</v>
      </c>
      <c r="AX1827" s="10">
        <v>10.5</v>
      </c>
      <c r="AZ1827" s="10">
        <v>1902</v>
      </c>
      <c r="BA1827" s="10" t="s">
        <v>10</v>
      </c>
      <c r="BB1827" s="10">
        <v>0.02</v>
      </c>
      <c r="BC1827" s="10">
        <v>0.01</v>
      </c>
      <c r="BD1827" s="10">
        <v>1.5</v>
      </c>
      <c r="BE1827" s="10">
        <v>10.6</v>
      </c>
      <c r="BG1827" s="10">
        <v>0.06</v>
      </c>
      <c r="BH1827" s="10">
        <v>0.04</v>
      </c>
      <c r="BI1827" s="10">
        <v>4</v>
      </c>
      <c r="BJ1827" s="10">
        <v>10.5</v>
      </c>
      <c r="BL1827" s="10">
        <v>7.0000000000000007E-2</v>
      </c>
      <c r="BM1827" s="10">
        <v>0.04</v>
      </c>
      <c r="BN1827" s="10">
        <v>4.5</v>
      </c>
      <c r="BO1827" s="10">
        <v>10.5</v>
      </c>
      <c r="BQ1827" s="10">
        <v>1901</v>
      </c>
      <c r="BR1827" s="10" t="s">
        <v>9</v>
      </c>
      <c r="BU1827" s="10">
        <v>0</v>
      </c>
      <c r="BZ1827" s="10">
        <v>0</v>
      </c>
      <c r="CE1827" s="10">
        <v>0</v>
      </c>
      <c r="CH1827" s="10">
        <v>1901</v>
      </c>
      <c r="CI1827" s="10" t="s">
        <v>9</v>
      </c>
      <c r="CL1827" s="10">
        <v>0</v>
      </c>
      <c r="CQ1827" s="10">
        <v>0</v>
      </c>
      <c r="CV1827" s="10">
        <v>0</v>
      </c>
      <c r="CY1827" s="10">
        <v>1931</v>
      </c>
      <c r="CZ1827" s="10" t="s">
        <v>10</v>
      </c>
      <c r="DA1827" s="10">
        <v>0.53</v>
      </c>
      <c r="DB1827" s="10">
        <v>0.19</v>
      </c>
      <c r="DC1827" s="10">
        <v>31</v>
      </c>
      <c r="DD1827" s="10">
        <v>10.6</v>
      </c>
      <c r="DF1827" s="10">
        <v>0.6</v>
      </c>
      <c r="DG1827" s="10">
        <v>0.22</v>
      </c>
      <c r="DH1827" s="10">
        <v>35</v>
      </c>
      <c r="DI1827" s="10">
        <v>10.5</v>
      </c>
      <c r="DK1827" s="10">
        <v>0.56000000000000005</v>
      </c>
      <c r="DL1827" s="10">
        <v>0.2</v>
      </c>
      <c r="DM1827" s="10">
        <v>33</v>
      </c>
      <c r="DN1827" s="10">
        <v>10.5</v>
      </c>
    </row>
    <row r="1828" spans="1:118" x14ac:dyDescent="0.25">
      <c r="A1828" s="10">
        <v>1903</v>
      </c>
      <c r="R1828" s="10">
        <v>1903</v>
      </c>
      <c r="S1828" s="10" t="s">
        <v>11</v>
      </c>
      <c r="V1828" s="10">
        <v>0</v>
      </c>
      <c r="AA1828" s="10">
        <v>0</v>
      </c>
      <c r="AF1828" s="10">
        <v>0</v>
      </c>
      <c r="AI1828" s="10">
        <v>1903</v>
      </c>
      <c r="AJ1828" s="10" t="s">
        <v>11</v>
      </c>
      <c r="AM1828" s="10">
        <v>0</v>
      </c>
      <c r="AR1828" s="10">
        <v>0</v>
      </c>
      <c r="AW1828" s="10">
        <v>0</v>
      </c>
      <c r="AZ1828" s="10">
        <v>1903</v>
      </c>
      <c r="BA1828" s="10" t="s">
        <v>11</v>
      </c>
      <c r="BD1828" s="10">
        <v>0</v>
      </c>
      <c r="BI1828" s="10">
        <v>0</v>
      </c>
      <c r="BN1828" s="10">
        <v>0</v>
      </c>
      <c r="BQ1828" s="10">
        <v>1902</v>
      </c>
      <c r="BR1828" s="10" t="s">
        <v>10</v>
      </c>
      <c r="BS1828" s="10">
        <v>0.22</v>
      </c>
      <c r="BT1828" s="10">
        <v>0.06</v>
      </c>
      <c r="BU1828" s="10">
        <v>13</v>
      </c>
      <c r="BV1828" s="10">
        <v>10.3</v>
      </c>
      <c r="BX1828" s="10">
        <v>0.3</v>
      </c>
      <c r="BY1828" s="10">
        <v>7.0000000000000007E-2</v>
      </c>
      <c r="BZ1828" s="10">
        <v>17</v>
      </c>
      <c r="CA1828" s="10">
        <v>10.5</v>
      </c>
      <c r="CC1828" s="10">
        <v>0.28000000000000003</v>
      </c>
      <c r="CD1828" s="10">
        <v>7.0000000000000007E-2</v>
      </c>
      <c r="CE1828" s="10">
        <v>16</v>
      </c>
      <c r="CF1828" s="10">
        <v>10.5</v>
      </c>
      <c r="CH1828" s="10">
        <v>1902</v>
      </c>
      <c r="CI1828" s="10" t="s">
        <v>10</v>
      </c>
      <c r="CJ1828" s="10">
        <v>0.02</v>
      </c>
      <c r="CK1828" s="10">
        <v>0.01</v>
      </c>
      <c r="CL1828" s="10">
        <v>1</v>
      </c>
      <c r="CM1828" s="10">
        <v>10.6</v>
      </c>
      <c r="CO1828" s="10">
        <v>0.05</v>
      </c>
      <c r="CP1828" s="10">
        <v>0.03</v>
      </c>
      <c r="CQ1828" s="10">
        <v>3</v>
      </c>
      <c r="CR1828" s="10">
        <v>10.7</v>
      </c>
      <c r="CT1828" s="10">
        <v>0.03</v>
      </c>
      <c r="CU1828" s="10">
        <v>0.02</v>
      </c>
      <c r="CV1828" s="10">
        <v>2</v>
      </c>
      <c r="CW1828" s="10">
        <v>10.6</v>
      </c>
      <c r="CY1828" s="10">
        <v>1932</v>
      </c>
      <c r="CZ1828" s="10" t="s">
        <v>305</v>
      </c>
      <c r="DA1828" s="10">
        <v>0.34475439999999996</v>
      </c>
      <c r="DB1828" s="10">
        <v>0.1246984</v>
      </c>
      <c r="DC1828" s="10">
        <v>20</v>
      </c>
      <c r="DD1828" s="10">
        <v>10.6</v>
      </c>
      <c r="DF1828" s="10">
        <v>0.37565219999999999</v>
      </c>
      <c r="DG1828" s="10">
        <v>0.1358742</v>
      </c>
      <c r="DH1828" s="10">
        <v>22</v>
      </c>
      <c r="DI1828" s="10">
        <v>10.5</v>
      </c>
      <c r="DK1828" s="10">
        <v>0.37565219999999999</v>
      </c>
      <c r="DL1828" s="10">
        <v>0.1358742</v>
      </c>
      <c r="DM1828" s="10">
        <v>22</v>
      </c>
      <c r="DN1828" s="10">
        <v>10.5</v>
      </c>
    </row>
    <row r="1829" spans="1:118" x14ac:dyDescent="0.25">
      <c r="A1829" s="10">
        <v>1904</v>
      </c>
      <c r="R1829" s="10">
        <v>1904</v>
      </c>
      <c r="S1829" s="10" t="s">
        <v>285</v>
      </c>
      <c r="T1829" s="10">
        <v>2.9998199999999992E-2</v>
      </c>
      <c r="U1829" s="10">
        <v>1.8704759999999997E-2</v>
      </c>
      <c r="V1829" s="10">
        <v>2</v>
      </c>
      <c r="W1829" s="10">
        <v>10.199999999999999</v>
      </c>
      <c r="Y1829" s="10">
        <v>7.4995500000000007E-2</v>
      </c>
      <c r="Z1829" s="10">
        <v>4.6761900000000002E-2</v>
      </c>
      <c r="AA1829" s="10">
        <v>5</v>
      </c>
      <c r="AB1829" s="10">
        <v>10.199999999999999</v>
      </c>
      <c r="AD1829" s="10">
        <v>5.9996399999999984E-2</v>
      </c>
      <c r="AE1829" s="10">
        <v>3.7409519999999995E-2</v>
      </c>
      <c r="AF1829" s="10">
        <v>4</v>
      </c>
      <c r="AG1829" s="10">
        <v>10.199999999999999</v>
      </c>
      <c r="AI1829" s="10">
        <v>1904</v>
      </c>
      <c r="AJ1829" s="10" t="s">
        <v>285</v>
      </c>
      <c r="AK1829" s="10">
        <v>0.21616350000000001</v>
      </c>
      <c r="AL1829" s="10">
        <v>0.1347843</v>
      </c>
      <c r="AM1829" s="10">
        <v>14</v>
      </c>
      <c r="AN1829" s="10">
        <v>10.5</v>
      </c>
      <c r="AP1829" s="10">
        <v>0.2599844</v>
      </c>
      <c r="AQ1829" s="10">
        <v>0.16210792000000004</v>
      </c>
      <c r="AR1829" s="10">
        <v>17</v>
      </c>
      <c r="AS1829" s="10">
        <v>10.4</v>
      </c>
      <c r="AU1829" s="10">
        <v>0.20072325000000002</v>
      </c>
      <c r="AV1829" s="10">
        <v>0.12515685000000001</v>
      </c>
      <c r="AW1829" s="10">
        <v>13</v>
      </c>
      <c r="AX1829" s="10">
        <v>10.5</v>
      </c>
      <c r="AZ1829" s="10">
        <v>1904</v>
      </c>
      <c r="BA1829" s="10" t="s">
        <v>285</v>
      </c>
      <c r="BB1829" s="10">
        <v>1.5770680000000002E-2</v>
      </c>
      <c r="BC1829" s="10">
        <v>9.3523800000000004E-3</v>
      </c>
      <c r="BD1829" s="10">
        <v>1</v>
      </c>
      <c r="BE1829" s="10">
        <v>10.6</v>
      </c>
      <c r="BG1829" s="10">
        <v>6.248759999999999E-2</v>
      </c>
      <c r="BH1829" s="10">
        <v>3.7056599999999995E-2</v>
      </c>
      <c r="BI1829" s="10">
        <v>4</v>
      </c>
      <c r="BJ1829" s="10">
        <v>10.5</v>
      </c>
      <c r="BL1829" s="10">
        <v>6.248759999999999E-2</v>
      </c>
      <c r="BM1829" s="10">
        <v>3.7056599999999995E-2</v>
      </c>
      <c r="BN1829" s="10">
        <v>4</v>
      </c>
      <c r="BO1829" s="10">
        <v>10.5</v>
      </c>
      <c r="BQ1829" s="10">
        <v>1903</v>
      </c>
      <c r="BR1829" s="10" t="s">
        <v>11</v>
      </c>
      <c r="BU1829" s="10">
        <v>0</v>
      </c>
      <c r="BZ1829" s="10">
        <v>0</v>
      </c>
      <c r="CE1829" s="10">
        <v>0</v>
      </c>
      <c r="CH1829" s="10">
        <v>1903</v>
      </c>
      <c r="CI1829" s="10" t="s">
        <v>11</v>
      </c>
      <c r="CL1829" s="10">
        <v>0</v>
      </c>
      <c r="CQ1829" s="10">
        <v>0</v>
      </c>
      <c r="CV1829" s="10">
        <v>0</v>
      </c>
      <c r="CY1829" s="10">
        <v>1933</v>
      </c>
      <c r="CZ1829" s="10" t="s">
        <v>306</v>
      </c>
      <c r="DA1829" s="10">
        <v>0.13790175999999998</v>
      </c>
      <c r="DB1829" s="10">
        <v>4.9879360000000005E-2</v>
      </c>
      <c r="DC1829" s="10">
        <v>8</v>
      </c>
      <c r="DD1829" s="10">
        <v>10.6</v>
      </c>
      <c r="DF1829" s="10">
        <v>0.13660079999999999</v>
      </c>
      <c r="DG1829" s="10">
        <v>4.9408800000000003E-2</v>
      </c>
      <c r="DH1829" s="10">
        <v>8</v>
      </c>
      <c r="DI1829" s="10">
        <v>10.5</v>
      </c>
      <c r="DK1829" s="10">
        <v>0.13660079999999999</v>
      </c>
      <c r="DL1829" s="10">
        <v>4.9408800000000003E-2</v>
      </c>
      <c r="DM1829" s="10">
        <v>8</v>
      </c>
      <c r="DN1829" s="10">
        <v>10.5</v>
      </c>
    </row>
    <row r="1830" spans="1:118" x14ac:dyDescent="0.25">
      <c r="A1830" s="10">
        <v>1905</v>
      </c>
      <c r="R1830" s="10">
        <v>1905</v>
      </c>
      <c r="S1830" s="10" t="s">
        <v>305</v>
      </c>
      <c r="T1830" s="10">
        <v>0</v>
      </c>
      <c r="U1830" s="10">
        <v>0</v>
      </c>
      <c r="V1830" s="10">
        <v>0</v>
      </c>
      <c r="W1830" s="10">
        <v>10.199999999999999</v>
      </c>
      <c r="Y1830" s="10">
        <v>1.4999099999999996E-2</v>
      </c>
      <c r="Z1830" s="10">
        <v>9.3523799999999987E-3</v>
      </c>
      <c r="AA1830" s="10">
        <v>1</v>
      </c>
      <c r="AB1830" s="10">
        <v>10.199999999999999</v>
      </c>
      <c r="AD1830" s="10">
        <v>0</v>
      </c>
      <c r="AE1830" s="10">
        <v>0</v>
      </c>
      <c r="AF1830" s="10">
        <v>0</v>
      </c>
      <c r="AG1830" s="10">
        <v>10.199999999999999</v>
      </c>
      <c r="AI1830" s="10">
        <v>1905</v>
      </c>
      <c r="AJ1830" s="10" t="s">
        <v>305</v>
      </c>
      <c r="AK1830" s="10">
        <v>7.7201249999999996E-3</v>
      </c>
      <c r="AL1830" s="10">
        <v>4.8137249999999996E-3</v>
      </c>
      <c r="AM1830" s="10">
        <v>0.5</v>
      </c>
      <c r="AN1830" s="10">
        <v>10.5</v>
      </c>
      <c r="AP1830" s="10">
        <v>1.52932E-2</v>
      </c>
      <c r="AQ1830" s="10">
        <v>9.5357600000000008E-3</v>
      </c>
      <c r="AR1830" s="10">
        <v>1</v>
      </c>
      <c r="AS1830" s="10">
        <v>10.4</v>
      </c>
      <c r="AU1830" s="10">
        <v>1.5440249999999999E-2</v>
      </c>
      <c r="AV1830" s="10">
        <v>9.6274499999999992E-3</v>
      </c>
      <c r="AW1830" s="10">
        <v>1</v>
      </c>
      <c r="AX1830" s="10">
        <v>10.5</v>
      </c>
      <c r="AZ1830" s="10">
        <v>1905</v>
      </c>
      <c r="BA1830" s="10" t="s">
        <v>305</v>
      </c>
      <c r="BB1830" s="10">
        <v>7.8853400000000011E-3</v>
      </c>
      <c r="BC1830" s="10">
        <v>4.6761900000000002E-3</v>
      </c>
      <c r="BD1830" s="10">
        <v>0.5</v>
      </c>
      <c r="BE1830" s="10">
        <v>10.6</v>
      </c>
      <c r="BG1830" s="10">
        <v>0</v>
      </c>
      <c r="BH1830" s="10">
        <v>0</v>
      </c>
      <c r="BI1830" s="10">
        <v>0</v>
      </c>
      <c r="BJ1830" s="10">
        <v>10.5</v>
      </c>
      <c r="BL1830" s="10">
        <v>7.8109499999999988E-3</v>
      </c>
      <c r="BM1830" s="10">
        <v>4.6320749999999994E-3</v>
      </c>
      <c r="BN1830" s="10">
        <v>0.5</v>
      </c>
      <c r="BO1830" s="10">
        <v>10.5</v>
      </c>
      <c r="BQ1830" s="10">
        <v>1904</v>
      </c>
      <c r="BR1830" s="10" t="s">
        <v>285</v>
      </c>
      <c r="BS1830" s="10">
        <v>0.20741316000000001</v>
      </c>
      <c r="BT1830" s="10">
        <v>5.1318719999999998E-2</v>
      </c>
      <c r="BU1830" s="10">
        <v>12</v>
      </c>
      <c r="BV1830" s="10">
        <v>10.3</v>
      </c>
      <c r="BX1830" s="10">
        <v>0.29954084999999997</v>
      </c>
      <c r="BY1830" s="10">
        <v>7.411319999999999E-2</v>
      </c>
      <c r="BZ1830" s="10">
        <v>17</v>
      </c>
      <c r="CA1830" s="10">
        <v>10.5</v>
      </c>
      <c r="CC1830" s="10">
        <v>0.28192079999999997</v>
      </c>
      <c r="CD1830" s="10">
        <v>6.9753599999999985E-2</v>
      </c>
      <c r="CE1830" s="10">
        <v>16</v>
      </c>
      <c r="CF1830" s="10">
        <v>10.5</v>
      </c>
      <c r="CH1830" s="10">
        <v>1904</v>
      </c>
      <c r="CI1830" s="10" t="s">
        <v>285</v>
      </c>
      <c r="CJ1830" s="10">
        <v>1.5954059999999999E-2</v>
      </c>
      <c r="CK1830" s="10">
        <v>8.9856200000000015E-3</v>
      </c>
      <c r="CL1830" s="10">
        <v>1</v>
      </c>
      <c r="CM1830" s="10">
        <v>10.6</v>
      </c>
      <c r="CO1830" s="10">
        <v>4.0261424999999997E-2</v>
      </c>
      <c r="CP1830" s="10">
        <v>2.2675974999999998E-2</v>
      </c>
      <c r="CQ1830" s="10">
        <v>2.5</v>
      </c>
      <c r="CR1830" s="10">
        <v>10.7</v>
      </c>
      <c r="CT1830" s="10">
        <v>3.1908119999999998E-2</v>
      </c>
      <c r="CU1830" s="10">
        <v>1.7971240000000003E-2</v>
      </c>
      <c r="CV1830" s="10">
        <v>2</v>
      </c>
      <c r="CW1830" s="10">
        <v>10.6</v>
      </c>
      <c r="CY1830" s="10">
        <v>1934</v>
      </c>
      <c r="CZ1830" s="10" t="s">
        <v>307</v>
      </c>
      <c r="DA1830" s="10">
        <v>5.1713159999999994E-2</v>
      </c>
      <c r="DB1830" s="10">
        <v>1.8704760000000001E-2</v>
      </c>
      <c r="DC1830" s="10">
        <v>3</v>
      </c>
      <c r="DD1830" s="10">
        <v>10.6</v>
      </c>
      <c r="DF1830" s="10">
        <v>8.5375500000000007E-2</v>
      </c>
      <c r="DG1830" s="10">
        <v>3.0880500000000005E-2</v>
      </c>
      <c r="DH1830" s="10">
        <v>5</v>
      </c>
      <c r="DI1830" s="10">
        <v>10.5</v>
      </c>
      <c r="DK1830" s="10">
        <v>5.1225299999999994E-2</v>
      </c>
      <c r="DL1830" s="10">
        <v>1.8528300000000001E-2</v>
      </c>
      <c r="DM1830" s="10">
        <v>3</v>
      </c>
      <c r="DN1830" s="10">
        <v>10.5</v>
      </c>
    </row>
    <row r="1831" spans="1:118" x14ac:dyDescent="0.25">
      <c r="A1831" s="10">
        <v>1906</v>
      </c>
      <c r="R1831" s="10">
        <v>1906</v>
      </c>
      <c r="S1831" s="10" t="s">
        <v>315</v>
      </c>
      <c r="T1831" s="10">
        <v>0</v>
      </c>
      <c r="U1831" s="10">
        <v>0</v>
      </c>
      <c r="V1831" s="10">
        <v>0</v>
      </c>
      <c r="Y1831" s="10">
        <v>0</v>
      </c>
      <c r="Z1831" s="10">
        <v>0</v>
      </c>
      <c r="AA1831" s="10">
        <v>0</v>
      </c>
      <c r="AD1831" s="10">
        <v>0</v>
      </c>
      <c r="AE1831" s="10">
        <v>0</v>
      </c>
      <c r="AF1831" s="10">
        <v>0</v>
      </c>
      <c r="AI1831" s="10">
        <v>1906</v>
      </c>
      <c r="AJ1831" s="10" t="s">
        <v>315</v>
      </c>
      <c r="AK1831" s="10">
        <v>0</v>
      </c>
      <c r="AL1831" s="10">
        <v>0</v>
      </c>
      <c r="AM1831" s="10">
        <v>0</v>
      </c>
      <c r="AP1831" s="10">
        <v>0</v>
      </c>
      <c r="AQ1831" s="10">
        <v>0</v>
      </c>
      <c r="AR1831" s="10">
        <v>0</v>
      </c>
      <c r="AU1831" s="10">
        <v>0</v>
      </c>
      <c r="AV1831" s="10">
        <v>0</v>
      </c>
      <c r="AW1831" s="10">
        <v>0</v>
      </c>
      <c r="AZ1831" s="10">
        <v>1906</v>
      </c>
      <c r="BA1831" s="10" t="s">
        <v>315</v>
      </c>
      <c r="BB1831" s="10">
        <v>0</v>
      </c>
      <c r="BC1831" s="10">
        <v>0</v>
      </c>
      <c r="BD1831" s="10">
        <v>0</v>
      </c>
      <c r="BG1831" s="10">
        <v>0</v>
      </c>
      <c r="BH1831" s="10">
        <v>0</v>
      </c>
      <c r="BI1831" s="10">
        <v>0</v>
      </c>
      <c r="BL1831" s="10">
        <v>0</v>
      </c>
      <c r="BM1831" s="10">
        <v>0</v>
      </c>
      <c r="BN1831" s="10">
        <v>0</v>
      </c>
      <c r="BQ1831" s="10">
        <v>1905</v>
      </c>
      <c r="BR1831" s="10" t="s">
        <v>305</v>
      </c>
      <c r="BS1831" s="10">
        <v>1.728443E-2</v>
      </c>
      <c r="BT1831" s="10">
        <v>4.2765600000000004E-3</v>
      </c>
      <c r="BU1831" s="10">
        <v>1</v>
      </c>
      <c r="BV1831" s="10">
        <v>10.3</v>
      </c>
      <c r="BX1831" s="10">
        <v>0</v>
      </c>
      <c r="BY1831" s="10">
        <v>0</v>
      </c>
      <c r="BZ1831" s="10">
        <v>0</v>
      </c>
      <c r="CA1831" s="10">
        <v>10.5</v>
      </c>
      <c r="CC1831" s="10">
        <v>0</v>
      </c>
      <c r="CD1831" s="10">
        <v>0</v>
      </c>
      <c r="CE1831" s="10">
        <v>0</v>
      </c>
      <c r="CF1831" s="10">
        <v>10.5</v>
      </c>
      <c r="CH1831" s="10">
        <v>1905</v>
      </c>
      <c r="CI1831" s="10" t="s">
        <v>305</v>
      </c>
      <c r="CJ1831" s="10">
        <v>0</v>
      </c>
      <c r="CK1831" s="10">
        <v>0</v>
      </c>
      <c r="CL1831" s="10">
        <v>0</v>
      </c>
      <c r="CM1831" s="10">
        <v>10.6</v>
      </c>
      <c r="CO1831" s="10">
        <v>8.0522849999999993E-3</v>
      </c>
      <c r="CP1831" s="10">
        <v>4.5351949999999997E-3</v>
      </c>
      <c r="CQ1831" s="10">
        <v>0.5</v>
      </c>
      <c r="CR1831" s="10">
        <v>10.7</v>
      </c>
      <c r="CT1831" s="10">
        <v>0</v>
      </c>
      <c r="CU1831" s="10">
        <v>0</v>
      </c>
      <c r="CV1831" s="10">
        <v>0</v>
      </c>
      <c r="CW1831" s="10">
        <v>10.6</v>
      </c>
      <c r="CY1831" s="10">
        <v>1935</v>
      </c>
      <c r="CZ1831" s="10" t="s">
        <v>449</v>
      </c>
      <c r="DA1831" s="10">
        <v>1.05766E-2</v>
      </c>
      <c r="DF1831" s="10">
        <v>1.1903E-2</v>
      </c>
      <c r="DK1831" s="10">
        <v>1.0840000000000001E-2</v>
      </c>
    </row>
    <row r="1832" spans="1:118" x14ac:dyDescent="0.25">
      <c r="A1832" s="10">
        <v>1907</v>
      </c>
      <c r="R1832" s="10">
        <v>1907</v>
      </c>
      <c r="S1832" s="10" t="s">
        <v>292</v>
      </c>
      <c r="T1832" s="10">
        <v>0</v>
      </c>
      <c r="U1832" s="10">
        <v>0</v>
      </c>
      <c r="V1832" s="10">
        <v>0</v>
      </c>
      <c r="Y1832" s="10">
        <v>0</v>
      </c>
      <c r="Z1832" s="10">
        <v>0</v>
      </c>
      <c r="AA1832" s="10">
        <v>0</v>
      </c>
      <c r="AD1832" s="10">
        <v>0</v>
      </c>
      <c r="AE1832" s="10">
        <v>0</v>
      </c>
      <c r="AF1832" s="10">
        <v>0</v>
      </c>
      <c r="AI1832" s="10">
        <v>1907</v>
      </c>
      <c r="AJ1832" s="10" t="s">
        <v>292</v>
      </c>
      <c r="AK1832" s="10">
        <v>0</v>
      </c>
      <c r="AL1832" s="10">
        <v>0</v>
      </c>
      <c r="AM1832" s="10">
        <v>0</v>
      </c>
      <c r="AP1832" s="10">
        <v>0</v>
      </c>
      <c r="AQ1832" s="10">
        <v>0</v>
      </c>
      <c r="AR1832" s="10">
        <v>0</v>
      </c>
      <c r="AU1832" s="10">
        <v>0</v>
      </c>
      <c r="AV1832" s="10">
        <v>0</v>
      </c>
      <c r="AW1832" s="10">
        <v>0</v>
      </c>
      <c r="AZ1832" s="10">
        <v>1907</v>
      </c>
      <c r="BA1832" s="10" t="s">
        <v>292</v>
      </c>
      <c r="BB1832" s="10">
        <v>0</v>
      </c>
      <c r="BC1832" s="10">
        <v>0</v>
      </c>
      <c r="BD1832" s="10">
        <v>0</v>
      </c>
      <c r="BG1832" s="10">
        <v>0</v>
      </c>
      <c r="BH1832" s="10">
        <v>0</v>
      </c>
      <c r="BI1832" s="10">
        <v>0</v>
      </c>
      <c r="BL1832" s="10">
        <v>0</v>
      </c>
      <c r="BM1832" s="10">
        <v>0</v>
      </c>
      <c r="BN1832" s="10">
        <v>0</v>
      </c>
      <c r="BQ1832" s="10">
        <v>1906</v>
      </c>
      <c r="BR1832" s="10" t="s">
        <v>315</v>
      </c>
      <c r="BS1832" s="10">
        <v>0</v>
      </c>
      <c r="BT1832" s="10">
        <v>0</v>
      </c>
      <c r="BU1832" s="10">
        <v>0</v>
      </c>
      <c r="BV1832" s="10">
        <v>10.3</v>
      </c>
      <c r="BX1832" s="10">
        <v>0</v>
      </c>
      <c r="BY1832" s="10">
        <v>0</v>
      </c>
      <c r="BZ1832" s="10">
        <v>0</v>
      </c>
      <c r="CA1832" s="10">
        <v>10.5</v>
      </c>
      <c r="CC1832" s="10">
        <v>0</v>
      </c>
      <c r="CD1832" s="10">
        <v>0</v>
      </c>
      <c r="CE1832" s="10">
        <v>0</v>
      </c>
      <c r="CF1832" s="10">
        <v>10.5</v>
      </c>
      <c r="CH1832" s="10">
        <v>1906</v>
      </c>
      <c r="CI1832" s="10" t="s">
        <v>315</v>
      </c>
      <c r="CJ1832" s="10">
        <v>0</v>
      </c>
      <c r="CK1832" s="10">
        <v>0</v>
      </c>
      <c r="CL1832" s="10">
        <v>0</v>
      </c>
      <c r="CM1832" s="10">
        <v>10.6</v>
      </c>
      <c r="CO1832" s="10">
        <v>0</v>
      </c>
      <c r="CP1832" s="10">
        <v>0</v>
      </c>
      <c r="CQ1832" s="10">
        <v>0</v>
      </c>
      <c r="CR1832" s="10">
        <v>10.7</v>
      </c>
      <c r="CT1832" s="10">
        <v>0</v>
      </c>
      <c r="CU1832" s="10">
        <v>0</v>
      </c>
      <c r="CV1832" s="10">
        <v>0</v>
      </c>
      <c r="CW1832" s="10">
        <v>10.6</v>
      </c>
      <c r="CY1832" s="10">
        <v>1936</v>
      </c>
      <c r="CZ1832" s="10" t="s">
        <v>8</v>
      </c>
      <c r="DC1832" s="10">
        <v>0</v>
      </c>
      <c r="DH1832" s="10">
        <v>0</v>
      </c>
      <c r="DM1832" s="10">
        <v>0</v>
      </c>
    </row>
    <row r="1833" spans="1:118" x14ac:dyDescent="0.25">
      <c r="A1833" s="10">
        <v>1908</v>
      </c>
      <c r="R1833" s="10">
        <v>1908</v>
      </c>
      <c r="S1833" s="10" t="s">
        <v>408</v>
      </c>
      <c r="T1833" s="10">
        <v>9.6600000000000003E-5</v>
      </c>
      <c r="Y1833" s="10">
        <v>7.3300000000000006E-5</v>
      </c>
      <c r="AD1833" s="10">
        <v>7.6600000000000005E-5</v>
      </c>
      <c r="AI1833" s="10">
        <v>1908</v>
      </c>
      <c r="AJ1833" s="10" t="s">
        <v>408</v>
      </c>
      <c r="AK1833" s="10">
        <v>9.2999999999999992E-3</v>
      </c>
      <c r="AP1833" s="10">
        <v>9.2999999999999992E-3</v>
      </c>
      <c r="AU1833" s="10">
        <v>1.0279999999999999E-2</v>
      </c>
      <c r="AZ1833" s="10">
        <v>1908</v>
      </c>
      <c r="BA1833" s="10" t="s">
        <v>408</v>
      </c>
      <c r="BB1833" s="10">
        <v>1.0866000000000001E-3</v>
      </c>
      <c r="BG1833" s="10">
        <v>1.0133E-3</v>
      </c>
      <c r="BL1833" s="10">
        <v>1.0166000000000001E-3</v>
      </c>
      <c r="BQ1833" s="10">
        <v>1907</v>
      </c>
      <c r="BR1833" s="10" t="s">
        <v>292</v>
      </c>
      <c r="BS1833" s="10">
        <v>0</v>
      </c>
      <c r="BT1833" s="10">
        <v>0</v>
      </c>
      <c r="BU1833" s="10">
        <v>0</v>
      </c>
      <c r="BV1833" s="10">
        <v>10.3</v>
      </c>
      <c r="BX1833" s="10">
        <v>0</v>
      </c>
      <c r="BY1833" s="10">
        <v>0</v>
      </c>
      <c r="BZ1833" s="10">
        <v>0</v>
      </c>
      <c r="CA1833" s="10">
        <v>10.5</v>
      </c>
      <c r="CC1833" s="10">
        <v>0</v>
      </c>
      <c r="CD1833" s="10">
        <v>0</v>
      </c>
      <c r="CE1833" s="10">
        <v>0</v>
      </c>
      <c r="CF1833" s="10">
        <v>10.5</v>
      </c>
      <c r="CH1833" s="10">
        <v>1907</v>
      </c>
      <c r="CI1833" s="10" t="s">
        <v>292</v>
      </c>
      <c r="CJ1833" s="10">
        <v>0</v>
      </c>
      <c r="CK1833" s="10">
        <v>0</v>
      </c>
      <c r="CL1833" s="10">
        <v>0</v>
      </c>
      <c r="CM1833" s="10">
        <v>10.6</v>
      </c>
      <c r="CO1833" s="10">
        <v>0</v>
      </c>
      <c r="CP1833" s="10">
        <v>0</v>
      </c>
      <c r="CQ1833" s="10">
        <v>0</v>
      </c>
      <c r="CR1833" s="10">
        <v>10.7</v>
      </c>
      <c r="CT1833" s="10">
        <v>0</v>
      </c>
      <c r="CU1833" s="10">
        <v>0</v>
      </c>
      <c r="CV1833" s="10">
        <v>0</v>
      </c>
      <c r="CW1833" s="10">
        <v>10.6</v>
      </c>
      <c r="CY1833" s="10">
        <v>1937</v>
      </c>
      <c r="CZ1833" s="10" t="s">
        <v>9</v>
      </c>
      <c r="DA1833" s="10">
        <v>0.33</v>
      </c>
      <c r="DB1833" s="10">
        <v>0.12</v>
      </c>
      <c r="DC1833" s="10">
        <v>5.9</v>
      </c>
      <c r="DD1833" s="10">
        <v>34.909999999999997</v>
      </c>
      <c r="DF1833" s="10">
        <v>0.4</v>
      </c>
      <c r="DG1833" s="10">
        <v>0.14000000000000001</v>
      </c>
      <c r="DH1833" s="10">
        <v>7.3</v>
      </c>
      <c r="DI1833" s="10">
        <v>33.799999999999997</v>
      </c>
      <c r="DK1833" s="10">
        <v>0.39</v>
      </c>
      <c r="DL1833" s="10">
        <v>0.13</v>
      </c>
      <c r="DM1833" s="10">
        <v>7.2</v>
      </c>
      <c r="DN1833" s="10">
        <v>33.479999999999997</v>
      </c>
    </row>
    <row r="1834" spans="1:118" x14ac:dyDescent="0.25">
      <c r="A1834" s="10">
        <v>1909</v>
      </c>
      <c r="R1834" s="10">
        <v>1909</v>
      </c>
      <c r="S1834" s="10" t="s">
        <v>409</v>
      </c>
      <c r="T1834" s="10">
        <v>0</v>
      </c>
      <c r="Y1834" s="10">
        <v>0</v>
      </c>
      <c r="AD1834" s="10">
        <v>0</v>
      </c>
      <c r="AI1834" s="10">
        <v>1909</v>
      </c>
      <c r="AJ1834" s="10" t="s">
        <v>409</v>
      </c>
      <c r="AK1834" s="10">
        <v>0</v>
      </c>
      <c r="AP1834" s="10">
        <v>0</v>
      </c>
      <c r="AU1834" s="10">
        <v>0</v>
      </c>
      <c r="AZ1834" s="10">
        <v>1909</v>
      </c>
      <c r="BA1834" s="10" t="s">
        <v>409</v>
      </c>
      <c r="BB1834" s="10">
        <v>0</v>
      </c>
      <c r="BG1834" s="10">
        <v>0</v>
      </c>
      <c r="BL1834" s="10">
        <v>0</v>
      </c>
      <c r="BQ1834" s="10">
        <v>1908</v>
      </c>
      <c r="BR1834" s="10" t="s">
        <v>408</v>
      </c>
      <c r="BS1834" s="10">
        <v>9.6229999999999996E-3</v>
      </c>
      <c r="BX1834" s="10">
        <v>9.1470000000000006E-3</v>
      </c>
      <c r="CC1834" s="10">
        <v>8.8100000000000001E-3</v>
      </c>
      <c r="CH1834" s="10">
        <v>1908</v>
      </c>
      <c r="CI1834" s="10" t="s">
        <v>408</v>
      </c>
      <c r="CJ1834" s="10">
        <v>3.166E-4</v>
      </c>
      <c r="CO1834" s="10">
        <v>3.9659999999999999E-4</v>
      </c>
      <c r="CT1834" s="10">
        <v>2.9E-4</v>
      </c>
      <c r="CY1834" s="10">
        <v>1938</v>
      </c>
      <c r="CZ1834" s="10" t="s">
        <v>10</v>
      </c>
      <c r="DC1834" s="10">
        <v>0</v>
      </c>
      <c r="DH1834" s="10">
        <v>0</v>
      </c>
      <c r="DM1834" s="10">
        <v>0</v>
      </c>
    </row>
    <row r="1835" spans="1:118" x14ac:dyDescent="0.25">
      <c r="A1835" s="10">
        <v>1910</v>
      </c>
      <c r="R1835" s="10">
        <v>1910</v>
      </c>
      <c r="S1835" s="10" t="s">
        <v>8</v>
      </c>
      <c r="V1835" s="10">
        <v>0</v>
      </c>
      <c r="AA1835" s="10">
        <v>0</v>
      </c>
      <c r="AF1835" s="10">
        <v>0</v>
      </c>
      <c r="AI1835" s="10">
        <v>1910</v>
      </c>
      <c r="AJ1835" s="10" t="s">
        <v>8</v>
      </c>
      <c r="AM1835" s="10">
        <v>0</v>
      </c>
      <c r="AR1835" s="10">
        <v>0</v>
      </c>
      <c r="AW1835" s="10">
        <v>0</v>
      </c>
      <c r="AZ1835" s="10">
        <v>1910</v>
      </c>
      <c r="BA1835" s="10" t="s">
        <v>8</v>
      </c>
      <c r="BD1835" s="10">
        <v>0</v>
      </c>
      <c r="BI1835" s="10">
        <v>0</v>
      </c>
      <c r="BN1835" s="10">
        <v>0</v>
      </c>
      <c r="BQ1835" s="10">
        <v>1909</v>
      </c>
      <c r="BR1835" s="10" t="s">
        <v>409</v>
      </c>
      <c r="BS1835" s="10">
        <v>0</v>
      </c>
      <c r="BX1835" s="10">
        <v>0</v>
      </c>
      <c r="CC1835" s="10">
        <v>0</v>
      </c>
      <c r="CH1835" s="10">
        <v>1909</v>
      </c>
      <c r="CI1835" s="10" t="s">
        <v>409</v>
      </c>
      <c r="CJ1835" s="10">
        <v>0</v>
      </c>
      <c r="CO1835" s="10">
        <v>0</v>
      </c>
      <c r="CT1835" s="10">
        <v>0</v>
      </c>
      <c r="CY1835" s="10">
        <v>1939</v>
      </c>
      <c r="CZ1835" s="10" t="s">
        <v>11</v>
      </c>
      <c r="DA1835" s="10">
        <v>0.33</v>
      </c>
      <c r="DB1835" s="10">
        <v>0.1</v>
      </c>
      <c r="DC1835" s="10">
        <v>19</v>
      </c>
      <c r="DD1835" s="10">
        <v>10.5</v>
      </c>
      <c r="DF1835" s="10">
        <v>0.4</v>
      </c>
      <c r="DG1835" s="10">
        <v>0.12</v>
      </c>
      <c r="DH1835" s="10">
        <v>23</v>
      </c>
      <c r="DI1835" s="10">
        <v>10.4</v>
      </c>
      <c r="DK1835" s="10">
        <v>0.39</v>
      </c>
      <c r="DL1835" s="10">
        <v>0.11</v>
      </c>
      <c r="DM1835" s="10">
        <v>23</v>
      </c>
      <c r="DN1835" s="10">
        <v>10.3</v>
      </c>
    </row>
    <row r="1836" spans="1:118" x14ac:dyDescent="0.25">
      <c r="A1836" s="10">
        <v>1911</v>
      </c>
      <c r="R1836" s="10">
        <v>1911</v>
      </c>
      <c r="S1836" s="10" t="s">
        <v>9</v>
      </c>
      <c r="T1836" s="10">
        <v>0.2</v>
      </c>
      <c r="U1836" s="10">
        <v>0.08</v>
      </c>
      <c r="Y1836" s="10">
        <v>0.2</v>
      </c>
      <c r="Z1836" s="10">
        <v>0.08</v>
      </c>
      <c r="AD1836" s="10">
        <v>0.25</v>
      </c>
      <c r="AE1836" s="10">
        <v>0.09</v>
      </c>
      <c r="AI1836" s="10">
        <v>1911</v>
      </c>
      <c r="AJ1836" s="10" t="s">
        <v>9</v>
      </c>
      <c r="AK1836" s="10">
        <v>0.52</v>
      </c>
      <c r="AL1836" s="10">
        <v>0.18</v>
      </c>
      <c r="AP1836" s="10">
        <v>0.59</v>
      </c>
      <c r="AQ1836" s="10">
        <v>0.21</v>
      </c>
      <c r="AU1836" s="10">
        <v>0.59</v>
      </c>
      <c r="AV1836" s="10">
        <v>0.21</v>
      </c>
      <c r="AZ1836" s="10">
        <v>1911</v>
      </c>
      <c r="BA1836" s="10" t="s">
        <v>9</v>
      </c>
      <c r="BB1836" s="10">
        <v>0.18</v>
      </c>
      <c r="BC1836" s="10">
        <v>7.0000000000000007E-2</v>
      </c>
      <c r="BG1836" s="10">
        <v>0.24</v>
      </c>
      <c r="BH1836" s="10">
        <v>0.09</v>
      </c>
      <c r="BL1836" s="10">
        <v>0.25</v>
      </c>
      <c r="BM1836" s="10">
        <v>0.09</v>
      </c>
      <c r="BQ1836" s="10">
        <v>1910</v>
      </c>
      <c r="BR1836" s="10" t="s">
        <v>8</v>
      </c>
      <c r="BU1836" s="10">
        <v>0</v>
      </c>
      <c r="BZ1836" s="10">
        <v>0</v>
      </c>
      <c r="CE1836" s="10">
        <v>0</v>
      </c>
      <c r="CH1836" s="10">
        <v>1910</v>
      </c>
      <c r="CI1836" s="10" t="s">
        <v>8</v>
      </c>
      <c r="CL1836" s="10">
        <v>0</v>
      </c>
      <c r="CQ1836" s="10">
        <v>0</v>
      </c>
      <c r="CV1836" s="10">
        <v>0</v>
      </c>
      <c r="CY1836" s="10">
        <v>1940</v>
      </c>
      <c r="CZ1836" s="10" t="s">
        <v>285</v>
      </c>
      <c r="DA1836" s="10">
        <v>3.4876799999999993E-2</v>
      </c>
      <c r="DB1836" s="10">
        <v>1.01724E-2</v>
      </c>
      <c r="DC1836" s="10">
        <v>2</v>
      </c>
      <c r="DD1836" s="10">
        <v>10.5</v>
      </c>
      <c r="DF1836" s="10">
        <v>5.1816960000000002E-2</v>
      </c>
      <c r="DG1836" s="10">
        <v>1.5113280000000003E-2</v>
      </c>
      <c r="DH1836" s="10">
        <v>3</v>
      </c>
      <c r="DI1836" s="10">
        <v>10.4</v>
      </c>
      <c r="DK1836" s="10">
        <v>5.1318719999999998E-2</v>
      </c>
      <c r="DL1836" s="10">
        <v>1.4967960000000001E-2</v>
      </c>
      <c r="DM1836" s="10">
        <v>3</v>
      </c>
      <c r="DN1836" s="10">
        <v>10.3</v>
      </c>
    </row>
    <row r="1837" spans="1:118" x14ac:dyDescent="0.25">
      <c r="A1837" s="10">
        <v>1912</v>
      </c>
      <c r="R1837" s="10">
        <v>1912</v>
      </c>
      <c r="S1837" s="10" t="s">
        <v>10</v>
      </c>
      <c r="V1837" s="10">
        <v>0</v>
      </c>
      <c r="AA1837" s="10">
        <v>0</v>
      </c>
      <c r="AF1837" s="10">
        <v>0</v>
      </c>
      <c r="AI1837" s="10">
        <v>1912</v>
      </c>
      <c r="AJ1837" s="10" t="s">
        <v>10</v>
      </c>
      <c r="AM1837" s="10">
        <v>0</v>
      </c>
      <c r="AR1837" s="10">
        <v>0</v>
      </c>
      <c r="AW1837" s="10">
        <v>0</v>
      </c>
      <c r="AZ1837" s="10">
        <v>1912</v>
      </c>
      <c r="BA1837" s="10" t="s">
        <v>10</v>
      </c>
      <c r="BD1837" s="10">
        <v>0</v>
      </c>
      <c r="BI1837" s="10">
        <v>0</v>
      </c>
      <c r="BN1837" s="10">
        <v>0</v>
      </c>
      <c r="BQ1837" s="10">
        <v>1911</v>
      </c>
      <c r="BR1837" s="10" t="s">
        <v>9</v>
      </c>
      <c r="BS1837" s="10">
        <v>0.46</v>
      </c>
      <c r="BT1837" s="10">
        <v>0.2</v>
      </c>
      <c r="BX1837" s="10">
        <v>0.51</v>
      </c>
      <c r="BY1837" s="10">
        <v>0.21</v>
      </c>
      <c r="CC1837" s="10">
        <v>0.56000000000000005</v>
      </c>
      <c r="CD1837" s="10">
        <v>0.23</v>
      </c>
      <c r="CH1837" s="10">
        <v>1911</v>
      </c>
      <c r="CI1837" s="10" t="s">
        <v>9</v>
      </c>
      <c r="CJ1837" s="10">
        <v>0.14000000000000001</v>
      </c>
      <c r="CK1837" s="10">
        <v>0.09</v>
      </c>
      <c r="CL1837" s="10">
        <v>3</v>
      </c>
      <c r="CM1837" s="10">
        <v>38.11</v>
      </c>
      <c r="CO1837" s="10">
        <v>0.21</v>
      </c>
      <c r="CP1837" s="10">
        <v>0.12</v>
      </c>
      <c r="CQ1837" s="10">
        <v>4</v>
      </c>
      <c r="CR1837" s="10">
        <v>37.86</v>
      </c>
      <c r="CT1837" s="10">
        <v>0.22</v>
      </c>
      <c r="CU1837" s="10">
        <v>0.12</v>
      </c>
      <c r="CV1837" s="10">
        <v>4</v>
      </c>
      <c r="CW1837" s="10">
        <v>37.96</v>
      </c>
      <c r="CY1837" s="10">
        <v>1941</v>
      </c>
      <c r="CZ1837" s="10" t="s">
        <v>304</v>
      </c>
      <c r="DA1837" s="10">
        <v>0</v>
      </c>
      <c r="DB1837" s="10">
        <v>0</v>
      </c>
      <c r="DC1837" s="10">
        <v>0</v>
      </c>
      <c r="DD1837" s="10">
        <v>10.5</v>
      </c>
      <c r="DF1837" s="10">
        <v>0</v>
      </c>
      <c r="DG1837" s="10">
        <v>0</v>
      </c>
      <c r="DH1837" s="10">
        <v>0</v>
      </c>
      <c r="DI1837" s="10">
        <v>10.4</v>
      </c>
      <c r="DK1837" s="10">
        <v>0</v>
      </c>
      <c r="DL1837" s="10">
        <v>0</v>
      </c>
      <c r="DM1837" s="10">
        <v>0</v>
      </c>
      <c r="DN1837" s="10">
        <v>10.3</v>
      </c>
    </row>
    <row r="1838" spans="1:118" x14ac:dyDescent="0.25">
      <c r="A1838" s="10">
        <v>1913</v>
      </c>
      <c r="R1838" s="10">
        <v>1913</v>
      </c>
      <c r="S1838" s="10" t="s">
        <v>11</v>
      </c>
      <c r="T1838" s="10">
        <v>0.2</v>
      </c>
      <c r="U1838" s="10">
        <v>0.05</v>
      </c>
      <c r="V1838" s="10">
        <v>11</v>
      </c>
      <c r="W1838" s="10">
        <v>10.7</v>
      </c>
      <c r="Y1838" s="10">
        <v>0.2</v>
      </c>
      <c r="Z1838" s="10">
        <v>0.05</v>
      </c>
      <c r="AA1838" s="10">
        <v>11</v>
      </c>
      <c r="AB1838" s="10">
        <v>10.7</v>
      </c>
      <c r="AD1838" s="10">
        <v>0.25</v>
      </c>
      <c r="AE1838" s="10">
        <v>0.06</v>
      </c>
      <c r="AF1838" s="10">
        <v>14</v>
      </c>
      <c r="AG1838" s="10">
        <v>10.7</v>
      </c>
      <c r="AI1838" s="10">
        <v>1913</v>
      </c>
      <c r="AJ1838" s="10" t="s">
        <v>11</v>
      </c>
      <c r="AK1838" s="10">
        <v>0.52</v>
      </c>
      <c r="AL1838" s="10">
        <v>0.15</v>
      </c>
      <c r="AM1838" s="10">
        <v>29</v>
      </c>
      <c r="AN1838" s="10">
        <v>10.8</v>
      </c>
      <c r="AP1838" s="10">
        <v>0.59</v>
      </c>
      <c r="AQ1838" s="10">
        <v>0.17</v>
      </c>
      <c r="AR1838" s="10">
        <v>33</v>
      </c>
      <c r="AS1838" s="10">
        <v>10.8</v>
      </c>
      <c r="AU1838" s="10">
        <v>0.59</v>
      </c>
      <c r="AV1838" s="10">
        <v>0.17</v>
      </c>
      <c r="AW1838" s="10">
        <v>33</v>
      </c>
      <c r="AX1838" s="10">
        <v>10.8</v>
      </c>
      <c r="AZ1838" s="10">
        <v>1913</v>
      </c>
      <c r="BA1838" s="10" t="s">
        <v>11</v>
      </c>
      <c r="BB1838" s="10">
        <v>0.18</v>
      </c>
      <c r="BC1838" s="10">
        <v>0.04</v>
      </c>
      <c r="BD1838" s="10">
        <v>10</v>
      </c>
      <c r="BE1838" s="10">
        <v>10.8</v>
      </c>
      <c r="BG1838" s="10">
        <v>0.24</v>
      </c>
      <c r="BH1838" s="10">
        <v>0.06</v>
      </c>
      <c r="BI1838" s="10">
        <v>13</v>
      </c>
      <c r="BJ1838" s="10">
        <v>10.8</v>
      </c>
      <c r="BL1838" s="10">
        <v>0.25</v>
      </c>
      <c r="BM1838" s="10">
        <v>0.06</v>
      </c>
      <c r="BN1838" s="10">
        <v>14</v>
      </c>
      <c r="BO1838" s="10">
        <v>10.8</v>
      </c>
      <c r="BQ1838" s="10">
        <v>1912</v>
      </c>
      <c r="BR1838" s="10" t="s">
        <v>10</v>
      </c>
      <c r="BU1838" s="10">
        <v>0</v>
      </c>
      <c r="BZ1838" s="10">
        <v>0</v>
      </c>
      <c r="CE1838" s="10">
        <v>0</v>
      </c>
      <c r="CH1838" s="10">
        <v>1912</v>
      </c>
      <c r="CI1838" s="10" t="s">
        <v>10</v>
      </c>
      <c r="CL1838" s="10">
        <v>0</v>
      </c>
      <c r="CQ1838" s="10">
        <v>0</v>
      </c>
      <c r="CV1838" s="10">
        <v>0</v>
      </c>
      <c r="CY1838" s="10">
        <v>1942</v>
      </c>
      <c r="CZ1838" s="10" t="s">
        <v>306</v>
      </c>
      <c r="DA1838" s="10">
        <v>0</v>
      </c>
      <c r="DB1838" s="10">
        <v>0</v>
      </c>
      <c r="DC1838" s="10">
        <v>0</v>
      </c>
      <c r="DD1838" s="10">
        <v>10.5</v>
      </c>
      <c r="DF1838" s="10">
        <v>0</v>
      </c>
      <c r="DG1838" s="10">
        <v>0</v>
      </c>
      <c r="DH1838" s="10">
        <v>0</v>
      </c>
      <c r="DI1838" s="10">
        <v>10.4</v>
      </c>
      <c r="DK1838" s="10">
        <v>0</v>
      </c>
      <c r="DL1838" s="10">
        <v>0</v>
      </c>
      <c r="DM1838" s="10">
        <v>0</v>
      </c>
      <c r="DN1838" s="10">
        <v>10.3</v>
      </c>
    </row>
    <row r="1839" spans="1:118" x14ac:dyDescent="0.25">
      <c r="A1839" s="10">
        <v>1914</v>
      </c>
      <c r="R1839" s="10">
        <v>1914</v>
      </c>
      <c r="S1839" s="10" t="s">
        <v>285</v>
      </c>
      <c r="T1839" s="10">
        <v>0</v>
      </c>
      <c r="U1839" s="10">
        <v>0</v>
      </c>
      <c r="V1839" s="10">
        <v>0</v>
      </c>
      <c r="Y1839" s="10">
        <v>0</v>
      </c>
      <c r="Z1839" s="10">
        <v>0</v>
      </c>
      <c r="AA1839" s="10">
        <v>0</v>
      </c>
      <c r="AD1839" s="10">
        <v>0</v>
      </c>
      <c r="AE1839" s="10">
        <v>0</v>
      </c>
      <c r="AF1839" s="10">
        <v>0</v>
      </c>
      <c r="AI1839" s="10">
        <v>1914</v>
      </c>
      <c r="AJ1839" s="10" t="s">
        <v>285</v>
      </c>
      <c r="AK1839" s="10">
        <v>0</v>
      </c>
      <c r="AL1839" s="10">
        <v>0</v>
      </c>
      <c r="AM1839" s="10">
        <v>0</v>
      </c>
      <c r="AP1839" s="10">
        <v>0</v>
      </c>
      <c r="AQ1839" s="10">
        <v>0</v>
      </c>
      <c r="AR1839" s="10">
        <v>0</v>
      </c>
      <c r="AU1839" s="10">
        <v>0</v>
      </c>
      <c r="AV1839" s="10">
        <v>0</v>
      </c>
      <c r="AW1839" s="10">
        <v>0</v>
      </c>
      <c r="AZ1839" s="10">
        <v>1914</v>
      </c>
      <c r="BA1839" s="10" t="s">
        <v>285</v>
      </c>
      <c r="BB1839" s="10">
        <v>0</v>
      </c>
      <c r="BC1839" s="10">
        <v>0</v>
      </c>
      <c r="BD1839" s="10">
        <v>0</v>
      </c>
      <c r="BG1839" s="10">
        <v>0</v>
      </c>
      <c r="BH1839" s="10">
        <v>0</v>
      </c>
      <c r="BI1839" s="10">
        <v>0</v>
      </c>
      <c r="BL1839" s="10">
        <v>0</v>
      </c>
      <c r="BM1839" s="10">
        <v>0</v>
      </c>
      <c r="BN1839" s="10">
        <v>0</v>
      </c>
      <c r="BQ1839" s="10">
        <v>1913</v>
      </c>
      <c r="BR1839" s="10" t="s">
        <v>11</v>
      </c>
      <c r="BS1839" s="10">
        <v>0.46</v>
      </c>
      <c r="BT1839" s="10">
        <v>0.17</v>
      </c>
      <c r="BU1839" s="10">
        <v>26</v>
      </c>
      <c r="BV1839" s="10">
        <v>10.8</v>
      </c>
      <c r="BX1839" s="10">
        <v>0.51</v>
      </c>
      <c r="BY1839" s="10">
        <v>0.18</v>
      </c>
      <c r="BZ1839" s="10">
        <v>29</v>
      </c>
      <c r="CA1839" s="10">
        <v>10.8</v>
      </c>
      <c r="CC1839" s="10">
        <v>0.56000000000000005</v>
      </c>
      <c r="CD1839" s="10">
        <v>0.2</v>
      </c>
      <c r="CE1839" s="10">
        <v>32</v>
      </c>
      <c r="CF1839" s="10">
        <v>10.8</v>
      </c>
      <c r="CH1839" s="10">
        <v>1913</v>
      </c>
      <c r="CI1839" s="10" t="s">
        <v>11</v>
      </c>
      <c r="CJ1839" s="10">
        <v>0.14000000000000001</v>
      </c>
      <c r="CK1839" s="10">
        <v>0.06</v>
      </c>
      <c r="CL1839" s="10">
        <v>8</v>
      </c>
      <c r="CM1839" s="10">
        <v>10.8</v>
      </c>
      <c r="CO1839" s="10">
        <v>0.21</v>
      </c>
      <c r="CP1839" s="10">
        <v>0.09</v>
      </c>
      <c r="CQ1839" s="10">
        <v>12</v>
      </c>
      <c r="CR1839" s="10">
        <v>10.8</v>
      </c>
      <c r="CT1839" s="10">
        <v>0.22</v>
      </c>
      <c r="CU1839" s="10">
        <v>0.09</v>
      </c>
      <c r="CV1839" s="10">
        <v>12.8</v>
      </c>
      <c r="CW1839" s="10">
        <v>10.8</v>
      </c>
      <c r="CY1839" s="10">
        <v>1943</v>
      </c>
      <c r="CZ1839" s="10" t="s">
        <v>291</v>
      </c>
      <c r="DA1839" s="10">
        <v>0.29645279999999996</v>
      </c>
      <c r="DB1839" s="10">
        <v>8.6465400000000012E-2</v>
      </c>
      <c r="DC1839" s="10">
        <v>17</v>
      </c>
      <c r="DD1839" s="10">
        <v>10.5</v>
      </c>
      <c r="DF1839" s="10">
        <v>0.34544639999999999</v>
      </c>
      <c r="DG1839" s="10">
        <v>0.1007552</v>
      </c>
      <c r="DH1839" s="10">
        <v>20</v>
      </c>
      <c r="DI1839" s="10">
        <v>10.4</v>
      </c>
      <c r="DK1839" s="10">
        <v>0.34212480000000001</v>
      </c>
      <c r="DL1839" s="10">
        <v>9.9786400000000011E-2</v>
      </c>
      <c r="DM1839" s="10">
        <v>20</v>
      </c>
      <c r="DN1839" s="10">
        <v>10.3</v>
      </c>
    </row>
    <row r="1840" spans="1:118" x14ac:dyDescent="0.25">
      <c r="A1840" s="10">
        <v>1915</v>
      </c>
      <c r="R1840" s="10">
        <v>1915</v>
      </c>
      <c r="S1840" s="10" t="s">
        <v>315</v>
      </c>
      <c r="T1840" s="10">
        <v>5.3867009999999986E-2</v>
      </c>
      <c r="U1840" s="10">
        <v>1.3327919999999997E-2</v>
      </c>
      <c r="V1840" s="10">
        <v>3</v>
      </c>
      <c r="W1840" s="10">
        <v>10.7</v>
      </c>
      <c r="Y1840" s="10">
        <v>5.3867009999999986E-2</v>
      </c>
      <c r="Z1840" s="10">
        <v>1.3327919999999997E-2</v>
      </c>
      <c r="AA1840" s="10">
        <v>3</v>
      </c>
      <c r="AB1840" s="10">
        <v>10.7</v>
      </c>
      <c r="AD1840" s="10">
        <v>5.3867009999999986E-2</v>
      </c>
      <c r="AE1840" s="10">
        <v>1.3327919999999997E-2</v>
      </c>
      <c r="AF1840" s="10">
        <v>3</v>
      </c>
      <c r="AG1840" s="10">
        <v>10.7</v>
      </c>
      <c r="AI1840" s="10">
        <v>1915</v>
      </c>
      <c r="AJ1840" s="10" t="s">
        <v>315</v>
      </c>
      <c r="AK1840" s="10">
        <v>0.10662335999999997</v>
      </c>
      <c r="AL1840" s="10">
        <v>3.1098479999999994E-2</v>
      </c>
      <c r="AM1840" s="10">
        <v>6</v>
      </c>
      <c r="AN1840" s="10">
        <v>10.7</v>
      </c>
      <c r="AP1840" s="10">
        <v>0.12439391999999996</v>
      </c>
      <c r="AQ1840" s="10">
        <v>3.628155999999999E-2</v>
      </c>
      <c r="AR1840" s="10">
        <v>7</v>
      </c>
      <c r="AS1840" s="10">
        <v>10.7</v>
      </c>
      <c r="AU1840" s="10">
        <v>0.12439391999999996</v>
      </c>
      <c r="AV1840" s="10">
        <v>3.628155999999999E-2</v>
      </c>
      <c r="AW1840" s="10">
        <v>7</v>
      </c>
      <c r="AX1840" s="10">
        <v>10.7</v>
      </c>
      <c r="AZ1840" s="10">
        <v>1915</v>
      </c>
      <c r="BA1840" s="10" t="s">
        <v>315</v>
      </c>
      <c r="BB1840" s="10">
        <v>5.4370439999999999E-2</v>
      </c>
      <c r="BC1840" s="10">
        <v>1.3452480000000001E-2</v>
      </c>
      <c r="BD1840" s="10">
        <v>3</v>
      </c>
      <c r="BE1840" s="10">
        <v>10.8</v>
      </c>
      <c r="BG1840" s="10">
        <v>7.2493920000000003E-2</v>
      </c>
      <c r="BH1840" s="10">
        <v>1.793664E-2</v>
      </c>
      <c r="BI1840" s="10">
        <v>4</v>
      </c>
      <c r="BJ1840" s="10">
        <v>10.8</v>
      </c>
      <c r="BL1840" s="10">
        <v>7.2493920000000003E-2</v>
      </c>
      <c r="BM1840" s="10">
        <v>1.793664E-2</v>
      </c>
      <c r="BN1840" s="10">
        <v>4</v>
      </c>
      <c r="BO1840" s="10">
        <v>10.8</v>
      </c>
      <c r="BQ1840" s="10">
        <v>1914</v>
      </c>
      <c r="BR1840" s="10" t="s">
        <v>285</v>
      </c>
      <c r="BS1840" s="10">
        <v>0</v>
      </c>
      <c r="BT1840" s="10">
        <v>0</v>
      </c>
      <c r="BU1840" s="10">
        <v>0</v>
      </c>
      <c r="BV1840" s="10">
        <v>10.8</v>
      </c>
      <c r="BX1840" s="10">
        <v>0</v>
      </c>
      <c r="BY1840" s="10">
        <v>0</v>
      </c>
      <c r="BZ1840" s="10">
        <v>0</v>
      </c>
      <c r="CA1840" s="10">
        <v>10.8</v>
      </c>
      <c r="CC1840" s="10">
        <v>0</v>
      </c>
      <c r="CD1840" s="10">
        <v>0</v>
      </c>
      <c r="CE1840" s="10">
        <v>0</v>
      </c>
      <c r="CF1840" s="10">
        <v>10.8</v>
      </c>
      <c r="CH1840" s="10">
        <v>1914</v>
      </c>
      <c r="CI1840" s="10" t="s">
        <v>285</v>
      </c>
      <c r="CJ1840" s="10">
        <v>0</v>
      </c>
      <c r="CK1840" s="10">
        <v>0</v>
      </c>
      <c r="CL1840" s="10">
        <v>0</v>
      </c>
      <c r="CM1840" s="10">
        <v>10.8</v>
      </c>
      <c r="CO1840" s="10">
        <v>0</v>
      </c>
      <c r="CP1840" s="10">
        <v>0</v>
      </c>
      <c r="CQ1840" s="10">
        <v>0</v>
      </c>
      <c r="CR1840" s="10">
        <v>10.8</v>
      </c>
      <c r="CT1840" s="10">
        <v>0</v>
      </c>
      <c r="CU1840" s="10">
        <v>0</v>
      </c>
      <c r="CV1840" s="10">
        <v>0</v>
      </c>
      <c r="CW1840" s="10">
        <v>10.8</v>
      </c>
      <c r="CY1840" s="10">
        <v>1944</v>
      </c>
      <c r="CZ1840" s="10" t="s">
        <v>400</v>
      </c>
      <c r="DA1840" s="10">
        <v>0</v>
      </c>
      <c r="DF1840" s="10">
        <v>0</v>
      </c>
      <c r="DK1840" s="10">
        <v>0</v>
      </c>
    </row>
    <row r="1841" spans="1:118" x14ac:dyDescent="0.25">
      <c r="A1841" s="10">
        <v>1916</v>
      </c>
      <c r="R1841" s="10">
        <v>1916</v>
      </c>
      <c r="S1841" s="10" t="s">
        <v>291</v>
      </c>
      <c r="T1841" s="10">
        <v>8.9778349999999993E-2</v>
      </c>
      <c r="U1841" s="10">
        <v>2.2213199999999995E-2</v>
      </c>
      <c r="V1841" s="10">
        <v>5</v>
      </c>
      <c r="W1841" s="10">
        <v>10.7</v>
      </c>
      <c r="Y1841" s="10">
        <v>8.9778349999999993E-2</v>
      </c>
      <c r="Z1841" s="10">
        <v>2.2213199999999995E-2</v>
      </c>
      <c r="AA1841" s="10">
        <v>5</v>
      </c>
      <c r="AB1841" s="10">
        <v>10.7</v>
      </c>
      <c r="AD1841" s="10">
        <v>0.10773401999999997</v>
      </c>
      <c r="AE1841" s="10">
        <v>2.6655839999999993E-2</v>
      </c>
      <c r="AF1841" s="10">
        <v>6</v>
      </c>
      <c r="AG1841" s="10">
        <v>10.7</v>
      </c>
      <c r="AI1841" s="10">
        <v>1916</v>
      </c>
      <c r="AJ1841" s="10" t="s">
        <v>291</v>
      </c>
      <c r="AK1841" s="10">
        <v>0.23101727999999999</v>
      </c>
      <c r="AL1841" s="10">
        <v>6.7380040000000002E-2</v>
      </c>
      <c r="AM1841" s="10">
        <v>13</v>
      </c>
      <c r="AN1841" s="10">
        <v>10.7</v>
      </c>
      <c r="AP1841" s="10">
        <v>0.26655840000000003</v>
      </c>
      <c r="AQ1841" s="10">
        <v>7.7746200000000015E-2</v>
      </c>
      <c r="AR1841" s="10">
        <v>15</v>
      </c>
      <c r="AS1841" s="10">
        <v>10.7</v>
      </c>
      <c r="AU1841" s="10">
        <v>0.26655840000000003</v>
      </c>
      <c r="AV1841" s="10">
        <v>7.7746200000000015E-2</v>
      </c>
      <c r="AW1841" s="10">
        <v>15</v>
      </c>
      <c r="AX1841" s="10">
        <v>10.7</v>
      </c>
      <c r="AZ1841" s="10">
        <v>1916</v>
      </c>
      <c r="BA1841" s="10" t="s">
        <v>291</v>
      </c>
      <c r="BB1841" s="10">
        <v>7.2493920000000003E-2</v>
      </c>
      <c r="BC1841" s="10">
        <v>1.793664E-2</v>
      </c>
      <c r="BD1841" s="10">
        <v>4</v>
      </c>
      <c r="BE1841" s="10">
        <v>10.8</v>
      </c>
      <c r="BG1841" s="10">
        <v>9.0617400000000001E-2</v>
      </c>
      <c r="BH1841" s="10">
        <v>2.2420800000000001E-2</v>
      </c>
      <c r="BI1841" s="10">
        <v>5</v>
      </c>
      <c r="BJ1841" s="10">
        <v>10.8</v>
      </c>
      <c r="BL1841" s="10">
        <v>0.10874088</v>
      </c>
      <c r="BM1841" s="10">
        <v>2.6904960000000002E-2</v>
      </c>
      <c r="BN1841" s="10">
        <v>6</v>
      </c>
      <c r="BO1841" s="10">
        <v>10.8</v>
      </c>
      <c r="BQ1841" s="10">
        <v>1915</v>
      </c>
      <c r="BR1841" s="10" t="s">
        <v>315</v>
      </c>
      <c r="BS1841" s="10">
        <v>0.12294072</v>
      </c>
      <c r="BT1841" s="10">
        <v>4.4467920000000008E-2</v>
      </c>
      <c r="BU1841" s="10">
        <v>7</v>
      </c>
      <c r="BV1841" s="10">
        <v>10.8</v>
      </c>
      <c r="BX1841" s="10">
        <v>0.12294072</v>
      </c>
      <c r="BY1841" s="10">
        <v>4.4467920000000008E-2</v>
      </c>
      <c r="BZ1841" s="10">
        <v>7</v>
      </c>
      <c r="CA1841" s="10">
        <v>10.8</v>
      </c>
      <c r="CC1841" s="10">
        <v>0.14050367999999999</v>
      </c>
      <c r="CD1841" s="10">
        <v>5.0820480000000001E-2</v>
      </c>
      <c r="CE1841" s="10">
        <v>8</v>
      </c>
      <c r="CF1841" s="10">
        <v>10.8</v>
      </c>
      <c r="CH1841" s="10">
        <v>1915</v>
      </c>
      <c r="CI1841" s="10" t="s">
        <v>315</v>
      </c>
      <c r="CJ1841" s="10">
        <v>4.2973200000000003E-2</v>
      </c>
      <c r="CK1841" s="10">
        <v>1.8216900000000001E-2</v>
      </c>
      <c r="CL1841" s="10">
        <v>2.5</v>
      </c>
      <c r="CM1841" s="10">
        <v>10.8</v>
      </c>
      <c r="CO1841" s="10">
        <v>6.0162480000000011E-2</v>
      </c>
      <c r="CP1841" s="10">
        <v>2.5503660000000004E-2</v>
      </c>
      <c r="CQ1841" s="10">
        <v>3.5</v>
      </c>
      <c r="CR1841" s="10">
        <v>10.8</v>
      </c>
      <c r="CT1841" s="10">
        <v>6.8757120000000005E-2</v>
      </c>
      <c r="CU1841" s="10">
        <v>2.9147040000000003E-2</v>
      </c>
      <c r="CV1841" s="10">
        <v>4</v>
      </c>
      <c r="CW1841" s="10">
        <v>10.8</v>
      </c>
      <c r="CY1841" s="10">
        <v>1945</v>
      </c>
      <c r="CZ1841" s="10" t="s">
        <v>401</v>
      </c>
      <c r="DA1841" s="10">
        <v>1.9233E-2</v>
      </c>
      <c r="DF1841" s="10">
        <v>1.7666000000000001E-2</v>
      </c>
      <c r="DK1841" s="10">
        <v>1.7160000000000002E-2</v>
      </c>
    </row>
    <row r="1842" spans="1:118" x14ac:dyDescent="0.25">
      <c r="A1842" s="10">
        <v>1917</v>
      </c>
      <c r="R1842" s="10">
        <v>1917</v>
      </c>
      <c r="S1842" s="10" t="s">
        <v>296</v>
      </c>
      <c r="T1842" s="10">
        <v>5.3867009999999986E-2</v>
      </c>
      <c r="U1842" s="10">
        <v>1.3327919999999997E-2</v>
      </c>
      <c r="V1842" s="10">
        <v>3</v>
      </c>
      <c r="W1842" s="10">
        <v>10.7</v>
      </c>
      <c r="Y1842" s="10">
        <v>5.3867009999999986E-2</v>
      </c>
      <c r="Z1842" s="10">
        <v>1.3327919999999997E-2</v>
      </c>
      <c r="AA1842" s="10">
        <v>3</v>
      </c>
      <c r="AB1842" s="10">
        <v>10.7</v>
      </c>
      <c r="AD1842" s="10">
        <v>8.9778349999999993E-2</v>
      </c>
      <c r="AE1842" s="10">
        <v>2.2213199999999995E-2</v>
      </c>
      <c r="AF1842" s="10">
        <v>5</v>
      </c>
      <c r="AG1842" s="10">
        <v>10.7</v>
      </c>
      <c r="AI1842" s="10">
        <v>1917</v>
      </c>
      <c r="AJ1842" s="10" t="s">
        <v>296</v>
      </c>
      <c r="AK1842" s="10">
        <v>0.17770559999999996</v>
      </c>
      <c r="AL1842" s="10">
        <v>5.1830800000000003E-2</v>
      </c>
      <c r="AM1842" s="10">
        <v>10</v>
      </c>
      <c r="AN1842" s="10">
        <v>10.7</v>
      </c>
      <c r="AP1842" s="10">
        <v>0.19547615999999995</v>
      </c>
      <c r="AQ1842" s="10">
        <v>5.7013880000000003E-2</v>
      </c>
      <c r="AR1842" s="10">
        <v>11</v>
      </c>
      <c r="AS1842" s="10">
        <v>10.7</v>
      </c>
      <c r="AU1842" s="10">
        <v>0.19547615999999995</v>
      </c>
      <c r="AV1842" s="10">
        <v>5.7013880000000003E-2</v>
      </c>
      <c r="AW1842" s="10">
        <v>11</v>
      </c>
      <c r="AX1842" s="10">
        <v>10.7</v>
      </c>
      <c r="AZ1842" s="10">
        <v>1917</v>
      </c>
      <c r="BA1842" s="10" t="s">
        <v>296</v>
      </c>
      <c r="BB1842" s="10">
        <v>5.4370439999999999E-2</v>
      </c>
      <c r="BC1842" s="10">
        <v>1.3452480000000001E-2</v>
      </c>
      <c r="BD1842" s="10">
        <v>3</v>
      </c>
      <c r="BE1842" s="10">
        <v>10.8</v>
      </c>
      <c r="BG1842" s="10">
        <v>7.2493920000000003E-2</v>
      </c>
      <c r="BH1842" s="10">
        <v>1.793664E-2</v>
      </c>
      <c r="BI1842" s="10">
        <v>4</v>
      </c>
      <c r="BJ1842" s="10">
        <v>10.8</v>
      </c>
      <c r="BL1842" s="10">
        <v>7.2493920000000003E-2</v>
      </c>
      <c r="BM1842" s="10">
        <v>1.793664E-2</v>
      </c>
      <c r="BN1842" s="10">
        <v>4</v>
      </c>
      <c r="BO1842" s="10">
        <v>10.8</v>
      </c>
      <c r="BQ1842" s="10">
        <v>1916</v>
      </c>
      <c r="BR1842" s="10" t="s">
        <v>291</v>
      </c>
      <c r="BS1842" s="10">
        <v>0.17562959999999997</v>
      </c>
      <c r="BT1842" s="10">
        <v>6.3525600000000002E-2</v>
      </c>
      <c r="BU1842" s="10">
        <v>10</v>
      </c>
      <c r="BV1842" s="10">
        <v>10.8</v>
      </c>
      <c r="BX1842" s="10">
        <v>0.21075552000000003</v>
      </c>
      <c r="BY1842" s="10">
        <v>7.6230720000000016E-2</v>
      </c>
      <c r="BZ1842" s="10">
        <v>12</v>
      </c>
      <c r="CA1842" s="10">
        <v>10.8</v>
      </c>
      <c r="CC1842" s="10">
        <v>0.22831847999999999</v>
      </c>
      <c r="CD1842" s="10">
        <v>8.2583280000000009E-2</v>
      </c>
      <c r="CE1842" s="10">
        <v>13</v>
      </c>
      <c r="CF1842" s="10">
        <v>10.8</v>
      </c>
      <c r="CH1842" s="10">
        <v>1916</v>
      </c>
      <c r="CI1842" s="10" t="s">
        <v>291</v>
      </c>
      <c r="CJ1842" s="10">
        <v>5.1567840000000011E-2</v>
      </c>
      <c r="CK1842" s="10">
        <v>2.1860280000000003E-2</v>
      </c>
      <c r="CL1842" s="10">
        <v>3</v>
      </c>
      <c r="CM1842" s="10">
        <v>10.8</v>
      </c>
      <c r="CO1842" s="10">
        <v>8.5946400000000006E-2</v>
      </c>
      <c r="CP1842" s="10">
        <v>3.6433800000000002E-2</v>
      </c>
      <c r="CQ1842" s="10">
        <v>5</v>
      </c>
      <c r="CR1842" s="10">
        <v>10.8</v>
      </c>
      <c r="CT1842" s="10">
        <v>9.4541040000000021E-2</v>
      </c>
      <c r="CU1842" s="10">
        <v>4.0077180000000004E-2</v>
      </c>
      <c r="CV1842" s="10">
        <v>5.5</v>
      </c>
      <c r="CW1842" s="10">
        <v>10.8</v>
      </c>
      <c r="CY1842" s="10">
        <v>1946</v>
      </c>
      <c r="CZ1842" s="10" t="s">
        <v>8</v>
      </c>
      <c r="DA1842" s="10">
        <v>0.45</v>
      </c>
      <c r="DB1842" s="10">
        <v>0.14000000000000001</v>
      </c>
      <c r="DC1842" s="10">
        <v>6.8</v>
      </c>
      <c r="DD1842" s="10">
        <v>40.4</v>
      </c>
      <c r="DF1842" s="10">
        <v>0.55000000000000004</v>
      </c>
      <c r="DG1842" s="10">
        <v>0.17</v>
      </c>
      <c r="DH1842" s="10">
        <v>8.5</v>
      </c>
      <c r="DI1842" s="10">
        <v>39.74</v>
      </c>
      <c r="DK1842" s="10">
        <v>0.61</v>
      </c>
      <c r="DL1842" s="10">
        <v>0.19</v>
      </c>
      <c r="DM1842" s="10">
        <v>9.5</v>
      </c>
      <c r="DN1842" s="10">
        <v>39.28</v>
      </c>
    </row>
    <row r="1843" spans="1:118" x14ac:dyDescent="0.25">
      <c r="A1843" s="10">
        <v>1918</v>
      </c>
      <c r="R1843" s="10">
        <v>1918</v>
      </c>
      <c r="S1843" s="10" t="s">
        <v>408</v>
      </c>
      <c r="T1843" s="10">
        <v>2.33E-4</v>
      </c>
      <c r="Y1843" s="10">
        <v>4.1266000000000002E-3</v>
      </c>
      <c r="AD1843" s="10">
        <v>3.8660000000000002E-4</v>
      </c>
      <c r="AI1843" s="10">
        <v>1918</v>
      </c>
      <c r="AJ1843" s="10" t="s">
        <v>408</v>
      </c>
      <c r="AK1843" s="10">
        <v>5.4200000000000003E-3</v>
      </c>
      <c r="AP1843" s="10">
        <v>5.4299999999999999E-3</v>
      </c>
      <c r="AU1843" s="10">
        <v>4.7000000000000002E-3</v>
      </c>
      <c r="AZ1843" s="10">
        <v>1918</v>
      </c>
      <c r="BA1843" s="10" t="s">
        <v>408</v>
      </c>
      <c r="BB1843" s="10">
        <v>2.16E-3</v>
      </c>
      <c r="BG1843" s="10">
        <v>1.3660000000000001E-4</v>
      </c>
      <c r="BL1843" s="10">
        <v>1.6660000000000001E-4</v>
      </c>
      <c r="BQ1843" s="10">
        <v>1917</v>
      </c>
      <c r="BR1843" s="10" t="s">
        <v>296</v>
      </c>
      <c r="BS1843" s="10">
        <v>0.15806664000000001</v>
      </c>
      <c r="BT1843" s="10">
        <v>5.7173040000000008E-2</v>
      </c>
      <c r="BU1843" s="10">
        <v>9</v>
      </c>
      <c r="BV1843" s="10">
        <v>10.8</v>
      </c>
      <c r="BX1843" s="10">
        <v>0.17562959999999997</v>
      </c>
      <c r="BY1843" s="10">
        <v>6.3525600000000002E-2</v>
      </c>
      <c r="BZ1843" s="10">
        <v>10</v>
      </c>
      <c r="CA1843" s="10">
        <v>10.8</v>
      </c>
      <c r="CC1843" s="10">
        <v>0.19319256000000001</v>
      </c>
      <c r="CD1843" s="10">
        <v>6.9878160000000009E-2</v>
      </c>
      <c r="CE1843" s="10">
        <v>11</v>
      </c>
      <c r="CF1843" s="10">
        <v>10.8</v>
      </c>
      <c r="CH1843" s="10">
        <v>1917</v>
      </c>
      <c r="CI1843" s="10" t="s">
        <v>296</v>
      </c>
      <c r="CJ1843" s="10">
        <v>4.2973200000000003E-2</v>
      </c>
      <c r="CK1843" s="10">
        <v>1.8216900000000001E-2</v>
      </c>
      <c r="CL1843" s="10">
        <v>2.5</v>
      </c>
      <c r="CM1843" s="10">
        <v>10.8</v>
      </c>
      <c r="CO1843" s="10">
        <v>6.0162480000000011E-2</v>
      </c>
      <c r="CP1843" s="10">
        <v>2.5503660000000004E-2</v>
      </c>
      <c r="CQ1843" s="10">
        <v>3.5</v>
      </c>
      <c r="CR1843" s="10">
        <v>10.8</v>
      </c>
      <c r="CT1843" s="10">
        <v>5.6724624000000008E-2</v>
      </c>
      <c r="CU1843" s="10">
        <v>2.4046308000000002E-2</v>
      </c>
      <c r="CV1843" s="10">
        <v>3.3</v>
      </c>
      <c r="CW1843" s="10">
        <v>10.8</v>
      </c>
      <c r="CY1843" s="10">
        <v>1947</v>
      </c>
      <c r="CZ1843" s="10" t="s">
        <v>9</v>
      </c>
      <c r="DC1843" s="10">
        <v>0</v>
      </c>
      <c r="DH1843" s="10">
        <v>0</v>
      </c>
      <c r="DM1843" s="10">
        <v>0</v>
      </c>
    </row>
    <row r="1844" spans="1:118" x14ac:dyDescent="0.25">
      <c r="A1844" s="10">
        <v>1919</v>
      </c>
      <c r="R1844" s="10">
        <v>1919</v>
      </c>
      <c r="S1844" s="10" t="s">
        <v>8</v>
      </c>
      <c r="T1844" s="10">
        <v>0.01</v>
      </c>
      <c r="U1844" s="10">
        <v>0.02</v>
      </c>
      <c r="Y1844" s="10">
        <v>0.08</v>
      </c>
      <c r="Z1844" s="10">
        <v>0.06</v>
      </c>
      <c r="AD1844" s="10">
        <v>0.08</v>
      </c>
      <c r="AE1844" s="10">
        <v>0.06</v>
      </c>
      <c r="AI1844" s="10">
        <v>1919</v>
      </c>
      <c r="AJ1844" s="10" t="s">
        <v>8</v>
      </c>
      <c r="AK1844" s="10">
        <v>0.23</v>
      </c>
      <c r="AL1844" s="10">
        <v>7.0000000000000007E-2</v>
      </c>
      <c r="AP1844" s="10">
        <v>0.3</v>
      </c>
      <c r="AQ1844" s="10">
        <v>0.08</v>
      </c>
      <c r="AU1844" s="10">
        <v>0.36</v>
      </c>
      <c r="AV1844" s="10">
        <v>0.09</v>
      </c>
      <c r="AZ1844" s="10">
        <v>1919</v>
      </c>
      <c r="BA1844" s="10" t="s">
        <v>8</v>
      </c>
      <c r="BB1844" s="10">
        <v>0.05</v>
      </c>
      <c r="BC1844" s="10">
        <v>0.04</v>
      </c>
      <c r="BG1844" s="10">
        <v>0.08</v>
      </c>
      <c r="BH1844" s="10">
        <v>0.06</v>
      </c>
      <c r="BL1844" s="10">
        <v>0.08</v>
      </c>
      <c r="BM1844" s="10">
        <v>0.06</v>
      </c>
      <c r="BQ1844" s="10">
        <v>1918</v>
      </c>
      <c r="BR1844" s="10" t="s">
        <v>408</v>
      </c>
      <c r="BS1844" s="10">
        <v>7.0000000000000001E-3</v>
      </c>
      <c r="BX1844" s="10">
        <v>6.8770000000000003E-3</v>
      </c>
      <c r="CC1844" s="10">
        <v>5.7600000000000004E-3</v>
      </c>
      <c r="CH1844" s="10">
        <v>1918</v>
      </c>
      <c r="CI1844" s="10" t="s">
        <v>408</v>
      </c>
      <c r="CJ1844" s="10">
        <v>7.1666000000000004E-4</v>
      </c>
      <c r="CO1844" s="10">
        <v>9.0666E-4</v>
      </c>
      <c r="CT1844" s="10">
        <v>1.9332999999999999E-4</v>
      </c>
      <c r="CY1844" s="10">
        <v>1948</v>
      </c>
      <c r="CZ1844" s="10" t="s">
        <v>10</v>
      </c>
      <c r="DA1844" s="10">
        <v>0.45</v>
      </c>
      <c r="DB1844" s="10">
        <v>0.11</v>
      </c>
      <c r="DC1844" s="10">
        <v>26</v>
      </c>
      <c r="DD1844" s="10">
        <v>10.4</v>
      </c>
      <c r="DF1844" s="10">
        <v>0.55000000000000004</v>
      </c>
      <c r="DG1844" s="10">
        <v>0.14000000000000001</v>
      </c>
      <c r="DH1844" s="10">
        <v>32</v>
      </c>
      <c r="DI1844" s="10">
        <v>10.3</v>
      </c>
      <c r="DK1844" s="10">
        <v>0.61</v>
      </c>
      <c r="DL1844" s="10">
        <v>0.15</v>
      </c>
      <c r="DM1844" s="10">
        <v>36</v>
      </c>
      <c r="DN1844" s="10">
        <v>10.1</v>
      </c>
    </row>
    <row r="1845" spans="1:118" x14ac:dyDescent="0.25">
      <c r="A1845" s="10">
        <v>1920</v>
      </c>
      <c r="R1845" s="10">
        <v>1920</v>
      </c>
      <c r="S1845" s="10" t="s">
        <v>10</v>
      </c>
      <c r="T1845" s="10">
        <v>0.01</v>
      </c>
      <c r="U1845" s="10">
        <v>0</v>
      </c>
      <c r="V1845" s="10">
        <v>4</v>
      </c>
      <c r="W1845" s="10">
        <v>10.5</v>
      </c>
      <c r="Y1845" s="10">
        <v>0.08</v>
      </c>
      <c r="Z1845" s="10">
        <v>0.04</v>
      </c>
      <c r="AA1845" s="10">
        <v>5</v>
      </c>
      <c r="AB1845" s="10">
        <v>10.5</v>
      </c>
      <c r="AD1845" s="10">
        <v>0.08</v>
      </c>
      <c r="AE1845" s="10">
        <v>0.04</v>
      </c>
      <c r="AF1845" s="10">
        <v>5</v>
      </c>
      <c r="AG1845" s="10">
        <v>10.5</v>
      </c>
      <c r="AI1845" s="10">
        <v>1920</v>
      </c>
      <c r="AJ1845" s="10" t="s">
        <v>10</v>
      </c>
      <c r="AK1845" s="10">
        <v>0.23</v>
      </c>
      <c r="AL1845" s="10">
        <v>0.05</v>
      </c>
      <c r="AM1845" s="10">
        <v>13</v>
      </c>
      <c r="AN1845" s="10">
        <v>10.5</v>
      </c>
      <c r="AP1845" s="10">
        <v>0.3</v>
      </c>
      <c r="AQ1845" s="10">
        <v>0.06</v>
      </c>
      <c r="AR1845" s="10">
        <v>17</v>
      </c>
      <c r="AS1845" s="10">
        <v>10.5</v>
      </c>
      <c r="AU1845" s="10">
        <v>0.36</v>
      </c>
      <c r="AV1845" s="10">
        <v>7.0000000000000007E-2</v>
      </c>
      <c r="AW1845" s="10">
        <v>20</v>
      </c>
      <c r="AX1845" s="10">
        <v>10.5</v>
      </c>
      <c r="AZ1845" s="10">
        <v>1920</v>
      </c>
      <c r="BA1845" s="10" t="s">
        <v>10</v>
      </c>
      <c r="BB1845" s="10">
        <v>0.05</v>
      </c>
      <c r="BC1845" s="10">
        <v>0.02</v>
      </c>
      <c r="BD1845" s="10">
        <v>3</v>
      </c>
      <c r="BE1845" s="10">
        <v>10.7</v>
      </c>
      <c r="BG1845" s="10">
        <v>0.08</v>
      </c>
      <c r="BH1845" s="10">
        <v>0.04</v>
      </c>
      <c r="BI1845" s="10">
        <v>5</v>
      </c>
      <c r="BJ1845" s="10">
        <v>10.5</v>
      </c>
      <c r="BL1845" s="10">
        <v>0.08</v>
      </c>
      <c r="BM1845" s="10">
        <v>0.04</v>
      </c>
      <c r="BN1845" s="10">
        <v>5</v>
      </c>
      <c r="BO1845" s="10">
        <v>10.5</v>
      </c>
      <c r="BQ1845" s="10">
        <v>1919</v>
      </c>
      <c r="BR1845" s="10" t="s">
        <v>8</v>
      </c>
      <c r="BS1845" s="10">
        <v>0.22</v>
      </c>
      <c r="BT1845" s="10">
        <v>0.05</v>
      </c>
      <c r="BX1845" s="10">
        <v>0.26</v>
      </c>
      <c r="BY1845" s="10">
        <v>0.06</v>
      </c>
      <c r="CC1845" s="10">
        <v>0.26</v>
      </c>
      <c r="CD1845" s="10">
        <v>0.06</v>
      </c>
      <c r="CH1845" s="10">
        <v>1919</v>
      </c>
      <c r="CI1845" s="10" t="s">
        <v>8</v>
      </c>
      <c r="CJ1845" s="10">
        <v>7.0000000000000007E-2</v>
      </c>
      <c r="CK1845" s="10">
        <v>0.05</v>
      </c>
      <c r="CL1845" s="10">
        <v>1</v>
      </c>
      <c r="CM1845" s="10">
        <v>37.520000000000003</v>
      </c>
      <c r="CO1845" s="10">
        <v>0.08</v>
      </c>
      <c r="CP1845" s="10">
        <v>0.06</v>
      </c>
      <c r="CQ1845" s="10">
        <v>2</v>
      </c>
      <c r="CR1845" s="10">
        <v>38.020000000000003</v>
      </c>
      <c r="CT1845" s="10">
        <v>0.08</v>
      </c>
      <c r="CU1845" s="10">
        <v>0.06</v>
      </c>
      <c r="CV1845" s="10">
        <v>2</v>
      </c>
      <c r="CW1845" s="10">
        <v>37.71</v>
      </c>
      <c r="CY1845" s="10">
        <v>1949</v>
      </c>
      <c r="CZ1845" s="10" t="s">
        <v>11</v>
      </c>
      <c r="DC1845" s="10">
        <v>0</v>
      </c>
      <c r="DH1845" s="10">
        <v>0</v>
      </c>
      <c r="DM1845" s="10">
        <v>0</v>
      </c>
    </row>
    <row r="1846" spans="1:118" x14ac:dyDescent="0.25">
      <c r="A1846" s="10">
        <v>1921</v>
      </c>
      <c r="R1846" s="10">
        <v>1921</v>
      </c>
      <c r="S1846" s="10" t="s">
        <v>285</v>
      </c>
      <c r="T1846" s="10">
        <v>3.23337E-2</v>
      </c>
      <c r="U1846" s="10">
        <v>1.6348500000000002E-2</v>
      </c>
      <c r="V1846" s="10">
        <v>2</v>
      </c>
      <c r="W1846" s="10">
        <v>10.5</v>
      </c>
      <c r="Y1846" s="10">
        <v>4.8500549999999996E-2</v>
      </c>
      <c r="Z1846" s="10">
        <v>2.4522749999999999E-2</v>
      </c>
      <c r="AA1846" s="10">
        <v>3</v>
      </c>
      <c r="AB1846" s="10">
        <v>10.5</v>
      </c>
      <c r="AD1846" s="10">
        <v>4.8500549999999996E-2</v>
      </c>
      <c r="AE1846" s="10">
        <v>2.4522749999999999E-2</v>
      </c>
      <c r="AF1846" s="10">
        <v>3</v>
      </c>
      <c r="AG1846" s="10">
        <v>10.5</v>
      </c>
      <c r="AI1846" s="10">
        <v>1921</v>
      </c>
      <c r="AJ1846" s="10" t="s">
        <v>285</v>
      </c>
      <c r="AK1846" s="10">
        <v>0.1424136</v>
      </c>
      <c r="AL1846" s="10">
        <v>2.9064E-2</v>
      </c>
      <c r="AM1846" s="10">
        <v>8</v>
      </c>
      <c r="AN1846" s="10">
        <v>10.5</v>
      </c>
      <c r="AP1846" s="10">
        <v>0.17801700000000001</v>
      </c>
      <c r="AQ1846" s="10">
        <v>3.6330000000000008E-2</v>
      </c>
      <c r="AR1846" s="10">
        <v>10</v>
      </c>
      <c r="AS1846" s="10">
        <v>10.5</v>
      </c>
      <c r="AU1846" s="10">
        <v>0.21362039999999999</v>
      </c>
      <c r="AV1846" s="10">
        <v>4.3596000000000003E-2</v>
      </c>
      <c r="AW1846" s="10">
        <v>12</v>
      </c>
      <c r="AX1846" s="10">
        <v>10.5</v>
      </c>
      <c r="AZ1846" s="10">
        <v>1921</v>
      </c>
      <c r="BA1846" s="10" t="s">
        <v>285</v>
      </c>
      <c r="BB1846" s="10">
        <v>3.3319800000000004E-2</v>
      </c>
      <c r="BC1846" s="10">
        <v>1.591946E-2</v>
      </c>
      <c r="BD1846" s="10">
        <v>2</v>
      </c>
      <c r="BE1846" s="10">
        <v>10.7</v>
      </c>
      <c r="BG1846" s="10">
        <v>4.9045499999999999E-2</v>
      </c>
      <c r="BH1846" s="10">
        <v>2.3432849999999998E-2</v>
      </c>
      <c r="BI1846" s="10">
        <v>3</v>
      </c>
      <c r="BJ1846" s="10">
        <v>10.5</v>
      </c>
      <c r="BL1846" s="10">
        <v>4.9045499999999999E-2</v>
      </c>
      <c r="BM1846" s="10">
        <v>2.3432849999999998E-2</v>
      </c>
      <c r="BN1846" s="10">
        <v>3</v>
      </c>
      <c r="BO1846" s="10">
        <v>10.5</v>
      </c>
      <c r="BQ1846" s="10">
        <v>1920</v>
      </c>
      <c r="BR1846" s="10" t="s">
        <v>10</v>
      </c>
      <c r="BS1846" s="10">
        <v>0.22</v>
      </c>
      <c r="BT1846" s="10">
        <v>0.03</v>
      </c>
      <c r="BU1846" s="10">
        <v>12</v>
      </c>
      <c r="BV1846" s="10">
        <v>10.7</v>
      </c>
      <c r="BX1846" s="10">
        <v>0.26</v>
      </c>
      <c r="BY1846" s="10">
        <v>0.04</v>
      </c>
      <c r="BZ1846" s="10">
        <v>14</v>
      </c>
      <c r="CA1846" s="10">
        <v>10.7</v>
      </c>
      <c r="CC1846" s="10">
        <v>0.26</v>
      </c>
      <c r="CD1846" s="10">
        <v>0.04</v>
      </c>
      <c r="CE1846" s="10">
        <v>14</v>
      </c>
      <c r="CF1846" s="10">
        <v>10.7</v>
      </c>
      <c r="CH1846" s="10">
        <v>1920</v>
      </c>
      <c r="CI1846" s="10" t="s">
        <v>10</v>
      </c>
      <c r="CJ1846" s="10">
        <v>7.0000000000000007E-2</v>
      </c>
      <c r="CK1846" s="10">
        <v>0.03</v>
      </c>
      <c r="CL1846" s="10">
        <v>4</v>
      </c>
      <c r="CM1846" s="10">
        <v>10.9</v>
      </c>
      <c r="CO1846" s="10">
        <v>0.08</v>
      </c>
      <c r="CP1846" s="10">
        <v>0.04</v>
      </c>
      <c r="CQ1846" s="10">
        <v>5</v>
      </c>
      <c r="CR1846" s="10">
        <v>10.9</v>
      </c>
      <c r="CT1846" s="10">
        <v>0.08</v>
      </c>
      <c r="CU1846" s="10">
        <v>0.04</v>
      </c>
      <c r="CV1846" s="10">
        <v>5</v>
      </c>
      <c r="CW1846" s="10">
        <v>10.9</v>
      </c>
      <c r="CY1846" s="10">
        <v>1950</v>
      </c>
      <c r="CZ1846" s="10" t="s">
        <v>285</v>
      </c>
      <c r="DA1846" s="10">
        <v>3.4904480000000002E-2</v>
      </c>
      <c r="DB1846" s="10">
        <v>8.6361600000000004E-3</v>
      </c>
      <c r="DC1846" s="10">
        <v>2</v>
      </c>
      <c r="DD1846" s="10">
        <v>10.4</v>
      </c>
      <c r="DF1846" s="10">
        <v>3.456886E-2</v>
      </c>
      <c r="DG1846" s="10">
        <v>8.5531200000000009E-3</v>
      </c>
      <c r="DH1846" s="10">
        <v>2</v>
      </c>
      <c r="DI1846" s="10">
        <v>10.3</v>
      </c>
      <c r="DK1846" s="10">
        <v>3.3897619999999996E-2</v>
      </c>
      <c r="DL1846" s="10">
        <v>8.3870399999999984E-3</v>
      </c>
      <c r="DM1846" s="10">
        <v>2</v>
      </c>
      <c r="DN1846" s="10">
        <v>10.1</v>
      </c>
    </row>
    <row r="1847" spans="1:118" x14ac:dyDescent="0.25">
      <c r="A1847" s="10">
        <v>1922</v>
      </c>
      <c r="R1847" s="10">
        <v>1922</v>
      </c>
      <c r="S1847" s="10" t="s">
        <v>304</v>
      </c>
      <c r="T1847" s="10">
        <v>3.23337E-2</v>
      </c>
      <c r="U1847" s="10">
        <v>1.6348500000000002E-2</v>
      </c>
      <c r="V1847" s="10">
        <v>2</v>
      </c>
      <c r="W1847" s="10">
        <v>10.5</v>
      </c>
      <c r="Y1847" s="10">
        <v>3.23337E-2</v>
      </c>
      <c r="Z1847" s="10">
        <v>1.6348500000000002E-2</v>
      </c>
      <c r="AA1847" s="10">
        <v>2</v>
      </c>
      <c r="AB1847" s="10">
        <v>10.5</v>
      </c>
      <c r="AD1847" s="10">
        <v>3.23337E-2</v>
      </c>
      <c r="AE1847" s="10">
        <v>1.6348500000000002E-2</v>
      </c>
      <c r="AF1847" s="10">
        <v>2</v>
      </c>
      <c r="AG1847" s="10">
        <v>10.5</v>
      </c>
      <c r="AI1847" s="10">
        <v>1922</v>
      </c>
      <c r="AJ1847" s="10" t="s">
        <v>304</v>
      </c>
      <c r="AK1847" s="10">
        <v>8.9008500000000004E-2</v>
      </c>
      <c r="AL1847" s="10">
        <v>1.8165000000000004E-2</v>
      </c>
      <c r="AM1847" s="10">
        <v>5</v>
      </c>
      <c r="AN1847" s="10">
        <v>10.5</v>
      </c>
      <c r="AP1847" s="10">
        <v>0.12461190000000001</v>
      </c>
      <c r="AQ1847" s="10">
        <v>2.5431000000000002E-2</v>
      </c>
      <c r="AR1847" s="10">
        <v>7</v>
      </c>
      <c r="AS1847" s="10">
        <v>10.5</v>
      </c>
      <c r="AU1847" s="10">
        <v>0.1424136</v>
      </c>
      <c r="AV1847" s="10">
        <v>2.9064E-2</v>
      </c>
      <c r="AW1847" s="10">
        <v>8</v>
      </c>
      <c r="AX1847" s="10">
        <v>10.5</v>
      </c>
      <c r="AZ1847" s="10">
        <v>1922</v>
      </c>
      <c r="BA1847" s="10" t="s">
        <v>304</v>
      </c>
      <c r="BB1847" s="10">
        <v>1.6659900000000002E-2</v>
      </c>
      <c r="BC1847" s="10">
        <v>7.9597299999999999E-3</v>
      </c>
      <c r="BD1847" s="10">
        <v>1</v>
      </c>
      <c r="BE1847" s="10">
        <v>10.7</v>
      </c>
      <c r="BG1847" s="10">
        <v>3.2697000000000004E-2</v>
      </c>
      <c r="BH1847" s="10">
        <v>1.5621899999999998E-2</v>
      </c>
      <c r="BI1847" s="10">
        <v>2</v>
      </c>
      <c r="BJ1847" s="10">
        <v>10.5</v>
      </c>
      <c r="BL1847" s="10">
        <v>3.2697000000000004E-2</v>
      </c>
      <c r="BM1847" s="10">
        <v>1.5621899999999998E-2</v>
      </c>
      <c r="BN1847" s="10">
        <v>2</v>
      </c>
      <c r="BO1847" s="10">
        <v>10.5</v>
      </c>
      <c r="BQ1847" s="10">
        <v>1921</v>
      </c>
      <c r="BR1847" s="10" t="s">
        <v>285</v>
      </c>
      <c r="BS1847" s="10">
        <v>0.12828122999999997</v>
      </c>
      <c r="BT1847" s="10">
        <v>1.8140779999999995E-2</v>
      </c>
      <c r="BU1847" s="10">
        <v>7</v>
      </c>
      <c r="BV1847" s="10">
        <v>10.7</v>
      </c>
      <c r="BX1847" s="10">
        <v>0.14660711999999998</v>
      </c>
      <c r="BY1847" s="10">
        <v>2.0732320000000002E-2</v>
      </c>
      <c r="BZ1847" s="10">
        <v>8</v>
      </c>
      <c r="CA1847" s="10">
        <v>10.7</v>
      </c>
      <c r="CC1847" s="10">
        <v>0.14660711999999998</v>
      </c>
      <c r="CD1847" s="10">
        <v>2.0732320000000002E-2</v>
      </c>
      <c r="CE1847" s="10">
        <v>8</v>
      </c>
      <c r="CF1847" s="10">
        <v>10.7</v>
      </c>
      <c r="CH1847" s="10">
        <v>1921</v>
      </c>
      <c r="CI1847" s="10" t="s">
        <v>285</v>
      </c>
      <c r="CJ1847" s="10">
        <v>3.3942599999999996E-2</v>
      </c>
      <c r="CK1847" s="10">
        <v>1.6217019999999999E-2</v>
      </c>
      <c r="CL1847" s="10">
        <v>2</v>
      </c>
      <c r="CM1847" s="10">
        <v>10.9</v>
      </c>
      <c r="CO1847" s="10">
        <v>5.0913900000000005E-2</v>
      </c>
      <c r="CP1847" s="10">
        <v>2.4325530000000001E-2</v>
      </c>
      <c r="CQ1847" s="10">
        <v>3</v>
      </c>
      <c r="CR1847" s="10">
        <v>10.9</v>
      </c>
      <c r="CT1847" s="10">
        <v>5.0913900000000005E-2</v>
      </c>
      <c r="CU1847" s="10">
        <v>2.4325530000000001E-2</v>
      </c>
      <c r="CV1847" s="10">
        <v>3</v>
      </c>
      <c r="CW1847" s="10">
        <v>10.9</v>
      </c>
      <c r="CY1847" s="10">
        <v>1951</v>
      </c>
      <c r="CZ1847" s="10" t="s">
        <v>305</v>
      </c>
      <c r="DA1847" s="10">
        <v>0.17452239999999997</v>
      </c>
      <c r="DB1847" s="10">
        <v>4.3180799999999998E-2</v>
      </c>
      <c r="DC1847" s="10">
        <v>10</v>
      </c>
      <c r="DD1847" s="10">
        <v>10.4</v>
      </c>
      <c r="DF1847" s="10">
        <v>0.24198202000000005</v>
      </c>
      <c r="DG1847" s="10">
        <v>5.9871840000000003E-2</v>
      </c>
      <c r="DH1847" s="10">
        <v>14</v>
      </c>
      <c r="DI1847" s="10">
        <v>10.3</v>
      </c>
      <c r="DK1847" s="10">
        <v>0.25423214999999993</v>
      </c>
      <c r="DL1847" s="10">
        <v>6.2902799999999995E-2</v>
      </c>
      <c r="DM1847" s="10">
        <v>15</v>
      </c>
      <c r="DN1847" s="10">
        <v>10.1</v>
      </c>
    </row>
    <row r="1848" spans="1:118" x14ac:dyDescent="0.25">
      <c r="A1848" s="10">
        <v>1923</v>
      </c>
      <c r="R1848" s="10">
        <v>1923</v>
      </c>
      <c r="S1848" s="10" t="s">
        <v>289</v>
      </c>
      <c r="T1848" s="10">
        <v>0</v>
      </c>
      <c r="U1848" s="10">
        <v>0</v>
      </c>
      <c r="V1848" s="10">
        <v>0</v>
      </c>
      <c r="Y1848" s="10">
        <v>0</v>
      </c>
      <c r="Z1848" s="10">
        <v>0</v>
      </c>
      <c r="AA1848" s="10">
        <v>0</v>
      </c>
      <c r="AD1848" s="10">
        <v>0</v>
      </c>
      <c r="AE1848" s="10">
        <v>0</v>
      </c>
      <c r="AF1848" s="10">
        <v>0</v>
      </c>
      <c r="AI1848" s="10">
        <v>1923</v>
      </c>
      <c r="AJ1848" s="10" t="s">
        <v>289</v>
      </c>
      <c r="AK1848" s="10">
        <v>0</v>
      </c>
      <c r="AL1848" s="10">
        <v>0</v>
      </c>
      <c r="AM1848" s="10">
        <v>0</v>
      </c>
      <c r="AP1848" s="10">
        <v>0</v>
      </c>
      <c r="AQ1848" s="10">
        <v>0</v>
      </c>
      <c r="AR1848" s="10">
        <v>0</v>
      </c>
      <c r="AU1848" s="10">
        <v>0</v>
      </c>
      <c r="AV1848" s="10">
        <v>0</v>
      </c>
      <c r="AW1848" s="10">
        <v>0</v>
      </c>
      <c r="AZ1848" s="10">
        <v>1923</v>
      </c>
      <c r="BA1848" s="10" t="s">
        <v>289</v>
      </c>
      <c r="BB1848" s="10">
        <v>0</v>
      </c>
      <c r="BC1848" s="10">
        <v>0</v>
      </c>
      <c r="BD1848" s="10">
        <v>0</v>
      </c>
      <c r="BG1848" s="10">
        <v>0</v>
      </c>
      <c r="BH1848" s="10">
        <v>0</v>
      </c>
      <c r="BI1848" s="10">
        <v>0</v>
      </c>
      <c r="BL1848" s="10">
        <v>0</v>
      </c>
      <c r="BM1848" s="10">
        <v>0</v>
      </c>
      <c r="BN1848" s="10">
        <v>0</v>
      </c>
      <c r="BQ1848" s="10">
        <v>1922</v>
      </c>
      <c r="BR1848" s="10" t="s">
        <v>304</v>
      </c>
      <c r="BS1848" s="10">
        <v>9.1629449999999987E-2</v>
      </c>
      <c r="BT1848" s="10">
        <v>1.2957700000000001E-2</v>
      </c>
      <c r="BU1848" s="10">
        <v>5</v>
      </c>
      <c r="BV1848" s="10">
        <v>10.7</v>
      </c>
      <c r="BX1848" s="10">
        <v>0.10995533999999998</v>
      </c>
      <c r="BY1848" s="10">
        <v>1.5549239999999997E-2</v>
      </c>
      <c r="BZ1848" s="10">
        <v>6</v>
      </c>
      <c r="CA1848" s="10">
        <v>10.7</v>
      </c>
      <c r="CC1848" s="10">
        <v>0.10995533999999998</v>
      </c>
      <c r="CD1848" s="10">
        <v>1.5549239999999997E-2</v>
      </c>
      <c r="CE1848" s="10">
        <v>6</v>
      </c>
      <c r="CF1848" s="10">
        <v>10.7</v>
      </c>
      <c r="CH1848" s="10">
        <v>1922</v>
      </c>
      <c r="CI1848" s="10" t="s">
        <v>304</v>
      </c>
      <c r="CJ1848" s="10">
        <v>3.3942599999999996E-2</v>
      </c>
      <c r="CK1848" s="10">
        <v>1.6217019999999999E-2</v>
      </c>
      <c r="CL1848" s="10">
        <v>2</v>
      </c>
      <c r="CM1848" s="10">
        <v>10.9</v>
      </c>
      <c r="CO1848" s="10">
        <v>3.3942599999999996E-2</v>
      </c>
      <c r="CP1848" s="10">
        <v>1.6217019999999999E-2</v>
      </c>
      <c r="CQ1848" s="10">
        <v>2</v>
      </c>
      <c r="CR1848" s="10">
        <v>10.9</v>
      </c>
      <c r="CT1848" s="10">
        <v>3.3942599999999996E-2</v>
      </c>
      <c r="CU1848" s="10">
        <v>1.6217019999999999E-2</v>
      </c>
      <c r="CV1848" s="10">
        <v>2</v>
      </c>
      <c r="CW1848" s="10">
        <v>10.9</v>
      </c>
      <c r="CY1848" s="10">
        <v>1952</v>
      </c>
      <c r="CZ1848" s="10" t="s">
        <v>306</v>
      </c>
      <c r="DA1848" s="10">
        <v>0.24433135999999997</v>
      </c>
      <c r="DB1848" s="10">
        <v>6.0453119999999992E-2</v>
      </c>
      <c r="DC1848" s="10">
        <v>14</v>
      </c>
      <c r="DD1848" s="10">
        <v>10.4</v>
      </c>
      <c r="DF1848" s="10">
        <v>0.27655088</v>
      </c>
      <c r="DG1848" s="10">
        <v>6.8424960000000007E-2</v>
      </c>
      <c r="DH1848" s="10">
        <v>16</v>
      </c>
      <c r="DI1848" s="10">
        <v>10.3</v>
      </c>
      <c r="DK1848" s="10">
        <v>0.32202739000000002</v>
      </c>
      <c r="DL1848" s="10">
        <v>7.9676879999999992E-2</v>
      </c>
      <c r="DM1848" s="10">
        <v>19</v>
      </c>
      <c r="DN1848" s="10">
        <v>10.1</v>
      </c>
    </row>
    <row r="1849" spans="1:118" x14ac:dyDescent="0.25">
      <c r="A1849" s="10">
        <v>1924</v>
      </c>
      <c r="R1849" s="10">
        <v>1924</v>
      </c>
      <c r="S1849" s="10" t="s">
        <v>449</v>
      </c>
      <c r="T1849" s="10">
        <v>1.4300000000000001E-4</v>
      </c>
      <c r="Y1849" s="10">
        <v>1.5660000000000001E-4</v>
      </c>
      <c r="AD1849" s="10">
        <v>1.3660000000000001E-4</v>
      </c>
      <c r="AI1849" s="10">
        <v>1924</v>
      </c>
      <c r="AJ1849" s="10" t="s">
        <v>449</v>
      </c>
      <c r="AK1849" s="10">
        <v>9.1999999999999998E-3</v>
      </c>
      <c r="AP1849" s="10">
        <v>9.7599999999999996E-3</v>
      </c>
      <c r="AU1849" s="10">
        <v>1.017E-2</v>
      </c>
      <c r="AZ1849" s="10">
        <v>1924</v>
      </c>
      <c r="BA1849" s="10" t="s">
        <v>449</v>
      </c>
      <c r="BB1849" s="10">
        <v>1.6330000000000001E-4</v>
      </c>
      <c r="BG1849" s="10">
        <v>1.4660000000000001E-4</v>
      </c>
      <c r="BL1849" s="10">
        <v>1.4329999999999999E-4</v>
      </c>
      <c r="BQ1849" s="10">
        <v>1923</v>
      </c>
      <c r="BR1849" s="10" t="s">
        <v>289</v>
      </c>
      <c r="BS1849" s="10">
        <v>0</v>
      </c>
      <c r="BT1849" s="10">
        <v>0</v>
      </c>
      <c r="BU1849" s="10">
        <v>0</v>
      </c>
      <c r="BV1849" s="10">
        <v>10.7</v>
      </c>
      <c r="BX1849" s="10">
        <v>0</v>
      </c>
      <c r="BY1849" s="10">
        <v>0</v>
      </c>
      <c r="BZ1849" s="10">
        <v>0</v>
      </c>
      <c r="CA1849" s="10">
        <v>10.7</v>
      </c>
      <c r="CC1849" s="10">
        <v>0</v>
      </c>
      <c r="CD1849" s="10">
        <v>0</v>
      </c>
      <c r="CE1849" s="10">
        <v>0</v>
      </c>
      <c r="CF1849" s="10">
        <v>10.7</v>
      </c>
      <c r="CH1849" s="10">
        <v>1923</v>
      </c>
      <c r="CI1849" s="10" t="s">
        <v>289</v>
      </c>
      <c r="CJ1849" s="10">
        <v>0</v>
      </c>
      <c r="CK1849" s="10">
        <v>0</v>
      </c>
      <c r="CL1849" s="10">
        <v>0</v>
      </c>
      <c r="CM1849" s="10">
        <v>10.9</v>
      </c>
      <c r="CO1849" s="10">
        <v>0</v>
      </c>
      <c r="CP1849" s="10">
        <v>0</v>
      </c>
      <c r="CQ1849" s="10">
        <v>0</v>
      </c>
      <c r="CR1849" s="10">
        <v>10.9</v>
      </c>
      <c r="CT1849" s="10">
        <v>0</v>
      </c>
      <c r="CU1849" s="10">
        <v>0</v>
      </c>
      <c r="CV1849" s="10">
        <v>0</v>
      </c>
      <c r="CW1849" s="10">
        <v>10.9</v>
      </c>
      <c r="CY1849" s="10">
        <v>1953</v>
      </c>
      <c r="CZ1849" s="10" t="s">
        <v>307</v>
      </c>
      <c r="DA1849" s="10">
        <v>0</v>
      </c>
      <c r="DB1849" s="10">
        <v>0</v>
      </c>
      <c r="DC1849" s="10">
        <v>0</v>
      </c>
      <c r="DD1849" s="10">
        <v>10.4</v>
      </c>
      <c r="DF1849" s="10">
        <v>0</v>
      </c>
      <c r="DG1849" s="10">
        <v>0</v>
      </c>
      <c r="DH1849" s="10">
        <v>0</v>
      </c>
      <c r="DI1849" s="10">
        <v>10.3</v>
      </c>
      <c r="DK1849" s="10">
        <v>0</v>
      </c>
      <c r="DL1849" s="10">
        <v>0</v>
      </c>
      <c r="DM1849" s="10">
        <v>0</v>
      </c>
      <c r="DN1849" s="10">
        <v>10.1</v>
      </c>
    </row>
    <row r="1850" spans="1:118" x14ac:dyDescent="0.25">
      <c r="A1850" s="10">
        <v>1925</v>
      </c>
      <c r="R1850" s="10">
        <v>1925</v>
      </c>
      <c r="S1850" s="10" t="s">
        <v>8</v>
      </c>
      <c r="T1850" s="10">
        <v>0.06</v>
      </c>
      <c r="U1850" s="10">
        <v>0.06</v>
      </c>
      <c r="Y1850" s="10">
        <v>0.09</v>
      </c>
      <c r="Z1850" s="10">
        <v>0.08</v>
      </c>
      <c r="AD1850" s="10">
        <v>0.09</v>
      </c>
      <c r="AE1850" s="10">
        <v>0.08</v>
      </c>
      <c r="AI1850" s="10">
        <v>1925</v>
      </c>
      <c r="AJ1850" s="10" t="s">
        <v>8</v>
      </c>
      <c r="AK1850" s="10">
        <v>0.19</v>
      </c>
      <c r="AL1850" s="10">
        <v>0.09</v>
      </c>
      <c r="AP1850" s="10">
        <v>0.19</v>
      </c>
      <c r="AQ1850" s="10">
        <v>0.09</v>
      </c>
      <c r="AU1850" s="10">
        <v>0.19</v>
      </c>
      <c r="AV1850" s="10">
        <v>0.09</v>
      </c>
      <c r="AZ1850" s="10">
        <v>1925</v>
      </c>
      <c r="BA1850" s="10" t="s">
        <v>8</v>
      </c>
      <c r="BB1850" s="10">
        <v>0.05</v>
      </c>
      <c r="BC1850" s="10">
        <v>0.06</v>
      </c>
      <c r="BG1850" s="10">
        <v>0.08</v>
      </c>
      <c r="BH1850" s="10">
        <v>0.08</v>
      </c>
      <c r="BL1850" s="10">
        <v>0.08</v>
      </c>
      <c r="BM1850" s="10">
        <v>0.08</v>
      </c>
      <c r="BQ1850" s="10">
        <v>1924</v>
      </c>
      <c r="BR1850" s="10" t="s">
        <v>449</v>
      </c>
      <c r="BS1850" s="10">
        <v>8.3700000000000007E-3</v>
      </c>
      <c r="BX1850" s="10">
        <v>8.7229999999999999E-3</v>
      </c>
      <c r="CC1850" s="10">
        <v>7.7000000000000002E-3</v>
      </c>
      <c r="CH1850" s="10">
        <v>1924</v>
      </c>
      <c r="CI1850" s="10" t="s">
        <v>449</v>
      </c>
      <c r="CJ1850" s="10">
        <v>1.4999999999999999E-4</v>
      </c>
      <c r="CO1850" s="10">
        <v>1.6333E-4</v>
      </c>
      <c r="CT1850" s="10">
        <v>1.66E-4</v>
      </c>
      <c r="CY1850" s="10">
        <v>1954</v>
      </c>
      <c r="CZ1850" s="10" t="s">
        <v>423</v>
      </c>
      <c r="DA1850" s="10">
        <v>1.85466E-2</v>
      </c>
      <c r="DF1850" s="10">
        <v>1.39233E-2</v>
      </c>
      <c r="DK1850" s="10">
        <v>1.27633E-2</v>
      </c>
    </row>
    <row r="1851" spans="1:118" x14ac:dyDescent="0.25">
      <c r="A1851" s="10">
        <v>1926</v>
      </c>
      <c r="R1851" s="10">
        <v>1926</v>
      </c>
      <c r="S1851" s="10" t="s">
        <v>10</v>
      </c>
      <c r="T1851" s="10">
        <v>0.05</v>
      </c>
      <c r="U1851" s="10">
        <v>0.03</v>
      </c>
      <c r="V1851" s="10">
        <v>3</v>
      </c>
      <c r="W1851" s="10">
        <v>10.3</v>
      </c>
      <c r="Y1851" s="10">
        <v>0.08</v>
      </c>
      <c r="Z1851" s="10">
        <v>0.05</v>
      </c>
      <c r="AA1851" s="10">
        <v>5</v>
      </c>
      <c r="AB1851" s="10">
        <v>10.3</v>
      </c>
      <c r="AD1851" s="10">
        <v>0.08</v>
      </c>
      <c r="AE1851" s="10">
        <v>0.05</v>
      </c>
      <c r="AF1851" s="10">
        <v>5</v>
      </c>
      <c r="AG1851" s="10">
        <v>10.3</v>
      </c>
      <c r="AI1851" s="10">
        <v>1926</v>
      </c>
      <c r="AJ1851" s="10" t="s">
        <v>10</v>
      </c>
      <c r="AK1851" s="10">
        <v>0.19</v>
      </c>
      <c r="AL1851" s="10">
        <v>0.06</v>
      </c>
      <c r="AM1851" s="10">
        <v>11</v>
      </c>
      <c r="AN1851" s="10">
        <v>10.3</v>
      </c>
      <c r="AP1851" s="10">
        <v>0.19</v>
      </c>
      <c r="AQ1851" s="10">
        <v>0.06</v>
      </c>
      <c r="AR1851" s="10">
        <v>11</v>
      </c>
      <c r="AS1851" s="10">
        <v>10.3</v>
      </c>
      <c r="AU1851" s="10">
        <v>0.19</v>
      </c>
      <c r="AV1851" s="10">
        <v>0.06</v>
      </c>
      <c r="AW1851" s="10">
        <v>11</v>
      </c>
      <c r="AX1851" s="10">
        <v>10.3</v>
      </c>
      <c r="AZ1851" s="10">
        <v>1926</v>
      </c>
      <c r="BA1851" s="10" t="s">
        <v>10</v>
      </c>
      <c r="BB1851" s="10">
        <v>0.05</v>
      </c>
      <c r="BC1851" s="10">
        <v>0.03</v>
      </c>
      <c r="BD1851" s="10">
        <v>3</v>
      </c>
      <c r="BE1851" s="10">
        <v>10.3</v>
      </c>
      <c r="BG1851" s="10">
        <v>0.08</v>
      </c>
      <c r="BH1851" s="10">
        <v>0.05</v>
      </c>
      <c r="BI1851" s="10">
        <v>5</v>
      </c>
      <c r="BJ1851" s="10">
        <v>10.3</v>
      </c>
      <c r="BL1851" s="10">
        <v>0.08</v>
      </c>
      <c r="BM1851" s="10">
        <v>0.05</v>
      </c>
      <c r="BN1851" s="10">
        <v>5</v>
      </c>
      <c r="BO1851" s="10">
        <v>10.3</v>
      </c>
      <c r="BQ1851" s="10">
        <v>1925</v>
      </c>
      <c r="BR1851" s="10" t="s">
        <v>8</v>
      </c>
      <c r="BS1851" s="10">
        <v>0.14000000000000001</v>
      </c>
      <c r="BT1851" s="10">
        <v>0.06</v>
      </c>
      <c r="BX1851" s="10">
        <v>0.14000000000000001</v>
      </c>
      <c r="BY1851" s="10">
        <v>0.06</v>
      </c>
      <c r="CC1851" s="10">
        <v>0.14000000000000001</v>
      </c>
      <c r="CD1851" s="10">
        <v>0.06</v>
      </c>
      <c r="CH1851" s="10">
        <v>1925</v>
      </c>
      <c r="CI1851" s="10" t="s">
        <v>8</v>
      </c>
      <c r="CJ1851" s="10">
        <v>0.09</v>
      </c>
      <c r="CK1851" s="10">
        <v>7.0000000000000007E-2</v>
      </c>
      <c r="CL1851" s="10">
        <v>2</v>
      </c>
      <c r="CM1851" s="10">
        <v>37.479999999999997</v>
      </c>
      <c r="CO1851" s="10">
        <v>0.09</v>
      </c>
      <c r="CP1851" s="10">
        <v>7.0000000000000007E-2</v>
      </c>
      <c r="CQ1851" s="10">
        <v>2</v>
      </c>
      <c r="CR1851" s="10">
        <v>37.97</v>
      </c>
      <c r="CT1851" s="10">
        <v>0.09</v>
      </c>
      <c r="CU1851" s="10">
        <v>7.0000000000000007E-2</v>
      </c>
      <c r="CV1851" s="10">
        <v>2</v>
      </c>
      <c r="CW1851" s="10">
        <v>37.659999999999997</v>
      </c>
      <c r="CY1851" s="10">
        <v>1955</v>
      </c>
      <c r="CZ1851" s="10" t="s">
        <v>8</v>
      </c>
      <c r="DA1851" s="10">
        <v>0.26</v>
      </c>
      <c r="DB1851" s="10">
        <v>0.09</v>
      </c>
      <c r="DC1851" s="10">
        <v>4.0999999999999996</v>
      </c>
      <c r="DD1851" s="10">
        <v>39.78</v>
      </c>
      <c r="DF1851" s="10">
        <v>0.33</v>
      </c>
      <c r="DG1851" s="10">
        <v>0.11</v>
      </c>
      <c r="DH1851" s="10">
        <v>5.2</v>
      </c>
      <c r="DI1851" s="10">
        <v>39.03</v>
      </c>
      <c r="DK1851" s="10">
        <v>0.34</v>
      </c>
      <c r="DL1851" s="10">
        <v>0.11</v>
      </c>
      <c r="DM1851" s="10">
        <v>5.4</v>
      </c>
      <c r="DN1851" s="10">
        <v>38.549999999999997</v>
      </c>
    </row>
    <row r="1852" spans="1:118" x14ac:dyDescent="0.25">
      <c r="A1852" s="10">
        <v>1927</v>
      </c>
      <c r="R1852" s="10">
        <v>1927</v>
      </c>
      <c r="S1852" s="10" t="s">
        <v>285</v>
      </c>
      <c r="T1852" s="10">
        <v>1.5146150000000002E-2</v>
      </c>
      <c r="U1852" s="10">
        <v>9.4440700000000023E-3</v>
      </c>
      <c r="V1852" s="10">
        <v>1</v>
      </c>
      <c r="W1852" s="10">
        <v>10.3</v>
      </c>
      <c r="Y1852" s="10">
        <v>3.0292300000000005E-2</v>
      </c>
      <c r="Z1852" s="10">
        <v>1.8888140000000005E-2</v>
      </c>
      <c r="AA1852" s="10">
        <v>2</v>
      </c>
      <c r="AB1852" s="10">
        <v>10.3</v>
      </c>
      <c r="AD1852" s="10">
        <v>3.0292300000000005E-2</v>
      </c>
      <c r="AE1852" s="10">
        <v>1.8888140000000005E-2</v>
      </c>
      <c r="AF1852" s="10">
        <v>2</v>
      </c>
      <c r="AG1852" s="10">
        <v>10.3</v>
      </c>
      <c r="AI1852" s="10">
        <v>1927</v>
      </c>
      <c r="AJ1852" s="10" t="s">
        <v>285</v>
      </c>
      <c r="AK1852" s="10">
        <v>5.078415E-2</v>
      </c>
      <c r="AL1852" s="10">
        <v>1.657167E-2</v>
      </c>
      <c r="AM1852" s="10">
        <v>3</v>
      </c>
      <c r="AN1852" s="10">
        <v>10.3</v>
      </c>
      <c r="AP1852" s="10">
        <v>5.078415E-2</v>
      </c>
      <c r="AQ1852" s="10">
        <v>1.657167E-2</v>
      </c>
      <c r="AR1852" s="10">
        <v>3</v>
      </c>
      <c r="AS1852" s="10">
        <v>10.3</v>
      </c>
      <c r="AU1852" s="10">
        <v>5.078415E-2</v>
      </c>
      <c r="AV1852" s="10">
        <v>1.657167E-2</v>
      </c>
      <c r="AW1852" s="10">
        <v>3</v>
      </c>
      <c r="AX1852" s="10">
        <v>10.3</v>
      </c>
      <c r="AZ1852" s="10">
        <v>1927</v>
      </c>
      <c r="BA1852" s="10" t="s">
        <v>285</v>
      </c>
      <c r="BB1852" s="10">
        <v>4.5438449999999998E-2</v>
      </c>
      <c r="BC1852" s="10">
        <v>2.8332210000000004E-2</v>
      </c>
      <c r="BD1852" s="10">
        <v>3</v>
      </c>
      <c r="BE1852" s="10">
        <v>10.3</v>
      </c>
      <c r="BG1852" s="10">
        <v>4.5438449999999998E-2</v>
      </c>
      <c r="BH1852" s="10">
        <v>2.8332210000000004E-2</v>
      </c>
      <c r="BI1852" s="10">
        <v>3</v>
      </c>
      <c r="BJ1852" s="10">
        <v>10.3</v>
      </c>
      <c r="BL1852" s="10">
        <v>4.5438449999999998E-2</v>
      </c>
      <c r="BM1852" s="10">
        <v>2.8332210000000004E-2</v>
      </c>
      <c r="BN1852" s="10">
        <v>3</v>
      </c>
      <c r="BO1852" s="10">
        <v>10.3</v>
      </c>
      <c r="BQ1852" s="10">
        <v>1926</v>
      </c>
      <c r="BR1852" s="10" t="s">
        <v>10</v>
      </c>
      <c r="BS1852" s="10">
        <v>0.14000000000000001</v>
      </c>
      <c r="BT1852" s="10">
        <v>0.03</v>
      </c>
      <c r="BU1852" s="10">
        <v>8</v>
      </c>
      <c r="BV1852" s="10">
        <v>10.3</v>
      </c>
      <c r="BX1852" s="10">
        <v>0.14000000000000001</v>
      </c>
      <c r="BY1852" s="10">
        <v>0.03</v>
      </c>
      <c r="BZ1852" s="10">
        <v>8</v>
      </c>
      <c r="CA1852" s="10">
        <v>10.3</v>
      </c>
      <c r="CC1852" s="10">
        <v>0.14000000000000001</v>
      </c>
      <c r="CD1852" s="10">
        <v>0.03</v>
      </c>
      <c r="CE1852" s="10">
        <v>8</v>
      </c>
      <c r="CF1852" s="10">
        <v>10.3</v>
      </c>
      <c r="CH1852" s="10">
        <v>1926</v>
      </c>
      <c r="CI1852" s="10" t="s">
        <v>10</v>
      </c>
      <c r="CJ1852" s="10">
        <v>0.08</v>
      </c>
      <c r="CK1852" s="10">
        <v>0.04</v>
      </c>
      <c r="CL1852" s="10">
        <v>5</v>
      </c>
      <c r="CM1852" s="10">
        <v>10.3</v>
      </c>
      <c r="CO1852" s="10">
        <v>0.08</v>
      </c>
      <c r="CP1852" s="10">
        <v>0.04</v>
      </c>
      <c r="CQ1852" s="10">
        <v>5</v>
      </c>
      <c r="CR1852" s="10">
        <v>10.3</v>
      </c>
      <c r="CT1852" s="10">
        <v>0.08</v>
      </c>
      <c r="CU1852" s="10">
        <v>0.04</v>
      </c>
      <c r="CV1852" s="10">
        <v>5</v>
      </c>
      <c r="CW1852" s="10">
        <v>10.3</v>
      </c>
      <c r="CY1852" s="10">
        <v>1956</v>
      </c>
      <c r="CZ1852" s="10" t="s">
        <v>10</v>
      </c>
      <c r="DA1852" s="10">
        <v>0.26</v>
      </c>
      <c r="DB1852" s="10">
        <v>0.06</v>
      </c>
      <c r="DC1852" s="10">
        <v>14.4</v>
      </c>
      <c r="DD1852" s="10">
        <v>10.7</v>
      </c>
      <c r="DF1852" s="10">
        <v>0.33</v>
      </c>
      <c r="DG1852" s="10">
        <v>0.08</v>
      </c>
      <c r="DH1852" s="10">
        <v>18.399999999999999</v>
      </c>
      <c r="DI1852" s="10">
        <v>10.7</v>
      </c>
      <c r="DK1852" s="10">
        <v>0.34</v>
      </c>
      <c r="DL1852" s="10">
        <v>0.08</v>
      </c>
      <c r="DM1852" s="10">
        <v>19.2</v>
      </c>
      <c r="DN1852" s="10">
        <v>10.5</v>
      </c>
    </row>
    <row r="1853" spans="1:118" x14ac:dyDescent="0.25">
      <c r="A1853" s="10">
        <v>1928</v>
      </c>
      <c r="R1853" s="10">
        <v>1928</v>
      </c>
      <c r="S1853" s="10" t="s">
        <v>315</v>
      </c>
      <c r="T1853" s="10">
        <v>3.0292300000000005E-2</v>
      </c>
      <c r="U1853" s="10">
        <v>1.8888140000000005E-2</v>
      </c>
      <c r="V1853" s="10">
        <v>2</v>
      </c>
      <c r="W1853" s="10">
        <v>10.3</v>
      </c>
      <c r="Y1853" s="10">
        <v>4.5438449999999998E-2</v>
      </c>
      <c r="Z1853" s="10">
        <v>2.8332210000000004E-2</v>
      </c>
      <c r="AA1853" s="10">
        <v>3</v>
      </c>
      <c r="AB1853" s="10">
        <v>10.3</v>
      </c>
      <c r="AD1853" s="10">
        <v>4.5438449999999998E-2</v>
      </c>
      <c r="AE1853" s="10">
        <v>2.8332210000000004E-2</v>
      </c>
      <c r="AF1853" s="10">
        <v>3</v>
      </c>
      <c r="AG1853" s="10">
        <v>10.3</v>
      </c>
      <c r="AI1853" s="10">
        <v>1928</v>
      </c>
      <c r="AJ1853" s="10" t="s">
        <v>315</v>
      </c>
      <c r="AK1853" s="10">
        <v>0.13542440000000003</v>
      </c>
      <c r="AL1853" s="10">
        <v>4.4191120000000007E-2</v>
      </c>
      <c r="AM1853" s="10">
        <v>8</v>
      </c>
      <c r="AN1853" s="10">
        <v>10.3</v>
      </c>
      <c r="AP1853" s="10">
        <v>0.13542440000000003</v>
      </c>
      <c r="AQ1853" s="10">
        <v>4.4191120000000007E-2</v>
      </c>
      <c r="AR1853" s="10">
        <v>8</v>
      </c>
      <c r="AS1853" s="10">
        <v>10.3</v>
      </c>
      <c r="AU1853" s="10">
        <v>0.13542440000000003</v>
      </c>
      <c r="AV1853" s="10">
        <v>4.4191120000000007E-2</v>
      </c>
      <c r="AW1853" s="10">
        <v>8</v>
      </c>
      <c r="AX1853" s="10">
        <v>10.3</v>
      </c>
      <c r="AZ1853" s="10">
        <v>1928</v>
      </c>
      <c r="BA1853" s="10" t="s">
        <v>315</v>
      </c>
      <c r="BB1853" s="10">
        <v>0.12116920000000002</v>
      </c>
      <c r="BC1853" s="10">
        <v>7.5552560000000019E-2</v>
      </c>
      <c r="BD1853" s="10">
        <v>8</v>
      </c>
      <c r="BE1853" s="10">
        <v>10.3</v>
      </c>
      <c r="BG1853" s="10">
        <v>0.12116920000000002</v>
      </c>
      <c r="BH1853" s="10">
        <v>7.5552560000000019E-2</v>
      </c>
      <c r="BI1853" s="10">
        <v>8</v>
      </c>
      <c r="BJ1853" s="10">
        <v>10.3</v>
      </c>
      <c r="BL1853" s="10">
        <v>0.12116920000000002</v>
      </c>
      <c r="BM1853" s="10">
        <v>7.5552560000000019E-2</v>
      </c>
      <c r="BN1853" s="10">
        <v>8</v>
      </c>
      <c r="BO1853" s="10">
        <v>10.3</v>
      </c>
      <c r="BQ1853" s="10">
        <v>1927</v>
      </c>
      <c r="BR1853" s="10" t="s">
        <v>285</v>
      </c>
      <c r="BS1853" s="10">
        <v>5.2387859999999994E-2</v>
      </c>
      <c r="BT1853" s="10">
        <v>1.0691400000000002E-2</v>
      </c>
      <c r="BU1853" s="10">
        <v>3</v>
      </c>
      <c r="BV1853" s="10">
        <v>10.3</v>
      </c>
      <c r="BX1853" s="10">
        <v>5.2387859999999994E-2</v>
      </c>
      <c r="BY1853" s="10">
        <v>1.0691400000000002E-2</v>
      </c>
      <c r="BZ1853" s="10">
        <v>3</v>
      </c>
      <c r="CA1853" s="10">
        <v>10.3</v>
      </c>
      <c r="CC1853" s="10">
        <v>5.2387859999999994E-2</v>
      </c>
      <c r="CD1853" s="10">
        <v>1.0691400000000002E-2</v>
      </c>
      <c r="CE1853" s="10">
        <v>3</v>
      </c>
      <c r="CF1853" s="10">
        <v>10.3</v>
      </c>
      <c r="CH1853" s="10">
        <v>1927</v>
      </c>
      <c r="CI1853" s="10" t="s">
        <v>285</v>
      </c>
      <c r="CJ1853" s="10">
        <v>3.2074200000000004E-2</v>
      </c>
      <c r="CK1853" s="10">
        <v>1.5324340000000001E-2</v>
      </c>
      <c r="CL1853" s="10">
        <v>2</v>
      </c>
      <c r="CM1853" s="10">
        <v>10.3</v>
      </c>
      <c r="CO1853" s="10">
        <v>3.2074200000000004E-2</v>
      </c>
      <c r="CP1853" s="10">
        <v>1.5324340000000001E-2</v>
      </c>
      <c r="CQ1853" s="10">
        <v>2</v>
      </c>
      <c r="CR1853" s="10">
        <v>10.3</v>
      </c>
      <c r="CT1853" s="10">
        <v>3.2074200000000004E-2</v>
      </c>
      <c r="CU1853" s="10">
        <v>1.5324340000000001E-2</v>
      </c>
      <c r="CV1853" s="10">
        <v>2</v>
      </c>
      <c r="CW1853" s="10">
        <v>10.3</v>
      </c>
      <c r="CY1853" s="10">
        <v>1957</v>
      </c>
      <c r="CZ1853" s="10" t="s">
        <v>285</v>
      </c>
      <c r="DA1853" s="10">
        <v>7.1822680000000003E-3</v>
      </c>
      <c r="DB1853" s="10">
        <v>1.7770560000000002E-3</v>
      </c>
      <c r="DC1853" s="10">
        <v>0.4</v>
      </c>
      <c r="DD1853" s="10">
        <v>10.7</v>
      </c>
      <c r="DF1853" s="10">
        <v>7.1822680000000003E-3</v>
      </c>
      <c r="DG1853" s="10">
        <v>1.7770560000000002E-3</v>
      </c>
      <c r="DH1853" s="10">
        <v>0.4</v>
      </c>
      <c r="DI1853" s="10">
        <v>10.7</v>
      </c>
      <c r="DK1853" s="10">
        <v>7.0480200000000003E-3</v>
      </c>
      <c r="DL1853" s="10">
        <v>1.7438399999999998E-3</v>
      </c>
      <c r="DM1853" s="10">
        <v>0.4</v>
      </c>
      <c r="DN1853" s="10">
        <v>10.5</v>
      </c>
    </row>
    <row r="1854" spans="1:118" x14ac:dyDescent="0.25">
      <c r="A1854" s="10">
        <v>1929</v>
      </c>
      <c r="R1854" s="10">
        <v>1929</v>
      </c>
      <c r="S1854" s="10" t="s">
        <v>449</v>
      </c>
      <c r="T1854" s="10">
        <v>2.405E-3</v>
      </c>
      <c r="Y1854" s="10">
        <v>7.6600000000000005E-5</v>
      </c>
      <c r="AD1854" s="10">
        <v>8.3300000000000005E-5</v>
      </c>
      <c r="AI1854" s="10">
        <v>1929</v>
      </c>
      <c r="AJ1854" s="10" t="s">
        <v>449</v>
      </c>
      <c r="AK1854" s="10">
        <v>1.4494999999999999E-2</v>
      </c>
      <c r="AP1854" s="10">
        <v>9.6600000000000002E-3</v>
      </c>
      <c r="AU1854" s="10">
        <v>7.2500000000000004E-3</v>
      </c>
      <c r="AZ1854" s="10">
        <v>1929</v>
      </c>
      <c r="BA1854" s="10" t="s">
        <v>449</v>
      </c>
      <c r="BB1854" s="10">
        <v>1.2E-4</v>
      </c>
      <c r="BG1854" s="10">
        <v>1.166E-4</v>
      </c>
      <c r="BL1854" s="10">
        <v>6.3299999999999994E-5</v>
      </c>
      <c r="BQ1854" s="10">
        <v>1928</v>
      </c>
      <c r="BR1854" s="10" t="s">
        <v>315</v>
      </c>
      <c r="BS1854" s="10">
        <v>8.7313099999999991E-2</v>
      </c>
      <c r="BT1854" s="10">
        <v>1.7818999999999998E-2</v>
      </c>
      <c r="BU1854" s="10">
        <v>5</v>
      </c>
      <c r="BV1854" s="10">
        <v>10.3</v>
      </c>
      <c r="BX1854" s="10">
        <v>8.7313099999999991E-2</v>
      </c>
      <c r="BY1854" s="10">
        <v>1.7818999999999998E-2</v>
      </c>
      <c r="BZ1854" s="10">
        <v>5</v>
      </c>
      <c r="CA1854" s="10">
        <v>10.3</v>
      </c>
      <c r="CC1854" s="10">
        <v>8.7313099999999991E-2</v>
      </c>
      <c r="CD1854" s="10">
        <v>1.7818999999999998E-2</v>
      </c>
      <c r="CE1854" s="10">
        <v>5</v>
      </c>
      <c r="CF1854" s="10">
        <v>10.3</v>
      </c>
      <c r="CH1854" s="10">
        <v>1928</v>
      </c>
      <c r="CI1854" s="10" t="s">
        <v>315</v>
      </c>
      <c r="CJ1854" s="10">
        <v>4.8111300000000003E-2</v>
      </c>
      <c r="CK1854" s="10">
        <v>2.2986509999999998E-2</v>
      </c>
      <c r="CL1854" s="10">
        <v>3</v>
      </c>
      <c r="CM1854" s="10">
        <v>10.3</v>
      </c>
      <c r="CO1854" s="10">
        <v>4.8111300000000003E-2</v>
      </c>
      <c r="CP1854" s="10">
        <v>2.2986509999999998E-2</v>
      </c>
      <c r="CQ1854" s="10">
        <v>3</v>
      </c>
      <c r="CR1854" s="10">
        <v>10.3</v>
      </c>
      <c r="CT1854" s="10">
        <v>4.8111300000000003E-2</v>
      </c>
      <c r="CU1854" s="10">
        <v>2.2986509999999998E-2</v>
      </c>
      <c r="CV1854" s="10">
        <v>3</v>
      </c>
      <c r="CW1854" s="10">
        <v>10.3</v>
      </c>
      <c r="CY1854" s="10">
        <v>1958</v>
      </c>
      <c r="CZ1854" s="10" t="s">
        <v>287</v>
      </c>
      <c r="DA1854" s="10">
        <v>1.0773402E-2</v>
      </c>
      <c r="DB1854" s="10">
        <v>2.6655839999999995E-3</v>
      </c>
      <c r="DC1854" s="10">
        <v>0.6</v>
      </c>
      <c r="DD1854" s="10">
        <v>10.7</v>
      </c>
      <c r="DF1854" s="10">
        <v>1.0773402E-2</v>
      </c>
      <c r="DG1854" s="10">
        <v>2.6655839999999995E-3</v>
      </c>
      <c r="DH1854" s="10">
        <v>0.6</v>
      </c>
      <c r="DI1854" s="10">
        <v>10.7</v>
      </c>
      <c r="DK1854" s="10">
        <v>8.8100249999999991E-3</v>
      </c>
      <c r="DL1854" s="10">
        <v>2.1797999999999995E-3</v>
      </c>
      <c r="DM1854" s="10">
        <v>0.5</v>
      </c>
      <c r="DN1854" s="10">
        <v>10.5</v>
      </c>
    </row>
    <row r="1855" spans="1:118" x14ac:dyDescent="0.25">
      <c r="A1855" s="10">
        <v>1930</v>
      </c>
      <c r="R1855" s="10">
        <v>1930</v>
      </c>
      <c r="S1855" s="10" t="s">
        <v>8</v>
      </c>
      <c r="T1855" s="10">
        <v>0.06</v>
      </c>
      <c r="U1855" s="10">
        <v>0.06</v>
      </c>
      <c r="Y1855" s="10">
        <v>0.12</v>
      </c>
      <c r="Z1855" s="10">
        <v>0.1</v>
      </c>
      <c r="AD1855" s="10">
        <v>0.13</v>
      </c>
      <c r="AE1855" s="10">
        <v>0.11</v>
      </c>
      <c r="AI1855" s="10">
        <v>1930</v>
      </c>
      <c r="AJ1855" s="10" t="s">
        <v>8</v>
      </c>
      <c r="AK1855" s="10">
        <v>0.46</v>
      </c>
      <c r="AL1855" s="10">
        <v>0.22</v>
      </c>
      <c r="AP1855" s="10">
        <v>0.52</v>
      </c>
      <c r="AQ1855" s="10">
        <v>0.25</v>
      </c>
      <c r="AU1855" s="10">
        <v>0.48</v>
      </c>
      <c r="AV1855" s="10">
        <v>0.23</v>
      </c>
      <c r="AZ1855" s="10">
        <v>1930</v>
      </c>
      <c r="BA1855" s="10" t="s">
        <v>8</v>
      </c>
      <c r="BB1855" s="10">
        <v>0.05</v>
      </c>
      <c r="BC1855" s="10">
        <v>0.06</v>
      </c>
      <c r="BG1855" s="10">
        <v>0.12</v>
      </c>
      <c r="BH1855" s="10">
        <v>0.1</v>
      </c>
      <c r="BL1855" s="10">
        <v>0.13</v>
      </c>
      <c r="BM1855" s="10">
        <v>0.11</v>
      </c>
      <c r="BQ1855" s="10">
        <v>1929</v>
      </c>
      <c r="BR1855" s="10" t="s">
        <v>449</v>
      </c>
      <c r="BS1855" s="10">
        <v>1.0177E-2</v>
      </c>
      <c r="BX1855" s="10">
        <v>1.0217E-2</v>
      </c>
      <c r="CC1855" s="10">
        <v>1.01E-2</v>
      </c>
      <c r="CH1855" s="10">
        <v>1929</v>
      </c>
      <c r="CI1855" s="10" t="s">
        <v>449</v>
      </c>
      <c r="CJ1855" s="10">
        <v>8.6600000000000004E-5</v>
      </c>
      <c r="CO1855" s="10">
        <v>8.666E-5</v>
      </c>
      <c r="CT1855" s="10">
        <v>1.6660000000000001E-4</v>
      </c>
      <c r="CY1855" s="10">
        <v>1959</v>
      </c>
      <c r="CZ1855" s="10" t="s">
        <v>315</v>
      </c>
      <c r="DA1855" s="10">
        <v>0.24060597799999997</v>
      </c>
      <c r="DB1855" s="10">
        <v>5.9531375999999997E-2</v>
      </c>
      <c r="DC1855" s="10">
        <v>13.4</v>
      </c>
      <c r="DD1855" s="10">
        <v>10.7</v>
      </c>
      <c r="DF1855" s="10">
        <v>0.31242865799999997</v>
      </c>
      <c r="DG1855" s="10">
        <v>7.7301935999999988E-2</v>
      </c>
      <c r="DH1855" s="10">
        <v>17.399999999999999</v>
      </c>
      <c r="DI1855" s="10">
        <v>10.7</v>
      </c>
      <c r="DK1855" s="10">
        <v>0.322446915</v>
      </c>
      <c r="DL1855" s="10">
        <v>7.9780680000000007E-2</v>
      </c>
      <c r="DM1855" s="10">
        <v>18.3</v>
      </c>
      <c r="DN1855" s="10">
        <v>10.5</v>
      </c>
    </row>
    <row r="1856" spans="1:118" x14ac:dyDescent="0.25">
      <c r="A1856" s="10">
        <v>1931</v>
      </c>
      <c r="R1856" s="10">
        <v>1931</v>
      </c>
      <c r="S1856" s="10" t="s">
        <v>10</v>
      </c>
      <c r="T1856" s="10">
        <v>0.05</v>
      </c>
      <c r="U1856" s="10">
        <v>0.03</v>
      </c>
      <c r="V1856" s="10">
        <v>3</v>
      </c>
      <c r="W1856" s="10">
        <v>10.9</v>
      </c>
      <c r="Y1856" s="10">
        <v>0.11</v>
      </c>
      <c r="Z1856" s="10">
        <v>7.0000000000000007E-2</v>
      </c>
      <c r="AA1856" s="10">
        <v>7</v>
      </c>
      <c r="AB1856" s="10">
        <v>10.7</v>
      </c>
      <c r="AD1856" s="10">
        <v>0.12</v>
      </c>
      <c r="AE1856" s="10">
        <v>0.08</v>
      </c>
      <c r="AF1856" s="10">
        <v>8</v>
      </c>
      <c r="AG1856" s="10">
        <v>10.7</v>
      </c>
      <c r="AI1856" s="10">
        <v>1931</v>
      </c>
      <c r="AJ1856" s="10" t="s">
        <v>10</v>
      </c>
      <c r="AK1856" s="10">
        <v>0.45</v>
      </c>
      <c r="AL1856" s="10">
        <v>0.19</v>
      </c>
      <c r="AM1856" s="10">
        <v>26</v>
      </c>
      <c r="AN1856" s="10">
        <v>10.8</v>
      </c>
      <c r="AP1856" s="10">
        <v>0.51</v>
      </c>
      <c r="AQ1856" s="10">
        <v>0.21</v>
      </c>
      <c r="AR1856" s="10">
        <v>30</v>
      </c>
      <c r="AS1856" s="10">
        <v>10.6</v>
      </c>
      <c r="AU1856" s="10">
        <v>0.47</v>
      </c>
      <c r="AV1856" s="10">
        <v>0.2</v>
      </c>
      <c r="AW1856" s="10">
        <v>28</v>
      </c>
      <c r="AX1856" s="10">
        <v>10.6</v>
      </c>
      <c r="AZ1856" s="10">
        <v>1931</v>
      </c>
      <c r="BA1856" s="10" t="s">
        <v>10</v>
      </c>
      <c r="BB1856" s="10">
        <v>0.05</v>
      </c>
      <c r="BC1856" s="10">
        <v>0.03</v>
      </c>
      <c r="BD1856" s="10">
        <v>3</v>
      </c>
      <c r="BE1856" s="10">
        <v>10.7</v>
      </c>
      <c r="BG1856" s="10">
        <v>0.11</v>
      </c>
      <c r="BH1856" s="10">
        <v>7.0000000000000007E-2</v>
      </c>
      <c r="BI1856" s="10">
        <v>7</v>
      </c>
      <c r="BJ1856" s="10">
        <v>10.7</v>
      </c>
      <c r="BL1856" s="10">
        <v>0.13</v>
      </c>
      <c r="BM1856" s="10">
        <v>0.08</v>
      </c>
      <c r="BN1856" s="10">
        <v>8</v>
      </c>
      <c r="BO1856" s="10">
        <v>10.7</v>
      </c>
      <c r="BQ1856" s="10">
        <v>1930</v>
      </c>
      <c r="BR1856" s="10" t="s">
        <v>8</v>
      </c>
      <c r="BS1856" s="10">
        <v>0.43</v>
      </c>
      <c r="BT1856" s="10">
        <v>0.2</v>
      </c>
      <c r="BX1856" s="10">
        <v>0.54</v>
      </c>
      <c r="BY1856" s="10">
        <v>0.25</v>
      </c>
      <c r="CC1856" s="10">
        <v>0.52</v>
      </c>
      <c r="CD1856" s="10">
        <v>0.23</v>
      </c>
      <c r="CH1856" s="10">
        <v>1930</v>
      </c>
      <c r="CI1856" s="10" t="s">
        <v>8</v>
      </c>
      <c r="CJ1856" s="10">
        <v>0.19</v>
      </c>
      <c r="CK1856" s="10">
        <v>0.14000000000000001</v>
      </c>
      <c r="CL1856" s="10">
        <v>3</v>
      </c>
      <c r="CM1856" s="10">
        <v>38.68</v>
      </c>
      <c r="CO1856" s="10">
        <v>0.23</v>
      </c>
      <c r="CP1856" s="10">
        <v>0.16</v>
      </c>
      <c r="CQ1856" s="10">
        <v>4</v>
      </c>
      <c r="CR1856" s="10">
        <v>38.01</v>
      </c>
      <c r="CT1856" s="10">
        <v>0.22</v>
      </c>
      <c r="CU1856" s="10">
        <v>0.16</v>
      </c>
      <c r="CV1856" s="10">
        <v>4</v>
      </c>
      <c r="CW1856" s="10">
        <v>37.799999999999997</v>
      </c>
      <c r="CY1856" s="10">
        <v>1960</v>
      </c>
      <c r="CZ1856" s="10" t="s">
        <v>289</v>
      </c>
      <c r="DA1856" s="10">
        <v>0</v>
      </c>
      <c r="DB1856" s="10">
        <v>0</v>
      </c>
      <c r="DC1856" s="10">
        <v>0</v>
      </c>
      <c r="DD1856" s="10">
        <v>10.7</v>
      </c>
      <c r="DF1856" s="10">
        <v>0</v>
      </c>
      <c r="DG1856" s="10">
        <v>0</v>
      </c>
      <c r="DH1856" s="10">
        <v>0</v>
      </c>
      <c r="DI1856" s="10">
        <v>10.7</v>
      </c>
      <c r="DK1856" s="10">
        <v>0</v>
      </c>
      <c r="DL1856" s="10">
        <v>0</v>
      </c>
      <c r="DM1856" s="10">
        <v>0</v>
      </c>
      <c r="DN1856" s="10">
        <v>10.5</v>
      </c>
    </row>
    <row r="1857" spans="1:118" x14ac:dyDescent="0.25">
      <c r="A1857" s="10">
        <v>1932</v>
      </c>
      <c r="R1857" s="10">
        <v>1932</v>
      </c>
      <c r="S1857" s="10" t="s">
        <v>305</v>
      </c>
      <c r="T1857" s="10">
        <v>1.5462739999999999E-2</v>
      </c>
      <c r="U1857" s="10">
        <v>1.0748489999999998E-2</v>
      </c>
      <c r="V1857" s="10">
        <v>1</v>
      </c>
      <c r="W1857" s="10">
        <v>10.9</v>
      </c>
      <c r="Y1857" s="10">
        <v>6.0716079999999992E-2</v>
      </c>
      <c r="Z1857" s="10">
        <v>4.2205079999999992E-2</v>
      </c>
      <c r="AA1857" s="10">
        <v>4</v>
      </c>
      <c r="AB1857" s="10">
        <v>10.7</v>
      </c>
      <c r="AD1857" s="10">
        <v>9.1074119999999981E-2</v>
      </c>
      <c r="AE1857" s="10">
        <v>6.3307619999999981E-2</v>
      </c>
      <c r="AF1857" s="10">
        <v>6</v>
      </c>
      <c r="AG1857" s="10">
        <v>10.7</v>
      </c>
      <c r="AI1857" s="10">
        <v>1932</v>
      </c>
      <c r="AJ1857" s="10" t="s">
        <v>305</v>
      </c>
      <c r="AK1857" s="10">
        <v>0.34378560000000002</v>
      </c>
      <c r="AL1857" s="10">
        <v>0.14573520000000001</v>
      </c>
      <c r="AM1857" s="10">
        <v>20</v>
      </c>
      <c r="AN1857" s="10">
        <v>10.8</v>
      </c>
      <c r="AP1857" s="10">
        <v>0.38803207999999995</v>
      </c>
      <c r="AQ1857" s="10">
        <v>0.16449185999999996</v>
      </c>
      <c r="AR1857" s="10">
        <v>23</v>
      </c>
      <c r="AS1857" s="10">
        <v>10.6</v>
      </c>
      <c r="AU1857" s="10">
        <v>0.37116111999999996</v>
      </c>
      <c r="AV1857" s="10">
        <v>0.15734003999999999</v>
      </c>
      <c r="AW1857" s="10">
        <v>22</v>
      </c>
      <c r="AX1857" s="10">
        <v>10.6</v>
      </c>
      <c r="AZ1857" s="10">
        <v>1932</v>
      </c>
      <c r="BA1857" s="10" t="s">
        <v>305</v>
      </c>
      <c r="BB1857" s="10">
        <v>1.7030119999999999E-2</v>
      </c>
      <c r="BC1857" s="10">
        <v>7.2192899999999997E-3</v>
      </c>
      <c r="BD1857" s="10">
        <v>1</v>
      </c>
      <c r="BE1857" s="10">
        <v>10.7</v>
      </c>
      <c r="BG1857" s="10">
        <v>6.8120479999999997E-2</v>
      </c>
      <c r="BH1857" s="10">
        <v>2.8877159999999999E-2</v>
      </c>
      <c r="BI1857" s="10">
        <v>4</v>
      </c>
      <c r="BJ1857" s="10">
        <v>10.7</v>
      </c>
      <c r="BL1857" s="10">
        <v>0.10218071999999997</v>
      </c>
      <c r="BM1857" s="10">
        <v>4.3315739999999991E-2</v>
      </c>
      <c r="BN1857" s="10">
        <v>6</v>
      </c>
      <c r="BO1857" s="10">
        <v>10.7</v>
      </c>
      <c r="BQ1857" s="10">
        <v>1931</v>
      </c>
      <c r="BR1857" s="10" t="s">
        <v>10</v>
      </c>
      <c r="BS1857" s="10">
        <v>0.42</v>
      </c>
      <c r="BT1857" s="10">
        <v>0.17</v>
      </c>
      <c r="BU1857" s="10">
        <v>24</v>
      </c>
      <c r="BV1857" s="10">
        <v>10.9</v>
      </c>
      <c r="BX1857" s="10">
        <v>0.53</v>
      </c>
      <c r="BY1857" s="10">
        <v>0.21</v>
      </c>
      <c r="BZ1857" s="10">
        <v>31</v>
      </c>
      <c r="CA1857" s="10">
        <v>10.7</v>
      </c>
      <c r="CC1857" s="10">
        <v>0.51</v>
      </c>
      <c r="CD1857" s="10">
        <v>0.2</v>
      </c>
      <c r="CE1857" s="10">
        <v>30</v>
      </c>
      <c r="CF1857" s="10">
        <v>10.6</v>
      </c>
      <c r="CH1857" s="10">
        <v>1931</v>
      </c>
      <c r="CI1857" s="10" t="s">
        <v>10</v>
      </c>
      <c r="CJ1857" s="10">
        <v>0.18</v>
      </c>
      <c r="CK1857" s="10">
        <v>0.11</v>
      </c>
      <c r="CL1857" s="10">
        <v>11.4</v>
      </c>
      <c r="CM1857" s="10">
        <v>10.5</v>
      </c>
      <c r="CO1857" s="10">
        <v>0.22</v>
      </c>
      <c r="CP1857" s="10">
        <v>0.13</v>
      </c>
      <c r="CQ1857" s="10">
        <v>13.8</v>
      </c>
      <c r="CR1857" s="10">
        <v>10.6</v>
      </c>
      <c r="CT1857" s="10">
        <v>0.21</v>
      </c>
      <c r="CU1857" s="10">
        <v>0.13</v>
      </c>
      <c r="CV1857" s="10">
        <v>13.2</v>
      </c>
      <c r="CW1857" s="10">
        <v>10.7</v>
      </c>
      <c r="CY1857" s="10">
        <v>1961</v>
      </c>
      <c r="CZ1857" s="10" t="s">
        <v>449</v>
      </c>
      <c r="DA1857" s="10">
        <v>1.4449999999999999E-2</v>
      </c>
      <c r="DF1857" s="10">
        <v>1.46366E-2</v>
      </c>
      <c r="DK1857" s="10">
        <v>1.3180000000000001E-2</v>
      </c>
    </row>
    <row r="1858" spans="1:118" x14ac:dyDescent="0.25">
      <c r="A1858" s="10">
        <v>1933</v>
      </c>
      <c r="R1858" s="10">
        <v>1933</v>
      </c>
      <c r="S1858" s="10" t="s">
        <v>306</v>
      </c>
      <c r="T1858" s="10">
        <v>1.5462739999999999E-2</v>
      </c>
      <c r="U1858" s="10">
        <v>1.0748489999999998E-2</v>
      </c>
      <c r="V1858" s="10">
        <v>1</v>
      </c>
      <c r="W1858" s="10">
        <v>10.9</v>
      </c>
      <c r="Y1858" s="10">
        <v>3.0358039999999996E-2</v>
      </c>
      <c r="Z1858" s="10">
        <v>2.1102539999999996E-2</v>
      </c>
      <c r="AA1858" s="10">
        <v>2</v>
      </c>
      <c r="AB1858" s="10">
        <v>10.7</v>
      </c>
      <c r="AD1858" s="10">
        <v>1.5179019999999998E-2</v>
      </c>
      <c r="AE1858" s="10">
        <v>1.0551269999999998E-2</v>
      </c>
      <c r="AF1858" s="10">
        <v>1</v>
      </c>
      <c r="AG1858" s="10">
        <v>10.7</v>
      </c>
      <c r="AI1858" s="10">
        <v>1933</v>
      </c>
      <c r="AJ1858" s="10" t="s">
        <v>306</v>
      </c>
      <c r="AK1858" s="10">
        <v>6.8757120000000005E-2</v>
      </c>
      <c r="AL1858" s="10">
        <v>2.9147040000000003E-2</v>
      </c>
      <c r="AM1858" s="10">
        <v>4</v>
      </c>
      <c r="AN1858" s="10">
        <v>10.8</v>
      </c>
      <c r="AP1858" s="10">
        <v>6.7483840000000003E-2</v>
      </c>
      <c r="AQ1858" s="10">
        <v>2.8607280000000002E-2</v>
      </c>
      <c r="AR1858" s="10">
        <v>4</v>
      </c>
      <c r="AS1858" s="10">
        <v>10.6</v>
      </c>
      <c r="AU1858" s="10">
        <v>6.7483840000000003E-2</v>
      </c>
      <c r="AV1858" s="10">
        <v>2.8607280000000002E-2</v>
      </c>
      <c r="AW1858" s="10">
        <v>4</v>
      </c>
      <c r="AX1858" s="10">
        <v>10.6</v>
      </c>
      <c r="AZ1858" s="10">
        <v>1933</v>
      </c>
      <c r="BA1858" s="10" t="s">
        <v>306</v>
      </c>
      <c r="BB1858" s="10">
        <v>1.7030119999999999E-2</v>
      </c>
      <c r="BC1858" s="10">
        <v>7.2192899999999997E-3</v>
      </c>
      <c r="BD1858" s="10">
        <v>1</v>
      </c>
      <c r="BE1858" s="10">
        <v>10.7</v>
      </c>
      <c r="BG1858" s="10">
        <v>3.4060239999999999E-2</v>
      </c>
      <c r="BH1858" s="10">
        <v>1.4438579999999999E-2</v>
      </c>
      <c r="BI1858" s="10">
        <v>2</v>
      </c>
      <c r="BJ1858" s="10">
        <v>10.7</v>
      </c>
      <c r="BL1858" s="10">
        <v>1.7030119999999999E-2</v>
      </c>
      <c r="BM1858" s="10">
        <v>7.2192899999999997E-3</v>
      </c>
      <c r="BN1858" s="10">
        <v>1</v>
      </c>
      <c r="BO1858" s="10">
        <v>10.7</v>
      </c>
      <c r="BQ1858" s="10">
        <v>1932</v>
      </c>
      <c r="BR1858" s="10" t="s">
        <v>305</v>
      </c>
      <c r="BS1858" s="10">
        <v>0.33320318999999998</v>
      </c>
      <c r="BT1858" s="10">
        <v>0.13256471</v>
      </c>
      <c r="BU1858" s="10">
        <v>19</v>
      </c>
      <c r="BV1858" s="10">
        <v>10.9</v>
      </c>
      <c r="BX1858" s="10">
        <v>0.4131655199999999</v>
      </c>
      <c r="BY1858" s="10">
        <v>0.16437767999999997</v>
      </c>
      <c r="BZ1858" s="10">
        <v>24</v>
      </c>
      <c r="CA1858" s="10">
        <v>10.7</v>
      </c>
      <c r="CC1858" s="10">
        <v>0.40930415999999997</v>
      </c>
      <c r="CD1858" s="10">
        <v>0.16284143999999998</v>
      </c>
      <c r="CE1858" s="10">
        <v>24</v>
      </c>
      <c r="CF1858" s="10">
        <v>10.6</v>
      </c>
      <c r="CH1858" s="10">
        <v>1932</v>
      </c>
      <c r="CI1858" s="10" t="s">
        <v>305</v>
      </c>
      <c r="CJ1858" s="10">
        <v>0.10190565</v>
      </c>
      <c r="CK1858" s="10">
        <v>6.3541170000000008E-2</v>
      </c>
      <c r="CL1858" s="10">
        <v>6.6</v>
      </c>
      <c r="CM1858" s="10">
        <v>10.5</v>
      </c>
      <c r="CO1858" s="10">
        <v>0.13716824</v>
      </c>
      <c r="CP1858" s="10">
        <v>8.5528432000000015E-2</v>
      </c>
      <c r="CQ1858" s="10">
        <v>8.8000000000000007</v>
      </c>
      <c r="CR1858" s="10">
        <v>10.6</v>
      </c>
      <c r="CT1858" s="10">
        <v>0.13846227999999999</v>
      </c>
      <c r="CU1858" s="10">
        <v>8.6335303999999988E-2</v>
      </c>
      <c r="CV1858" s="10">
        <v>8.8000000000000007</v>
      </c>
      <c r="CW1858" s="10">
        <v>10.7</v>
      </c>
      <c r="CY1858" s="10">
        <v>3314</v>
      </c>
      <c r="CZ1858" s="10" t="s">
        <v>974</v>
      </c>
    </row>
    <row r="1859" spans="1:118" x14ac:dyDescent="0.25">
      <c r="A1859" s="10">
        <v>1934</v>
      </c>
      <c r="R1859" s="10">
        <v>1934</v>
      </c>
      <c r="S1859" s="10" t="s">
        <v>307</v>
      </c>
      <c r="T1859" s="10">
        <v>1.5462739999999999E-2</v>
      </c>
      <c r="U1859" s="10">
        <v>1.0748489999999998E-2</v>
      </c>
      <c r="V1859" s="10">
        <v>1</v>
      </c>
      <c r="W1859" s="10">
        <v>10.9</v>
      </c>
      <c r="Y1859" s="10">
        <v>1.5179019999999998E-2</v>
      </c>
      <c r="Z1859" s="10">
        <v>1.0551269999999998E-2</v>
      </c>
      <c r="AA1859" s="10">
        <v>1</v>
      </c>
      <c r="AB1859" s="10">
        <v>10.7</v>
      </c>
      <c r="AD1859" s="10">
        <v>1.5179019999999998E-2</v>
      </c>
      <c r="AE1859" s="10">
        <v>1.0551269999999998E-2</v>
      </c>
      <c r="AF1859" s="10">
        <v>1</v>
      </c>
      <c r="AG1859" s="10">
        <v>10.7</v>
      </c>
      <c r="AI1859" s="10">
        <v>1934</v>
      </c>
      <c r="AJ1859" s="10" t="s">
        <v>307</v>
      </c>
      <c r="AK1859" s="10">
        <v>3.4378560000000002E-2</v>
      </c>
      <c r="AL1859" s="10">
        <v>1.4573520000000001E-2</v>
      </c>
      <c r="AM1859" s="10">
        <v>2</v>
      </c>
      <c r="AN1859" s="10">
        <v>10.8</v>
      </c>
      <c r="AP1859" s="10">
        <v>5.0612879999999999E-2</v>
      </c>
      <c r="AQ1859" s="10">
        <v>2.1455459999999999E-2</v>
      </c>
      <c r="AR1859" s="10">
        <v>3</v>
      </c>
      <c r="AS1859" s="10">
        <v>10.6</v>
      </c>
      <c r="AU1859" s="10">
        <v>3.3741920000000002E-2</v>
      </c>
      <c r="AV1859" s="10">
        <v>1.4303640000000001E-2</v>
      </c>
      <c r="AW1859" s="10">
        <v>2</v>
      </c>
      <c r="AX1859" s="10">
        <v>10.6</v>
      </c>
      <c r="AZ1859" s="10">
        <v>1934</v>
      </c>
      <c r="BA1859" s="10" t="s">
        <v>307</v>
      </c>
      <c r="BB1859" s="10">
        <v>1.7030119999999999E-2</v>
      </c>
      <c r="BC1859" s="10">
        <v>7.2192899999999997E-3</v>
      </c>
      <c r="BD1859" s="10">
        <v>1</v>
      </c>
      <c r="BE1859" s="10">
        <v>10.7</v>
      </c>
      <c r="BG1859" s="10">
        <v>1.7030119999999999E-2</v>
      </c>
      <c r="BH1859" s="10">
        <v>7.2192899999999997E-3</v>
      </c>
      <c r="BI1859" s="10">
        <v>1</v>
      </c>
      <c r="BJ1859" s="10">
        <v>10.7</v>
      </c>
      <c r="BL1859" s="10">
        <v>1.7030119999999999E-2</v>
      </c>
      <c r="BM1859" s="10">
        <v>7.2192899999999997E-3</v>
      </c>
      <c r="BN1859" s="10">
        <v>1</v>
      </c>
      <c r="BO1859" s="10">
        <v>10.7</v>
      </c>
      <c r="BQ1859" s="10">
        <v>1933</v>
      </c>
      <c r="BR1859" s="10" t="s">
        <v>306</v>
      </c>
      <c r="BS1859" s="10">
        <v>5.261103000000001E-2</v>
      </c>
      <c r="BT1859" s="10">
        <v>2.0931270000000002E-2</v>
      </c>
      <c r="BU1859" s="10">
        <v>3</v>
      </c>
      <c r="BV1859" s="10">
        <v>10.9</v>
      </c>
      <c r="BX1859" s="10">
        <v>6.8860920000000006E-2</v>
      </c>
      <c r="BY1859" s="10">
        <v>2.7396279999999999E-2</v>
      </c>
      <c r="BZ1859" s="10">
        <v>4</v>
      </c>
      <c r="CA1859" s="10">
        <v>10.7</v>
      </c>
      <c r="CC1859" s="10">
        <v>6.8217360000000019E-2</v>
      </c>
      <c r="CD1859" s="10">
        <v>2.7140240000000003E-2</v>
      </c>
      <c r="CE1859" s="10">
        <v>4</v>
      </c>
      <c r="CF1859" s="10">
        <v>10.6</v>
      </c>
      <c r="CH1859" s="10">
        <v>1933</v>
      </c>
      <c r="CI1859" s="10" t="s">
        <v>306</v>
      </c>
      <c r="CJ1859" s="10">
        <v>6.79371E-2</v>
      </c>
      <c r="CK1859" s="10">
        <v>4.2360780000000008E-2</v>
      </c>
      <c r="CL1859" s="10">
        <v>4.4000000000000004</v>
      </c>
      <c r="CM1859" s="10">
        <v>10.5</v>
      </c>
      <c r="CO1859" s="10">
        <v>6.546666000000001E-2</v>
      </c>
      <c r="CP1859" s="10">
        <v>4.0820388000000006E-2</v>
      </c>
      <c r="CQ1859" s="10">
        <v>4.2</v>
      </c>
      <c r="CR1859" s="10">
        <v>10.6</v>
      </c>
      <c r="CT1859" s="10">
        <v>6.6084270000000001E-2</v>
      </c>
      <c r="CU1859" s="10">
        <v>4.1205486E-2</v>
      </c>
      <c r="CV1859" s="10">
        <v>4.2</v>
      </c>
      <c r="CW1859" s="10">
        <v>10.7</v>
      </c>
      <c r="CY1859" s="10">
        <v>1962</v>
      </c>
      <c r="CZ1859" s="10" t="s">
        <v>8</v>
      </c>
      <c r="DC1859" s="10">
        <v>0</v>
      </c>
      <c r="DH1859" s="10">
        <v>0</v>
      </c>
      <c r="DM1859" s="10">
        <v>0</v>
      </c>
    </row>
    <row r="1860" spans="1:118" x14ac:dyDescent="0.25">
      <c r="A1860" s="10">
        <v>1935</v>
      </c>
      <c r="R1860" s="10">
        <v>1935</v>
      </c>
      <c r="S1860" s="10" t="s">
        <v>449</v>
      </c>
      <c r="T1860" s="10">
        <v>1.2659999999999999E-4</v>
      </c>
      <c r="Y1860" s="10">
        <v>1.5330000000000001E-4</v>
      </c>
      <c r="AD1860" s="10">
        <v>8.0000000000000007E-5</v>
      </c>
      <c r="AI1860" s="10">
        <v>1935</v>
      </c>
      <c r="AJ1860" s="10" t="s">
        <v>449</v>
      </c>
      <c r="AK1860" s="10">
        <v>2.0000000000000002E-5</v>
      </c>
      <c r="AP1860" s="10">
        <v>7.6600000000000005E-5</v>
      </c>
      <c r="AU1860" s="10">
        <v>8.3000000000000001E-4</v>
      </c>
      <c r="AZ1860" s="10">
        <v>1935</v>
      </c>
      <c r="BA1860" s="10" t="s">
        <v>449</v>
      </c>
      <c r="BB1860" s="10">
        <v>1.4999999999999999E-4</v>
      </c>
      <c r="BG1860" s="10">
        <v>1.2999999999999999E-4</v>
      </c>
      <c r="BL1860" s="10">
        <v>8.0000000000000007E-5</v>
      </c>
      <c r="BQ1860" s="10">
        <v>1934</v>
      </c>
      <c r="BR1860" s="10" t="s">
        <v>307</v>
      </c>
      <c r="BS1860" s="10">
        <v>3.5074019999999997E-2</v>
      </c>
      <c r="BT1860" s="10">
        <v>1.3954179999999998E-2</v>
      </c>
      <c r="BU1860" s="10">
        <v>2</v>
      </c>
      <c r="BV1860" s="10">
        <v>10.9</v>
      </c>
      <c r="BX1860" s="10">
        <v>5.1645689999999987E-2</v>
      </c>
      <c r="BY1860" s="10">
        <v>2.0547209999999996E-2</v>
      </c>
      <c r="BZ1860" s="10">
        <v>3</v>
      </c>
      <c r="CA1860" s="10">
        <v>10.7</v>
      </c>
      <c r="CC1860" s="10">
        <v>3.4108680000000009E-2</v>
      </c>
      <c r="CD1860" s="10">
        <v>1.3570120000000001E-2</v>
      </c>
      <c r="CE1860" s="10">
        <v>2</v>
      </c>
      <c r="CF1860" s="10">
        <v>10.6</v>
      </c>
      <c r="CH1860" s="10">
        <v>1934</v>
      </c>
      <c r="CI1860" s="10" t="s">
        <v>307</v>
      </c>
      <c r="CJ1860" s="10">
        <v>6.1761000000000003E-3</v>
      </c>
      <c r="CK1860" s="10">
        <v>3.8509800000000004E-3</v>
      </c>
      <c r="CL1860" s="10">
        <v>0.4</v>
      </c>
      <c r="CM1860" s="10">
        <v>10.5</v>
      </c>
      <c r="CO1860" s="10">
        <v>1.2469839999999999E-2</v>
      </c>
      <c r="CP1860" s="10">
        <v>7.7753120000000004E-3</v>
      </c>
      <c r="CQ1860" s="10">
        <v>0.8</v>
      </c>
      <c r="CR1860" s="10">
        <v>10.6</v>
      </c>
      <c r="CT1860" s="10">
        <v>3.1468700000000004E-3</v>
      </c>
      <c r="CU1860" s="10">
        <v>1.9621660000000004E-3</v>
      </c>
      <c r="CV1860" s="10">
        <v>0.2</v>
      </c>
      <c r="CW1860" s="10">
        <v>10.7</v>
      </c>
      <c r="CY1860" s="10">
        <v>1963</v>
      </c>
      <c r="CZ1860" s="10" t="s">
        <v>9</v>
      </c>
      <c r="DA1860" s="10">
        <v>0.49</v>
      </c>
      <c r="DB1860" s="10">
        <v>0.2</v>
      </c>
      <c r="DC1860" s="10">
        <v>7.8</v>
      </c>
      <c r="DD1860" s="10">
        <v>39.840000000000003</v>
      </c>
      <c r="DF1860" s="10">
        <v>0.49</v>
      </c>
      <c r="DG1860" s="10">
        <v>0.2</v>
      </c>
      <c r="DH1860" s="10">
        <v>7.9</v>
      </c>
      <c r="DI1860" s="10">
        <v>39.11</v>
      </c>
      <c r="DK1860" s="10">
        <v>0.51</v>
      </c>
      <c r="DL1860" s="10">
        <v>0.21</v>
      </c>
      <c r="DM1860" s="10">
        <v>8.3000000000000007</v>
      </c>
      <c r="DN1860" s="10">
        <v>38.630000000000003</v>
      </c>
    </row>
    <row r="1861" spans="1:118" x14ac:dyDescent="0.25">
      <c r="A1861" s="10">
        <v>1936</v>
      </c>
      <c r="R1861" s="10">
        <v>1936</v>
      </c>
      <c r="S1861" s="10" t="s">
        <v>8</v>
      </c>
      <c r="V1861" s="10">
        <v>0</v>
      </c>
      <c r="AA1861" s="10">
        <v>0</v>
      </c>
      <c r="AF1861" s="10">
        <v>0</v>
      </c>
      <c r="AI1861" s="10">
        <v>1936</v>
      </c>
      <c r="AJ1861" s="10" t="s">
        <v>8</v>
      </c>
      <c r="AM1861" s="10">
        <v>0</v>
      </c>
      <c r="AR1861" s="10">
        <v>0</v>
      </c>
      <c r="AW1861" s="10">
        <v>0</v>
      </c>
      <c r="AZ1861" s="10">
        <v>1936</v>
      </c>
      <c r="BA1861" s="10" t="s">
        <v>8</v>
      </c>
      <c r="BD1861" s="10">
        <v>0</v>
      </c>
      <c r="BI1861" s="10">
        <v>0</v>
      </c>
      <c r="BN1861" s="10">
        <v>0</v>
      </c>
      <c r="BQ1861" s="10">
        <v>1935</v>
      </c>
      <c r="BR1861" s="10" t="s">
        <v>449</v>
      </c>
      <c r="BS1861" s="10">
        <v>1.0595E-2</v>
      </c>
      <c r="BX1861" s="10">
        <v>9.3900000000000008E-3</v>
      </c>
      <c r="CC1861" s="10">
        <v>1.01225E-2</v>
      </c>
      <c r="CH1861" s="10">
        <v>1935</v>
      </c>
      <c r="CI1861" s="10" t="s">
        <v>449</v>
      </c>
      <c r="CJ1861" s="10">
        <v>1.0566E-3</v>
      </c>
      <c r="CO1861" s="10">
        <v>1.06E-3</v>
      </c>
      <c r="CT1861" s="10">
        <v>5.2999999999999998E-4</v>
      </c>
      <c r="CY1861" s="10">
        <v>1964</v>
      </c>
      <c r="CZ1861" s="10" t="s">
        <v>10</v>
      </c>
      <c r="DC1861" s="10">
        <v>0</v>
      </c>
      <c r="DH1861" s="10">
        <v>0</v>
      </c>
      <c r="DM1861" s="10">
        <v>0</v>
      </c>
    </row>
    <row r="1862" spans="1:118" x14ac:dyDescent="0.25">
      <c r="A1862" s="10">
        <v>1937</v>
      </c>
      <c r="R1862" s="10">
        <v>1937</v>
      </c>
      <c r="S1862" s="10" t="s">
        <v>9</v>
      </c>
      <c r="T1862" s="10">
        <v>0.11</v>
      </c>
      <c r="U1862" s="10">
        <v>0.09</v>
      </c>
      <c r="Y1862" s="10">
        <v>0.17</v>
      </c>
      <c r="Z1862" s="10">
        <v>0.13</v>
      </c>
      <c r="AD1862" s="10">
        <v>0.18</v>
      </c>
      <c r="AE1862" s="10">
        <v>0.13</v>
      </c>
      <c r="AI1862" s="10">
        <v>1937</v>
      </c>
      <c r="AJ1862" s="10" t="s">
        <v>9</v>
      </c>
      <c r="AK1862" s="10">
        <v>0.44</v>
      </c>
      <c r="AL1862" s="10">
        <v>0.15</v>
      </c>
      <c r="AP1862" s="10">
        <v>0.49</v>
      </c>
      <c r="AQ1862" s="10">
        <v>0.16</v>
      </c>
      <c r="AU1862" s="10">
        <v>0.49</v>
      </c>
      <c r="AV1862" s="10">
        <v>0.16</v>
      </c>
      <c r="AZ1862" s="10">
        <v>1937</v>
      </c>
      <c r="BA1862" s="10" t="s">
        <v>9</v>
      </c>
      <c r="BB1862" s="10">
        <v>0.15</v>
      </c>
      <c r="BC1862" s="10">
        <v>0.11</v>
      </c>
      <c r="BG1862" s="10">
        <v>0.16</v>
      </c>
      <c r="BH1862" s="10">
        <v>0.12</v>
      </c>
      <c r="BL1862" s="10">
        <v>0.21</v>
      </c>
      <c r="BM1862" s="10">
        <v>0.15</v>
      </c>
      <c r="BQ1862" s="10">
        <v>1936</v>
      </c>
      <c r="BR1862" s="10" t="s">
        <v>8</v>
      </c>
      <c r="BU1862" s="10">
        <v>0</v>
      </c>
      <c r="BZ1862" s="10">
        <v>0</v>
      </c>
      <c r="CE1862" s="10">
        <v>0</v>
      </c>
      <c r="CH1862" s="10">
        <v>1936</v>
      </c>
      <c r="CI1862" s="10" t="s">
        <v>8</v>
      </c>
      <c r="CL1862" s="10">
        <v>0</v>
      </c>
      <c r="CQ1862" s="10">
        <v>0</v>
      </c>
      <c r="CV1862" s="10">
        <v>0</v>
      </c>
      <c r="CY1862" s="10">
        <v>1965</v>
      </c>
      <c r="CZ1862" s="10" t="s">
        <v>11</v>
      </c>
      <c r="DA1862" s="10">
        <v>0.49</v>
      </c>
      <c r="DB1862" s="10">
        <v>0.16</v>
      </c>
      <c r="DC1862" s="10">
        <v>28</v>
      </c>
      <c r="DD1862" s="10">
        <v>10.7</v>
      </c>
      <c r="DF1862" s="10">
        <v>0.49</v>
      </c>
      <c r="DG1862" s="10">
        <v>0.16</v>
      </c>
      <c r="DH1862" s="10">
        <v>28</v>
      </c>
      <c r="DI1862" s="10">
        <v>10.7</v>
      </c>
      <c r="DK1862" s="10">
        <v>0.51</v>
      </c>
      <c r="DL1862" s="10">
        <v>0.17</v>
      </c>
      <c r="DM1862" s="10">
        <v>29</v>
      </c>
      <c r="DN1862" s="10">
        <v>10.7</v>
      </c>
    </row>
    <row r="1863" spans="1:118" x14ac:dyDescent="0.25">
      <c r="A1863" s="10">
        <v>1938</v>
      </c>
      <c r="R1863" s="10">
        <v>1938</v>
      </c>
      <c r="S1863" s="10" t="s">
        <v>10</v>
      </c>
      <c r="V1863" s="10">
        <v>0</v>
      </c>
      <c r="AA1863" s="10">
        <v>0</v>
      </c>
      <c r="AF1863" s="10">
        <v>0</v>
      </c>
      <c r="AI1863" s="10">
        <v>1938</v>
      </c>
      <c r="AJ1863" s="10" t="s">
        <v>10</v>
      </c>
      <c r="AM1863" s="10">
        <v>0</v>
      </c>
      <c r="AR1863" s="10">
        <v>0</v>
      </c>
      <c r="AW1863" s="10">
        <v>0</v>
      </c>
      <c r="AZ1863" s="10">
        <v>1938</v>
      </c>
      <c r="BA1863" s="10" t="s">
        <v>10</v>
      </c>
      <c r="BD1863" s="10">
        <v>0</v>
      </c>
      <c r="BI1863" s="10">
        <v>0</v>
      </c>
      <c r="BN1863" s="10">
        <v>0</v>
      </c>
      <c r="BQ1863" s="10">
        <v>1937</v>
      </c>
      <c r="BR1863" s="10" t="s">
        <v>9</v>
      </c>
      <c r="BS1863" s="10">
        <v>0.36</v>
      </c>
      <c r="BT1863" s="10">
        <v>0.14000000000000001</v>
      </c>
      <c r="BX1863" s="10">
        <v>0.39</v>
      </c>
      <c r="BY1863" s="10">
        <v>0.15</v>
      </c>
      <c r="CC1863" s="10">
        <v>0.37</v>
      </c>
      <c r="CD1863" s="10">
        <v>0.14000000000000001</v>
      </c>
      <c r="CH1863" s="10">
        <v>1937</v>
      </c>
      <c r="CI1863" s="10" t="s">
        <v>9</v>
      </c>
      <c r="CJ1863" s="10">
        <v>0.14000000000000001</v>
      </c>
      <c r="CK1863" s="10">
        <v>0.11</v>
      </c>
      <c r="CL1863" s="10">
        <v>3</v>
      </c>
      <c r="CM1863" s="10">
        <v>37.229999999999997</v>
      </c>
      <c r="CO1863" s="10">
        <v>0.14000000000000001</v>
      </c>
      <c r="CP1863" s="10">
        <v>0.11</v>
      </c>
      <c r="CQ1863" s="10">
        <v>3</v>
      </c>
      <c r="CR1863" s="10">
        <v>36.840000000000003</v>
      </c>
      <c r="CT1863" s="10">
        <v>0.17</v>
      </c>
      <c r="CU1863" s="10">
        <v>0.13</v>
      </c>
      <c r="CV1863" s="10">
        <v>3</v>
      </c>
      <c r="CW1863" s="10">
        <v>36.520000000000003</v>
      </c>
      <c r="CY1863" s="10">
        <v>1966</v>
      </c>
      <c r="CZ1863" s="10" t="s">
        <v>285</v>
      </c>
      <c r="DA1863" s="10">
        <v>7.0341799999999996E-2</v>
      </c>
      <c r="DB1863" s="10">
        <v>2.2953640000000001E-2</v>
      </c>
      <c r="DC1863" s="10">
        <v>4</v>
      </c>
      <c r="DD1863" s="10">
        <v>10.7</v>
      </c>
      <c r="DF1863" s="10">
        <v>7.0341799999999996E-2</v>
      </c>
      <c r="DG1863" s="10">
        <v>2.2953640000000001E-2</v>
      </c>
      <c r="DH1863" s="10">
        <v>4</v>
      </c>
      <c r="DI1863" s="10">
        <v>10.7</v>
      </c>
      <c r="DK1863" s="10">
        <v>7.0341799999999996E-2</v>
      </c>
      <c r="DL1863" s="10">
        <v>2.2953640000000001E-2</v>
      </c>
      <c r="DM1863" s="10">
        <v>4</v>
      </c>
      <c r="DN1863" s="10">
        <v>10.7</v>
      </c>
    </row>
    <row r="1864" spans="1:118" x14ac:dyDescent="0.25">
      <c r="A1864" s="10">
        <v>1939</v>
      </c>
      <c r="R1864" s="10">
        <v>1939</v>
      </c>
      <c r="S1864" s="10" t="s">
        <v>11</v>
      </c>
      <c r="T1864" s="10">
        <v>0.11</v>
      </c>
      <c r="U1864" s="10">
        <v>7.0000000000000007E-2</v>
      </c>
      <c r="V1864" s="10">
        <v>7</v>
      </c>
      <c r="W1864" s="10">
        <v>10.6</v>
      </c>
      <c r="Y1864" s="10">
        <v>0.17</v>
      </c>
      <c r="Z1864" s="10">
        <v>0.11</v>
      </c>
      <c r="AA1864" s="10">
        <v>11</v>
      </c>
      <c r="AB1864" s="10">
        <v>10.5</v>
      </c>
      <c r="AD1864" s="10">
        <v>0.18</v>
      </c>
      <c r="AE1864" s="10">
        <v>0.11</v>
      </c>
      <c r="AF1864" s="10">
        <v>12</v>
      </c>
      <c r="AG1864" s="10">
        <v>10.4</v>
      </c>
      <c r="AI1864" s="10">
        <v>1939</v>
      </c>
      <c r="AJ1864" s="10" t="s">
        <v>11</v>
      </c>
      <c r="AK1864" s="10">
        <v>0.44</v>
      </c>
      <c r="AL1864" s="10">
        <v>0.13</v>
      </c>
      <c r="AM1864" s="10">
        <v>24</v>
      </c>
      <c r="AN1864" s="10">
        <v>11</v>
      </c>
      <c r="AP1864" s="10">
        <v>0.49</v>
      </c>
      <c r="AQ1864" s="10">
        <v>0.14000000000000001</v>
      </c>
      <c r="AR1864" s="10">
        <v>27</v>
      </c>
      <c r="AS1864" s="10">
        <v>10.9</v>
      </c>
      <c r="AU1864" s="10">
        <v>0.49</v>
      </c>
      <c r="AV1864" s="10">
        <v>0.14000000000000001</v>
      </c>
      <c r="AW1864" s="10">
        <v>27</v>
      </c>
      <c r="AX1864" s="10">
        <v>10.9</v>
      </c>
      <c r="AZ1864" s="10">
        <v>1939</v>
      </c>
      <c r="BA1864" s="10" t="s">
        <v>11</v>
      </c>
      <c r="BB1864" s="10">
        <v>0.15</v>
      </c>
      <c r="BC1864" s="10">
        <v>0.09</v>
      </c>
      <c r="BD1864" s="10">
        <v>9.6</v>
      </c>
      <c r="BE1864" s="10">
        <v>10.8</v>
      </c>
      <c r="BG1864" s="10">
        <v>0.18</v>
      </c>
      <c r="BH1864" s="10">
        <v>0.11</v>
      </c>
      <c r="BI1864" s="10">
        <v>11.3</v>
      </c>
      <c r="BJ1864" s="10">
        <v>10.7</v>
      </c>
      <c r="BL1864" s="10">
        <v>0.18</v>
      </c>
      <c r="BM1864" s="10">
        <v>0.11</v>
      </c>
      <c r="BN1864" s="10">
        <v>11.7</v>
      </c>
      <c r="BO1864" s="10">
        <v>10.7</v>
      </c>
      <c r="BQ1864" s="10">
        <v>1938</v>
      </c>
      <c r="BR1864" s="10" t="s">
        <v>10</v>
      </c>
      <c r="BU1864" s="10">
        <v>0</v>
      </c>
      <c r="BZ1864" s="10">
        <v>0</v>
      </c>
      <c r="CE1864" s="10">
        <v>0</v>
      </c>
      <c r="CH1864" s="10">
        <v>1938</v>
      </c>
      <c r="CI1864" s="10" t="s">
        <v>10</v>
      </c>
      <c r="CL1864" s="10">
        <v>0</v>
      </c>
      <c r="CQ1864" s="10">
        <v>0</v>
      </c>
      <c r="CV1864" s="10">
        <v>0</v>
      </c>
      <c r="CY1864" s="10">
        <v>1967</v>
      </c>
      <c r="CZ1864" s="10" t="s">
        <v>305</v>
      </c>
      <c r="DA1864" s="10">
        <v>0</v>
      </c>
      <c r="DB1864" s="10">
        <v>0</v>
      </c>
      <c r="DC1864" s="10">
        <v>0</v>
      </c>
      <c r="DD1864" s="10">
        <v>10.7</v>
      </c>
      <c r="DF1864" s="10">
        <v>0</v>
      </c>
      <c r="DG1864" s="10">
        <v>0</v>
      </c>
      <c r="DH1864" s="10">
        <v>0</v>
      </c>
      <c r="DI1864" s="10">
        <v>10.7</v>
      </c>
      <c r="DK1864" s="10">
        <v>0</v>
      </c>
      <c r="DL1864" s="10">
        <v>0</v>
      </c>
      <c r="DM1864" s="10">
        <v>0</v>
      </c>
      <c r="DN1864" s="10">
        <v>10.7</v>
      </c>
    </row>
    <row r="1865" spans="1:118" x14ac:dyDescent="0.25">
      <c r="A1865" s="10">
        <v>1940</v>
      </c>
      <c r="R1865" s="10">
        <v>1940</v>
      </c>
      <c r="S1865" s="10" t="s">
        <v>285</v>
      </c>
      <c r="T1865" s="10">
        <v>1.55873E-2</v>
      </c>
      <c r="U1865" s="10">
        <v>9.7191400000000011E-3</v>
      </c>
      <c r="V1865" s="10">
        <v>1</v>
      </c>
      <c r="W1865" s="10">
        <v>10.6</v>
      </c>
      <c r="Y1865" s="10">
        <v>3.0880499999999998E-2</v>
      </c>
      <c r="Z1865" s="10">
        <v>1.9254899999999998E-2</v>
      </c>
      <c r="AA1865" s="10">
        <v>2</v>
      </c>
      <c r="AB1865" s="10">
        <v>10.5</v>
      </c>
      <c r="AD1865" s="10">
        <v>3.05864E-2</v>
      </c>
      <c r="AE1865" s="10">
        <v>1.9071520000000002E-2</v>
      </c>
      <c r="AF1865" s="10">
        <v>2</v>
      </c>
      <c r="AG1865" s="10">
        <v>10.4</v>
      </c>
      <c r="AI1865" s="10">
        <v>1940</v>
      </c>
      <c r="AJ1865" s="10" t="s">
        <v>285</v>
      </c>
      <c r="AK1865" s="10">
        <v>5.4806399999999998E-2</v>
      </c>
      <c r="AL1865" s="10">
        <v>1.5985200000000001E-2</v>
      </c>
      <c r="AM1865" s="10">
        <v>3</v>
      </c>
      <c r="AN1865" s="10">
        <v>11</v>
      </c>
      <c r="AP1865" s="10">
        <v>5.4308160000000001E-2</v>
      </c>
      <c r="AQ1865" s="10">
        <v>1.5839880000000004E-2</v>
      </c>
      <c r="AR1865" s="10">
        <v>3</v>
      </c>
      <c r="AS1865" s="10">
        <v>10.9</v>
      </c>
      <c r="AU1865" s="10">
        <v>7.2410879999999997E-2</v>
      </c>
      <c r="AV1865" s="10">
        <v>2.1119840000000001E-2</v>
      </c>
      <c r="AW1865" s="10">
        <v>4</v>
      </c>
      <c r="AX1865" s="10">
        <v>10.9</v>
      </c>
      <c r="AZ1865" s="10">
        <v>1940</v>
      </c>
      <c r="BA1865" s="10" t="s">
        <v>285</v>
      </c>
      <c r="BB1865" s="10">
        <v>1.58814E-2</v>
      </c>
      <c r="BC1865" s="10">
        <v>9.9025200000000015E-3</v>
      </c>
      <c r="BD1865" s="10">
        <v>1</v>
      </c>
      <c r="BE1865" s="10">
        <v>10.8</v>
      </c>
      <c r="BG1865" s="10">
        <v>3.1468699999999995E-2</v>
      </c>
      <c r="BH1865" s="10">
        <v>1.9621659999999999E-2</v>
      </c>
      <c r="BI1865" s="10">
        <v>2</v>
      </c>
      <c r="BJ1865" s="10">
        <v>10.7</v>
      </c>
      <c r="BL1865" s="10">
        <v>4.7203049999999989E-2</v>
      </c>
      <c r="BM1865" s="10">
        <v>2.9432489999999995E-2</v>
      </c>
      <c r="BN1865" s="10">
        <v>3</v>
      </c>
      <c r="BO1865" s="10">
        <v>10.7</v>
      </c>
      <c r="BQ1865" s="10">
        <v>1939</v>
      </c>
      <c r="BR1865" s="10" t="s">
        <v>11</v>
      </c>
      <c r="BS1865" s="10">
        <v>0.36</v>
      </c>
      <c r="BT1865" s="10">
        <v>0.12</v>
      </c>
      <c r="BU1865" s="10">
        <v>20</v>
      </c>
      <c r="BV1865" s="10">
        <v>10.9</v>
      </c>
      <c r="BX1865" s="10">
        <v>0.39</v>
      </c>
      <c r="BY1865" s="10">
        <v>0.13</v>
      </c>
      <c r="BZ1865" s="10">
        <v>22</v>
      </c>
      <c r="CA1865" s="10">
        <v>10.8</v>
      </c>
      <c r="CC1865" s="10">
        <v>0.37</v>
      </c>
      <c r="CD1865" s="10">
        <v>0.12</v>
      </c>
      <c r="CE1865" s="10">
        <v>21</v>
      </c>
      <c r="CF1865" s="10">
        <v>10.8</v>
      </c>
      <c r="CH1865" s="10">
        <v>1939</v>
      </c>
      <c r="CI1865" s="10" t="s">
        <v>11</v>
      </c>
      <c r="CJ1865" s="10">
        <v>0.14000000000000001</v>
      </c>
      <c r="CK1865" s="10">
        <v>0.09</v>
      </c>
      <c r="CL1865" s="10">
        <v>9</v>
      </c>
      <c r="CM1865" s="10">
        <v>10.9</v>
      </c>
      <c r="CO1865" s="10">
        <v>0.14000000000000001</v>
      </c>
      <c r="CP1865" s="10">
        <v>0.09</v>
      </c>
      <c r="CQ1865" s="10">
        <v>9</v>
      </c>
      <c r="CR1865" s="10">
        <v>10.6</v>
      </c>
      <c r="CT1865" s="10">
        <v>0.17</v>
      </c>
      <c r="CU1865" s="10">
        <v>0.11</v>
      </c>
      <c r="CV1865" s="10">
        <v>11</v>
      </c>
      <c r="CW1865" s="10">
        <v>10.7</v>
      </c>
      <c r="CY1865" s="10">
        <v>1968</v>
      </c>
      <c r="CZ1865" s="10" t="s">
        <v>290</v>
      </c>
      <c r="DA1865" s="10">
        <v>7.0341799999999996E-2</v>
      </c>
      <c r="DB1865" s="10">
        <v>2.2953640000000001E-2</v>
      </c>
      <c r="DC1865" s="10">
        <v>4</v>
      </c>
      <c r="DD1865" s="10">
        <v>10.7</v>
      </c>
      <c r="DF1865" s="10">
        <v>7.0341799999999996E-2</v>
      </c>
      <c r="DG1865" s="10">
        <v>2.2953640000000001E-2</v>
      </c>
      <c r="DH1865" s="10">
        <v>4</v>
      </c>
      <c r="DI1865" s="10">
        <v>10.7</v>
      </c>
      <c r="DK1865" s="10">
        <v>7.0341799999999996E-2</v>
      </c>
      <c r="DL1865" s="10">
        <v>2.2953640000000001E-2</v>
      </c>
      <c r="DM1865" s="10">
        <v>4</v>
      </c>
      <c r="DN1865" s="10">
        <v>10.7</v>
      </c>
    </row>
    <row r="1866" spans="1:118" x14ac:dyDescent="0.25">
      <c r="A1866" s="10">
        <v>1941</v>
      </c>
      <c r="R1866" s="10">
        <v>1941</v>
      </c>
      <c r="S1866" s="10" t="s">
        <v>304</v>
      </c>
      <c r="T1866" s="10">
        <v>0</v>
      </c>
      <c r="U1866" s="10">
        <v>0</v>
      </c>
      <c r="V1866" s="10">
        <v>0</v>
      </c>
      <c r="Y1866" s="10">
        <v>0</v>
      </c>
      <c r="Z1866" s="10">
        <v>0</v>
      </c>
      <c r="AA1866" s="10">
        <v>0</v>
      </c>
      <c r="AD1866" s="10">
        <v>0</v>
      </c>
      <c r="AE1866" s="10">
        <v>0</v>
      </c>
      <c r="AF1866" s="10">
        <v>0</v>
      </c>
      <c r="AI1866" s="10">
        <v>1941</v>
      </c>
      <c r="AJ1866" s="10" t="s">
        <v>304</v>
      </c>
      <c r="AK1866" s="10">
        <v>0</v>
      </c>
      <c r="AL1866" s="10">
        <v>0</v>
      </c>
      <c r="AM1866" s="10">
        <v>0</v>
      </c>
      <c r="AP1866" s="10">
        <v>0</v>
      </c>
      <c r="AQ1866" s="10">
        <v>0</v>
      </c>
      <c r="AR1866" s="10">
        <v>0</v>
      </c>
      <c r="AU1866" s="10">
        <v>0</v>
      </c>
      <c r="AV1866" s="10">
        <v>0</v>
      </c>
      <c r="AW1866" s="10">
        <v>0</v>
      </c>
      <c r="AZ1866" s="10">
        <v>1941</v>
      </c>
      <c r="BA1866" s="10" t="s">
        <v>304</v>
      </c>
      <c r="BB1866" s="10">
        <v>0</v>
      </c>
      <c r="BC1866" s="10">
        <v>0</v>
      </c>
      <c r="BD1866" s="10">
        <v>0</v>
      </c>
      <c r="BG1866" s="10">
        <v>0</v>
      </c>
      <c r="BH1866" s="10">
        <v>0</v>
      </c>
      <c r="BI1866" s="10">
        <v>0</v>
      </c>
      <c r="BL1866" s="10">
        <v>0</v>
      </c>
      <c r="BM1866" s="10">
        <v>0</v>
      </c>
      <c r="BN1866" s="10">
        <v>0</v>
      </c>
      <c r="BQ1866" s="10">
        <v>1940</v>
      </c>
      <c r="BR1866" s="10" t="s">
        <v>285</v>
      </c>
      <c r="BS1866" s="10">
        <v>3.58283E-2</v>
      </c>
      <c r="BT1866" s="10">
        <v>1.169134E-2</v>
      </c>
      <c r="BU1866" s="10">
        <v>2</v>
      </c>
      <c r="BV1866" s="10">
        <v>10.9</v>
      </c>
      <c r="BX1866" s="10">
        <v>3.5499599999999999E-2</v>
      </c>
      <c r="BY1866" s="10">
        <v>1.158408E-2</v>
      </c>
      <c r="BZ1866" s="10">
        <v>2</v>
      </c>
      <c r="CA1866" s="10">
        <v>10.8</v>
      </c>
      <c r="CC1866" s="10">
        <v>3.5499599999999999E-2</v>
      </c>
      <c r="CD1866" s="10">
        <v>1.158408E-2</v>
      </c>
      <c r="CE1866" s="10">
        <v>2</v>
      </c>
      <c r="CF1866" s="10">
        <v>10.8</v>
      </c>
      <c r="CH1866" s="10">
        <v>1940</v>
      </c>
      <c r="CI1866" s="10" t="s">
        <v>285</v>
      </c>
      <c r="CJ1866" s="10">
        <v>3.2056899999999999E-2</v>
      </c>
      <c r="CK1866" s="10">
        <v>1.998842E-2</v>
      </c>
      <c r="CL1866" s="10">
        <v>2</v>
      </c>
      <c r="CM1866" s="10">
        <v>10.9</v>
      </c>
      <c r="CO1866" s="10">
        <v>3.11746E-2</v>
      </c>
      <c r="CP1866" s="10">
        <v>1.9438280000000002E-2</v>
      </c>
      <c r="CQ1866" s="10">
        <v>2</v>
      </c>
      <c r="CR1866" s="10">
        <v>10.6</v>
      </c>
      <c r="CT1866" s="10">
        <v>3.1468699999999995E-2</v>
      </c>
      <c r="CU1866" s="10">
        <v>1.9621659999999999E-2</v>
      </c>
      <c r="CV1866" s="10">
        <v>2</v>
      </c>
      <c r="CW1866" s="10">
        <v>10.7</v>
      </c>
      <c r="CY1866" s="10">
        <v>1969</v>
      </c>
      <c r="CZ1866" s="10" t="s">
        <v>294</v>
      </c>
      <c r="DA1866" s="10">
        <v>0.35170899999999994</v>
      </c>
      <c r="DB1866" s="10">
        <v>0.11476819999999999</v>
      </c>
      <c r="DC1866" s="10">
        <v>20</v>
      </c>
      <c r="DD1866" s="10">
        <v>10.7</v>
      </c>
      <c r="DF1866" s="10">
        <v>0.35170899999999994</v>
      </c>
      <c r="DG1866" s="10">
        <v>0.11476819999999999</v>
      </c>
      <c r="DH1866" s="10">
        <v>20</v>
      </c>
      <c r="DI1866" s="10">
        <v>10.7</v>
      </c>
      <c r="DK1866" s="10">
        <v>0.36929445</v>
      </c>
      <c r="DL1866" s="10">
        <v>0.12050661</v>
      </c>
      <c r="DM1866" s="10">
        <v>21</v>
      </c>
      <c r="DN1866" s="10">
        <v>10.7</v>
      </c>
    </row>
    <row r="1867" spans="1:118" x14ac:dyDescent="0.25">
      <c r="A1867" s="10">
        <v>1942</v>
      </c>
      <c r="R1867" s="10">
        <v>1942</v>
      </c>
      <c r="S1867" s="10" t="s">
        <v>306</v>
      </c>
      <c r="T1867" s="10">
        <v>0</v>
      </c>
      <c r="U1867" s="10">
        <v>0</v>
      </c>
      <c r="V1867" s="10">
        <v>0</v>
      </c>
      <c r="Y1867" s="10">
        <v>0</v>
      </c>
      <c r="Z1867" s="10">
        <v>0</v>
      </c>
      <c r="AA1867" s="10">
        <v>0</v>
      </c>
      <c r="AD1867" s="10">
        <v>0</v>
      </c>
      <c r="AE1867" s="10">
        <v>0</v>
      </c>
      <c r="AF1867" s="10">
        <v>0</v>
      </c>
      <c r="AI1867" s="10">
        <v>1942</v>
      </c>
      <c r="AJ1867" s="10" t="s">
        <v>306</v>
      </c>
      <c r="AK1867" s="10">
        <v>0</v>
      </c>
      <c r="AL1867" s="10">
        <v>0</v>
      </c>
      <c r="AM1867" s="10">
        <v>0</v>
      </c>
      <c r="AP1867" s="10">
        <v>0</v>
      </c>
      <c r="AQ1867" s="10">
        <v>0</v>
      </c>
      <c r="AR1867" s="10">
        <v>0</v>
      </c>
      <c r="AU1867" s="10">
        <v>0</v>
      </c>
      <c r="AV1867" s="10">
        <v>0</v>
      </c>
      <c r="AW1867" s="10">
        <v>0</v>
      </c>
      <c r="AZ1867" s="10">
        <v>1942</v>
      </c>
      <c r="BA1867" s="10" t="s">
        <v>306</v>
      </c>
      <c r="BB1867" s="10">
        <v>0</v>
      </c>
      <c r="BC1867" s="10">
        <v>0</v>
      </c>
      <c r="BD1867" s="10">
        <v>0</v>
      </c>
      <c r="BG1867" s="10">
        <v>0</v>
      </c>
      <c r="BH1867" s="10">
        <v>0</v>
      </c>
      <c r="BI1867" s="10">
        <v>0</v>
      </c>
      <c r="BL1867" s="10">
        <v>0</v>
      </c>
      <c r="BM1867" s="10">
        <v>0</v>
      </c>
      <c r="BN1867" s="10">
        <v>0</v>
      </c>
      <c r="BQ1867" s="10">
        <v>1941</v>
      </c>
      <c r="BR1867" s="10" t="s">
        <v>304</v>
      </c>
      <c r="BS1867" s="10">
        <v>0</v>
      </c>
      <c r="BT1867" s="10">
        <v>0</v>
      </c>
      <c r="BU1867" s="10">
        <v>0</v>
      </c>
      <c r="BV1867" s="10">
        <v>10.9</v>
      </c>
      <c r="BX1867" s="10">
        <v>0</v>
      </c>
      <c r="BY1867" s="10">
        <v>0</v>
      </c>
      <c r="BZ1867" s="10">
        <v>0</v>
      </c>
      <c r="CA1867" s="10">
        <v>10.8</v>
      </c>
      <c r="CC1867" s="10">
        <v>0</v>
      </c>
      <c r="CD1867" s="10">
        <v>0</v>
      </c>
      <c r="CE1867" s="10">
        <v>0</v>
      </c>
      <c r="CF1867" s="10">
        <v>10.8</v>
      </c>
      <c r="CH1867" s="10">
        <v>1941</v>
      </c>
      <c r="CI1867" s="10" t="s">
        <v>304</v>
      </c>
      <c r="CJ1867" s="10">
        <v>0</v>
      </c>
      <c r="CK1867" s="10">
        <v>0</v>
      </c>
      <c r="CL1867" s="10">
        <v>0</v>
      </c>
      <c r="CM1867" s="10">
        <v>10.9</v>
      </c>
      <c r="CO1867" s="10">
        <v>0</v>
      </c>
      <c r="CP1867" s="10">
        <v>0</v>
      </c>
      <c r="CQ1867" s="10">
        <v>0</v>
      </c>
      <c r="CR1867" s="10">
        <v>10.6</v>
      </c>
      <c r="CT1867" s="10">
        <v>0</v>
      </c>
      <c r="CU1867" s="10">
        <v>0</v>
      </c>
      <c r="CV1867" s="10">
        <v>0</v>
      </c>
      <c r="CW1867" s="10">
        <v>10.7</v>
      </c>
      <c r="CY1867" s="10">
        <v>1970</v>
      </c>
      <c r="CZ1867" s="10" t="s">
        <v>408</v>
      </c>
      <c r="DA1867" s="10">
        <v>0</v>
      </c>
      <c r="DF1867" s="10">
        <v>0</v>
      </c>
      <c r="DK1867" s="10">
        <v>0</v>
      </c>
    </row>
    <row r="1868" spans="1:118" x14ac:dyDescent="0.25">
      <c r="A1868" s="10">
        <v>1943</v>
      </c>
      <c r="R1868" s="10">
        <v>1943</v>
      </c>
      <c r="S1868" s="10" t="s">
        <v>291</v>
      </c>
      <c r="T1868" s="10">
        <v>9.352379999999999E-2</v>
      </c>
      <c r="U1868" s="10">
        <v>5.831484E-2</v>
      </c>
      <c r="V1868" s="10">
        <v>6</v>
      </c>
      <c r="W1868" s="10">
        <v>10.6</v>
      </c>
      <c r="Y1868" s="10">
        <v>0.13896224999999998</v>
      </c>
      <c r="Z1868" s="10">
        <v>8.6647049999999989E-2</v>
      </c>
      <c r="AA1868" s="10">
        <v>9</v>
      </c>
      <c r="AB1868" s="10">
        <v>10.5</v>
      </c>
      <c r="AD1868" s="10">
        <v>0.15293199999999998</v>
      </c>
      <c r="AE1868" s="10">
        <v>9.5357600000000001E-2</v>
      </c>
      <c r="AF1868" s="10">
        <v>10</v>
      </c>
      <c r="AG1868" s="10">
        <v>10.4</v>
      </c>
      <c r="AI1868" s="10">
        <v>1943</v>
      </c>
      <c r="AJ1868" s="10" t="s">
        <v>291</v>
      </c>
      <c r="AK1868" s="10">
        <v>0.38364479999999995</v>
      </c>
      <c r="AL1868" s="10">
        <v>0.11189640000000002</v>
      </c>
      <c r="AM1868" s="10">
        <v>21</v>
      </c>
      <c r="AN1868" s="10">
        <v>11</v>
      </c>
      <c r="AP1868" s="10">
        <v>0.43446528000000001</v>
      </c>
      <c r="AQ1868" s="10">
        <v>0.12671904000000003</v>
      </c>
      <c r="AR1868" s="10">
        <v>24</v>
      </c>
      <c r="AS1868" s="10">
        <v>10.9</v>
      </c>
      <c r="AU1868" s="10">
        <v>0.41636255999999999</v>
      </c>
      <c r="AV1868" s="10">
        <v>0.12143908000000002</v>
      </c>
      <c r="AW1868" s="10">
        <v>23</v>
      </c>
      <c r="AX1868" s="10">
        <v>10.9</v>
      </c>
      <c r="AZ1868" s="10">
        <v>1943</v>
      </c>
      <c r="BA1868" s="10" t="s">
        <v>291</v>
      </c>
      <c r="BB1868" s="10">
        <v>0.1270512</v>
      </c>
      <c r="BC1868" s="10">
        <v>7.9220160000000012E-2</v>
      </c>
      <c r="BD1868" s="10">
        <v>8</v>
      </c>
      <c r="BE1868" s="10">
        <v>10.8</v>
      </c>
      <c r="BG1868" s="10">
        <v>0.12587479999999998</v>
      </c>
      <c r="BH1868" s="10">
        <v>7.8486639999999996E-2</v>
      </c>
      <c r="BI1868" s="10">
        <v>8</v>
      </c>
      <c r="BJ1868" s="10">
        <v>10.7</v>
      </c>
      <c r="BL1868" s="10">
        <v>0.15734349999999997</v>
      </c>
      <c r="BM1868" s="10">
        <v>9.8108299999999996E-2</v>
      </c>
      <c r="BN1868" s="10">
        <v>10</v>
      </c>
      <c r="BO1868" s="10">
        <v>10.7</v>
      </c>
      <c r="BQ1868" s="10">
        <v>1942</v>
      </c>
      <c r="BR1868" s="10" t="s">
        <v>306</v>
      </c>
      <c r="BS1868" s="10">
        <v>0</v>
      </c>
      <c r="BT1868" s="10">
        <v>0</v>
      </c>
      <c r="BU1868" s="10">
        <v>0</v>
      </c>
      <c r="BV1868" s="10">
        <v>10.9</v>
      </c>
      <c r="BX1868" s="10">
        <v>0</v>
      </c>
      <c r="BY1868" s="10">
        <v>0</v>
      </c>
      <c r="BZ1868" s="10">
        <v>0</v>
      </c>
      <c r="CA1868" s="10">
        <v>10.8</v>
      </c>
      <c r="CC1868" s="10">
        <v>0</v>
      </c>
      <c r="CD1868" s="10">
        <v>0</v>
      </c>
      <c r="CE1868" s="10">
        <v>0</v>
      </c>
      <c r="CF1868" s="10">
        <v>10.8</v>
      </c>
      <c r="CH1868" s="10">
        <v>1942</v>
      </c>
      <c r="CI1868" s="10" t="s">
        <v>306</v>
      </c>
      <c r="CJ1868" s="10">
        <v>0</v>
      </c>
      <c r="CK1868" s="10">
        <v>0</v>
      </c>
      <c r="CL1868" s="10">
        <v>0</v>
      </c>
      <c r="CM1868" s="10">
        <v>10.9</v>
      </c>
      <c r="CO1868" s="10">
        <v>0</v>
      </c>
      <c r="CP1868" s="10">
        <v>0</v>
      </c>
      <c r="CQ1868" s="10">
        <v>0</v>
      </c>
      <c r="CR1868" s="10">
        <v>10.6</v>
      </c>
      <c r="CT1868" s="10">
        <v>0</v>
      </c>
      <c r="CU1868" s="10">
        <v>0</v>
      </c>
      <c r="CV1868" s="10">
        <v>0</v>
      </c>
      <c r="CW1868" s="10">
        <v>10.7</v>
      </c>
      <c r="CY1868" s="10">
        <v>1971</v>
      </c>
      <c r="CZ1868" s="10" t="s">
        <v>401</v>
      </c>
      <c r="DA1868" s="10">
        <v>2.5316600000000002E-2</v>
      </c>
      <c r="DF1868" s="10">
        <v>2.743E-2</v>
      </c>
      <c r="DK1868" s="10">
        <v>2.2932999999999999E-2</v>
      </c>
    </row>
    <row r="1869" spans="1:118" x14ac:dyDescent="0.25">
      <c r="A1869" s="10">
        <v>1944</v>
      </c>
      <c r="R1869" s="10">
        <v>1944</v>
      </c>
      <c r="S1869" s="10" t="s">
        <v>400</v>
      </c>
      <c r="T1869" s="10">
        <v>0</v>
      </c>
      <c r="Y1869" s="10">
        <v>0</v>
      </c>
      <c r="AD1869" s="10">
        <v>0</v>
      </c>
      <c r="AI1869" s="10">
        <v>1944</v>
      </c>
      <c r="AJ1869" s="10" t="s">
        <v>400</v>
      </c>
      <c r="AK1869" s="10">
        <v>0</v>
      </c>
      <c r="AP1869" s="10">
        <v>0</v>
      </c>
      <c r="AU1869" s="10">
        <v>0</v>
      </c>
      <c r="AZ1869" s="10">
        <v>1944</v>
      </c>
      <c r="BA1869" s="10" t="s">
        <v>400</v>
      </c>
      <c r="BB1869" s="10">
        <v>0</v>
      </c>
      <c r="BG1869" s="10">
        <v>0</v>
      </c>
      <c r="BL1869" s="10">
        <v>0</v>
      </c>
      <c r="BQ1869" s="10">
        <v>1943</v>
      </c>
      <c r="BR1869" s="10" t="s">
        <v>291</v>
      </c>
      <c r="BS1869" s="10">
        <v>0.32245469999999998</v>
      </c>
      <c r="BT1869" s="10">
        <v>0.10522206000000002</v>
      </c>
      <c r="BU1869" s="10">
        <v>18</v>
      </c>
      <c r="BV1869" s="10">
        <v>10.9</v>
      </c>
      <c r="BX1869" s="10">
        <v>0.35499599999999998</v>
      </c>
      <c r="BY1869" s="10">
        <v>0.11584080000000001</v>
      </c>
      <c r="BZ1869" s="10">
        <v>20</v>
      </c>
      <c r="CA1869" s="10">
        <v>10.8</v>
      </c>
      <c r="CC1869" s="10">
        <v>0.33724620000000005</v>
      </c>
      <c r="CD1869" s="10">
        <v>0.11004876000000001</v>
      </c>
      <c r="CE1869" s="10">
        <v>19</v>
      </c>
      <c r="CF1869" s="10">
        <v>10.8</v>
      </c>
      <c r="CH1869" s="10">
        <v>1943</v>
      </c>
      <c r="CI1869" s="10" t="s">
        <v>291</v>
      </c>
      <c r="CJ1869" s="10">
        <v>0.11219914999999998</v>
      </c>
      <c r="CK1869" s="10">
        <v>6.9959469999999996E-2</v>
      </c>
      <c r="CL1869" s="10">
        <v>7</v>
      </c>
      <c r="CM1869" s="10">
        <v>10.9</v>
      </c>
      <c r="CO1869" s="10">
        <v>0.1091111</v>
      </c>
      <c r="CP1869" s="10">
        <v>6.8033980000000008E-2</v>
      </c>
      <c r="CQ1869" s="10">
        <v>7</v>
      </c>
      <c r="CR1869" s="10">
        <v>10.6</v>
      </c>
      <c r="CT1869" s="10">
        <v>0.14160914999999999</v>
      </c>
      <c r="CU1869" s="10">
        <v>8.8297470000000003E-2</v>
      </c>
      <c r="CV1869" s="10">
        <v>9</v>
      </c>
      <c r="CW1869" s="10">
        <v>10.7</v>
      </c>
      <c r="CY1869" s="10">
        <v>3313</v>
      </c>
      <c r="CZ1869" s="10" t="s">
        <v>973</v>
      </c>
    </row>
    <row r="1870" spans="1:118" x14ac:dyDescent="0.25">
      <c r="A1870" s="10">
        <v>1945</v>
      </c>
      <c r="R1870" s="10">
        <v>1945</v>
      </c>
      <c r="S1870" s="10" t="s">
        <v>401</v>
      </c>
      <c r="T1870" s="10">
        <v>2.0000000000000002E-5</v>
      </c>
      <c r="Y1870" s="10">
        <v>9.3300000000000002E-4</v>
      </c>
      <c r="AD1870" s="10">
        <v>6.0000000000000002E-5</v>
      </c>
      <c r="AI1870" s="10">
        <v>1945</v>
      </c>
      <c r="AJ1870" s="10" t="s">
        <v>401</v>
      </c>
      <c r="AK1870" s="10">
        <v>2.206E-2</v>
      </c>
      <c r="AP1870" s="10">
        <v>1.9869999999999999E-2</v>
      </c>
      <c r="AU1870" s="10">
        <v>1.9480000000000001E-2</v>
      </c>
      <c r="AZ1870" s="10">
        <v>1945</v>
      </c>
      <c r="BA1870" s="10" t="s">
        <v>401</v>
      </c>
      <c r="BB1870" s="10">
        <v>4.3300000000000001E-4</v>
      </c>
      <c r="BG1870" s="10">
        <v>2.0000000000000001E-4</v>
      </c>
      <c r="BL1870" s="10">
        <v>3.6600000000000002E-5</v>
      </c>
      <c r="BQ1870" s="10">
        <v>1944</v>
      </c>
      <c r="BR1870" s="10" t="s">
        <v>400</v>
      </c>
      <c r="BS1870" s="10">
        <v>0</v>
      </c>
      <c r="BX1870" s="10">
        <v>0</v>
      </c>
      <c r="CC1870" s="10">
        <v>0</v>
      </c>
      <c r="CH1870" s="10">
        <v>1944</v>
      </c>
      <c r="CI1870" s="10" t="s">
        <v>400</v>
      </c>
      <c r="CJ1870" s="10">
        <v>0</v>
      </c>
      <c r="CO1870" s="10">
        <v>0</v>
      </c>
      <c r="CT1870" s="10">
        <v>0</v>
      </c>
      <c r="CY1870" s="10">
        <v>1972</v>
      </c>
      <c r="CZ1870" s="10" t="s">
        <v>8</v>
      </c>
      <c r="DA1870" s="10">
        <v>0.63</v>
      </c>
      <c r="DB1870" s="10">
        <v>0.21</v>
      </c>
      <c r="DC1870" s="10">
        <v>9.6</v>
      </c>
      <c r="DD1870" s="10">
        <v>40.15</v>
      </c>
      <c r="DF1870" s="10">
        <v>0.79</v>
      </c>
      <c r="DG1870" s="10">
        <v>0.25</v>
      </c>
      <c r="DH1870" s="10">
        <v>12.2</v>
      </c>
      <c r="DI1870" s="10">
        <v>39.450000000000003</v>
      </c>
      <c r="DK1870" s="10">
        <v>0.8</v>
      </c>
      <c r="DL1870" s="10">
        <v>0.26</v>
      </c>
      <c r="DM1870" s="10">
        <v>12.5</v>
      </c>
      <c r="DN1870" s="10">
        <v>38.979999999999997</v>
      </c>
    </row>
    <row r="1871" spans="1:118" x14ac:dyDescent="0.25">
      <c r="A1871" s="10">
        <v>1946</v>
      </c>
      <c r="R1871" s="10">
        <v>1946</v>
      </c>
      <c r="S1871" s="10" t="s">
        <v>8</v>
      </c>
      <c r="T1871" s="10">
        <v>0.12</v>
      </c>
      <c r="U1871" s="10">
        <v>0.11</v>
      </c>
      <c r="Y1871" s="10">
        <v>0.15</v>
      </c>
      <c r="Z1871" s="10">
        <v>0.13</v>
      </c>
      <c r="AD1871" s="10">
        <v>0.13</v>
      </c>
      <c r="AE1871" s="10">
        <v>0.12</v>
      </c>
      <c r="AI1871" s="10">
        <v>1946</v>
      </c>
      <c r="AJ1871" s="10" t="s">
        <v>8</v>
      </c>
      <c r="AK1871" s="10">
        <v>0.49</v>
      </c>
      <c r="AL1871" s="10">
        <v>0.13</v>
      </c>
      <c r="AP1871" s="10">
        <v>0.64</v>
      </c>
      <c r="AQ1871" s="10">
        <v>0.17</v>
      </c>
      <c r="AU1871" s="10">
        <v>0.66</v>
      </c>
      <c r="AV1871" s="10">
        <v>0.17</v>
      </c>
      <c r="AZ1871" s="10">
        <v>1946</v>
      </c>
      <c r="BA1871" s="10" t="s">
        <v>8</v>
      </c>
      <c r="BB1871" s="10">
        <v>0.12</v>
      </c>
      <c r="BC1871" s="10">
        <v>0.11</v>
      </c>
      <c r="BG1871" s="10">
        <v>0.17</v>
      </c>
      <c r="BH1871" s="10">
        <v>0.13</v>
      </c>
      <c r="BL1871" s="10">
        <v>0.17</v>
      </c>
      <c r="BM1871" s="10">
        <v>0.13</v>
      </c>
      <c r="BQ1871" s="10">
        <v>1945</v>
      </c>
      <c r="BR1871" s="10" t="s">
        <v>401</v>
      </c>
      <c r="BS1871" s="10">
        <v>1.8589999999999999E-2</v>
      </c>
      <c r="BX1871" s="10">
        <v>1.9616999999999999E-2</v>
      </c>
      <c r="CC1871" s="10">
        <v>1.7850000000000001E-2</v>
      </c>
      <c r="CH1871" s="10">
        <v>1945</v>
      </c>
      <c r="CI1871" s="10" t="s">
        <v>401</v>
      </c>
      <c r="CJ1871" s="10">
        <v>5.1999999999999995E-4</v>
      </c>
      <c r="CO1871" s="10">
        <v>2.9999999999999997E-4</v>
      </c>
      <c r="CT1871" s="10">
        <v>1.666E-5</v>
      </c>
      <c r="CY1871" s="10">
        <v>1973</v>
      </c>
      <c r="CZ1871" s="10" t="s">
        <v>9</v>
      </c>
      <c r="DC1871" s="10">
        <v>0</v>
      </c>
      <c r="DH1871" s="10">
        <v>0</v>
      </c>
      <c r="DM1871" s="10">
        <v>0</v>
      </c>
    </row>
    <row r="1872" spans="1:118" x14ac:dyDescent="0.25">
      <c r="A1872" s="10">
        <v>1947</v>
      </c>
      <c r="R1872" s="10">
        <v>1947</v>
      </c>
      <c r="S1872" s="10" t="s">
        <v>9</v>
      </c>
      <c r="V1872" s="10">
        <v>0</v>
      </c>
      <c r="AA1872" s="10">
        <v>0</v>
      </c>
      <c r="AF1872" s="10">
        <v>0</v>
      </c>
      <c r="AI1872" s="10">
        <v>1947</v>
      </c>
      <c r="AJ1872" s="10" t="s">
        <v>9</v>
      </c>
      <c r="AM1872" s="10">
        <v>0</v>
      </c>
      <c r="AR1872" s="10">
        <v>0</v>
      </c>
      <c r="AW1872" s="10">
        <v>0</v>
      </c>
      <c r="AZ1872" s="10">
        <v>1947</v>
      </c>
      <c r="BA1872" s="10" t="s">
        <v>9</v>
      </c>
      <c r="BD1872" s="10">
        <v>0</v>
      </c>
      <c r="BI1872" s="10">
        <v>0</v>
      </c>
      <c r="BN1872" s="10">
        <v>0</v>
      </c>
      <c r="BQ1872" s="10">
        <v>1946</v>
      </c>
      <c r="BR1872" s="10" t="s">
        <v>8</v>
      </c>
      <c r="BS1872" s="10">
        <v>0.45</v>
      </c>
      <c r="BT1872" s="10">
        <v>0.14000000000000001</v>
      </c>
      <c r="BX1872" s="10">
        <v>0.45</v>
      </c>
      <c r="BY1872" s="10">
        <v>0.14000000000000001</v>
      </c>
      <c r="CC1872" s="10">
        <v>0.45</v>
      </c>
      <c r="CD1872" s="10">
        <v>0.14000000000000001</v>
      </c>
      <c r="CH1872" s="10">
        <v>1946</v>
      </c>
      <c r="CI1872" s="10" t="s">
        <v>8</v>
      </c>
      <c r="CJ1872" s="10">
        <v>0.12</v>
      </c>
      <c r="CK1872" s="10">
        <v>0.11</v>
      </c>
      <c r="CL1872" s="10">
        <v>2</v>
      </c>
      <c r="CM1872" s="10">
        <v>38.56</v>
      </c>
      <c r="CO1872" s="10">
        <v>0.17</v>
      </c>
      <c r="CP1872" s="10">
        <v>0.13</v>
      </c>
      <c r="CQ1872" s="10">
        <v>3</v>
      </c>
      <c r="CR1872" s="10">
        <v>37.83</v>
      </c>
      <c r="CT1872" s="10">
        <v>0.18</v>
      </c>
      <c r="CU1872" s="10">
        <v>0.14000000000000001</v>
      </c>
      <c r="CV1872" s="10">
        <v>4</v>
      </c>
      <c r="CW1872" s="10">
        <v>37.6</v>
      </c>
      <c r="CY1872" s="10">
        <v>1974</v>
      </c>
      <c r="CZ1872" s="10" t="s">
        <v>10</v>
      </c>
      <c r="DA1872" s="10">
        <v>0.62</v>
      </c>
      <c r="DB1872" s="10">
        <v>0.15</v>
      </c>
      <c r="DC1872" s="10">
        <v>35</v>
      </c>
      <c r="DD1872" s="10">
        <v>10.5</v>
      </c>
      <c r="DF1872" s="10">
        <v>0.78</v>
      </c>
      <c r="DG1872" s="10">
        <v>0.19</v>
      </c>
      <c r="DH1872" s="10">
        <v>44</v>
      </c>
      <c r="DI1872" s="10">
        <v>10.5</v>
      </c>
      <c r="DK1872" s="10">
        <v>0.79</v>
      </c>
      <c r="DL1872" s="10">
        <v>0.2</v>
      </c>
      <c r="DM1872" s="10">
        <v>45</v>
      </c>
      <c r="DN1872" s="10">
        <v>10.5</v>
      </c>
    </row>
    <row r="1873" spans="1:118" x14ac:dyDescent="0.25">
      <c r="A1873" s="10">
        <v>1948</v>
      </c>
      <c r="R1873" s="10">
        <v>1948</v>
      </c>
      <c r="S1873" s="10" t="s">
        <v>10</v>
      </c>
      <c r="T1873" s="10">
        <v>0.12</v>
      </c>
      <c r="U1873" s="10">
        <v>0.08</v>
      </c>
      <c r="V1873" s="10">
        <v>8</v>
      </c>
      <c r="W1873" s="10">
        <v>10.4</v>
      </c>
      <c r="Y1873" s="10">
        <v>0.15</v>
      </c>
      <c r="Z1873" s="10">
        <v>0.1</v>
      </c>
      <c r="AA1873" s="10">
        <v>10</v>
      </c>
      <c r="AB1873" s="10">
        <v>10.4</v>
      </c>
      <c r="AD1873" s="10">
        <v>0.13</v>
      </c>
      <c r="AE1873" s="10">
        <v>0.09</v>
      </c>
      <c r="AF1873" s="10">
        <v>9</v>
      </c>
      <c r="AG1873" s="10">
        <v>10.199999999999999</v>
      </c>
      <c r="AI1873" s="10">
        <v>1948</v>
      </c>
      <c r="AJ1873" s="10" t="s">
        <v>10</v>
      </c>
      <c r="AK1873" s="10">
        <v>0.49</v>
      </c>
      <c r="AL1873" s="10">
        <v>0.1</v>
      </c>
      <c r="AM1873" s="10">
        <v>28</v>
      </c>
      <c r="AN1873" s="10">
        <v>10.4</v>
      </c>
      <c r="AP1873" s="10">
        <v>0.63</v>
      </c>
      <c r="AQ1873" s="10">
        <v>0.13</v>
      </c>
      <c r="AR1873" s="10">
        <v>36</v>
      </c>
      <c r="AS1873" s="10">
        <v>10.3</v>
      </c>
      <c r="AU1873" s="10">
        <v>0.65</v>
      </c>
      <c r="AV1873" s="10">
        <v>0.13</v>
      </c>
      <c r="AW1873" s="10">
        <v>37</v>
      </c>
      <c r="AX1873" s="10">
        <v>10.3</v>
      </c>
      <c r="AZ1873" s="10">
        <v>1948</v>
      </c>
      <c r="BA1873" s="10" t="s">
        <v>10</v>
      </c>
      <c r="BB1873" s="10">
        <v>0.12</v>
      </c>
      <c r="BC1873" s="10">
        <v>0.08</v>
      </c>
      <c r="BD1873" s="10">
        <v>8</v>
      </c>
      <c r="BE1873" s="10">
        <v>10.4</v>
      </c>
      <c r="BG1873" s="10">
        <v>0.17</v>
      </c>
      <c r="BH1873" s="10">
        <v>0.1</v>
      </c>
      <c r="BI1873" s="10">
        <v>11</v>
      </c>
      <c r="BJ1873" s="10">
        <v>10.3</v>
      </c>
      <c r="BL1873" s="10">
        <v>0.17</v>
      </c>
      <c r="BM1873" s="10">
        <v>0.1</v>
      </c>
      <c r="BN1873" s="10">
        <v>11</v>
      </c>
      <c r="BO1873" s="10">
        <v>10.3</v>
      </c>
      <c r="BQ1873" s="10">
        <v>1947</v>
      </c>
      <c r="BR1873" s="10" t="s">
        <v>9</v>
      </c>
      <c r="BU1873" s="10">
        <v>0</v>
      </c>
      <c r="BZ1873" s="10">
        <v>0</v>
      </c>
      <c r="CE1873" s="10">
        <v>0</v>
      </c>
      <c r="CH1873" s="10">
        <v>1947</v>
      </c>
      <c r="CI1873" s="10" t="s">
        <v>9</v>
      </c>
      <c r="CL1873" s="10">
        <v>0</v>
      </c>
      <c r="CQ1873" s="10">
        <v>0</v>
      </c>
      <c r="CV1873" s="10">
        <v>0</v>
      </c>
      <c r="CY1873" s="10">
        <v>1975</v>
      </c>
      <c r="CZ1873" s="10" t="s">
        <v>11</v>
      </c>
      <c r="DC1873" s="10">
        <v>0</v>
      </c>
      <c r="DH1873" s="10">
        <v>0</v>
      </c>
      <c r="DM1873" s="10">
        <v>0</v>
      </c>
    </row>
    <row r="1874" spans="1:118" x14ac:dyDescent="0.25">
      <c r="A1874" s="10">
        <v>1949</v>
      </c>
      <c r="R1874" s="10">
        <v>1949</v>
      </c>
      <c r="S1874" s="10" t="s">
        <v>11</v>
      </c>
      <c r="V1874" s="10">
        <v>0</v>
      </c>
      <c r="AA1874" s="10">
        <v>0</v>
      </c>
      <c r="AF1874" s="10">
        <v>0</v>
      </c>
      <c r="AI1874" s="10">
        <v>1949</v>
      </c>
      <c r="AJ1874" s="10" t="s">
        <v>11</v>
      </c>
      <c r="AM1874" s="10">
        <v>0</v>
      </c>
      <c r="AR1874" s="10">
        <v>0</v>
      </c>
      <c r="AW1874" s="10">
        <v>0</v>
      </c>
      <c r="AZ1874" s="10">
        <v>1949</v>
      </c>
      <c r="BA1874" s="10" t="s">
        <v>11</v>
      </c>
      <c r="BD1874" s="10">
        <v>0</v>
      </c>
      <c r="BI1874" s="10">
        <v>0</v>
      </c>
      <c r="BN1874" s="10">
        <v>0</v>
      </c>
      <c r="BQ1874" s="10">
        <v>1948</v>
      </c>
      <c r="BR1874" s="10" t="s">
        <v>10</v>
      </c>
      <c r="BS1874" s="10">
        <v>0.45</v>
      </c>
      <c r="BT1874" s="10">
        <v>0.11</v>
      </c>
      <c r="BU1874" s="10">
        <v>26</v>
      </c>
      <c r="BV1874" s="10">
        <v>10.4</v>
      </c>
      <c r="BX1874" s="10">
        <v>0.45</v>
      </c>
      <c r="BY1874" s="10">
        <v>0.11</v>
      </c>
      <c r="BZ1874" s="10">
        <v>26</v>
      </c>
      <c r="CA1874" s="10">
        <v>10.3</v>
      </c>
      <c r="CC1874" s="10">
        <v>0.45</v>
      </c>
      <c r="CD1874" s="10">
        <v>0.11</v>
      </c>
      <c r="CE1874" s="10">
        <v>26</v>
      </c>
      <c r="CF1874" s="10">
        <v>10.3</v>
      </c>
      <c r="CH1874" s="10">
        <v>1948</v>
      </c>
      <c r="CI1874" s="10" t="s">
        <v>10</v>
      </c>
      <c r="CJ1874" s="10">
        <v>0.12</v>
      </c>
      <c r="CK1874" s="10">
        <v>0.08</v>
      </c>
      <c r="CL1874" s="10">
        <v>8</v>
      </c>
      <c r="CM1874" s="10">
        <v>10.4</v>
      </c>
      <c r="CO1874" s="10">
        <v>0.17</v>
      </c>
      <c r="CP1874" s="10">
        <v>0.1</v>
      </c>
      <c r="CQ1874" s="10">
        <v>11</v>
      </c>
      <c r="CR1874" s="10">
        <v>10.3</v>
      </c>
      <c r="CT1874" s="10">
        <v>0.18</v>
      </c>
      <c r="CU1874" s="10">
        <v>0.11</v>
      </c>
      <c r="CV1874" s="10">
        <v>12</v>
      </c>
      <c r="CW1874" s="10">
        <v>10.3</v>
      </c>
      <c r="CY1874" s="10">
        <v>1976</v>
      </c>
      <c r="CZ1874" s="10" t="s">
        <v>285</v>
      </c>
      <c r="DA1874" s="10">
        <v>0.45812130000000001</v>
      </c>
      <c r="DB1874" s="10">
        <v>0.11334959999999999</v>
      </c>
      <c r="DC1874" s="10">
        <v>26</v>
      </c>
      <c r="DD1874" s="10">
        <v>10.5</v>
      </c>
      <c r="DF1874" s="10">
        <v>0.58146165000000005</v>
      </c>
      <c r="DG1874" s="10">
        <v>0.14386680000000002</v>
      </c>
      <c r="DH1874" s="10">
        <v>33</v>
      </c>
      <c r="DI1874" s="10">
        <v>10.5</v>
      </c>
      <c r="DK1874" s="10">
        <v>0.56384159999999994</v>
      </c>
      <c r="DL1874" s="10">
        <v>0.13950719999999997</v>
      </c>
      <c r="DM1874" s="10">
        <v>32</v>
      </c>
      <c r="DN1874" s="10">
        <v>10.5</v>
      </c>
    </row>
    <row r="1875" spans="1:118" x14ac:dyDescent="0.25">
      <c r="A1875" s="10">
        <v>1950</v>
      </c>
      <c r="R1875" s="10">
        <v>1950</v>
      </c>
      <c r="S1875" s="10" t="s">
        <v>285</v>
      </c>
      <c r="T1875" s="10">
        <v>1.511328E-2</v>
      </c>
      <c r="U1875" s="10">
        <v>9.7156800000000008E-3</v>
      </c>
      <c r="V1875" s="10">
        <v>1</v>
      </c>
      <c r="W1875" s="10">
        <v>10.4</v>
      </c>
      <c r="Y1875" s="10">
        <v>1.511328E-2</v>
      </c>
      <c r="Z1875" s="10">
        <v>9.7156800000000008E-3</v>
      </c>
      <c r="AA1875" s="10">
        <v>1</v>
      </c>
      <c r="AB1875" s="10">
        <v>10.4</v>
      </c>
      <c r="AD1875" s="10">
        <v>1.4822639999999996E-2</v>
      </c>
      <c r="AE1875" s="10">
        <v>9.5288399999999985E-3</v>
      </c>
      <c r="AF1875" s="10">
        <v>1</v>
      </c>
      <c r="AG1875" s="10">
        <v>10.199999999999999</v>
      </c>
      <c r="AI1875" s="10">
        <v>1950</v>
      </c>
      <c r="AJ1875" s="10" t="s">
        <v>285</v>
      </c>
      <c r="AK1875" s="10">
        <v>3.5264319999999995E-2</v>
      </c>
      <c r="AL1875" s="10">
        <v>7.1968000000000006E-3</v>
      </c>
      <c r="AM1875" s="10">
        <v>2</v>
      </c>
      <c r="AN1875" s="10">
        <v>10.4</v>
      </c>
      <c r="AP1875" s="10">
        <v>5.2387859999999994E-2</v>
      </c>
      <c r="AQ1875" s="10">
        <v>1.0691400000000002E-2</v>
      </c>
      <c r="AR1875" s="10">
        <v>3</v>
      </c>
      <c r="AS1875" s="10">
        <v>10.3</v>
      </c>
      <c r="AU1875" s="10">
        <v>5.2387859999999994E-2</v>
      </c>
      <c r="AV1875" s="10">
        <v>1.0691400000000002E-2</v>
      </c>
      <c r="AW1875" s="10">
        <v>3</v>
      </c>
      <c r="AX1875" s="10">
        <v>10.3</v>
      </c>
      <c r="AZ1875" s="10">
        <v>1950</v>
      </c>
      <c r="BA1875" s="10" t="s">
        <v>285</v>
      </c>
      <c r="BB1875" s="10">
        <v>1.52932E-2</v>
      </c>
      <c r="BC1875" s="10">
        <v>9.5357600000000008E-3</v>
      </c>
      <c r="BD1875" s="10">
        <v>1</v>
      </c>
      <c r="BE1875" s="10">
        <v>10.4</v>
      </c>
      <c r="BG1875" s="10">
        <v>1.5146150000000002E-2</v>
      </c>
      <c r="BH1875" s="10">
        <v>9.4440700000000023E-3</v>
      </c>
      <c r="BI1875" s="10">
        <v>1</v>
      </c>
      <c r="BJ1875" s="10">
        <v>10.3</v>
      </c>
      <c r="BL1875" s="10">
        <v>1.5146150000000002E-2</v>
      </c>
      <c r="BM1875" s="10">
        <v>9.4440700000000023E-3</v>
      </c>
      <c r="BN1875" s="10">
        <v>1</v>
      </c>
      <c r="BO1875" s="10">
        <v>10.3</v>
      </c>
      <c r="BQ1875" s="10">
        <v>1949</v>
      </c>
      <c r="BR1875" s="10" t="s">
        <v>11</v>
      </c>
      <c r="BU1875" s="10">
        <v>0</v>
      </c>
      <c r="BZ1875" s="10">
        <v>0</v>
      </c>
      <c r="CE1875" s="10">
        <v>0</v>
      </c>
      <c r="CH1875" s="10">
        <v>1949</v>
      </c>
      <c r="CI1875" s="10" t="s">
        <v>11</v>
      </c>
      <c r="CL1875" s="10">
        <v>0</v>
      </c>
      <c r="CQ1875" s="10">
        <v>0</v>
      </c>
      <c r="CV1875" s="10">
        <v>0</v>
      </c>
      <c r="CY1875" s="10">
        <v>1977</v>
      </c>
      <c r="CZ1875" s="10" t="s">
        <v>304</v>
      </c>
      <c r="DA1875" s="10">
        <v>1.7620049999999998E-2</v>
      </c>
      <c r="DB1875" s="10">
        <v>4.3595999999999991E-3</v>
      </c>
      <c r="DC1875" s="10">
        <v>1</v>
      </c>
      <c r="DD1875" s="10">
        <v>10.5</v>
      </c>
      <c r="DF1875" s="10">
        <v>1.7620049999999998E-2</v>
      </c>
      <c r="DG1875" s="10">
        <v>4.3595999999999991E-3</v>
      </c>
      <c r="DH1875" s="10">
        <v>1</v>
      </c>
      <c r="DI1875" s="10">
        <v>10.5</v>
      </c>
      <c r="DK1875" s="10">
        <v>1.7620049999999998E-2</v>
      </c>
      <c r="DL1875" s="10">
        <v>4.3595999999999991E-3</v>
      </c>
      <c r="DM1875" s="10">
        <v>1</v>
      </c>
      <c r="DN1875" s="10">
        <v>10.5</v>
      </c>
    </row>
    <row r="1876" spans="1:118" x14ac:dyDescent="0.25">
      <c r="A1876" s="10">
        <v>1951</v>
      </c>
      <c r="R1876" s="10">
        <v>1951</v>
      </c>
      <c r="S1876" s="10" t="s">
        <v>305</v>
      </c>
      <c r="T1876" s="10">
        <v>4.5339839999999999E-2</v>
      </c>
      <c r="U1876" s="10">
        <v>2.9147040000000003E-2</v>
      </c>
      <c r="V1876" s="10">
        <v>3</v>
      </c>
      <c r="W1876" s="10">
        <v>10.4</v>
      </c>
      <c r="Y1876" s="10">
        <v>6.0453119999999999E-2</v>
      </c>
      <c r="Z1876" s="10">
        <v>3.8862720000000003E-2</v>
      </c>
      <c r="AA1876" s="10">
        <v>4</v>
      </c>
      <c r="AB1876" s="10">
        <v>10.4</v>
      </c>
      <c r="AD1876" s="10">
        <v>4.4467919999999994E-2</v>
      </c>
      <c r="AE1876" s="10">
        <v>2.8586520000000001E-2</v>
      </c>
      <c r="AF1876" s="10">
        <v>3</v>
      </c>
      <c r="AG1876" s="10">
        <v>10.199999999999999</v>
      </c>
      <c r="AI1876" s="10">
        <v>1951</v>
      </c>
      <c r="AJ1876" s="10" t="s">
        <v>305</v>
      </c>
      <c r="AK1876" s="10">
        <v>0.22921808000000002</v>
      </c>
      <c r="AL1876" s="10">
        <v>4.67792E-2</v>
      </c>
      <c r="AM1876" s="10">
        <v>13</v>
      </c>
      <c r="AN1876" s="10">
        <v>10.4</v>
      </c>
      <c r="AP1876" s="10">
        <v>0.22701406000000002</v>
      </c>
      <c r="AQ1876" s="10">
        <v>4.6329400000000007E-2</v>
      </c>
      <c r="AR1876" s="10">
        <v>13</v>
      </c>
      <c r="AS1876" s="10">
        <v>10.3</v>
      </c>
      <c r="AU1876" s="10">
        <v>0.26193929999999999</v>
      </c>
      <c r="AV1876" s="10">
        <v>5.3457000000000005E-2</v>
      </c>
      <c r="AW1876" s="10">
        <v>15</v>
      </c>
      <c r="AX1876" s="10">
        <v>10.3</v>
      </c>
      <c r="AZ1876" s="10">
        <v>1951</v>
      </c>
      <c r="BA1876" s="10" t="s">
        <v>305</v>
      </c>
      <c r="BB1876" s="10">
        <v>4.5879600000000006E-2</v>
      </c>
      <c r="BC1876" s="10">
        <v>2.8607280000000006E-2</v>
      </c>
      <c r="BD1876" s="10">
        <v>3</v>
      </c>
      <c r="BE1876" s="10">
        <v>10.4</v>
      </c>
      <c r="BG1876" s="10">
        <v>6.0584600000000009E-2</v>
      </c>
      <c r="BH1876" s="10">
        <v>3.7776280000000009E-2</v>
      </c>
      <c r="BI1876" s="10">
        <v>4</v>
      </c>
      <c r="BJ1876" s="10">
        <v>10.3</v>
      </c>
      <c r="BL1876" s="10">
        <v>7.5730749999999999E-2</v>
      </c>
      <c r="BM1876" s="10">
        <v>4.7220350000000001E-2</v>
      </c>
      <c r="BN1876" s="10">
        <v>5</v>
      </c>
      <c r="BO1876" s="10">
        <v>10.3</v>
      </c>
      <c r="BQ1876" s="10">
        <v>1950</v>
      </c>
      <c r="BR1876" s="10" t="s">
        <v>285</v>
      </c>
      <c r="BS1876" s="10">
        <v>3.4904480000000002E-2</v>
      </c>
      <c r="BT1876" s="10">
        <v>8.6361600000000004E-3</v>
      </c>
      <c r="BU1876" s="10">
        <v>2</v>
      </c>
      <c r="BV1876" s="10">
        <v>10.4</v>
      </c>
      <c r="BX1876" s="10">
        <v>3.456886E-2</v>
      </c>
      <c r="BY1876" s="10">
        <v>8.5531200000000009E-3</v>
      </c>
      <c r="BZ1876" s="10">
        <v>2</v>
      </c>
      <c r="CA1876" s="10">
        <v>10.3</v>
      </c>
      <c r="CC1876" s="10">
        <v>3.456886E-2</v>
      </c>
      <c r="CD1876" s="10">
        <v>8.5531200000000009E-3</v>
      </c>
      <c r="CE1876" s="10">
        <v>2</v>
      </c>
      <c r="CF1876" s="10">
        <v>10.3</v>
      </c>
      <c r="CH1876" s="10">
        <v>1950</v>
      </c>
      <c r="CI1876" s="10" t="s">
        <v>285</v>
      </c>
      <c r="CJ1876" s="10">
        <v>1.52932E-2</v>
      </c>
      <c r="CK1876" s="10">
        <v>9.5357600000000008E-3</v>
      </c>
      <c r="CL1876" s="10">
        <v>1</v>
      </c>
      <c r="CM1876" s="10">
        <v>10.4</v>
      </c>
      <c r="CO1876" s="10">
        <v>1.5146150000000002E-2</v>
      </c>
      <c r="CP1876" s="10">
        <v>9.4440700000000023E-3</v>
      </c>
      <c r="CQ1876" s="10">
        <v>1</v>
      </c>
      <c r="CR1876" s="10">
        <v>10.3</v>
      </c>
      <c r="CT1876" s="10">
        <v>1.5146150000000002E-2</v>
      </c>
      <c r="CU1876" s="10">
        <v>9.4440700000000023E-3</v>
      </c>
      <c r="CV1876" s="10">
        <v>1</v>
      </c>
      <c r="CW1876" s="10">
        <v>10.3</v>
      </c>
      <c r="CY1876" s="10">
        <v>1978</v>
      </c>
      <c r="CZ1876" s="10" t="s">
        <v>315</v>
      </c>
      <c r="DA1876" s="10">
        <v>1.7620049999999998E-2</v>
      </c>
      <c r="DB1876" s="10">
        <v>4.3595999999999991E-3</v>
      </c>
      <c r="DC1876" s="10">
        <v>1</v>
      </c>
      <c r="DD1876" s="10">
        <v>10.5</v>
      </c>
      <c r="DF1876" s="10">
        <v>3.5240099999999996E-2</v>
      </c>
      <c r="DG1876" s="10">
        <v>8.7191999999999981E-3</v>
      </c>
      <c r="DH1876" s="10">
        <v>2</v>
      </c>
      <c r="DI1876" s="10">
        <v>10.5</v>
      </c>
      <c r="DK1876" s="10">
        <v>3.5240099999999996E-2</v>
      </c>
      <c r="DL1876" s="10">
        <v>8.7191999999999981E-3</v>
      </c>
      <c r="DM1876" s="10">
        <v>2</v>
      </c>
      <c r="DN1876" s="10">
        <v>10.5</v>
      </c>
    </row>
    <row r="1877" spans="1:118" x14ac:dyDescent="0.25">
      <c r="A1877" s="10">
        <v>1952</v>
      </c>
      <c r="R1877" s="10">
        <v>1952</v>
      </c>
      <c r="S1877" s="10" t="s">
        <v>306</v>
      </c>
      <c r="T1877" s="10">
        <v>6.0453119999999999E-2</v>
      </c>
      <c r="U1877" s="10">
        <v>3.8862720000000003E-2</v>
      </c>
      <c r="V1877" s="10">
        <v>4</v>
      </c>
      <c r="W1877" s="10">
        <v>10.4</v>
      </c>
      <c r="Y1877" s="10">
        <v>7.5566399999999992E-2</v>
      </c>
      <c r="Z1877" s="10">
        <v>4.8578400000000001E-2</v>
      </c>
      <c r="AA1877" s="10">
        <v>5</v>
      </c>
      <c r="AB1877" s="10">
        <v>10.4</v>
      </c>
      <c r="AD1877" s="10">
        <v>7.4113200000000004E-2</v>
      </c>
      <c r="AE1877" s="10">
        <v>4.7644200000000005E-2</v>
      </c>
      <c r="AF1877" s="10">
        <v>5</v>
      </c>
      <c r="AG1877" s="10">
        <v>10.199999999999999</v>
      </c>
      <c r="AI1877" s="10">
        <v>1952</v>
      </c>
      <c r="AJ1877" s="10" t="s">
        <v>306</v>
      </c>
      <c r="AK1877" s="10">
        <v>0.22921808000000002</v>
      </c>
      <c r="AL1877" s="10">
        <v>4.67792E-2</v>
      </c>
      <c r="AM1877" s="10">
        <v>13</v>
      </c>
      <c r="AN1877" s="10">
        <v>10.4</v>
      </c>
      <c r="AP1877" s="10">
        <v>0.34925239999999996</v>
      </c>
      <c r="AQ1877" s="10">
        <v>7.1275999999999992E-2</v>
      </c>
      <c r="AR1877" s="10">
        <v>20</v>
      </c>
      <c r="AS1877" s="10">
        <v>10.3</v>
      </c>
      <c r="AU1877" s="10">
        <v>0.33178978000000003</v>
      </c>
      <c r="AV1877" s="10">
        <v>6.7712200000000014E-2</v>
      </c>
      <c r="AW1877" s="10">
        <v>19</v>
      </c>
      <c r="AX1877" s="10">
        <v>10.3</v>
      </c>
      <c r="AZ1877" s="10">
        <v>1952</v>
      </c>
      <c r="BA1877" s="10" t="s">
        <v>306</v>
      </c>
      <c r="BB1877" s="10">
        <v>6.1172799999999999E-2</v>
      </c>
      <c r="BC1877" s="10">
        <v>3.8143040000000003E-2</v>
      </c>
      <c r="BD1877" s="10">
        <v>4</v>
      </c>
      <c r="BE1877" s="10">
        <v>10.4</v>
      </c>
      <c r="BG1877" s="10">
        <v>9.0876899999999997E-2</v>
      </c>
      <c r="BH1877" s="10">
        <v>5.6664420000000007E-2</v>
      </c>
      <c r="BI1877" s="10">
        <v>6</v>
      </c>
      <c r="BJ1877" s="10">
        <v>10.3</v>
      </c>
      <c r="BL1877" s="10">
        <v>7.5730749999999999E-2</v>
      </c>
      <c r="BM1877" s="10">
        <v>4.7220350000000001E-2</v>
      </c>
      <c r="BN1877" s="10">
        <v>5</v>
      </c>
      <c r="BO1877" s="10">
        <v>10.3</v>
      </c>
      <c r="BQ1877" s="10">
        <v>1951</v>
      </c>
      <c r="BR1877" s="10" t="s">
        <v>305</v>
      </c>
      <c r="BS1877" s="10">
        <v>0.17452239999999997</v>
      </c>
      <c r="BT1877" s="10">
        <v>4.3180799999999998E-2</v>
      </c>
      <c r="BU1877" s="10">
        <v>10</v>
      </c>
      <c r="BV1877" s="10">
        <v>10.4</v>
      </c>
      <c r="BX1877" s="10">
        <v>0.17284430000000001</v>
      </c>
      <c r="BY1877" s="10">
        <v>4.2765600000000001E-2</v>
      </c>
      <c r="BZ1877" s="10">
        <v>10</v>
      </c>
      <c r="CA1877" s="10">
        <v>10.3</v>
      </c>
      <c r="CC1877" s="10">
        <v>0.17284430000000001</v>
      </c>
      <c r="CD1877" s="10">
        <v>4.2765600000000001E-2</v>
      </c>
      <c r="CE1877" s="10">
        <v>10</v>
      </c>
      <c r="CF1877" s="10">
        <v>10.3</v>
      </c>
      <c r="CH1877" s="10">
        <v>1951</v>
      </c>
      <c r="CI1877" s="10" t="s">
        <v>305</v>
      </c>
      <c r="CJ1877" s="10">
        <v>4.5879600000000006E-2</v>
      </c>
      <c r="CK1877" s="10">
        <v>2.8607280000000006E-2</v>
      </c>
      <c r="CL1877" s="10">
        <v>3</v>
      </c>
      <c r="CM1877" s="10">
        <v>10.4</v>
      </c>
      <c r="CO1877" s="10">
        <v>6.0584600000000009E-2</v>
      </c>
      <c r="CP1877" s="10">
        <v>3.7776280000000009E-2</v>
      </c>
      <c r="CQ1877" s="10">
        <v>4</v>
      </c>
      <c r="CR1877" s="10">
        <v>10.3</v>
      </c>
      <c r="CT1877" s="10">
        <v>7.5730749999999999E-2</v>
      </c>
      <c r="CU1877" s="10">
        <v>4.7220350000000001E-2</v>
      </c>
      <c r="CV1877" s="10">
        <v>5</v>
      </c>
      <c r="CW1877" s="10">
        <v>10.3</v>
      </c>
      <c r="CY1877" s="10">
        <v>1979</v>
      </c>
      <c r="CZ1877" s="10" t="s">
        <v>289</v>
      </c>
      <c r="DA1877" s="10">
        <v>7.0480199999999993E-2</v>
      </c>
      <c r="DB1877" s="10">
        <v>1.7438399999999996E-2</v>
      </c>
      <c r="DC1877" s="10">
        <v>4</v>
      </c>
      <c r="DD1877" s="10">
        <v>10.5</v>
      </c>
      <c r="DF1877" s="10">
        <v>8.8100250000000005E-2</v>
      </c>
      <c r="DG1877" s="10">
        <v>2.1797999999999998E-2</v>
      </c>
      <c r="DH1877" s="10">
        <v>5</v>
      </c>
      <c r="DI1877" s="10">
        <v>10.5</v>
      </c>
      <c r="DK1877" s="10">
        <v>0.10572029999999999</v>
      </c>
      <c r="DL1877" s="10">
        <v>2.61576E-2</v>
      </c>
      <c r="DM1877" s="10">
        <v>6</v>
      </c>
      <c r="DN1877" s="10">
        <v>10.5</v>
      </c>
    </row>
    <row r="1878" spans="1:118" x14ac:dyDescent="0.25">
      <c r="A1878" s="10">
        <v>1953</v>
      </c>
      <c r="R1878" s="10">
        <v>1953</v>
      </c>
      <c r="S1878" s="10" t="s">
        <v>307</v>
      </c>
      <c r="T1878" s="10">
        <v>0</v>
      </c>
      <c r="U1878" s="10">
        <v>0</v>
      </c>
      <c r="V1878" s="10">
        <v>0</v>
      </c>
      <c r="Y1878" s="10">
        <v>0</v>
      </c>
      <c r="Z1878" s="10">
        <v>0</v>
      </c>
      <c r="AA1878" s="10">
        <v>0</v>
      </c>
      <c r="AD1878" s="10">
        <v>0</v>
      </c>
      <c r="AE1878" s="10">
        <v>0</v>
      </c>
      <c r="AF1878" s="10">
        <v>0</v>
      </c>
      <c r="AI1878" s="10">
        <v>1953</v>
      </c>
      <c r="AJ1878" s="10" t="s">
        <v>307</v>
      </c>
      <c r="AK1878" s="10">
        <v>0</v>
      </c>
      <c r="AL1878" s="10">
        <v>0</v>
      </c>
      <c r="AM1878" s="10">
        <v>0</v>
      </c>
      <c r="AP1878" s="10">
        <v>0</v>
      </c>
      <c r="AQ1878" s="10">
        <v>0</v>
      </c>
      <c r="AR1878" s="10">
        <v>0</v>
      </c>
      <c r="AU1878" s="10">
        <v>0</v>
      </c>
      <c r="AV1878" s="10">
        <v>0</v>
      </c>
      <c r="AW1878" s="10">
        <v>0</v>
      </c>
      <c r="AZ1878" s="10">
        <v>1953</v>
      </c>
      <c r="BA1878" s="10" t="s">
        <v>307</v>
      </c>
      <c r="BB1878" s="10">
        <v>0</v>
      </c>
      <c r="BC1878" s="10">
        <v>0</v>
      </c>
      <c r="BD1878" s="10">
        <v>0</v>
      </c>
      <c r="BG1878" s="10">
        <v>0</v>
      </c>
      <c r="BH1878" s="10">
        <v>0</v>
      </c>
      <c r="BI1878" s="10">
        <v>0</v>
      </c>
      <c r="BL1878" s="10">
        <v>0</v>
      </c>
      <c r="BM1878" s="10">
        <v>0</v>
      </c>
      <c r="BN1878" s="10">
        <v>0</v>
      </c>
      <c r="BQ1878" s="10">
        <v>1952</v>
      </c>
      <c r="BR1878" s="10" t="s">
        <v>306</v>
      </c>
      <c r="BS1878" s="10">
        <v>0.24433135999999997</v>
      </c>
      <c r="BT1878" s="10">
        <v>6.0453119999999992E-2</v>
      </c>
      <c r="BU1878" s="10">
        <v>14</v>
      </c>
      <c r="BV1878" s="10">
        <v>10.4</v>
      </c>
      <c r="BX1878" s="10">
        <v>0.24198202000000005</v>
      </c>
      <c r="BY1878" s="10">
        <v>5.9871840000000003E-2</v>
      </c>
      <c r="BZ1878" s="10">
        <v>14</v>
      </c>
      <c r="CA1878" s="10">
        <v>10.3</v>
      </c>
      <c r="CC1878" s="10">
        <v>0.24198202000000005</v>
      </c>
      <c r="CD1878" s="10">
        <v>5.9871840000000003E-2</v>
      </c>
      <c r="CE1878" s="10">
        <v>14</v>
      </c>
      <c r="CF1878" s="10">
        <v>10.3</v>
      </c>
      <c r="CH1878" s="10">
        <v>1952</v>
      </c>
      <c r="CI1878" s="10" t="s">
        <v>306</v>
      </c>
      <c r="CJ1878" s="10">
        <v>6.1172799999999999E-2</v>
      </c>
      <c r="CK1878" s="10">
        <v>3.8143040000000003E-2</v>
      </c>
      <c r="CL1878" s="10">
        <v>4</v>
      </c>
      <c r="CM1878" s="10">
        <v>10.4</v>
      </c>
      <c r="CO1878" s="10">
        <v>9.0876899999999997E-2</v>
      </c>
      <c r="CP1878" s="10">
        <v>5.6664420000000007E-2</v>
      </c>
      <c r="CQ1878" s="10">
        <v>6</v>
      </c>
      <c r="CR1878" s="10">
        <v>10.3</v>
      </c>
      <c r="CT1878" s="10">
        <v>9.0876899999999997E-2</v>
      </c>
      <c r="CU1878" s="10">
        <v>5.6664420000000007E-2</v>
      </c>
      <c r="CV1878" s="10">
        <v>6</v>
      </c>
      <c r="CW1878" s="10">
        <v>10.3</v>
      </c>
      <c r="CY1878" s="10">
        <v>1980</v>
      </c>
      <c r="CZ1878" s="10" t="s">
        <v>293</v>
      </c>
      <c r="DA1878" s="10">
        <v>5.2860149999999995E-2</v>
      </c>
      <c r="DB1878" s="10">
        <v>1.30788E-2</v>
      </c>
      <c r="DC1878" s="10">
        <v>3</v>
      </c>
      <c r="DD1878" s="10">
        <v>10.5</v>
      </c>
      <c r="DF1878" s="10">
        <v>5.2860149999999995E-2</v>
      </c>
      <c r="DG1878" s="10">
        <v>1.30788E-2</v>
      </c>
      <c r="DH1878" s="10">
        <v>3</v>
      </c>
      <c r="DI1878" s="10">
        <v>10.5</v>
      </c>
      <c r="DK1878" s="10">
        <v>7.0480199999999993E-2</v>
      </c>
      <c r="DL1878" s="10">
        <v>1.7438399999999996E-2</v>
      </c>
      <c r="DM1878" s="10">
        <v>4</v>
      </c>
      <c r="DN1878" s="10">
        <v>10.5</v>
      </c>
    </row>
    <row r="1879" spans="1:118" x14ac:dyDescent="0.25">
      <c r="A1879" s="10">
        <v>1954</v>
      </c>
      <c r="R1879" s="10">
        <v>1954</v>
      </c>
      <c r="S1879" s="10" t="s">
        <v>423</v>
      </c>
      <c r="T1879" s="10">
        <v>6.2660000000000005E-4</v>
      </c>
      <c r="Y1879" s="10">
        <v>3.0000000000000001E-5</v>
      </c>
      <c r="AD1879" s="10">
        <v>1.66E-5</v>
      </c>
      <c r="AI1879" s="10">
        <v>1954</v>
      </c>
      <c r="AJ1879" s="10" t="s">
        <v>423</v>
      </c>
      <c r="AK1879" s="10">
        <v>1.337E-2</v>
      </c>
      <c r="AP1879" s="10">
        <v>1.3176999999999999E-2</v>
      </c>
      <c r="AU1879" s="10">
        <v>1.221E-2</v>
      </c>
      <c r="AZ1879" s="10">
        <v>1954</v>
      </c>
      <c r="BA1879" s="10" t="s">
        <v>423</v>
      </c>
      <c r="BB1879" s="10">
        <v>2.0300000000000001E-3</v>
      </c>
      <c r="BG1879" s="10">
        <v>8.0000000000000007E-5</v>
      </c>
      <c r="BL1879" s="10">
        <v>2.0000000000000002E-5</v>
      </c>
      <c r="BQ1879" s="10">
        <v>1953</v>
      </c>
      <c r="BR1879" s="10" t="s">
        <v>307</v>
      </c>
      <c r="BS1879" s="10">
        <v>0</v>
      </c>
      <c r="BT1879" s="10">
        <v>0</v>
      </c>
      <c r="BU1879" s="10">
        <v>0</v>
      </c>
      <c r="BV1879" s="10">
        <v>10.4</v>
      </c>
      <c r="BX1879" s="10">
        <v>0</v>
      </c>
      <c r="BY1879" s="10">
        <v>0</v>
      </c>
      <c r="BZ1879" s="10">
        <v>0</v>
      </c>
      <c r="CA1879" s="10">
        <v>10.3</v>
      </c>
      <c r="CC1879" s="10">
        <v>0</v>
      </c>
      <c r="CD1879" s="10">
        <v>0</v>
      </c>
      <c r="CE1879" s="10">
        <v>0</v>
      </c>
      <c r="CF1879" s="10">
        <v>10.3</v>
      </c>
      <c r="CH1879" s="10">
        <v>1953</v>
      </c>
      <c r="CI1879" s="10" t="s">
        <v>307</v>
      </c>
      <c r="CJ1879" s="10">
        <v>0</v>
      </c>
      <c r="CK1879" s="10">
        <v>0</v>
      </c>
      <c r="CL1879" s="10">
        <v>0</v>
      </c>
      <c r="CM1879" s="10">
        <v>10.4</v>
      </c>
      <c r="CO1879" s="10">
        <v>0</v>
      </c>
      <c r="CP1879" s="10">
        <v>0</v>
      </c>
      <c r="CQ1879" s="10">
        <v>0</v>
      </c>
      <c r="CR1879" s="10">
        <v>10.3</v>
      </c>
      <c r="CT1879" s="10">
        <v>0</v>
      </c>
      <c r="CU1879" s="10">
        <v>0</v>
      </c>
      <c r="CV1879" s="10">
        <v>0</v>
      </c>
      <c r="CW1879" s="10">
        <v>10.3</v>
      </c>
      <c r="CY1879" s="10">
        <v>1981</v>
      </c>
      <c r="CZ1879" s="10" t="s">
        <v>408</v>
      </c>
      <c r="DA1879" s="10">
        <v>1.7203300000000001E-2</v>
      </c>
      <c r="DF1879" s="10">
        <v>1.6760000000000001E-2</v>
      </c>
      <c r="DK1879" s="10">
        <v>1.5706600000000001E-2</v>
      </c>
    </row>
    <row r="1880" spans="1:118" x14ac:dyDescent="0.25">
      <c r="A1880" s="10">
        <v>1955</v>
      </c>
      <c r="R1880" s="10">
        <v>1955</v>
      </c>
      <c r="S1880" s="10" t="s">
        <v>8</v>
      </c>
      <c r="T1880" s="10">
        <v>0.12</v>
      </c>
      <c r="U1880" s="10">
        <v>0.1</v>
      </c>
      <c r="Y1880" s="10">
        <v>0.17</v>
      </c>
      <c r="Z1880" s="10">
        <v>0.13</v>
      </c>
      <c r="AD1880" s="10">
        <v>0.17</v>
      </c>
      <c r="AE1880" s="10">
        <v>0.13</v>
      </c>
      <c r="AI1880" s="10">
        <v>1955</v>
      </c>
      <c r="AJ1880" s="10" t="s">
        <v>8</v>
      </c>
      <c r="AK1880" s="10">
        <v>0.38</v>
      </c>
      <c r="AL1880" s="10">
        <v>0.11</v>
      </c>
      <c r="AP1880" s="10">
        <v>0.4</v>
      </c>
      <c r="AQ1880" s="10">
        <v>0.11</v>
      </c>
      <c r="AU1880" s="10">
        <v>0.38</v>
      </c>
      <c r="AV1880" s="10">
        <v>0.11</v>
      </c>
      <c r="AZ1880" s="10">
        <v>1955</v>
      </c>
      <c r="BA1880" s="10" t="s">
        <v>8</v>
      </c>
      <c r="BB1880" s="10">
        <v>0.1</v>
      </c>
      <c r="BC1880" s="10">
        <v>0.09</v>
      </c>
      <c r="BG1880" s="10">
        <v>0.14000000000000001</v>
      </c>
      <c r="BH1880" s="10">
        <v>0.12</v>
      </c>
      <c r="BL1880" s="10">
        <v>0.13</v>
      </c>
      <c r="BM1880" s="10">
        <v>0.11</v>
      </c>
      <c r="BQ1880" s="10">
        <v>1954</v>
      </c>
      <c r="BR1880" s="10" t="s">
        <v>423</v>
      </c>
      <c r="BS1880" s="10">
        <v>1.4595E-2</v>
      </c>
      <c r="BX1880" s="10">
        <v>1.401E-2</v>
      </c>
      <c r="CC1880" s="10">
        <v>1.474E-2</v>
      </c>
      <c r="CH1880" s="10">
        <v>1954</v>
      </c>
      <c r="CI1880" s="10" t="s">
        <v>423</v>
      </c>
      <c r="CJ1880" s="10">
        <v>1.4633000000000001E-3</v>
      </c>
      <c r="CO1880" s="10">
        <v>3.0000000000000001E-5</v>
      </c>
      <c r="CT1880" s="10">
        <v>1.666E-5</v>
      </c>
      <c r="CY1880" s="10">
        <v>1982</v>
      </c>
      <c r="CZ1880" s="10" t="s">
        <v>8</v>
      </c>
      <c r="DA1880" s="10">
        <v>0.25</v>
      </c>
      <c r="DB1880" s="10">
        <v>0.06</v>
      </c>
      <c r="DC1880" s="10">
        <v>4.3</v>
      </c>
      <c r="DD1880" s="10">
        <v>35.17</v>
      </c>
      <c r="DF1880" s="10">
        <v>0.31</v>
      </c>
      <c r="DG1880" s="10">
        <v>7.0000000000000007E-2</v>
      </c>
      <c r="DH1880" s="10">
        <v>5.5</v>
      </c>
      <c r="DI1880" s="10">
        <v>34.1</v>
      </c>
      <c r="DK1880" s="10">
        <v>0.28000000000000003</v>
      </c>
      <c r="DL1880" s="10">
        <v>7.0000000000000007E-2</v>
      </c>
      <c r="DM1880" s="10">
        <v>5</v>
      </c>
      <c r="DN1880" s="10">
        <v>33.78</v>
      </c>
    </row>
    <row r="1881" spans="1:118" x14ac:dyDescent="0.25">
      <c r="A1881" s="10">
        <v>1956</v>
      </c>
      <c r="R1881" s="10">
        <v>1956</v>
      </c>
      <c r="S1881" s="10" t="s">
        <v>10</v>
      </c>
      <c r="T1881" s="10">
        <v>0.11</v>
      </c>
      <c r="U1881" s="10">
        <v>7.0000000000000007E-2</v>
      </c>
      <c r="V1881" s="10">
        <v>7.2</v>
      </c>
      <c r="W1881" s="10">
        <v>10.8</v>
      </c>
      <c r="Y1881" s="10">
        <v>0.16</v>
      </c>
      <c r="Z1881" s="10">
        <v>0.1</v>
      </c>
      <c r="AA1881" s="10">
        <v>10</v>
      </c>
      <c r="AB1881" s="10">
        <v>10.6</v>
      </c>
      <c r="AD1881" s="10">
        <v>0.16</v>
      </c>
      <c r="AE1881" s="10">
        <v>0.1</v>
      </c>
      <c r="AF1881" s="10">
        <v>10.4</v>
      </c>
      <c r="AG1881" s="10">
        <v>10.3</v>
      </c>
      <c r="AI1881" s="10">
        <v>1956</v>
      </c>
      <c r="AJ1881" s="10" t="s">
        <v>10</v>
      </c>
      <c r="AK1881" s="10">
        <v>0.38</v>
      </c>
      <c r="AL1881" s="10">
        <v>0.08</v>
      </c>
      <c r="AM1881" s="10">
        <v>21.2</v>
      </c>
      <c r="AN1881" s="10">
        <v>10.7</v>
      </c>
      <c r="AP1881" s="10">
        <v>0.4</v>
      </c>
      <c r="AQ1881" s="10">
        <v>0.08</v>
      </c>
      <c r="AR1881" s="10">
        <v>22</v>
      </c>
      <c r="AS1881" s="10">
        <v>10.7</v>
      </c>
      <c r="AU1881" s="10">
        <v>0.38</v>
      </c>
      <c r="AV1881" s="10">
        <v>0.08</v>
      </c>
      <c r="AW1881" s="10">
        <v>21.2</v>
      </c>
      <c r="AX1881" s="10">
        <v>10.6</v>
      </c>
      <c r="AZ1881" s="10">
        <v>1956</v>
      </c>
      <c r="BA1881" s="10" t="s">
        <v>10</v>
      </c>
      <c r="BB1881" s="10">
        <v>0.1</v>
      </c>
      <c r="BC1881" s="10">
        <v>0.06</v>
      </c>
      <c r="BD1881" s="10">
        <v>6</v>
      </c>
      <c r="BE1881" s="10">
        <v>11</v>
      </c>
      <c r="BG1881" s="10">
        <v>0.14000000000000001</v>
      </c>
      <c r="BH1881" s="10">
        <v>0.09</v>
      </c>
      <c r="BI1881" s="10">
        <v>9.1999999999999993</v>
      </c>
      <c r="BJ1881" s="10">
        <v>10.7</v>
      </c>
      <c r="BL1881" s="10">
        <v>0.13</v>
      </c>
      <c r="BM1881" s="10">
        <v>0.08</v>
      </c>
      <c r="BN1881" s="10">
        <v>8.4</v>
      </c>
      <c r="BO1881" s="10">
        <v>10.8</v>
      </c>
      <c r="BQ1881" s="10">
        <v>1955</v>
      </c>
      <c r="BR1881" s="10" t="s">
        <v>8</v>
      </c>
      <c r="BS1881" s="10">
        <v>0.28999999999999998</v>
      </c>
      <c r="BT1881" s="10">
        <v>0.1</v>
      </c>
      <c r="BX1881" s="10">
        <v>0.36</v>
      </c>
      <c r="BY1881" s="10">
        <v>0.12</v>
      </c>
      <c r="CC1881" s="10">
        <v>0.35</v>
      </c>
      <c r="CD1881" s="10">
        <v>0.12</v>
      </c>
      <c r="CH1881" s="10">
        <v>1955</v>
      </c>
      <c r="CI1881" s="10" t="s">
        <v>8</v>
      </c>
      <c r="CJ1881" s="10">
        <v>0.12</v>
      </c>
      <c r="CK1881" s="10">
        <v>0.1</v>
      </c>
      <c r="CL1881" s="10">
        <v>2</v>
      </c>
      <c r="CM1881" s="10">
        <v>38.18</v>
      </c>
      <c r="CO1881" s="10">
        <v>0.14000000000000001</v>
      </c>
      <c r="CP1881" s="10">
        <v>0.11</v>
      </c>
      <c r="CQ1881" s="10">
        <v>3</v>
      </c>
      <c r="CR1881" s="10">
        <v>37.32</v>
      </c>
      <c r="CT1881" s="10">
        <v>0.16</v>
      </c>
      <c r="CU1881" s="10">
        <v>0.13</v>
      </c>
      <c r="CV1881" s="10">
        <v>3</v>
      </c>
      <c r="CW1881" s="10">
        <v>37.1</v>
      </c>
      <c r="CY1881" s="10">
        <v>1983</v>
      </c>
      <c r="CZ1881" s="10" t="s">
        <v>10</v>
      </c>
      <c r="DA1881" s="10">
        <v>0.25</v>
      </c>
      <c r="DB1881" s="10">
        <v>0.05</v>
      </c>
      <c r="DC1881" s="10">
        <v>14</v>
      </c>
      <c r="DD1881" s="10">
        <v>10.5</v>
      </c>
      <c r="DF1881" s="10">
        <v>0.31</v>
      </c>
      <c r="DG1881" s="10">
        <v>0.06</v>
      </c>
      <c r="DH1881" s="10">
        <v>18</v>
      </c>
      <c r="DI1881" s="10">
        <v>10.199999999999999</v>
      </c>
      <c r="DK1881" s="10">
        <v>0.28000000000000003</v>
      </c>
      <c r="DL1881" s="10">
        <v>0.06</v>
      </c>
      <c r="DM1881" s="10">
        <v>16</v>
      </c>
      <c r="DN1881" s="10">
        <v>10.199999999999999</v>
      </c>
    </row>
    <row r="1882" spans="1:118" x14ac:dyDescent="0.25">
      <c r="A1882" s="10">
        <v>1957</v>
      </c>
      <c r="R1882" s="10">
        <v>1957</v>
      </c>
      <c r="S1882" s="10" t="s">
        <v>285</v>
      </c>
      <c r="T1882" s="10">
        <v>6.3525600000000002E-3</v>
      </c>
      <c r="U1882" s="10">
        <v>3.9610080000000002E-3</v>
      </c>
      <c r="V1882" s="10">
        <v>0.4</v>
      </c>
      <c r="W1882" s="10">
        <v>10.8</v>
      </c>
      <c r="Y1882" s="10">
        <v>6.2349199999999997E-3</v>
      </c>
      <c r="Z1882" s="10">
        <v>3.8876560000000002E-3</v>
      </c>
      <c r="AA1882" s="10">
        <v>0.4</v>
      </c>
      <c r="AB1882" s="10">
        <v>10.6</v>
      </c>
      <c r="AD1882" s="10">
        <v>6.0584599999999999E-3</v>
      </c>
      <c r="AE1882" s="10">
        <v>3.7776280000000003E-3</v>
      </c>
      <c r="AF1882" s="10">
        <v>0.4</v>
      </c>
      <c r="AG1882" s="10">
        <v>10.3</v>
      </c>
      <c r="AI1882" s="10">
        <v>1957</v>
      </c>
      <c r="AJ1882" s="10" t="s">
        <v>285</v>
      </c>
      <c r="AK1882" s="10">
        <v>7.256312E-3</v>
      </c>
      <c r="AL1882" s="10">
        <v>1.4808800000000002E-3</v>
      </c>
      <c r="AM1882" s="10">
        <v>0.4</v>
      </c>
      <c r="AN1882" s="10">
        <v>10.7</v>
      </c>
      <c r="AP1882" s="10">
        <v>7.256312E-3</v>
      </c>
      <c r="AQ1882" s="10">
        <v>1.4808800000000002E-3</v>
      </c>
      <c r="AR1882" s="10">
        <v>0.4</v>
      </c>
      <c r="AS1882" s="10">
        <v>10.7</v>
      </c>
      <c r="AU1882" s="10">
        <v>7.1884960000000008E-3</v>
      </c>
      <c r="AV1882" s="10">
        <v>1.4670400000000002E-3</v>
      </c>
      <c r="AW1882" s="10">
        <v>0.4</v>
      </c>
      <c r="AX1882" s="10">
        <v>10.6</v>
      </c>
      <c r="AZ1882" s="10">
        <v>1957</v>
      </c>
      <c r="BA1882" s="10" t="s">
        <v>285</v>
      </c>
      <c r="BB1882" s="10">
        <v>6.3940799999999999E-3</v>
      </c>
      <c r="BC1882" s="10">
        <v>4.1104799999999997E-3</v>
      </c>
      <c r="BD1882" s="10">
        <v>0.4</v>
      </c>
      <c r="BE1882" s="10">
        <v>11</v>
      </c>
      <c r="BG1882" s="10">
        <v>6.2196960000000011E-3</v>
      </c>
      <c r="BH1882" s="10">
        <v>3.9983760000000005E-3</v>
      </c>
      <c r="BI1882" s="10">
        <v>0.4</v>
      </c>
      <c r="BJ1882" s="10">
        <v>10.7</v>
      </c>
      <c r="BL1882" s="10">
        <v>6.2778239999999996E-3</v>
      </c>
      <c r="BM1882" s="10">
        <v>4.035744E-3</v>
      </c>
      <c r="BN1882" s="10">
        <v>0.4</v>
      </c>
      <c r="BO1882" s="10">
        <v>10.8</v>
      </c>
      <c r="BQ1882" s="10">
        <v>1956</v>
      </c>
      <c r="BR1882" s="10" t="s">
        <v>10</v>
      </c>
      <c r="BS1882" s="10">
        <v>0.28999999999999998</v>
      </c>
      <c r="BT1882" s="10">
        <v>7.0000000000000007E-2</v>
      </c>
      <c r="BU1882" s="10">
        <v>16</v>
      </c>
      <c r="BV1882" s="10">
        <v>10.7</v>
      </c>
      <c r="BX1882" s="10">
        <v>0.36</v>
      </c>
      <c r="BY1882" s="10">
        <v>0.09</v>
      </c>
      <c r="BZ1882" s="10">
        <v>20</v>
      </c>
      <c r="CA1882" s="10">
        <v>10.7</v>
      </c>
      <c r="CC1882" s="10">
        <v>0.35</v>
      </c>
      <c r="CD1882" s="10">
        <v>0.09</v>
      </c>
      <c r="CE1882" s="10">
        <v>19.600000000000001</v>
      </c>
      <c r="CF1882" s="10">
        <v>10.7</v>
      </c>
      <c r="CH1882" s="10">
        <v>1956</v>
      </c>
      <c r="CI1882" s="10" t="s">
        <v>10</v>
      </c>
      <c r="CJ1882" s="10">
        <v>0.11</v>
      </c>
      <c r="CK1882" s="10">
        <v>7.0000000000000007E-2</v>
      </c>
      <c r="CL1882" s="10">
        <v>6.8</v>
      </c>
      <c r="CM1882" s="10">
        <v>11</v>
      </c>
      <c r="CO1882" s="10">
        <v>0.13</v>
      </c>
      <c r="CP1882" s="10">
        <v>0.08</v>
      </c>
      <c r="CQ1882" s="10">
        <v>8.4</v>
      </c>
      <c r="CR1882" s="10">
        <v>10.7</v>
      </c>
      <c r="CT1882" s="10">
        <v>0.15</v>
      </c>
      <c r="CU1882" s="10">
        <v>0.1</v>
      </c>
      <c r="CV1882" s="10">
        <v>9.8000000000000007</v>
      </c>
      <c r="CW1882" s="10">
        <v>10.7</v>
      </c>
      <c r="CY1882" s="10">
        <v>1984</v>
      </c>
      <c r="CZ1882" s="10" t="s">
        <v>285</v>
      </c>
      <c r="DA1882" s="10">
        <v>0.19581870000000001</v>
      </c>
      <c r="DB1882" s="10">
        <v>3.9962999999999999E-2</v>
      </c>
      <c r="DC1882" s="10">
        <v>11</v>
      </c>
      <c r="DD1882" s="10">
        <v>10.5</v>
      </c>
      <c r="DF1882" s="10">
        <v>0.22481003999999999</v>
      </c>
      <c r="DG1882" s="10">
        <v>4.5879600000000006E-2</v>
      </c>
      <c r="DH1882" s="10">
        <v>13</v>
      </c>
      <c r="DI1882" s="10">
        <v>10.199999999999999</v>
      </c>
      <c r="DK1882" s="10">
        <v>0.20751695999999997</v>
      </c>
      <c r="DL1882" s="10">
        <v>4.2350400000000003E-2</v>
      </c>
      <c r="DM1882" s="10">
        <v>12</v>
      </c>
      <c r="DN1882" s="10">
        <v>10.199999999999999</v>
      </c>
    </row>
    <row r="1883" spans="1:118" x14ac:dyDescent="0.25">
      <c r="A1883" s="10">
        <v>1958</v>
      </c>
      <c r="R1883" s="10">
        <v>1958</v>
      </c>
      <c r="S1883" s="10" t="s">
        <v>287</v>
      </c>
      <c r="T1883" s="10">
        <v>7.9407000000000002E-3</v>
      </c>
      <c r="U1883" s="10">
        <v>4.9512600000000007E-3</v>
      </c>
      <c r="V1883" s="10">
        <v>0.5</v>
      </c>
      <c r="W1883" s="10">
        <v>10.8</v>
      </c>
      <c r="Y1883" s="10">
        <v>7.7936500000000001E-3</v>
      </c>
      <c r="Z1883" s="10">
        <v>4.8595700000000006E-3</v>
      </c>
      <c r="AA1883" s="10">
        <v>0.5</v>
      </c>
      <c r="AB1883" s="10">
        <v>10.6</v>
      </c>
      <c r="AD1883" s="10">
        <v>7.5730750000000012E-3</v>
      </c>
      <c r="AE1883" s="10">
        <v>4.7220350000000012E-3</v>
      </c>
      <c r="AF1883" s="10">
        <v>0.5</v>
      </c>
      <c r="AG1883" s="10">
        <v>10.3</v>
      </c>
      <c r="AI1883" s="10">
        <v>1958</v>
      </c>
      <c r="AJ1883" s="10" t="s">
        <v>287</v>
      </c>
      <c r="AK1883" s="10">
        <v>7.256312E-3</v>
      </c>
      <c r="AL1883" s="10">
        <v>1.4808800000000002E-3</v>
      </c>
      <c r="AM1883" s="10">
        <v>0.4</v>
      </c>
      <c r="AN1883" s="10">
        <v>10.7</v>
      </c>
      <c r="AP1883" s="10">
        <v>7.256312E-3</v>
      </c>
      <c r="AQ1883" s="10">
        <v>1.4808800000000002E-3</v>
      </c>
      <c r="AR1883" s="10">
        <v>0.4</v>
      </c>
      <c r="AS1883" s="10">
        <v>10.7</v>
      </c>
      <c r="AU1883" s="10">
        <v>5.3913719999999993E-3</v>
      </c>
      <c r="AV1883" s="10">
        <v>1.1002799999999999E-3</v>
      </c>
      <c r="AW1883" s="10">
        <v>0.3</v>
      </c>
      <c r="AX1883" s="10">
        <v>10.6</v>
      </c>
      <c r="AZ1883" s="10">
        <v>1958</v>
      </c>
      <c r="BA1883" s="10" t="s">
        <v>287</v>
      </c>
      <c r="BB1883" s="10">
        <v>1.1189639999999997E-2</v>
      </c>
      <c r="BC1883" s="10">
        <v>7.1933399999999995E-3</v>
      </c>
      <c r="BD1883" s="10">
        <v>0.7</v>
      </c>
      <c r="BE1883" s="10">
        <v>11</v>
      </c>
      <c r="BG1883" s="10">
        <v>6.2196960000000011E-3</v>
      </c>
      <c r="BH1883" s="10">
        <v>3.9983760000000005E-3</v>
      </c>
      <c r="BI1883" s="10">
        <v>0.4</v>
      </c>
      <c r="BJ1883" s="10">
        <v>10.7</v>
      </c>
      <c r="BL1883" s="10">
        <v>7.8472799999999999E-3</v>
      </c>
      <c r="BM1883" s="10">
        <v>5.0446800000000002E-3</v>
      </c>
      <c r="BN1883" s="10">
        <v>0.5</v>
      </c>
      <c r="BO1883" s="10">
        <v>10.8</v>
      </c>
      <c r="BQ1883" s="10">
        <v>1957</v>
      </c>
      <c r="BR1883" s="10" t="s">
        <v>285</v>
      </c>
      <c r="BS1883" s="10">
        <v>7.1822680000000003E-3</v>
      </c>
      <c r="BT1883" s="10">
        <v>1.7770560000000002E-3</v>
      </c>
      <c r="BU1883" s="10">
        <v>0.4</v>
      </c>
      <c r="BV1883" s="10">
        <v>10.7</v>
      </c>
      <c r="BX1883" s="10">
        <v>7.1822680000000003E-3</v>
      </c>
      <c r="BY1883" s="10">
        <v>1.7770560000000002E-3</v>
      </c>
      <c r="BZ1883" s="10">
        <v>0.4</v>
      </c>
      <c r="CA1883" s="10">
        <v>10.7</v>
      </c>
      <c r="CC1883" s="10">
        <v>7.1822680000000003E-3</v>
      </c>
      <c r="CD1883" s="10">
        <v>1.7770560000000002E-3</v>
      </c>
      <c r="CE1883" s="10">
        <v>0.4</v>
      </c>
      <c r="CF1883" s="10">
        <v>10.7</v>
      </c>
      <c r="CH1883" s="10">
        <v>1957</v>
      </c>
      <c r="CI1883" s="10" t="s">
        <v>285</v>
      </c>
      <c r="CJ1883" s="10">
        <v>6.4702000000000006E-3</v>
      </c>
      <c r="CK1883" s="10">
        <v>4.0343600000000007E-3</v>
      </c>
      <c r="CL1883" s="10">
        <v>0.4</v>
      </c>
      <c r="CM1883" s="10">
        <v>11</v>
      </c>
      <c r="CO1883" s="10">
        <v>6.2937400000000008E-3</v>
      </c>
      <c r="CP1883" s="10">
        <v>3.9243320000000009E-3</v>
      </c>
      <c r="CQ1883" s="10">
        <v>0.4</v>
      </c>
      <c r="CR1883" s="10">
        <v>10.7</v>
      </c>
      <c r="CT1883" s="10">
        <v>6.2937400000000008E-3</v>
      </c>
      <c r="CU1883" s="10">
        <v>3.9243320000000009E-3</v>
      </c>
      <c r="CV1883" s="10">
        <v>0.4</v>
      </c>
      <c r="CW1883" s="10">
        <v>10.7</v>
      </c>
      <c r="CY1883" s="10">
        <v>1985</v>
      </c>
      <c r="CZ1883" s="10" t="s">
        <v>288</v>
      </c>
      <c r="DA1883" s="10">
        <v>0</v>
      </c>
      <c r="DB1883" s="10">
        <v>0</v>
      </c>
      <c r="DC1883" s="10">
        <v>0</v>
      </c>
      <c r="DD1883" s="10">
        <v>10.5</v>
      </c>
      <c r="DF1883" s="10">
        <v>0</v>
      </c>
      <c r="DG1883" s="10">
        <v>0</v>
      </c>
      <c r="DH1883" s="10">
        <v>0</v>
      </c>
      <c r="DI1883" s="10">
        <v>10.199999999999999</v>
      </c>
      <c r="DK1883" s="10">
        <v>0</v>
      </c>
      <c r="DL1883" s="10">
        <v>0</v>
      </c>
      <c r="DM1883" s="10">
        <v>0</v>
      </c>
      <c r="DN1883" s="10">
        <v>10.199999999999999</v>
      </c>
    </row>
    <row r="1884" spans="1:118" x14ac:dyDescent="0.25">
      <c r="A1884" s="10">
        <v>1959</v>
      </c>
      <c r="R1884" s="10">
        <v>1959</v>
      </c>
      <c r="S1884" s="10" t="s">
        <v>315</v>
      </c>
      <c r="T1884" s="10">
        <v>0.10005282000000001</v>
      </c>
      <c r="U1884" s="10">
        <v>6.2385876000000014E-2</v>
      </c>
      <c r="V1884" s="10">
        <v>6.3</v>
      </c>
      <c r="W1884" s="10">
        <v>10.8</v>
      </c>
      <c r="Y1884" s="10">
        <v>0.14184442999999999</v>
      </c>
      <c r="Z1884" s="10">
        <v>8.8444174E-2</v>
      </c>
      <c r="AA1884" s="10">
        <v>9.1</v>
      </c>
      <c r="AB1884" s="10">
        <v>10.6</v>
      </c>
      <c r="AD1884" s="10">
        <v>0.14388842500000001</v>
      </c>
      <c r="AE1884" s="10">
        <v>8.9718665000000017E-2</v>
      </c>
      <c r="AF1884" s="10">
        <v>9.5</v>
      </c>
      <c r="AG1884" s="10">
        <v>10.3</v>
      </c>
      <c r="AI1884" s="10">
        <v>1959</v>
      </c>
      <c r="AJ1884" s="10" t="s">
        <v>315</v>
      </c>
      <c r="AK1884" s="10">
        <v>0.37007191199999995</v>
      </c>
      <c r="AL1884" s="10">
        <v>7.5524879999999989E-2</v>
      </c>
      <c r="AM1884" s="10">
        <v>20.399999999999999</v>
      </c>
      <c r="AN1884" s="10">
        <v>10.7</v>
      </c>
      <c r="AP1884" s="10">
        <v>0.38458453599999998</v>
      </c>
      <c r="AQ1884" s="10">
        <v>7.8486639999999996E-2</v>
      </c>
      <c r="AR1884" s="10">
        <v>21.2</v>
      </c>
      <c r="AS1884" s="10">
        <v>10.7</v>
      </c>
      <c r="AU1884" s="10">
        <v>0.36841041999999996</v>
      </c>
      <c r="AV1884" s="10">
        <v>7.5185799999999997E-2</v>
      </c>
      <c r="AW1884" s="10">
        <v>20.5</v>
      </c>
      <c r="AX1884" s="10">
        <v>10.6</v>
      </c>
      <c r="AZ1884" s="10">
        <v>1959</v>
      </c>
      <c r="BA1884" s="10" t="s">
        <v>315</v>
      </c>
      <c r="BB1884" s="10">
        <v>7.8327480000000005E-2</v>
      </c>
      <c r="BC1884" s="10">
        <v>5.035338000000001E-2</v>
      </c>
      <c r="BD1884" s="10">
        <v>4.9000000000000004</v>
      </c>
      <c r="BE1884" s="10">
        <v>11</v>
      </c>
      <c r="BG1884" s="10">
        <v>0.13061361600000002</v>
      </c>
      <c r="BH1884" s="10">
        <v>8.3965895999999998E-2</v>
      </c>
      <c r="BI1884" s="10">
        <v>8.4</v>
      </c>
      <c r="BJ1884" s="10">
        <v>10.7</v>
      </c>
      <c r="BL1884" s="10">
        <v>0.1177092</v>
      </c>
      <c r="BM1884" s="10">
        <v>7.5670200000000007E-2</v>
      </c>
      <c r="BN1884" s="10">
        <v>7.5</v>
      </c>
      <c r="BO1884" s="10">
        <v>10.8</v>
      </c>
      <c r="BQ1884" s="10">
        <v>1958</v>
      </c>
      <c r="BR1884" s="10" t="s">
        <v>287</v>
      </c>
      <c r="BS1884" s="10">
        <v>8.9778349999999982E-3</v>
      </c>
      <c r="BT1884" s="10">
        <v>2.2213200000000002E-3</v>
      </c>
      <c r="BU1884" s="10">
        <v>0.5</v>
      </c>
      <c r="BV1884" s="10">
        <v>10.7</v>
      </c>
      <c r="BX1884" s="10">
        <v>7.1822680000000003E-3</v>
      </c>
      <c r="BY1884" s="10">
        <v>1.7770560000000002E-3</v>
      </c>
      <c r="BZ1884" s="10">
        <v>0.4</v>
      </c>
      <c r="CA1884" s="10">
        <v>10.7</v>
      </c>
      <c r="CC1884" s="10">
        <v>8.9778349999999982E-3</v>
      </c>
      <c r="CD1884" s="10">
        <v>2.2213200000000002E-3</v>
      </c>
      <c r="CE1884" s="10">
        <v>0.5</v>
      </c>
      <c r="CF1884" s="10">
        <v>10.7</v>
      </c>
      <c r="CH1884" s="10">
        <v>1958</v>
      </c>
      <c r="CI1884" s="10" t="s">
        <v>287</v>
      </c>
      <c r="CJ1884" s="10">
        <v>4.85265E-3</v>
      </c>
      <c r="CK1884" s="10">
        <v>3.0257700000000001E-3</v>
      </c>
      <c r="CL1884" s="10">
        <v>0.3</v>
      </c>
      <c r="CM1884" s="10">
        <v>11</v>
      </c>
      <c r="CO1884" s="10">
        <v>6.2937400000000008E-3</v>
      </c>
      <c r="CP1884" s="10">
        <v>3.9243320000000009E-3</v>
      </c>
      <c r="CQ1884" s="10">
        <v>0.4</v>
      </c>
      <c r="CR1884" s="10">
        <v>10.7</v>
      </c>
      <c r="CT1884" s="10">
        <v>9.4406099999999986E-3</v>
      </c>
      <c r="CU1884" s="10">
        <v>5.8864979999999996E-3</v>
      </c>
      <c r="CV1884" s="10">
        <v>0.6</v>
      </c>
      <c r="CW1884" s="10">
        <v>10.7</v>
      </c>
      <c r="CY1884" s="10">
        <v>1986</v>
      </c>
      <c r="CZ1884" s="10" t="s">
        <v>289</v>
      </c>
      <c r="DA1884" s="10">
        <v>1.78017E-2</v>
      </c>
      <c r="DB1884" s="10">
        <v>3.6329999999999999E-3</v>
      </c>
      <c r="DC1884" s="10">
        <v>1</v>
      </c>
      <c r="DD1884" s="10">
        <v>10.5</v>
      </c>
      <c r="DF1884" s="10">
        <v>3.4586159999999991E-2</v>
      </c>
      <c r="DG1884" s="10">
        <v>7.0583999999999985E-3</v>
      </c>
      <c r="DH1884" s="10">
        <v>2</v>
      </c>
      <c r="DI1884" s="10">
        <v>10.199999999999999</v>
      </c>
      <c r="DK1884" s="10">
        <v>3.4586159999999991E-2</v>
      </c>
      <c r="DL1884" s="10">
        <v>7.0583999999999985E-3</v>
      </c>
      <c r="DM1884" s="10">
        <v>2</v>
      </c>
      <c r="DN1884" s="10">
        <v>10.199999999999999</v>
      </c>
    </row>
    <row r="1885" spans="1:118" x14ac:dyDescent="0.25">
      <c r="A1885" s="10">
        <v>1960</v>
      </c>
      <c r="R1885" s="10">
        <v>1960</v>
      </c>
      <c r="S1885" s="10" t="s">
        <v>289</v>
      </c>
      <c r="T1885" s="10">
        <v>0</v>
      </c>
      <c r="U1885" s="10">
        <v>0</v>
      </c>
      <c r="V1885" s="10">
        <v>0</v>
      </c>
      <c r="Y1885" s="10">
        <v>0</v>
      </c>
      <c r="Z1885" s="10">
        <v>0</v>
      </c>
      <c r="AA1885" s="10">
        <v>0</v>
      </c>
      <c r="AD1885" s="10">
        <v>0</v>
      </c>
      <c r="AE1885" s="10">
        <v>0</v>
      </c>
      <c r="AF1885" s="10">
        <v>0</v>
      </c>
      <c r="AI1885" s="10">
        <v>1960</v>
      </c>
      <c r="AJ1885" s="10" t="s">
        <v>289</v>
      </c>
      <c r="AK1885" s="10">
        <v>0</v>
      </c>
      <c r="AL1885" s="10">
        <v>0</v>
      </c>
      <c r="AM1885" s="10">
        <v>0</v>
      </c>
      <c r="AP1885" s="10">
        <v>0</v>
      </c>
      <c r="AQ1885" s="10">
        <v>0</v>
      </c>
      <c r="AR1885" s="10">
        <v>0</v>
      </c>
      <c r="AU1885" s="10">
        <v>0</v>
      </c>
      <c r="AV1885" s="10">
        <v>0</v>
      </c>
      <c r="AW1885" s="10">
        <v>0</v>
      </c>
      <c r="AZ1885" s="10">
        <v>1960</v>
      </c>
      <c r="BA1885" s="10" t="s">
        <v>289</v>
      </c>
      <c r="BB1885" s="10">
        <v>0</v>
      </c>
      <c r="BC1885" s="10">
        <v>0</v>
      </c>
      <c r="BD1885" s="10">
        <v>0</v>
      </c>
      <c r="BG1885" s="10">
        <v>0</v>
      </c>
      <c r="BH1885" s="10">
        <v>0</v>
      </c>
      <c r="BI1885" s="10">
        <v>0</v>
      </c>
      <c r="BL1885" s="10">
        <v>0</v>
      </c>
      <c r="BM1885" s="10">
        <v>0</v>
      </c>
      <c r="BN1885" s="10">
        <v>0</v>
      </c>
      <c r="BQ1885" s="10">
        <v>1959</v>
      </c>
      <c r="BR1885" s="10" t="s">
        <v>315</v>
      </c>
      <c r="BS1885" s="10">
        <v>0.27113061699999996</v>
      </c>
      <c r="BT1885" s="10">
        <v>6.7083863999999993E-2</v>
      </c>
      <c r="BU1885" s="10">
        <v>15.1</v>
      </c>
      <c r="BV1885" s="10">
        <v>10.7</v>
      </c>
      <c r="BX1885" s="10">
        <v>0.34474886399999999</v>
      </c>
      <c r="BY1885" s="10">
        <v>8.5298687999999984E-2</v>
      </c>
      <c r="BZ1885" s="10">
        <v>19.2</v>
      </c>
      <c r="CA1885" s="10">
        <v>10.7</v>
      </c>
      <c r="CC1885" s="10">
        <v>0.33577102899999994</v>
      </c>
      <c r="CD1885" s="10">
        <v>8.3077367999999999E-2</v>
      </c>
      <c r="CE1885" s="10">
        <v>18.7</v>
      </c>
      <c r="CF1885" s="10">
        <v>10.7</v>
      </c>
      <c r="CH1885" s="10">
        <v>1959</v>
      </c>
      <c r="CI1885" s="10" t="s">
        <v>315</v>
      </c>
      <c r="CJ1885" s="10">
        <v>9.8670549999999982E-2</v>
      </c>
      <c r="CK1885" s="10">
        <v>6.1523990000000001E-2</v>
      </c>
      <c r="CL1885" s="10">
        <v>6.1</v>
      </c>
      <c r="CM1885" s="10">
        <v>11</v>
      </c>
      <c r="CO1885" s="10">
        <v>0.11958105999999998</v>
      </c>
      <c r="CP1885" s="10">
        <v>7.4562308000000008E-2</v>
      </c>
      <c r="CQ1885" s="10">
        <v>7.6</v>
      </c>
      <c r="CR1885" s="10">
        <v>10.7</v>
      </c>
      <c r="CT1885" s="10">
        <v>0.13846227999999999</v>
      </c>
      <c r="CU1885" s="10">
        <v>8.6335303999999988E-2</v>
      </c>
      <c r="CV1885" s="10">
        <v>8.8000000000000007</v>
      </c>
      <c r="CW1885" s="10">
        <v>10.7</v>
      </c>
      <c r="CY1885" s="10">
        <v>1987</v>
      </c>
      <c r="CZ1885" s="10" t="s">
        <v>290</v>
      </c>
      <c r="DA1885" s="10">
        <v>3.56034E-2</v>
      </c>
      <c r="DB1885" s="10">
        <v>7.2659999999999999E-3</v>
      </c>
      <c r="DC1885" s="10">
        <v>2</v>
      </c>
      <c r="DD1885" s="10">
        <v>10.5</v>
      </c>
      <c r="DF1885" s="10">
        <v>5.1879239999999993E-2</v>
      </c>
      <c r="DG1885" s="10">
        <v>1.0587600000000001E-2</v>
      </c>
      <c r="DH1885" s="10">
        <v>3</v>
      </c>
      <c r="DI1885" s="10">
        <v>10.199999999999999</v>
      </c>
      <c r="DK1885" s="10">
        <v>3.4586159999999991E-2</v>
      </c>
      <c r="DL1885" s="10">
        <v>7.0583999999999985E-3</v>
      </c>
      <c r="DM1885" s="10">
        <v>2</v>
      </c>
      <c r="DN1885" s="10">
        <v>10.199999999999999</v>
      </c>
    </row>
    <row r="1886" spans="1:118" x14ac:dyDescent="0.25">
      <c r="A1886" s="10">
        <v>1961</v>
      </c>
      <c r="R1886" s="10">
        <v>1961</v>
      </c>
      <c r="S1886" s="10" t="s">
        <v>449</v>
      </c>
      <c r="T1886" s="10">
        <v>1.55E-4</v>
      </c>
      <c r="Y1886" s="10">
        <v>9.3300000000000005E-5</v>
      </c>
      <c r="AD1886" s="10">
        <v>6.9999999999999994E-5</v>
      </c>
      <c r="AI1886" s="10">
        <v>1961</v>
      </c>
      <c r="AJ1886" s="10" t="s">
        <v>449</v>
      </c>
      <c r="AK1886" s="10">
        <v>1.111E-2</v>
      </c>
      <c r="AP1886" s="10">
        <v>1.4307E-2</v>
      </c>
      <c r="AU1886" s="10">
        <v>1.3899999999999999E-2</v>
      </c>
      <c r="AZ1886" s="10">
        <v>1961</v>
      </c>
      <c r="BA1886" s="10" t="s">
        <v>449</v>
      </c>
      <c r="BB1886" s="10">
        <v>5.4000000000000001E-4</v>
      </c>
      <c r="BG1886" s="10">
        <v>1.3999999999999999E-4</v>
      </c>
      <c r="BL1886" s="10">
        <v>5.0000000000000002E-5</v>
      </c>
      <c r="BQ1886" s="10">
        <v>1960</v>
      </c>
      <c r="BR1886" s="10" t="s">
        <v>289</v>
      </c>
      <c r="BS1886" s="10">
        <v>0</v>
      </c>
      <c r="BT1886" s="10">
        <v>0</v>
      </c>
      <c r="BU1886" s="10">
        <v>0</v>
      </c>
      <c r="BV1886" s="10">
        <v>10.7</v>
      </c>
      <c r="BX1886" s="10">
        <v>0</v>
      </c>
      <c r="BY1886" s="10">
        <v>0</v>
      </c>
      <c r="BZ1886" s="10">
        <v>0</v>
      </c>
      <c r="CA1886" s="10">
        <v>10.7</v>
      </c>
      <c r="CC1886" s="10">
        <v>0</v>
      </c>
      <c r="CD1886" s="10">
        <v>0</v>
      </c>
      <c r="CE1886" s="10">
        <v>0</v>
      </c>
      <c r="CF1886" s="10">
        <v>10.7</v>
      </c>
      <c r="CH1886" s="10">
        <v>1960</v>
      </c>
      <c r="CI1886" s="10" t="s">
        <v>289</v>
      </c>
      <c r="CJ1886" s="10">
        <v>0</v>
      </c>
      <c r="CK1886" s="10">
        <v>0</v>
      </c>
      <c r="CL1886" s="10">
        <v>0</v>
      </c>
      <c r="CM1886" s="10">
        <v>11</v>
      </c>
      <c r="CO1886" s="10">
        <v>0</v>
      </c>
      <c r="CP1886" s="10">
        <v>0</v>
      </c>
      <c r="CQ1886" s="10">
        <v>0</v>
      </c>
      <c r="CR1886" s="10">
        <v>10.7</v>
      </c>
      <c r="CT1886" s="10">
        <v>0</v>
      </c>
      <c r="CU1886" s="10">
        <v>0</v>
      </c>
      <c r="CV1886" s="10">
        <v>0</v>
      </c>
      <c r="CW1886" s="10">
        <v>10.7</v>
      </c>
      <c r="CY1886" s="10">
        <v>1988</v>
      </c>
      <c r="CZ1886" s="10" t="s">
        <v>449</v>
      </c>
      <c r="DA1886" s="10">
        <v>1.3173300000000001E-2</v>
      </c>
      <c r="DF1886" s="10">
        <v>1.27066E-2</v>
      </c>
      <c r="DK1886" s="10">
        <v>1.2789999999999999E-2</v>
      </c>
    </row>
    <row r="1887" spans="1:118" x14ac:dyDescent="0.25">
      <c r="A1887" s="10">
        <v>1962</v>
      </c>
      <c r="R1887" s="10">
        <v>1962</v>
      </c>
      <c r="S1887" s="10" t="s">
        <v>8</v>
      </c>
      <c r="V1887" s="10">
        <v>0</v>
      </c>
      <c r="AA1887" s="10">
        <v>0</v>
      </c>
      <c r="AF1887" s="10">
        <v>0</v>
      </c>
      <c r="AI1887" s="10">
        <v>1962</v>
      </c>
      <c r="AJ1887" s="10" t="s">
        <v>8</v>
      </c>
      <c r="AM1887" s="10">
        <v>0</v>
      </c>
      <c r="AR1887" s="10">
        <v>0</v>
      </c>
      <c r="AW1887" s="10">
        <v>0</v>
      </c>
      <c r="AZ1887" s="10">
        <v>1962</v>
      </c>
      <c r="BA1887" s="10" t="s">
        <v>8</v>
      </c>
      <c r="BD1887" s="10">
        <v>0</v>
      </c>
      <c r="BI1887" s="10">
        <v>0</v>
      </c>
      <c r="BN1887" s="10">
        <v>0</v>
      </c>
      <c r="BQ1887" s="10">
        <v>1961</v>
      </c>
      <c r="BR1887" s="10" t="s">
        <v>449</v>
      </c>
      <c r="BS1887" s="10">
        <v>3.3500000000000002E-2</v>
      </c>
      <c r="BX1887" s="10">
        <v>1.414E-2</v>
      </c>
      <c r="CC1887" s="10">
        <v>1.366E-2</v>
      </c>
      <c r="CH1887" s="10">
        <v>1961</v>
      </c>
      <c r="CI1887" s="10" t="s">
        <v>449</v>
      </c>
      <c r="CJ1887" s="10">
        <v>1.0732999999999999E-3</v>
      </c>
      <c r="CO1887" s="10">
        <v>3.8999999999999999E-4</v>
      </c>
      <c r="CT1887" s="10">
        <v>5.6599999999999999E-4</v>
      </c>
      <c r="CY1887" s="10">
        <v>1989</v>
      </c>
      <c r="CZ1887" s="10" t="s">
        <v>8</v>
      </c>
      <c r="DA1887" s="10">
        <v>0.35</v>
      </c>
      <c r="DB1887" s="10">
        <v>0.13</v>
      </c>
      <c r="DC1887" s="10">
        <v>6.3</v>
      </c>
      <c r="DD1887" s="10">
        <v>34.9</v>
      </c>
      <c r="DF1887" s="10">
        <v>0.39</v>
      </c>
      <c r="DG1887" s="10">
        <v>0.14000000000000001</v>
      </c>
      <c r="DH1887" s="10">
        <v>7.2</v>
      </c>
      <c r="DI1887" s="10">
        <v>33.79</v>
      </c>
      <c r="DK1887" s="10">
        <v>0.38</v>
      </c>
      <c r="DL1887" s="10">
        <v>0.14000000000000001</v>
      </c>
      <c r="DM1887" s="10">
        <v>7.1</v>
      </c>
      <c r="DN1887" s="10">
        <v>33.47</v>
      </c>
    </row>
    <row r="1888" spans="1:118" x14ac:dyDescent="0.25">
      <c r="A1888" s="10">
        <v>1963</v>
      </c>
      <c r="R1888" s="10">
        <v>1963</v>
      </c>
      <c r="S1888" s="10" t="s">
        <v>9</v>
      </c>
      <c r="T1888" s="10">
        <v>0.06</v>
      </c>
      <c r="U1888" s="10">
        <v>0.06</v>
      </c>
      <c r="Y1888" s="10">
        <v>0.06</v>
      </c>
      <c r="Z1888" s="10">
        <v>0.06</v>
      </c>
      <c r="AD1888" s="10">
        <v>7.0000000000000007E-2</v>
      </c>
      <c r="AE1888" s="10">
        <v>7.0000000000000007E-2</v>
      </c>
      <c r="AI1888" s="10">
        <v>1963</v>
      </c>
      <c r="AJ1888" s="10" t="s">
        <v>9</v>
      </c>
      <c r="AK1888" s="10">
        <v>0.43</v>
      </c>
      <c r="AL1888" s="10">
        <v>0.2</v>
      </c>
      <c r="AP1888" s="10">
        <v>0.47</v>
      </c>
      <c r="AQ1888" s="10">
        <v>0.22</v>
      </c>
      <c r="AU1888" s="10">
        <v>0.46</v>
      </c>
      <c r="AV1888" s="10">
        <v>0.21</v>
      </c>
      <c r="AZ1888" s="10">
        <v>1963</v>
      </c>
      <c r="BA1888" s="10" t="s">
        <v>9</v>
      </c>
      <c r="BB1888" s="10">
        <v>0.22</v>
      </c>
      <c r="BC1888" s="10">
        <v>0.06</v>
      </c>
      <c r="BG1888" s="10">
        <v>0.21</v>
      </c>
      <c r="BH1888" s="10">
        <v>0.06</v>
      </c>
      <c r="BL1888" s="10">
        <v>0.22</v>
      </c>
      <c r="BM1888" s="10">
        <v>0.06</v>
      </c>
      <c r="BQ1888" s="10">
        <v>1962</v>
      </c>
      <c r="BR1888" s="10" t="s">
        <v>8</v>
      </c>
      <c r="BU1888" s="10">
        <v>0</v>
      </c>
      <c r="BZ1888" s="10">
        <v>0</v>
      </c>
      <c r="CE1888" s="10">
        <v>0</v>
      </c>
      <c r="CH1888" s="10">
        <v>1962</v>
      </c>
      <c r="CI1888" s="10" t="s">
        <v>8</v>
      </c>
      <c r="CL1888" s="10">
        <v>0</v>
      </c>
      <c r="CQ1888" s="10">
        <v>0</v>
      </c>
      <c r="CV1888" s="10">
        <v>0</v>
      </c>
      <c r="CY1888" s="10">
        <v>1990</v>
      </c>
      <c r="CZ1888" s="10" t="s">
        <v>9</v>
      </c>
      <c r="DC1888" s="10">
        <v>0</v>
      </c>
      <c r="DH1888" s="10">
        <v>0</v>
      </c>
      <c r="DM1888" s="10">
        <v>0</v>
      </c>
    </row>
    <row r="1889" spans="1:118" x14ac:dyDescent="0.25">
      <c r="A1889" s="10">
        <v>1964</v>
      </c>
      <c r="R1889" s="10">
        <v>1964</v>
      </c>
      <c r="S1889" s="10" t="s">
        <v>10</v>
      </c>
      <c r="V1889" s="10">
        <v>0</v>
      </c>
      <c r="AA1889" s="10">
        <v>0</v>
      </c>
      <c r="AF1889" s="10">
        <v>0</v>
      </c>
      <c r="AI1889" s="10">
        <v>1964</v>
      </c>
      <c r="AJ1889" s="10" t="s">
        <v>10</v>
      </c>
      <c r="AM1889" s="10">
        <v>0</v>
      </c>
      <c r="AR1889" s="10">
        <v>0</v>
      </c>
      <c r="AW1889" s="10">
        <v>0</v>
      </c>
      <c r="AZ1889" s="10">
        <v>1964</v>
      </c>
      <c r="BA1889" s="10" t="s">
        <v>10</v>
      </c>
      <c r="BD1889" s="10">
        <v>0</v>
      </c>
      <c r="BI1889" s="10">
        <v>0</v>
      </c>
      <c r="BN1889" s="10">
        <v>0</v>
      </c>
      <c r="BQ1889" s="10">
        <v>1963</v>
      </c>
      <c r="BR1889" s="10" t="s">
        <v>9</v>
      </c>
      <c r="BS1889" s="10">
        <v>0.42</v>
      </c>
      <c r="BT1889" s="10">
        <v>0.21</v>
      </c>
      <c r="BX1889" s="10">
        <v>0.45</v>
      </c>
      <c r="BY1889" s="10">
        <v>0.22</v>
      </c>
      <c r="CC1889" s="10">
        <v>0.43</v>
      </c>
      <c r="CD1889" s="10">
        <v>0.21</v>
      </c>
      <c r="CH1889" s="10">
        <v>1963</v>
      </c>
      <c r="CI1889" s="10" t="s">
        <v>9</v>
      </c>
      <c r="CJ1889" s="10">
        <v>0.2</v>
      </c>
      <c r="CK1889" s="10">
        <v>0.15</v>
      </c>
      <c r="CL1889" s="10">
        <v>4</v>
      </c>
      <c r="CM1889" s="10">
        <v>38.22</v>
      </c>
      <c r="CO1889" s="10">
        <v>0.28999999999999998</v>
      </c>
      <c r="CP1889" s="10">
        <v>0.2</v>
      </c>
      <c r="CQ1889" s="10">
        <v>5</v>
      </c>
      <c r="CR1889" s="10">
        <v>37.369999999999997</v>
      </c>
      <c r="CT1889" s="10">
        <v>0.23</v>
      </c>
      <c r="CU1889" s="10">
        <v>0.17</v>
      </c>
      <c r="CV1889" s="10">
        <v>4</v>
      </c>
      <c r="CW1889" s="10">
        <v>37.159999999999997</v>
      </c>
      <c r="CY1889" s="10">
        <v>1991</v>
      </c>
      <c r="CZ1889" s="10" t="s">
        <v>10</v>
      </c>
      <c r="DA1889" s="10">
        <v>0.35</v>
      </c>
      <c r="DB1889" s="10">
        <v>0.1</v>
      </c>
      <c r="DC1889" s="10">
        <v>21</v>
      </c>
      <c r="DD1889" s="10">
        <v>10.1</v>
      </c>
      <c r="DF1889" s="10">
        <v>0.39</v>
      </c>
      <c r="DG1889" s="10">
        <v>0.11</v>
      </c>
      <c r="DH1889" s="10">
        <v>23</v>
      </c>
      <c r="DI1889" s="10">
        <v>10.1</v>
      </c>
      <c r="DK1889" s="10">
        <v>0.38</v>
      </c>
      <c r="DL1889" s="10">
        <v>0.11</v>
      </c>
      <c r="DM1889" s="10">
        <v>23</v>
      </c>
      <c r="DN1889" s="10">
        <v>10</v>
      </c>
    </row>
    <row r="1890" spans="1:118" x14ac:dyDescent="0.25">
      <c r="A1890" s="10">
        <v>1965</v>
      </c>
      <c r="R1890" s="10">
        <v>1965</v>
      </c>
      <c r="S1890" s="10" t="s">
        <v>11</v>
      </c>
      <c r="T1890" s="10">
        <v>0.05</v>
      </c>
      <c r="U1890" s="10">
        <v>0.03</v>
      </c>
      <c r="V1890" s="10">
        <v>3</v>
      </c>
      <c r="W1890" s="10">
        <v>10.6</v>
      </c>
      <c r="Y1890" s="10">
        <v>0.05</v>
      </c>
      <c r="Z1890" s="10">
        <v>0.03</v>
      </c>
      <c r="AA1890" s="10">
        <v>3</v>
      </c>
      <c r="AB1890" s="10">
        <v>10.5</v>
      </c>
      <c r="AD1890" s="10">
        <v>0.06</v>
      </c>
      <c r="AE1890" s="10">
        <v>0.04</v>
      </c>
      <c r="AF1890" s="10">
        <v>4</v>
      </c>
      <c r="AG1890" s="10">
        <v>10.6</v>
      </c>
      <c r="AI1890" s="10">
        <v>1965</v>
      </c>
      <c r="AJ1890" s="10" t="s">
        <v>11</v>
      </c>
      <c r="AK1890" s="10">
        <v>0.43</v>
      </c>
      <c r="AL1890" s="10">
        <v>0.17</v>
      </c>
      <c r="AM1890" s="10">
        <v>25</v>
      </c>
      <c r="AN1890" s="10">
        <v>10.7</v>
      </c>
      <c r="AP1890" s="10">
        <v>0.47</v>
      </c>
      <c r="AQ1890" s="10">
        <v>0.19</v>
      </c>
      <c r="AR1890" s="10">
        <v>28</v>
      </c>
      <c r="AS1890" s="10">
        <v>10.5</v>
      </c>
      <c r="AU1890" s="10">
        <v>0.46</v>
      </c>
      <c r="AV1890" s="10">
        <v>0.18</v>
      </c>
      <c r="AW1890" s="10">
        <v>27</v>
      </c>
      <c r="AX1890" s="10">
        <v>10.5</v>
      </c>
      <c r="AZ1890" s="10">
        <v>1965</v>
      </c>
      <c r="BA1890" s="10" t="s">
        <v>11</v>
      </c>
      <c r="BB1890" s="10">
        <v>0.22</v>
      </c>
      <c r="BC1890" s="10">
        <v>0.03</v>
      </c>
      <c r="BD1890" s="10">
        <v>12</v>
      </c>
      <c r="BE1890" s="10">
        <v>10.8</v>
      </c>
      <c r="BG1890" s="10">
        <v>0.21</v>
      </c>
      <c r="BH1890" s="10">
        <v>0.03</v>
      </c>
      <c r="BI1890" s="10">
        <v>12</v>
      </c>
      <c r="BJ1890" s="10">
        <v>10.4</v>
      </c>
      <c r="BL1890" s="10">
        <v>0.22</v>
      </c>
      <c r="BM1890" s="10">
        <v>0.03</v>
      </c>
      <c r="BN1890" s="10">
        <v>12</v>
      </c>
      <c r="BO1890" s="10">
        <v>10.5</v>
      </c>
      <c r="BQ1890" s="10">
        <v>1964</v>
      </c>
      <c r="BR1890" s="10" t="s">
        <v>10</v>
      </c>
      <c r="BU1890" s="10">
        <v>0</v>
      </c>
      <c r="BZ1890" s="10">
        <v>0</v>
      </c>
      <c r="CE1890" s="10">
        <v>0</v>
      </c>
      <c r="CH1890" s="10">
        <v>1964</v>
      </c>
      <c r="CI1890" s="10" t="s">
        <v>10</v>
      </c>
      <c r="CL1890" s="10">
        <v>0</v>
      </c>
      <c r="CQ1890" s="10">
        <v>0</v>
      </c>
      <c r="CV1890" s="10">
        <v>0</v>
      </c>
      <c r="CY1890" s="10">
        <v>1992</v>
      </c>
      <c r="CZ1890" s="10" t="s">
        <v>11</v>
      </c>
      <c r="DC1890" s="10">
        <v>0</v>
      </c>
      <c r="DH1890" s="10">
        <v>0</v>
      </c>
      <c r="DM1890" s="10">
        <v>0</v>
      </c>
    </row>
    <row r="1891" spans="1:118" x14ac:dyDescent="0.25">
      <c r="A1891" s="10">
        <v>1966</v>
      </c>
      <c r="R1891" s="10">
        <v>1966</v>
      </c>
      <c r="S1891" s="10" t="s">
        <v>285</v>
      </c>
      <c r="T1891" s="10">
        <v>1.55873E-2</v>
      </c>
      <c r="U1891" s="10">
        <v>9.7191400000000011E-3</v>
      </c>
      <c r="V1891" s="10">
        <v>1</v>
      </c>
      <c r="W1891" s="10">
        <v>10.6</v>
      </c>
      <c r="Y1891" s="10">
        <v>1.5440249999999999E-2</v>
      </c>
      <c r="Z1891" s="10">
        <v>9.6274499999999992E-3</v>
      </c>
      <c r="AA1891" s="10">
        <v>1</v>
      </c>
      <c r="AB1891" s="10">
        <v>10.5</v>
      </c>
      <c r="AD1891" s="10">
        <v>1.55873E-2</v>
      </c>
      <c r="AE1891" s="10">
        <v>9.7191400000000011E-3</v>
      </c>
      <c r="AF1891" s="10">
        <v>1</v>
      </c>
      <c r="AG1891" s="10">
        <v>10.6</v>
      </c>
      <c r="AI1891" s="10">
        <v>1966</v>
      </c>
      <c r="AJ1891" s="10" t="s">
        <v>285</v>
      </c>
      <c r="AK1891" s="10">
        <v>6.8860920000000006E-2</v>
      </c>
      <c r="AL1891" s="10">
        <v>2.7396279999999999E-2</v>
      </c>
      <c r="AM1891" s="10">
        <v>4</v>
      </c>
      <c r="AN1891" s="10">
        <v>10.7</v>
      </c>
      <c r="AP1891" s="10">
        <v>6.7573800000000003E-2</v>
      </c>
      <c r="AQ1891" s="10">
        <v>2.68842E-2</v>
      </c>
      <c r="AR1891" s="10">
        <v>4</v>
      </c>
      <c r="AS1891" s="10">
        <v>10.5</v>
      </c>
      <c r="AU1891" s="10">
        <v>6.7573800000000003E-2</v>
      </c>
      <c r="AV1891" s="10">
        <v>2.68842E-2</v>
      </c>
      <c r="AW1891" s="10">
        <v>4</v>
      </c>
      <c r="AX1891" s="10">
        <v>10.5</v>
      </c>
      <c r="AZ1891" s="10">
        <v>1966</v>
      </c>
      <c r="BA1891" s="10" t="s">
        <v>285</v>
      </c>
      <c r="BB1891" s="10">
        <v>5.5491480000000003E-2</v>
      </c>
      <c r="BC1891" s="10">
        <v>7.8472800000000016E-3</v>
      </c>
      <c r="BD1891" s="10">
        <v>3</v>
      </c>
      <c r="BE1891" s="10">
        <v>10.8</v>
      </c>
      <c r="BG1891" s="10">
        <v>5.3436240000000003E-2</v>
      </c>
      <c r="BH1891" s="10">
        <v>7.5566400000000016E-3</v>
      </c>
      <c r="BI1891" s="10">
        <v>3</v>
      </c>
      <c r="BJ1891" s="10">
        <v>10.4</v>
      </c>
      <c r="BL1891" s="10">
        <v>5.3950049999999999E-2</v>
      </c>
      <c r="BM1891" s="10">
        <v>7.6293000000000003E-3</v>
      </c>
      <c r="BN1891" s="10">
        <v>3</v>
      </c>
      <c r="BO1891" s="10">
        <v>10.5</v>
      </c>
      <c r="BQ1891" s="10">
        <v>1965</v>
      </c>
      <c r="BR1891" s="10" t="s">
        <v>11</v>
      </c>
      <c r="BS1891" s="10">
        <v>0.42</v>
      </c>
      <c r="BT1891" s="10">
        <v>0.18</v>
      </c>
      <c r="BU1891" s="10">
        <v>25</v>
      </c>
      <c r="BV1891" s="10">
        <v>10.6</v>
      </c>
      <c r="BX1891" s="10">
        <v>0.45</v>
      </c>
      <c r="BY1891" s="10">
        <v>0.19</v>
      </c>
      <c r="BZ1891" s="10">
        <v>26.5</v>
      </c>
      <c r="CA1891" s="10">
        <v>10.6</v>
      </c>
      <c r="CC1891" s="10">
        <v>0.43</v>
      </c>
      <c r="CD1891" s="10">
        <v>0.18</v>
      </c>
      <c r="CE1891" s="10">
        <v>26</v>
      </c>
      <c r="CF1891" s="10">
        <v>10.5</v>
      </c>
      <c r="CH1891" s="10">
        <v>1965</v>
      </c>
      <c r="CI1891" s="10" t="s">
        <v>11</v>
      </c>
      <c r="CJ1891" s="10">
        <v>0.19</v>
      </c>
      <c r="CK1891" s="10">
        <v>0.12</v>
      </c>
      <c r="CL1891" s="10">
        <v>12</v>
      </c>
      <c r="CM1891" s="10">
        <v>10.9</v>
      </c>
      <c r="CO1891" s="10">
        <v>0.28000000000000003</v>
      </c>
      <c r="CP1891" s="10">
        <v>0.17</v>
      </c>
      <c r="CQ1891" s="10">
        <v>18</v>
      </c>
      <c r="CR1891" s="10">
        <v>10.6</v>
      </c>
      <c r="CT1891" s="10">
        <v>0.22</v>
      </c>
      <c r="CU1891" s="10">
        <v>0.14000000000000001</v>
      </c>
      <c r="CV1891" s="10">
        <v>14</v>
      </c>
      <c r="CW1891" s="10">
        <v>10.9</v>
      </c>
      <c r="CY1891" s="10">
        <v>1993</v>
      </c>
      <c r="CZ1891" s="10" t="s">
        <v>289</v>
      </c>
      <c r="DA1891" s="10">
        <v>1.6774079999999997E-2</v>
      </c>
      <c r="DB1891" s="10">
        <v>4.8924400000000005E-3</v>
      </c>
      <c r="DC1891" s="10">
        <v>1</v>
      </c>
      <c r="DD1891" s="10">
        <v>10.1</v>
      </c>
      <c r="DF1891" s="10">
        <v>1.6774079999999997E-2</v>
      </c>
      <c r="DG1891" s="10">
        <v>4.8924400000000005E-3</v>
      </c>
      <c r="DH1891" s="10">
        <v>1</v>
      </c>
      <c r="DI1891" s="10">
        <v>10.1</v>
      </c>
      <c r="DK1891" s="10">
        <v>3.3216000000000002E-2</v>
      </c>
      <c r="DL1891" s="10">
        <v>9.6880000000000004E-3</v>
      </c>
      <c r="DM1891" s="10">
        <v>2</v>
      </c>
      <c r="DN1891" s="10">
        <v>10</v>
      </c>
    </row>
    <row r="1892" spans="1:118" x14ac:dyDescent="0.25">
      <c r="A1892" s="10">
        <v>1967</v>
      </c>
      <c r="R1892" s="10">
        <v>1967</v>
      </c>
      <c r="S1892" s="10" t="s">
        <v>305</v>
      </c>
      <c r="T1892" s="10">
        <v>0</v>
      </c>
      <c r="U1892" s="10">
        <v>0</v>
      </c>
      <c r="V1892" s="10">
        <v>0</v>
      </c>
      <c r="W1892" s="10">
        <v>10.6</v>
      </c>
      <c r="Y1892" s="10">
        <v>0</v>
      </c>
      <c r="Z1892" s="10">
        <v>0</v>
      </c>
      <c r="AA1892" s="10">
        <v>0</v>
      </c>
      <c r="AB1892" s="10">
        <v>10.5</v>
      </c>
      <c r="AD1892" s="10">
        <v>0</v>
      </c>
      <c r="AE1892" s="10">
        <v>0</v>
      </c>
      <c r="AF1892" s="10">
        <v>0</v>
      </c>
      <c r="AG1892" s="10">
        <v>10.6</v>
      </c>
      <c r="AI1892" s="10">
        <v>1967</v>
      </c>
      <c r="AJ1892" s="10" t="s">
        <v>305</v>
      </c>
      <c r="AK1892" s="10">
        <v>0</v>
      </c>
      <c r="AL1892" s="10">
        <v>0</v>
      </c>
      <c r="AM1892" s="10">
        <v>0</v>
      </c>
      <c r="AN1892" s="10">
        <v>10.7</v>
      </c>
      <c r="AP1892" s="10">
        <v>0</v>
      </c>
      <c r="AQ1892" s="10">
        <v>0</v>
      </c>
      <c r="AR1892" s="10">
        <v>0</v>
      </c>
      <c r="AS1892" s="10">
        <v>10.5</v>
      </c>
      <c r="AU1892" s="10">
        <v>0</v>
      </c>
      <c r="AV1892" s="10">
        <v>0</v>
      </c>
      <c r="AW1892" s="10">
        <v>0</v>
      </c>
      <c r="AX1892" s="10">
        <v>10.5</v>
      </c>
      <c r="AZ1892" s="10">
        <v>1967</v>
      </c>
      <c r="BA1892" s="10" t="s">
        <v>305</v>
      </c>
      <c r="BB1892" s="10">
        <v>0</v>
      </c>
      <c r="BC1892" s="10">
        <v>0</v>
      </c>
      <c r="BD1892" s="10">
        <v>0</v>
      </c>
      <c r="BE1892" s="10">
        <v>10.8</v>
      </c>
      <c r="BG1892" s="10">
        <v>0</v>
      </c>
      <c r="BH1892" s="10">
        <v>0</v>
      </c>
      <c r="BI1892" s="10">
        <v>0</v>
      </c>
      <c r="BJ1892" s="10">
        <v>10.4</v>
      </c>
      <c r="BL1892" s="10">
        <v>0</v>
      </c>
      <c r="BM1892" s="10">
        <v>0</v>
      </c>
      <c r="BN1892" s="10">
        <v>0</v>
      </c>
      <c r="BO1892" s="10">
        <v>10.5</v>
      </c>
      <c r="BQ1892" s="10">
        <v>1966</v>
      </c>
      <c r="BR1892" s="10" t="s">
        <v>285</v>
      </c>
      <c r="BS1892" s="10">
        <v>3.3741920000000002E-2</v>
      </c>
      <c r="BT1892" s="10">
        <v>1.4303640000000001E-2</v>
      </c>
      <c r="BU1892" s="10">
        <v>2</v>
      </c>
      <c r="BV1892" s="10">
        <v>10.6</v>
      </c>
      <c r="BX1892" s="10">
        <v>5.9048360000000008E-2</v>
      </c>
      <c r="BY1892" s="10">
        <v>2.5031370000000004E-2</v>
      </c>
      <c r="BZ1892" s="10">
        <v>3.5</v>
      </c>
      <c r="CA1892" s="10">
        <v>10.6</v>
      </c>
      <c r="CC1892" s="10">
        <v>5.0135399999999997E-2</v>
      </c>
      <c r="CD1892" s="10">
        <v>2.1253049999999999E-2</v>
      </c>
      <c r="CE1892" s="10">
        <v>3</v>
      </c>
      <c r="CF1892" s="10">
        <v>10.5</v>
      </c>
      <c r="CH1892" s="10">
        <v>1966</v>
      </c>
      <c r="CI1892" s="10" t="s">
        <v>285</v>
      </c>
      <c r="CJ1892" s="10">
        <v>3.2056899999999999E-2</v>
      </c>
      <c r="CK1892" s="10">
        <v>1.998842E-2</v>
      </c>
      <c r="CL1892" s="10">
        <v>2</v>
      </c>
      <c r="CM1892" s="10">
        <v>10.9</v>
      </c>
      <c r="CO1892" s="10">
        <v>3.11746E-2</v>
      </c>
      <c r="CP1892" s="10">
        <v>1.9438280000000002E-2</v>
      </c>
      <c r="CQ1892" s="10">
        <v>2</v>
      </c>
      <c r="CR1892" s="10">
        <v>10.6</v>
      </c>
      <c r="CT1892" s="10">
        <v>3.2056899999999999E-2</v>
      </c>
      <c r="CU1892" s="10">
        <v>1.998842E-2</v>
      </c>
      <c r="CV1892" s="10">
        <v>2</v>
      </c>
      <c r="CW1892" s="10">
        <v>10.9</v>
      </c>
      <c r="CY1892" s="10">
        <v>1994</v>
      </c>
      <c r="CZ1892" s="10" t="s">
        <v>296</v>
      </c>
      <c r="DA1892" s="10">
        <v>0.33548159999999994</v>
      </c>
      <c r="DB1892" s="10">
        <v>9.78488E-2</v>
      </c>
      <c r="DC1892" s="10">
        <v>20</v>
      </c>
      <c r="DD1892" s="10">
        <v>10.1</v>
      </c>
      <c r="DF1892" s="10">
        <v>0.36902975999999993</v>
      </c>
      <c r="DG1892" s="10">
        <v>0.10763368</v>
      </c>
      <c r="DH1892" s="10">
        <v>22</v>
      </c>
      <c r="DI1892" s="10">
        <v>10.1</v>
      </c>
      <c r="DK1892" s="10">
        <v>0.34876799999999997</v>
      </c>
      <c r="DL1892" s="10">
        <v>0.10172400000000002</v>
      </c>
      <c r="DM1892" s="10">
        <v>21</v>
      </c>
      <c r="DN1892" s="10">
        <v>10</v>
      </c>
    </row>
    <row r="1893" spans="1:118" x14ac:dyDescent="0.25">
      <c r="A1893" s="10">
        <v>1968</v>
      </c>
      <c r="R1893" s="10">
        <v>1968</v>
      </c>
      <c r="S1893" s="10" t="s">
        <v>290</v>
      </c>
      <c r="T1893" s="10">
        <v>1.55873E-2</v>
      </c>
      <c r="U1893" s="10">
        <v>9.7191400000000011E-3</v>
      </c>
      <c r="V1893" s="10">
        <v>1</v>
      </c>
      <c r="W1893" s="10">
        <v>10.6</v>
      </c>
      <c r="Y1893" s="10">
        <v>1.5440249999999999E-2</v>
      </c>
      <c r="Z1893" s="10">
        <v>9.6274499999999992E-3</v>
      </c>
      <c r="AA1893" s="10">
        <v>1</v>
      </c>
      <c r="AB1893" s="10">
        <v>10.5</v>
      </c>
      <c r="AD1893" s="10">
        <v>1.55873E-2</v>
      </c>
      <c r="AE1893" s="10">
        <v>9.7191400000000011E-3</v>
      </c>
      <c r="AF1893" s="10">
        <v>1</v>
      </c>
      <c r="AG1893" s="10">
        <v>10.6</v>
      </c>
      <c r="AI1893" s="10">
        <v>1968</v>
      </c>
      <c r="AJ1893" s="10" t="s">
        <v>290</v>
      </c>
      <c r="AK1893" s="10">
        <v>6.8860920000000006E-2</v>
      </c>
      <c r="AL1893" s="10">
        <v>2.7396279999999999E-2</v>
      </c>
      <c r="AM1893" s="10">
        <v>4</v>
      </c>
      <c r="AN1893" s="10">
        <v>10.7</v>
      </c>
      <c r="AP1893" s="10">
        <v>6.7573800000000003E-2</v>
      </c>
      <c r="AQ1893" s="10">
        <v>2.68842E-2</v>
      </c>
      <c r="AR1893" s="10">
        <v>4</v>
      </c>
      <c r="AS1893" s="10">
        <v>10.5</v>
      </c>
      <c r="AU1893" s="10">
        <v>6.7573800000000003E-2</v>
      </c>
      <c r="AV1893" s="10">
        <v>2.68842E-2</v>
      </c>
      <c r="AW1893" s="10">
        <v>4</v>
      </c>
      <c r="AX1893" s="10">
        <v>10.5</v>
      </c>
      <c r="AZ1893" s="10">
        <v>1968</v>
      </c>
      <c r="BA1893" s="10" t="s">
        <v>290</v>
      </c>
      <c r="BB1893" s="10">
        <v>7.3988640000000008E-2</v>
      </c>
      <c r="BC1893" s="10">
        <v>1.0463040000000002E-2</v>
      </c>
      <c r="BD1893" s="10">
        <v>4</v>
      </c>
      <c r="BE1893" s="10">
        <v>10.8</v>
      </c>
      <c r="BG1893" s="10">
        <v>7.1248320000000004E-2</v>
      </c>
      <c r="BH1893" s="10">
        <v>1.0075520000000001E-2</v>
      </c>
      <c r="BI1893" s="10">
        <v>4</v>
      </c>
      <c r="BJ1893" s="10">
        <v>10.4</v>
      </c>
      <c r="BL1893" s="10">
        <v>7.1933399999999995E-2</v>
      </c>
      <c r="BM1893" s="10">
        <v>1.01724E-2</v>
      </c>
      <c r="BN1893" s="10">
        <v>4</v>
      </c>
      <c r="BO1893" s="10">
        <v>10.5</v>
      </c>
      <c r="BQ1893" s="10">
        <v>1967</v>
      </c>
      <c r="BR1893" s="10" t="s">
        <v>305</v>
      </c>
      <c r="BS1893" s="10">
        <v>0</v>
      </c>
      <c r="BT1893" s="10">
        <v>0</v>
      </c>
      <c r="BU1893" s="10">
        <v>0</v>
      </c>
      <c r="BV1893" s="10">
        <v>10.6</v>
      </c>
      <c r="BX1893" s="10">
        <v>0</v>
      </c>
      <c r="BY1893" s="10">
        <v>0</v>
      </c>
      <c r="BZ1893" s="10">
        <v>0</v>
      </c>
      <c r="CA1893" s="10">
        <v>10.6</v>
      </c>
      <c r="CC1893" s="10">
        <v>0</v>
      </c>
      <c r="CD1893" s="10">
        <v>0</v>
      </c>
      <c r="CE1893" s="10">
        <v>0</v>
      </c>
      <c r="CF1893" s="10">
        <v>10.5</v>
      </c>
      <c r="CH1893" s="10">
        <v>1967</v>
      </c>
      <c r="CI1893" s="10" t="s">
        <v>305</v>
      </c>
      <c r="CJ1893" s="10">
        <v>0</v>
      </c>
      <c r="CK1893" s="10">
        <v>0</v>
      </c>
      <c r="CL1893" s="10">
        <v>0</v>
      </c>
      <c r="CM1893" s="10">
        <v>10.9</v>
      </c>
      <c r="CO1893" s="10">
        <v>0</v>
      </c>
      <c r="CP1893" s="10">
        <v>0</v>
      </c>
      <c r="CQ1893" s="10">
        <v>0</v>
      </c>
      <c r="CR1893" s="10">
        <v>10.6</v>
      </c>
      <c r="CT1893" s="10">
        <v>0</v>
      </c>
      <c r="CU1893" s="10">
        <v>0</v>
      </c>
      <c r="CV1893" s="10">
        <v>0</v>
      </c>
      <c r="CW1893" s="10">
        <v>10.9</v>
      </c>
      <c r="CY1893" s="10">
        <v>1995</v>
      </c>
      <c r="CZ1893" s="10" t="s">
        <v>423</v>
      </c>
      <c r="DA1893" s="10">
        <v>1.315E-2</v>
      </c>
      <c r="DF1893" s="10">
        <v>1.29E-2</v>
      </c>
      <c r="DK1893" s="10">
        <v>1.25766E-2</v>
      </c>
    </row>
    <row r="1894" spans="1:118" x14ac:dyDescent="0.25">
      <c r="A1894" s="10">
        <v>1969</v>
      </c>
      <c r="R1894" s="10">
        <v>1969</v>
      </c>
      <c r="S1894" s="10" t="s">
        <v>294</v>
      </c>
      <c r="T1894" s="10">
        <v>1.55873E-2</v>
      </c>
      <c r="U1894" s="10">
        <v>9.7191400000000011E-3</v>
      </c>
      <c r="V1894" s="10">
        <v>1</v>
      </c>
      <c r="W1894" s="10">
        <v>10.6</v>
      </c>
      <c r="Y1894" s="10">
        <v>1.5440249999999999E-2</v>
      </c>
      <c r="Z1894" s="10">
        <v>9.6274499999999992E-3</v>
      </c>
      <c r="AA1894" s="10">
        <v>1</v>
      </c>
      <c r="AB1894" s="10">
        <v>10.5</v>
      </c>
      <c r="AD1894" s="10">
        <v>3.11746E-2</v>
      </c>
      <c r="AE1894" s="10">
        <v>1.9438280000000002E-2</v>
      </c>
      <c r="AF1894" s="10">
        <v>2</v>
      </c>
      <c r="AG1894" s="10">
        <v>10.6</v>
      </c>
      <c r="AI1894" s="10">
        <v>1969</v>
      </c>
      <c r="AJ1894" s="10" t="s">
        <v>294</v>
      </c>
      <c r="AK1894" s="10">
        <v>0.29265890999999999</v>
      </c>
      <c r="AL1894" s="10">
        <v>0.11643418999999999</v>
      </c>
      <c r="AM1894" s="10">
        <v>17</v>
      </c>
      <c r="AN1894" s="10">
        <v>10.7</v>
      </c>
      <c r="AP1894" s="10">
        <v>0.33786900000000003</v>
      </c>
      <c r="AQ1894" s="10">
        <v>0.13442099999999998</v>
      </c>
      <c r="AR1894" s="10">
        <v>20</v>
      </c>
      <c r="AS1894" s="10">
        <v>10.5</v>
      </c>
      <c r="AU1894" s="10">
        <v>0.32097555</v>
      </c>
      <c r="AV1894" s="10">
        <v>0.12769995000000001</v>
      </c>
      <c r="AW1894" s="10">
        <v>19</v>
      </c>
      <c r="AX1894" s="10">
        <v>10.5</v>
      </c>
      <c r="AZ1894" s="10">
        <v>1969</v>
      </c>
      <c r="BA1894" s="10" t="s">
        <v>294</v>
      </c>
      <c r="BB1894" s="10">
        <v>9.2485799999999993E-2</v>
      </c>
      <c r="BC1894" s="10">
        <v>1.3078800000000002E-2</v>
      </c>
      <c r="BD1894" s="10">
        <v>5</v>
      </c>
      <c r="BE1894" s="10">
        <v>10.8</v>
      </c>
      <c r="BG1894" s="10">
        <v>8.9060399999999984E-2</v>
      </c>
      <c r="BH1894" s="10">
        <v>1.25944E-2</v>
      </c>
      <c r="BI1894" s="10">
        <v>5</v>
      </c>
      <c r="BJ1894" s="10">
        <v>10.4</v>
      </c>
      <c r="BL1894" s="10">
        <v>8.9916750000000004E-2</v>
      </c>
      <c r="BM1894" s="10">
        <v>1.2715500000000003E-2</v>
      </c>
      <c r="BN1894" s="10">
        <v>5</v>
      </c>
      <c r="BO1894" s="10">
        <v>10.5</v>
      </c>
      <c r="BQ1894" s="10">
        <v>1968</v>
      </c>
      <c r="BR1894" s="10" t="s">
        <v>290</v>
      </c>
      <c r="BS1894" s="10">
        <v>5.0612879999999999E-2</v>
      </c>
      <c r="BT1894" s="10">
        <v>2.1455459999999999E-2</v>
      </c>
      <c r="BU1894" s="10">
        <v>3</v>
      </c>
      <c r="BV1894" s="10">
        <v>10.6</v>
      </c>
      <c r="BX1894" s="10">
        <v>5.3987072000000004E-2</v>
      </c>
      <c r="BY1894" s="10">
        <v>2.2885824000000003E-2</v>
      </c>
      <c r="BZ1894" s="10">
        <v>3.2</v>
      </c>
      <c r="CA1894" s="10">
        <v>10.6</v>
      </c>
      <c r="CC1894" s="10">
        <v>5.0135399999999997E-2</v>
      </c>
      <c r="CD1894" s="10">
        <v>2.1253049999999999E-2</v>
      </c>
      <c r="CE1894" s="10">
        <v>3</v>
      </c>
      <c r="CF1894" s="10">
        <v>10.5</v>
      </c>
      <c r="CH1894" s="10">
        <v>1968</v>
      </c>
      <c r="CI1894" s="10" t="s">
        <v>290</v>
      </c>
      <c r="CJ1894" s="10">
        <v>4.8085350000000006E-2</v>
      </c>
      <c r="CK1894" s="10">
        <v>2.9982630000000003E-2</v>
      </c>
      <c r="CL1894" s="10">
        <v>3</v>
      </c>
      <c r="CM1894" s="10">
        <v>10.9</v>
      </c>
      <c r="CO1894" s="10">
        <v>4.6761899999999995E-2</v>
      </c>
      <c r="CP1894" s="10">
        <v>2.915742E-2</v>
      </c>
      <c r="CQ1894" s="10">
        <v>3</v>
      </c>
      <c r="CR1894" s="10">
        <v>10.6</v>
      </c>
      <c r="CT1894" s="10">
        <v>6.4113799999999999E-2</v>
      </c>
      <c r="CU1894" s="10">
        <v>3.997684E-2</v>
      </c>
      <c r="CV1894" s="10">
        <v>4</v>
      </c>
      <c r="CW1894" s="10">
        <v>10.9</v>
      </c>
      <c r="CY1894" s="10">
        <v>1996</v>
      </c>
      <c r="CZ1894" s="10" t="s">
        <v>8</v>
      </c>
      <c r="DC1894" s="10">
        <v>0</v>
      </c>
      <c r="DH1894" s="10">
        <v>0</v>
      </c>
      <c r="DM1894" s="10">
        <v>0</v>
      </c>
    </row>
    <row r="1895" spans="1:118" x14ac:dyDescent="0.25">
      <c r="A1895" s="10">
        <v>1970</v>
      </c>
      <c r="R1895" s="10">
        <v>1970</v>
      </c>
      <c r="S1895" s="10" t="s">
        <v>408</v>
      </c>
      <c r="T1895" s="10">
        <v>0</v>
      </c>
      <c r="Y1895" s="10">
        <v>0</v>
      </c>
      <c r="AD1895" s="10">
        <v>0</v>
      </c>
      <c r="AI1895" s="10">
        <v>1970</v>
      </c>
      <c r="AJ1895" s="10" t="s">
        <v>408</v>
      </c>
      <c r="AK1895" s="10">
        <v>0</v>
      </c>
      <c r="AP1895" s="10">
        <v>0</v>
      </c>
      <c r="AU1895" s="10">
        <v>0</v>
      </c>
      <c r="AZ1895" s="10">
        <v>1970</v>
      </c>
      <c r="BA1895" s="10" t="s">
        <v>408</v>
      </c>
      <c r="BB1895" s="10">
        <v>0</v>
      </c>
      <c r="BG1895" s="10">
        <v>0</v>
      </c>
      <c r="BL1895" s="10">
        <v>0</v>
      </c>
      <c r="BQ1895" s="10">
        <v>1969</v>
      </c>
      <c r="BR1895" s="10" t="s">
        <v>294</v>
      </c>
      <c r="BS1895" s="10">
        <v>0.33741919999999997</v>
      </c>
      <c r="BT1895" s="10">
        <v>0.14303640000000001</v>
      </c>
      <c r="BU1895" s="10">
        <v>20</v>
      </c>
      <c r="BV1895" s="10">
        <v>10.6</v>
      </c>
      <c r="BX1895" s="10">
        <v>0.33741919999999997</v>
      </c>
      <c r="BY1895" s="10">
        <v>0.14303640000000001</v>
      </c>
      <c r="BZ1895" s="10">
        <v>20</v>
      </c>
      <c r="CA1895" s="10">
        <v>10.6</v>
      </c>
      <c r="CC1895" s="10">
        <v>0.33423600000000003</v>
      </c>
      <c r="CD1895" s="10">
        <v>0.14168700000000001</v>
      </c>
      <c r="CE1895" s="10">
        <v>20</v>
      </c>
      <c r="CF1895" s="10">
        <v>10.5</v>
      </c>
      <c r="CH1895" s="10">
        <v>1969</v>
      </c>
      <c r="CI1895" s="10" t="s">
        <v>294</v>
      </c>
      <c r="CJ1895" s="10">
        <v>0.11219914999999998</v>
      </c>
      <c r="CK1895" s="10">
        <v>6.9959469999999996E-2</v>
      </c>
      <c r="CL1895" s="10">
        <v>7</v>
      </c>
      <c r="CM1895" s="10">
        <v>10.9</v>
      </c>
      <c r="CO1895" s="10">
        <v>0.20263489999999998</v>
      </c>
      <c r="CP1895" s="10">
        <v>0.12634882</v>
      </c>
      <c r="CQ1895" s="10">
        <v>13</v>
      </c>
      <c r="CR1895" s="10">
        <v>10.6</v>
      </c>
      <c r="CT1895" s="10">
        <v>0.1282276</v>
      </c>
      <c r="CU1895" s="10">
        <v>7.9953679999999999E-2</v>
      </c>
      <c r="CV1895" s="10">
        <v>8</v>
      </c>
      <c r="CW1895" s="10">
        <v>10.9</v>
      </c>
      <c r="CY1895" s="10">
        <v>1997</v>
      </c>
      <c r="CZ1895" s="10" t="s">
        <v>9</v>
      </c>
      <c r="DA1895" s="10">
        <v>0.23</v>
      </c>
      <c r="DB1895" s="10">
        <v>0.12</v>
      </c>
      <c r="DC1895" s="10">
        <v>4.3</v>
      </c>
      <c r="DD1895" s="10">
        <v>35.69</v>
      </c>
      <c r="DF1895" s="10">
        <v>0.21</v>
      </c>
      <c r="DG1895" s="10">
        <v>0.11</v>
      </c>
      <c r="DH1895" s="10">
        <v>4</v>
      </c>
      <c r="DI1895" s="10">
        <v>34.74</v>
      </c>
      <c r="DK1895" s="10">
        <v>0.22</v>
      </c>
      <c r="DL1895" s="10">
        <v>0.11</v>
      </c>
      <c r="DM1895" s="10">
        <v>4.2</v>
      </c>
      <c r="DN1895" s="10">
        <v>34.4</v>
      </c>
    </row>
    <row r="1896" spans="1:118" x14ac:dyDescent="0.25">
      <c r="A1896" s="10">
        <v>1971</v>
      </c>
      <c r="R1896" s="10">
        <v>1971</v>
      </c>
      <c r="S1896" s="10" t="s">
        <v>401</v>
      </c>
      <c r="T1896" s="10">
        <v>1E-4</v>
      </c>
      <c r="Y1896" s="10">
        <v>4.0000000000000003E-5</v>
      </c>
      <c r="AD1896" s="10">
        <v>3.6600000000000002E-5</v>
      </c>
      <c r="AI1896" s="10">
        <v>1971</v>
      </c>
      <c r="AJ1896" s="10" t="s">
        <v>401</v>
      </c>
      <c r="AK1896" s="10">
        <v>2.2526999999999998E-2</v>
      </c>
      <c r="AP1896" s="10">
        <v>2.2313E-2</v>
      </c>
      <c r="AU1896" s="10">
        <v>2.3177E-2</v>
      </c>
      <c r="AZ1896" s="10">
        <v>1971</v>
      </c>
      <c r="BA1896" s="10" t="s">
        <v>401</v>
      </c>
      <c r="BB1896" s="10">
        <v>1.083E-3</v>
      </c>
      <c r="BG1896" s="10">
        <v>4.6600000000000001E-5</v>
      </c>
      <c r="BL1896" s="10">
        <v>3.3300000000000003E-5</v>
      </c>
      <c r="BQ1896" s="10">
        <v>1970</v>
      </c>
      <c r="BR1896" s="10" t="s">
        <v>408</v>
      </c>
      <c r="BS1896" s="10">
        <v>0</v>
      </c>
      <c r="BX1896" s="10">
        <v>0</v>
      </c>
      <c r="CC1896" s="10">
        <v>0</v>
      </c>
      <c r="CH1896" s="10">
        <v>1970</v>
      </c>
      <c r="CI1896" s="10" t="s">
        <v>408</v>
      </c>
      <c r="CJ1896" s="10">
        <v>0</v>
      </c>
      <c r="CO1896" s="10">
        <v>0</v>
      </c>
      <c r="CT1896" s="10">
        <v>0</v>
      </c>
      <c r="CY1896" s="10">
        <v>1998</v>
      </c>
      <c r="CZ1896" s="10" t="s">
        <v>10</v>
      </c>
      <c r="DC1896" s="10">
        <v>0</v>
      </c>
      <c r="DH1896" s="10">
        <v>0</v>
      </c>
      <c r="DM1896" s="10">
        <v>0</v>
      </c>
    </row>
    <row r="1897" spans="1:118" x14ac:dyDescent="0.25">
      <c r="A1897" s="10">
        <v>1972</v>
      </c>
      <c r="R1897" s="10">
        <v>1972</v>
      </c>
      <c r="S1897" s="10" t="s">
        <v>8</v>
      </c>
      <c r="T1897" s="10">
        <v>0.13</v>
      </c>
      <c r="U1897" s="10">
        <v>0.13</v>
      </c>
      <c r="Y1897" s="10">
        <v>0.22</v>
      </c>
      <c r="Z1897" s="10">
        <v>0.18</v>
      </c>
      <c r="AD1897" s="10">
        <v>0.28000000000000003</v>
      </c>
      <c r="AE1897" s="10">
        <v>0.22</v>
      </c>
      <c r="AI1897" s="10">
        <v>1972</v>
      </c>
      <c r="AJ1897" s="10" t="s">
        <v>8</v>
      </c>
      <c r="AK1897" s="10">
        <v>0.79</v>
      </c>
      <c r="AL1897" s="10">
        <v>0.24</v>
      </c>
      <c r="AP1897" s="10">
        <v>0.85</v>
      </c>
      <c r="AQ1897" s="10">
        <v>0.27</v>
      </c>
      <c r="AU1897" s="10">
        <v>0.86</v>
      </c>
      <c r="AV1897" s="10">
        <v>0.27</v>
      </c>
      <c r="AZ1897" s="10">
        <v>1972</v>
      </c>
      <c r="BA1897" s="10" t="s">
        <v>8</v>
      </c>
      <c r="BB1897" s="10">
        <v>0.18</v>
      </c>
      <c r="BC1897" s="10">
        <v>0.16</v>
      </c>
      <c r="BG1897" s="10">
        <v>0.28999999999999998</v>
      </c>
      <c r="BH1897" s="10">
        <v>0.22</v>
      </c>
      <c r="BL1897" s="10">
        <v>0.28999999999999998</v>
      </c>
      <c r="BM1897" s="10">
        <v>0.22</v>
      </c>
      <c r="BQ1897" s="10">
        <v>1971</v>
      </c>
      <c r="BR1897" s="10" t="s">
        <v>401</v>
      </c>
      <c r="BS1897" s="10">
        <v>2.2349999999999998E-2</v>
      </c>
      <c r="BX1897" s="10">
        <v>1.7940000000000001E-2</v>
      </c>
      <c r="CC1897" s="10">
        <v>2.2499999999999998E-3</v>
      </c>
      <c r="CH1897" s="10">
        <v>1971</v>
      </c>
      <c r="CI1897" s="10" t="s">
        <v>401</v>
      </c>
      <c r="CJ1897" s="10">
        <v>6.0000000000000002E-5</v>
      </c>
      <c r="CO1897" s="10">
        <v>5.6660000000000003E-5</v>
      </c>
      <c r="CT1897" s="10">
        <v>4.6665999999999997E-5</v>
      </c>
      <c r="CY1897" s="10">
        <v>1999</v>
      </c>
      <c r="CZ1897" s="10" t="s">
        <v>11</v>
      </c>
      <c r="DA1897" s="10">
        <v>0.23</v>
      </c>
      <c r="DB1897" s="10">
        <v>0.1</v>
      </c>
      <c r="DC1897" s="10">
        <v>14</v>
      </c>
      <c r="DD1897" s="10">
        <v>10.199999999999999</v>
      </c>
      <c r="DF1897" s="10">
        <v>0.21</v>
      </c>
      <c r="DG1897" s="10">
        <v>0.09</v>
      </c>
      <c r="DH1897" s="10">
        <v>13</v>
      </c>
      <c r="DI1897" s="10">
        <v>10.1</v>
      </c>
      <c r="DK1897" s="10">
        <v>0.22</v>
      </c>
      <c r="DL1897" s="10">
        <v>0.09</v>
      </c>
      <c r="DM1897" s="10">
        <v>14</v>
      </c>
      <c r="DN1897" s="10">
        <v>10</v>
      </c>
    </row>
    <row r="1898" spans="1:118" x14ac:dyDescent="0.25">
      <c r="A1898" s="10">
        <v>1973</v>
      </c>
      <c r="R1898" s="10">
        <v>1973</v>
      </c>
      <c r="S1898" s="10" t="s">
        <v>9</v>
      </c>
      <c r="V1898" s="10">
        <v>0</v>
      </c>
      <c r="AA1898" s="10">
        <v>0</v>
      </c>
      <c r="AF1898" s="10">
        <v>0</v>
      </c>
      <c r="AI1898" s="10">
        <v>1973</v>
      </c>
      <c r="AJ1898" s="10" t="s">
        <v>9</v>
      </c>
      <c r="AM1898" s="10">
        <v>0</v>
      </c>
      <c r="AR1898" s="10">
        <v>0</v>
      </c>
      <c r="AW1898" s="10">
        <v>0</v>
      </c>
      <c r="AZ1898" s="10">
        <v>1973</v>
      </c>
      <c r="BA1898" s="10" t="s">
        <v>9</v>
      </c>
      <c r="BD1898" s="10">
        <v>0</v>
      </c>
      <c r="BI1898" s="10">
        <v>0</v>
      </c>
      <c r="BN1898" s="10">
        <v>0</v>
      </c>
      <c r="BQ1898" s="10">
        <v>1972</v>
      </c>
      <c r="BR1898" s="10" t="s">
        <v>8</v>
      </c>
      <c r="BS1898" s="10">
        <v>0.48</v>
      </c>
      <c r="BT1898" s="10">
        <v>0.17</v>
      </c>
      <c r="BX1898" s="10">
        <v>0.72</v>
      </c>
      <c r="BY1898" s="10">
        <v>0.23</v>
      </c>
      <c r="CC1898" s="10">
        <v>0.74</v>
      </c>
      <c r="CD1898" s="10">
        <v>0.23</v>
      </c>
      <c r="CH1898" s="10">
        <v>1972</v>
      </c>
      <c r="CI1898" s="10" t="s">
        <v>8</v>
      </c>
      <c r="CJ1898" s="10">
        <v>0.13</v>
      </c>
      <c r="CK1898" s="10">
        <v>0.13</v>
      </c>
      <c r="CL1898" s="10">
        <v>3</v>
      </c>
      <c r="CM1898" s="10">
        <v>38.42</v>
      </c>
      <c r="CO1898" s="10">
        <v>0.21</v>
      </c>
      <c r="CP1898" s="10">
        <v>0.18</v>
      </c>
      <c r="CQ1898" s="10">
        <v>4</v>
      </c>
      <c r="CR1898" s="10">
        <v>37.64</v>
      </c>
      <c r="CT1898" s="10">
        <v>0.25</v>
      </c>
      <c r="CU1898" s="10">
        <v>0.2</v>
      </c>
      <c r="CV1898" s="10">
        <v>5</v>
      </c>
      <c r="CW1898" s="10">
        <v>37.409999999999997</v>
      </c>
      <c r="CY1898" s="10">
        <v>2000</v>
      </c>
      <c r="CZ1898" s="10" t="s">
        <v>304</v>
      </c>
      <c r="DA1898" s="10">
        <v>4.8702959999999997E-2</v>
      </c>
      <c r="DB1898" s="10">
        <v>2.0645820000000002E-2</v>
      </c>
      <c r="DC1898" s="10">
        <v>3</v>
      </c>
      <c r="DD1898" s="10">
        <v>10.199999999999999</v>
      </c>
      <c r="DF1898" s="10">
        <v>4.8225479999999994E-2</v>
      </c>
      <c r="DG1898" s="10">
        <v>2.0443409999999999E-2</v>
      </c>
      <c r="DH1898" s="10">
        <v>3</v>
      </c>
      <c r="DI1898" s="10">
        <v>10.1</v>
      </c>
      <c r="DK1898" s="10">
        <v>4.7747999999999999E-2</v>
      </c>
      <c r="DL1898" s="10">
        <v>2.0240999999999999E-2</v>
      </c>
      <c r="DM1898" s="10">
        <v>3</v>
      </c>
      <c r="DN1898" s="10">
        <v>10</v>
      </c>
    </row>
    <row r="1899" spans="1:118" x14ac:dyDescent="0.25">
      <c r="A1899" s="10">
        <v>1974</v>
      </c>
      <c r="R1899" s="10">
        <v>1974</v>
      </c>
      <c r="S1899" s="10" t="s">
        <v>10</v>
      </c>
      <c r="T1899" s="10">
        <v>0.12</v>
      </c>
      <c r="U1899" s="10">
        <v>0.08</v>
      </c>
      <c r="V1899" s="10">
        <v>8</v>
      </c>
      <c r="W1899" s="10">
        <v>10.6</v>
      </c>
      <c r="Y1899" s="10">
        <v>0.21</v>
      </c>
      <c r="Z1899" s="10">
        <v>0.13</v>
      </c>
      <c r="AA1899" s="10">
        <v>14</v>
      </c>
      <c r="AB1899" s="10">
        <v>10.4</v>
      </c>
      <c r="AD1899" s="10">
        <v>0.27</v>
      </c>
      <c r="AE1899" s="10">
        <v>0.17</v>
      </c>
      <c r="AF1899" s="10">
        <v>18</v>
      </c>
      <c r="AG1899" s="10">
        <v>10.3</v>
      </c>
      <c r="AI1899" s="10">
        <v>1974</v>
      </c>
      <c r="AJ1899" s="10" t="s">
        <v>10</v>
      </c>
      <c r="AK1899" s="10">
        <v>0.78</v>
      </c>
      <c r="AL1899" s="10">
        <v>0.19</v>
      </c>
      <c r="AM1899" s="10">
        <v>43.5</v>
      </c>
      <c r="AN1899" s="10">
        <v>10.7</v>
      </c>
      <c r="AP1899" s="10">
        <v>0.84</v>
      </c>
      <c r="AQ1899" s="10">
        <v>0.21</v>
      </c>
      <c r="AR1899" s="10">
        <v>47.5</v>
      </c>
      <c r="AS1899" s="10">
        <v>10.6</v>
      </c>
      <c r="AU1899" s="10">
        <v>0.85</v>
      </c>
      <c r="AV1899" s="10">
        <v>0.21</v>
      </c>
      <c r="AW1899" s="10">
        <v>48</v>
      </c>
      <c r="AX1899" s="10">
        <v>10.5</v>
      </c>
      <c r="AZ1899" s="10">
        <v>1974</v>
      </c>
      <c r="BA1899" s="10" t="s">
        <v>10</v>
      </c>
      <c r="BB1899" s="10">
        <v>0.17</v>
      </c>
      <c r="BC1899" s="10">
        <v>0.11</v>
      </c>
      <c r="BD1899" s="10">
        <v>11</v>
      </c>
      <c r="BE1899" s="10">
        <v>10.6</v>
      </c>
      <c r="BG1899" s="10">
        <v>0.28000000000000003</v>
      </c>
      <c r="BH1899" s="10">
        <v>0.17</v>
      </c>
      <c r="BI1899" s="10">
        <v>18</v>
      </c>
      <c r="BJ1899" s="10">
        <v>10.5</v>
      </c>
      <c r="BL1899" s="10">
        <v>0.28000000000000003</v>
      </c>
      <c r="BM1899" s="10">
        <v>0.17</v>
      </c>
      <c r="BN1899" s="10">
        <v>18</v>
      </c>
      <c r="BO1899" s="10">
        <v>10.5</v>
      </c>
      <c r="BQ1899" s="10">
        <v>1973</v>
      </c>
      <c r="BR1899" s="10" t="s">
        <v>9</v>
      </c>
      <c r="BU1899" s="10">
        <v>0</v>
      </c>
      <c r="BZ1899" s="10">
        <v>0</v>
      </c>
      <c r="CE1899" s="10">
        <v>0</v>
      </c>
      <c r="CH1899" s="10">
        <v>1973</v>
      </c>
      <c r="CI1899" s="10" t="s">
        <v>9</v>
      </c>
      <c r="CL1899" s="10">
        <v>0</v>
      </c>
      <c r="CQ1899" s="10">
        <v>0</v>
      </c>
      <c r="CV1899" s="10">
        <v>0</v>
      </c>
      <c r="CY1899" s="10">
        <v>2001</v>
      </c>
      <c r="CZ1899" s="10" t="s">
        <v>288</v>
      </c>
      <c r="DA1899" s="10">
        <v>4.8702959999999997E-2</v>
      </c>
      <c r="DB1899" s="10">
        <v>2.0645820000000002E-2</v>
      </c>
      <c r="DC1899" s="10">
        <v>3</v>
      </c>
      <c r="DD1899" s="10">
        <v>10.199999999999999</v>
      </c>
      <c r="DF1899" s="10">
        <v>3.2150320000000003E-2</v>
      </c>
      <c r="DG1899" s="10">
        <v>1.3628940000000001E-2</v>
      </c>
      <c r="DH1899" s="10">
        <v>2</v>
      </c>
      <c r="DI1899" s="10">
        <v>10.1</v>
      </c>
      <c r="DK1899" s="10">
        <v>4.7747999999999999E-2</v>
      </c>
      <c r="DL1899" s="10">
        <v>2.0240999999999999E-2</v>
      </c>
      <c r="DM1899" s="10">
        <v>3</v>
      </c>
      <c r="DN1899" s="10">
        <v>10</v>
      </c>
    </row>
    <row r="1900" spans="1:118" x14ac:dyDescent="0.25">
      <c r="A1900" s="10">
        <v>1975</v>
      </c>
      <c r="R1900" s="10">
        <v>1975</v>
      </c>
      <c r="S1900" s="10" t="s">
        <v>11</v>
      </c>
      <c r="V1900" s="10">
        <v>0</v>
      </c>
      <c r="AA1900" s="10">
        <v>0</v>
      </c>
      <c r="AF1900" s="10">
        <v>0</v>
      </c>
      <c r="AI1900" s="10">
        <v>1975</v>
      </c>
      <c r="AJ1900" s="10" t="s">
        <v>11</v>
      </c>
      <c r="AM1900" s="10">
        <v>0</v>
      </c>
      <c r="AR1900" s="10">
        <v>0</v>
      </c>
      <c r="AW1900" s="10">
        <v>0</v>
      </c>
      <c r="AZ1900" s="10">
        <v>1975</v>
      </c>
      <c r="BA1900" s="10" t="s">
        <v>11</v>
      </c>
      <c r="BD1900" s="10">
        <v>0</v>
      </c>
      <c r="BI1900" s="10">
        <v>0</v>
      </c>
      <c r="BN1900" s="10">
        <v>0</v>
      </c>
      <c r="BQ1900" s="10">
        <v>1974</v>
      </c>
      <c r="BR1900" s="10" t="s">
        <v>10</v>
      </c>
      <c r="BS1900" s="10">
        <v>0.47</v>
      </c>
      <c r="BT1900" s="10">
        <v>0.12</v>
      </c>
      <c r="BU1900" s="10">
        <v>26</v>
      </c>
      <c r="BV1900" s="10">
        <v>10.8</v>
      </c>
      <c r="BX1900" s="10">
        <v>0.71</v>
      </c>
      <c r="BY1900" s="10">
        <v>0.18</v>
      </c>
      <c r="BZ1900" s="10">
        <v>40</v>
      </c>
      <c r="CA1900" s="10">
        <v>10.6</v>
      </c>
      <c r="CC1900" s="10">
        <v>0.73</v>
      </c>
      <c r="CD1900" s="10">
        <v>0.18</v>
      </c>
      <c r="CE1900" s="10">
        <v>41</v>
      </c>
      <c r="CF1900" s="10">
        <v>10.6</v>
      </c>
      <c r="CH1900" s="10">
        <v>1974</v>
      </c>
      <c r="CI1900" s="10" t="s">
        <v>10</v>
      </c>
      <c r="CJ1900" s="10">
        <v>0.12</v>
      </c>
      <c r="CK1900" s="10">
        <v>0.08</v>
      </c>
      <c r="CL1900" s="10">
        <v>8</v>
      </c>
      <c r="CM1900" s="10">
        <v>10.6</v>
      </c>
      <c r="CO1900" s="10">
        <v>0.2</v>
      </c>
      <c r="CP1900" s="10">
        <v>0.13</v>
      </c>
      <c r="CQ1900" s="10">
        <v>13</v>
      </c>
      <c r="CR1900" s="10">
        <v>10.5</v>
      </c>
      <c r="CT1900" s="10">
        <v>0.24</v>
      </c>
      <c r="CU1900" s="10">
        <v>0.15</v>
      </c>
      <c r="CV1900" s="10">
        <v>16</v>
      </c>
      <c r="CW1900" s="10">
        <v>10.4</v>
      </c>
      <c r="CY1900" s="10">
        <v>2002</v>
      </c>
      <c r="CZ1900" s="10" t="s">
        <v>289</v>
      </c>
      <c r="DA1900" s="10">
        <v>0.11364023999999998</v>
      </c>
      <c r="DB1900" s="10">
        <v>4.8173579999999994E-2</v>
      </c>
      <c r="DC1900" s="10">
        <v>7</v>
      </c>
      <c r="DD1900" s="10">
        <v>10.199999999999999</v>
      </c>
      <c r="DF1900" s="10">
        <v>0.11252612000000001</v>
      </c>
      <c r="DG1900" s="10">
        <v>4.7701290000000007E-2</v>
      </c>
      <c r="DH1900" s="10">
        <v>7</v>
      </c>
      <c r="DI1900" s="10">
        <v>10.1</v>
      </c>
      <c r="DK1900" s="10">
        <v>0.11141200000000001</v>
      </c>
      <c r="DL1900" s="10">
        <v>4.7229E-2</v>
      </c>
      <c r="DM1900" s="10">
        <v>7</v>
      </c>
      <c r="DN1900" s="10">
        <v>10</v>
      </c>
    </row>
    <row r="1901" spans="1:118" x14ac:dyDescent="0.25">
      <c r="A1901" s="10">
        <v>1976</v>
      </c>
      <c r="R1901" s="10">
        <v>1976</v>
      </c>
      <c r="S1901" s="10" t="s">
        <v>285</v>
      </c>
      <c r="T1901" s="10">
        <v>4.6761899999999995E-2</v>
      </c>
      <c r="U1901" s="10">
        <v>2.915742E-2</v>
      </c>
      <c r="V1901" s="10">
        <v>3</v>
      </c>
      <c r="W1901" s="10">
        <v>10.6</v>
      </c>
      <c r="Y1901" s="10">
        <v>0.10705239999999999</v>
      </c>
      <c r="Z1901" s="10">
        <v>6.6750320000000002E-2</v>
      </c>
      <c r="AA1901" s="10">
        <v>7</v>
      </c>
      <c r="AB1901" s="10">
        <v>10.4</v>
      </c>
      <c r="AD1901" s="10">
        <v>0.1514615</v>
      </c>
      <c r="AE1901" s="10">
        <v>9.4440700000000002E-2</v>
      </c>
      <c r="AF1901" s="10">
        <v>10</v>
      </c>
      <c r="AG1901" s="10">
        <v>10.3</v>
      </c>
      <c r="AI1901" s="10">
        <v>1976</v>
      </c>
      <c r="AJ1901" s="10" t="s">
        <v>285</v>
      </c>
      <c r="AK1901" s="10">
        <v>0.49378092499999998</v>
      </c>
      <c r="AL1901" s="10">
        <v>0.12217260000000001</v>
      </c>
      <c r="AM1901" s="10">
        <v>27.5</v>
      </c>
      <c r="AN1901" s="10">
        <v>10.7</v>
      </c>
      <c r="AP1901" s="10">
        <v>0.55142365999999998</v>
      </c>
      <c r="AQ1901" s="10">
        <v>0.13643471999999998</v>
      </c>
      <c r="AR1901" s="10">
        <v>31</v>
      </c>
      <c r="AS1901" s="10">
        <v>10.6</v>
      </c>
      <c r="AU1901" s="10">
        <v>0.52860149999999995</v>
      </c>
      <c r="AV1901" s="10">
        <v>0.13078800000000002</v>
      </c>
      <c r="AW1901" s="10">
        <v>30</v>
      </c>
      <c r="AX1901" s="10">
        <v>10.5</v>
      </c>
      <c r="AZ1901" s="10">
        <v>1976</v>
      </c>
      <c r="BA1901" s="10" t="s">
        <v>285</v>
      </c>
      <c r="BB1901" s="10">
        <v>7.7936499999999992E-2</v>
      </c>
      <c r="BC1901" s="10">
        <v>4.8595699999999999E-2</v>
      </c>
      <c r="BD1901" s="10">
        <v>5</v>
      </c>
      <c r="BE1901" s="10">
        <v>10.6</v>
      </c>
      <c r="BG1901" s="10">
        <v>0.1544025</v>
      </c>
      <c r="BH1901" s="10">
        <v>9.6274499999999999E-2</v>
      </c>
      <c r="BI1901" s="10">
        <v>10</v>
      </c>
      <c r="BJ1901" s="10">
        <v>10.5</v>
      </c>
      <c r="BL1901" s="10">
        <v>0.1544025</v>
      </c>
      <c r="BM1901" s="10">
        <v>9.6274499999999999E-2</v>
      </c>
      <c r="BN1901" s="10">
        <v>10</v>
      </c>
      <c r="BO1901" s="10">
        <v>10.5</v>
      </c>
      <c r="BQ1901" s="10">
        <v>1975</v>
      </c>
      <c r="BR1901" s="10" t="s">
        <v>11</v>
      </c>
      <c r="BU1901" s="10">
        <v>0</v>
      </c>
      <c r="BZ1901" s="10">
        <v>0</v>
      </c>
      <c r="CE1901" s="10">
        <v>0</v>
      </c>
      <c r="CH1901" s="10">
        <v>1975</v>
      </c>
      <c r="CI1901" s="10" t="s">
        <v>11</v>
      </c>
      <c r="CL1901" s="10">
        <v>0</v>
      </c>
      <c r="CQ1901" s="10">
        <v>0</v>
      </c>
      <c r="CV1901" s="10">
        <v>0</v>
      </c>
      <c r="CY1901" s="10">
        <v>2003</v>
      </c>
      <c r="CZ1901" s="10" t="s">
        <v>292</v>
      </c>
      <c r="DA1901" s="10">
        <v>1.6234319999999997E-2</v>
      </c>
      <c r="DB1901" s="10">
        <v>6.8819399999999996E-3</v>
      </c>
      <c r="DC1901" s="10">
        <v>1</v>
      </c>
      <c r="DD1901" s="10">
        <v>10.199999999999999</v>
      </c>
      <c r="DF1901" s="10">
        <v>1.6075160000000002E-2</v>
      </c>
      <c r="DG1901" s="10">
        <v>6.8144700000000004E-3</v>
      </c>
      <c r="DH1901" s="10">
        <v>1</v>
      </c>
      <c r="DI1901" s="10">
        <v>10.1</v>
      </c>
      <c r="DK1901" s="10">
        <v>1.5916000000000003E-2</v>
      </c>
      <c r="DL1901" s="10">
        <v>6.7470000000000004E-3</v>
      </c>
      <c r="DM1901" s="10">
        <v>1</v>
      </c>
      <c r="DN1901" s="10">
        <v>10</v>
      </c>
    </row>
    <row r="1902" spans="1:118" x14ac:dyDescent="0.25">
      <c r="A1902" s="10">
        <v>1977</v>
      </c>
      <c r="R1902" s="10">
        <v>1977</v>
      </c>
      <c r="S1902" s="10" t="s">
        <v>304</v>
      </c>
      <c r="T1902" s="10">
        <v>1.55873E-2</v>
      </c>
      <c r="U1902" s="10">
        <v>9.7191400000000011E-3</v>
      </c>
      <c r="V1902" s="10">
        <v>1</v>
      </c>
      <c r="W1902" s="10">
        <v>10.6</v>
      </c>
      <c r="Y1902" s="10">
        <v>1.52932E-2</v>
      </c>
      <c r="Z1902" s="10">
        <v>9.5357600000000008E-3</v>
      </c>
      <c r="AA1902" s="10">
        <v>1</v>
      </c>
      <c r="AB1902" s="10">
        <v>10.4</v>
      </c>
      <c r="AD1902" s="10">
        <v>1.5146150000000002E-2</v>
      </c>
      <c r="AE1902" s="10">
        <v>9.4440700000000023E-3</v>
      </c>
      <c r="AF1902" s="10">
        <v>1</v>
      </c>
      <c r="AG1902" s="10">
        <v>10.3</v>
      </c>
      <c r="AI1902" s="10">
        <v>1977</v>
      </c>
      <c r="AJ1902" s="10" t="s">
        <v>304</v>
      </c>
      <c r="AK1902" s="10">
        <v>8.9778349999999982E-3</v>
      </c>
      <c r="AL1902" s="10">
        <v>2.2213200000000002E-3</v>
      </c>
      <c r="AM1902" s="10">
        <v>0.5</v>
      </c>
      <c r="AN1902" s="10">
        <v>10.7</v>
      </c>
      <c r="AP1902" s="10">
        <v>8.8939300000000013E-3</v>
      </c>
      <c r="AQ1902" s="10">
        <v>2.2005599999999998E-3</v>
      </c>
      <c r="AR1902" s="10">
        <v>0.5</v>
      </c>
      <c r="AS1902" s="10">
        <v>10.6</v>
      </c>
      <c r="AU1902" s="10">
        <v>8.8100249999999991E-3</v>
      </c>
      <c r="AV1902" s="10">
        <v>2.1797999999999995E-3</v>
      </c>
      <c r="AW1902" s="10">
        <v>0.5</v>
      </c>
      <c r="AX1902" s="10">
        <v>10.5</v>
      </c>
      <c r="AZ1902" s="10">
        <v>1977</v>
      </c>
      <c r="BA1902" s="10" t="s">
        <v>304</v>
      </c>
      <c r="BB1902" s="10">
        <v>1.55873E-2</v>
      </c>
      <c r="BC1902" s="10">
        <v>9.7191400000000011E-3</v>
      </c>
      <c r="BD1902" s="10">
        <v>1</v>
      </c>
      <c r="BE1902" s="10">
        <v>10.6</v>
      </c>
      <c r="BG1902" s="10">
        <v>1.5440249999999999E-2</v>
      </c>
      <c r="BH1902" s="10">
        <v>9.6274499999999992E-3</v>
      </c>
      <c r="BI1902" s="10">
        <v>1</v>
      </c>
      <c r="BJ1902" s="10">
        <v>10.5</v>
      </c>
      <c r="BL1902" s="10">
        <v>1.5440249999999999E-2</v>
      </c>
      <c r="BM1902" s="10">
        <v>9.6274499999999992E-3</v>
      </c>
      <c r="BN1902" s="10">
        <v>1</v>
      </c>
      <c r="BO1902" s="10">
        <v>10.5</v>
      </c>
      <c r="BQ1902" s="10">
        <v>1976</v>
      </c>
      <c r="BR1902" s="10" t="s">
        <v>285</v>
      </c>
      <c r="BS1902" s="10">
        <v>0.27185219999999999</v>
      </c>
      <c r="BT1902" s="10">
        <v>6.72624E-2</v>
      </c>
      <c r="BU1902" s="10">
        <v>15</v>
      </c>
      <c r="BV1902" s="10">
        <v>10.8</v>
      </c>
      <c r="BX1902" s="10">
        <v>0.48027221999999997</v>
      </c>
      <c r="BY1902" s="10">
        <v>0.11883023999999999</v>
      </c>
      <c r="BZ1902" s="10">
        <v>27</v>
      </c>
      <c r="CA1902" s="10">
        <v>10.6</v>
      </c>
      <c r="CC1902" s="10">
        <v>0.49806008000000002</v>
      </c>
      <c r="CD1902" s="10">
        <v>0.12323136000000001</v>
      </c>
      <c r="CE1902" s="10">
        <v>28</v>
      </c>
      <c r="CF1902" s="10">
        <v>10.6</v>
      </c>
      <c r="CH1902" s="10">
        <v>1976</v>
      </c>
      <c r="CI1902" s="10" t="s">
        <v>285</v>
      </c>
      <c r="CJ1902" s="10">
        <v>4.6761899999999995E-2</v>
      </c>
      <c r="CK1902" s="10">
        <v>2.915742E-2</v>
      </c>
      <c r="CL1902" s="10">
        <v>3</v>
      </c>
      <c r="CM1902" s="10">
        <v>10.6</v>
      </c>
      <c r="CO1902" s="10">
        <v>9.2641499999999988E-2</v>
      </c>
      <c r="CP1902" s="10">
        <v>5.7764699999999995E-2</v>
      </c>
      <c r="CQ1902" s="10">
        <v>6</v>
      </c>
      <c r="CR1902" s="10">
        <v>10.5</v>
      </c>
      <c r="CT1902" s="10">
        <v>0.1223456</v>
      </c>
      <c r="CU1902" s="10">
        <v>7.6286080000000006E-2</v>
      </c>
      <c r="CV1902" s="10">
        <v>8</v>
      </c>
      <c r="CW1902" s="10">
        <v>10.4</v>
      </c>
      <c r="CY1902" s="10">
        <v>2004</v>
      </c>
      <c r="CZ1902" s="10" t="s">
        <v>400</v>
      </c>
      <c r="DA1902" s="10">
        <v>0</v>
      </c>
      <c r="DF1902" s="10">
        <v>0</v>
      </c>
      <c r="DK1902" s="10">
        <v>0</v>
      </c>
    </row>
    <row r="1903" spans="1:118" x14ac:dyDescent="0.25">
      <c r="A1903" s="10">
        <v>1978</v>
      </c>
      <c r="R1903" s="10">
        <v>1978</v>
      </c>
      <c r="S1903" s="10" t="s">
        <v>315</v>
      </c>
      <c r="T1903" s="10">
        <v>1.55873E-2</v>
      </c>
      <c r="U1903" s="10">
        <v>9.7191400000000011E-3</v>
      </c>
      <c r="V1903" s="10">
        <v>1</v>
      </c>
      <c r="W1903" s="10">
        <v>10.6</v>
      </c>
      <c r="Y1903" s="10">
        <v>1.52932E-2</v>
      </c>
      <c r="Z1903" s="10">
        <v>9.5357600000000008E-3</v>
      </c>
      <c r="AA1903" s="10">
        <v>1</v>
      </c>
      <c r="AB1903" s="10">
        <v>10.4</v>
      </c>
      <c r="AD1903" s="10">
        <v>1.5146150000000002E-2</v>
      </c>
      <c r="AE1903" s="10">
        <v>9.4440700000000023E-3</v>
      </c>
      <c r="AF1903" s="10">
        <v>1</v>
      </c>
      <c r="AG1903" s="10">
        <v>10.3</v>
      </c>
      <c r="AI1903" s="10">
        <v>1978</v>
      </c>
      <c r="AJ1903" s="10" t="s">
        <v>315</v>
      </c>
      <c r="AK1903" s="10">
        <v>1.7955669999999996E-2</v>
      </c>
      <c r="AL1903" s="10">
        <v>4.4426400000000003E-3</v>
      </c>
      <c r="AM1903" s="10">
        <v>1</v>
      </c>
      <c r="AN1903" s="10">
        <v>10.7</v>
      </c>
      <c r="AP1903" s="10">
        <v>1.7787860000000003E-2</v>
      </c>
      <c r="AQ1903" s="10">
        <v>4.4011199999999997E-3</v>
      </c>
      <c r="AR1903" s="10">
        <v>1</v>
      </c>
      <c r="AS1903" s="10">
        <v>10.6</v>
      </c>
      <c r="AU1903" s="10">
        <v>1.7620049999999998E-2</v>
      </c>
      <c r="AV1903" s="10">
        <v>4.3595999999999991E-3</v>
      </c>
      <c r="AW1903" s="10">
        <v>1</v>
      </c>
      <c r="AX1903" s="10">
        <v>10.5</v>
      </c>
      <c r="AZ1903" s="10">
        <v>1978</v>
      </c>
      <c r="BA1903" s="10" t="s">
        <v>315</v>
      </c>
      <c r="BB1903" s="10">
        <v>1.55873E-2</v>
      </c>
      <c r="BC1903" s="10">
        <v>9.7191400000000011E-3</v>
      </c>
      <c r="BD1903" s="10">
        <v>1</v>
      </c>
      <c r="BE1903" s="10">
        <v>10.6</v>
      </c>
      <c r="BG1903" s="10">
        <v>1.5440249999999999E-2</v>
      </c>
      <c r="BH1903" s="10">
        <v>9.6274499999999992E-3</v>
      </c>
      <c r="BI1903" s="10">
        <v>1</v>
      </c>
      <c r="BJ1903" s="10">
        <v>10.5</v>
      </c>
      <c r="BL1903" s="10">
        <v>1.5440249999999999E-2</v>
      </c>
      <c r="BM1903" s="10">
        <v>9.6274499999999992E-3</v>
      </c>
      <c r="BN1903" s="10">
        <v>1</v>
      </c>
      <c r="BO1903" s="10">
        <v>10.5</v>
      </c>
      <c r="BQ1903" s="10">
        <v>1977</v>
      </c>
      <c r="BR1903" s="10" t="s">
        <v>304</v>
      </c>
      <c r="BS1903" s="10">
        <v>1.8123480000000001E-2</v>
      </c>
      <c r="BT1903" s="10">
        <v>4.4841600000000001E-3</v>
      </c>
      <c r="BU1903" s="10">
        <v>1</v>
      </c>
      <c r="BV1903" s="10">
        <v>10.8</v>
      </c>
      <c r="BX1903" s="10">
        <v>1.7787860000000003E-2</v>
      </c>
      <c r="BY1903" s="10">
        <v>4.4011199999999997E-3</v>
      </c>
      <c r="BZ1903" s="10">
        <v>1</v>
      </c>
      <c r="CA1903" s="10">
        <v>10.6</v>
      </c>
      <c r="CC1903" s="10">
        <v>1.7787860000000003E-2</v>
      </c>
      <c r="CD1903" s="10">
        <v>4.4011199999999997E-3</v>
      </c>
      <c r="CE1903" s="10">
        <v>1</v>
      </c>
      <c r="CF1903" s="10">
        <v>10.6</v>
      </c>
      <c r="CH1903" s="10">
        <v>1977</v>
      </c>
      <c r="CI1903" s="10" t="s">
        <v>304</v>
      </c>
      <c r="CJ1903" s="10">
        <v>1.55873E-2</v>
      </c>
      <c r="CK1903" s="10">
        <v>9.7191400000000011E-3</v>
      </c>
      <c r="CL1903" s="10">
        <v>1</v>
      </c>
      <c r="CM1903" s="10">
        <v>10.6</v>
      </c>
      <c r="CO1903" s="10">
        <v>1.5440249999999999E-2</v>
      </c>
      <c r="CP1903" s="10">
        <v>9.6274499999999992E-3</v>
      </c>
      <c r="CQ1903" s="10">
        <v>1</v>
      </c>
      <c r="CR1903" s="10">
        <v>10.5</v>
      </c>
      <c r="CT1903" s="10">
        <v>1.52932E-2</v>
      </c>
      <c r="CU1903" s="10">
        <v>9.5357600000000008E-3</v>
      </c>
      <c r="CV1903" s="10">
        <v>1</v>
      </c>
      <c r="CW1903" s="10">
        <v>10.4</v>
      </c>
      <c r="CY1903" s="10">
        <v>2005</v>
      </c>
      <c r="CZ1903" s="10" t="s">
        <v>401</v>
      </c>
      <c r="DA1903" s="10">
        <v>1.9375E-2</v>
      </c>
      <c r="DF1903" s="10">
        <v>1.9300000000000001E-2</v>
      </c>
      <c r="DK1903" s="10">
        <v>1.8599999999999998E-2</v>
      </c>
    </row>
    <row r="1904" spans="1:118" x14ac:dyDescent="0.25">
      <c r="A1904" s="10">
        <v>1979</v>
      </c>
      <c r="R1904" s="10">
        <v>1979</v>
      </c>
      <c r="S1904" s="10" t="s">
        <v>289</v>
      </c>
      <c r="T1904" s="10">
        <v>1.55873E-2</v>
      </c>
      <c r="U1904" s="10">
        <v>9.7191400000000011E-3</v>
      </c>
      <c r="V1904" s="10">
        <v>1</v>
      </c>
      <c r="W1904" s="10">
        <v>10.6</v>
      </c>
      <c r="Y1904" s="10">
        <v>3.05864E-2</v>
      </c>
      <c r="Z1904" s="10">
        <v>1.9071520000000002E-2</v>
      </c>
      <c r="AA1904" s="10">
        <v>2</v>
      </c>
      <c r="AB1904" s="10">
        <v>10.4</v>
      </c>
      <c r="AD1904" s="10">
        <v>3.0292300000000005E-2</v>
      </c>
      <c r="AE1904" s="10">
        <v>1.8888140000000005E-2</v>
      </c>
      <c r="AF1904" s="10">
        <v>2</v>
      </c>
      <c r="AG1904" s="10">
        <v>10.3</v>
      </c>
      <c r="AI1904" s="10">
        <v>1979</v>
      </c>
      <c r="AJ1904" s="10" t="s">
        <v>289</v>
      </c>
      <c r="AK1904" s="10">
        <v>0.12568968999999997</v>
      </c>
      <c r="AL1904" s="10">
        <v>3.1098479999999991E-2</v>
      </c>
      <c r="AM1904" s="10">
        <v>7</v>
      </c>
      <c r="AN1904" s="10">
        <v>10.7</v>
      </c>
      <c r="AP1904" s="10">
        <v>0.16009073999999998</v>
      </c>
      <c r="AQ1904" s="10">
        <v>3.9610079999999992E-2</v>
      </c>
      <c r="AR1904" s="10">
        <v>9</v>
      </c>
      <c r="AS1904" s="10">
        <v>10.6</v>
      </c>
      <c r="AU1904" s="10">
        <v>0.15858044999999998</v>
      </c>
      <c r="AV1904" s="10">
        <v>3.9236399999999998E-2</v>
      </c>
      <c r="AW1904" s="10">
        <v>9</v>
      </c>
      <c r="AX1904" s="10">
        <v>10.5</v>
      </c>
      <c r="AZ1904" s="10">
        <v>1979</v>
      </c>
      <c r="BA1904" s="10" t="s">
        <v>289</v>
      </c>
      <c r="BB1904" s="10">
        <v>3.11746E-2</v>
      </c>
      <c r="BC1904" s="10">
        <v>1.9438280000000002E-2</v>
      </c>
      <c r="BD1904" s="10">
        <v>2</v>
      </c>
      <c r="BE1904" s="10">
        <v>10.6</v>
      </c>
      <c r="BG1904" s="10">
        <v>4.6320749999999994E-2</v>
      </c>
      <c r="BH1904" s="10">
        <v>2.8882349999999998E-2</v>
      </c>
      <c r="BI1904" s="10">
        <v>3</v>
      </c>
      <c r="BJ1904" s="10">
        <v>10.5</v>
      </c>
      <c r="BL1904" s="10">
        <v>4.6320749999999994E-2</v>
      </c>
      <c r="BM1904" s="10">
        <v>2.8882349999999998E-2</v>
      </c>
      <c r="BN1904" s="10">
        <v>3</v>
      </c>
      <c r="BO1904" s="10">
        <v>10.5</v>
      </c>
      <c r="BQ1904" s="10">
        <v>1978</v>
      </c>
      <c r="BR1904" s="10" t="s">
        <v>315</v>
      </c>
      <c r="BS1904" s="10">
        <v>3.6246960000000002E-2</v>
      </c>
      <c r="BT1904" s="10">
        <v>8.9683200000000001E-3</v>
      </c>
      <c r="BU1904" s="10">
        <v>2</v>
      </c>
      <c r="BV1904" s="10">
        <v>10.8</v>
      </c>
      <c r="BX1904" s="10">
        <v>3.5575720000000005E-2</v>
      </c>
      <c r="BY1904" s="10">
        <v>8.8022399999999994E-3</v>
      </c>
      <c r="BZ1904" s="10">
        <v>2</v>
      </c>
      <c r="CA1904" s="10">
        <v>10.6</v>
      </c>
      <c r="CC1904" s="10">
        <v>3.5575720000000005E-2</v>
      </c>
      <c r="CD1904" s="10">
        <v>8.8022399999999994E-3</v>
      </c>
      <c r="CE1904" s="10">
        <v>2</v>
      </c>
      <c r="CF1904" s="10">
        <v>10.6</v>
      </c>
      <c r="CH1904" s="10">
        <v>1978</v>
      </c>
      <c r="CI1904" s="10" t="s">
        <v>315</v>
      </c>
      <c r="CJ1904" s="10">
        <v>1.55873E-2</v>
      </c>
      <c r="CK1904" s="10">
        <v>9.7191400000000011E-3</v>
      </c>
      <c r="CL1904" s="10">
        <v>1</v>
      </c>
      <c r="CM1904" s="10">
        <v>10.6</v>
      </c>
      <c r="CO1904" s="10">
        <v>1.5440249999999999E-2</v>
      </c>
      <c r="CP1904" s="10">
        <v>9.6274499999999992E-3</v>
      </c>
      <c r="CQ1904" s="10">
        <v>1</v>
      </c>
      <c r="CR1904" s="10">
        <v>10.5</v>
      </c>
      <c r="CT1904" s="10">
        <v>1.52932E-2</v>
      </c>
      <c r="CU1904" s="10">
        <v>9.5357600000000008E-3</v>
      </c>
      <c r="CV1904" s="10">
        <v>1</v>
      </c>
      <c r="CW1904" s="10">
        <v>10.4</v>
      </c>
      <c r="CY1904" s="10">
        <v>2006</v>
      </c>
      <c r="CZ1904" s="10" t="s">
        <v>8</v>
      </c>
      <c r="DA1904" s="10">
        <v>0.57999999999999996</v>
      </c>
      <c r="DB1904" s="10">
        <v>0.24</v>
      </c>
      <c r="DC1904" s="10">
        <v>11.8</v>
      </c>
      <c r="DD1904" s="10">
        <v>31.07</v>
      </c>
      <c r="DF1904" s="10">
        <v>0.62</v>
      </c>
      <c r="DG1904" s="10">
        <v>0.25</v>
      </c>
      <c r="DH1904" s="10">
        <v>12.2</v>
      </c>
      <c r="DI1904" s="10">
        <v>32.08</v>
      </c>
      <c r="DK1904" s="10">
        <v>0.67</v>
      </c>
      <c r="DL1904" s="10">
        <v>0.27</v>
      </c>
      <c r="DM1904" s="10">
        <v>13.2</v>
      </c>
      <c r="DN1904" s="10">
        <v>31.93</v>
      </c>
    </row>
    <row r="1905" spans="1:118" x14ac:dyDescent="0.25">
      <c r="A1905" s="10">
        <v>1980</v>
      </c>
      <c r="R1905" s="10">
        <v>1980</v>
      </c>
      <c r="S1905" s="10" t="s">
        <v>293</v>
      </c>
      <c r="T1905" s="10">
        <v>3.11746E-2</v>
      </c>
      <c r="U1905" s="10">
        <v>1.9438280000000002E-2</v>
      </c>
      <c r="V1905" s="10">
        <v>2</v>
      </c>
      <c r="W1905" s="10">
        <v>10.6</v>
      </c>
      <c r="Y1905" s="10">
        <v>4.5879600000000006E-2</v>
      </c>
      <c r="Z1905" s="10">
        <v>2.8607280000000006E-2</v>
      </c>
      <c r="AA1905" s="10">
        <v>3</v>
      </c>
      <c r="AB1905" s="10">
        <v>10.4</v>
      </c>
      <c r="AD1905" s="10">
        <v>6.0584600000000009E-2</v>
      </c>
      <c r="AE1905" s="10">
        <v>3.7776280000000009E-2</v>
      </c>
      <c r="AF1905" s="10">
        <v>4</v>
      </c>
      <c r="AG1905" s="10">
        <v>10.3</v>
      </c>
      <c r="AI1905" s="10">
        <v>1980</v>
      </c>
      <c r="AJ1905" s="10" t="s">
        <v>293</v>
      </c>
      <c r="AK1905" s="10">
        <v>0.13466752500000001</v>
      </c>
      <c r="AL1905" s="10">
        <v>3.3319800000000004E-2</v>
      </c>
      <c r="AM1905" s="10">
        <v>7.5</v>
      </c>
      <c r="AN1905" s="10">
        <v>10.7</v>
      </c>
      <c r="AP1905" s="10">
        <v>0.10672715999999999</v>
      </c>
      <c r="AQ1905" s="10">
        <v>2.6406719999999998E-2</v>
      </c>
      <c r="AR1905" s="10">
        <v>6</v>
      </c>
      <c r="AS1905" s="10">
        <v>10.6</v>
      </c>
      <c r="AU1905" s="10">
        <v>0.13215037499999999</v>
      </c>
      <c r="AV1905" s="10">
        <v>3.2697000000000004E-2</v>
      </c>
      <c r="AW1905" s="10">
        <v>7.5</v>
      </c>
      <c r="AX1905" s="10">
        <v>10.5</v>
      </c>
      <c r="AZ1905" s="10">
        <v>1980</v>
      </c>
      <c r="BA1905" s="10" t="s">
        <v>293</v>
      </c>
      <c r="BB1905" s="10">
        <v>3.11746E-2</v>
      </c>
      <c r="BC1905" s="10">
        <v>1.9438280000000002E-2</v>
      </c>
      <c r="BD1905" s="10">
        <v>2</v>
      </c>
      <c r="BE1905" s="10">
        <v>10.6</v>
      </c>
      <c r="BG1905" s="10">
        <v>4.6320749999999994E-2</v>
      </c>
      <c r="BH1905" s="10">
        <v>2.8882349999999998E-2</v>
      </c>
      <c r="BI1905" s="10">
        <v>3</v>
      </c>
      <c r="BJ1905" s="10">
        <v>10.5</v>
      </c>
      <c r="BL1905" s="10">
        <v>4.6320749999999994E-2</v>
      </c>
      <c r="BM1905" s="10">
        <v>2.8882349999999998E-2</v>
      </c>
      <c r="BN1905" s="10">
        <v>3</v>
      </c>
      <c r="BO1905" s="10">
        <v>10.5</v>
      </c>
      <c r="BQ1905" s="10">
        <v>1979</v>
      </c>
      <c r="BR1905" s="10" t="s">
        <v>289</v>
      </c>
      <c r="BS1905" s="10">
        <v>7.2493920000000003E-2</v>
      </c>
      <c r="BT1905" s="10">
        <v>1.793664E-2</v>
      </c>
      <c r="BU1905" s="10">
        <v>4</v>
      </c>
      <c r="BV1905" s="10">
        <v>10.8</v>
      </c>
      <c r="BX1905" s="10">
        <v>8.8939299999999985E-2</v>
      </c>
      <c r="BY1905" s="10">
        <v>2.2005599999999997E-2</v>
      </c>
      <c r="BZ1905" s="10">
        <v>5</v>
      </c>
      <c r="CA1905" s="10">
        <v>10.6</v>
      </c>
      <c r="CC1905" s="10">
        <v>8.8939299999999985E-2</v>
      </c>
      <c r="CD1905" s="10">
        <v>2.2005599999999997E-2</v>
      </c>
      <c r="CE1905" s="10">
        <v>5</v>
      </c>
      <c r="CF1905" s="10">
        <v>10.6</v>
      </c>
      <c r="CH1905" s="10">
        <v>1979</v>
      </c>
      <c r="CI1905" s="10" t="s">
        <v>289</v>
      </c>
      <c r="CJ1905" s="10">
        <v>1.55873E-2</v>
      </c>
      <c r="CK1905" s="10">
        <v>9.7191400000000011E-3</v>
      </c>
      <c r="CL1905" s="10">
        <v>1</v>
      </c>
      <c r="CM1905" s="10">
        <v>10.6</v>
      </c>
      <c r="CO1905" s="10">
        <v>3.0880499999999998E-2</v>
      </c>
      <c r="CP1905" s="10">
        <v>1.9254899999999998E-2</v>
      </c>
      <c r="CQ1905" s="10">
        <v>2</v>
      </c>
      <c r="CR1905" s="10">
        <v>10.5</v>
      </c>
      <c r="CT1905" s="10">
        <v>3.05864E-2</v>
      </c>
      <c r="CU1905" s="10">
        <v>1.9071520000000002E-2</v>
      </c>
      <c r="CV1905" s="10">
        <v>2</v>
      </c>
      <c r="CW1905" s="10">
        <v>10.4</v>
      </c>
      <c r="CY1905" s="10">
        <v>2007</v>
      </c>
      <c r="CZ1905" s="10" t="s">
        <v>9</v>
      </c>
      <c r="DC1905" s="10">
        <v>0</v>
      </c>
      <c r="DH1905" s="10">
        <v>0</v>
      </c>
      <c r="DM1905" s="10">
        <v>0</v>
      </c>
    </row>
    <row r="1906" spans="1:118" x14ac:dyDescent="0.25">
      <c r="A1906" s="10">
        <v>1981</v>
      </c>
      <c r="R1906" s="10">
        <v>1981</v>
      </c>
      <c r="S1906" s="10" t="s">
        <v>408</v>
      </c>
      <c r="T1906" s="10">
        <v>6.8999999999999997E-4</v>
      </c>
      <c r="Y1906" s="10">
        <v>9.3300000000000005E-5</v>
      </c>
      <c r="AD1906" s="10">
        <v>9.6600000000000003E-5</v>
      </c>
      <c r="AI1906" s="10">
        <v>1981</v>
      </c>
      <c r="AJ1906" s="10" t="s">
        <v>408</v>
      </c>
      <c r="AK1906" s="10">
        <v>2.0486999999999998E-2</v>
      </c>
      <c r="AP1906" s="10">
        <v>1.8887000000000001E-2</v>
      </c>
      <c r="AU1906" s="10">
        <v>1.83E-2</v>
      </c>
      <c r="AZ1906" s="10">
        <v>1981</v>
      </c>
      <c r="BA1906" s="10" t="s">
        <v>408</v>
      </c>
      <c r="BB1906" s="10">
        <v>5.0659999999999995E-4</v>
      </c>
      <c r="BG1906" s="10">
        <v>3.3E-4</v>
      </c>
      <c r="BL1906" s="10">
        <v>1.9000000000000001E-4</v>
      </c>
      <c r="BQ1906" s="10">
        <v>1980</v>
      </c>
      <c r="BR1906" s="10" t="s">
        <v>293</v>
      </c>
      <c r="BS1906" s="10">
        <v>7.2493920000000003E-2</v>
      </c>
      <c r="BT1906" s="10">
        <v>1.793664E-2</v>
      </c>
      <c r="BU1906" s="10">
        <v>4</v>
      </c>
      <c r="BV1906" s="10">
        <v>10.8</v>
      </c>
      <c r="BX1906" s="10">
        <v>8.8939299999999985E-2</v>
      </c>
      <c r="BY1906" s="10">
        <v>2.2005599999999997E-2</v>
      </c>
      <c r="BZ1906" s="10">
        <v>5</v>
      </c>
      <c r="CA1906" s="10">
        <v>10.6</v>
      </c>
      <c r="CC1906" s="10">
        <v>8.8939299999999985E-2</v>
      </c>
      <c r="CD1906" s="10">
        <v>2.2005599999999997E-2</v>
      </c>
      <c r="CE1906" s="10">
        <v>5</v>
      </c>
      <c r="CF1906" s="10">
        <v>10.6</v>
      </c>
      <c r="CH1906" s="10">
        <v>1980</v>
      </c>
      <c r="CI1906" s="10" t="s">
        <v>293</v>
      </c>
      <c r="CJ1906" s="10">
        <v>3.11746E-2</v>
      </c>
      <c r="CK1906" s="10">
        <v>1.9438280000000002E-2</v>
      </c>
      <c r="CL1906" s="10">
        <v>2</v>
      </c>
      <c r="CM1906" s="10">
        <v>10.6</v>
      </c>
      <c r="CO1906" s="10">
        <v>4.6320749999999994E-2</v>
      </c>
      <c r="CP1906" s="10">
        <v>2.8882349999999998E-2</v>
      </c>
      <c r="CQ1906" s="10">
        <v>3</v>
      </c>
      <c r="CR1906" s="10">
        <v>10.5</v>
      </c>
      <c r="CT1906" s="10">
        <v>6.1172799999999999E-2</v>
      </c>
      <c r="CU1906" s="10">
        <v>3.8143040000000003E-2</v>
      </c>
      <c r="CV1906" s="10">
        <v>4</v>
      </c>
      <c r="CW1906" s="10">
        <v>10.4</v>
      </c>
      <c r="CY1906" s="10">
        <v>2008</v>
      </c>
      <c r="CZ1906" s="10" t="s">
        <v>10</v>
      </c>
      <c r="DA1906" s="10">
        <v>0.57999999999999996</v>
      </c>
      <c r="DB1906" s="10">
        <v>0.19</v>
      </c>
      <c r="DC1906" s="10">
        <v>33.1</v>
      </c>
      <c r="DD1906" s="10">
        <v>10.6</v>
      </c>
      <c r="DF1906" s="10">
        <v>0.62</v>
      </c>
      <c r="DG1906" s="10">
        <v>0.2</v>
      </c>
      <c r="DH1906" s="10">
        <v>35.4</v>
      </c>
      <c r="DI1906" s="10">
        <v>10.6</v>
      </c>
      <c r="DK1906" s="10">
        <v>0.67</v>
      </c>
      <c r="DL1906" s="10">
        <v>0.22</v>
      </c>
      <c r="DM1906" s="10">
        <v>38.799999999999997</v>
      </c>
      <c r="DN1906" s="10">
        <v>10.5</v>
      </c>
    </row>
    <row r="1907" spans="1:118" x14ac:dyDescent="0.25">
      <c r="A1907" s="10">
        <v>1982</v>
      </c>
      <c r="R1907" s="10">
        <v>1982</v>
      </c>
      <c r="S1907" s="10" t="s">
        <v>8</v>
      </c>
      <c r="T1907" s="10">
        <v>0.05</v>
      </c>
      <c r="U1907" s="10">
        <v>0.05</v>
      </c>
      <c r="Y1907" s="10">
        <v>0.05</v>
      </c>
      <c r="Z1907" s="10">
        <v>0.04</v>
      </c>
      <c r="AD1907" s="10">
        <v>0.05</v>
      </c>
      <c r="AE1907" s="10">
        <v>0.04</v>
      </c>
      <c r="AI1907" s="10">
        <v>1982</v>
      </c>
      <c r="AJ1907" s="10" t="s">
        <v>8</v>
      </c>
      <c r="AK1907" s="10">
        <v>0.24</v>
      </c>
      <c r="AL1907" s="10">
        <v>0.09</v>
      </c>
      <c r="AP1907" s="10">
        <v>0.25</v>
      </c>
      <c r="AQ1907" s="10">
        <v>0.09</v>
      </c>
      <c r="AU1907" s="10">
        <v>0.24</v>
      </c>
      <c r="AV1907" s="10">
        <v>0.09</v>
      </c>
      <c r="AZ1907" s="10">
        <v>1982</v>
      </c>
      <c r="BA1907" s="10" t="s">
        <v>8</v>
      </c>
      <c r="BB1907" s="10">
        <v>0.05</v>
      </c>
      <c r="BC1907" s="10">
        <v>0.04</v>
      </c>
      <c r="BG1907" s="10">
        <v>0.05</v>
      </c>
      <c r="BH1907" s="10">
        <v>0.04</v>
      </c>
      <c r="BL1907" s="10">
        <v>0.05</v>
      </c>
      <c r="BM1907" s="10">
        <v>0.04</v>
      </c>
      <c r="BQ1907" s="10">
        <v>1981</v>
      </c>
      <c r="BR1907" s="10" t="s">
        <v>408</v>
      </c>
      <c r="BS1907" s="10">
        <v>2.5434999999999999E-2</v>
      </c>
      <c r="BX1907" s="10">
        <v>1.9910000000000001E-2</v>
      </c>
      <c r="CC1907" s="10">
        <v>2.0719999999999999E-2</v>
      </c>
      <c r="CH1907" s="10">
        <v>1981</v>
      </c>
      <c r="CI1907" s="10" t="s">
        <v>408</v>
      </c>
      <c r="CJ1907" s="10">
        <v>7.5000000000000002E-4</v>
      </c>
      <c r="CO1907" s="10">
        <v>4.1666000000000001E-4</v>
      </c>
      <c r="CT1907" s="10">
        <v>3.8329999999999999E-4</v>
      </c>
      <c r="CY1907" s="10">
        <v>2009</v>
      </c>
      <c r="CZ1907" s="10" t="s">
        <v>11</v>
      </c>
      <c r="DC1907" s="10">
        <v>0</v>
      </c>
      <c r="DH1907" s="10">
        <v>0</v>
      </c>
      <c r="DM1907" s="10">
        <v>0</v>
      </c>
    </row>
    <row r="1908" spans="1:118" x14ac:dyDescent="0.25">
      <c r="A1908" s="10">
        <v>1983</v>
      </c>
      <c r="R1908" s="10">
        <v>1983</v>
      </c>
      <c r="S1908" s="10" t="s">
        <v>10</v>
      </c>
      <c r="T1908" s="10">
        <v>0.05</v>
      </c>
      <c r="U1908" s="10">
        <v>0.03</v>
      </c>
      <c r="V1908" s="10">
        <v>3</v>
      </c>
      <c r="W1908" s="10">
        <v>10.9</v>
      </c>
      <c r="Y1908" s="10">
        <v>0.05</v>
      </c>
      <c r="Z1908" s="10">
        <v>0.03</v>
      </c>
      <c r="AA1908" s="10">
        <v>3</v>
      </c>
      <c r="AB1908" s="10">
        <v>10.6</v>
      </c>
      <c r="AD1908" s="10">
        <v>0.05</v>
      </c>
      <c r="AE1908" s="10">
        <v>0.03</v>
      </c>
      <c r="AF1908" s="10">
        <v>3</v>
      </c>
      <c r="AG1908" s="10">
        <v>10.6</v>
      </c>
      <c r="AI1908" s="10">
        <v>1983</v>
      </c>
      <c r="AJ1908" s="10" t="s">
        <v>10</v>
      </c>
      <c r="AK1908" s="10">
        <v>0.24</v>
      </c>
      <c r="AL1908" s="10">
        <v>7.0000000000000007E-2</v>
      </c>
      <c r="AM1908" s="10">
        <v>13</v>
      </c>
      <c r="AN1908" s="10">
        <v>11</v>
      </c>
      <c r="AP1908" s="10">
        <v>0.25</v>
      </c>
      <c r="AQ1908" s="10">
        <v>7.0000000000000007E-2</v>
      </c>
      <c r="AR1908" s="10">
        <v>14</v>
      </c>
      <c r="AS1908" s="10">
        <v>10.9</v>
      </c>
      <c r="AU1908" s="10">
        <v>0.24</v>
      </c>
      <c r="AV1908" s="10">
        <v>7.0000000000000007E-2</v>
      </c>
      <c r="AW1908" s="10">
        <v>13</v>
      </c>
      <c r="AX1908" s="10">
        <v>11</v>
      </c>
      <c r="AZ1908" s="10">
        <v>1983</v>
      </c>
      <c r="BA1908" s="10" t="s">
        <v>10</v>
      </c>
      <c r="BB1908" s="10">
        <v>0.05</v>
      </c>
      <c r="BC1908" s="10">
        <v>0.03</v>
      </c>
      <c r="BD1908" s="10">
        <v>3</v>
      </c>
      <c r="BE1908" s="10">
        <v>11</v>
      </c>
      <c r="BG1908" s="10">
        <v>0.05</v>
      </c>
      <c r="BH1908" s="10">
        <v>0.03</v>
      </c>
      <c r="BI1908" s="10">
        <v>3</v>
      </c>
      <c r="BJ1908" s="10">
        <v>10.9</v>
      </c>
      <c r="BL1908" s="10">
        <v>0.05</v>
      </c>
      <c r="BM1908" s="10">
        <v>0.03</v>
      </c>
      <c r="BN1908" s="10">
        <v>3</v>
      </c>
      <c r="BO1908" s="10">
        <v>10.9</v>
      </c>
      <c r="BQ1908" s="10">
        <v>1982</v>
      </c>
      <c r="BR1908" s="10" t="s">
        <v>8</v>
      </c>
      <c r="BS1908" s="10">
        <v>0.23</v>
      </c>
      <c r="BT1908" s="10">
        <v>0.1</v>
      </c>
      <c r="BX1908" s="10">
        <v>0.26</v>
      </c>
      <c r="BY1908" s="10">
        <v>0.11</v>
      </c>
      <c r="CC1908" s="10">
        <v>0.25</v>
      </c>
      <c r="CD1908" s="10">
        <v>0.1</v>
      </c>
      <c r="CH1908" s="10">
        <v>1982</v>
      </c>
      <c r="CI1908" s="10" t="s">
        <v>8</v>
      </c>
      <c r="CJ1908" s="10">
        <v>0.08</v>
      </c>
      <c r="CK1908" s="10">
        <v>7.0000000000000007E-2</v>
      </c>
      <c r="CL1908" s="10">
        <v>2</v>
      </c>
      <c r="CM1908" s="10">
        <v>37.380000000000003</v>
      </c>
      <c r="CO1908" s="10">
        <v>0.13</v>
      </c>
      <c r="CP1908" s="10">
        <v>0.1</v>
      </c>
      <c r="CQ1908" s="10">
        <v>3</v>
      </c>
      <c r="CR1908" s="10">
        <v>36.99</v>
      </c>
      <c r="CT1908" s="10">
        <v>0.09</v>
      </c>
      <c r="CU1908" s="10">
        <v>0.08</v>
      </c>
      <c r="CV1908" s="10">
        <v>2</v>
      </c>
      <c r="CW1908" s="10">
        <v>36.71</v>
      </c>
      <c r="CY1908" s="10">
        <v>2010</v>
      </c>
      <c r="CZ1908" s="10" t="s">
        <v>285</v>
      </c>
      <c r="DA1908" s="10">
        <v>0.21776374999999998</v>
      </c>
      <c r="DB1908" s="10">
        <v>7.1059749999999991E-2</v>
      </c>
      <c r="DC1908" s="10">
        <v>12.5</v>
      </c>
      <c r="DD1908" s="10">
        <v>10.6</v>
      </c>
      <c r="DF1908" s="10">
        <v>0.26131649999999995</v>
      </c>
      <c r="DG1908" s="10">
        <v>8.5271699999999992E-2</v>
      </c>
      <c r="DH1908" s="10">
        <v>15</v>
      </c>
      <c r="DI1908" s="10">
        <v>10.6</v>
      </c>
      <c r="DK1908" s="10">
        <v>0.27438232500000004</v>
      </c>
      <c r="DL1908" s="10">
        <v>8.9535285000000006E-2</v>
      </c>
      <c r="DM1908" s="10">
        <v>15.9</v>
      </c>
      <c r="DN1908" s="10">
        <v>10.5</v>
      </c>
    </row>
    <row r="1909" spans="1:118" x14ac:dyDescent="0.25">
      <c r="A1909" s="10">
        <v>1984</v>
      </c>
      <c r="R1909" s="10">
        <v>1984</v>
      </c>
      <c r="S1909" s="10" t="s">
        <v>285</v>
      </c>
      <c r="T1909" s="10">
        <v>1.5839880000000001E-2</v>
      </c>
      <c r="U1909" s="10">
        <v>1.0182780000000001E-2</v>
      </c>
      <c r="V1909" s="10">
        <v>1</v>
      </c>
      <c r="W1909" s="10">
        <v>10.9</v>
      </c>
      <c r="Y1909" s="10">
        <v>1.540392E-2</v>
      </c>
      <c r="Z1909" s="10">
        <v>9.9025200000000015E-3</v>
      </c>
      <c r="AA1909" s="10">
        <v>1</v>
      </c>
      <c r="AB1909" s="10">
        <v>10.6</v>
      </c>
      <c r="AD1909" s="10">
        <v>1.540392E-2</v>
      </c>
      <c r="AE1909" s="10">
        <v>9.9025200000000015E-3</v>
      </c>
      <c r="AF1909" s="10">
        <v>1</v>
      </c>
      <c r="AG1909" s="10">
        <v>10.6</v>
      </c>
      <c r="AI1909" s="10">
        <v>1984</v>
      </c>
      <c r="AJ1909" s="10" t="s">
        <v>285</v>
      </c>
      <c r="AK1909" s="10">
        <v>0.20095679999999999</v>
      </c>
      <c r="AL1909" s="10">
        <v>5.8612400000000002E-2</v>
      </c>
      <c r="AM1909" s="10">
        <v>11</v>
      </c>
      <c r="AN1909" s="10">
        <v>11</v>
      </c>
      <c r="AP1909" s="10">
        <v>0.21723264</v>
      </c>
      <c r="AQ1909" s="10">
        <v>6.3359520000000016E-2</v>
      </c>
      <c r="AR1909" s="10">
        <v>12</v>
      </c>
      <c r="AS1909" s="10">
        <v>10.9</v>
      </c>
      <c r="AU1909" s="10">
        <v>0.20095679999999999</v>
      </c>
      <c r="AV1909" s="10">
        <v>5.8612400000000002E-2</v>
      </c>
      <c r="AW1909" s="10">
        <v>11</v>
      </c>
      <c r="AX1909" s="10">
        <v>11</v>
      </c>
      <c r="AZ1909" s="10">
        <v>1984</v>
      </c>
      <c r="BA1909" s="10" t="s">
        <v>285</v>
      </c>
      <c r="BB1909" s="10">
        <v>1.5985200000000001E-2</v>
      </c>
      <c r="BC1909" s="10">
        <v>1.0276200000000001E-2</v>
      </c>
      <c r="BD1909" s="10">
        <v>1</v>
      </c>
      <c r="BE1909" s="10">
        <v>11</v>
      </c>
      <c r="BG1909" s="10">
        <v>1.5839880000000001E-2</v>
      </c>
      <c r="BH1909" s="10">
        <v>1.0182780000000001E-2</v>
      </c>
      <c r="BI1909" s="10">
        <v>1</v>
      </c>
      <c r="BJ1909" s="10">
        <v>10.9</v>
      </c>
      <c r="BL1909" s="10">
        <v>1.5839880000000001E-2</v>
      </c>
      <c r="BM1909" s="10">
        <v>1.0182780000000001E-2</v>
      </c>
      <c r="BN1909" s="10">
        <v>1</v>
      </c>
      <c r="BO1909" s="10">
        <v>10.9</v>
      </c>
      <c r="BQ1909" s="10">
        <v>1983</v>
      </c>
      <c r="BR1909" s="10" t="s">
        <v>10</v>
      </c>
      <c r="BS1909" s="10">
        <v>0.23</v>
      </c>
      <c r="BT1909" s="10">
        <v>0.08</v>
      </c>
      <c r="BU1909" s="10">
        <v>13</v>
      </c>
      <c r="BV1909" s="10">
        <v>10.9</v>
      </c>
      <c r="BX1909" s="10">
        <v>0.26</v>
      </c>
      <c r="BY1909" s="10">
        <v>0.09</v>
      </c>
      <c r="BZ1909" s="10">
        <v>15</v>
      </c>
      <c r="CA1909" s="10">
        <v>10.7</v>
      </c>
      <c r="CC1909" s="10">
        <v>0.25</v>
      </c>
      <c r="CD1909" s="10">
        <v>0.08</v>
      </c>
      <c r="CE1909" s="10">
        <v>14</v>
      </c>
      <c r="CF1909" s="10">
        <v>10.8</v>
      </c>
      <c r="CH1909" s="10">
        <v>1983</v>
      </c>
      <c r="CI1909" s="10" t="s">
        <v>10</v>
      </c>
      <c r="CJ1909" s="10">
        <v>0.08</v>
      </c>
      <c r="CK1909" s="10">
        <v>0.05</v>
      </c>
      <c r="CL1909" s="10">
        <v>5</v>
      </c>
      <c r="CM1909" s="10">
        <v>10.9</v>
      </c>
      <c r="CO1909" s="10">
        <v>0.13</v>
      </c>
      <c r="CP1909" s="10">
        <v>0.08</v>
      </c>
      <c r="CQ1909" s="10">
        <v>8</v>
      </c>
      <c r="CR1909" s="10">
        <v>10.7</v>
      </c>
      <c r="CT1909" s="10">
        <v>0.09</v>
      </c>
      <c r="CU1909" s="10">
        <v>0.06</v>
      </c>
      <c r="CV1909" s="10">
        <v>6</v>
      </c>
      <c r="CW1909" s="10">
        <v>10.7</v>
      </c>
      <c r="CY1909" s="10">
        <v>2011</v>
      </c>
      <c r="CZ1909" s="10" t="s">
        <v>304</v>
      </c>
      <c r="DA1909" s="10">
        <v>9.7558159999999991E-2</v>
      </c>
      <c r="DB1909" s="10">
        <v>3.1834767999999999E-2</v>
      </c>
      <c r="DC1909" s="10">
        <v>5.6</v>
      </c>
      <c r="DD1909" s="10">
        <v>10.6</v>
      </c>
      <c r="DF1909" s="10">
        <v>8.5363389999999997E-2</v>
      </c>
      <c r="DG1909" s="10">
        <v>2.7855422000000001E-2</v>
      </c>
      <c r="DH1909" s="10">
        <v>4.9000000000000004</v>
      </c>
      <c r="DI1909" s="10">
        <v>10.6</v>
      </c>
      <c r="DK1909" s="10">
        <v>8.8009424999999988E-2</v>
      </c>
      <c r="DL1909" s="10">
        <v>2.8718864999999996E-2</v>
      </c>
      <c r="DM1909" s="10">
        <v>5.0999999999999996</v>
      </c>
      <c r="DN1909" s="10">
        <v>10.5</v>
      </c>
    </row>
    <row r="1910" spans="1:118" x14ac:dyDescent="0.25">
      <c r="A1910" s="10">
        <v>1985</v>
      </c>
      <c r="R1910" s="10">
        <v>1985</v>
      </c>
      <c r="S1910" s="10" t="s">
        <v>288</v>
      </c>
      <c r="T1910" s="10">
        <v>0</v>
      </c>
      <c r="U1910" s="10">
        <v>0</v>
      </c>
      <c r="V1910" s="10">
        <v>0</v>
      </c>
      <c r="W1910" s="10">
        <v>10.9</v>
      </c>
      <c r="Y1910" s="10">
        <v>0</v>
      </c>
      <c r="Z1910" s="10">
        <v>0</v>
      </c>
      <c r="AA1910" s="10">
        <v>0</v>
      </c>
      <c r="AB1910" s="10">
        <v>10.6</v>
      </c>
      <c r="AD1910" s="10">
        <v>0</v>
      </c>
      <c r="AE1910" s="10">
        <v>0</v>
      </c>
      <c r="AF1910" s="10">
        <v>0</v>
      </c>
      <c r="AG1910" s="10">
        <v>10.6</v>
      </c>
      <c r="AI1910" s="10">
        <v>1985</v>
      </c>
      <c r="AJ1910" s="10" t="s">
        <v>288</v>
      </c>
      <c r="AK1910" s="10">
        <v>0</v>
      </c>
      <c r="AL1910" s="10">
        <v>0</v>
      </c>
      <c r="AM1910" s="10">
        <v>0</v>
      </c>
      <c r="AN1910" s="10">
        <v>11</v>
      </c>
      <c r="AP1910" s="10">
        <v>0</v>
      </c>
      <c r="AQ1910" s="10">
        <v>0</v>
      </c>
      <c r="AR1910" s="10">
        <v>0</v>
      </c>
      <c r="AS1910" s="10">
        <v>10.9</v>
      </c>
      <c r="AU1910" s="10">
        <v>0</v>
      </c>
      <c r="AV1910" s="10">
        <v>0</v>
      </c>
      <c r="AW1910" s="10">
        <v>0</v>
      </c>
      <c r="AX1910" s="10">
        <v>11</v>
      </c>
      <c r="AZ1910" s="10">
        <v>1985</v>
      </c>
      <c r="BA1910" s="10" t="s">
        <v>288</v>
      </c>
      <c r="BB1910" s="10">
        <v>0</v>
      </c>
      <c r="BC1910" s="10">
        <v>0</v>
      </c>
      <c r="BD1910" s="10">
        <v>0</v>
      </c>
      <c r="BE1910" s="10">
        <v>11</v>
      </c>
      <c r="BG1910" s="10">
        <v>0</v>
      </c>
      <c r="BH1910" s="10">
        <v>0</v>
      </c>
      <c r="BI1910" s="10">
        <v>0</v>
      </c>
      <c r="BJ1910" s="10">
        <v>10.9</v>
      </c>
      <c r="BL1910" s="10">
        <v>0</v>
      </c>
      <c r="BM1910" s="10">
        <v>0</v>
      </c>
      <c r="BN1910" s="10">
        <v>0</v>
      </c>
      <c r="BO1910" s="10">
        <v>10.9</v>
      </c>
      <c r="BQ1910" s="10">
        <v>1984</v>
      </c>
      <c r="BR1910" s="10" t="s">
        <v>285</v>
      </c>
      <c r="BS1910" s="10">
        <v>0.17914149999999998</v>
      </c>
      <c r="BT1910" s="10">
        <v>5.84567E-2</v>
      </c>
      <c r="BU1910" s="10">
        <v>10</v>
      </c>
      <c r="BV1910" s="10">
        <v>10.9</v>
      </c>
      <c r="BX1910" s="10">
        <v>0.21102539999999995</v>
      </c>
      <c r="BY1910" s="10">
        <v>6.8860919999999978E-2</v>
      </c>
      <c r="BZ1910" s="10">
        <v>12</v>
      </c>
      <c r="CA1910" s="10">
        <v>10.7</v>
      </c>
      <c r="CC1910" s="10">
        <v>0.1952478</v>
      </c>
      <c r="CD1910" s="10">
        <v>6.3712440000000009E-2</v>
      </c>
      <c r="CE1910" s="10">
        <v>11</v>
      </c>
      <c r="CF1910" s="10">
        <v>10.8</v>
      </c>
      <c r="CH1910" s="10">
        <v>1984</v>
      </c>
      <c r="CI1910" s="10" t="s">
        <v>285</v>
      </c>
      <c r="CJ1910" s="10">
        <v>4.8085350000000006E-2</v>
      </c>
      <c r="CK1910" s="10">
        <v>2.9982630000000003E-2</v>
      </c>
      <c r="CL1910" s="10">
        <v>3</v>
      </c>
      <c r="CM1910" s="10">
        <v>10.9</v>
      </c>
      <c r="CO1910" s="10">
        <v>7.8671749999999985E-2</v>
      </c>
      <c r="CP1910" s="10">
        <v>4.9054149999999998E-2</v>
      </c>
      <c r="CQ1910" s="10">
        <v>5</v>
      </c>
      <c r="CR1910" s="10">
        <v>10.7</v>
      </c>
      <c r="CT1910" s="10">
        <v>6.2937399999999991E-2</v>
      </c>
      <c r="CU1910" s="10">
        <v>3.9243319999999998E-2</v>
      </c>
      <c r="CV1910" s="10">
        <v>4</v>
      </c>
      <c r="CW1910" s="10">
        <v>10.7</v>
      </c>
      <c r="CY1910" s="10">
        <v>2012</v>
      </c>
      <c r="CZ1910" s="10" t="s">
        <v>287</v>
      </c>
      <c r="DA1910" s="10">
        <v>0</v>
      </c>
      <c r="DB1910" s="10">
        <v>0</v>
      </c>
      <c r="DC1910" s="10">
        <v>0</v>
      </c>
      <c r="DD1910" s="10">
        <v>10.6</v>
      </c>
      <c r="DF1910" s="10">
        <v>0</v>
      </c>
      <c r="DG1910" s="10">
        <v>0</v>
      </c>
      <c r="DH1910" s="10">
        <v>0</v>
      </c>
      <c r="DI1910" s="10">
        <v>10.6</v>
      </c>
      <c r="DK1910" s="10">
        <v>0</v>
      </c>
      <c r="DL1910" s="10">
        <v>0</v>
      </c>
      <c r="DM1910" s="10">
        <v>0</v>
      </c>
      <c r="DN1910" s="10">
        <v>10.5</v>
      </c>
    </row>
    <row r="1911" spans="1:118" x14ac:dyDescent="0.25">
      <c r="A1911" s="10">
        <v>1986</v>
      </c>
      <c r="R1911" s="10">
        <v>1986</v>
      </c>
      <c r="S1911" s="10" t="s">
        <v>289</v>
      </c>
      <c r="T1911" s="10">
        <v>1.5839880000000001E-2</v>
      </c>
      <c r="U1911" s="10">
        <v>1.0182780000000001E-2</v>
      </c>
      <c r="V1911" s="10">
        <v>1</v>
      </c>
      <c r="W1911" s="10">
        <v>10.9</v>
      </c>
      <c r="Y1911" s="10">
        <v>1.540392E-2</v>
      </c>
      <c r="Z1911" s="10">
        <v>9.9025200000000015E-3</v>
      </c>
      <c r="AA1911" s="10">
        <v>1</v>
      </c>
      <c r="AB1911" s="10">
        <v>10.6</v>
      </c>
      <c r="AD1911" s="10">
        <v>1.540392E-2</v>
      </c>
      <c r="AE1911" s="10">
        <v>9.9025200000000015E-3</v>
      </c>
      <c r="AF1911" s="10">
        <v>1</v>
      </c>
      <c r="AG1911" s="10">
        <v>10.6</v>
      </c>
      <c r="AI1911" s="10">
        <v>1986</v>
      </c>
      <c r="AJ1911" s="10" t="s">
        <v>289</v>
      </c>
      <c r="AK1911" s="10">
        <v>1.8268799999999998E-2</v>
      </c>
      <c r="AL1911" s="10">
        <v>5.3284000000000014E-3</v>
      </c>
      <c r="AM1911" s="10">
        <v>1</v>
      </c>
      <c r="AN1911" s="10">
        <v>11</v>
      </c>
      <c r="AP1911" s="10">
        <v>1.8102719999999999E-2</v>
      </c>
      <c r="AQ1911" s="10">
        <v>5.2799600000000002E-3</v>
      </c>
      <c r="AR1911" s="10">
        <v>1</v>
      </c>
      <c r="AS1911" s="10">
        <v>10.9</v>
      </c>
      <c r="AU1911" s="10">
        <v>1.8268799999999998E-2</v>
      </c>
      <c r="AV1911" s="10">
        <v>5.3284000000000014E-3</v>
      </c>
      <c r="AW1911" s="10">
        <v>1</v>
      </c>
      <c r="AX1911" s="10">
        <v>11</v>
      </c>
      <c r="AZ1911" s="10">
        <v>1986</v>
      </c>
      <c r="BA1911" s="10" t="s">
        <v>289</v>
      </c>
      <c r="BB1911" s="10">
        <v>1.5985200000000001E-2</v>
      </c>
      <c r="BC1911" s="10">
        <v>1.0276200000000001E-2</v>
      </c>
      <c r="BD1911" s="10">
        <v>1</v>
      </c>
      <c r="BE1911" s="10">
        <v>11</v>
      </c>
      <c r="BG1911" s="10">
        <v>1.5839880000000001E-2</v>
      </c>
      <c r="BH1911" s="10">
        <v>1.0182780000000001E-2</v>
      </c>
      <c r="BI1911" s="10">
        <v>1</v>
      </c>
      <c r="BJ1911" s="10">
        <v>10.9</v>
      </c>
      <c r="BL1911" s="10">
        <v>1.5839880000000001E-2</v>
      </c>
      <c r="BM1911" s="10">
        <v>1.0182780000000001E-2</v>
      </c>
      <c r="BN1911" s="10">
        <v>1</v>
      </c>
      <c r="BO1911" s="10">
        <v>10.9</v>
      </c>
      <c r="BQ1911" s="10">
        <v>1985</v>
      </c>
      <c r="BR1911" s="10" t="s">
        <v>288</v>
      </c>
      <c r="BS1911" s="10">
        <v>0</v>
      </c>
      <c r="BT1911" s="10">
        <v>0</v>
      </c>
      <c r="BU1911" s="10">
        <v>0</v>
      </c>
      <c r="BV1911" s="10">
        <v>10.9</v>
      </c>
      <c r="BX1911" s="10">
        <v>0</v>
      </c>
      <c r="BY1911" s="10">
        <v>0</v>
      </c>
      <c r="BZ1911" s="10">
        <v>0</v>
      </c>
      <c r="CA1911" s="10">
        <v>10.7</v>
      </c>
      <c r="CC1911" s="10">
        <v>0</v>
      </c>
      <c r="CD1911" s="10">
        <v>0</v>
      </c>
      <c r="CE1911" s="10">
        <v>0</v>
      </c>
      <c r="CF1911" s="10">
        <v>10.8</v>
      </c>
      <c r="CH1911" s="10">
        <v>1985</v>
      </c>
      <c r="CI1911" s="10" t="s">
        <v>288</v>
      </c>
      <c r="CJ1911" s="10">
        <v>0</v>
      </c>
      <c r="CK1911" s="10">
        <v>0</v>
      </c>
      <c r="CL1911" s="10">
        <v>0</v>
      </c>
      <c r="CM1911" s="10">
        <v>10.9</v>
      </c>
      <c r="CO1911" s="10">
        <v>0</v>
      </c>
      <c r="CP1911" s="10">
        <v>0</v>
      </c>
      <c r="CQ1911" s="10">
        <v>0</v>
      </c>
      <c r="CR1911" s="10">
        <v>10.7</v>
      </c>
      <c r="CT1911" s="10">
        <v>0</v>
      </c>
      <c r="CU1911" s="10">
        <v>0</v>
      </c>
      <c r="CV1911" s="10">
        <v>0</v>
      </c>
      <c r="CW1911" s="10">
        <v>10.7</v>
      </c>
      <c r="CY1911" s="10">
        <v>2013</v>
      </c>
      <c r="CZ1911" s="10" t="s">
        <v>315</v>
      </c>
      <c r="DA1911" s="10">
        <v>0.18117943999999997</v>
      </c>
      <c r="DB1911" s="10">
        <v>5.9121711999999993E-2</v>
      </c>
      <c r="DC1911" s="10">
        <v>10.4</v>
      </c>
      <c r="DD1911" s="10">
        <v>10.6</v>
      </c>
      <c r="DF1911" s="10">
        <v>0.20034264999999996</v>
      </c>
      <c r="DG1911" s="10">
        <v>6.5374969999999991E-2</v>
      </c>
      <c r="DH1911" s="10">
        <v>11.5</v>
      </c>
      <c r="DI1911" s="10">
        <v>10.6</v>
      </c>
      <c r="DK1911" s="10">
        <v>0.22778909999999999</v>
      </c>
      <c r="DL1911" s="10">
        <v>7.4331179999999997E-2</v>
      </c>
      <c r="DM1911" s="10">
        <v>13.2</v>
      </c>
      <c r="DN1911" s="10">
        <v>10.5</v>
      </c>
    </row>
    <row r="1912" spans="1:118" x14ac:dyDescent="0.25">
      <c r="A1912" s="10">
        <v>1987</v>
      </c>
      <c r="R1912" s="10">
        <v>1987</v>
      </c>
      <c r="S1912" s="10" t="s">
        <v>290</v>
      </c>
      <c r="T1912" s="10">
        <v>1.5839880000000001E-2</v>
      </c>
      <c r="U1912" s="10">
        <v>1.0182780000000001E-2</v>
      </c>
      <c r="V1912" s="10">
        <v>1</v>
      </c>
      <c r="W1912" s="10">
        <v>10.9</v>
      </c>
      <c r="Y1912" s="10">
        <v>1.540392E-2</v>
      </c>
      <c r="Z1912" s="10">
        <v>9.9025200000000015E-3</v>
      </c>
      <c r="AA1912" s="10">
        <v>1</v>
      </c>
      <c r="AB1912" s="10">
        <v>10.6</v>
      </c>
      <c r="AD1912" s="10">
        <v>1.540392E-2</v>
      </c>
      <c r="AE1912" s="10">
        <v>9.9025200000000015E-3</v>
      </c>
      <c r="AF1912" s="10">
        <v>1</v>
      </c>
      <c r="AG1912" s="10">
        <v>10.6</v>
      </c>
      <c r="AI1912" s="10">
        <v>1987</v>
      </c>
      <c r="AJ1912" s="10" t="s">
        <v>290</v>
      </c>
      <c r="AK1912" s="10">
        <v>1.8268799999999998E-2</v>
      </c>
      <c r="AL1912" s="10">
        <v>5.3284000000000014E-3</v>
      </c>
      <c r="AM1912" s="10">
        <v>1</v>
      </c>
      <c r="AN1912" s="10">
        <v>11</v>
      </c>
      <c r="AP1912" s="10">
        <v>1.8102719999999999E-2</v>
      </c>
      <c r="AQ1912" s="10">
        <v>5.2799600000000002E-3</v>
      </c>
      <c r="AR1912" s="10">
        <v>1</v>
      </c>
      <c r="AS1912" s="10">
        <v>10.9</v>
      </c>
      <c r="AU1912" s="10">
        <v>1.8268799999999998E-2</v>
      </c>
      <c r="AV1912" s="10">
        <v>5.3284000000000014E-3</v>
      </c>
      <c r="AW1912" s="10">
        <v>1</v>
      </c>
      <c r="AX1912" s="10">
        <v>11</v>
      </c>
      <c r="AZ1912" s="10">
        <v>1987</v>
      </c>
      <c r="BA1912" s="10" t="s">
        <v>290</v>
      </c>
      <c r="BB1912" s="10">
        <v>1.5985200000000001E-2</v>
      </c>
      <c r="BC1912" s="10">
        <v>1.0276200000000001E-2</v>
      </c>
      <c r="BD1912" s="10">
        <v>1</v>
      </c>
      <c r="BE1912" s="10">
        <v>11</v>
      </c>
      <c r="BG1912" s="10">
        <v>1.5839880000000001E-2</v>
      </c>
      <c r="BH1912" s="10">
        <v>1.0182780000000001E-2</v>
      </c>
      <c r="BI1912" s="10">
        <v>1</v>
      </c>
      <c r="BJ1912" s="10">
        <v>10.9</v>
      </c>
      <c r="BL1912" s="10">
        <v>1.5839880000000001E-2</v>
      </c>
      <c r="BM1912" s="10">
        <v>1.0182780000000001E-2</v>
      </c>
      <c r="BN1912" s="10">
        <v>1</v>
      </c>
      <c r="BO1912" s="10">
        <v>10.9</v>
      </c>
      <c r="BQ1912" s="10">
        <v>1986</v>
      </c>
      <c r="BR1912" s="10" t="s">
        <v>289</v>
      </c>
      <c r="BS1912" s="10">
        <v>3.58283E-2</v>
      </c>
      <c r="BT1912" s="10">
        <v>1.169134E-2</v>
      </c>
      <c r="BU1912" s="10">
        <v>2</v>
      </c>
      <c r="BV1912" s="10">
        <v>10.9</v>
      </c>
      <c r="BX1912" s="10">
        <v>3.5170899999999998E-2</v>
      </c>
      <c r="BY1912" s="10">
        <v>1.147682E-2</v>
      </c>
      <c r="BZ1912" s="10">
        <v>2</v>
      </c>
      <c r="CA1912" s="10">
        <v>10.7</v>
      </c>
      <c r="CC1912" s="10">
        <v>3.5499599999999999E-2</v>
      </c>
      <c r="CD1912" s="10">
        <v>1.158408E-2</v>
      </c>
      <c r="CE1912" s="10">
        <v>2</v>
      </c>
      <c r="CF1912" s="10">
        <v>10.8</v>
      </c>
      <c r="CH1912" s="10">
        <v>1986</v>
      </c>
      <c r="CI1912" s="10" t="s">
        <v>289</v>
      </c>
      <c r="CJ1912" s="10">
        <v>1.602845E-2</v>
      </c>
      <c r="CK1912" s="10">
        <v>9.9942099999999999E-3</v>
      </c>
      <c r="CL1912" s="10">
        <v>1</v>
      </c>
      <c r="CM1912" s="10">
        <v>10.9</v>
      </c>
      <c r="CO1912" s="10">
        <v>1.5734349999999998E-2</v>
      </c>
      <c r="CP1912" s="10">
        <v>9.8108299999999996E-3</v>
      </c>
      <c r="CQ1912" s="10">
        <v>1</v>
      </c>
      <c r="CR1912" s="10">
        <v>10.7</v>
      </c>
      <c r="CT1912" s="10">
        <v>1.5734349999999998E-2</v>
      </c>
      <c r="CU1912" s="10">
        <v>9.8108299999999996E-3</v>
      </c>
      <c r="CV1912" s="10">
        <v>1</v>
      </c>
      <c r="CW1912" s="10">
        <v>10.7</v>
      </c>
      <c r="CY1912" s="10">
        <v>2014</v>
      </c>
      <c r="CZ1912" s="10" t="s">
        <v>290</v>
      </c>
      <c r="DA1912" s="10">
        <v>4.8779079999999995E-2</v>
      </c>
      <c r="DB1912" s="10">
        <v>1.5917384E-2</v>
      </c>
      <c r="DC1912" s="10">
        <v>2.8</v>
      </c>
      <c r="DD1912" s="10">
        <v>10.6</v>
      </c>
      <c r="DF1912" s="10">
        <v>3.832642E-2</v>
      </c>
      <c r="DG1912" s="10">
        <v>1.2506516000000001E-2</v>
      </c>
      <c r="DH1912" s="10">
        <v>2.2000000000000002</v>
      </c>
      <c r="DI1912" s="10">
        <v>10.6</v>
      </c>
      <c r="DK1912" s="10">
        <v>4.8318899999999991E-2</v>
      </c>
      <c r="DL1912" s="10">
        <v>1.5767219999999998E-2</v>
      </c>
      <c r="DM1912" s="10">
        <v>2.8</v>
      </c>
      <c r="DN1912" s="10">
        <v>10.5</v>
      </c>
    </row>
    <row r="1913" spans="1:118" x14ac:dyDescent="0.25">
      <c r="A1913" s="10">
        <v>1988</v>
      </c>
      <c r="R1913" s="10">
        <v>1988</v>
      </c>
      <c r="S1913" s="10" t="s">
        <v>449</v>
      </c>
      <c r="T1913" s="10">
        <v>3.0000000000000001E-5</v>
      </c>
      <c r="Y1913" s="10">
        <v>6.6000000000000005E-5</v>
      </c>
      <c r="AD1913" s="10">
        <v>5.3300000000000001E-5</v>
      </c>
      <c r="AI1913" s="10">
        <v>1988</v>
      </c>
      <c r="AJ1913" s="10" t="s">
        <v>449</v>
      </c>
      <c r="AK1913" s="10">
        <v>1.4643E-2</v>
      </c>
      <c r="AP1913" s="10">
        <v>1.4553E-2</v>
      </c>
      <c r="AU1913" s="10">
        <v>1.3599999999999999E-2</v>
      </c>
      <c r="AZ1913" s="10">
        <v>1988</v>
      </c>
      <c r="BA1913" s="10" t="s">
        <v>449</v>
      </c>
      <c r="BB1913" s="10">
        <v>8.0000000000000007E-5</v>
      </c>
      <c r="BG1913" s="10">
        <v>8.6600000000000004E-5</v>
      </c>
      <c r="BL1913" s="10">
        <v>5.3300000000000001E-5</v>
      </c>
      <c r="BQ1913" s="10">
        <v>1987</v>
      </c>
      <c r="BR1913" s="10" t="s">
        <v>290</v>
      </c>
      <c r="BS1913" s="10">
        <v>1.791415E-2</v>
      </c>
      <c r="BT1913" s="10">
        <v>5.8456699999999999E-3</v>
      </c>
      <c r="BU1913" s="10">
        <v>1</v>
      </c>
      <c r="BV1913" s="10">
        <v>10.9</v>
      </c>
      <c r="BX1913" s="10">
        <v>1.7585449999999999E-2</v>
      </c>
      <c r="BY1913" s="10">
        <v>5.7384100000000002E-3</v>
      </c>
      <c r="BZ1913" s="10">
        <v>1</v>
      </c>
      <c r="CA1913" s="10">
        <v>10.7</v>
      </c>
      <c r="CC1913" s="10">
        <v>1.77498E-2</v>
      </c>
      <c r="CD1913" s="10">
        <v>5.79204E-3</v>
      </c>
      <c r="CE1913" s="10">
        <v>1</v>
      </c>
      <c r="CF1913" s="10">
        <v>10.8</v>
      </c>
      <c r="CH1913" s="10">
        <v>1987</v>
      </c>
      <c r="CI1913" s="10" t="s">
        <v>290</v>
      </c>
      <c r="CJ1913" s="10">
        <v>1.602845E-2</v>
      </c>
      <c r="CK1913" s="10">
        <v>9.9942099999999999E-3</v>
      </c>
      <c r="CL1913" s="10">
        <v>1</v>
      </c>
      <c r="CM1913" s="10">
        <v>10.9</v>
      </c>
      <c r="CO1913" s="10">
        <v>3.1468699999999995E-2</v>
      </c>
      <c r="CP1913" s="10">
        <v>1.9621659999999999E-2</v>
      </c>
      <c r="CQ1913" s="10">
        <v>2</v>
      </c>
      <c r="CR1913" s="10">
        <v>10.7</v>
      </c>
      <c r="CT1913" s="10">
        <v>1.5734349999999998E-2</v>
      </c>
      <c r="CU1913" s="10">
        <v>9.8108299999999996E-3</v>
      </c>
      <c r="CV1913" s="10">
        <v>1</v>
      </c>
      <c r="CW1913" s="10">
        <v>10.7</v>
      </c>
      <c r="CY1913" s="10">
        <v>2015</v>
      </c>
      <c r="CZ1913" s="10" t="s">
        <v>294</v>
      </c>
      <c r="DA1913" s="10">
        <v>3.1357979999999994E-2</v>
      </c>
      <c r="DB1913" s="10">
        <v>1.0232603999999999E-2</v>
      </c>
      <c r="DC1913" s="10">
        <v>1.8</v>
      </c>
      <c r="DD1913" s="10">
        <v>10.6</v>
      </c>
      <c r="DF1913" s="10">
        <v>3.1357979999999994E-2</v>
      </c>
      <c r="DG1913" s="10">
        <v>1.0232603999999999E-2</v>
      </c>
      <c r="DH1913" s="10">
        <v>1.8</v>
      </c>
      <c r="DI1913" s="10">
        <v>10.6</v>
      </c>
      <c r="DK1913" s="10">
        <v>3.1062150000000004E-2</v>
      </c>
      <c r="DL1913" s="10">
        <v>1.013607E-2</v>
      </c>
      <c r="DM1913" s="10">
        <v>1.8</v>
      </c>
      <c r="DN1913" s="10">
        <v>10.5</v>
      </c>
    </row>
    <row r="1914" spans="1:118" x14ac:dyDescent="0.25">
      <c r="A1914" s="10">
        <v>1989</v>
      </c>
      <c r="R1914" s="10">
        <v>1989</v>
      </c>
      <c r="S1914" s="10" t="s">
        <v>8</v>
      </c>
      <c r="T1914" s="10">
        <v>0.13</v>
      </c>
      <c r="U1914" s="10">
        <v>0.12</v>
      </c>
      <c r="Y1914" s="10">
        <v>0.16</v>
      </c>
      <c r="Z1914" s="10">
        <v>0.14000000000000001</v>
      </c>
      <c r="AD1914" s="10">
        <v>0.16</v>
      </c>
      <c r="AE1914" s="10">
        <v>0.14000000000000001</v>
      </c>
      <c r="AI1914" s="10">
        <v>1989</v>
      </c>
      <c r="AJ1914" s="10" t="s">
        <v>8</v>
      </c>
      <c r="AK1914" s="10">
        <v>0.39</v>
      </c>
      <c r="AL1914" s="10">
        <v>0.18</v>
      </c>
      <c r="AP1914" s="10">
        <v>0.47</v>
      </c>
      <c r="AQ1914" s="10">
        <v>0.21</v>
      </c>
      <c r="AU1914" s="10">
        <v>0.45</v>
      </c>
      <c r="AV1914" s="10">
        <v>0.2</v>
      </c>
      <c r="AZ1914" s="10">
        <v>1989</v>
      </c>
      <c r="BA1914" s="10" t="s">
        <v>8</v>
      </c>
      <c r="BB1914" s="10">
        <v>0.16</v>
      </c>
      <c r="BC1914" s="10">
        <v>0.14000000000000001</v>
      </c>
      <c r="BG1914" s="10">
        <v>0.19</v>
      </c>
      <c r="BH1914" s="10">
        <v>0.15</v>
      </c>
      <c r="BL1914" s="10">
        <v>0.19</v>
      </c>
      <c r="BM1914" s="10">
        <v>0.15</v>
      </c>
      <c r="BQ1914" s="10">
        <v>1988</v>
      </c>
      <c r="BR1914" s="10" t="s">
        <v>449</v>
      </c>
      <c r="BS1914" s="10">
        <v>1.3650000000000001E-2</v>
      </c>
      <c r="BX1914" s="10">
        <v>2.7650000000000001E-2</v>
      </c>
      <c r="CC1914" s="10">
        <v>1.337E-2</v>
      </c>
      <c r="CH1914" s="10">
        <v>1988</v>
      </c>
      <c r="CI1914" s="10" t="s">
        <v>449</v>
      </c>
      <c r="CJ1914" s="10">
        <v>1.066E-4</v>
      </c>
      <c r="CO1914" s="10">
        <v>7.6660000000000001E-5</v>
      </c>
      <c r="CT1914" s="10">
        <v>6.0000000000000002E-5</v>
      </c>
      <c r="CY1914" s="10">
        <v>2016</v>
      </c>
      <c r="CZ1914" s="10" t="s">
        <v>400</v>
      </c>
      <c r="DA1914" s="10">
        <v>1.5836599999999999E-2</v>
      </c>
      <c r="DF1914" s="10">
        <v>1.4420000000000001E-2</v>
      </c>
      <c r="DK1914" s="10">
        <v>1.2963300000000001E-2</v>
      </c>
    </row>
    <row r="1915" spans="1:118" x14ac:dyDescent="0.25">
      <c r="A1915" s="10">
        <v>1990</v>
      </c>
      <c r="R1915" s="10">
        <v>1990</v>
      </c>
      <c r="S1915" s="10" t="s">
        <v>9</v>
      </c>
      <c r="V1915" s="10">
        <v>0</v>
      </c>
      <c r="AA1915" s="10">
        <v>0</v>
      </c>
      <c r="AF1915" s="10">
        <v>0</v>
      </c>
      <c r="AI1915" s="10">
        <v>1990</v>
      </c>
      <c r="AJ1915" s="10" t="s">
        <v>9</v>
      </c>
      <c r="AM1915" s="10">
        <v>0</v>
      </c>
      <c r="AR1915" s="10">
        <v>0</v>
      </c>
      <c r="AW1915" s="10">
        <v>0</v>
      </c>
      <c r="AZ1915" s="10">
        <v>1990</v>
      </c>
      <c r="BA1915" s="10" t="s">
        <v>9</v>
      </c>
      <c r="BD1915" s="10">
        <v>0</v>
      </c>
      <c r="BI1915" s="10">
        <v>0</v>
      </c>
      <c r="BN1915" s="10">
        <v>0</v>
      </c>
      <c r="BQ1915" s="10">
        <v>1989</v>
      </c>
      <c r="BR1915" s="10" t="s">
        <v>8</v>
      </c>
      <c r="BS1915" s="10">
        <v>0.4</v>
      </c>
      <c r="BT1915" s="10">
        <v>0.17</v>
      </c>
      <c r="BX1915" s="10">
        <v>0.47</v>
      </c>
      <c r="BY1915" s="10">
        <v>0.19</v>
      </c>
      <c r="CC1915" s="10">
        <v>0.47</v>
      </c>
      <c r="CD1915" s="10">
        <v>0.19</v>
      </c>
      <c r="CH1915" s="10">
        <v>1989</v>
      </c>
      <c r="CI1915" s="10" t="s">
        <v>8</v>
      </c>
      <c r="CJ1915" s="10">
        <v>0.15</v>
      </c>
      <c r="CK1915" s="10">
        <v>0.09</v>
      </c>
      <c r="CL1915" s="10">
        <v>3</v>
      </c>
      <c r="CM1915" s="10">
        <v>37.229999999999997</v>
      </c>
      <c r="CO1915" s="10">
        <v>0.2</v>
      </c>
      <c r="CP1915" s="10">
        <v>0.11</v>
      </c>
      <c r="CQ1915" s="10">
        <v>4</v>
      </c>
      <c r="CR1915" s="10">
        <v>36.82</v>
      </c>
      <c r="CT1915" s="10">
        <v>0.2</v>
      </c>
      <c r="CU1915" s="10">
        <v>0.11</v>
      </c>
      <c r="CV1915" s="10">
        <v>4</v>
      </c>
      <c r="CW1915" s="10">
        <v>36.51</v>
      </c>
      <c r="CY1915" s="10">
        <v>2017</v>
      </c>
      <c r="CZ1915" s="10" t="s">
        <v>401</v>
      </c>
      <c r="DA1915" s="10">
        <v>0</v>
      </c>
      <c r="DF1915" s="10">
        <v>0</v>
      </c>
      <c r="DK1915" s="10">
        <v>0</v>
      </c>
    </row>
    <row r="1916" spans="1:118" x14ac:dyDescent="0.25">
      <c r="A1916" s="10">
        <v>1991</v>
      </c>
      <c r="R1916" s="10">
        <v>1991</v>
      </c>
      <c r="S1916" s="10" t="s">
        <v>10</v>
      </c>
      <c r="T1916" s="10">
        <v>0.12</v>
      </c>
      <c r="U1916" s="10">
        <v>0.08</v>
      </c>
      <c r="V1916" s="10">
        <v>8</v>
      </c>
      <c r="W1916" s="10">
        <v>10.6</v>
      </c>
      <c r="Y1916" s="10">
        <v>0.15</v>
      </c>
      <c r="Z1916" s="10">
        <v>0.1</v>
      </c>
      <c r="AA1916" s="10">
        <v>10</v>
      </c>
      <c r="AB1916" s="10">
        <v>10.5</v>
      </c>
      <c r="AD1916" s="10">
        <v>0.15</v>
      </c>
      <c r="AE1916" s="10">
        <v>0.1</v>
      </c>
      <c r="AF1916" s="10">
        <v>10</v>
      </c>
      <c r="AG1916" s="10">
        <v>10.5</v>
      </c>
      <c r="AI1916" s="10">
        <v>1991</v>
      </c>
      <c r="AJ1916" s="10" t="s">
        <v>10</v>
      </c>
      <c r="AK1916" s="10">
        <v>0.38</v>
      </c>
      <c r="AL1916" s="10">
        <v>0.14000000000000001</v>
      </c>
      <c r="AM1916" s="10">
        <v>21.89</v>
      </c>
      <c r="AN1916" s="10">
        <v>10.7</v>
      </c>
      <c r="AP1916" s="10">
        <v>0.46</v>
      </c>
      <c r="AQ1916" s="10">
        <v>0.17</v>
      </c>
      <c r="AR1916" s="10">
        <v>26.7</v>
      </c>
      <c r="AS1916" s="10">
        <v>10.6</v>
      </c>
      <c r="AU1916" s="10">
        <v>0.44</v>
      </c>
      <c r="AV1916" s="10">
        <v>0.16</v>
      </c>
      <c r="AW1916" s="10">
        <v>25.5</v>
      </c>
      <c r="AX1916" s="10">
        <v>10.6</v>
      </c>
      <c r="AZ1916" s="10">
        <v>1991</v>
      </c>
      <c r="BA1916" s="10" t="s">
        <v>10</v>
      </c>
      <c r="BB1916" s="10">
        <v>0.15</v>
      </c>
      <c r="BC1916" s="10">
        <v>0.1</v>
      </c>
      <c r="BD1916" s="10">
        <v>9.6</v>
      </c>
      <c r="BE1916" s="10">
        <v>10.8</v>
      </c>
      <c r="BG1916" s="10">
        <v>0.18</v>
      </c>
      <c r="BH1916" s="10">
        <v>0.11</v>
      </c>
      <c r="BI1916" s="10">
        <v>11.3</v>
      </c>
      <c r="BJ1916" s="10">
        <v>10.7</v>
      </c>
      <c r="BL1916" s="10">
        <v>0.18</v>
      </c>
      <c r="BM1916" s="10">
        <v>0.11</v>
      </c>
      <c r="BN1916" s="10">
        <v>11.7</v>
      </c>
      <c r="BO1916" s="10">
        <v>10.7</v>
      </c>
      <c r="BQ1916" s="10">
        <v>1990</v>
      </c>
      <c r="BR1916" s="10" t="s">
        <v>9</v>
      </c>
      <c r="BU1916" s="10">
        <v>0</v>
      </c>
      <c r="BZ1916" s="10">
        <v>0</v>
      </c>
      <c r="CE1916" s="10">
        <v>0</v>
      </c>
      <c r="CH1916" s="10">
        <v>1990</v>
      </c>
      <c r="CI1916" s="10" t="s">
        <v>9</v>
      </c>
      <c r="CL1916" s="10">
        <v>0</v>
      </c>
      <c r="CQ1916" s="10">
        <v>0</v>
      </c>
      <c r="CV1916" s="10">
        <v>0</v>
      </c>
      <c r="CY1916" s="10">
        <v>2018</v>
      </c>
      <c r="CZ1916" s="10" t="s">
        <v>462</v>
      </c>
      <c r="DC1916" s="10">
        <v>0</v>
      </c>
      <c r="DH1916" s="10">
        <v>0</v>
      </c>
      <c r="DM1916" s="10">
        <v>0</v>
      </c>
    </row>
    <row r="1917" spans="1:118" x14ac:dyDescent="0.25">
      <c r="A1917" s="10">
        <v>1992</v>
      </c>
      <c r="R1917" s="10">
        <v>1992</v>
      </c>
      <c r="S1917" s="10" t="s">
        <v>11</v>
      </c>
      <c r="V1917" s="10">
        <v>0</v>
      </c>
      <c r="AA1917" s="10">
        <v>0</v>
      </c>
      <c r="AF1917" s="10">
        <v>0</v>
      </c>
      <c r="AI1917" s="10">
        <v>1992</v>
      </c>
      <c r="AJ1917" s="10" t="s">
        <v>11</v>
      </c>
      <c r="AM1917" s="10">
        <v>0</v>
      </c>
      <c r="AR1917" s="10">
        <v>0</v>
      </c>
      <c r="AW1917" s="10">
        <v>0</v>
      </c>
      <c r="AZ1917" s="10">
        <v>1992</v>
      </c>
      <c r="BA1917" s="10" t="s">
        <v>11</v>
      </c>
      <c r="BD1917" s="10">
        <v>0</v>
      </c>
      <c r="BI1917" s="10">
        <v>0</v>
      </c>
      <c r="BN1917" s="10">
        <v>0</v>
      </c>
      <c r="BQ1917" s="10">
        <v>1991</v>
      </c>
      <c r="BR1917" s="10" t="s">
        <v>10</v>
      </c>
      <c r="BS1917" s="10">
        <v>0.39</v>
      </c>
      <c r="BT1917" s="10">
        <v>0.13</v>
      </c>
      <c r="BU1917" s="10">
        <v>22</v>
      </c>
      <c r="BV1917" s="10">
        <v>10.7</v>
      </c>
      <c r="BX1917" s="10">
        <v>0.46</v>
      </c>
      <c r="BY1917" s="10">
        <v>0.15</v>
      </c>
      <c r="BZ1917" s="10">
        <v>27</v>
      </c>
      <c r="CA1917" s="10">
        <v>10.4</v>
      </c>
      <c r="CC1917" s="10">
        <v>0.46</v>
      </c>
      <c r="CD1917" s="10">
        <v>0.15</v>
      </c>
      <c r="CE1917" s="10">
        <v>27</v>
      </c>
      <c r="CF1917" s="10">
        <v>10.4</v>
      </c>
      <c r="CH1917" s="10">
        <v>1991</v>
      </c>
      <c r="CI1917" s="10" t="s">
        <v>10</v>
      </c>
      <c r="CJ1917" s="10">
        <v>0.14000000000000001</v>
      </c>
      <c r="CK1917" s="10">
        <v>0.05</v>
      </c>
      <c r="CL1917" s="10">
        <v>8</v>
      </c>
      <c r="CM1917" s="10">
        <v>10.8</v>
      </c>
      <c r="CO1917" s="10">
        <v>0.19</v>
      </c>
      <c r="CP1917" s="10">
        <v>7.0000000000000007E-2</v>
      </c>
      <c r="CQ1917" s="10">
        <v>11</v>
      </c>
      <c r="CR1917" s="10">
        <v>10.5</v>
      </c>
      <c r="CT1917" s="10">
        <v>0.19</v>
      </c>
      <c r="CU1917" s="10">
        <v>7.0000000000000007E-2</v>
      </c>
      <c r="CV1917" s="10">
        <v>11</v>
      </c>
      <c r="CW1917" s="10">
        <v>10.7</v>
      </c>
      <c r="CY1917" s="10">
        <v>2019</v>
      </c>
      <c r="CZ1917" s="10" t="s">
        <v>8</v>
      </c>
      <c r="DA1917" s="10">
        <v>0.24</v>
      </c>
      <c r="DB1917" s="10">
        <v>0.08</v>
      </c>
      <c r="DC1917" s="10">
        <v>3.9</v>
      </c>
      <c r="DD1917" s="10">
        <v>38.08</v>
      </c>
      <c r="DF1917" s="10">
        <v>0.28000000000000003</v>
      </c>
      <c r="DG1917" s="10">
        <v>0.09</v>
      </c>
      <c r="DH1917" s="10">
        <v>4.5999999999999996</v>
      </c>
      <c r="DI1917" s="10">
        <v>37.58</v>
      </c>
      <c r="DK1917" s="10">
        <v>0.3</v>
      </c>
      <c r="DL1917" s="10">
        <v>0.09</v>
      </c>
      <c r="DM1917" s="10">
        <v>4.9000000000000004</v>
      </c>
      <c r="DN1917" s="10">
        <v>37.22</v>
      </c>
    </row>
    <row r="1918" spans="1:118" x14ac:dyDescent="0.25">
      <c r="A1918" s="10">
        <v>1993</v>
      </c>
      <c r="R1918" s="10">
        <v>1993</v>
      </c>
      <c r="S1918" s="10" t="s">
        <v>289</v>
      </c>
      <c r="T1918" s="10">
        <v>1.55873E-2</v>
      </c>
      <c r="U1918" s="10">
        <v>9.7191400000000011E-3</v>
      </c>
      <c r="V1918" s="10">
        <v>1</v>
      </c>
      <c r="W1918" s="10">
        <v>10.6</v>
      </c>
      <c r="Y1918" s="10">
        <v>1.5440249999999999E-2</v>
      </c>
      <c r="Z1918" s="10">
        <v>9.6274499999999992E-3</v>
      </c>
      <c r="AA1918" s="10">
        <v>1</v>
      </c>
      <c r="AB1918" s="10">
        <v>10.5</v>
      </c>
      <c r="AD1918" s="10">
        <v>1.5440249999999999E-2</v>
      </c>
      <c r="AE1918" s="10">
        <v>9.6274499999999992E-3</v>
      </c>
      <c r="AF1918" s="10">
        <v>1</v>
      </c>
      <c r="AG1918" s="10">
        <v>10.5</v>
      </c>
      <c r="AI1918" s="10">
        <v>1993</v>
      </c>
      <c r="AJ1918" s="10" t="s">
        <v>289</v>
      </c>
      <c r="AK1918" s="10">
        <v>5.4637067599999992E-2</v>
      </c>
      <c r="AL1918" s="10">
        <v>1.9762343600000003E-2</v>
      </c>
      <c r="AM1918" s="10">
        <v>3.14</v>
      </c>
      <c r="AN1918" s="10">
        <v>10.7</v>
      </c>
      <c r="AP1918" s="10">
        <v>9.0498029999999993E-2</v>
      </c>
      <c r="AQ1918" s="10">
        <v>3.2733330000000005E-2</v>
      </c>
      <c r="AR1918" s="10">
        <v>5.25</v>
      </c>
      <c r="AS1918" s="10">
        <v>10.6</v>
      </c>
      <c r="AU1918" s="10">
        <v>7.2398424000000003E-2</v>
      </c>
      <c r="AV1918" s="10">
        <v>2.6186664000000005E-2</v>
      </c>
      <c r="AW1918" s="10">
        <v>4.2</v>
      </c>
      <c r="AX1918" s="10">
        <v>10.6</v>
      </c>
      <c r="AZ1918" s="10">
        <v>1993</v>
      </c>
      <c r="BA1918" s="10" t="s">
        <v>289</v>
      </c>
      <c r="BB1918" s="10">
        <v>7.9407000000000002E-3</v>
      </c>
      <c r="BC1918" s="10">
        <v>4.9512600000000007E-3</v>
      </c>
      <c r="BD1918" s="10">
        <v>0.5</v>
      </c>
      <c r="BE1918" s="10">
        <v>10.8</v>
      </c>
      <c r="BG1918" s="10">
        <v>9.4406099999999986E-3</v>
      </c>
      <c r="BH1918" s="10">
        <v>5.8864979999999996E-3</v>
      </c>
      <c r="BI1918" s="10">
        <v>0.6</v>
      </c>
      <c r="BJ1918" s="10">
        <v>10.7</v>
      </c>
      <c r="BL1918" s="10">
        <v>2.0454654999999999E-2</v>
      </c>
      <c r="BM1918" s="10">
        <v>1.2754079000000001E-2</v>
      </c>
      <c r="BN1918" s="10">
        <v>1.3</v>
      </c>
      <c r="BO1918" s="10">
        <v>10.7</v>
      </c>
      <c r="BQ1918" s="10">
        <v>1992</v>
      </c>
      <c r="BR1918" s="10" t="s">
        <v>11</v>
      </c>
      <c r="BU1918" s="10">
        <v>0</v>
      </c>
      <c r="BZ1918" s="10">
        <v>0</v>
      </c>
      <c r="CE1918" s="10">
        <v>0</v>
      </c>
      <c r="CH1918" s="10">
        <v>1992</v>
      </c>
      <c r="CI1918" s="10" t="s">
        <v>11</v>
      </c>
      <c r="CL1918" s="10">
        <v>0</v>
      </c>
      <c r="CQ1918" s="10">
        <v>0</v>
      </c>
      <c r="CV1918" s="10">
        <v>0</v>
      </c>
      <c r="CY1918" s="10">
        <v>2020</v>
      </c>
      <c r="CZ1918" s="10" t="s">
        <v>9</v>
      </c>
      <c r="DC1918" s="10">
        <v>0</v>
      </c>
      <c r="DH1918" s="10">
        <v>0</v>
      </c>
      <c r="DM1918" s="10">
        <v>0</v>
      </c>
    </row>
    <row r="1919" spans="1:118" x14ac:dyDescent="0.25">
      <c r="A1919" s="10">
        <v>1994</v>
      </c>
      <c r="R1919" s="10">
        <v>1994</v>
      </c>
      <c r="S1919" s="10" t="s">
        <v>296</v>
      </c>
      <c r="T1919" s="10">
        <v>0.1246984</v>
      </c>
      <c r="U1919" s="10">
        <v>7.7753120000000009E-2</v>
      </c>
      <c r="V1919" s="10">
        <v>8</v>
      </c>
      <c r="W1919" s="10">
        <v>10.6</v>
      </c>
      <c r="Y1919" s="10">
        <v>0.1544025</v>
      </c>
      <c r="Z1919" s="10">
        <v>9.6274499999999999E-2</v>
      </c>
      <c r="AA1919" s="10">
        <v>10</v>
      </c>
      <c r="AB1919" s="10">
        <v>10.5</v>
      </c>
      <c r="AD1919" s="10">
        <v>0.1544025</v>
      </c>
      <c r="AE1919" s="10">
        <v>9.6274499999999999E-2</v>
      </c>
      <c r="AF1919" s="10">
        <v>10</v>
      </c>
      <c r="AG1919" s="10">
        <v>10.5</v>
      </c>
      <c r="AI1919" s="10">
        <v>1994</v>
      </c>
      <c r="AJ1919" s="10" t="s">
        <v>296</v>
      </c>
      <c r="AK1919" s="10">
        <v>0.32625637499999999</v>
      </c>
      <c r="AL1919" s="10">
        <v>0.11800762500000002</v>
      </c>
      <c r="AM1919" s="10">
        <v>18.75</v>
      </c>
      <c r="AN1919" s="10">
        <v>10.7</v>
      </c>
      <c r="AP1919" s="10">
        <v>0.36974909399999989</v>
      </c>
      <c r="AQ1919" s="10">
        <v>0.13373903399999998</v>
      </c>
      <c r="AR1919" s="10">
        <v>21.45</v>
      </c>
      <c r="AS1919" s="10">
        <v>10.6</v>
      </c>
      <c r="AU1919" s="10">
        <v>0.36716343600000001</v>
      </c>
      <c r="AV1919" s="10">
        <v>0.132803796</v>
      </c>
      <c r="AW1919" s="10">
        <v>21.3</v>
      </c>
      <c r="AX1919" s="10">
        <v>10.6</v>
      </c>
      <c r="AZ1919" s="10">
        <v>1994</v>
      </c>
      <c r="BA1919" s="10" t="s">
        <v>296</v>
      </c>
      <c r="BB1919" s="10">
        <v>0.14452074000000001</v>
      </c>
      <c r="BC1919" s="10">
        <v>9.0112932000000021E-2</v>
      </c>
      <c r="BD1919" s="10">
        <v>9.1</v>
      </c>
      <c r="BE1919" s="10">
        <v>10.8</v>
      </c>
      <c r="BG1919" s="10">
        <v>0.16835754499999997</v>
      </c>
      <c r="BH1919" s="10">
        <v>0.10497588099999999</v>
      </c>
      <c r="BI1919" s="10">
        <v>10.7</v>
      </c>
      <c r="BJ1919" s="10">
        <v>10.7</v>
      </c>
      <c r="BL1919" s="10">
        <v>0.16363723999999999</v>
      </c>
      <c r="BM1919" s="10">
        <v>0.10203263200000001</v>
      </c>
      <c r="BN1919" s="10">
        <v>10.4</v>
      </c>
      <c r="BO1919" s="10">
        <v>10.7</v>
      </c>
      <c r="BQ1919" s="10">
        <v>1993</v>
      </c>
      <c r="BR1919" s="10" t="s">
        <v>289</v>
      </c>
      <c r="BS1919" s="10">
        <v>3.5170899999999998E-2</v>
      </c>
      <c r="BT1919" s="10">
        <v>1.147682E-2</v>
      </c>
      <c r="BU1919" s="10">
        <v>2</v>
      </c>
      <c r="BV1919" s="10">
        <v>10.7</v>
      </c>
      <c r="BX1919" s="10">
        <v>5.1277200000000002E-2</v>
      </c>
      <c r="BY1919" s="10">
        <v>1.6732560000000004E-2</v>
      </c>
      <c r="BZ1919" s="10">
        <v>3</v>
      </c>
      <c r="CA1919" s="10">
        <v>10.4</v>
      </c>
      <c r="CC1919" s="10">
        <v>5.1277200000000002E-2</v>
      </c>
      <c r="CD1919" s="10">
        <v>1.6732560000000004E-2</v>
      </c>
      <c r="CE1919" s="10">
        <v>3</v>
      </c>
      <c r="CF1919" s="10">
        <v>10.4</v>
      </c>
      <c r="CH1919" s="10">
        <v>1993</v>
      </c>
      <c r="CI1919" s="10" t="s">
        <v>289</v>
      </c>
      <c r="CJ1919" s="10">
        <v>1.7562959999999999E-2</v>
      </c>
      <c r="CK1919" s="10">
        <v>6.3525600000000002E-3</v>
      </c>
      <c r="CL1919" s="10">
        <v>1</v>
      </c>
      <c r="CM1919" s="10">
        <v>10.8</v>
      </c>
      <c r="CO1919" s="10">
        <v>1.7075099999999999E-2</v>
      </c>
      <c r="CP1919" s="10">
        <v>6.1761000000000003E-3</v>
      </c>
      <c r="CQ1919" s="10">
        <v>1</v>
      </c>
      <c r="CR1919" s="10">
        <v>10.5</v>
      </c>
      <c r="CT1919" s="10">
        <v>1.740034E-2</v>
      </c>
      <c r="CU1919" s="10">
        <v>6.2937400000000008E-3</v>
      </c>
      <c r="CV1919" s="10">
        <v>1</v>
      </c>
      <c r="CW1919" s="10">
        <v>10.7</v>
      </c>
      <c r="CY1919" s="10">
        <v>2021</v>
      </c>
      <c r="CZ1919" s="10" t="s">
        <v>10</v>
      </c>
      <c r="DA1919" s="10">
        <v>0.24</v>
      </c>
      <c r="DB1919" s="10">
        <v>0.06</v>
      </c>
      <c r="DC1919" s="10">
        <v>13</v>
      </c>
      <c r="DD1919" s="10">
        <v>11</v>
      </c>
      <c r="DF1919" s="10">
        <v>0.28000000000000003</v>
      </c>
      <c r="DG1919" s="10">
        <v>7.0000000000000007E-2</v>
      </c>
      <c r="DH1919" s="10">
        <v>15</v>
      </c>
      <c r="DI1919" s="10">
        <v>11</v>
      </c>
      <c r="DK1919" s="10">
        <v>0.3</v>
      </c>
      <c r="DL1919" s="10">
        <v>7.0000000000000007E-2</v>
      </c>
      <c r="DM1919" s="10">
        <v>16</v>
      </c>
      <c r="DN1919" s="10">
        <v>11</v>
      </c>
    </row>
    <row r="1920" spans="1:118" x14ac:dyDescent="0.25">
      <c r="A1920" s="10">
        <v>1995</v>
      </c>
      <c r="R1920" s="10">
        <v>1995</v>
      </c>
      <c r="S1920" s="10" t="s">
        <v>423</v>
      </c>
      <c r="T1920" s="10">
        <v>5.0000000000000002E-5</v>
      </c>
      <c r="Y1920" s="10">
        <v>4.6600000000000001E-5</v>
      </c>
      <c r="AD1920" s="10">
        <v>4.3300000000000002E-5</v>
      </c>
      <c r="AI1920" s="10">
        <v>1995</v>
      </c>
      <c r="AJ1920" s="10" t="s">
        <v>423</v>
      </c>
      <c r="AK1920" s="10">
        <v>1.503E-2</v>
      </c>
      <c r="AP1920" s="10">
        <v>1.0463E-2</v>
      </c>
      <c r="AU1920" s="10">
        <v>8.3000000000000001E-3</v>
      </c>
      <c r="AZ1920" s="10">
        <v>1995</v>
      </c>
      <c r="BA1920" s="10" t="s">
        <v>423</v>
      </c>
      <c r="BB1920" s="10">
        <v>2.0000000000000001E-4</v>
      </c>
      <c r="BG1920" s="10">
        <v>5.2300000000000003E-4</v>
      </c>
      <c r="BL1920" s="10">
        <v>7.6600000000000005E-5</v>
      </c>
      <c r="BQ1920" s="10">
        <v>1994</v>
      </c>
      <c r="BR1920" s="10" t="s">
        <v>296</v>
      </c>
      <c r="BS1920" s="10">
        <v>0.35170899999999994</v>
      </c>
      <c r="BT1920" s="10">
        <v>0.11476819999999999</v>
      </c>
      <c r="BU1920" s="10">
        <v>20</v>
      </c>
      <c r="BV1920" s="10">
        <v>10.7</v>
      </c>
      <c r="BX1920" s="10">
        <v>0.41021760000000002</v>
      </c>
      <c r="BY1920" s="10">
        <v>0.13386048000000003</v>
      </c>
      <c r="BZ1920" s="10">
        <v>24</v>
      </c>
      <c r="CA1920" s="10">
        <v>10.4</v>
      </c>
      <c r="CC1920" s="10">
        <v>0.41021760000000002</v>
      </c>
      <c r="CD1920" s="10">
        <v>0.13386048000000003</v>
      </c>
      <c r="CE1920" s="10">
        <v>24</v>
      </c>
      <c r="CF1920" s="10">
        <v>10.4</v>
      </c>
      <c r="CH1920" s="10">
        <v>1994</v>
      </c>
      <c r="CI1920" s="10" t="s">
        <v>296</v>
      </c>
      <c r="CJ1920" s="10">
        <v>0.12294072</v>
      </c>
      <c r="CK1920" s="10">
        <v>4.4467920000000008E-2</v>
      </c>
      <c r="CL1920" s="10">
        <v>7</v>
      </c>
      <c r="CM1920" s="10">
        <v>10.8</v>
      </c>
      <c r="CO1920" s="10">
        <v>0.17075100000000001</v>
      </c>
      <c r="CP1920" s="10">
        <v>6.176100000000001E-2</v>
      </c>
      <c r="CQ1920" s="10">
        <v>10</v>
      </c>
      <c r="CR1920" s="10">
        <v>10.5</v>
      </c>
      <c r="CT1920" s="10">
        <v>0.17400339999999997</v>
      </c>
      <c r="CU1920" s="10">
        <v>6.2937399999999991E-2</v>
      </c>
      <c r="CV1920" s="10">
        <v>10</v>
      </c>
      <c r="CW1920" s="10">
        <v>10.7</v>
      </c>
      <c r="CY1920" s="10">
        <v>2022</v>
      </c>
      <c r="CZ1920" s="10" t="s">
        <v>11</v>
      </c>
      <c r="DC1920" s="10">
        <v>0</v>
      </c>
      <c r="DH1920" s="10">
        <v>0</v>
      </c>
      <c r="DM1920" s="10">
        <v>0</v>
      </c>
    </row>
    <row r="1921" spans="1:118" x14ac:dyDescent="0.25">
      <c r="A1921" s="10">
        <v>1996</v>
      </c>
      <c r="R1921" s="10">
        <v>1996</v>
      </c>
      <c r="S1921" s="10" t="s">
        <v>8</v>
      </c>
      <c r="V1921" s="10">
        <v>0</v>
      </c>
      <c r="AA1921" s="10">
        <v>0</v>
      </c>
      <c r="AF1921" s="10">
        <v>0</v>
      </c>
      <c r="AI1921" s="10">
        <v>1996</v>
      </c>
      <c r="AJ1921" s="10" t="s">
        <v>8</v>
      </c>
      <c r="AM1921" s="10">
        <v>0</v>
      </c>
      <c r="AR1921" s="10">
        <v>0</v>
      </c>
      <c r="AW1921" s="10">
        <v>0</v>
      </c>
      <c r="AZ1921" s="10">
        <v>1996</v>
      </c>
      <c r="BA1921" s="10" t="s">
        <v>8</v>
      </c>
      <c r="BD1921" s="10">
        <v>0</v>
      </c>
      <c r="BI1921" s="10">
        <v>0</v>
      </c>
      <c r="BN1921" s="10">
        <v>0</v>
      </c>
      <c r="BQ1921" s="10">
        <v>1995</v>
      </c>
      <c r="BR1921" s="10" t="s">
        <v>423</v>
      </c>
      <c r="BS1921" s="10">
        <v>1.7845E-2</v>
      </c>
      <c r="BX1921" s="10">
        <v>1.4737E-2</v>
      </c>
      <c r="CC1921" s="10">
        <v>1.1310000000000001E-2</v>
      </c>
      <c r="CH1921" s="10">
        <v>1995</v>
      </c>
      <c r="CI1921" s="10" t="s">
        <v>423</v>
      </c>
      <c r="CJ1921" s="10">
        <v>9.5666000000000002E-4</v>
      </c>
      <c r="CO1921" s="10">
        <v>3.2000000000000003E-4</v>
      </c>
      <c r="CT1921" s="10">
        <v>4.2665999999999998E-4</v>
      </c>
      <c r="CY1921" s="10">
        <v>2023</v>
      </c>
      <c r="CZ1921" s="10" t="s">
        <v>287</v>
      </c>
      <c r="DA1921" s="10">
        <v>1.8459099999999999E-2</v>
      </c>
      <c r="DB1921" s="10">
        <v>4.5671999999999996E-3</v>
      </c>
      <c r="DC1921" s="10">
        <v>1</v>
      </c>
      <c r="DD1921" s="10">
        <v>11</v>
      </c>
      <c r="DF1921" s="10">
        <v>1.8459099999999999E-2</v>
      </c>
      <c r="DG1921" s="10">
        <v>4.5671999999999996E-3</v>
      </c>
      <c r="DH1921" s="10">
        <v>1</v>
      </c>
      <c r="DI1921" s="10">
        <v>11</v>
      </c>
      <c r="DK1921" s="10">
        <v>1.8459099999999999E-2</v>
      </c>
      <c r="DL1921" s="10">
        <v>4.5671999999999996E-3</v>
      </c>
      <c r="DM1921" s="10">
        <v>1</v>
      </c>
      <c r="DN1921" s="10">
        <v>11</v>
      </c>
    </row>
    <row r="1922" spans="1:118" x14ac:dyDescent="0.25">
      <c r="A1922" s="10">
        <v>1997</v>
      </c>
      <c r="R1922" s="10">
        <v>1997</v>
      </c>
      <c r="S1922" s="10" t="s">
        <v>9</v>
      </c>
      <c r="T1922" s="10">
        <v>0.11</v>
      </c>
      <c r="U1922" s="10">
        <v>0.1</v>
      </c>
      <c r="Y1922" s="10">
        <v>0.13</v>
      </c>
      <c r="Z1922" s="10">
        <v>0.11</v>
      </c>
      <c r="AD1922" s="10">
        <v>0.12</v>
      </c>
      <c r="AE1922" s="10">
        <v>0.1</v>
      </c>
      <c r="AI1922" s="10">
        <v>1997</v>
      </c>
      <c r="AJ1922" s="10" t="s">
        <v>9</v>
      </c>
      <c r="AK1922" s="10">
        <v>0.23</v>
      </c>
      <c r="AL1922" s="10">
        <v>0.13</v>
      </c>
      <c r="AP1922" s="10">
        <v>0.23</v>
      </c>
      <c r="AQ1922" s="10">
        <v>0.13</v>
      </c>
      <c r="AU1922" s="10">
        <v>0.23</v>
      </c>
      <c r="AV1922" s="10">
        <v>0.13</v>
      </c>
      <c r="AZ1922" s="10">
        <v>1997</v>
      </c>
      <c r="BA1922" s="10" t="s">
        <v>9</v>
      </c>
      <c r="BB1922" s="10">
        <v>0.11</v>
      </c>
      <c r="BC1922" s="10">
        <v>0.1</v>
      </c>
      <c r="BG1922" s="10">
        <v>0.14000000000000001</v>
      </c>
      <c r="BH1922" s="10">
        <v>0.11</v>
      </c>
      <c r="BL1922" s="10">
        <v>0.12</v>
      </c>
      <c r="BM1922" s="10">
        <v>0.11</v>
      </c>
      <c r="BQ1922" s="10">
        <v>1996</v>
      </c>
      <c r="BR1922" s="10" t="s">
        <v>8</v>
      </c>
      <c r="BU1922" s="10">
        <v>0</v>
      </c>
      <c r="BZ1922" s="10">
        <v>0</v>
      </c>
      <c r="CE1922" s="10">
        <v>0</v>
      </c>
      <c r="CH1922" s="10">
        <v>1996</v>
      </c>
      <c r="CI1922" s="10" t="s">
        <v>8</v>
      </c>
      <c r="CL1922" s="10">
        <v>0</v>
      </c>
      <c r="CQ1922" s="10">
        <v>0</v>
      </c>
      <c r="CV1922" s="10">
        <v>0</v>
      </c>
      <c r="CY1922" s="10">
        <v>2024</v>
      </c>
      <c r="CZ1922" s="10" t="s">
        <v>315</v>
      </c>
      <c r="DA1922" s="10">
        <v>0.18459100000000001</v>
      </c>
      <c r="DB1922" s="10">
        <v>4.5672000000000004E-2</v>
      </c>
      <c r="DC1922" s="10">
        <v>10</v>
      </c>
      <c r="DD1922" s="10">
        <v>11</v>
      </c>
      <c r="DF1922" s="10">
        <v>0.20305009999999998</v>
      </c>
      <c r="DG1922" s="10">
        <v>5.0239199999999998E-2</v>
      </c>
      <c r="DH1922" s="10">
        <v>11</v>
      </c>
      <c r="DI1922" s="10">
        <v>11</v>
      </c>
      <c r="DK1922" s="10">
        <v>0.22150919999999999</v>
      </c>
      <c r="DL1922" s="10">
        <v>5.4806399999999998E-2</v>
      </c>
      <c r="DM1922" s="10">
        <v>12</v>
      </c>
      <c r="DN1922" s="10">
        <v>11</v>
      </c>
    </row>
    <row r="1923" spans="1:118" x14ac:dyDescent="0.25">
      <c r="A1923" s="10">
        <v>1998</v>
      </c>
      <c r="R1923" s="10">
        <v>1998</v>
      </c>
      <c r="S1923" s="10" t="s">
        <v>10</v>
      </c>
      <c r="V1923" s="10">
        <v>0</v>
      </c>
      <c r="AA1923" s="10">
        <v>0</v>
      </c>
      <c r="AF1923" s="10">
        <v>0</v>
      </c>
      <c r="AI1923" s="10">
        <v>1998</v>
      </c>
      <c r="AJ1923" s="10" t="s">
        <v>10</v>
      </c>
      <c r="AM1923" s="10">
        <v>0</v>
      </c>
      <c r="AR1923" s="10">
        <v>0</v>
      </c>
      <c r="AW1923" s="10">
        <v>0</v>
      </c>
      <c r="AZ1923" s="10">
        <v>1998</v>
      </c>
      <c r="BA1923" s="10" t="s">
        <v>10</v>
      </c>
      <c r="BD1923" s="10">
        <v>0</v>
      </c>
      <c r="BI1923" s="10">
        <v>0</v>
      </c>
      <c r="BN1923" s="10">
        <v>0</v>
      </c>
      <c r="BQ1923" s="10">
        <v>1997</v>
      </c>
      <c r="BR1923" s="10" t="s">
        <v>9</v>
      </c>
      <c r="BS1923" s="10">
        <v>0.22</v>
      </c>
      <c r="BT1923" s="10">
        <v>0.15</v>
      </c>
      <c r="BX1923" s="10">
        <v>0.22</v>
      </c>
      <c r="BY1923" s="10">
        <v>0.15</v>
      </c>
      <c r="CC1923" s="10">
        <v>0.19</v>
      </c>
      <c r="CD1923" s="10">
        <v>0.13</v>
      </c>
      <c r="CH1923" s="10">
        <v>1997</v>
      </c>
      <c r="CI1923" s="10" t="s">
        <v>9</v>
      </c>
      <c r="CJ1923" s="10">
        <v>0.09</v>
      </c>
      <c r="CK1923" s="10">
        <v>0.09</v>
      </c>
      <c r="CL1923" s="10">
        <v>2</v>
      </c>
      <c r="CM1923" s="10">
        <v>37.03</v>
      </c>
      <c r="CO1923" s="10">
        <v>0.12</v>
      </c>
      <c r="CP1923" s="10">
        <v>0.11</v>
      </c>
      <c r="CQ1923" s="10">
        <v>3</v>
      </c>
      <c r="CR1923" s="10">
        <v>36.549999999999997</v>
      </c>
      <c r="CT1923" s="10">
        <v>0.12</v>
      </c>
      <c r="CU1923" s="10">
        <v>0.11</v>
      </c>
      <c r="CV1923" s="10">
        <v>3</v>
      </c>
      <c r="CW1923" s="10">
        <v>36.18</v>
      </c>
      <c r="CY1923" s="10">
        <v>2025</v>
      </c>
      <c r="CZ1923" s="10" t="s">
        <v>289</v>
      </c>
      <c r="DA1923" s="10">
        <v>3.6918199999999998E-2</v>
      </c>
      <c r="DB1923" s="10">
        <v>9.1343999999999991E-3</v>
      </c>
      <c r="DC1923" s="10">
        <v>2</v>
      </c>
      <c r="DD1923" s="10">
        <v>11</v>
      </c>
      <c r="DF1923" s="10">
        <v>5.5377299999999997E-2</v>
      </c>
      <c r="DG1923" s="10">
        <v>1.37016E-2</v>
      </c>
      <c r="DH1923" s="10">
        <v>3</v>
      </c>
      <c r="DI1923" s="10">
        <v>11</v>
      </c>
      <c r="DK1923" s="10">
        <v>5.5377299999999997E-2</v>
      </c>
      <c r="DL1923" s="10">
        <v>1.37016E-2</v>
      </c>
      <c r="DM1923" s="10">
        <v>3</v>
      </c>
      <c r="DN1923" s="10">
        <v>11</v>
      </c>
    </row>
    <row r="1924" spans="1:118" x14ac:dyDescent="0.25">
      <c r="A1924" s="10">
        <v>1999</v>
      </c>
      <c r="R1924" s="10">
        <v>1999</v>
      </c>
      <c r="S1924" s="10" t="s">
        <v>11</v>
      </c>
      <c r="T1924" s="10">
        <v>0.11</v>
      </c>
      <c r="U1924" s="10">
        <v>7.0000000000000007E-2</v>
      </c>
      <c r="V1924" s="10">
        <v>7</v>
      </c>
      <c r="W1924" s="10">
        <v>10.3</v>
      </c>
      <c r="Y1924" s="10">
        <v>0.13</v>
      </c>
      <c r="Z1924" s="10">
        <v>0.08</v>
      </c>
      <c r="AA1924" s="10">
        <v>9</v>
      </c>
      <c r="AB1924" s="10">
        <v>10.199999999999999</v>
      </c>
      <c r="AD1924" s="10">
        <v>0.12</v>
      </c>
      <c r="AE1924" s="10">
        <v>7.0000000000000007E-2</v>
      </c>
      <c r="AF1924" s="10">
        <v>8</v>
      </c>
      <c r="AG1924" s="10">
        <v>10.1</v>
      </c>
      <c r="AI1924" s="10">
        <v>1999</v>
      </c>
      <c r="AJ1924" s="10" t="s">
        <v>11</v>
      </c>
      <c r="AK1924" s="10">
        <v>0.23</v>
      </c>
      <c r="AL1924" s="10">
        <v>0.1</v>
      </c>
      <c r="AM1924" s="10">
        <v>14</v>
      </c>
      <c r="AN1924" s="10">
        <v>10.4</v>
      </c>
      <c r="AP1924" s="10">
        <v>0.23</v>
      </c>
      <c r="AQ1924" s="10">
        <v>0.1</v>
      </c>
      <c r="AR1924" s="10">
        <v>14</v>
      </c>
      <c r="AS1924" s="10">
        <v>10.4</v>
      </c>
      <c r="AU1924" s="10">
        <v>0.23</v>
      </c>
      <c r="AV1924" s="10">
        <v>0.1</v>
      </c>
      <c r="AW1924" s="10">
        <v>14</v>
      </c>
      <c r="AX1924" s="10">
        <v>10.4</v>
      </c>
      <c r="AZ1924" s="10">
        <v>1999</v>
      </c>
      <c r="BA1924" s="10" t="s">
        <v>11</v>
      </c>
      <c r="BB1924" s="10">
        <v>0.11</v>
      </c>
      <c r="BC1924" s="10">
        <v>7.0000000000000007E-2</v>
      </c>
      <c r="BD1924" s="10">
        <v>7</v>
      </c>
      <c r="BE1924" s="10">
        <v>10.5</v>
      </c>
      <c r="BG1924" s="10">
        <v>0.14000000000000001</v>
      </c>
      <c r="BH1924" s="10">
        <v>0.08</v>
      </c>
      <c r="BI1924" s="10">
        <v>9</v>
      </c>
      <c r="BJ1924" s="10">
        <v>10.3</v>
      </c>
      <c r="BL1924" s="10">
        <v>0.12</v>
      </c>
      <c r="BM1924" s="10">
        <v>0.08</v>
      </c>
      <c r="BN1924" s="10">
        <v>8</v>
      </c>
      <c r="BO1924" s="10">
        <v>10.3</v>
      </c>
      <c r="BQ1924" s="10">
        <v>1998</v>
      </c>
      <c r="BR1924" s="10" t="s">
        <v>10</v>
      </c>
      <c r="BU1924" s="10">
        <v>0</v>
      </c>
      <c r="BZ1924" s="10">
        <v>0</v>
      </c>
      <c r="CE1924" s="10">
        <v>0</v>
      </c>
      <c r="CH1924" s="10">
        <v>1998</v>
      </c>
      <c r="CI1924" s="10" t="s">
        <v>10</v>
      </c>
      <c r="CL1924" s="10">
        <v>0</v>
      </c>
      <c r="CQ1924" s="10">
        <v>0</v>
      </c>
      <c r="CV1924" s="10">
        <v>0</v>
      </c>
      <c r="CY1924" s="10">
        <v>2026</v>
      </c>
      <c r="CZ1924" s="10" t="s">
        <v>400</v>
      </c>
      <c r="DA1924" s="10">
        <v>1.244E-2</v>
      </c>
      <c r="DF1924" s="10">
        <v>1.3303300000000001E-2</v>
      </c>
      <c r="DK1924" s="10">
        <v>1.09766E-2</v>
      </c>
    </row>
    <row r="1925" spans="1:118" x14ac:dyDescent="0.25">
      <c r="A1925" s="10">
        <v>2000</v>
      </c>
      <c r="R1925" s="10">
        <v>2000</v>
      </c>
      <c r="S1925" s="10" t="s">
        <v>304</v>
      </c>
      <c r="T1925" s="10">
        <v>3.0292300000000005E-2</v>
      </c>
      <c r="U1925" s="10">
        <v>1.8888140000000005E-2</v>
      </c>
      <c r="V1925" s="10">
        <v>2</v>
      </c>
      <c r="W1925" s="10">
        <v>10.3</v>
      </c>
      <c r="Y1925" s="10">
        <v>2.9998199999999992E-2</v>
      </c>
      <c r="Z1925" s="10">
        <v>1.8704759999999997E-2</v>
      </c>
      <c r="AA1925" s="10">
        <v>2</v>
      </c>
      <c r="AB1925" s="10">
        <v>10.199999999999999</v>
      </c>
      <c r="AD1925" s="10">
        <v>2.9704099999999997E-2</v>
      </c>
      <c r="AE1925" s="10">
        <v>1.852138E-2</v>
      </c>
      <c r="AF1925" s="10">
        <v>2</v>
      </c>
      <c r="AG1925" s="10">
        <v>10.1</v>
      </c>
      <c r="AI1925" s="10">
        <v>2000</v>
      </c>
      <c r="AJ1925" s="10" t="s">
        <v>304</v>
      </c>
      <c r="AK1925" s="10">
        <v>4.9118160000000008E-2</v>
      </c>
      <c r="AL1925" s="10">
        <v>2.2130159999999999E-2</v>
      </c>
      <c r="AM1925" s="10">
        <v>3</v>
      </c>
      <c r="AN1925" s="10">
        <v>10.4</v>
      </c>
      <c r="AP1925" s="10">
        <v>4.9118160000000008E-2</v>
      </c>
      <c r="AQ1925" s="10">
        <v>2.2130159999999999E-2</v>
      </c>
      <c r="AR1925" s="10">
        <v>3</v>
      </c>
      <c r="AS1925" s="10">
        <v>10.4</v>
      </c>
      <c r="AU1925" s="10">
        <v>4.9118160000000008E-2</v>
      </c>
      <c r="AV1925" s="10">
        <v>2.2130159999999999E-2</v>
      </c>
      <c r="AW1925" s="10">
        <v>3</v>
      </c>
      <c r="AX1925" s="10">
        <v>10.4</v>
      </c>
      <c r="AZ1925" s="10">
        <v>2000</v>
      </c>
      <c r="BA1925" s="10" t="s">
        <v>304</v>
      </c>
      <c r="BB1925" s="10">
        <v>3.0880499999999998E-2</v>
      </c>
      <c r="BC1925" s="10">
        <v>1.9254899999999998E-2</v>
      </c>
      <c r="BD1925" s="10">
        <v>2</v>
      </c>
      <c r="BE1925" s="10">
        <v>10.5</v>
      </c>
      <c r="BG1925" s="10">
        <v>3.0292300000000005E-2</v>
      </c>
      <c r="BH1925" s="10">
        <v>1.8888140000000005E-2</v>
      </c>
      <c r="BI1925" s="10">
        <v>2</v>
      </c>
      <c r="BJ1925" s="10">
        <v>10.3</v>
      </c>
      <c r="BL1925" s="10">
        <v>3.0292300000000005E-2</v>
      </c>
      <c r="BM1925" s="10">
        <v>1.8888140000000005E-2</v>
      </c>
      <c r="BN1925" s="10">
        <v>2</v>
      </c>
      <c r="BO1925" s="10">
        <v>10.3</v>
      </c>
      <c r="BQ1925" s="10">
        <v>1999</v>
      </c>
      <c r="BR1925" s="10" t="s">
        <v>11</v>
      </c>
      <c r="BS1925" s="10">
        <v>0.22</v>
      </c>
      <c r="BT1925" s="10">
        <v>0.12</v>
      </c>
      <c r="BU1925" s="10">
        <v>14</v>
      </c>
      <c r="BV1925" s="10">
        <v>10.4</v>
      </c>
      <c r="BX1925" s="10">
        <v>0.22</v>
      </c>
      <c r="BY1925" s="10">
        <v>0.12</v>
      </c>
      <c r="BZ1925" s="10">
        <v>14</v>
      </c>
      <c r="CA1925" s="10">
        <v>10.3</v>
      </c>
      <c r="CC1925" s="10">
        <v>0.19</v>
      </c>
      <c r="CD1925" s="10">
        <v>0.1</v>
      </c>
      <c r="CE1925" s="10">
        <v>12</v>
      </c>
      <c r="CF1925" s="10">
        <v>10.3</v>
      </c>
      <c r="CH1925" s="10">
        <v>1999</v>
      </c>
      <c r="CI1925" s="10" t="s">
        <v>11</v>
      </c>
      <c r="CJ1925" s="10">
        <v>0.09</v>
      </c>
      <c r="CK1925" s="10">
        <v>0.06</v>
      </c>
      <c r="CL1925" s="10">
        <v>6</v>
      </c>
      <c r="CM1925" s="10">
        <v>10.4</v>
      </c>
      <c r="CO1925" s="10">
        <v>0.12</v>
      </c>
      <c r="CP1925" s="10">
        <v>0.08</v>
      </c>
      <c r="CQ1925" s="10">
        <v>8</v>
      </c>
      <c r="CR1925" s="10">
        <v>10.3</v>
      </c>
      <c r="CT1925" s="10">
        <v>0.12</v>
      </c>
      <c r="CU1925" s="10">
        <v>0.08</v>
      </c>
      <c r="CV1925" s="10">
        <v>8</v>
      </c>
      <c r="CW1925" s="10">
        <v>10.4</v>
      </c>
      <c r="CY1925" s="10">
        <v>2027</v>
      </c>
      <c r="CZ1925" s="10" t="s">
        <v>401</v>
      </c>
      <c r="DA1925" s="10">
        <v>0</v>
      </c>
      <c r="DF1925" s="10">
        <v>0</v>
      </c>
      <c r="DK1925" s="10">
        <v>0</v>
      </c>
    </row>
    <row r="1926" spans="1:118" x14ac:dyDescent="0.25">
      <c r="A1926" s="10">
        <v>2001</v>
      </c>
      <c r="R1926" s="10">
        <v>2001</v>
      </c>
      <c r="S1926" s="10" t="s">
        <v>288</v>
      </c>
      <c r="T1926" s="10">
        <v>1.5146150000000002E-2</v>
      </c>
      <c r="U1926" s="10">
        <v>9.4440700000000023E-3</v>
      </c>
      <c r="V1926" s="10">
        <v>1</v>
      </c>
      <c r="W1926" s="10">
        <v>10.3</v>
      </c>
      <c r="Y1926" s="10">
        <v>2.9998199999999992E-2</v>
      </c>
      <c r="Z1926" s="10">
        <v>1.8704759999999997E-2</v>
      </c>
      <c r="AA1926" s="10">
        <v>2</v>
      </c>
      <c r="AB1926" s="10">
        <v>10.199999999999999</v>
      </c>
      <c r="AD1926" s="10">
        <v>1.4852049999999999E-2</v>
      </c>
      <c r="AE1926" s="10">
        <v>9.2606900000000002E-3</v>
      </c>
      <c r="AF1926" s="10">
        <v>1</v>
      </c>
      <c r="AG1926" s="10">
        <v>10.1</v>
      </c>
      <c r="AI1926" s="10">
        <v>2001</v>
      </c>
      <c r="AJ1926" s="10" t="s">
        <v>288</v>
      </c>
      <c r="AK1926" s="10">
        <v>4.9118160000000008E-2</v>
      </c>
      <c r="AL1926" s="10">
        <v>2.2130159999999999E-2</v>
      </c>
      <c r="AM1926" s="10">
        <v>3</v>
      </c>
      <c r="AN1926" s="10">
        <v>10.4</v>
      </c>
      <c r="AP1926" s="10">
        <v>4.9118160000000008E-2</v>
      </c>
      <c r="AQ1926" s="10">
        <v>2.2130159999999999E-2</v>
      </c>
      <c r="AR1926" s="10">
        <v>3</v>
      </c>
      <c r="AS1926" s="10">
        <v>10.4</v>
      </c>
      <c r="AU1926" s="10">
        <v>4.9118160000000008E-2</v>
      </c>
      <c r="AV1926" s="10">
        <v>2.2130159999999999E-2</v>
      </c>
      <c r="AW1926" s="10">
        <v>3</v>
      </c>
      <c r="AX1926" s="10">
        <v>10.4</v>
      </c>
      <c r="AZ1926" s="10">
        <v>2001</v>
      </c>
      <c r="BA1926" s="10" t="s">
        <v>288</v>
      </c>
      <c r="BB1926" s="10">
        <v>1.5440249999999999E-2</v>
      </c>
      <c r="BC1926" s="10">
        <v>9.6274499999999992E-3</v>
      </c>
      <c r="BD1926" s="10">
        <v>1</v>
      </c>
      <c r="BE1926" s="10">
        <v>10.5</v>
      </c>
      <c r="BG1926" s="10">
        <v>3.0292300000000005E-2</v>
      </c>
      <c r="BH1926" s="10">
        <v>1.8888140000000005E-2</v>
      </c>
      <c r="BI1926" s="10">
        <v>2</v>
      </c>
      <c r="BJ1926" s="10">
        <v>10.3</v>
      </c>
      <c r="BL1926" s="10">
        <v>1.5146150000000002E-2</v>
      </c>
      <c r="BM1926" s="10">
        <v>9.4440700000000023E-3</v>
      </c>
      <c r="BN1926" s="10">
        <v>1</v>
      </c>
      <c r="BO1926" s="10">
        <v>10.3</v>
      </c>
      <c r="BQ1926" s="10">
        <v>2000</v>
      </c>
      <c r="BR1926" s="10" t="s">
        <v>304</v>
      </c>
      <c r="BS1926" s="10">
        <v>4.7498880000000007E-2</v>
      </c>
      <c r="BT1926" s="10">
        <v>2.5368720000000001E-2</v>
      </c>
      <c r="BU1926" s="10">
        <v>3</v>
      </c>
      <c r="BV1926" s="10">
        <v>10.4</v>
      </c>
      <c r="BX1926" s="10">
        <v>4.704216E-2</v>
      </c>
      <c r="BY1926" s="10">
        <v>2.5124789999999998E-2</v>
      </c>
      <c r="BZ1926" s="10">
        <v>3</v>
      </c>
      <c r="CA1926" s="10">
        <v>10.3</v>
      </c>
      <c r="CC1926" s="10">
        <v>3.1361440000000004E-2</v>
      </c>
      <c r="CD1926" s="10">
        <v>1.6749860000000002E-2</v>
      </c>
      <c r="CE1926" s="10">
        <v>2</v>
      </c>
      <c r="CF1926" s="10">
        <v>10.3</v>
      </c>
      <c r="CH1926" s="10">
        <v>2000</v>
      </c>
      <c r="CI1926" s="10" t="s">
        <v>304</v>
      </c>
      <c r="CJ1926" s="10">
        <v>1.52932E-2</v>
      </c>
      <c r="CK1926" s="10">
        <v>9.5357600000000008E-3</v>
      </c>
      <c r="CL1926" s="10">
        <v>1</v>
      </c>
      <c r="CM1926" s="10">
        <v>10.4</v>
      </c>
      <c r="CO1926" s="10">
        <v>3.0292300000000005E-2</v>
      </c>
      <c r="CP1926" s="10">
        <v>1.8888140000000005E-2</v>
      </c>
      <c r="CQ1926" s="10">
        <v>2</v>
      </c>
      <c r="CR1926" s="10">
        <v>10.3</v>
      </c>
      <c r="CT1926" s="10">
        <v>3.05864E-2</v>
      </c>
      <c r="CU1926" s="10">
        <v>1.9071520000000002E-2</v>
      </c>
      <c r="CV1926" s="10">
        <v>2</v>
      </c>
      <c r="CW1926" s="10">
        <v>10.4</v>
      </c>
      <c r="CY1926" s="10">
        <v>3318</v>
      </c>
      <c r="CZ1926" s="10" t="s">
        <v>977</v>
      </c>
    </row>
    <row r="1927" spans="1:118" x14ac:dyDescent="0.25">
      <c r="A1927" s="10">
        <v>2002</v>
      </c>
      <c r="R1927" s="10">
        <v>2002</v>
      </c>
      <c r="S1927" s="10" t="s">
        <v>289</v>
      </c>
      <c r="T1927" s="10">
        <v>4.5438449999999998E-2</v>
      </c>
      <c r="U1927" s="10">
        <v>2.8332210000000004E-2</v>
      </c>
      <c r="V1927" s="10">
        <v>3</v>
      </c>
      <c r="W1927" s="10">
        <v>10.3</v>
      </c>
      <c r="Y1927" s="10">
        <v>5.9996399999999984E-2</v>
      </c>
      <c r="Z1927" s="10">
        <v>3.7409519999999995E-2</v>
      </c>
      <c r="AA1927" s="10">
        <v>4</v>
      </c>
      <c r="AB1927" s="10">
        <v>10.199999999999999</v>
      </c>
      <c r="AD1927" s="10">
        <v>5.9408199999999994E-2</v>
      </c>
      <c r="AE1927" s="10">
        <v>3.7042760000000001E-2</v>
      </c>
      <c r="AF1927" s="10">
        <v>4</v>
      </c>
      <c r="AG1927" s="10">
        <v>10.1</v>
      </c>
      <c r="AI1927" s="10">
        <v>2002</v>
      </c>
      <c r="AJ1927" s="10" t="s">
        <v>289</v>
      </c>
      <c r="AK1927" s="10">
        <v>9.8236320000000016E-2</v>
      </c>
      <c r="AL1927" s="10">
        <v>4.4260319999999999E-2</v>
      </c>
      <c r="AM1927" s="10">
        <v>6</v>
      </c>
      <c r="AN1927" s="10">
        <v>10.4</v>
      </c>
      <c r="AP1927" s="10">
        <v>9.8236320000000016E-2</v>
      </c>
      <c r="AQ1927" s="10">
        <v>4.4260319999999999E-2</v>
      </c>
      <c r="AR1927" s="10">
        <v>6</v>
      </c>
      <c r="AS1927" s="10">
        <v>10.4</v>
      </c>
      <c r="AU1927" s="10">
        <v>9.8236320000000016E-2</v>
      </c>
      <c r="AV1927" s="10">
        <v>4.4260319999999999E-2</v>
      </c>
      <c r="AW1927" s="10">
        <v>6</v>
      </c>
      <c r="AX1927" s="10">
        <v>10.4</v>
      </c>
      <c r="AZ1927" s="10">
        <v>2002</v>
      </c>
      <c r="BA1927" s="10" t="s">
        <v>289</v>
      </c>
      <c r="BB1927" s="10">
        <v>4.6320749999999994E-2</v>
      </c>
      <c r="BC1927" s="10">
        <v>2.8882349999999998E-2</v>
      </c>
      <c r="BD1927" s="10">
        <v>3</v>
      </c>
      <c r="BE1927" s="10">
        <v>10.5</v>
      </c>
      <c r="BG1927" s="10">
        <v>6.0584600000000009E-2</v>
      </c>
      <c r="BH1927" s="10">
        <v>3.7776280000000009E-2</v>
      </c>
      <c r="BI1927" s="10">
        <v>4</v>
      </c>
      <c r="BJ1927" s="10">
        <v>10.3</v>
      </c>
      <c r="BL1927" s="10">
        <v>6.0584600000000009E-2</v>
      </c>
      <c r="BM1927" s="10">
        <v>3.7776280000000009E-2</v>
      </c>
      <c r="BN1927" s="10">
        <v>4</v>
      </c>
      <c r="BO1927" s="10">
        <v>10.3</v>
      </c>
      <c r="BQ1927" s="10">
        <v>2001</v>
      </c>
      <c r="BR1927" s="10" t="s">
        <v>288</v>
      </c>
      <c r="BS1927" s="10">
        <v>3.166592E-2</v>
      </c>
      <c r="BT1927" s="10">
        <v>1.6912479999999997E-2</v>
      </c>
      <c r="BU1927" s="10">
        <v>2</v>
      </c>
      <c r="BV1927" s="10">
        <v>10.4</v>
      </c>
      <c r="BX1927" s="10">
        <v>3.1361440000000004E-2</v>
      </c>
      <c r="BY1927" s="10">
        <v>1.6749860000000002E-2</v>
      </c>
      <c r="BZ1927" s="10">
        <v>2</v>
      </c>
      <c r="CA1927" s="10">
        <v>10.3</v>
      </c>
      <c r="CC1927" s="10">
        <v>3.1361440000000004E-2</v>
      </c>
      <c r="CD1927" s="10">
        <v>1.6749860000000002E-2</v>
      </c>
      <c r="CE1927" s="10">
        <v>2</v>
      </c>
      <c r="CF1927" s="10">
        <v>10.3</v>
      </c>
      <c r="CH1927" s="10">
        <v>2001</v>
      </c>
      <c r="CI1927" s="10" t="s">
        <v>288</v>
      </c>
      <c r="CJ1927" s="10">
        <v>1.52932E-2</v>
      </c>
      <c r="CK1927" s="10">
        <v>9.5357600000000008E-3</v>
      </c>
      <c r="CL1927" s="10">
        <v>1</v>
      </c>
      <c r="CM1927" s="10">
        <v>10.4</v>
      </c>
      <c r="CO1927" s="10">
        <v>1.5146150000000002E-2</v>
      </c>
      <c r="CP1927" s="10">
        <v>9.4440700000000023E-3</v>
      </c>
      <c r="CQ1927" s="10">
        <v>1</v>
      </c>
      <c r="CR1927" s="10">
        <v>10.3</v>
      </c>
      <c r="CT1927" s="10">
        <v>1.52932E-2</v>
      </c>
      <c r="CU1927" s="10">
        <v>9.5357600000000008E-3</v>
      </c>
      <c r="CV1927" s="10">
        <v>1</v>
      </c>
      <c r="CW1927" s="10">
        <v>10.4</v>
      </c>
      <c r="CY1927" s="10">
        <v>2028</v>
      </c>
      <c r="CZ1927" s="10" t="s">
        <v>8</v>
      </c>
      <c r="DA1927" s="10">
        <v>2.31</v>
      </c>
      <c r="DB1927" s="10">
        <v>0.87</v>
      </c>
      <c r="DC1927" s="10">
        <v>37.9</v>
      </c>
      <c r="DD1927" s="10">
        <v>37.700000000000003</v>
      </c>
      <c r="DF1927" s="10">
        <v>3.1</v>
      </c>
      <c r="DG1927" s="10">
        <v>1.17</v>
      </c>
      <c r="DH1927" s="10">
        <v>51.6</v>
      </c>
      <c r="DI1927" s="10">
        <v>37.1</v>
      </c>
      <c r="DK1927" s="10">
        <v>3.42</v>
      </c>
      <c r="DL1927" s="10">
        <v>1.31</v>
      </c>
      <c r="DM1927" s="10">
        <v>57.7</v>
      </c>
      <c r="DN1927" s="10">
        <v>36.71</v>
      </c>
    </row>
    <row r="1928" spans="1:118" x14ac:dyDescent="0.25">
      <c r="A1928" s="10">
        <v>2003</v>
      </c>
      <c r="R1928" s="10">
        <v>2003</v>
      </c>
      <c r="S1928" s="10" t="s">
        <v>292</v>
      </c>
      <c r="T1928" s="10">
        <v>1.5146150000000002E-2</v>
      </c>
      <c r="U1928" s="10">
        <v>9.4440700000000023E-3</v>
      </c>
      <c r="V1928" s="10">
        <v>1</v>
      </c>
      <c r="W1928" s="10">
        <v>10.3</v>
      </c>
      <c r="Y1928" s="10">
        <v>1.4999099999999996E-2</v>
      </c>
      <c r="Z1928" s="10">
        <v>9.3523799999999987E-3</v>
      </c>
      <c r="AA1928" s="10">
        <v>1</v>
      </c>
      <c r="AB1928" s="10">
        <v>10.199999999999999</v>
      </c>
      <c r="AD1928" s="10">
        <v>1.4852049999999999E-2</v>
      </c>
      <c r="AE1928" s="10">
        <v>9.2606900000000002E-3</v>
      </c>
      <c r="AF1928" s="10">
        <v>1</v>
      </c>
      <c r="AG1928" s="10">
        <v>10.1</v>
      </c>
      <c r="AI1928" s="10">
        <v>2003</v>
      </c>
      <c r="AJ1928" s="10" t="s">
        <v>292</v>
      </c>
      <c r="AK1928" s="10">
        <v>3.2745440000000001E-2</v>
      </c>
      <c r="AL1928" s="10">
        <v>1.475344E-2</v>
      </c>
      <c r="AM1928" s="10">
        <v>2</v>
      </c>
      <c r="AN1928" s="10">
        <v>10.4</v>
      </c>
      <c r="AP1928" s="10">
        <v>3.2745440000000001E-2</v>
      </c>
      <c r="AQ1928" s="10">
        <v>1.475344E-2</v>
      </c>
      <c r="AR1928" s="10">
        <v>2</v>
      </c>
      <c r="AS1928" s="10">
        <v>10.4</v>
      </c>
      <c r="AU1928" s="10">
        <v>3.2745440000000001E-2</v>
      </c>
      <c r="AV1928" s="10">
        <v>1.475344E-2</v>
      </c>
      <c r="AW1928" s="10">
        <v>2</v>
      </c>
      <c r="AX1928" s="10">
        <v>10.4</v>
      </c>
      <c r="AZ1928" s="10">
        <v>2003</v>
      </c>
      <c r="BA1928" s="10" t="s">
        <v>292</v>
      </c>
      <c r="BB1928" s="10">
        <v>1.5440249999999999E-2</v>
      </c>
      <c r="BC1928" s="10">
        <v>9.6274499999999992E-3</v>
      </c>
      <c r="BD1928" s="10">
        <v>1</v>
      </c>
      <c r="BE1928" s="10">
        <v>10.5</v>
      </c>
      <c r="BG1928" s="10">
        <v>1.5146150000000002E-2</v>
      </c>
      <c r="BH1928" s="10">
        <v>9.4440700000000023E-3</v>
      </c>
      <c r="BI1928" s="10">
        <v>1</v>
      </c>
      <c r="BJ1928" s="10">
        <v>10.3</v>
      </c>
      <c r="BL1928" s="10">
        <v>1.5146150000000002E-2</v>
      </c>
      <c r="BM1928" s="10">
        <v>9.4440700000000023E-3</v>
      </c>
      <c r="BN1928" s="10">
        <v>1</v>
      </c>
      <c r="BO1928" s="10">
        <v>10.3</v>
      </c>
      <c r="BQ1928" s="10">
        <v>2002</v>
      </c>
      <c r="BR1928" s="10" t="s">
        <v>289</v>
      </c>
      <c r="BS1928" s="10">
        <v>0.11083071999999998</v>
      </c>
      <c r="BT1928" s="10">
        <v>5.9193679999999992E-2</v>
      </c>
      <c r="BU1928" s="10">
        <v>7</v>
      </c>
      <c r="BV1928" s="10">
        <v>10.4</v>
      </c>
      <c r="BX1928" s="10">
        <v>0.12544576000000002</v>
      </c>
      <c r="BY1928" s="10">
        <v>6.6999440000000007E-2</v>
      </c>
      <c r="BZ1928" s="10">
        <v>8</v>
      </c>
      <c r="CA1928" s="10">
        <v>10.3</v>
      </c>
      <c r="CC1928" s="10">
        <v>0.10976504000000001</v>
      </c>
      <c r="CD1928" s="10">
        <v>5.8624510000000005E-2</v>
      </c>
      <c r="CE1928" s="10">
        <v>7</v>
      </c>
      <c r="CF1928" s="10">
        <v>10.3</v>
      </c>
      <c r="CH1928" s="10">
        <v>2002</v>
      </c>
      <c r="CI1928" s="10" t="s">
        <v>289</v>
      </c>
      <c r="CJ1928" s="10">
        <v>4.5879600000000006E-2</v>
      </c>
      <c r="CK1928" s="10">
        <v>2.8607280000000006E-2</v>
      </c>
      <c r="CL1928" s="10">
        <v>3</v>
      </c>
      <c r="CM1928" s="10">
        <v>10.4</v>
      </c>
      <c r="CO1928" s="10">
        <v>6.0584600000000009E-2</v>
      </c>
      <c r="CP1928" s="10">
        <v>3.7776280000000009E-2</v>
      </c>
      <c r="CQ1928" s="10">
        <v>4</v>
      </c>
      <c r="CR1928" s="10">
        <v>10.3</v>
      </c>
      <c r="CT1928" s="10">
        <v>6.1172799999999999E-2</v>
      </c>
      <c r="CU1928" s="10">
        <v>3.8143040000000003E-2</v>
      </c>
      <c r="CV1928" s="10">
        <v>4</v>
      </c>
      <c r="CW1928" s="10">
        <v>10.4</v>
      </c>
      <c r="CY1928" s="10">
        <v>2029</v>
      </c>
      <c r="CZ1928" s="10" t="s">
        <v>9</v>
      </c>
      <c r="DC1928" s="10">
        <v>0</v>
      </c>
      <c r="DH1928" s="10">
        <v>0</v>
      </c>
      <c r="DM1928" s="10">
        <v>0</v>
      </c>
    </row>
    <row r="1929" spans="1:118" x14ac:dyDescent="0.25">
      <c r="A1929" s="10">
        <v>2004</v>
      </c>
      <c r="R1929" s="10">
        <v>2004</v>
      </c>
      <c r="S1929" s="10" t="s">
        <v>400</v>
      </c>
      <c r="T1929" s="10">
        <v>0</v>
      </c>
      <c r="Y1929" s="10">
        <v>0</v>
      </c>
      <c r="AD1929" s="10">
        <v>0</v>
      </c>
      <c r="AI1929" s="10">
        <v>2004</v>
      </c>
      <c r="AJ1929" s="10" t="s">
        <v>400</v>
      </c>
      <c r="AK1929" s="10">
        <v>0</v>
      </c>
      <c r="AP1929" s="10">
        <v>0</v>
      </c>
      <c r="AU1929" s="10">
        <v>0</v>
      </c>
      <c r="AZ1929" s="10">
        <v>2004</v>
      </c>
      <c r="BA1929" s="10" t="s">
        <v>400</v>
      </c>
      <c r="BB1929" s="10">
        <v>0</v>
      </c>
      <c r="BG1929" s="10">
        <v>0</v>
      </c>
      <c r="BL1929" s="10">
        <v>0</v>
      </c>
      <c r="BQ1929" s="10">
        <v>2003</v>
      </c>
      <c r="BR1929" s="10" t="s">
        <v>292</v>
      </c>
      <c r="BS1929" s="10">
        <v>3.166592E-2</v>
      </c>
      <c r="BT1929" s="10">
        <v>1.6912479999999997E-2</v>
      </c>
      <c r="BU1929" s="10">
        <v>2</v>
      </c>
      <c r="BV1929" s="10">
        <v>10.4</v>
      </c>
      <c r="BX1929" s="10">
        <v>1.5680720000000002E-2</v>
      </c>
      <c r="BY1929" s="10">
        <v>8.3749300000000009E-3</v>
      </c>
      <c r="BZ1929" s="10">
        <v>1</v>
      </c>
      <c r="CA1929" s="10">
        <v>10.3</v>
      </c>
      <c r="CC1929" s="10">
        <v>1.5680720000000002E-2</v>
      </c>
      <c r="CD1929" s="10">
        <v>8.3749300000000009E-3</v>
      </c>
      <c r="CE1929" s="10">
        <v>1</v>
      </c>
      <c r="CF1929" s="10">
        <v>10.3</v>
      </c>
      <c r="CH1929" s="10">
        <v>2003</v>
      </c>
      <c r="CI1929" s="10" t="s">
        <v>292</v>
      </c>
      <c r="CJ1929" s="10">
        <v>1.52932E-2</v>
      </c>
      <c r="CK1929" s="10">
        <v>9.5357600000000008E-3</v>
      </c>
      <c r="CL1929" s="10">
        <v>1</v>
      </c>
      <c r="CM1929" s="10">
        <v>10.4</v>
      </c>
      <c r="CO1929" s="10">
        <v>1.5146150000000002E-2</v>
      </c>
      <c r="CP1929" s="10">
        <v>9.4440700000000023E-3</v>
      </c>
      <c r="CQ1929" s="10">
        <v>1</v>
      </c>
      <c r="CR1929" s="10">
        <v>10.3</v>
      </c>
      <c r="CT1929" s="10">
        <v>1.52932E-2</v>
      </c>
      <c r="CU1929" s="10">
        <v>9.5357600000000008E-3</v>
      </c>
      <c r="CV1929" s="10">
        <v>1</v>
      </c>
      <c r="CW1929" s="10">
        <v>10.4</v>
      </c>
      <c r="CY1929" s="10">
        <v>2030</v>
      </c>
      <c r="CZ1929" s="10" t="s">
        <v>10</v>
      </c>
      <c r="DA1929" s="10">
        <v>2.2999999999999998</v>
      </c>
      <c r="DB1929" s="10">
        <v>0.75</v>
      </c>
      <c r="DC1929" s="10">
        <v>133</v>
      </c>
      <c r="DD1929" s="10">
        <v>10.5</v>
      </c>
      <c r="DF1929" s="10">
        <v>3.08</v>
      </c>
      <c r="DG1929" s="10">
        <v>1</v>
      </c>
      <c r="DH1929" s="10">
        <v>180</v>
      </c>
      <c r="DI1929" s="10">
        <v>10.4</v>
      </c>
      <c r="DK1929" s="10">
        <v>3.4</v>
      </c>
      <c r="DL1929" s="10">
        <v>1.1100000000000001</v>
      </c>
      <c r="DM1929" s="10">
        <v>199</v>
      </c>
      <c r="DN1929" s="10">
        <v>10.4</v>
      </c>
    </row>
    <row r="1930" spans="1:118" x14ac:dyDescent="0.25">
      <c r="A1930" s="10">
        <v>2005</v>
      </c>
      <c r="R1930" s="10">
        <v>2005</v>
      </c>
      <c r="S1930" s="10" t="s">
        <v>401</v>
      </c>
      <c r="T1930" s="10">
        <v>1.7949999999999999E-3</v>
      </c>
      <c r="Y1930" s="10">
        <v>1.73E-4</v>
      </c>
      <c r="AD1930" s="10">
        <v>1.3300000000000001E-4</v>
      </c>
      <c r="AI1930" s="10">
        <v>2005</v>
      </c>
      <c r="AJ1930" s="10" t="s">
        <v>401</v>
      </c>
      <c r="AK1930" s="10">
        <v>1.983E-2</v>
      </c>
      <c r="AP1930" s="10">
        <v>2.3050000000000001E-2</v>
      </c>
      <c r="AU1930" s="10">
        <v>1.8519999999999998E-2</v>
      </c>
      <c r="AZ1930" s="10">
        <v>2005</v>
      </c>
      <c r="BA1930" s="10" t="s">
        <v>401</v>
      </c>
      <c r="BB1930" s="10">
        <v>1.485E-3</v>
      </c>
      <c r="BG1930" s="10">
        <v>5.5000000000000003E-4</v>
      </c>
      <c r="BL1930" s="10">
        <v>2.0000000000000002E-5</v>
      </c>
      <c r="BQ1930" s="10">
        <v>2004</v>
      </c>
      <c r="BR1930" s="10" t="s">
        <v>400</v>
      </c>
      <c r="BS1930" s="10">
        <v>0</v>
      </c>
      <c r="BX1930" s="10">
        <v>0</v>
      </c>
      <c r="CC1930" s="10">
        <v>0</v>
      </c>
      <c r="CH1930" s="10">
        <v>2004</v>
      </c>
      <c r="CI1930" s="10" t="s">
        <v>400</v>
      </c>
      <c r="CJ1930" s="10">
        <v>0</v>
      </c>
      <c r="CO1930" s="10">
        <v>0</v>
      </c>
      <c r="CT1930" s="10">
        <v>0</v>
      </c>
      <c r="CY1930" s="10">
        <v>2031</v>
      </c>
      <c r="CZ1930" s="10" t="s">
        <v>11</v>
      </c>
      <c r="DC1930" s="10">
        <v>0</v>
      </c>
      <c r="DH1930" s="10">
        <v>0</v>
      </c>
      <c r="DM1930" s="10">
        <v>0</v>
      </c>
    </row>
    <row r="1931" spans="1:118" x14ac:dyDescent="0.25">
      <c r="A1931" s="10">
        <v>2006</v>
      </c>
      <c r="R1931" s="10">
        <v>2006</v>
      </c>
      <c r="S1931" s="10" t="s">
        <v>8</v>
      </c>
      <c r="T1931" s="10">
        <v>0.23</v>
      </c>
      <c r="U1931" s="10">
        <v>0.19</v>
      </c>
      <c r="Y1931" s="10">
        <v>0.28000000000000003</v>
      </c>
      <c r="Z1931" s="10">
        <v>0.22</v>
      </c>
      <c r="AD1931" s="10">
        <v>0.3</v>
      </c>
      <c r="AE1931" s="10">
        <v>0.23</v>
      </c>
      <c r="AI1931" s="10">
        <v>2006</v>
      </c>
      <c r="AJ1931" s="10" t="s">
        <v>8</v>
      </c>
      <c r="AK1931" s="10">
        <v>0.69</v>
      </c>
      <c r="AL1931" s="10">
        <v>0.3</v>
      </c>
      <c r="AP1931" s="10">
        <v>0.81</v>
      </c>
      <c r="AQ1931" s="10">
        <v>0.36</v>
      </c>
      <c r="AU1931" s="10">
        <v>0.82</v>
      </c>
      <c r="AV1931" s="10">
        <v>0.36</v>
      </c>
      <c r="AZ1931" s="10">
        <v>2006</v>
      </c>
      <c r="BA1931" s="10" t="s">
        <v>8</v>
      </c>
      <c r="BB1931" s="10">
        <v>0.23</v>
      </c>
      <c r="BC1931" s="10">
        <v>0.18</v>
      </c>
      <c r="BG1931" s="10">
        <v>0.34</v>
      </c>
      <c r="BH1931" s="10">
        <v>0.25</v>
      </c>
      <c r="BL1931" s="10">
        <v>0.32</v>
      </c>
      <c r="BM1931" s="10">
        <v>0.23</v>
      </c>
      <c r="BQ1931" s="10">
        <v>2005</v>
      </c>
      <c r="BR1931" s="10" t="s">
        <v>401</v>
      </c>
      <c r="BS1931" s="10">
        <v>1.9810000000000001E-2</v>
      </c>
      <c r="BX1931" s="10">
        <v>2.0393000000000001E-2</v>
      </c>
      <c r="CC1931" s="10">
        <v>1.8079999999999999E-2</v>
      </c>
      <c r="CH1931" s="10">
        <v>2005</v>
      </c>
      <c r="CI1931" s="10" t="s">
        <v>401</v>
      </c>
      <c r="CJ1931" s="10">
        <v>2.3700000000000001E-3</v>
      </c>
      <c r="CO1931" s="10">
        <v>1.4329999999999999E-4</v>
      </c>
      <c r="CT1931" s="10">
        <v>2.6599999999999999E-5</v>
      </c>
      <c r="CY1931" s="10">
        <v>2032</v>
      </c>
      <c r="CZ1931" s="10" t="s">
        <v>285</v>
      </c>
      <c r="DA1931" s="10">
        <v>6.9026999999999991E-2</v>
      </c>
      <c r="DB1931" s="10">
        <v>2.2524599999999999E-2</v>
      </c>
      <c r="DC1931" s="10">
        <v>4</v>
      </c>
      <c r="DD1931" s="10">
        <v>10.5</v>
      </c>
      <c r="DF1931" s="10">
        <v>0.1025544</v>
      </c>
      <c r="DG1931" s="10">
        <v>3.3465120000000008E-2</v>
      </c>
      <c r="DH1931" s="10">
        <v>6</v>
      </c>
      <c r="DI1931" s="10">
        <v>10.4</v>
      </c>
      <c r="DK1931" s="10">
        <v>0.1025544</v>
      </c>
      <c r="DL1931" s="10">
        <v>3.3465120000000008E-2</v>
      </c>
      <c r="DM1931" s="10">
        <v>6</v>
      </c>
      <c r="DN1931" s="10">
        <v>10.4</v>
      </c>
    </row>
    <row r="1932" spans="1:118" x14ac:dyDescent="0.25">
      <c r="A1932" s="10">
        <v>2007</v>
      </c>
      <c r="R1932" s="10">
        <v>2007</v>
      </c>
      <c r="S1932" s="10" t="s">
        <v>9</v>
      </c>
      <c r="V1932" s="10">
        <v>0</v>
      </c>
      <c r="AA1932" s="10">
        <v>0</v>
      </c>
      <c r="AF1932" s="10">
        <v>0</v>
      </c>
      <c r="AI1932" s="10">
        <v>2007</v>
      </c>
      <c r="AJ1932" s="10" t="s">
        <v>9</v>
      </c>
      <c r="AM1932" s="10">
        <v>0</v>
      </c>
      <c r="AR1932" s="10">
        <v>0</v>
      </c>
      <c r="AW1932" s="10">
        <v>0</v>
      </c>
      <c r="AZ1932" s="10">
        <v>2007</v>
      </c>
      <c r="BA1932" s="10" t="s">
        <v>9</v>
      </c>
      <c r="BD1932" s="10">
        <v>0</v>
      </c>
      <c r="BI1932" s="10">
        <v>0</v>
      </c>
      <c r="BN1932" s="10">
        <v>0</v>
      </c>
      <c r="BQ1932" s="10">
        <v>2006</v>
      </c>
      <c r="BR1932" s="10" t="s">
        <v>8</v>
      </c>
      <c r="BS1932" s="10">
        <v>0.64</v>
      </c>
      <c r="BT1932" s="10">
        <v>0.36</v>
      </c>
      <c r="BX1932" s="10">
        <v>0.63</v>
      </c>
      <c r="BY1932" s="10">
        <v>0.36</v>
      </c>
      <c r="CC1932" s="10">
        <v>0.82</v>
      </c>
      <c r="CD1932" s="10">
        <v>0.46</v>
      </c>
      <c r="CH1932" s="10">
        <v>2006</v>
      </c>
      <c r="CI1932" s="10" t="s">
        <v>8</v>
      </c>
      <c r="CJ1932" s="10">
        <v>0.25</v>
      </c>
      <c r="CK1932" s="10">
        <v>0.2</v>
      </c>
      <c r="CL1932" s="10">
        <v>5</v>
      </c>
      <c r="CM1932" s="10">
        <v>35.93</v>
      </c>
      <c r="CO1932" s="10">
        <v>0.3</v>
      </c>
      <c r="CP1932" s="10">
        <v>0.23</v>
      </c>
      <c r="CQ1932" s="10">
        <v>6</v>
      </c>
      <c r="CR1932" s="10">
        <v>36.130000000000003</v>
      </c>
      <c r="CT1932" s="10">
        <v>0.32</v>
      </c>
      <c r="CU1932" s="10">
        <v>0.23</v>
      </c>
      <c r="CV1932" s="10">
        <v>7</v>
      </c>
      <c r="CW1932" s="10">
        <v>34.130000000000003</v>
      </c>
      <c r="CY1932" s="10">
        <v>2033</v>
      </c>
      <c r="CZ1932" s="10" t="s">
        <v>304</v>
      </c>
      <c r="DA1932" s="10">
        <v>6.9026999999999991E-2</v>
      </c>
      <c r="DB1932" s="10">
        <v>2.2524599999999999E-2</v>
      </c>
      <c r="DC1932" s="10">
        <v>4</v>
      </c>
      <c r="DD1932" s="10">
        <v>10.5</v>
      </c>
      <c r="DF1932" s="10">
        <v>5.1277200000000002E-2</v>
      </c>
      <c r="DG1932" s="10">
        <v>1.6732560000000004E-2</v>
      </c>
      <c r="DH1932" s="10">
        <v>3</v>
      </c>
      <c r="DI1932" s="10">
        <v>10.4</v>
      </c>
      <c r="DK1932" s="10">
        <v>6.8369600000000003E-2</v>
      </c>
      <c r="DL1932" s="10">
        <v>2.2310079999999999E-2</v>
      </c>
      <c r="DM1932" s="10">
        <v>4</v>
      </c>
      <c r="DN1932" s="10">
        <v>10.4</v>
      </c>
    </row>
    <row r="1933" spans="1:118" x14ac:dyDescent="0.25">
      <c r="A1933" s="10">
        <v>2008</v>
      </c>
      <c r="R1933" s="10">
        <v>2008</v>
      </c>
      <c r="S1933" s="10" t="s">
        <v>10</v>
      </c>
      <c r="T1933" s="10">
        <v>0.22</v>
      </c>
      <c r="U1933" s="10">
        <v>0.14000000000000001</v>
      </c>
      <c r="V1933" s="10">
        <v>13.8</v>
      </c>
      <c r="W1933" s="10">
        <v>10.9</v>
      </c>
      <c r="Y1933" s="10">
        <v>0.27</v>
      </c>
      <c r="Z1933" s="10">
        <v>0.17</v>
      </c>
      <c r="AA1933" s="10">
        <v>16.899999999999999</v>
      </c>
      <c r="AB1933" s="10">
        <v>10.9</v>
      </c>
      <c r="AD1933" s="10">
        <v>0.28999999999999998</v>
      </c>
      <c r="AE1933" s="10">
        <v>0.18</v>
      </c>
      <c r="AF1933" s="10">
        <v>17.899999999999999</v>
      </c>
      <c r="AG1933" s="10">
        <v>10.9</v>
      </c>
      <c r="AI1933" s="10">
        <v>2008</v>
      </c>
      <c r="AJ1933" s="10" t="s">
        <v>10</v>
      </c>
      <c r="AK1933" s="10">
        <v>0.68</v>
      </c>
      <c r="AL1933" s="10">
        <v>0.24</v>
      </c>
      <c r="AM1933" s="10">
        <v>38.5</v>
      </c>
      <c r="AN1933" s="10">
        <v>10.8</v>
      </c>
      <c r="AP1933" s="10">
        <v>0.8</v>
      </c>
      <c r="AQ1933" s="10">
        <v>0.28999999999999998</v>
      </c>
      <c r="AR1933" s="10">
        <v>45.3</v>
      </c>
      <c r="AS1933" s="10">
        <v>10.8</v>
      </c>
      <c r="AU1933" s="10">
        <v>0.81</v>
      </c>
      <c r="AV1933" s="10">
        <v>0.28999999999999998</v>
      </c>
      <c r="AW1933" s="10">
        <v>46.1</v>
      </c>
      <c r="AX1933" s="10">
        <v>10.8</v>
      </c>
      <c r="AZ1933" s="10">
        <v>2008</v>
      </c>
      <c r="BA1933" s="10" t="s">
        <v>10</v>
      </c>
      <c r="BB1933" s="10">
        <v>0.22</v>
      </c>
      <c r="BC1933" s="10">
        <v>0.13</v>
      </c>
      <c r="BD1933" s="10">
        <v>13.4</v>
      </c>
      <c r="BE1933" s="10">
        <v>10.9</v>
      </c>
      <c r="BG1933" s="10">
        <v>0.33</v>
      </c>
      <c r="BH1933" s="10">
        <v>0.2</v>
      </c>
      <c r="BI1933" s="10">
        <v>20.5</v>
      </c>
      <c r="BJ1933" s="10">
        <v>10.9</v>
      </c>
      <c r="BL1933" s="10">
        <v>0.31</v>
      </c>
      <c r="BM1933" s="10">
        <v>0.18</v>
      </c>
      <c r="BN1933" s="10">
        <v>19.100000000000001</v>
      </c>
      <c r="BO1933" s="10">
        <v>10.9</v>
      </c>
      <c r="BQ1933" s="10">
        <v>2007</v>
      </c>
      <c r="BR1933" s="10" t="s">
        <v>9</v>
      </c>
      <c r="BU1933" s="10">
        <v>0</v>
      </c>
      <c r="BZ1933" s="10">
        <v>0</v>
      </c>
      <c r="CE1933" s="10">
        <v>0</v>
      </c>
      <c r="CH1933" s="10">
        <v>2007</v>
      </c>
      <c r="CI1933" s="10" t="s">
        <v>9</v>
      </c>
      <c r="CL1933" s="10">
        <v>0</v>
      </c>
      <c r="CQ1933" s="10">
        <v>0</v>
      </c>
      <c r="CV1933" s="10">
        <v>0</v>
      </c>
      <c r="CY1933" s="10">
        <v>2034</v>
      </c>
      <c r="CZ1933" s="10" t="s">
        <v>305</v>
      </c>
      <c r="DA1933" s="10">
        <v>8.6283749999999992E-2</v>
      </c>
      <c r="DB1933" s="10">
        <v>2.815575E-2</v>
      </c>
      <c r="DC1933" s="10">
        <v>5</v>
      </c>
      <c r="DD1933" s="10">
        <v>10.5</v>
      </c>
      <c r="DF1933" s="10">
        <v>0.17092399999999996</v>
      </c>
      <c r="DG1933" s="10">
        <v>5.5775199999999997E-2</v>
      </c>
      <c r="DH1933" s="10">
        <v>10</v>
      </c>
      <c r="DI1933" s="10">
        <v>10.4</v>
      </c>
      <c r="DK1933" s="10">
        <v>0.32475560000000003</v>
      </c>
      <c r="DL1933" s="10">
        <v>0.10597288000000001</v>
      </c>
      <c r="DM1933" s="10">
        <v>19</v>
      </c>
      <c r="DN1933" s="10">
        <v>10.4</v>
      </c>
    </row>
    <row r="1934" spans="1:118" x14ac:dyDescent="0.25">
      <c r="A1934" s="10">
        <v>2009</v>
      </c>
      <c r="R1934" s="10">
        <v>2009</v>
      </c>
      <c r="S1934" s="10" t="s">
        <v>11</v>
      </c>
      <c r="V1934" s="10">
        <v>0</v>
      </c>
      <c r="AA1934" s="10">
        <v>0</v>
      </c>
      <c r="AF1934" s="10">
        <v>0</v>
      </c>
      <c r="AI1934" s="10">
        <v>2009</v>
      </c>
      <c r="AJ1934" s="10" t="s">
        <v>11</v>
      </c>
      <c r="AM1934" s="10">
        <v>0</v>
      </c>
      <c r="AR1934" s="10">
        <v>0</v>
      </c>
      <c r="AW1934" s="10">
        <v>0</v>
      </c>
      <c r="AZ1934" s="10">
        <v>2009</v>
      </c>
      <c r="BA1934" s="10" t="s">
        <v>11</v>
      </c>
      <c r="BD1934" s="10">
        <v>0</v>
      </c>
      <c r="BI1934" s="10">
        <v>0</v>
      </c>
      <c r="BN1934" s="10">
        <v>0</v>
      </c>
      <c r="BQ1934" s="10">
        <v>2008</v>
      </c>
      <c r="BR1934" s="10" t="s">
        <v>10</v>
      </c>
      <c r="BS1934" s="10">
        <v>0.63</v>
      </c>
      <c r="BT1934" s="10">
        <v>0.3</v>
      </c>
      <c r="BU1934" s="10">
        <v>37.5</v>
      </c>
      <c r="BV1934" s="10">
        <v>10.8</v>
      </c>
      <c r="BX1934" s="10">
        <v>0.62</v>
      </c>
      <c r="BY1934" s="10">
        <v>0.3</v>
      </c>
      <c r="BZ1934" s="10">
        <v>36.9</v>
      </c>
      <c r="CA1934" s="10">
        <v>10.8</v>
      </c>
      <c r="CC1934" s="10">
        <v>0.81</v>
      </c>
      <c r="CD1934" s="10">
        <v>0.39</v>
      </c>
      <c r="CE1934" s="10">
        <v>48.2</v>
      </c>
      <c r="CF1934" s="10">
        <v>10.8</v>
      </c>
      <c r="CH1934" s="10">
        <v>2008</v>
      </c>
      <c r="CI1934" s="10" t="s">
        <v>10</v>
      </c>
      <c r="CJ1934" s="10">
        <v>0.24</v>
      </c>
      <c r="CK1934" s="10">
        <v>0.15</v>
      </c>
      <c r="CL1934" s="10">
        <v>15.1</v>
      </c>
      <c r="CM1934" s="10">
        <v>11</v>
      </c>
      <c r="CO1934" s="10">
        <v>0.28999999999999998</v>
      </c>
      <c r="CP1934" s="10">
        <v>0.18</v>
      </c>
      <c r="CQ1934" s="10">
        <v>18.2</v>
      </c>
      <c r="CR1934" s="10">
        <v>11</v>
      </c>
      <c r="CT1934" s="10">
        <v>0.31</v>
      </c>
      <c r="CU1934" s="10">
        <v>0.19</v>
      </c>
      <c r="CV1934" s="10">
        <v>19.2</v>
      </c>
      <c r="CW1934" s="10">
        <v>11</v>
      </c>
      <c r="CY1934" s="10">
        <v>2035</v>
      </c>
      <c r="CZ1934" s="10" t="s">
        <v>288</v>
      </c>
      <c r="DA1934" s="10">
        <v>1.0354049999999999</v>
      </c>
      <c r="DB1934" s="10">
        <v>0.33786900000000003</v>
      </c>
      <c r="DC1934" s="10">
        <v>60</v>
      </c>
      <c r="DD1934" s="10">
        <v>10.5</v>
      </c>
      <c r="DF1934" s="10">
        <v>1.4015768</v>
      </c>
      <c r="DG1934" s="10">
        <v>0.45735664000000004</v>
      </c>
      <c r="DH1934" s="10">
        <v>82</v>
      </c>
      <c r="DI1934" s="10">
        <v>10.4</v>
      </c>
      <c r="DK1934" s="10">
        <v>1.5554083999999997</v>
      </c>
      <c r="DL1934" s="10">
        <v>0.50755432</v>
      </c>
      <c r="DM1934" s="10">
        <v>91</v>
      </c>
      <c r="DN1934" s="10">
        <v>10.4</v>
      </c>
    </row>
    <row r="1935" spans="1:118" x14ac:dyDescent="0.25">
      <c r="A1935" s="10">
        <v>2010</v>
      </c>
      <c r="R1935" s="10">
        <v>2010</v>
      </c>
      <c r="S1935" s="10" t="s">
        <v>285</v>
      </c>
      <c r="T1935" s="10">
        <v>0.10097923499999999</v>
      </c>
      <c r="U1935" s="10">
        <v>6.2963523000000007E-2</v>
      </c>
      <c r="V1935" s="10">
        <v>6.3</v>
      </c>
      <c r="W1935" s="10">
        <v>10.9</v>
      </c>
      <c r="Y1935" s="10">
        <v>0.10418492500000001</v>
      </c>
      <c r="Z1935" s="10">
        <v>6.4962365000000008E-2</v>
      </c>
      <c r="AA1935" s="10">
        <v>6.5</v>
      </c>
      <c r="AB1935" s="10">
        <v>10.9</v>
      </c>
      <c r="AD1935" s="10">
        <v>0.11219914999999998</v>
      </c>
      <c r="AE1935" s="10">
        <v>6.9959469999999996E-2</v>
      </c>
      <c r="AF1935" s="10">
        <v>7</v>
      </c>
      <c r="AG1935" s="10">
        <v>10.9</v>
      </c>
      <c r="AI1935" s="10">
        <v>2010</v>
      </c>
      <c r="AJ1935" s="10" t="s">
        <v>285</v>
      </c>
      <c r="AK1935" s="10">
        <v>0.27925106400000005</v>
      </c>
      <c r="AL1935" s="10">
        <v>0.10100570400000003</v>
      </c>
      <c r="AM1935" s="10">
        <v>15.9</v>
      </c>
      <c r="AN1935" s="10">
        <v>10.8</v>
      </c>
      <c r="AP1935" s="10">
        <v>0.33720883199999996</v>
      </c>
      <c r="AQ1935" s="10">
        <v>0.12196915200000001</v>
      </c>
      <c r="AR1935" s="10">
        <v>19.2</v>
      </c>
      <c r="AS1935" s="10">
        <v>10.8</v>
      </c>
      <c r="AU1935" s="10">
        <v>0.33193994400000004</v>
      </c>
      <c r="AV1935" s="10">
        <v>0.12006338400000001</v>
      </c>
      <c r="AW1935" s="10">
        <v>18.899999999999999</v>
      </c>
      <c r="AX1935" s="10">
        <v>10.8</v>
      </c>
      <c r="AZ1935" s="10">
        <v>2010</v>
      </c>
      <c r="BA1935" s="10" t="s">
        <v>285</v>
      </c>
      <c r="BB1935" s="10">
        <v>8.7571908000000004E-2</v>
      </c>
      <c r="BC1935" s="10">
        <v>5.1932178000000009E-2</v>
      </c>
      <c r="BD1935" s="10">
        <v>5.4</v>
      </c>
      <c r="BE1935" s="10">
        <v>10.9</v>
      </c>
      <c r="BG1935" s="10">
        <v>0.13622296799999997</v>
      </c>
      <c r="BH1935" s="10">
        <v>8.0783387999999998E-2</v>
      </c>
      <c r="BI1935" s="10">
        <v>8.4</v>
      </c>
      <c r="BJ1935" s="10">
        <v>10.9</v>
      </c>
      <c r="BL1935" s="10">
        <v>0.12000594800000002</v>
      </c>
      <c r="BM1935" s="10">
        <v>7.116631800000002E-2</v>
      </c>
      <c r="BN1935" s="10">
        <v>7.4</v>
      </c>
      <c r="BO1935" s="10">
        <v>10.9</v>
      </c>
      <c r="BQ1935" s="10">
        <v>2009</v>
      </c>
      <c r="BR1935" s="10" t="s">
        <v>11</v>
      </c>
      <c r="BU1935" s="10">
        <v>0</v>
      </c>
      <c r="BZ1935" s="10">
        <v>0</v>
      </c>
      <c r="CE1935" s="10">
        <v>0</v>
      </c>
      <c r="CH1935" s="10">
        <v>2009</v>
      </c>
      <c r="CI1935" s="10" t="s">
        <v>11</v>
      </c>
      <c r="CL1935" s="10">
        <v>0</v>
      </c>
      <c r="CQ1935" s="10">
        <v>0</v>
      </c>
      <c r="CV1935" s="10">
        <v>0</v>
      </c>
      <c r="CY1935" s="10">
        <v>2036</v>
      </c>
      <c r="CZ1935" s="10" t="s">
        <v>293</v>
      </c>
      <c r="DA1935" s="10">
        <v>1.7256749999999998E-2</v>
      </c>
      <c r="DB1935" s="10">
        <v>5.6311499999999997E-3</v>
      </c>
      <c r="DC1935" s="10">
        <v>1</v>
      </c>
      <c r="DD1935" s="10">
        <v>10.5</v>
      </c>
      <c r="DF1935" s="10">
        <v>1.7092400000000001E-2</v>
      </c>
      <c r="DG1935" s="10">
        <v>5.5775199999999999E-3</v>
      </c>
      <c r="DH1935" s="10">
        <v>1</v>
      </c>
      <c r="DI1935" s="10">
        <v>10.4</v>
      </c>
      <c r="DK1935" s="10">
        <v>1.7092400000000001E-2</v>
      </c>
      <c r="DL1935" s="10">
        <v>5.5775199999999999E-3</v>
      </c>
      <c r="DM1935" s="10">
        <v>1</v>
      </c>
      <c r="DN1935" s="10">
        <v>10.4</v>
      </c>
    </row>
    <row r="1936" spans="1:118" x14ac:dyDescent="0.25">
      <c r="A1936" s="10">
        <v>2011</v>
      </c>
      <c r="R1936" s="10">
        <v>2011</v>
      </c>
      <c r="S1936" s="10" t="s">
        <v>304</v>
      </c>
      <c r="T1936" s="10">
        <v>1.923414E-2</v>
      </c>
      <c r="U1936" s="10">
        <v>1.1993052000000001E-2</v>
      </c>
      <c r="V1936" s="10">
        <v>1.2</v>
      </c>
      <c r="W1936" s="10">
        <v>10.9</v>
      </c>
      <c r="Y1936" s="10">
        <v>2.8851209999999999E-2</v>
      </c>
      <c r="Z1936" s="10">
        <v>1.7989578000000003E-2</v>
      </c>
      <c r="AA1936" s="10">
        <v>1.8</v>
      </c>
      <c r="AB1936" s="10">
        <v>10.9</v>
      </c>
      <c r="AD1936" s="10">
        <v>3.8468280000000001E-2</v>
      </c>
      <c r="AE1936" s="10">
        <v>2.3986104000000001E-2</v>
      </c>
      <c r="AF1936" s="10">
        <v>2.4</v>
      </c>
      <c r="AG1936" s="10">
        <v>10.9</v>
      </c>
      <c r="AI1936" s="10">
        <v>2011</v>
      </c>
      <c r="AJ1936" s="10" t="s">
        <v>304</v>
      </c>
      <c r="AK1936" s="10">
        <v>9.1327392000000007E-2</v>
      </c>
      <c r="AL1936" s="10">
        <v>3.3033312000000002E-2</v>
      </c>
      <c r="AM1936" s="10">
        <v>5.2</v>
      </c>
      <c r="AN1936" s="10">
        <v>10.8</v>
      </c>
      <c r="AP1936" s="10">
        <v>0.110646648</v>
      </c>
      <c r="AQ1936" s="10">
        <v>4.0021128000000003E-2</v>
      </c>
      <c r="AR1936" s="10">
        <v>6.3</v>
      </c>
      <c r="AS1936" s="10">
        <v>10.8</v>
      </c>
      <c r="AU1936" s="10">
        <v>0.110646648</v>
      </c>
      <c r="AV1936" s="10">
        <v>4.0021128000000003E-2</v>
      </c>
      <c r="AW1936" s="10">
        <v>6.3</v>
      </c>
      <c r="AX1936" s="10">
        <v>10.8</v>
      </c>
      <c r="AZ1936" s="10">
        <v>2011</v>
      </c>
      <c r="BA1936" s="10" t="s">
        <v>304</v>
      </c>
      <c r="BB1936" s="10">
        <v>3.4055741999999993E-2</v>
      </c>
      <c r="BC1936" s="10">
        <v>2.0195846999999999E-2</v>
      </c>
      <c r="BD1936" s="10">
        <v>2.1</v>
      </c>
      <c r="BE1936" s="10">
        <v>10.9</v>
      </c>
      <c r="BG1936" s="10">
        <v>3.8920848000000001E-2</v>
      </c>
      <c r="BH1936" s="10">
        <v>2.3080968E-2</v>
      </c>
      <c r="BI1936" s="10">
        <v>2.4</v>
      </c>
      <c r="BJ1936" s="10">
        <v>10.9</v>
      </c>
      <c r="BL1936" s="10">
        <v>3.8920848000000001E-2</v>
      </c>
      <c r="BM1936" s="10">
        <v>2.3080968E-2</v>
      </c>
      <c r="BN1936" s="10">
        <v>2.4</v>
      </c>
      <c r="BO1936" s="10">
        <v>10.9</v>
      </c>
      <c r="BQ1936" s="10">
        <v>2010</v>
      </c>
      <c r="BR1936" s="10" t="s">
        <v>285</v>
      </c>
      <c r="BS1936" s="10">
        <v>0.20346876</v>
      </c>
      <c r="BT1936" s="10">
        <v>9.7212852000000002E-2</v>
      </c>
      <c r="BU1936" s="10">
        <v>12.1</v>
      </c>
      <c r="BV1936" s="10">
        <v>10.8</v>
      </c>
      <c r="BX1936" s="10">
        <v>0.22532904000000004</v>
      </c>
      <c r="BY1936" s="10">
        <v>0.10765720800000003</v>
      </c>
      <c r="BZ1936" s="10">
        <v>13.4</v>
      </c>
      <c r="CA1936" s="10">
        <v>10.8</v>
      </c>
      <c r="CC1936" s="10">
        <v>0.30604392000000002</v>
      </c>
      <c r="CD1936" s="10">
        <v>0.14622098400000003</v>
      </c>
      <c r="CE1936" s="10">
        <v>18.2</v>
      </c>
      <c r="CF1936" s="10">
        <v>10.8</v>
      </c>
      <c r="CH1936" s="10">
        <v>2010</v>
      </c>
      <c r="CI1936" s="10" t="s">
        <v>285</v>
      </c>
      <c r="CJ1936" s="10">
        <v>0.10999339999999999</v>
      </c>
      <c r="CK1936" s="10">
        <v>6.8584119999999998E-2</v>
      </c>
      <c r="CL1936" s="10">
        <v>6.8</v>
      </c>
      <c r="CM1936" s="10">
        <v>11</v>
      </c>
      <c r="CO1936" s="10">
        <v>0.1229338</v>
      </c>
      <c r="CP1936" s="10">
        <v>7.665284E-2</v>
      </c>
      <c r="CQ1936" s="10">
        <v>7.6</v>
      </c>
      <c r="CR1936" s="10">
        <v>11</v>
      </c>
      <c r="CT1936" s="10">
        <v>0.1229338</v>
      </c>
      <c r="CU1936" s="10">
        <v>7.665284E-2</v>
      </c>
      <c r="CV1936" s="10">
        <v>7.6</v>
      </c>
      <c r="CW1936" s="10">
        <v>11</v>
      </c>
      <c r="CY1936" s="10">
        <v>2037</v>
      </c>
      <c r="CZ1936" s="10" t="s">
        <v>308</v>
      </c>
      <c r="DA1936" s="10">
        <v>0.41416199999999997</v>
      </c>
      <c r="DB1936" s="10">
        <v>0.13514759999999998</v>
      </c>
      <c r="DC1936" s="10">
        <v>24</v>
      </c>
      <c r="DD1936" s="10">
        <v>10.5</v>
      </c>
      <c r="DF1936" s="10">
        <v>0.59823400000000004</v>
      </c>
      <c r="DG1936" s="10">
        <v>0.1952132</v>
      </c>
      <c r="DH1936" s="10">
        <v>35</v>
      </c>
      <c r="DI1936" s="10">
        <v>10.4</v>
      </c>
      <c r="DK1936" s="10">
        <v>0.63241880000000006</v>
      </c>
      <c r="DL1936" s="10">
        <v>0.20636824000000001</v>
      </c>
      <c r="DM1936" s="10">
        <v>37</v>
      </c>
      <c r="DN1936" s="10">
        <v>10.4</v>
      </c>
    </row>
    <row r="1937" spans="1:118" x14ac:dyDescent="0.25">
      <c r="A1937" s="10">
        <v>2012</v>
      </c>
      <c r="R1937" s="10">
        <v>2012</v>
      </c>
      <c r="S1937" s="10" t="s">
        <v>287</v>
      </c>
      <c r="T1937" s="10">
        <v>1.7631295000000002E-2</v>
      </c>
      <c r="U1937" s="10">
        <v>1.0993631000000002E-2</v>
      </c>
      <c r="V1937" s="10">
        <v>1.1000000000000001</v>
      </c>
      <c r="W1937" s="10">
        <v>10.9</v>
      </c>
      <c r="Y1937" s="10">
        <v>2.0836985000000002E-2</v>
      </c>
      <c r="Z1937" s="10">
        <v>1.2992473000000003E-2</v>
      </c>
      <c r="AA1937" s="10">
        <v>1.3</v>
      </c>
      <c r="AB1937" s="10">
        <v>10.9</v>
      </c>
      <c r="AD1937" s="10">
        <v>1.923414E-2</v>
      </c>
      <c r="AE1937" s="10">
        <v>1.1993052000000001E-2</v>
      </c>
      <c r="AF1937" s="10">
        <v>1.2</v>
      </c>
      <c r="AG1937" s="10">
        <v>10.9</v>
      </c>
      <c r="AI1937" s="10">
        <v>2012</v>
      </c>
      <c r="AJ1937" s="10" t="s">
        <v>287</v>
      </c>
      <c r="AK1937" s="10">
        <v>8.7814799999999985E-2</v>
      </c>
      <c r="AL1937" s="10">
        <v>3.1762800000000001E-2</v>
      </c>
      <c r="AM1937" s="10">
        <v>5</v>
      </c>
      <c r="AN1937" s="10">
        <v>10.8</v>
      </c>
      <c r="AP1937" s="10">
        <v>8.430220799999999E-2</v>
      </c>
      <c r="AQ1937" s="10">
        <v>3.0492288000000003E-2</v>
      </c>
      <c r="AR1937" s="10">
        <v>4.8</v>
      </c>
      <c r="AS1937" s="10">
        <v>10.8</v>
      </c>
      <c r="AU1937" s="10">
        <v>8.2545911999999999E-2</v>
      </c>
      <c r="AV1937" s="10">
        <v>2.9857032000000002E-2</v>
      </c>
      <c r="AW1937" s="10">
        <v>4.7</v>
      </c>
      <c r="AX1937" s="10">
        <v>10.8</v>
      </c>
      <c r="AZ1937" s="10">
        <v>2012</v>
      </c>
      <c r="BA1937" s="10" t="s">
        <v>287</v>
      </c>
      <c r="BB1937" s="10">
        <v>1.9460424E-2</v>
      </c>
      <c r="BC1937" s="10">
        <v>1.1540484E-2</v>
      </c>
      <c r="BD1937" s="10">
        <v>1.2</v>
      </c>
      <c r="BE1937" s="10">
        <v>10.9</v>
      </c>
      <c r="BG1937" s="10">
        <v>2.9190635999999999E-2</v>
      </c>
      <c r="BH1937" s="10">
        <v>1.7310725999999999E-2</v>
      </c>
      <c r="BI1937" s="10">
        <v>1.8</v>
      </c>
      <c r="BJ1937" s="10">
        <v>10.9</v>
      </c>
      <c r="BL1937" s="10">
        <v>1.6217019999999999E-2</v>
      </c>
      <c r="BM1937" s="10">
        <v>9.6170700000000001E-3</v>
      </c>
      <c r="BN1937" s="10">
        <v>1</v>
      </c>
      <c r="BO1937" s="10">
        <v>10.9</v>
      </c>
      <c r="BQ1937" s="10">
        <v>2011</v>
      </c>
      <c r="BR1937" s="10" t="s">
        <v>304</v>
      </c>
      <c r="BS1937" s="10">
        <v>8.5759559999999999E-2</v>
      </c>
      <c r="BT1937" s="10">
        <v>4.0974011999999997E-2</v>
      </c>
      <c r="BU1937" s="10">
        <v>5.0999999999999996</v>
      </c>
      <c r="BV1937" s="10">
        <v>10.8</v>
      </c>
      <c r="BX1937" s="10">
        <v>9.2485800000000007E-2</v>
      </c>
      <c r="BY1937" s="10">
        <v>4.4187660000000011E-2</v>
      </c>
      <c r="BZ1937" s="10">
        <v>5.5</v>
      </c>
      <c r="CA1937" s="10">
        <v>10.8</v>
      </c>
      <c r="CC1937" s="10">
        <v>0.16647444000000003</v>
      </c>
      <c r="CD1937" s="10">
        <v>7.9537788000000012E-2</v>
      </c>
      <c r="CE1937" s="10">
        <v>9.9</v>
      </c>
      <c r="CF1937" s="10">
        <v>10.8</v>
      </c>
      <c r="CH1937" s="10">
        <v>2011</v>
      </c>
      <c r="CI1937" s="10" t="s">
        <v>304</v>
      </c>
      <c r="CJ1937" s="10">
        <v>2.9115899999999997E-2</v>
      </c>
      <c r="CK1937" s="10">
        <v>1.815462E-2</v>
      </c>
      <c r="CL1937" s="10">
        <v>1.8</v>
      </c>
      <c r="CM1937" s="10">
        <v>11</v>
      </c>
      <c r="CO1937" s="10">
        <v>2.9115899999999997E-2</v>
      </c>
      <c r="CP1937" s="10">
        <v>1.815462E-2</v>
      </c>
      <c r="CQ1937" s="10">
        <v>1.8</v>
      </c>
      <c r="CR1937" s="10">
        <v>11</v>
      </c>
      <c r="CT1937" s="10">
        <v>4.0438749999999996E-2</v>
      </c>
      <c r="CU1937" s="10">
        <v>2.5214750000000001E-2</v>
      </c>
      <c r="CV1937" s="10">
        <v>2.5</v>
      </c>
      <c r="CW1937" s="10">
        <v>11</v>
      </c>
      <c r="CY1937" s="10">
        <v>2038</v>
      </c>
      <c r="CZ1937" s="10" t="s">
        <v>312</v>
      </c>
      <c r="DA1937" s="10">
        <v>0.12079724999999999</v>
      </c>
      <c r="DB1937" s="10">
        <v>3.9418050000000003E-2</v>
      </c>
      <c r="DC1937" s="10">
        <v>7</v>
      </c>
      <c r="DD1937" s="10">
        <v>10.5</v>
      </c>
      <c r="DF1937" s="10">
        <v>0.11964679999999998</v>
      </c>
      <c r="DG1937" s="10">
        <v>3.9042639999999997E-2</v>
      </c>
      <c r="DH1937" s="10">
        <v>7</v>
      </c>
      <c r="DI1937" s="10">
        <v>10.4</v>
      </c>
      <c r="DK1937" s="10">
        <v>0.11964679999999998</v>
      </c>
      <c r="DL1937" s="10">
        <v>3.9042639999999997E-2</v>
      </c>
      <c r="DM1937" s="10">
        <v>7</v>
      </c>
      <c r="DN1937" s="10">
        <v>10.4</v>
      </c>
    </row>
    <row r="1938" spans="1:118" x14ac:dyDescent="0.25">
      <c r="A1938" s="10">
        <v>2013</v>
      </c>
      <c r="R1938" s="10">
        <v>2013</v>
      </c>
      <c r="S1938" s="10" t="s">
        <v>315</v>
      </c>
      <c r="T1938" s="10">
        <v>6.8922334999999987E-2</v>
      </c>
      <c r="U1938" s="10">
        <v>4.2975103000000001E-2</v>
      </c>
      <c r="V1938" s="10">
        <v>4.3</v>
      </c>
      <c r="W1938" s="10">
        <v>10.9</v>
      </c>
      <c r="Y1938" s="10">
        <v>0.10739061499999999</v>
      </c>
      <c r="Z1938" s="10">
        <v>6.6961206999999995E-2</v>
      </c>
      <c r="AA1938" s="10">
        <v>6.7</v>
      </c>
      <c r="AB1938" s="10">
        <v>10.9</v>
      </c>
      <c r="AD1938" s="10">
        <v>0.10739061499999999</v>
      </c>
      <c r="AE1938" s="10">
        <v>6.6961206999999995E-2</v>
      </c>
      <c r="AF1938" s="10">
        <v>6.7</v>
      </c>
      <c r="AG1938" s="10">
        <v>10.9</v>
      </c>
      <c r="AI1938" s="10">
        <v>2013</v>
      </c>
      <c r="AJ1938" s="10" t="s">
        <v>315</v>
      </c>
      <c r="AK1938" s="10">
        <v>0.200217744</v>
      </c>
      <c r="AL1938" s="10">
        <v>7.2419184000000011E-2</v>
      </c>
      <c r="AM1938" s="10">
        <v>11.4</v>
      </c>
      <c r="AN1938" s="10">
        <v>10.8</v>
      </c>
      <c r="AP1938" s="10">
        <v>0.24588144000000001</v>
      </c>
      <c r="AQ1938" s="10">
        <v>8.8935840000000016E-2</v>
      </c>
      <c r="AR1938" s="10">
        <v>14</v>
      </c>
      <c r="AS1938" s="10">
        <v>10.8</v>
      </c>
      <c r="AU1938" s="10">
        <v>0.25641921600000001</v>
      </c>
      <c r="AV1938" s="10">
        <v>9.274737600000002E-2</v>
      </c>
      <c r="AW1938" s="10">
        <v>14.6</v>
      </c>
      <c r="AX1938" s="10">
        <v>10.8</v>
      </c>
      <c r="AZ1938" s="10">
        <v>2013</v>
      </c>
      <c r="BA1938" s="10" t="s">
        <v>315</v>
      </c>
      <c r="BB1938" s="10">
        <v>6.0002974000000008E-2</v>
      </c>
      <c r="BC1938" s="10">
        <v>3.558315900000001E-2</v>
      </c>
      <c r="BD1938" s="10">
        <v>3.7</v>
      </c>
      <c r="BE1938" s="10">
        <v>10.9</v>
      </c>
      <c r="BG1938" s="10">
        <v>0.111897438</v>
      </c>
      <c r="BH1938" s="10">
        <v>6.6357783000000017E-2</v>
      </c>
      <c r="BI1938" s="10">
        <v>6.9</v>
      </c>
      <c r="BJ1938" s="10">
        <v>10.9</v>
      </c>
      <c r="BL1938" s="10">
        <v>0.11514084200000001</v>
      </c>
      <c r="BM1938" s="10">
        <v>6.8281197000000002E-2</v>
      </c>
      <c r="BN1938" s="10">
        <v>7.1</v>
      </c>
      <c r="BO1938" s="10">
        <v>10.9</v>
      </c>
      <c r="BQ1938" s="10">
        <v>2012</v>
      </c>
      <c r="BR1938" s="10" t="s">
        <v>287</v>
      </c>
      <c r="BS1938" s="10">
        <v>1.6815600000000001E-3</v>
      </c>
      <c r="BT1938" s="10">
        <v>8.0341199999999998E-4</v>
      </c>
      <c r="BU1938" s="10">
        <v>0.1</v>
      </c>
      <c r="BV1938" s="10">
        <v>10.8</v>
      </c>
      <c r="BX1938" s="10">
        <v>1.6815600000000001E-3</v>
      </c>
      <c r="BY1938" s="10">
        <v>8.0341199999999998E-4</v>
      </c>
      <c r="BZ1938" s="10">
        <v>0.1</v>
      </c>
      <c r="CA1938" s="10">
        <v>10.8</v>
      </c>
      <c r="CC1938" s="10">
        <v>1.6815600000000001E-3</v>
      </c>
      <c r="CD1938" s="10">
        <v>8.0341199999999998E-4</v>
      </c>
      <c r="CE1938" s="10">
        <v>0.1</v>
      </c>
      <c r="CF1938" s="10">
        <v>10.8</v>
      </c>
      <c r="CH1938" s="10">
        <v>2012</v>
      </c>
      <c r="CI1938" s="10" t="s">
        <v>287</v>
      </c>
      <c r="CJ1938" s="10">
        <v>0</v>
      </c>
      <c r="CK1938" s="10">
        <v>0</v>
      </c>
      <c r="CL1938" s="10">
        <v>0</v>
      </c>
      <c r="CM1938" s="10">
        <v>11</v>
      </c>
      <c r="CO1938" s="10">
        <v>0</v>
      </c>
      <c r="CP1938" s="10">
        <v>0</v>
      </c>
      <c r="CQ1938" s="10">
        <v>0</v>
      </c>
      <c r="CR1938" s="10">
        <v>11</v>
      </c>
      <c r="CT1938" s="10">
        <v>0</v>
      </c>
      <c r="CU1938" s="10">
        <v>0</v>
      </c>
      <c r="CV1938" s="10">
        <v>0</v>
      </c>
      <c r="CW1938" s="10">
        <v>11</v>
      </c>
      <c r="CY1938" s="10">
        <v>2039</v>
      </c>
      <c r="CZ1938" s="10" t="s">
        <v>313</v>
      </c>
      <c r="DA1938" s="10">
        <v>0.12079724999999999</v>
      </c>
      <c r="DB1938" s="10">
        <v>3.9418050000000003E-2</v>
      </c>
      <c r="DC1938" s="10">
        <v>7</v>
      </c>
      <c r="DD1938" s="10">
        <v>10.5</v>
      </c>
      <c r="DF1938" s="10">
        <v>0.1880164</v>
      </c>
      <c r="DG1938" s="10">
        <v>6.1352719999999999E-2</v>
      </c>
      <c r="DH1938" s="10">
        <v>11</v>
      </c>
      <c r="DI1938" s="10">
        <v>10.4</v>
      </c>
      <c r="DK1938" s="10">
        <v>0.23929359999999997</v>
      </c>
      <c r="DL1938" s="10">
        <v>7.8085279999999993E-2</v>
      </c>
      <c r="DM1938" s="10">
        <v>14</v>
      </c>
      <c r="DN1938" s="10">
        <v>10.4</v>
      </c>
    </row>
    <row r="1939" spans="1:118" x14ac:dyDescent="0.25">
      <c r="A1939" s="10">
        <v>2014</v>
      </c>
      <c r="R1939" s="10">
        <v>2014</v>
      </c>
      <c r="S1939" s="10" t="s">
        <v>290</v>
      </c>
      <c r="T1939" s="10">
        <v>0</v>
      </c>
      <c r="U1939" s="10">
        <v>0</v>
      </c>
      <c r="V1939" s="10">
        <v>0</v>
      </c>
      <c r="Y1939" s="10">
        <v>0</v>
      </c>
      <c r="Z1939" s="10">
        <v>0</v>
      </c>
      <c r="AA1939" s="10">
        <v>0</v>
      </c>
      <c r="AD1939" s="10">
        <v>0</v>
      </c>
      <c r="AE1939" s="10">
        <v>0</v>
      </c>
      <c r="AF1939" s="10">
        <v>0</v>
      </c>
      <c r="AI1939" s="10">
        <v>2014</v>
      </c>
      <c r="AJ1939" s="10" t="s">
        <v>290</v>
      </c>
      <c r="AK1939" s="10">
        <v>0</v>
      </c>
      <c r="AL1939" s="10">
        <v>0</v>
      </c>
      <c r="AM1939" s="10">
        <v>0</v>
      </c>
      <c r="AP1939" s="10">
        <v>0</v>
      </c>
      <c r="AQ1939" s="10">
        <v>0</v>
      </c>
      <c r="AR1939" s="10">
        <v>0</v>
      </c>
      <c r="AU1939" s="10">
        <v>0</v>
      </c>
      <c r="AV1939" s="10">
        <v>0</v>
      </c>
      <c r="AW1939" s="10">
        <v>0</v>
      </c>
      <c r="AZ1939" s="10">
        <v>2014</v>
      </c>
      <c r="BA1939" s="10" t="s">
        <v>290</v>
      </c>
      <c r="BB1939" s="10">
        <v>0</v>
      </c>
      <c r="BC1939" s="10">
        <v>0</v>
      </c>
      <c r="BD1939" s="10">
        <v>0</v>
      </c>
      <c r="BG1939" s="10">
        <v>0</v>
      </c>
      <c r="BH1939" s="10">
        <v>0</v>
      </c>
      <c r="BI1939" s="10">
        <v>0</v>
      </c>
      <c r="BL1939" s="10">
        <v>0</v>
      </c>
      <c r="BM1939" s="10">
        <v>0</v>
      </c>
      <c r="BN1939" s="10">
        <v>0</v>
      </c>
      <c r="BQ1939" s="10">
        <v>2013</v>
      </c>
      <c r="BR1939" s="10" t="s">
        <v>315</v>
      </c>
      <c r="BS1939" s="10">
        <v>0.16647444000000003</v>
      </c>
      <c r="BT1939" s="10">
        <v>7.9537788000000012E-2</v>
      </c>
      <c r="BU1939" s="10">
        <v>9.9</v>
      </c>
      <c r="BV1939" s="10">
        <v>10.8</v>
      </c>
      <c r="BX1939" s="10">
        <v>0.21187656000000002</v>
      </c>
      <c r="BY1939" s="10">
        <v>0.10122991200000002</v>
      </c>
      <c r="BZ1939" s="10">
        <v>12.6</v>
      </c>
      <c r="CA1939" s="10">
        <v>10.8</v>
      </c>
      <c r="CC1939" s="10">
        <v>0.24550776000000002</v>
      </c>
      <c r="CD1939" s="10">
        <v>0.117298152</v>
      </c>
      <c r="CE1939" s="10">
        <v>14.6</v>
      </c>
      <c r="CF1939" s="10">
        <v>10.8</v>
      </c>
      <c r="CH1939" s="10">
        <v>2013</v>
      </c>
      <c r="CI1939" s="10" t="s">
        <v>315</v>
      </c>
      <c r="CJ1939" s="10">
        <v>6.308445E-2</v>
      </c>
      <c r="CK1939" s="10">
        <v>3.9335010000000004E-2</v>
      </c>
      <c r="CL1939" s="10">
        <v>3.9</v>
      </c>
      <c r="CM1939" s="10">
        <v>11</v>
      </c>
      <c r="CO1939" s="10">
        <v>9.7053E-2</v>
      </c>
      <c r="CP1939" s="10">
        <v>6.0515399999999997E-2</v>
      </c>
      <c r="CQ1939" s="10">
        <v>6</v>
      </c>
      <c r="CR1939" s="10">
        <v>11</v>
      </c>
      <c r="CT1939" s="10">
        <v>0.11484604999999999</v>
      </c>
      <c r="CU1939" s="10">
        <v>7.1609890000000009E-2</v>
      </c>
      <c r="CV1939" s="10">
        <v>7.1</v>
      </c>
      <c r="CW1939" s="10">
        <v>11</v>
      </c>
      <c r="CY1939" s="10">
        <v>2040</v>
      </c>
      <c r="CZ1939" s="10" t="s">
        <v>318</v>
      </c>
      <c r="DA1939" s="10">
        <v>0.29336475000000001</v>
      </c>
      <c r="DB1939" s="10">
        <v>9.5729549999999997E-2</v>
      </c>
      <c r="DC1939" s="10">
        <v>17</v>
      </c>
      <c r="DD1939" s="10">
        <v>10.5</v>
      </c>
      <c r="DF1939" s="10">
        <v>0.34184799999999993</v>
      </c>
      <c r="DG1939" s="10">
        <v>0.11155039999999999</v>
      </c>
      <c r="DH1939" s="10">
        <v>20</v>
      </c>
      <c r="DI1939" s="10">
        <v>10.4</v>
      </c>
      <c r="DK1939" s="10">
        <v>0.27347840000000001</v>
      </c>
      <c r="DL1939" s="10">
        <v>8.9240319999999998E-2</v>
      </c>
      <c r="DM1939" s="10">
        <v>16</v>
      </c>
      <c r="DN1939" s="10">
        <v>10.4</v>
      </c>
    </row>
    <row r="1940" spans="1:118" x14ac:dyDescent="0.25">
      <c r="A1940" s="10">
        <v>2015</v>
      </c>
      <c r="R1940" s="10">
        <v>2015</v>
      </c>
      <c r="S1940" s="10" t="s">
        <v>294</v>
      </c>
      <c r="T1940" s="10">
        <v>1.4425604999999999E-2</v>
      </c>
      <c r="U1940" s="10">
        <v>8.9947890000000013E-3</v>
      </c>
      <c r="V1940" s="10">
        <v>0.9</v>
      </c>
      <c r="W1940" s="10">
        <v>10.9</v>
      </c>
      <c r="Y1940" s="10">
        <v>9.6170700000000001E-3</v>
      </c>
      <c r="Z1940" s="10">
        <v>5.9965260000000003E-3</v>
      </c>
      <c r="AA1940" s="10">
        <v>0.6</v>
      </c>
      <c r="AB1940" s="10">
        <v>10.9</v>
      </c>
      <c r="AD1940" s="10">
        <v>9.6170700000000001E-3</v>
      </c>
      <c r="AE1940" s="10">
        <v>5.9965260000000003E-3</v>
      </c>
      <c r="AF1940" s="10">
        <v>0.6</v>
      </c>
      <c r="AG1940" s="10">
        <v>10.9</v>
      </c>
      <c r="AI1940" s="10">
        <v>2015</v>
      </c>
      <c r="AJ1940" s="10" t="s">
        <v>294</v>
      </c>
      <c r="AK1940" s="10">
        <v>1.7562959999999999E-2</v>
      </c>
      <c r="AL1940" s="10">
        <v>6.3525600000000002E-3</v>
      </c>
      <c r="AM1940" s="10">
        <v>1</v>
      </c>
      <c r="AN1940" s="10">
        <v>10.8</v>
      </c>
      <c r="AP1940" s="10">
        <v>1.7562959999999999E-2</v>
      </c>
      <c r="AQ1940" s="10">
        <v>6.3525600000000002E-3</v>
      </c>
      <c r="AR1940" s="10">
        <v>1</v>
      </c>
      <c r="AS1940" s="10">
        <v>10.8</v>
      </c>
      <c r="AU1940" s="10">
        <v>2.8100735999999998E-2</v>
      </c>
      <c r="AV1940" s="10">
        <v>1.0164096000000001E-2</v>
      </c>
      <c r="AW1940" s="10">
        <v>1.6</v>
      </c>
      <c r="AX1940" s="10">
        <v>10.8</v>
      </c>
      <c r="AZ1940" s="10">
        <v>2015</v>
      </c>
      <c r="BA1940" s="10" t="s">
        <v>294</v>
      </c>
      <c r="BB1940" s="10">
        <v>1.6217019999999999E-2</v>
      </c>
      <c r="BC1940" s="10">
        <v>9.6170700000000001E-3</v>
      </c>
      <c r="BD1940" s="10">
        <v>1</v>
      </c>
      <c r="BE1940" s="10">
        <v>10.9</v>
      </c>
      <c r="BG1940" s="10">
        <v>1.6217019999999999E-2</v>
      </c>
      <c r="BH1940" s="10">
        <v>9.6170700000000001E-3</v>
      </c>
      <c r="BI1940" s="10">
        <v>1</v>
      </c>
      <c r="BJ1940" s="10">
        <v>10.9</v>
      </c>
      <c r="BL1940" s="10">
        <v>1.9460424E-2</v>
      </c>
      <c r="BM1940" s="10">
        <v>1.1540484E-2</v>
      </c>
      <c r="BN1940" s="10">
        <v>1.2</v>
      </c>
      <c r="BO1940" s="10">
        <v>10.9</v>
      </c>
      <c r="BQ1940" s="10">
        <v>2014</v>
      </c>
      <c r="BR1940" s="10" t="s">
        <v>290</v>
      </c>
      <c r="BS1940" s="10">
        <v>0.15806664000000001</v>
      </c>
      <c r="BT1940" s="10">
        <v>7.5520728000000009E-2</v>
      </c>
      <c r="BU1940" s="10">
        <v>9.4</v>
      </c>
      <c r="BV1940" s="10">
        <v>10.8</v>
      </c>
      <c r="BX1940" s="10">
        <v>7.3988640000000022E-2</v>
      </c>
      <c r="BY1940" s="10">
        <v>3.5350128000000015E-2</v>
      </c>
      <c r="BZ1940" s="10">
        <v>4.4000000000000004</v>
      </c>
      <c r="CA1940" s="10">
        <v>10.8</v>
      </c>
      <c r="CC1940" s="10">
        <v>7.3988640000000022E-2</v>
      </c>
      <c r="CD1940" s="10">
        <v>3.5350128000000015E-2</v>
      </c>
      <c r="CE1940" s="10">
        <v>4.4000000000000004</v>
      </c>
      <c r="CF1940" s="10">
        <v>10.8</v>
      </c>
      <c r="CH1940" s="10">
        <v>2014</v>
      </c>
      <c r="CI1940" s="10" t="s">
        <v>290</v>
      </c>
      <c r="CJ1940" s="10">
        <v>1.94106E-2</v>
      </c>
      <c r="CK1940" s="10">
        <v>1.210308E-2</v>
      </c>
      <c r="CL1940" s="10">
        <v>1.2</v>
      </c>
      <c r="CM1940" s="10">
        <v>11</v>
      </c>
      <c r="CO1940" s="10">
        <v>2.5880800000000002E-2</v>
      </c>
      <c r="CP1940" s="10">
        <v>1.6137440000000003E-2</v>
      </c>
      <c r="CQ1940" s="10">
        <v>1.6</v>
      </c>
      <c r="CR1940" s="10">
        <v>11</v>
      </c>
      <c r="CT1940" s="10">
        <v>1.6175499999999999E-2</v>
      </c>
      <c r="CU1940" s="10">
        <v>1.00859E-2</v>
      </c>
      <c r="CV1940" s="10">
        <v>1</v>
      </c>
      <c r="CW1940" s="10">
        <v>11</v>
      </c>
      <c r="CY1940" s="10">
        <v>2041</v>
      </c>
      <c r="CZ1940" s="10" t="s">
        <v>319</v>
      </c>
      <c r="DA1940" s="10">
        <v>6.9026999999999991E-2</v>
      </c>
      <c r="DB1940" s="10">
        <v>2.2524599999999999E-2</v>
      </c>
      <c r="DC1940" s="10">
        <v>4</v>
      </c>
      <c r="DD1940" s="10">
        <v>10.5</v>
      </c>
      <c r="DF1940" s="10">
        <v>8.5461999999999982E-2</v>
      </c>
      <c r="DG1940" s="10">
        <v>2.7887599999999999E-2</v>
      </c>
      <c r="DH1940" s="10">
        <v>5</v>
      </c>
      <c r="DI1940" s="10">
        <v>10.4</v>
      </c>
      <c r="DK1940" s="10">
        <v>6.8369600000000003E-2</v>
      </c>
      <c r="DL1940" s="10">
        <v>2.2310079999999999E-2</v>
      </c>
      <c r="DM1940" s="10">
        <v>4</v>
      </c>
      <c r="DN1940" s="10">
        <v>10.4</v>
      </c>
    </row>
    <row r="1941" spans="1:118" x14ac:dyDescent="0.25">
      <c r="A1941" s="10">
        <v>2016</v>
      </c>
      <c r="R1941" s="10">
        <v>2016</v>
      </c>
      <c r="S1941" s="10" t="s">
        <v>400</v>
      </c>
      <c r="T1941" s="10">
        <v>2.3400000000000001E-3</v>
      </c>
      <c r="Y1941" s="10">
        <v>1.2659999999999999E-4</v>
      </c>
      <c r="AD1941" s="10">
        <v>1.2329999999999999E-4</v>
      </c>
      <c r="AI1941" s="10">
        <v>2016</v>
      </c>
      <c r="AJ1941" s="10" t="s">
        <v>400</v>
      </c>
      <c r="AK1941" s="10">
        <v>1.4865E-2</v>
      </c>
      <c r="AP1941" s="10">
        <v>1.515E-2</v>
      </c>
      <c r="AU1941" s="10">
        <v>1.5699999999999999E-2</v>
      </c>
      <c r="AZ1941" s="10">
        <v>2016</v>
      </c>
      <c r="BA1941" s="10" t="s">
        <v>400</v>
      </c>
      <c r="BB1941" s="10">
        <v>1.2999999999999999E-4</v>
      </c>
      <c r="BG1941" s="10">
        <v>1.5300000000000001E-4</v>
      </c>
      <c r="BL1941" s="10">
        <v>6.3E-5</v>
      </c>
      <c r="BQ1941" s="10">
        <v>2015</v>
      </c>
      <c r="BR1941" s="10" t="s">
        <v>294</v>
      </c>
      <c r="BS1941" s="10">
        <v>1.5134040000000001E-2</v>
      </c>
      <c r="BT1941" s="10">
        <v>7.2307079999999998E-3</v>
      </c>
      <c r="BU1941" s="10">
        <v>0.9</v>
      </c>
      <c r="BV1941" s="10">
        <v>10.8</v>
      </c>
      <c r="BX1941" s="10">
        <v>1.5134040000000001E-2</v>
      </c>
      <c r="BY1941" s="10">
        <v>7.2307079999999998E-3</v>
      </c>
      <c r="BZ1941" s="10">
        <v>0.9</v>
      </c>
      <c r="CA1941" s="10">
        <v>10.8</v>
      </c>
      <c r="CC1941" s="10">
        <v>1.68156E-2</v>
      </c>
      <c r="CD1941" s="10">
        <v>8.0341200000000005E-3</v>
      </c>
      <c r="CE1941" s="10">
        <v>1</v>
      </c>
      <c r="CF1941" s="10">
        <v>10.8</v>
      </c>
      <c r="CH1941" s="10">
        <v>2015</v>
      </c>
      <c r="CI1941" s="10" t="s">
        <v>294</v>
      </c>
      <c r="CJ1941" s="10">
        <v>2.2645699999999994E-2</v>
      </c>
      <c r="CK1941" s="10">
        <v>1.4120259999999999E-2</v>
      </c>
      <c r="CL1941" s="10">
        <v>1.4</v>
      </c>
      <c r="CM1941" s="10">
        <v>11</v>
      </c>
      <c r="CO1941" s="10">
        <v>1.94106E-2</v>
      </c>
      <c r="CP1941" s="10">
        <v>1.210308E-2</v>
      </c>
      <c r="CQ1941" s="10">
        <v>1.2</v>
      </c>
      <c r="CR1941" s="10">
        <v>11</v>
      </c>
      <c r="CT1941" s="10">
        <v>1.6175499999999999E-2</v>
      </c>
      <c r="CU1941" s="10">
        <v>1.00859E-2</v>
      </c>
      <c r="CV1941" s="10">
        <v>1</v>
      </c>
      <c r="CW1941" s="10">
        <v>11</v>
      </c>
      <c r="CY1941" s="10">
        <v>2042</v>
      </c>
      <c r="CZ1941" s="10" t="s">
        <v>400</v>
      </c>
      <c r="DA1941" s="10">
        <v>1.3089999999999999E-2</v>
      </c>
      <c r="DF1941" s="10">
        <v>1.20266E-2</v>
      </c>
      <c r="DK1941" s="10">
        <v>1.1203299999999999E-2</v>
      </c>
    </row>
    <row r="1942" spans="1:118" x14ac:dyDescent="0.25">
      <c r="A1942" s="10">
        <v>2017</v>
      </c>
      <c r="R1942" s="10">
        <v>2017</v>
      </c>
      <c r="S1942" s="10" t="s">
        <v>401</v>
      </c>
      <c r="T1942" s="10">
        <v>0</v>
      </c>
      <c r="Y1942" s="10">
        <v>0</v>
      </c>
      <c r="AD1942" s="10">
        <v>0</v>
      </c>
      <c r="AI1942" s="10">
        <v>2017</v>
      </c>
      <c r="AJ1942" s="10" t="s">
        <v>401</v>
      </c>
      <c r="AK1942" s="10">
        <v>0</v>
      </c>
      <c r="AP1942" s="10">
        <v>0</v>
      </c>
      <c r="AU1942" s="10">
        <v>0</v>
      </c>
      <c r="AZ1942" s="10">
        <v>2017</v>
      </c>
      <c r="BA1942" s="10" t="s">
        <v>401</v>
      </c>
      <c r="BB1942" s="10">
        <v>0</v>
      </c>
      <c r="BG1942" s="10">
        <v>0</v>
      </c>
      <c r="BL1942" s="10">
        <v>0</v>
      </c>
      <c r="BQ1942" s="10">
        <v>2016</v>
      </c>
      <c r="BR1942" s="10" t="s">
        <v>400</v>
      </c>
      <c r="BS1942" s="10">
        <v>3.3384999999999998E-2</v>
      </c>
      <c r="BX1942" s="10">
        <v>1.7100000000000001E-2</v>
      </c>
      <c r="CC1942" s="10">
        <v>1.3975E-2</v>
      </c>
      <c r="CH1942" s="10">
        <v>2016</v>
      </c>
      <c r="CI1942" s="10" t="s">
        <v>400</v>
      </c>
      <c r="CJ1942" s="10">
        <v>4.15E-4</v>
      </c>
      <c r="CO1942" s="10">
        <v>2.633E-4</v>
      </c>
      <c r="CT1942" s="10">
        <v>2.0332999999999999E-4</v>
      </c>
      <c r="CY1942" s="10">
        <v>2043</v>
      </c>
      <c r="CZ1942" s="10" t="s">
        <v>401</v>
      </c>
      <c r="DA1942" s="10">
        <v>0</v>
      </c>
      <c r="DF1942" s="10">
        <v>0</v>
      </c>
      <c r="DK1942" s="10">
        <v>0</v>
      </c>
    </row>
    <row r="1943" spans="1:118" x14ac:dyDescent="0.25">
      <c r="A1943" s="10">
        <v>2018</v>
      </c>
      <c r="R1943" s="10">
        <v>2018</v>
      </c>
      <c r="S1943" s="10" t="s">
        <v>462</v>
      </c>
      <c r="V1943" s="10">
        <v>0</v>
      </c>
      <c r="AA1943" s="10">
        <v>0</v>
      </c>
      <c r="AF1943" s="10">
        <v>0</v>
      </c>
      <c r="AI1943" s="10">
        <v>2018</v>
      </c>
      <c r="AJ1943" s="10" t="s">
        <v>462</v>
      </c>
      <c r="AK1943" s="10">
        <v>0.06</v>
      </c>
      <c r="AL1943" s="10">
        <v>0.05</v>
      </c>
      <c r="AM1943" s="10">
        <v>1</v>
      </c>
      <c r="AN1943" s="10">
        <v>38</v>
      </c>
      <c r="AP1943" s="10">
        <v>7.0000000000000007E-2</v>
      </c>
      <c r="AQ1943" s="10">
        <v>7.0000000000000007E-2</v>
      </c>
      <c r="AR1943" s="10">
        <v>2</v>
      </c>
      <c r="AS1943" s="10">
        <v>38</v>
      </c>
      <c r="AU1943" s="10">
        <v>7.0000000000000007E-2</v>
      </c>
      <c r="AV1943" s="10">
        <v>7.0000000000000007E-2</v>
      </c>
      <c r="AW1943" s="10">
        <v>2</v>
      </c>
      <c r="AX1943" s="10">
        <v>38</v>
      </c>
      <c r="AZ1943" s="10">
        <v>2018</v>
      </c>
      <c r="BA1943" s="10" t="s">
        <v>462</v>
      </c>
      <c r="BQ1943" s="10">
        <v>2017</v>
      </c>
      <c r="BR1943" s="10" t="s">
        <v>401</v>
      </c>
      <c r="BS1943" s="10">
        <v>0</v>
      </c>
      <c r="BX1943" s="10">
        <v>0</v>
      </c>
      <c r="CC1943" s="10">
        <v>0</v>
      </c>
      <c r="CH1943" s="10">
        <v>2017</v>
      </c>
      <c r="CI1943" s="10" t="s">
        <v>401</v>
      </c>
      <c r="CJ1943" s="10">
        <v>0</v>
      </c>
      <c r="CO1943" s="10">
        <v>0</v>
      </c>
      <c r="CT1943" s="10">
        <v>0</v>
      </c>
      <c r="CY1943" s="10">
        <v>3312</v>
      </c>
      <c r="CZ1943" s="10" t="s">
        <v>972</v>
      </c>
    </row>
    <row r="1944" spans="1:118" x14ac:dyDescent="0.25">
      <c r="A1944" s="10">
        <v>2019</v>
      </c>
      <c r="R1944" s="10">
        <v>2019</v>
      </c>
      <c r="S1944" s="10" t="s">
        <v>8</v>
      </c>
      <c r="T1944" s="10">
        <v>0.13</v>
      </c>
      <c r="U1944" s="10">
        <v>7.0000000000000007E-2</v>
      </c>
      <c r="Y1944" s="10">
        <v>0.16</v>
      </c>
      <c r="Z1944" s="10">
        <v>0.09</v>
      </c>
      <c r="AD1944" s="10">
        <v>0.16</v>
      </c>
      <c r="AE1944" s="10">
        <v>0.09</v>
      </c>
      <c r="AI1944" s="10">
        <v>2019</v>
      </c>
      <c r="AJ1944" s="10" t="s">
        <v>8</v>
      </c>
      <c r="AK1944" s="10">
        <v>0.06</v>
      </c>
      <c r="AL1944" s="10">
        <v>0.06</v>
      </c>
      <c r="AP1944" s="10">
        <v>7.0000000000000007E-2</v>
      </c>
      <c r="AQ1944" s="10">
        <v>7.0000000000000007E-2</v>
      </c>
      <c r="AU1944" s="10">
        <v>7.0000000000000007E-2</v>
      </c>
      <c r="AV1944" s="10">
        <v>7.0000000000000007E-2</v>
      </c>
      <c r="AZ1944" s="10">
        <v>2019</v>
      </c>
      <c r="BA1944" s="10" t="s">
        <v>8</v>
      </c>
      <c r="BB1944" s="10">
        <v>0.14000000000000001</v>
      </c>
      <c r="BC1944" s="10">
        <v>0.1</v>
      </c>
      <c r="BG1944" s="10">
        <v>0.15</v>
      </c>
      <c r="BH1944" s="10">
        <v>0.11</v>
      </c>
      <c r="BL1944" s="10">
        <v>0.17</v>
      </c>
      <c r="BM1944" s="10">
        <v>0.13</v>
      </c>
      <c r="BQ1944" s="10">
        <v>2018</v>
      </c>
      <c r="BR1944" s="10" t="s">
        <v>462</v>
      </c>
      <c r="BU1944" s="10">
        <v>0</v>
      </c>
      <c r="BZ1944" s="10">
        <v>0</v>
      </c>
      <c r="CE1944" s="10">
        <v>0</v>
      </c>
      <c r="CH1944" s="10">
        <v>2018</v>
      </c>
      <c r="CI1944" s="10" t="s">
        <v>462</v>
      </c>
      <c r="CL1944" s="10">
        <v>0</v>
      </c>
      <c r="CQ1944" s="10">
        <v>0</v>
      </c>
      <c r="CV1944" s="10">
        <v>0</v>
      </c>
      <c r="CY1944" s="10">
        <v>2044</v>
      </c>
      <c r="CZ1944" s="10" t="s">
        <v>8</v>
      </c>
      <c r="DC1944" s="10">
        <v>0</v>
      </c>
      <c r="DH1944" s="10">
        <v>0</v>
      </c>
      <c r="DM1944" s="10">
        <v>0</v>
      </c>
    </row>
    <row r="1945" spans="1:118" x14ac:dyDescent="0.25">
      <c r="A1945" s="10">
        <v>2020</v>
      </c>
      <c r="R1945" s="10">
        <v>2020</v>
      </c>
      <c r="S1945" s="10" t="s">
        <v>9</v>
      </c>
      <c r="V1945" s="10">
        <v>0</v>
      </c>
      <c r="AA1945" s="10">
        <v>0</v>
      </c>
      <c r="AF1945" s="10">
        <v>0</v>
      </c>
      <c r="AI1945" s="10">
        <v>2020</v>
      </c>
      <c r="AJ1945" s="10" t="s">
        <v>9</v>
      </c>
      <c r="AM1945" s="10">
        <v>0</v>
      </c>
      <c r="AR1945" s="10">
        <v>0</v>
      </c>
      <c r="AW1945" s="10">
        <v>0</v>
      </c>
      <c r="AZ1945" s="10">
        <v>2020</v>
      </c>
      <c r="BA1945" s="10" t="s">
        <v>9</v>
      </c>
      <c r="BD1945" s="10">
        <v>0</v>
      </c>
      <c r="BI1945" s="10">
        <v>0</v>
      </c>
      <c r="BN1945" s="10">
        <v>0</v>
      </c>
      <c r="BQ1945" s="10">
        <v>2019</v>
      </c>
      <c r="BR1945" s="10" t="s">
        <v>8</v>
      </c>
      <c r="BS1945" s="10">
        <v>0.05</v>
      </c>
      <c r="BT1945" s="10">
        <v>0.05</v>
      </c>
      <c r="BX1945" s="10">
        <v>0.06</v>
      </c>
      <c r="BY1945" s="10">
        <v>0.06</v>
      </c>
      <c r="CC1945" s="10">
        <v>0.06</v>
      </c>
      <c r="CD1945" s="10">
        <v>0.06</v>
      </c>
      <c r="CH1945" s="10">
        <v>2019</v>
      </c>
      <c r="CI1945" s="10" t="s">
        <v>8</v>
      </c>
      <c r="CJ1945" s="10">
        <v>0.12</v>
      </c>
      <c r="CK1945" s="10">
        <v>0.09</v>
      </c>
      <c r="CL1945" s="10">
        <v>2</v>
      </c>
      <c r="CM1945" s="10">
        <v>40.72</v>
      </c>
      <c r="CO1945" s="10">
        <v>0.13</v>
      </c>
      <c r="CP1945" s="10">
        <v>0.1</v>
      </c>
      <c r="CQ1945" s="10">
        <v>2</v>
      </c>
      <c r="CR1945" s="10">
        <v>40.21</v>
      </c>
      <c r="CT1945" s="10">
        <v>0.13</v>
      </c>
      <c r="CU1945" s="10">
        <v>0.1</v>
      </c>
      <c r="CV1945" s="10">
        <v>2</v>
      </c>
      <c r="CW1945" s="10">
        <v>40.01</v>
      </c>
      <c r="CY1945" s="10">
        <v>2045</v>
      </c>
      <c r="CZ1945" s="10" t="s">
        <v>9</v>
      </c>
      <c r="DA1945" s="10">
        <v>0.17</v>
      </c>
      <c r="DB1945" s="10">
        <v>0.09</v>
      </c>
      <c r="DC1945" s="10">
        <v>3.2</v>
      </c>
      <c r="DD1945" s="10">
        <v>36.46</v>
      </c>
      <c r="DF1945" s="10">
        <v>0.22</v>
      </c>
      <c r="DG1945" s="10">
        <v>0.11</v>
      </c>
      <c r="DH1945" s="10">
        <v>4.0999999999999996</v>
      </c>
      <c r="DI1945" s="10">
        <v>35.64</v>
      </c>
      <c r="DK1945" s="10">
        <v>0.17</v>
      </c>
      <c r="DL1945" s="10">
        <v>0.09</v>
      </c>
      <c r="DM1945" s="10">
        <v>3.3</v>
      </c>
      <c r="DN1945" s="10">
        <v>35.29</v>
      </c>
    </row>
    <row r="1946" spans="1:118" x14ac:dyDescent="0.25">
      <c r="A1946" s="10">
        <v>2021</v>
      </c>
      <c r="R1946" s="10">
        <v>2021</v>
      </c>
      <c r="S1946" s="10" t="s">
        <v>10</v>
      </c>
      <c r="T1946" s="10">
        <v>0.13</v>
      </c>
      <c r="U1946" s="10">
        <v>0.05</v>
      </c>
      <c r="V1946" s="10">
        <v>7</v>
      </c>
      <c r="W1946" s="10">
        <v>11.5</v>
      </c>
      <c r="Y1946" s="10">
        <v>0.16</v>
      </c>
      <c r="Z1946" s="10">
        <v>7.0000000000000007E-2</v>
      </c>
      <c r="AA1946" s="10">
        <v>9</v>
      </c>
      <c r="AB1946" s="10">
        <v>11.4</v>
      </c>
      <c r="AD1946" s="10">
        <v>0.16</v>
      </c>
      <c r="AE1946" s="10">
        <v>7.0000000000000007E-2</v>
      </c>
      <c r="AF1946" s="10">
        <v>9</v>
      </c>
      <c r="AG1946" s="10">
        <v>11.4</v>
      </c>
      <c r="AI1946" s="10">
        <v>2021</v>
      </c>
      <c r="AJ1946" s="10" t="s">
        <v>10</v>
      </c>
      <c r="AK1946" s="10">
        <v>0.06</v>
      </c>
      <c r="AL1946" s="10">
        <v>0.04</v>
      </c>
      <c r="AM1946" s="10">
        <v>4</v>
      </c>
      <c r="AN1946" s="10">
        <v>10.5</v>
      </c>
      <c r="AP1946" s="10">
        <v>7.0000000000000007E-2</v>
      </c>
      <c r="AQ1946" s="10">
        <v>0.05</v>
      </c>
      <c r="AR1946" s="10">
        <v>5</v>
      </c>
      <c r="AS1946" s="10">
        <v>10.5</v>
      </c>
      <c r="AU1946" s="10">
        <v>7.0000000000000007E-2</v>
      </c>
      <c r="AV1946" s="10">
        <v>0.05</v>
      </c>
      <c r="AW1946" s="10">
        <v>5</v>
      </c>
      <c r="AX1946" s="10">
        <v>10.5</v>
      </c>
      <c r="AZ1946" s="10">
        <v>2021</v>
      </c>
      <c r="BA1946" s="10" t="s">
        <v>10</v>
      </c>
      <c r="BB1946" s="10">
        <v>0.14000000000000001</v>
      </c>
      <c r="BC1946" s="10">
        <v>0.08</v>
      </c>
      <c r="BD1946" s="10">
        <v>8</v>
      </c>
      <c r="BE1946" s="10">
        <v>11.5</v>
      </c>
      <c r="BG1946" s="10">
        <v>0.15</v>
      </c>
      <c r="BH1946" s="10">
        <v>0.09</v>
      </c>
      <c r="BI1946" s="10">
        <v>9</v>
      </c>
      <c r="BJ1946" s="10">
        <v>11.4</v>
      </c>
      <c r="BL1946" s="10">
        <v>0.17</v>
      </c>
      <c r="BM1946" s="10">
        <v>0.11</v>
      </c>
      <c r="BN1946" s="10">
        <v>10</v>
      </c>
      <c r="BO1946" s="10">
        <v>11.5</v>
      </c>
      <c r="BQ1946" s="10">
        <v>2020</v>
      </c>
      <c r="BR1946" s="10" t="s">
        <v>9</v>
      </c>
      <c r="BU1946" s="10">
        <v>0</v>
      </c>
      <c r="BZ1946" s="10">
        <v>0</v>
      </c>
      <c r="CE1946" s="10">
        <v>0</v>
      </c>
      <c r="CH1946" s="10">
        <v>2020</v>
      </c>
      <c r="CI1946" s="10" t="s">
        <v>9</v>
      </c>
      <c r="CL1946" s="10">
        <v>0</v>
      </c>
      <c r="CQ1946" s="10">
        <v>0</v>
      </c>
      <c r="CV1946" s="10">
        <v>0</v>
      </c>
      <c r="CY1946" s="10">
        <v>2046</v>
      </c>
      <c r="CZ1946" s="10" t="s">
        <v>10</v>
      </c>
      <c r="DC1946" s="10">
        <v>0</v>
      </c>
      <c r="DH1946" s="10">
        <v>0</v>
      </c>
      <c r="DM1946" s="10">
        <v>0</v>
      </c>
    </row>
    <row r="1947" spans="1:118" x14ac:dyDescent="0.25">
      <c r="A1947" s="10">
        <v>2022</v>
      </c>
      <c r="R1947" s="10">
        <v>2022</v>
      </c>
      <c r="S1947" s="10" t="s">
        <v>11</v>
      </c>
      <c r="V1947" s="10">
        <v>0</v>
      </c>
      <c r="AA1947" s="10">
        <v>0</v>
      </c>
      <c r="AF1947" s="10">
        <v>0</v>
      </c>
      <c r="AI1947" s="10">
        <v>2022</v>
      </c>
      <c r="AJ1947" s="10" t="s">
        <v>11</v>
      </c>
      <c r="AM1947" s="10">
        <v>0</v>
      </c>
      <c r="AR1947" s="10">
        <v>0</v>
      </c>
      <c r="AW1947" s="10">
        <v>0</v>
      </c>
      <c r="AZ1947" s="10">
        <v>2022</v>
      </c>
      <c r="BA1947" s="10" t="s">
        <v>11</v>
      </c>
      <c r="BD1947" s="10">
        <v>0</v>
      </c>
      <c r="BI1947" s="10">
        <v>0</v>
      </c>
      <c r="BN1947" s="10">
        <v>0</v>
      </c>
      <c r="BQ1947" s="10">
        <v>2021</v>
      </c>
      <c r="BR1947" s="10" t="s">
        <v>10</v>
      </c>
      <c r="BS1947" s="10">
        <v>0.05</v>
      </c>
      <c r="BT1947" s="10">
        <v>0.03</v>
      </c>
      <c r="BU1947" s="10">
        <v>3</v>
      </c>
      <c r="BV1947" s="10">
        <v>11</v>
      </c>
      <c r="BX1947" s="10">
        <v>0.06</v>
      </c>
      <c r="BY1947" s="10">
        <v>0.04</v>
      </c>
      <c r="BZ1947" s="10">
        <v>4</v>
      </c>
      <c r="CA1947" s="10">
        <v>11</v>
      </c>
      <c r="CC1947" s="10">
        <v>0.06</v>
      </c>
      <c r="CD1947" s="10">
        <v>0.04</v>
      </c>
      <c r="CE1947" s="10">
        <v>4</v>
      </c>
      <c r="CF1947" s="10">
        <v>11</v>
      </c>
      <c r="CH1947" s="10">
        <v>2021</v>
      </c>
      <c r="CI1947" s="10" t="s">
        <v>10</v>
      </c>
      <c r="CJ1947" s="10">
        <v>0.12</v>
      </c>
      <c r="CK1947" s="10">
        <v>7.0000000000000007E-2</v>
      </c>
      <c r="CL1947" s="10">
        <v>7</v>
      </c>
      <c r="CM1947" s="10">
        <v>11.4</v>
      </c>
      <c r="CO1947" s="10">
        <v>0.13</v>
      </c>
      <c r="CP1947" s="10">
        <v>0.08</v>
      </c>
      <c r="CQ1947" s="10">
        <v>8</v>
      </c>
      <c r="CR1947" s="10">
        <v>11.4</v>
      </c>
      <c r="CT1947" s="10">
        <v>0.13</v>
      </c>
      <c r="CU1947" s="10">
        <v>0.08</v>
      </c>
      <c r="CV1947" s="10">
        <v>8</v>
      </c>
      <c r="CW1947" s="10">
        <v>11.4</v>
      </c>
      <c r="CY1947" s="10">
        <v>2047</v>
      </c>
      <c r="CZ1947" s="10" t="s">
        <v>11</v>
      </c>
      <c r="DA1947" s="10">
        <v>0.17</v>
      </c>
      <c r="DB1947" s="10">
        <v>7.0000000000000007E-2</v>
      </c>
      <c r="DC1947" s="10">
        <v>10</v>
      </c>
      <c r="DD1947" s="10">
        <v>10.8</v>
      </c>
      <c r="DF1947" s="10">
        <v>0.22</v>
      </c>
      <c r="DG1947" s="10">
        <v>0.09</v>
      </c>
      <c r="DH1947" s="10">
        <v>13</v>
      </c>
      <c r="DI1947" s="10">
        <v>10.7</v>
      </c>
      <c r="DK1947" s="10">
        <v>0.17</v>
      </c>
      <c r="DL1947" s="10">
        <v>7.0000000000000007E-2</v>
      </c>
      <c r="DM1947" s="10">
        <v>10</v>
      </c>
      <c r="DN1947" s="10">
        <v>10.7</v>
      </c>
    </row>
    <row r="1948" spans="1:118" x14ac:dyDescent="0.25">
      <c r="A1948" s="10">
        <v>2023</v>
      </c>
      <c r="R1948" s="10">
        <v>2023</v>
      </c>
      <c r="S1948" s="10" t="s">
        <v>287</v>
      </c>
      <c r="T1948" s="10">
        <v>1.8303400000000001E-2</v>
      </c>
      <c r="U1948" s="10">
        <v>7.75905E-3</v>
      </c>
      <c r="V1948" s="10">
        <v>1</v>
      </c>
      <c r="W1948" s="10">
        <v>11.5</v>
      </c>
      <c r="Y1948" s="10">
        <v>1.8144240000000002E-2</v>
      </c>
      <c r="Z1948" s="10">
        <v>7.6915800000000008E-3</v>
      </c>
      <c r="AA1948" s="10">
        <v>1</v>
      </c>
      <c r="AB1948" s="10">
        <v>11.4</v>
      </c>
      <c r="AD1948" s="10">
        <v>1.8144240000000002E-2</v>
      </c>
      <c r="AE1948" s="10">
        <v>7.6915800000000008E-3</v>
      </c>
      <c r="AF1948" s="10">
        <v>1</v>
      </c>
      <c r="AG1948" s="10">
        <v>11.4</v>
      </c>
      <c r="AI1948" s="10">
        <v>2023</v>
      </c>
      <c r="AJ1948" s="10" t="s">
        <v>287</v>
      </c>
      <c r="AK1948" s="10">
        <v>1.4895299999999998E-2</v>
      </c>
      <c r="AL1948" s="10">
        <v>1.0354049999999998E-2</v>
      </c>
      <c r="AM1948" s="10">
        <v>1</v>
      </c>
      <c r="AN1948" s="10">
        <v>10.5</v>
      </c>
      <c r="AP1948" s="10">
        <v>1.4895299999999998E-2</v>
      </c>
      <c r="AQ1948" s="10">
        <v>1.0354049999999998E-2</v>
      </c>
      <c r="AR1948" s="10">
        <v>1</v>
      </c>
      <c r="AS1948" s="10">
        <v>10.5</v>
      </c>
      <c r="AU1948" s="10">
        <v>1.4895299999999998E-2</v>
      </c>
      <c r="AV1948" s="10">
        <v>1.0354049999999998E-2</v>
      </c>
      <c r="AW1948" s="10">
        <v>1</v>
      </c>
      <c r="AX1948" s="10">
        <v>10.5</v>
      </c>
      <c r="AZ1948" s="10">
        <v>2023</v>
      </c>
      <c r="BA1948" s="10" t="s">
        <v>287</v>
      </c>
      <c r="BB1948" s="10">
        <v>1.6910749999999999E-2</v>
      </c>
      <c r="BC1948" s="10">
        <v>1.0544349999999999E-2</v>
      </c>
      <c r="BD1948" s="10">
        <v>1</v>
      </c>
      <c r="BE1948" s="10">
        <v>11.5</v>
      </c>
      <c r="BG1948" s="10">
        <v>1.6763699999999999E-2</v>
      </c>
      <c r="BH1948" s="10">
        <v>1.0452660000000001E-2</v>
      </c>
      <c r="BI1948" s="10">
        <v>1</v>
      </c>
      <c r="BJ1948" s="10">
        <v>11.4</v>
      </c>
      <c r="BL1948" s="10">
        <v>1.6910749999999999E-2</v>
      </c>
      <c r="BM1948" s="10">
        <v>1.0544349999999999E-2</v>
      </c>
      <c r="BN1948" s="10">
        <v>1</v>
      </c>
      <c r="BO1948" s="10">
        <v>11.5</v>
      </c>
      <c r="BQ1948" s="10">
        <v>2022</v>
      </c>
      <c r="BR1948" s="10" t="s">
        <v>11</v>
      </c>
      <c r="BU1948" s="10">
        <v>0</v>
      </c>
      <c r="BZ1948" s="10">
        <v>0</v>
      </c>
      <c r="CE1948" s="10">
        <v>0</v>
      </c>
      <c r="CH1948" s="10">
        <v>2022</v>
      </c>
      <c r="CI1948" s="10" t="s">
        <v>11</v>
      </c>
      <c r="CL1948" s="10">
        <v>0</v>
      </c>
      <c r="CQ1948" s="10">
        <v>0</v>
      </c>
      <c r="CV1948" s="10">
        <v>0</v>
      </c>
      <c r="CY1948" s="10">
        <v>2048</v>
      </c>
      <c r="CZ1948" s="10" t="s">
        <v>285</v>
      </c>
      <c r="DA1948" s="10">
        <v>3.4378560000000002E-2</v>
      </c>
      <c r="DB1948" s="10">
        <v>1.4573520000000001E-2</v>
      </c>
      <c r="DC1948" s="10">
        <v>2</v>
      </c>
      <c r="DD1948" s="10">
        <v>10.8</v>
      </c>
      <c r="DF1948" s="10">
        <v>3.4060239999999999E-2</v>
      </c>
      <c r="DG1948" s="10">
        <v>1.4438579999999999E-2</v>
      </c>
      <c r="DH1948" s="10">
        <v>2</v>
      </c>
      <c r="DI1948" s="10">
        <v>10.7</v>
      </c>
      <c r="DK1948" s="10">
        <v>1.7030119999999999E-2</v>
      </c>
      <c r="DL1948" s="10">
        <v>7.2192899999999997E-3</v>
      </c>
      <c r="DM1948" s="10">
        <v>1</v>
      </c>
      <c r="DN1948" s="10">
        <v>10.7</v>
      </c>
    </row>
    <row r="1949" spans="1:118" x14ac:dyDescent="0.25">
      <c r="A1949" s="10">
        <v>2024</v>
      </c>
      <c r="R1949" s="10">
        <v>2024</v>
      </c>
      <c r="S1949" s="10" t="s">
        <v>315</v>
      </c>
      <c r="T1949" s="10">
        <v>5.4910200000000006E-2</v>
      </c>
      <c r="U1949" s="10">
        <v>2.3277150000000003E-2</v>
      </c>
      <c r="V1949" s="10">
        <v>3</v>
      </c>
      <c r="W1949" s="10">
        <v>11.5</v>
      </c>
      <c r="Y1949" s="10">
        <v>9.0721200000000016E-2</v>
      </c>
      <c r="Z1949" s="10">
        <v>3.8457900000000003E-2</v>
      </c>
      <c r="AA1949" s="10">
        <v>5</v>
      </c>
      <c r="AB1949" s="10">
        <v>11.4</v>
      </c>
      <c r="AD1949" s="10">
        <v>7.257696000000001E-2</v>
      </c>
      <c r="AE1949" s="10">
        <v>3.0766320000000003E-2</v>
      </c>
      <c r="AF1949" s="10">
        <v>4</v>
      </c>
      <c r="AG1949" s="10">
        <v>11.4</v>
      </c>
      <c r="AI1949" s="10">
        <v>2024</v>
      </c>
      <c r="AJ1949" s="10" t="s">
        <v>315</v>
      </c>
      <c r="AK1949" s="10">
        <v>0</v>
      </c>
      <c r="AL1949" s="10">
        <v>0</v>
      </c>
      <c r="AM1949" s="10">
        <v>0</v>
      </c>
      <c r="AN1949" s="10">
        <v>10.5</v>
      </c>
      <c r="AP1949" s="10">
        <v>0</v>
      </c>
      <c r="AQ1949" s="10">
        <v>0</v>
      </c>
      <c r="AR1949" s="10">
        <v>0</v>
      </c>
      <c r="AS1949" s="10">
        <v>10.5</v>
      </c>
      <c r="AU1949" s="10">
        <v>0</v>
      </c>
      <c r="AV1949" s="10">
        <v>0</v>
      </c>
      <c r="AW1949" s="10">
        <v>0</v>
      </c>
      <c r="AX1949" s="10">
        <v>10.5</v>
      </c>
      <c r="AZ1949" s="10">
        <v>2024</v>
      </c>
      <c r="BA1949" s="10" t="s">
        <v>315</v>
      </c>
      <c r="BB1949" s="10">
        <v>6.7642999999999995E-2</v>
      </c>
      <c r="BC1949" s="10">
        <v>4.2177399999999997E-2</v>
      </c>
      <c r="BD1949" s="10">
        <v>4</v>
      </c>
      <c r="BE1949" s="10">
        <v>11.5</v>
      </c>
      <c r="BG1949" s="10">
        <v>8.3818500000000004E-2</v>
      </c>
      <c r="BH1949" s="10">
        <v>5.2263299999999999E-2</v>
      </c>
      <c r="BI1949" s="10">
        <v>5</v>
      </c>
      <c r="BJ1949" s="10">
        <v>11.4</v>
      </c>
      <c r="BL1949" s="10">
        <v>0.1014645</v>
      </c>
      <c r="BM1949" s="10">
        <v>6.3266100000000006E-2</v>
      </c>
      <c r="BN1949" s="10">
        <v>6</v>
      </c>
      <c r="BO1949" s="10">
        <v>11.5</v>
      </c>
      <c r="BQ1949" s="10">
        <v>2023</v>
      </c>
      <c r="BR1949" s="10" t="s">
        <v>287</v>
      </c>
      <c r="BS1949" s="10">
        <v>1.6175499999999999E-2</v>
      </c>
      <c r="BT1949" s="10">
        <v>1.00859E-2</v>
      </c>
      <c r="BU1949" s="10">
        <v>1</v>
      </c>
      <c r="BV1949" s="10">
        <v>11</v>
      </c>
      <c r="BX1949" s="10">
        <v>1.6175499999999999E-2</v>
      </c>
      <c r="BY1949" s="10">
        <v>1.00859E-2</v>
      </c>
      <c r="BZ1949" s="10">
        <v>1</v>
      </c>
      <c r="CA1949" s="10">
        <v>11</v>
      </c>
      <c r="CC1949" s="10">
        <v>1.6175499999999999E-2</v>
      </c>
      <c r="CD1949" s="10">
        <v>1.00859E-2</v>
      </c>
      <c r="CE1949" s="10">
        <v>1</v>
      </c>
      <c r="CF1949" s="10">
        <v>11</v>
      </c>
      <c r="CH1949" s="10">
        <v>2023</v>
      </c>
      <c r="CI1949" s="10" t="s">
        <v>287</v>
      </c>
      <c r="CJ1949" s="10">
        <v>1.6763699999999999E-2</v>
      </c>
      <c r="CK1949" s="10">
        <v>1.0452660000000001E-2</v>
      </c>
      <c r="CL1949" s="10">
        <v>1</v>
      </c>
      <c r="CM1949" s="10">
        <v>11.4</v>
      </c>
      <c r="CO1949" s="10">
        <v>1.6763699999999999E-2</v>
      </c>
      <c r="CP1949" s="10">
        <v>1.0452660000000001E-2</v>
      </c>
      <c r="CQ1949" s="10">
        <v>1</v>
      </c>
      <c r="CR1949" s="10">
        <v>11.4</v>
      </c>
      <c r="CT1949" s="10">
        <v>1.6763699999999999E-2</v>
      </c>
      <c r="CU1949" s="10">
        <v>1.0452660000000001E-2</v>
      </c>
      <c r="CV1949" s="10">
        <v>1</v>
      </c>
      <c r="CW1949" s="10">
        <v>11.4</v>
      </c>
      <c r="CY1949" s="10">
        <v>2049</v>
      </c>
      <c r="CZ1949" s="10" t="s">
        <v>287</v>
      </c>
      <c r="DA1949" s="10">
        <v>3.4378560000000002E-2</v>
      </c>
      <c r="DB1949" s="10">
        <v>1.4573520000000001E-2</v>
      </c>
      <c r="DC1949" s="10">
        <v>2</v>
      </c>
      <c r="DD1949" s="10">
        <v>10.8</v>
      </c>
      <c r="DF1949" s="10">
        <v>5.1090359999999987E-2</v>
      </c>
      <c r="DG1949" s="10">
        <v>2.1657869999999996E-2</v>
      </c>
      <c r="DH1949" s="10">
        <v>3</v>
      </c>
      <c r="DI1949" s="10">
        <v>10.7</v>
      </c>
      <c r="DK1949" s="10">
        <v>3.4060239999999999E-2</v>
      </c>
      <c r="DL1949" s="10">
        <v>1.4438579999999999E-2</v>
      </c>
      <c r="DM1949" s="10">
        <v>2</v>
      </c>
      <c r="DN1949" s="10">
        <v>10.7</v>
      </c>
    </row>
    <row r="1950" spans="1:118" x14ac:dyDescent="0.25">
      <c r="A1950" s="10">
        <v>2025</v>
      </c>
      <c r="R1950" s="10">
        <v>2025</v>
      </c>
      <c r="S1950" s="10" t="s">
        <v>289</v>
      </c>
      <c r="T1950" s="10">
        <v>5.4910200000000006E-2</v>
      </c>
      <c r="U1950" s="10">
        <v>2.3277150000000003E-2</v>
      </c>
      <c r="V1950" s="10">
        <v>3</v>
      </c>
      <c r="W1950" s="10">
        <v>11.5</v>
      </c>
      <c r="Y1950" s="10">
        <v>5.4432720000000004E-2</v>
      </c>
      <c r="Z1950" s="10">
        <v>2.3074740000000003E-2</v>
      </c>
      <c r="AA1950" s="10">
        <v>3</v>
      </c>
      <c r="AB1950" s="10">
        <v>11.4</v>
      </c>
      <c r="AD1950" s="10">
        <v>7.257696000000001E-2</v>
      </c>
      <c r="AE1950" s="10">
        <v>3.0766320000000003E-2</v>
      </c>
      <c r="AF1950" s="10">
        <v>4</v>
      </c>
      <c r="AG1950" s="10">
        <v>11.4</v>
      </c>
      <c r="AI1950" s="10">
        <v>2025</v>
      </c>
      <c r="AJ1950" s="10" t="s">
        <v>289</v>
      </c>
      <c r="AK1950" s="10">
        <v>4.4685899999999994E-2</v>
      </c>
      <c r="AL1950" s="10">
        <v>3.1062149999999997E-2</v>
      </c>
      <c r="AM1950" s="10">
        <v>3</v>
      </c>
      <c r="AN1950" s="10">
        <v>10.5</v>
      </c>
      <c r="AP1950" s="10">
        <v>5.9581199999999994E-2</v>
      </c>
      <c r="AQ1950" s="10">
        <v>4.1416199999999993E-2</v>
      </c>
      <c r="AR1950" s="10">
        <v>4</v>
      </c>
      <c r="AS1950" s="10">
        <v>10.5</v>
      </c>
      <c r="AU1950" s="10">
        <v>5.9581199999999994E-2</v>
      </c>
      <c r="AV1950" s="10">
        <v>4.1416199999999993E-2</v>
      </c>
      <c r="AW1950" s="10">
        <v>4</v>
      </c>
      <c r="AX1950" s="10">
        <v>10.5</v>
      </c>
      <c r="AZ1950" s="10">
        <v>2025</v>
      </c>
      <c r="BA1950" s="10" t="s">
        <v>289</v>
      </c>
      <c r="BB1950" s="10">
        <v>5.073225E-2</v>
      </c>
      <c r="BC1950" s="10">
        <v>3.1633050000000003E-2</v>
      </c>
      <c r="BD1950" s="10">
        <v>3</v>
      </c>
      <c r="BE1950" s="10">
        <v>11.5</v>
      </c>
      <c r="BG1950" s="10">
        <v>5.0291099999999998E-2</v>
      </c>
      <c r="BH1950" s="10">
        <v>3.1357980000000008E-2</v>
      </c>
      <c r="BI1950" s="10">
        <v>3</v>
      </c>
      <c r="BJ1950" s="10">
        <v>11.4</v>
      </c>
      <c r="BL1950" s="10">
        <v>5.073225E-2</v>
      </c>
      <c r="BM1950" s="10">
        <v>3.1633050000000003E-2</v>
      </c>
      <c r="BN1950" s="10">
        <v>3</v>
      </c>
      <c r="BO1950" s="10">
        <v>11.5</v>
      </c>
      <c r="BQ1950" s="10">
        <v>2024</v>
      </c>
      <c r="BR1950" s="10" t="s">
        <v>315</v>
      </c>
      <c r="BS1950" s="10">
        <v>0</v>
      </c>
      <c r="BT1950" s="10">
        <v>0</v>
      </c>
      <c r="BU1950" s="10">
        <v>0</v>
      </c>
      <c r="BV1950" s="10">
        <v>11</v>
      </c>
      <c r="BX1950" s="10">
        <v>0</v>
      </c>
      <c r="BY1950" s="10">
        <v>0</v>
      </c>
      <c r="BZ1950" s="10">
        <v>0</v>
      </c>
      <c r="CA1950" s="10">
        <v>11</v>
      </c>
      <c r="CC1950" s="10">
        <v>0</v>
      </c>
      <c r="CD1950" s="10">
        <v>0</v>
      </c>
      <c r="CE1950" s="10">
        <v>0</v>
      </c>
      <c r="CF1950" s="10">
        <v>11</v>
      </c>
      <c r="CH1950" s="10">
        <v>2024</v>
      </c>
      <c r="CI1950" s="10" t="s">
        <v>315</v>
      </c>
      <c r="CJ1950" s="10">
        <v>6.7054799999999998E-2</v>
      </c>
      <c r="CK1950" s="10">
        <v>4.1810640000000003E-2</v>
      </c>
      <c r="CL1950" s="10">
        <v>4</v>
      </c>
      <c r="CM1950" s="10">
        <v>11.4</v>
      </c>
      <c r="CO1950" s="10">
        <v>8.3818500000000004E-2</v>
      </c>
      <c r="CP1950" s="10">
        <v>5.2263299999999999E-2</v>
      </c>
      <c r="CQ1950" s="10">
        <v>5</v>
      </c>
      <c r="CR1950" s="10">
        <v>11.4</v>
      </c>
      <c r="CT1950" s="10">
        <v>8.3818500000000004E-2</v>
      </c>
      <c r="CU1950" s="10">
        <v>5.2263299999999999E-2</v>
      </c>
      <c r="CV1950" s="10">
        <v>5</v>
      </c>
      <c r="CW1950" s="10">
        <v>11.4</v>
      </c>
      <c r="CY1950" s="10">
        <v>2050</v>
      </c>
      <c r="CZ1950" s="10" t="s">
        <v>315</v>
      </c>
      <c r="DA1950" s="10">
        <v>6.8757120000000005E-2</v>
      </c>
      <c r="DB1950" s="10">
        <v>2.9147040000000003E-2</v>
      </c>
      <c r="DC1950" s="10">
        <v>4</v>
      </c>
      <c r="DD1950" s="10">
        <v>10.8</v>
      </c>
      <c r="DF1950" s="10">
        <v>6.8120479999999997E-2</v>
      </c>
      <c r="DG1950" s="10">
        <v>2.8877159999999999E-2</v>
      </c>
      <c r="DH1950" s="10">
        <v>4</v>
      </c>
      <c r="DI1950" s="10">
        <v>10.7</v>
      </c>
      <c r="DK1950" s="10">
        <v>8.5150599999999993E-2</v>
      </c>
      <c r="DL1950" s="10">
        <v>3.6096449999999995E-2</v>
      </c>
      <c r="DM1950" s="10">
        <v>5</v>
      </c>
      <c r="DN1950" s="10">
        <v>10.7</v>
      </c>
    </row>
    <row r="1951" spans="1:118" x14ac:dyDescent="0.25">
      <c r="A1951" s="10">
        <v>2026</v>
      </c>
      <c r="R1951" s="10">
        <v>2026</v>
      </c>
      <c r="S1951" s="10" t="s">
        <v>400</v>
      </c>
      <c r="T1951" s="10">
        <v>1.0066000000000001E-3</v>
      </c>
      <c r="Y1951" s="10">
        <v>1.3660000000000001E-4</v>
      </c>
      <c r="AD1951" s="10">
        <v>1.3999999999999999E-4</v>
      </c>
      <c r="AI1951" s="10">
        <v>2026</v>
      </c>
      <c r="AJ1951" s="10" t="s">
        <v>400</v>
      </c>
      <c r="AK1951" s="10">
        <v>8.9029999999999995E-3</v>
      </c>
      <c r="AP1951" s="10">
        <v>8.9630000000000005E-3</v>
      </c>
      <c r="AU1951" s="10">
        <v>9.1999999999999998E-3</v>
      </c>
      <c r="AZ1951" s="10">
        <v>2026</v>
      </c>
      <c r="BA1951" s="10" t="s">
        <v>400</v>
      </c>
      <c r="BB1951" s="10">
        <v>1.25E-3</v>
      </c>
      <c r="BG1951" s="10">
        <v>1.4999999999999999E-4</v>
      </c>
      <c r="BL1951" s="10">
        <v>1.4999999999999999E-4</v>
      </c>
      <c r="BQ1951" s="10">
        <v>2025</v>
      </c>
      <c r="BR1951" s="10" t="s">
        <v>289</v>
      </c>
      <c r="BS1951" s="10">
        <v>3.2350999999999998E-2</v>
      </c>
      <c r="BT1951" s="10">
        <v>2.01718E-2</v>
      </c>
      <c r="BU1951" s="10">
        <v>2</v>
      </c>
      <c r="BV1951" s="10">
        <v>11</v>
      </c>
      <c r="BX1951" s="10">
        <v>4.85265E-2</v>
      </c>
      <c r="BY1951" s="10">
        <v>3.0257699999999998E-2</v>
      </c>
      <c r="BZ1951" s="10">
        <v>3</v>
      </c>
      <c r="CA1951" s="10">
        <v>11</v>
      </c>
      <c r="CC1951" s="10">
        <v>4.85265E-2</v>
      </c>
      <c r="CD1951" s="10">
        <v>3.0257699999999998E-2</v>
      </c>
      <c r="CE1951" s="10">
        <v>3</v>
      </c>
      <c r="CF1951" s="10">
        <v>11</v>
      </c>
      <c r="CH1951" s="10">
        <v>2025</v>
      </c>
      <c r="CI1951" s="10" t="s">
        <v>289</v>
      </c>
      <c r="CJ1951" s="10">
        <v>3.3527399999999999E-2</v>
      </c>
      <c r="CK1951" s="10">
        <v>2.0905320000000002E-2</v>
      </c>
      <c r="CL1951" s="10">
        <v>2</v>
      </c>
      <c r="CM1951" s="10">
        <v>11.4</v>
      </c>
      <c r="CO1951" s="10">
        <v>3.3527399999999999E-2</v>
      </c>
      <c r="CP1951" s="10">
        <v>2.0905320000000002E-2</v>
      </c>
      <c r="CQ1951" s="10">
        <v>2</v>
      </c>
      <c r="CR1951" s="10">
        <v>11.4</v>
      </c>
      <c r="CT1951" s="10">
        <v>3.3527399999999999E-2</v>
      </c>
      <c r="CU1951" s="10">
        <v>2.0905320000000002E-2</v>
      </c>
      <c r="CV1951" s="10">
        <v>2</v>
      </c>
      <c r="CW1951" s="10">
        <v>11.4</v>
      </c>
      <c r="CY1951" s="10">
        <v>2051</v>
      </c>
      <c r="CZ1951" s="10" t="s">
        <v>292</v>
      </c>
      <c r="DA1951" s="10">
        <v>1.7189280000000001E-2</v>
      </c>
      <c r="DB1951" s="10">
        <v>7.2867600000000006E-3</v>
      </c>
      <c r="DC1951" s="10">
        <v>1</v>
      </c>
      <c r="DD1951" s="10">
        <v>10.8</v>
      </c>
      <c r="DF1951" s="10">
        <v>3.4060239999999999E-2</v>
      </c>
      <c r="DG1951" s="10">
        <v>1.4438579999999999E-2</v>
      </c>
      <c r="DH1951" s="10">
        <v>2</v>
      </c>
      <c r="DI1951" s="10">
        <v>10.7</v>
      </c>
      <c r="DK1951" s="10">
        <v>1.7030119999999999E-2</v>
      </c>
      <c r="DL1951" s="10">
        <v>7.2192899999999997E-3</v>
      </c>
      <c r="DM1951" s="10">
        <v>1</v>
      </c>
      <c r="DN1951" s="10">
        <v>10.7</v>
      </c>
    </row>
    <row r="1952" spans="1:118" x14ac:dyDescent="0.25">
      <c r="A1952" s="10">
        <v>2027</v>
      </c>
      <c r="R1952" s="10">
        <v>2027</v>
      </c>
      <c r="S1952" s="10" t="s">
        <v>401</v>
      </c>
      <c r="T1952" s="10">
        <v>0</v>
      </c>
      <c r="Y1952" s="10">
        <v>0</v>
      </c>
      <c r="AD1952" s="10">
        <v>0</v>
      </c>
      <c r="AI1952" s="10">
        <v>2027</v>
      </c>
      <c r="AJ1952" s="10" t="s">
        <v>401</v>
      </c>
      <c r="AK1952" s="10">
        <v>0</v>
      </c>
      <c r="AP1952" s="10">
        <v>0</v>
      </c>
      <c r="AU1952" s="10">
        <v>0</v>
      </c>
      <c r="AZ1952" s="10">
        <v>2027</v>
      </c>
      <c r="BA1952" s="10" t="s">
        <v>401</v>
      </c>
      <c r="BB1952" s="10">
        <v>0</v>
      </c>
      <c r="BG1952" s="10">
        <v>0</v>
      </c>
      <c r="BL1952" s="10">
        <v>0</v>
      </c>
      <c r="BQ1952" s="10">
        <v>2026</v>
      </c>
      <c r="BR1952" s="10" t="s">
        <v>400</v>
      </c>
      <c r="BS1952" s="10">
        <v>1.4243E-2</v>
      </c>
      <c r="BX1952" s="10">
        <v>1.2926999999999999E-2</v>
      </c>
      <c r="CC1952" s="10">
        <v>1.4005E-2</v>
      </c>
      <c r="CH1952" s="10">
        <v>2026</v>
      </c>
      <c r="CI1952" s="10" t="s">
        <v>400</v>
      </c>
      <c r="CJ1952" s="10">
        <v>1.5449999999999999E-3</v>
      </c>
      <c r="CO1952" s="10">
        <v>2.0330000000000001E-4</v>
      </c>
      <c r="CT1952" s="10">
        <v>1.7000000000000001E-4</v>
      </c>
      <c r="CY1952" s="10">
        <v>2052</v>
      </c>
      <c r="CZ1952" s="10" t="s">
        <v>294</v>
      </c>
      <c r="DA1952" s="10">
        <v>1.7189280000000001E-2</v>
      </c>
      <c r="DB1952" s="10">
        <v>7.2867600000000006E-3</v>
      </c>
      <c r="DC1952" s="10">
        <v>1</v>
      </c>
      <c r="DD1952" s="10">
        <v>10.8</v>
      </c>
      <c r="DF1952" s="10">
        <v>3.4060239999999999E-2</v>
      </c>
      <c r="DG1952" s="10">
        <v>1.4438579999999999E-2</v>
      </c>
      <c r="DH1952" s="10">
        <v>2</v>
      </c>
      <c r="DI1952" s="10">
        <v>10.7</v>
      </c>
      <c r="DK1952" s="10">
        <v>1.7030119999999999E-2</v>
      </c>
      <c r="DL1952" s="10">
        <v>7.2192899999999997E-3</v>
      </c>
      <c r="DM1952" s="10">
        <v>1</v>
      </c>
      <c r="DN1952" s="10">
        <v>10.7</v>
      </c>
    </row>
    <row r="1953" spans="1:118" x14ac:dyDescent="0.25">
      <c r="A1953" s="10">
        <v>2028</v>
      </c>
      <c r="R1953" s="10">
        <v>2028</v>
      </c>
      <c r="S1953" s="10" t="s">
        <v>8</v>
      </c>
      <c r="T1953" s="10">
        <v>0.93</v>
      </c>
      <c r="U1953" s="10">
        <v>0.69</v>
      </c>
      <c r="Y1953" s="10">
        <v>1.49</v>
      </c>
      <c r="Z1953" s="10">
        <v>1.0900000000000001</v>
      </c>
      <c r="AD1953" s="10">
        <v>1.46</v>
      </c>
      <c r="AE1953" s="10">
        <v>1.07</v>
      </c>
      <c r="AI1953" s="10">
        <v>2028</v>
      </c>
      <c r="AJ1953" s="10" t="s">
        <v>8</v>
      </c>
      <c r="AK1953" s="10">
        <v>2.58</v>
      </c>
      <c r="AL1953" s="10">
        <v>1.07</v>
      </c>
      <c r="AP1953" s="10">
        <v>3.17</v>
      </c>
      <c r="AQ1953" s="10">
        <v>1.32</v>
      </c>
      <c r="AU1953" s="10">
        <v>3.63</v>
      </c>
      <c r="AV1953" s="10">
        <v>1.51</v>
      </c>
      <c r="AZ1953" s="10">
        <v>2028</v>
      </c>
      <c r="BA1953" s="10" t="s">
        <v>8</v>
      </c>
      <c r="BB1953" s="10">
        <v>1.21</v>
      </c>
      <c r="BC1953" s="10">
        <v>0.57999999999999996</v>
      </c>
      <c r="BG1953" s="10">
        <v>1.52</v>
      </c>
      <c r="BH1953" s="10">
        <v>0.72</v>
      </c>
      <c r="BL1953" s="10">
        <v>1.61</v>
      </c>
      <c r="BM1953" s="10">
        <v>0.77</v>
      </c>
      <c r="BQ1953" s="10">
        <v>2027</v>
      </c>
      <c r="BR1953" s="10" t="s">
        <v>401</v>
      </c>
      <c r="BS1953" s="10">
        <v>0</v>
      </c>
      <c r="BX1953" s="10">
        <v>0</v>
      </c>
      <c r="CC1953" s="10">
        <v>0</v>
      </c>
      <c r="CH1953" s="10">
        <v>2027</v>
      </c>
      <c r="CI1953" s="10" t="s">
        <v>401</v>
      </c>
      <c r="CJ1953" s="10">
        <v>0</v>
      </c>
      <c r="CO1953" s="10">
        <v>0</v>
      </c>
      <c r="CT1953" s="10">
        <v>0</v>
      </c>
      <c r="CY1953" s="10">
        <v>2053</v>
      </c>
      <c r="CZ1953" s="10" t="s">
        <v>400</v>
      </c>
      <c r="DA1953" s="10">
        <v>0</v>
      </c>
      <c r="DF1953" s="10">
        <v>0</v>
      </c>
      <c r="DK1953" s="10">
        <v>0</v>
      </c>
    </row>
    <row r="1954" spans="1:118" x14ac:dyDescent="0.25">
      <c r="A1954" s="10">
        <v>2029</v>
      </c>
      <c r="R1954" s="10">
        <v>2029</v>
      </c>
      <c r="S1954" s="10" t="s">
        <v>9</v>
      </c>
      <c r="V1954" s="10">
        <v>0</v>
      </c>
      <c r="AA1954" s="10">
        <v>0</v>
      </c>
      <c r="AF1954" s="10">
        <v>0</v>
      </c>
      <c r="AI1954" s="10">
        <v>2029</v>
      </c>
      <c r="AJ1954" s="10" t="s">
        <v>9</v>
      </c>
      <c r="AM1954" s="10">
        <v>0</v>
      </c>
      <c r="AR1954" s="10">
        <v>0</v>
      </c>
      <c r="AW1954" s="10">
        <v>0</v>
      </c>
      <c r="AZ1954" s="10">
        <v>2029</v>
      </c>
      <c r="BA1954" s="10" t="s">
        <v>9</v>
      </c>
      <c r="BD1954" s="10">
        <v>0</v>
      </c>
      <c r="BI1954" s="10">
        <v>0</v>
      </c>
      <c r="BN1954" s="10">
        <v>0</v>
      </c>
      <c r="BQ1954" s="10">
        <v>2028</v>
      </c>
      <c r="BR1954" s="10" t="s">
        <v>8</v>
      </c>
      <c r="BS1954" s="10">
        <v>2.29</v>
      </c>
      <c r="BT1954" s="10">
        <v>1.1399999999999999</v>
      </c>
      <c r="BX1954" s="10">
        <v>3.01</v>
      </c>
      <c r="BY1954" s="10">
        <v>1.52</v>
      </c>
      <c r="CC1954" s="10">
        <v>2.99</v>
      </c>
      <c r="CD1954" s="10">
        <v>1.51</v>
      </c>
      <c r="CH1954" s="10">
        <v>2028</v>
      </c>
      <c r="CI1954" s="10" t="s">
        <v>8</v>
      </c>
      <c r="CJ1954" s="10">
        <v>1.04</v>
      </c>
      <c r="CK1954" s="10">
        <v>0.51</v>
      </c>
      <c r="CL1954" s="10">
        <v>19</v>
      </c>
      <c r="CM1954" s="10">
        <v>35.81</v>
      </c>
      <c r="CO1954" s="10">
        <v>1.31</v>
      </c>
      <c r="CP1954" s="10">
        <v>0.63</v>
      </c>
      <c r="CQ1954" s="10">
        <v>24</v>
      </c>
      <c r="CR1954" s="10">
        <v>34.99</v>
      </c>
      <c r="CT1954" s="10">
        <v>1.61</v>
      </c>
      <c r="CU1954" s="10">
        <v>0.77</v>
      </c>
      <c r="CV1954" s="10">
        <v>30</v>
      </c>
      <c r="CW1954" s="10">
        <v>34.32</v>
      </c>
      <c r="CY1954" s="10">
        <v>2054</v>
      </c>
      <c r="CZ1954" s="10" t="s">
        <v>401</v>
      </c>
      <c r="DA1954" s="10">
        <v>4.9500000000000004E-3</v>
      </c>
      <c r="DF1954" s="10">
        <v>4.8133000000000004E-3</v>
      </c>
      <c r="DK1954" s="10">
        <v>4.4565999999999998E-3</v>
      </c>
    </row>
    <row r="1955" spans="1:118" x14ac:dyDescent="0.25">
      <c r="A1955" s="10">
        <v>2030</v>
      </c>
      <c r="R1955" s="10">
        <v>2030</v>
      </c>
      <c r="S1955" s="10" t="s">
        <v>10</v>
      </c>
      <c r="T1955" s="10">
        <v>0.92</v>
      </c>
      <c r="U1955" s="10">
        <v>0.62</v>
      </c>
      <c r="V1955" s="10">
        <v>59</v>
      </c>
      <c r="W1955" s="10">
        <v>10.9</v>
      </c>
      <c r="Y1955" s="10">
        <v>1.48</v>
      </c>
      <c r="Z1955" s="10">
        <v>1</v>
      </c>
      <c r="AA1955" s="10">
        <v>97</v>
      </c>
      <c r="AB1955" s="10">
        <v>10.6</v>
      </c>
      <c r="AD1955" s="10">
        <v>1.45</v>
      </c>
      <c r="AE1955" s="10">
        <v>0.98</v>
      </c>
      <c r="AF1955" s="10">
        <v>95</v>
      </c>
      <c r="AG1955" s="10">
        <v>10.6</v>
      </c>
      <c r="AI1955" s="10">
        <v>2030</v>
      </c>
      <c r="AJ1955" s="10" t="s">
        <v>10</v>
      </c>
      <c r="AK1955" s="10">
        <v>2.56</v>
      </c>
      <c r="AL1955" s="10">
        <v>0.93</v>
      </c>
      <c r="AM1955" s="10">
        <v>147</v>
      </c>
      <c r="AN1955" s="10">
        <v>10.7</v>
      </c>
      <c r="AP1955" s="10">
        <v>3.15</v>
      </c>
      <c r="AQ1955" s="10">
        <v>1.1399999999999999</v>
      </c>
      <c r="AR1955" s="10">
        <v>183</v>
      </c>
      <c r="AS1955" s="10">
        <v>10.6</v>
      </c>
      <c r="AU1955" s="10">
        <v>3.6</v>
      </c>
      <c r="AV1955" s="10">
        <v>1.3</v>
      </c>
      <c r="AW1955" s="10">
        <v>211</v>
      </c>
      <c r="AX1955" s="10">
        <v>10.5</v>
      </c>
      <c r="AZ1955" s="10">
        <v>2030</v>
      </c>
      <c r="BA1955" s="10" t="s">
        <v>10</v>
      </c>
      <c r="BB1955" s="10">
        <v>1.2</v>
      </c>
      <c r="BC1955" s="10">
        <v>0.51</v>
      </c>
      <c r="BD1955" s="10">
        <v>68</v>
      </c>
      <c r="BE1955" s="10">
        <v>11.1</v>
      </c>
      <c r="BG1955" s="10">
        <v>1.51</v>
      </c>
      <c r="BH1955" s="10">
        <v>0.64</v>
      </c>
      <c r="BI1955" s="10">
        <v>88</v>
      </c>
      <c r="BJ1955" s="10">
        <v>10.8</v>
      </c>
      <c r="BL1955" s="10">
        <v>1.6</v>
      </c>
      <c r="BM1955" s="10">
        <v>0.68</v>
      </c>
      <c r="BN1955" s="10">
        <v>92</v>
      </c>
      <c r="BO1955" s="10">
        <v>10.9</v>
      </c>
      <c r="BQ1955" s="10">
        <v>2029</v>
      </c>
      <c r="BR1955" s="10" t="s">
        <v>9</v>
      </c>
      <c r="BU1955" s="10">
        <v>0</v>
      </c>
      <c r="BZ1955" s="10">
        <v>0</v>
      </c>
      <c r="CE1955" s="10">
        <v>0</v>
      </c>
      <c r="CH1955" s="10">
        <v>2029</v>
      </c>
      <c r="CI1955" s="10" t="s">
        <v>9</v>
      </c>
      <c r="CL1955" s="10">
        <v>0</v>
      </c>
      <c r="CQ1955" s="10">
        <v>0</v>
      </c>
      <c r="CV1955" s="10">
        <v>0</v>
      </c>
      <c r="CY1955" s="10">
        <v>3319</v>
      </c>
      <c r="CZ1955" s="10" t="s">
        <v>978</v>
      </c>
    </row>
    <row r="1956" spans="1:118" x14ac:dyDescent="0.25">
      <c r="A1956" s="10">
        <v>2031</v>
      </c>
      <c r="R1956" s="10">
        <v>2031</v>
      </c>
      <c r="S1956" s="10" t="s">
        <v>11</v>
      </c>
      <c r="V1956" s="10">
        <v>0</v>
      </c>
      <c r="AA1956" s="10">
        <v>0</v>
      </c>
      <c r="AF1956" s="10">
        <v>0</v>
      </c>
      <c r="AI1956" s="10">
        <v>2031</v>
      </c>
      <c r="AJ1956" s="10" t="s">
        <v>11</v>
      </c>
      <c r="AM1956" s="10">
        <v>0</v>
      </c>
      <c r="AR1956" s="10">
        <v>0</v>
      </c>
      <c r="AW1956" s="10">
        <v>0</v>
      </c>
      <c r="AZ1956" s="10">
        <v>2031</v>
      </c>
      <c r="BA1956" s="10" t="s">
        <v>11</v>
      </c>
      <c r="BD1956" s="10">
        <v>0</v>
      </c>
      <c r="BI1956" s="10">
        <v>0</v>
      </c>
      <c r="BN1956" s="10">
        <v>0</v>
      </c>
      <c r="BQ1956" s="10">
        <v>2030</v>
      </c>
      <c r="BR1956" s="10" t="s">
        <v>10</v>
      </c>
      <c r="BS1956" s="10">
        <v>2.27</v>
      </c>
      <c r="BT1956" s="10">
        <v>1.02</v>
      </c>
      <c r="BU1956" s="10">
        <v>131</v>
      </c>
      <c r="BV1956" s="10">
        <v>11</v>
      </c>
      <c r="BX1956" s="10">
        <v>2.99</v>
      </c>
      <c r="BY1956" s="10">
        <v>1.35</v>
      </c>
      <c r="BZ1956" s="10">
        <v>174</v>
      </c>
      <c r="CA1956" s="10">
        <v>10.9</v>
      </c>
      <c r="CC1956" s="10">
        <v>2.97</v>
      </c>
      <c r="CD1956" s="10">
        <v>1.34</v>
      </c>
      <c r="CE1956" s="10">
        <v>173</v>
      </c>
      <c r="CF1956" s="10">
        <v>10.9</v>
      </c>
      <c r="CH1956" s="10">
        <v>2030</v>
      </c>
      <c r="CI1956" s="10" t="s">
        <v>10</v>
      </c>
      <c r="CJ1956" s="10">
        <v>1.03</v>
      </c>
      <c r="CK1956" s="10">
        <v>0.44</v>
      </c>
      <c r="CL1956" s="10">
        <v>59</v>
      </c>
      <c r="CM1956" s="10">
        <v>11</v>
      </c>
      <c r="CO1956" s="10">
        <v>1.3</v>
      </c>
      <c r="CP1956" s="10">
        <v>0.55000000000000004</v>
      </c>
      <c r="CQ1956" s="10">
        <v>78</v>
      </c>
      <c r="CR1956" s="10">
        <v>10.5</v>
      </c>
      <c r="CT1956" s="10">
        <v>1.6</v>
      </c>
      <c r="CU1956" s="10">
        <v>0.68</v>
      </c>
      <c r="CV1956" s="10">
        <v>95</v>
      </c>
      <c r="CW1956" s="10">
        <v>10.6</v>
      </c>
      <c r="CY1956" s="10">
        <v>2055</v>
      </c>
      <c r="CZ1956" s="10" t="s">
        <v>8</v>
      </c>
      <c r="DA1956" s="10">
        <v>0.18</v>
      </c>
      <c r="DB1956" s="10">
        <v>0.08</v>
      </c>
      <c r="DC1956" s="10">
        <v>3.2</v>
      </c>
      <c r="DD1956" s="10">
        <v>36.25</v>
      </c>
      <c r="DF1956" s="10">
        <v>0.23</v>
      </c>
      <c r="DG1956" s="10">
        <v>0.1</v>
      </c>
      <c r="DH1956" s="10">
        <v>4</v>
      </c>
      <c r="DI1956" s="10">
        <v>36.92</v>
      </c>
      <c r="DK1956" s="10">
        <v>0.23</v>
      </c>
      <c r="DL1956" s="10">
        <v>0.09</v>
      </c>
      <c r="DM1956" s="10">
        <v>4</v>
      </c>
      <c r="DN1956" s="10">
        <v>36.94</v>
      </c>
    </row>
    <row r="1957" spans="1:118" x14ac:dyDescent="0.25">
      <c r="A1957" s="10">
        <v>2032</v>
      </c>
      <c r="R1957" s="10">
        <v>2032</v>
      </c>
      <c r="S1957" s="10" t="s">
        <v>285</v>
      </c>
      <c r="T1957" s="10">
        <v>3.1302619999999996E-2</v>
      </c>
      <c r="U1957" s="10">
        <v>2.1119840000000001E-2</v>
      </c>
      <c r="V1957" s="10">
        <v>2</v>
      </c>
      <c r="W1957" s="10">
        <v>10.9</v>
      </c>
      <c r="Y1957" s="10">
        <v>7.8974500000000003E-2</v>
      </c>
      <c r="Z1957" s="10">
        <v>5.3284000000000005E-2</v>
      </c>
      <c r="AA1957" s="10">
        <v>5</v>
      </c>
      <c r="AB1957" s="10">
        <v>11</v>
      </c>
      <c r="AD1957" s="10">
        <v>7.8256549999999994E-2</v>
      </c>
      <c r="AE1957" s="10">
        <v>5.2799600000000002E-2</v>
      </c>
      <c r="AF1957" s="10">
        <v>5</v>
      </c>
      <c r="AG1957" s="10">
        <v>10.9</v>
      </c>
      <c r="AI1957" s="10">
        <v>2032</v>
      </c>
      <c r="AJ1957" s="10" t="s">
        <v>285</v>
      </c>
      <c r="AK1957" s="10">
        <v>0.15660305999999996</v>
      </c>
      <c r="AL1957" s="10">
        <v>5.6643659999999998E-2</v>
      </c>
      <c r="AM1957" s="10">
        <v>9</v>
      </c>
      <c r="AN1957" s="10">
        <v>10.7</v>
      </c>
      <c r="AP1957" s="10">
        <v>0.17237719999999998</v>
      </c>
      <c r="AQ1957" s="10">
        <v>6.23492E-2</v>
      </c>
      <c r="AR1957" s="10">
        <v>10</v>
      </c>
      <c r="AS1957" s="10">
        <v>10.6</v>
      </c>
      <c r="AU1957" s="10">
        <v>0.20490119999999998</v>
      </c>
      <c r="AV1957" s="10">
        <v>7.4113200000000004E-2</v>
      </c>
      <c r="AW1957" s="10">
        <v>12</v>
      </c>
      <c r="AX1957" s="10">
        <v>10.5</v>
      </c>
      <c r="AZ1957" s="10">
        <v>2032</v>
      </c>
      <c r="BA1957" s="10" t="s">
        <v>285</v>
      </c>
      <c r="BB1957" s="10">
        <v>5.3000279999999997E-2</v>
      </c>
      <c r="BC1957" s="10">
        <v>2.2467509999999996E-2</v>
      </c>
      <c r="BD1957" s="10">
        <v>3</v>
      </c>
      <c r="BE1957" s="10">
        <v>11.1</v>
      </c>
      <c r="BG1957" s="10">
        <v>8.5946400000000006E-2</v>
      </c>
      <c r="BH1957" s="10">
        <v>3.6433800000000002E-2</v>
      </c>
      <c r="BI1957" s="10">
        <v>5</v>
      </c>
      <c r="BJ1957" s="10">
        <v>10.8</v>
      </c>
      <c r="BL1957" s="10">
        <v>6.9393759999999999E-2</v>
      </c>
      <c r="BM1957" s="10">
        <v>2.9416920000000003E-2</v>
      </c>
      <c r="BN1957" s="10">
        <v>4</v>
      </c>
      <c r="BO1957" s="10">
        <v>10.9</v>
      </c>
      <c r="BQ1957" s="10">
        <v>2031</v>
      </c>
      <c r="BR1957" s="10" t="s">
        <v>11</v>
      </c>
      <c r="BU1957" s="10">
        <v>0</v>
      </c>
      <c r="BZ1957" s="10">
        <v>0</v>
      </c>
      <c r="CE1957" s="10">
        <v>0</v>
      </c>
      <c r="CH1957" s="10">
        <v>2031</v>
      </c>
      <c r="CI1957" s="10" t="s">
        <v>11</v>
      </c>
      <c r="CL1957" s="10">
        <v>0</v>
      </c>
      <c r="CQ1957" s="10">
        <v>0</v>
      </c>
      <c r="CV1957" s="10">
        <v>0</v>
      </c>
      <c r="CY1957" s="10">
        <v>2056</v>
      </c>
      <c r="CZ1957" s="10" t="s">
        <v>9</v>
      </c>
      <c r="DC1957" s="10">
        <v>0</v>
      </c>
      <c r="DH1957" s="10">
        <v>0</v>
      </c>
      <c r="DM1957" s="10">
        <v>0</v>
      </c>
    </row>
    <row r="1958" spans="1:118" x14ac:dyDescent="0.25">
      <c r="A1958" s="10">
        <v>2033</v>
      </c>
      <c r="R1958" s="10">
        <v>2033</v>
      </c>
      <c r="S1958" s="10" t="s">
        <v>304</v>
      </c>
      <c r="T1958" s="10">
        <v>3.1302619999999996E-2</v>
      </c>
      <c r="U1958" s="10">
        <v>2.1119840000000001E-2</v>
      </c>
      <c r="V1958" s="10">
        <v>2</v>
      </c>
      <c r="W1958" s="10">
        <v>10.9</v>
      </c>
      <c r="Y1958" s="10">
        <v>3.1589800000000001E-2</v>
      </c>
      <c r="Z1958" s="10">
        <v>2.1313600000000005E-2</v>
      </c>
      <c r="AA1958" s="10">
        <v>2</v>
      </c>
      <c r="AB1958" s="10">
        <v>11</v>
      </c>
      <c r="AD1958" s="10">
        <v>3.1302619999999996E-2</v>
      </c>
      <c r="AE1958" s="10">
        <v>2.1119840000000001E-2</v>
      </c>
      <c r="AF1958" s="10">
        <v>2</v>
      </c>
      <c r="AG1958" s="10">
        <v>10.9</v>
      </c>
      <c r="AI1958" s="10">
        <v>2033</v>
      </c>
      <c r="AJ1958" s="10" t="s">
        <v>304</v>
      </c>
      <c r="AK1958" s="10">
        <v>6.9601360000000001E-2</v>
      </c>
      <c r="AL1958" s="10">
        <v>2.5174960000000003E-2</v>
      </c>
      <c r="AM1958" s="10">
        <v>4</v>
      </c>
      <c r="AN1958" s="10">
        <v>10.7</v>
      </c>
      <c r="AP1958" s="10">
        <v>8.618859999999999E-2</v>
      </c>
      <c r="AQ1958" s="10">
        <v>3.11746E-2</v>
      </c>
      <c r="AR1958" s="10">
        <v>5</v>
      </c>
      <c r="AS1958" s="10">
        <v>10.6</v>
      </c>
      <c r="AU1958" s="10">
        <v>0.1195257</v>
      </c>
      <c r="AV1958" s="10">
        <v>4.3232699999999999E-2</v>
      </c>
      <c r="AW1958" s="10">
        <v>7</v>
      </c>
      <c r="AX1958" s="10">
        <v>10.5</v>
      </c>
      <c r="AZ1958" s="10">
        <v>2033</v>
      </c>
      <c r="BA1958" s="10" t="s">
        <v>304</v>
      </c>
      <c r="BB1958" s="10">
        <v>5.3000279999999997E-2</v>
      </c>
      <c r="BC1958" s="10">
        <v>2.2467509999999996E-2</v>
      </c>
      <c r="BD1958" s="10">
        <v>3</v>
      </c>
      <c r="BE1958" s="10">
        <v>11.1</v>
      </c>
      <c r="BG1958" s="10">
        <v>5.1567840000000011E-2</v>
      </c>
      <c r="BH1958" s="10">
        <v>2.1860280000000003E-2</v>
      </c>
      <c r="BI1958" s="10">
        <v>3</v>
      </c>
      <c r="BJ1958" s="10">
        <v>10.8</v>
      </c>
      <c r="BL1958" s="10">
        <v>5.2045320000000006E-2</v>
      </c>
      <c r="BM1958" s="10">
        <v>2.2062690000000003E-2</v>
      </c>
      <c r="BN1958" s="10">
        <v>3</v>
      </c>
      <c r="BO1958" s="10">
        <v>10.9</v>
      </c>
      <c r="BQ1958" s="10">
        <v>2032</v>
      </c>
      <c r="BR1958" s="10" t="s">
        <v>285</v>
      </c>
      <c r="BS1958" s="10">
        <v>0.29439409999999999</v>
      </c>
      <c r="BT1958" s="10">
        <v>0.13263909999999998</v>
      </c>
      <c r="BU1958" s="10">
        <v>17</v>
      </c>
      <c r="BV1958" s="10">
        <v>11</v>
      </c>
      <c r="BX1958" s="10">
        <v>0.15443883000000003</v>
      </c>
      <c r="BY1958" s="10">
        <v>6.9582329999999998E-2</v>
      </c>
      <c r="BZ1958" s="10">
        <v>9</v>
      </c>
      <c r="CA1958" s="10">
        <v>10.9</v>
      </c>
      <c r="CC1958" s="10">
        <v>0.18875857000000001</v>
      </c>
      <c r="CD1958" s="10">
        <v>8.5045070000000014E-2</v>
      </c>
      <c r="CE1958" s="10">
        <v>11</v>
      </c>
      <c r="CF1958" s="10">
        <v>10.9</v>
      </c>
      <c r="CH1958" s="10">
        <v>2032</v>
      </c>
      <c r="CI1958" s="10" t="s">
        <v>285</v>
      </c>
      <c r="CJ1958" s="10">
        <v>7.0030400000000007E-2</v>
      </c>
      <c r="CK1958" s="10">
        <v>2.9686800000000003E-2</v>
      </c>
      <c r="CL1958" s="10">
        <v>4</v>
      </c>
      <c r="CM1958" s="10">
        <v>11</v>
      </c>
      <c r="CO1958" s="10">
        <v>3.3423599999999998E-2</v>
      </c>
      <c r="CP1958" s="10">
        <v>1.4168699999999999E-2</v>
      </c>
      <c r="CQ1958" s="10">
        <v>2</v>
      </c>
      <c r="CR1958" s="10">
        <v>10.5</v>
      </c>
      <c r="CT1958" s="10">
        <v>0.11809672000000002</v>
      </c>
      <c r="CU1958" s="10">
        <v>5.0062740000000008E-2</v>
      </c>
      <c r="CV1958" s="10">
        <v>7</v>
      </c>
      <c r="CW1958" s="10">
        <v>10.6</v>
      </c>
      <c r="CY1958" s="10">
        <v>2057</v>
      </c>
      <c r="CZ1958" s="10" t="s">
        <v>10</v>
      </c>
      <c r="DA1958" s="10">
        <v>0.18</v>
      </c>
      <c r="DB1958" s="10">
        <v>0.06</v>
      </c>
      <c r="DC1958" s="10">
        <v>10</v>
      </c>
      <c r="DD1958" s="10">
        <v>10.8</v>
      </c>
      <c r="DF1958" s="10">
        <v>0.23</v>
      </c>
      <c r="DG1958" s="10">
        <v>0.08</v>
      </c>
      <c r="DH1958" s="10">
        <v>13</v>
      </c>
      <c r="DI1958" s="10">
        <v>10.8</v>
      </c>
      <c r="DK1958" s="10">
        <v>0.23</v>
      </c>
      <c r="DL1958" s="10">
        <v>7.0000000000000007E-2</v>
      </c>
      <c r="DM1958" s="10">
        <v>13</v>
      </c>
      <c r="DN1958" s="10">
        <v>10.7</v>
      </c>
    </row>
    <row r="1959" spans="1:118" x14ac:dyDescent="0.25">
      <c r="A1959" s="10">
        <v>2034</v>
      </c>
      <c r="R1959" s="10">
        <v>2034</v>
      </c>
      <c r="S1959" s="10" t="s">
        <v>305</v>
      </c>
      <c r="T1959" s="10">
        <v>6.2605239999999993E-2</v>
      </c>
      <c r="U1959" s="10">
        <v>4.2239680000000002E-2</v>
      </c>
      <c r="V1959" s="10">
        <v>4</v>
      </c>
      <c r="W1959" s="10">
        <v>10.9</v>
      </c>
      <c r="Y1959" s="10">
        <v>0.1105643</v>
      </c>
      <c r="Z1959" s="10">
        <v>7.4597600000000014E-2</v>
      </c>
      <c r="AA1959" s="10">
        <v>7</v>
      </c>
      <c r="AB1959" s="10">
        <v>11</v>
      </c>
      <c r="AD1959" s="10">
        <v>0.18781571999999999</v>
      </c>
      <c r="AE1959" s="10">
        <v>0.12671904000000003</v>
      </c>
      <c r="AF1959" s="10">
        <v>12</v>
      </c>
      <c r="AG1959" s="10">
        <v>10.9</v>
      </c>
      <c r="AI1959" s="10">
        <v>2034</v>
      </c>
      <c r="AJ1959" s="10" t="s">
        <v>305</v>
      </c>
      <c r="AK1959" s="10">
        <v>0.38280747999999992</v>
      </c>
      <c r="AL1959" s="10">
        <v>0.13846227999999999</v>
      </c>
      <c r="AM1959" s="10">
        <v>22</v>
      </c>
      <c r="AN1959" s="10">
        <v>10.7</v>
      </c>
      <c r="AP1959" s="10">
        <v>0.41370527999999995</v>
      </c>
      <c r="AQ1959" s="10">
        <v>0.14963808000000001</v>
      </c>
      <c r="AR1959" s="10">
        <v>24</v>
      </c>
      <c r="AS1959" s="10">
        <v>10.6</v>
      </c>
      <c r="AU1959" s="10">
        <v>0.40980239999999996</v>
      </c>
      <c r="AV1959" s="10">
        <v>0.14822640000000001</v>
      </c>
      <c r="AW1959" s="10">
        <v>24</v>
      </c>
      <c r="AX1959" s="10">
        <v>10.5</v>
      </c>
      <c r="AZ1959" s="10">
        <v>2034</v>
      </c>
      <c r="BA1959" s="10" t="s">
        <v>305</v>
      </c>
      <c r="BB1959" s="10">
        <v>0.17666760000000001</v>
      </c>
      <c r="BC1959" s="10">
        <v>7.4891700000000005E-2</v>
      </c>
      <c r="BD1959" s="10">
        <v>10</v>
      </c>
      <c r="BE1959" s="10">
        <v>11.1</v>
      </c>
      <c r="BG1959" s="10">
        <v>0.17189280000000001</v>
      </c>
      <c r="BH1959" s="10">
        <v>7.2867600000000005E-2</v>
      </c>
      <c r="BI1959" s="10">
        <v>10</v>
      </c>
      <c r="BJ1959" s="10">
        <v>10.8</v>
      </c>
      <c r="BL1959" s="10">
        <v>0.26022660000000003</v>
      </c>
      <c r="BM1959" s="10">
        <v>0.11031345000000002</v>
      </c>
      <c r="BN1959" s="10">
        <v>15</v>
      </c>
      <c r="BO1959" s="10">
        <v>10.9</v>
      </c>
      <c r="BQ1959" s="10">
        <v>2033</v>
      </c>
      <c r="BR1959" s="10" t="s">
        <v>304</v>
      </c>
      <c r="BS1959" s="10">
        <v>6.9269200000000017E-2</v>
      </c>
      <c r="BT1959" s="10">
        <v>3.1209199999999999E-2</v>
      </c>
      <c r="BU1959" s="10">
        <v>4</v>
      </c>
      <c r="BV1959" s="10">
        <v>11</v>
      </c>
      <c r="BX1959" s="10">
        <v>0.10295922000000002</v>
      </c>
      <c r="BY1959" s="10">
        <v>4.6388220000000001E-2</v>
      </c>
      <c r="BZ1959" s="10">
        <v>6</v>
      </c>
      <c r="CA1959" s="10">
        <v>10.9</v>
      </c>
      <c r="CC1959" s="10">
        <v>0.10295922000000002</v>
      </c>
      <c r="CD1959" s="10">
        <v>4.6388220000000001E-2</v>
      </c>
      <c r="CE1959" s="10">
        <v>6</v>
      </c>
      <c r="CF1959" s="10">
        <v>10.9</v>
      </c>
      <c r="CH1959" s="10">
        <v>2033</v>
      </c>
      <c r="CI1959" s="10" t="s">
        <v>304</v>
      </c>
      <c r="CJ1959" s="10">
        <v>1.7507600000000002E-2</v>
      </c>
      <c r="CK1959" s="10">
        <v>7.4217000000000007E-3</v>
      </c>
      <c r="CL1959" s="10">
        <v>1</v>
      </c>
      <c r="CM1959" s="10">
        <v>11</v>
      </c>
      <c r="CO1959" s="10">
        <v>3.3423599999999998E-2</v>
      </c>
      <c r="CP1959" s="10">
        <v>1.4168699999999999E-2</v>
      </c>
      <c r="CQ1959" s="10">
        <v>2</v>
      </c>
      <c r="CR1959" s="10">
        <v>10.5</v>
      </c>
      <c r="CT1959" s="10">
        <v>3.3741920000000002E-2</v>
      </c>
      <c r="CU1959" s="10">
        <v>1.4303640000000001E-2</v>
      </c>
      <c r="CV1959" s="10">
        <v>2</v>
      </c>
      <c r="CW1959" s="10">
        <v>10.6</v>
      </c>
      <c r="CY1959" s="10">
        <v>2058</v>
      </c>
      <c r="CZ1959" s="10" t="s">
        <v>11</v>
      </c>
      <c r="DC1959" s="10">
        <v>0</v>
      </c>
      <c r="DH1959" s="10">
        <v>0</v>
      </c>
      <c r="DM1959" s="10">
        <v>0</v>
      </c>
    </row>
    <row r="1960" spans="1:118" x14ac:dyDescent="0.25">
      <c r="A1960" s="10">
        <v>2035</v>
      </c>
      <c r="R1960" s="10">
        <v>2035</v>
      </c>
      <c r="S1960" s="10" t="s">
        <v>288</v>
      </c>
      <c r="T1960" s="10">
        <v>0.43823667999999999</v>
      </c>
      <c r="U1960" s="10">
        <v>0.29567776000000001</v>
      </c>
      <c r="V1960" s="10">
        <v>28</v>
      </c>
      <c r="W1960" s="10">
        <v>10.9</v>
      </c>
      <c r="Y1960" s="10">
        <v>0.64759090000000008</v>
      </c>
      <c r="Z1960" s="10">
        <v>0.43692880000000001</v>
      </c>
      <c r="AA1960" s="10">
        <v>41</v>
      </c>
      <c r="AB1960" s="10">
        <v>11</v>
      </c>
      <c r="AD1960" s="10">
        <v>0.67300632999999999</v>
      </c>
      <c r="AE1960" s="10">
        <v>0.45407656000000002</v>
      </c>
      <c r="AF1960" s="10">
        <v>43</v>
      </c>
      <c r="AG1960" s="10">
        <v>10.9</v>
      </c>
      <c r="AI1960" s="10">
        <v>2035</v>
      </c>
      <c r="AJ1960" s="10" t="s">
        <v>288</v>
      </c>
      <c r="AK1960" s="10">
        <v>1.0614207399999998</v>
      </c>
      <c r="AL1960" s="10">
        <v>0.38391814000000002</v>
      </c>
      <c r="AM1960" s="10">
        <v>61</v>
      </c>
      <c r="AN1960" s="10">
        <v>10.7</v>
      </c>
      <c r="AP1960" s="10">
        <v>1.1721649599999999</v>
      </c>
      <c r="AQ1960" s="10">
        <v>0.42397456</v>
      </c>
      <c r="AR1960" s="10">
        <v>68</v>
      </c>
      <c r="AS1960" s="10">
        <v>10.6</v>
      </c>
      <c r="AU1960" s="10">
        <v>1.6562846999999996</v>
      </c>
      <c r="AV1960" s="10">
        <v>0.59908169999999994</v>
      </c>
      <c r="AW1960" s="10">
        <v>97</v>
      </c>
      <c r="AX1960" s="10">
        <v>10.5</v>
      </c>
      <c r="AZ1960" s="10">
        <v>2035</v>
      </c>
      <c r="BA1960" s="10" t="s">
        <v>288</v>
      </c>
      <c r="BB1960" s="10">
        <v>0.56533632</v>
      </c>
      <c r="BC1960" s="10">
        <v>0.23965344</v>
      </c>
      <c r="BD1960" s="10">
        <v>32</v>
      </c>
      <c r="BE1960" s="10">
        <v>11.1</v>
      </c>
      <c r="BG1960" s="10">
        <v>0.6531926400000001</v>
      </c>
      <c r="BH1960" s="10">
        <v>0.27689688000000007</v>
      </c>
      <c r="BI1960" s="10">
        <v>38</v>
      </c>
      <c r="BJ1960" s="10">
        <v>10.8</v>
      </c>
      <c r="BL1960" s="10">
        <v>0.79802824000000006</v>
      </c>
      <c r="BM1960" s="10">
        <v>0.33829458000000001</v>
      </c>
      <c r="BN1960" s="10">
        <v>46</v>
      </c>
      <c r="BO1960" s="10">
        <v>10.9</v>
      </c>
      <c r="BQ1960" s="10">
        <v>2034</v>
      </c>
      <c r="BR1960" s="10" t="s">
        <v>305</v>
      </c>
      <c r="BS1960" s="10">
        <v>0.17317300000000002</v>
      </c>
      <c r="BT1960" s="10">
        <v>7.8022999999999995E-2</v>
      </c>
      <c r="BU1960" s="10">
        <v>10</v>
      </c>
      <c r="BV1960" s="10">
        <v>11</v>
      </c>
      <c r="BX1960" s="10">
        <v>0.30887766000000005</v>
      </c>
      <c r="BY1960" s="10">
        <v>0.13916466</v>
      </c>
      <c r="BZ1960" s="10">
        <v>18</v>
      </c>
      <c r="CA1960" s="10">
        <v>10.9</v>
      </c>
      <c r="CC1960" s="10">
        <v>0.34319740000000004</v>
      </c>
      <c r="CD1960" s="10">
        <v>0.1546274</v>
      </c>
      <c r="CE1960" s="10">
        <v>20</v>
      </c>
      <c r="CF1960" s="10">
        <v>10.9</v>
      </c>
      <c r="CH1960" s="10">
        <v>2034</v>
      </c>
      <c r="CI1960" s="10" t="s">
        <v>305</v>
      </c>
      <c r="CJ1960" s="10">
        <v>8.7538000000000005E-2</v>
      </c>
      <c r="CK1960" s="10">
        <v>3.710850000000001E-2</v>
      </c>
      <c r="CL1960" s="10">
        <v>5</v>
      </c>
      <c r="CM1960" s="10">
        <v>11</v>
      </c>
      <c r="CO1960" s="10">
        <v>5.0135399999999997E-2</v>
      </c>
      <c r="CP1960" s="10">
        <v>2.1253049999999999E-2</v>
      </c>
      <c r="CQ1960" s="10">
        <v>3</v>
      </c>
      <c r="CR1960" s="10">
        <v>10.5</v>
      </c>
      <c r="CT1960" s="10">
        <v>0.16870959999999999</v>
      </c>
      <c r="CU1960" s="10">
        <v>7.1518200000000004E-2</v>
      </c>
      <c r="CV1960" s="10">
        <v>10</v>
      </c>
      <c r="CW1960" s="10">
        <v>10.6</v>
      </c>
      <c r="CY1960" s="10">
        <v>2059</v>
      </c>
      <c r="CZ1960" s="10" t="s">
        <v>305</v>
      </c>
      <c r="DA1960" s="10">
        <v>5.3249400000000002E-2</v>
      </c>
      <c r="DB1960" s="10">
        <v>1.7376120000000002E-2</v>
      </c>
      <c r="DC1960" s="10">
        <v>3</v>
      </c>
      <c r="DD1960" s="10">
        <v>10.8</v>
      </c>
      <c r="DF1960" s="10">
        <v>7.0999199999999998E-2</v>
      </c>
      <c r="DG1960" s="10">
        <v>2.316816E-2</v>
      </c>
      <c r="DH1960" s="10">
        <v>4</v>
      </c>
      <c r="DI1960" s="10">
        <v>10.8</v>
      </c>
      <c r="DK1960" s="10">
        <v>7.0341799999999996E-2</v>
      </c>
      <c r="DL1960" s="10">
        <v>2.2953640000000001E-2</v>
      </c>
      <c r="DM1960" s="10">
        <v>4</v>
      </c>
      <c r="DN1960" s="10">
        <v>10.7</v>
      </c>
    </row>
    <row r="1961" spans="1:118" x14ac:dyDescent="0.25">
      <c r="A1961" s="10">
        <v>2036</v>
      </c>
      <c r="R1961" s="10">
        <v>2036</v>
      </c>
      <c r="S1961" s="10" t="s">
        <v>293</v>
      </c>
      <c r="T1961" s="10">
        <v>1.5651309999999998E-2</v>
      </c>
      <c r="U1961" s="10">
        <v>1.055992E-2</v>
      </c>
      <c r="V1961" s="10">
        <v>1</v>
      </c>
      <c r="W1961" s="10">
        <v>10.9</v>
      </c>
      <c r="Y1961" s="10">
        <v>6.3179600000000002E-2</v>
      </c>
      <c r="Z1961" s="10">
        <v>4.2627200000000011E-2</v>
      </c>
      <c r="AA1961" s="10">
        <v>4</v>
      </c>
      <c r="AB1961" s="10">
        <v>11</v>
      </c>
      <c r="AD1961" s="10">
        <v>1.5651309999999998E-2</v>
      </c>
      <c r="AE1961" s="10">
        <v>1.055992E-2</v>
      </c>
      <c r="AF1961" s="10">
        <v>1</v>
      </c>
      <c r="AG1961" s="10">
        <v>10.9</v>
      </c>
      <c r="AI1961" s="10">
        <v>2036</v>
      </c>
      <c r="AJ1961" s="10" t="s">
        <v>293</v>
      </c>
      <c r="AK1961" s="10">
        <v>1.740034E-2</v>
      </c>
      <c r="AL1961" s="10">
        <v>6.2937400000000008E-3</v>
      </c>
      <c r="AM1961" s="10">
        <v>1</v>
      </c>
      <c r="AN1961" s="10">
        <v>10.7</v>
      </c>
      <c r="AP1961" s="10">
        <v>1.7237719999999998E-2</v>
      </c>
      <c r="AQ1961" s="10">
        <v>6.2349200000000006E-3</v>
      </c>
      <c r="AR1961" s="10">
        <v>1</v>
      </c>
      <c r="AS1961" s="10">
        <v>10.6</v>
      </c>
      <c r="AU1961" s="10">
        <v>1.7075099999999999E-2</v>
      </c>
      <c r="AV1961" s="10">
        <v>6.1761000000000003E-3</v>
      </c>
      <c r="AW1961" s="10">
        <v>1</v>
      </c>
      <c r="AX1961" s="10">
        <v>10.5</v>
      </c>
      <c r="AZ1961" s="10">
        <v>2036</v>
      </c>
      <c r="BA1961" s="10" t="s">
        <v>293</v>
      </c>
      <c r="BB1961" s="10">
        <v>1.766676E-2</v>
      </c>
      <c r="BC1961" s="10">
        <v>7.4891699999999999E-3</v>
      </c>
      <c r="BD1961" s="10">
        <v>1</v>
      </c>
      <c r="BE1961" s="10">
        <v>11.1</v>
      </c>
      <c r="BG1961" s="10">
        <v>1.7189280000000001E-2</v>
      </c>
      <c r="BH1961" s="10">
        <v>7.2867600000000006E-3</v>
      </c>
      <c r="BI1961" s="10">
        <v>1</v>
      </c>
      <c r="BJ1961" s="10">
        <v>10.8</v>
      </c>
      <c r="BL1961" s="10">
        <v>1.734844E-2</v>
      </c>
      <c r="BM1961" s="10">
        <v>7.3542300000000007E-3</v>
      </c>
      <c r="BN1961" s="10">
        <v>1</v>
      </c>
      <c r="BO1961" s="10">
        <v>10.9</v>
      </c>
      <c r="BQ1961" s="10">
        <v>2035</v>
      </c>
      <c r="BR1961" s="10" t="s">
        <v>288</v>
      </c>
      <c r="BS1961" s="10">
        <v>0.95245150000000012</v>
      </c>
      <c r="BT1961" s="10">
        <v>0.42912650000000002</v>
      </c>
      <c r="BU1961" s="10">
        <v>55</v>
      </c>
      <c r="BV1961" s="10">
        <v>11</v>
      </c>
      <c r="BX1961" s="10">
        <v>1.1840310300000001</v>
      </c>
      <c r="BY1961" s="10">
        <v>0.53346452999999994</v>
      </c>
      <c r="BZ1961" s="10">
        <v>69</v>
      </c>
      <c r="CA1961" s="10">
        <v>10.9</v>
      </c>
      <c r="CC1961" s="10">
        <v>1.3384698600000002</v>
      </c>
      <c r="CD1961" s="10">
        <v>0.60304685999999996</v>
      </c>
      <c r="CE1961" s="10">
        <v>78</v>
      </c>
      <c r="CF1961" s="10">
        <v>10.9</v>
      </c>
      <c r="CH1961" s="10">
        <v>2035</v>
      </c>
      <c r="CI1961" s="10" t="s">
        <v>288</v>
      </c>
      <c r="CJ1961" s="10">
        <v>0.50772040000000007</v>
      </c>
      <c r="CK1961" s="10">
        <v>0.21522929999999998</v>
      </c>
      <c r="CL1961" s="10">
        <v>29</v>
      </c>
      <c r="CM1961" s="10">
        <v>11</v>
      </c>
      <c r="CO1961" s="10">
        <v>0.61833660000000013</v>
      </c>
      <c r="CP1961" s="10">
        <v>0.26212095000000002</v>
      </c>
      <c r="CQ1961" s="10">
        <v>37</v>
      </c>
      <c r="CR1961" s="10">
        <v>10.5</v>
      </c>
      <c r="CT1961" s="10">
        <v>0.84354799999999996</v>
      </c>
      <c r="CU1961" s="10">
        <v>0.35759099999999999</v>
      </c>
      <c r="CV1961" s="10">
        <v>50</v>
      </c>
      <c r="CW1961" s="10">
        <v>10.6</v>
      </c>
      <c r="CY1961" s="10">
        <v>2060</v>
      </c>
      <c r="CZ1961" s="10" t="s">
        <v>288</v>
      </c>
      <c r="DA1961" s="10">
        <v>0</v>
      </c>
      <c r="DB1961" s="10">
        <v>0</v>
      </c>
      <c r="DC1961" s="10">
        <v>0</v>
      </c>
      <c r="DD1961" s="10">
        <v>10.8</v>
      </c>
      <c r="DF1961" s="10">
        <v>0</v>
      </c>
      <c r="DG1961" s="10">
        <v>0</v>
      </c>
      <c r="DH1961" s="10">
        <v>0</v>
      </c>
      <c r="DI1961" s="10">
        <v>10.8</v>
      </c>
      <c r="DK1961" s="10">
        <v>0</v>
      </c>
      <c r="DL1961" s="10">
        <v>0</v>
      </c>
      <c r="DM1961" s="10">
        <v>0</v>
      </c>
      <c r="DN1961" s="10">
        <v>10.7</v>
      </c>
    </row>
    <row r="1962" spans="1:118" x14ac:dyDescent="0.25">
      <c r="A1962" s="10">
        <v>2037</v>
      </c>
      <c r="R1962" s="10">
        <v>2037</v>
      </c>
      <c r="S1962" s="10" t="s">
        <v>308</v>
      </c>
      <c r="T1962" s="10">
        <v>0.21911833999999999</v>
      </c>
      <c r="U1962" s="10">
        <v>0.14783888000000001</v>
      </c>
      <c r="V1962" s="10">
        <v>14</v>
      </c>
      <c r="W1962" s="10">
        <v>10.9</v>
      </c>
      <c r="Y1962" s="10">
        <v>0.44225720000000002</v>
      </c>
      <c r="Z1962" s="10">
        <v>0.29839040000000006</v>
      </c>
      <c r="AA1962" s="10">
        <v>28</v>
      </c>
      <c r="AB1962" s="10">
        <v>11</v>
      </c>
      <c r="AD1962" s="10">
        <v>0.28172358000000003</v>
      </c>
      <c r="AE1962" s="10">
        <v>0.19007856000000004</v>
      </c>
      <c r="AF1962" s="10">
        <v>18</v>
      </c>
      <c r="AG1962" s="10">
        <v>10.9</v>
      </c>
      <c r="AI1962" s="10">
        <v>2037</v>
      </c>
      <c r="AJ1962" s="10" t="s">
        <v>308</v>
      </c>
      <c r="AK1962" s="10">
        <v>0.55681088000000001</v>
      </c>
      <c r="AL1962" s="10">
        <v>0.20139968000000003</v>
      </c>
      <c r="AM1962" s="10">
        <v>32</v>
      </c>
      <c r="AN1962" s="10">
        <v>10.7</v>
      </c>
      <c r="AP1962" s="10">
        <v>0.84464827999999992</v>
      </c>
      <c r="AQ1962" s="10">
        <v>0.30551107999999999</v>
      </c>
      <c r="AR1962" s="10">
        <v>49</v>
      </c>
      <c r="AS1962" s="10">
        <v>10.6</v>
      </c>
      <c r="AU1962" s="10">
        <v>0.76837949999999988</v>
      </c>
      <c r="AV1962" s="10">
        <v>0.27792450000000002</v>
      </c>
      <c r="AW1962" s="10">
        <v>45</v>
      </c>
      <c r="AX1962" s="10">
        <v>10.5</v>
      </c>
      <c r="AZ1962" s="10">
        <v>2037</v>
      </c>
      <c r="BA1962" s="10" t="s">
        <v>308</v>
      </c>
      <c r="BB1962" s="10">
        <v>0.22966787999999999</v>
      </c>
      <c r="BC1962" s="10">
        <v>9.7359209999999988E-2</v>
      </c>
      <c r="BD1962" s="10">
        <v>13</v>
      </c>
      <c r="BE1962" s="10">
        <v>11.1</v>
      </c>
      <c r="BG1962" s="10">
        <v>0.34378560000000002</v>
      </c>
      <c r="BH1962" s="10">
        <v>0.14573520000000001</v>
      </c>
      <c r="BI1962" s="10">
        <v>20</v>
      </c>
      <c r="BJ1962" s="10">
        <v>10.8</v>
      </c>
      <c r="BL1962" s="10">
        <v>0.22552972000000002</v>
      </c>
      <c r="BM1962" s="10">
        <v>9.5604990000000015E-2</v>
      </c>
      <c r="BN1962" s="10">
        <v>13</v>
      </c>
      <c r="BO1962" s="10">
        <v>10.9</v>
      </c>
      <c r="BQ1962" s="10">
        <v>2036</v>
      </c>
      <c r="BR1962" s="10" t="s">
        <v>293</v>
      </c>
      <c r="BS1962" s="10">
        <v>1.7317300000000004E-2</v>
      </c>
      <c r="BT1962" s="10">
        <v>7.8022999999999999E-3</v>
      </c>
      <c r="BU1962" s="10">
        <v>1</v>
      </c>
      <c r="BV1962" s="10">
        <v>11</v>
      </c>
      <c r="BX1962" s="10">
        <v>1.7159870000000001E-2</v>
      </c>
      <c r="BY1962" s="10">
        <v>7.7313699999999996E-3</v>
      </c>
      <c r="BZ1962" s="10">
        <v>1</v>
      </c>
      <c r="CA1962" s="10">
        <v>10.9</v>
      </c>
      <c r="CC1962" s="10">
        <v>1.7159870000000001E-2</v>
      </c>
      <c r="CD1962" s="10">
        <v>7.7313699999999996E-3</v>
      </c>
      <c r="CE1962" s="10">
        <v>1</v>
      </c>
      <c r="CF1962" s="10">
        <v>10.9</v>
      </c>
      <c r="CH1962" s="10">
        <v>2036</v>
      </c>
      <c r="CI1962" s="10" t="s">
        <v>293</v>
      </c>
      <c r="CJ1962" s="10">
        <v>1.7507600000000002E-2</v>
      </c>
      <c r="CK1962" s="10">
        <v>7.4217000000000007E-3</v>
      </c>
      <c r="CL1962" s="10">
        <v>1</v>
      </c>
      <c r="CM1962" s="10">
        <v>11</v>
      </c>
      <c r="CO1962" s="10">
        <v>1.6711799999999999E-2</v>
      </c>
      <c r="CP1962" s="10">
        <v>7.0843499999999997E-3</v>
      </c>
      <c r="CQ1962" s="10">
        <v>1</v>
      </c>
      <c r="CR1962" s="10">
        <v>10.5</v>
      </c>
      <c r="CT1962" s="10">
        <v>1.6870960000000001E-2</v>
      </c>
      <c r="CU1962" s="10">
        <v>7.1518200000000006E-3</v>
      </c>
      <c r="CV1962" s="10">
        <v>1</v>
      </c>
      <c r="CW1962" s="10">
        <v>10.6</v>
      </c>
      <c r="CY1962" s="10">
        <v>2061</v>
      </c>
      <c r="CZ1962" s="10" t="s">
        <v>289</v>
      </c>
      <c r="DA1962" s="10">
        <v>3.5499599999999999E-2</v>
      </c>
      <c r="DB1962" s="10">
        <v>1.158408E-2</v>
      </c>
      <c r="DC1962" s="10">
        <v>2</v>
      </c>
      <c r="DD1962" s="10">
        <v>10.8</v>
      </c>
      <c r="DF1962" s="10">
        <v>5.3249400000000002E-2</v>
      </c>
      <c r="DG1962" s="10">
        <v>1.7376120000000002E-2</v>
      </c>
      <c r="DH1962" s="10">
        <v>3</v>
      </c>
      <c r="DI1962" s="10">
        <v>10.8</v>
      </c>
      <c r="DK1962" s="10">
        <v>5.2756349999999987E-2</v>
      </c>
      <c r="DL1962" s="10">
        <v>1.7215229999999995E-2</v>
      </c>
      <c r="DM1962" s="10">
        <v>3</v>
      </c>
      <c r="DN1962" s="10">
        <v>10.7</v>
      </c>
    </row>
    <row r="1963" spans="1:118" x14ac:dyDescent="0.25">
      <c r="A1963" s="10">
        <v>2038</v>
      </c>
      <c r="R1963" s="10">
        <v>2038</v>
      </c>
      <c r="S1963" s="10" t="s">
        <v>312</v>
      </c>
      <c r="T1963" s="10">
        <v>1.5651309999999998E-2</v>
      </c>
      <c r="U1963" s="10">
        <v>1.055992E-2</v>
      </c>
      <c r="V1963" s="10">
        <v>1</v>
      </c>
      <c r="W1963" s="10">
        <v>10.9</v>
      </c>
      <c r="Y1963" s="10">
        <v>1.5794900000000001E-2</v>
      </c>
      <c r="Z1963" s="10">
        <v>1.0656800000000003E-2</v>
      </c>
      <c r="AA1963" s="10">
        <v>1</v>
      </c>
      <c r="AB1963" s="10">
        <v>11</v>
      </c>
      <c r="AD1963" s="10">
        <v>3.1302619999999996E-2</v>
      </c>
      <c r="AE1963" s="10">
        <v>2.1119840000000001E-2</v>
      </c>
      <c r="AF1963" s="10">
        <v>2</v>
      </c>
      <c r="AG1963" s="10">
        <v>10.9</v>
      </c>
      <c r="AI1963" s="10">
        <v>2038</v>
      </c>
      <c r="AJ1963" s="10" t="s">
        <v>312</v>
      </c>
      <c r="AK1963" s="10">
        <v>5.2201019999999987E-2</v>
      </c>
      <c r="AL1963" s="10">
        <v>1.8881219999999997E-2</v>
      </c>
      <c r="AM1963" s="10">
        <v>3</v>
      </c>
      <c r="AN1963" s="10">
        <v>10.7</v>
      </c>
      <c r="AP1963" s="10">
        <v>8.618859999999999E-2</v>
      </c>
      <c r="AQ1963" s="10">
        <v>3.11746E-2</v>
      </c>
      <c r="AR1963" s="10">
        <v>5</v>
      </c>
      <c r="AS1963" s="10">
        <v>10.6</v>
      </c>
      <c r="AU1963" s="10">
        <v>5.1225299999999994E-2</v>
      </c>
      <c r="AV1963" s="10">
        <v>1.8528300000000001E-2</v>
      </c>
      <c r="AW1963" s="10">
        <v>3</v>
      </c>
      <c r="AX1963" s="10">
        <v>10.5</v>
      </c>
      <c r="AZ1963" s="10">
        <v>2038</v>
      </c>
      <c r="BA1963" s="10" t="s">
        <v>312</v>
      </c>
      <c r="BB1963" s="10">
        <v>1.766676E-2</v>
      </c>
      <c r="BC1963" s="10">
        <v>7.4891699999999999E-3</v>
      </c>
      <c r="BD1963" s="10">
        <v>1</v>
      </c>
      <c r="BE1963" s="10">
        <v>11.1</v>
      </c>
      <c r="BG1963" s="10">
        <v>1.7189280000000001E-2</v>
      </c>
      <c r="BH1963" s="10">
        <v>7.2867600000000006E-3</v>
      </c>
      <c r="BI1963" s="10">
        <v>1</v>
      </c>
      <c r="BJ1963" s="10">
        <v>10.8</v>
      </c>
      <c r="BL1963" s="10">
        <v>1.734844E-2</v>
      </c>
      <c r="BM1963" s="10">
        <v>7.3542300000000007E-3</v>
      </c>
      <c r="BN1963" s="10">
        <v>1</v>
      </c>
      <c r="BO1963" s="10">
        <v>10.9</v>
      </c>
      <c r="BQ1963" s="10">
        <v>2037</v>
      </c>
      <c r="BR1963" s="10" t="s">
        <v>308</v>
      </c>
      <c r="BS1963" s="10">
        <v>0.41561519999999996</v>
      </c>
      <c r="BT1963" s="10">
        <v>0.18725519999999998</v>
      </c>
      <c r="BU1963" s="10">
        <v>24</v>
      </c>
      <c r="BV1963" s="10">
        <v>11</v>
      </c>
      <c r="BX1963" s="10">
        <v>0.77219414999999991</v>
      </c>
      <c r="BY1963" s="10">
        <v>0.34791164999999996</v>
      </c>
      <c r="BZ1963" s="10">
        <v>45</v>
      </c>
      <c r="CA1963" s="10">
        <v>10.9</v>
      </c>
      <c r="CC1963" s="10">
        <v>0.51479609999999998</v>
      </c>
      <c r="CD1963" s="10">
        <v>0.23194110000000001</v>
      </c>
      <c r="CE1963" s="10">
        <v>30</v>
      </c>
      <c r="CF1963" s="10">
        <v>10.9</v>
      </c>
      <c r="CH1963" s="10">
        <v>2037</v>
      </c>
      <c r="CI1963" s="10" t="s">
        <v>308</v>
      </c>
      <c r="CJ1963" s="10">
        <v>0.24510640000000003</v>
      </c>
      <c r="CK1963" s="10">
        <v>0.1039038</v>
      </c>
      <c r="CL1963" s="10">
        <v>14</v>
      </c>
      <c r="CM1963" s="10">
        <v>11</v>
      </c>
      <c r="CO1963" s="10">
        <v>0.35094779999999998</v>
      </c>
      <c r="CP1963" s="10">
        <v>0.14877135</v>
      </c>
      <c r="CQ1963" s="10">
        <v>21</v>
      </c>
      <c r="CR1963" s="10">
        <v>10.5</v>
      </c>
      <c r="CT1963" s="10">
        <v>0.26993536000000001</v>
      </c>
      <c r="CU1963" s="10">
        <v>0.11442912000000001</v>
      </c>
      <c r="CV1963" s="10">
        <v>16</v>
      </c>
      <c r="CW1963" s="10">
        <v>10.6</v>
      </c>
      <c r="CY1963" s="10">
        <v>2062</v>
      </c>
      <c r="CZ1963" s="10" t="s">
        <v>306</v>
      </c>
      <c r="DA1963" s="10">
        <v>3.5499599999999999E-2</v>
      </c>
      <c r="DB1963" s="10">
        <v>1.158408E-2</v>
      </c>
      <c r="DC1963" s="10">
        <v>2</v>
      </c>
      <c r="DD1963" s="10">
        <v>10.8</v>
      </c>
      <c r="DF1963" s="10">
        <v>3.5499599999999999E-2</v>
      </c>
      <c r="DG1963" s="10">
        <v>1.158408E-2</v>
      </c>
      <c r="DH1963" s="10">
        <v>2</v>
      </c>
      <c r="DI1963" s="10">
        <v>10.8</v>
      </c>
      <c r="DK1963" s="10">
        <v>3.5170899999999998E-2</v>
      </c>
      <c r="DL1963" s="10">
        <v>1.147682E-2</v>
      </c>
      <c r="DM1963" s="10">
        <v>2</v>
      </c>
      <c r="DN1963" s="10">
        <v>10.7</v>
      </c>
    </row>
    <row r="1964" spans="1:118" x14ac:dyDescent="0.25">
      <c r="A1964" s="10">
        <v>2039</v>
      </c>
      <c r="R1964" s="10">
        <v>2039</v>
      </c>
      <c r="S1964" s="10" t="s">
        <v>313</v>
      </c>
      <c r="T1964" s="10">
        <v>6.2605239999999993E-2</v>
      </c>
      <c r="U1964" s="10">
        <v>4.2239680000000002E-2</v>
      </c>
      <c r="V1964" s="10">
        <v>4</v>
      </c>
      <c r="W1964" s="10">
        <v>10.9</v>
      </c>
      <c r="Y1964" s="10">
        <v>7.8974500000000003E-2</v>
      </c>
      <c r="Z1964" s="10">
        <v>5.3284000000000005E-2</v>
      </c>
      <c r="AA1964" s="10">
        <v>5</v>
      </c>
      <c r="AB1964" s="10">
        <v>11</v>
      </c>
      <c r="AD1964" s="10">
        <v>0.12521047999999999</v>
      </c>
      <c r="AE1964" s="10">
        <v>8.4479360000000003E-2</v>
      </c>
      <c r="AF1964" s="10">
        <v>8</v>
      </c>
      <c r="AG1964" s="10">
        <v>10.9</v>
      </c>
      <c r="AI1964" s="10">
        <v>2039</v>
      </c>
      <c r="AJ1964" s="10" t="s">
        <v>313</v>
      </c>
      <c r="AK1964" s="10">
        <v>0.13920272</v>
      </c>
      <c r="AL1964" s="10">
        <v>5.0349920000000006E-2</v>
      </c>
      <c r="AM1964" s="10">
        <v>8</v>
      </c>
      <c r="AN1964" s="10">
        <v>10.7</v>
      </c>
      <c r="AP1964" s="10">
        <v>0.22409035999999999</v>
      </c>
      <c r="AQ1964" s="10">
        <v>8.1053960000000008E-2</v>
      </c>
      <c r="AR1964" s="10">
        <v>13</v>
      </c>
      <c r="AS1964" s="10">
        <v>10.6</v>
      </c>
      <c r="AU1964" s="10">
        <v>0.2390514</v>
      </c>
      <c r="AV1964" s="10">
        <v>8.6465399999999998E-2</v>
      </c>
      <c r="AW1964" s="10">
        <v>14</v>
      </c>
      <c r="AX1964" s="10">
        <v>10.5</v>
      </c>
      <c r="AZ1964" s="10">
        <v>2039</v>
      </c>
      <c r="BA1964" s="10" t="s">
        <v>313</v>
      </c>
      <c r="BB1964" s="10">
        <v>5.3000279999999997E-2</v>
      </c>
      <c r="BC1964" s="10">
        <v>2.2467509999999996E-2</v>
      </c>
      <c r="BD1964" s="10">
        <v>3</v>
      </c>
      <c r="BE1964" s="10">
        <v>11.1</v>
      </c>
      <c r="BG1964" s="10">
        <v>0.10313568000000002</v>
      </c>
      <c r="BH1964" s="10">
        <v>4.3720560000000006E-2</v>
      </c>
      <c r="BI1964" s="10">
        <v>6</v>
      </c>
      <c r="BJ1964" s="10">
        <v>10.8</v>
      </c>
      <c r="BL1964" s="10">
        <v>0.12143908</v>
      </c>
      <c r="BM1964" s="10">
        <v>5.1479610000000002E-2</v>
      </c>
      <c r="BN1964" s="10">
        <v>7</v>
      </c>
      <c r="BO1964" s="10">
        <v>10.9</v>
      </c>
      <c r="BQ1964" s="10">
        <v>2038</v>
      </c>
      <c r="BR1964" s="10" t="s">
        <v>312</v>
      </c>
      <c r="BS1964" s="10">
        <v>8.6586500000000011E-2</v>
      </c>
      <c r="BT1964" s="10">
        <v>3.9011499999999998E-2</v>
      </c>
      <c r="BU1964" s="10">
        <v>5</v>
      </c>
      <c r="BV1964" s="10">
        <v>11</v>
      </c>
      <c r="BX1964" s="10">
        <v>0.10295922000000002</v>
      </c>
      <c r="BY1964" s="10">
        <v>4.6388220000000001E-2</v>
      </c>
      <c r="BZ1964" s="10">
        <v>6</v>
      </c>
      <c r="CA1964" s="10">
        <v>10.9</v>
      </c>
      <c r="CC1964" s="10">
        <v>0.12011909</v>
      </c>
      <c r="CD1964" s="10">
        <v>5.4119589999999995E-2</v>
      </c>
      <c r="CE1964" s="10">
        <v>7</v>
      </c>
      <c r="CF1964" s="10">
        <v>10.9</v>
      </c>
      <c r="CH1964" s="10">
        <v>2038</v>
      </c>
      <c r="CI1964" s="10" t="s">
        <v>312</v>
      </c>
      <c r="CJ1964" s="10">
        <v>1.7507600000000002E-2</v>
      </c>
      <c r="CK1964" s="10">
        <v>7.4217000000000007E-3</v>
      </c>
      <c r="CL1964" s="10">
        <v>1</v>
      </c>
      <c r="CM1964" s="10">
        <v>11</v>
      </c>
      <c r="CO1964" s="10">
        <v>1.6711799999999999E-2</v>
      </c>
      <c r="CP1964" s="10">
        <v>7.0843499999999997E-3</v>
      </c>
      <c r="CQ1964" s="10">
        <v>1</v>
      </c>
      <c r="CR1964" s="10">
        <v>10.5</v>
      </c>
      <c r="CT1964" s="10">
        <v>1.6870960000000001E-2</v>
      </c>
      <c r="CU1964" s="10">
        <v>7.1518200000000006E-3</v>
      </c>
      <c r="CV1964" s="10">
        <v>1</v>
      </c>
      <c r="CW1964" s="10">
        <v>10.6</v>
      </c>
      <c r="CY1964" s="10">
        <v>2063</v>
      </c>
      <c r="CZ1964" s="10" t="s">
        <v>307</v>
      </c>
      <c r="DA1964" s="10">
        <v>5.3249400000000002E-2</v>
      </c>
      <c r="DB1964" s="10">
        <v>1.7376120000000002E-2</v>
      </c>
      <c r="DC1964" s="10">
        <v>3</v>
      </c>
      <c r="DD1964" s="10">
        <v>10.8</v>
      </c>
      <c r="DF1964" s="10">
        <v>7.0999199999999998E-2</v>
      </c>
      <c r="DG1964" s="10">
        <v>2.316816E-2</v>
      </c>
      <c r="DH1964" s="10">
        <v>4</v>
      </c>
      <c r="DI1964" s="10">
        <v>10.8</v>
      </c>
      <c r="DK1964" s="10">
        <v>7.0341799999999996E-2</v>
      </c>
      <c r="DL1964" s="10">
        <v>2.2953640000000001E-2</v>
      </c>
      <c r="DM1964" s="10">
        <v>4</v>
      </c>
      <c r="DN1964" s="10">
        <v>10.7</v>
      </c>
    </row>
    <row r="1965" spans="1:118" x14ac:dyDescent="0.25">
      <c r="A1965" s="10">
        <v>2040</v>
      </c>
      <c r="R1965" s="10">
        <v>2040</v>
      </c>
      <c r="S1965" s="10" t="s">
        <v>318</v>
      </c>
      <c r="T1965" s="10">
        <v>1.5651309999999998E-2</v>
      </c>
      <c r="U1965" s="10">
        <v>1.055992E-2</v>
      </c>
      <c r="V1965" s="10">
        <v>1</v>
      </c>
      <c r="W1965" s="10">
        <v>10.9</v>
      </c>
      <c r="Y1965" s="10">
        <v>1.5794900000000001E-2</v>
      </c>
      <c r="Z1965" s="10">
        <v>1.0656800000000003E-2</v>
      </c>
      <c r="AA1965" s="10">
        <v>1</v>
      </c>
      <c r="AB1965" s="10">
        <v>11</v>
      </c>
      <c r="AD1965" s="10">
        <v>3.1302619999999996E-2</v>
      </c>
      <c r="AE1965" s="10">
        <v>2.1119840000000001E-2</v>
      </c>
      <c r="AF1965" s="10">
        <v>2</v>
      </c>
      <c r="AG1965" s="10">
        <v>10.9</v>
      </c>
      <c r="AI1965" s="10">
        <v>2040</v>
      </c>
      <c r="AJ1965" s="10" t="s">
        <v>318</v>
      </c>
      <c r="AK1965" s="10">
        <v>5.2201019999999987E-2</v>
      </c>
      <c r="AL1965" s="10">
        <v>1.8881219999999997E-2</v>
      </c>
      <c r="AM1965" s="10">
        <v>3</v>
      </c>
      <c r="AN1965" s="10">
        <v>10.7</v>
      </c>
      <c r="AP1965" s="10">
        <v>5.1713159999999994E-2</v>
      </c>
      <c r="AQ1965" s="10">
        <v>1.8704760000000001E-2</v>
      </c>
      <c r="AR1965" s="10">
        <v>3</v>
      </c>
      <c r="AS1965" s="10">
        <v>10.6</v>
      </c>
      <c r="AU1965" s="10">
        <v>5.1225299999999994E-2</v>
      </c>
      <c r="AV1965" s="10">
        <v>1.8528300000000001E-2</v>
      </c>
      <c r="AW1965" s="10">
        <v>3</v>
      </c>
      <c r="AX1965" s="10">
        <v>10.5</v>
      </c>
      <c r="AZ1965" s="10">
        <v>2040</v>
      </c>
      <c r="BA1965" s="10" t="s">
        <v>318</v>
      </c>
      <c r="BB1965" s="10">
        <v>1.766676E-2</v>
      </c>
      <c r="BC1965" s="10">
        <v>7.4891699999999999E-3</v>
      </c>
      <c r="BD1965" s="10">
        <v>1</v>
      </c>
      <c r="BE1965" s="10">
        <v>11.1</v>
      </c>
      <c r="BG1965" s="10">
        <v>1.7189280000000001E-2</v>
      </c>
      <c r="BH1965" s="10">
        <v>7.2867600000000006E-3</v>
      </c>
      <c r="BI1965" s="10">
        <v>1</v>
      </c>
      <c r="BJ1965" s="10">
        <v>10.8</v>
      </c>
      <c r="BL1965" s="10">
        <v>1.734844E-2</v>
      </c>
      <c r="BM1965" s="10">
        <v>7.3542300000000007E-3</v>
      </c>
      <c r="BN1965" s="10">
        <v>1</v>
      </c>
      <c r="BO1965" s="10">
        <v>10.9</v>
      </c>
      <c r="BQ1965" s="10">
        <v>2039</v>
      </c>
      <c r="BR1965" s="10" t="s">
        <v>313</v>
      </c>
      <c r="BS1965" s="10">
        <v>0.13853840000000003</v>
      </c>
      <c r="BT1965" s="10">
        <v>6.2418399999999999E-2</v>
      </c>
      <c r="BU1965" s="10">
        <v>8</v>
      </c>
      <c r="BV1965" s="10">
        <v>11</v>
      </c>
      <c r="BX1965" s="10">
        <v>0.20591844000000004</v>
      </c>
      <c r="BY1965" s="10">
        <v>9.2776440000000002E-2</v>
      </c>
      <c r="BZ1965" s="10">
        <v>12</v>
      </c>
      <c r="CA1965" s="10">
        <v>10.9</v>
      </c>
      <c r="CC1965" s="10">
        <v>0.22307831000000003</v>
      </c>
      <c r="CD1965" s="10">
        <v>0.10050781</v>
      </c>
      <c r="CE1965" s="10">
        <v>13</v>
      </c>
      <c r="CF1965" s="10">
        <v>10.9</v>
      </c>
      <c r="CH1965" s="10">
        <v>2039</v>
      </c>
      <c r="CI1965" s="10" t="s">
        <v>313</v>
      </c>
      <c r="CJ1965" s="10">
        <v>3.5015200000000003E-2</v>
      </c>
      <c r="CK1965" s="10">
        <v>1.4843400000000001E-2</v>
      </c>
      <c r="CL1965" s="10">
        <v>2</v>
      </c>
      <c r="CM1965" s="10">
        <v>11</v>
      </c>
      <c r="CO1965" s="10">
        <v>0.11698260000000001</v>
      </c>
      <c r="CP1965" s="10">
        <v>4.9590450000000001E-2</v>
      </c>
      <c r="CQ1965" s="10">
        <v>7</v>
      </c>
      <c r="CR1965" s="10">
        <v>10.5</v>
      </c>
      <c r="CT1965" s="10">
        <v>0.10122576</v>
      </c>
      <c r="CU1965" s="10">
        <v>4.2910919999999998E-2</v>
      </c>
      <c r="CV1965" s="10">
        <v>6</v>
      </c>
      <c r="CW1965" s="10">
        <v>10.6</v>
      </c>
      <c r="CY1965" s="10">
        <v>2064</v>
      </c>
      <c r="CZ1965" s="10" t="s">
        <v>400</v>
      </c>
      <c r="DA1965" s="10">
        <v>1.6885000000000001E-2</v>
      </c>
      <c r="DF1965" s="10">
        <v>1.555E-2</v>
      </c>
      <c r="DK1965" s="10">
        <v>1.4579999999999999E-2</v>
      </c>
    </row>
    <row r="1966" spans="1:118" x14ac:dyDescent="0.25">
      <c r="A1966" s="10">
        <v>2041</v>
      </c>
      <c r="R1966" s="10">
        <v>2041</v>
      </c>
      <c r="S1966" s="10" t="s">
        <v>319</v>
      </c>
      <c r="T1966" s="10">
        <v>3.1302619999999996E-2</v>
      </c>
      <c r="U1966" s="10">
        <v>2.1119840000000001E-2</v>
      </c>
      <c r="V1966" s="10">
        <v>2</v>
      </c>
      <c r="W1966" s="10">
        <v>10.9</v>
      </c>
      <c r="Y1966" s="10">
        <v>4.7384699999999995E-2</v>
      </c>
      <c r="Z1966" s="10">
        <v>3.1970400000000003E-2</v>
      </c>
      <c r="AA1966" s="10">
        <v>3</v>
      </c>
      <c r="AB1966" s="10">
        <v>11</v>
      </c>
      <c r="AD1966" s="10">
        <v>3.1302619999999996E-2</v>
      </c>
      <c r="AE1966" s="10">
        <v>2.1119840000000001E-2</v>
      </c>
      <c r="AF1966" s="10">
        <v>2</v>
      </c>
      <c r="AG1966" s="10">
        <v>10.9</v>
      </c>
      <c r="AI1966" s="10">
        <v>2041</v>
      </c>
      <c r="AJ1966" s="10" t="s">
        <v>319</v>
      </c>
      <c r="AK1966" s="10">
        <v>6.9601360000000001E-2</v>
      </c>
      <c r="AL1966" s="10">
        <v>2.5174960000000003E-2</v>
      </c>
      <c r="AM1966" s="10">
        <v>4</v>
      </c>
      <c r="AN1966" s="10">
        <v>10.7</v>
      </c>
      <c r="AP1966" s="10">
        <v>8.618859999999999E-2</v>
      </c>
      <c r="AQ1966" s="10">
        <v>3.11746E-2</v>
      </c>
      <c r="AR1966" s="10">
        <v>5</v>
      </c>
      <c r="AS1966" s="10">
        <v>10.6</v>
      </c>
      <c r="AU1966" s="10">
        <v>8.5375500000000007E-2</v>
      </c>
      <c r="AV1966" s="10">
        <v>3.0880500000000005E-2</v>
      </c>
      <c r="AW1966" s="10">
        <v>5</v>
      </c>
      <c r="AX1966" s="10">
        <v>10.5</v>
      </c>
      <c r="AZ1966" s="10">
        <v>2041</v>
      </c>
      <c r="BA1966" s="10" t="s">
        <v>319</v>
      </c>
      <c r="BB1966" s="10">
        <v>1.766676E-2</v>
      </c>
      <c r="BC1966" s="10">
        <v>7.4891699999999999E-3</v>
      </c>
      <c r="BD1966" s="10">
        <v>1</v>
      </c>
      <c r="BE1966" s="10">
        <v>11.1</v>
      </c>
      <c r="BG1966" s="10">
        <v>5.1567840000000011E-2</v>
      </c>
      <c r="BH1966" s="10">
        <v>2.1860280000000003E-2</v>
      </c>
      <c r="BI1966" s="10">
        <v>3</v>
      </c>
      <c r="BJ1966" s="10">
        <v>10.8</v>
      </c>
      <c r="BL1966" s="10">
        <v>1.734844E-2</v>
      </c>
      <c r="BM1966" s="10">
        <v>7.3542300000000007E-3</v>
      </c>
      <c r="BN1966" s="10">
        <v>1</v>
      </c>
      <c r="BO1966" s="10">
        <v>10.9</v>
      </c>
      <c r="BQ1966" s="10">
        <v>2040</v>
      </c>
      <c r="BR1966" s="10" t="s">
        <v>318</v>
      </c>
      <c r="BS1966" s="10">
        <v>5.1951899999999995E-2</v>
      </c>
      <c r="BT1966" s="10">
        <v>2.3406899999999998E-2</v>
      </c>
      <c r="BU1966" s="10">
        <v>3</v>
      </c>
      <c r="BV1966" s="10">
        <v>11</v>
      </c>
      <c r="BX1966" s="10">
        <v>5.1479610000000009E-2</v>
      </c>
      <c r="BY1966" s="10">
        <v>2.319411E-2</v>
      </c>
      <c r="BZ1966" s="10">
        <v>3</v>
      </c>
      <c r="CA1966" s="10">
        <v>10.9</v>
      </c>
      <c r="CC1966" s="10">
        <v>3.4319740000000001E-2</v>
      </c>
      <c r="CD1966" s="10">
        <v>1.5462739999999999E-2</v>
      </c>
      <c r="CE1966" s="10">
        <v>2</v>
      </c>
      <c r="CF1966" s="10">
        <v>10.9</v>
      </c>
      <c r="CH1966" s="10">
        <v>2040</v>
      </c>
      <c r="CI1966" s="10" t="s">
        <v>318</v>
      </c>
      <c r="CJ1966" s="10">
        <v>1.7507600000000002E-2</v>
      </c>
      <c r="CK1966" s="10">
        <v>7.4217000000000007E-3</v>
      </c>
      <c r="CL1966" s="10">
        <v>1</v>
      </c>
      <c r="CM1966" s="10">
        <v>11</v>
      </c>
      <c r="CO1966" s="10">
        <v>3.3423599999999998E-2</v>
      </c>
      <c r="CP1966" s="10">
        <v>1.4168699999999999E-2</v>
      </c>
      <c r="CQ1966" s="10">
        <v>2</v>
      </c>
      <c r="CR1966" s="10">
        <v>10.5</v>
      </c>
      <c r="CT1966" s="10">
        <v>1.6870960000000001E-2</v>
      </c>
      <c r="CU1966" s="10">
        <v>7.1518200000000006E-3</v>
      </c>
      <c r="CV1966" s="10">
        <v>1</v>
      </c>
      <c r="CW1966" s="10">
        <v>10.6</v>
      </c>
      <c r="CY1966" s="10">
        <v>2065</v>
      </c>
      <c r="CZ1966" s="10" t="s">
        <v>401</v>
      </c>
      <c r="DA1966" s="10">
        <v>0</v>
      </c>
      <c r="DF1966" s="10">
        <v>0</v>
      </c>
      <c r="DK1966" s="10">
        <v>0</v>
      </c>
    </row>
    <row r="1967" spans="1:118" x14ac:dyDescent="0.25">
      <c r="A1967" s="10">
        <v>2042</v>
      </c>
      <c r="R1967" s="10">
        <v>2042</v>
      </c>
      <c r="S1967" s="10" t="s">
        <v>400</v>
      </c>
      <c r="T1967" s="10">
        <v>1.8733000000000001E-3</v>
      </c>
      <c r="Y1967" s="10">
        <v>1.6766000000000001E-3</v>
      </c>
      <c r="AD1967" s="10">
        <v>3.2000000000000003E-4</v>
      </c>
      <c r="AI1967" s="10">
        <v>2042</v>
      </c>
      <c r="AJ1967" s="10" t="s">
        <v>400</v>
      </c>
      <c r="AK1967" s="10">
        <v>1.2727E-2</v>
      </c>
      <c r="AP1967" s="10">
        <v>1.2643E-2</v>
      </c>
      <c r="AU1967" s="10">
        <v>1.239E-2</v>
      </c>
      <c r="AZ1967" s="10">
        <v>2042</v>
      </c>
      <c r="BA1967" s="10" t="s">
        <v>400</v>
      </c>
      <c r="BB1967" s="10">
        <v>3.7100000000000002E-3</v>
      </c>
      <c r="BG1967" s="10">
        <v>1.58E-3</v>
      </c>
      <c r="BL1967" s="10">
        <v>1.8660000000000001E-4</v>
      </c>
      <c r="BQ1967" s="10">
        <v>2041</v>
      </c>
      <c r="BR1967" s="10" t="s">
        <v>319</v>
      </c>
      <c r="BS1967" s="10">
        <v>6.9269200000000017E-2</v>
      </c>
      <c r="BT1967" s="10">
        <v>3.1209199999999999E-2</v>
      </c>
      <c r="BU1967" s="10">
        <v>4</v>
      </c>
      <c r="BV1967" s="10">
        <v>11</v>
      </c>
      <c r="BX1967" s="10">
        <v>8.579935000000001E-2</v>
      </c>
      <c r="BY1967" s="10">
        <v>3.865685E-2</v>
      </c>
      <c r="BZ1967" s="10">
        <v>5</v>
      </c>
      <c r="CA1967" s="10">
        <v>10.9</v>
      </c>
      <c r="CC1967" s="10">
        <v>8.579935000000001E-2</v>
      </c>
      <c r="CD1967" s="10">
        <v>3.865685E-2</v>
      </c>
      <c r="CE1967" s="10">
        <v>5</v>
      </c>
      <c r="CF1967" s="10">
        <v>10.9</v>
      </c>
      <c r="CH1967" s="10">
        <v>2041</v>
      </c>
      <c r="CI1967" s="10" t="s">
        <v>319</v>
      </c>
      <c r="CJ1967" s="10">
        <v>1.7507600000000002E-2</v>
      </c>
      <c r="CK1967" s="10">
        <v>7.4217000000000007E-3</v>
      </c>
      <c r="CL1967" s="10">
        <v>1</v>
      </c>
      <c r="CM1967" s="10">
        <v>11</v>
      </c>
      <c r="CO1967" s="10">
        <v>3.3423599999999998E-2</v>
      </c>
      <c r="CP1967" s="10">
        <v>1.4168699999999999E-2</v>
      </c>
      <c r="CQ1967" s="10">
        <v>2</v>
      </c>
      <c r="CR1967" s="10">
        <v>10.5</v>
      </c>
      <c r="CT1967" s="10">
        <v>1.6870960000000001E-2</v>
      </c>
      <c r="CU1967" s="10">
        <v>7.1518200000000006E-3</v>
      </c>
      <c r="CV1967" s="10">
        <v>1</v>
      </c>
      <c r="CW1967" s="10">
        <v>10.6</v>
      </c>
      <c r="CY1967" s="10">
        <v>3317</v>
      </c>
      <c r="CZ1967" s="10" t="s">
        <v>976</v>
      </c>
    </row>
    <row r="1968" spans="1:118" x14ac:dyDescent="0.25">
      <c r="A1968" s="10">
        <v>2043</v>
      </c>
      <c r="R1968" s="10">
        <v>2043</v>
      </c>
      <c r="S1968" s="10" t="s">
        <v>401</v>
      </c>
      <c r="T1968" s="10">
        <v>0</v>
      </c>
      <c r="Y1968" s="10">
        <v>0</v>
      </c>
      <c r="AD1968" s="10">
        <v>0</v>
      </c>
      <c r="AI1968" s="10">
        <v>2043</v>
      </c>
      <c r="AJ1968" s="10" t="s">
        <v>401</v>
      </c>
      <c r="AK1968" s="10">
        <v>0</v>
      </c>
      <c r="AP1968" s="10">
        <v>0</v>
      </c>
      <c r="AU1968" s="10">
        <v>0</v>
      </c>
      <c r="AZ1968" s="10">
        <v>2043</v>
      </c>
      <c r="BA1968" s="10" t="s">
        <v>401</v>
      </c>
      <c r="BB1968" s="10">
        <v>0</v>
      </c>
      <c r="BG1968" s="10">
        <v>0</v>
      </c>
      <c r="BL1968" s="10">
        <v>0</v>
      </c>
      <c r="BQ1968" s="10">
        <v>2042</v>
      </c>
      <c r="BR1968" s="10" t="s">
        <v>400</v>
      </c>
      <c r="BS1968" s="10">
        <v>1.3775000000000001E-2</v>
      </c>
      <c r="BX1968" s="10">
        <v>1.2926999999999999E-2</v>
      </c>
      <c r="CC1968" s="10">
        <v>1.2642499999999999E-2</v>
      </c>
      <c r="CH1968" s="10">
        <v>2042</v>
      </c>
      <c r="CI1968" s="10" t="s">
        <v>400</v>
      </c>
      <c r="CJ1968" s="10">
        <v>1.7750000000000001E-3</v>
      </c>
      <c r="CO1968" s="10">
        <v>6.7000000000000002E-4</v>
      </c>
      <c r="CT1968" s="10">
        <v>3.2665999999999999E-4</v>
      </c>
      <c r="CY1968" s="10">
        <v>2066</v>
      </c>
      <c r="CZ1968" s="10" t="s">
        <v>8</v>
      </c>
      <c r="DA1968" s="10">
        <v>0.26</v>
      </c>
      <c r="DB1968" s="10">
        <v>0.12</v>
      </c>
      <c r="DC1968" s="10">
        <v>4.5999999999999996</v>
      </c>
      <c r="DD1968" s="10">
        <v>37.07</v>
      </c>
      <c r="DF1968" s="10">
        <v>0.26</v>
      </c>
      <c r="DG1968" s="10">
        <v>0.12</v>
      </c>
      <c r="DH1968" s="10">
        <v>4.7</v>
      </c>
      <c r="DI1968" s="10">
        <v>36.36</v>
      </c>
      <c r="DK1968" s="10">
        <v>0.27</v>
      </c>
      <c r="DL1968" s="10">
        <v>0.13</v>
      </c>
      <c r="DM1968" s="10">
        <v>4.9000000000000004</v>
      </c>
      <c r="DN1968" s="10">
        <v>35.99</v>
      </c>
    </row>
    <row r="1969" spans="1:118" x14ac:dyDescent="0.25">
      <c r="A1969" s="10">
        <v>2044</v>
      </c>
      <c r="R1969" s="10">
        <v>2044</v>
      </c>
      <c r="S1969" s="10" t="s">
        <v>8</v>
      </c>
      <c r="V1969" s="10">
        <v>0</v>
      </c>
      <c r="AA1969" s="10">
        <v>0</v>
      </c>
      <c r="AF1969" s="10">
        <v>0</v>
      </c>
      <c r="AI1969" s="10">
        <v>2044</v>
      </c>
      <c r="AJ1969" s="10" t="s">
        <v>8</v>
      </c>
      <c r="AM1969" s="10">
        <v>0</v>
      </c>
      <c r="AR1969" s="10">
        <v>0</v>
      </c>
      <c r="AW1969" s="10">
        <v>0</v>
      </c>
      <c r="AZ1969" s="10">
        <v>2044</v>
      </c>
      <c r="BA1969" s="10" t="s">
        <v>8</v>
      </c>
      <c r="BD1969" s="10">
        <v>0</v>
      </c>
      <c r="BI1969" s="10">
        <v>0</v>
      </c>
      <c r="BN1969" s="10">
        <v>0</v>
      </c>
      <c r="BQ1969" s="10">
        <v>2043</v>
      </c>
      <c r="BR1969" s="10" t="s">
        <v>401</v>
      </c>
      <c r="BS1969" s="10">
        <v>0</v>
      </c>
      <c r="BX1969" s="10">
        <v>0</v>
      </c>
      <c r="CC1969" s="10">
        <v>0</v>
      </c>
      <c r="CH1969" s="10">
        <v>2043</v>
      </c>
      <c r="CI1969" s="10" t="s">
        <v>401</v>
      </c>
      <c r="CJ1969" s="10">
        <v>0</v>
      </c>
      <c r="CO1969" s="10">
        <v>0</v>
      </c>
      <c r="CT1969" s="10">
        <v>0</v>
      </c>
      <c r="CY1969" s="10">
        <v>2067</v>
      </c>
      <c r="CZ1969" s="10" t="s">
        <v>9</v>
      </c>
      <c r="DC1969" s="10">
        <v>0</v>
      </c>
      <c r="DH1969" s="10">
        <v>0</v>
      </c>
      <c r="DM1969" s="10">
        <v>0</v>
      </c>
    </row>
    <row r="1970" spans="1:118" x14ac:dyDescent="0.25">
      <c r="A1970" s="10">
        <v>2045</v>
      </c>
      <c r="R1970" s="10">
        <v>2045</v>
      </c>
      <c r="S1970" s="10" t="s">
        <v>9</v>
      </c>
      <c r="T1970" s="10">
        <v>0.12</v>
      </c>
      <c r="U1970" s="10">
        <v>0.1</v>
      </c>
      <c r="Y1970" s="10">
        <v>0.16</v>
      </c>
      <c r="Z1970" s="10">
        <v>0.13</v>
      </c>
      <c r="AD1970" s="10">
        <v>0.14000000000000001</v>
      </c>
      <c r="AE1970" s="10">
        <v>0.11</v>
      </c>
      <c r="AI1970" s="10">
        <v>2045</v>
      </c>
      <c r="AJ1970" s="10" t="s">
        <v>9</v>
      </c>
      <c r="AK1970" s="10">
        <v>0.24</v>
      </c>
      <c r="AL1970" s="10">
        <v>0.14000000000000001</v>
      </c>
      <c r="AP1970" s="10">
        <v>0.28000000000000003</v>
      </c>
      <c r="AQ1970" s="10">
        <v>0.16</v>
      </c>
      <c r="AU1970" s="10">
        <v>0.26</v>
      </c>
      <c r="AV1970" s="10">
        <v>0.15</v>
      </c>
      <c r="AZ1970" s="10">
        <v>2045</v>
      </c>
      <c r="BA1970" s="10" t="s">
        <v>9</v>
      </c>
      <c r="BB1970" s="10">
        <v>0.11</v>
      </c>
      <c r="BC1970" s="10">
        <v>0.1</v>
      </c>
      <c r="BG1970" s="10">
        <v>0.12</v>
      </c>
      <c r="BH1970" s="10">
        <v>0.11</v>
      </c>
      <c r="BL1970" s="10">
        <v>0.14000000000000001</v>
      </c>
      <c r="BM1970" s="10">
        <v>0.12</v>
      </c>
      <c r="BQ1970" s="10">
        <v>2044</v>
      </c>
      <c r="BR1970" s="10" t="s">
        <v>8</v>
      </c>
      <c r="BU1970" s="10">
        <v>0</v>
      </c>
      <c r="BZ1970" s="10">
        <v>0</v>
      </c>
      <c r="CE1970" s="10">
        <v>0</v>
      </c>
      <c r="CH1970" s="10">
        <v>2044</v>
      </c>
      <c r="CI1970" s="10" t="s">
        <v>8</v>
      </c>
      <c r="CL1970" s="10">
        <v>0</v>
      </c>
      <c r="CQ1970" s="10">
        <v>0</v>
      </c>
      <c r="CV1970" s="10">
        <v>0</v>
      </c>
      <c r="CY1970" s="10">
        <v>2068</v>
      </c>
      <c r="CZ1970" s="10" t="s">
        <v>10</v>
      </c>
      <c r="DA1970" s="10">
        <v>0.26</v>
      </c>
      <c r="DB1970" s="10">
        <v>0.09</v>
      </c>
      <c r="DC1970" s="10">
        <v>15</v>
      </c>
      <c r="DD1970" s="10">
        <v>10.7</v>
      </c>
      <c r="DF1970" s="10">
        <v>0.26</v>
      </c>
      <c r="DG1970" s="10">
        <v>0.09</v>
      </c>
      <c r="DH1970" s="10">
        <v>15</v>
      </c>
      <c r="DI1970" s="10">
        <v>10.6</v>
      </c>
      <c r="DK1970" s="10">
        <v>0.27</v>
      </c>
      <c r="DL1970" s="10">
        <v>0.1</v>
      </c>
      <c r="DM1970" s="10">
        <v>16</v>
      </c>
      <c r="DN1970" s="10">
        <v>10.5</v>
      </c>
    </row>
    <row r="1971" spans="1:118" x14ac:dyDescent="0.25">
      <c r="A1971" s="10">
        <v>2046</v>
      </c>
      <c r="R1971" s="10">
        <v>2046</v>
      </c>
      <c r="S1971" s="10" t="s">
        <v>10</v>
      </c>
      <c r="V1971" s="10">
        <v>0</v>
      </c>
      <c r="AA1971" s="10">
        <v>0</v>
      </c>
      <c r="AF1971" s="10">
        <v>0</v>
      </c>
      <c r="AI1971" s="10">
        <v>2046</v>
      </c>
      <c r="AJ1971" s="10" t="s">
        <v>10</v>
      </c>
      <c r="AM1971" s="10">
        <v>0</v>
      </c>
      <c r="AR1971" s="10">
        <v>0</v>
      </c>
      <c r="AW1971" s="10">
        <v>0</v>
      </c>
      <c r="AZ1971" s="10">
        <v>2046</v>
      </c>
      <c r="BA1971" s="10" t="s">
        <v>10</v>
      </c>
      <c r="BD1971" s="10">
        <v>0</v>
      </c>
      <c r="BI1971" s="10">
        <v>0</v>
      </c>
      <c r="BN1971" s="10">
        <v>0</v>
      </c>
      <c r="BQ1971" s="10">
        <v>2045</v>
      </c>
      <c r="BR1971" s="10" t="s">
        <v>9</v>
      </c>
      <c r="BS1971" s="10">
        <v>0.21</v>
      </c>
      <c r="BT1971" s="10">
        <v>0.13</v>
      </c>
      <c r="BX1971" s="10">
        <v>0.18</v>
      </c>
      <c r="BY1971" s="10">
        <v>0.12</v>
      </c>
      <c r="CC1971" s="10">
        <v>0.26</v>
      </c>
      <c r="CD1971" s="10">
        <v>0.16</v>
      </c>
      <c r="CH1971" s="10">
        <v>2045</v>
      </c>
      <c r="CI1971" s="10" t="s">
        <v>9</v>
      </c>
      <c r="CJ1971" s="10">
        <v>0.12</v>
      </c>
      <c r="CK1971" s="10">
        <v>0.1</v>
      </c>
      <c r="CL1971" s="10">
        <v>2</v>
      </c>
      <c r="CM1971" s="10">
        <v>36.46</v>
      </c>
      <c r="CO1971" s="10">
        <v>0.15</v>
      </c>
      <c r="CP1971" s="10">
        <v>0.12</v>
      </c>
      <c r="CQ1971" s="10">
        <v>3</v>
      </c>
      <c r="CR1971" s="10">
        <v>35.83</v>
      </c>
      <c r="CT1971" s="10">
        <v>0.12</v>
      </c>
      <c r="CU1971" s="10">
        <v>0.1</v>
      </c>
      <c r="CV1971" s="10">
        <v>2</v>
      </c>
      <c r="CW1971" s="10">
        <v>35.340000000000003</v>
      </c>
      <c r="CY1971" s="10">
        <v>2069</v>
      </c>
      <c r="CZ1971" s="10" t="s">
        <v>11</v>
      </c>
      <c r="DC1971" s="10">
        <v>0</v>
      </c>
      <c r="DH1971" s="10">
        <v>0</v>
      </c>
      <c r="DM1971" s="10">
        <v>0</v>
      </c>
    </row>
    <row r="1972" spans="1:118" x14ac:dyDescent="0.25">
      <c r="A1972" s="10">
        <v>2047</v>
      </c>
      <c r="R1972" s="10">
        <v>2047</v>
      </c>
      <c r="S1972" s="10" t="s">
        <v>11</v>
      </c>
      <c r="T1972" s="10">
        <v>0.11</v>
      </c>
      <c r="U1972" s="10">
        <v>7.0000000000000007E-2</v>
      </c>
      <c r="V1972" s="10">
        <v>7</v>
      </c>
      <c r="W1972" s="10">
        <v>10.6</v>
      </c>
      <c r="Y1972" s="10">
        <v>0.15</v>
      </c>
      <c r="Z1972" s="10">
        <v>0.1</v>
      </c>
      <c r="AA1972" s="10">
        <v>10</v>
      </c>
      <c r="AB1972" s="10">
        <v>10.4</v>
      </c>
      <c r="AD1972" s="10">
        <v>0.13</v>
      </c>
      <c r="AE1972" s="10">
        <v>0.08</v>
      </c>
      <c r="AF1972" s="10">
        <v>9</v>
      </c>
      <c r="AG1972" s="10">
        <v>10.199999999999999</v>
      </c>
      <c r="AI1972" s="10">
        <v>2047</v>
      </c>
      <c r="AJ1972" s="10" t="s">
        <v>11</v>
      </c>
      <c r="AK1972" s="10">
        <v>0.24</v>
      </c>
      <c r="AL1972" s="10">
        <v>0.11</v>
      </c>
      <c r="AM1972" s="10">
        <v>14</v>
      </c>
      <c r="AN1972" s="10">
        <v>11</v>
      </c>
      <c r="AP1972" s="10">
        <v>0.27</v>
      </c>
      <c r="AQ1972" s="10">
        <v>0.13</v>
      </c>
      <c r="AR1972" s="10">
        <v>16</v>
      </c>
      <c r="AS1972" s="10">
        <v>10.9</v>
      </c>
      <c r="AU1972" s="10">
        <v>0.25</v>
      </c>
      <c r="AV1972" s="10">
        <v>0.12</v>
      </c>
      <c r="AW1972" s="10">
        <v>15</v>
      </c>
      <c r="AX1972" s="10">
        <v>10.8</v>
      </c>
      <c r="AZ1972" s="10">
        <v>2047</v>
      </c>
      <c r="BA1972" s="10" t="s">
        <v>11</v>
      </c>
      <c r="BB1972" s="10">
        <v>0.11</v>
      </c>
      <c r="BC1972" s="10">
        <v>7.0000000000000007E-2</v>
      </c>
      <c r="BD1972" s="10">
        <v>7</v>
      </c>
      <c r="BE1972" s="10">
        <v>10.7</v>
      </c>
      <c r="BG1972" s="10">
        <v>0.12</v>
      </c>
      <c r="BH1972" s="10">
        <v>0.08</v>
      </c>
      <c r="BI1972" s="10">
        <v>8</v>
      </c>
      <c r="BJ1972" s="10">
        <v>10.5</v>
      </c>
      <c r="BL1972" s="10">
        <v>0.14000000000000001</v>
      </c>
      <c r="BM1972" s="10">
        <v>0.09</v>
      </c>
      <c r="BN1972" s="10">
        <v>9</v>
      </c>
      <c r="BO1972" s="10">
        <v>10.5</v>
      </c>
      <c r="BQ1972" s="10">
        <v>2046</v>
      </c>
      <c r="BR1972" s="10" t="s">
        <v>10</v>
      </c>
      <c r="BU1972" s="10">
        <v>0</v>
      </c>
      <c r="BZ1972" s="10">
        <v>0</v>
      </c>
      <c r="CE1972" s="10">
        <v>0</v>
      </c>
      <c r="CH1972" s="10">
        <v>2046</v>
      </c>
      <c r="CI1972" s="10" t="s">
        <v>10</v>
      </c>
      <c r="CL1972" s="10">
        <v>0</v>
      </c>
      <c r="CQ1972" s="10">
        <v>0</v>
      </c>
      <c r="CV1972" s="10">
        <v>0</v>
      </c>
      <c r="CY1972" s="10">
        <v>2070</v>
      </c>
      <c r="CZ1972" s="10" t="s">
        <v>294</v>
      </c>
      <c r="DA1972" s="10">
        <v>6.9601360000000001E-2</v>
      </c>
      <c r="DB1972" s="10">
        <v>2.5174960000000003E-2</v>
      </c>
      <c r="DC1972" s="10">
        <v>4</v>
      </c>
      <c r="DD1972" s="10">
        <v>10.7</v>
      </c>
      <c r="DF1972" s="10">
        <v>6.8950879999999992E-2</v>
      </c>
      <c r="DG1972" s="10">
        <v>2.4939680000000002E-2</v>
      </c>
      <c r="DH1972" s="10">
        <v>4</v>
      </c>
      <c r="DI1972" s="10">
        <v>10.6</v>
      </c>
      <c r="DK1972" s="10">
        <v>8.5375500000000007E-2</v>
      </c>
      <c r="DL1972" s="10">
        <v>3.0880500000000005E-2</v>
      </c>
      <c r="DM1972" s="10">
        <v>5</v>
      </c>
      <c r="DN1972" s="10">
        <v>10.5</v>
      </c>
    </row>
    <row r="1973" spans="1:118" x14ac:dyDescent="0.25">
      <c r="A1973" s="10">
        <v>2048</v>
      </c>
      <c r="R1973" s="10">
        <v>2048</v>
      </c>
      <c r="S1973" s="10" t="s">
        <v>285</v>
      </c>
      <c r="T1973" s="10">
        <v>0</v>
      </c>
      <c r="U1973" s="10">
        <v>0</v>
      </c>
      <c r="V1973" s="10">
        <v>0</v>
      </c>
      <c r="Y1973" s="10">
        <v>0</v>
      </c>
      <c r="Z1973" s="10">
        <v>0</v>
      </c>
      <c r="AA1973" s="10">
        <v>0</v>
      </c>
      <c r="AD1973" s="10">
        <v>0</v>
      </c>
      <c r="AE1973" s="10">
        <v>0</v>
      </c>
      <c r="AF1973" s="10">
        <v>0</v>
      </c>
      <c r="AI1973" s="10">
        <v>2048</v>
      </c>
      <c r="AJ1973" s="10" t="s">
        <v>285</v>
      </c>
      <c r="AK1973" s="10">
        <v>0</v>
      </c>
      <c r="AL1973" s="10">
        <v>0</v>
      </c>
      <c r="AM1973" s="10">
        <v>2</v>
      </c>
      <c r="AP1973" s="10">
        <v>0</v>
      </c>
      <c r="AQ1973" s="10">
        <v>0</v>
      </c>
      <c r="AR1973" s="10">
        <v>2</v>
      </c>
      <c r="AU1973" s="10">
        <v>0</v>
      </c>
      <c r="AV1973" s="10">
        <v>0</v>
      </c>
      <c r="AW1973" s="10">
        <v>2</v>
      </c>
      <c r="AZ1973" s="10">
        <v>2048</v>
      </c>
      <c r="BA1973" s="10" t="s">
        <v>285</v>
      </c>
      <c r="BB1973" s="10">
        <v>0</v>
      </c>
      <c r="BC1973" s="10">
        <v>0</v>
      </c>
      <c r="BD1973" s="10">
        <v>0</v>
      </c>
      <c r="BG1973" s="10">
        <v>0</v>
      </c>
      <c r="BH1973" s="10">
        <v>0</v>
      </c>
      <c r="BI1973" s="10">
        <v>0</v>
      </c>
      <c r="BL1973" s="10">
        <v>0</v>
      </c>
      <c r="BM1973" s="10">
        <v>0</v>
      </c>
      <c r="BN1973" s="10">
        <v>0</v>
      </c>
      <c r="BQ1973" s="10">
        <v>2047</v>
      </c>
      <c r="BR1973" s="10" t="s">
        <v>11</v>
      </c>
      <c r="BS1973" s="10">
        <v>0.2</v>
      </c>
      <c r="BT1973" s="10">
        <v>0.1</v>
      </c>
      <c r="BU1973" s="10">
        <v>12</v>
      </c>
      <c r="BV1973" s="10">
        <v>11</v>
      </c>
      <c r="BX1973" s="10">
        <v>0.18</v>
      </c>
      <c r="BY1973" s="10">
        <v>0.09</v>
      </c>
      <c r="BZ1973" s="10">
        <v>11</v>
      </c>
      <c r="CA1973" s="10">
        <v>10.7</v>
      </c>
      <c r="CC1973" s="10">
        <v>0.25</v>
      </c>
      <c r="CD1973" s="10">
        <v>0.13</v>
      </c>
      <c r="CE1973" s="10">
        <v>15</v>
      </c>
      <c r="CF1973" s="10">
        <v>10.8</v>
      </c>
      <c r="CH1973" s="10">
        <v>2047</v>
      </c>
      <c r="CI1973" s="10" t="s">
        <v>11</v>
      </c>
      <c r="CJ1973" s="10">
        <v>0.11</v>
      </c>
      <c r="CK1973" s="10">
        <v>7.0000000000000007E-2</v>
      </c>
      <c r="CL1973" s="10">
        <v>7</v>
      </c>
      <c r="CM1973" s="10">
        <v>10.6</v>
      </c>
      <c r="CO1973" s="10">
        <v>0.14000000000000001</v>
      </c>
      <c r="CP1973" s="10">
        <v>0.09</v>
      </c>
      <c r="CQ1973" s="10">
        <v>9</v>
      </c>
      <c r="CR1973" s="10">
        <v>10.5</v>
      </c>
      <c r="CT1973" s="10">
        <v>0.11</v>
      </c>
      <c r="CU1973" s="10">
        <v>7.0000000000000007E-2</v>
      </c>
      <c r="CV1973" s="10">
        <v>7</v>
      </c>
      <c r="CW1973" s="10">
        <v>10.4</v>
      </c>
      <c r="CY1973" s="10">
        <v>2071</v>
      </c>
      <c r="CZ1973" s="10" t="s">
        <v>296</v>
      </c>
      <c r="DA1973" s="10">
        <v>5.2201019999999987E-2</v>
      </c>
      <c r="DB1973" s="10">
        <v>1.8881219999999997E-2</v>
      </c>
      <c r="DC1973" s="10">
        <v>3</v>
      </c>
      <c r="DD1973" s="10">
        <v>10.7</v>
      </c>
      <c r="DF1973" s="10">
        <v>5.1713159999999994E-2</v>
      </c>
      <c r="DG1973" s="10">
        <v>1.8704760000000001E-2</v>
      </c>
      <c r="DH1973" s="10">
        <v>3</v>
      </c>
      <c r="DI1973" s="10">
        <v>10.6</v>
      </c>
      <c r="DK1973" s="10">
        <v>5.1225299999999994E-2</v>
      </c>
      <c r="DL1973" s="10">
        <v>1.8528300000000001E-2</v>
      </c>
      <c r="DM1973" s="10">
        <v>3</v>
      </c>
      <c r="DN1973" s="10">
        <v>10.5</v>
      </c>
    </row>
    <row r="1974" spans="1:118" x14ac:dyDescent="0.25">
      <c r="A1974" s="10">
        <v>2049</v>
      </c>
      <c r="R1974" s="10">
        <v>2049</v>
      </c>
      <c r="S1974" s="10" t="s">
        <v>287</v>
      </c>
      <c r="T1974" s="10">
        <v>3.11746E-2</v>
      </c>
      <c r="U1974" s="10">
        <v>1.9438280000000002E-2</v>
      </c>
      <c r="V1974" s="10">
        <v>2</v>
      </c>
      <c r="W1974" s="10">
        <v>10.6</v>
      </c>
      <c r="Y1974" s="10">
        <v>4.5879600000000006E-2</v>
      </c>
      <c r="Z1974" s="10">
        <v>2.8607280000000006E-2</v>
      </c>
      <c r="AA1974" s="10">
        <v>3</v>
      </c>
      <c r="AB1974" s="10">
        <v>10.4</v>
      </c>
      <c r="AD1974" s="10">
        <v>4.4997299999999997E-2</v>
      </c>
      <c r="AE1974" s="10">
        <v>2.8057140000000001E-2</v>
      </c>
      <c r="AF1974" s="10">
        <v>3</v>
      </c>
      <c r="AG1974" s="10">
        <v>10.199999999999999</v>
      </c>
      <c r="AI1974" s="10">
        <v>2049</v>
      </c>
      <c r="AJ1974" s="10" t="s">
        <v>287</v>
      </c>
      <c r="AK1974" s="10">
        <v>5.1381000000000003E-2</v>
      </c>
      <c r="AL1974" s="10">
        <v>2.4548699999999996E-2</v>
      </c>
      <c r="AM1974" s="10">
        <v>3</v>
      </c>
      <c r="AN1974" s="10">
        <v>11</v>
      </c>
      <c r="AP1974" s="10">
        <v>6.7885199999999993E-2</v>
      </c>
      <c r="AQ1974" s="10">
        <v>3.2434039999999997E-2</v>
      </c>
      <c r="AR1974" s="10">
        <v>4</v>
      </c>
      <c r="AS1974" s="10">
        <v>10.9</v>
      </c>
      <c r="AU1974" s="10">
        <v>5.0446800000000007E-2</v>
      </c>
      <c r="AV1974" s="10">
        <v>2.410236E-2</v>
      </c>
      <c r="AW1974" s="10">
        <v>3</v>
      </c>
      <c r="AX1974" s="10">
        <v>10.8</v>
      </c>
      <c r="AZ1974" s="10">
        <v>2049</v>
      </c>
      <c r="BA1974" s="10" t="s">
        <v>287</v>
      </c>
      <c r="BB1974" s="10">
        <v>3.1468699999999995E-2</v>
      </c>
      <c r="BC1974" s="10">
        <v>1.9621659999999999E-2</v>
      </c>
      <c r="BD1974" s="10">
        <v>2</v>
      </c>
      <c r="BE1974" s="10">
        <v>10.7</v>
      </c>
      <c r="BG1974" s="10">
        <v>3.0880499999999998E-2</v>
      </c>
      <c r="BH1974" s="10">
        <v>1.9254899999999998E-2</v>
      </c>
      <c r="BI1974" s="10">
        <v>2</v>
      </c>
      <c r="BJ1974" s="10">
        <v>10.5</v>
      </c>
      <c r="BL1974" s="10">
        <v>4.6320749999999994E-2</v>
      </c>
      <c r="BM1974" s="10">
        <v>2.8882349999999998E-2</v>
      </c>
      <c r="BN1974" s="10">
        <v>3</v>
      </c>
      <c r="BO1974" s="10">
        <v>10.5</v>
      </c>
      <c r="BQ1974" s="10">
        <v>2048</v>
      </c>
      <c r="BR1974" s="10" t="s">
        <v>285</v>
      </c>
      <c r="BS1974" s="10">
        <v>1.6936700000000002E-2</v>
      </c>
      <c r="BT1974" s="10">
        <v>8.5635000000000017E-3</v>
      </c>
      <c r="BU1974" s="10">
        <v>1</v>
      </c>
      <c r="BV1974" s="10">
        <v>11</v>
      </c>
      <c r="BX1974" s="10">
        <v>1.647479E-2</v>
      </c>
      <c r="BY1974" s="10">
        <v>8.3299500000000009E-3</v>
      </c>
      <c r="BZ1974" s="10">
        <v>1</v>
      </c>
      <c r="CA1974" s="10">
        <v>10.7</v>
      </c>
      <c r="CC1974" s="10">
        <v>3.3257519999999999E-2</v>
      </c>
      <c r="CD1974" s="10">
        <v>1.68156E-2</v>
      </c>
      <c r="CE1974" s="10">
        <v>2</v>
      </c>
      <c r="CF1974" s="10">
        <v>10.8</v>
      </c>
      <c r="CH1974" s="10">
        <v>2048</v>
      </c>
      <c r="CI1974" s="10" t="s">
        <v>285</v>
      </c>
      <c r="CJ1974" s="10">
        <v>0</v>
      </c>
      <c r="CK1974" s="10">
        <v>0</v>
      </c>
      <c r="CL1974" s="10">
        <v>0</v>
      </c>
      <c r="CM1974" s="10">
        <v>10.6</v>
      </c>
      <c r="CO1974" s="10">
        <v>0</v>
      </c>
      <c r="CP1974" s="10">
        <v>0</v>
      </c>
      <c r="CQ1974" s="10">
        <v>0</v>
      </c>
      <c r="CR1974" s="10">
        <v>10.5</v>
      </c>
      <c r="CT1974" s="10">
        <v>0</v>
      </c>
      <c r="CU1974" s="10">
        <v>0</v>
      </c>
      <c r="CV1974" s="10">
        <v>0</v>
      </c>
      <c r="CW1974" s="10">
        <v>10.4</v>
      </c>
      <c r="CY1974" s="10">
        <v>2072</v>
      </c>
      <c r="CZ1974" s="10" t="s">
        <v>297</v>
      </c>
      <c r="DA1974" s="10">
        <v>8.7001699999999987E-2</v>
      </c>
      <c r="DB1974" s="10">
        <v>3.1468699999999995E-2</v>
      </c>
      <c r="DC1974" s="10">
        <v>5</v>
      </c>
      <c r="DD1974" s="10">
        <v>10.7</v>
      </c>
      <c r="DF1974" s="10">
        <v>0.10342631999999999</v>
      </c>
      <c r="DG1974" s="10">
        <v>3.7409520000000002E-2</v>
      </c>
      <c r="DH1974" s="10">
        <v>6</v>
      </c>
      <c r="DI1974" s="10">
        <v>10.6</v>
      </c>
      <c r="DK1974" s="10">
        <v>0.10245059999999999</v>
      </c>
      <c r="DL1974" s="10">
        <v>3.7056600000000002E-2</v>
      </c>
      <c r="DM1974" s="10">
        <v>6</v>
      </c>
      <c r="DN1974" s="10">
        <v>10.5</v>
      </c>
    </row>
    <row r="1975" spans="1:118" x14ac:dyDescent="0.25">
      <c r="A1975" s="10">
        <v>2050</v>
      </c>
      <c r="R1975" s="10">
        <v>2050</v>
      </c>
      <c r="S1975" s="10" t="s">
        <v>315</v>
      </c>
      <c r="T1975" s="10">
        <v>4.6761899999999995E-2</v>
      </c>
      <c r="U1975" s="10">
        <v>2.915742E-2</v>
      </c>
      <c r="V1975" s="10">
        <v>3</v>
      </c>
      <c r="W1975" s="10">
        <v>10.6</v>
      </c>
      <c r="Y1975" s="10">
        <v>6.1172799999999999E-2</v>
      </c>
      <c r="Z1975" s="10">
        <v>3.8143040000000003E-2</v>
      </c>
      <c r="AA1975" s="10">
        <v>4</v>
      </c>
      <c r="AB1975" s="10">
        <v>10.4</v>
      </c>
      <c r="AD1975" s="10">
        <v>5.9996399999999984E-2</v>
      </c>
      <c r="AE1975" s="10">
        <v>3.7409519999999995E-2</v>
      </c>
      <c r="AF1975" s="10">
        <v>4</v>
      </c>
      <c r="AG1975" s="10">
        <v>10.199999999999999</v>
      </c>
      <c r="AI1975" s="10">
        <v>2050</v>
      </c>
      <c r="AJ1975" s="10" t="s">
        <v>315</v>
      </c>
      <c r="AK1975" s="10">
        <v>0.11988900000000001</v>
      </c>
      <c r="AL1975" s="10">
        <v>5.7280300000000006E-2</v>
      </c>
      <c r="AM1975" s="10">
        <v>7</v>
      </c>
      <c r="AN1975" s="10">
        <v>11</v>
      </c>
      <c r="AP1975" s="10">
        <v>0.13577039999999999</v>
      </c>
      <c r="AQ1975" s="10">
        <v>6.4868079999999995E-2</v>
      </c>
      <c r="AR1975" s="10">
        <v>8</v>
      </c>
      <c r="AS1975" s="10">
        <v>10.9</v>
      </c>
      <c r="AU1975" s="10">
        <v>0.1345248</v>
      </c>
      <c r="AV1975" s="10">
        <v>6.4272960000000004E-2</v>
      </c>
      <c r="AW1975" s="10">
        <v>8</v>
      </c>
      <c r="AX1975" s="10">
        <v>10.8</v>
      </c>
      <c r="AZ1975" s="10">
        <v>2050</v>
      </c>
      <c r="BA1975" s="10" t="s">
        <v>315</v>
      </c>
      <c r="BB1975" s="10">
        <v>4.7203049999999989E-2</v>
      </c>
      <c r="BC1975" s="10">
        <v>2.9432489999999995E-2</v>
      </c>
      <c r="BD1975" s="10">
        <v>3</v>
      </c>
      <c r="BE1975" s="10">
        <v>10.7</v>
      </c>
      <c r="BG1975" s="10">
        <v>6.1760999999999996E-2</v>
      </c>
      <c r="BH1975" s="10">
        <v>3.8509799999999997E-2</v>
      </c>
      <c r="BI1975" s="10">
        <v>4</v>
      </c>
      <c r="BJ1975" s="10">
        <v>10.5</v>
      </c>
      <c r="BL1975" s="10">
        <v>6.1760999999999996E-2</v>
      </c>
      <c r="BM1975" s="10">
        <v>3.8509799999999997E-2</v>
      </c>
      <c r="BN1975" s="10">
        <v>4</v>
      </c>
      <c r="BO1975" s="10">
        <v>10.5</v>
      </c>
      <c r="BQ1975" s="10">
        <v>2049</v>
      </c>
      <c r="BR1975" s="10" t="s">
        <v>287</v>
      </c>
      <c r="BS1975" s="10">
        <v>5.0810099999999997E-2</v>
      </c>
      <c r="BT1975" s="10">
        <v>2.5690500000000002E-2</v>
      </c>
      <c r="BU1975" s="10">
        <v>3</v>
      </c>
      <c r="BV1975" s="10">
        <v>11</v>
      </c>
      <c r="BX1975" s="10">
        <v>4.9424369999999988E-2</v>
      </c>
      <c r="BY1975" s="10">
        <v>2.4989849999999994E-2</v>
      </c>
      <c r="BZ1975" s="10">
        <v>3</v>
      </c>
      <c r="CA1975" s="10">
        <v>10.7</v>
      </c>
      <c r="CC1975" s="10">
        <v>4.9886280000000005E-2</v>
      </c>
      <c r="CD1975" s="10">
        <v>2.5223400000000003E-2</v>
      </c>
      <c r="CE1975" s="10">
        <v>3</v>
      </c>
      <c r="CF1975" s="10">
        <v>10.8</v>
      </c>
      <c r="CH1975" s="10">
        <v>2049</v>
      </c>
      <c r="CI1975" s="10" t="s">
        <v>287</v>
      </c>
      <c r="CJ1975" s="10">
        <v>3.11746E-2</v>
      </c>
      <c r="CK1975" s="10">
        <v>1.9438280000000002E-2</v>
      </c>
      <c r="CL1975" s="10">
        <v>2</v>
      </c>
      <c r="CM1975" s="10">
        <v>10.6</v>
      </c>
      <c r="CO1975" s="10">
        <v>4.6320749999999994E-2</v>
      </c>
      <c r="CP1975" s="10">
        <v>2.8882349999999998E-2</v>
      </c>
      <c r="CQ1975" s="10">
        <v>3</v>
      </c>
      <c r="CR1975" s="10">
        <v>10.5</v>
      </c>
      <c r="CT1975" s="10">
        <v>3.05864E-2</v>
      </c>
      <c r="CU1975" s="10">
        <v>1.9071520000000002E-2</v>
      </c>
      <c r="CV1975" s="10">
        <v>2</v>
      </c>
      <c r="CW1975" s="10">
        <v>10.4</v>
      </c>
      <c r="CY1975" s="10">
        <v>2073</v>
      </c>
      <c r="CZ1975" s="10" t="s">
        <v>298</v>
      </c>
      <c r="DA1975" s="10">
        <v>5.2201019999999987E-2</v>
      </c>
      <c r="DB1975" s="10">
        <v>1.8881219999999997E-2</v>
      </c>
      <c r="DC1975" s="10">
        <v>3</v>
      </c>
      <c r="DD1975" s="10">
        <v>10.7</v>
      </c>
      <c r="DF1975" s="10">
        <v>3.4475439999999996E-2</v>
      </c>
      <c r="DG1975" s="10">
        <v>1.2469840000000001E-2</v>
      </c>
      <c r="DH1975" s="10">
        <v>2</v>
      </c>
      <c r="DI1975" s="10">
        <v>10.6</v>
      </c>
      <c r="DK1975" s="10">
        <v>3.4150199999999999E-2</v>
      </c>
      <c r="DL1975" s="10">
        <v>1.2352200000000001E-2</v>
      </c>
      <c r="DM1975" s="10">
        <v>2</v>
      </c>
      <c r="DN1975" s="10">
        <v>10.5</v>
      </c>
    </row>
    <row r="1976" spans="1:118" x14ac:dyDescent="0.25">
      <c r="A1976" s="10">
        <v>2051</v>
      </c>
      <c r="R1976" s="10">
        <v>2051</v>
      </c>
      <c r="S1976" s="10" t="s">
        <v>292</v>
      </c>
      <c r="T1976" s="10">
        <v>1.55873E-2</v>
      </c>
      <c r="U1976" s="10">
        <v>9.7191400000000011E-3</v>
      </c>
      <c r="V1976" s="10">
        <v>1</v>
      </c>
      <c r="W1976" s="10">
        <v>10.6</v>
      </c>
      <c r="Y1976" s="10">
        <v>3.05864E-2</v>
      </c>
      <c r="Z1976" s="10">
        <v>1.9071520000000002E-2</v>
      </c>
      <c r="AA1976" s="10">
        <v>2</v>
      </c>
      <c r="AB1976" s="10">
        <v>10.4</v>
      </c>
      <c r="AD1976" s="10">
        <v>1.4999099999999996E-2</v>
      </c>
      <c r="AE1976" s="10">
        <v>9.3523799999999987E-3</v>
      </c>
      <c r="AF1976" s="10">
        <v>1</v>
      </c>
      <c r="AG1976" s="10">
        <v>10.199999999999999</v>
      </c>
      <c r="AI1976" s="10">
        <v>2051</v>
      </c>
      <c r="AJ1976" s="10" t="s">
        <v>292</v>
      </c>
      <c r="AK1976" s="10">
        <v>1.7127000000000003E-2</v>
      </c>
      <c r="AL1976" s="10">
        <v>8.1828999999999999E-3</v>
      </c>
      <c r="AM1976" s="10">
        <v>1</v>
      </c>
      <c r="AN1976" s="10">
        <v>11</v>
      </c>
      <c r="AP1976" s="10">
        <v>1.6971299999999998E-2</v>
      </c>
      <c r="AQ1976" s="10">
        <v>8.1085099999999993E-3</v>
      </c>
      <c r="AR1976" s="10">
        <v>1</v>
      </c>
      <c r="AS1976" s="10">
        <v>10.9</v>
      </c>
      <c r="AU1976" s="10">
        <v>1.68156E-2</v>
      </c>
      <c r="AV1976" s="10">
        <v>8.0341200000000005E-3</v>
      </c>
      <c r="AW1976" s="10">
        <v>1</v>
      </c>
      <c r="AX1976" s="10">
        <v>10.8</v>
      </c>
      <c r="AZ1976" s="10">
        <v>2051</v>
      </c>
      <c r="BA1976" s="10" t="s">
        <v>292</v>
      </c>
      <c r="BB1976" s="10">
        <v>1.5734349999999998E-2</v>
      </c>
      <c r="BC1976" s="10">
        <v>9.8108299999999996E-3</v>
      </c>
      <c r="BD1976" s="10">
        <v>1</v>
      </c>
      <c r="BE1976" s="10">
        <v>10.7</v>
      </c>
      <c r="BG1976" s="10">
        <v>1.5440249999999999E-2</v>
      </c>
      <c r="BH1976" s="10">
        <v>9.6274499999999992E-3</v>
      </c>
      <c r="BI1976" s="10">
        <v>1</v>
      </c>
      <c r="BJ1976" s="10">
        <v>10.5</v>
      </c>
      <c r="BL1976" s="10">
        <v>1.5440249999999999E-2</v>
      </c>
      <c r="BM1976" s="10">
        <v>9.6274499999999992E-3</v>
      </c>
      <c r="BN1976" s="10">
        <v>1</v>
      </c>
      <c r="BO1976" s="10">
        <v>10.5</v>
      </c>
      <c r="BQ1976" s="10">
        <v>2050</v>
      </c>
      <c r="BR1976" s="10" t="s">
        <v>315</v>
      </c>
      <c r="BS1976" s="10">
        <v>0.10162019999999999</v>
      </c>
      <c r="BT1976" s="10">
        <v>5.1381000000000003E-2</v>
      </c>
      <c r="BU1976" s="10">
        <v>6</v>
      </c>
      <c r="BV1976" s="10">
        <v>11</v>
      </c>
      <c r="BX1976" s="10">
        <v>8.2373949999999987E-2</v>
      </c>
      <c r="BY1976" s="10">
        <v>4.1649749999999999E-2</v>
      </c>
      <c r="BZ1976" s="10">
        <v>5</v>
      </c>
      <c r="CA1976" s="10">
        <v>10.7</v>
      </c>
      <c r="CC1976" s="10">
        <v>0.11640132000000002</v>
      </c>
      <c r="CD1976" s="10">
        <v>5.8854600000000007E-2</v>
      </c>
      <c r="CE1976" s="10">
        <v>7</v>
      </c>
      <c r="CF1976" s="10">
        <v>10.8</v>
      </c>
      <c r="CH1976" s="10">
        <v>2050</v>
      </c>
      <c r="CI1976" s="10" t="s">
        <v>315</v>
      </c>
      <c r="CJ1976" s="10">
        <v>4.6761899999999995E-2</v>
      </c>
      <c r="CK1976" s="10">
        <v>2.915742E-2</v>
      </c>
      <c r="CL1976" s="10">
        <v>3</v>
      </c>
      <c r="CM1976" s="10">
        <v>10.6</v>
      </c>
      <c r="CO1976" s="10">
        <v>6.1760999999999996E-2</v>
      </c>
      <c r="CP1976" s="10">
        <v>3.8509799999999997E-2</v>
      </c>
      <c r="CQ1976" s="10">
        <v>4</v>
      </c>
      <c r="CR1976" s="10">
        <v>10.5</v>
      </c>
      <c r="CT1976" s="10">
        <v>4.5879600000000006E-2</v>
      </c>
      <c r="CU1976" s="10">
        <v>2.8607280000000006E-2</v>
      </c>
      <c r="CV1976" s="10">
        <v>3</v>
      </c>
      <c r="CW1976" s="10">
        <v>10.4</v>
      </c>
      <c r="CY1976" s="10">
        <v>2074</v>
      </c>
      <c r="CZ1976" s="10" t="s">
        <v>408</v>
      </c>
      <c r="DA1976" s="10">
        <v>4.2000000000000003E-2</v>
      </c>
      <c r="DF1976" s="10">
        <v>5.96E-2</v>
      </c>
      <c r="DK1976" s="10">
        <v>4.7799000000000001E-2</v>
      </c>
    </row>
    <row r="1977" spans="1:118" x14ac:dyDescent="0.25">
      <c r="A1977" s="10">
        <v>2052</v>
      </c>
      <c r="R1977" s="10">
        <v>2052</v>
      </c>
      <c r="S1977" s="10" t="s">
        <v>294</v>
      </c>
      <c r="T1977" s="10">
        <v>1.55873E-2</v>
      </c>
      <c r="U1977" s="10">
        <v>9.7191400000000011E-3</v>
      </c>
      <c r="V1977" s="10">
        <v>1</v>
      </c>
      <c r="W1977" s="10">
        <v>10.6</v>
      </c>
      <c r="Y1977" s="10">
        <v>1.52932E-2</v>
      </c>
      <c r="Z1977" s="10">
        <v>9.5357600000000008E-3</v>
      </c>
      <c r="AA1977" s="10">
        <v>1</v>
      </c>
      <c r="AB1977" s="10">
        <v>10.4</v>
      </c>
      <c r="AD1977" s="10">
        <v>1.4999099999999996E-2</v>
      </c>
      <c r="AE1977" s="10">
        <v>9.3523799999999987E-3</v>
      </c>
      <c r="AF1977" s="10">
        <v>1</v>
      </c>
      <c r="AG1977" s="10">
        <v>10.199999999999999</v>
      </c>
      <c r="AI1977" s="10">
        <v>2052</v>
      </c>
      <c r="AJ1977" s="10" t="s">
        <v>294</v>
      </c>
      <c r="AK1977" s="10">
        <v>1.7127000000000003E-2</v>
      </c>
      <c r="AL1977" s="10">
        <v>8.1828999999999999E-3</v>
      </c>
      <c r="AM1977" s="10">
        <v>1</v>
      </c>
      <c r="AN1977" s="10">
        <v>11</v>
      </c>
      <c r="AP1977" s="10">
        <v>1.6971299999999998E-2</v>
      </c>
      <c r="AQ1977" s="10">
        <v>8.1085099999999993E-3</v>
      </c>
      <c r="AR1977" s="10">
        <v>1</v>
      </c>
      <c r="AS1977" s="10">
        <v>10.9</v>
      </c>
      <c r="AU1977" s="10">
        <v>1.68156E-2</v>
      </c>
      <c r="AV1977" s="10">
        <v>8.0341200000000005E-3</v>
      </c>
      <c r="AW1977" s="10">
        <v>1</v>
      </c>
      <c r="AX1977" s="10">
        <v>10.8</v>
      </c>
      <c r="AZ1977" s="10">
        <v>2052</v>
      </c>
      <c r="BA1977" s="10" t="s">
        <v>294</v>
      </c>
      <c r="BB1977" s="10">
        <v>1.5734349999999998E-2</v>
      </c>
      <c r="BC1977" s="10">
        <v>9.8108299999999996E-3</v>
      </c>
      <c r="BD1977" s="10">
        <v>1</v>
      </c>
      <c r="BE1977" s="10">
        <v>10.7</v>
      </c>
      <c r="BG1977" s="10">
        <v>1.5440249999999999E-2</v>
      </c>
      <c r="BH1977" s="10">
        <v>9.6274499999999992E-3</v>
      </c>
      <c r="BI1977" s="10">
        <v>1</v>
      </c>
      <c r="BJ1977" s="10">
        <v>10.5</v>
      </c>
      <c r="BL1977" s="10">
        <v>1.5440249999999999E-2</v>
      </c>
      <c r="BM1977" s="10">
        <v>9.6274499999999992E-3</v>
      </c>
      <c r="BN1977" s="10">
        <v>1</v>
      </c>
      <c r="BO1977" s="10">
        <v>10.5</v>
      </c>
      <c r="BQ1977" s="10">
        <v>2051</v>
      </c>
      <c r="BR1977" s="10" t="s">
        <v>292</v>
      </c>
      <c r="BS1977" s="10">
        <v>1.6936700000000002E-2</v>
      </c>
      <c r="BT1977" s="10">
        <v>8.5635000000000017E-3</v>
      </c>
      <c r="BU1977" s="10">
        <v>1</v>
      </c>
      <c r="BV1977" s="10">
        <v>11</v>
      </c>
      <c r="BX1977" s="10">
        <v>1.647479E-2</v>
      </c>
      <c r="BY1977" s="10">
        <v>8.3299500000000009E-3</v>
      </c>
      <c r="BZ1977" s="10">
        <v>1</v>
      </c>
      <c r="CA1977" s="10">
        <v>10.7</v>
      </c>
      <c r="CC1977" s="10">
        <v>3.3257519999999999E-2</v>
      </c>
      <c r="CD1977" s="10">
        <v>1.68156E-2</v>
      </c>
      <c r="CE1977" s="10">
        <v>2</v>
      </c>
      <c r="CF1977" s="10">
        <v>10.8</v>
      </c>
      <c r="CH1977" s="10">
        <v>2051</v>
      </c>
      <c r="CI1977" s="10" t="s">
        <v>292</v>
      </c>
      <c r="CJ1977" s="10">
        <v>1.55873E-2</v>
      </c>
      <c r="CK1977" s="10">
        <v>9.7191400000000011E-3</v>
      </c>
      <c r="CL1977" s="10">
        <v>1</v>
      </c>
      <c r="CM1977" s="10">
        <v>10.6</v>
      </c>
      <c r="CO1977" s="10">
        <v>1.5440249999999999E-2</v>
      </c>
      <c r="CP1977" s="10">
        <v>9.6274499999999992E-3</v>
      </c>
      <c r="CQ1977" s="10">
        <v>1</v>
      </c>
      <c r="CR1977" s="10">
        <v>10.5</v>
      </c>
      <c r="CT1977" s="10">
        <v>1.52932E-2</v>
      </c>
      <c r="CU1977" s="10">
        <v>9.5357600000000008E-3</v>
      </c>
      <c r="CV1977" s="10">
        <v>1</v>
      </c>
      <c r="CW1977" s="10">
        <v>10.4</v>
      </c>
      <c r="CY1977" s="10">
        <v>2075</v>
      </c>
      <c r="CZ1977" s="10" t="s">
        <v>409</v>
      </c>
      <c r="DA1977" s="10">
        <v>0</v>
      </c>
      <c r="DF1977" s="10">
        <v>0</v>
      </c>
      <c r="DK1977" s="10">
        <v>0</v>
      </c>
    </row>
    <row r="1978" spans="1:118" x14ac:dyDescent="0.25">
      <c r="A1978" s="10">
        <v>2053</v>
      </c>
      <c r="R1978" s="10">
        <v>2053</v>
      </c>
      <c r="S1978" s="10" t="s">
        <v>400</v>
      </c>
      <c r="T1978" s="10">
        <v>0</v>
      </c>
      <c r="Y1978" s="10">
        <v>0</v>
      </c>
      <c r="AD1978" s="10">
        <v>0</v>
      </c>
      <c r="AI1978" s="10">
        <v>2053</v>
      </c>
      <c r="AJ1978" s="10" t="s">
        <v>400</v>
      </c>
      <c r="AK1978" s="10">
        <v>0</v>
      </c>
      <c r="AP1978" s="10">
        <v>0</v>
      </c>
      <c r="AU1978" s="10">
        <v>0</v>
      </c>
      <c r="AZ1978" s="10">
        <v>2053</v>
      </c>
      <c r="BA1978" s="10" t="s">
        <v>400</v>
      </c>
      <c r="BB1978" s="10">
        <v>0</v>
      </c>
      <c r="BG1978" s="10">
        <v>0</v>
      </c>
      <c r="BL1978" s="10">
        <v>0</v>
      </c>
      <c r="BQ1978" s="10">
        <v>2052</v>
      </c>
      <c r="BR1978" s="10" t="s">
        <v>294</v>
      </c>
      <c r="BS1978" s="10">
        <v>1.6936700000000002E-2</v>
      </c>
      <c r="BT1978" s="10">
        <v>8.5635000000000017E-3</v>
      </c>
      <c r="BU1978" s="10">
        <v>1</v>
      </c>
      <c r="BV1978" s="10">
        <v>11</v>
      </c>
      <c r="BX1978" s="10">
        <v>1.647479E-2</v>
      </c>
      <c r="BY1978" s="10">
        <v>8.3299500000000009E-3</v>
      </c>
      <c r="BZ1978" s="10">
        <v>1</v>
      </c>
      <c r="CA1978" s="10">
        <v>10.7</v>
      </c>
      <c r="CC1978" s="10">
        <v>1.6628759999999999E-2</v>
      </c>
      <c r="CD1978" s="10">
        <v>8.4078E-3</v>
      </c>
      <c r="CE1978" s="10">
        <v>1</v>
      </c>
      <c r="CF1978" s="10">
        <v>10.8</v>
      </c>
      <c r="CH1978" s="10">
        <v>2052</v>
      </c>
      <c r="CI1978" s="10" t="s">
        <v>294</v>
      </c>
      <c r="CJ1978" s="10">
        <v>1.55873E-2</v>
      </c>
      <c r="CK1978" s="10">
        <v>9.7191400000000011E-3</v>
      </c>
      <c r="CL1978" s="10">
        <v>1</v>
      </c>
      <c r="CM1978" s="10">
        <v>10.6</v>
      </c>
      <c r="CO1978" s="10">
        <v>1.5440249999999999E-2</v>
      </c>
      <c r="CP1978" s="10">
        <v>9.6274499999999992E-3</v>
      </c>
      <c r="CQ1978" s="10">
        <v>1</v>
      </c>
      <c r="CR1978" s="10">
        <v>10.5</v>
      </c>
      <c r="CT1978" s="10">
        <v>1.52932E-2</v>
      </c>
      <c r="CU1978" s="10">
        <v>9.5357600000000008E-3</v>
      </c>
      <c r="CV1978" s="10">
        <v>1</v>
      </c>
      <c r="CW1978" s="10">
        <v>10.4</v>
      </c>
      <c r="CY1978" s="10">
        <v>2076</v>
      </c>
      <c r="CZ1978" s="10" t="s">
        <v>8</v>
      </c>
      <c r="DA1978" s="10">
        <v>0.17</v>
      </c>
      <c r="DB1978" s="10">
        <v>0.11</v>
      </c>
      <c r="DC1978" s="10">
        <v>3.3</v>
      </c>
      <c r="DD1978" s="10">
        <v>36.299999999999997</v>
      </c>
      <c r="DF1978" s="10">
        <v>0.19</v>
      </c>
      <c r="DG1978" s="10">
        <v>0.11</v>
      </c>
      <c r="DH1978" s="10">
        <v>3.6</v>
      </c>
      <c r="DI1978" s="10">
        <v>36.979999999999997</v>
      </c>
      <c r="DK1978" s="10">
        <v>0.21</v>
      </c>
      <c r="DL1978" s="10">
        <v>0.12</v>
      </c>
      <c r="DM1978" s="10">
        <v>3.9</v>
      </c>
      <c r="DN1978" s="10">
        <v>37</v>
      </c>
    </row>
    <row r="1979" spans="1:118" x14ac:dyDescent="0.25">
      <c r="A1979" s="10">
        <v>2054</v>
      </c>
      <c r="R1979" s="10">
        <v>2054</v>
      </c>
      <c r="S1979" s="10" t="s">
        <v>401</v>
      </c>
      <c r="T1979" s="10">
        <v>9.5E-4</v>
      </c>
      <c r="Y1979" s="10">
        <v>4.6600000000000001E-5</v>
      </c>
      <c r="AD1979" s="10">
        <v>2.6599999999999999E-5</v>
      </c>
      <c r="AI1979" s="10">
        <v>2054</v>
      </c>
      <c r="AJ1979" s="10" t="s">
        <v>401</v>
      </c>
      <c r="AK1979" s="10">
        <v>5.0499999999999998E-3</v>
      </c>
      <c r="AP1979" s="10">
        <v>8.5299999999999994E-3</v>
      </c>
      <c r="AU1979" s="10">
        <v>5.7200000000000003E-3</v>
      </c>
      <c r="AZ1979" s="10">
        <v>2054</v>
      </c>
      <c r="BA1979" s="10" t="s">
        <v>401</v>
      </c>
      <c r="BB1979" s="10">
        <v>9.4499999999999998E-4</v>
      </c>
      <c r="BG1979" s="10">
        <v>3.0000000000000001E-5</v>
      </c>
      <c r="BL1979" s="10">
        <v>3.0000000000000001E-5</v>
      </c>
      <c r="BQ1979" s="10">
        <v>2053</v>
      </c>
      <c r="BR1979" s="10" t="s">
        <v>400</v>
      </c>
      <c r="BS1979" s="10">
        <v>0</v>
      </c>
      <c r="BX1979" s="10">
        <v>0</v>
      </c>
      <c r="CC1979" s="10">
        <v>0</v>
      </c>
      <c r="CH1979" s="10">
        <v>2053</v>
      </c>
      <c r="CI1979" s="10" t="s">
        <v>400</v>
      </c>
      <c r="CJ1979" s="10">
        <v>0</v>
      </c>
      <c r="CO1979" s="10">
        <v>0</v>
      </c>
      <c r="CT1979" s="10">
        <v>0</v>
      </c>
      <c r="CY1979" s="10">
        <v>2077</v>
      </c>
      <c r="CZ1979" s="10" t="s">
        <v>9</v>
      </c>
      <c r="DC1979" s="10">
        <v>0</v>
      </c>
      <c r="DH1979" s="10">
        <v>0</v>
      </c>
      <c r="DM1979" s="10">
        <v>0</v>
      </c>
    </row>
    <row r="1980" spans="1:118" x14ac:dyDescent="0.25">
      <c r="A1980" s="10">
        <v>2055</v>
      </c>
      <c r="R1980" s="10">
        <v>2055</v>
      </c>
      <c r="S1980" s="10" t="s">
        <v>8</v>
      </c>
      <c r="T1980" s="10">
        <v>0.13</v>
      </c>
      <c r="U1980" s="10">
        <v>0.11</v>
      </c>
      <c r="Y1980" s="10">
        <v>0.11</v>
      </c>
      <c r="Z1980" s="10">
        <v>0.1</v>
      </c>
      <c r="AD1980" s="10">
        <v>0.1</v>
      </c>
      <c r="AE1980" s="10">
        <v>0.09</v>
      </c>
      <c r="AI1980" s="10">
        <v>2055</v>
      </c>
      <c r="AJ1980" s="10" t="s">
        <v>8</v>
      </c>
      <c r="AK1980" s="10">
        <v>0.24</v>
      </c>
      <c r="AL1980" s="10">
        <v>0.09</v>
      </c>
      <c r="AP1980" s="10">
        <v>0.27</v>
      </c>
      <c r="AQ1980" s="10">
        <v>0.1</v>
      </c>
      <c r="AU1980" s="10">
        <v>0.23</v>
      </c>
      <c r="AV1980" s="10">
        <v>0.09</v>
      </c>
      <c r="AZ1980" s="10">
        <v>2055</v>
      </c>
      <c r="BA1980" s="10" t="s">
        <v>8</v>
      </c>
      <c r="BB1980" s="10">
        <v>0.08</v>
      </c>
      <c r="BC1980" s="10">
        <v>0.08</v>
      </c>
      <c r="BG1980" s="10">
        <v>0.1</v>
      </c>
      <c r="BH1980" s="10">
        <v>0.09</v>
      </c>
      <c r="BL1980" s="10">
        <v>0.1</v>
      </c>
      <c r="BM1980" s="10">
        <v>0.09</v>
      </c>
      <c r="BQ1980" s="10">
        <v>2054</v>
      </c>
      <c r="BR1980" s="10" t="s">
        <v>401</v>
      </c>
      <c r="BS1980" s="10">
        <v>5.0549999999999996E-3</v>
      </c>
      <c r="BX1980" s="10">
        <v>5.1330000000000004E-3</v>
      </c>
      <c r="CC1980" s="10">
        <v>4.3674999999999999E-3</v>
      </c>
      <c r="CH1980" s="10">
        <v>2054</v>
      </c>
      <c r="CI1980" s="10" t="s">
        <v>401</v>
      </c>
      <c r="CJ1980" s="10">
        <v>4.2499999999999998E-4</v>
      </c>
      <c r="CO1980" s="10">
        <v>6.3299999999999994E-5</v>
      </c>
      <c r="CT1980" s="10">
        <v>5.66E-5</v>
      </c>
      <c r="CY1980" s="10">
        <v>2078</v>
      </c>
      <c r="CZ1980" s="10" t="s">
        <v>10</v>
      </c>
      <c r="DA1980" s="10">
        <v>0.17</v>
      </c>
      <c r="DB1980" s="10">
        <v>0.06</v>
      </c>
      <c r="DC1980" s="10">
        <v>10</v>
      </c>
      <c r="DD1980" s="10">
        <v>10.6</v>
      </c>
      <c r="DF1980" s="10">
        <v>0.19</v>
      </c>
      <c r="DG1980" s="10">
        <v>0.06</v>
      </c>
      <c r="DH1980" s="10">
        <v>11</v>
      </c>
      <c r="DI1980" s="10">
        <v>10.6</v>
      </c>
      <c r="DK1980" s="10">
        <v>0.21</v>
      </c>
      <c r="DL1980" s="10">
        <v>7.0000000000000007E-2</v>
      </c>
      <c r="DM1980" s="10">
        <v>12</v>
      </c>
      <c r="DN1980" s="10">
        <v>10.5</v>
      </c>
    </row>
    <row r="1981" spans="1:118" x14ac:dyDescent="0.25">
      <c r="A1981" s="10">
        <v>2056</v>
      </c>
      <c r="R1981" s="10">
        <v>2056</v>
      </c>
      <c r="S1981" s="10" t="s">
        <v>9</v>
      </c>
      <c r="V1981" s="10">
        <v>0</v>
      </c>
      <c r="AA1981" s="10">
        <v>0</v>
      </c>
      <c r="AF1981" s="10">
        <v>0</v>
      </c>
      <c r="AI1981" s="10">
        <v>2056</v>
      </c>
      <c r="AJ1981" s="10" t="s">
        <v>9</v>
      </c>
      <c r="AM1981" s="10">
        <v>0</v>
      </c>
      <c r="AR1981" s="10">
        <v>0</v>
      </c>
      <c r="AW1981" s="10">
        <v>0</v>
      </c>
      <c r="AZ1981" s="10">
        <v>2056</v>
      </c>
      <c r="BA1981" s="10" t="s">
        <v>9</v>
      </c>
      <c r="BD1981" s="10">
        <v>0</v>
      </c>
      <c r="BI1981" s="10">
        <v>0</v>
      </c>
      <c r="BN1981" s="10">
        <v>0</v>
      </c>
      <c r="BQ1981" s="10">
        <v>2055</v>
      </c>
      <c r="BR1981" s="10" t="s">
        <v>8</v>
      </c>
      <c r="BS1981" s="10">
        <v>0.23</v>
      </c>
      <c r="BT1981" s="10">
        <v>0.11</v>
      </c>
      <c r="BX1981" s="10">
        <v>0.25</v>
      </c>
      <c r="BY1981" s="10">
        <v>0.12</v>
      </c>
      <c r="CC1981" s="10">
        <v>0.24</v>
      </c>
      <c r="CD1981" s="10">
        <v>0.12</v>
      </c>
      <c r="CH1981" s="10">
        <v>2055</v>
      </c>
      <c r="CI1981" s="10" t="s">
        <v>8</v>
      </c>
      <c r="CJ1981" s="10">
        <v>0.06</v>
      </c>
      <c r="CK1981" s="10">
        <v>7.0000000000000007E-2</v>
      </c>
      <c r="CL1981" s="10">
        <v>1</v>
      </c>
      <c r="CM1981" s="10">
        <v>37.43</v>
      </c>
      <c r="CO1981" s="10">
        <v>0.08</v>
      </c>
      <c r="CP1981" s="10">
        <v>0.08</v>
      </c>
      <c r="CQ1981" s="10">
        <v>2</v>
      </c>
      <c r="CR1981" s="10">
        <v>37.92</v>
      </c>
      <c r="CT1981" s="10">
        <v>0.08</v>
      </c>
      <c r="CU1981" s="10">
        <v>0.08</v>
      </c>
      <c r="CV1981" s="10">
        <v>2</v>
      </c>
      <c r="CW1981" s="10">
        <v>37.61</v>
      </c>
      <c r="CY1981" s="10">
        <v>2079</v>
      </c>
      <c r="CZ1981" s="10" t="s">
        <v>11</v>
      </c>
      <c r="DC1981" s="10">
        <v>0</v>
      </c>
      <c r="DH1981" s="10">
        <v>0</v>
      </c>
      <c r="DM1981" s="10">
        <v>0</v>
      </c>
    </row>
    <row r="1982" spans="1:118" x14ac:dyDescent="0.25">
      <c r="A1982" s="10">
        <v>2057</v>
      </c>
      <c r="R1982" s="10">
        <v>2057</v>
      </c>
      <c r="S1982" s="10" t="s">
        <v>10</v>
      </c>
      <c r="T1982" s="10">
        <v>0.13</v>
      </c>
      <c r="U1982" s="10">
        <v>0.08</v>
      </c>
      <c r="V1982" s="10">
        <v>8</v>
      </c>
      <c r="W1982" s="10">
        <v>11.1</v>
      </c>
      <c r="Y1982" s="10">
        <v>0.11</v>
      </c>
      <c r="Z1982" s="10">
        <v>7.0000000000000007E-2</v>
      </c>
      <c r="AA1982" s="10">
        <v>7</v>
      </c>
      <c r="AB1982" s="10">
        <v>11</v>
      </c>
      <c r="AD1982" s="10">
        <v>0.1</v>
      </c>
      <c r="AE1982" s="10">
        <v>0.06</v>
      </c>
      <c r="AF1982" s="10">
        <v>6</v>
      </c>
      <c r="AG1982" s="10">
        <v>10.8</v>
      </c>
      <c r="AI1982" s="10">
        <v>2057</v>
      </c>
      <c r="AJ1982" s="10" t="s">
        <v>10</v>
      </c>
      <c r="AK1982" s="10">
        <v>0.24</v>
      </c>
      <c r="AL1982" s="10">
        <v>0.06</v>
      </c>
      <c r="AM1982" s="10">
        <v>13</v>
      </c>
      <c r="AN1982" s="10">
        <v>11</v>
      </c>
      <c r="AP1982" s="10">
        <v>0.27</v>
      </c>
      <c r="AQ1982" s="10">
        <v>7.0000000000000007E-2</v>
      </c>
      <c r="AR1982" s="10">
        <v>15</v>
      </c>
      <c r="AS1982" s="10">
        <v>10.9</v>
      </c>
      <c r="AU1982" s="10">
        <v>0.23</v>
      </c>
      <c r="AV1982" s="10">
        <v>0.06</v>
      </c>
      <c r="AW1982" s="10">
        <v>13</v>
      </c>
      <c r="AX1982" s="10">
        <v>10.7</v>
      </c>
      <c r="AZ1982" s="10">
        <v>2057</v>
      </c>
      <c r="BA1982" s="10" t="s">
        <v>10</v>
      </c>
      <c r="BB1982" s="10">
        <v>0.08</v>
      </c>
      <c r="BC1982" s="10">
        <v>0.05</v>
      </c>
      <c r="BD1982" s="10">
        <v>5</v>
      </c>
      <c r="BE1982" s="10">
        <v>11</v>
      </c>
      <c r="BG1982" s="10">
        <v>0.1</v>
      </c>
      <c r="BH1982" s="10">
        <v>0.06</v>
      </c>
      <c r="BI1982" s="10">
        <v>6</v>
      </c>
      <c r="BJ1982" s="10">
        <v>10.9</v>
      </c>
      <c r="BL1982" s="10">
        <v>0.1</v>
      </c>
      <c r="BM1982" s="10">
        <v>0.06</v>
      </c>
      <c r="BN1982" s="10">
        <v>6</v>
      </c>
      <c r="BO1982" s="10">
        <v>10.9</v>
      </c>
      <c r="BQ1982" s="10">
        <v>2056</v>
      </c>
      <c r="BR1982" s="10" t="s">
        <v>9</v>
      </c>
      <c r="BU1982" s="10">
        <v>0</v>
      </c>
      <c r="BZ1982" s="10">
        <v>0</v>
      </c>
      <c r="CE1982" s="10">
        <v>0</v>
      </c>
      <c r="CH1982" s="10">
        <v>2056</v>
      </c>
      <c r="CI1982" s="10" t="s">
        <v>9</v>
      </c>
      <c r="CL1982" s="10">
        <v>0</v>
      </c>
      <c r="CQ1982" s="10">
        <v>0</v>
      </c>
      <c r="CV1982" s="10">
        <v>0</v>
      </c>
      <c r="CY1982" s="10">
        <v>2080</v>
      </c>
      <c r="CZ1982" s="10" t="s">
        <v>285</v>
      </c>
      <c r="DA1982" s="10">
        <v>1.7421099999999998E-2</v>
      </c>
      <c r="DB1982" s="10">
        <v>5.6847799999999995E-3</v>
      </c>
      <c r="DC1982" s="10">
        <v>1</v>
      </c>
      <c r="DD1982" s="10">
        <v>10.6</v>
      </c>
      <c r="DF1982" s="10">
        <v>1.7421099999999998E-2</v>
      </c>
      <c r="DG1982" s="10">
        <v>5.6847799999999995E-3</v>
      </c>
      <c r="DH1982" s="10">
        <v>1</v>
      </c>
      <c r="DI1982" s="10">
        <v>10.6</v>
      </c>
      <c r="DK1982" s="10">
        <v>1.7256749999999998E-2</v>
      </c>
      <c r="DL1982" s="10">
        <v>5.6311499999999997E-3</v>
      </c>
      <c r="DM1982" s="10">
        <v>1</v>
      </c>
      <c r="DN1982" s="10">
        <v>10.5</v>
      </c>
    </row>
    <row r="1983" spans="1:118" x14ac:dyDescent="0.25">
      <c r="A1983" s="10">
        <v>2058</v>
      </c>
      <c r="R1983" s="10">
        <v>2058</v>
      </c>
      <c r="S1983" s="10" t="s">
        <v>11</v>
      </c>
      <c r="V1983" s="10">
        <v>0</v>
      </c>
      <c r="AA1983" s="10">
        <v>0</v>
      </c>
      <c r="AF1983" s="10">
        <v>0</v>
      </c>
      <c r="AI1983" s="10">
        <v>2058</v>
      </c>
      <c r="AJ1983" s="10" t="s">
        <v>11</v>
      </c>
      <c r="AM1983" s="10">
        <v>0</v>
      </c>
      <c r="AR1983" s="10">
        <v>0</v>
      </c>
      <c r="AW1983" s="10">
        <v>0</v>
      </c>
      <c r="AZ1983" s="10">
        <v>2058</v>
      </c>
      <c r="BA1983" s="10" t="s">
        <v>11</v>
      </c>
      <c r="BD1983" s="10">
        <v>0</v>
      </c>
      <c r="BI1983" s="10">
        <v>0</v>
      </c>
      <c r="BN1983" s="10">
        <v>0</v>
      </c>
      <c r="BQ1983" s="10">
        <v>2057</v>
      </c>
      <c r="BR1983" s="10" t="s">
        <v>10</v>
      </c>
      <c r="BS1983" s="10">
        <v>0.23</v>
      </c>
      <c r="BT1983" s="10">
        <v>0.08</v>
      </c>
      <c r="BU1983" s="10">
        <v>13</v>
      </c>
      <c r="BV1983" s="10">
        <v>11</v>
      </c>
      <c r="BX1983" s="10">
        <v>0.25</v>
      </c>
      <c r="BY1983" s="10">
        <v>0.09</v>
      </c>
      <c r="BZ1983" s="10">
        <v>14</v>
      </c>
      <c r="CA1983" s="10">
        <v>10.8</v>
      </c>
      <c r="CC1983" s="10">
        <v>0.24</v>
      </c>
      <c r="CD1983" s="10">
        <v>0.09</v>
      </c>
      <c r="CE1983" s="10">
        <v>14</v>
      </c>
      <c r="CF1983" s="10">
        <v>10.7</v>
      </c>
      <c r="CH1983" s="10">
        <v>2057</v>
      </c>
      <c r="CI1983" s="10" t="s">
        <v>10</v>
      </c>
      <c r="CJ1983" s="10">
        <v>0.06</v>
      </c>
      <c r="CK1983" s="10">
        <v>0.04</v>
      </c>
      <c r="CL1983" s="10">
        <v>4</v>
      </c>
      <c r="CM1983" s="10">
        <v>11</v>
      </c>
      <c r="CO1983" s="10">
        <v>0.08</v>
      </c>
      <c r="CP1983" s="10">
        <v>0.05</v>
      </c>
      <c r="CQ1983" s="10">
        <v>5</v>
      </c>
      <c r="CR1983" s="10">
        <v>11</v>
      </c>
      <c r="CT1983" s="10">
        <v>0.08</v>
      </c>
      <c r="CU1983" s="10">
        <v>0.05</v>
      </c>
      <c r="CV1983" s="10">
        <v>5</v>
      </c>
      <c r="CW1983" s="10">
        <v>10.8</v>
      </c>
      <c r="CY1983" s="10">
        <v>2081</v>
      </c>
      <c r="CZ1983" s="10" t="s">
        <v>296</v>
      </c>
      <c r="DA1983" s="10">
        <v>0.15678989999999995</v>
      </c>
      <c r="DB1983" s="10">
        <v>5.116301999999999E-2</v>
      </c>
      <c r="DC1983" s="10">
        <v>9</v>
      </c>
      <c r="DD1983" s="10">
        <v>10.6</v>
      </c>
      <c r="DF1983" s="10">
        <v>0.17421099999999998</v>
      </c>
      <c r="DG1983" s="10">
        <v>5.6847799999999997E-2</v>
      </c>
      <c r="DH1983" s="10">
        <v>10</v>
      </c>
      <c r="DI1983" s="10">
        <v>10.6</v>
      </c>
      <c r="DK1983" s="10">
        <v>0.18982424999999997</v>
      </c>
      <c r="DL1983" s="10">
        <v>6.1942650000000002E-2</v>
      </c>
      <c r="DM1983" s="10">
        <v>11</v>
      </c>
      <c r="DN1983" s="10">
        <v>10.5</v>
      </c>
    </row>
    <row r="1984" spans="1:118" x14ac:dyDescent="0.25">
      <c r="A1984" s="10">
        <v>2059</v>
      </c>
      <c r="R1984" s="10">
        <v>2059</v>
      </c>
      <c r="S1984" s="10" t="s">
        <v>305</v>
      </c>
      <c r="T1984" s="10">
        <v>3.2645099999999996E-2</v>
      </c>
      <c r="U1984" s="10">
        <v>2.035518E-2</v>
      </c>
      <c r="V1984" s="10">
        <v>2</v>
      </c>
      <c r="W1984" s="10">
        <v>11.1</v>
      </c>
      <c r="Y1984" s="10">
        <v>3.2350999999999998E-2</v>
      </c>
      <c r="Z1984" s="10">
        <v>2.01718E-2</v>
      </c>
      <c r="AA1984" s="10">
        <v>2</v>
      </c>
      <c r="AB1984" s="10">
        <v>11</v>
      </c>
      <c r="AD1984" s="10">
        <v>1.58814E-2</v>
      </c>
      <c r="AE1984" s="10">
        <v>9.9025200000000015E-3</v>
      </c>
      <c r="AF1984" s="10">
        <v>1</v>
      </c>
      <c r="AG1984" s="10">
        <v>10.8</v>
      </c>
      <c r="AI1984" s="10">
        <v>2059</v>
      </c>
      <c r="AJ1984" s="10" t="s">
        <v>305</v>
      </c>
      <c r="AK1984" s="10">
        <v>7.3836399999999996E-2</v>
      </c>
      <c r="AL1984" s="10">
        <v>1.8268799999999998E-2</v>
      </c>
      <c r="AM1984" s="10">
        <v>4</v>
      </c>
      <c r="AN1984" s="10">
        <v>11</v>
      </c>
      <c r="AP1984" s="10">
        <v>7.3165160000000007E-2</v>
      </c>
      <c r="AQ1984" s="10">
        <v>1.8102719999999999E-2</v>
      </c>
      <c r="AR1984" s="10">
        <v>4</v>
      </c>
      <c r="AS1984" s="10">
        <v>10.9</v>
      </c>
      <c r="AU1984" s="10">
        <v>7.1822679999999986E-2</v>
      </c>
      <c r="AV1984" s="10">
        <v>1.7770560000000001E-2</v>
      </c>
      <c r="AW1984" s="10">
        <v>4</v>
      </c>
      <c r="AX1984" s="10">
        <v>10.7</v>
      </c>
      <c r="AZ1984" s="10">
        <v>2059</v>
      </c>
      <c r="BA1984" s="10" t="s">
        <v>305</v>
      </c>
      <c r="BB1984" s="10">
        <v>1.6175499999999999E-2</v>
      </c>
      <c r="BC1984" s="10">
        <v>1.00859E-2</v>
      </c>
      <c r="BD1984" s="10">
        <v>1</v>
      </c>
      <c r="BE1984" s="10">
        <v>11</v>
      </c>
      <c r="BG1984" s="10">
        <v>3.2056899999999999E-2</v>
      </c>
      <c r="BH1984" s="10">
        <v>1.998842E-2</v>
      </c>
      <c r="BI1984" s="10">
        <v>2</v>
      </c>
      <c r="BJ1984" s="10">
        <v>10.9</v>
      </c>
      <c r="BL1984" s="10">
        <v>3.2056899999999999E-2</v>
      </c>
      <c r="BM1984" s="10">
        <v>1.998842E-2</v>
      </c>
      <c r="BN1984" s="10">
        <v>2</v>
      </c>
      <c r="BO1984" s="10">
        <v>10.9</v>
      </c>
      <c r="BQ1984" s="10">
        <v>2058</v>
      </c>
      <c r="BR1984" s="10" t="s">
        <v>11</v>
      </c>
      <c r="BU1984" s="10">
        <v>0</v>
      </c>
      <c r="BZ1984" s="10">
        <v>0</v>
      </c>
      <c r="CE1984" s="10">
        <v>0</v>
      </c>
      <c r="CH1984" s="10">
        <v>2058</v>
      </c>
      <c r="CI1984" s="10" t="s">
        <v>11</v>
      </c>
      <c r="CL1984" s="10">
        <v>0</v>
      </c>
      <c r="CQ1984" s="10">
        <v>0</v>
      </c>
      <c r="CV1984" s="10">
        <v>0</v>
      </c>
      <c r="CY1984" s="10">
        <v>2082</v>
      </c>
      <c r="CZ1984" s="10" t="s">
        <v>400</v>
      </c>
      <c r="DA1984" s="10">
        <v>1.3270000000000001E-2</v>
      </c>
      <c r="DF1984" s="10">
        <v>1.2919999999999999E-2</v>
      </c>
      <c r="DK1984" s="10">
        <v>1.3246600000000001E-2</v>
      </c>
    </row>
    <row r="1985" spans="1:118" x14ac:dyDescent="0.25">
      <c r="A1985" s="10">
        <v>2060</v>
      </c>
      <c r="R1985" s="10">
        <v>2060</v>
      </c>
      <c r="S1985" s="10" t="s">
        <v>288</v>
      </c>
      <c r="T1985" s="10">
        <v>0</v>
      </c>
      <c r="U1985" s="10">
        <v>0</v>
      </c>
      <c r="V1985" s="10">
        <v>0</v>
      </c>
      <c r="Y1985" s="10">
        <v>0</v>
      </c>
      <c r="Z1985" s="10">
        <v>0</v>
      </c>
      <c r="AA1985" s="10">
        <v>0</v>
      </c>
      <c r="AD1985" s="10">
        <v>0</v>
      </c>
      <c r="AE1985" s="10">
        <v>0</v>
      </c>
      <c r="AF1985" s="10">
        <v>0</v>
      </c>
      <c r="AI1985" s="10">
        <v>2060</v>
      </c>
      <c r="AJ1985" s="10" t="s">
        <v>288</v>
      </c>
      <c r="AK1985" s="10">
        <v>0</v>
      </c>
      <c r="AL1985" s="10">
        <v>0</v>
      </c>
      <c r="AM1985" s="10">
        <v>0</v>
      </c>
      <c r="AN1985" s="10">
        <v>11</v>
      </c>
      <c r="AP1985" s="10">
        <v>0</v>
      </c>
      <c r="AQ1985" s="10">
        <v>0</v>
      </c>
      <c r="AR1985" s="10">
        <v>0</v>
      </c>
      <c r="AS1985" s="10">
        <v>10.9</v>
      </c>
      <c r="AU1985" s="10">
        <v>0</v>
      </c>
      <c r="AV1985" s="10">
        <v>0</v>
      </c>
      <c r="AW1985" s="10">
        <v>0</v>
      </c>
      <c r="AX1985" s="10">
        <v>10.7</v>
      </c>
      <c r="AZ1985" s="10">
        <v>2060</v>
      </c>
      <c r="BA1985" s="10" t="s">
        <v>288</v>
      </c>
      <c r="BB1985" s="10">
        <v>0</v>
      </c>
      <c r="BC1985" s="10">
        <v>0</v>
      </c>
      <c r="BD1985" s="10">
        <v>0</v>
      </c>
      <c r="BE1985" s="10">
        <v>11</v>
      </c>
      <c r="BG1985" s="10">
        <v>0</v>
      </c>
      <c r="BH1985" s="10">
        <v>0</v>
      </c>
      <c r="BI1985" s="10">
        <v>0</v>
      </c>
      <c r="BJ1985" s="10">
        <v>10.9</v>
      </c>
      <c r="BL1985" s="10">
        <v>0</v>
      </c>
      <c r="BM1985" s="10">
        <v>0</v>
      </c>
      <c r="BN1985" s="10">
        <v>0</v>
      </c>
      <c r="BO1985" s="10">
        <v>10.9</v>
      </c>
      <c r="BQ1985" s="10">
        <v>2059</v>
      </c>
      <c r="BR1985" s="10" t="s">
        <v>305</v>
      </c>
      <c r="BS1985" s="10">
        <v>7.15528E-2</v>
      </c>
      <c r="BT1985" s="10">
        <v>2.5880800000000006E-2</v>
      </c>
      <c r="BU1985" s="10">
        <v>4</v>
      </c>
      <c r="BV1985" s="10">
        <v>11</v>
      </c>
      <c r="BX1985" s="10">
        <v>7.0251839999999996E-2</v>
      </c>
      <c r="BY1985" s="10">
        <v>2.5410240000000001E-2</v>
      </c>
      <c r="BZ1985" s="10">
        <v>4</v>
      </c>
      <c r="CA1985" s="10">
        <v>10.8</v>
      </c>
      <c r="CC1985" s="10">
        <v>6.9601360000000001E-2</v>
      </c>
      <c r="CD1985" s="10">
        <v>2.5174960000000003E-2</v>
      </c>
      <c r="CE1985" s="10">
        <v>4</v>
      </c>
      <c r="CF1985" s="10">
        <v>10.7</v>
      </c>
      <c r="CH1985" s="10">
        <v>2059</v>
      </c>
      <c r="CI1985" s="10" t="s">
        <v>305</v>
      </c>
      <c r="CJ1985" s="10">
        <v>1.6175499999999999E-2</v>
      </c>
      <c r="CK1985" s="10">
        <v>1.00859E-2</v>
      </c>
      <c r="CL1985" s="10">
        <v>1</v>
      </c>
      <c r="CM1985" s="10">
        <v>11</v>
      </c>
      <c r="CO1985" s="10">
        <v>1.6175499999999999E-2</v>
      </c>
      <c r="CP1985" s="10">
        <v>1.00859E-2</v>
      </c>
      <c r="CQ1985" s="10">
        <v>1</v>
      </c>
      <c r="CR1985" s="10">
        <v>11</v>
      </c>
      <c r="CT1985" s="10">
        <v>1.58814E-2</v>
      </c>
      <c r="CU1985" s="10">
        <v>9.9025200000000015E-3</v>
      </c>
      <c r="CV1985" s="10">
        <v>1</v>
      </c>
      <c r="CW1985" s="10">
        <v>10.8</v>
      </c>
      <c r="CY1985" s="10">
        <v>2083</v>
      </c>
      <c r="CZ1985" s="10" t="s">
        <v>401</v>
      </c>
      <c r="DA1985" s="10">
        <v>0</v>
      </c>
      <c r="DF1985" s="10">
        <v>0</v>
      </c>
      <c r="DK1985" s="10">
        <v>0</v>
      </c>
    </row>
    <row r="1986" spans="1:118" x14ac:dyDescent="0.25">
      <c r="A1986" s="10">
        <v>2061</v>
      </c>
      <c r="R1986" s="10">
        <v>2061</v>
      </c>
      <c r="S1986" s="10" t="s">
        <v>289</v>
      </c>
      <c r="T1986" s="10">
        <v>3.2645099999999996E-2</v>
      </c>
      <c r="U1986" s="10">
        <v>2.035518E-2</v>
      </c>
      <c r="V1986" s="10">
        <v>2</v>
      </c>
      <c r="W1986" s="10">
        <v>11.1</v>
      </c>
      <c r="Y1986" s="10">
        <v>1.6175499999999999E-2</v>
      </c>
      <c r="Z1986" s="10">
        <v>1.00859E-2</v>
      </c>
      <c r="AA1986" s="10">
        <v>1</v>
      </c>
      <c r="AB1986" s="10">
        <v>11</v>
      </c>
      <c r="AD1986" s="10">
        <v>1.58814E-2</v>
      </c>
      <c r="AE1986" s="10">
        <v>9.9025200000000015E-3</v>
      </c>
      <c r="AF1986" s="10">
        <v>1</v>
      </c>
      <c r="AG1986" s="10">
        <v>10.8</v>
      </c>
      <c r="AI1986" s="10">
        <v>2061</v>
      </c>
      <c r="AJ1986" s="10" t="s">
        <v>289</v>
      </c>
      <c r="AK1986" s="10">
        <v>3.6918199999999998E-2</v>
      </c>
      <c r="AL1986" s="10">
        <v>9.1343999999999991E-3</v>
      </c>
      <c r="AM1986" s="10">
        <v>2</v>
      </c>
      <c r="AN1986" s="10">
        <v>11</v>
      </c>
      <c r="AP1986" s="10">
        <v>5.4873870000000005E-2</v>
      </c>
      <c r="AQ1986" s="10">
        <v>1.357704E-2</v>
      </c>
      <c r="AR1986" s="10">
        <v>3</v>
      </c>
      <c r="AS1986" s="10">
        <v>10.9</v>
      </c>
      <c r="AU1986" s="10">
        <v>3.5911339999999993E-2</v>
      </c>
      <c r="AV1986" s="10">
        <v>8.8852800000000006E-3</v>
      </c>
      <c r="AW1986" s="10">
        <v>2</v>
      </c>
      <c r="AX1986" s="10">
        <v>10.7</v>
      </c>
      <c r="AZ1986" s="10">
        <v>2061</v>
      </c>
      <c r="BA1986" s="10" t="s">
        <v>289</v>
      </c>
      <c r="BB1986" s="10">
        <v>1.6175499999999999E-2</v>
      </c>
      <c r="BC1986" s="10">
        <v>1.00859E-2</v>
      </c>
      <c r="BD1986" s="10">
        <v>1</v>
      </c>
      <c r="BE1986" s="10">
        <v>11</v>
      </c>
      <c r="BG1986" s="10">
        <v>1.602845E-2</v>
      </c>
      <c r="BH1986" s="10">
        <v>9.9942099999999999E-3</v>
      </c>
      <c r="BI1986" s="10">
        <v>1</v>
      </c>
      <c r="BJ1986" s="10">
        <v>10.9</v>
      </c>
      <c r="BL1986" s="10">
        <v>1.602845E-2</v>
      </c>
      <c r="BM1986" s="10">
        <v>9.9942099999999999E-3</v>
      </c>
      <c r="BN1986" s="10">
        <v>1</v>
      </c>
      <c r="BO1986" s="10">
        <v>10.9</v>
      </c>
      <c r="BQ1986" s="10">
        <v>2060</v>
      </c>
      <c r="BR1986" s="10" t="s">
        <v>288</v>
      </c>
      <c r="BS1986" s="10">
        <v>0</v>
      </c>
      <c r="BT1986" s="10">
        <v>0</v>
      </c>
      <c r="BU1986" s="10">
        <v>0</v>
      </c>
      <c r="BV1986" s="10">
        <v>11</v>
      </c>
      <c r="BX1986" s="10">
        <v>0</v>
      </c>
      <c r="BY1986" s="10">
        <v>0</v>
      </c>
      <c r="BZ1986" s="10">
        <v>0</v>
      </c>
      <c r="CA1986" s="10">
        <v>10.8</v>
      </c>
      <c r="CC1986" s="10">
        <v>0</v>
      </c>
      <c r="CD1986" s="10">
        <v>0</v>
      </c>
      <c r="CE1986" s="10">
        <v>0</v>
      </c>
      <c r="CF1986" s="10">
        <v>10.7</v>
      </c>
      <c r="CH1986" s="10">
        <v>2060</v>
      </c>
      <c r="CI1986" s="10" t="s">
        <v>288</v>
      </c>
      <c r="CJ1986" s="10">
        <v>0</v>
      </c>
      <c r="CK1986" s="10">
        <v>0</v>
      </c>
      <c r="CL1986" s="10">
        <v>0</v>
      </c>
      <c r="CM1986" s="10">
        <v>11</v>
      </c>
      <c r="CO1986" s="10">
        <v>0</v>
      </c>
      <c r="CP1986" s="10">
        <v>0</v>
      </c>
      <c r="CQ1986" s="10">
        <v>0</v>
      </c>
      <c r="CR1986" s="10">
        <v>11</v>
      </c>
      <c r="CT1986" s="10">
        <v>0</v>
      </c>
      <c r="CU1986" s="10">
        <v>0</v>
      </c>
      <c r="CV1986" s="10">
        <v>0</v>
      </c>
      <c r="CW1986" s="10">
        <v>10.8</v>
      </c>
      <c r="CY1986" s="10">
        <v>2084</v>
      </c>
      <c r="CZ1986" s="10" t="s">
        <v>469</v>
      </c>
      <c r="DA1986" s="10">
        <v>2.88</v>
      </c>
      <c r="DB1986" s="10">
        <v>1</v>
      </c>
      <c r="DC1986" s="10">
        <v>55.5</v>
      </c>
      <c r="DD1986" s="10">
        <v>31.74</v>
      </c>
      <c r="DF1986" s="10">
        <v>3.12</v>
      </c>
      <c r="DG1986" s="10">
        <v>1.0900000000000001</v>
      </c>
      <c r="DH1986" s="10">
        <v>58.2</v>
      </c>
      <c r="DI1986" s="10">
        <v>32.78</v>
      </c>
      <c r="DK1986" s="10">
        <v>3.44</v>
      </c>
      <c r="DL1986" s="10">
        <v>1.21</v>
      </c>
      <c r="DM1986" s="10">
        <v>64.5</v>
      </c>
      <c r="DN1986" s="10">
        <v>32.71</v>
      </c>
    </row>
    <row r="1987" spans="1:118" x14ac:dyDescent="0.25">
      <c r="A1987" s="10">
        <v>2062</v>
      </c>
      <c r="R1987" s="10">
        <v>2062</v>
      </c>
      <c r="S1987" s="10" t="s">
        <v>306</v>
      </c>
      <c r="T1987" s="10">
        <v>3.2645099999999996E-2</v>
      </c>
      <c r="U1987" s="10">
        <v>2.035518E-2</v>
      </c>
      <c r="V1987" s="10">
        <v>2</v>
      </c>
      <c r="W1987" s="10">
        <v>11.1</v>
      </c>
      <c r="Y1987" s="10">
        <v>3.2350999999999998E-2</v>
      </c>
      <c r="Z1987" s="10">
        <v>2.01718E-2</v>
      </c>
      <c r="AA1987" s="10">
        <v>2</v>
      </c>
      <c r="AB1987" s="10">
        <v>11</v>
      </c>
      <c r="AD1987" s="10">
        <v>3.1762800000000001E-2</v>
      </c>
      <c r="AE1987" s="10">
        <v>1.9805040000000003E-2</v>
      </c>
      <c r="AF1987" s="10">
        <v>2</v>
      </c>
      <c r="AG1987" s="10">
        <v>10.8</v>
      </c>
      <c r="AI1987" s="10">
        <v>2062</v>
      </c>
      <c r="AJ1987" s="10" t="s">
        <v>306</v>
      </c>
      <c r="AK1987" s="10">
        <v>7.3836399999999996E-2</v>
      </c>
      <c r="AL1987" s="10">
        <v>1.8268799999999998E-2</v>
      </c>
      <c r="AM1987" s="10">
        <v>4</v>
      </c>
      <c r="AN1987" s="10">
        <v>11</v>
      </c>
      <c r="AP1987" s="10">
        <v>7.3165160000000007E-2</v>
      </c>
      <c r="AQ1987" s="10">
        <v>1.8102719999999999E-2</v>
      </c>
      <c r="AR1987" s="10">
        <v>4</v>
      </c>
      <c r="AS1987" s="10">
        <v>10.9</v>
      </c>
      <c r="AU1987" s="10">
        <v>7.1822679999999986E-2</v>
      </c>
      <c r="AV1987" s="10">
        <v>1.7770560000000001E-2</v>
      </c>
      <c r="AW1987" s="10">
        <v>4</v>
      </c>
      <c r="AX1987" s="10">
        <v>10.7</v>
      </c>
      <c r="AZ1987" s="10">
        <v>2062</v>
      </c>
      <c r="BA1987" s="10" t="s">
        <v>306</v>
      </c>
      <c r="BB1987" s="10">
        <v>1.6175499999999999E-2</v>
      </c>
      <c r="BC1987" s="10">
        <v>1.00859E-2</v>
      </c>
      <c r="BD1987" s="10">
        <v>1</v>
      </c>
      <c r="BE1987" s="10">
        <v>11</v>
      </c>
      <c r="BG1987" s="10">
        <v>1.602845E-2</v>
      </c>
      <c r="BH1987" s="10">
        <v>9.9942099999999999E-3</v>
      </c>
      <c r="BI1987" s="10">
        <v>1</v>
      </c>
      <c r="BJ1987" s="10">
        <v>10.9</v>
      </c>
      <c r="BL1987" s="10">
        <v>1.602845E-2</v>
      </c>
      <c r="BM1987" s="10">
        <v>9.9942099999999999E-3</v>
      </c>
      <c r="BN1987" s="10">
        <v>1</v>
      </c>
      <c r="BO1987" s="10">
        <v>10.9</v>
      </c>
      <c r="BQ1987" s="10">
        <v>2061</v>
      </c>
      <c r="BR1987" s="10" t="s">
        <v>289</v>
      </c>
      <c r="BS1987" s="10">
        <v>3.57764E-2</v>
      </c>
      <c r="BT1987" s="10">
        <v>1.2940400000000003E-2</v>
      </c>
      <c r="BU1987" s="10">
        <v>2</v>
      </c>
      <c r="BV1987" s="10">
        <v>11</v>
      </c>
      <c r="BX1987" s="10">
        <v>5.2688880000000007E-2</v>
      </c>
      <c r="BY1987" s="10">
        <v>1.9057680000000004E-2</v>
      </c>
      <c r="BZ1987" s="10">
        <v>3</v>
      </c>
      <c r="CA1987" s="10">
        <v>10.8</v>
      </c>
      <c r="CC1987" s="10">
        <v>5.2201019999999987E-2</v>
      </c>
      <c r="CD1987" s="10">
        <v>1.8881219999999997E-2</v>
      </c>
      <c r="CE1987" s="10">
        <v>3</v>
      </c>
      <c r="CF1987" s="10">
        <v>10.7</v>
      </c>
      <c r="CH1987" s="10">
        <v>2061</v>
      </c>
      <c r="CI1987" s="10" t="s">
        <v>289</v>
      </c>
      <c r="CJ1987" s="10">
        <v>1.6175499999999999E-2</v>
      </c>
      <c r="CK1987" s="10">
        <v>1.00859E-2</v>
      </c>
      <c r="CL1987" s="10">
        <v>1</v>
      </c>
      <c r="CM1987" s="10">
        <v>11</v>
      </c>
      <c r="CO1987" s="10">
        <v>1.6175499999999999E-2</v>
      </c>
      <c r="CP1987" s="10">
        <v>1.00859E-2</v>
      </c>
      <c r="CQ1987" s="10">
        <v>1</v>
      </c>
      <c r="CR1987" s="10">
        <v>11</v>
      </c>
      <c r="CT1987" s="10">
        <v>1.58814E-2</v>
      </c>
      <c r="CU1987" s="10">
        <v>9.9025200000000015E-3</v>
      </c>
      <c r="CV1987" s="10">
        <v>1</v>
      </c>
      <c r="CW1987" s="10">
        <v>10.8</v>
      </c>
      <c r="CY1987" s="10">
        <v>2085</v>
      </c>
      <c r="CZ1987" s="10" t="s">
        <v>8</v>
      </c>
      <c r="DC1987" s="10">
        <v>0</v>
      </c>
      <c r="DH1987" s="10">
        <v>0</v>
      </c>
      <c r="DM1987" s="10">
        <v>0</v>
      </c>
    </row>
    <row r="1988" spans="1:118" x14ac:dyDescent="0.25">
      <c r="A1988" s="10">
        <v>2063</v>
      </c>
      <c r="R1988" s="10">
        <v>2063</v>
      </c>
      <c r="S1988" s="10" t="s">
        <v>307</v>
      </c>
      <c r="T1988" s="10">
        <v>3.2645099999999996E-2</v>
      </c>
      <c r="U1988" s="10">
        <v>2.035518E-2</v>
      </c>
      <c r="V1988" s="10">
        <v>2</v>
      </c>
      <c r="W1988" s="10">
        <v>11.1</v>
      </c>
      <c r="Y1988" s="10">
        <v>3.2350999999999998E-2</v>
      </c>
      <c r="Z1988" s="10">
        <v>2.01718E-2</v>
      </c>
      <c r="AA1988" s="10">
        <v>2</v>
      </c>
      <c r="AB1988" s="10">
        <v>11</v>
      </c>
      <c r="AD1988" s="10">
        <v>3.1762800000000001E-2</v>
      </c>
      <c r="AE1988" s="10">
        <v>1.9805040000000003E-2</v>
      </c>
      <c r="AF1988" s="10">
        <v>2</v>
      </c>
      <c r="AG1988" s="10">
        <v>10.8</v>
      </c>
      <c r="AI1988" s="10">
        <v>2063</v>
      </c>
      <c r="AJ1988" s="10" t="s">
        <v>307</v>
      </c>
      <c r="AK1988" s="10">
        <v>5.5377299999999997E-2</v>
      </c>
      <c r="AL1988" s="10">
        <v>1.37016E-2</v>
      </c>
      <c r="AM1988" s="10">
        <v>3</v>
      </c>
      <c r="AN1988" s="10">
        <v>11</v>
      </c>
      <c r="AP1988" s="10">
        <v>7.3165160000000007E-2</v>
      </c>
      <c r="AQ1988" s="10">
        <v>1.8102719999999999E-2</v>
      </c>
      <c r="AR1988" s="10">
        <v>4</v>
      </c>
      <c r="AS1988" s="10">
        <v>10.9</v>
      </c>
      <c r="AU1988" s="10">
        <v>5.3867009999999986E-2</v>
      </c>
      <c r="AV1988" s="10">
        <v>1.3327919999999997E-2</v>
      </c>
      <c r="AW1988" s="10">
        <v>3</v>
      </c>
      <c r="AX1988" s="10">
        <v>10.7</v>
      </c>
      <c r="AZ1988" s="10">
        <v>2063</v>
      </c>
      <c r="BA1988" s="10" t="s">
        <v>307</v>
      </c>
      <c r="BB1988" s="10">
        <v>3.2350999999999998E-2</v>
      </c>
      <c r="BC1988" s="10">
        <v>2.01718E-2</v>
      </c>
      <c r="BD1988" s="10">
        <v>2</v>
      </c>
      <c r="BE1988" s="10">
        <v>11</v>
      </c>
      <c r="BG1988" s="10">
        <v>3.2056899999999999E-2</v>
      </c>
      <c r="BH1988" s="10">
        <v>1.998842E-2</v>
      </c>
      <c r="BI1988" s="10">
        <v>2</v>
      </c>
      <c r="BJ1988" s="10">
        <v>10.9</v>
      </c>
      <c r="BL1988" s="10">
        <v>3.2056899999999999E-2</v>
      </c>
      <c r="BM1988" s="10">
        <v>1.998842E-2</v>
      </c>
      <c r="BN1988" s="10">
        <v>2</v>
      </c>
      <c r="BO1988" s="10">
        <v>10.9</v>
      </c>
      <c r="BQ1988" s="10">
        <v>2062</v>
      </c>
      <c r="BR1988" s="10" t="s">
        <v>306</v>
      </c>
      <c r="BS1988" s="10">
        <v>5.3664599999999993E-2</v>
      </c>
      <c r="BT1988" s="10">
        <v>1.94106E-2</v>
      </c>
      <c r="BU1988" s="10">
        <v>3</v>
      </c>
      <c r="BV1988" s="10">
        <v>11</v>
      </c>
      <c r="BX1988" s="10">
        <v>5.2688880000000007E-2</v>
      </c>
      <c r="BY1988" s="10">
        <v>1.9057680000000004E-2</v>
      </c>
      <c r="BZ1988" s="10">
        <v>3</v>
      </c>
      <c r="CA1988" s="10">
        <v>10.8</v>
      </c>
      <c r="CC1988" s="10">
        <v>5.2201019999999987E-2</v>
      </c>
      <c r="CD1988" s="10">
        <v>1.8881219999999997E-2</v>
      </c>
      <c r="CE1988" s="10">
        <v>3</v>
      </c>
      <c r="CF1988" s="10">
        <v>10.7</v>
      </c>
      <c r="CH1988" s="10">
        <v>2062</v>
      </c>
      <c r="CI1988" s="10" t="s">
        <v>306</v>
      </c>
      <c r="CJ1988" s="10">
        <v>1.6175499999999999E-2</v>
      </c>
      <c r="CK1988" s="10">
        <v>1.00859E-2</v>
      </c>
      <c r="CL1988" s="10">
        <v>1</v>
      </c>
      <c r="CM1988" s="10">
        <v>11</v>
      </c>
      <c r="CO1988" s="10">
        <v>1.6175499999999999E-2</v>
      </c>
      <c r="CP1988" s="10">
        <v>1.00859E-2</v>
      </c>
      <c r="CQ1988" s="10">
        <v>1</v>
      </c>
      <c r="CR1988" s="10">
        <v>11</v>
      </c>
      <c r="CT1988" s="10">
        <v>1.58814E-2</v>
      </c>
      <c r="CU1988" s="10">
        <v>9.9025200000000015E-3</v>
      </c>
      <c r="CV1988" s="10">
        <v>1</v>
      </c>
      <c r="CW1988" s="10">
        <v>10.8</v>
      </c>
      <c r="CY1988" s="10">
        <v>2086</v>
      </c>
      <c r="CZ1988" s="10" t="s">
        <v>9</v>
      </c>
      <c r="DA1988" s="10">
        <v>0.2</v>
      </c>
      <c r="DB1988" s="10">
        <v>0.1</v>
      </c>
      <c r="DC1988" s="10">
        <v>4.2</v>
      </c>
      <c r="DD1988" s="10">
        <v>31.74</v>
      </c>
      <c r="DF1988" s="10">
        <v>0.28999999999999998</v>
      </c>
      <c r="DG1988" s="10">
        <v>0.16</v>
      </c>
      <c r="DH1988" s="10">
        <v>5.9</v>
      </c>
      <c r="DI1988" s="10">
        <v>32.78</v>
      </c>
      <c r="DK1988" s="10">
        <v>0.24</v>
      </c>
      <c r="DL1988" s="10">
        <v>0.13</v>
      </c>
      <c r="DM1988" s="10">
        <v>4.9000000000000004</v>
      </c>
    </row>
    <row r="1989" spans="1:118" x14ac:dyDescent="0.25">
      <c r="A1989" s="10">
        <v>2064</v>
      </c>
      <c r="R1989" s="10">
        <v>2064</v>
      </c>
      <c r="S1989" s="10" t="s">
        <v>400</v>
      </c>
      <c r="T1989" s="10">
        <v>5.5500000000000005E-4</v>
      </c>
      <c r="Y1989" s="10">
        <v>1.3999999999999999E-4</v>
      </c>
      <c r="AD1989" s="10">
        <v>9.0000000000000006E-5</v>
      </c>
      <c r="AI1989" s="10">
        <v>2064</v>
      </c>
      <c r="AJ1989" s="10" t="s">
        <v>400</v>
      </c>
      <c r="AK1989" s="10">
        <v>1.6619999999999999E-2</v>
      </c>
      <c r="AP1989" s="10">
        <v>1.7469999999999999E-2</v>
      </c>
      <c r="AU1989" s="10">
        <v>2.0140000000000002E-2</v>
      </c>
      <c r="AZ1989" s="10">
        <v>2064</v>
      </c>
      <c r="BA1989" s="10" t="s">
        <v>400</v>
      </c>
      <c r="BB1989" s="10">
        <v>9.7499999999999996E-4</v>
      </c>
      <c r="BG1989" s="10">
        <v>1.2999999999999999E-4</v>
      </c>
      <c r="BL1989" s="10">
        <v>1.5300000000000001E-4</v>
      </c>
      <c r="BQ1989" s="10">
        <v>2063</v>
      </c>
      <c r="BR1989" s="10" t="s">
        <v>307</v>
      </c>
      <c r="BS1989" s="10">
        <v>7.15528E-2</v>
      </c>
      <c r="BT1989" s="10">
        <v>2.5880800000000006E-2</v>
      </c>
      <c r="BU1989" s="10">
        <v>4</v>
      </c>
      <c r="BV1989" s="10">
        <v>11</v>
      </c>
      <c r="BX1989" s="10">
        <v>7.0251839999999996E-2</v>
      </c>
      <c r="BY1989" s="10">
        <v>2.5410240000000001E-2</v>
      </c>
      <c r="BZ1989" s="10">
        <v>4</v>
      </c>
      <c r="CA1989" s="10">
        <v>10.8</v>
      </c>
      <c r="CC1989" s="10">
        <v>6.9601360000000001E-2</v>
      </c>
      <c r="CD1989" s="10">
        <v>2.5174960000000003E-2</v>
      </c>
      <c r="CE1989" s="10">
        <v>4</v>
      </c>
      <c r="CF1989" s="10">
        <v>10.7</v>
      </c>
      <c r="CH1989" s="10">
        <v>2063</v>
      </c>
      <c r="CI1989" s="10" t="s">
        <v>307</v>
      </c>
      <c r="CJ1989" s="10">
        <v>1.6175499999999999E-2</v>
      </c>
      <c r="CK1989" s="10">
        <v>1.00859E-2</v>
      </c>
      <c r="CL1989" s="10">
        <v>1</v>
      </c>
      <c r="CM1989" s="10">
        <v>11</v>
      </c>
      <c r="CO1989" s="10">
        <v>3.2350999999999998E-2</v>
      </c>
      <c r="CP1989" s="10">
        <v>2.01718E-2</v>
      </c>
      <c r="CQ1989" s="10">
        <v>2</v>
      </c>
      <c r="CR1989" s="10">
        <v>11</v>
      </c>
      <c r="CT1989" s="10">
        <v>3.1762800000000001E-2</v>
      </c>
      <c r="CU1989" s="10">
        <v>1.9805040000000003E-2</v>
      </c>
      <c r="CV1989" s="10">
        <v>2</v>
      </c>
      <c r="CW1989" s="10">
        <v>10.8</v>
      </c>
      <c r="CY1989" s="10">
        <v>2087</v>
      </c>
      <c r="CZ1989" s="10" t="s">
        <v>10</v>
      </c>
      <c r="DC1989" s="10">
        <v>0</v>
      </c>
      <c r="DH1989" s="10">
        <v>0</v>
      </c>
      <c r="DM1989" s="10">
        <v>0</v>
      </c>
    </row>
    <row r="1990" spans="1:118" x14ac:dyDescent="0.25">
      <c r="A1990" s="10">
        <v>2065</v>
      </c>
      <c r="R1990" s="10">
        <v>2065</v>
      </c>
      <c r="S1990" s="10" t="s">
        <v>401</v>
      </c>
      <c r="T1990" s="10">
        <v>0</v>
      </c>
      <c r="Y1990" s="10">
        <v>0</v>
      </c>
      <c r="AD1990" s="10">
        <v>0</v>
      </c>
      <c r="AI1990" s="10">
        <v>2065</v>
      </c>
      <c r="AJ1990" s="10" t="s">
        <v>401</v>
      </c>
      <c r="AK1990" s="10">
        <v>0</v>
      </c>
      <c r="AP1990" s="10">
        <v>0</v>
      </c>
      <c r="AU1990" s="10">
        <v>0</v>
      </c>
      <c r="AZ1990" s="10">
        <v>2065</v>
      </c>
      <c r="BA1990" s="10" t="s">
        <v>401</v>
      </c>
      <c r="BB1990" s="10">
        <v>0</v>
      </c>
      <c r="BG1990" s="10">
        <v>0</v>
      </c>
      <c r="BL1990" s="10">
        <v>0</v>
      </c>
      <c r="BQ1990" s="10">
        <v>2064</v>
      </c>
      <c r="BR1990" s="10" t="s">
        <v>400</v>
      </c>
      <c r="BS1990" s="10">
        <v>4.6524999999999997E-2</v>
      </c>
      <c r="BX1990" s="10">
        <v>1.6046999999999999E-2</v>
      </c>
      <c r="CC1990" s="10">
        <v>1.54275E-2</v>
      </c>
      <c r="CH1990" s="10">
        <v>2064</v>
      </c>
      <c r="CI1990" s="10" t="s">
        <v>400</v>
      </c>
      <c r="CJ1990" s="10">
        <v>5.0000000000000004E-6</v>
      </c>
      <c r="CO1990" s="10">
        <v>2.3000000000000001E-4</v>
      </c>
      <c r="CT1990" s="10">
        <v>1.6330000000000001E-4</v>
      </c>
      <c r="CY1990" s="10">
        <v>2088</v>
      </c>
      <c r="CZ1990" s="10" t="s">
        <v>11</v>
      </c>
      <c r="DA1990" s="10">
        <v>0.2</v>
      </c>
      <c r="DB1990" s="10">
        <v>0.09</v>
      </c>
      <c r="DC1990" s="10">
        <v>12</v>
      </c>
      <c r="DD1990" s="10">
        <v>10.5</v>
      </c>
      <c r="DF1990" s="10">
        <v>0.28999999999999998</v>
      </c>
      <c r="DG1990" s="10">
        <v>0.14000000000000001</v>
      </c>
      <c r="DH1990" s="10">
        <v>18</v>
      </c>
      <c r="DI1990" s="10">
        <v>10.4</v>
      </c>
      <c r="DK1990" s="10">
        <v>0.24</v>
      </c>
      <c r="DL1990" s="10">
        <v>0.11</v>
      </c>
      <c r="DM1990" s="10">
        <v>15</v>
      </c>
      <c r="DN1990" s="10">
        <v>10.3</v>
      </c>
    </row>
    <row r="1991" spans="1:118" x14ac:dyDescent="0.25">
      <c r="A1991" s="10">
        <v>2066</v>
      </c>
      <c r="R1991" s="10">
        <v>2066</v>
      </c>
      <c r="S1991" s="10" t="s">
        <v>8</v>
      </c>
      <c r="T1991" s="10">
        <v>0.13</v>
      </c>
      <c r="U1991" s="10">
        <v>0.11</v>
      </c>
      <c r="Y1991" s="10">
        <v>0.14000000000000001</v>
      </c>
      <c r="Z1991" s="10">
        <v>0.11</v>
      </c>
      <c r="AD1991" s="10">
        <v>0.14000000000000001</v>
      </c>
      <c r="AE1991" s="10">
        <v>0.11</v>
      </c>
      <c r="AI1991" s="10">
        <v>2066</v>
      </c>
      <c r="AJ1991" s="10" t="s">
        <v>8</v>
      </c>
      <c r="AK1991" s="10">
        <v>0.28999999999999998</v>
      </c>
      <c r="AL1991" s="10">
        <v>0.16</v>
      </c>
      <c r="AP1991" s="10">
        <v>0.28999999999999998</v>
      </c>
      <c r="AQ1991" s="10">
        <v>0.16</v>
      </c>
      <c r="AU1991" s="10">
        <v>0.32</v>
      </c>
      <c r="AV1991" s="10">
        <v>0.17</v>
      </c>
      <c r="AZ1991" s="10">
        <v>2066</v>
      </c>
      <c r="BA1991" s="10" t="s">
        <v>8</v>
      </c>
      <c r="BB1991" s="10">
        <v>0.13</v>
      </c>
      <c r="BC1991" s="10">
        <v>0.09</v>
      </c>
      <c r="BG1991" s="10">
        <v>0.14000000000000001</v>
      </c>
      <c r="BH1991" s="10">
        <v>0.09</v>
      </c>
      <c r="BL1991" s="10">
        <v>0.11</v>
      </c>
      <c r="BM1991" s="10">
        <v>0.08</v>
      </c>
      <c r="BQ1991" s="10">
        <v>2065</v>
      </c>
      <c r="BR1991" s="10" t="s">
        <v>401</v>
      </c>
      <c r="BS1991" s="10">
        <v>0</v>
      </c>
      <c r="BX1991" s="10">
        <v>0</v>
      </c>
      <c r="CC1991" s="10">
        <v>0</v>
      </c>
      <c r="CH1991" s="10">
        <v>2065</v>
      </c>
      <c r="CI1991" s="10" t="s">
        <v>401</v>
      </c>
      <c r="CJ1991" s="10">
        <v>0</v>
      </c>
      <c r="CO1991" s="10">
        <v>0</v>
      </c>
      <c r="CT1991" s="10">
        <v>0</v>
      </c>
      <c r="CY1991" s="10">
        <v>2089</v>
      </c>
      <c r="CZ1991" s="10" t="s">
        <v>304</v>
      </c>
      <c r="DA1991" s="10">
        <v>0</v>
      </c>
      <c r="DB1991" s="10">
        <v>0</v>
      </c>
      <c r="DC1991" s="10">
        <v>0</v>
      </c>
      <c r="DD1991" s="10">
        <v>10.5</v>
      </c>
      <c r="DF1991" s="10">
        <v>0</v>
      </c>
      <c r="DG1991" s="10">
        <v>0</v>
      </c>
      <c r="DH1991" s="10">
        <v>0</v>
      </c>
      <c r="DI1991" s="10">
        <v>10.4</v>
      </c>
      <c r="DK1991" s="10">
        <v>0</v>
      </c>
      <c r="DL1991" s="10">
        <v>0</v>
      </c>
      <c r="DM1991" s="10">
        <v>0</v>
      </c>
      <c r="DN1991" s="10">
        <v>10.3</v>
      </c>
    </row>
    <row r="1992" spans="1:118" x14ac:dyDescent="0.25">
      <c r="A1992" s="10">
        <v>2067</v>
      </c>
      <c r="R1992" s="10">
        <v>2067</v>
      </c>
      <c r="S1992" s="10" t="s">
        <v>9</v>
      </c>
      <c r="V1992" s="10">
        <v>0</v>
      </c>
      <c r="AA1992" s="10">
        <v>0</v>
      </c>
      <c r="AF1992" s="10">
        <v>0</v>
      </c>
      <c r="AI1992" s="10">
        <v>2067</v>
      </c>
      <c r="AJ1992" s="10" t="s">
        <v>9</v>
      </c>
      <c r="AM1992" s="10">
        <v>0</v>
      </c>
      <c r="AR1992" s="10">
        <v>0</v>
      </c>
      <c r="AW1992" s="10">
        <v>0</v>
      </c>
      <c r="AZ1992" s="10">
        <v>2067</v>
      </c>
      <c r="BA1992" s="10" t="s">
        <v>9</v>
      </c>
      <c r="BD1992" s="10">
        <v>0</v>
      </c>
      <c r="BI1992" s="10">
        <v>0</v>
      </c>
      <c r="BN1992" s="10">
        <v>0</v>
      </c>
      <c r="BQ1992" s="10">
        <v>2066</v>
      </c>
      <c r="BR1992" s="10" t="s">
        <v>8</v>
      </c>
      <c r="BS1992" s="10">
        <v>0.27</v>
      </c>
      <c r="BT1992" s="10">
        <v>0.18</v>
      </c>
      <c r="BX1992" s="10">
        <v>0.3</v>
      </c>
      <c r="BY1992" s="10">
        <v>0.2</v>
      </c>
      <c r="CC1992" s="10">
        <v>0.28000000000000003</v>
      </c>
      <c r="CD1992" s="10">
        <v>0.19</v>
      </c>
      <c r="CH1992" s="10">
        <v>2066</v>
      </c>
      <c r="CI1992" s="10" t="s">
        <v>8</v>
      </c>
      <c r="CJ1992" s="10">
        <v>0.12</v>
      </c>
      <c r="CK1992" s="10">
        <v>0.08</v>
      </c>
      <c r="CL1992" s="10">
        <v>2</v>
      </c>
      <c r="CM1992" s="10">
        <v>36.1</v>
      </c>
      <c r="CO1992" s="10">
        <v>0.15</v>
      </c>
      <c r="CP1992" s="10">
        <v>0.1</v>
      </c>
      <c r="CQ1992" s="10">
        <v>3</v>
      </c>
      <c r="CR1992" s="10">
        <v>35.36</v>
      </c>
      <c r="CT1992" s="10">
        <v>0.12</v>
      </c>
      <c r="CU1992" s="10">
        <v>0.08</v>
      </c>
      <c r="CV1992" s="10">
        <v>2</v>
      </c>
      <c r="CW1992" s="10">
        <v>34.78</v>
      </c>
      <c r="CY1992" s="10">
        <v>2090</v>
      </c>
      <c r="CZ1992" s="10" t="s">
        <v>288</v>
      </c>
      <c r="DA1992" s="10">
        <v>0</v>
      </c>
      <c r="DB1992" s="10">
        <v>0</v>
      </c>
      <c r="DC1992" s="10">
        <v>0</v>
      </c>
      <c r="DD1992" s="10">
        <v>10.5</v>
      </c>
      <c r="DF1992" s="10">
        <v>0</v>
      </c>
      <c r="DG1992" s="10">
        <v>0</v>
      </c>
      <c r="DH1992" s="10">
        <v>0</v>
      </c>
      <c r="DI1992" s="10">
        <v>10.4</v>
      </c>
      <c r="DK1992" s="10">
        <v>0</v>
      </c>
      <c r="DL1992" s="10">
        <v>0</v>
      </c>
      <c r="DM1992" s="10">
        <v>0</v>
      </c>
      <c r="DN1992" s="10">
        <v>10.3</v>
      </c>
    </row>
    <row r="1993" spans="1:118" x14ac:dyDescent="0.25">
      <c r="A1993" s="10">
        <v>2068</v>
      </c>
      <c r="R1993" s="10">
        <v>2068</v>
      </c>
      <c r="S1993" s="10" t="s">
        <v>10</v>
      </c>
      <c r="T1993" s="10">
        <v>0.12</v>
      </c>
      <c r="U1993" s="10">
        <v>0.08</v>
      </c>
      <c r="V1993" s="10">
        <v>8</v>
      </c>
      <c r="W1993" s="10">
        <v>10.4</v>
      </c>
      <c r="Y1993" s="10">
        <v>0.13</v>
      </c>
      <c r="Z1993" s="10">
        <v>0.08</v>
      </c>
      <c r="AA1993" s="10">
        <v>9</v>
      </c>
      <c r="AB1993" s="10">
        <v>10</v>
      </c>
      <c r="AD1993" s="10">
        <v>0.13</v>
      </c>
      <c r="AE1993" s="10">
        <v>0.08</v>
      </c>
      <c r="AF1993" s="10">
        <v>9</v>
      </c>
      <c r="AG1993" s="10">
        <v>10</v>
      </c>
      <c r="AI1993" s="10">
        <v>2068</v>
      </c>
      <c r="AJ1993" s="10" t="s">
        <v>10</v>
      </c>
      <c r="AK1993" s="10">
        <v>0.28000000000000003</v>
      </c>
      <c r="AL1993" s="10">
        <v>0.12</v>
      </c>
      <c r="AM1993" s="10">
        <v>16</v>
      </c>
      <c r="AN1993" s="10">
        <v>11</v>
      </c>
      <c r="AP1993" s="10">
        <v>0.28000000000000003</v>
      </c>
      <c r="AQ1993" s="10">
        <v>0.12</v>
      </c>
      <c r="AR1993" s="10">
        <v>16</v>
      </c>
      <c r="AS1993" s="10">
        <v>11</v>
      </c>
      <c r="AU1993" s="10">
        <v>0.31</v>
      </c>
      <c r="AV1993" s="10">
        <v>0.13</v>
      </c>
      <c r="AW1993" s="10">
        <v>18</v>
      </c>
      <c r="AX1993" s="10">
        <v>10.9</v>
      </c>
      <c r="AZ1993" s="10">
        <v>2068</v>
      </c>
      <c r="BA1993" s="10" t="s">
        <v>10</v>
      </c>
      <c r="BB1993" s="10">
        <v>0.13</v>
      </c>
      <c r="BC1993" s="10">
        <v>0.06</v>
      </c>
      <c r="BD1993" s="10">
        <v>8</v>
      </c>
      <c r="BE1993" s="10">
        <v>10.4</v>
      </c>
      <c r="BG1993" s="10">
        <v>0.13</v>
      </c>
      <c r="BH1993" s="10">
        <v>0.06</v>
      </c>
      <c r="BI1993" s="10">
        <v>8</v>
      </c>
      <c r="BJ1993" s="10">
        <v>10.199999999999999</v>
      </c>
      <c r="BL1993" s="10">
        <v>0.11</v>
      </c>
      <c r="BM1993" s="10">
        <v>0.05</v>
      </c>
      <c r="BN1993" s="10">
        <v>7</v>
      </c>
      <c r="BO1993" s="10">
        <v>10.199999999999999</v>
      </c>
      <c r="BQ1993" s="10">
        <v>2067</v>
      </c>
      <c r="BR1993" s="10" t="s">
        <v>9</v>
      </c>
      <c r="BU1993" s="10">
        <v>0</v>
      </c>
      <c r="BZ1993" s="10">
        <v>0</v>
      </c>
      <c r="CE1993" s="10">
        <v>0</v>
      </c>
      <c r="CH1993" s="10">
        <v>2067</v>
      </c>
      <c r="CI1993" s="10" t="s">
        <v>9</v>
      </c>
      <c r="CL1993" s="10">
        <v>0</v>
      </c>
      <c r="CQ1993" s="10">
        <v>0</v>
      </c>
      <c r="CV1993" s="10">
        <v>0</v>
      </c>
      <c r="CY1993" s="10">
        <v>2091</v>
      </c>
      <c r="CZ1993" s="10" t="s">
        <v>289</v>
      </c>
      <c r="DA1993" s="10">
        <v>0</v>
      </c>
      <c r="DB1993" s="10">
        <v>0</v>
      </c>
      <c r="DC1993" s="10">
        <v>0</v>
      </c>
      <c r="DD1993" s="10">
        <v>10.5</v>
      </c>
      <c r="DF1993" s="10">
        <v>0</v>
      </c>
      <c r="DG1993" s="10">
        <v>0</v>
      </c>
      <c r="DH1993" s="10">
        <v>0</v>
      </c>
      <c r="DI1993" s="10">
        <v>10.4</v>
      </c>
      <c r="DK1993" s="10">
        <v>0</v>
      </c>
      <c r="DL1993" s="10">
        <v>0</v>
      </c>
      <c r="DM1993" s="10">
        <v>0</v>
      </c>
      <c r="DN1993" s="10">
        <v>10.3</v>
      </c>
    </row>
    <row r="1994" spans="1:118" x14ac:dyDescent="0.25">
      <c r="A1994" s="10">
        <v>2069</v>
      </c>
      <c r="R1994" s="10">
        <v>2069</v>
      </c>
      <c r="S1994" s="10" t="s">
        <v>11</v>
      </c>
      <c r="V1994" s="10">
        <v>0</v>
      </c>
      <c r="AA1994" s="10">
        <v>0</v>
      </c>
      <c r="AF1994" s="10">
        <v>0</v>
      </c>
      <c r="AI1994" s="10">
        <v>2069</v>
      </c>
      <c r="AJ1994" s="10" t="s">
        <v>11</v>
      </c>
      <c r="AM1994" s="10">
        <v>0</v>
      </c>
      <c r="AR1994" s="10">
        <v>0</v>
      </c>
      <c r="AW1994" s="10">
        <v>0</v>
      </c>
      <c r="AZ1994" s="10">
        <v>2069</v>
      </c>
      <c r="BA1994" s="10" t="s">
        <v>11</v>
      </c>
      <c r="BD1994" s="10">
        <v>0</v>
      </c>
      <c r="BI1994" s="10">
        <v>0</v>
      </c>
      <c r="BN1994" s="10">
        <v>0</v>
      </c>
      <c r="BQ1994" s="10">
        <v>2068</v>
      </c>
      <c r="BR1994" s="10" t="s">
        <v>10</v>
      </c>
      <c r="BS1994" s="10">
        <v>0.26</v>
      </c>
      <c r="BT1994" s="10">
        <v>0.14000000000000001</v>
      </c>
      <c r="BU1994" s="10">
        <v>15</v>
      </c>
      <c r="BV1994" s="10">
        <v>11.3</v>
      </c>
      <c r="BX1994" s="10">
        <v>0.28999999999999998</v>
      </c>
      <c r="BY1994" s="10">
        <v>0.16</v>
      </c>
      <c r="BZ1994" s="10">
        <v>17</v>
      </c>
      <c r="CA1994" s="10">
        <v>11.2</v>
      </c>
      <c r="CC1994" s="10">
        <v>0.27</v>
      </c>
      <c r="CD1994" s="10">
        <v>0.15</v>
      </c>
      <c r="CE1994" s="10">
        <v>16</v>
      </c>
      <c r="CF1994" s="10">
        <v>11.2</v>
      </c>
      <c r="CH1994" s="10">
        <v>2068</v>
      </c>
      <c r="CI1994" s="10" t="s">
        <v>10</v>
      </c>
      <c r="CJ1994" s="10">
        <v>0.11</v>
      </c>
      <c r="CK1994" s="10">
        <v>0.05</v>
      </c>
      <c r="CL1994" s="10">
        <v>7</v>
      </c>
      <c r="CM1994" s="10">
        <v>10.3</v>
      </c>
      <c r="CO1994" s="10">
        <v>0.14000000000000001</v>
      </c>
      <c r="CP1994" s="10">
        <v>7.0000000000000007E-2</v>
      </c>
      <c r="CQ1994" s="10">
        <v>9</v>
      </c>
      <c r="CR1994" s="10">
        <v>10</v>
      </c>
      <c r="CT1994" s="10">
        <v>0.11</v>
      </c>
      <c r="CU1994" s="10">
        <v>0.05</v>
      </c>
      <c r="CV1994" s="10">
        <v>7</v>
      </c>
      <c r="CW1994" s="10">
        <v>10</v>
      </c>
      <c r="CY1994" s="10">
        <v>2092</v>
      </c>
      <c r="CZ1994" s="10" t="s">
        <v>291</v>
      </c>
      <c r="DA1994" s="10">
        <v>1.6348500000000002E-2</v>
      </c>
      <c r="DB1994" s="10">
        <v>7.8109499999999988E-3</v>
      </c>
      <c r="DC1994" s="10">
        <v>1</v>
      </c>
      <c r="DD1994" s="10">
        <v>10.5</v>
      </c>
      <c r="DF1994" s="10">
        <v>3.23856E-2</v>
      </c>
      <c r="DG1994" s="10">
        <v>1.547312E-2</v>
      </c>
      <c r="DH1994" s="10">
        <v>2</v>
      </c>
      <c r="DI1994" s="10">
        <v>10.4</v>
      </c>
      <c r="DK1994" s="10">
        <v>1.6037100000000002E-2</v>
      </c>
      <c r="DL1994" s="10">
        <v>7.6621700000000003E-3</v>
      </c>
      <c r="DM1994" s="10">
        <v>1</v>
      </c>
      <c r="DN1994" s="10">
        <v>10.3</v>
      </c>
    </row>
    <row r="1995" spans="1:118" x14ac:dyDescent="0.25">
      <c r="A1995" s="10">
        <v>2070</v>
      </c>
      <c r="R1995" s="10">
        <v>2070</v>
      </c>
      <c r="S1995" s="10" t="s">
        <v>294</v>
      </c>
      <c r="T1995" s="10">
        <v>1.511328E-2</v>
      </c>
      <c r="U1995" s="10">
        <v>9.7156800000000008E-3</v>
      </c>
      <c r="V1995" s="10">
        <v>1</v>
      </c>
      <c r="W1995" s="10">
        <v>10.4</v>
      </c>
      <c r="Y1995" s="10">
        <v>2.9064E-2</v>
      </c>
      <c r="Z1995" s="10">
        <v>1.8684000000000003E-2</v>
      </c>
      <c r="AA1995" s="10">
        <v>2</v>
      </c>
      <c r="AB1995" s="10">
        <v>10</v>
      </c>
      <c r="AD1995" s="10">
        <v>2.9064E-2</v>
      </c>
      <c r="AE1995" s="10">
        <v>1.8684000000000003E-2</v>
      </c>
      <c r="AF1995" s="10">
        <v>2</v>
      </c>
      <c r="AG1995" s="10">
        <v>10</v>
      </c>
      <c r="AI1995" s="10">
        <v>2070</v>
      </c>
      <c r="AJ1995" s="10" t="s">
        <v>294</v>
      </c>
      <c r="AK1995" s="10">
        <v>8.7538000000000005E-2</v>
      </c>
      <c r="AL1995" s="10">
        <v>3.710850000000001E-2</v>
      </c>
      <c r="AM1995" s="10">
        <v>5</v>
      </c>
      <c r="AN1995" s="10">
        <v>11</v>
      </c>
      <c r="AP1995" s="10">
        <v>0.10504559999999999</v>
      </c>
      <c r="AQ1995" s="10">
        <v>4.4530199999999999E-2</v>
      </c>
      <c r="AR1995" s="10">
        <v>6</v>
      </c>
      <c r="AS1995" s="10">
        <v>11</v>
      </c>
      <c r="AU1995" s="10">
        <v>0.10409064000000001</v>
      </c>
      <c r="AV1995" s="10">
        <v>4.4125380000000006E-2</v>
      </c>
      <c r="AW1995" s="10">
        <v>6</v>
      </c>
      <c r="AX1995" s="10">
        <v>10.9</v>
      </c>
      <c r="AZ1995" s="10">
        <v>2070</v>
      </c>
      <c r="BA1995" s="10" t="s">
        <v>294</v>
      </c>
      <c r="BB1995" s="10">
        <v>3.3105280000000001E-2</v>
      </c>
      <c r="BC1995" s="10">
        <v>1.4033760000000001E-2</v>
      </c>
      <c r="BD1995" s="10">
        <v>2</v>
      </c>
      <c r="BE1995" s="10">
        <v>10.4</v>
      </c>
      <c r="BG1995" s="10">
        <v>3.2468639999999993E-2</v>
      </c>
      <c r="BH1995" s="10">
        <v>1.3763879999999999E-2</v>
      </c>
      <c r="BI1995" s="10">
        <v>2</v>
      </c>
      <c r="BJ1995" s="10">
        <v>10.199999999999999</v>
      </c>
      <c r="BL1995" s="10">
        <v>3.2468639999999993E-2</v>
      </c>
      <c r="BM1995" s="10">
        <v>1.3763879999999999E-2</v>
      </c>
      <c r="BN1995" s="10">
        <v>2</v>
      </c>
      <c r="BO1995" s="10">
        <v>10.199999999999999</v>
      </c>
      <c r="BQ1995" s="10">
        <v>2069</v>
      </c>
      <c r="BR1995" s="10" t="s">
        <v>11</v>
      </c>
      <c r="BU1995" s="10">
        <v>0</v>
      </c>
      <c r="BZ1995" s="10">
        <v>0</v>
      </c>
      <c r="CE1995" s="10">
        <v>0</v>
      </c>
      <c r="CH1995" s="10">
        <v>2069</v>
      </c>
      <c r="CI1995" s="10" t="s">
        <v>11</v>
      </c>
      <c r="CL1995" s="10">
        <v>0</v>
      </c>
      <c r="CQ1995" s="10">
        <v>0</v>
      </c>
      <c r="CV1995" s="10">
        <v>0</v>
      </c>
      <c r="CY1995" s="10">
        <v>2093</v>
      </c>
      <c r="CZ1995" s="10" t="s">
        <v>307</v>
      </c>
      <c r="DA1995" s="10">
        <v>4.9045499999999999E-2</v>
      </c>
      <c r="DB1995" s="10">
        <v>2.3432849999999998E-2</v>
      </c>
      <c r="DC1995" s="10">
        <v>3</v>
      </c>
      <c r="DD1995" s="10">
        <v>10.5</v>
      </c>
      <c r="DF1995" s="10">
        <v>4.8578400000000008E-2</v>
      </c>
      <c r="DG1995" s="10">
        <v>2.3209680000000003E-2</v>
      </c>
      <c r="DH1995" s="10">
        <v>3</v>
      </c>
      <c r="DI1995" s="10">
        <v>10.4</v>
      </c>
      <c r="DK1995" s="10">
        <v>4.8111300000000003E-2</v>
      </c>
      <c r="DL1995" s="10">
        <v>2.2986509999999998E-2</v>
      </c>
      <c r="DM1995" s="10">
        <v>3</v>
      </c>
      <c r="DN1995" s="10">
        <v>10.3</v>
      </c>
    </row>
    <row r="1996" spans="1:118" x14ac:dyDescent="0.25">
      <c r="A1996" s="10">
        <v>2071</v>
      </c>
      <c r="R1996" s="10">
        <v>2071</v>
      </c>
      <c r="S1996" s="10" t="s">
        <v>296</v>
      </c>
      <c r="T1996" s="10">
        <v>1.511328E-2</v>
      </c>
      <c r="U1996" s="10">
        <v>9.7156800000000008E-3</v>
      </c>
      <c r="V1996" s="10">
        <v>1</v>
      </c>
      <c r="W1996" s="10">
        <v>10.4</v>
      </c>
      <c r="Y1996" s="10">
        <v>1.4532E-2</v>
      </c>
      <c r="Z1996" s="10">
        <v>9.3420000000000013E-3</v>
      </c>
      <c r="AA1996" s="10">
        <v>1</v>
      </c>
      <c r="AB1996" s="10">
        <v>10</v>
      </c>
      <c r="AD1996" s="10">
        <v>1.4532E-2</v>
      </c>
      <c r="AE1996" s="10">
        <v>9.3420000000000013E-3</v>
      </c>
      <c r="AF1996" s="10">
        <v>1</v>
      </c>
      <c r="AG1996" s="10">
        <v>10</v>
      </c>
      <c r="AI1996" s="10">
        <v>2071</v>
      </c>
      <c r="AJ1996" s="10" t="s">
        <v>296</v>
      </c>
      <c r="AK1996" s="10">
        <v>3.5015200000000003E-2</v>
      </c>
      <c r="AL1996" s="10">
        <v>1.4843400000000001E-2</v>
      </c>
      <c r="AM1996" s="10">
        <v>2</v>
      </c>
      <c r="AN1996" s="10">
        <v>11</v>
      </c>
      <c r="AP1996" s="10">
        <v>3.5015200000000003E-2</v>
      </c>
      <c r="AQ1996" s="10">
        <v>1.4843400000000001E-2</v>
      </c>
      <c r="AR1996" s="10">
        <v>2</v>
      </c>
      <c r="AS1996" s="10">
        <v>11</v>
      </c>
      <c r="AU1996" s="10">
        <v>5.2045320000000006E-2</v>
      </c>
      <c r="AV1996" s="10">
        <v>2.2062690000000003E-2</v>
      </c>
      <c r="AW1996" s="10">
        <v>3</v>
      </c>
      <c r="AX1996" s="10">
        <v>10.9</v>
      </c>
      <c r="AZ1996" s="10">
        <v>2071</v>
      </c>
      <c r="BA1996" s="10" t="s">
        <v>296</v>
      </c>
      <c r="BB1996" s="10">
        <v>1.655264E-2</v>
      </c>
      <c r="BC1996" s="10">
        <v>7.0168800000000005E-3</v>
      </c>
      <c r="BD1996" s="10">
        <v>1</v>
      </c>
      <c r="BE1996" s="10">
        <v>10.4</v>
      </c>
      <c r="BG1996" s="10">
        <v>1.6234319999999997E-2</v>
      </c>
      <c r="BH1996" s="10">
        <v>6.8819399999999996E-3</v>
      </c>
      <c r="BI1996" s="10">
        <v>1</v>
      </c>
      <c r="BJ1996" s="10">
        <v>10.199999999999999</v>
      </c>
      <c r="BL1996" s="10">
        <v>1.6234319999999997E-2</v>
      </c>
      <c r="BM1996" s="10">
        <v>6.8819399999999996E-3</v>
      </c>
      <c r="BN1996" s="10">
        <v>1</v>
      </c>
      <c r="BO1996" s="10">
        <v>10.199999999999999</v>
      </c>
      <c r="BQ1996" s="10">
        <v>2070</v>
      </c>
      <c r="BR1996" s="10" t="s">
        <v>294</v>
      </c>
      <c r="BS1996" s="10">
        <v>8.5038150000000007E-2</v>
      </c>
      <c r="BT1996" s="10">
        <v>4.7895050000000002E-2</v>
      </c>
      <c r="BU1996" s="10">
        <v>5</v>
      </c>
      <c r="BV1996" s="10">
        <v>11.3</v>
      </c>
      <c r="BX1996" s="10">
        <v>8.4285600000000002E-2</v>
      </c>
      <c r="BY1996" s="10">
        <v>4.7471199999999998E-2</v>
      </c>
      <c r="BZ1996" s="10">
        <v>5</v>
      </c>
      <c r="CA1996" s="10">
        <v>11.2</v>
      </c>
      <c r="CC1996" s="10">
        <v>8.4285600000000002E-2</v>
      </c>
      <c r="CD1996" s="10">
        <v>4.7471199999999998E-2</v>
      </c>
      <c r="CE1996" s="10">
        <v>5</v>
      </c>
      <c r="CF1996" s="10">
        <v>11.2</v>
      </c>
      <c r="CH1996" s="10">
        <v>2070</v>
      </c>
      <c r="CI1996" s="10" t="s">
        <v>294</v>
      </c>
      <c r="CJ1996" s="10">
        <v>3.2074200000000004E-2</v>
      </c>
      <c r="CK1996" s="10">
        <v>1.5324340000000001E-2</v>
      </c>
      <c r="CL1996" s="10">
        <v>2</v>
      </c>
      <c r="CM1996" s="10">
        <v>10.3</v>
      </c>
      <c r="CO1996" s="10">
        <v>3.1140000000000001E-2</v>
      </c>
      <c r="CP1996" s="10">
        <v>1.4878000000000001E-2</v>
      </c>
      <c r="CQ1996" s="10">
        <v>2</v>
      </c>
      <c r="CR1996" s="10">
        <v>10</v>
      </c>
      <c r="CT1996" s="10">
        <v>3.1140000000000001E-2</v>
      </c>
      <c r="CU1996" s="10">
        <v>1.4878000000000001E-2</v>
      </c>
      <c r="CV1996" s="10">
        <v>2</v>
      </c>
      <c r="CW1996" s="10">
        <v>10</v>
      </c>
      <c r="CY1996" s="10">
        <v>2094</v>
      </c>
      <c r="CZ1996" s="10" t="s">
        <v>294</v>
      </c>
      <c r="DA1996" s="10">
        <v>0.11443950000000001</v>
      </c>
      <c r="DB1996" s="10">
        <v>5.467665E-2</v>
      </c>
      <c r="DC1996" s="10">
        <v>7</v>
      </c>
      <c r="DD1996" s="10">
        <v>10.5</v>
      </c>
      <c r="DF1996" s="10">
        <v>0.1781208</v>
      </c>
      <c r="DG1996" s="10">
        <v>8.5102159999999996E-2</v>
      </c>
      <c r="DH1996" s="10">
        <v>11</v>
      </c>
      <c r="DI1996" s="10">
        <v>10.4</v>
      </c>
      <c r="DK1996" s="10">
        <v>0.16037100000000001</v>
      </c>
      <c r="DL1996" s="10">
        <v>7.6621700000000001E-2</v>
      </c>
      <c r="DM1996" s="10">
        <v>10</v>
      </c>
      <c r="DN1996" s="10">
        <v>10.3</v>
      </c>
    </row>
    <row r="1997" spans="1:118" x14ac:dyDescent="0.25">
      <c r="A1997" s="10">
        <v>2072</v>
      </c>
      <c r="R1997" s="10">
        <v>2072</v>
      </c>
      <c r="S1997" s="10" t="s">
        <v>297</v>
      </c>
      <c r="T1997" s="10">
        <v>6.0453119999999999E-2</v>
      </c>
      <c r="U1997" s="10">
        <v>3.8862720000000003E-2</v>
      </c>
      <c r="V1997" s="10">
        <v>4</v>
      </c>
      <c r="W1997" s="10">
        <v>10.4</v>
      </c>
      <c r="Y1997" s="10">
        <v>5.8127999999999999E-2</v>
      </c>
      <c r="Z1997" s="10">
        <v>3.7368000000000005E-2</v>
      </c>
      <c r="AA1997" s="10">
        <v>4</v>
      </c>
      <c r="AB1997" s="10">
        <v>10</v>
      </c>
      <c r="AD1997" s="10">
        <v>5.8127999999999999E-2</v>
      </c>
      <c r="AE1997" s="10">
        <v>3.7368000000000005E-2</v>
      </c>
      <c r="AF1997" s="10">
        <v>4</v>
      </c>
      <c r="AG1997" s="10">
        <v>10</v>
      </c>
      <c r="AI1997" s="10">
        <v>2072</v>
      </c>
      <c r="AJ1997" s="10" t="s">
        <v>297</v>
      </c>
      <c r="AK1997" s="10">
        <v>0.10504559999999999</v>
      </c>
      <c r="AL1997" s="10">
        <v>4.4530199999999999E-2</v>
      </c>
      <c r="AM1997" s="10">
        <v>6</v>
      </c>
      <c r="AN1997" s="10">
        <v>11</v>
      </c>
      <c r="AP1997" s="10">
        <v>8.7538000000000005E-2</v>
      </c>
      <c r="AQ1997" s="10">
        <v>3.710850000000001E-2</v>
      </c>
      <c r="AR1997" s="10">
        <v>5</v>
      </c>
      <c r="AS1997" s="10">
        <v>11</v>
      </c>
      <c r="AU1997" s="10">
        <v>8.6742199999999992E-2</v>
      </c>
      <c r="AV1997" s="10">
        <v>3.6771149999999996E-2</v>
      </c>
      <c r="AW1997" s="10">
        <v>5</v>
      </c>
      <c r="AX1997" s="10">
        <v>10.9</v>
      </c>
      <c r="AZ1997" s="10">
        <v>2072</v>
      </c>
      <c r="BA1997" s="10" t="s">
        <v>297</v>
      </c>
      <c r="BB1997" s="10">
        <v>4.9657920000000008E-2</v>
      </c>
      <c r="BC1997" s="10">
        <v>2.1050640000000006E-2</v>
      </c>
      <c r="BD1997" s="10">
        <v>3</v>
      </c>
      <c r="BE1997" s="10">
        <v>10.4</v>
      </c>
      <c r="BG1997" s="10">
        <v>4.8702959999999997E-2</v>
      </c>
      <c r="BH1997" s="10">
        <v>2.0645820000000002E-2</v>
      </c>
      <c r="BI1997" s="10">
        <v>3</v>
      </c>
      <c r="BJ1997" s="10">
        <v>10.199999999999999</v>
      </c>
      <c r="BL1997" s="10">
        <v>3.2468639999999993E-2</v>
      </c>
      <c r="BM1997" s="10">
        <v>1.3763879999999999E-2</v>
      </c>
      <c r="BN1997" s="10">
        <v>2</v>
      </c>
      <c r="BO1997" s="10">
        <v>10.199999999999999</v>
      </c>
      <c r="BQ1997" s="10">
        <v>2071</v>
      </c>
      <c r="BR1997" s="10" t="s">
        <v>296</v>
      </c>
      <c r="BS1997" s="10">
        <v>5.1022890000000008E-2</v>
      </c>
      <c r="BT1997" s="10">
        <v>2.8737030000000004E-2</v>
      </c>
      <c r="BU1997" s="10">
        <v>3</v>
      </c>
      <c r="BV1997" s="10">
        <v>11.3</v>
      </c>
      <c r="BX1997" s="10">
        <v>5.0571359999999989E-2</v>
      </c>
      <c r="BY1997" s="10">
        <v>2.8482719999999996E-2</v>
      </c>
      <c r="BZ1997" s="10">
        <v>3</v>
      </c>
      <c r="CA1997" s="10">
        <v>11.2</v>
      </c>
      <c r="CC1997" s="10">
        <v>5.0571359999999989E-2</v>
      </c>
      <c r="CD1997" s="10">
        <v>2.8482719999999996E-2</v>
      </c>
      <c r="CE1997" s="10">
        <v>3</v>
      </c>
      <c r="CF1997" s="10">
        <v>11.2</v>
      </c>
      <c r="CH1997" s="10">
        <v>2071</v>
      </c>
      <c r="CI1997" s="10" t="s">
        <v>296</v>
      </c>
      <c r="CJ1997" s="10">
        <v>1.6037100000000002E-2</v>
      </c>
      <c r="CK1997" s="10">
        <v>7.6621700000000003E-3</v>
      </c>
      <c r="CL1997" s="10">
        <v>1</v>
      </c>
      <c r="CM1997" s="10">
        <v>10.3</v>
      </c>
      <c r="CO1997" s="10">
        <v>1.5570000000000001E-2</v>
      </c>
      <c r="CP1997" s="10">
        <v>7.4390000000000003E-3</v>
      </c>
      <c r="CQ1997" s="10">
        <v>1</v>
      </c>
      <c r="CR1997" s="10">
        <v>10</v>
      </c>
      <c r="CT1997" s="10">
        <v>1.5570000000000001E-2</v>
      </c>
      <c r="CU1997" s="10">
        <v>7.4390000000000003E-3</v>
      </c>
      <c r="CV1997" s="10">
        <v>1</v>
      </c>
      <c r="CW1997" s="10">
        <v>10</v>
      </c>
      <c r="CY1997" s="10">
        <v>2095</v>
      </c>
      <c r="CZ1997" s="10" t="s">
        <v>296</v>
      </c>
      <c r="DA1997" s="10">
        <v>1.6348500000000002E-2</v>
      </c>
      <c r="DB1997" s="10">
        <v>7.8109499999999988E-3</v>
      </c>
      <c r="DC1997" s="10">
        <v>1</v>
      </c>
      <c r="DD1997" s="10">
        <v>10.5</v>
      </c>
      <c r="DF1997" s="10">
        <v>3.23856E-2</v>
      </c>
      <c r="DG1997" s="10">
        <v>1.547312E-2</v>
      </c>
      <c r="DH1997" s="10">
        <v>2</v>
      </c>
      <c r="DI1997" s="10">
        <v>10.4</v>
      </c>
      <c r="DK1997" s="10">
        <v>1.6037100000000002E-2</v>
      </c>
      <c r="DL1997" s="10">
        <v>7.6621700000000003E-3</v>
      </c>
      <c r="DM1997" s="10">
        <v>1</v>
      </c>
      <c r="DN1997" s="10">
        <v>10.3</v>
      </c>
    </row>
    <row r="1998" spans="1:118" x14ac:dyDescent="0.25">
      <c r="A1998" s="10">
        <v>2073</v>
      </c>
      <c r="R1998" s="10">
        <v>2073</v>
      </c>
      <c r="S1998" s="10" t="s">
        <v>298</v>
      </c>
      <c r="T1998" s="10">
        <v>3.022656E-2</v>
      </c>
      <c r="U1998" s="10">
        <v>1.9431360000000002E-2</v>
      </c>
      <c r="V1998" s="10">
        <v>2</v>
      </c>
      <c r="W1998" s="10">
        <v>10.4</v>
      </c>
      <c r="Y1998" s="10">
        <v>2.9064E-2</v>
      </c>
      <c r="Z1998" s="10">
        <v>1.8684000000000003E-2</v>
      </c>
      <c r="AA1998" s="10">
        <v>2</v>
      </c>
      <c r="AB1998" s="10">
        <v>10</v>
      </c>
      <c r="AD1998" s="10">
        <v>2.9064E-2</v>
      </c>
      <c r="AE1998" s="10">
        <v>1.8684000000000003E-2</v>
      </c>
      <c r="AF1998" s="10">
        <v>2</v>
      </c>
      <c r="AG1998" s="10">
        <v>10</v>
      </c>
      <c r="AI1998" s="10">
        <v>2073</v>
      </c>
      <c r="AJ1998" s="10" t="s">
        <v>298</v>
      </c>
      <c r="AK1998" s="10">
        <v>5.2522799999999994E-2</v>
      </c>
      <c r="AL1998" s="10">
        <v>2.2265099999999999E-2</v>
      </c>
      <c r="AM1998" s="10">
        <v>3</v>
      </c>
      <c r="AN1998" s="10">
        <v>11</v>
      </c>
      <c r="AP1998" s="10">
        <v>5.2522799999999994E-2</v>
      </c>
      <c r="AQ1998" s="10">
        <v>2.2265099999999999E-2</v>
      </c>
      <c r="AR1998" s="10">
        <v>3</v>
      </c>
      <c r="AS1998" s="10">
        <v>11</v>
      </c>
      <c r="AU1998" s="10">
        <v>6.9393759999999999E-2</v>
      </c>
      <c r="AV1998" s="10">
        <v>2.9416920000000003E-2</v>
      </c>
      <c r="AW1998" s="10">
        <v>4</v>
      </c>
      <c r="AX1998" s="10">
        <v>10.9</v>
      </c>
      <c r="AZ1998" s="10">
        <v>2073</v>
      </c>
      <c r="BA1998" s="10" t="s">
        <v>298</v>
      </c>
      <c r="BB1998" s="10">
        <v>3.3105280000000001E-2</v>
      </c>
      <c r="BC1998" s="10">
        <v>1.4033760000000001E-2</v>
      </c>
      <c r="BD1998" s="10">
        <v>2</v>
      </c>
      <c r="BE1998" s="10">
        <v>10.4</v>
      </c>
      <c r="BG1998" s="10">
        <v>3.2468639999999993E-2</v>
      </c>
      <c r="BH1998" s="10">
        <v>1.3763879999999999E-2</v>
      </c>
      <c r="BI1998" s="10">
        <v>2</v>
      </c>
      <c r="BJ1998" s="10">
        <v>10.199999999999999</v>
      </c>
      <c r="BL1998" s="10">
        <v>3.2468639999999993E-2</v>
      </c>
      <c r="BM1998" s="10">
        <v>1.3763879999999999E-2</v>
      </c>
      <c r="BN1998" s="10">
        <v>2</v>
      </c>
      <c r="BO1998" s="10">
        <v>10.199999999999999</v>
      </c>
      <c r="BQ1998" s="10">
        <v>2072</v>
      </c>
      <c r="BR1998" s="10" t="s">
        <v>297</v>
      </c>
      <c r="BS1998" s="10">
        <v>8.5038150000000007E-2</v>
      </c>
      <c r="BT1998" s="10">
        <v>4.7895050000000002E-2</v>
      </c>
      <c r="BU1998" s="10">
        <v>5</v>
      </c>
      <c r="BV1998" s="10">
        <v>11.3</v>
      </c>
      <c r="BX1998" s="10">
        <v>0.10114271999999998</v>
      </c>
      <c r="BY1998" s="10">
        <v>5.6965439999999992E-2</v>
      </c>
      <c r="BZ1998" s="10">
        <v>6</v>
      </c>
      <c r="CA1998" s="10">
        <v>11.2</v>
      </c>
      <c r="CC1998" s="10">
        <v>8.4285600000000002E-2</v>
      </c>
      <c r="CD1998" s="10">
        <v>4.7471199999999998E-2</v>
      </c>
      <c r="CE1998" s="10">
        <v>5</v>
      </c>
      <c r="CF1998" s="10">
        <v>11.2</v>
      </c>
      <c r="CH1998" s="10">
        <v>2072</v>
      </c>
      <c r="CI1998" s="10" t="s">
        <v>297</v>
      </c>
      <c r="CJ1998" s="10">
        <v>3.2074200000000004E-2</v>
      </c>
      <c r="CK1998" s="10">
        <v>1.5324340000000001E-2</v>
      </c>
      <c r="CL1998" s="10">
        <v>2</v>
      </c>
      <c r="CM1998" s="10">
        <v>10.3</v>
      </c>
      <c r="CO1998" s="10">
        <v>6.2280000000000002E-2</v>
      </c>
      <c r="CP1998" s="10">
        <v>2.9756000000000001E-2</v>
      </c>
      <c r="CQ1998" s="10">
        <v>4</v>
      </c>
      <c r="CR1998" s="10">
        <v>10</v>
      </c>
      <c r="CT1998" s="10">
        <v>3.1140000000000001E-2</v>
      </c>
      <c r="CU1998" s="10">
        <v>1.4878000000000001E-2</v>
      </c>
      <c r="CV1998" s="10">
        <v>2</v>
      </c>
      <c r="CW1998" s="10">
        <v>10</v>
      </c>
      <c r="CY1998" s="10">
        <v>2096</v>
      </c>
      <c r="CZ1998" s="10" t="s">
        <v>408</v>
      </c>
      <c r="DA1998" s="10">
        <v>0</v>
      </c>
      <c r="DF1998" s="10">
        <v>0</v>
      </c>
      <c r="DK1998" s="10">
        <v>0</v>
      </c>
    </row>
    <row r="1999" spans="1:118" x14ac:dyDescent="0.25">
      <c r="A1999" s="10">
        <v>2074</v>
      </c>
      <c r="R1999" s="10">
        <v>2074</v>
      </c>
      <c r="S1999" s="10" t="s">
        <v>408</v>
      </c>
      <c r="T1999" s="10">
        <v>0</v>
      </c>
      <c r="Y1999" s="10">
        <v>0</v>
      </c>
      <c r="AD1999" s="10">
        <v>0</v>
      </c>
      <c r="AI1999" s="10">
        <v>2074</v>
      </c>
      <c r="AJ1999" s="10" t="s">
        <v>408</v>
      </c>
      <c r="AK1999" s="10">
        <v>5.3400000000000003E-2</v>
      </c>
      <c r="AP1999" s="10">
        <v>5.2200000000000003E-2</v>
      </c>
      <c r="AU1999" s="10">
        <v>4.3200000000000002E-2</v>
      </c>
      <c r="AZ1999" s="10">
        <v>2074</v>
      </c>
      <c r="BA1999" s="10" t="s">
        <v>408</v>
      </c>
      <c r="BB1999" s="10">
        <v>0</v>
      </c>
      <c r="BG1999" s="10">
        <v>0</v>
      </c>
      <c r="BL1999" s="10">
        <v>0</v>
      </c>
      <c r="BQ1999" s="10">
        <v>2073</v>
      </c>
      <c r="BR1999" s="10" t="s">
        <v>298</v>
      </c>
      <c r="BS1999" s="10">
        <v>3.4015259999999999E-2</v>
      </c>
      <c r="BT1999" s="10">
        <v>1.9158020000000001E-2</v>
      </c>
      <c r="BU1999" s="10">
        <v>2</v>
      </c>
      <c r="BV1999" s="10">
        <v>11.3</v>
      </c>
      <c r="BX1999" s="10">
        <v>5.0571359999999989E-2</v>
      </c>
      <c r="BY1999" s="10">
        <v>2.8482719999999996E-2</v>
      </c>
      <c r="BZ1999" s="10">
        <v>3</v>
      </c>
      <c r="CA1999" s="10">
        <v>11.2</v>
      </c>
      <c r="CC1999" s="10">
        <v>5.0571359999999989E-2</v>
      </c>
      <c r="CD1999" s="10">
        <v>2.8482719999999996E-2</v>
      </c>
      <c r="CE1999" s="10">
        <v>3</v>
      </c>
      <c r="CF1999" s="10">
        <v>11.2</v>
      </c>
      <c r="CH1999" s="10">
        <v>2073</v>
      </c>
      <c r="CI1999" s="10" t="s">
        <v>298</v>
      </c>
      <c r="CJ1999" s="10">
        <v>3.2074200000000004E-2</v>
      </c>
      <c r="CK1999" s="10">
        <v>1.5324340000000001E-2</v>
      </c>
      <c r="CL1999" s="10">
        <v>2</v>
      </c>
      <c r="CM1999" s="10">
        <v>10.3</v>
      </c>
      <c r="CO1999" s="10">
        <v>3.1140000000000001E-2</v>
      </c>
      <c r="CP1999" s="10">
        <v>1.4878000000000001E-2</v>
      </c>
      <c r="CQ1999" s="10">
        <v>2</v>
      </c>
      <c r="CR1999" s="10">
        <v>10</v>
      </c>
      <c r="CT1999" s="10">
        <v>3.1140000000000001E-2</v>
      </c>
      <c r="CU1999" s="10">
        <v>1.4878000000000001E-2</v>
      </c>
      <c r="CV1999" s="10">
        <v>2</v>
      </c>
      <c r="CW1999" s="10">
        <v>10</v>
      </c>
      <c r="CY1999" s="10">
        <v>2097</v>
      </c>
      <c r="CZ1999" s="10" t="s">
        <v>409</v>
      </c>
      <c r="DA1999" s="10">
        <v>1.9545E-2</v>
      </c>
      <c r="DF1999" s="10">
        <v>1.9279999999999999E-2</v>
      </c>
      <c r="DK1999" s="10">
        <v>1.6896600000000001E-2</v>
      </c>
    </row>
    <row r="2000" spans="1:118" x14ac:dyDescent="0.25">
      <c r="A2000" s="10">
        <v>2075</v>
      </c>
      <c r="R2000" s="10">
        <v>2075</v>
      </c>
      <c r="S2000" s="10" t="s">
        <v>409</v>
      </c>
      <c r="T2000" s="10">
        <v>3.5999999999999999E-3</v>
      </c>
      <c r="Y2000" s="10">
        <v>8.0000000000000004E-4</v>
      </c>
      <c r="AD2000" s="10">
        <v>5.9999999999999995E-4</v>
      </c>
      <c r="AI2000" s="10">
        <v>2075</v>
      </c>
      <c r="AJ2000" s="10" t="s">
        <v>409</v>
      </c>
      <c r="AK2000" s="10">
        <v>0</v>
      </c>
      <c r="AP2000" s="10">
        <v>0</v>
      </c>
      <c r="AU2000" s="10">
        <v>0</v>
      </c>
      <c r="AZ2000" s="10">
        <v>2075</v>
      </c>
      <c r="BA2000" s="10" t="s">
        <v>409</v>
      </c>
      <c r="BB2000" s="10">
        <v>4.4999999999999997E-3</v>
      </c>
      <c r="BG2000" s="10">
        <v>3.0000000000000001E-3</v>
      </c>
      <c r="BL2000" s="10">
        <v>1.9900000000000001E-4</v>
      </c>
      <c r="BQ2000" s="10">
        <v>2074</v>
      </c>
      <c r="BR2000" s="10" t="s">
        <v>408</v>
      </c>
      <c r="BS2000" s="10">
        <v>4.3200000000000002E-2</v>
      </c>
      <c r="BX2000" s="10">
        <v>4.7600000000000003E-2</v>
      </c>
      <c r="CC2000" s="10">
        <v>4.1399999999999999E-2</v>
      </c>
      <c r="CH2000" s="10">
        <v>2074</v>
      </c>
      <c r="CI2000" s="10" t="s">
        <v>408</v>
      </c>
      <c r="CJ2000" s="10">
        <v>2.3999999999999998E-3</v>
      </c>
      <c r="CO2000" s="10">
        <v>5.9999999999999995E-4</v>
      </c>
      <c r="CT2000" s="10">
        <v>5.9999999999999995E-4</v>
      </c>
      <c r="CY2000" s="10">
        <v>2098</v>
      </c>
      <c r="CZ2000" s="10" t="s">
        <v>471</v>
      </c>
      <c r="DA2000" s="10">
        <v>2.99</v>
      </c>
      <c r="DB2000" s="10">
        <v>0.9</v>
      </c>
      <c r="DC2000" s="10">
        <v>48.8</v>
      </c>
      <c r="DD2000" s="10">
        <v>37</v>
      </c>
      <c r="DF2000" s="10">
        <v>3.49</v>
      </c>
      <c r="DG2000" s="10">
        <v>1.08</v>
      </c>
      <c r="DH2000" s="10">
        <v>57.3</v>
      </c>
      <c r="DI2000" s="10">
        <v>36.75</v>
      </c>
      <c r="DK2000" s="10">
        <v>1.18</v>
      </c>
      <c r="DL2000" s="10">
        <v>0.7</v>
      </c>
      <c r="DM2000" s="10">
        <v>21.3</v>
      </c>
      <c r="DN2000" s="10">
        <v>37.25</v>
      </c>
    </row>
    <row r="2001" spans="1:118" x14ac:dyDescent="0.25">
      <c r="A2001" s="10">
        <v>2076</v>
      </c>
      <c r="R2001" s="10">
        <v>2076</v>
      </c>
      <c r="S2001" s="10" t="s">
        <v>8</v>
      </c>
      <c r="T2001" s="10">
        <v>7.0000000000000007E-2</v>
      </c>
      <c r="U2001" s="10">
        <v>0.1</v>
      </c>
      <c r="Y2001" s="10">
        <v>0.09</v>
      </c>
      <c r="Z2001" s="10">
        <v>0.1</v>
      </c>
      <c r="AD2001" s="10">
        <v>0.09</v>
      </c>
      <c r="AE2001" s="10">
        <v>0.1</v>
      </c>
      <c r="AI2001" s="10">
        <v>2076</v>
      </c>
      <c r="AJ2001" s="10" t="s">
        <v>8</v>
      </c>
      <c r="AK2001" s="10">
        <v>0.2</v>
      </c>
      <c r="AL2001" s="10">
        <v>0.11</v>
      </c>
      <c r="AP2001" s="10">
        <v>0.24</v>
      </c>
      <c r="AQ2001" s="10">
        <v>0.12</v>
      </c>
      <c r="AU2001" s="10">
        <v>0.24</v>
      </c>
      <c r="AV2001" s="10">
        <v>0.12</v>
      </c>
      <c r="AZ2001" s="10">
        <v>2076</v>
      </c>
      <c r="BA2001" s="10" t="s">
        <v>8</v>
      </c>
      <c r="BB2001" s="10">
        <v>7.0000000000000007E-2</v>
      </c>
      <c r="BC2001" s="10">
        <v>0.09</v>
      </c>
      <c r="BG2001" s="10">
        <v>0.11</v>
      </c>
      <c r="BH2001" s="10">
        <v>0.11</v>
      </c>
      <c r="BL2001" s="10">
        <v>0.11</v>
      </c>
      <c r="BM2001" s="10">
        <v>0.11</v>
      </c>
      <c r="BQ2001" s="10">
        <v>2075</v>
      </c>
      <c r="BR2001" s="10" t="s">
        <v>409</v>
      </c>
      <c r="BS2001" s="10">
        <v>0</v>
      </c>
      <c r="BX2001" s="10">
        <v>0</v>
      </c>
      <c r="CC2001" s="10">
        <v>0</v>
      </c>
      <c r="CH2001" s="10">
        <v>2075</v>
      </c>
      <c r="CI2001" s="10" t="s">
        <v>409</v>
      </c>
      <c r="CJ2001" s="10">
        <v>0</v>
      </c>
      <c r="CO2001" s="10">
        <v>0</v>
      </c>
      <c r="CT2001" s="10">
        <v>0</v>
      </c>
      <c r="CY2001" s="10">
        <v>2099</v>
      </c>
      <c r="CZ2001" s="10" t="s">
        <v>472</v>
      </c>
      <c r="DA2001" s="10">
        <v>4.63</v>
      </c>
      <c r="DB2001" s="10">
        <v>2.02</v>
      </c>
      <c r="DC2001" s="10">
        <v>76.7</v>
      </c>
      <c r="DD2001" s="10">
        <v>37.19</v>
      </c>
      <c r="DF2001" s="10">
        <v>6.03</v>
      </c>
      <c r="DG2001" s="10">
        <v>2.73</v>
      </c>
      <c r="DH2001" s="10">
        <v>100.3</v>
      </c>
      <c r="DI2001" s="10">
        <v>36.94</v>
      </c>
      <c r="DK2001" s="10">
        <v>5.93</v>
      </c>
      <c r="DL2001" s="10">
        <v>2.67</v>
      </c>
      <c r="DM2001" s="10">
        <v>98.5</v>
      </c>
      <c r="DN2001" s="10">
        <v>37</v>
      </c>
    </row>
    <row r="2002" spans="1:118" x14ac:dyDescent="0.25">
      <c r="A2002" s="10">
        <v>2077</v>
      </c>
      <c r="R2002" s="10">
        <v>2077</v>
      </c>
      <c r="S2002" s="10" t="s">
        <v>9</v>
      </c>
      <c r="V2002" s="10">
        <v>0</v>
      </c>
      <c r="AA2002" s="10">
        <v>0</v>
      </c>
      <c r="AF2002" s="10">
        <v>0</v>
      </c>
      <c r="AI2002" s="10">
        <v>2077</v>
      </c>
      <c r="AJ2002" s="10" t="s">
        <v>9</v>
      </c>
      <c r="AM2002" s="10">
        <v>0</v>
      </c>
      <c r="AR2002" s="10">
        <v>0</v>
      </c>
      <c r="AW2002" s="10">
        <v>0</v>
      </c>
      <c r="AZ2002" s="10">
        <v>2077</v>
      </c>
      <c r="BA2002" s="10" t="s">
        <v>9</v>
      </c>
      <c r="BD2002" s="10">
        <v>0</v>
      </c>
      <c r="BI2002" s="10">
        <v>0</v>
      </c>
      <c r="BN2002" s="10">
        <v>0</v>
      </c>
      <c r="BQ2002" s="10">
        <v>2076</v>
      </c>
      <c r="BR2002" s="10" t="s">
        <v>8</v>
      </c>
      <c r="BS2002" s="10">
        <v>0.2</v>
      </c>
      <c r="BT2002" s="10">
        <v>0.12</v>
      </c>
      <c r="BX2002" s="10">
        <v>0.22</v>
      </c>
      <c r="BY2002" s="10">
        <v>0.13</v>
      </c>
      <c r="CC2002" s="10">
        <v>0.25</v>
      </c>
      <c r="CD2002" s="10">
        <v>0.14000000000000001</v>
      </c>
      <c r="CH2002" s="10">
        <v>2076</v>
      </c>
      <c r="CI2002" s="10" t="s">
        <v>8</v>
      </c>
      <c r="CJ2002" s="10">
        <v>7.0000000000000007E-2</v>
      </c>
      <c r="CK2002" s="10">
        <v>0.09</v>
      </c>
      <c r="CL2002" s="10">
        <v>2</v>
      </c>
      <c r="CM2002" s="10">
        <v>37.46</v>
      </c>
      <c r="CO2002" s="10">
        <v>7.0000000000000007E-2</v>
      </c>
      <c r="CP2002" s="10">
        <v>0.09</v>
      </c>
      <c r="CQ2002" s="10">
        <v>2</v>
      </c>
      <c r="CR2002" s="10">
        <v>37.950000000000003</v>
      </c>
      <c r="CT2002" s="10">
        <v>0.09</v>
      </c>
      <c r="CU2002" s="10">
        <v>0.1</v>
      </c>
      <c r="CV2002" s="10">
        <v>2</v>
      </c>
      <c r="CW2002" s="10">
        <v>37.64</v>
      </c>
      <c r="CY2002" s="10">
        <v>2100</v>
      </c>
      <c r="CZ2002" s="10" t="s">
        <v>473</v>
      </c>
      <c r="DA2002" s="10">
        <v>0.4</v>
      </c>
      <c r="DB2002" s="10">
        <v>0.22</v>
      </c>
      <c r="DC2002" s="10">
        <v>7.2</v>
      </c>
      <c r="DD2002" s="10">
        <v>37</v>
      </c>
      <c r="DF2002" s="10">
        <v>0.48</v>
      </c>
      <c r="DG2002" s="10">
        <v>0.26</v>
      </c>
      <c r="DH2002" s="10">
        <v>8.6999999999999993</v>
      </c>
      <c r="DI2002" s="10">
        <v>36.75</v>
      </c>
      <c r="DK2002" s="10">
        <v>0.51</v>
      </c>
      <c r="DL2002" s="10">
        <v>0.27</v>
      </c>
      <c r="DM2002" s="10">
        <v>9</v>
      </c>
      <c r="DN2002" s="10">
        <v>37.25</v>
      </c>
    </row>
    <row r="2003" spans="1:118" x14ac:dyDescent="0.25">
      <c r="A2003" s="10">
        <v>2078</v>
      </c>
      <c r="R2003" s="10">
        <v>2078</v>
      </c>
      <c r="S2003" s="10" t="s">
        <v>10</v>
      </c>
      <c r="T2003" s="10">
        <v>0.06</v>
      </c>
      <c r="U2003" s="10">
        <v>0.04</v>
      </c>
      <c r="V2003" s="10">
        <v>4</v>
      </c>
      <c r="W2003" s="10">
        <v>10.7</v>
      </c>
      <c r="Y2003" s="10">
        <v>0.08</v>
      </c>
      <c r="Z2003" s="10">
        <v>0.05</v>
      </c>
      <c r="AA2003" s="10">
        <v>5</v>
      </c>
      <c r="AB2003" s="10">
        <v>10.9</v>
      </c>
      <c r="AD2003" s="10">
        <v>0.08</v>
      </c>
      <c r="AE2003" s="10">
        <v>0.05</v>
      </c>
      <c r="AF2003" s="10">
        <v>5</v>
      </c>
      <c r="AG2003" s="10">
        <v>10.9</v>
      </c>
      <c r="AI2003" s="10">
        <v>2078</v>
      </c>
      <c r="AJ2003" s="10" t="s">
        <v>10</v>
      </c>
      <c r="AK2003" s="10">
        <v>0.19</v>
      </c>
      <c r="AL2003" s="10">
        <v>0.06</v>
      </c>
      <c r="AM2003" s="10">
        <v>11</v>
      </c>
      <c r="AN2003" s="10">
        <v>10.6</v>
      </c>
      <c r="AP2003" s="10">
        <v>0.23</v>
      </c>
      <c r="AQ2003" s="10">
        <v>7.0000000000000007E-2</v>
      </c>
      <c r="AR2003" s="10">
        <v>13</v>
      </c>
      <c r="AS2003" s="10">
        <v>10.7</v>
      </c>
      <c r="AU2003" s="10">
        <v>0.23</v>
      </c>
      <c r="AV2003" s="10">
        <v>7.0000000000000007E-2</v>
      </c>
      <c r="AW2003" s="10">
        <v>13</v>
      </c>
      <c r="AX2003" s="10">
        <v>10.6</v>
      </c>
      <c r="AZ2003" s="10">
        <v>2078</v>
      </c>
      <c r="BA2003" s="10" t="s">
        <v>10</v>
      </c>
      <c r="BB2003" s="10">
        <v>0.06</v>
      </c>
      <c r="BC2003" s="10">
        <v>0.04</v>
      </c>
      <c r="BD2003" s="10">
        <v>4</v>
      </c>
      <c r="BE2003" s="10">
        <v>10.8</v>
      </c>
      <c r="BG2003" s="10">
        <v>0.1</v>
      </c>
      <c r="BH2003" s="10">
        <v>0.06</v>
      </c>
      <c r="BI2003" s="10">
        <v>6</v>
      </c>
      <c r="BJ2003" s="10">
        <v>10.9</v>
      </c>
      <c r="BL2003" s="10">
        <v>0.1</v>
      </c>
      <c r="BM2003" s="10">
        <v>0.06</v>
      </c>
      <c r="BN2003" s="10">
        <v>6</v>
      </c>
      <c r="BO2003" s="10">
        <v>10.9</v>
      </c>
      <c r="BQ2003" s="10">
        <v>2077</v>
      </c>
      <c r="BR2003" s="10" t="s">
        <v>9</v>
      </c>
      <c r="BU2003" s="10">
        <v>0</v>
      </c>
      <c r="BZ2003" s="10">
        <v>0</v>
      </c>
      <c r="CE2003" s="10">
        <v>0</v>
      </c>
      <c r="CH2003" s="10">
        <v>2077</v>
      </c>
      <c r="CI2003" s="10" t="s">
        <v>9</v>
      </c>
      <c r="CL2003" s="10">
        <v>0</v>
      </c>
      <c r="CQ2003" s="10">
        <v>0</v>
      </c>
      <c r="CV2003" s="10">
        <v>0</v>
      </c>
      <c r="CY2003" s="10">
        <v>2101</v>
      </c>
      <c r="CZ2003" s="10" t="s">
        <v>474</v>
      </c>
      <c r="DA2003" s="10">
        <v>8.5000000000000006E-2</v>
      </c>
      <c r="DB2003" s="10">
        <v>7.4999999999999997E-2</v>
      </c>
      <c r="DC2003" s="10">
        <v>1.8</v>
      </c>
      <c r="DD2003" s="10">
        <v>37</v>
      </c>
      <c r="DF2003" s="10">
        <v>0.22</v>
      </c>
      <c r="DG2003" s="10">
        <v>0.16</v>
      </c>
      <c r="DH2003" s="10">
        <v>4.2</v>
      </c>
      <c r="DI2003" s="10">
        <v>36.75</v>
      </c>
      <c r="DK2003" s="10">
        <v>0.3</v>
      </c>
      <c r="DL2003" s="10">
        <v>0.21</v>
      </c>
      <c r="DM2003" s="10">
        <v>5.6</v>
      </c>
      <c r="DN2003" s="10">
        <v>37.25</v>
      </c>
    </row>
    <row r="2004" spans="1:118" x14ac:dyDescent="0.25">
      <c r="A2004" s="10">
        <v>2079</v>
      </c>
      <c r="R2004" s="10">
        <v>2079</v>
      </c>
      <c r="S2004" s="10" t="s">
        <v>11</v>
      </c>
      <c r="V2004" s="10">
        <v>0</v>
      </c>
      <c r="AA2004" s="10">
        <v>0</v>
      </c>
      <c r="AF2004" s="10">
        <v>0</v>
      </c>
      <c r="AI2004" s="10">
        <v>2079</v>
      </c>
      <c r="AJ2004" s="10" t="s">
        <v>11</v>
      </c>
      <c r="AM2004" s="10">
        <v>0</v>
      </c>
      <c r="AR2004" s="10">
        <v>0</v>
      </c>
      <c r="AW2004" s="10">
        <v>0</v>
      </c>
      <c r="AZ2004" s="10">
        <v>2079</v>
      </c>
      <c r="BA2004" s="10" t="s">
        <v>11</v>
      </c>
      <c r="BD2004" s="10">
        <v>0</v>
      </c>
      <c r="BI2004" s="10">
        <v>0</v>
      </c>
      <c r="BN2004" s="10">
        <v>0</v>
      </c>
      <c r="BQ2004" s="10">
        <v>2078</v>
      </c>
      <c r="BR2004" s="10" t="s">
        <v>10</v>
      </c>
      <c r="BS2004" s="10">
        <v>0.19</v>
      </c>
      <c r="BT2004" s="10">
        <v>7.0000000000000007E-2</v>
      </c>
      <c r="BU2004" s="10">
        <v>11</v>
      </c>
      <c r="BV2004" s="10">
        <v>10.7</v>
      </c>
      <c r="BX2004" s="10">
        <v>0.21</v>
      </c>
      <c r="BY2004" s="10">
        <v>0.08</v>
      </c>
      <c r="BZ2004" s="10">
        <v>12</v>
      </c>
      <c r="CA2004" s="10">
        <v>10.7</v>
      </c>
      <c r="CC2004" s="10">
        <v>0.24</v>
      </c>
      <c r="CD2004" s="10">
        <v>0.09</v>
      </c>
      <c r="CE2004" s="10">
        <v>14</v>
      </c>
      <c r="CF2004" s="10">
        <v>10.6</v>
      </c>
      <c r="CH2004" s="10">
        <v>2078</v>
      </c>
      <c r="CI2004" s="10" t="s">
        <v>10</v>
      </c>
      <c r="CJ2004" s="10">
        <v>0.06</v>
      </c>
      <c r="CK2004" s="10">
        <v>0.04</v>
      </c>
      <c r="CL2004" s="10">
        <v>4</v>
      </c>
      <c r="CM2004" s="10">
        <v>10.7</v>
      </c>
      <c r="CO2004" s="10">
        <v>0.06</v>
      </c>
      <c r="CP2004" s="10">
        <v>0.04</v>
      </c>
      <c r="CQ2004" s="10">
        <v>4</v>
      </c>
      <c r="CR2004" s="10">
        <v>11</v>
      </c>
      <c r="CT2004" s="10">
        <v>0.08</v>
      </c>
      <c r="CU2004" s="10">
        <v>0.05</v>
      </c>
      <c r="CV2004" s="10">
        <v>5</v>
      </c>
      <c r="CW2004" s="10">
        <v>10.9</v>
      </c>
      <c r="CY2004" s="10">
        <v>2102</v>
      </c>
      <c r="CZ2004" s="10" t="s">
        <v>475</v>
      </c>
      <c r="DA2004" s="10">
        <v>2.5</v>
      </c>
      <c r="DB2004" s="10">
        <v>0.6</v>
      </c>
      <c r="DC2004" s="10">
        <v>40.200000000000003</v>
      </c>
      <c r="DD2004" s="10">
        <v>37</v>
      </c>
      <c r="DF2004" s="10">
        <v>2.78</v>
      </c>
      <c r="DG2004" s="10">
        <v>0.66</v>
      </c>
      <c r="DH2004" s="10">
        <v>45</v>
      </c>
      <c r="DI2004" s="10">
        <v>36.75</v>
      </c>
      <c r="DK2004" s="10">
        <v>0.36</v>
      </c>
      <c r="DL2004" s="10">
        <v>0.21</v>
      </c>
      <c r="DM2004" s="10">
        <v>6.6</v>
      </c>
      <c r="DN2004" s="10">
        <v>37.25</v>
      </c>
    </row>
    <row r="2005" spans="1:118" x14ac:dyDescent="0.25">
      <c r="A2005" s="10">
        <v>2080</v>
      </c>
      <c r="R2005" s="10">
        <v>2080</v>
      </c>
      <c r="S2005" s="10" t="s">
        <v>285</v>
      </c>
      <c r="T2005" s="10">
        <v>1.5734349999999998E-2</v>
      </c>
      <c r="U2005" s="10">
        <v>9.8108299999999996E-3</v>
      </c>
      <c r="V2005" s="10">
        <v>1</v>
      </c>
      <c r="W2005" s="10">
        <v>10.7</v>
      </c>
      <c r="Y2005" s="10">
        <v>1.602845E-2</v>
      </c>
      <c r="Z2005" s="10">
        <v>9.9942099999999999E-3</v>
      </c>
      <c r="AA2005" s="10">
        <v>1</v>
      </c>
      <c r="AB2005" s="10">
        <v>10.9</v>
      </c>
      <c r="AD2005" s="10">
        <v>1.602845E-2</v>
      </c>
      <c r="AE2005" s="10">
        <v>9.9942099999999999E-3</v>
      </c>
      <c r="AF2005" s="10">
        <v>1</v>
      </c>
      <c r="AG2005" s="10">
        <v>10.9</v>
      </c>
      <c r="AI2005" s="10">
        <v>2080</v>
      </c>
      <c r="AJ2005" s="10" t="s">
        <v>285</v>
      </c>
      <c r="AK2005" s="10">
        <v>1.7604479999999999E-2</v>
      </c>
      <c r="AL2005" s="10">
        <v>5.1346400000000011E-3</v>
      </c>
      <c r="AM2005" s="10">
        <v>1</v>
      </c>
      <c r="AN2005" s="10">
        <v>10.6</v>
      </c>
      <c r="AP2005" s="10">
        <v>1.7770560000000001E-2</v>
      </c>
      <c r="AQ2005" s="10">
        <v>5.1830800000000005E-3</v>
      </c>
      <c r="AR2005" s="10">
        <v>1</v>
      </c>
      <c r="AS2005" s="10">
        <v>10.7</v>
      </c>
      <c r="AU2005" s="10">
        <v>1.7604479999999999E-2</v>
      </c>
      <c r="AV2005" s="10">
        <v>5.1346400000000011E-3</v>
      </c>
      <c r="AW2005" s="10">
        <v>1</v>
      </c>
      <c r="AX2005" s="10">
        <v>10.6</v>
      </c>
      <c r="AZ2005" s="10">
        <v>2080</v>
      </c>
      <c r="BA2005" s="10" t="s">
        <v>285</v>
      </c>
      <c r="BB2005" s="10">
        <v>1.58814E-2</v>
      </c>
      <c r="BC2005" s="10">
        <v>9.9025200000000015E-3</v>
      </c>
      <c r="BD2005" s="10">
        <v>1</v>
      </c>
      <c r="BE2005" s="10">
        <v>10.8</v>
      </c>
      <c r="BG2005" s="10">
        <v>1.602845E-2</v>
      </c>
      <c r="BH2005" s="10">
        <v>9.9942099999999999E-3</v>
      </c>
      <c r="BI2005" s="10">
        <v>1</v>
      </c>
      <c r="BJ2005" s="10">
        <v>10.9</v>
      </c>
      <c r="BL2005" s="10">
        <v>1.602845E-2</v>
      </c>
      <c r="BM2005" s="10">
        <v>9.9942099999999999E-3</v>
      </c>
      <c r="BN2005" s="10">
        <v>1</v>
      </c>
      <c r="BO2005" s="10">
        <v>10.9</v>
      </c>
      <c r="BQ2005" s="10">
        <v>2079</v>
      </c>
      <c r="BR2005" s="10" t="s">
        <v>11</v>
      </c>
      <c r="BU2005" s="10">
        <v>0</v>
      </c>
      <c r="BZ2005" s="10">
        <v>0</v>
      </c>
      <c r="CE2005" s="10">
        <v>0</v>
      </c>
      <c r="CH2005" s="10">
        <v>2079</v>
      </c>
      <c r="CI2005" s="10" t="s">
        <v>11</v>
      </c>
      <c r="CL2005" s="10">
        <v>0</v>
      </c>
      <c r="CQ2005" s="10">
        <v>0</v>
      </c>
      <c r="CV2005" s="10">
        <v>0</v>
      </c>
      <c r="CY2005" s="10">
        <v>2103</v>
      </c>
      <c r="CZ2005" s="10" t="s">
        <v>8</v>
      </c>
      <c r="DA2005" s="10">
        <v>1.96</v>
      </c>
      <c r="DB2005" s="10">
        <v>0.74</v>
      </c>
      <c r="DC2005" s="10">
        <v>32.5</v>
      </c>
      <c r="DD2005" s="10">
        <v>37.19</v>
      </c>
      <c r="DF2005" s="10">
        <v>2.27</v>
      </c>
      <c r="DG2005" s="10">
        <v>0.85</v>
      </c>
      <c r="DH2005" s="10">
        <v>38</v>
      </c>
      <c r="DI2005" s="10">
        <v>36.94</v>
      </c>
      <c r="DK2005" s="10">
        <v>2.52</v>
      </c>
      <c r="DL2005" s="10">
        <v>0.96</v>
      </c>
      <c r="DM2005" s="10">
        <v>236.7</v>
      </c>
      <c r="DN2005" s="10">
        <v>37</v>
      </c>
    </row>
    <row r="2006" spans="1:118" x14ac:dyDescent="0.25">
      <c r="A2006" s="10">
        <v>2081</v>
      </c>
      <c r="R2006" s="10">
        <v>2081</v>
      </c>
      <c r="S2006" s="10" t="s">
        <v>296</v>
      </c>
      <c r="T2006" s="10">
        <v>4.7203049999999989E-2</v>
      </c>
      <c r="U2006" s="10">
        <v>2.9432489999999995E-2</v>
      </c>
      <c r="V2006" s="10">
        <v>3</v>
      </c>
      <c r="W2006" s="10">
        <v>10.7</v>
      </c>
      <c r="Y2006" s="10">
        <v>6.4113799999999999E-2</v>
      </c>
      <c r="Z2006" s="10">
        <v>3.997684E-2</v>
      </c>
      <c r="AA2006" s="10">
        <v>4</v>
      </c>
      <c r="AB2006" s="10">
        <v>10.9</v>
      </c>
      <c r="AD2006" s="10">
        <v>6.4113799999999999E-2</v>
      </c>
      <c r="AE2006" s="10">
        <v>3.997684E-2</v>
      </c>
      <c r="AF2006" s="10">
        <v>4</v>
      </c>
      <c r="AG2006" s="10">
        <v>10.9</v>
      </c>
      <c r="AI2006" s="10">
        <v>2081</v>
      </c>
      <c r="AJ2006" s="10" t="s">
        <v>296</v>
      </c>
      <c r="AK2006" s="10">
        <v>0.17604479999999997</v>
      </c>
      <c r="AL2006" s="10">
        <v>5.13464E-2</v>
      </c>
      <c r="AM2006" s="10">
        <v>10</v>
      </c>
      <c r="AN2006" s="10">
        <v>10.6</v>
      </c>
      <c r="AP2006" s="10">
        <v>0.21324671999999995</v>
      </c>
      <c r="AQ2006" s="10">
        <v>6.2196959999999989E-2</v>
      </c>
      <c r="AR2006" s="10">
        <v>12</v>
      </c>
      <c r="AS2006" s="10">
        <v>10.7</v>
      </c>
      <c r="AU2006" s="10">
        <v>0.21125375999999998</v>
      </c>
      <c r="AV2006" s="10">
        <v>6.1615680000000006E-2</v>
      </c>
      <c r="AW2006" s="10">
        <v>12</v>
      </c>
      <c r="AX2006" s="10">
        <v>10.6</v>
      </c>
      <c r="AZ2006" s="10">
        <v>2081</v>
      </c>
      <c r="BA2006" s="10" t="s">
        <v>296</v>
      </c>
      <c r="BB2006" s="10">
        <v>4.7644200000000005E-2</v>
      </c>
      <c r="BC2006" s="10">
        <v>2.9707560000000004E-2</v>
      </c>
      <c r="BD2006" s="10">
        <v>3</v>
      </c>
      <c r="BE2006" s="10">
        <v>10.8</v>
      </c>
      <c r="BG2006" s="10">
        <v>8.0142249999999984E-2</v>
      </c>
      <c r="BH2006" s="10">
        <v>4.9971049999999996E-2</v>
      </c>
      <c r="BI2006" s="10">
        <v>5</v>
      </c>
      <c r="BJ2006" s="10">
        <v>10.9</v>
      </c>
      <c r="BL2006" s="10">
        <v>8.0142249999999984E-2</v>
      </c>
      <c r="BM2006" s="10">
        <v>4.9971049999999996E-2</v>
      </c>
      <c r="BN2006" s="10">
        <v>5</v>
      </c>
      <c r="BO2006" s="10">
        <v>10.9</v>
      </c>
      <c r="BQ2006" s="10">
        <v>2080</v>
      </c>
      <c r="BR2006" s="10" t="s">
        <v>285</v>
      </c>
      <c r="BS2006" s="10">
        <v>1.740034E-2</v>
      </c>
      <c r="BT2006" s="10">
        <v>6.2937400000000008E-3</v>
      </c>
      <c r="BU2006" s="10">
        <v>1</v>
      </c>
      <c r="BV2006" s="10">
        <v>10.7</v>
      </c>
      <c r="BX2006" s="10">
        <v>1.740034E-2</v>
      </c>
      <c r="BY2006" s="10">
        <v>6.2937400000000008E-3</v>
      </c>
      <c r="BZ2006" s="10">
        <v>1</v>
      </c>
      <c r="CA2006" s="10">
        <v>10.7</v>
      </c>
      <c r="CC2006" s="10">
        <v>1.7237719999999998E-2</v>
      </c>
      <c r="CD2006" s="10">
        <v>6.2349200000000006E-3</v>
      </c>
      <c r="CE2006" s="10">
        <v>1</v>
      </c>
      <c r="CF2006" s="10">
        <v>10.6</v>
      </c>
      <c r="CH2006" s="10">
        <v>2080</v>
      </c>
      <c r="CI2006" s="10" t="s">
        <v>285</v>
      </c>
      <c r="CJ2006" s="10">
        <v>1.5734349999999998E-2</v>
      </c>
      <c r="CK2006" s="10">
        <v>9.8108299999999996E-3</v>
      </c>
      <c r="CL2006" s="10">
        <v>1</v>
      </c>
      <c r="CM2006" s="10">
        <v>10.7</v>
      </c>
      <c r="CO2006" s="10">
        <v>1.6175499999999999E-2</v>
      </c>
      <c r="CP2006" s="10">
        <v>1.00859E-2</v>
      </c>
      <c r="CQ2006" s="10">
        <v>1</v>
      </c>
      <c r="CR2006" s="10">
        <v>11</v>
      </c>
      <c r="CT2006" s="10">
        <v>1.602845E-2</v>
      </c>
      <c r="CU2006" s="10">
        <v>9.9942099999999999E-3</v>
      </c>
      <c r="CV2006" s="10">
        <v>1</v>
      </c>
      <c r="CW2006" s="10">
        <v>10.9</v>
      </c>
      <c r="CY2006" s="10">
        <v>2104</v>
      </c>
      <c r="CZ2006" s="10" t="s">
        <v>9</v>
      </c>
      <c r="DA2006" s="10">
        <v>2.6</v>
      </c>
      <c r="DB2006" s="10">
        <v>1.1299999999999999</v>
      </c>
      <c r="DC2006" s="10">
        <v>44.1</v>
      </c>
      <c r="DD2006" s="10">
        <v>37.19</v>
      </c>
      <c r="DF2006" s="10">
        <v>3.64</v>
      </c>
      <c r="DG2006" s="10">
        <v>1.62</v>
      </c>
      <c r="DH2006" s="10">
        <v>62.4</v>
      </c>
      <c r="DI2006" s="10">
        <v>36.94</v>
      </c>
      <c r="DK2006" s="10">
        <v>3.3</v>
      </c>
      <c r="DL2006" s="10">
        <v>1.46</v>
      </c>
      <c r="DM2006" s="10">
        <v>335.3</v>
      </c>
      <c r="DN2006" s="10">
        <v>37</v>
      </c>
    </row>
    <row r="2007" spans="1:118" x14ac:dyDescent="0.25">
      <c r="A2007" s="10">
        <v>2082</v>
      </c>
      <c r="R2007" s="10">
        <v>2082</v>
      </c>
      <c r="S2007" s="10" t="s">
        <v>400</v>
      </c>
      <c r="T2007" s="10">
        <v>2.3499999999999999E-4</v>
      </c>
      <c r="Y2007" s="10">
        <v>1.2999999999999999E-4</v>
      </c>
      <c r="AD2007" s="10">
        <v>1.2300000000000001E-4</v>
      </c>
      <c r="AI2007" s="10">
        <v>2082</v>
      </c>
      <c r="AJ2007" s="10" t="s">
        <v>400</v>
      </c>
      <c r="AK2007" s="10">
        <v>1.201E-2</v>
      </c>
      <c r="AP2007" s="10">
        <v>1.1747E-2</v>
      </c>
      <c r="AU2007" s="10">
        <v>1.213E-2</v>
      </c>
      <c r="AZ2007" s="10">
        <v>2082</v>
      </c>
      <c r="BA2007" s="10" t="s">
        <v>400</v>
      </c>
      <c r="BB2007" s="10">
        <v>2.4000000000000001E-4</v>
      </c>
      <c r="BG2007" s="10">
        <v>1.4999999999999999E-4</v>
      </c>
      <c r="BL2007" s="10">
        <v>1.166E-4</v>
      </c>
      <c r="BQ2007" s="10">
        <v>2081</v>
      </c>
      <c r="BR2007" s="10" t="s">
        <v>296</v>
      </c>
      <c r="BS2007" s="10">
        <v>0.17400339999999997</v>
      </c>
      <c r="BT2007" s="10">
        <v>6.2937399999999991E-2</v>
      </c>
      <c r="BU2007" s="10">
        <v>10</v>
      </c>
      <c r="BV2007" s="10">
        <v>10.7</v>
      </c>
      <c r="BX2007" s="10">
        <v>0.19140373999999996</v>
      </c>
      <c r="BY2007" s="10">
        <v>6.9231139999999997E-2</v>
      </c>
      <c r="BZ2007" s="10">
        <v>11</v>
      </c>
      <c r="CA2007" s="10">
        <v>10.7</v>
      </c>
      <c r="CC2007" s="10">
        <v>0.22409035999999999</v>
      </c>
      <c r="CD2007" s="10">
        <v>8.1053960000000008E-2</v>
      </c>
      <c r="CE2007" s="10">
        <v>13</v>
      </c>
      <c r="CF2007" s="10">
        <v>10.6</v>
      </c>
      <c r="CH2007" s="10">
        <v>2081</v>
      </c>
      <c r="CI2007" s="10" t="s">
        <v>296</v>
      </c>
      <c r="CJ2007" s="10">
        <v>4.7203049999999989E-2</v>
      </c>
      <c r="CK2007" s="10">
        <v>2.9432489999999995E-2</v>
      </c>
      <c r="CL2007" s="10">
        <v>3</v>
      </c>
      <c r="CM2007" s="10">
        <v>10.7</v>
      </c>
      <c r="CO2007" s="10">
        <v>4.85265E-2</v>
      </c>
      <c r="CP2007" s="10">
        <v>3.0257699999999998E-2</v>
      </c>
      <c r="CQ2007" s="10">
        <v>3</v>
      </c>
      <c r="CR2007" s="10">
        <v>11</v>
      </c>
      <c r="CT2007" s="10">
        <v>6.4113799999999999E-2</v>
      </c>
      <c r="CU2007" s="10">
        <v>3.997684E-2</v>
      </c>
      <c r="CV2007" s="10">
        <v>4</v>
      </c>
      <c r="CW2007" s="10">
        <v>10.9</v>
      </c>
      <c r="CY2007" s="10">
        <v>2105</v>
      </c>
      <c r="CZ2007" s="10" t="s">
        <v>399</v>
      </c>
      <c r="DA2007" s="10">
        <v>1.94</v>
      </c>
      <c r="DB2007" s="10">
        <v>0.63</v>
      </c>
      <c r="DC2007" s="10">
        <v>182</v>
      </c>
      <c r="DD2007" s="10">
        <v>6.5</v>
      </c>
      <c r="DF2007" s="10">
        <v>2.25</v>
      </c>
      <c r="DG2007" s="10">
        <v>0.73</v>
      </c>
      <c r="DH2007" s="10">
        <v>213</v>
      </c>
      <c r="DI2007" s="10">
        <v>6.42</v>
      </c>
      <c r="DK2007" s="10">
        <v>2.5</v>
      </c>
      <c r="DL2007" s="10">
        <v>0.82</v>
      </c>
      <c r="DM2007" s="10">
        <v>238</v>
      </c>
      <c r="DN2007" s="10">
        <v>6.4</v>
      </c>
    </row>
    <row r="2008" spans="1:118" x14ac:dyDescent="0.25">
      <c r="A2008" s="10">
        <v>2083</v>
      </c>
      <c r="R2008" s="10">
        <v>2083</v>
      </c>
      <c r="S2008" s="10" t="s">
        <v>401</v>
      </c>
      <c r="T2008" s="10">
        <v>0</v>
      </c>
      <c r="Y2008" s="10">
        <v>0</v>
      </c>
      <c r="AD2008" s="10">
        <v>0</v>
      </c>
      <c r="AI2008" s="10">
        <v>2083</v>
      </c>
      <c r="AJ2008" s="10" t="s">
        <v>401</v>
      </c>
      <c r="AK2008" s="10">
        <v>0</v>
      </c>
      <c r="AP2008" s="10">
        <v>0</v>
      </c>
      <c r="AU2008" s="10">
        <v>0</v>
      </c>
      <c r="AZ2008" s="10">
        <v>2083</v>
      </c>
      <c r="BA2008" s="10" t="s">
        <v>401</v>
      </c>
      <c r="BB2008" s="10">
        <v>0</v>
      </c>
      <c r="BG2008" s="10">
        <v>0</v>
      </c>
      <c r="BL2008" s="10">
        <v>0</v>
      </c>
      <c r="BQ2008" s="10">
        <v>2082</v>
      </c>
      <c r="BR2008" s="10" t="s">
        <v>400</v>
      </c>
      <c r="BS2008" s="10">
        <v>1.3525000000000001E-2</v>
      </c>
      <c r="BX2008" s="10">
        <v>1.3226999999999999E-2</v>
      </c>
      <c r="CC2008" s="10">
        <v>1.26725E-2</v>
      </c>
      <c r="CH2008" s="10">
        <v>2082</v>
      </c>
      <c r="CI2008" s="10" t="s">
        <v>400</v>
      </c>
      <c r="CJ2008" s="10">
        <v>2.4499999999999999E-4</v>
      </c>
      <c r="CO2008" s="10">
        <v>1.9660000000000001E-4</v>
      </c>
      <c r="CT2008" s="10">
        <v>1.7666000000000001E-4</v>
      </c>
      <c r="CY2008" s="10">
        <v>2106</v>
      </c>
      <c r="CZ2008" s="10" t="s">
        <v>44</v>
      </c>
      <c r="DA2008" s="10">
        <v>2.59</v>
      </c>
      <c r="DB2008" s="10">
        <v>1.03</v>
      </c>
      <c r="DC2008" s="10">
        <v>248</v>
      </c>
      <c r="DD2008" s="10">
        <v>6.5</v>
      </c>
      <c r="DF2008" s="10">
        <v>3.62</v>
      </c>
      <c r="DG2008" s="10">
        <v>1.44</v>
      </c>
      <c r="DH2008" s="10">
        <v>350</v>
      </c>
      <c r="DI2008" s="10">
        <v>6.42</v>
      </c>
      <c r="DK2008" s="10">
        <v>3.28</v>
      </c>
      <c r="DL2008" s="10">
        <v>1.31</v>
      </c>
      <c r="DM2008" s="10">
        <v>319</v>
      </c>
      <c r="DN2008" s="10">
        <v>6.4</v>
      </c>
    </row>
    <row r="2009" spans="1:118" x14ac:dyDescent="0.25">
      <c r="A2009" s="10">
        <v>2084</v>
      </c>
      <c r="R2009" s="10">
        <v>2084</v>
      </c>
      <c r="S2009" s="10" t="s">
        <v>469</v>
      </c>
      <c r="T2009" s="10">
        <v>0.23</v>
      </c>
      <c r="U2009" s="10">
        <v>0.19</v>
      </c>
      <c r="V2009" s="10">
        <v>4</v>
      </c>
      <c r="W2009" s="10">
        <v>38.299999999999997</v>
      </c>
      <c r="Y2009" s="10">
        <v>0.28000000000000003</v>
      </c>
      <c r="Z2009" s="10">
        <v>0.22</v>
      </c>
      <c r="AA2009" s="10">
        <v>5</v>
      </c>
      <c r="AB2009" s="10">
        <v>38.6</v>
      </c>
      <c r="AD2009" s="10">
        <v>0.3</v>
      </c>
      <c r="AE2009" s="10">
        <v>0.23</v>
      </c>
      <c r="AF2009" s="10">
        <v>6</v>
      </c>
      <c r="AG2009" s="10">
        <v>37.799999999999997</v>
      </c>
      <c r="AI2009" s="10">
        <v>2084</v>
      </c>
      <c r="AJ2009" s="10" t="s">
        <v>469</v>
      </c>
      <c r="AK2009" s="10">
        <v>0.69</v>
      </c>
      <c r="AL2009" s="10">
        <v>0.31</v>
      </c>
      <c r="AM2009" s="10">
        <v>12</v>
      </c>
      <c r="AN2009" s="10">
        <v>37.5</v>
      </c>
      <c r="AP2009" s="10">
        <v>0.81</v>
      </c>
      <c r="AQ2009" s="10">
        <v>0.36</v>
      </c>
      <c r="AR2009" s="10">
        <v>14</v>
      </c>
      <c r="AS2009" s="10">
        <v>37.799999999999997</v>
      </c>
      <c r="AU2009" s="10">
        <v>0.82</v>
      </c>
      <c r="AV2009" s="10">
        <v>0.36</v>
      </c>
      <c r="AW2009" s="10">
        <v>14</v>
      </c>
      <c r="AX2009" s="10">
        <v>37.5</v>
      </c>
      <c r="AZ2009" s="10">
        <v>2084</v>
      </c>
      <c r="BA2009" s="10" t="s">
        <v>469</v>
      </c>
      <c r="BB2009" s="10">
        <v>0.23</v>
      </c>
      <c r="BC2009" s="10">
        <v>0.18</v>
      </c>
      <c r="BD2009" s="10">
        <v>4</v>
      </c>
      <c r="BE2009" s="10">
        <v>38.085000000000001</v>
      </c>
      <c r="BG2009" s="10">
        <v>0.34</v>
      </c>
      <c r="BH2009" s="10">
        <v>0.25</v>
      </c>
      <c r="BI2009" s="10">
        <v>6</v>
      </c>
      <c r="BJ2009" s="10">
        <v>37.843000000000004</v>
      </c>
      <c r="BL2009" s="10">
        <v>0.32</v>
      </c>
      <c r="BM2009" s="10">
        <v>0.23599999999999999</v>
      </c>
      <c r="BN2009" s="10">
        <v>6</v>
      </c>
      <c r="BO2009" s="10">
        <v>37.848999999999997</v>
      </c>
      <c r="BQ2009" s="10">
        <v>2083</v>
      </c>
      <c r="BR2009" s="10" t="s">
        <v>401</v>
      </c>
      <c r="BS2009" s="10">
        <v>0</v>
      </c>
      <c r="BX2009" s="10">
        <v>0</v>
      </c>
      <c r="CC2009" s="10">
        <v>0</v>
      </c>
      <c r="CH2009" s="10">
        <v>2083</v>
      </c>
      <c r="CI2009" s="10" t="s">
        <v>401</v>
      </c>
      <c r="CJ2009" s="10">
        <v>0</v>
      </c>
      <c r="CO2009" s="10">
        <v>0</v>
      </c>
      <c r="CT2009" s="10">
        <v>0</v>
      </c>
      <c r="CY2009" s="10">
        <v>2107</v>
      </c>
      <c r="CZ2009" s="10" t="s">
        <v>287</v>
      </c>
      <c r="DA2009" s="10">
        <v>0</v>
      </c>
      <c r="DB2009" s="10">
        <v>0</v>
      </c>
      <c r="DC2009" s="10">
        <v>0</v>
      </c>
      <c r="DD2009" s="10">
        <v>6.5</v>
      </c>
      <c r="DF2009" s="10">
        <v>0</v>
      </c>
      <c r="DG2009" s="10">
        <v>0</v>
      </c>
      <c r="DH2009" s="10">
        <v>0</v>
      </c>
      <c r="DI2009" s="10">
        <v>6.42</v>
      </c>
      <c r="DK2009" s="10">
        <v>0</v>
      </c>
      <c r="DL2009" s="10">
        <v>0</v>
      </c>
      <c r="DM2009" s="10">
        <v>0</v>
      </c>
      <c r="DN2009" s="10">
        <v>6.4</v>
      </c>
    </row>
    <row r="2010" spans="1:118" x14ac:dyDescent="0.25">
      <c r="A2010" s="10">
        <v>2085</v>
      </c>
      <c r="R2010" s="10">
        <v>2085</v>
      </c>
      <c r="S2010" s="10" t="s">
        <v>8</v>
      </c>
      <c r="V2010" s="10">
        <v>0</v>
      </c>
      <c r="AA2010" s="10">
        <v>0</v>
      </c>
      <c r="AF2010" s="10">
        <v>0</v>
      </c>
      <c r="AI2010" s="10">
        <v>2085</v>
      </c>
      <c r="AJ2010" s="10" t="s">
        <v>8</v>
      </c>
      <c r="AM2010" s="10">
        <v>0</v>
      </c>
      <c r="AR2010" s="10">
        <v>0</v>
      </c>
      <c r="AW2010" s="10">
        <v>0</v>
      </c>
      <c r="AZ2010" s="10">
        <v>2085</v>
      </c>
      <c r="BA2010" s="10" t="s">
        <v>8</v>
      </c>
      <c r="BQ2010" s="10">
        <v>2084</v>
      </c>
      <c r="BR2010" s="10" t="s">
        <v>469</v>
      </c>
      <c r="BS2010" s="10">
        <v>0.64</v>
      </c>
      <c r="BT2010" s="10">
        <v>0.37</v>
      </c>
      <c r="BU2010" s="10">
        <v>11</v>
      </c>
      <c r="BV2010" s="10">
        <v>38.200000000000003</v>
      </c>
      <c r="BX2010" s="10">
        <v>0.63</v>
      </c>
      <c r="BY2010" s="10">
        <v>0.36</v>
      </c>
      <c r="BZ2010" s="10">
        <v>11</v>
      </c>
      <c r="CA2010" s="10">
        <v>37.200000000000003</v>
      </c>
      <c r="CC2010" s="10">
        <v>0.82</v>
      </c>
      <c r="CD2010" s="10">
        <v>0.47</v>
      </c>
      <c r="CE2010" s="10">
        <v>14</v>
      </c>
      <c r="CF2010" s="10">
        <v>37.799999999999997</v>
      </c>
      <c r="CH2010" s="10">
        <v>2084</v>
      </c>
      <c r="CI2010" s="10" t="s">
        <v>469</v>
      </c>
      <c r="CJ2010" s="10">
        <v>0.25</v>
      </c>
      <c r="CK2010" s="10">
        <v>0.2</v>
      </c>
      <c r="CL2010" s="10">
        <v>5</v>
      </c>
      <c r="CM2010" s="10">
        <v>36.01</v>
      </c>
      <c r="CO2010" s="10">
        <v>0.3</v>
      </c>
      <c r="CP2010" s="10">
        <v>0.23</v>
      </c>
      <c r="CQ2010" s="10">
        <v>6</v>
      </c>
      <c r="CR2010" s="10">
        <v>36.229999999999997</v>
      </c>
      <c r="CT2010" s="10">
        <v>0.32</v>
      </c>
      <c r="CU2010" s="10">
        <v>0.23</v>
      </c>
      <c r="CV2010" s="10">
        <v>7</v>
      </c>
      <c r="CW2010" s="10">
        <v>34.24</v>
      </c>
      <c r="CY2010" s="10">
        <v>2108</v>
      </c>
      <c r="CZ2010" s="10" t="s">
        <v>305</v>
      </c>
      <c r="DA2010" s="10">
        <v>0.16024125</v>
      </c>
      <c r="DB2010" s="10">
        <v>5.2289250000000002E-2</v>
      </c>
      <c r="DC2010" s="10">
        <v>15</v>
      </c>
      <c r="DD2010" s="10">
        <v>6.5</v>
      </c>
      <c r="DF2010" s="10">
        <v>0.18992286</v>
      </c>
      <c r="DG2010" s="10">
        <v>6.1974828000000003E-2</v>
      </c>
      <c r="DH2010" s="10">
        <v>18</v>
      </c>
      <c r="DI2010" s="10">
        <v>6.42</v>
      </c>
      <c r="DK2010" s="10">
        <v>0.19984960000000002</v>
      </c>
      <c r="DL2010" s="10">
        <v>6.5214080000000008E-2</v>
      </c>
      <c r="DM2010" s="10">
        <v>19</v>
      </c>
      <c r="DN2010" s="10">
        <v>6.4</v>
      </c>
    </row>
    <row r="2011" spans="1:118" x14ac:dyDescent="0.25">
      <c r="A2011" s="10">
        <v>2086</v>
      </c>
      <c r="R2011" s="10">
        <v>2086</v>
      </c>
      <c r="S2011" s="10" t="s">
        <v>9</v>
      </c>
      <c r="T2011" s="10">
        <v>0.1</v>
      </c>
      <c r="U2011" s="10">
        <v>0.09</v>
      </c>
      <c r="Y2011" s="10">
        <v>0.15</v>
      </c>
      <c r="Z2011" s="10">
        <v>0.12</v>
      </c>
      <c r="AD2011" s="10">
        <v>0.12</v>
      </c>
      <c r="AE2011" s="10">
        <v>0.1</v>
      </c>
      <c r="AI2011" s="10">
        <v>2086</v>
      </c>
      <c r="AJ2011" s="10" t="s">
        <v>9</v>
      </c>
      <c r="AK2011" s="10">
        <v>0.18</v>
      </c>
      <c r="AL2011" s="10">
        <v>0.1</v>
      </c>
      <c r="AP2011" s="10">
        <v>0.28000000000000003</v>
      </c>
      <c r="AQ2011" s="10">
        <v>0.16</v>
      </c>
      <c r="AU2011" s="10">
        <v>0.23</v>
      </c>
      <c r="AV2011" s="10">
        <v>0.12</v>
      </c>
      <c r="AZ2011" s="10">
        <v>2086</v>
      </c>
      <c r="BA2011" s="10" t="s">
        <v>9</v>
      </c>
      <c r="BB2011" s="10">
        <v>0.09</v>
      </c>
      <c r="BC2011" s="10">
        <v>0.08</v>
      </c>
      <c r="BG2011" s="10">
        <v>0.12</v>
      </c>
      <c r="BH2011" s="10">
        <v>0.1</v>
      </c>
      <c r="BL2011" s="10">
        <v>0.12</v>
      </c>
      <c r="BM2011" s="10">
        <v>0.1</v>
      </c>
      <c r="BQ2011" s="10">
        <v>2085</v>
      </c>
      <c r="BR2011" s="10" t="s">
        <v>8</v>
      </c>
      <c r="BU2011" s="10">
        <v>0</v>
      </c>
      <c r="BZ2011" s="10">
        <v>0</v>
      </c>
      <c r="CE2011" s="10">
        <v>0</v>
      </c>
      <c r="CH2011" s="10">
        <v>2085</v>
      </c>
      <c r="CI2011" s="10" t="s">
        <v>8</v>
      </c>
      <c r="CL2011" s="10">
        <v>0</v>
      </c>
      <c r="CQ2011" s="10">
        <v>0</v>
      </c>
      <c r="CV2011" s="10">
        <v>0</v>
      </c>
      <c r="CY2011" s="10">
        <v>2109</v>
      </c>
      <c r="CZ2011" s="10" t="s">
        <v>288</v>
      </c>
      <c r="DA2011" s="10">
        <v>0.23502049999999997</v>
      </c>
      <c r="DB2011" s="10">
        <v>7.6690899999999992E-2</v>
      </c>
      <c r="DC2011" s="10">
        <v>22</v>
      </c>
      <c r="DD2011" s="10">
        <v>6.5</v>
      </c>
      <c r="DF2011" s="10">
        <v>0.39039698999999994</v>
      </c>
      <c r="DG2011" s="10">
        <v>0.127392702</v>
      </c>
      <c r="DH2011" s="10">
        <v>37</v>
      </c>
      <c r="DI2011" s="10">
        <v>6.42</v>
      </c>
      <c r="DK2011" s="10">
        <v>0.35762560000000004</v>
      </c>
      <c r="DL2011" s="10">
        <v>0.11669888000000002</v>
      </c>
      <c r="DM2011" s="10">
        <v>34</v>
      </c>
      <c r="DN2011" s="10">
        <v>6.4</v>
      </c>
    </row>
    <row r="2012" spans="1:118" x14ac:dyDescent="0.25">
      <c r="A2012" s="10">
        <v>2087</v>
      </c>
      <c r="R2012" s="10">
        <v>2087</v>
      </c>
      <c r="S2012" s="10" t="s">
        <v>10</v>
      </c>
      <c r="V2012" s="10">
        <v>0</v>
      </c>
      <c r="AA2012" s="10">
        <v>0</v>
      </c>
      <c r="AF2012" s="10">
        <v>0</v>
      </c>
      <c r="AI2012" s="10">
        <v>2087</v>
      </c>
      <c r="AJ2012" s="10" t="s">
        <v>10</v>
      </c>
      <c r="AM2012" s="10">
        <v>0</v>
      </c>
      <c r="AR2012" s="10">
        <v>0</v>
      </c>
      <c r="AW2012" s="10">
        <v>0</v>
      </c>
      <c r="AZ2012" s="10">
        <v>2087</v>
      </c>
      <c r="BA2012" s="10" t="s">
        <v>10</v>
      </c>
      <c r="BD2012" s="10">
        <v>0</v>
      </c>
      <c r="BI2012" s="10">
        <v>0</v>
      </c>
      <c r="BN2012" s="10">
        <v>0</v>
      </c>
      <c r="BQ2012" s="10">
        <v>2086</v>
      </c>
      <c r="BR2012" s="10" t="s">
        <v>9</v>
      </c>
      <c r="BS2012" s="10">
        <v>0.14000000000000001</v>
      </c>
      <c r="BT2012" s="10">
        <v>0.1</v>
      </c>
      <c r="BX2012" s="10">
        <v>0.27</v>
      </c>
      <c r="BY2012" s="10">
        <v>0.19</v>
      </c>
      <c r="CC2012" s="10">
        <v>0.2</v>
      </c>
      <c r="CD2012" s="10">
        <v>0.15</v>
      </c>
      <c r="CH2012" s="10">
        <v>2086</v>
      </c>
      <c r="CI2012" s="10" t="s">
        <v>9</v>
      </c>
      <c r="CJ2012" s="10">
        <v>0.11</v>
      </c>
      <c r="CK2012" s="10">
        <v>0.09</v>
      </c>
      <c r="CL2012" s="10">
        <v>2</v>
      </c>
      <c r="CM2012" s="10">
        <v>36.01</v>
      </c>
      <c r="CO2012" s="10">
        <v>0.12</v>
      </c>
      <c r="CP2012" s="10">
        <v>0.1</v>
      </c>
      <c r="CQ2012" s="10">
        <v>3</v>
      </c>
      <c r="CR2012" s="10">
        <v>36.229999999999997</v>
      </c>
      <c r="CT2012" s="10">
        <v>0.12</v>
      </c>
      <c r="CU2012" s="10">
        <v>0.1</v>
      </c>
      <c r="CV2012" s="10">
        <v>3</v>
      </c>
      <c r="CW2012" s="10">
        <v>34.24</v>
      </c>
      <c r="CY2012" s="10">
        <v>2110</v>
      </c>
      <c r="CZ2012" s="10" t="s">
        <v>315</v>
      </c>
      <c r="DA2012" s="10">
        <v>0.60891675000000001</v>
      </c>
      <c r="DB2012" s="10">
        <v>0.19869914999999999</v>
      </c>
      <c r="DC2012" s="10">
        <v>57</v>
      </c>
      <c r="DD2012" s="10">
        <v>6.5</v>
      </c>
      <c r="DF2012" s="10">
        <v>0.54866603999999997</v>
      </c>
      <c r="DG2012" s="10">
        <v>0.17903839199999999</v>
      </c>
      <c r="DH2012" s="10">
        <v>52</v>
      </c>
      <c r="DI2012" s="10">
        <v>6.42</v>
      </c>
      <c r="DK2012" s="10">
        <v>0.70473279999999994</v>
      </c>
      <c r="DL2012" s="10">
        <v>0.22996543999999997</v>
      </c>
      <c r="DM2012" s="10">
        <v>67</v>
      </c>
      <c r="DN2012" s="10">
        <v>6.4</v>
      </c>
    </row>
    <row r="2013" spans="1:118" x14ac:dyDescent="0.25">
      <c r="A2013" s="10">
        <v>2088</v>
      </c>
      <c r="R2013" s="10">
        <v>2088</v>
      </c>
      <c r="S2013" s="10" t="s">
        <v>11</v>
      </c>
      <c r="T2013" s="10">
        <v>0.09</v>
      </c>
      <c r="U2013" s="10">
        <v>0.06</v>
      </c>
      <c r="V2013" s="10">
        <v>6</v>
      </c>
      <c r="W2013" s="10">
        <v>10.6</v>
      </c>
      <c r="Y2013" s="10">
        <v>0.14000000000000001</v>
      </c>
      <c r="Z2013" s="10">
        <v>0.09</v>
      </c>
      <c r="AA2013" s="10">
        <v>9</v>
      </c>
      <c r="AB2013" s="10">
        <v>10.4</v>
      </c>
      <c r="AD2013" s="10">
        <v>0.11</v>
      </c>
      <c r="AE2013" s="10">
        <v>7.0000000000000007E-2</v>
      </c>
      <c r="AF2013" s="10">
        <v>7</v>
      </c>
      <c r="AG2013" s="10">
        <v>10.5</v>
      </c>
      <c r="AI2013" s="10">
        <v>2088</v>
      </c>
      <c r="AJ2013" s="10" t="s">
        <v>11</v>
      </c>
      <c r="AK2013" s="10">
        <v>0.18</v>
      </c>
      <c r="AL2013" s="10">
        <v>0.08</v>
      </c>
      <c r="AM2013" s="10">
        <v>11</v>
      </c>
      <c r="AN2013" s="10">
        <v>10.4</v>
      </c>
      <c r="AP2013" s="10">
        <v>0.28000000000000003</v>
      </c>
      <c r="AQ2013" s="10">
        <v>0.13</v>
      </c>
      <c r="AR2013" s="10">
        <v>17</v>
      </c>
      <c r="AS2013" s="10">
        <v>10.5</v>
      </c>
      <c r="AU2013" s="10">
        <v>0.23</v>
      </c>
      <c r="AV2013" s="10">
        <v>0.1</v>
      </c>
      <c r="AW2013" s="10">
        <v>14</v>
      </c>
      <c r="AX2013" s="10">
        <v>10.5</v>
      </c>
      <c r="AZ2013" s="10">
        <v>2088</v>
      </c>
      <c r="BA2013" s="10" t="s">
        <v>11</v>
      </c>
      <c r="BB2013" s="10">
        <v>0.09</v>
      </c>
      <c r="BC2013" s="10">
        <v>0.06</v>
      </c>
      <c r="BD2013" s="10">
        <v>6</v>
      </c>
      <c r="BE2013" s="10">
        <v>10.5</v>
      </c>
      <c r="BG2013" s="10">
        <v>0.12</v>
      </c>
      <c r="BH2013" s="10">
        <v>0.08</v>
      </c>
      <c r="BI2013" s="10">
        <v>8</v>
      </c>
      <c r="BJ2013" s="10">
        <v>10.5</v>
      </c>
      <c r="BL2013" s="10">
        <v>0.12</v>
      </c>
      <c r="BM2013" s="10">
        <v>0.08</v>
      </c>
      <c r="BN2013" s="10">
        <v>6</v>
      </c>
      <c r="BO2013" s="10">
        <v>10.5</v>
      </c>
      <c r="BQ2013" s="10">
        <v>2087</v>
      </c>
      <c r="BR2013" s="10" t="s">
        <v>10</v>
      </c>
      <c r="BU2013" s="10">
        <v>0</v>
      </c>
      <c r="BZ2013" s="10">
        <v>0</v>
      </c>
      <c r="CE2013" s="10">
        <v>0</v>
      </c>
      <c r="CH2013" s="10">
        <v>2087</v>
      </c>
      <c r="CI2013" s="10" t="s">
        <v>10</v>
      </c>
      <c r="CL2013" s="10">
        <v>0</v>
      </c>
      <c r="CQ2013" s="10">
        <v>0</v>
      </c>
      <c r="CV2013" s="10">
        <v>0</v>
      </c>
      <c r="CY2013" s="10">
        <v>2111</v>
      </c>
      <c r="CZ2013" s="10" t="s">
        <v>289</v>
      </c>
      <c r="DA2013" s="10">
        <v>0.94008199999999986</v>
      </c>
      <c r="DB2013" s="10">
        <v>0.30676359999999997</v>
      </c>
      <c r="DC2013" s="10">
        <v>88</v>
      </c>
      <c r="DD2013" s="10">
        <v>6.5</v>
      </c>
      <c r="DF2013" s="10">
        <v>1.1184346199999999</v>
      </c>
      <c r="DG2013" s="10">
        <v>0.36496287599999999</v>
      </c>
      <c r="DH2013" s="10">
        <v>106</v>
      </c>
      <c r="DI2013" s="10">
        <v>6.42</v>
      </c>
      <c r="DK2013" s="10">
        <v>1.2411711999999999</v>
      </c>
      <c r="DL2013" s="10">
        <v>0.40501376000000006</v>
      </c>
      <c r="DM2013" s="10">
        <v>118</v>
      </c>
      <c r="DN2013" s="10">
        <v>6.4</v>
      </c>
    </row>
    <row r="2014" spans="1:118" x14ac:dyDescent="0.25">
      <c r="A2014" s="10">
        <v>2089</v>
      </c>
      <c r="R2014" s="10">
        <v>2089</v>
      </c>
      <c r="S2014" s="10" t="s">
        <v>304</v>
      </c>
      <c r="T2014" s="10">
        <v>0</v>
      </c>
      <c r="U2014" s="10">
        <v>0</v>
      </c>
      <c r="V2014" s="10">
        <v>0</v>
      </c>
      <c r="Y2014" s="10">
        <v>0</v>
      </c>
      <c r="Z2014" s="10">
        <v>0</v>
      </c>
      <c r="AA2014" s="10">
        <v>0</v>
      </c>
      <c r="AD2014" s="10">
        <v>0</v>
      </c>
      <c r="AE2014" s="10">
        <v>0</v>
      </c>
      <c r="AF2014" s="10">
        <v>0</v>
      </c>
      <c r="AI2014" s="10">
        <v>2089</v>
      </c>
      <c r="AJ2014" s="10" t="s">
        <v>304</v>
      </c>
      <c r="AK2014" s="10">
        <v>0</v>
      </c>
      <c r="AL2014" s="10">
        <v>0</v>
      </c>
      <c r="AM2014" s="10">
        <v>0</v>
      </c>
      <c r="AP2014" s="10">
        <v>0</v>
      </c>
      <c r="AQ2014" s="10">
        <v>0</v>
      </c>
      <c r="AR2014" s="10">
        <v>0</v>
      </c>
      <c r="AU2014" s="10">
        <v>0</v>
      </c>
      <c r="AV2014" s="10">
        <v>0</v>
      </c>
      <c r="AW2014" s="10">
        <v>0</v>
      </c>
      <c r="AZ2014" s="10">
        <v>2089</v>
      </c>
      <c r="BA2014" s="10" t="s">
        <v>304</v>
      </c>
      <c r="BB2014" s="10">
        <v>0</v>
      </c>
      <c r="BC2014" s="10">
        <v>0</v>
      </c>
      <c r="BD2014" s="10">
        <v>0</v>
      </c>
      <c r="BG2014" s="10">
        <v>0</v>
      </c>
      <c r="BH2014" s="10">
        <v>0</v>
      </c>
      <c r="BI2014" s="10">
        <v>0</v>
      </c>
      <c r="BL2014" s="10">
        <v>0</v>
      </c>
      <c r="BM2014" s="10">
        <v>0</v>
      </c>
      <c r="BN2014" s="10">
        <v>0</v>
      </c>
      <c r="BQ2014" s="10">
        <v>2088</v>
      </c>
      <c r="BR2014" s="10" t="s">
        <v>11</v>
      </c>
      <c r="BS2014" s="10">
        <v>0.14000000000000001</v>
      </c>
      <c r="BT2014" s="10">
        <v>0.08</v>
      </c>
      <c r="BU2014" s="10">
        <v>9</v>
      </c>
      <c r="BV2014" s="10">
        <v>10.5</v>
      </c>
      <c r="BX2014" s="10">
        <v>0.27</v>
      </c>
      <c r="BY2014" s="10">
        <v>0.16</v>
      </c>
      <c r="BZ2014" s="10">
        <v>17</v>
      </c>
      <c r="CA2014" s="10">
        <v>10.5</v>
      </c>
      <c r="CC2014" s="10">
        <v>0.2</v>
      </c>
      <c r="CD2014" s="10">
        <v>0.12</v>
      </c>
      <c r="CE2014" s="10">
        <v>13</v>
      </c>
      <c r="CF2014" s="10">
        <v>10.5</v>
      </c>
      <c r="CH2014" s="10">
        <v>2088</v>
      </c>
      <c r="CI2014" s="10" t="s">
        <v>11</v>
      </c>
      <c r="CJ2014" s="10">
        <v>0.11</v>
      </c>
      <c r="CK2014" s="10">
        <v>7.0000000000000007E-2</v>
      </c>
      <c r="CL2014" s="10">
        <v>7</v>
      </c>
      <c r="CM2014" s="10">
        <v>10.7</v>
      </c>
      <c r="CO2014" s="10">
        <v>0.12</v>
      </c>
      <c r="CP2014" s="10">
        <v>0.08</v>
      </c>
      <c r="CQ2014" s="10">
        <v>8</v>
      </c>
      <c r="CR2014" s="10">
        <v>10.5</v>
      </c>
      <c r="CT2014" s="10">
        <v>0.12</v>
      </c>
      <c r="CU2014" s="10">
        <v>0.08</v>
      </c>
      <c r="CV2014" s="10">
        <v>8</v>
      </c>
      <c r="CW2014" s="10">
        <v>10.6</v>
      </c>
      <c r="CY2014" s="10">
        <v>2112</v>
      </c>
      <c r="CZ2014" s="10" t="s">
        <v>291</v>
      </c>
      <c r="DA2014" s="10">
        <v>0.41831400000000002</v>
      </c>
      <c r="DB2014" s="10">
        <v>0.16642600000000002</v>
      </c>
      <c r="DC2014" s="10">
        <v>40</v>
      </c>
      <c r="DD2014" s="10">
        <v>6.5</v>
      </c>
      <c r="DF2014" s="10">
        <v>1.0742303520000001</v>
      </c>
      <c r="DG2014" s="10">
        <v>0.42738196799999995</v>
      </c>
      <c r="DH2014" s="10">
        <v>104</v>
      </c>
      <c r="DI2014" s="10">
        <v>6.42</v>
      </c>
      <c r="DK2014" s="10">
        <v>0.52514496000000011</v>
      </c>
      <c r="DL2014" s="10">
        <v>0.20892864</v>
      </c>
      <c r="DM2014" s="10">
        <v>51</v>
      </c>
      <c r="DN2014" s="10">
        <v>6.4</v>
      </c>
    </row>
    <row r="2015" spans="1:118" x14ac:dyDescent="0.25">
      <c r="A2015" s="10">
        <v>2090</v>
      </c>
      <c r="R2015" s="10">
        <v>2090</v>
      </c>
      <c r="S2015" s="10" t="s">
        <v>288</v>
      </c>
      <c r="T2015" s="10">
        <v>0</v>
      </c>
      <c r="U2015" s="10">
        <v>0</v>
      </c>
      <c r="V2015" s="10">
        <v>0</v>
      </c>
      <c r="Y2015" s="10">
        <v>0</v>
      </c>
      <c r="Z2015" s="10">
        <v>0</v>
      </c>
      <c r="AA2015" s="10">
        <v>0</v>
      </c>
      <c r="AD2015" s="10">
        <v>0</v>
      </c>
      <c r="AE2015" s="10">
        <v>0</v>
      </c>
      <c r="AF2015" s="10">
        <v>0</v>
      </c>
      <c r="AI2015" s="10">
        <v>2090</v>
      </c>
      <c r="AJ2015" s="10" t="s">
        <v>288</v>
      </c>
      <c r="AK2015" s="10">
        <v>0</v>
      </c>
      <c r="AL2015" s="10">
        <v>0</v>
      </c>
      <c r="AM2015" s="10">
        <v>0</v>
      </c>
      <c r="AP2015" s="10">
        <v>0</v>
      </c>
      <c r="AQ2015" s="10">
        <v>0</v>
      </c>
      <c r="AR2015" s="10">
        <v>0</v>
      </c>
      <c r="AU2015" s="10">
        <v>0</v>
      </c>
      <c r="AV2015" s="10">
        <v>0</v>
      </c>
      <c r="AW2015" s="10">
        <v>0</v>
      </c>
      <c r="AZ2015" s="10">
        <v>2090</v>
      </c>
      <c r="BA2015" s="10" t="s">
        <v>288</v>
      </c>
      <c r="BB2015" s="10">
        <v>0</v>
      </c>
      <c r="BC2015" s="10">
        <v>0</v>
      </c>
      <c r="BD2015" s="10">
        <v>0</v>
      </c>
      <c r="BG2015" s="10">
        <v>0</v>
      </c>
      <c r="BH2015" s="10">
        <v>0</v>
      </c>
      <c r="BI2015" s="10">
        <v>0</v>
      </c>
      <c r="BL2015" s="10">
        <v>0</v>
      </c>
      <c r="BM2015" s="10">
        <v>0</v>
      </c>
      <c r="BN2015" s="10">
        <v>0</v>
      </c>
      <c r="BQ2015" s="10">
        <v>2089</v>
      </c>
      <c r="BR2015" s="10" t="s">
        <v>304</v>
      </c>
      <c r="BS2015" s="10">
        <v>0</v>
      </c>
      <c r="BT2015" s="10">
        <v>0</v>
      </c>
      <c r="BU2015" s="10">
        <v>0</v>
      </c>
      <c r="BV2015" s="10">
        <v>10.5</v>
      </c>
      <c r="BX2015" s="10">
        <v>0</v>
      </c>
      <c r="BY2015" s="10">
        <v>0</v>
      </c>
      <c r="BZ2015" s="10">
        <v>0</v>
      </c>
      <c r="CA2015" s="10">
        <v>10.5</v>
      </c>
      <c r="CC2015" s="10">
        <v>0</v>
      </c>
      <c r="CD2015" s="10">
        <v>0</v>
      </c>
      <c r="CE2015" s="10">
        <v>0</v>
      </c>
      <c r="CF2015" s="10">
        <v>10.5</v>
      </c>
      <c r="CH2015" s="10">
        <v>2089</v>
      </c>
      <c r="CI2015" s="10" t="s">
        <v>304</v>
      </c>
      <c r="CJ2015" s="10">
        <v>0</v>
      </c>
      <c r="CK2015" s="10">
        <v>0</v>
      </c>
      <c r="CL2015" s="10">
        <v>0</v>
      </c>
      <c r="CM2015" s="10">
        <v>10.7</v>
      </c>
      <c r="CO2015" s="10">
        <v>0</v>
      </c>
      <c r="CP2015" s="10">
        <v>0</v>
      </c>
      <c r="CQ2015" s="10">
        <v>0</v>
      </c>
      <c r="CR2015" s="10">
        <v>10.5</v>
      </c>
      <c r="CT2015" s="10">
        <v>0</v>
      </c>
      <c r="CU2015" s="10">
        <v>0</v>
      </c>
      <c r="CV2015" s="10">
        <v>0</v>
      </c>
      <c r="CW2015" s="10">
        <v>10.6</v>
      </c>
      <c r="CY2015" s="10">
        <v>2113</v>
      </c>
      <c r="CZ2015" s="10" t="s">
        <v>307</v>
      </c>
      <c r="DA2015" s="10">
        <v>0.79479659999999996</v>
      </c>
      <c r="DB2015" s="10">
        <v>0.31620940000000003</v>
      </c>
      <c r="DC2015" s="10">
        <v>76</v>
      </c>
      <c r="DD2015" s="10">
        <v>6.5</v>
      </c>
      <c r="DF2015" s="10">
        <v>1.0845594900000002</v>
      </c>
      <c r="DG2015" s="10">
        <v>0.43149140999999996</v>
      </c>
      <c r="DH2015" s="10">
        <v>105</v>
      </c>
      <c r="DI2015" s="10">
        <v>6.42</v>
      </c>
      <c r="DK2015" s="10">
        <v>1.0914777600000003</v>
      </c>
      <c r="DL2015" s="10">
        <v>0.43424384000000005</v>
      </c>
      <c r="DM2015" s="10">
        <v>106</v>
      </c>
      <c r="DN2015" s="10">
        <v>6.4</v>
      </c>
    </row>
    <row r="2016" spans="1:118" x14ac:dyDescent="0.25">
      <c r="A2016" s="10">
        <v>2091</v>
      </c>
      <c r="R2016" s="10">
        <v>2091</v>
      </c>
      <c r="S2016" s="10" t="s">
        <v>289</v>
      </c>
      <c r="T2016" s="10">
        <v>0</v>
      </c>
      <c r="U2016" s="10">
        <v>0</v>
      </c>
      <c r="V2016" s="10">
        <v>0</v>
      </c>
      <c r="Y2016" s="10">
        <v>0</v>
      </c>
      <c r="Z2016" s="10">
        <v>0</v>
      </c>
      <c r="AA2016" s="10">
        <v>0</v>
      </c>
      <c r="AD2016" s="10">
        <v>0</v>
      </c>
      <c r="AE2016" s="10">
        <v>0</v>
      </c>
      <c r="AF2016" s="10">
        <v>0</v>
      </c>
      <c r="AI2016" s="10">
        <v>2091</v>
      </c>
      <c r="AJ2016" s="10" t="s">
        <v>289</v>
      </c>
      <c r="AK2016" s="10">
        <v>0</v>
      </c>
      <c r="AL2016" s="10">
        <v>0</v>
      </c>
      <c r="AM2016" s="10">
        <v>0</v>
      </c>
      <c r="AP2016" s="10">
        <v>0</v>
      </c>
      <c r="AQ2016" s="10">
        <v>0</v>
      </c>
      <c r="AR2016" s="10">
        <v>0</v>
      </c>
      <c r="AU2016" s="10">
        <v>0</v>
      </c>
      <c r="AV2016" s="10">
        <v>0</v>
      </c>
      <c r="AW2016" s="10">
        <v>0</v>
      </c>
      <c r="AZ2016" s="10">
        <v>2091</v>
      </c>
      <c r="BA2016" s="10" t="s">
        <v>289</v>
      </c>
      <c r="BB2016" s="10">
        <v>0</v>
      </c>
      <c r="BC2016" s="10">
        <v>0</v>
      </c>
      <c r="BD2016" s="10">
        <v>0</v>
      </c>
      <c r="BG2016" s="10">
        <v>0</v>
      </c>
      <c r="BH2016" s="10">
        <v>0</v>
      </c>
      <c r="BI2016" s="10">
        <v>0</v>
      </c>
      <c r="BL2016" s="10">
        <v>0</v>
      </c>
      <c r="BM2016" s="10">
        <v>0</v>
      </c>
      <c r="BN2016" s="10">
        <v>0</v>
      </c>
      <c r="BQ2016" s="10">
        <v>2090</v>
      </c>
      <c r="BR2016" s="10" t="s">
        <v>288</v>
      </c>
      <c r="BS2016" s="10">
        <v>0</v>
      </c>
      <c r="BT2016" s="10">
        <v>0</v>
      </c>
      <c r="BU2016" s="10">
        <v>0</v>
      </c>
      <c r="BV2016" s="10">
        <v>10.5</v>
      </c>
      <c r="BX2016" s="10">
        <v>0</v>
      </c>
      <c r="BY2016" s="10">
        <v>0</v>
      </c>
      <c r="BZ2016" s="10">
        <v>0</v>
      </c>
      <c r="CA2016" s="10">
        <v>10.5</v>
      </c>
      <c r="CC2016" s="10">
        <v>0</v>
      </c>
      <c r="CD2016" s="10">
        <v>0</v>
      </c>
      <c r="CE2016" s="10">
        <v>0</v>
      </c>
      <c r="CF2016" s="10">
        <v>10.5</v>
      </c>
      <c r="CH2016" s="10">
        <v>2090</v>
      </c>
      <c r="CI2016" s="10" t="s">
        <v>288</v>
      </c>
      <c r="CJ2016" s="10">
        <v>0</v>
      </c>
      <c r="CK2016" s="10">
        <v>0</v>
      </c>
      <c r="CL2016" s="10">
        <v>0</v>
      </c>
      <c r="CM2016" s="10">
        <v>10.7</v>
      </c>
      <c r="CO2016" s="10">
        <v>0</v>
      </c>
      <c r="CP2016" s="10">
        <v>0</v>
      </c>
      <c r="CQ2016" s="10">
        <v>0</v>
      </c>
      <c r="CR2016" s="10">
        <v>10.5</v>
      </c>
      <c r="CT2016" s="10">
        <v>0</v>
      </c>
      <c r="CU2016" s="10">
        <v>0</v>
      </c>
      <c r="CV2016" s="10">
        <v>0</v>
      </c>
      <c r="CW2016" s="10">
        <v>10.6</v>
      </c>
      <c r="CY2016" s="10">
        <v>2114</v>
      </c>
      <c r="CZ2016" s="10" t="s">
        <v>292</v>
      </c>
      <c r="DA2016" s="10">
        <v>0.96212220000000004</v>
      </c>
      <c r="DB2016" s="10">
        <v>0.38277979999999995</v>
      </c>
      <c r="DC2016" s="10">
        <v>92</v>
      </c>
      <c r="DD2016" s="10">
        <v>6.5</v>
      </c>
      <c r="DF2016" s="10">
        <v>1.0019263860000001</v>
      </c>
      <c r="DG2016" s="10">
        <v>0.39861587400000004</v>
      </c>
      <c r="DH2016" s="10">
        <v>97</v>
      </c>
      <c r="DI2016" s="10">
        <v>6.42</v>
      </c>
      <c r="DK2016" s="10">
        <v>1.2150412800000001</v>
      </c>
      <c r="DL2016" s="10">
        <v>0.48340352000000003</v>
      </c>
      <c r="DM2016" s="10">
        <v>118</v>
      </c>
      <c r="DN2016" s="10">
        <v>6.4</v>
      </c>
    </row>
    <row r="2017" spans="1:118" x14ac:dyDescent="0.25">
      <c r="A2017" s="10">
        <v>2092</v>
      </c>
      <c r="R2017" s="10">
        <v>2092</v>
      </c>
      <c r="S2017" s="10" t="s">
        <v>291</v>
      </c>
      <c r="T2017" s="10">
        <v>1.55873E-2</v>
      </c>
      <c r="U2017" s="10">
        <v>9.7191400000000011E-3</v>
      </c>
      <c r="V2017" s="10">
        <v>1</v>
      </c>
      <c r="W2017" s="10">
        <v>10.6</v>
      </c>
      <c r="Y2017" s="10">
        <v>1.52932E-2</v>
      </c>
      <c r="Z2017" s="10">
        <v>9.5357600000000008E-3</v>
      </c>
      <c r="AA2017" s="10">
        <v>1</v>
      </c>
      <c r="AB2017" s="10">
        <v>10.4</v>
      </c>
      <c r="AD2017" s="10">
        <v>1.5440249999999999E-2</v>
      </c>
      <c r="AE2017" s="10">
        <v>9.6274499999999992E-3</v>
      </c>
      <c r="AF2017" s="10">
        <v>1</v>
      </c>
      <c r="AG2017" s="10">
        <v>10.5</v>
      </c>
      <c r="AI2017" s="10">
        <v>2092</v>
      </c>
      <c r="AJ2017" s="10" t="s">
        <v>291</v>
      </c>
      <c r="AK2017" s="10">
        <v>1.637272E-2</v>
      </c>
      <c r="AL2017" s="10">
        <v>7.3767199999999998E-3</v>
      </c>
      <c r="AM2017" s="10">
        <v>1</v>
      </c>
      <c r="AN2017" s="10">
        <v>10.4</v>
      </c>
      <c r="AP2017" s="10">
        <v>1.653015E-2</v>
      </c>
      <c r="AQ2017" s="10">
        <v>7.4476499999999992E-3</v>
      </c>
      <c r="AR2017" s="10">
        <v>1</v>
      </c>
      <c r="AS2017" s="10">
        <v>10.5</v>
      </c>
      <c r="AU2017" s="10">
        <v>1.653015E-2</v>
      </c>
      <c r="AV2017" s="10">
        <v>7.4476499999999992E-3</v>
      </c>
      <c r="AW2017" s="10">
        <v>1</v>
      </c>
      <c r="AX2017" s="10">
        <v>10.5</v>
      </c>
      <c r="AZ2017" s="10">
        <v>2092</v>
      </c>
      <c r="BA2017" s="10" t="s">
        <v>291</v>
      </c>
      <c r="BB2017" s="10">
        <v>1.5440249999999999E-2</v>
      </c>
      <c r="BC2017" s="10">
        <v>9.6274499999999992E-3</v>
      </c>
      <c r="BD2017" s="10">
        <v>1</v>
      </c>
      <c r="BE2017" s="10">
        <v>10.5</v>
      </c>
      <c r="BG2017" s="10">
        <v>1.5440249999999999E-2</v>
      </c>
      <c r="BH2017" s="10">
        <v>9.6274499999999992E-3</v>
      </c>
      <c r="BI2017" s="10">
        <v>1</v>
      </c>
      <c r="BJ2017" s="10">
        <v>10.5</v>
      </c>
      <c r="BL2017" s="10">
        <v>1.5440249999999999E-2</v>
      </c>
      <c r="BM2017" s="10">
        <v>9.6274499999999992E-3</v>
      </c>
      <c r="BN2017" s="10">
        <v>1</v>
      </c>
      <c r="BO2017" s="10">
        <v>10.5</v>
      </c>
      <c r="BQ2017" s="10">
        <v>2091</v>
      </c>
      <c r="BR2017" s="10" t="s">
        <v>289</v>
      </c>
      <c r="BS2017" s="10">
        <v>0</v>
      </c>
      <c r="BT2017" s="10">
        <v>0</v>
      </c>
      <c r="BU2017" s="10">
        <v>0</v>
      </c>
      <c r="BV2017" s="10">
        <v>10.5</v>
      </c>
      <c r="BX2017" s="10">
        <v>0</v>
      </c>
      <c r="BY2017" s="10">
        <v>0</v>
      </c>
      <c r="BZ2017" s="10">
        <v>0</v>
      </c>
      <c r="CA2017" s="10">
        <v>10.5</v>
      </c>
      <c r="CC2017" s="10">
        <v>0</v>
      </c>
      <c r="CD2017" s="10">
        <v>0</v>
      </c>
      <c r="CE2017" s="10">
        <v>0</v>
      </c>
      <c r="CF2017" s="10">
        <v>10.5</v>
      </c>
      <c r="CH2017" s="10">
        <v>2091</v>
      </c>
      <c r="CI2017" s="10" t="s">
        <v>289</v>
      </c>
      <c r="CJ2017" s="10">
        <v>0</v>
      </c>
      <c r="CK2017" s="10">
        <v>0</v>
      </c>
      <c r="CL2017" s="10">
        <v>0</v>
      </c>
      <c r="CM2017" s="10">
        <v>10.7</v>
      </c>
      <c r="CO2017" s="10">
        <v>0</v>
      </c>
      <c r="CP2017" s="10">
        <v>0</v>
      </c>
      <c r="CQ2017" s="10">
        <v>0</v>
      </c>
      <c r="CR2017" s="10">
        <v>10.5</v>
      </c>
      <c r="CT2017" s="10">
        <v>0</v>
      </c>
      <c r="CU2017" s="10">
        <v>0</v>
      </c>
      <c r="CV2017" s="10">
        <v>0</v>
      </c>
      <c r="CW2017" s="10">
        <v>10.6</v>
      </c>
      <c r="CY2017" s="10">
        <v>2115</v>
      </c>
      <c r="CZ2017" s="10" t="s">
        <v>293</v>
      </c>
      <c r="DA2017" s="10">
        <v>0.40785615000000003</v>
      </c>
      <c r="DB2017" s="10">
        <v>0.16226535</v>
      </c>
      <c r="DC2017" s="10">
        <v>39</v>
      </c>
      <c r="DD2017" s="10">
        <v>6.5</v>
      </c>
      <c r="DF2017" s="10">
        <v>0.444152934</v>
      </c>
      <c r="DG2017" s="10">
        <v>0.176706006</v>
      </c>
      <c r="DH2017" s="10">
        <v>43</v>
      </c>
      <c r="DI2017" s="10">
        <v>6.42</v>
      </c>
      <c r="DK2017" s="10">
        <v>0.40158144000000007</v>
      </c>
      <c r="DL2017" s="10">
        <v>0.15976896000000002</v>
      </c>
      <c r="DM2017" s="10">
        <v>39</v>
      </c>
      <c r="DN2017" s="10">
        <v>6.4</v>
      </c>
    </row>
    <row r="2018" spans="1:118" x14ac:dyDescent="0.25">
      <c r="A2018" s="10">
        <v>2093</v>
      </c>
      <c r="R2018" s="10">
        <v>2093</v>
      </c>
      <c r="S2018" s="10" t="s">
        <v>307</v>
      </c>
      <c r="T2018" s="10">
        <v>1.55873E-2</v>
      </c>
      <c r="U2018" s="10">
        <v>9.7191400000000011E-3</v>
      </c>
      <c r="V2018" s="10">
        <v>1</v>
      </c>
      <c r="W2018" s="10">
        <v>10.6</v>
      </c>
      <c r="Y2018" s="10">
        <v>3.05864E-2</v>
      </c>
      <c r="Z2018" s="10">
        <v>1.9071520000000002E-2</v>
      </c>
      <c r="AA2018" s="10">
        <v>2</v>
      </c>
      <c r="AB2018" s="10">
        <v>10.4</v>
      </c>
      <c r="AD2018" s="10">
        <v>1.5440249999999999E-2</v>
      </c>
      <c r="AE2018" s="10">
        <v>9.6274499999999992E-3</v>
      </c>
      <c r="AF2018" s="10">
        <v>1</v>
      </c>
      <c r="AG2018" s="10">
        <v>10.5</v>
      </c>
      <c r="AI2018" s="10">
        <v>2093</v>
      </c>
      <c r="AJ2018" s="10" t="s">
        <v>307</v>
      </c>
      <c r="AK2018" s="10">
        <v>4.9118160000000008E-2</v>
      </c>
      <c r="AL2018" s="10">
        <v>2.2130159999999999E-2</v>
      </c>
      <c r="AM2018" s="10">
        <v>3</v>
      </c>
      <c r="AN2018" s="10">
        <v>10.4</v>
      </c>
      <c r="AP2018" s="10">
        <v>4.9590449999999994E-2</v>
      </c>
      <c r="AQ2018" s="10">
        <v>2.2342949999999997E-2</v>
      </c>
      <c r="AR2018" s="10">
        <v>3</v>
      </c>
      <c r="AS2018" s="10">
        <v>10.5</v>
      </c>
      <c r="AU2018" s="10">
        <v>4.9590449999999994E-2</v>
      </c>
      <c r="AV2018" s="10">
        <v>2.2342949999999997E-2</v>
      </c>
      <c r="AW2018" s="10">
        <v>3</v>
      </c>
      <c r="AX2018" s="10">
        <v>10.5</v>
      </c>
      <c r="AZ2018" s="10">
        <v>2093</v>
      </c>
      <c r="BA2018" s="10" t="s">
        <v>307</v>
      </c>
      <c r="BB2018" s="10">
        <v>3.0880499999999998E-2</v>
      </c>
      <c r="BC2018" s="10">
        <v>1.9254899999999998E-2</v>
      </c>
      <c r="BD2018" s="10">
        <v>2</v>
      </c>
      <c r="BE2018" s="10">
        <v>10.5</v>
      </c>
      <c r="BG2018" s="10">
        <v>3.0880499999999998E-2</v>
      </c>
      <c r="BH2018" s="10">
        <v>1.9254899999999998E-2</v>
      </c>
      <c r="BI2018" s="10">
        <v>2</v>
      </c>
      <c r="BJ2018" s="10">
        <v>10.5</v>
      </c>
      <c r="BL2018" s="10">
        <v>3.0880499999999998E-2</v>
      </c>
      <c r="BM2018" s="10">
        <v>1.9254899999999998E-2</v>
      </c>
      <c r="BN2018" s="10">
        <v>2</v>
      </c>
      <c r="BO2018" s="10">
        <v>10.5</v>
      </c>
      <c r="BQ2018" s="10">
        <v>2092</v>
      </c>
      <c r="BR2018" s="10" t="s">
        <v>291</v>
      </c>
      <c r="BS2018" s="10">
        <v>1.5621899999999998E-2</v>
      </c>
      <c r="BT2018" s="10">
        <v>9.2641499999999988E-3</v>
      </c>
      <c r="BU2018" s="10">
        <v>1</v>
      </c>
      <c r="BV2018" s="10">
        <v>10.5</v>
      </c>
      <c r="BX2018" s="10">
        <v>1.5621899999999998E-2</v>
      </c>
      <c r="BY2018" s="10">
        <v>9.2641499999999988E-3</v>
      </c>
      <c r="BZ2018" s="10">
        <v>1</v>
      </c>
      <c r="CA2018" s="10">
        <v>10.5</v>
      </c>
      <c r="CC2018" s="10">
        <v>1.5621899999999998E-2</v>
      </c>
      <c r="CD2018" s="10">
        <v>9.2641499999999988E-3</v>
      </c>
      <c r="CE2018" s="10">
        <v>1</v>
      </c>
      <c r="CF2018" s="10">
        <v>10.5</v>
      </c>
      <c r="CH2018" s="10">
        <v>2092</v>
      </c>
      <c r="CI2018" s="10" t="s">
        <v>291</v>
      </c>
      <c r="CJ2018" s="10">
        <v>1.5734349999999998E-2</v>
      </c>
      <c r="CK2018" s="10">
        <v>9.8108299999999996E-3</v>
      </c>
      <c r="CL2018" s="10">
        <v>1</v>
      </c>
      <c r="CM2018" s="10">
        <v>10.7</v>
      </c>
      <c r="CO2018" s="10">
        <v>1.5440249999999999E-2</v>
      </c>
      <c r="CP2018" s="10">
        <v>9.6274499999999992E-3</v>
      </c>
      <c r="CQ2018" s="10">
        <v>1</v>
      </c>
      <c r="CR2018" s="10">
        <v>10.5</v>
      </c>
      <c r="CT2018" s="10">
        <v>1.55873E-2</v>
      </c>
      <c r="CU2018" s="10">
        <v>9.7191400000000011E-3</v>
      </c>
      <c r="CV2018" s="10">
        <v>1</v>
      </c>
      <c r="CW2018" s="10">
        <v>10.6</v>
      </c>
      <c r="CY2018" s="10">
        <v>2116</v>
      </c>
      <c r="CZ2018" s="10" t="s">
        <v>294</v>
      </c>
      <c r="DA2018" s="10">
        <v>1.0457850000000001E-2</v>
      </c>
      <c r="DB2018" s="10">
        <v>4.1606499999999992E-3</v>
      </c>
      <c r="DC2018" s="10">
        <v>1</v>
      </c>
      <c r="DD2018" s="10">
        <v>6.5</v>
      </c>
      <c r="DF2018" s="10">
        <v>1.0329138E-2</v>
      </c>
      <c r="DG2018" s="10">
        <v>4.1094420000000005E-3</v>
      </c>
      <c r="DH2018" s="10">
        <v>1</v>
      </c>
      <c r="DI2018" s="10">
        <v>6.42</v>
      </c>
      <c r="DK2018" s="10">
        <v>1.0296960000000003E-2</v>
      </c>
      <c r="DL2018" s="10">
        <v>4.0966400000000004E-3</v>
      </c>
      <c r="DM2018" s="10">
        <v>1</v>
      </c>
      <c r="DN2018" s="10">
        <v>6.4</v>
      </c>
    </row>
    <row r="2019" spans="1:118" x14ac:dyDescent="0.25">
      <c r="A2019" s="10">
        <v>2094</v>
      </c>
      <c r="R2019" s="10">
        <v>2094</v>
      </c>
      <c r="S2019" s="10" t="s">
        <v>294</v>
      </c>
      <c r="T2019" s="10">
        <v>4.6761899999999995E-2</v>
      </c>
      <c r="U2019" s="10">
        <v>2.915742E-2</v>
      </c>
      <c r="V2019" s="10">
        <v>3</v>
      </c>
      <c r="W2019" s="10">
        <v>10.6</v>
      </c>
      <c r="Y2019" s="10">
        <v>7.6465999999999992E-2</v>
      </c>
      <c r="Z2019" s="10">
        <v>4.76788E-2</v>
      </c>
      <c r="AA2019" s="10">
        <v>5</v>
      </c>
      <c r="AB2019" s="10">
        <v>10.4</v>
      </c>
      <c r="AD2019" s="10">
        <v>6.1760999999999996E-2</v>
      </c>
      <c r="AE2019" s="10">
        <v>3.8509799999999997E-2</v>
      </c>
      <c r="AF2019" s="10">
        <v>4</v>
      </c>
      <c r="AG2019" s="10">
        <v>10.5</v>
      </c>
      <c r="AI2019" s="10">
        <v>2094</v>
      </c>
      <c r="AJ2019" s="10" t="s">
        <v>294</v>
      </c>
      <c r="AK2019" s="10">
        <v>9.8236320000000016E-2</v>
      </c>
      <c r="AL2019" s="10">
        <v>4.4260319999999999E-2</v>
      </c>
      <c r="AM2019" s="10">
        <v>6</v>
      </c>
      <c r="AN2019" s="10">
        <v>10.4</v>
      </c>
      <c r="AP2019" s="10">
        <v>0.18183164999999998</v>
      </c>
      <c r="AQ2019" s="10">
        <v>8.1924150000000001E-2</v>
      </c>
      <c r="AR2019" s="10">
        <v>11</v>
      </c>
      <c r="AS2019" s="10">
        <v>10.5</v>
      </c>
      <c r="AU2019" s="10">
        <v>0.1322412</v>
      </c>
      <c r="AV2019" s="10">
        <v>5.9581199999999994E-2</v>
      </c>
      <c r="AW2019" s="10">
        <v>8</v>
      </c>
      <c r="AX2019" s="10">
        <v>10.5</v>
      </c>
      <c r="AZ2019" s="10">
        <v>2094</v>
      </c>
      <c r="BA2019" s="10" t="s">
        <v>294</v>
      </c>
      <c r="BB2019" s="10">
        <v>3.0880499999999998E-2</v>
      </c>
      <c r="BC2019" s="10">
        <v>1.9254899999999998E-2</v>
      </c>
      <c r="BD2019" s="10">
        <v>2</v>
      </c>
      <c r="BE2019" s="10">
        <v>10.5</v>
      </c>
      <c r="BG2019" s="10">
        <v>6.1760999999999996E-2</v>
      </c>
      <c r="BH2019" s="10">
        <v>3.8509799999999997E-2</v>
      </c>
      <c r="BI2019" s="10">
        <v>4</v>
      </c>
      <c r="BJ2019" s="10">
        <v>10.5</v>
      </c>
      <c r="BL2019" s="10">
        <v>6.1760999999999996E-2</v>
      </c>
      <c r="BM2019" s="10">
        <v>3.8509799999999997E-2</v>
      </c>
      <c r="BN2019" s="10">
        <v>4</v>
      </c>
      <c r="BO2019" s="10">
        <v>10.5</v>
      </c>
      <c r="BQ2019" s="10">
        <v>2093</v>
      </c>
      <c r="BR2019" s="10" t="s">
        <v>307</v>
      </c>
      <c r="BS2019" s="10">
        <v>4.6865699999999996E-2</v>
      </c>
      <c r="BT2019" s="10">
        <v>2.779245E-2</v>
      </c>
      <c r="BU2019" s="10">
        <v>3</v>
      </c>
      <c r="BV2019" s="10">
        <v>10.5</v>
      </c>
      <c r="BX2019" s="10">
        <v>4.6865699999999996E-2</v>
      </c>
      <c r="BY2019" s="10">
        <v>2.779245E-2</v>
      </c>
      <c r="BZ2019" s="10">
        <v>3</v>
      </c>
      <c r="CA2019" s="10">
        <v>10.5</v>
      </c>
      <c r="CC2019" s="10">
        <v>4.6865699999999996E-2</v>
      </c>
      <c r="CD2019" s="10">
        <v>2.779245E-2</v>
      </c>
      <c r="CE2019" s="10">
        <v>3</v>
      </c>
      <c r="CF2019" s="10">
        <v>10.5</v>
      </c>
      <c r="CH2019" s="10">
        <v>2093</v>
      </c>
      <c r="CI2019" s="10" t="s">
        <v>307</v>
      </c>
      <c r="CJ2019" s="10">
        <v>3.1468699999999995E-2</v>
      </c>
      <c r="CK2019" s="10">
        <v>1.9621659999999999E-2</v>
      </c>
      <c r="CL2019" s="10">
        <v>2</v>
      </c>
      <c r="CM2019" s="10">
        <v>10.7</v>
      </c>
      <c r="CO2019" s="10">
        <v>3.0880499999999998E-2</v>
      </c>
      <c r="CP2019" s="10">
        <v>1.9254899999999998E-2</v>
      </c>
      <c r="CQ2019" s="10">
        <v>2</v>
      </c>
      <c r="CR2019" s="10">
        <v>10.5</v>
      </c>
      <c r="CT2019" s="10">
        <v>3.11746E-2</v>
      </c>
      <c r="CU2019" s="10">
        <v>1.9438280000000002E-2</v>
      </c>
      <c r="CV2019" s="10">
        <v>2</v>
      </c>
      <c r="CW2019" s="10">
        <v>10.6</v>
      </c>
      <c r="CY2019" s="10">
        <v>2117</v>
      </c>
      <c r="CZ2019" s="10" t="s">
        <v>408</v>
      </c>
      <c r="DA2019" s="10">
        <v>9.5999999999999992E-3</v>
      </c>
      <c r="DF2019" s="10">
        <v>9.4000000000000004E-3</v>
      </c>
      <c r="DK2019" s="10">
        <v>1.34E-2</v>
      </c>
    </row>
    <row r="2020" spans="1:118" x14ac:dyDescent="0.25">
      <c r="A2020" s="10">
        <v>2095</v>
      </c>
      <c r="R2020" s="10">
        <v>2095</v>
      </c>
      <c r="S2020" s="10" t="s">
        <v>296</v>
      </c>
      <c r="T2020" s="10">
        <v>1.55873E-2</v>
      </c>
      <c r="U2020" s="10">
        <v>9.7191400000000011E-3</v>
      </c>
      <c r="V2020" s="10">
        <v>1</v>
      </c>
      <c r="W2020" s="10">
        <v>10.6</v>
      </c>
      <c r="Y2020" s="10">
        <v>1.52932E-2</v>
      </c>
      <c r="Z2020" s="10">
        <v>9.5357600000000008E-3</v>
      </c>
      <c r="AA2020" s="10">
        <v>1</v>
      </c>
      <c r="AB2020" s="10">
        <v>10.4</v>
      </c>
      <c r="AD2020" s="10">
        <v>1.5440249999999999E-2</v>
      </c>
      <c r="AE2020" s="10">
        <v>9.6274499999999992E-3</v>
      </c>
      <c r="AF2020" s="10">
        <v>1</v>
      </c>
      <c r="AG2020" s="10">
        <v>10.5</v>
      </c>
      <c r="AI2020" s="10">
        <v>2095</v>
      </c>
      <c r="AJ2020" s="10" t="s">
        <v>296</v>
      </c>
      <c r="AK2020" s="10">
        <v>1.637272E-2</v>
      </c>
      <c r="AL2020" s="10">
        <v>7.3767199999999998E-3</v>
      </c>
      <c r="AM2020" s="10">
        <v>1</v>
      </c>
      <c r="AN2020" s="10">
        <v>10.4</v>
      </c>
      <c r="AP2020" s="10">
        <v>3.3060300000000001E-2</v>
      </c>
      <c r="AQ2020" s="10">
        <v>1.4895299999999998E-2</v>
      </c>
      <c r="AR2020" s="10">
        <v>2</v>
      </c>
      <c r="AS2020" s="10">
        <v>10.5</v>
      </c>
      <c r="AU2020" s="10">
        <v>3.3060300000000001E-2</v>
      </c>
      <c r="AV2020" s="10">
        <v>1.4895299999999998E-2</v>
      </c>
      <c r="AW2020" s="10">
        <v>2</v>
      </c>
      <c r="AX2020" s="10">
        <v>10.5</v>
      </c>
      <c r="AZ2020" s="10">
        <v>2095</v>
      </c>
      <c r="BA2020" s="10" t="s">
        <v>296</v>
      </c>
      <c r="BB2020" s="10">
        <v>1.5440249999999999E-2</v>
      </c>
      <c r="BC2020" s="10">
        <v>9.6274499999999992E-3</v>
      </c>
      <c r="BD2020" s="10">
        <v>1</v>
      </c>
      <c r="BE2020" s="10">
        <v>10.5</v>
      </c>
      <c r="BG2020" s="10">
        <v>1.5440249999999999E-2</v>
      </c>
      <c r="BH2020" s="10">
        <v>9.6274499999999992E-3</v>
      </c>
      <c r="BI2020" s="10">
        <v>1</v>
      </c>
      <c r="BJ2020" s="10">
        <v>10.5</v>
      </c>
      <c r="BL2020" s="10">
        <v>1.5440249999999999E-2</v>
      </c>
      <c r="BM2020" s="10">
        <v>9.6274499999999992E-3</v>
      </c>
      <c r="BN2020" s="10">
        <v>1</v>
      </c>
      <c r="BO2020" s="10">
        <v>10.5</v>
      </c>
      <c r="BQ2020" s="10">
        <v>2094</v>
      </c>
      <c r="BR2020" s="10" t="s">
        <v>294</v>
      </c>
      <c r="BS2020" s="10">
        <v>6.248759999999999E-2</v>
      </c>
      <c r="BT2020" s="10">
        <v>3.7056599999999995E-2</v>
      </c>
      <c r="BU2020" s="10">
        <v>4</v>
      </c>
      <c r="BV2020" s="10">
        <v>10.5</v>
      </c>
      <c r="BX2020" s="10">
        <v>0.17184090000000002</v>
      </c>
      <c r="BY2020" s="10">
        <v>0.10190565</v>
      </c>
      <c r="BZ2020" s="10">
        <v>11</v>
      </c>
      <c r="CA2020" s="10">
        <v>10.5</v>
      </c>
      <c r="CC2020" s="10">
        <v>0.12497519999999998</v>
      </c>
      <c r="CD2020" s="10">
        <v>7.411319999999999E-2</v>
      </c>
      <c r="CE2020" s="10">
        <v>8</v>
      </c>
      <c r="CF2020" s="10">
        <v>10.5</v>
      </c>
      <c r="CH2020" s="10">
        <v>2094</v>
      </c>
      <c r="CI2020" s="10" t="s">
        <v>294</v>
      </c>
      <c r="CJ2020" s="10">
        <v>4.7203049999999989E-2</v>
      </c>
      <c r="CK2020" s="10">
        <v>2.9432489999999995E-2</v>
      </c>
      <c r="CL2020" s="10">
        <v>3</v>
      </c>
      <c r="CM2020" s="10">
        <v>10.7</v>
      </c>
      <c r="CO2020" s="10">
        <v>6.1760999999999996E-2</v>
      </c>
      <c r="CP2020" s="10">
        <v>3.8509799999999997E-2</v>
      </c>
      <c r="CQ2020" s="10">
        <v>4</v>
      </c>
      <c r="CR2020" s="10">
        <v>10.5</v>
      </c>
      <c r="CT2020" s="10">
        <v>6.23492E-2</v>
      </c>
      <c r="CU2020" s="10">
        <v>3.8876560000000004E-2</v>
      </c>
      <c r="CV2020" s="10">
        <v>4</v>
      </c>
      <c r="CW2020" s="10">
        <v>10.6</v>
      </c>
      <c r="CY2020" s="10">
        <v>2118</v>
      </c>
      <c r="CZ2020" s="10" t="s">
        <v>476</v>
      </c>
      <c r="DA2020" s="10">
        <v>6.7999999999999996E-3</v>
      </c>
      <c r="DF2020" s="10">
        <v>5.3400000000000001E-3</v>
      </c>
      <c r="DK2020" s="10">
        <v>5.2599999999999999E-3</v>
      </c>
    </row>
    <row r="2021" spans="1:118" x14ac:dyDescent="0.25">
      <c r="A2021" s="10">
        <v>2096</v>
      </c>
      <c r="R2021" s="10">
        <v>2096</v>
      </c>
      <c r="S2021" s="10" t="s">
        <v>408</v>
      </c>
      <c r="T2021" s="10">
        <v>0</v>
      </c>
      <c r="Y2021" s="10">
        <v>0</v>
      </c>
      <c r="AD2021" s="10">
        <v>0</v>
      </c>
      <c r="AI2021" s="10">
        <v>2096</v>
      </c>
      <c r="AJ2021" s="10" t="s">
        <v>408</v>
      </c>
      <c r="AK2021" s="10">
        <v>0</v>
      </c>
      <c r="AP2021" s="10">
        <v>0</v>
      </c>
      <c r="AU2021" s="10">
        <v>0</v>
      </c>
      <c r="AZ2021" s="10">
        <v>2096</v>
      </c>
      <c r="BA2021" s="10" t="s">
        <v>408</v>
      </c>
      <c r="BB2021" s="10">
        <v>0</v>
      </c>
      <c r="BG2021" s="10">
        <v>0</v>
      </c>
      <c r="BL2021" s="10">
        <v>0</v>
      </c>
      <c r="BQ2021" s="10">
        <v>2095</v>
      </c>
      <c r="BR2021" s="10" t="s">
        <v>296</v>
      </c>
      <c r="BS2021" s="10">
        <v>1.5621899999999998E-2</v>
      </c>
      <c r="BT2021" s="10">
        <v>9.2641499999999988E-3</v>
      </c>
      <c r="BU2021" s="10">
        <v>1</v>
      </c>
      <c r="BV2021" s="10">
        <v>10.5</v>
      </c>
      <c r="BX2021" s="10">
        <v>3.1243799999999995E-2</v>
      </c>
      <c r="BY2021" s="10">
        <v>1.8528299999999998E-2</v>
      </c>
      <c r="BZ2021" s="10">
        <v>2</v>
      </c>
      <c r="CA2021" s="10">
        <v>10.5</v>
      </c>
      <c r="CC2021" s="10">
        <v>1.5621899999999998E-2</v>
      </c>
      <c r="CD2021" s="10">
        <v>9.2641499999999988E-3</v>
      </c>
      <c r="CE2021" s="10">
        <v>1</v>
      </c>
      <c r="CF2021" s="10">
        <v>10.5</v>
      </c>
      <c r="CH2021" s="10">
        <v>2095</v>
      </c>
      <c r="CI2021" s="10" t="s">
        <v>296</v>
      </c>
      <c r="CJ2021" s="10">
        <v>1.5734349999999998E-2</v>
      </c>
      <c r="CK2021" s="10">
        <v>9.8108299999999996E-3</v>
      </c>
      <c r="CL2021" s="10">
        <v>1</v>
      </c>
      <c r="CM2021" s="10">
        <v>10.7</v>
      </c>
      <c r="CO2021" s="10">
        <v>1.5440249999999999E-2</v>
      </c>
      <c r="CP2021" s="10">
        <v>9.6274499999999992E-3</v>
      </c>
      <c r="CQ2021" s="10">
        <v>1</v>
      </c>
      <c r="CR2021" s="10">
        <v>10.5</v>
      </c>
      <c r="CT2021" s="10">
        <v>1.55873E-2</v>
      </c>
      <c r="CU2021" s="10">
        <v>9.7191400000000011E-3</v>
      </c>
      <c r="CV2021" s="10">
        <v>1</v>
      </c>
      <c r="CW2021" s="10">
        <v>10.6</v>
      </c>
      <c r="CY2021" s="10">
        <v>2119</v>
      </c>
      <c r="CZ2021" s="10" t="s">
        <v>478</v>
      </c>
      <c r="DA2021" s="10">
        <v>3.48</v>
      </c>
      <c r="DB2021" s="10">
        <v>1.74</v>
      </c>
      <c r="DC2021" s="10">
        <v>61.5</v>
      </c>
      <c r="DD2021" s="10">
        <v>36.44</v>
      </c>
      <c r="DF2021" s="10">
        <v>4.4400000000000004</v>
      </c>
      <c r="DG2021" s="10">
        <v>2.27</v>
      </c>
      <c r="DH2021" s="10">
        <v>79</v>
      </c>
      <c r="DI2021" s="10">
        <v>36.33</v>
      </c>
      <c r="DK2021" s="10">
        <v>4.46</v>
      </c>
      <c r="DL2021" s="10">
        <v>2.2799999999999998</v>
      </c>
      <c r="DM2021" s="10">
        <v>79.900000000000006</v>
      </c>
    </row>
    <row r="2022" spans="1:118" x14ac:dyDescent="0.25">
      <c r="A2022" s="10">
        <v>2097</v>
      </c>
      <c r="R2022" s="10">
        <v>2097</v>
      </c>
      <c r="S2022" s="10" t="s">
        <v>409</v>
      </c>
      <c r="T2022" s="10">
        <v>3.6000000000000002E-4</v>
      </c>
      <c r="Y2022" s="10">
        <v>1.2659999999999999E-4</v>
      </c>
      <c r="AD2022" s="10">
        <v>1.166E-4</v>
      </c>
      <c r="AI2022" s="10">
        <v>2097</v>
      </c>
      <c r="AJ2022" s="10" t="s">
        <v>409</v>
      </c>
      <c r="AK2022" s="10">
        <v>1.7316999999999999E-2</v>
      </c>
      <c r="AP2022" s="10">
        <v>1.6202999999999999E-2</v>
      </c>
      <c r="AU2022" s="10">
        <v>1.495E-2</v>
      </c>
      <c r="AZ2022" s="10">
        <v>2097</v>
      </c>
      <c r="BA2022" s="10" t="s">
        <v>409</v>
      </c>
      <c r="BB2022" s="10">
        <v>5.0000000000000001E-4</v>
      </c>
      <c r="BG2022" s="10">
        <v>2.43E-4</v>
      </c>
      <c r="BL2022" s="10">
        <v>2.7300000000000002E-4</v>
      </c>
      <c r="BQ2022" s="10">
        <v>2096</v>
      </c>
      <c r="BR2022" s="10" t="s">
        <v>408</v>
      </c>
      <c r="BS2022" s="10">
        <v>0</v>
      </c>
      <c r="BX2022" s="10">
        <v>0</v>
      </c>
      <c r="CC2022" s="10">
        <v>0</v>
      </c>
      <c r="CH2022" s="10">
        <v>2096</v>
      </c>
      <c r="CI2022" s="10" t="s">
        <v>408</v>
      </c>
      <c r="CJ2022" s="10">
        <v>0</v>
      </c>
      <c r="CO2022" s="10">
        <v>0</v>
      </c>
      <c r="CT2022" s="10">
        <v>0</v>
      </c>
      <c r="CY2022" s="10">
        <v>2120</v>
      </c>
      <c r="CZ2022" s="10" t="s">
        <v>479</v>
      </c>
      <c r="DA2022" s="10">
        <v>1.66</v>
      </c>
      <c r="DB2022" s="10">
        <v>0.72</v>
      </c>
      <c r="DC2022" s="10">
        <v>28.8</v>
      </c>
      <c r="DD2022" s="10">
        <v>36.44</v>
      </c>
      <c r="DF2022" s="10">
        <v>1.87</v>
      </c>
      <c r="DG2022" s="10">
        <v>0.82</v>
      </c>
      <c r="DH2022" s="10">
        <v>32.6</v>
      </c>
      <c r="DI2022" s="10">
        <v>36.33</v>
      </c>
      <c r="DK2022" s="10">
        <v>1.9</v>
      </c>
      <c r="DL2022" s="10">
        <v>0.83</v>
      </c>
      <c r="DM2022" s="10">
        <v>33.299999999999997</v>
      </c>
      <c r="DN2022" s="10">
        <v>36.07</v>
      </c>
    </row>
    <row r="2023" spans="1:118" x14ac:dyDescent="0.25">
      <c r="A2023" s="10">
        <v>2098</v>
      </c>
      <c r="R2023" s="10">
        <v>2098</v>
      </c>
      <c r="S2023" s="10" t="s">
        <v>471</v>
      </c>
      <c r="T2023" s="10">
        <v>0.375</v>
      </c>
      <c r="U2023" s="10">
        <v>0.31</v>
      </c>
      <c r="V2023" s="10">
        <v>7</v>
      </c>
      <c r="W2023" s="10">
        <v>38.200000000000003</v>
      </c>
      <c r="Y2023" s="10">
        <v>0.495</v>
      </c>
      <c r="Z2023" s="10">
        <v>0.39</v>
      </c>
      <c r="AA2023" s="10">
        <v>10</v>
      </c>
      <c r="AB2023" s="10">
        <v>37.9</v>
      </c>
      <c r="AD2023" s="10">
        <v>0.4</v>
      </c>
      <c r="AE2023" s="10">
        <v>0.31</v>
      </c>
      <c r="AF2023" s="10">
        <v>8</v>
      </c>
      <c r="AG2023" s="10">
        <v>37.756999999999998</v>
      </c>
      <c r="AI2023" s="10">
        <v>2098</v>
      </c>
      <c r="AJ2023" s="10" t="s">
        <v>471</v>
      </c>
      <c r="AK2023" s="10">
        <v>2.79</v>
      </c>
      <c r="AL2023" s="10">
        <v>0.77</v>
      </c>
      <c r="AM2023" s="10">
        <v>46</v>
      </c>
      <c r="AN2023" s="10">
        <v>36.6</v>
      </c>
      <c r="AP2023" s="10">
        <v>3.25</v>
      </c>
      <c r="AQ2023" s="10">
        <v>0.89</v>
      </c>
      <c r="AR2023" s="10">
        <v>53</v>
      </c>
      <c r="AS2023" s="10">
        <v>36.700000000000003</v>
      </c>
      <c r="AU2023" s="10">
        <v>3.17</v>
      </c>
      <c r="AV2023" s="10">
        <v>0.87</v>
      </c>
      <c r="AW2023" s="10">
        <v>51</v>
      </c>
      <c r="AX2023" s="10">
        <v>37.1</v>
      </c>
      <c r="AZ2023" s="10">
        <v>2098</v>
      </c>
      <c r="BA2023" s="10" t="s">
        <v>471</v>
      </c>
      <c r="BB2023" s="10">
        <v>0.28999999999999998</v>
      </c>
      <c r="BC2023" s="10">
        <v>0.23</v>
      </c>
      <c r="BD2023" s="10">
        <v>6</v>
      </c>
      <c r="BE2023" s="10">
        <v>38.156999999999996</v>
      </c>
      <c r="BG2023" s="10">
        <v>0.54</v>
      </c>
      <c r="BH2023" s="10">
        <v>0.36</v>
      </c>
      <c r="BI2023" s="10">
        <v>10</v>
      </c>
      <c r="BJ2023" s="10">
        <v>37.978999999999999</v>
      </c>
      <c r="BL2023" s="10">
        <v>0.44</v>
      </c>
      <c r="BM2023" s="10">
        <v>0.31</v>
      </c>
      <c r="BN2023" s="10">
        <v>8</v>
      </c>
      <c r="BO2023" s="10">
        <v>38.289000000000001</v>
      </c>
      <c r="BQ2023" s="10">
        <v>2097</v>
      </c>
      <c r="BR2023" s="10" t="s">
        <v>409</v>
      </c>
      <c r="BS2023" s="10">
        <v>2.0240000000000001E-2</v>
      </c>
      <c r="BX2023" s="10">
        <v>1.7232999999999998E-2</v>
      </c>
      <c r="CC2023" s="10">
        <v>1.7492500000000001E-2</v>
      </c>
      <c r="CH2023" s="10">
        <v>2097</v>
      </c>
      <c r="CI2023" s="10" t="s">
        <v>409</v>
      </c>
      <c r="CJ2023" s="10">
        <v>1.895E-3</v>
      </c>
      <c r="CO2023" s="10">
        <v>1.366E-3</v>
      </c>
      <c r="CT2023" s="10">
        <v>1.2329999999999999E-4</v>
      </c>
      <c r="CY2023" s="10">
        <v>2121</v>
      </c>
      <c r="CZ2023" s="10" t="s">
        <v>8</v>
      </c>
      <c r="DA2023" s="10">
        <v>1.81</v>
      </c>
      <c r="DB2023" s="10">
        <v>1</v>
      </c>
      <c r="DC2023" s="10">
        <v>32.799999999999997</v>
      </c>
      <c r="DD2023" s="10">
        <v>36.44</v>
      </c>
      <c r="DF2023" s="10">
        <v>2.56</v>
      </c>
      <c r="DG2023" s="10">
        <v>1.41</v>
      </c>
      <c r="DH2023" s="10">
        <v>46.5</v>
      </c>
      <c r="DI2023" s="10">
        <v>36.33</v>
      </c>
      <c r="DK2023" s="10">
        <v>2.5499999999999998</v>
      </c>
      <c r="DL2023" s="10">
        <v>1.41</v>
      </c>
      <c r="DM2023" s="10">
        <v>46.7</v>
      </c>
      <c r="DN2023" s="10">
        <v>36.07</v>
      </c>
    </row>
    <row r="2024" spans="1:118" x14ac:dyDescent="0.25">
      <c r="A2024" s="10">
        <v>2099</v>
      </c>
      <c r="R2024" s="10">
        <v>2099</v>
      </c>
      <c r="S2024" s="10" t="s">
        <v>472</v>
      </c>
      <c r="T2024" s="10">
        <v>1.75</v>
      </c>
      <c r="U2024" s="10">
        <v>1.22</v>
      </c>
      <c r="V2024" s="10">
        <v>32</v>
      </c>
      <c r="W2024" s="10">
        <v>38.200000000000003</v>
      </c>
      <c r="Y2024" s="10">
        <v>2.5554999999999999</v>
      </c>
      <c r="Z2024" s="10">
        <v>1.8</v>
      </c>
      <c r="AA2024" s="10">
        <v>48</v>
      </c>
      <c r="AB2024" s="10">
        <v>37.700000000000003</v>
      </c>
      <c r="AD2024" s="10">
        <v>2.15</v>
      </c>
      <c r="AE2024" s="10">
        <v>1.51</v>
      </c>
      <c r="AF2024" s="10">
        <v>40</v>
      </c>
      <c r="AG2024" s="10">
        <v>37.6</v>
      </c>
      <c r="AI2024" s="10">
        <v>2099</v>
      </c>
      <c r="AJ2024" s="10" t="s">
        <v>472</v>
      </c>
      <c r="AK2024" s="10">
        <v>4.3899999999999997</v>
      </c>
      <c r="AL2024" s="10">
        <v>1.72</v>
      </c>
      <c r="AM2024" s="10">
        <v>73</v>
      </c>
      <c r="AN2024" s="10">
        <v>37.4</v>
      </c>
      <c r="AP2024" s="10">
        <v>5.9</v>
      </c>
      <c r="AQ2024" s="10">
        <v>2.37</v>
      </c>
      <c r="AR2024" s="10">
        <v>99</v>
      </c>
      <c r="AS2024" s="10">
        <v>37.1</v>
      </c>
      <c r="AU2024" s="10">
        <v>5.74</v>
      </c>
      <c r="AV2024" s="10">
        <v>2.2599999999999998</v>
      </c>
      <c r="AW2024" s="10">
        <v>98</v>
      </c>
      <c r="AX2024" s="10">
        <v>36.5</v>
      </c>
      <c r="AZ2024" s="10">
        <v>2099</v>
      </c>
      <c r="BA2024" s="10" t="s">
        <v>472</v>
      </c>
      <c r="BB2024" s="10">
        <v>1.52</v>
      </c>
      <c r="BC2024" s="10">
        <v>0.91</v>
      </c>
      <c r="BD2024" s="10">
        <v>27</v>
      </c>
      <c r="BE2024" s="10">
        <v>38.136000000000003</v>
      </c>
      <c r="BG2024" s="10">
        <v>2.84</v>
      </c>
      <c r="BH2024" s="10">
        <v>1.68</v>
      </c>
      <c r="BI2024" s="10">
        <v>51</v>
      </c>
      <c r="BJ2024" s="10">
        <v>37.630000000000003</v>
      </c>
      <c r="BL2024" s="10">
        <v>2.4300000000000002</v>
      </c>
      <c r="BM2024" s="10">
        <v>1.41</v>
      </c>
      <c r="BN2024" s="10">
        <v>43</v>
      </c>
      <c r="BO2024" s="10">
        <v>37.793999999999997</v>
      </c>
      <c r="BQ2024" s="10">
        <v>2098</v>
      </c>
      <c r="BR2024" s="10" t="s">
        <v>471</v>
      </c>
      <c r="BS2024" s="10">
        <v>2.48</v>
      </c>
      <c r="BT2024" s="10">
        <v>0.72</v>
      </c>
      <c r="BU2024" s="10">
        <v>40</v>
      </c>
      <c r="BV2024" s="10">
        <v>37.700000000000003</v>
      </c>
      <c r="BX2024" s="10">
        <v>2.98</v>
      </c>
      <c r="BY2024" s="10">
        <v>0.91</v>
      </c>
      <c r="BZ2024" s="10">
        <v>48</v>
      </c>
      <c r="CA2024" s="10">
        <v>37.200000000000003</v>
      </c>
      <c r="CC2024" s="10">
        <v>1.33</v>
      </c>
      <c r="CD2024" s="10">
        <v>0.56999999999999995</v>
      </c>
      <c r="CE2024" s="10">
        <v>22</v>
      </c>
      <c r="CF2024" s="10">
        <v>37.700000000000003</v>
      </c>
      <c r="CH2024" s="10">
        <v>2098</v>
      </c>
      <c r="CI2024" s="10" t="s">
        <v>471</v>
      </c>
      <c r="CJ2024" s="10">
        <v>0.38</v>
      </c>
      <c r="CK2024" s="10">
        <v>0.25</v>
      </c>
      <c r="CL2024" s="10">
        <v>7</v>
      </c>
      <c r="CM2024" s="10">
        <v>37.79</v>
      </c>
      <c r="CO2024" s="10">
        <v>0.65</v>
      </c>
      <c r="CP2024" s="10">
        <v>0.4</v>
      </c>
      <c r="CQ2024" s="10">
        <v>12</v>
      </c>
      <c r="CR2024" s="10">
        <v>37.450000000000003</v>
      </c>
      <c r="CT2024" s="10">
        <v>0.4</v>
      </c>
      <c r="CU2024" s="10">
        <v>0.27</v>
      </c>
      <c r="CV2024" s="10">
        <v>7</v>
      </c>
      <c r="CW2024" s="10">
        <v>37.68</v>
      </c>
      <c r="CY2024" s="10">
        <v>2122</v>
      </c>
      <c r="CZ2024" s="10" t="s">
        <v>9</v>
      </c>
      <c r="DC2024" s="10">
        <v>0</v>
      </c>
      <c r="DH2024" s="10">
        <v>0</v>
      </c>
      <c r="DM2024" s="10">
        <v>0</v>
      </c>
    </row>
    <row r="2025" spans="1:118" x14ac:dyDescent="0.25">
      <c r="A2025" s="10">
        <v>2100</v>
      </c>
      <c r="R2025" s="10">
        <v>2100</v>
      </c>
      <c r="S2025" s="10" t="s">
        <v>473</v>
      </c>
      <c r="T2025" s="10">
        <v>0.19</v>
      </c>
      <c r="U2025" s="10">
        <v>0.14000000000000001</v>
      </c>
      <c r="V2025" s="10">
        <v>4</v>
      </c>
      <c r="W2025" s="10">
        <v>38.200000000000003</v>
      </c>
      <c r="Y2025" s="10">
        <v>0.2</v>
      </c>
      <c r="Z2025" s="10">
        <v>0.15</v>
      </c>
      <c r="AA2025" s="10">
        <v>4</v>
      </c>
      <c r="AB2025" s="10">
        <v>37.9</v>
      </c>
      <c r="AD2025" s="10">
        <v>0.22500000000000001</v>
      </c>
      <c r="AE2025" s="10">
        <v>0.15</v>
      </c>
      <c r="AF2025" s="10">
        <v>4</v>
      </c>
      <c r="AG2025" s="10">
        <v>37.799999999999997</v>
      </c>
      <c r="AI2025" s="10">
        <v>2100</v>
      </c>
      <c r="AJ2025" s="10" t="s">
        <v>473</v>
      </c>
      <c r="AK2025" s="10">
        <v>0.69</v>
      </c>
      <c r="AL2025" s="10">
        <v>0.32</v>
      </c>
      <c r="AM2025" s="10">
        <v>12</v>
      </c>
      <c r="AN2025" s="10">
        <v>36.6</v>
      </c>
      <c r="AP2025" s="10">
        <v>0.76</v>
      </c>
      <c r="AQ2025" s="10">
        <v>0.36</v>
      </c>
      <c r="AR2025" s="10">
        <v>13</v>
      </c>
      <c r="AS2025" s="10">
        <v>36.700000000000003</v>
      </c>
      <c r="AU2025" s="10">
        <v>0.76</v>
      </c>
      <c r="AV2025" s="10">
        <v>0.36</v>
      </c>
      <c r="AW2025" s="10">
        <v>13</v>
      </c>
      <c r="AX2025" s="10">
        <v>37.1</v>
      </c>
      <c r="AZ2025" s="10">
        <v>2100</v>
      </c>
      <c r="BA2025" s="10" t="s">
        <v>473</v>
      </c>
      <c r="BB2025" s="10">
        <v>0.19</v>
      </c>
      <c r="BC2025" s="10">
        <v>0.14000000000000001</v>
      </c>
      <c r="BD2025" s="10">
        <v>4</v>
      </c>
      <c r="BE2025" s="10">
        <v>38.156999999999996</v>
      </c>
      <c r="BG2025" s="10">
        <v>0.26</v>
      </c>
      <c r="BH2025" s="10">
        <v>0.18</v>
      </c>
      <c r="BI2025" s="10">
        <v>5</v>
      </c>
      <c r="BJ2025" s="10">
        <v>37.978999999999999</v>
      </c>
      <c r="BL2025" s="10">
        <v>0.25</v>
      </c>
      <c r="BM2025" s="10">
        <v>0.17</v>
      </c>
      <c r="BN2025" s="10">
        <v>5</v>
      </c>
      <c r="BO2025" s="10">
        <v>38.289000000000001</v>
      </c>
      <c r="BQ2025" s="10">
        <v>2099</v>
      </c>
      <c r="BR2025" s="10" t="s">
        <v>472</v>
      </c>
      <c r="BS2025" s="10">
        <v>4.1399999999999997</v>
      </c>
      <c r="BT2025" s="10">
        <v>2.0299999999999998</v>
      </c>
      <c r="BU2025" s="10">
        <v>71</v>
      </c>
      <c r="BV2025" s="10">
        <v>37.5</v>
      </c>
      <c r="BX2025" s="10">
        <v>5.13</v>
      </c>
      <c r="BY2025" s="10">
        <v>2.54</v>
      </c>
      <c r="BZ2025" s="10">
        <v>89</v>
      </c>
      <c r="CA2025" s="10">
        <v>37</v>
      </c>
      <c r="CC2025" s="10">
        <v>5.0599999999999996</v>
      </c>
      <c r="CD2025" s="10">
        <v>2.5</v>
      </c>
      <c r="CE2025" s="10">
        <v>88</v>
      </c>
      <c r="CF2025" s="10">
        <v>37</v>
      </c>
      <c r="CH2025" s="10">
        <v>2099</v>
      </c>
      <c r="CI2025" s="10" t="s">
        <v>472</v>
      </c>
      <c r="CJ2025" s="10">
        <v>1.75</v>
      </c>
      <c r="CK2025" s="10">
        <v>1.1599999999999999</v>
      </c>
      <c r="CL2025" s="10">
        <v>32</v>
      </c>
      <c r="CM2025" s="10">
        <v>38.04</v>
      </c>
      <c r="CO2025" s="10">
        <v>2.68</v>
      </c>
      <c r="CP2025" s="10">
        <v>1.74</v>
      </c>
      <c r="CQ2025" s="10">
        <v>48</v>
      </c>
      <c r="CR2025" s="10">
        <v>37.479999999999997</v>
      </c>
      <c r="CT2025" s="10">
        <v>2.72</v>
      </c>
      <c r="CU2025" s="10">
        <v>1.79</v>
      </c>
      <c r="CV2025" s="10">
        <v>49</v>
      </c>
      <c r="CW2025" s="10">
        <v>37.49</v>
      </c>
      <c r="CY2025" s="10">
        <v>2123</v>
      </c>
      <c r="CZ2025" s="10" t="s">
        <v>399</v>
      </c>
      <c r="DA2025" s="10">
        <v>1.8</v>
      </c>
      <c r="DB2025" s="10">
        <v>0.91</v>
      </c>
      <c r="DC2025" s="10">
        <v>177</v>
      </c>
      <c r="DD2025" s="10">
        <v>6.6</v>
      </c>
      <c r="DF2025" s="10">
        <v>2.54</v>
      </c>
      <c r="DG2025" s="10">
        <v>1.28</v>
      </c>
      <c r="DH2025" s="10">
        <v>250</v>
      </c>
      <c r="DI2025" s="10">
        <v>6.6</v>
      </c>
      <c r="DK2025" s="10">
        <v>2.5299999999999998</v>
      </c>
      <c r="DL2025" s="10">
        <v>1.28</v>
      </c>
      <c r="DM2025" s="10">
        <v>253</v>
      </c>
      <c r="DN2025" s="10">
        <v>6.5</v>
      </c>
    </row>
    <row r="2026" spans="1:118" x14ac:dyDescent="0.25">
      <c r="A2026" s="10">
        <v>2101</v>
      </c>
      <c r="R2026" s="10">
        <v>2101</v>
      </c>
      <c r="S2026" s="10" t="s">
        <v>474</v>
      </c>
      <c r="T2026" s="10">
        <v>8.5599999999999996E-2</v>
      </c>
      <c r="U2026" s="10">
        <v>0.08</v>
      </c>
      <c r="V2026" s="10">
        <v>2</v>
      </c>
      <c r="W2026" s="10">
        <v>38.200000000000003</v>
      </c>
      <c r="Y2026" s="10">
        <v>0.11</v>
      </c>
      <c r="Z2026" s="10">
        <v>0.09</v>
      </c>
      <c r="AA2026" s="10">
        <v>2</v>
      </c>
      <c r="AB2026" s="10">
        <v>37.9</v>
      </c>
      <c r="AD2026" s="10">
        <v>8.5000000000000006E-2</v>
      </c>
      <c r="AE2026" s="10">
        <v>7.5499999999999998E-2</v>
      </c>
      <c r="AF2026" s="10">
        <v>2</v>
      </c>
      <c r="AG2026" s="10">
        <v>37.799999999999997</v>
      </c>
      <c r="AI2026" s="10">
        <v>2101</v>
      </c>
      <c r="AJ2026" s="10" t="s">
        <v>474</v>
      </c>
      <c r="AK2026" s="10">
        <v>0.08</v>
      </c>
      <c r="AL2026" s="10">
        <v>0.03</v>
      </c>
      <c r="AM2026" s="10">
        <v>1</v>
      </c>
      <c r="AN2026" s="10">
        <v>36.6</v>
      </c>
      <c r="AP2026" s="10">
        <v>0.19</v>
      </c>
      <c r="AQ2026" s="10">
        <v>0.05</v>
      </c>
      <c r="AR2026" s="10">
        <v>3</v>
      </c>
      <c r="AS2026" s="10">
        <v>36.700000000000003</v>
      </c>
      <c r="AU2026" s="10">
        <v>0.09</v>
      </c>
      <c r="AV2026" s="10">
        <v>0.03</v>
      </c>
      <c r="AW2026" s="10">
        <v>2</v>
      </c>
      <c r="AX2026" s="10">
        <v>37.1</v>
      </c>
      <c r="AZ2026" s="10">
        <v>2101</v>
      </c>
      <c r="BA2026" s="10" t="s">
        <v>474</v>
      </c>
      <c r="BB2026" s="10">
        <v>0.02</v>
      </c>
      <c r="BC2026" s="10">
        <v>0.04</v>
      </c>
      <c r="BD2026" s="10">
        <v>1</v>
      </c>
      <c r="BE2026" s="10">
        <v>38.156999999999996</v>
      </c>
      <c r="BG2026" s="10">
        <v>0.08</v>
      </c>
      <c r="BH2026" s="10">
        <v>7.0000000000000007E-2</v>
      </c>
      <c r="BI2026" s="10">
        <v>2</v>
      </c>
      <c r="BJ2026" s="10">
        <v>37.978999999999999</v>
      </c>
      <c r="BL2026" s="10">
        <v>0.06</v>
      </c>
      <c r="BM2026" s="10">
        <v>7.0000000000000007E-2</v>
      </c>
      <c r="BN2026" s="10">
        <v>1</v>
      </c>
      <c r="BO2026" s="10">
        <v>38.289000000000001</v>
      </c>
      <c r="BQ2026" s="10">
        <v>2100</v>
      </c>
      <c r="BR2026" s="10" t="s">
        <v>473</v>
      </c>
      <c r="BS2026" s="10">
        <v>0.56000000000000005</v>
      </c>
      <c r="BT2026" s="10">
        <v>0.26</v>
      </c>
      <c r="BU2026" s="10">
        <v>9</v>
      </c>
      <c r="BV2026" s="10">
        <v>37.700000000000003</v>
      </c>
      <c r="BX2026" s="10">
        <v>0.68</v>
      </c>
      <c r="BY2026" s="10">
        <v>0.31</v>
      </c>
      <c r="BZ2026" s="10">
        <v>12</v>
      </c>
      <c r="CA2026" s="10">
        <v>37.200000000000003</v>
      </c>
      <c r="CC2026" s="10">
        <v>0.68</v>
      </c>
      <c r="CD2026" s="10">
        <v>0.31</v>
      </c>
      <c r="CE2026" s="10">
        <v>11</v>
      </c>
      <c r="CF2026" s="10">
        <v>37.700000000000003</v>
      </c>
      <c r="CH2026" s="10">
        <v>2100</v>
      </c>
      <c r="CI2026" s="10" t="s">
        <v>473</v>
      </c>
      <c r="CJ2026" s="10">
        <v>0.21</v>
      </c>
      <c r="CK2026" s="10">
        <v>0.14000000000000001</v>
      </c>
      <c r="CL2026" s="10">
        <v>4</v>
      </c>
      <c r="CM2026" s="10">
        <v>37.79</v>
      </c>
      <c r="CO2026" s="10">
        <v>0.36</v>
      </c>
      <c r="CP2026" s="10">
        <v>0.22</v>
      </c>
      <c r="CQ2026" s="10">
        <v>6</v>
      </c>
      <c r="CR2026" s="10">
        <v>37.450000000000003</v>
      </c>
      <c r="CT2026" s="10">
        <v>0.17</v>
      </c>
      <c r="CU2026" s="10">
        <v>0.12</v>
      </c>
      <c r="CV2026" s="10">
        <v>3</v>
      </c>
      <c r="CW2026" s="10">
        <v>37.68</v>
      </c>
      <c r="CY2026" s="10">
        <v>2124</v>
      </c>
      <c r="CZ2026" s="10" t="s">
        <v>44</v>
      </c>
      <c r="DC2026" s="10">
        <v>0</v>
      </c>
      <c r="DH2026" s="10">
        <v>0</v>
      </c>
      <c r="DM2026" s="10">
        <v>0</v>
      </c>
    </row>
    <row r="2027" spans="1:118" x14ac:dyDescent="0.25">
      <c r="A2027" s="10">
        <v>2102</v>
      </c>
      <c r="R2027" s="10">
        <v>2102</v>
      </c>
      <c r="S2027" s="10" t="s">
        <v>475</v>
      </c>
      <c r="T2027" s="10">
        <v>0.09</v>
      </c>
      <c r="U2027" s="10">
        <v>0.1</v>
      </c>
      <c r="V2027" s="10">
        <v>2</v>
      </c>
      <c r="W2027" s="10">
        <v>38.200000000000003</v>
      </c>
      <c r="Y2027" s="10">
        <v>0.18</v>
      </c>
      <c r="Z2027" s="10">
        <v>0.16</v>
      </c>
      <c r="AA2027" s="10">
        <v>4</v>
      </c>
      <c r="AB2027" s="10">
        <v>37.9</v>
      </c>
      <c r="AD2027" s="10">
        <v>0.09</v>
      </c>
      <c r="AE2027" s="10">
        <v>0.09</v>
      </c>
      <c r="AF2027" s="10">
        <v>2</v>
      </c>
      <c r="AG2027" s="10">
        <v>37.799999999999997</v>
      </c>
      <c r="AI2027" s="10">
        <v>2102</v>
      </c>
      <c r="AJ2027" s="10" t="s">
        <v>475</v>
      </c>
      <c r="AK2027" s="10">
        <v>2.02</v>
      </c>
      <c r="AL2027" s="10">
        <v>0.41</v>
      </c>
      <c r="AM2027" s="10">
        <v>32</v>
      </c>
      <c r="AN2027" s="10">
        <v>36.6</v>
      </c>
      <c r="AP2027" s="10">
        <v>2.29</v>
      </c>
      <c r="AQ2027" s="10">
        <v>0.48</v>
      </c>
      <c r="AR2027" s="10">
        <v>37</v>
      </c>
      <c r="AS2027" s="10">
        <v>36.700000000000003</v>
      </c>
      <c r="AU2027" s="10">
        <v>2.31</v>
      </c>
      <c r="AV2027" s="10">
        <v>0.48</v>
      </c>
      <c r="AW2027" s="10">
        <v>37</v>
      </c>
      <c r="AX2027" s="10">
        <v>37.1</v>
      </c>
      <c r="AZ2027" s="10">
        <v>2102</v>
      </c>
      <c r="BA2027" s="10" t="s">
        <v>475</v>
      </c>
      <c r="BB2027" s="10">
        <v>7.0000000000000007E-2</v>
      </c>
      <c r="BC2027" s="10">
        <v>0.06</v>
      </c>
      <c r="BD2027" s="10">
        <v>1</v>
      </c>
      <c r="BE2027" s="10">
        <v>38.156999999999996</v>
      </c>
      <c r="BG2027" s="10">
        <v>0.19</v>
      </c>
      <c r="BH2027" s="10">
        <v>0.11</v>
      </c>
      <c r="BI2027" s="10">
        <v>3</v>
      </c>
      <c r="BJ2027" s="10">
        <v>37.978999999999999</v>
      </c>
      <c r="BL2027" s="10">
        <v>0.12</v>
      </c>
      <c r="BM2027" s="10">
        <v>0.08</v>
      </c>
      <c r="BN2027" s="10">
        <v>2</v>
      </c>
      <c r="BO2027" s="10">
        <v>38.289000000000001</v>
      </c>
      <c r="BQ2027" s="10">
        <v>2101</v>
      </c>
      <c r="BR2027" s="10" t="s">
        <v>474</v>
      </c>
      <c r="BS2027" s="10">
        <v>0.03</v>
      </c>
      <c r="BT2027" s="10">
        <v>0.04</v>
      </c>
      <c r="BU2027" s="10">
        <v>1</v>
      </c>
      <c r="BV2027" s="10">
        <v>37.700000000000003</v>
      </c>
      <c r="BX2027" s="10">
        <v>0.18</v>
      </c>
      <c r="BY2027" s="10">
        <v>0.13</v>
      </c>
      <c r="BZ2027" s="10">
        <v>3</v>
      </c>
      <c r="CA2027" s="10">
        <v>37.200000000000003</v>
      </c>
      <c r="CC2027" s="10">
        <v>0.16</v>
      </c>
      <c r="CD2027" s="10">
        <v>0.12</v>
      </c>
      <c r="CE2027" s="10">
        <v>3</v>
      </c>
      <c r="CF2027" s="10">
        <v>37.700000000000003</v>
      </c>
      <c r="CH2027" s="10">
        <v>2101</v>
      </c>
      <c r="CI2027" s="10" t="s">
        <v>474</v>
      </c>
      <c r="CJ2027" s="10">
        <v>0.03</v>
      </c>
      <c r="CK2027" s="10">
        <v>0.03</v>
      </c>
      <c r="CL2027" s="10">
        <v>1</v>
      </c>
      <c r="CM2027" s="10">
        <v>37.79</v>
      </c>
      <c r="CO2027" s="10">
        <v>0.08</v>
      </c>
      <c r="CP2027" s="10">
        <v>7.0000000000000007E-2</v>
      </c>
      <c r="CQ2027" s="10">
        <v>2</v>
      </c>
      <c r="CR2027" s="10">
        <v>37.450000000000003</v>
      </c>
      <c r="CT2027" s="10">
        <v>0.09</v>
      </c>
      <c r="CU2027" s="10">
        <v>0.08</v>
      </c>
      <c r="CV2027" s="10">
        <v>2</v>
      </c>
      <c r="CW2027" s="10">
        <v>37.68</v>
      </c>
      <c r="CY2027" s="10">
        <v>2125</v>
      </c>
      <c r="CZ2027" s="10" t="s">
        <v>287</v>
      </c>
      <c r="DA2027" s="10">
        <v>1.1076601799999999</v>
      </c>
      <c r="DB2027" s="10">
        <v>0.56005290000000008</v>
      </c>
      <c r="DC2027" s="10">
        <v>109</v>
      </c>
      <c r="DD2027" s="10">
        <v>6.6</v>
      </c>
      <c r="DF2027" s="10">
        <v>1.8291635999999998</v>
      </c>
      <c r="DG2027" s="10">
        <v>0.92485799999999996</v>
      </c>
      <c r="DH2027" s="10">
        <v>180</v>
      </c>
      <c r="DI2027" s="10">
        <v>6.6</v>
      </c>
      <c r="DK2027" s="10">
        <v>1.6513282499999999</v>
      </c>
      <c r="DL2027" s="10">
        <v>0.83494124999999997</v>
      </c>
      <c r="DM2027" s="10">
        <v>165</v>
      </c>
      <c r="DN2027" s="10">
        <v>6.5</v>
      </c>
    </row>
    <row r="2028" spans="1:118" x14ac:dyDescent="0.25">
      <c r="A2028" s="10">
        <v>2103</v>
      </c>
      <c r="R2028" s="10">
        <v>2103</v>
      </c>
      <c r="S2028" s="10" t="s">
        <v>8</v>
      </c>
      <c r="T2028" s="10">
        <v>1.75</v>
      </c>
      <c r="U2028" s="10">
        <v>1.22</v>
      </c>
      <c r="Y2028" s="10">
        <v>2.56</v>
      </c>
      <c r="Z2028" s="10">
        <v>1.8</v>
      </c>
      <c r="AD2028" s="10">
        <v>2.15</v>
      </c>
      <c r="AE2028" s="10">
        <v>1.51</v>
      </c>
      <c r="AI2028" s="10">
        <v>2103</v>
      </c>
      <c r="AJ2028" s="10" t="s">
        <v>8</v>
      </c>
      <c r="AK2028" s="10">
        <v>1.71</v>
      </c>
      <c r="AL2028" s="10">
        <v>0.65</v>
      </c>
      <c r="AP2028" s="10">
        <v>2.02</v>
      </c>
      <c r="AQ2028" s="10">
        <v>0.76</v>
      </c>
      <c r="AU2028" s="10">
        <v>2.5099999999999998</v>
      </c>
      <c r="AV2028" s="10">
        <v>0.95</v>
      </c>
      <c r="AZ2028" s="10">
        <v>2103</v>
      </c>
      <c r="BA2028" s="10" t="s">
        <v>8</v>
      </c>
      <c r="BB2028" s="10">
        <v>0.72</v>
      </c>
      <c r="BC2028" s="10">
        <v>0.4</v>
      </c>
      <c r="BG2028" s="10">
        <v>1.21</v>
      </c>
      <c r="BH2028" s="10">
        <v>0.65</v>
      </c>
      <c r="BL2028" s="10">
        <v>1.26</v>
      </c>
      <c r="BM2028" s="10">
        <v>0.68</v>
      </c>
      <c r="BQ2028" s="10">
        <v>2102</v>
      </c>
      <c r="BR2028" s="10" t="s">
        <v>475</v>
      </c>
      <c r="BS2028" s="10">
        <v>1.89</v>
      </c>
      <c r="BT2028" s="10">
        <v>0.42</v>
      </c>
      <c r="BU2028" s="10">
        <v>30</v>
      </c>
      <c r="BV2028" s="10">
        <v>37.700000000000003</v>
      </c>
      <c r="BX2028" s="10">
        <v>2.13</v>
      </c>
      <c r="BY2028" s="10">
        <v>0.47</v>
      </c>
      <c r="BZ2028" s="10">
        <v>34</v>
      </c>
      <c r="CA2028" s="10">
        <v>37.200000000000003</v>
      </c>
      <c r="CC2028" s="10">
        <v>0.5</v>
      </c>
      <c r="CD2028" s="10">
        <v>0.14000000000000001</v>
      </c>
      <c r="CE2028" s="10">
        <v>8</v>
      </c>
      <c r="CF2028" s="10">
        <v>37.700000000000003</v>
      </c>
      <c r="CH2028" s="10">
        <v>2102</v>
      </c>
      <c r="CI2028" s="10" t="s">
        <v>475</v>
      </c>
      <c r="CJ2028" s="10">
        <v>0.13</v>
      </c>
      <c r="CK2028" s="10">
        <v>0.08</v>
      </c>
      <c r="CL2028" s="10">
        <v>2</v>
      </c>
      <c r="CM2028" s="10">
        <v>37.79</v>
      </c>
      <c r="CO2028" s="10">
        <v>0.21</v>
      </c>
      <c r="CP2028" s="10">
        <v>0.11</v>
      </c>
      <c r="CQ2028" s="10">
        <v>4</v>
      </c>
      <c r="CR2028" s="10">
        <v>37.450000000000003</v>
      </c>
      <c r="CT2028" s="10">
        <v>0.13</v>
      </c>
      <c r="CU2028" s="10">
        <v>0.08</v>
      </c>
      <c r="CV2028" s="10">
        <v>2</v>
      </c>
      <c r="CW2028" s="10">
        <v>37.68</v>
      </c>
      <c r="CY2028" s="10">
        <v>2126</v>
      </c>
      <c r="CZ2028" s="10" t="s">
        <v>291</v>
      </c>
      <c r="DA2028" s="10">
        <v>0.20324039999999999</v>
      </c>
      <c r="DB2028" s="10">
        <v>0.10276200000000001</v>
      </c>
      <c r="DC2028" s="10">
        <v>20</v>
      </c>
      <c r="DD2028" s="10">
        <v>6.6</v>
      </c>
      <c r="DF2028" s="10">
        <v>0.30486060000000004</v>
      </c>
      <c r="DG2028" s="10">
        <v>0.154143</v>
      </c>
      <c r="DH2028" s="10">
        <v>30</v>
      </c>
      <c r="DI2028" s="10">
        <v>6.6</v>
      </c>
      <c r="DK2028" s="10">
        <v>0.38030590000000003</v>
      </c>
      <c r="DL2028" s="10">
        <v>0.1922895</v>
      </c>
      <c r="DM2028" s="10">
        <v>38</v>
      </c>
      <c r="DN2028" s="10">
        <v>6.5</v>
      </c>
    </row>
    <row r="2029" spans="1:118" x14ac:dyDescent="0.25">
      <c r="A2029" s="10">
        <v>2104</v>
      </c>
      <c r="R2029" s="10">
        <v>2104</v>
      </c>
      <c r="S2029" s="10" t="s">
        <v>9</v>
      </c>
      <c r="AI2029" s="10">
        <v>2104</v>
      </c>
      <c r="AJ2029" s="10" t="s">
        <v>9</v>
      </c>
      <c r="AK2029" s="10">
        <v>2.69</v>
      </c>
      <c r="AL2029" s="10">
        <v>1.07</v>
      </c>
      <c r="AP2029" s="10">
        <v>3.89</v>
      </c>
      <c r="AQ2029" s="10">
        <v>1.6</v>
      </c>
      <c r="AU2029" s="10">
        <v>3.23</v>
      </c>
      <c r="AV2029" s="10">
        <v>1.31</v>
      </c>
      <c r="AZ2029" s="10">
        <v>2104</v>
      </c>
      <c r="BA2029" s="10" t="s">
        <v>9</v>
      </c>
      <c r="BB2029" s="10">
        <v>0.81</v>
      </c>
      <c r="BC2029" s="10">
        <v>0.51</v>
      </c>
      <c r="BG2029" s="10">
        <v>1.63</v>
      </c>
      <c r="BH2029" s="10">
        <v>1.02</v>
      </c>
      <c r="BL2029" s="10">
        <v>1.17</v>
      </c>
      <c r="BM2029" s="10">
        <v>0.74</v>
      </c>
      <c r="BQ2029" s="10">
        <v>2103</v>
      </c>
      <c r="BR2029" s="10" t="s">
        <v>8</v>
      </c>
      <c r="BS2029" s="10">
        <v>1.66</v>
      </c>
      <c r="BT2029" s="10">
        <v>0.75</v>
      </c>
      <c r="BX2029" s="10">
        <v>2.0299999999999998</v>
      </c>
      <c r="BY2029" s="10">
        <v>0.92</v>
      </c>
      <c r="CC2029" s="10">
        <v>1.97</v>
      </c>
      <c r="CD2029" s="10">
        <v>0.88</v>
      </c>
      <c r="CH2029" s="10">
        <v>2103</v>
      </c>
      <c r="CI2029" s="10" t="s">
        <v>8</v>
      </c>
      <c r="CJ2029" s="10">
        <v>0.69</v>
      </c>
      <c r="CK2029" s="10">
        <v>0.5</v>
      </c>
      <c r="CL2029" s="10">
        <v>13</v>
      </c>
      <c r="CM2029" s="10">
        <v>38.04</v>
      </c>
      <c r="CO2029" s="10">
        <v>0.87</v>
      </c>
      <c r="CP2029" s="10">
        <v>0.63</v>
      </c>
      <c r="CQ2029" s="10">
        <v>16</v>
      </c>
      <c r="CR2029" s="10">
        <v>37.479999999999997</v>
      </c>
      <c r="CT2029" s="10">
        <v>1.23</v>
      </c>
      <c r="CU2029" s="10">
        <v>0.87</v>
      </c>
      <c r="CV2029" s="10">
        <v>23</v>
      </c>
      <c r="CW2029" s="10">
        <v>37.49</v>
      </c>
      <c r="CY2029" s="10">
        <v>2127</v>
      </c>
      <c r="CZ2029" s="10" t="s">
        <v>294</v>
      </c>
      <c r="DA2029" s="10">
        <v>0.48777695999999998</v>
      </c>
      <c r="DB2029" s="10">
        <v>0.24662879999999998</v>
      </c>
      <c r="DC2029" s="10">
        <v>48</v>
      </c>
      <c r="DD2029" s="10">
        <v>6.6</v>
      </c>
      <c r="DF2029" s="10">
        <v>0.40648079999999998</v>
      </c>
      <c r="DG2029" s="10">
        <v>0.20552400000000001</v>
      </c>
      <c r="DH2029" s="10">
        <v>40</v>
      </c>
      <c r="DI2029" s="10">
        <v>6.6</v>
      </c>
      <c r="DK2029" s="10">
        <v>0.50040250000000008</v>
      </c>
      <c r="DL2029" s="10">
        <v>0.25301250000000003</v>
      </c>
      <c r="DM2029" s="10">
        <v>50</v>
      </c>
      <c r="DN2029" s="10">
        <v>6.5</v>
      </c>
    </row>
    <row r="2030" spans="1:118" x14ac:dyDescent="0.25">
      <c r="A2030" s="10">
        <v>2105</v>
      </c>
      <c r="R2030" s="10">
        <v>2105</v>
      </c>
      <c r="S2030" s="10" t="s">
        <v>399</v>
      </c>
      <c r="T2030" s="10">
        <v>1.73</v>
      </c>
      <c r="U2030" s="10">
        <v>1.1100000000000001</v>
      </c>
      <c r="V2030" s="10">
        <v>180</v>
      </c>
      <c r="W2030" s="10">
        <v>6.6</v>
      </c>
      <c r="Y2030" s="10">
        <v>2.5299999999999998</v>
      </c>
      <c r="Z2030" s="10">
        <v>1.63</v>
      </c>
      <c r="AA2030" s="10">
        <v>268</v>
      </c>
      <c r="AB2030" s="10">
        <v>6.5</v>
      </c>
      <c r="AD2030" s="10">
        <v>2.13</v>
      </c>
      <c r="AE2030" s="10">
        <v>1.37</v>
      </c>
      <c r="AF2030" s="10">
        <v>225</v>
      </c>
      <c r="AG2030" s="10">
        <v>6.5</v>
      </c>
      <c r="AI2030" s="10">
        <v>2105</v>
      </c>
      <c r="AJ2030" s="10" t="s">
        <v>399</v>
      </c>
      <c r="AK2030" s="10">
        <v>1.69</v>
      </c>
      <c r="AL2030" s="10">
        <v>0.55000000000000004</v>
      </c>
      <c r="AM2030" s="10">
        <v>157</v>
      </c>
      <c r="AN2030" s="10">
        <v>6.56</v>
      </c>
      <c r="AP2030" s="10">
        <v>2</v>
      </c>
      <c r="AQ2030" s="10">
        <v>0.65</v>
      </c>
      <c r="AR2030" s="10">
        <v>187</v>
      </c>
      <c r="AS2030" s="10">
        <v>6.5</v>
      </c>
      <c r="AU2030" s="10">
        <v>2.4900000000000002</v>
      </c>
      <c r="AV2030" s="10">
        <v>0.81</v>
      </c>
      <c r="AW2030" s="10">
        <v>233</v>
      </c>
      <c r="AX2030" s="10">
        <v>6.5</v>
      </c>
      <c r="AZ2030" s="10">
        <v>2105</v>
      </c>
      <c r="BA2030" s="10" t="s">
        <v>399</v>
      </c>
      <c r="BB2030" s="10">
        <v>0.7</v>
      </c>
      <c r="BC2030" s="10">
        <v>0.33</v>
      </c>
      <c r="BD2030" s="10">
        <v>68</v>
      </c>
      <c r="BE2030" s="10">
        <v>6.6</v>
      </c>
      <c r="BG2030" s="10">
        <v>1.19</v>
      </c>
      <c r="BH2030" s="10">
        <v>0.56999999999999995</v>
      </c>
      <c r="BI2030" s="10">
        <v>118</v>
      </c>
      <c r="BJ2030" s="10">
        <v>6.5</v>
      </c>
      <c r="BL2030" s="10">
        <v>1.24</v>
      </c>
      <c r="BM2030" s="10">
        <v>0.59</v>
      </c>
      <c r="BN2030" s="10">
        <v>123</v>
      </c>
      <c r="BO2030" s="10">
        <v>6.5</v>
      </c>
      <c r="BQ2030" s="10">
        <v>2104</v>
      </c>
      <c r="BR2030" s="10" t="s">
        <v>9</v>
      </c>
      <c r="BS2030" s="10">
        <v>2.48</v>
      </c>
      <c r="BT2030" s="10">
        <v>1.28</v>
      </c>
      <c r="BX2030" s="10">
        <v>3.1</v>
      </c>
      <c r="BY2030" s="10">
        <v>1.62</v>
      </c>
      <c r="CC2030" s="10">
        <v>3.09</v>
      </c>
      <c r="CD2030" s="10">
        <v>1.62</v>
      </c>
      <c r="CH2030" s="10">
        <v>2104</v>
      </c>
      <c r="CI2030" s="10" t="s">
        <v>9</v>
      </c>
      <c r="CJ2030" s="10">
        <v>1.05</v>
      </c>
      <c r="CK2030" s="10">
        <v>0.63</v>
      </c>
      <c r="CL2030" s="10">
        <v>19</v>
      </c>
      <c r="CM2030" s="10">
        <v>38.04</v>
      </c>
      <c r="CO2030" s="10">
        <v>1.77</v>
      </c>
      <c r="CP2030" s="10">
        <v>1.06</v>
      </c>
      <c r="CQ2030" s="10">
        <v>32</v>
      </c>
      <c r="CR2030" s="10">
        <v>37.479999999999997</v>
      </c>
      <c r="CT2030" s="10">
        <v>1.45</v>
      </c>
      <c r="CU2030" s="10">
        <v>0.87</v>
      </c>
      <c r="CV2030" s="10">
        <v>26</v>
      </c>
      <c r="CW2030" s="10">
        <v>37.49</v>
      </c>
      <c r="CY2030" s="10">
        <v>2128</v>
      </c>
      <c r="CZ2030" s="10" t="s">
        <v>408</v>
      </c>
      <c r="DA2030" s="10">
        <v>2.307E-2</v>
      </c>
      <c r="DF2030" s="10">
        <v>2.0379999999999999E-2</v>
      </c>
      <c r="DK2030" s="10">
        <v>2.094E-2</v>
      </c>
    </row>
    <row r="2031" spans="1:118" x14ac:dyDescent="0.25">
      <c r="A2031" s="10">
        <v>2106</v>
      </c>
      <c r="R2031" s="10">
        <v>2106</v>
      </c>
      <c r="S2031" s="10" t="s">
        <v>44</v>
      </c>
      <c r="AI2031" s="10">
        <v>2106</v>
      </c>
      <c r="AJ2031" s="10" t="s">
        <v>44</v>
      </c>
      <c r="AK2031" s="10">
        <v>2.67</v>
      </c>
      <c r="AL2031" s="10">
        <v>0.96</v>
      </c>
      <c r="AM2031" s="10">
        <v>250</v>
      </c>
      <c r="AN2031" s="10">
        <v>6.56</v>
      </c>
      <c r="AP2031" s="10">
        <v>3.86</v>
      </c>
      <c r="AQ2031" s="10">
        <v>1.4</v>
      </c>
      <c r="AR2031" s="10">
        <v>365</v>
      </c>
      <c r="AS2031" s="10">
        <v>6.5</v>
      </c>
      <c r="AU2031" s="10">
        <v>3.21</v>
      </c>
      <c r="AV2031" s="10">
        <v>1.1599999999999999</v>
      </c>
      <c r="AW2031" s="10">
        <v>304</v>
      </c>
      <c r="AX2031" s="10">
        <v>6.5</v>
      </c>
      <c r="AZ2031" s="10">
        <v>2106</v>
      </c>
      <c r="BA2031" s="10" t="s">
        <v>44</v>
      </c>
      <c r="BB2031" s="10">
        <v>0.8</v>
      </c>
      <c r="BC2031" s="10">
        <v>0.47</v>
      </c>
      <c r="BD2031" s="10">
        <v>81</v>
      </c>
      <c r="BE2031" s="10">
        <v>6.6</v>
      </c>
      <c r="BG2031" s="10">
        <v>1.62</v>
      </c>
      <c r="BH2031" s="10">
        <v>0.96</v>
      </c>
      <c r="BI2031" s="10">
        <v>168</v>
      </c>
      <c r="BJ2031" s="10">
        <v>6.5</v>
      </c>
      <c r="BL2031" s="10">
        <v>1.1599999999999999</v>
      </c>
      <c r="BM2031" s="10">
        <v>0.69</v>
      </c>
      <c r="BN2031" s="10">
        <v>120</v>
      </c>
      <c r="BO2031" s="10">
        <v>6.5</v>
      </c>
      <c r="BQ2031" s="10">
        <v>2105</v>
      </c>
      <c r="BR2031" s="10" t="s">
        <v>399</v>
      </c>
      <c r="BS2031" s="10">
        <v>1.64</v>
      </c>
      <c r="BT2031" s="10">
        <v>0.65</v>
      </c>
      <c r="BU2031" s="10">
        <v>157</v>
      </c>
      <c r="BV2031" s="10">
        <v>6.51</v>
      </c>
      <c r="BX2031" s="10">
        <v>2.0099999999999998</v>
      </c>
      <c r="BY2031" s="10">
        <v>0.8</v>
      </c>
      <c r="BZ2031" s="10">
        <v>195</v>
      </c>
      <c r="CA2031" s="10">
        <v>6.4</v>
      </c>
      <c r="CC2031" s="10">
        <v>1.95</v>
      </c>
      <c r="CD2031" s="10">
        <v>0.77</v>
      </c>
      <c r="CE2031" s="10">
        <v>186</v>
      </c>
      <c r="CF2031" s="10">
        <v>6.5</v>
      </c>
      <c r="CH2031" s="10">
        <v>2105</v>
      </c>
      <c r="CI2031" s="10" t="s">
        <v>399</v>
      </c>
      <c r="CJ2031" s="10">
        <v>0.67</v>
      </c>
      <c r="CK2031" s="10">
        <v>0.43</v>
      </c>
      <c r="CL2031" s="10">
        <v>70</v>
      </c>
      <c r="CM2031" s="10">
        <v>6.58</v>
      </c>
      <c r="CO2031" s="10">
        <v>0.85</v>
      </c>
      <c r="CP2031" s="10">
        <v>0.55000000000000004</v>
      </c>
      <c r="CQ2031" s="10">
        <v>90</v>
      </c>
      <c r="CR2031" s="10">
        <v>6.5</v>
      </c>
      <c r="CT2031" s="10">
        <v>1.21</v>
      </c>
      <c r="CU2031" s="10">
        <v>0.78</v>
      </c>
      <c r="CV2031" s="10">
        <v>128</v>
      </c>
      <c r="CW2031" s="10">
        <v>6.52</v>
      </c>
      <c r="CY2031" s="10">
        <v>2129</v>
      </c>
      <c r="CZ2031" s="10" t="s">
        <v>409</v>
      </c>
      <c r="DA2031" s="10">
        <v>0</v>
      </c>
      <c r="DF2031" s="10">
        <v>0</v>
      </c>
      <c r="DK2031" s="10">
        <v>0</v>
      </c>
    </row>
    <row r="2032" spans="1:118" x14ac:dyDescent="0.25">
      <c r="A2032" s="10">
        <v>2107</v>
      </c>
      <c r="R2032" s="10">
        <v>2107</v>
      </c>
      <c r="S2032" s="10" t="s">
        <v>287</v>
      </c>
      <c r="T2032" s="10">
        <v>0</v>
      </c>
      <c r="U2032" s="10">
        <v>0</v>
      </c>
      <c r="V2032" s="10">
        <v>0</v>
      </c>
      <c r="W2032" s="10">
        <v>6.6</v>
      </c>
      <c r="Y2032" s="10">
        <v>0</v>
      </c>
      <c r="Z2032" s="10">
        <v>0</v>
      </c>
      <c r="AA2032" s="10">
        <v>0</v>
      </c>
      <c r="AB2032" s="10">
        <v>6.5</v>
      </c>
      <c r="AD2032" s="10">
        <v>0</v>
      </c>
      <c r="AE2032" s="10">
        <v>0</v>
      </c>
      <c r="AF2032" s="10">
        <v>0</v>
      </c>
      <c r="AG2032" s="10">
        <v>6.5</v>
      </c>
      <c r="AI2032" s="10">
        <v>2107</v>
      </c>
      <c r="AJ2032" s="10" t="s">
        <v>287</v>
      </c>
      <c r="AK2032" s="10">
        <v>0</v>
      </c>
      <c r="AL2032" s="10">
        <v>0</v>
      </c>
      <c r="AM2032" s="10">
        <v>0</v>
      </c>
      <c r="AN2032" s="10">
        <v>6.6</v>
      </c>
      <c r="AP2032" s="10">
        <v>0</v>
      </c>
      <c r="AQ2032" s="10">
        <v>0</v>
      </c>
      <c r="AR2032" s="10">
        <v>0</v>
      </c>
      <c r="AS2032" s="10">
        <v>6.5</v>
      </c>
      <c r="AU2032" s="10">
        <v>0</v>
      </c>
      <c r="AV2032" s="10">
        <v>0</v>
      </c>
      <c r="AW2032" s="10">
        <v>0</v>
      </c>
      <c r="AX2032" s="10">
        <v>6.5</v>
      </c>
      <c r="AZ2032" s="10">
        <v>2107</v>
      </c>
      <c r="BA2032" s="10" t="s">
        <v>287</v>
      </c>
      <c r="BB2032" s="10">
        <v>0</v>
      </c>
      <c r="BC2032" s="10">
        <v>0</v>
      </c>
      <c r="BD2032" s="10">
        <v>0</v>
      </c>
      <c r="BE2032" s="10">
        <v>6.6</v>
      </c>
      <c r="BG2032" s="10">
        <v>0</v>
      </c>
      <c r="BH2032" s="10">
        <v>0</v>
      </c>
      <c r="BI2032" s="10">
        <v>0</v>
      </c>
      <c r="BJ2032" s="10">
        <v>6.5</v>
      </c>
      <c r="BL2032" s="10">
        <v>0</v>
      </c>
      <c r="BM2032" s="10">
        <v>0</v>
      </c>
      <c r="BN2032" s="10">
        <v>0</v>
      </c>
      <c r="BO2032" s="10">
        <v>6.5</v>
      </c>
      <c r="BQ2032" s="10">
        <v>2106</v>
      </c>
      <c r="BR2032" s="10" t="s">
        <v>44</v>
      </c>
      <c r="BS2032" s="10">
        <v>2.4700000000000002</v>
      </c>
      <c r="BT2032" s="10">
        <v>1.18</v>
      </c>
      <c r="BU2032" s="10">
        <v>244</v>
      </c>
      <c r="BV2032" s="10">
        <v>6.51</v>
      </c>
      <c r="BX2032" s="10">
        <v>3.08</v>
      </c>
      <c r="BY2032" s="10">
        <v>1.47</v>
      </c>
      <c r="BZ2032" s="10">
        <v>309</v>
      </c>
      <c r="CA2032" s="10">
        <v>6.4</v>
      </c>
      <c r="CC2032" s="10">
        <v>3.07</v>
      </c>
      <c r="CD2032" s="10">
        <v>1.47</v>
      </c>
      <c r="CE2032" s="10">
        <v>303</v>
      </c>
      <c r="CF2032" s="10">
        <v>6.5</v>
      </c>
      <c r="CH2032" s="10">
        <v>2106</v>
      </c>
      <c r="CI2032" s="10" t="s">
        <v>44</v>
      </c>
      <c r="CJ2032" s="10">
        <v>1.04</v>
      </c>
      <c r="CK2032" s="10">
        <v>0.59</v>
      </c>
      <c r="CL2032" s="10">
        <v>105</v>
      </c>
      <c r="CM2032" s="10">
        <v>6.58</v>
      </c>
      <c r="CO2032" s="10">
        <v>1.76</v>
      </c>
      <c r="CP2032" s="10">
        <v>0.99</v>
      </c>
      <c r="CQ2032" s="10">
        <v>180</v>
      </c>
      <c r="CR2032" s="10">
        <v>6.5</v>
      </c>
      <c r="CT2032" s="10">
        <v>1.44</v>
      </c>
      <c r="CU2032" s="10">
        <v>0.81</v>
      </c>
      <c r="CV2032" s="10">
        <v>147</v>
      </c>
      <c r="CW2032" s="10">
        <v>6.52</v>
      </c>
      <c r="CY2032" s="10">
        <v>2130</v>
      </c>
      <c r="CZ2032" s="10" t="s">
        <v>481</v>
      </c>
      <c r="DA2032" s="10">
        <v>3.09</v>
      </c>
      <c r="DB2032" s="10">
        <v>1.67</v>
      </c>
      <c r="DC2032" s="10">
        <v>55.4</v>
      </c>
      <c r="DD2032" s="10">
        <v>36.619999999999997</v>
      </c>
      <c r="DF2032" s="10">
        <v>4.3</v>
      </c>
      <c r="DG2032" s="10">
        <v>2.39</v>
      </c>
      <c r="DH2032" s="10">
        <v>77.8</v>
      </c>
      <c r="DI2032" s="10">
        <v>36.57</v>
      </c>
      <c r="DK2032" s="10">
        <v>3.97</v>
      </c>
      <c r="DL2032" s="10">
        <v>2.2000000000000002</v>
      </c>
      <c r="DM2032" s="10">
        <v>72.2</v>
      </c>
      <c r="DN2032" s="10">
        <v>36.31</v>
      </c>
    </row>
    <row r="2033" spans="1:118" x14ac:dyDescent="0.25">
      <c r="A2033" s="10">
        <v>2108</v>
      </c>
      <c r="R2033" s="10">
        <v>2108</v>
      </c>
      <c r="S2033" s="10" t="s">
        <v>305</v>
      </c>
      <c r="T2033" s="10">
        <v>7.6728959999999985E-2</v>
      </c>
      <c r="U2033" s="10">
        <v>4.9325760000000003E-2</v>
      </c>
      <c r="V2033" s="10">
        <v>8</v>
      </c>
      <c r="W2033" s="10">
        <v>6.6</v>
      </c>
      <c r="Y2033" s="10">
        <v>8.5012199999999996E-2</v>
      </c>
      <c r="Z2033" s="10">
        <v>5.4650700000000003E-2</v>
      </c>
      <c r="AA2033" s="10">
        <v>9</v>
      </c>
      <c r="AB2033" s="10">
        <v>6.5</v>
      </c>
      <c r="AD2033" s="10">
        <v>9.4458E-2</v>
      </c>
      <c r="AE2033" s="10">
        <v>6.0723000000000006E-2</v>
      </c>
      <c r="AF2033" s="10">
        <v>10</v>
      </c>
      <c r="AG2033" s="10">
        <v>6.5</v>
      </c>
      <c r="AI2033" s="10">
        <v>2108</v>
      </c>
      <c r="AJ2033" s="10" t="s">
        <v>305</v>
      </c>
      <c r="AK2033" s="10">
        <v>0.1627065</v>
      </c>
      <c r="AL2033" s="10">
        <v>5.3093700000000008E-2</v>
      </c>
      <c r="AM2033" s="10">
        <v>15</v>
      </c>
      <c r="AN2033" s="10">
        <v>6.6</v>
      </c>
      <c r="AP2033" s="10">
        <v>0.16024125</v>
      </c>
      <c r="AQ2033" s="10">
        <v>5.2289250000000002E-2</v>
      </c>
      <c r="AR2033" s="10">
        <v>15</v>
      </c>
      <c r="AS2033" s="10">
        <v>6.5</v>
      </c>
      <c r="AU2033" s="10">
        <v>0.22433775</v>
      </c>
      <c r="AV2033" s="10">
        <v>7.3204949999999991E-2</v>
      </c>
      <c r="AW2033" s="10">
        <v>21</v>
      </c>
      <c r="AX2033" s="10">
        <v>6.5</v>
      </c>
      <c r="AZ2033" s="10">
        <v>2108</v>
      </c>
      <c r="BA2033" s="10" t="s">
        <v>305</v>
      </c>
      <c r="BB2033" s="10">
        <v>9.2485799999999993E-2</v>
      </c>
      <c r="BC2033" s="10">
        <v>4.4187660000000004E-2</v>
      </c>
      <c r="BD2033" s="10">
        <v>9</v>
      </c>
      <c r="BE2033" s="10">
        <v>6.6</v>
      </c>
      <c r="BG2033" s="10">
        <v>0.15180750000000001</v>
      </c>
      <c r="BH2033" s="10">
        <v>7.2530250000000004E-2</v>
      </c>
      <c r="BI2033" s="10">
        <v>15</v>
      </c>
      <c r="BJ2033" s="10">
        <v>6.5</v>
      </c>
      <c r="BL2033" s="10">
        <v>0.121446</v>
      </c>
      <c r="BM2033" s="10">
        <v>5.8024199999999998E-2</v>
      </c>
      <c r="BN2033" s="10">
        <v>12</v>
      </c>
      <c r="BO2033" s="10">
        <v>6.5</v>
      </c>
      <c r="BQ2033" s="10">
        <v>2107</v>
      </c>
      <c r="BR2033" s="10" t="s">
        <v>287</v>
      </c>
      <c r="BS2033" s="10">
        <v>0</v>
      </c>
      <c r="BT2033" s="10">
        <v>0</v>
      </c>
      <c r="BU2033" s="10">
        <v>0</v>
      </c>
      <c r="BV2033" s="10">
        <v>6.51</v>
      </c>
      <c r="BX2033" s="10">
        <v>0</v>
      </c>
      <c r="BY2033" s="10">
        <v>0</v>
      </c>
      <c r="BZ2033" s="10">
        <v>0</v>
      </c>
      <c r="CA2033" s="10">
        <v>6.4</v>
      </c>
      <c r="CC2033" s="10">
        <v>0</v>
      </c>
      <c r="CD2033" s="10">
        <v>0</v>
      </c>
      <c r="CE2033" s="10">
        <v>0</v>
      </c>
      <c r="CF2033" s="10">
        <v>6.5</v>
      </c>
      <c r="CH2033" s="10">
        <v>2107</v>
      </c>
      <c r="CI2033" s="10" t="s">
        <v>287</v>
      </c>
      <c r="CJ2033" s="10">
        <v>0</v>
      </c>
      <c r="CK2033" s="10">
        <v>0</v>
      </c>
      <c r="CL2033" s="10">
        <v>0</v>
      </c>
      <c r="CM2033" s="10">
        <v>6.58</v>
      </c>
      <c r="CO2033" s="10">
        <v>0</v>
      </c>
      <c r="CP2033" s="10">
        <v>0</v>
      </c>
      <c r="CQ2033" s="10">
        <v>0</v>
      </c>
      <c r="CR2033" s="10">
        <v>6.5</v>
      </c>
      <c r="CT2033" s="10">
        <v>0</v>
      </c>
      <c r="CU2033" s="10">
        <v>0</v>
      </c>
      <c r="CV2033" s="10">
        <v>0</v>
      </c>
      <c r="CW2033" s="10">
        <v>6.52</v>
      </c>
      <c r="CY2033" s="10">
        <v>3323</v>
      </c>
      <c r="CZ2033" s="10" t="s">
        <v>984</v>
      </c>
    </row>
    <row r="2034" spans="1:118" x14ac:dyDescent="0.25">
      <c r="A2034" s="10">
        <v>2109</v>
      </c>
      <c r="R2034" s="10">
        <v>2109</v>
      </c>
      <c r="S2034" s="10" t="s">
        <v>288</v>
      </c>
      <c r="T2034" s="10">
        <v>9.5911199999999988E-2</v>
      </c>
      <c r="U2034" s="10">
        <v>6.1657200000000002E-2</v>
      </c>
      <c r="V2034" s="10">
        <v>10</v>
      </c>
      <c r="W2034" s="10">
        <v>6.6</v>
      </c>
      <c r="Y2034" s="10">
        <v>1.8891599999999998E-2</v>
      </c>
      <c r="Z2034" s="10">
        <v>1.21446E-2</v>
      </c>
      <c r="AA2034" s="10">
        <v>2</v>
      </c>
      <c r="AB2034" s="10">
        <v>6.5</v>
      </c>
      <c r="AD2034" s="10">
        <v>0</v>
      </c>
      <c r="AE2034" s="10">
        <v>0</v>
      </c>
      <c r="AF2034" s="10">
        <v>0</v>
      </c>
      <c r="AG2034" s="10">
        <v>6.5</v>
      </c>
      <c r="AI2034" s="10">
        <v>2109</v>
      </c>
      <c r="AJ2034" s="10" t="s">
        <v>288</v>
      </c>
      <c r="AK2034" s="10">
        <v>0.15185939999999998</v>
      </c>
      <c r="AL2034" s="10">
        <v>4.9554119999999993E-2</v>
      </c>
      <c r="AM2034" s="10">
        <v>14</v>
      </c>
      <c r="AN2034" s="10">
        <v>6.6</v>
      </c>
      <c r="AP2034" s="10">
        <v>0.21365500000000001</v>
      </c>
      <c r="AQ2034" s="10">
        <v>6.9719000000000003E-2</v>
      </c>
      <c r="AR2034" s="10">
        <v>20</v>
      </c>
      <c r="AS2034" s="10">
        <v>6.5</v>
      </c>
      <c r="AU2034" s="10">
        <v>0.58755124999999997</v>
      </c>
      <c r="AV2034" s="10">
        <v>0.19172724999999999</v>
      </c>
      <c r="AW2034" s="10">
        <v>55</v>
      </c>
      <c r="AX2034" s="10">
        <v>6.5</v>
      </c>
      <c r="AZ2034" s="10">
        <v>2109</v>
      </c>
      <c r="BA2034" s="10" t="s">
        <v>288</v>
      </c>
      <c r="BB2034" s="10">
        <v>0</v>
      </c>
      <c r="BC2034" s="10">
        <v>0</v>
      </c>
      <c r="BD2034" s="10">
        <v>0</v>
      </c>
      <c r="BE2034" s="10">
        <v>6.6</v>
      </c>
      <c r="BG2034" s="10">
        <v>0.27325350000000004</v>
      </c>
      <c r="BH2034" s="10">
        <v>0.13055445000000002</v>
      </c>
      <c r="BI2034" s="10">
        <v>27</v>
      </c>
      <c r="BJ2034" s="10">
        <v>6.5</v>
      </c>
      <c r="BL2034" s="10">
        <v>0.44530199999999998</v>
      </c>
      <c r="BM2034" s="10">
        <v>0.21275539999999998</v>
      </c>
      <c r="BN2034" s="10">
        <v>44</v>
      </c>
      <c r="BO2034" s="10">
        <v>6.5</v>
      </c>
      <c r="BQ2034" s="10">
        <v>2108</v>
      </c>
      <c r="BR2034" s="10" t="s">
        <v>305</v>
      </c>
      <c r="BS2034" s="10">
        <v>0.15710908499999998</v>
      </c>
      <c r="BT2034" s="10">
        <v>6.2505764999999991E-2</v>
      </c>
      <c r="BU2034" s="10">
        <v>15</v>
      </c>
      <c r="BV2034" s="10">
        <v>6.51</v>
      </c>
      <c r="BX2034" s="10">
        <v>0.16475136000000004</v>
      </c>
      <c r="BY2034" s="10">
        <v>6.5546240000000006E-2</v>
      </c>
      <c r="BZ2034" s="10">
        <v>16</v>
      </c>
      <c r="CA2034" s="10">
        <v>6.4</v>
      </c>
      <c r="CC2034" s="10">
        <v>0.1882413</v>
      </c>
      <c r="CD2034" s="10">
        <v>7.4891700000000005E-2</v>
      </c>
      <c r="CE2034" s="10">
        <v>18</v>
      </c>
      <c r="CF2034" s="10">
        <v>6.5</v>
      </c>
      <c r="CH2034" s="10">
        <v>2108</v>
      </c>
      <c r="CI2034" s="10" t="s">
        <v>305</v>
      </c>
      <c r="CJ2034" s="10">
        <v>9.5620559999999979E-2</v>
      </c>
      <c r="CK2034" s="10">
        <v>6.1470360000000002E-2</v>
      </c>
      <c r="CL2034" s="10">
        <v>10</v>
      </c>
      <c r="CM2034" s="10">
        <v>6.58</v>
      </c>
      <c r="CO2034" s="10">
        <v>0.1227954</v>
      </c>
      <c r="CP2034" s="10">
        <v>7.8939900000000007E-2</v>
      </c>
      <c r="CQ2034" s="10">
        <v>13</v>
      </c>
      <c r="CR2034" s="10">
        <v>6.5</v>
      </c>
      <c r="CT2034" s="10">
        <v>0.10422350399999999</v>
      </c>
      <c r="CU2034" s="10">
        <v>6.7000824E-2</v>
      </c>
      <c r="CV2034" s="10">
        <v>11</v>
      </c>
      <c r="CW2034" s="10">
        <v>6.52</v>
      </c>
      <c r="CY2034" s="10">
        <v>2131</v>
      </c>
      <c r="CZ2034" s="10" t="s">
        <v>482</v>
      </c>
      <c r="DA2034" s="10">
        <v>3.48</v>
      </c>
      <c r="DB2034" s="10">
        <v>1.74</v>
      </c>
      <c r="DC2034" s="10">
        <v>61.5</v>
      </c>
      <c r="DD2034" s="10">
        <v>36.619999999999997</v>
      </c>
      <c r="DF2034" s="10">
        <v>4.4400000000000004</v>
      </c>
      <c r="DG2034" s="10">
        <v>2.27</v>
      </c>
      <c r="DH2034" s="10">
        <v>79</v>
      </c>
      <c r="DI2034" s="10">
        <v>36.57</v>
      </c>
      <c r="DK2034" s="10">
        <v>4.46</v>
      </c>
      <c r="DL2034" s="10">
        <v>2.2799999999999998</v>
      </c>
      <c r="DM2034" s="10">
        <v>79.900000000000006</v>
      </c>
      <c r="DN2034" s="10">
        <v>36.31</v>
      </c>
    </row>
    <row r="2035" spans="1:118" x14ac:dyDescent="0.25">
      <c r="A2035" s="10">
        <v>2110</v>
      </c>
      <c r="R2035" s="10">
        <v>2110</v>
      </c>
      <c r="S2035" s="10" t="s">
        <v>315</v>
      </c>
      <c r="T2035" s="10">
        <v>0.17264015999999999</v>
      </c>
      <c r="U2035" s="10">
        <v>0.11098296000000001</v>
      </c>
      <c r="V2035" s="10">
        <v>18</v>
      </c>
      <c r="W2035" s="10">
        <v>6.6</v>
      </c>
      <c r="Y2035" s="10">
        <v>0.21725339999999996</v>
      </c>
      <c r="Z2035" s="10">
        <v>0.13966290000000001</v>
      </c>
      <c r="AA2035" s="10">
        <v>23</v>
      </c>
      <c r="AB2035" s="10">
        <v>6.5</v>
      </c>
      <c r="AD2035" s="10">
        <v>0.2550366</v>
      </c>
      <c r="AE2035" s="10">
        <v>0.16395209999999999</v>
      </c>
      <c r="AF2035" s="10">
        <v>27</v>
      </c>
      <c r="AG2035" s="10">
        <v>6.5</v>
      </c>
      <c r="AI2035" s="10">
        <v>2110</v>
      </c>
      <c r="AJ2035" s="10" t="s">
        <v>315</v>
      </c>
      <c r="AK2035" s="10">
        <v>0.57489629999999992</v>
      </c>
      <c r="AL2035" s="10">
        <v>0.18759773999999996</v>
      </c>
      <c r="AM2035" s="10">
        <v>53</v>
      </c>
      <c r="AN2035" s="10">
        <v>6.6</v>
      </c>
      <c r="AP2035" s="10">
        <v>0.63028224999999993</v>
      </c>
      <c r="AQ2035" s="10">
        <v>0.20567105000000002</v>
      </c>
      <c r="AR2035" s="10">
        <v>59</v>
      </c>
      <c r="AS2035" s="10">
        <v>6.5</v>
      </c>
      <c r="AU2035" s="10">
        <v>0.71574424999999997</v>
      </c>
      <c r="AV2035" s="10">
        <v>0.23355865000000001</v>
      </c>
      <c r="AW2035" s="10">
        <v>67</v>
      </c>
      <c r="AX2035" s="10">
        <v>6.5</v>
      </c>
      <c r="AZ2035" s="10">
        <v>2110</v>
      </c>
      <c r="BA2035" s="10" t="s">
        <v>315</v>
      </c>
      <c r="BB2035" s="10">
        <v>0.24662879999999998</v>
      </c>
      <c r="BC2035" s="10">
        <v>0.11783375999999998</v>
      </c>
      <c r="BD2035" s="10">
        <v>24</v>
      </c>
      <c r="BE2035" s="10">
        <v>6.6</v>
      </c>
      <c r="BG2035" s="10">
        <v>0.30361500000000002</v>
      </c>
      <c r="BH2035" s="10">
        <v>0.14506050000000001</v>
      </c>
      <c r="BI2035" s="10">
        <v>30</v>
      </c>
      <c r="BJ2035" s="10">
        <v>6.5</v>
      </c>
      <c r="BL2035" s="10">
        <v>0.29349449999999999</v>
      </c>
      <c r="BM2035" s="10">
        <v>0.14022515000000002</v>
      </c>
      <c r="BN2035" s="10">
        <v>29</v>
      </c>
      <c r="BO2035" s="10">
        <v>6.5</v>
      </c>
      <c r="BQ2035" s="10">
        <v>2109</v>
      </c>
      <c r="BR2035" s="10" t="s">
        <v>288</v>
      </c>
      <c r="BS2035" s="10">
        <v>0.14663514600000002</v>
      </c>
      <c r="BT2035" s="10">
        <v>5.8338714E-2</v>
      </c>
      <c r="BU2035" s="10">
        <v>14</v>
      </c>
      <c r="BV2035" s="10">
        <v>6.51</v>
      </c>
      <c r="BX2035" s="10">
        <v>0.3912844800000001</v>
      </c>
      <c r="BY2035" s="10">
        <v>0.15567232</v>
      </c>
      <c r="BZ2035" s="10">
        <v>38</v>
      </c>
      <c r="CA2035" s="10">
        <v>6.4</v>
      </c>
      <c r="CC2035" s="10">
        <v>0.15686775000000003</v>
      </c>
      <c r="CD2035" s="10">
        <v>6.240975E-2</v>
      </c>
      <c r="CE2035" s="10">
        <v>15</v>
      </c>
      <c r="CF2035" s="10">
        <v>6.5</v>
      </c>
      <c r="CH2035" s="10">
        <v>2109</v>
      </c>
      <c r="CI2035" s="10" t="s">
        <v>288</v>
      </c>
      <c r="CJ2035" s="10">
        <v>6.6934392000000009E-2</v>
      </c>
      <c r="CK2035" s="10">
        <v>4.3029252000000004E-2</v>
      </c>
      <c r="CL2035" s="10">
        <v>7</v>
      </c>
      <c r="CM2035" s="10">
        <v>6.58</v>
      </c>
      <c r="CO2035" s="10">
        <v>9.4458E-2</v>
      </c>
      <c r="CP2035" s="10">
        <v>6.0723000000000006E-2</v>
      </c>
      <c r="CQ2035" s="10">
        <v>10</v>
      </c>
      <c r="CR2035" s="10">
        <v>6.5</v>
      </c>
      <c r="CT2035" s="10">
        <v>0.42636887999999995</v>
      </c>
      <c r="CU2035" s="10">
        <v>0.27409427999999997</v>
      </c>
      <c r="CV2035" s="10">
        <v>45</v>
      </c>
      <c r="CW2035" s="10">
        <v>6.52</v>
      </c>
      <c r="CY2035" s="10">
        <v>2132</v>
      </c>
      <c r="CZ2035" s="10" t="s">
        <v>483</v>
      </c>
      <c r="DA2035" s="10">
        <v>3.67</v>
      </c>
      <c r="DB2035" s="10">
        <v>1.89</v>
      </c>
      <c r="DC2035" s="10">
        <v>64.900000000000006</v>
      </c>
      <c r="DD2035" s="10">
        <v>36.619999999999997</v>
      </c>
      <c r="DF2035" s="10">
        <v>4.87</v>
      </c>
      <c r="DG2035" s="10">
        <v>2.57</v>
      </c>
      <c r="DH2035" s="10">
        <v>86.5</v>
      </c>
      <c r="DI2035" s="10">
        <v>36.57</v>
      </c>
      <c r="DK2035" s="10">
        <v>4.84</v>
      </c>
      <c r="DL2035" s="10">
        <v>2.52</v>
      </c>
      <c r="DM2035" s="10">
        <v>86.3</v>
      </c>
      <c r="DN2035" s="10">
        <v>36.31</v>
      </c>
    </row>
    <row r="2036" spans="1:118" x14ac:dyDescent="0.25">
      <c r="A2036" s="10">
        <v>2111</v>
      </c>
      <c r="R2036" s="10">
        <v>2111</v>
      </c>
      <c r="S2036" s="10" t="s">
        <v>289</v>
      </c>
      <c r="T2036" s="10">
        <v>0.35487143999999993</v>
      </c>
      <c r="U2036" s="10">
        <v>0.22813163999999997</v>
      </c>
      <c r="V2036" s="10">
        <v>37</v>
      </c>
      <c r="W2036" s="10">
        <v>6.6</v>
      </c>
      <c r="Y2036" s="10">
        <v>0.48173579999999999</v>
      </c>
      <c r="Z2036" s="10">
        <v>0.30968730000000005</v>
      </c>
      <c r="AA2036" s="10">
        <v>51</v>
      </c>
      <c r="AB2036" s="10">
        <v>6.5</v>
      </c>
      <c r="AD2036" s="10">
        <v>0.52896480000000001</v>
      </c>
      <c r="AE2036" s="10">
        <v>0.34004880000000004</v>
      </c>
      <c r="AF2036" s="10">
        <v>56</v>
      </c>
      <c r="AG2036" s="10">
        <v>6.5</v>
      </c>
      <c r="AI2036" s="10">
        <v>2111</v>
      </c>
      <c r="AJ2036" s="10" t="s">
        <v>289</v>
      </c>
      <c r="AK2036" s="10">
        <v>0.81353249999999999</v>
      </c>
      <c r="AL2036" s="10">
        <v>0.2654685</v>
      </c>
      <c r="AM2036" s="10">
        <v>75</v>
      </c>
      <c r="AN2036" s="10">
        <v>6.6</v>
      </c>
      <c r="AP2036" s="10">
        <v>0.99349575000000001</v>
      </c>
      <c r="AQ2036" s="10">
        <v>0.32419334999999999</v>
      </c>
      <c r="AR2036" s="10">
        <v>93</v>
      </c>
      <c r="AS2036" s="10">
        <v>6.5</v>
      </c>
      <c r="AU2036" s="10">
        <v>0.9614474999999999</v>
      </c>
      <c r="AV2036" s="10">
        <v>0.3137355</v>
      </c>
      <c r="AW2036" s="10">
        <v>90</v>
      </c>
      <c r="AX2036" s="10">
        <v>6.5</v>
      </c>
      <c r="AZ2036" s="10">
        <v>2111</v>
      </c>
      <c r="BA2036" s="10" t="s">
        <v>289</v>
      </c>
      <c r="BB2036" s="10">
        <v>0.39049559999999994</v>
      </c>
      <c r="BC2036" s="10">
        <v>0.18657011999999998</v>
      </c>
      <c r="BD2036" s="10">
        <v>38</v>
      </c>
      <c r="BE2036" s="10">
        <v>6.6</v>
      </c>
      <c r="BG2036" s="10">
        <v>0.4351815</v>
      </c>
      <c r="BH2036" s="10">
        <v>0.20792004999999997</v>
      </c>
      <c r="BI2036" s="10">
        <v>43</v>
      </c>
      <c r="BJ2036" s="10">
        <v>6.5</v>
      </c>
      <c r="BL2036" s="10">
        <v>0.44530199999999998</v>
      </c>
      <c r="BM2036" s="10">
        <v>0.21275539999999998</v>
      </c>
      <c r="BN2036" s="10">
        <v>44</v>
      </c>
      <c r="BO2036" s="10">
        <v>6.5</v>
      </c>
      <c r="BQ2036" s="10">
        <v>2110</v>
      </c>
      <c r="BR2036" s="10" t="s">
        <v>315</v>
      </c>
      <c r="BS2036" s="10">
        <v>0.52369695000000005</v>
      </c>
      <c r="BT2036" s="10">
        <v>0.20835255</v>
      </c>
      <c r="BU2036" s="10">
        <v>50</v>
      </c>
      <c r="BV2036" s="10">
        <v>6.51</v>
      </c>
      <c r="BX2036" s="10">
        <v>0.46336320000000003</v>
      </c>
      <c r="BY2036" s="10">
        <v>0.18434880000000001</v>
      </c>
      <c r="BZ2036" s="10">
        <v>45</v>
      </c>
      <c r="CA2036" s="10">
        <v>6.4</v>
      </c>
      <c r="CC2036" s="10">
        <v>0.63792884999999999</v>
      </c>
      <c r="CD2036" s="10">
        <v>0.25379964999999999</v>
      </c>
      <c r="CE2036" s="10">
        <v>61</v>
      </c>
      <c r="CF2036" s="10">
        <v>6.5</v>
      </c>
      <c r="CH2036" s="10">
        <v>2110</v>
      </c>
      <c r="CI2036" s="10" t="s">
        <v>315</v>
      </c>
      <c r="CJ2036" s="10">
        <v>0.21036523199999999</v>
      </c>
      <c r="CK2036" s="10">
        <v>0.13523479199999999</v>
      </c>
      <c r="CL2036" s="10">
        <v>22</v>
      </c>
      <c r="CM2036" s="10">
        <v>6.58</v>
      </c>
      <c r="CO2036" s="10">
        <v>0.20780759999999998</v>
      </c>
      <c r="CP2036" s="10">
        <v>0.1335906</v>
      </c>
      <c r="CQ2036" s="10">
        <v>22</v>
      </c>
      <c r="CR2036" s="10">
        <v>6.5</v>
      </c>
      <c r="CT2036" s="10">
        <v>0.30319564799999993</v>
      </c>
      <c r="CU2036" s="10">
        <v>0.19491148799999999</v>
      </c>
      <c r="CV2036" s="10">
        <v>32</v>
      </c>
      <c r="CW2036" s="10">
        <v>6.52</v>
      </c>
      <c r="CY2036" s="10">
        <v>2133</v>
      </c>
      <c r="CZ2036" s="10" t="s">
        <v>484</v>
      </c>
      <c r="DA2036" s="10">
        <v>3.67</v>
      </c>
      <c r="DB2036" s="10">
        <v>1.89</v>
      </c>
      <c r="DC2036" s="10">
        <v>64.900000000000006</v>
      </c>
      <c r="DD2036" s="10">
        <v>36.619999999999997</v>
      </c>
      <c r="DF2036" s="10">
        <v>4.87</v>
      </c>
      <c r="DG2036" s="10">
        <v>2.57</v>
      </c>
      <c r="DH2036" s="10">
        <v>86.5</v>
      </c>
      <c r="DI2036" s="10">
        <v>36.57</v>
      </c>
      <c r="DK2036" s="10">
        <v>4.84</v>
      </c>
      <c r="DL2036" s="10">
        <v>2.52</v>
      </c>
      <c r="DM2036" s="10">
        <v>86.3</v>
      </c>
      <c r="DN2036" s="10">
        <v>36.31</v>
      </c>
    </row>
    <row r="2037" spans="1:118" x14ac:dyDescent="0.25">
      <c r="A2037" s="10">
        <v>2112</v>
      </c>
      <c r="R2037" s="10">
        <v>2112</v>
      </c>
      <c r="S2037" s="10" t="s">
        <v>291</v>
      </c>
      <c r="T2037" s="10">
        <v>0.33568919999999997</v>
      </c>
      <c r="U2037" s="10">
        <v>0.21580020000000003</v>
      </c>
      <c r="V2037" s="10">
        <v>35</v>
      </c>
      <c r="W2037" s="10">
        <v>6.6</v>
      </c>
      <c r="Y2037" s="10">
        <v>0.61397699999999999</v>
      </c>
      <c r="Z2037" s="10">
        <v>0.39469949999999998</v>
      </c>
      <c r="AA2037" s="10">
        <v>65</v>
      </c>
      <c r="AB2037" s="10">
        <v>6.5</v>
      </c>
      <c r="AD2037" s="10">
        <v>0.26448240000000001</v>
      </c>
      <c r="AE2037" s="10">
        <v>0.17002440000000002</v>
      </c>
      <c r="AF2037" s="10">
        <v>28</v>
      </c>
      <c r="AG2037" s="10">
        <v>6.5</v>
      </c>
      <c r="AI2037" s="10">
        <v>2112</v>
      </c>
      <c r="AJ2037" s="10" t="s">
        <v>291</v>
      </c>
      <c r="AK2037" s="10">
        <v>0.34345343999999994</v>
      </c>
      <c r="AL2037" s="10">
        <v>0.12422784000000001</v>
      </c>
      <c r="AM2037" s="10">
        <v>32</v>
      </c>
      <c r="AN2037" s="10">
        <v>6.6</v>
      </c>
      <c r="AP2037" s="10">
        <v>0.73992099999999994</v>
      </c>
      <c r="AQ2037" s="10">
        <v>0.26763100000000001</v>
      </c>
      <c r="AR2037" s="10">
        <v>70</v>
      </c>
      <c r="AS2037" s="10">
        <v>6.5</v>
      </c>
      <c r="AU2037" s="10">
        <v>0.40167140000000001</v>
      </c>
      <c r="AV2037" s="10">
        <v>0.14528540000000001</v>
      </c>
      <c r="AW2037" s="10">
        <v>38</v>
      </c>
      <c r="AX2037" s="10">
        <v>6.5</v>
      </c>
      <c r="AZ2037" s="10">
        <v>2112</v>
      </c>
      <c r="BA2037" s="10" t="s">
        <v>291</v>
      </c>
      <c r="BB2037" s="10">
        <v>0.11783375999999998</v>
      </c>
      <c r="BC2037" s="10">
        <v>6.9878159999999995E-2</v>
      </c>
      <c r="BD2037" s="10">
        <v>12</v>
      </c>
      <c r="BE2037" s="10">
        <v>6.6</v>
      </c>
      <c r="BG2037" s="10">
        <v>0.4351815</v>
      </c>
      <c r="BH2037" s="10">
        <v>0.25807274999999996</v>
      </c>
      <c r="BI2037" s="10">
        <v>45</v>
      </c>
      <c r="BJ2037" s="10">
        <v>6.5</v>
      </c>
      <c r="BL2037" s="10">
        <v>0.1353898</v>
      </c>
      <c r="BM2037" s="10">
        <v>8.0289300000000008E-2</v>
      </c>
      <c r="BN2037" s="10">
        <v>14</v>
      </c>
      <c r="BO2037" s="10">
        <v>6.5</v>
      </c>
      <c r="BQ2037" s="10">
        <v>2111</v>
      </c>
      <c r="BR2037" s="10" t="s">
        <v>289</v>
      </c>
      <c r="BS2037" s="10">
        <v>0.83791512000000001</v>
      </c>
      <c r="BT2037" s="10">
        <v>0.33336407999999995</v>
      </c>
      <c r="BU2037" s="10">
        <v>80</v>
      </c>
      <c r="BV2037" s="10">
        <v>6.51</v>
      </c>
      <c r="BX2037" s="10">
        <v>0.93702335999999986</v>
      </c>
      <c r="BY2037" s="10">
        <v>0.37279423999999994</v>
      </c>
      <c r="BZ2037" s="10">
        <v>91</v>
      </c>
      <c r="CA2037" s="10">
        <v>6.4</v>
      </c>
      <c r="CC2037" s="10">
        <v>1.0353271499999999</v>
      </c>
      <c r="CD2037" s="10">
        <v>0.41190434999999997</v>
      </c>
      <c r="CE2037" s="10">
        <v>99</v>
      </c>
      <c r="CF2037" s="10">
        <v>6.5</v>
      </c>
      <c r="CH2037" s="10">
        <v>2111</v>
      </c>
      <c r="CI2037" s="10" t="s">
        <v>289</v>
      </c>
      <c r="CJ2037" s="10">
        <v>0.29642373599999999</v>
      </c>
      <c r="CK2037" s="10">
        <v>0.190558116</v>
      </c>
      <c r="CL2037" s="10">
        <v>31</v>
      </c>
      <c r="CM2037" s="10">
        <v>6.58</v>
      </c>
      <c r="CO2037" s="10">
        <v>0.42506099999999997</v>
      </c>
      <c r="CP2037" s="10">
        <v>0.27325350000000004</v>
      </c>
      <c r="CQ2037" s="10">
        <v>45</v>
      </c>
      <c r="CR2037" s="10">
        <v>6.5</v>
      </c>
      <c r="CT2037" s="10">
        <v>0.37899455999999992</v>
      </c>
      <c r="CU2037" s="10">
        <v>0.24363935999999997</v>
      </c>
      <c r="CV2037" s="10">
        <v>40</v>
      </c>
      <c r="CW2037" s="10">
        <v>6.52</v>
      </c>
      <c r="CY2037" s="10">
        <v>2134</v>
      </c>
      <c r="CZ2037" s="10" t="s">
        <v>8</v>
      </c>
      <c r="DA2037" s="10">
        <v>0.75</v>
      </c>
      <c r="DB2037" s="10">
        <v>0.32</v>
      </c>
      <c r="DC2037" s="10">
        <v>12.9</v>
      </c>
      <c r="DD2037" s="10">
        <v>36.619999999999997</v>
      </c>
      <c r="DF2037" s="10">
        <v>0.95</v>
      </c>
      <c r="DG2037" s="10">
        <v>0.38</v>
      </c>
      <c r="DH2037" s="10">
        <v>16.3</v>
      </c>
      <c r="DI2037" s="10">
        <v>36.57</v>
      </c>
      <c r="DK2037" s="10">
        <v>1.2</v>
      </c>
      <c r="DL2037" s="10">
        <v>0.47</v>
      </c>
      <c r="DM2037" s="10">
        <v>20.7</v>
      </c>
      <c r="DN2037" s="10">
        <v>36.31</v>
      </c>
    </row>
    <row r="2038" spans="1:118" x14ac:dyDescent="0.25">
      <c r="A2038" s="10">
        <v>2113</v>
      </c>
      <c r="R2038" s="10">
        <v>2113</v>
      </c>
      <c r="S2038" s="10" t="s">
        <v>307</v>
      </c>
      <c r="T2038" s="10">
        <v>0.25896024000000001</v>
      </c>
      <c r="U2038" s="10">
        <v>0.16647444000000003</v>
      </c>
      <c r="V2038" s="10">
        <v>27</v>
      </c>
      <c r="W2038" s="10">
        <v>6.6</v>
      </c>
      <c r="Y2038" s="10">
        <v>0.46284419999999998</v>
      </c>
      <c r="Z2038" s="10">
        <v>0.29754270000000005</v>
      </c>
      <c r="AA2038" s="10">
        <v>49</v>
      </c>
      <c r="AB2038" s="10">
        <v>6.5</v>
      </c>
      <c r="AD2038" s="10">
        <v>0.45339839999999998</v>
      </c>
      <c r="AE2038" s="10">
        <v>0.29147040000000002</v>
      </c>
      <c r="AF2038" s="10">
        <v>48</v>
      </c>
      <c r="AG2038" s="10">
        <v>6.5</v>
      </c>
      <c r="AI2038" s="10">
        <v>2113</v>
      </c>
      <c r="AJ2038" s="10" t="s">
        <v>307</v>
      </c>
      <c r="AK2038" s="10">
        <v>0.84790067999999985</v>
      </c>
      <c r="AL2038" s="10">
        <v>0.30668748000000001</v>
      </c>
      <c r="AM2038" s="10">
        <v>79</v>
      </c>
      <c r="AN2038" s="10">
        <v>6.6</v>
      </c>
      <c r="AP2038" s="10">
        <v>1.1310220999999998</v>
      </c>
      <c r="AQ2038" s="10">
        <v>0.40909309999999999</v>
      </c>
      <c r="AR2038" s="10">
        <v>107</v>
      </c>
      <c r="AS2038" s="10">
        <v>6.5</v>
      </c>
      <c r="AU2038" s="10">
        <v>1.0570299999999999</v>
      </c>
      <c r="AV2038" s="10">
        <v>0.38233000000000006</v>
      </c>
      <c r="AW2038" s="10">
        <v>100</v>
      </c>
      <c r="AX2038" s="10">
        <v>6.5</v>
      </c>
      <c r="AZ2038" s="10">
        <v>2113</v>
      </c>
      <c r="BA2038" s="10" t="s">
        <v>307</v>
      </c>
      <c r="BB2038" s="10">
        <v>0.30440387999999996</v>
      </c>
      <c r="BC2038" s="10">
        <v>0.18051857999999998</v>
      </c>
      <c r="BD2038" s="10">
        <v>31</v>
      </c>
      <c r="BE2038" s="10">
        <v>6.6</v>
      </c>
      <c r="BG2038" s="10">
        <v>0.51254710000000003</v>
      </c>
      <c r="BH2038" s="10">
        <v>0.30395235000000004</v>
      </c>
      <c r="BI2038" s="10">
        <v>53</v>
      </c>
      <c r="BJ2038" s="10">
        <v>6.5</v>
      </c>
      <c r="BL2038" s="10">
        <v>0.46419359999999998</v>
      </c>
      <c r="BM2038" s="10">
        <v>0.27527760000000001</v>
      </c>
      <c r="BN2038" s="10">
        <v>48</v>
      </c>
      <c r="BO2038" s="10">
        <v>6.5</v>
      </c>
      <c r="BQ2038" s="10">
        <v>2112</v>
      </c>
      <c r="BR2038" s="10" t="s">
        <v>291</v>
      </c>
      <c r="BS2038" s="10">
        <v>0.32435424000000002</v>
      </c>
      <c r="BT2038" s="10">
        <v>0.154969248</v>
      </c>
      <c r="BU2038" s="10">
        <v>32</v>
      </c>
      <c r="BV2038" s="10">
        <v>6.51</v>
      </c>
      <c r="BX2038" s="10">
        <v>0.69753599999999993</v>
      </c>
      <c r="BY2038" s="10">
        <v>0.33326719999999999</v>
      </c>
      <c r="BZ2038" s="10">
        <v>70</v>
      </c>
      <c r="CA2038" s="10">
        <v>6.4</v>
      </c>
      <c r="CC2038" s="10">
        <v>0.45542250000000001</v>
      </c>
      <c r="CD2038" s="10">
        <v>0.21759075</v>
      </c>
      <c r="CE2038" s="10">
        <v>45</v>
      </c>
      <c r="CF2038" s="10">
        <v>6.5</v>
      </c>
      <c r="CH2038" s="10">
        <v>2112</v>
      </c>
      <c r="CI2038" s="10" t="s">
        <v>291</v>
      </c>
      <c r="CJ2038" s="10">
        <v>0.29710673999999998</v>
      </c>
      <c r="CK2038" s="10">
        <v>0.16733598</v>
      </c>
      <c r="CL2038" s="10">
        <v>30</v>
      </c>
      <c r="CM2038" s="10">
        <v>6.58</v>
      </c>
      <c r="CO2038" s="10">
        <v>0.63590474999999991</v>
      </c>
      <c r="CP2038" s="10">
        <v>0.35815324999999998</v>
      </c>
      <c r="CQ2038" s="10">
        <v>65</v>
      </c>
      <c r="CR2038" s="10">
        <v>6.5</v>
      </c>
      <c r="CT2038" s="10">
        <v>0.31402406399999994</v>
      </c>
      <c r="CU2038" s="10">
        <v>0.17686412799999995</v>
      </c>
      <c r="CV2038" s="10">
        <v>32</v>
      </c>
      <c r="CW2038" s="10">
        <v>6.52</v>
      </c>
      <c r="CY2038" s="10">
        <v>2135</v>
      </c>
      <c r="CZ2038" s="10" t="s">
        <v>9</v>
      </c>
      <c r="DC2038" s="10">
        <v>0</v>
      </c>
      <c r="DH2038" s="10">
        <v>0</v>
      </c>
      <c r="DM2038" s="10">
        <v>0</v>
      </c>
    </row>
    <row r="2039" spans="1:118" x14ac:dyDescent="0.25">
      <c r="A2039" s="10">
        <v>2114</v>
      </c>
      <c r="R2039" s="10">
        <v>2114</v>
      </c>
      <c r="S2039" s="10" t="s">
        <v>292</v>
      </c>
      <c r="T2039" s="10">
        <v>0.37405367999999994</v>
      </c>
      <c r="U2039" s="10">
        <v>0.24046308</v>
      </c>
      <c r="V2039" s="10">
        <v>39</v>
      </c>
      <c r="W2039" s="10">
        <v>6.6</v>
      </c>
      <c r="Y2039" s="10">
        <v>0.54785640000000002</v>
      </c>
      <c r="Z2039" s="10">
        <v>0.35219340000000005</v>
      </c>
      <c r="AA2039" s="10">
        <v>58</v>
      </c>
      <c r="AB2039" s="10">
        <v>6.5</v>
      </c>
      <c r="AD2039" s="10">
        <v>0.47228999999999999</v>
      </c>
      <c r="AE2039" s="10">
        <v>0.30361500000000002</v>
      </c>
      <c r="AF2039" s="10">
        <v>50</v>
      </c>
      <c r="AG2039" s="10">
        <v>6.5</v>
      </c>
      <c r="AI2039" s="10">
        <v>2114</v>
      </c>
      <c r="AJ2039" s="10" t="s">
        <v>292</v>
      </c>
      <c r="AK2039" s="10">
        <v>1.0410932399999997</v>
      </c>
      <c r="AL2039" s="10">
        <v>0.37656563999999998</v>
      </c>
      <c r="AM2039" s="10">
        <v>97</v>
      </c>
      <c r="AN2039" s="10">
        <v>6.6</v>
      </c>
      <c r="AP2039" s="10">
        <v>1.5644043999999999</v>
      </c>
      <c r="AQ2039" s="10">
        <v>0.56584840000000003</v>
      </c>
      <c r="AR2039" s="10">
        <v>148</v>
      </c>
      <c r="AS2039" s="10">
        <v>6.5</v>
      </c>
      <c r="AU2039" s="10">
        <v>1.2895766</v>
      </c>
      <c r="AV2039" s="10">
        <v>0.46644259999999999</v>
      </c>
      <c r="AW2039" s="10">
        <v>122</v>
      </c>
      <c r="AX2039" s="10">
        <v>6.5</v>
      </c>
      <c r="AZ2039" s="10">
        <v>2114</v>
      </c>
      <c r="BA2039" s="10" t="s">
        <v>292</v>
      </c>
      <c r="BB2039" s="10">
        <v>0.31422335999999995</v>
      </c>
      <c r="BC2039" s="10">
        <v>0.18634176</v>
      </c>
      <c r="BD2039" s="10">
        <v>32</v>
      </c>
      <c r="BE2039" s="10">
        <v>6.6</v>
      </c>
      <c r="BG2039" s="10">
        <v>0.59958339999999999</v>
      </c>
      <c r="BH2039" s="10">
        <v>0.35556689999999996</v>
      </c>
      <c r="BI2039" s="10">
        <v>62</v>
      </c>
      <c r="BJ2039" s="10">
        <v>6.5</v>
      </c>
      <c r="BL2039" s="10">
        <v>0.4351815</v>
      </c>
      <c r="BM2039" s="10">
        <v>0.25807274999999996</v>
      </c>
      <c r="BN2039" s="10">
        <v>45</v>
      </c>
      <c r="BO2039" s="10">
        <v>6.5</v>
      </c>
      <c r="BQ2039" s="10">
        <v>2113</v>
      </c>
      <c r="BR2039" s="10" t="s">
        <v>307</v>
      </c>
      <c r="BS2039" s="10">
        <v>0.75006918000000011</v>
      </c>
      <c r="BT2039" s="10">
        <v>0.35836638600000004</v>
      </c>
      <c r="BU2039" s="10">
        <v>74</v>
      </c>
      <c r="BV2039" s="10">
        <v>6.51</v>
      </c>
      <c r="BX2039" s="10">
        <v>0.89683199999999996</v>
      </c>
      <c r="BY2039" s="10">
        <v>0.42848639999999999</v>
      </c>
      <c r="BZ2039" s="10">
        <v>90</v>
      </c>
      <c r="CA2039" s="10">
        <v>6.4</v>
      </c>
      <c r="CC2039" s="10">
        <v>1.0828935</v>
      </c>
      <c r="CD2039" s="10">
        <v>0.51738244999999994</v>
      </c>
      <c r="CE2039" s="10">
        <v>107</v>
      </c>
      <c r="CF2039" s="10">
        <v>6.5</v>
      </c>
      <c r="CH2039" s="10">
        <v>2113</v>
      </c>
      <c r="CI2039" s="10" t="s">
        <v>307</v>
      </c>
      <c r="CJ2039" s="10">
        <v>0.28720318199999995</v>
      </c>
      <c r="CK2039" s="10">
        <v>0.16175811399999998</v>
      </c>
      <c r="CL2039" s="10">
        <v>29</v>
      </c>
      <c r="CM2039" s="10">
        <v>6.58</v>
      </c>
      <c r="CO2039" s="10">
        <v>0.46959120000000004</v>
      </c>
      <c r="CP2039" s="10">
        <v>0.26448240000000001</v>
      </c>
      <c r="CQ2039" s="10">
        <v>48</v>
      </c>
      <c r="CR2039" s="10">
        <v>6.5</v>
      </c>
      <c r="CT2039" s="10">
        <v>0.52010235599999999</v>
      </c>
      <c r="CU2039" s="10">
        <v>0.292931212</v>
      </c>
      <c r="CV2039" s="10">
        <v>53</v>
      </c>
      <c r="CW2039" s="10">
        <v>6.52</v>
      </c>
      <c r="CY2039" s="10">
        <v>2136</v>
      </c>
      <c r="CZ2039" s="10" t="s">
        <v>399</v>
      </c>
      <c r="DA2039" s="10">
        <v>0.73</v>
      </c>
      <c r="DB2039" s="10">
        <v>0.21</v>
      </c>
      <c r="DC2039" s="10">
        <v>66</v>
      </c>
      <c r="DD2039" s="10">
        <v>6.7</v>
      </c>
      <c r="DF2039" s="10">
        <v>0.93</v>
      </c>
      <c r="DG2039" s="10">
        <v>0.27</v>
      </c>
      <c r="DH2039" s="10">
        <v>84</v>
      </c>
      <c r="DI2039" s="10">
        <v>6.7</v>
      </c>
      <c r="DK2039" s="10">
        <v>1.18</v>
      </c>
      <c r="DL2039" s="10">
        <v>0.35</v>
      </c>
      <c r="DM2039" s="10">
        <v>108</v>
      </c>
      <c r="DN2039" s="10">
        <v>6.6</v>
      </c>
    </row>
    <row r="2040" spans="1:118" x14ac:dyDescent="0.25">
      <c r="A2040" s="10">
        <v>2115</v>
      </c>
      <c r="R2040" s="10">
        <v>2115</v>
      </c>
      <c r="S2040" s="10" t="s">
        <v>293</v>
      </c>
      <c r="T2040" s="10">
        <v>5.7546719999999996E-2</v>
      </c>
      <c r="U2040" s="10">
        <v>3.6994320000000004E-2</v>
      </c>
      <c r="V2040" s="10">
        <v>6</v>
      </c>
      <c r="W2040" s="10">
        <v>6.6</v>
      </c>
      <c r="Y2040" s="10">
        <v>0.10390379999999999</v>
      </c>
      <c r="Z2040" s="10">
        <v>6.6795300000000002E-2</v>
      </c>
      <c r="AA2040" s="10">
        <v>11</v>
      </c>
      <c r="AB2040" s="10">
        <v>6.5</v>
      </c>
      <c r="AD2040" s="10">
        <v>5.6674799999999997E-2</v>
      </c>
      <c r="AE2040" s="10">
        <v>3.6433800000000002E-2</v>
      </c>
      <c r="AF2040" s="10">
        <v>6</v>
      </c>
      <c r="AG2040" s="10">
        <v>6.5</v>
      </c>
      <c r="AI2040" s="10">
        <v>2115</v>
      </c>
      <c r="AJ2040" s="10" t="s">
        <v>293</v>
      </c>
      <c r="AK2040" s="10">
        <v>0.45078263999999996</v>
      </c>
      <c r="AL2040" s="10">
        <v>0.16304904000000001</v>
      </c>
      <c r="AM2040" s="10">
        <v>42</v>
      </c>
      <c r="AN2040" s="10">
        <v>6.6</v>
      </c>
      <c r="AP2040" s="10">
        <v>0.42281200000000002</v>
      </c>
      <c r="AQ2040" s="10">
        <v>0.15293200000000001</v>
      </c>
      <c r="AR2040" s="10">
        <v>40</v>
      </c>
      <c r="AS2040" s="10">
        <v>6.5</v>
      </c>
      <c r="AU2040" s="10">
        <v>0.46509319999999998</v>
      </c>
      <c r="AV2040" s="10">
        <v>0.16822519999999999</v>
      </c>
      <c r="AW2040" s="10">
        <v>44</v>
      </c>
      <c r="AX2040" s="10">
        <v>6.5</v>
      </c>
      <c r="AZ2040" s="10">
        <v>2115</v>
      </c>
      <c r="BA2040" s="10" t="s">
        <v>293</v>
      </c>
      <c r="BB2040" s="10">
        <v>1.9638959999999997E-2</v>
      </c>
      <c r="BC2040" s="10">
        <v>1.164636E-2</v>
      </c>
      <c r="BD2040" s="10">
        <v>2</v>
      </c>
      <c r="BE2040" s="10">
        <v>6.6</v>
      </c>
      <c r="BG2040" s="10">
        <v>9.6707000000000001E-2</v>
      </c>
      <c r="BH2040" s="10">
        <v>5.7349499999999998E-2</v>
      </c>
      <c r="BI2040" s="10">
        <v>10</v>
      </c>
      <c r="BJ2040" s="10">
        <v>6.5</v>
      </c>
      <c r="BL2040" s="10">
        <v>5.8024199999999998E-2</v>
      </c>
      <c r="BM2040" s="10">
        <v>3.4409700000000001E-2</v>
      </c>
      <c r="BN2040" s="10">
        <v>6</v>
      </c>
      <c r="BO2040" s="10">
        <v>6.5</v>
      </c>
      <c r="BQ2040" s="10">
        <v>2114</v>
      </c>
      <c r="BR2040" s="10" t="s">
        <v>292</v>
      </c>
      <c r="BS2040" s="10">
        <v>1.0136070000000001</v>
      </c>
      <c r="BT2040" s="10">
        <v>0.48427890000000001</v>
      </c>
      <c r="BU2040" s="10">
        <v>100</v>
      </c>
      <c r="BV2040" s="10">
        <v>6.51</v>
      </c>
      <c r="BX2040" s="10">
        <v>1.0164096</v>
      </c>
      <c r="BY2040" s="10">
        <v>0.48561792000000004</v>
      </c>
      <c r="BZ2040" s="10">
        <v>102</v>
      </c>
      <c r="CA2040" s="10">
        <v>6.4</v>
      </c>
      <c r="CC2040" s="10">
        <v>1.1436165</v>
      </c>
      <c r="CD2040" s="10">
        <v>0.54639455000000003</v>
      </c>
      <c r="CE2040" s="10">
        <v>113</v>
      </c>
      <c r="CF2040" s="10">
        <v>6.5</v>
      </c>
      <c r="CH2040" s="10">
        <v>2114</v>
      </c>
      <c r="CI2040" s="10" t="s">
        <v>292</v>
      </c>
      <c r="CJ2040" s="10">
        <v>0.38623876200000001</v>
      </c>
      <c r="CK2040" s="10">
        <v>0.21753677400000002</v>
      </c>
      <c r="CL2040" s="10">
        <v>39</v>
      </c>
      <c r="CM2040" s="10">
        <v>6.58</v>
      </c>
      <c r="CO2040" s="10">
        <v>0.53807325000000006</v>
      </c>
      <c r="CP2040" s="10">
        <v>0.30305274999999998</v>
      </c>
      <c r="CQ2040" s="10">
        <v>55</v>
      </c>
      <c r="CR2040" s="10">
        <v>6.5</v>
      </c>
      <c r="CT2040" s="10">
        <v>0.52991560800000004</v>
      </c>
      <c r="CU2040" s="10">
        <v>0.298458216</v>
      </c>
      <c r="CV2040" s="10">
        <v>54</v>
      </c>
      <c r="CW2040" s="10">
        <v>6.52</v>
      </c>
      <c r="CY2040" s="10">
        <v>2137</v>
      </c>
      <c r="CZ2040" s="10" t="s">
        <v>44</v>
      </c>
      <c r="DC2040" s="10">
        <v>0</v>
      </c>
      <c r="DH2040" s="10">
        <v>0</v>
      </c>
      <c r="DM2040" s="10">
        <v>0</v>
      </c>
    </row>
    <row r="2041" spans="1:118" x14ac:dyDescent="0.25">
      <c r="A2041" s="10">
        <v>2116</v>
      </c>
      <c r="R2041" s="10">
        <v>2116</v>
      </c>
      <c r="S2041" s="10" t="s">
        <v>294</v>
      </c>
      <c r="T2041" s="10">
        <v>0</v>
      </c>
      <c r="U2041" s="10">
        <v>0</v>
      </c>
      <c r="V2041" s="10">
        <v>0</v>
      </c>
      <c r="Y2041" s="10">
        <v>0</v>
      </c>
      <c r="Z2041" s="10">
        <v>0</v>
      </c>
      <c r="AA2041" s="10">
        <v>0</v>
      </c>
      <c r="AD2041" s="10">
        <v>0</v>
      </c>
      <c r="AE2041" s="10">
        <v>0</v>
      </c>
      <c r="AF2041" s="10">
        <v>0</v>
      </c>
      <c r="AI2041" s="10">
        <v>2116</v>
      </c>
      <c r="AJ2041" s="10" t="s">
        <v>294</v>
      </c>
      <c r="AK2041" s="10">
        <v>0</v>
      </c>
      <c r="AL2041" s="10">
        <v>0</v>
      </c>
      <c r="AM2041" s="10">
        <v>0</v>
      </c>
      <c r="AP2041" s="10">
        <v>0</v>
      </c>
      <c r="AQ2041" s="10">
        <v>0</v>
      </c>
      <c r="AR2041" s="10">
        <v>0</v>
      </c>
      <c r="AU2041" s="10">
        <v>0</v>
      </c>
      <c r="AV2041" s="10">
        <v>0</v>
      </c>
      <c r="AW2041" s="10">
        <v>0</v>
      </c>
      <c r="AZ2041" s="10">
        <v>2116</v>
      </c>
      <c r="BA2041" s="10" t="s">
        <v>294</v>
      </c>
      <c r="BB2041" s="10">
        <v>0</v>
      </c>
      <c r="BC2041" s="10">
        <v>0</v>
      </c>
      <c r="BD2041" s="10">
        <v>1</v>
      </c>
      <c r="BG2041" s="10">
        <v>0</v>
      </c>
      <c r="BH2041" s="10">
        <v>0</v>
      </c>
      <c r="BI2041" s="10">
        <v>1</v>
      </c>
      <c r="BL2041" s="10">
        <v>0</v>
      </c>
      <c r="BM2041" s="10">
        <v>0</v>
      </c>
      <c r="BN2041" s="10">
        <v>1</v>
      </c>
      <c r="BQ2041" s="10">
        <v>2115</v>
      </c>
      <c r="BR2041" s="10" t="s">
        <v>293</v>
      </c>
      <c r="BS2041" s="10">
        <v>0.38517066</v>
      </c>
      <c r="BT2041" s="10">
        <v>0.184025982</v>
      </c>
      <c r="BU2041" s="10">
        <v>38</v>
      </c>
      <c r="BV2041" s="10">
        <v>6.51</v>
      </c>
      <c r="BX2041" s="10">
        <v>0.46834560000000003</v>
      </c>
      <c r="BY2041" s="10">
        <v>0.22376511999999998</v>
      </c>
      <c r="BZ2041" s="10">
        <v>47</v>
      </c>
      <c r="CA2041" s="10">
        <v>6.4</v>
      </c>
      <c r="CC2041" s="10">
        <v>0.384579</v>
      </c>
      <c r="CD2041" s="10">
        <v>0.1837433</v>
      </c>
      <c r="CE2041" s="10">
        <v>38</v>
      </c>
      <c r="CF2041" s="10">
        <v>6.5</v>
      </c>
      <c r="CH2041" s="10">
        <v>2115</v>
      </c>
      <c r="CI2041" s="10" t="s">
        <v>293</v>
      </c>
      <c r="CJ2041" s="10">
        <v>6.9324905999999992E-2</v>
      </c>
      <c r="CK2041" s="10">
        <v>3.9045061999999998E-2</v>
      </c>
      <c r="CL2041" s="10">
        <v>7</v>
      </c>
      <c r="CM2041" s="10">
        <v>6.58</v>
      </c>
      <c r="CO2041" s="10">
        <v>0.11739780000000001</v>
      </c>
      <c r="CP2041" s="10">
        <v>6.6120600000000002E-2</v>
      </c>
      <c r="CQ2041" s="10">
        <v>12</v>
      </c>
      <c r="CR2041" s="10">
        <v>6.5</v>
      </c>
      <c r="CT2041" s="10">
        <v>7.8506015999999984E-2</v>
      </c>
      <c r="CU2041" s="10">
        <v>4.4216031999999988E-2</v>
      </c>
      <c r="CV2041" s="10">
        <v>8</v>
      </c>
      <c r="CW2041" s="10">
        <v>6.52</v>
      </c>
      <c r="CY2041" s="10">
        <v>2138</v>
      </c>
      <c r="CZ2041" s="10" t="s">
        <v>287</v>
      </c>
      <c r="DA2041" s="10">
        <v>0.73440576000000002</v>
      </c>
      <c r="DB2041" s="10">
        <v>0.21420168000000001</v>
      </c>
      <c r="DC2041" s="10">
        <v>66</v>
      </c>
      <c r="DD2041" s="10">
        <v>6.7</v>
      </c>
      <c r="DF2041" s="10">
        <v>0.93469824000000001</v>
      </c>
      <c r="DG2041" s="10">
        <v>0.27262032000000003</v>
      </c>
      <c r="DH2041" s="10">
        <v>84</v>
      </c>
      <c r="DI2041" s="10">
        <v>6.7</v>
      </c>
      <c r="DK2041" s="10">
        <v>1.1838182400000001</v>
      </c>
      <c r="DL2041" s="10">
        <v>0.34528032000000003</v>
      </c>
      <c r="DM2041" s="10">
        <v>108</v>
      </c>
      <c r="DN2041" s="10">
        <v>6.6</v>
      </c>
    </row>
    <row r="2042" spans="1:118" x14ac:dyDescent="0.25">
      <c r="A2042" s="10">
        <v>2117</v>
      </c>
      <c r="R2042" s="10">
        <v>2117</v>
      </c>
      <c r="S2042" s="10" t="s">
        <v>408</v>
      </c>
      <c r="T2042" s="10">
        <v>1.6000000000000001E-3</v>
      </c>
      <c r="Y2042" s="10">
        <v>5.5999999999999999E-3</v>
      </c>
      <c r="AD2042" s="10">
        <v>6.0000000000000001E-3</v>
      </c>
      <c r="AI2042" s="10">
        <v>2117</v>
      </c>
      <c r="AJ2042" s="10" t="s">
        <v>408</v>
      </c>
      <c r="AK2042" s="10">
        <v>1.2999999999999999E-2</v>
      </c>
      <c r="AP2042" s="10">
        <v>1.34E-2</v>
      </c>
      <c r="AU2042" s="10">
        <v>1.2800000000000001E-2</v>
      </c>
      <c r="AZ2042" s="10">
        <v>2117</v>
      </c>
      <c r="BA2042" s="10" t="s">
        <v>408</v>
      </c>
      <c r="BB2042" s="10">
        <v>6.9999999999999999E-4</v>
      </c>
      <c r="BG2042" s="10">
        <v>2.7000000000000001E-3</v>
      </c>
      <c r="BL2042" s="10">
        <v>4.4000000000000003E-3</v>
      </c>
      <c r="BQ2042" s="10">
        <v>2116</v>
      </c>
      <c r="BR2042" s="10" t="s">
        <v>294</v>
      </c>
      <c r="BS2042" s="10">
        <v>0</v>
      </c>
      <c r="BT2042" s="10">
        <v>0</v>
      </c>
      <c r="BU2042" s="10">
        <v>0</v>
      </c>
      <c r="BV2042" s="10">
        <v>6.51</v>
      </c>
      <c r="BX2042" s="10">
        <v>0</v>
      </c>
      <c r="BY2042" s="10">
        <v>0</v>
      </c>
      <c r="BZ2042" s="10">
        <v>0</v>
      </c>
      <c r="CA2042" s="10">
        <v>6.4</v>
      </c>
      <c r="CC2042" s="10">
        <v>0</v>
      </c>
      <c r="CD2042" s="10">
        <v>0</v>
      </c>
      <c r="CE2042" s="10">
        <v>0</v>
      </c>
      <c r="CF2042" s="10">
        <v>6.5</v>
      </c>
      <c r="CH2042" s="10">
        <v>2116</v>
      </c>
      <c r="CI2042" s="10" t="s">
        <v>294</v>
      </c>
      <c r="CJ2042" s="10">
        <v>0</v>
      </c>
      <c r="CK2042" s="10">
        <v>0</v>
      </c>
      <c r="CL2042" s="10">
        <v>0</v>
      </c>
      <c r="CM2042" s="10">
        <v>6.58</v>
      </c>
      <c r="CO2042" s="10">
        <v>0</v>
      </c>
      <c r="CP2042" s="10">
        <v>0</v>
      </c>
      <c r="CQ2042" s="10">
        <v>0</v>
      </c>
      <c r="CR2042" s="10">
        <v>6.5</v>
      </c>
      <c r="CT2042" s="10">
        <v>0</v>
      </c>
      <c r="CU2042" s="10">
        <v>0</v>
      </c>
      <c r="CV2042" s="10">
        <v>0</v>
      </c>
      <c r="CW2042" s="10">
        <v>6.52</v>
      </c>
      <c r="CY2042" s="10">
        <v>2139</v>
      </c>
      <c r="CZ2042" s="10" t="s">
        <v>423</v>
      </c>
      <c r="DA2042" s="10">
        <v>2.0379999999999999E-2</v>
      </c>
      <c r="DF2042" s="10">
        <v>1.8890000000000001E-2</v>
      </c>
      <c r="DK2042" s="10">
        <v>1.7909999999999999E-2</v>
      </c>
    </row>
    <row r="2043" spans="1:118" x14ac:dyDescent="0.25">
      <c r="A2043" s="10">
        <v>2118</v>
      </c>
      <c r="R2043" s="10">
        <v>2118</v>
      </c>
      <c r="S2043" s="10" t="s">
        <v>476</v>
      </c>
      <c r="T2043" s="10">
        <v>1.8E-3</v>
      </c>
      <c r="Y2043" s="10">
        <v>0</v>
      </c>
      <c r="AD2043" s="10">
        <v>0</v>
      </c>
      <c r="AI2043" s="10">
        <v>2118</v>
      </c>
      <c r="AJ2043" s="10" t="s">
        <v>476</v>
      </c>
      <c r="AK2043" s="10">
        <v>4.1999999999999997E-3</v>
      </c>
      <c r="AP2043" s="10">
        <v>4.4000000000000003E-3</v>
      </c>
      <c r="AU2043" s="10">
        <v>4.1999999999999997E-3</v>
      </c>
      <c r="AZ2043" s="10">
        <v>2118</v>
      </c>
      <c r="BA2043" s="10" t="s">
        <v>476</v>
      </c>
      <c r="BB2043" s="10">
        <v>4.6699999999999997E-3</v>
      </c>
      <c r="BG2043" s="10">
        <v>3.1099999999999999E-3</v>
      </c>
      <c r="BL2043" s="10">
        <v>3.0999999999999999E-3</v>
      </c>
      <c r="BQ2043" s="10">
        <v>2117</v>
      </c>
      <c r="BR2043" s="10" t="s">
        <v>408</v>
      </c>
      <c r="BS2043" s="10">
        <v>9.7999999999999997E-3</v>
      </c>
      <c r="BX2043" s="10">
        <v>1.1599999999999999E-2</v>
      </c>
      <c r="CC2043" s="10">
        <v>1.24E-2</v>
      </c>
      <c r="CH2043" s="10">
        <v>2117</v>
      </c>
      <c r="CI2043" s="10" t="s">
        <v>408</v>
      </c>
      <c r="CJ2043" s="10">
        <v>1.4E-3</v>
      </c>
      <c r="CO2043" s="10">
        <v>1.4E-3</v>
      </c>
      <c r="CT2043" s="10">
        <v>1.4E-3</v>
      </c>
      <c r="CY2043" s="10">
        <v>2140</v>
      </c>
      <c r="CZ2043" s="10" t="s">
        <v>486</v>
      </c>
      <c r="DA2043" s="10">
        <v>5.52</v>
      </c>
      <c r="DB2043" s="10">
        <v>2.16</v>
      </c>
      <c r="DC2043" s="10">
        <v>89.9</v>
      </c>
      <c r="DD2043" s="10">
        <v>37.35</v>
      </c>
      <c r="DF2043" s="10">
        <v>6.93</v>
      </c>
      <c r="DG2043" s="10">
        <v>2.82</v>
      </c>
      <c r="DH2043" s="10">
        <v>113.4</v>
      </c>
      <c r="DI2043" s="10">
        <v>37.18</v>
      </c>
      <c r="DK2043" s="10">
        <v>4.37</v>
      </c>
      <c r="DL2043" s="10">
        <v>2.19</v>
      </c>
      <c r="DM2043" s="10">
        <v>73.900000000000006</v>
      </c>
      <c r="DN2043" s="10">
        <v>37.51</v>
      </c>
    </row>
    <row r="2044" spans="1:118" x14ac:dyDescent="0.25">
      <c r="A2044" s="10">
        <v>2119</v>
      </c>
      <c r="R2044" s="10">
        <v>2119</v>
      </c>
      <c r="S2044" s="10" t="s">
        <v>478</v>
      </c>
      <c r="T2044" s="10">
        <v>1.65</v>
      </c>
      <c r="U2044" s="10">
        <v>1.02</v>
      </c>
      <c r="V2044" s="10">
        <v>30</v>
      </c>
      <c r="W2044" s="10">
        <v>37.700000000000003</v>
      </c>
      <c r="Y2044" s="10">
        <v>2.77</v>
      </c>
      <c r="Z2044" s="10">
        <v>1.68</v>
      </c>
      <c r="AA2044" s="10">
        <v>51</v>
      </c>
      <c r="AB2044" s="10">
        <v>36.799999999999997</v>
      </c>
      <c r="AD2044" s="10">
        <v>2.61</v>
      </c>
      <c r="AE2044" s="10">
        <v>1.58</v>
      </c>
      <c r="AF2044" s="10">
        <v>48</v>
      </c>
      <c r="AG2044" s="10">
        <v>36.700000000000003</v>
      </c>
      <c r="AI2044" s="10">
        <v>2119</v>
      </c>
      <c r="AJ2044" s="10" t="s">
        <v>478</v>
      </c>
      <c r="AK2044" s="10">
        <v>3.94</v>
      </c>
      <c r="AL2044" s="10">
        <v>1.61</v>
      </c>
      <c r="AM2044" s="10">
        <v>68</v>
      </c>
      <c r="AN2044" s="10">
        <v>36.200000000000003</v>
      </c>
      <c r="AP2044" s="10">
        <v>4.97</v>
      </c>
      <c r="AQ2044" s="10">
        <v>2.0099999999999998</v>
      </c>
      <c r="AR2044" s="10">
        <v>86</v>
      </c>
      <c r="AS2044" s="10">
        <v>36.1</v>
      </c>
      <c r="AU2044" s="10">
        <v>5.36</v>
      </c>
      <c r="AV2044" s="10">
        <v>2.19</v>
      </c>
      <c r="AW2044" s="10">
        <v>94</v>
      </c>
      <c r="AX2044" s="10">
        <v>35.5</v>
      </c>
      <c r="AZ2044" s="10">
        <v>2119</v>
      </c>
      <c r="BA2044" s="10" t="s">
        <v>478</v>
      </c>
      <c r="BB2044" s="10">
        <v>1.49</v>
      </c>
      <c r="BC2044" s="10">
        <v>0.89</v>
      </c>
      <c r="BD2044" s="10">
        <v>27</v>
      </c>
      <c r="BE2044" s="10">
        <v>37.564999999999998</v>
      </c>
      <c r="BG2044" s="10">
        <v>2.74</v>
      </c>
      <c r="BH2044" s="10">
        <v>1.61</v>
      </c>
      <c r="BI2044" s="10">
        <v>49</v>
      </c>
      <c r="BJ2044" s="10">
        <v>37.084000000000003</v>
      </c>
      <c r="BL2044" s="10">
        <v>2.73</v>
      </c>
      <c r="BM2044" s="10">
        <v>1.59</v>
      </c>
      <c r="BN2044" s="10">
        <v>49</v>
      </c>
      <c r="BO2044" s="10">
        <v>37.17</v>
      </c>
      <c r="BQ2044" s="10">
        <v>2118</v>
      </c>
      <c r="BR2044" s="10" t="s">
        <v>476</v>
      </c>
      <c r="BS2044" s="10">
        <v>3.2799999999999999E-3</v>
      </c>
      <c r="BX2044" s="10">
        <v>5.3E-3</v>
      </c>
      <c r="CC2044" s="10">
        <v>4.4400000000000004E-3</v>
      </c>
      <c r="CH2044" s="10">
        <v>2118</v>
      </c>
      <c r="CI2044" s="10" t="s">
        <v>476</v>
      </c>
      <c r="CJ2044" s="10">
        <v>1.82E-3</v>
      </c>
      <c r="CO2044" s="10">
        <v>1.6999999999999999E-3</v>
      </c>
      <c r="CT2044" s="10">
        <v>1.64E-3</v>
      </c>
      <c r="CY2044" s="10">
        <v>2141</v>
      </c>
      <c r="CZ2044" s="10" t="s">
        <v>487</v>
      </c>
      <c r="DA2044" s="10">
        <v>4.8600000000000003</v>
      </c>
      <c r="DB2044" s="10">
        <v>1.67</v>
      </c>
      <c r="DC2044" s="10">
        <v>79.400000000000006</v>
      </c>
      <c r="DD2044" s="10">
        <v>37.35</v>
      </c>
      <c r="DF2044" s="10">
        <v>6</v>
      </c>
      <c r="DG2044" s="10">
        <v>2.12</v>
      </c>
      <c r="DH2044" s="10">
        <v>99</v>
      </c>
      <c r="DI2044" s="10">
        <v>37.18</v>
      </c>
      <c r="DK2044" s="10">
        <v>3.45</v>
      </c>
      <c r="DL2044" s="10">
        <v>1.59</v>
      </c>
      <c r="DM2044" s="10">
        <v>58.6</v>
      </c>
      <c r="DN2044" s="10">
        <v>37.51</v>
      </c>
    </row>
    <row r="2045" spans="1:118" x14ac:dyDescent="0.25">
      <c r="A2045" s="10">
        <v>2120</v>
      </c>
      <c r="R2045" s="10">
        <v>2120</v>
      </c>
      <c r="S2045" s="10" t="s">
        <v>479</v>
      </c>
      <c r="T2045" s="10">
        <v>0.8</v>
      </c>
      <c r="U2045" s="10">
        <v>0.5</v>
      </c>
      <c r="V2045" s="10">
        <v>14</v>
      </c>
      <c r="W2045" s="10">
        <v>37.700000000000003</v>
      </c>
      <c r="Y2045" s="10">
        <v>1.36</v>
      </c>
      <c r="Z2045" s="10">
        <v>0.82569999999999999</v>
      </c>
      <c r="AA2045" s="10">
        <v>25</v>
      </c>
      <c r="AB2045" s="10">
        <v>36.799999999999997</v>
      </c>
      <c r="AD2045" s="10">
        <v>1.28</v>
      </c>
      <c r="AE2045" s="10">
        <v>0.77</v>
      </c>
      <c r="AF2045" s="10">
        <v>24</v>
      </c>
      <c r="AG2045" s="10">
        <v>36.700000000000003</v>
      </c>
      <c r="AI2045" s="10">
        <v>2120</v>
      </c>
      <c r="AJ2045" s="10" t="s">
        <v>479</v>
      </c>
      <c r="AK2045" s="10">
        <v>2.04</v>
      </c>
      <c r="AL2045" s="10">
        <v>0.84</v>
      </c>
      <c r="AM2045" s="10">
        <v>35</v>
      </c>
      <c r="AN2045" s="10">
        <v>36.200000000000003</v>
      </c>
      <c r="AP2045" s="10">
        <v>2.4900000000000002</v>
      </c>
      <c r="AQ2045" s="10">
        <v>1</v>
      </c>
      <c r="AR2045" s="10">
        <v>43</v>
      </c>
      <c r="AS2045" s="10">
        <v>36.1</v>
      </c>
      <c r="AU2045" s="10">
        <v>2.7</v>
      </c>
      <c r="AV2045" s="10">
        <v>1.0900000000000001</v>
      </c>
      <c r="AW2045" s="10">
        <v>47</v>
      </c>
      <c r="AX2045" s="10">
        <v>35.5</v>
      </c>
      <c r="AZ2045" s="10">
        <v>2120</v>
      </c>
      <c r="BA2045" s="10" t="s">
        <v>479</v>
      </c>
      <c r="BB2045" s="10">
        <v>0.59</v>
      </c>
      <c r="BC2045" s="10">
        <v>0.38</v>
      </c>
      <c r="BD2045" s="10">
        <v>11</v>
      </c>
      <c r="BE2045" s="10">
        <v>37.564999999999998</v>
      </c>
      <c r="BG2045" s="10">
        <v>1.1200000000000001</v>
      </c>
      <c r="BH2045" s="10">
        <v>0.72</v>
      </c>
      <c r="BI2045" s="10">
        <v>21</v>
      </c>
      <c r="BJ2045" s="10">
        <v>37.084000000000003</v>
      </c>
      <c r="BL2045" s="10">
        <v>0.97</v>
      </c>
      <c r="BM2045" s="10">
        <v>0.62</v>
      </c>
      <c r="BN2045" s="10">
        <v>18</v>
      </c>
      <c r="BO2045" s="10">
        <v>37.17</v>
      </c>
      <c r="BQ2045" s="10">
        <v>2119</v>
      </c>
      <c r="BR2045" s="10" t="s">
        <v>478</v>
      </c>
      <c r="BS2045" s="10">
        <v>3.42</v>
      </c>
      <c r="BT2045" s="10">
        <v>1.45</v>
      </c>
      <c r="BU2045" s="10">
        <v>58</v>
      </c>
      <c r="BV2045" s="10">
        <v>36.799999999999997</v>
      </c>
      <c r="BX2045" s="10">
        <v>4.58</v>
      </c>
      <c r="BY2045" s="10">
        <v>1.96</v>
      </c>
      <c r="BZ2045" s="10">
        <v>79</v>
      </c>
      <c r="CA2045" s="10">
        <v>36.299999999999997</v>
      </c>
      <c r="CC2045" s="10">
        <v>3.58</v>
      </c>
      <c r="CD2045" s="10">
        <v>1.5</v>
      </c>
      <c r="CE2045" s="10">
        <v>62</v>
      </c>
      <c r="CF2045" s="10">
        <v>36.299999999999997</v>
      </c>
      <c r="CH2045" s="10">
        <v>2119</v>
      </c>
      <c r="CI2045" s="10" t="s">
        <v>478</v>
      </c>
      <c r="CJ2045" s="10">
        <v>1.64</v>
      </c>
      <c r="CK2045" s="10">
        <v>0.87</v>
      </c>
      <c r="CL2045" s="10">
        <v>29</v>
      </c>
      <c r="CM2045" s="10">
        <v>37.479999999999997</v>
      </c>
      <c r="CO2045" s="10">
        <v>2.87</v>
      </c>
      <c r="CP2045" s="10">
        <v>1.51</v>
      </c>
      <c r="CQ2045" s="10">
        <v>50</v>
      </c>
      <c r="CR2045" s="10">
        <v>36.93</v>
      </c>
      <c r="CT2045" s="10">
        <v>2.77</v>
      </c>
      <c r="CU2045" s="10">
        <v>1.45</v>
      </c>
      <c r="CV2045" s="10">
        <v>49</v>
      </c>
      <c r="CW2045" s="10">
        <v>36.97</v>
      </c>
      <c r="CY2045" s="10">
        <v>2142</v>
      </c>
      <c r="CZ2045" s="10" t="s">
        <v>8</v>
      </c>
      <c r="DA2045" s="10">
        <v>0.59</v>
      </c>
      <c r="DB2045" s="10">
        <v>0.34</v>
      </c>
      <c r="DC2045" s="10">
        <v>10.6</v>
      </c>
      <c r="DD2045" s="10">
        <v>37.35</v>
      </c>
      <c r="DF2045" s="10">
        <v>0.81</v>
      </c>
      <c r="DG2045" s="10">
        <v>0.45</v>
      </c>
      <c r="DH2045" s="10">
        <v>14.6</v>
      </c>
      <c r="DI2045" s="10">
        <v>37.18</v>
      </c>
      <c r="DK2045" s="10">
        <v>0.86</v>
      </c>
      <c r="DL2045" s="10">
        <v>0.49</v>
      </c>
      <c r="DM2045" s="10">
        <v>15.4</v>
      </c>
      <c r="DN2045" s="10">
        <v>37.51</v>
      </c>
    </row>
    <row r="2046" spans="1:118" x14ac:dyDescent="0.25">
      <c r="A2046" s="10">
        <v>2121</v>
      </c>
      <c r="R2046" s="10">
        <v>2121</v>
      </c>
      <c r="S2046" s="10" t="s">
        <v>8</v>
      </c>
      <c r="T2046" s="10">
        <v>0.85</v>
      </c>
      <c r="U2046" s="10">
        <v>0.53</v>
      </c>
      <c r="Y2046" s="10">
        <v>1.4</v>
      </c>
      <c r="Z2046" s="10">
        <v>0.85</v>
      </c>
      <c r="AD2046" s="10">
        <v>1.32</v>
      </c>
      <c r="AE2046" s="10">
        <v>0.81</v>
      </c>
      <c r="AI2046" s="10">
        <v>2121</v>
      </c>
      <c r="AJ2046" s="10" t="s">
        <v>8</v>
      </c>
      <c r="AK2046" s="10">
        <v>1.89</v>
      </c>
      <c r="AL2046" s="10">
        <v>0.77</v>
      </c>
      <c r="AP2046" s="10">
        <v>2.48</v>
      </c>
      <c r="AQ2046" s="10">
        <v>1.01</v>
      </c>
      <c r="AU2046" s="10">
        <v>2.66</v>
      </c>
      <c r="AV2046" s="10">
        <v>1.1000000000000001</v>
      </c>
      <c r="AZ2046" s="10">
        <v>2121</v>
      </c>
      <c r="BA2046" s="10" t="s">
        <v>8</v>
      </c>
      <c r="BB2046" s="10">
        <v>0.9</v>
      </c>
      <c r="BC2046" s="10">
        <v>0.5</v>
      </c>
      <c r="BG2046" s="10">
        <v>1.61</v>
      </c>
      <c r="BH2046" s="10">
        <v>0.89</v>
      </c>
      <c r="BL2046" s="10">
        <v>1.75</v>
      </c>
      <c r="BM2046" s="10">
        <v>0.97</v>
      </c>
      <c r="BQ2046" s="10">
        <v>2120</v>
      </c>
      <c r="BR2046" s="10" t="s">
        <v>479</v>
      </c>
      <c r="BS2046" s="10">
        <v>1.82</v>
      </c>
      <c r="BT2046" s="10">
        <v>0.74</v>
      </c>
      <c r="BU2046" s="10">
        <v>31</v>
      </c>
      <c r="BV2046" s="10">
        <v>36.799999999999997</v>
      </c>
      <c r="BX2046" s="10">
        <v>2</v>
      </c>
      <c r="BY2046" s="10">
        <v>0.81</v>
      </c>
      <c r="BZ2046" s="10">
        <v>34</v>
      </c>
      <c r="CA2046" s="10">
        <v>36.299999999999997</v>
      </c>
      <c r="CC2046" s="10">
        <v>2.37</v>
      </c>
      <c r="CD2046" s="10">
        <v>0.96</v>
      </c>
      <c r="CE2046" s="10">
        <v>41</v>
      </c>
      <c r="CF2046" s="10">
        <v>36.299999999999997</v>
      </c>
      <c r="CH2046" s="10">
        <v>2120</v>
      </c>
      <c r="CI2046" s="10" t="s">
        <v>479</v>
      </c>
      <c r="CJ2046" s="10">
        <v>0.81</v>
      </c>
      <c r="CK2046" s="10">
        <v>0.43</v>
      </c>
      <c r="CL2046" s="10">
        <v>14</v>
      </c>
      <c r="CM2046" s="10">
        <v>37.479999999999997</v>
      </c>
      <c r="CO2046" s="10">
        <v>1.2</v>
      </c>
      <c r="CP2046" s="10">
        <v>0.63</v>
      </c>
      <c r="CQ2046" s="10">
        <v>21</v>
      </c>
      <c r="CR2046" s="10">
        <v>36.93</v>
      </c>
      <c r="CT2046" s="10">
        <v>1.26</v>
      </c>
      <c r="CU2046" s="10">
        <v>0.66</v>
      </c>
      <c r="CV2046" s="10">
        <v>22</v>
      </c>
      <c r="CW2046" s="10">
        <v>36.97</v>
      </c>
      <c r="CY2046" s="10">
        <v>2143</v>
      </c>
      <c r="CZ2046" s="10" t="s">
        <v>9</v>
      </c>
      <c r="DC2046" s="10">
        <v>0</v>
      </c>
      <c r="DH2046" s="10">
        <v>0</v>
      </c>
      <c r="DM2046" s="10">
        <v>0</v>
      </c>
    </row>
    <row r="2047" spans="1:118" x14ac:dyDescent="0.25">
      <c r="A2047" s="10">
        <v>2122</v>
      </c>
      <c r="R2047" s="10">
        <v>2122</v>
      </c>
      <c r="S2047" s="10" t="s">
        <v>9</v>
      </c>
      <c r="V2047" s="10">
        <v>0</v>
      </c>
      <c r="AA2047" s="10">
        <v>0</v>
      </c>
      <c r="AF2047" s="10">
        <v>0</v>
      </c>
      <c r="AI2047" s="10">
        <v>2122</v>
      </c>
      <c r="AJ2047" s="10" t="s">
        <v>9</v>
      </c>
      <c r="AM2047" s="10">
        <v>0</v>
      </c>
      <c r="AR2047" s="10">
        <v>0</v>
      </c>
      <c r="AW2047" s="10">
        <v>0</v>
      </c>
      <c r="AZ2047" s="10">
        <v>2122</v>
      </c>
      <c r="BA2047" s="10" t="s">
        <v>9</v>
      </c>
      <c r="BD2047" s="10">
        <v>0</v>
      </c>
      <c r="BI2047" s="10">
        <v>0</v>
      </c>
      <c r="BN2047" s="10">
        <v>0</v>
      </c>
      <c r="BQ2047" s="10">
        <v>2121</v>
      </c>
      <c r="BR2047" s="10" t="s">
        <v>8</v>
      </c>
      <c r="BS2047" s="10">
        <v>1.59</v>
      </c>
      <c r="BT2047" s="10">
        <v>0.71</v>
      </c>
      <c r="BX2047" s="10">
        <v>2.59</v>
      </c>
      <c r="BY2047" s="10">
        <v>1.1499999999999999</v>
      </c>
      <c r="CC2047" s="10">
        <v>1.21</v>
      </c>
      <c r="CD2047" s="10">
        <v>0.54</v>
      </c>
      <c r="CH2047" s="10">
        <v>2121</v>
      </c>
      <c r="CI2047" s="10" t="s">
        <v>8</v>
      </c>
      <c r="CJ2047" s="10">
        <v>0.82</v>
      </c>
      <c r="CK2047" s="10">
        <v>0.44</v>
      </c>
      <c r="CL2047" s="10">
        <v>14</v>
      </c>
      <c r="CM2047" s="10">
        <v>37.479999999999997</v>
      </c>
      <c r="CO2047" s="10">
        <v>1.65</v>
      </c>
      <c r="CP2047" s="10">
        <v>0.87</v>
      </c>
      <c r="CQ2047" s="10">
        <v>29</v>
      </c>
      <c r="CR2047" s="10">
        <v>36.93</v>
      </c>
      <c r="CT2047" s="10">
        <v>1.5</v>
      </c>
      <c r="CU2047" s="10">
        <v>0.78</v>
      </c>
      <c r="CV2047" s="10">
        <v>26</v>
      </c>
      <c r="CW2047" s="10">
        <v>36.97</v>
      </c>
      <c r="CY2047" s="10">
        <v>2144</v>
      </c>
      <c r="CZ2047" s="10" t="s">
        <v>399</v>
      </c>
      <c r="DA2047" s="10">
        <v>0.59</v>
      </c>
      <c r="DB2047" s="10">
        <v>0.3</v>
      </c>
      <c r="DC2047" s="10">
        <v>60</v>
      </c>
      <c r="DD2047" s="10">
        <v>6.4</v>
      </c>
      <c r="DF2047" s="10">
        <v>0.81</v>
      </c>
      <c r="DG2047" s="10">
        <v>0.41</v>
      </c>
      <c r="DH2047" s="10">
        <v>80</v>
      </c>
      <c r="DI2047" s="10">
        <v>6.6</v>
      </c>
      <c r="DK2047" s="10">
        <v>0.86</v>
      </c>
      <c r="DL2047" s="10">
        <v>0.44</v>
      </c>
      <c r="DM2047" s="10">
        <v>85</v>
      </c>
      <c r="DN2047" s="10">
        <v>6.6</v>
      </c>
    </row>
    <row r="2048" spans="1:118" x14ac:dyDescent="0.25">
      <c r="A2048" s="10">
        <v>2123</v>
      </c>
      <c r="R2048" s="10">
        <v>2123</v>
      </c>
      <c r="S2048" s="10" t="s">
        <v>399</v>
      </c>
      <c r="T2048" s="10">
        <v>0.84</v>
      </c>
      <c r="U2048" s="10">
        <v>0.47</v>
      </c>
      <c r="V2048" s="10">
        <v>83</v>
      </c>
      <c r="W2048" s="10">
        <v>6.7</v>
      </c>
      <c r="Y2048" s="10">
        <v>1.39</v>
      </c>
      <c r="Z2048" s="10">
        <v>0.78</v>
      </c>
      <c r="AA2048" s="10">
        <v>138</v>
      </c>
      <c r="AB2048" s="10">
        <v>6.7</v>
      </c>
      <c r="AD2048" s="10">
        <v>1.31</v>
      </c>
      <c r="AE2048" s="10">
        <v>0.74</v>
      </c>
      <c r="AF2048" s="10">
        <v>136</v>
      </c>
      <c r="AG2048" s="10">
        <v>6.4</v>
      </c>
      <c r="AI2048" s="10">
        <v>2123</v>
      </c>
      <c r="AJ2048" s="10" t="s">
        <v>399</v>
      </c>
      <c r="AK2048" s="10">
        <v>1.88</v>
      </c>
      <c r="AL2048" s="10">
        <v>0.68</v>
      </c>
      <c r="AM2048" s="10">
        <v>186</v>
      </c>
      <c r="AN2048" s="10">
        <v>6.2</v>
      </c>
      <c r="AP2048" s="10">
        <v>2.46</v>
      </c>
      <c r="AQ2048" s="10">
        <v>0.89</v>
      </c>
      <c r="AR2048" s="10">
        <v>244</v>
      </c>
      <c r="AS2048" s="10">
        <v>6.2</v>
      </c>
      <c r="AU2048" s="10">
        <v>2.64</v>
      </c>
      <c r="AV2048" s="10">
        <v>0.96</v>
      </c>
      <c r="AW2048" s="10">
        <v>254</v>
      </c>
      <c r="AX2048" s="10">
        <v>6.4</v>
      </c>
      <c r="AZ2048" s="10">
        <v>2123</v>
      </c>
      <c r="BA2048" s="10" t="s">
        <v>399</v>
      </c>
      <c r="BB2048" s="10">
        <v>0.89</v>
      </c>
      <c r="BC2048" s="10">
        <v>0.45</v>
      </c>
      <c r="BD2048" s="10">
        <v>92</v>
      </c>
      <c r="BE2048" s="10">
        <v>6.3</v>
      </c>
      <c r="BG2048" s="10">
        <v>1.6</v>
      </c>
      <c r="BH2048" s="10">
        <v>0.81</v>
      </c>
      <c r="BI2048" s="10">
        <v>165</v>
      </c>
      <c r="BJ2048" s="10">
        <v>6.3</v>
      </c>
      <c r="BL2048" s="10">
        <v>1.74</v>
      </c>
      <c r="BM2048" s="10">
        <v>0.88</v>
      </c>
      <c r="BN2048" s="10">
        <v>179</v>
      </c>
      <c r="BO2048" s="10">
        <v>6.3</v>
      </c>
      <c r="BQ2048" s="10">
        <v>2122</v>
      </c>
      <c r="BR2048" s="10" t="s">
        <v>9</v>
      </c>
      <c r="BU2048" s="10">
        <v>0</v>
      </c>
      <c r="BZ2048" s="10">
        <v>0</v>
      </c>
      <c r="CE2048" s="10">
        <v>0</v>
      </c>
      <c r="CH2048" s="10">
        <v>2122</v>
      </c>
      <c r="CI2048" s="10" t="s">
        <v>9</v>
      </c>
      <c r="CL2048" s="10">
        <v>0</v>
      </c>
      <c r="CQ2048" s="10">
        <v>0</v>
      </c>
      <c r="CV2048" s="10">
        <v>0</v>
      </c>
      <c r="CY2048" s="10">
        <v>2145</v>
      </c>
      <c r="CZ2048" s="10" t="s">
        <v>44</v>
      </c>
      <c r="DC2048" s="10">
        <v>0</v>
      </c>
      <c r="DH2048" s="10">
        <v>0</v>
      </c>
      <c r="DM2048" s="10">
        <v>0</v>
      </c>
    </row>
    <row r="2049" spans="1:118" x14ac:dyDescent="0.25">
      <c r="A2049" s="10">
        <v>2124</v>
      </c>
      <c r="R2049" s="10">
        <v>2124</v>
      </c>
      <c r="S2049" s="10" t="s">
        <v>44</v>
      </c>
      <c r="V2049" s="10">
        <v>0</v>
      </c>
      <c r="AA2049" s="10">
        <v>0</v>
      </c>
      <c r="AF2049" s="10">
        <v>0</v>
      </c>
      <c r="AI2049" s="10">
        <v>2124</v>
      </c>
      <c r="AJ2049" s="10" t="s">
        <v>44</v>
      </c>
      <c r="AM2049" s="10">
        <v>0</v>
      </c>
      <c r="AR2049" s="10">
        <v>0</v>
      </c>
      <c r="AW2049" s="10">
        <v>0</v>
      </c>
      <c r="AZ2049" s="10">
        <v>2124</v>
      </c>
      <c r="BA2049" s="10" t="s">
        <v>44</v>
      </c>
      <c r="BD2049" s="10">
        <v>0</v>
      </c>
      <c r="BI2049" s="10">
        <v>0</v>
      </c>
      <c r="BN2049" s="10">
        <v>0</v>
      </c>
      <c r="BQ2049" s="10">
        <v>2123</v>
      </c>
      <c r="BR2049" s="10" t="s">
        <v>399</v>
      </c>
      <c r="BS2049" s="10">
        <v>1.58</v>
      </c>
      <c r="BT2049" s="10">
        <v>0.63</v>
      </c>
      <c r="BU2049" s="10">
        <v>156</v>
      </c>
      <c r="BV2049" s="10">
        <v>6.3</v>
      </c>
      <c r="BX2049" s="10">
        <v>2.57</v>
      </c>
      <c r="BY2049" s="10">
        <v>1.02</v>
      </c>
      <c r="BZ2049" s="10">
        <v>254</v>
      </c>
      <c r="CA2049" s="10">
        <v>6.3</v>
      </c>
      <c r="CC2049" s="10">
        <v>1.2</v>
      </c>
      <c r="CD2049" s="10">
        <v>0.48</v>
      </c>
      <c r="CE2049" s="10">
        <v>122</v>
      </c>
      <c r="CF2049" s="10">
        <v>6.1</v>
      </c>
      <c r="CH2049" s="10">
        <v>2123</v>
      </c>
      <c r="CI2049" s="10" t="s">
        <v>399</v>
      </c>
      <c r="CJ2049" s="10">
        <v>0.81</v>
      </c>
      <c r="CK2049" s="10">
        <v>0.39</v>
      </c>
      <c r="CL2049" s="10">
        <v>81</v>
      </c>
      <c r="CM2049" s="10">
        <v>6.4</v>
      </c>
      <c r="CO2049" s="10">
        <v>1.64</v>
      </c>
      <c r="CP2049" s="10">
        <v>0.79</v>
      </c>
      <c r="CQ2049" s="10">
        <v>165</v>
      </c>
      <c r="CR2049" s="10">
        <v>6.4</v>
      </c>
      <c r="CT2049" s="10">
        <v>1.49</v>
      </c>
      <c r="CU2049" s="10">
        <v>0.71</v>
      </c>
      <c r="CV2049" s="10">
        <v>145</v>
      </c>
      <c r="CW2049" s="10">
        <v>6.6</v>
      </c>
      <c r="CY2049" s="10">
        <v>2146</v>
      </c>
      <c r="CZ2049" s="10" t="s">
        <v>304</v>
      </c>
      <c r="DA2049" s="10">
        <v>9.8540799999999998E-2</v>
      </c>
      <c r="DB2049" s="10">
        <v>4.9824E-2</v>
      </c>
      <c r="DC2049" s="10">
        <v>10</v>
      </c>
      <c r="DD2049" s="10">
        <v>6.4</v>
      </c>
      <c r="DF2049" s="10">
        <v>0.20324039999999999</v>
      </c>
      <c r="DG2049" s="10">
        <v>0.10276200000000001</v>
      </c>
      <c r="DH2049" s="10">
        <v>20</v>
      </c>
      <c r="DI2049" s="10">
        <v>6.6</v>
      </c>
      <c r="DK2049" s="10">
        <v>0.20324039999999999</v>
      </c>
      <c r="DL2049" s="10">
        <v>0.10276200000000001</v>
      </c>
      <c r="DM2049" s="10">
        <v>20</v>
      </c>
      <c r="DN2049" s="10">
        <v>6.6</v>
      </c>
    </row>
    <row r="2050" spans="1:118" x14ac:dyDescent="0.25">
      <c r="A2050" s="10">
        <v>2125</v>
      </c>
      <c r="R2050" s="10">
        <v>2125</v>
      </c>
      <c r="S2050" s="10" t="s">
        <v>287</v>
      </c>
      <c r="T2050" s="10">
        <v>0.60505019999999998</v>
      </c>
      <c r="U2050" s="10">
        <v>0.34077540000000001</v>
      </c>
      <c r="V2050" s="10">
        <v>60</v>
      </c>
      <c r="W2050" s="10">
        <v>6.7</v>
      </c>
      <c r="Y2050" s="10">
        <v>1.1596795499999999</v>
      </c>
      <c r="Z2050" s="10">
        <v>0.6531528499999999</v>
      </c>
      <c r="AA2050" s="10">
        <v>115</v>
      </c>
      <c r="AB2050" s="10">
        <v>6.7</v>
      </c>
      <c r="AD2050" s="10">
        <v>1.08848832</v>
      </c>
      <c r="AE2050" s="10">
        <v>0.61305664000000004</v>
      </c>
      <c r="AF2050" s="10">
        <v>113</v>
      </c>
      <c r="AG2050" s="10">
        <v>6.4</v>
      </c>
      <c r="AI2050" s="10">
        <v>2125</v>
      </c>
      <c r="AJ2050" s="10" t="s">
        <v>287</v>
      </c>
      <c r="AK2050" s="10">
        <v>1.2603049999999998</v>
      </c>
      <c r="AL2050" s="10">
        <v>0.45585500000000001</v>
      </c>
      <c r="AM2050" s="10">
        <v>125</v>
      </c>
      <c r="AN2050" s="10">
        <v>6.2</v>
      </c>
      <c r="AP2050" s="10">
        <v>1.764427</v>
      </c>
      <c r="AQ2050" s="10">
        <v>0.63819700000000001</v>
      </c>
      <c r="AR2050" s="10">
        <v>175</v>
      </c>
      <c r="AS2050" s="10">
        <v>6.2</v>
      </c>
      <c r="AU2050" s="10">
        <v>1.8213439999999999</v>
      </c>
      <c r="AV2050" s="10">
        <v>0.65878400000000004</v>
      </c>
      <c r="AW2050" s="10">
        <v>175</v>
      </c>
      <c r="AX2050" s="10">
        <v>6.4</v>
      </c>
      <c r="AZ2050" s="10">
        <v>2125</v>
      </c>
      <c r="BA2050" s="10" t="s">
        <v>287</v>
      </c>
      <c r="BB2050" s="10">
        <v>0.67900769999999999</v>
      </c>
      <c r="BC2050" s="10">
        <v>0.34331849999999997</v>
      </c>
      <c r="BD2050" s="10">
        <v>70</v>
      </c>
      <c r="BE2050" s="10">
        <v>6.3</v>
      </c>
      <c r="BG2050" s="10">
        <v>1.1640131999999999</v>
      </c>
      <c r="BH2050" s="10">
        <v>0.5885459999999999</v>
      </c>
      <c r="BI2050" s="10">
        <v>120</v>
      </c>
      <c r="BJ2050" s="10">
        <v>6.3</v>
      </c>
      <c r="BL2050" s="10">
        <v>1.2319139700000001</v>
      </c>
      <c r="BM2050" s="10">
        <v>0.62287784999999996</v>
      </c>
      <c r="BN2050" s="10">
        <v>127</v>
      </c>
      <c r="BO2050" s="10">
        <v>6.3</v>
      </c>
      <c r="BQ2050" s="10">
        <v>2124</v>
      </c>
      <c r="BR2050" s="10" t="s">
        <v>44</v>
      </c>
      <c r="BU2050" s="10">
        <v>0</v>
      </c>
      <c r="BZ2050" s="10">
        <v>0</v>
      </c>
      <c r="CE2050" s="10">
        <v>0</v>
      </c>
      <c r="CH2050" s="10">
        <v>2124</v>
      </c>
      <c r="CI2050" s="10" t="s">
        <v>44</v>
      </c>
      <c r="CL2050" s="10">
        <v>0</v>
      </c>
      <c r="CQ2050" s="10">
        <v>0</v>
      </c>
      <c r="CV2050" s="10">
        <v>0</v>
      </c>
      <c r="CY2050" s="10">
        <v>2147</v>
      </c>
      <c r="CZ2050" s="10" t="s">
        <v>305</v>
      </c>
      <c r="DA2050" s="10">
        <v>0.24635200000000002</v>
      </c>
      <c r="DB2050" s="10">
        <v>0.12456</v>
      </c>
      <c r="DC2050" s="10">
        <v>25</v>
      </c>
      <c r="DD2050" s="10">
        <v>6.4</v>
      </c>
      <c r="DF2050" s="10">
        <v>0.25405050000000001</v>
      </c>
      <c r="DG2050" s="10">
        <v>0.1284525</v>
      </c>
      <c r="DH2050" s="10">
        <v>25</v>
      </c>
      <c r="DI2050" s="10">
        <v>6.6</v>
      </c>
      <c r="DK2050" s="10">
        <v>0.30486060000000004</v>
      </c>
      <c r="DL2050" s="10">
        <v>0.154143</v>
      </c>
      <c r="DM2050" s="10">
        <v>30</v>
      </c>
      <c r="DN2050" s="10">
        <v>6.6</v>
      </c>
    </row>
    <row r="2051" spans="1:118" x14ac:dyDescent="0.25">
      <c r="A2051" s="10">
        <v>2126</v>
      </c>
      <c r="R2051" s="10">
        <v>2126</v>
      </c>
      <c r="S2051" s="10" t="s">
        <v>291</v>
      </c>
      <c r="T2051" s="10">
        <v>8.0673359999999986E-2</v>
      </c>
      <c r="U2051" s="10">
        <v>4.5436719999999993E-2</v>
      </c>
      <c r="V2051" s="10">
        <v>8</v>
      </c>
      <c r="W2051" s="10">
        <v>6.7</v>
      </c>
      <c r="Y2051" s="10">
        <v>8.0673359999999986E-2</v>
      </c>
      <c r="Z2051" s="10">
        <v>4.5436719999999993E-2</v>
      </c>
      <c r="AA2051" s="10">
        <v>8</v>
      </c>
      <c r="AB2051" s="10">
        <v>6.7</v>
      </c>
      <c r="AD2051" s="10">
        <v>7.7061119999999997E-2</v>
      </c>
      <c r="AE2051" s="10">
        <v>4.3402240000000009E-2</v>
      </c>
      <c r="AF2051" s="10">
        <v>8</v>
      </c>
      <c r="AG2051" s="10">
        <v>6.4</v>
      </c>
      <c r="AI2051" s="10">
        <v>2126</v>
      </c>
      <c r="AJ2051" s="10" t="s">
        <v>291</v>
      </c>
      <c r="AK2051" s="10">
        <v>0.14115416</v>
      </c>
      <c r="AL2051" s="10">
        <v>5.1055759999999999E-2</v>
      </c>
      <c r="AM2051" s="10">
        <v>14</v>
      </c>
      <c r="AN2051" s="10">
        <v>6.2</v>
      </c>
      <c r="AP2051" s="10">
        <v>0.20164879999999999</v>
      </c>
      <c r="AQ2051" s="10">
        <v>7.293680000000001E-2</v>
      </c>
      <c r="AR2051" s="10">
        <v>20</v>
      </c>
      <c r="AS2051" s="10">
        <v>6.2</v>
      </c>
      <c r="AU2051" s="10">
        <v>0.21856127999999997</v>
      </c>
      <c r="AV2051" s="10">
        <v>7.9054079999999999E-2</v>
      </c>
      <c r="AW2051" s="10">
        <v>21</v>
      </c>
      <c r="AX2051" s="10">
        <v>6.4</v>
      </c>
      <c r="AZ2051" s="10">
        <v>2126</v>
      </c>
      <c r="BA2051" s="10" t="s">
        <v>291</v>
      </c>
      <c r="BB2051" s="10">
        <v>0.19400219999999999</v>
      </c>
      <c r="BC2051" s="10">
        <v>9.8090999999999998E-2</v>
      </c>
      <c r="BD2051" s="10">
        <v>20</v>
      </c>
      <c r="BE2051" s="10">
        <v>6.3</v>
      </c>
      <c r="BG2051" s="10">
        <v>0.41710473000000003</v>
      </c>
      <c r="BH2051" s="10">
        <v>0.21089564999999999</v>
      </c>
      <c r="BI2051" s="10">
        <v>43</v>
      </c>
      <c r="BJ2051" s="10">
        <v>6.3</v>
      </c>
      <c r="BL2051" s="10">
        <v>0.48500550000000003</v>
      </c>
      <c r="BM2051" s="10">
        <v>0.24522750000000001</v>
      </c>
      <c r="BN2051" s="10">
        <v>50</v>
      </c>
      <c r="BO2051" s="10">
        <v>6.3</v>
      </c>
      <c r="BQ2051" s="10">
        <v>2125</v>
      </c>
      <c r="BR2051" s="10" t="s">
        <v>287</v>
      </c>
      <c r="BS2051" s="10">
        <v>1.1757841200000001</v>
      </c>
      <c r="BT2051" s="10">
        <v>0.46778507999999996</v>
      </c>
      <c r="BU2051" s="10">
        <v>116</v>
      </c>
      <c r="BV2051" s="10">
        <v>6.3</v>
      </c>
      <c r="BX2051" s="10">
        <v>1.7231319</v>
      </c>
      <c r="BY2051" s="10">
        <v>0.68554709999999996</v>
      </c>
      <c r="BZ2051" s="10">
        <v>170</v>
      </c>
      <c r="CA2051" s="10">
        <v>6.3</v>
      </c>
      <c r="CC2051" s="10">
        <v>1.5702864000000001</v>
      </c>
      <c r="CD2051" s="10">
        <v>0.6247376</v>
      </c>
      <c r="CE2051" s="10">
        <v>160</v>
      </c>
      <c r="CF2051" s="10">
        <v>6.1</v>
      </c>
      <c r="CH2051" s="10">
        <v>2125</v>
      </c>
      <c r="CI2051" s="10" t="s">
        <v>287</v>
      </c>
      <c r="CJ2051" s="10">
        <v>0.59788799999999998</v>
      </c>
      <c r="CK2051" s="10">
        <v>0.28565759999999996</v>
      </c>
      <c r="CL2051" s="10">
        <v>60</v>
      </c>
      <c r="CM2051" s="10">
        <v>6.4</v>
      </c>
      <c r="CO2051" s="10">
        <v>1.3950719999999999</v>
      </c>
      <c r="CP2051" s="10">
        <v>0.66653439999999997</v>
      </c>
      <c r="CQ2051" s="10">
        <v>140</v>
      </c>
      <c r="CR2051" s="10">
        <v>6.4</v>
      </c>
      <c r="CT2051" s="10">
        <v>1.1817629999999999</v>
      </c>
      <c r="CU2051" s="10">
        <v>0.56462009999999996</v>
      </c>
      <c r="CV2051" s="10">
        <v>115</v>
      </c>
      <c r="CW2051" s="10">
        <v>6.6</v>
      </c>
      <c r="CY2051" s="10">
        <v>2148</v>
      </c>
      <c r="CZ2051" s="10" t="s">
        <v>315</v>
      </c>
      <c r="DA2051" s="10">
        <v>0.24635200000000002</v>
      </c>
      <c r="DB2051" s="10">
        <v>0.12456</v>
      </c>
      <c r="DC2051" s="10">
        <v>25</v>
      </c>
      <c r="DD2051" s="10">
        <v>6.4</v>
      </c>
      <c r="DF2051" s="10">
        <v>0.35567070000000001</v>
      </c>
      <c r="DG2051" s="10">
        <v>0.17983350000000001</v>
      </c>
      <c r="DH2051" s="10">
        <v>35</v>
      </c>
      <c r="DI2051" s="10">
        <v>6.6</v>
      </c>
      <c r="DK2051" s="10">
        <v>0.35567070000000001</v>
      </c>
      <c r="DL2051" s="10">
        <v>0.17983350000000001</v>
      </c>
      <c r="DM2051" s="10">
        <v>35</v>
      </c>
      <c r="DN2051" s="10">
        <v>6.6</v>
      </c>
    </row>
    <row r="2052" spans="1:118" x14ac:dyDescent="0.25">
      <c r="A2052" s="10">
        <v>2127</v>
      </c>
      <c r="R2052" s="10">
        <v>2127</v>
      </c>
      <c r="S2052" s="10" t="s">
        <v>294</v>
      </c>
      <c r="T2052" s="10">
        <v>0.15126255</v>
      </c>
      <c r="U2052" s="10">
        <v>8.5193850000000002E-2</v>
      </c>
      <c r="V2052" s="10">
        <v>15</v>
      </c>
      <c r="W2052" s="10">
        <v>6.7</v>
      </c>
      <c r="Y2052" s="10">
        <v>0.15126255</v>
      </c>
      <c r="Z2052" s="10">
        <v>8.5193850000000002E-2</v>
      </c>
      <c r="AA2052" s="10">
        <v>15</v>
      </c>
      <c r="AB2052" s="10">
        <v>6.7</v>
      </c>
      <c r="AD2052" s="10">
        <v>0.1444896</v>
      </c>
      <c r="AE2052" s="10">
        <v>8.1379199999999999E-2</v>
      </c>
      <c r="AF2052" s="10">
        <v>15</v>
      </c>
      <c r="AG2052" s="10">
        <v>6.4</v>
      </c>
      <c r="AI2052" s="10">
        <v>2127</v>
      </c>
      <c r="AJ2052" s="10" t="s">
        <v>294</v>
      </c>
      <c r="AK2052" s="10">
        <v>0.47387467999999999</v>
      </c>
      <c r="AL2052" s="10">
        <v>0.17140148000000005</v>
      </c>
      <c r="AM2052" s="10">
        <v>47</v>
      </c>
      <c r="AN2052" s="10">
        <v>6.2</v>
      </c>
      <c r="AP2052" s="10">
        <v>0.49403956000000004</v>
      </c>
      <c r="AQ2052" s="10">
        <v>0.17869516000000005</v>
      </c>
      <c r="AR2052" s="10">
        <v>49</v>
      </c>
      <c r="AS2052" s="10">
        <v>6.2</v>
      </c>
      <c r="AU2052" s="10">
        <v>0.60364543999999998</v>
      </c>
      <c r="AV2052" s="10">
        <v>0.21833984000000004</v>
      </c>
      <c r="AW2052" s="10">
        <v>58</v>
      </c>
      <c r="AX2052" s="10">
        <v>6.4</v>
      </c>
      <c r="AZ2052" s="10">
        <v>2127</v>
      </c>
      <c r="BA2052" s="10" t="s">
        <v>294</v>
      </c>
      <c r="BB2052" s="10">
        <v>1.9400219999999996E-2</v>
      </c>
      <c r="BC2052" s="10">
        <v>9.8090999999999994E-3</v>
      </c>
      <c r="BD2052" s="10">
        <v>2</v>
      </c>
      <c r="BE2052" s="10">
        <v>6.3</v>
      </c>
      <c r="BG2052" s="10">
        <v>1.9400219999999996E-2</v>
      </c>
      <c r="BH2052" s="10">
        <v>9.8090999999999994E-3</v>
      </c>
      <c r="BI2052" s="10">
        <v>2</v>
      </c>
      <c r="BJ2052" s="10">
        <v>6.3</v>
      </c>
      <c r="BL2052" s="10">
        <v>1.9400219999999996E-2</v>
      </c>
      <c r="BM2052" s="10">
        <v>9.8090999999999994E-3</v>
      </c>
      <c r="BN2052" s="10">
        <v>2</v>
      </c>
      <c r="BO2052" s="10">
        <v>6.3</v>
      </c>
      <c r="BQ2052" s="10">
        <v>2126</v>
      </c>
      <c r="BR2052" s="10" t="s">
        <v>291</v>
      </c>
      <c r="BS2052" s="10">
        <v>0.30408209999999997</v>
      </c>
      <c r="BT2052" s="10">
        <v>0.12097889999999999</v>
      </c>
      <c r="BU2052" s="10">
        <v>30</v>
      </c>
      <c r="BV2052" s="10">
        <v>6.3</v>
      </c>
      <c r="BX2052" s="10">
        <v>0.39530673</v>
      </c>
      <c r="BY2052" s="10">
        <v>0.15727257</v>
      </c>
      <c r="BZ2052" s="10">
        <v>39</v>
      </c>
      <c r="CA2052" s="10">
        <v>6.3</v>
      </c>
      <c r="CC2052" s="10">
        <v>0.41220018000000003</v>
      </c>
      <c r="CD2052" s="10">
        <v>0.16399362000000001</v>
      </c>
      <c r="CE2052" s="10">
        <v>42</v>
      </c>
      <c r="CF2052" s="10">
        <v>6.1</v>
      </c>
      <c r="CH2052" s="10">
        <v>2126</v>
      </c>
      <c r="CI2052" s="10" t="s">
        <v>291</v>
      </c>
      <c r="CJ2052" s="10">
        <v>0.17936640000000001</v>
      </c>
      <c r="CK2052" s="10">
        <v>8.5697279999999987E-2</v>
      </c>
      <c r="CL2052" s="10">
        <v>18</v>
      </c>
      <c r="CM2052" s="10">
        <v>6.4</v>
      </c>
      <c r="CO2052" s="10">
        <v>0.199296</v>
      </c>
      <c r="CP2052" s="10">
        <v>9.5219200000000004E-2</v>
      </c>
      <c r="CQ2052" s="10">
        <v>20</v>
      </c>
      <c r="CR2052" s="10">
        <v>6.4</v>
      </c>
      <c r="CT2052" s="10">
        <v>0.20552400000000001</v>
      </c>
      <c r="CU2052" s="10">
        <v>9.8194799999999985E-2</v>
      </c>
      <c r="CV2052" s="10">
        <v>20</v>
      </c>
      <c r="CW2052" s="10">
        <v>6.6</v>
      </c>
      <c r="CY2052" s="10">
        <v>2149</v>
      </c>
      <c r="CZ2052" s="10" t="s">
        <v>423</v>
      </c>
      <c r="DA2052" s="10">
        <v>1.4999999999999999E-2</v>
      </c>
      <c r="DF2052" s="10">
        <v>1.032166E-2</v>
      </c>
      <c r="DK2052" s="10">
        <v>0.02</v>
      </c>
    </row>
    <row r="2053" spans="1:118" x14ac:dyDescent="0.25">
      <c r="A2053" s="10">
        <v>2128</v>
      </c>
      <c r="R2053" s="10">
        <v>2128</v>
      </c>
      <c r="S2053" s="10" t="s">
        <v>408</v>
      </c>
      <c r="T2053" s="10">
        <v>6.8000000000000005E-4</v>
      </c>
      <c r="Y2053" s="10">
        <v>7.3999999999999999E-4</v>
      </c>
      <c r="AD2053" s="10">
        <v>1.3999999999999999E-4</v>
      </c>
      <c r="AI2053" s="10">
        <v>2128</v>
      </c>
      <c r="AJ2053" s="10" t="s">
        <v>408</v>
      </c>
      <c r="AK2053" s="10">
        <v>1.9970000000000002E-2</v>
      </c>
      <c r="AP2053" s="10">
        <v>2.0299999999999999E-2</v>
      </c>
      <c r="AU2053" s="10">
        <v>1.7500000000000002E-2</v>
      </c>
      <c r="AZ2053" s="10">
        <v>2128</v>
      </c>
      <c r="BA2053" s="10" t="s">
        <v>408</v>
      </c>
      <c r="BB2053" s="10">
        <v>5.2999999999999998E-4</v>
      </c>
      <c r="BG2053" s="10">
        <v>3.3E-4</v>
      </c>
      <c r="BL2053" s="10">
        <v>4.8000000000000001E-4</v>
      </c>
      <c r="BQ2053" s="10">
        <v>2127</v>
      </c>
      <c r="BR2053" s="10" t="s">
        <v>294</v>
      </c>
      <c r="BS2053" s="10">
        <v>0.30408209999999997</v>
      </c>
      <c r="BT2053" s="10">
        <v>0.12097889999999999</v>
      </c>
      <c r="BU2053" s="10">
        <v>30</v>
      </c>
      <c r="BV2053" s="10">
        <v>6.3</v>
      </c>
      <c r="BX2053" s="10">
        <v>0.45612315000000003</v>
      </c>
      <c r="BY2053" s="10">
        <v>0.18146835</v>
      </c>
      <c r="BZ2053" s="10">
        <v>45</v>
      </c>
      <c r="CA2053" s="10">
        <v>6.3</v>
      </c>
      <c r="CC2053" s="10">
        <v>0.39257160000000002</v>
      </c>
      <c r="CD2053" s="10">
        <v>0.1561844</v>
      </c>
      <c r="CE2053" s="10">
        <v>40</v>
      </c>
      <c r="CF2053" s="10">
        <v>6.1</v>
      </c>
      <c r="CH2053" s="10">
        <v>2127</v>
      </c>
      <c r="CI2053" s="10" t="s">
        <v>294</v>
      </c>
      <c r="CJ2053" s="10">
        <v>2.9894400000000002E-2</v>
      </c>
      <c r="CK2053" s="10">
        <v>1.4282880000000001E-2</v>
      </c>
      <c r="CL2053" s="10">
        <v>3</v>
      </c>
      <c r="CM2053" s="10">
        <v>6.4</v>
      </c>
      <c r="CO2053" s="10">
        <v>4.9824E-2</v>
      </c>
      <c r="CP2053" s="10">
        <v>2.3804800000000001E-2</v>
      </c>
      <c r="CQ2053" s="10">
        <v>5</v>
      </c>
      <c r="CR2053" s="10">
        <v>6.4</v>
      </c>
      <c r="CT2053" s="10">
        <v>0.10276200000000001</v>
      </c>
      <c r="CU2053" s="10">
        <v>4.9097399999999992E-2</v>
      </c>
      <c r="CV2053" s="10">
        <v>10</v>
      </c>
      <c r="CW2053" s="10">
        <v>6.6</v>
      </c>
      <c r="CY2053" s="10">
        <v>2150</v>
      </c>
      <c r="CZ2053" s="10" t="s">
        <v>8</v>
      </c>
      <c r="DA2053" s="10">
        <v>3.08</v>
      </c>
      <c r="DB2053" s="10">
        <v>1.67</v>
      </c>
      <c r="DC2053" s="10">
        <v>55.4</v>
      </c>
      <c r="DD2053" s="10">
        <v>36.58</v>
      </c>
      <c r="DF2053" s="10">
        <v>4.3</v>
      </c>
      <c r="DG2053" s="10">
        <v>2.38</v>
      </c>
      <c r="DH2053" s="10">
        <v>77.8</v>
      </c>
      <c r="DI2053" s="10">
        <v>36.5</v>
      </c>
      <c r="DK2053" s="10">
        <v>3.96</v>
      </c>
      <c r="DL2053" s="10">
        <v>2.19</v>
      </c>
      <c r="DM2053" s="10">
        <v>72.2</v>
      </c>
      <c r="DN2053" s="10">
        <v>36.24</v>
      </c>
    </row>
    <row r="2054" spans="1:118" x14ac:dyDescent="0.25">
      <c r="A2054" s="10">
        <v>2129</v>
      </c>
      <c r="R2054" s="10">
        <v>2129</v>
      </c>
      <c r="S2054" s="10" t="s">
        <v>409</v>
      </c>
      <c r="T2054" s="10">
        <v>0</v>
      </c>
      <c r="Y2054" s="10">
        <v>0</v>
      </c>
      <c r="AD2054" s="10">
        <v>0</v>
      </c>
      <c r="AI2054" s="10">
        <v>2129</v>
      </c>
      <c r="AJ2054" s="10" t="s">
        <v>409</v>
      </c>
      <c r="AK2054" s="10">
        <v>0</v>
      </c>
      <c r="AP2054" s="10">
        <v>0</v>
      </c>
      <c r="AU2054" s="10">
        <v>0</v>
      </c>
      <c r="AZ2054" s="10">
        <v>2129</v>
      </c>
      <c r="BA2054" s="10" t="s">
        <v>409</v>
      </c>
      <c r="BB2054" s="10">
        <v>0</v>
      </c>
      <c r="BG2054" s="10">
        <v>0</v>
      </c>
      <c r="BL2054" s="10">
        <v>0</v>
      </c>
      <c r="BQ2054" s="10">
        <v>2128</v>
      </c>
      <c r="BR2054" s="10" t="s">
        <v>408</v>
      </c>
      <c r="BS2054" s="10">
        <v>1.8259999999999998E-2</v>
      </c>
      <c r="BX2054" s="10">
        <v>1.967E-2</v>
      </c>
      <c r="CC2054" s="10">
        <v>2.0490000000000001E-2</v>
      </c>
      <c r="CH2054" s="10">
        <v>2128</v>
      </c>
      <c r="CI2054" s="10" t="s">
        <v>408</v>
      </c>
      <c r="CJ2054" s="10">
        <v>6.2E-4</v>
      </c>
      <c r="CO2054" s="10">
        <v>8.0999999999999996E-4</v>
      </c>
      <c r="CT2054" s="10">
        <v>6.3000000000000003E-4</v>
      </c>
      <c r="CY2054" s="10">
        <v>2151</v>
      </c>
      <c r="CZ2054" s="10" t="s">
        <v>9</v>
      </c>
      <c r="DC2054" s="10">
        <v>0</v>
      </c>
      <c r="DH2054" s="10">
        <v>0</v>
      </c>
      <c r="DM2054" s="10">
        <v>0</v>
      </c>
    </row>
    <row r="2055" spans="1:118" x14ac:dyDescent="0.25">
      <c r="A2055" s="10">
        <v>2130</v>
      </c>
      <c r="R2055" s="10">
        <v>2130</v>
      </c>
      <c r="S2055" s="10" t="s">
        <v>481</v>
      </c>
      <c r="T2055" s="10">
        <v>0.59</v>
      </c>
      <c r="U2055" s="10">
        <v>0.46</v>
      </c>
      <c r="V2055" s="10">
        <v>12</v>
      </c>
      <c r="W2055" s="10">
        <v>37.799999999999997</v>
      </c>
      <c r="Y2055" s="10">
        <v>1.1299999999999999</v>
      </c>
      <c r="Z2055" s="10">
        <v>0.84</v>
      </c>
      <c r="AA2055" s="10">
        <v>22</v>
      </c>
      <c r="AB2055" s="10">
        <v>37</v>
      </c>
      <c r="AD2055" s="10">
        <v>1.06</v>
      </c>
      <c r="AE2055" s="10">
        <v>0.78590000000000004</v>
      </c>
      <c r="AF2055" s="10">
        <v>21</v>
      </c>
      <c r="AG2055" s="10">
        <v>36.9</v>
      </c>
      <c r="AI2055" s="10">
        <v>2130</v>
      </c>
      <c r="AJ2055" s="10" t="s">
        <v>481</v>
      </c>
      <c r="AK2055" s="10">
        <v>2.92</v>
      </c>
      <c r="AL2055" s="10">
        <v>1.66</v>
      </c>
      <c r="AM2055" s="10">
        <v>53</v>
      </c>
      <c r="AN2055" s="10">
        <v>36.4</v>
      </c>
      <c r="AP2055" s="10">
        <v>3.31</v>
      </c>
      <c r="AQ2055" s="10">
        <v>1.91</v>
      </c>
      <c r="AR2055" s="10">
        <v>61</v>
      </c>
      <c r="AS2055" s="10">
        <v>36.4</v>
      </c>
      <c r="AU2055" s="10">
        <v>3.26</v>
      </c>
      <c r="AV2055" s="10">
        <v>1.87</v>
      </c>
      <c r="AW2055" s="10">
        <v>61</v>
      </c>
      <c r="AX2055" s="10">
        <v>35.799999999999997</v>
      </c>
      <c r="AZ2055" s="10">
        <v>2130</v>
      </c>
      <c r="BA2055" s="10" t="s">
        <v>481</v>
      </c>
      <c r="BB2055" s="10">
        <v>0.68</v>
      </c>
      <c r="BC2055" s="10">
        <v>0.51</v>
      </c>
      <c r="BD2055" s="10">
        <v>13</v>
      </c>
      <c r="BE2055" s="10">
        <v>37.659999999999997</v>
      </c>
      <c r="BG2055" s="10">
        <v>0.95</v>
      </c>
      <c r="BH2055" s="10">
        <v>0.68</v>
      </c>
      <c r="BI2055" s="10">
        <v>18</v>
      </c>
      <c r="BJ2055" s="10">
        <v>37.259</v>
      </c>
      <c r="BL2055" s="10">
        <v>0.99</v>
      </c>
      <c r="BM2055" s="10">
        <v>0.7</v>
      </c>
      <c r="BN2055" s="10">
        <v>19</v>
      </c>
      <c r="BO2055" s="10">
        <v>37.344000000000001</v>
      </c>
      <c r="BQ2055" s="10">
        <v>2129</v>
      </c>
      <c r="BR2055" s="10" t="s">
        <v>409</v>
      </c>
      <c r="BS2055" s="10">
        <v>0</v>
      </c>
      <c r="BX2055" s="10">
        <v>0</v>
      </c>
      <c r="CC2055" s="10">
        <v>0</v>
      </c>
      <c r="CH2055" s="10">
        <v>2129</v>
      </c>
      <c r="CI2055" s="10" t="s">
        <v>409</v>
      </c>
      <c r="CJ2055" s="10">
        <v>0</v>
      </c>
      <c r="CO2055" s="10">
        <v>0</v>
      </c>
      <c r="CT2055" s="10">
        <v>0</v>
      </c>
      <c r="CY2055" s="10">
        <v>2152</v>
      </c>
      <c r="CZ2055" s="10" t="s">
        <v>399</v>
      </c>
      <c r="DA2055" s="10">
        <v>3.06</v>
      </c>
      <c r="DB2055" s="10">
        <v>1.46</v>
      </c>
      <c r="DC2055" s="10">
        <v>280</v>
      </c>
      <c r="DD2055" s="10">
        <v>6.5</v>
      </c>
      <c r="DF2055" s="10">
        <v>4.26</v>
      </c>
      <c r="DG2055" s="10">
        <v>2.0299999999999998</v>
      </c>
      <c r="DH2055" s="10">
        <v>349</v>
      </c>
      <c r="DI2055" s="10">
        <v>6.6</v>
      </c>
      <c r="DK2055" s="10">
        <v>3.93</v>
      </c>
      <c r="DL2055" s="10">
        <v>1.88</v>
      </c>
      <c r="DM2055" s="10">
        <v>332</v>
      </c>
      <c r="DN2055" s="10">
        <v>6.3</v>
      </c>
    </row>
    <row r="2056" spans="1:118" x14ac:dyDescent="0.25">
      <c r="A2056" s="10">
        <v>2131</v>
      </c>
      <c r="R2056" s="10">
        <v>2131</v>
      </c>
      <c r="S2056" s="10" t="s">
        <v>482</v>
      </c>
      <c r="T2056" s="10">
        <v>1.66</v>
      </c>
      <c r="U2056" s="10">
        <v>1.03</v>
      </c>
      <c r="V2056" s="10">
        <v>30</v>
      </c>
      <c r="W2056" s="10">
        <v>37.799999999999997</v>
      </c>
      <c r="Y2056" s="10">
        <v>2.78</v>
      </c>
      <c r="Z2056" s="10">
        <v>1.69</v>
      </c>
      <c r="AA2056" s="10">
        <v>51</v>
      </c>
      <c r="AB2056" s="10">
        <v>37</v>
      </c>
      <c r="AD2056" s="10">
        <v>2.62</v>
      </c>
      <c r="AE2056" s="10">
        <v>1.59</v>
      </c>
      <c r="AF2056" s="10">
        <v>48</v>
      </c>
      <c r="AG2056" s="10">
        <v>36.9</v>
      </c>
      <c r="AI2056" s="10">
        <v>2131</v>
      </c>
      <c r="AJ2056" s="10" t="s">
        <v>482</v>
      </c>
      <c r="AK2056" s="10">
        <v>3.95</v>
      </c>
      <c r="AL2056" s="10">
        <v>1.63</v>
      </c>
      <c r="AM2056" s="10">
        <v>68</v>
      </c>
      <c r="AN2056" s="10">
        <v>36.4</v>
      </c>
      <c r="AP2056" s="10">
        <v>5</v>
      </c>
      <c r="AQ2056" s="10">
        <v>2.06</v>
      </c>
      <c r="AR2056" s="10">
        <v>86</v>
      </c>
      <c r="AS2056" s="10">
        <v>36.4</v>
      </c>
      <c r="AU2056" s="10">
        <v>5.4</v>
      </c>
      <c r="AV2056" s="10">
        <v>2.2400000000000002</v>
      </c>
      <c r="AW2056" s="10">
        <v>94</v>
      </c>
      <c r="AX2056" s="10">
        <v>35.799999999999997</v>
      </c>
      <c r="AZ2056" s="10">
        <v>2131</v>
      </c>
      <c r="BA2056" s="10" t="s">
        <v>482</v>
      </c>
      <c r="BB2056" s="10">
        <v>1.5</v>
      </c>
      <c r="BC2056" s="10">
        <v>0.89</v>
      </c>
      <c r="BD2056" s="10">
        <v>27</v>
      </c>
      <c r="BE2056" s="10">
        <v>37.659999999999997</v>
      </c>
      <c r="BG2056" s="10">
        <v>2.75</v>
      </c>
      <c r="BH2056" s="10">
        <v>1.6249</v>
      </c>
      <c r="BI2056" s="10">
        <v>86</v>
      </c>
      <c r="BJ2056" s="10">
        <v>37.259</v>
      </c>
      <c r="BL2056" s="10">
        <v>2.74</v>
      </c>
      <c r="BM2056" s="10">
        <v>1.6</v>
      </c>
      <c r="BN2056" s="10">
        <v>49</v>
      </c>
      <c r="BO2056" s="10">
        <v>37.344000000000001</v>
      </c>
      <c r="BQ2056" s="10">
        <v>2130</v>
      </c>
      <c r="BR2056" s="10" t="s">
        <v>481</v>
      </c>
      <c r="BS2056" s="10">
        <v>2.39</v>
      </c>
      <c r="BT2056" s="10">
        <v>1.01</v>
      </c>
      <c r="BU2056" s="10">
        <v>40</v>
      </c>
      <c r="BV2056" s="10">
        <v>37</v>
      </c>
      <c r="BX2056" s="10">
        <v>3.05</v>
      </c>
      <c r="BY2056" s="10">
        <v>1.29</v>
      </c>
      <c r="BZ2056" s="10">
        <v>52</v>
      </c>
      <c r="CA2056" s="10">
        <v>36.6</v>
      </c>
      <c r="CC2056" s="10">
        <v>3.16</v>
      </c>
      <c r="CD2056" s="10">
        <v>1.34</v>
      </c>
      <c r="CE2056" s="10">
        <v>54</v>
      </c>
      <c r="CF2056" s="10">
        <v>36.5</v>
      </c>
      <c r="CH2056" s="10">
        <v>2130</v>
      </c>
      <c r="CI2056" s="10" t="s">
        <v>481</v>
      </c>
      <c r="CJ2056" s="10">
        <v>0.59</v>
      </c>
      <c r="CK2056" s="10">
        <v>0.36</v>
      </c>
      <c r="CL2056" s="10">
        <v>11</v>
      </c>
      <c r="CM2056" s="10">
        <v>37.58</v>
      </c>
      <c r="CO2056" s="10">
        <v>1.08</v>
      </c>
      <c r="CP2056" s="10">
        <v>0.63</v>
      </c>
      <c r="CQ2056" s="10">
        <v>19</v>
      </c>
      <c r="CR2056" s="10">
        <v>37.1</v>
      </c>
      <c r="CT2056" s="10">
        <v>0.98</v>
      </c>
      <c r="CU2056" s="10">
        <v>0.56999999999999995</v>
      </c>
      <c r="CV2056" s="10">
        <v>18</v>
      </c>
      <c r="CW2056" s="10">
        <v>37.14</v>
      </c>
      <c r="CY2056" s="10">
        <v>2153</v>
      </c>
      <c r="CZ2056" s="10" t="s">
        <v>44</v>
      </c>
      <c r="DC2056" s="10">
        <v>0</v>
      </c>
      <c r="DH2056" s="10">
        <v>0</v>
      </c>
      <c r="DM2056" s="10">
        <v>0</v>
      </c>
    </row>
    <row r="2057" spans="1:118" x14ac:dyDescent="0.25">
      <c r="A2057" s="10">
        <v>2132</v>
      </c>
      <c r="R2057" s="10">
        <v>2132</v>
      </c>
      <c r="S2057" s="10" t="s">
        <v>483</v>
      </c>
      <c r="T2057" s="10">
        <v>1.45</v>
      </c>
      <c r="U2057" s="10">
        <v>1.0059</v>
      </c>
      <c r="V2057" s="10">
        <v>27</v>
      </c>
      <c r="W2057" s="10">
        <v>37.799999999999997</v>
      </c>
      <c r="Y2057" s="10">
        <v>2.5299999999999998</v>
      </c>
      <c r="Z2057" s="10">
        <v>1.66</v>
      </c>
      <c r="AA2057" s="10">
        <v>47</v>
      </c>
      <c r="AB2057" s="10">
        <v>37</v>
      </c>
      <c r="AD2057" s="10">
        <v>2.16</v>
      </c>
      <c r="AE2057" s="10">
        <v>1.45</v>
      </c>
      <c r="AF2057" s="10">
        <v>41</v>
      </c>
      <c r="AG2057" s="10">
        <v>36.9</v>
      </c>
      <c r="AI2057" s="10">
        <v>2132</v>
      </c>
      <c r="AJ2057" s="10" t="s">
        <v>483</v>
      </c>
      <c r="AK2057" s="10">
        <v>3.96</v>
      </c>
      <c r="AL2057" s="10">
        <v>1.93</v>
      </c>
      <c r="AM2057" s="10">
        <v>70</v>
      </c>
      <c r="AN2057" s="10">
        <v>36.4</v>
      </c>
      <c r="AP2057" s="10">
        <v>4.8600000000000003</v>
      </c>
      <c r="AQ2057" s="10">
        <v>2.34</v>
      </c>
      <c r="AR2057" s="10">
        <v>86</v>
      </c>
      <c r="AS2057" s="10">
        <v>36.4</v>
      </c>
      <c r="AU2057" s="10">
        <v>5.19</v>
      </c>
      <c r="AV2057" s="10">
        <v>2.48</v>
      </c>
      <c r="AW2057" s="10">
        <v>93</v>
      </c>
      <c r="AX2057" s="10">
        <v>35.799999999999997</v>
      </c>
      <c r="AZ2057" s="10">
        <v>2132</v>
      </c>
      <c r="BA2057" s="10" t="s">
        <v>483</v>
      </c>
      <c r="BB2057" s="10">
        <v>1.41</v>
      </c>
      <c r="BC2057" s="10">
        <v>0.93</v>
      </c>
      <c r="BD2057" s="10">
        <v>26</v>
      </c>
      <c r="BE2057" s="10">
        <v>37.659999999999997</v>
      </c>
      <c r="BG2057" s="10">
        <v>2.39</v>
      </c>
      <c r="BH2057" s="10">
        <v>1.49</v>
      </c>
      <c r="BI2057" s="10">
        <v>44</v>
      </c>
      <c r="BJ2057" s="10">
        <v>37.259</v>
      </c>
      <c r="BL2057" s="10">
        <v>2.48</v>
      </c>
      <c r="BM2057" s="10">
        <v>1.52</v>
      </c>
      <c r="BN2057" s="10">
        <v>45</v>
      </c>
      <c r="BO2057" s="10">
        <v>37.344000000000001</v>
      </c>
      <c r="BQ2057" s="10">
        <v>2131</v>
      </c>
      <c r="BR2057" s="10" t="s">
        <v>482</v>
      </c>
      <c r="BS2057" s="10">
        <v>3.43</v>
      </c>
      <c r="BT2057" s="10">
        <v>1.47</v>
      </c>
      <c r="BU2057" s="10">
        <v>58</v>
      </c>
      <c r="BV2057" s="10">
        <v>37</v>
      </c>
      <c r="BX2057" s="10">
        <v>4.6100000000000003</v>
      </c>
      <c r="BY2057" s="10">
        <v>2</v>
      </c>
      <c r="BZ2057" s="10">
        <v>79</v>
      </c>
      <c r="CA2057" s="10">
        <v>36.6</v>
      </c>
      <c r="CC2057" s="10">
        <v>3.6</v>
      </c>
      <c r="CD2057" s="10">
        <v>1.53</v>
      </c>
      <c r="CE2057" s="10">
        <v>62</v>
      </c>
      <c r="CF2057" s="10">
        <v>36.5</v>
      </c>
      <c r="CH2057" s="10">
        <v>2131</v>
      </c>
      <c r="CI2057" s="10" t="s">
        <v>482</v>
      </c>
      <c r="CJ2057" s="10">
        <v>1.64</v>
      </c>
      <c r="CK2057" s="10">
        <v>0.88</v>
      </c>
      <c r="CL2057" s="10">
        <v>29</v>
      </c>
      <c r="CM2057" s="10">
        <v>37.58</v>
      </c>
      <c r="CO2057" s="10">
        <v>2.87</v>
      </c>
      <c r="CP2057" s="10">
        <v>1.51</v>
      </c>
      <c r="CQ2057" s="10">
        <v>50</v>
      </c>
      <c r="CR2057" s="10">
        <v>37.1</v>
      </c>
      <c r="CT2057" s="10">
        <v>2.78</v>
      </c>
      <c r="CU2057" s="10">
        <v>1.46</v>
      </c>
      <c r="CV2057" s="10">
        <v>49</v>
      </c>
      <c r="CW2057" s="10">
        <v>37.14</v>
      </c>
      <c r="CY2057" s="10">
        <v>2154</v>
      </c>
      <c r="CZ2057" s="10" t="s">
        <v>287</v>
      </c>
      <c r="DA2057" s="10">
        <v>0.3137355</v>
      </c>
      <c r="DB2057" s="10">
        <v>0.14989585</v>
      </c>
      <c r="DC2057" s="10">
        <v>31</v>
      </c>
      <c r="DD2057" s="10">
        <v>6.5</v>
      </c>
      <c r="DF2057" s="10">
        <v>0.31856219999999996</v>
      </c>
      <c r="DG2057" s="10">
        <v>0.15220193999999998</v>
      </c>
      <c r="DH2057" s="10">
        <v>31</v>
      </c>
      <c r="DI2057" s="10">
        <v>6.6</v>
      </c>
      <c r="DK2057" s="10">
        <v>0.31389119999999998</v>
      </c>
      <c r="DL2057" s="10">
        <v>0.14997023999999998</v>
      </c>
      <c r="DM2057" s="10">
        <v>32</v>
      </c>
      <c r="DN2057" s="10">
        <v>6.3</v>
      </c>
    </row>
    <row r="2058" spans="1:118" x14ac:dyDescent="0.25">
      <c r="A2058" s="10">
        <v>2133</v>
      </c>
      <c r="R2058" s="10">
        <v>2133</v>
      </c>
      <c r="S2058" s="10" t="s">
        <v>484</v>
      </c>
      <c r="T2058" s="10">
        <v>1.45</v>
      </c>
      <c r="U2058" s="10">
        <v>1.0059</v>
      </c>
      <c r="V2058" s="10">
        <v>27</v>
      </c>
      <c r="W2058" s="10">
        <v>37.799999999999997</v>
      </c>
      <c r="Y2058" s="10">
        <v>2.5299999999999998</v>
      </c>
      <c r="Z2058" s="10">
        <v>1.66</v>
      </c>
      <c r="AA2058" s="10">
        <v>47</v>
      </c>
      <c r="AB2058" s="10">
        <v>37</v>
      </c>
      <c r="AD2058" s="10">
        <v>2.16</v>
      </c>
      <c r="AE2058" s="10">
        <v>1.45</v>
      </c>
      <c r="AF2058" s="10">
        <v>41</v>
      </c>
      <c r="AG2058" s="10">
        <v>36.9</v>
      </c>
      <c r="AI2058" s="10">
        <v>2133</v>
      </c>
      <c r="AJ2058" s="10" t="s">
        <v>484</v>
      </c>
      <c r="AK2058" s="10">
        <v>3.96</v>
      </c>
      <c r="AL2058" s="10">
        <v>1.93</v>
      </c>
      <c r="AM2058" s="10">
        <v>70</v>
      </c>
      <c r="AN2058" s="10">
        <v>36.4</v>
      </c>
      <c r="AP2058" s="10">
        <v>4.8600000000000003</v>
      </c>
      <c r="AQ2058" s="10">
        <v>2.34</v>
      </c>
      <c r="AR2058" s="10">
        <v>86</v>
      </c>
      <c r="AS2058" s="10">
        <v>36.4</v>
      </c>
      <c r="AU2058" s="10">
        <v>5.19</v>
      </c>
      <c r="AV2058" s="10">
        <v>2.48</v>
      </c>
      <c r="AW2058" s="10">
        <v>93</v>
      </c>
      <c r="AX2058" s="10">
        <v>35.799999999999997</v>
      </c>
      <c r="AZ2058" s="10">
        <v>2133</v>
      </c>
      <c r="BA2058" s="10" t="s">
        <v>484</v>
      </c>
      <c r="BB2058" s="10">
        <v>1.41</v>
      </c>
      <c r="BC2058" s="10">
        <v>0.93</v>
      </c>
      <c r="BD2058" s="10">
        <v>26</v>
      </c>
      <c r="BE2058" s="10">
        <v>37.659999999999997</v>
      </c>
      <c r="BG2058" s="10">
        <v>2.39</v>
      </c>
      <c r="BH2058" s="10">
        <v>1.49</v>
      </c>
      <c r="BI2058" s="10">
        <v>44</v>
      </c>
      <c r="BJ2058" s="10">
        <v>37.259</v>
      </c>
      <c r="BL2058" s="10">
        <v>2.48</v>
      </c>
      <c r="BM2058" s="10">
        <v>1.52</v>
      </c>
      <c r="BN2058" s="10">
        <v>45</v>
      </c>
      <c r="BO2058" s="10">
        <v>37.344000000000001</v>
      </c>
      <c r="BQ2058" s="10">
        <v>2132</v>
      </c>
      <c r="BR2058" s="10" t="s">
        <v>483</v>
      </c>
      <c r="BS2058" s="10">
        <v>3.36</v>
      </c>
      <c r="BT2058" s="10">
        <v>1.49</v>
      </c>
      <c r="BU2058" s="10">
        <v>57</v>
      </c>
      <c r="BV2058" s="10">
        <v>37</v>
      </c>
      <c r="BX2058" s="10">
        <v>4.43</v>
      </c>
      <c r="BY2058" s="10">
        <v>1.96</v>
      </c>
      <c r="BZ2058" s="10">
        <v>76</v>
      </c>
      <c r="CA2058" s="10">
        <v>36.6</v>
      </c>
      <c r="CC2058" s="10">
        <v>4.1900000000000004</v>
      </c>
      <c r="CD2058" s="10">
        <v>1.84</v>
      </c>
      <c r="CE2058" s="10">
        <v>72</v>
      </c>
      <c r="CF2058" s="10">
        <v>36.5</v>
      </c>
      <c r="CH2058" s="10">
        <v>2132</v>
      </c>
      <c r="CI2058" s="10" t="s">
        <v>483</v>
      </c>
      <c r="CJ2058" s="10">
        <v>1.4</v>
      </c>
      <c r="CK2058" s="10">
        <v>0.83</v>
      </c>
      <c r="CL2058" s="10">
        <v>25</v>
      </c>
      <c r="CM2058" s="10">
        <v>37.58</v>
      </c>
      <c r="CO2058" s="10">
        <v>2.5299999999999998</v>
      </c>
      <c r="CP2058" s="10">
        <v>1.4</v>
      </c>
      <c r="CQ2058" s="10">
        <v>45</v>
      </c>
      <c r="CR2058" s="10">
        <v>37.1</v>
      </c>
      <c r="CT2058" s="10">
        <v>2.61</v>
      </c>
      <c r="CU2058" s="10">
        <v>1.42</v>
      </c>
      <c r="CV2058" s="10">
        <v>46</v>
      </c>
      <c r="CW2058" s="10">
        <v>37.14</v>
      </c>
      <c r="CY2058" s="10">
        <v>3361</v>
      </c>
      <c r="CZ2058" s="10" t="s">
        <v>315</v>
      </c>
      <c r="DA2058" s="10">
        <v>2.0240999999999999E-2</v>
      </c>
      <c r="DB2058" s="10">
        <v>9.6706999999999991E-3</v>
      </c>
      <c r="DC2058" s="10">
        <v>2</v>
      </c>
      <c r="DD2058" s="10">
        <v>6.5</v>
      </c>
      <c r="DF2058" s="10">
        <v>5.1381000000000003E-2</v>
      </c>
      <c r="DG2058" s="10">
        <v>2.4548699999999996E-2</v>
      </c>
      <c r="DH2058" s="10">
        <v>5</v>
      </c>
      <c r="DI2058" s="10">
        <v>6.6</v>
      </c>
      <c r="DK2058" s="10">
        <v>3.9236399999999998E-2</v>
      </c>
      <c r="DL2058" s="10">
        <v>1.8746279999999997E-2</v>
      </c>
      <c r="DM2058" s="10">
        <v>4</v>
      </c>
      <c r="DN2058" s="10">
        <v>6.3</v>
      </c>
    </row>
    <row r="2059" spans="1:118" x14ac:dyDescent="0.25">
      <c r="A2059" s="10">
        <v>2134</v>
      </c>
      <c r="R2059" s="10">
        <v>2134</v>
      </c>
      <c r="S2059" s="10" t="s">
        <v>8</v>
      </c>
      <c r="V2059" s="10">
        <v>0</v>
      </c>
      <c r="AA2059" s="10">
        <v>0</v>
      </c>
      <c r="AF2059" s="10">
        <v>0</v>
      </c>
      <c r="AI2059" s="10">
        <v>2134</v>
      </c>
      <c r="AJ2059" s="10" t="s">
        <v>8</v>
      </c>
      <c r="AM2059" s="10">
        <v>0</v>
      </c>
      <c r="AR2059" s="10">
        <v>0</v>
      </c>
      <c r="AW2059" s="10">
        <v>0</v>
      </c>
      <c r="AZ2059" s="10">
        <v>2134</v>
      </c>
      <c r="BA2059" s="10" t="s">
        <v>8</v>
      </c>
      <c r="BD2059" s="10">
        <v>0</v>
      </c>
      <c r="BI2059" s="10">
        <v>0</v>
      </c>
      <c r="BN2059" s="10">
        <v>0</v>
      </c>
      <c r="BQ2059" s="10">
        <v>2133</v>
      </c>
      <c r="BR2059" s="10" t="s">
        <v>484</v>
      </c>
      <c r="BS2059" s="10">
        <v>3.36</v>
      </c>
      <c r="BT2059" s="10">
        <v>1.49</v>
      </c>
      <c r="BU2059" s="10">
        <v>57</v>
      </c>
      <c r="BV2059" s="10">
        <v>37</v>
      </c>
      <c r="BX2059" s="10">
        <v>4.43</v>
      </c>
      <c r="BY2059" s="10">
        <v>1.96</v>
      </c>
      <c r="BZ2059" s="10">
        <v>76</v>
      </c>
      <c r="CA2059" s="10">
        <v>36.6</v>
      </c>
      <c r="CC2059" s="10">
        <v>4.1900000000000004</v>
      </c>
      <c r="CD2059" s="10">
        <v>1.84</v>
      </c>
      <c r="CE2059" s="10">
        <v>72</v>
      </c>
      <c r="CF2059" s="10">
        <v>36.5</v>
      </c>
      <c r="CH2059" s="10">
        <v>2133</v>
      </c>
      <c r="CI2059" s="10" t="s">
        <v>484</v>
      </c>
      <c r="CJ2059" s="10">
        <v>1.39</v>
      </c>
      <c r="CK2059" s="10">
        <v>0.83</v>
      </c>
      <c r="CL2059" s="10">
        <v>25</v>
      </c>
      <c r="CM2059" s="10">
        <v>37.58</v>
      </c>
      <c r="CO2059" s="10">
        <v>2.5299999999999998</v>
      </c>
      <c r="CP2059" s="10">
        <v>1.4</v>
      </c>
      <c r="CQ2059" s="10">
        <v>45</v>
      </c>
      <c r="CR2059" s="10">
        <v>37.1</v>
      </c>
      <c r="CT2059" s="10">
        <v>2.6</v>
      </c>
      <c r="CU2059" s="10">
        <v>1.42</v>
      </c>
      <c r="CV2059" s="10">
        <v>46</v>
      </c>
      <c r="CW2059" s="10">
        <v>37.14</v>
      </c>
      <c r="CY2059" s="10">
        <v>2155</v>
      </c>
      <c r="CZ2059" s="10" t="s">
        <v>298</v>
      </c>
      <c r="DA2059" s="10">
        <v>0.15180750000000001</v>
      </c>
      <c r="DB2059" s="10">
        <v>7.2530250000000004E-2</v>
      </c>
      <c r="DC2059" s="10">
        <v>15</v>
      </c>
      <c r="DD2059" s="10">
        <v>6.5</v>
      </c>
      <c r="DF2059" s="10">
        <v>0.18805446000000001</v>
      </c>
      <c r="DG2059" s="10">
        <v>8.9848241999999995E-2</v>
      </c>
      <c r="DH2059" s="10">
        <v>18.3</v>
      </c>
      <c r="DI2059" s="10">
        <v>6.6</v>
      </c>
      <c r="DK2059" s="10">
        <v>0.19127744999999999</v>
      </c>
      <c r="DL2059" s="10">
        <v>9.1388115000000006E-2</v>
      </c>
      <c r="DM2059" s="10">
        <v>19.5</v>
      </c>
      <c r="DN2059" s="10">
        <v>6.3</v>
      </c>
    </row>
    <row r="2060" spans="1:118" x14ac:dyDescent="0.25">
      <c r="A2060" s="10">
        <v>2135</v>
      </c>
      <c r="R2060" s="10">
        <v>2135</v>
      </c>
      <c r="S2060" s="10" t="s">
        <v>9</v>
      </c>
      <c r="T2060" s="10">
        <v>0.66</v>
      </c>
      <c r="U2060" s="10">
        <v>0.52</v>
      </c>
      <c r="Y2060" s="10">
        <v>1.1499999999999999</v>
      </c>
      <c r="Z2060" s="10">
        <v>0.78</v>
      </c>
      <c r="AD2060" s="10">
        <v>0.65</v>
      </c>
      <c r="AE2060" s="10">
        <v>0.52</v>
      </c>
      <c r="AI2060" s="10">
        <v>2135</v>
      </c>
      <c r="AJ2060" s="10" t="s">
        <v>9</v>
      </c>
      <c r="AK2060" s="10">
        <v>1.06</v>
      </c>
      <c r="AL2060" s="10">
        <v>0.56999999999999995</v>
      </c>
      <c r="AP2060" s="10">
        <v>1.41</v>
      </c>
      <c r="AQ2060" s="10">
        <v>0.72</v>
      </c>
      <c r="AU2060" s="10">
        <v>1.71</v>
      </c>
      <c r="AV2060" s="10">
        <v>0.85</v>
      </c>
      <c r="AZ2060" s="10">
        <v>2135</v>
      </c>
      <c r="BA2060" s="10" t="s">
        <v>9</v>
      </c>
      <c r="BB2060" s="10">
        <v>0.64</v>
      </c>
      <c r="BC2060" s="10">
        <v>0.47</v>
      </c>
      <c r="BG2060" s="10">
        <v>1.1000000000000001</v>
      </c>
      <c r="BH2060" s="10">
        <v>0.67</v>
      </c>
      <c r="BL2060" s="10">
        <v>1.24</v>
      </c>
      <c r="BM2060" s="10">
        <v>0.74</v>
      </c>
      <c r="BQ2060" s="10">
        <v>2134</v>
      </c>
      <c r="BR2060" s="10" t="s">
        <v>8</v>
      </c>
      <c r="BU2060" s="10">
        <v>0</v>
      </c>
      <c r="BZ2060" s="10">
        <v>0</v>
      </c>
      <c r="CE2060" s="10">
        <v>0</v>
      </c>
      <c r="CH2060" s="10">
        <v>2134</v>
      </c>
      <c r="CI2060" s="10" t="s">
        <v>8</v>
      </c>
      <c r="CL2060" s="10">
        <v>0</v>
      </c>
      <c r="CQ2060" s="10">
        <v>0</v>
      </c>
      <c r="CV2060" s="10">
        <v>0</v>
      </c>
      <c r="CY2060" s="10">
        <v>2156</v>
      </c>
      <c r="CZ2060" s="10" t="s">
        <v>299</v>
      </c>
      <c r="DA2060" s="10">
        <v>1.7650152000000003</v>
      </c>
      <c r="DB2060" s="10">
        <v>0.84328504000000004</v>
      </c>
      <c r="DC2060" s="10">
        <v>174.4</v>
      </c>
      <c r="DD2060" s="10">
        <v>6.5</v>
      </c>
      <c r="DF2060" s="10">
        <v>2.4334041599999994</v>
      </c>
      <c r="DG2060" s="10">
        <v>1.1626264319999997</v>
      </c>
      <c r="DH2060" s="10">
        <v>236.8</v>
      </c>
      <c r="DI2060" s="10">
        <v>6.6</v>
      </c>
      <c r="DK2060" s="10">
        <v>2.1187655999999997</v>
      </c>
      <c r="DL2060" s="10">
        <v>1.01229912</v>
      </c>
      <c r="DM2060" s="10">
        <v>216</v>
      </c>
      <c r="DN2060" s="10">
        <v>6.3</v>
      </c>
    </row>
    <row r="2061" spans="1:118" x14ac:dyDescent="0.25">
      <c r="A2061" s="10">
        <v>2136</v>
      </c>
      <c r="R2061" s="10">
        <v>2136</v>
      </c>
      <c r="S2061" s="10" t="s">
        <v>399</v>
      </c>
      <c r="V2061" s="10">
        <v>0</v>
      </c>
      <c r="AA2061" s="10">
        <v>0</v>
      </c>
      <c r="AF2061" s="10">
        <v>0</v>
      </c>
      <c r="AI2061" s="10">
        <v>2136</v>
      </c>
      <c r="AJ2061" s="10" t="s">
        <v>399</v>
      </c>
      <c r="AM2061" s="10">
        <v>0</v>
      </c>
      <c r="AR2061" s="10">
        <v>0</v>
      </c>
      <c r="AW2061" s="10">
        <v>0</v>
      </c>
      <c r="AZ2061" s="10">
        <v>2136</v>
      </c>
      <c r="BA2061" s="10" t="s">
        <v>399</v>
      </c>
      <c r="BD2061" s="10">
        <v>0</v>
      </c>
      <c r="BI2061" s="10">
        <v>0</v>
      </c>
      <c r="BN2061" s="10">
        <v>0</v>
      </c>
      <c r="BQ2061" s="10">
        <v>2135</v>
      </c>
      <c r="BR2061" s="10" t="s">
        <v>9</v>
      </c>
      <c r="BS2061" s="10">
        <v>0.88</v>
      </c>
      <c r="BT2061" s="10">
        <v>0.51</v>
      </c>
      <c r="BX2061" s="10">
        <v>1.2</v>
      </c>
      <c r="BY2061" s="10">
        <v>0.64</v>
      </c>
      <c r="CC2061" s="10">
        <v>1.63</v>
      </c>
      <c r="CD2061" s="10">
        <v>0.82</v>
      </c>
      <c r="CH2061" s="10">
        <v>2135</v>
      </c>
      <c r="CI2061" s="10" t="s">
        <v>9</v>
      </c>
      <c r="CJ2061" s="10">
        <v>0.56000000000000005</v>
      </c>
      <c r="CK2061" s="10">
        <v>0.41</v>
      </c>
      <c r="CL2061" s="10">
        <v>11</v>
      </c>
      <c r="CM2061" s="10">
        <v>37.58</v>
      </c>
      <c r="CO2061" s="10">
        <v>1.1100000000000001</v>
      </c>
      <c r="CP2061" s="10">
        <v>0.65</v>
      </c>
      <c r="CQ2061" s="10">
        <v>20</v>
      </c>
      <c r="CR2061" s="10">
        <v>37.1</v>
      </c>
      <c r="CT2061" s="10">
        <v>1.44</v>
      </c>
      <c r="CU2061" s="10">
        <v>0.8</v>
      </c>
      <c r="CV2061" s="10">
        <v>26</v>
      </c>
      <c r="CW2061" s="10">
        <v>37.14</v>
      </c>
      <c r="CY2061" s="10">
        <v>2157</v>
      </c>
      <c r="CZ2061" s="10" t="s">
        <v>310</v>
      </c>
      <c r="DA2061" s="10">
        <v>0.58698899999999998</v>
      </c>
      <c r="DB2061" s="10">
        <v>0.28045030000000004</v>
      </c>
      <c r="DC2061" s="10">
        <v>58</v>
      </c>
      <c r="DD2061" s="10">
        <v>6.5</v>
      </c>
      <c r="DF2061" s="10">
        <v>0.59601959999999998</v>
      </c>
      <c r="DG2061" s="10">
        <v>0.28476491999999998</v>
      </c>
      <c r="DH2061" s="10">
        <v>58</v>
      </c>
      <c r="DI2061" s="10">
        <v>6.6</v>
      </c>
      <c r="DK2061" s="10">
        <v>0.5885459999999999</v>
      </c>
      <c r="DL2061" s="10">
        <v>0.28119419999999995</v>
      </c>
      <c r="DM2061" s="10">
        <v>60</v>
      </c>
      <c r="DN2061" s="10">
        <v>6.3</v>
      </c>
    </row>
    <row r="2062" spans="1:118" x14ac:dyDescent="0.25">
      <c r="A2062" s="10">
        <v>2137</v>
      </c>
      <c r="R2062" s="10">
        <v>2137</v>
      </c>
      <c r="S2062" s="10" t="s">
        <v>44</v>
      </c>
      <c r="T2062" s="10">
        <v>0.64</v>
      </c>
      <c r="U2062" s="10">
        <v>0.32</v>
      </c>
      <c r="V2062" s="10">
        <v>61.8</v>
      </c>
      <c r="W2062" s="10">
        <v>6.7</v>
      </c>
      <c r="Y2062" s="10">
        <v>1.1299999999999999</v>
      </c>
      <c r="Z2062" s="10">
        <v>0.56999999999999995</v>
      </c>
      <c r="AA2062" s="10">
        <v>109.2</v>
      </c>
      <c r="AB2062" s="10">
        <v>6.7</v>
      </c>
      <c r="AD2062" s="10">
        <v>0.64</v>
      </c>
      <c r="AE2062" s="10">
        <v>0.33</v>
      </c>
      <c r="AF2062" s="10">
        <v>62.4</v>
      </c>
      <c r="AG2062" s="10">
        <v>6.7</v>
      </c>
      <c r="AI2062" s="10">
        <v>2137</v>
      </c>
      <c r="AJ2062" s="10" t="s">
        <v>44</v>
      </c>
      <c r="AK2062" s="10">
        <v>1.04</v>
      </c>
      <c r="AL2062" s="10">
        <v>0.37</v>
      </c>
      <c r="AM2062" s="10">
        <v>95</v>
      </c>
      <c r="AN2062" s="10">
        <v>6.7</v>
      </c>
      <c r="AP2062" s="10">
        <v>1.39</v>
      </c>
      <c r="AQ2062" s="10">
        <v>0.5</v>
      </c>
      <c r="AR2062" s="10">
        <v>128</v>
      </c>
      <c r="AS2062" s="10">
        <v>6.7</v>
      </c>
      <c r="AU2062" s="10">
        <v>1.69</v>
      </c>
      <c r="AV2062" s="10">
        <v>0.61</v>
      </c>
      <c r="AW2062" s="10">
        <v>160</v>
      </c>
      <c r="AX2062" s="10">
        <v>6.5</v>
      </c>
      <c r="AZ2062" s="10">
        <v>2137</v>
      </c>
      <c r="BA2062" s="10" t="s">
        <v>44</v>
      </c>
      <c r="BB2062" s="10">
        <v>0.63</v>
      </c>
      <c r="BC2062" s="10">
        <v>0.27</v>
      </c>
      <c r="BD2062" s="10">
        <v>58.8</v>
      </c>
      <c r="BE2062" s="10">
        <v>6.7</v>
      </c>
      <c r="BG2062" s="10">
        <v>1.08</v>
      </c>
      <c r="BH2062" s="10">
        <v>0.46</v>
      </c>
      <c r="BI2062" s="10">
        <v>101.4</v>
      </c>
      <c r="BJ2062" s="10">
        <v>6.7</v>
      </c>
      <c r="BL2062" s="10">
        <v>1.22</v>
      </c>
      <c r="BM2062" s="10">
        <v>0.52</v>
      </c>
      <c r="BN2062" s="10">
        <v>114</v>
      </c>
      <c r="BO2062" s="10">
        <v>6.7</v>
      </c>
      <c r="BQ2062" s="10">
        <v>2136</v>
      </c>
      <c r="BR2062" s="10" t="s">
        <v>399</v>
      </c>
      <c r="BU2062" s="10">
        <v>0</v>
      </c>
      <c r="BZ2062" s="10">
        <v>0</v>
      </c>
      <c r="CE2062" s="10">
        <v>0</v>
      </c>
      <c r="CH2062" s="10">
        <v>2136</v>
      </c>
      <c r="CI2062" s="10" t="s">
        <v>399</v>
      </c>
      <c r="CL2062" s="10">
        <v>0</v>
      </c>
      <c r="CQ2062" s="10">
        <v>0</v>
      </c>
      <c r="CV2062" s="10">
        <v>0</v>
      </c>
      <c r="CY2062" s="10">
        <v>2158</v>
      </c>
      <c r="CZ2062" s="10" t="s">
        <v>489</v>
      </c>
      <c r="DA2062" s="10">
        <v>8.9999999999999993E-3</v>
      </c>
      <c r="DF2062" s="10">
        <v>5.0000000000000001E-3</v>
      </c>
      <c r="DK2062" s="10">
        <v>1E-3</v>
      </c>
    </row>
    <row r="2063" spans="1:118" x14ac:dyDescent="0.25">
      <c r="A2063" s="10">
        <v>2138</v>
      </c>
      <c r="R2063" s="10">
        <v>2138</v>
      </c>
      <c r="S2063" s="10" t="s">
        <v>287</v>
      </c>
      <c r="T2063" s="10">
        <v>0.63752818200000005</v>
      </c>
      <c r="U2063" s="10">
        <v>0.32234571000000001</v>
      </c>
      <c r="V2063" s="10">
        <v>61.8</v>
      </c>
      <c r="W2063" s="10">
        <v>6.7</v>
      </c>
      <c r="Y2063" s="10">
        <v>1.1265061080000001</v>
      </c>
      <c r="Z2063" s="10">
        <v>0.56958174000000006</v>
      </c>
      <c r="AA2063" s="10">
        <v>109.2</v>
      </c>
      <c r="AB2063" s="10">
        <v>6.7</v>
      </c>
      <c r="AD2063" s="10">
        <v>0.64371777599999991</v>
      </c>
      <c r="AE2063" s="10">
        <v>0.32547527999999998</v>
      </c>
      <c r="AF2063" s="10">
        <v>62.4</v>
      </c>
      <c r="AG2063" s="10">
        <v>6.7</v>
      </c>
      <c r="AI2063" s="10">
        <v>2138</v>
      </c>
      <c r="AJ2063" s="10" t="s">
        <v>287</v>
      </c>
      <c r="AK2063" s="10">
        <v>1.0350762999999998</v>
      </c>
      <c r="AL2063" s="10">
        <v>0.37438930000000004</v>
      </c>
      <c r="AM2063" s="10">
        <v>95</v>
      </c>
      <c r="AN2063" s="10">
        <v>6.7</v>
      </c>
      <c r="AP2063" s="10">
        <v>1.3946291199999998</v>
      </c>
      <c r="AQ2063" s="10">
        <v>0.50444031999999994</v>
      </c>
      <c r="AR2063" s="10">
        <v>128</v>
      </c>
      <c r="AS2063" s="10">
        <v>6.7</v>
      </c>
      <c r="AU2063" s="10">
        <v>1.6912480000000001</v>
      </c>
      <c r="AV2063" s="10">
        <v>0.61172800000000005</v>
      </c>
      <c r="AW2063" s="10">
        <v>160</v>
      </c>
      <c r="AX2063" s="10">
        <v>6.5</v>
      </c>
      <c r="AZ2063" s="10">
        <v>2138</v>
      </c>
      <c r="BA2063" s="10" t="s">
        <v>287</v>
      </c>
      <c r="BB2063" s="10">
        <v>0.62702673600000003</v>
      </c>
      <c r="BC2063" s="10">
        <v>0.265804812</v>
      </c>
      <c r="BD2063" s="10">
        <v>58.8</v>
      </c>
      <c r="BE2063" s="10">
        <v>6.7</v>
      </c>
      <c r="BG2063" s="10">
        <v>1.0813012080000002</v>
      </c>
      <c r="BH2063" s="10">
        <v>0.45837768600000006</v>
      </c>
      <c r="BI2063" s="10">
        <v>101.4</v>
      </c>
      <c r="BJ2063" s="10">
        <v>6.7</v>
      </c>
      <c r="BL2063" s="10">
        <v>1.21566408</v>
      </c>
      <c r="BM2063" s="10">
        <v>0.51533585999999998</v>
      </c>
      <c r="BN2063" s="10">
        <v>114</v>
      </c>
      <c r="BO2063" s="10">
        <v>6.7</v>
      </c>
      <c r="BQ2063" s="10">
        <v>2137</v>
      </c>
      <c r="BR2063" s="10" t="s">
        <v>44</v>
      </c>
      <c r="BS2063" s="10">
        <v>0.87</v>
      </c>
      <c r="BT2063" s="10">
        <v>0.31</v>
      </c>
      <c r="BU2063" s="10">
        <v>81</v>
      </c>
      <c r="BV2063" s="10">
        <v>6.6</v>
      </c>
      <c r="BX2063" s="10">
        <v>1.18</v>
      </c>
      <c r="BY2063" s="10">
        <v>0.43</v>
      </c>
      <c r="BZ2063" s="10">
        <v>110</v>
      </c>
      <c r="CA2063" s="10">
        <v>6.6</v>
      </c>
      <c r="CC2063" s="10">
        <v>1.61</v>
      </c>
      <c r="CD2063" s="10">
        <v>0.57999999999999996</v>
      </c>
      <c r="CE2063" s="10">
        <v>150</v>
      </c>
      <c r="CF2063" s="10">
        <v>6.6</v>
      </c>
      <c r="CH2063" s="10">
        <v>2137</v>
      </c>
      <c r="CI2063" s="10" t="s">
        <v>44</v>
      </c>
      <c r="CJ2063" s="10">
        <v>0.55000000000000004</v>
      </c>
      <c r="CK2063" s="10">
        <v>0.22</v>
      </c>
      <c r="CL2063" s="10">
        <v>50</v>
      </c>
      <c r="CM2063" s="10">
        <v>6.8</v>
      </c>
      <c r="CO2063" s="10">
        <v>1.0900000000000001</v>
      </c>
      <c r="CP2063" s="10">
        <v>0.44</v>
      </c>
      <c r="CQ2063" s="10">
        <v>100</v>
      </c>
      <c r="CR2063" s="10">
        <v>6.8</v>
      </c>
      <c r="CT2063" s="10">
        <v>1.42</v>
      </c>
      <c r="CU2063" s="10">
        <v>0.56999999999999995</v>
      </c>
      <c r="CV2063" s="10">
        <v>130</v>
      </c>
      <c r="CW2063" s="10">
        <v>6.8</v>
      </c>
      <c r="CY2063" s="10">
        <v>2159</v>
      </c>
      <c r="CZ2063" s="10" t="s">
        <v>8</v>
      </c>
      <c r="DC2063" s="10">
        <v>0</v>
      </c>
      <c r="DH2063" s="10">
        <v>0</v>
      </c>
      <c r="DM2063" s="10">
        <v>0</v>
      </c>
    </row>
    <row r="2064" spans="1:118" x14ac:dyDescent="0.25">
      <c r="A2064" s="10">
        <v>2139</v>
      </c>
      <c r="R2064" s="10">
        <v>2139</v>
      </c>
      <c r="S2064" s="10" t="s">
        <v>423</v>
      </c>
      <c r="T2064" s="10">
        <v>1.23E-3</v>
      </c>
      <c r="Y2064" s="10">
        <v>0</v>
      </c>
      <c r="AD2064" s="10">
        <v>0</v>
      </c>
      <c r="AI2064" s="10">
        <v>2139</v>
      </c>
      <c r="AJ2064" s="10" t="s">
        <v>423</v>
      </c>
      <c r="AK2064" s="10">
        <v>2.8289999999999999E-2</v>
      </c>
      <c r="AP2064" s="10">
        <v>2.8459999999999999E-2</v>
      </c>
      <c r="AU2064" s="10">
        <v>2.3970000000000002E-2</v>
      </c>
      <c r="AZ2064" s="10">
        <v>2139</v>
      </c>
      <c r="BA2064" s="10" t="s">
        <v>423</v>
      </c>
      <c r="BB2064" s="10">
        <v>2.7E-4</v>
      </c>
      <c r="BG2064" s="10">
        <v>0</v>
      </c>
      <c r="BL2064" s="10">
        <v>2.2000000000000001E-4</v>
      </c>
      <c r="BQ2064" s="10">
        <v>2138</v>
      </c>
      <c r="BR2064" s="10" t="s">
        <v>287</v>
      </c>
      <c r="BS2064" s="10">
        <v>0.86936652000000003</v>
      </c>
      <c r="BT2064" s="10">
        <v>0.31445172000000005</v>
      </c>
      <c r="BU2064" s="10">
        <v>81</v>
      </c>
      <c r="BV2064" s="10">
        <v>6.6</v>
      </c>
      <c r="BX2064" s="10">
        <v>1.1806212</v>
      </c>
      <c r="BY2064" s="10">
        <v>0.4270332</v>
      </c>
      <c r="BZ2064" s="10">
        <v>110</v>
      </c>
      <c r="CA2064" s="10">
        <v>6.6</v>
      </c>
      <c r="CC2064" s="10">
        <v>1.6099379999999999</v>
      </c>
      <c r="CD2064" s="10">
        <v>0.58231800000000011</v>
      </c>
      <c r="CE2064" s="10">
        <v>150</v>
      </c>
      <c r="CF2064" s="10">
        <v>6.6</v>
      </c>
      <c r="CH2064" s="10">
        <v>2138</v>
      </c>
      <c r="CI2064" s="10" t="s">
        <v>287</v>
      </c>
      <c r="CJ2064" s="10">
        <v>0.54702600000000001</v>
      </c>
      <c r="CK2064" s="10">
        <v>0.21763400000000002</v>
      </c>
      <c r="CL2064" s="10">
        <v>50</v>
      </c>
      <c r="CM2064" s="10">
        <v>6.8</v>
      </c>
      <c r="CO2064" s="10">
        <v>1.094052</v>
      </c>
      <c r="CP2064" s="10">
        <v>0.43526800000000004</v>
      </c>
      <c r="CQ2064" s="10">
        <v>100</v>
      </c>
      <c r="CR2064" s="10">
        <v>6.8</v>
      </c>
      <c r="CT2064" s="10">
        <v>1.4222675999999999</v>
      </c>
      <c r="CU2064" s="10">
        <v>0.56584839999999992</v>
      </c>
      <c r="CV2064" s="10">
        <v>130</v>
      </c>
      <c r="CW2064" s="10">
        <v>6.8</v>
      </c>
      <c r="CY2064" s="10">
        <v>2160</v>
      </c>
      <c r="CZ2064" s="10" t="s">
        <v>9</v>
      </c>
      <c r="DA2064" s="10">
        <v>0.4</v>
      </c>
      <c r="DB2064" s="10">
        <v>0.21</v>
      </c>
      <c r="DC2064" s="10">
        <v>7.2</v>
      </c>
      <c r="DD2064" s="10">
        <v>36.9</v>
      </c>
      <c r="DF2064" s="10">
        <v>0.48</v>
      </c>
      <c r="DG2064" s="10">
        <v>0.26</v>
      </c>
      <c r="DH2064" s="10">
        <v>8.6999999999999993</v>
      </c>
      <c r="DI2064" s="10">
        <v>36.630000000000003</v>
      </c>
      <c r="DK2064" s="10">
        <v>0.51</v>
      </c>
      <c r="DL2064" s="10">
        <v>0.27</v>
      </c>
      <c r="DM2064" s="10">
        <v>9</v>
      </c>
      <c r="DN2064" s="10">
        <v>37.119999999999997</v>
      </c>
    </row>
    <row r="2065" spans="1:118" x14ac:dyDescent="0.25">
      <c r="A2065" s="10">
        <v>2140</v>
      </c>
      <c r="R2065" s="10">
        <v>2140</v>
      </c>
      <c r="S2065" s="10" t="s">
        <v>486</v>
      </c>
      <c r="T2065" s="10">
        <v>2.41</v>
      </c>
      <c r="U2065" s="10">
        <v>0.86</v>
      </c>
      <c r="V2065" s="10">
        <v>38</v>
      </c>
      <c r="W2065" s="10">
        <v>38.4</v>
      </c>
      <c r="Y2065" s="10">
        <v>2.29</v>
      </c>
      <c r="Z2065" s="10">
        <v>0.99</v>
      </c>
      <c r="AA2065" s="10">
        <v>38</v>
      </c>
      <c r="AB2065" s="10">
        <v>38.049999999999997</v>
      </c>
      <c r="AD2065" s="10">
        <v>2.13</v>
      </c>
      <c r="AE2065" s="10">
        <v>0.8</v>
      </c>
      <c r="AF2065" s="10">
        <v>35</v>
      </c>
      <c r="AG2065" s="10">
        <v>37.9</v>
      </c>
      <c r="AI2065" s="10">
        <v>2140</v>
      </c>
      <c r="AJ2065" s="10" t="s">
        <v>486</v>
      </c>
      <c r="AK2065" s="10">
        <v>4.6100000000000003</v>
      </c>
      <c r="AL2065" s="10">
        <v>1.88</v>
      </c>
      <c r="AM2065" s="10">
        <v>78</v>
      </c>
      <c r="AN2065" s="10">
        <v>37</v>
      </c>
      <c r="AP2065" s="10">
        <v>5.76</v>
      </c>
      <c r="AQ2065" s="10">
        <v>2.4300000000000002</v>
      </c>
      <c r="AR2065" s="10">
        <v>97</v>
      </c>
      <c r="AS2065" s="10">
        <v>37.1</v>
      </c>
      <c r="AU2065" s="10">
        <v>5.27</v>
      </c>
      <c r="AV2065" s="10">
        <v>2.12</v>
      </c>
      <c r="AW2065" s="10">
        <v>88</v>
      </c>
      <c r="AX2065" s="10">
        <v>37.5</v>
      </c>
      <c r="AZ2065" s="10">
        <v>2140</v>
      </c>
      <c r="BA2065" s="10" t="s">
        <v>486</v>
      </c>
      <c r="BB2065" s="10">
        <v>1.97</v>
      </c>
      <c r="BC2065" s="10">
        <v>0.71</v>
      </c>
      <c r="BD2065" s="10">
        <v>32</v>
      </c>
      <c r="BE2065" s="10">
        <v>38.268999999999998</v>
      </c>
      <c r="BG2065" s="10">
        <v>1.96</v>
      </c>
      <c r="BH2065" s="10">
        <v>0.89</v>
      </c>
      <c r="BI2065" s="10">
        <v>33</v>
      </c>
      <c r="BJ2065" s="10">
        <v>38.091000000000001</v>
      </c>
      <c r="BL2065" s="10">
        <v>1.76</v>
      </c>
      <c r="BM2065" s="10">
        <v>0.73</v>
      </c>
      <c r="BN2065" s="10">
        <v>29</v>
      </c>
      <c r="BO2065" s="10">
        <v>38.396999999999998</v>
      </c>
      <c r="BQ2065" s="10">
        <v>2139</v>
      </c>
      <c r="BR2065" s="10" t="s">
        <v>423</v>
      </c>
      <c r="BS2065" s="10">
        <v>2.017E-2</v>
      </c>
      <c r="BX2065" s="10">
        <v>2.325E-2</v>
      </c>
      <c r="CC2065" s="10">
        <v>2.4490000000000001E-2</v>
      </c>
      <c r="CH2065" s="10">
        <v>2139</v>
      </c>
      <c r="CI2065" s="10" t="s">
        <v>423</v>
      </c>
      <c r="CJ2065" s="10">
        <v>4.0000000000000002E-4</v>
      </c>
      <c r="CO2065" s="10">
        <v>2.9E-4</v>
      </c>
      <c r="CT2065" s="10">
        <v>3.2000000000000003E-4</v>
      </c>
      <c r="CY2065" s="10">
        <v>2161</v>
      </c>
      <c r="CZ2065" s="10" t="s">
        <v>10</v>
      </c>
      <c r="DC2065" s="10">
        <v>0</v>
      </c>
      <c r="DH2065" s="10">
        <v>0</v>
      </c>
      <c r="DM2065" s="10">
        <v>0</v>
      </c>
    </row>
    <row r="2066" spans="1:118" x14ac:dyDescent="0.25">
      <c r="A2066" s="10">
        <v>2141</v>
      </c>
      <c r="R2066" s="10">
        <v>2141</v>
      </c>
      <c r="S2066" s="10" t="s">
        <v>487</v>
      </c>
      <c r="T2066" s="10">
        <v>2.1</v>
      </c>
      <c r="U2066" s="10">
        <v>0.68</v>
      </c>
      <c r="V2066" s="10">
        <v>33</v>
      </c>
      <c r="W2066" s="10">
        <v>38.4</v>
      </c>
      <c r="Y2066" s="10">
        <v>1.655</v>
      </c>
      <c r="Z2066" s="10">
        <v>0.66</v>
      </c>
      <c r="AA2066" s="10">
        <v>27</v>
      </c>
      <c r="AB2066" s="10">
        <v>38.049999999999997</v>
      </c>
      <c r="AD2066" s="10">
        <v>1.8</v>
      </c>
      <c r="AE2066" s="10">
        <v>0.61</v>
      </c>
      <c r="AF2066" s="10">
        <v>29</v>
      </c>
      <c r="AG2066" s="10">
        <v>37.9</v>
      </c>
      <c r="AI2066" s="10">
        <v>2141</v>
      </c>
      <c r="AJ2066" s="10" t="s">
        <v>487</v>
      </c>
      <c r="AK2066" s="10">
        <v>3.79</v>
      </c>
      <c r="AL2066" s="10">
        <v>1.49</v>
      </c>
      <c r="AM2066" s="10">
        <v>64</v>
      </c>
      <c r="AN2066" s="10">
        <v>37</v>
      </c>
      <c r="AP2066" s="10">
        <v>4.7300000000000004</v>
      </c>
      <c r="AQ2066" s="10">
        <v>1.94</v>
      </c>
      <c r="AR2066" s="10">
        <v>80</v>
      </c>
      <c r="AS2066" s="10">
        <v>37.1</v>
      </c>
      <c r="AU2066" s="10">
        <v>4.17</v>
      </c>
      <c r="AV2066" s="10">
        <v>1.61</v>
      </c>
      <c r="AW2066" s="10">
        <v>69</v>
      </c>
      <c r="AX2066" s="10">
        <v>37.5</v>
      </c>
      <c r="AZ2066" s="10">
        <v>2141</v>
      </c>
      <c r="BA2066" s="10" t="s">
        <v>487</v>
      </c>
      <c r="BB2066" s="10">
        <v>1.65</v>
      </c>
      <c r="BC2066" s="10">
        <v>0.53</v>
      </c>
      <c r="BD2066" s="10">
        <v>26</v>
      </c>
      <c r="BE2066" s="10">
        <v>38.268999999999998</v>
      </c>
      <c r="BG2066" s="10">
        <v>1.34</v>
      </c>
      <c r="BH2066" s="10">
        <v>0.56999999999999995</v>
      </c>
      <c r="BI2066" s="10">
        <v>22</v>
      </c>
      <c r="BJ2066" s="10">
        <v>38.091000000000001</v>
      </c>
      <c r="BL2066" s="10">
        <v>1.41</v>
      </c>
      <c r="BM2066" s="10">
        <v>0.54</v>
      </c>
      <c r="BN2066" s="10">
        <v>23</v>
      </c>
      <c r="BO2066" s="10">
        <v>38.396999999999998</v>
      </c>
      <c r="BQ2066" s="10">
        <v>2140</v>
      </c>
      <c r="BR2066" s="10" t="s">
        <v>486</v>
      </c>
      <c r="BS2066" s="10">
        <v>4.29</v>
      </c>
      <c r="BT2066" s="10">
        <v>1.31</v>
      </c>
      <c r="BU2066" s="10">
        <v>68</v>
      </c>
      <c r="BV2066" s="10">
        <v>38</v>
      </c>
      <c r="BX2066" s="10">
        <v>5</v>
      </c>
      <c r="BY2066" s="10">
        <v>1.64</v>
      </c>
      <c r="BZ2066" s="10">
        <v>81</v>
      </c>
      <c r="CA2066" s="10">
        <v>37.5</v>
      </c>
      <c r="CC2066" s="10">
        <v>3.03</v>
      </c>
      <c r="CD2066" s="10">
        <v>1.1200000000000001</v>
      </c>
      <c r="CE2066" s="10">
        <v>49</v>
      </c>
      <c r="CF2066" s="10">
        <v>37.9</v>
      </c>
      <c r="CH2066" s="10">
        <v>2140</v>
      </c>
      <c r="CI2066" s="10" t="s">
        <v>486</v>
      </c>
      <c r="CJ2066" s="10">
        <v>3.05</v>
      </c>
      <c r="CK2066" s="10">
        <v>1.05</v>
      </c>
      <c r="CL2066" s="10">
        <v>49</v>
      </c>
      <c r="CM2066" s="10">
        <v>37.979999999999997</v>
      </c>
      <c r="CO2066" s="10">
        <v>3.42</v>
      </c>
      <c r="CP2066" s="10">
        <v>1.26</v>
      </c>
      <c r="CQ2066" s="10">
        <v>55</v>
      </c>
      <c r="CR2066" s="10">
        <v>37.67</v>
      </c>
      <c r="CT2066" s="10">
        <v>2.61</v>
      </c>
      <c r="CU2066" s="10">
        <v>0.95</v>
      </c>
      <c r="CV2066" s="10">
        <v>42</v>
      </c>
      <c r="CW2066" s="10">
        <v>37.840000000000003</v>
      </c>
      <c r="CY2066" s="10">
        <v>2162</v>
      </c>
      <c r="CZ2066" s="10" t="s">
        <v>11</v>
      </c>
      <c r="DA2066" s="10">
        <v>0.4</v>
      </c>
      <c r="DB2066" s="10">
        <v>0.19</v>
      </c>
      <c r="DC2066" s="10">
        <v>24.5</v>
      </c>
      <c r="DD2066" s="10">
        <v>10.5</v>
      </c>
      <c r="DF2066" s="10">
        <v>0.48</v>
      </c>
      <c r="DG2066" s="10">
        <v>0.23</v>
      </c>
      <c r="DH2066" s="10">
        <v>29.5</v>
      </c>
      <c r="DI2066" s="10">
        <v>10.5</v>
      </c>
      <c r="DK2066" s="10">
        <v>0.51</v>
      </c>
      <c r="DL2066" s="10">
        <v>0.24</v>
      </c>
      <c r="DM2066" s="10">
        <v>31</v>
      </c>
      <c r="DN2066" s="10">
        <v>10.5</v>
      </c>
    </row>
    <row r="2067" spans="1:118" x14ac:dyDescent="0.25">
      <c r="A2067" s="10">
        <v>2142</v>
      </c>
      <c r="R2067" s="10">
        <v>2142</v>
      </c>
      <c r="S2067" s="10" t="s">
        <v>8</v>
      </c>
      <c r="T2067" s="10">
        <v>0.31</v>
      </c>
      <c r="U2067" s="10">
        <v>0.18</v>
      </c>
      <c r="Y2067" s="10">
        <v>0.64</v>
      </c>
      <c r="Z2067" s="10">
        <v>0.33</v>
      </c>
      <c r="AD2067" s="10">
        <v>0.34</v>
      </c>
      <c r="AE2067" s="10">
        <v>0.19</v>
      </c>
      <c r="AI2067" s="10">
        <v>2142</v>
      </c>
      <c r="AJ2067" s="10" t="s">
        <v>8</v>
      </c>
      <c r="AK2067" s="10">
        <v>0.82</v>
      </c>
      <c r="AL2067" s="10">
        <v>0.39</v>
      </c>
      <c r="AP2067" s="10">
        <v>1.03</v>
      </c>
      <c r="AQ2067" s="10">
        <v>0.48</v>
      </c>
      <c r="AU2067" s="10">
        <v>1.1000000000000001</v>
      </c>
      <c r="AV2067" s="10">
        <v>0.52</v>
      </c>
      <c r="AZ2067" s="10">
        <v>2142</v>
      </c>
      <c r="BA2067" s="10" t="s">
        <v>8</v>
      </c>
      <c r="BB2067" s="10">
        <v>0.32</v>
      </c>
      <c r="BC2067" s="10">
        <v>0.18</v>
      </c>
      <c r="BG2067" s="10">
        <v>0.62</v>
      </c>
      <c r="BH2067" s="10">
        <v>0.32</v>
      </c>
      <c r="BL2067" s="10">
        <v>0.35</v>
      </c>
      <c r="BM2067" s="10">
        <v>0.19</v>
      </c>
      <c r="BQ2067" s="10">
        <v>2141</v>
      </c>
      <c r="BR2067" s="10" t="s">
        <v>487</v>
      </c>
      <c r="BS2067" s="10">
        <v>3.79</v>
      </c>
      <c r="BT2067" s="10">
        <v>1.03</v>
      </c>
      <c r="BU2067" s="10">
        <v>60</v>
      </c>
      <c r="BV2067" s="10">
        <v>38</v>
      </c>
      <c r="BX2067" s="10">
        <v>4.2</v>
      </c>
      <c r="BY2067" s="10">
        <v>1.21</v>
      </c>
      <c r="BZ2067" s="10">
        <v>67</v>
      </c>
      <c r="CA2067" s="10">
        <v>37.5</v>
      </c>
      <c r="CC2067" s="10">
        <v>2.5099999999999998</v>
      </c>
      <c r="CD2067" s="10">
        <v>0.84</v>
      </c>
      <c r="CE2067" s="10">
        <v>40</v>
      </c>
      <c r="CF2067" s="10">
        <v>37.9</v>
      </c>
      <c r="CH2067" s="10">
        <v>2141</v>
      </c>
      <c r="CI2067" s="10" t="s">
        <v>487</v>
      </c>
      <c r="CJ2067" s="10">
        <v>2.94</v>
      </c>
      <c r="CK2067" s="10">
        <v>0.94</v>
      </c>
      <c r="CL2067" s="10">
        <v>47</v>
      </c>
      <c r="CM2067" s="10">
        <v>37.979999999999997</v>
      </c>
      <c r="CO2067" s="10">
        <v>3.16</v>
      </c>
      <c r="CP2067" s="10">
        <v>1.08</v>
      </c>
      <c r="CQ2067" s="10">
        <v>51</v>
      </c>
      <c r="CR2067" s="10">
        <v>37.67</v>
      </c>
      <c r="CT2067" s="10">
        <v>2.41</v>
      </c>
      <c r="CU2067" s="10">
        <v>0.81</v>
      </c>
      <c r="CV2067" s="10">
        <v>39</v>
      </c>
      <c r="CW2067" s="10">
        <v>37.840000000000003</v>
      </c>
      <c r="CY2067" s="10">
        <v>2163</v>
      </c>
      <c r="CZ2067" s="10" t="s">
        <v>285</v>
      </c>
      <c r="DA2067" s="10">
        <v>3.2697000000000004E-2</v>
      </c>
      <c r="DB2067" s="10">
        <v>1.5621899999999998E-2</v>
      </c>
      <c r="DC2067" s="10">
        <v>2</v>
      </c>
      <c r="DD2067" s="10">
        <v>10.5</v>
      </c>
      <c r="DF2067" s="10">
        <v>2.4522749999999999E-2</v>
      </c>
      <c r="DG2067" s="10">
        <v>1.1716424999999999E-2</v>
      </c>
      <c r="DH2067" s="10">
        <v>1.5</v>
      </c>
      <c r="DI2067" s="10">
        <v>10.5</v>
      </c>
      <c r="DK2067" s="10">
        <v>2.4522749999999999E-2</v>
      </c>
      <c r="DL2067" s="10">
        <v>1.1716424999999999E-2</v>
      </c>
      <c r="DM2067" s="10">
        <v>1.5</v>
      </c>
      <c r="DN2067" s="10">
        <v>10.5</v>
      </c>
    </row>
    <row r="2068" spans="1:118" x14ac:dyDescent="0.25">
      <c r="A2068" s="10">
        <v>2143</v>
      </c>
      <c r="R2068" s="10">
        <v>2143</v>
      </c>
      <c r="S2068" s="10" t="s">
        <v>9</v>
      </c>
      <c r="AI2068" s="10">
        <v>2143</v>
      </c>
      <c r="AJ2068" s="10" t="s">
        <v>9</v>
      </c>
      <c r="AZ2068" s="10">
        <v>2143</v>
      </c>
      <c r="BA2068" s="10" t="s">
        <v>9</v>
      </c>
      <c r="BQ2068" s="10">
        <v>2142</v>
      </c>
      <c r="BR2068" s="10" t="s">
        <v>8</v>
      </c>
      <c r="BS2068" s="10">
        <v>0.51</v>
      </c>
      <c r="BT2068" s="10">
        <v>0.28000000000000003</v>
      </c>
      <c r="BX2068" s="10">
        <v>0.81</v>
      </c>
      <c r="BY2068" s="10">
        <v>0.43</v>
      </c>
      <c r="CC2068" s="10">
        <v>0.52</v>
      </c>
      <c r="CD2068" s="10">
        <v>0.28000000000000003</v>
      </c>
      <c r="CH2068" s="10">
        <v>2142</v>
      </c>
      <c r="CI2068" s="10" t="s">
        <v>8</v>
      </c>
      <c r="CJ2068" s="10">
        <v>0.09</v>
      </c>
      <c r="CK2068" s="10">
        <v>0.08</v>
      </c>
      <c r="CL2068" s="10">
        <v>2</v>
      </c>
      <c r="CM2068" s="10">
        <v>37.979999999999997</v>
      </c>
      <c r="CO2068" s="10">
        <v>0.23</v>
      </c>
      <c r="CP2068" s="10">
        <v>0.14000000000000001</v>
      </c>
      <c r="CQ2068" s="10">
        <v>4</v>
      </c>
      <c r="CR2068" s="10">
        <v>37.67</v>
      </c>
      <c r="CT2068" s="10">
        <v>0.18</v>
      </c>
      <c r="CU2068" s="10">
        <v>0.12</v>
      </c>
      <c r="CV2068" s="10">
        <v>3</v>
      </c>
      <c r="CW2068" s="10">
        <v>37.840000000000003</v>
      </c>
      <c r="CY2068" s="10">
        <v>2164</v>
      </c>
      <c r="CZ2068" s="10" t="s">
        <v>304</v>
      </c>
      <c r="DA2068" s="10">
        <v>8.174250000000001E-2</v>
      </c>
      <c r="DB2068" s="10">
        <v>3.9054749999999999E-2</v>
      </c>
      <c r="DC2068" s="10">
        <v>5</v>
      </c>
      <c r="DD2068" s="10">
        <v>10.5</v>
      </c>
      <c r="DF2068" s="10">
        <v>0.13896225000000001</v>
      </c>
      <c r="DG2068" s="10">
        <v>6.6393074999999996E-2</v>
      </c>
      <c r="DH2068" s="10">
        <v>8.5</v>
      </c>
      <c r="DI2068" s="10">
        <v>10.5</v>
      </c>
      <c r="DK2068" s="10">
        <v>0.16348500000000002</v>
      </c>
      <c r="DL2068" s="10">
        <v>7.8109499999999998E-2</v>
      </c>
      <c r="DM2068" s="10">
        <v>10</v>
      </c>
      <c r="DN2068" s="10">
        <v>10.5</v>
      </c>
    </row>
    <row r="2069" spans="1:118" x14ac:dyDescent="0.25">
      <c r="A2069" s="10">
        <v>2144</v>
      </c>
      <c r="R2069" s="10">
        <v>2144</v>
      </c>
      <c r="S2069" s="10" t="s">
        <v>399</v>
      </c>
      <c r="T2069" s="10">
        <v>0.3</v>
      </c>
      <c r="U2069" s="10">
        <v>0.14000000000000001</v>
      </c>
      <c r="V2069" s="10">
        <v>30</v>
      </c>
      <c r="W2069" s="10">
        <v>6.4</v>
      </c>
      <c r="Y2069" s="10">
        <v>0.63</v>
      </c>
      <c r="Z2069" s="10">
        <v>0.28999999999999998</v>
      </c>
      <c r="AA2069" s="10">
        <v>60</v>
      </c>
      <c r="AB2069" s="10">
        <v>6.7</v>
      </c>
      <c r="AD2069" s="10">
        <v>0.33</v>
      </c>
      <c r="AE2069" s="10">
        <v>0.15</v>
      </c>
      <c r="AF2069" s="10">
        <v>32</v>
      </c>
      <c r="AG2069" s="10">
        <v>6.5</v>
      </c>
      <c r="AI2069" s="10">
        <v>2144</v>
      </c>
      <c r="AJ2069" s="10" t="s">
        <v>399</v>
      </c>
      <c r="AK2069" s="10">
        <v>0.81</v>
      </c>
      <c r="AL2069" s="10">
        <v>0.34</v>
      </c>
      <c r="AM2069" s="10">
        <v>75</v>
      </c>
      <c r="AN2069" s="10">
        <v>6.8</v>
      </c>
      <c r="AP2069" s="10">
        <v>1.02</v>
      </c>
      <c r="AQ2069" s="10">
        <v>0.43</v>
      </c>
      <c r="AR2069" s="10">
        <v>96</v>
      </c>
      <c r="AS2069" s="10">
        <v>6.7</v>
      </c>
      <c r="AU2069" s="10">
        <v>1.0900000000000001</v>
      </c>
      <c r="AV2069" s="10">
        <v>0.46</v>
      </c>
      <c r="AW2069" s="10">
        <v>102</v>
      </c>
      <c r="AX2069" s="10">
        <v>6.7</v>
      </c>
      <c r="AZ2069" s="10">
        <v>2144</v>
      </c>
      <c r="BA2069" s="10" t="s">
        <v>399</v>
      </c>
      <c r="BB2069" s="10">
        <v>0.31</v>
      </c>
      <c r="BC2069" s="10">
        <v>0.14000000000000001</v>
      </c>
      <c r="BD2069" s="10">
        <v>30</v>
      </c>
      <c r="BE2069" s="10">
        <v>6.6</v>
      </c>
      <c r="BG2069" s="10">
        <v>0.61</v>
      </c>
      <c r="BH2069" s="10">
        <v>0.28000000000000003</v>
      </c>
      <c r="BI2069" s="10">
        <v>60</v>
      </c>
      <c r="BJ2069" s="10">
        <v>6.5</v>
      </c>
      <c r="BL2069" s="10">
        <v>0.34</v>
      </c>
      <c r="BM2069" s="10">
        <v>0.15</v>
      </c>
      <c r="BN2069" s="10">
        <v>32</v>
      </c>
      <c r="BO2069" s="10">
        <v>6.7</v>
      </c>
      <c r="BQ2069" s="10">
        <v>2143</v>
      </c>
      <c r="BR2069" s="10" t="s">
        <v>9</v>
      </c>
      <c r="BU2069" s="10">
        <v>0</v>
      </c>
      <c r="BZ2069" s="10">
        <v>0</v>
      </c>
      <c r="CE2069" s="10">
        <v>0</v>
      </c>
      <c r="CH2069" s="10">
        <v>2143</v>
      </c>
      <c r="CI2069" s="10" t="s">
        <v>9</v>
      </c>
      <c r="CL2069" s="10">
        <v>0</v>
      </c>
      <c r="CQ2069" s="10">
        <v>0</v>
      </c>
      <c r="CV2069" s="10">
        <v>0</v>
      </c>
      <c r="CY2069" s="10">
        <v>2165</v>
      </c>
      <c r="CZ2069" s="10" t="s">
        <v>305</v>
      </c>
      <c r="DA2069" s="10">
        <v>3.2697000000000004E-2</v>
      </c>
      <c r="DB2069" s="10">
        <v>1.5621899999999998E-2</v>
      </c>
      <c r="DC2069" s="10">
        <v>2</v>
      </c>
      <c r="DD2069" s="10">
        <v>10.5</v>
      </c>
      <c r="DF2069" s="10">
        <v>2.4522749999999999E-2</v>
      </c>
      <c r="DG2069" s="10">
        <v>1.1716424999999999E-2</v>
      </c>
      <c r="DH2069" s="10">
        <v>1.5</v>
      </c>
      <c r="DI2069" s="10">
        <v>10.5</v>
      </c>
      <c r="DK2069" s="10">
        <v>2.4522749999999999E-2</v>
      </c>
      <c r="DL2069" s="10">
        <v>1.1716424999999999E-2</v>
      </c>
      <c r="DM2069" s="10">
        <v>1.5</v>
      </c>
      <c r="DN2069" s="10">
        <v>10.5</v>
      </c>
    </row>
    <row r="2070" spans="1:118" x14ac:dyDescent="0.25">
      <c r="A2070" s="10">
        <v>2145</v>
      </c>
      <c r="R2070" s="10">
        <v>2145</v>
      </c>
      <c r="S2070" s="10" t="s">
        <v>44</v>
      </c>
      <c r="V2070" s="10">
        <v>0</v>
      </c>
      <c r="AA2070" s="10">
        <v>0</v>
      </c>
      <c r="AF2070" s="10">
        <v>0</v>
      </c>
      <c r="AI2070" s="10">
        <v>2145</v>
      </c>
      <c r="AJ2070" s="10" t="s">
        <v>44</v>
      </c>
      <c r="AM2070" s="10">
        <v>0</v>
      </c>
      <c r="AR2070" s="10">
        <v>0</v>
      </c>
      <c r="AW2070" s="10">
        <v>0</v>
      </c>
      <c r="AZ2070" s="10">
        <v>2145</v>
      </c>
      <c r="BA2070" s="10" t="s">
        <v>44</v>
      </c>
      <c r="BD2070" s="10">
        <v>0</v>
      </c>
      <c r="BI2070" s="10">
        <v>0</v>
      </c>
      <c r="BN2070" s="10">
        <v>0</v>
      </c>
      <c r="BQ2070" s="10">
        <v>2144</v>
      </c>
      <c r="BR2070" s="10" t="s">
        <v>399</v>
      </c>
      <c r="BS2070" s="10">
        <v>0.5</v>
      </c>
      <c r="BT2070" s="10">
        <v>0.24</v>
      </c>
      <c r="BU2070" s="10">
        <v>48.6</v>
      </c>
      <c r="BV2070" s="10">
        <v>6.6</v>
      </c>
      <c r="BX2070" s="10">
        <v>0.8</v>
      </c>
      <c r="BY2070" s="10">
        <v>0.38</v>
      </c>
      <c r="BZ2070" s="10">
        <v>76.7</v>
      </c>
      <c r="CA2070" s="10">
        <v>6.7</v>
      </c>
      <c r="CC2070" s="10">
        <v>0.51</v>
      </c>
      <c r="CD2070" s="10">
        <v>0.24</v>
      </c>
      <c r="CE2070" s="10">
        <v>48.7</v>
      </c>
      <c r="CF2070" s="10">
        <v>6.7</v>
      </c>
      <c r="CH2070" s="10">
        <v>2144</v>
      </c>
      <c r="CI2070" s="10" t="s">
        <v>399</v>
      </c>
      <c r="CJ2070" s="10">
        <v>0.08</v>
      </c>
      <c r="CK2070" s="10">
        <v>0.04</v>
      </c>
      <c r="CL2070" s="10">
        <v>8</v>
      </c>
      <c r="CM2070" s="10">
        <v>6.7</v>
      </c>
      <c r="CO2070" s="10">
        <v>0.22</v>
      </c>
      <c r="CP2070" s="10">
        <v>0.1</v>
      </c>
      <c r="CQ2070" s="10">
        <v>21</v>
      </c>
      <c r="CR2070" s="10">
        <v>6.7</v>
      </c>
      <c r="CT2070" s="10">
        <v>0.17</v>
      </c>
      <c r="CU2070" s="10">
        <v>0.08</v>
      </c>
      <c r="CV2070" s="10">
        <v>16</v>
      </c>
      <c r="CW2070" s="10">
        <v>6.7</v>
      </c>
      <c r="CY2070" s="10">
        <v>2166</v>
      </c>
      <c r="CZ2070" s="10" t="s">
        <v>315</v>
      </c>
      <c r="DA2070" s="10">
        <v>0.16348500000000002</v>
      </c>
      <c r="DB2070" s="10">
        <v>7.8109499999999998E-2</v>
      </c>
      <c r="DC2070" s="10">
        <v>10</v>
      </c>
      <c r="DD2070" s="10">
        <v>10.5</v>
      </c>
      <c r="DF2070" s="10">
        <v>0.22887900000000003</v>
      </c>
      <c r="DG2070" s="10">
        <v>0.1093533</v>
      </c>
      <c r="DH2070" s="10">
        <v>14</v>
      </c>
      <c r="DI2070" s="10">
        <v>10.5</v>
      </c>
      <c r="DK2070" s="10">
        <v>0.24522750000000001</v>
      </c>
      <c r="DL2070" s="10">
        <v>0.11716425000000001</v>
      </c>
      <c r="DM2070" s="10">
        <v>15</v>
      </c>
      <c r="DN2070" s="10">
        <v>10.5</v>
      </c>
    </row>
    <row r="2071" spans="1:118" x14ac:dyDescent="0.25">
      <c r="A2071" s="10">
        <v>2146</v>
      </c>
      <c r="R2071" s="10">
        <v>2146</v>
      </c>
      <c r="S2071" s="10" t="s">
        <v>304</v>
      </c>
      <c r="T2071" s="10">
        <v>0</v>
      </c>
      <c r="U2071" s="10">
        <v>0</v>
      </c>
      <c r="V2071" s="10">
        <v>0</v>
      </c>
      <c r="W2071" s="10">
        <v>6.4</v>
      </c>
      <c r="Y2071" s="10">
        <v>0.10547809999999999</v>
      </c>
      <c r="Z2071" s="10">
        <v>4.7523099999999992E-2</v>
      </c>
      <c r="AA2071" s="10">
        <v>10</v>
      </c>
      <c r="AB2071" s="10">
        <v>6.7</v>
      </c>
      <c r="AD2071" s="10">
        <v>0.1023295</v>
      </c>
      <c r="AE2071" s="10">
        <v>4.61045E-2</v>
      </c>
      <c r="AF2071" s="10">
        <v>10</v>
      </c>
      <c r="AG2071" s="10">
        <v>6.5</v>
      </c>
      <c r="AI2071" s="10">
        <v>2146</v>
      </c>
      <c r="AJ2071" s="10" t="s">
        <v>304</v>
      </c>
      <c r="AK2071" s="10">
        <v>0.2164576</v>
      </c>
      <c r="AL2071" s="10">
        <v>9.1759200000000013E-2</v>
      </c>
      <c r="AM2071" s="10">
        <v>20</v>
      </c>
      <c r="AN2071" s="10">
        <v>6.8</v>
      </c>
      <c r="AP2071" s="10">
        <v>0.24526555999999997</v>
      </c>
      <c r="AQ2071" s="10">
        <v>0.10397126999999999</v>
      </c>
      <c r="AR2071" s="10">
        <v>23</v>
      </c>
      <c r="AS2071" s="10">
        <v>6.7</v>
      </c>
      <c r="AU2071" s="10">
        <v>0.23460184000000001</v>
      </c>
      <c r="AV2071" s="10">
        <v>9.9450780000000003E-2</v>
      </c>
      <c r="AW2071" s="10">
        <v>22</v>
      </c>
      <c r="AX2071" s="10">
        <v>6.7</v>
      </c>
      <c r="AZ2071" s="10">
        <v>2146</v>
      </c>
      <c r="BA2071" s="10" t="s">
        <v>304</v>
      </c>
      <c r="BB2071" s="10">
        <v>3.1171139999999996E-2</v>
      </c>
      <c r="BC2071" s="10">
        <v>1.4044139999999998E-2</v>
      </c>
      <c r="BD2071" s="10">
        <v>3</v>
      </c>
      <c r="BE2071" s="10">
        <v>6.6</v>
      </c>
      <c r="BG2071" s="10">
        <v>0.15349425000000003</v>
      </c>
      <c r="BH2071" s="10">
        <v>6.9156750000000003E-2</v>
      </c>
      <c r="BI2071" s="10">
        <v>15</v>
      </c>
      <c r="BJ2071" s="10">
        <v>6.5</v>
      </c>
      <c r="BL2071" s="10">
        <v>0.10547809999999999</v>
      </c>
      <c r="BM2071" s="10">
        <v>4.7523099999999992E-2</v>
      </c>
      <c r="BN2071" s="10">
        <v>10</v>
      </c>
      <c r="BO2071" s="10">
        <v>6.7</v>
      </c>
      <c r="BQ2071" s="10">
        <v>2145</v>
      </c>
      <c r="BR2071" s="10" t="s">
        <v>44</v>
      </c>
      <c r="BU2071" s="10">
        <v>0</v>
      </c>
      <c r="BZ2071" s="10">
        <v>0</v>
      </c>
      <c r="CE2071" s="10">
        <v>0</v>
      </c>
      <c r="CH2071" s="10">
        <v>2145</v>
      </c>
      <c r="CI2071" s="10" t="s">
        <v>44</v>
      </c>
      <c r="CL2071" s="10">
        <v>0</v>
      </c>
      <c r="CQ2071" s="10">
        <v>0</v>
      </c>
      <c r="CV2071" s="10">
        <v>0</v>
      </c>
      <c r="CY2071" s="10">
        <v>2167</v>
      </c>
      <c r="CZ2071" s="10" t="s">
        <v>290</v>
      </c>
      <c r="DA2071" s="10">
        <v>4.9045499999999999E-2</v>
      </c>
      <c r="DB2071" s="10">
        <v>2.3432849999999998E-2</v>
      </c>
      <c r="DC2071" s="10">
        <v>3</v>
      </c>
      <c r="DD2071" s="10">
        <v>10.5</v>
      </c>
      <c r="DF2071" s="10">
        <v>4.0871250000000005E-2</v>
      </c>
      <c r="DG2071" s="10">
        <v>1.9527375E-2</v>
      </c>
      <c r="DH2071" s="10">
        <v>2.5</v>
      </c>
      <c r="DI2071" s="10">
        <v>10.5</v>
      </c>
      <c r="DK2071" s="10">
        <v>2.4522749999999999E-2</v>
      </c>
      <c r="DL2071" s="10">
        <v>1.1716424999999999E-2</v>
      </c>
      <c r="DM2071" s="10">
        <v>1.5</v>
      </c>
      <c r="DN2071" s="10">
        <v>10.5</v>
      </c>
    </row>
    <row r="2072" spans="1:118" x14ac:dyDescent="0.25">
      <c r="A2072" s="10">
        <v>2147</v>
      </c>
      <c r="R2072" s="10">
        <v>2147</v>
      </c>
      <c r="S2072" s="10" t="s">
        <v>305</v>
      </c>
      <c r="T2072" s="10">
        <v>0.15113280000000001</v>
      </c>
      <c r="U2072" s="10">
        <v>6.8092799999999981E-2</v>
      </c>
      <c r="V2072" s="10">
        <v>15</v>
      </c>
      <c r="W2072" s="10">
        <v>6.4</v>
      </c>
      <c r="Y2072" s="10">
        <v>0.3164343</v>
      </c>
      <c r="Z2072" s="10">
        <v>0.14256930000000001</v>
      </c>
      <c r="AA2072" s="10">
        <v>30</v>
      </c>
      <c r="AB2072" s="10">
        <v>6.7</v>
      </c>
      <c r="AD2072" s="10">
        <v>2.0465899999999999E-2</v>
      </c>
      <c r="AE2072" s="10">
        <v>9.2208999999999989E-3</v>
      </c>
      <c r="AF2072" s="10">
        <v>2</v>
      </c>
      <c r="AG2072" s="10">
        <v>6.5</v>
      </c>
      <c r="AI2072" s="10">
        <v>2147</v>
      </c>
      <c r="AJ2072" s="10" t="s">
        <v>305</v>
      </c>
      <c r="AK2072" s="10">
        <v>0.32468640000000004</v>
      </c>
      <c r="AL2072" s="10">
        <v>0.13763880000000001</v>
      </c>
      <c r="AM2072" s="10">
        <v>30</v>
      </c>
      <c r="AN2072" s="10">
        <v>6.8</v>
      </c>
      <c r="AP2072" s="10">
        <v>0.37323020000000001</v>
      </c>
      <c r="AQ2072" s="10">
        <v>0.15821715</v>
      </c>
      <c r="AR2072" s="10">
        <v>35</v>
      </c>
      <c r="AS2072" s="10">
        <v>6.7</v>
      </c>
      <c r="AU2072" s="10">
        <v>0.42654880000000001</v>
      </c>
      <c r="AV2072" s="10">
        <v>0.1808196</v>
      </c>
      <c r="AW2072" s="10">
        <v>40</v>
      </c>
      <c r="AX2072" s="10">
        <v>6.7</v>
      </c>
      <c r="AZ2072" s="10">
        <v>2147</v>
      </c>
      <c r="BA2072" s="10" t="s">
        <v>305</v>
      </c>
      <c r="BB2072" s="10">
        <v>1.0390380000000001E-2</v>
      </c>
      <c r="BC2072" s="10">
        <v>4.6813799999999989E-3</v>
      </c>
      <c r="BD2072" s="10">
        <v>1</v>
      </c>
      <c r="BE2072" s="10">
        <v>6.6</v>
      </c>
      <c r="BG2072" s="10">
        <v>0.15349425000000003</v>
      </c>
      <c r="BH2072" s="10">
        <v>6.9156750000000003E-2</v>
      </c>
      <c r="BI2072" s="10">
        <v>15</v>
      </c>
      <c r="BJ2072" s="10">
        <v>6.5</v>
      </c>
      <c r="BL2072" s="10">
        <v>2.1095619999999999E-2</v>
      </c>
      <c r="BM2072" s="10">
        <v>9.5046199999999983E-3</v>
      </c>
      <c r="BN2072" s="10">
        <v>2</v>
      </c>
      <c r="BO2072" s="10">
        <v>6.7</v>
      </c>
      <c r="BQ2072" s="10">
        <v>2146</v>
      </c>
      <c r="BR2072" s="10" t="s">
        <v>304</v>
      </c>
      <c r="BS2072" s="10">
        <v>0.13564583999999999</v>
      </c>
      <c r="BT2072" s="10">
        <v>6.4808567999999997E-2</v>
      </c>
      <c r="BU2072" s="10">
        <v>13.2</v>
      </c>
      <c r="BV2072" s="10">
        <v>6.6</v>
      </c>
      <c r="BX2072" s="10">
        <v>0.22637222999999998</v>
      </c>
      <c r="BY2072" s="10">
        <v>0.10815562099999998</v>
      </c>
      <c r="BZ2072" s="10">
        <v>21.7</v>
      </c>
      <c r="CA2072" s="10">
        <v>6.7</v>
      </c>
      <c r="CC2072" s="10">
        <v>0.17003997000000001</v>
      </c>
      <c r="CD2072" s="10">
        <v>8.1241319000000006E-2</v>
      </c>
      <c r="CE2072" s="10">
        <v>16.3</v>
      </c>
      <c r="CF2072" s="10">
        <v>6.7</v>
      </c>
      <c r="CH2072" s="10">
        <v>2146</v>
      </c>
      <c r="CI2072" s="10" t="s">
        <v>304</v>
      </c>
      <c r="CJ2072" s="10">
        <v>2.1095619999999999E-2</v>
      </c>
      <c r="CK2072" s="10">
        <v>9.5046199999999983E-3</v>
      </c>
      <c r="CL2072" s="10">
        <v>2</v>
      </c>
      <c r="CM2072" s="10">
        <v>6.7</v>
      </c>
      <c r="CO2072" s="10">
        <v>5.2739049999999996E-2</v>
      </c>
      <c r="CP2072" s="10">
        <v>2.3761549999999996E-2</v>
      </c>
      <c r="CQ2072" s="10">
        <v>5</v>
      </c>
      <c r="CR2072" s="10">
        <v>6.7</v>
      </c>
      <c r="CT2072" s="10">
        <v>5.2739049999999996E-2</v>
      </c>
      <c r="CU2072" s="10">
        <v>2.3761549999999996E-2</v>
      </c>
      <c r="CV2072" s="10">
        <v>5</v>
      </c>
      <c r="CW2072" s="10">
        <v>6.7</v>
      </c>
      <c r="CY2072" s="10">
        <v>2168</v>
      </c>
      <c r="CZ2072" s="10" t="s">
        <v>291</v>
      </c>
      <c r="DA2072" s="10">
        <v>4.0871250000000005E-2</v>
      </c>
      <c r="DB2072" s="10">
        <v>1.9527375E-2</v>
      </c>
      <c r="DC2072" s="10">
        <v>2.5</v>
      </c>
      <c r="DD2072" s="10">
        <v>10.5</v>
      </c>
      <c r="DF2072" s="10">
        <v>2.4522749999999999E-2</v>
      </c>
      <c r="DG2072" s="10">
        <v>1.1716424999999999E-2</v>
      </c>
      <c r="DH2072" s="10">
        <v>1.5</v>
      </c>
      <c r="DI2072" s="10">
        <v>10.5</v>
      </c>
      <c r="DK2072" s="10">
        <v>2.4522749999999999E-2</v>
      </c>
      <c r="DL2072" s="10">
        <v>1.1716424999999999E-2</v>
      </c>
      <c r="DM2072" s="10">
        <v>1.5</v>
      </c>
      <c r="DN2072" s="10">
        <v>10.5</v>
      </c>
    </row>
    <row r="2073" spans="1:118" x14ac:dyDescent="0.25">
      <c r="A2073" s="10">
        <v>2148</v>
      </c>
      <c r="R2073" s="10">
        <v>2148</v>
      </c>
      <c r="S2073" s="10" t="s">
        <v>315</v>
      </c>
      <c r="T2073" s="10">
        <v>0.15113280000000001</v>
      </c>
      <c r="U2073" s="10">
        <v>6.8092799999999981E-2</v>
      </c>
      <c r="V2073" s="10">
        <v>15</v>
      </c>
      <c r="W2073" s="10">
        <v>6.4</v>
      </c>
      <c r="Y2073" s="10">
        <v>0.21095619999999998</v>
      </c>
      <c r="Z2073" s="10">
        <v>9.5046199999999983E-2</v>
      </c>
      <c r="AA2073" s="10">
        <v>20</v>
      </c>
      <c r="AB2073" s="10">
        <v>6.7</v>
      </c>
      <c r="AD2073" s="10">
        <v>0.20465900000000001</v>
      </c>
      <c r="AE2073" s="10">
        <v>9.2208999999999999E-2</v>
      </c>
      <c r="AF2073" s="10">
        <v>20</v>
      </c>
      <c r="AG2073" s="10">
        <v>6.5</v>
      </c>
      <c r="AI2073" s="10">
        <v>2148</v>
      </c>
      <c r="AJ2073" s="10" t="s">
        <v>315</v>
      </c>
      <c r="AK2073" s="10">
        <v>0.27057200000000003</v>
      </c>
      <c r="AL2073" s="10">
        <v>0.11469900000000001</v>
      </c>
      <c r="AM2073" s="10">
        <v>25</v>
      </c>
      <c r="AN2073" s="10">
        <v>6.8</v>
      </c>
      <c r="AP2073" s="10">
        <v>0.40522136000000003</v>
      </c>
      <c r="AQ2073" s="10">
        <v>0.17177861999999999</v>
      </c>
      <c r="AR2073" s="10">
        <v>38</v>
      </c>
      <c r="AS2073" s="10">
        <v>6.7</v>
      </c>
      <c r="AU2073" s="10">
        <v>0.42654880000000001</v>
      </c>
      <c r="AV2073" s="10">
        <v>0.1808196</v>
      </c>
      <c r="AW2073" s="10">
        <v>40</v>
      </c>
      <c r="AX2073" s="10">
        <v>6.7</v>
      </c>
      <c r="AZ2073" s="10">
        <v>2148</v>
      </c>
      <c r="BA2073" s="10" t="s">
        <v>315</v>
      </c>
      <c r="BB2073" s="10">
        <v>0.10390379999999999</v>
      </c>
      <c r="BC2073" s="10">
        <v>4.6813799999999996E-2</v>
      </c>
      <c r="BD2073" s="10">
        <v>10</v>
      </c>
      <c r="BE2073" s="10">
        <v>6.6</v>
      </c>
      <c r="BG2073" s="10">
        <v>0.20465900000000001</v>
      </c>
      <c r="BH2073" s="10">
        <v>9.2208999999999999E-2</v>
      </c>
      <c r="BI2073" s="10">
        <v>20</v>
      </c>
      <c r="BJ2073" s="10">
        <v>6.5</v>
      </c>
      <c r="BL2073" s="10">
        <v>0.23205182000000002</v>
      </c>
      <c r="BM2073" s="10">
        <v>0.10455082</v>
      </c>
      <c r="BN2073" s="10">
        <v>22</v>
      </c>
      <c r="BO2073" s="10">
        <v>6.7</v>
      </c>
      <c r="BQ2073" s="10">
        <v>2147</v>
      </c>
      <c r="BR2073" s="10" t="s">
        <v>305</v>
      </c>
      <c r="BS2073" s="10">
        <v>0.16339158000000001</v>
      </c>
      <c r="BT2073" s="10">
        <v>7.8064865999999997E-2</v>
      </c>
      <c r="BU2073" s="10">
        <v>15.9</v>
      </c>
      <c r="BV2073" s="10">
        <v>6.6</v>
      </c>
      <c r="BX2073" s="10">
        <v>0.24202008</v>
      </c>
      <c r="BY2073" s="10">
        <v>0.115631816</v>
      </c>
      <c r="BZ2073" s="10">
        <v>23.2</v>
      </c>
      <c r="CA2073" s="10">
        <v>6.7</v>
      </c>
      <c r="CC2073" s="10">
        <v>0.18360144000000003</v>
      </c>
      <c r="CD2073" s="10">
        <v>8.7720688000000005E-2</v>
      </c>
      <c r="CE2073" s="10">
        <v>17.600000000000001</v>
      </c>
      <c r="CF2073" s="10">
        <v>6.7</v>
      </c>
      <c r="CH2073" s="10">
        <v>2147</v>
      </c>
      <c r="CI2073" s="10" t="s">
        <v>305</v>
      </c>
      <c r="CJ2073" s="10">
        <v>1.0547809999999999E-2</v>
      </c>
      <c r="CK2073" s="10">
        <v>4.7523099999999992E-3</v>
      </c>
      <c r="CL2073" s="10">
        <v>1</v>
      </c>
      <c r="CM2073" s="10">
        <v>6.7</v>
      </c>
      <c r="CO2073" s="10">
        <v>1.0547809999999999E-2</v>
      </c>
      <c r="CP2073" s="10">
        <v>4.7523099999999992E-3</v>
      </c>
      <c r="CQ2073" s="10">
        <v>1</v>
      </c>
      <c r="CR2073" s="10">
        <v>6.7</v>
      </c>
      <c r="CT2073" s="10">
        <v>1.0547809999999999E-2</v>
      </c>
      <c r="CU2073" s="10">
        <v>4.7523099999999992E-3</v>
      </c>
      <c r="CV2073" s="10">
        <v>1</v>
      </c>
      <c r="CW2073" s="10">
        <v>6.7</v>
      </c>
      <c r="CY2073" s="10">
        <v>2169</v>
      </c>
      <c r="CZ2073" s="10" t="s">
        <v>423</v>
      </c>
      <c r="DA2073" s="10">
        <v>1.36633E-2</v>
      </c>
      <c r="DF2073" s="10">
        <v>1.3706599999999999E-2</v>
      </c>
      <c r="DK2073" s="10">
        <v>9.5266599999999993E-3</v>
      </c>
    </row>
    <row r="2074" spans="1:118" x14ac:dyDescent="0.25">
      <c r="A2074" s="10">
        <v>2149</v>
      </c>
      <c r="R2074" s="10">
        <v>2149</v>
      </c>
      <c r="S2074" s="10" t="s">
        <v>423</v>
      </c>
      <c r="T2074" s="10">
        <v>0</v>
      </c>
      <c r="Y2074" s="10">
        <v>9.7E-5</v>
      </c>
      <c r="AD2074" s="10">
        <v>5.7000000000000003E-5</v>
      </c>
      <c r="AI2074" s="10">
        <v>2149</v>
      </c>
      <c r="AJ2074" s="10" t="s">
        <v>423</v>
      </c>
      <c r="AK2074" s="10">
        <v>1.1264E-2</v>
      </c>
      <c r="AP2074" s="10">
        <v>2.52E-2</v>
      </c>
      <c r="AU2074" s="10">
        <v>2.2769999999999999E-2</v>
      </c>
      <c r="AZ2074" s="10">
        <v>2149</v>
      </c>
      <c r="BA2074" s="10" t="s">
        <v>423</v>
      </c>
      <c r="BB2074" s="10">
        <v>8.0000000000000007E-5</v>
      </c>
      <c r="BG2074" s="10">
        <v>6.9999999999999994E-5</v>
      </c>
      <c r="BL2074" s="10">
        <v>5.8999999999999998E-5</v>
      </c>
      <c r="BQ2074" s="10">
        <v>2148</v>
      </c>
      <c r="BR2074" s="10" t="s">
        <v>315</v>
      </c>
      <c r="BS2074" s="10">
        <v>0.20038590000000001</v>
      </c>
      <c r="BT2074" s="10">
        <v>9.5739929999999987E-2</v>
      </c>
      <c r="BU2074" s="10">
        <v>19.5</v>
      </c>
      <c r="BV2074" s="10">
        <v>6.6</v>
      </c>
      <c r="BX2074" s="10">
        <v>0.33173441999999997</v>
      </c>
      <c r="BY2074" s="10">
        <v>0.15849533399999999</v>
      </c>
      <c r="BZ2074" s="10">
        <v>31.8</v>
      </c>
      <c r="CA2074" s="10">
        <v>6.7</v>
      </c>
      <c r="CC2074" s="10">
        <v>0.15439212000000002</v>
      </c>
      <c r="CD2074" s="10">
        <v>7.3765124000000001E-2</v>
      </c>
      <c r="CE2074" s="10">
        <v>14.8</v>
      </c>
      <c r="CF2074" s="10">
        <v>6.7</v>
      </c>
      <c r="CH2074" s="10">
        <v>2148</v>
      </c>
      <c r="CI2074" s="10" t="s">
        <v>315</v>
      </c>
      <c r="CJ2074" s="10">
        <v>5.2739049999999996E-2</v>
      </c>
      <c r="CK2074" s="10">
        <v>2.3761549999999996E-2</v>
      </c>
      <c r="CL2074" s="10">
        <v>5</v>
      </c>
      <c r="CM2074" s="10">
        <v>6.7</v>
      </c>
      <c r="CO2074" s="10">
        <v>0.15821715</v>
      </c>
      <c r="CP2074" s="10">
        <v>7.1284650000000005E-2</v>
      </c>
      <c r="CQ2074" s="10">
        <v>15</v>
      </c>
      <c r="CR2074" s="10">
        <v>6.7</v>
      </c>
      <c r="CT2074" s="10">
        <v>0.10547809999999999</v>
      </c>
      <c r="CU2074" s="10">
        <v>4.7523099999999992E-2</v>
      </c>
      <c r="CV2074" s="10">
        <v>10</v>
      </c>
      <c r="CW2074" s="10">
        <v>6.7</v>
      </c>
      <c r="CY2074" s="10">
        <v>3309</v>
      </c>
      <c r="CZ2074" s="10" t="s">
        <v>949</v>
      </c>
    </row>
    <row r="2075" spans="1:118" x14ac:dyDescent="0.25">
      <c r="A2075" s="10">
        <v>2150</v>
      </c>
      <c r="R2075" s="10">
        <v>2150</v>
      </c>
      <c r="S2075" s="10" t="s">
        <v>8</v>
      </c>
      <c r="AI2075" s="10">
        <v>2150</v>
      </c>
      <c r="AJ2075" s="10" t="s">
        <v>8</v>
      </c>
      <c r="AK2075" s="10">
        <v>2.92</v>
      </c>
      <c r="AL2075" s="10">
        <v>1.66</v>
      </c>
      <c r="AP2075" s="10">
        <v>3.31</v>
      </c>
      <c r="AQ2075" s="10">
        <v>1.9</v>
      </c>
      <c r="AU2075" s="10">
        <v>3.26</v>
      </c>
      <c r="AV2075" s="10">
        <v>1.87</v>
      </c>
      <c r="AZ2075" s="10">
        <v>2150</v>
      </c>
      <c r="BA2075" s="10" t="s">
        <v>8</v>
      </c>
      <c r="BB2075" s="10">
        <v>0.68</v>
      </c>
      <c r="BC2075" s="10">
        <v>0.51</v>
      </c>
      <c r="BG2075" s="10">
        <v>0.95</v>
      </c>
      <c r="BH2075" s="10">
        <v>0.68</v>
      </c>
      <c r="BL2075" s="10">
        <v>0.99</v>
      </c>
      <c r="BM2075" s="10">
        <v>0.7</v>
      </c>
      <c r="BQ2075" s="10">
        <v>2149</v>
      </c>
      <c r="BR2075" s="10" t="s">
        <v>423</v>
      </c>
      <c r="BS2075" s="10">
        <v>1.729E-2</v>
      </c>
      <c r="BX2075" s="10">
        <v>2.5139999999999999E-2</v>
      </c>
      <c r="CC2075" s="10">
        <v>1.891E-2</v>
      </c>
      <c r="CH2075" s="10">
        <v>2149</v>
      </c>
      <c r="CI2075" s="10" t="s">
        <v>423</v>
      </c>
      <c r="CJ2075" s="10">
        <v>5.0000000000000002E-5</v>
      </c>
      <c r="CO2075" s="10">
        <v>8.0000000000000007E-5</v>
      </c>
      <c r="CT2075" s="10">
        <v>0</v>
      </c>
      <c r="CY2075" s="10">
        <v>2170</v>
      </c>
      <c r="CZ2075" s="10" t="s">
        <v>8</v>
      </c>
      <c r="DC2075" s="10">
        <v>0</v>
      </c>
      <c r="DH2075" s="10">
        <v>0</v>
      </c>
      <c r="DM2075" s="10">
        <v>0</v>
      </c>
    </row>
    <row r="2076" spans="1:118" x14ac:dyDescent="0.25">
      <c r="A2076" s="10">
        <v>2151</v>
      </c>
      <c r="R2076" s="10">
        <v>2151</v>
      </c>
      <c r="S2076" s="10" t="s">
        <v>9</v>
      </c>
      <c r="T2076" s="10">
        <v>0.6</v>
      </c>
      <c r="U2076" s="10">
        <v>0.47</v>
      </c>
      <c r="V2076" s="10">
        <v>0</v>
      </c>
      <c r="Y2076" s="10">
        <v>1.1399999999999999</v>
      </c>
      <c r="Z2076" s="10">
        <v>0.85</v>
      </c>
      <c r="AA2076" s="10">
        <v>0</v>
      </c>
      <c r="AD2076" s="10">
        <v>1.06</v>
      </c>
      <c r="AE2076" s="10">
        <v>0.79</v>
      </c>
      <c r="AF2076" s="10">
        <v>0</v>
      </c>
      <c r="AI2076" s="10">
        <v>2151</v>
      </c>
      <c r="AJ2076" s="10" t="s">
        <v>9</v>
      </c>
      <c r="AZ2076" s="10">
        <v>2151</v>
      </c>
      <c r="BA2076" s="10" t="s">
        <v>9</v>
      </c>
      <c r="BQ2076" s="10">
        <v>2150</v>
      </c>
      <c r="BR2076" s="10" t="s">
        <v>8</v>
      </c>
      <c r="BS2076" s="10">
        <v>2.39</v>
      </c>
      <c r="BT2076" s="10">
        <v>1</v>
      </c>
      <c r="BX2076" s="10">
        <v>3.05</v>
      </c>
      <c r="BY2076" s="10">
        <v>1.28</v>
      </c>
      <c r="CC2076" s="10">
        <v>3.16</v>
      </c>
      <c r="CD2076" s="10">
        <v>1.33</v>
      </c>
      <c r="CH2076" s="10">
        <v>2150</v>
      </c>
      <c r="CI2076" s="10" t="s">
        <v>8</v>
      </c>
      <c r="CJ2076" s="10">
        <v>0.59</v>
      </c>
      <c r="CK2076" s="10">
        <v>0.36</v>
      </c>
      <c r="CL2076" s="10">
        <v>11</v>
      </c>
      <c r="CM2076" s="10">
        <v>37.57</v>
      </c>
      <c r="CO2076" s="10">
        <v>1.08</v>
      </c>
      <c r="CP2076" s="10">
        <v>0.62</v>
      </c>
      <c r="CQ2076" s="10">
        <v>19</v>
      </c>
      <c r="CR2076" s="10">
        <v>37.090000000000003</v>
      </c>
      <c r="CT2076" s="10">
        <v>0.98</v>
      </c>
      <c r="CU2076" s="10">
        <v>0.56999999999999995</v>
      </c>
      <c r="CV2076" s="10">
        <v>18</v>
      </c>
      <c r="CW2076" s="10">
        <v>37.119999999999997</v>
      </c>
      <c r="CY2076" s="10">
        <v>2171</v>
      </c>
      <c r="CZ2076" s="10" t="s">
        <v>9</v>
      </c>
      <c r="DA2076" s="10">
        <v>0.45</v>
      </c>
      <c r="DB2076" s="10">
        <v>0.13</v>
      </c>
      <c r="DC2076" s="10">
        <v>7.2</v>
      </c>
      <c r="DD2076" s="10">
        <v>38.03</v>
      </c>
      <c r="DF2076" s="10">
        <v>0.52</v>
      </c>
      <c r="DG2076" s="10">
        <v>0.15</v>
      </c>
      <c r="DH2076" s="10">
        <v>8.3000000000000007</v>
      </c>
      <c r="DI2076" s="10">
        <v>38.06</v>
      </c>
      <c r="DK2076" s="10">
        <v>0.52</v>
      </c>
      <c r="DL2076" s="10">
        <v>0.15</v>
      </c>
      <c r="DM2076" s="10">
        <v>8.3000000000000007</v>
      </c>
      <c r="DN2076" s="10">
        <v>38.1</v>
      </c>
    </row>
    <row r="2077" spans="1:118" x14ac:dyDescent="0.25">
      <c r="A2077" s="10">
        <v>2152</v>
      </c>
      <c r="R2077" s="10">
        <v>2152</v>
      </c>
      <c r="S2077" s="10" t="s">
        <v>399</v>
      </c>
      <c r="AI2077" s="10">
        <v>2152</v>
      </c>
      <c r="AJ2077" s="10" t="s">
        <v>399</v>
      </c>
      <c r="AK2077" s="10">
        <v>2.89</v>
      </c>
      <c r="AL2077" s="10">
        <v>1.46</v>
      </c>
      <c r="AM2077" s="10">
        <v>284.2</v>
      </c>
      <c r="AN2077" s="10">
        <v>6.6</v>
      </c>
      <c r="AP2077" s="10">
        <v>3.28</v>
      </c>
      <c r="AQ2077" s="10">
        <v>1.66</v>
      </c>
      <c r="AR2077" s="10">
        <v>322.3</v>
      </c>
      <c r="AS2077" s="10">
        <v>6.6</v>
      </c>
      <c r="AU2077" s="10">
        <v>3.23</v>
      </c>
      <c r="AV2077" s="10">
        <v>1.63</v>
      </c>
      <c r="AW2077" s="10">
        <v>317.7</v>
      </c>
      <c r="AX2077" s="10">
        <v>6.6</v>
      </c>
      <c r="AZ2077" s="10">
        <v>2152</v>
      </c>
      <c r="BA2077" s="10" t="s">
        <v>399</v>
      </c>
      <c r="BB2077" s="10">
        <v>0.67</v>
      </c>
      <c r="BC2077" s="10">
        <v>0.43</v>
      </c>
      <c r="BD2077" s="10">
        <v>68.900000000000006</v>
      </c>
      <c r="BE2077" s="10">
        <v>6.7</v>
      </c>
      <c r="BG2077" s="10">
        <v>0.93</v>
      </c>
      <c r="BH2077" s="10">
        <v>0.6</v>
      </c>
      <c r="BI2077" s="10">
        <v>96.7</v>
      </c>
      <c r="BJ2077" s="10">
        <v>6.6</v>
      </c>
      <c r="BL2077" s="10">
        <v>0.97</v>
      </c>
      <c r="BM2077" s="10">
        <v>0.62</v>
      </c>
      <c r="BN2077" s="10">
        <v>100.7</v>
      </c>
      <c r="BO2077" s="10">
        <v>6.6</v>
      </c>
      <c r="BQ2077" s="10">
        <v>2151</v>
      </c>
      <c r="BR2077" s="10" t="s">
        <v>9</v>
      </c>
      <c r="BU2077" s="10">
        <v>0</v>
      </c>
      <c r="BZ2077" s="10">
        <v>0</v>
      </c>
      <c r="CE2077" s="10">
        <v>0</v>
      </c>
      <c r="CH2077" s="10">
        <v>2151</v>
      </c>
      <c r="CI2077" s="10" t="s">
        <v>9</v>
      </c>
      <c r="CL2077" s="10">
        <v>0</v>
      </c>
      <c r="CQ2077" s="10">
        <v>0</v>
      </c>
      <c r="CV2077" s="10">
        <v>0</v>
      </c>
      <c r="CY2077" s="10">
        <v>2172</v>
      </c>
      <c r="CZ2077" s="10" t="s">
        <v>10</v>
      </c>
      <c r="DC2077" s="10">
        <v>0</v>
      </c>
      <c r="DH2077" s="10">
        <v>0</v>
      </c>
      <c r="DM2077" s="10">
        <v>0</v>
      </c>
    </row>
    <row r="2078" spans="1:118" x14ac:dyDescent="0.25">
      <c r="A2078" s="10">
        <v>2153</v>
      </c>
      <c r="R2078" s="10">
        <v>2153</v>
      </c>
      <c r="S2078" s="10" t="s">
        <v>44</v>
      </c>
      <c r="T2078" s="10">
        <v>0.57999999999999996</v>
      </c>
      <c r="U2078" s="10">
        <v>0.39</v>
      </c>
      <c r="V2078" s="10">
        <v>67.099999999999994</v>
      </c>
      <c r="W2078" s="10">
        <v>6</v>
      </c>
      <c r="Y2078" s="10">
        <v>1.1200000000000001</v>
      </c>
      <c r="Z2078" s="10">
        <v>0.76</v>
      </c>
      <c r="AA2078" s="10">
        <v>122.1</v>
      </c>
      <c r="AB2078" s="10">
        <v>6.4</v>
      </c>
      <c r="AD2078" s="10">
        <v>1.04</v>
      </c>
      <c r="AE2078" s="10">
        <v>0.7</v>
      </c>
      <c r="AF2078" s="10">
        <v>117</v>
      </c>
      <c r="AG2078" s="10">
        <v>6.2</v>
      </c>
      <c r="AI2078" s="10">
        <v>2153</v>
      </c>
      <c r="AJ2078" s="10" t="s">
        <v>44</v>
      </c>
      <c r="AZ2078" s="10">
        <v>2153</v>
      </c>
      <c r="BA2078" s="10" t="s">
        <v>44</v>
      </c>
      <c r="BQ2078" s="10">
        <v>2152</v>
      </c>
      <c r="BR2078" s="10" t="s">
        <v>399</v>
      </c>
      <c r="BS2078" s="10">
        <v>2.37</v>
      </c>
      <c r="BT2078" s="10">
        <v>0.86</v>
      </c>
      <c r="BU2078" s="10">
        <v>239.4</v>
      </c>
      <c r="BV2078" s="10">
        <v>6.1</v>
      </c>
      <c r="BX2078" s="10">
        <v>3.02</v>
      </c>
      <c r="BY2078" s="10">
        <v>1.0900000000000001</v>
      </c>
      <c r="BZ2078" s="10">
        <v>304.3</v>
      </c>
      <c r="CA2078" s="10">
        <v>6.1</v>
      </c>
      <c r="CC2078" s="10">
        <v>3.13</v>
      </c>
      <c r="CD2078" s="10">
        <v>1.1299999999999999</v>
      </c>
      <c r="CE2078" s="10">
        <v>296.39999999999998</v>
      </c>
      <c r="CF2078" s="10">
        <v>6.5</v>
      </c>
      <c r="CH2078" s="10">
        <v>2152</v>
      </c>
      <c r="CI2078" s="10" t="s">
        <v>399</v>
      </c>
      <c r="CJ2078" s="10">
        <v>0.56999999999999995</v>
      </c>
      <c r="CK2078" s="10">
        <v>0.28999999999999998</v>
      </c>
      <c r="CL2078" s="10">
        <v>57.2</v>
      </c>
      <c r="CM2078" s="10">
        <v>6.5</v>
      </c>
      <c r="CO2078" s="10">
        <v>1.06</v>
      </c>
      <c r="CP2078" s="10">
        <v>0.54</v>
      </c>
      <c r="CQ2078" s="10">
        <v>105.8</v>
      </c>
      <c r="CR2078" s="10">
        <v>6.5</v>
      </c>
      <c r="CT2078" s="10">
        <v>0.96</v>
      </c>
      <c r="CU2078" s="10">
        <v>0.49</v>
      </c>
      <c r="CV2078" s="10">
        <v>93.5</v>
      </c>
      <c r="CW2078" s="10">
        <v>6.7</v>
      </c>
      <c r="CY2078" s="10">
        <v>2173</v>
      </c>
      <c r="CZ2078" s="10" t="s">
        <v>11</v>
      </c>
      <c r="DA2078" s="10">
        <v>0.45</v>
      </c>
      <c r="DB2078" s="10">
        <v>0.09</v>
      </c>
      <c r="DC2078" s="10">
        <v>25</v>
      </c>
      <c r="DD2078" s="10">
        <v>10.6</v>
      </c>
      <c r="DF2078" s="10">
        <v>0.52</v>
      </c>
      <c r="DG2078" s="10">
        <v>0.11</v>
      </c>
      <c r="DH2078" s="10">
        <v>29</v>
      </c>
      <c r="DI2078" s="10">
        <v>10.6</v>
      </c>
      <c r="DK2078" s="10">
        <v>0.52</v>
      </c>
      <c r="DL2078" s="10">
        <v>0.11</v>
      </c>
      <c r="DM2078" s="10">
        <v>29</v>
      </c>
      <c r="DN2078" s="10">
        <v>10.6</v>
      </c>
    </row>
    <row r="2079" spans="1:118" x14ac:dyDescent="0.25">
      <c r="A2079" s="10">
        <v>2154</v>
      </c>
      <c r="R2079" s="10">
        <v>2154</v>
      </c>
      <c r="S2079" s="10" t="s">
        <v>287</v>
      </c>
      <c r="T2079" s="10">
        <v>4.6523160000000001E-2</v>
      </c>
      <c r="U2079" s="10">
        <v>3.1389120000000006E-2</v>
      </c>
      <c r="V2079" s="10">
        <v>5.4</v>
      </c>
      <c r="W2079" s="10">
        <v>6</v>
      </c>
      <c r="Y2079" s="10">
        <v>0.12498073600000001</v>
      </c>
      <c r="Z2079" s="10">
        <v>8.4324352000000019E-2</v>
      </c>
      <c r="AA2079" s="10">
        <v>13.6</v>
      </c>
      <c r="AB2079" s="10">
        <v>6.4</v>
      </c>
      <c r="AD2079" s="10">
        <v>3.7390835999999997E-2</v>
      </c>
      <c r="AE2079" s="10">
        <v>2.5227552000000007E-2</v>
      </c>
      <c r="AF2079" s="10">
        <v>4.2</v>
      </c>
      <c r="AG2079" s="10">
        <v>6.2</v>
      </c>
      <c r="AI2079" s="10">
        <v>2154</v>
      </c>
      <c r="AJ2079" s="10" t="s">
        <v>287</v>
      </c>
      <c r="AK2079" s="10">
        <v>0.4552584959999999</v>
      </c>
      <c r="AL2079" s="10">
        <v>0.23018687999999998</v>
      </c>
      <c r="AM2079" s="10">
        <v>44.8</v>
      </c>
      <c r="AN2079" s="10">
        <v>6.6</v>
      </c>
      <c r="AP2079" s="10">
        <v>0.46745291999999994</v>
      </c>
      <c r="AQ2079" s="10">
        <v>0.2363526</v>
      </c>
      <c r="AR2079" s="10">
        <v>46</v>
      </c>
      <c r="AS2079" s="10">
        <v>6.6</v>
      </c>
      <c r="AU2079" s="10">
        <v>0.43696686000000001</v>
      </c>
      <c r="AV2079" s="10">
        <v>0.2209383</v>
      </c>
      <c r="AW2079" s="10">
        <v>43</v>
      </c>
      <c r="AX2079" s="10">
        <v>6.6</v>
      </c>
      <c r="AZ2079" s="10">
        <v>2154</v>
      </c>
      <c r="BA2079" s="10" t="s">
        <v>287</v>
      </c>
      <c r="BB2079" s="10">
        <v>5.0629488E-2</v>
      </c>
      <c r="BC2079" s="10">
        <v>3.2547528000000006E-2</v>
      </c>
      <c r="BD2079" s="10">
        <v>5.2</v>
      </c>
      <c r="BE2079" s="10">
        <v>6.7</v>
      </c>
      <c r="BG2079" s="10">
        <v>5.5628495999999993E-2</v>
      </c>
      <c r="BH2079" s="10">
        <v>3.5761175999999999E-2</v>
      </c>
      <c r="BI2079" s="10">
        <v>5.8</v>
      </c>
      <c r="BJ2079" s="10">
        <v>6.6</v>
      </c>
      <c r="BL2079" s="10">
        <v>4.2200927999999999E-2</v>
      </c>
      <c r="BM2079" s="10">
        <v>2.7129167999999999E-2</v>
      </c>
      <c r="BN2079" s="10">
        <v>4.4000000000000004</v>
      </c>
      <c r="BO2079" s="10">
        <v>6.6</v>
      </c>
      <c r="BQ2079" s="10">
        <v>2153</v>
      </c>
      <c r="BR2079" s="10" t="s">
        <v>44</v>
      </c>
      <c r="BU2079" s="10">
        <v>0</v>
      </c>
      <c r="BZ2079" s="10">
        <v>0</v>
      </c>
      <c r="CE2079" s="10">
        <v>0</v>
      </c>
      <c r="CH2079" s="10">
        <v>2153</v>
      </c>
      <c r="CI2079" s="10" t="s">
        <v>44</v>
      </c>
      <c r="CL2079" s="10">
        <v>0</v>
      </c>
      <c r="CQ2079" s="10">
        <v>0</v>
      </c>
      <c r="CV2079" s="10">
        <v>0</v>
      </c>
      <c r="CY2079" s="10">
        <v>2174</v>
      </c>
      <c r="CZ2079" s="10" t="s">
        <v>285</v>
      </c>
      <c r="DA2079" s="10">
        <v>3.5942480000000006E-2</v>
      </c>
      <c r="DB2079" s="10">
        <v>7.3352000000000001E-3</v>
      </c>
      <c r="DC2079" s="10">
        <v>2</v>
      </c>
      <c r="DD2079" s="10">
        <v>10.6</v>
      </c>
      <c r="DF2079" s="10">
        <v>3.5942480000000006E-2</v>
      </c>
      <c r="DG2079" s="10">
        <v>7.3352000000000001E-3</v>
      </c>
      <c r="DH2079" s="10">
        <v>2</v>
      </c>
      <c r="DI2079" s="10">
        <v>10.6</v>
      </c>
      <c r="DK2079" s="10">
        <v>3.5942480000000006E-2</v>
      </c>
      <c r="DL2079" s="10">
        <v>7.3352000000000001E-3</v>
      </c>
      <c r="DM2079" s="10">
        <v>2</v>
      </c>
      <c r="DN2079" s="10">
        <v>10.6</v>
      </c>
    </row>
    <row r="2080" spans="1:118" x14ac:dyDescent="0.25">
      <c r="A2080" s="10">
        <v>2155</v>
      </c>
      <c r="R2080" s="10">
        <v>2155</v>
      </c>
      <c r="S2080" s="10" t="s">
        <v>298</v>
      </c>
      <c r="T2080" s="10">
        <v>5.9446260000000008E-2</v>
      </c>
      <c r="U2080" s="10">
        <v>4.0108320000000017E-2</v>
      </c>
      <c r="V2080" s="10">
        <v>6.9</v>
      </c>
      <c r="W2080" s="10">
        <v>6</v>
      </c>
      <c r="Y2080" s="10">
        <v>7.4437056000000001E-2</v>
      </c>
      <c r="Z2080" s="10">
        <v>5.0222592000000003E-2</v>
      </c>
      <c r="AA2080" s="10">
        <v>8.1</v>
      </c>
      <c r="AB2080" s="10">
        <v>6.4</v>
      </c>
      <c r="AD2080" s="10">
        <v>8.5464767999999983E-2</v>
      </c>
      <c r="AE2080" s="10">
        <v>5.7662975999999998E-2</v>
      </c>
      <c r="AF2080" s="10">
        <v>9.6</v>
      </c>
      <c r="AG2080" s="10">
        <v>6.2</v>
      </c>
      <c r="AI2080" s="10">
        <v>2155</v>
      </c>
      <c r="AJ2080" s="10" t="s">
        <v>298</v>
      </c>
      <c r="AK2080" s="10">
        <v>0.29876338799999996</v>
      </c>
      <c r="AL2080" s="10">
        <v>0.15106013999999998</v>
      </c>
      <c r="AM2080" s="10">
        <v>29.4</v>
      </c>
      <c r="AN2080" s="10">
        <v>6.6</v>
      </c>
      <c r="AP2080" s="10">
        <v>0.12499284600000002</v>
      </c>
      <c r="AQ2080" s="10">
        <v>6.3198630000000006E-2</v>
      </c>
      <c r="AR2080" s="10">
        <v>12.3</v>
      </c>
      <c r="AS2080" s="10">
        <v>6.6</v>
      </c>
      <c r="AU2080" s="10">
        <v>0.12499284600000002</v>
      </c>
      <c r="AV2080" s="10">
        <v>6.3198630000000006E-2</v>
      </c>
      <c r="AW2080" s="10">
        <v>12.3</v>
      </c>
      <c r="AX2080" s="10">
        <v>6.6</v>
      </c>
      <c r="AZ2080" s="10">
        <v>2155</v>
      </c>
      <c r="BA2080" s="10" t="s">
        <v>298</v>
      </c>
      <c r="BB2080" s="10">
        <v>6.7181436000000011E-2</v>
      </c>
      <c r="BC2080" s="10">
        <v>4.3188066000000004E-2</v>
      </c>
      <c r="BD2080" s="10">
        <v>6.9</v>
      </c>
      <c r="BE2080" s="10">
        <v>6.7</v>
      </c>
      <c r="BG2080" s="10">
        <v>6.6178727999999992E-2</v>
      </c>
      <c r="BH2080" s="10">
        <v>4.2543468000000001E-2</v>
      </c>
      <c r="BI2080" s="10">
        <v>6.9</v>
      </c>
      <c r="BJ2080" s="10">
        <v>6.6</v>
      </c>
      <c r="BL2080" s="10">
        <v>0.10646143199999999</v>
      </c>
      <c r="BM2080" s="10">
        <v>6.8439492000000005E-2</v>
      </c>
      <c r="BN2080" s="10">
        <v>11.1</v>
      </c>
      <c r="BO2080" s="10">
        <v>6.6</v>
      </c>
      <c r="BQ2080" s="10">
        <v>2154</v>
      </c>
      <c r="BR2080" s="10" t="s">
        <v>287</v>
      </c>
      <c r="BS2080" s="10">
        <v>0.41266451199999993</v>
      </c>
      <c r="BT2080" s="10">
        <v>0.14926163200000003</v>
      </c>
      <c r="BU2080" s="10">
        <v>41.6</v>
      </c>
      <c r="BV2080" s="10">
        <v>6.1</v>
      </c>
      <c r="BX2080" s="10">
        <v>0.45035982800000002</v>
      </c>
      <c r="BY2080" s="10">
        <v>0.16289610800000001</v>
      </c>
      <c r="BZ2080" s="10">
        <v>45.4</v>
      </c>
      <c r="CA2080" s="10">
        <v>6.1</v>
      </c>
      <c r="CC2080" s="10">
        <v>0.44606665999999995</v>
      </c>
      <c r="CD2080" s="10">
        <v>0.16134326000000002</v>
      </c>
      <c r="CE2080" s="10">
        <v>42.2</v>
      </c>
      <c r="CF2080" s="10">
        <v>6.5</v>
      </c>
      <c r="CH2080" s="10">
        <v>2154</v>
      </c>
      <c r="CI2080" s="10" t="s">
        <v>287</v>
      </c>
      <c r="CJ2080" s="10">
        <v>0</v>
      </c>
      <c r="CK2080" s="10">
        <v>0</v>
      </c>
      <c r="CL2080" s="10">
        <v>0</v>
      </c>
      <c r="CM2080" s="10">
        <v>6.5</v>
      </c>
      <c r="CO2080" s="10">
        <v>0</v>
      </c>
      <c r="CP2080" s="10">
        <v>0</v>
      </c>
      <c r="CQ2080" s="10">
        <v>0</v>
      </c>
      <c r="CR2080" s="10">
        <v>6.5</v>
      </c>
      <c r="CT2080" s="10">
        <v>0</v>
      </c>
      <c r="CU2080" s="10">
        <v>0</v>
      </c>
      <c r="CV2080" s="10">
        <v>0</v>
      </c>
      <c r="CW2080" s="10">
        <v>6.7</v>
      </c>
      <c r="CY2080" s="10">
        <v>2175</v>
      </c>
      <c r="CZ2080" s="10" t="s">
        <v>304</v>
      </c>
      <c r="DA2080" s="10">
        <v>0.17971239999999999</v>
      </c>
      <c r="DB2080" s="10">
        <v>3.6676E-2</v>
      </c>
      <c r="DC2080" s="10">
        <v>10</v>
      </c>
      <c r="DD2080" s="10">
        <v>10.6</v>
      </c>
      <c r="DF2080" s="10">
        <v>0.23362611999999999</v>
      </c>
      <c r="DG2080" s="10">
        <v>4.7678799999999993E-2</v>
      </c>
      <c r="DH2080" s="10">
        <v>13</v>
      </c>
      <c r="DI2080" s="10">
        <v>10.6</v>
      </c>
      <c r="DK2080" s="10">
        <v>0.21565487999999999</v>
      </c>
      <c r="DL2080" s="10">
        <v>4.40112E-2</v>
      </c>
      <c r="DM2080" s="10">
        <v>12</v>
      </c>
      <c r="DN2080" s="10">
        <v>10.6</v>
      </c>
    </row>
    <row r="2081" spans="1:118" x14ac:dyDescent="0.25">
      <c r="A2081" s="10">
        <v>2156</v>
      </c>
      <c r="R2081" s="10">
        <v>2156</v>
      </c>
      <c r="S2081" s="10" t="s">
        <v>299</v>
      </c>
      <c r="T2081" s="10">
        <v>0.44110847999999997</v>
      </c>
      <c r="U2081" s="10">
        <v>0.29761536</v>
      </c>
      <c r="V2081" s="10">
        <v>51.2</v>
      </c>
      <c r="W2081" s="10">
        <v>6</v>
      </c>
      <c r="Y2081" s="10">
        <v>0.88956876799999984</v>
      </c>
      <c r="Z2081" s="10">
        <v>0.60019097599999993</v>
      </c>
      <c r="AA2081" s="10">
        <v>96.8</v>
      </c>
      <c r="AB2081" s="10">
        <v>6.4</v>
      </c>
      <c r="AD2081" s="10">
        <v>0.89025799999999988</v>
      </c>
      <c r="AE2081" s="10">
        <v>0.60065600000000008</v>
      </c>
      <c r="AF2081" s="10">
        <v>100</v>
      </c>
      <c r="AG2081" s="10">
        <v>6.2</v>
      </c>
      <c r="AI2081" s="10">
        <v>2156</v>
      </c>
      <c r="AJ2081" s="10" t="s">
        <v>299</v>
      </c>
      <c r="AK2081" s="10">
        <v>1.7885155199999998</v>
      </c>
      <c r="AL2081" s="10">
        <v>0.90430559999999993</v>
      </c>
      <c r="AM2081" s="10">
        <v>176</v>
      </c>
      <c r="AN2081" s="10">
        <v>6.6</v>
      </c>
      <c r="AP2081" s="10">
        <v>2.1218297760000002</v>
      </c>
      <c r="AQ2081" s="10">
        <v>1.0728352800000001</v>
      </c>
      <c r="AR2081" s="10">
        <v>208.8</v>
      </c>
      <c r="AS2081" s="10">
        <v>6.6</v>
      </c>
      <c r="AU2081" s="10">
        <v>2.1380890080000001</v>
      </c>
      <c r="AV2081" s="10">
        <v>1.0810562399999999</v>
      </c>
      <c r="AW2081" s="10">
        <v>210.4</v>
      </c>
      <c r="AX2081" s="10">
        <v>6.6</v>
      </c>
      <c r="AZ2081" s="10">
        <v>2156</v>
      </c>
      <c r="BA2081" s="10" t="s">
        <v>299</v>
      </c>
      <c r="BB2081" s="10">
        <v>0.51408403199999997</v>
      </c>
      <c r="BC2081" s="10">
        <v>0.33048259200000002</v>
      </c>
      <c r="BD2081" s="10">
        <v>52.8</v>
      </c>
      <c r="BE2081" s="10">
        <v>6.7</v>
      </c>
      <c r="BG2081" s="10">
        <v>0.75194380800000016</v>
      </c>
      <c r="BH2081" s="10">
        <v>0.48339244800000014</v>
      </c>
      <c r="BI2081" s="10">
        <v>78.400000000000006</v>
      </c>
      <c r="BJ2081" s="10">
        <v>6.6</v>
      </c>
      <c r="BL2081" s="10">
        <v>0.78263539199999987</v>
      </c>
      <c r="BM2081" s="10">
        <v>0.50312275200000001</v>
      </c>
      <c r="BN2081" s="10">
        <v>81.599999999999994</v>
      </c>
      <c r="BO2081" s="10">
        <v>6.6</v>
      </c>
      <c r="BQ2081" s="10">
        <v>2155</v>
      </c>
      <c r="BR2081" s="10" t="s">
        <v>298</v>
      </c>
      <c r="BS2081" s="10">
        <v>0.11606189399999998</v>
      </c>
      <c r="BT2081" s="10">
        <v>4.1979833999999994E-2</v>
      </c>
      <c r="BU2081" s="10">
        <v>11.7</v>
      </c>
      <c r="BV2081" s="10">
        <v>6.1</v>
      </c>
      <c r="BX2081" s="10">
        <v>0.11903783999999998</v>
      </c>
      <c r="BY2081" s="10">
        <v>4.3056239999999996E-2</v>
      </c>
      <c r="BZ2081" s="10">
        <v>12</v>
      </c>
      <c r="CA2081" s="10">
        <v>6.1</v>
      </c>
      <c r="CC2081" s="10">
        <v>0.15538341</v>
      </c>
      <c r="CD2081" s="10">
        <v>5.6202510000000004E-2</v>
      </c>
      <c r="CE2081" s="10">
        <v>14.7</v>
      </c>
      <c r="CF2081" s="10">
        <v>6.5</v>
      </c>
      <c r="CH2081" s="10">
        <v>2155</v>
      </c>
      <c r="CI2081" s="10" t="s">
        <v>298</v>
      </c>
      <c r="CJ2081" s="10">
        <v>4.8038640000000001E-2</v>
      </c>
      <c r="CK2081" s="10">
        <v>2.42892E-2</v>
      </c>
      <c r="CL2081" s="10">
        <v>4.8</v>
      </c>
      <c r="CM2081" s="10">
        <v>6.5</v>
      </c>
      <c r="CO2081" s="10">
        <v>6.6053130000000002E-2</v>
      </c>
      <c r="CP2081" s="10">
        <v>3.3397650000000001E-2</v>
      </c>
      <c r="CQ2081" s="10">
        <v>6.6</v>
      </c>
      <c r="CR2081" s="10">
        <v>6.5</v>
      </c>
      <c r="CT2081" s="10">
        <v>7.7369925000000006E-2</v>
      </c>
      <c r="CU2081" s="10">
        <v>3.9119625000000005E-2</v>
      </c>
      <c r="CV2081" s="10">
        <v>7.5</v>
      </c>
      <c r="CW2081" s="10">
        <v>6.7</v>
      </c>
      <c r="CY2081" s="10">
        <v>2176</v>
      </c>
      <c r="CZ2081" s="10" t="s">
        <v>289</v>
      </c>
      <c r="DA2081" s="10">
        <v>0.17971239999999999</v>
      </c>
      <c r="DB2081" s="10">
        <v>3.6676E-2</v>
      </c>
      <c r="DC2081" s="10">
        <v>10</v>
      </c>
      <c r="DD2081" s="10">
        <v>10.6</v>
      </c>
      <c r="DF2081" s="10">
        <v>0.19768363999999999</v>
      </c>
      <c r="DG2081" s="10">
        <v>4.03436E-2</v>
      </c>
      <c r="DH2081" s="10">
        <v>11</v>
      </c>
      <c r="DI2081" s="10">
        <v>10.6</v>
      </c>
      <c r="DK2081" s="10">
        <v>0.21565487999999999</v>
      </c>
      <c r="DL2081" s="10">
        <v>4.40112E-2</v>
      </c>
      <c r="DM2081" s="10">
        <v>12</v>
      </c>
      <c r="DN2081" s="10">
        <v>10.6</v>
      </c>
    </row>
    <row r="2082" spans="1:118" x14ac:dyDescent="0.25">
      <c r="A2082" s="10">
        <v>2157</v>
      </c>
      <c r="R2082" s="10">
        <v>2157</v>
      </c>
      <c r="S2082" s="10" t="s">
        <v>310</v>
      </c>
      <c r="T2082" s="10">
        <v>3.1015440000000002E-2</v>
      </c>
      <c r="U2082" s="10">
        <v>2.0926080000000003E-2</v>
      </c>
      <c r="V2082" s="10">
        <v>3.6</v>
      </c>
      <c r="W2082" s="10">
        <v>6</v>
      </c>
      <c r="Y2082" s="10">
        <v>3.3083135999999999E-2</v>
      </c>
      <c r="Z2082" s="10">
        <v>2.2321152E-2</v>
      </c>
      <c r="AA2082" s="10">
        <v>3.6</v>
      </c>
      <c r="AB2082" s="10">
        <v>6.4</v>
      </c>
      <c r="AD2082" s="10">
        <v>2.8488256000000003E-2</v>
      </c>
      <c r="AE2082" s="10">
        <v>1.9220992000000006E-2</v>
      </c>
      <c r="AF2082" s="10">
        <v>3.2</v>
      </c>
      <c r="AG2082" s="10">
        <v>6.2</v>
      </c>
      <c r="AI2082" s="10">
        <v>2157</v>
      </c>
      <c r="AJ2082" s="10" t="s">
        <v>310</v>
      </c>
      <c r="AK2082" s="10">
        <v>0.34550867999999996</v>
      </c>
      <c r="AL2082" s="10">
        <v>0.17469539999999997</v>
      </c>
      <c r="AM2082" s="10">
        <v>34</v>
      </c>
      <c r="AN2082" s="10">
        <v>6.6</v>
      </c>
      <c r="AP2082" s="10">
        <v>0.56094350399999993</v>
      </c>
      <c r="AQ2082" s="10">
        <v>0.28362312000000001</v>
      </c>
      <c r="AR2082" s="10">
        <v>55.2</v>
      </c>
      <c r="AS2082" s="10">
        <v>6.6</v>
      </c>
      <c r="AU2082" s="10">
        <v>0.52842504000000001</v>
      </c>
      <c r="AV2082" s="10">
        <v>0.26718120000000001</v>
      </c>
      <c r="AW2082" s="10">
        <v>52</v>
      </c>
      <c r="AX2082" s="10">
        <v>6.6</v>
      </c>
      <c r="AZ2082" s="10">
        <v>2157</v>
      </c>
      <c r="BA2082" s="10" t="s">
        <v>310</v>
      </c>
      <c r="BB2082" s="10">
        <v>3.8945759999999996E-2</v>
      </c>
      <c r="BC2082" s="10">
        <v>2.5036560000000003E-2</v>
      </c>
      <c r="BD2082" s="10">
        <v>4</v>
      </c>
      <c r="BE2082" s="10">
        <v>6.7</v>
      </c>
      <c r="BG2082" s="10">
        <v>5.3710271999999989E-2</v>
      </c>
      <c r="BH2082" s="10">
        <v>3.4528031999999993E-2</v>
      </c>
      <c r="BI2082" s="10">
        <v>5.6</v>
      </c>
      <c r="BJ2082" s="10">
        <v>6.6</v>
      </c>
      <c r="BL2082" s="10">
        <v>3.4528031999999993E-2</v>
      </c>
      <c r="BM2082" s="10">
        <v>2.2196591999999998E-2</v>
      </c>
      <c r="BN2082" s="10">
        <v>3.6</v>
      </c>
      <c r="BO2082" s="10">
        <v>6.6</v>
      </c>
      <c r="BQ2082" s="10">
        <v>2156</v>
      </c>
      <c r="BR2082" s="10" t="s">
        <v>299</v>
      </c>
      <c r="BS2082" s="10">
        <v>1.5157484959999998</v>
      </c>
      <c r="BT2082" s="10">
        <v>0.54824945599999997</v>
      </c>
      <c r="BU2082" s="10">
        <v>152.80000000000001</v>
      </c>
      <c r="BV2082" s="10">
        <v>6.1</v>
      </c>
      <c r="BX2082" s="10">
        <v>2.1188735519999997</v>
      </c>
      <c r="BY2082" s="10">
        <v>0.76640107199999996</v>
      </c>
      <c r="BZ2082" s="10">
        <v>213.6</v>
      </c>
      <c r="CA2082" s="10">
        <v>6.1</v>
      </c>
      <c r="CC2082" s="10">
        <v>2.1795958600000001</v>
      </c>
      <c r="CD2082" s="10">
        <v>0.78836446000000016</v>
      </c>
      <c r="CE2082" s="10">
        <v>206.2</v>
      </c>
      <c r="CF2082" s="10">
        <v>6.5</v>
      </c>
      <c r="CH2082" s="10">
        <v>2156</v>
      </c>
      <c r="CI2082" s="10" t="s">
        <v>299</v>
      </c>
      <c r="CJ2082" s="10">
        <v>0.48839283999999999</v>
      </c>
      <c r="CK2082" s="10">
        <v>0.2469402</v>
      </c>
      <c r="CL2082" s="10">
        <v>48.8</v>
      </c>
      <c r="CM2082" s="10">
        <v>6.5</v>
      </c>
      <c r="CO2082" s="10">
        <v>0.93675347999999992</v>
      </c>
      <c r="CP2082" s="10">
        <v>0.47363939999999999</v>
      </c>
      <c r="CQ2082" s="10">
        <v>93.6</v>
      </c>
      <c r="CR2082" s="10">
        <v>6.5</v>
      </c>
      <c r="CT2082" s="10">
        <v>0.85003757600000007</v>
      </c>
      <c r="CU2082" s="10">
        <v>0.42979428000000008</v>
      </c>
      <c r="CV2082" s="10">
        <v>82.4</v>
      </c>
      <c r="CW2082" s="10">
        <v>6.7</v>
      </c>
      <c r="CY2082" s="10">
        <v>2177</v>
      </c>
      <c r="CZ2082" s="10" t="s">
        <v>307</v>
      </c>
      <c r="DA2082" s="10">
        <v>3.5942480000000006E-2</v>
      </c>
      <c r="DB2082" s="10">
        <v>7.3352000000000001E-3</v>
      </c>
      <c r="DC2082" s="10">
        <v>2</v>
      </c>
      <c r="DD2082" s="10">
        <v>10.6</v>
      </c>
      <c r="DF2082" s="10">
        <v>3.5942480000000006E-2</v>
      </c>
      <c r="DG2082" s="10">
        <v>7.3352000000000001E-3</v>
      </c>
      <c r="DH2082" s="10">
        <v>2</v>
      </c>
      <c r="DI2082" s="10">
        <v>10.6</v>
      </c>
      <c r="DK2082" s="10">
        <v>3.5942480000000006E-2</v>
      </c>
      <c r="DL2082" s="10">
        <v>7.3352000000000001E-3</v>
      </c>
      <c r="DM2082" s="10">
        <v>2</v>
      </c>
      <c r="DN2082" s="10">
        <v>10.6</v>
      </c>
    </row>
    <row r="2083" spans="1:118" x14ac:dyDescent="0.25">
      <c r="A2083" s="10">
        <v>2158</v>
      </c>
      <c r="R2083" s="10">
        <v>2158</v>
      </c>
      <c r="S2083" s="10" t="s">
        <v>489</v>
      </c>
      <c r="T2083" s="10">
        <v>1E-3</v>
      </c>
      <c r="Y2083" s="10">
        <v>1E-3</v>
      </c>
      <c r="AD2083" s="10">
        <v>1E-3</v>
      </c>
      <c r="AI2083" s="10">
        <v>2158</v>
      </c>
      <c r="AJ2083" s="10" t="s">
        <v>489</v>
      </c>
      <c r="AK2083" s="10">
        <v>8.0000000000000002E-3</v>
      </c>
      <c r="AP2083" s="10">
        <v>8.0000000000000002E-3</v>
      </c>
      <c r="AU2083" s="10">
        <v>0.01</v>
      </c>
      <c r="AZ2083" s="10">
        <v>2158</v>
      </c>
      <c r="BA2083" s="10" t="s">
        <v>489</v>
      </c>
      <c r="BB2083" s="10">
        <v>1E-3</v>
      </c>
      <c r="BG2083" s="10">
        <v>2E-3</v>
      </c>
      <c r="BL2083" s="10">
        <v>2E-3</v>
      </c>
      <c r="BQ2083" s="10">
        <v>2157</v>
      </c>
      <c r="BR2083" s="10" t="s">
        <v>310</v>
      </c>
      <c r="BS2083" s="10">
        <v>0.3303300059999999</v>
      </c>
      <c r="BT2083" s="10">
        <v>0.11948106599999998</v>
      </c>
      <c r="BU2083" s="10">
        <v>33.299999999999997</v>
      </c>
      <c r="BV2083" s="10">
        <v>6.1</v>
      </c>
      <c r="BX2083" s="10">
        <v>0.3303300059999999</v>
      </c>
      <c r="BY2083" s="10">
        <v>0.11948106599999998</v>
      </c>
      <c r="BZ2083" s="10">
        <v>33.299999999999997</v>
      </c>
      <c r="CA2083" s="10">
        <v>6.1</v>
      </c>
      <c r="CC2083" s="10">
        <v>0.35199098999999995</v>
      </c>
      <c r="CD2083" s="10">
        <v>0.12731588999999999</v>
      </c>
      <c r="CE2083" s="10">
        <v>33.299999999999997</v>
      </c>
      <c r="CF2083" s="10">
        <v>6.5</v>
      </c>
      <c r="CH2083" s="10">
        <v>2157</v>
      </c>
      <c r="CI2083" s="10" t="s">
        <v>310</v>
      </c>
      <c r="CJ2083" s="10">
        <v>3.6028980000000002E-2</v>
      </c>
      <c r="CK2083" s="10">
        <v>1.8216900000000001E-2</v>
      </c>
      <c r="CL2083" s="10">
        <v>3.6</v>
      </c>
      <c r="CM2083" s="10">
        <v>6.5</v>
      </c>
      <c r="CO2083" s="10">
        <v>5.6045079999999997E-2</v>
      </c>
      <c r="CP2083" s="10">
        <v>2.8337399999999999E-2</v>
      </c>
      <c r="CQ2083" s="10">
        <v>5.6</v>
      </c>
      <c r="CR2083" s="10">
        <v>6.5</v>
      </c>
      <c r="CT2083" s="10">
        <v>3.7137564000000005E-2</v>
      </c>
      <c r="CU2083" s="10">
        <v>1.8777420000000003E-2</v>
      </c>
      <c r="CV2083" s="10">
        <v>3.6</v>
      </c>
      <c r="CW2083" s="10">
        <v>6.7</v>
      </c>
      <c r="CY2083" s="10">
        <v>2178</v>
      </c>
      <c r="CZ2083" s="10" t="s">
        <v>292</v>
      </c>
      <c r="DA2083" s="10">
        <v>1.7971240000000003E-2</v>
      </c>
      <c r="DB2083" s="10">
        <v>3.6676E-3</v>
      </c>
      <c r="DC2083" s="10">
        <v>1</v>
      </c>
      <c r="DD2083" s="10">
        <v>10.6</v>
      </c>
      <c r="DF2083" s="10">
        <v>1.7971240000000003E-2</v>
      </c>
      <c r="DG2083" s="10">
        <v>3.6676E-3</v>
      </c>
      <c r="DH2083" s="10">
        <v>1</v>
      </c>
      <c r="DI2083" s="10">
        <v>10.6</v>
      </c>
      <c r="DK2083" s="10">
        <v>1.7971240000000003E-2</v>
      </c>
      <c r="DL2083" s="10">
        <v>3.6676E-3</v>
      </c>
      <c r="DM2083" s="10">
        <v>1</v>
      </c>
      <c r="DN2083" s="10">
        <v>10.6</v>
      </c>
    </row>
    <row r="2084" spans="1:118" x14ac:dyDescent="0.25">
      <c r="A2084" s="10">
        <v>2159</v>
      </c>
      <c r="R2084" s="10">
        <v>2159</v>
      </c>
      <c r="S2084" s="10" t="s">
        <v>8</v>
      </c>
      <c r="V2084" s="10">
        <v>0</v>
      </c>
      <c r="AA2084" s="10">
        <v>0</v>
      </c>
      <c r="AF2084" s="10">
        <v>0</v>
      </c>
      <c r="AI2084" s="10">
        <v>2159</v>
      </c>
      <c r="AJ2084" s="10" t="s">
        <v>8</v>
      </c>
      <c r="AZ2084" s="10">
        <v>2159</v>
      </c>
      <c r="BA2084" s="10" t="s">
        <v>8</v>
      </c>
      <c r="BQ2084" s="10">
        <v>2158</v>
      </c>
      <c r="BR2084" s="10" t="s">
        <v>489</v>
      </c>
      <c r="BS2084" s="10">
        <v>0.01</v>
      </c>
      <c r="BX2084" s="10">
        <v>0.02</v>
      </c>
      <c r="CC2084" s="10">
        <v>8.9999999999999993E-3</v>
      </c>
      <c r="CH2084" s="10">
        <v>2158</v>
      </c>
      <c r="CI2084" s="10" t="s">
        <v>489</v>
      </c>
      <c r="CJ2084" s="10">
        <v>1E-3</v>
      </c>
      <c r="CO2084" s="10">
        <v>1E-3</v>
      </c>
      <c r="CT2084" s="10">
        <v>1E-3</v>
      </c>
      <c r="CY2084" s="10">
        <v>2179</v>
      </c>
      <c r="CZ2084" s="10" t="s">
        <v>400</v>
      </c>
      <c r="DA2084" s="10">
        <v>0</v>
      </c>
      <c r="DF2084" s="10">
        <v>0</v>
      </c>
      <c r="DK2084" s="10">
        <v>0</v>
      </c>
    </row>
    <row r="2085" spans="1:118" x14ac:dyDescent="0.25">
      <c r="A2085" s="10">
        <v>2160</v>
      </c>
      <c r="R2085" s="10">
        <v>2160</v>
      </c>
      <c r="S2085" s="10" t="s">
        <v>9</v>
      </c>
      <c r="T2085" s="10">
        <v>0.19</v>
      </c>
      <c r="U2085" s="10">
        <v>0.14000000000000001</v>
      </c>
      <c r="Y2085" s="10">
        <v>0.2</v>
      </c>
      <c r="Z2085" s="10">
        <v>0.15</v>
      </c>
      <c r="AD2085" s="10">
        <v>0.22</v>
      </c>
      <c r="AE2085" s="10">
        <v>0.15</v>
      </c>
      <c r="AI2085" s="10">
        <v>2160</v>
      </c>
      <c r="AJ2085" s="10" t="s">
        <v>9</v>
      </c>
      <c r="AK2085" s="10">
        <v>0.69</v>
      </c>
      <c r="AL2085" s="10">
        <v>0.32</v>
      </c>
      <c r="AP2085" s="10">
        <v>0.76</v>
      </c>
      <c r="AQ2085" s="10">
        <v>0.35</v>
      </c>
      <c r="AU2085" s="10">
        <v>0.76</v>
      </c>
      <c r="AV2085" s="10">
        <v>0.35</v>
      </c>
      <c r="AZ2085" s="10">
        <v>2160</v>
      </c>
      <c r="BA2085" s="10" t="s">
        <v>9</v>
      </c>
      <c r="BB2085" s="10">
        <v>0.19</v>
      </c>
      <c r="BC2085" s="10">
        <v>0.14000000000000001</v>
      </c>
      <c r="BG2085" s="10">
        <v>0.26</v>
      </c>
      <c r="BH2085" s="10">
        <v>0.18</v>
      </c>
      <c r="BL2085" s="10">
        <v>0.25</v>
      </c>
      <c r="BM2085" s="10">
        <v>0.17</v>
      </c>
      <c r="BQ2085" s="10">
        <v>2159</v>
      </c>
      <c r="BR2085" s="10" t="s">
        <v>8</v>
      </c>
      <c r="BU2085" s="10">
        <v>0</v>
      </c>
      <c r="BZ2085" s="10">
        <v>0</v>
      </c>
      <c r="CE2085" s="10">
        <v>0</v>
      </c>
      <c r="CH2085" s="10">
        <v>2159</v>
      </c>
      <c r="CI2085" s="10" t="s">
        <v>8</v>
      </c>
      <c r="CL2085" s="10">
        <v>0</v>
      </c>
      <c r="CQ2085" s="10">
        <v>0</v>
      </c>
      <c r="CV2085" s="10">
        <v>0</v>
      </c>
      <c r="CY2085" s="10">
        <v>2180</v>
      </c>
      <c r="CZ2085" s="10" t="s">
        <v>401</v>
      </c>
      <c r="DA2085" s="10">
        <v>2.21966E-2</v>
      </c>
      <c r="DF2085" s="10">
        <v>1.9599999999999999E-2</v>
      </c>
      <c r="DK2085" s="10">
        <v>3.2886600000000002E-2</v>
      </c>
    </row>
    <row r="2086" spans="1:118" x14ac:dyDescent="0.25">
      <c r="A2086" s="10">
        <v>2161</v>
      </c>
      <c r="R2086" s="10">
        <v>2161</v>
      </c>
      <c r="S2086" s="10" t="s">
        <v>10</v>
      </c>
      <c r="V2086" s="10">
        <v>0</v>
      </c>
      <c r="AA2086" s="10">
        <v>0</v>
      </c>
      <c r="AF2086" s="10">
        <v>0</v>
      </c>
      <c r="AI2086" s="10">
        <v>2161</v>
      </c>
      <c r="AJ2086" s="10" t="s">
        <v>10</v>
      </c>
      <c r="AM2086" s="10">
        <v>0</v>
      </c>
      <c r="AR2086" s="10">
        <v>0</v>
      </c>
      <c r="AW2086" s="10">
        <v>0</v>
      </c>
      <c r="AZ2086" s="10">
        <v>2161</v>
      </c>
      <c r="BA2086" s="10" t="s">
        <v>10</v>
      </c>
      <c r="BD2086" s="10">
        <v>0</v>
      </c>
      <c r="BI2086" s="10">
        <v>0</v>
      </c>
      <c r="BN2086" s="10">
        <v>0</v>
      </c>
      <c r="BQ2086" s="10">
        <v>2160</v>
      </c>
      <c r="BR2086" s="10" t="s">
        <v>9</v>
      </c>
      <c r="BS2086" s="10">
        <v>0.55000000000000004</v>
      </c>
      <c r="BT2086" s="10">
        <v>0.25</v>
      </c>
      <c r="BX2086" s="10">
        <v>0.68</v>
      </c>
      <c r="BY2086" s="10">
        <v>0.31</v>
      </c>
      <c r="CC2086" s="10">
        <v>0.68</v>
      </c>
      <c r="CD2086" s="10">
        <v>0.31</v>
      </c>
      <c r="CH2086" s="10">
        <v>2160</v>
      </c>
      <c r="CI2086" s="10" t="s">
        <v>9</v>
      </c>
      <c r="CJ2086" s="10">
        <v>0.21</v>
      </c>
      <c r="CK2086" s="10">
        <v>0.14000000000000001</v>
      </c>
      <c r="CL2086" s="10">
        <v>4</v>
      </c>
      <c r="CM2086" s="10">
        <v>37.729999999999997</v>
      </c>
      <c r="CO2086" s="10">
        <v>0.35</v>
      </c>
      <c r="CP2086" s="10">
        <v>0.22</v>
      </c>
      <c r="CQ2086" s="10">
        <v>6</v>
      </c>
      <c r="CR2086" s="10">
        <v>37.35</v>
      </c>
      <c r="CT2086" s="10">
        <v>0.17</v>
      </c>
      <c r="CU2086" s="10">
        <v>0.12</v>
      </c>
      <c r="CV2086" s="10">
        <v>3</v>
      </c>
      <c r="CW2086" s="10">
        <v>37.619999999999997</v>
      </c>
      <c r="CY2086" s="10">
        <v>3315</v>
      </c>
      <c r="CZ2086" s="10" t="s">
        <v>975</v>
      </c>
    </row>
    <row r="2087" spans="1:118" x14ac:dyDescent="0.25">
      <c r="A2087" s="10">
        <v>2162</v>
      </c>
      <c r="R2087" s="10">
        <v>2162</v>
      </c>
      <c r="S2087" s="10" t="s">
        <v>11</v>
      </c>
      <c r="T2087" s="10">
        <v>0.19</v>
      </c>
      <c r="U2087" s="10">
        <v>0.12</v>
      </c>
      <c r="V2087" s="10">
        <v>12</v>
      </c>
      <c r="W2087" s="10">
        <v>10.5</v>
      </c>
      <c r="Y2087" s="10">
        <v>0.2</v>
      </c>
      <c r="Z2087" s="10">
        <v>0.13</v>
      </c>
      <c r="AA2087" s="10">
        <v>13</v>
      </c>
      <c r="AB2087" s="10">
        <v>10.5</v>
      </c>
      <c r="AD2087" s="10">
        <v>0.22</v>
      </c>
      <c r="AE2087" s="10">
        <v>0.13</v>
      </c>
      <c r="AF2087" s="10">
        <v>14</v>
      </c>
      <c r="AG2087" s="10">
        <v>10.5</v>
      </c>
      <c r="AI2087" s="10">
        <v>2162</v>
      </c>
      <c r="AJ2087" s="10" t="s">
        <v>11</v>
      </c>
      <c r="AK2087" s="10">
        <v>0.68</v>
      </c>
      <c r="AL2087" s="10">
        <v>0.28999999999999998</v>
      </c>
      <c r="AM2087" s="10">
        <v>40.6</v>
      </c>
      <c r="AN2087" s="10">
        <v>10.5</v>
      </c>
      <c r="AP2087" s="10">
        <v>0.75</v>
      </c>
      <c r="AQ2087" s="10">
        <v>0.32</v>
      </c>
      <c r="AR2087" s="10">
        <v>44.9</v>
      </c>
      <c r="AS2087" s="10">
        <v>10.5</v>
      </c>
      <c r="AU2087" s="10">
        <v>0.75</v>
      </c>
      <c r="AV2087" s="10">
        <v>0.32</v>
      </c>
      <c r="AW2087" s="10">
        <v>44.9</v>
      </c>
      <c r="AX2087" s="10">
        <v>10.5</v>
      </c>
      <c r="AZ2087" s="10">
        <v>2162</v>
      </c>
      <c r="BA2087" s="10" t="s">
        <v>11</v>
      </c>
      <c r="BB2087" s="10">
        <v>0.19</v>
      </c>
      <c r="BC2087" s="10">
        <v>0.12</v>
      </c>
      <c r="BD2087" s="10">
        <v>12</v>
      </c>
      <c r="BE2087" s="10">
        <v>10.5</v>
      </c>
      <c r="BG2087" s="10">
        <v>0.26</v>
      </c>
      <c r="BH2087" s="10">
        <v>0.16</v>
      </c>
      <c r="BI2087" s="10">
        <v>17</v>
      </c>
      <c r="BJ2087" s="10">
        <v>10.5</v>
      </c>
      <c r="BL2087" s="10">
        <v>0.25</v>
      </c>
      <c r="BM2087" s="10">
        <v>0.15</v>
      </c>
      <c r="BN2087" s="10">
        <v>16</v>
      </c>
      <c r="BO2087" s="10">
        <v>10.5</v>
      </c>
      <c r="BQ2087" s="10">
        <v>2161</v>
      </c>
      <c r="BR2087" s="10" t="s">
        <v>10</v>
      </c>
      <c r="BU2087" s="10">
        <v>0</v>
      </c>
      <c r="BZ2087" s="10">
        <v>0</v>
      </c>
      <c r="CE2087" s="10">
        <v>0</v>
      </c>
      <c r="CH2087" s="10">
        <v>2161</v>
      </c>
      <c r="CI2087" s="10" t="s">
        <v>10</v>
      </c>
      <c r="CL2087" s="10">
        <v>0</v>
      </c>
      <c r="CQ2087" s="10">
        <v>0</v>
      </c>
      <c r="CV2087" s="10">
        <v>0</v>
      </c>
      <c r="CY2087" s="10">
        <v>2181</v>
      </c>
      <c r="CZ2087" s="10" t="s">
        <v>8</v>
      </c>
      <c r="DA2087" s="10">
        <v>0.08</v>
      </c>
      <c r="DB2087" s="10">
        <v>7.0000000000000007E-2</v>
      </c>
      <c r="DC2087" s="10">
        <v>1.8</v>
      </c>
      <c r="DD2087" s="10">
        <v>36.979999999999997</v>
      </c>
      <c r="DF2087" s="10">
        <v>0.21</v>
      </c>
      <c r="DG2087" s="10">
        <v>0.15</v>
      </c>
      <c r="DH2087" s="10">
        <v>4.2</v>
      </c>
      <c r="DI2087" s="10">
        <v>36.700000000000003</v>
      </c>
      <c r="DK2087" s="10">
        <v>0.28999999999999998</v>
      </c>
      <c r="DL2087" s="10">
        <v>0.2</v>
      </c>
      <c r="DM2087" s="10">
        <v>5.6</v>
      </c>
      <c r="DN2087" s="10">
        <v>37.18</v>
      </c>
    </row>
    <row r="2088" spans="1:118" x14ac:dyDescent="0.25">
      <c r="A2088" s="10">
        <v>2163</v>
      </c>
      <c r="R2088" s="10">
        <v>2163</v>
      </c>
      <c r="S2088" s="10" t="s">
        <v>285</v>
      </c>
      <c r="T2088" s="10">
        <v>1.5440249999999999E-2</v>
      </c>
      <c r="U2088" s="10">
        <v>9.6274499999999992E-3</v>
      </c>
      <c r="V2088" s="10">
        <v>1</v>
      </c>
      <c r="W2088" s="10">
        <v>10.5</v>
      </c>
      <c r="Y2088" s="10">
        <v>1.5440249999999999E-2</v>
      </c>
      <c r="Z2088" s="10">
        <v>9.6274499999999992E-3</v>
      </c>
      <c r="AA2088" s="10">
        <v>1</v>
      </c>
      <c r="AB2088" s="10">
        <v>10.5</v>
      </c>
      <c r="AD2088" s="10">
        <v>1.5440249999999999E-2</v>
      </c>
      <c r="AE2088" s="10">
        <v>9.6274499999999992E-3</v>
      </c>
      <c r="AF2088" s="10">
        <v>1</v>
      </c>
      <c r="AG2088" s="10">
        <v>10.5</v>
      </c>
      <c r="AI2088" s="10">
        <v>2163</v>
      </c>
      <c r="AJ2088" s="10" t="s">
        <v>285</v>
      </c>
      <c r="AK2088" s="10">
        <v>5.3477760000000006E-2</v>
      </c>
      <c r="AL2088" s="10">
        <v>2.266992E-2</v>
      </c>
      <c r="AM2088" s="10">
        <v>3.2</v>
      </c>
      <c r="AN2088" s="10">
        <v>10.5</v>
      </c>
      <c r="AP2088" s="10">
        <v>5.8491300000000003E-2</v>
      </c>
      <c r="AQ2088" s="10">
        <v>2.4795225000000001E-2</v>
      </c>
      <c r="AR2088" s="10">
        <v>3.5</v>
      </c>
      <c r="AS2088" s="10">
        <v>10.5</v>
      </c>
      <c r="AU2088" s="10">
        <v>5.8491300000000003E-2</v>
      </c>
      <c r="AV2088" s="10">
        <v>2.4795225000000001E-2</v>
      </c>
      <c r="AW2088" s="10">
        <v>3.5</v>
      </c>
      <c r="AX2088" s="10">
        <v>10.5</v>
      </c>
      <c r="AZ2088" s="10">
        <v>2163</v>
      </c>
      <c r="BA2088" s="10" t="s">
        <v>285</v>
      </c>
      <c r="BB2088" s="10">
        <v>1.5440249999999999E-2</v>
      </c>
      <c r="BC2088" s="10">
        <v>9.6274499999999992E-3</v>
      </c>
      <c r="BD2088" s="10">
        <v>1</v>
      </c>
      <c r="BE2088" s="10">
        <v>10.5</v>
      </c>
      <c r="BG2088" s="10">
        <v>1.5440249999999999E-2</v>
      </c>
      <c r="BH2088" s="10">
        <v>9.6274499999999992E-3</v>
      </c>
      <c r="BI2088" s="10">
        <v>1</v>
      </c>
      <c r="BJ2088" s="10">
        <v>10.5</v>
      </c>
      <c r="BL2088" s="10">
        <v>1.5440249999999999E-2</v>
      </c>
      <c r="BM2088" s="10">
        <v>9.6274499999999992E-3</v>
      </c>
      <c r="BN2088" s="10">
        <v>1</v>
      </c>
      <c r="BO2088" s="10">
        <v>10.5</v>
      </c>
      <c r="BQ2088" s="10">
        <v>2162</v>
      </c>
      <c r="BR2088" s="10" t="s">
        <v>11</v>
      </c>
      <c r="BS2088" s="10">
        <v>0.55000000000000004</v>
      </c>
      <c r="BT2088" s="10">
        <v>0.23</v>
      </c>
      <c r="BU2088" s="10">
        <v>33</v>
      </c>
      <c r="BV2088" s="10">
        <v>10.5</v>
      </c>
      <c r="BX2088" s="10">
        <v>0.67</v>
      </c>
      <c r="BY2088" s="10">
        <v>0.28000000000000003</v>
      </c>
      <c r="BZ2088" s="10">
        <v>40</v>
      </c>
      <c r="CA2088" s="10">
        <v>10.5</v>
      </c>
      <c r="CC2088" s="10">
        <v>0.67</v>
      </c>
      <c r="CD2088" s="10">
        <v>0.28000000000000003</v>
      </c>
      <c r="CE2088" s="10">
        <v>40</v>
      </c>
      <c r="CF2088" s="10">
        <v>10.5</v>
      </c>
      <c r="CH2088" s="10">
        <v>2162</v>
      </c>
      <c r="CI2088" s="10" t="s">
        <v>11</v>
      </c>
      <c r="CJ2088" s="10">
        <v>0.21</v>
      </c>
      <c r="CK2088" s="10">
        <v>0.12</v>
      </c>
      <c r="CL2088" s="10">
        <v>13.04</v>
      </c>
      <c r="CM2088" s="10">
        <v>10.5</v>
      </c>
      <c r="CO2088" s="10">
        <v>0.35</v>
      </c>
      <c r="CP2088" s="10">
        <v>0.2</v>
      </c>
      <c r="CQ2088" s="10">
        <v>22.41</v>
      </c>
      <c r="CR2088" s="10">
        <v>10.5</v>
      </c>
      <c r="CT2088" s="10">
        <v>0.17</v>
      </c>
      <c r="CU2088" s="10">
        <v>0.1</v>
      </c>
      <c r="CV2088" s="10">
        <v>10.8</v>
      </c>
      <c r="CW2088" s="10">
        <v>10.5</v>
      </c>
      <c r="CY2088" s="10">
        <v>2182</v>
      </c>
      <c r="CZ2088" s="10" t="s">
        <v>9</v>
      </c>
      <c r="DC2088" s="10">
        <v>0</v>
      </c>
      <c r="DH2088" s="10">
        <v>0</v>
      </c>
      <c r="DM2088" s="10">
        <v>0</v>
      </c>
    </row>
    <row r="2089" spans="1:118" x14ac:dyDescent="0.25">
      <c r="A2089" s="10">
        <v>2164</v>
      </c>
      <c r="R2089" s="10">
        <v>2164</v>
      </c>
      <c r="S2089" s="10" t="s">
        <v>304</v>
      </c>
      <c r="T2089" s="10">
        <v>4.6320749999999994E-2</v>
      </c>
      <c r="U2089" s="10">
        <v>2.8882349999999998E-2</v>
      </c>
      <c r="V2089" s="10">
        <v>3</v>
      </c>
      <c r="W2089" s="10">
        <v>10.5</v>
      </c>
      <c r="Y2089" s="10">
        <v>4.6320749999999994E-2</v>
      </c>
      <c r="Z2089" s="10">
        <v>2.8882349999999998E-2</v>
      </c>
      <c r="AA2089" s="10">
        <v>3</v>
      </c>
      <c r="AB2089" s="10">
        <v>10.5</v>
      </c>
      <c r="AD2089" s="10">
        <v>4.6320749999999994E-2</v>
      </c>
      <c r="AE2089" s="10">
        <v>2.8882349999999998E-2</v>
      </c>
      <c r="AF2089" s="10">
        <v>3</v>
      </c>
      <c r="AG2089" s="10">
        <v>10.5</v>
      </c>
      <c r="AI2089" s="10">
        <v>2164</v>
      </c>
      <c r="AJ2089" s="10" t="s">
        <v>304</v>
      </c>
      <c r="AK2089" s="10">
        <v>0.13369439999999999</v>
      </c>
      <c r="AL2089" s="10">
        <v>5.6674799999999997E-2</v>
      </c>
      <c r="AM2089" s="10">
        <v>8</v>
      </c>
      <c r="AN2089" s="10">
        <v>10.5</v>
      </c>
      <c r="AP2089" s="10">
        <v>0.16711800000000002</v>
      </c>
      <c r="AQ2089" s="10">
        <v>7.0843500000000004E-2</v>
      </c>
      <c r="AR2089" s="10">
        <v>10</v>
      </c>
      <c r="AS2089" s="10">
        <v>10.5</v>
      </c>
      <c r="AU2089" s="10">
        <v>0.16711800000000002</v>
      </c>
      <c r="AV2089" s="10">
        <v>7.0843500000000004E-2</v>
      </c>
      <c r="AW2089" s="10">
        <v>10</v>
      </c>
      <c r="AX2089" s="10">
        <v>10.5</v>
      </c>
      <c r="AZ2089" s="10">
        <v>2164</v>
      </c>
      <c r="BA2089" s="10" t="s">
        <v>304</v>
      </c>
      <c r="BB2089" s="10">
        <v>3.0880499999999998E-2</v>
      </c>
      <c r="BC2089" s="10">
        <v>1.9254899999999998E-2</v>
      </c>
      <c r="BD2089" s="10">
        <v>2</v>
      </c>
      <c r="BE2089" s="10">
        <v>10.5</v>
      </c>
      <c r="BG2089" s="10">
        <v>4.6320749999999994E-2</v>
      </c>
      <c r="BH2089" s="10">
        <v>2.8882349999999998E-2</v>
      </c>
      <c r="BI2089" s="10">
        <v>3</v>
      </c>
      <c r="BJ2089" s="10">
        <v>10.5</v>
      </c>
      <c r="BL2089" s="10">
        <v>4.6320749999999994E-2</v>
      </c>
      <c r="BM2089" s="10">
        <v>2.8882349999999998E-2</v>
      </c>
      <c r="BN2089" s="10">
        <v>3</v>
      </c>
      <c r="BO2089" s="10">
        <v>10.5</v>
      </c>
      <c r="BQ2089" s="10">
        <v>2163</v>
      </c>
      <c r="BR2089" s="10" t="s">
        <v>285</v>
      </c>
      <c r="BS2089" s="10">
        <v>5.0135399999999997E-2</v>
      </c>
      <c r="BT2089" s="10">
        <v>2.1253049999999999E-2</v>
      </c>
      <c r="BU2089" s="10">
        <v>3</v>
      </c>
      <c r="BV2089" s="10">
        <v>10.5</v>
      </c>
      <c r="BX2089" s="10">
        <v>5.0135399999999997E-2</v>
      </c>
      <c r="BY2089" s="10">
        <v>2.1253049999999999E-2</v>
      </c>
      <c r="BZ2089" s="10">
        <v>3</v>
      </c>
      <c r="CA2089" s="10">
        <v>10.5</v>
      </c>
      <c r="CC2089" s="10">
        <v>5.0135399999999997E-2</v>
      </c>
      <c r="CD2089" s="10">
        <v>2.1253049999999999E-2</v>
      </c>
      <c r="CE2089" s="10">
        <v>3</v>
      </c>
      <c r="CF2089" s="10">
        <v>10.5</v>
      </c>
      <c r="CH2089" s="10">
        <v>2163</v>
      </c>
      <c r="CI2089" s="10" t="s">
        <v>285</v>
      </c>
      <c r="CJ2089" s="10">
        <v>1.9280331000000001E-2</v>
      </c>
      <c r="CK2089" s="10">
        <v>1.0859037E-2</v>
      </c>
      <c r="CL2089" s="10">
        <v>1.22</v>
      </c>
      <c r="CM2089" s="10">
        <v>10.5</v>
      </c>
      <c r="CO2089" s="10">
        <v>3.5399952000000005E-2</v>
      </c>
      <c r="CP2089" s="10">
        <v>1.9937904000000003E-2</v>
      </c>
      <c r="CQ2089" s="10">
        <v>2.2400000000000002</v>
      </c>
      <c r="CR2089" s="10">
        <v>10.5</v>
      </c>
      <c r="CT2089" s="10">
        <v>1.9280331000000001E-2</v>
      </c>
      <c r="CU2089" s="10">
        <v>1.0859037E-2</v>
      </c>
      <c r="CV2089" s="10">
        <v>1.22</v>
      </c>
      <c r="CW2089" s="10">
        <v>10.5</v>
      </c>
      <c r="CY2089" s="10">
        <v>2183</v>
      </c>
      <c r="CZ2089" s="10" t="s">
        <v>10</v>
      </c>
      <c r="DA2089" s="10">
        <v>0.08</v>
      </c>
      <c r="DB2089" s="10">
        <v>0.05</v>
      </c>
      <c r="DC2089" s="10">
        <v>5</v>
      </c>
      <c r="DD2089" s="10">
        <v>10.5</v>
      </c>
      <c r="DF2089" s="10">
        <v>0.21</v>
      </c>
      <c r="DG2089" s="10">
        <v>0.13</v>
      </c>
      <c r="DH2089" s="10">
        <v>13.6</v>
      </c>
      <c r="DI2089" s="10">
        <v>10.7</v>
      </c>
      <c r="DK2089" s="10">
        <v>0.28999999999999998</v>
      </c>
      <c r="DL2089" s="10">
        <v>0.18</v>
      </c>
      <c r="DM2089" s="10">
        <v>18.7</v>
      </c>
      <c r="DN2089" s="10">
        <v>10.7</v>
      </c>
    </row>
    <row r="2090" spans="1:118" x14ac:dyDescent="0.25">
      <c r="A2090" s="10">
        <v>2165</v>
      </c>
      <c r="R2090" s="10">
        <v>2165</v>
      </c>
      <c r="S2090" s="10" t="s">
        <v>305</v>
      </c>
      <c r="T2090" s="10">
        <v>1.5440249999999999E-2</v>
      </c>
      <c r="U2090" s="10">
        <v>9.6274499999999992E-3</v>
      </c>
      <c r="V2090" s="10">
        <v>1</v>
      </c>
      <c r="W2090" s="10">
        <v>10.5</v>
      </c>
      <c r="Y2090" s="10">
        <v>3.0880499999999998E-2</v>
      </c>
      <c r="Z2090" s="10">
        <v>1.9254899999999998E-2</v>
      </c>
      <c r="AA2090" s="10">
        <v>2</v>
      </c>
      <c r="AB2090" s="10">
        <v>10.5</v>
      </c>
      <c r="AD2090" s="10">
        <v>1.5440249999999999E-2</v>
      </c>
      <c r="AE2090" s="10">
        <v>9.6274499999999992E-3</v>
      </c>
      <c r="AF2090" s="10">
        <v>1</v>
      </c>
      <c r="AG2090" s="10">
        <v>10.5</v>
      </c>
      <c r="AI2090" s="10">
        <v>2165</v>
      </c>
      <c r="AJ2090" s="10" t="s">
        <v>305</v>
      </c>
      <c r="AK2090" s="10">
        <v>5.8491300000000003E-2</v>
      </c>
      <c r="AL2090" s="10">
        <v>2.4795225000000001E-2</v>
      </c>
      <c r="AM2090" s="10">
        <v>3.5</v>
      </c>
      <c r="AN2090" s="10">
        <v>10.5</v>
      </c>
      <c r="AP2090" s="10">
        <v>5.8491300000000003E-2</v>
      </c>
      <c r="AQ2090" s="10">
        <v>2.4795225000000001E-2</v>
      </c>
      <c r="AR2090" s="10">
        <v>3.5</v>
      </c>
      <c r="AS2090" s="10">
        <v>10.5</v>
      </c>
      <c r="AU2090" s="10">
        <v>5.8491300000000003E-2</v>
      </c>
      <c r="AV2090" s="10">
        <v>2.4795225000000001E-2</v>
      </c>
      <c r="AW2090" s="10">
        <v>3.5</v>
      </c>
      <c r="AX2090" s="10">
        <v>10.5</v>
      </c>
      <c r="AZ2090" s="10">
        <v>2165</v>
      </c>
      <c r="BA2090" s="10" t="s">
        <v>305</v>
      </c>
      <c r="BB2090" s="10">
        <v>1.5440249999999999E-2</v>
      </c>
      <c r="BC2090" s="10">
        <v>9.6274499999999992E-3</v>
      </c>
      <c r="BD2090" s="10">
        <v>1</v>
      </c>
      <c r="BE2090" s="10">
        <v>10.5</v>
      </c>
      <c r="BG2090" s="10">
        <v>3.0880499999999998E-2</v>
      </c>
      <c r="BH2090" s="10">
        <v>1.9254899999999998E-2</v>
      </c>
      <c r="BI2090" s="10">
        <v>2</v>
      </c>
      <c r="BJ2090" s="10">
        <v>10.5</v>
      </c>
      <c r="BL2090" s="10">
        <v>1.5440249999999999E-2</v>
      </c>
      <c r="BM2090" s="10">
        <v>9.6274499999999992E-3</v>
      </c>
      <c r="BN2090" s="10">
        <v>1</v>
      </c>
      <c r="BO2090" s="10">
        <v>10.5</v>
      </c>
      <c r="BQ2090" s="10">
        <v>2164</v>
      </c>
      <c r="BR2090" s="10" t="s">
        <v>304</v>
      </c>
      <c r="BS2090" s="10">
        <v>0.10027079999999999</v>
      </c>
      <c r="BT2090" s="10">
        <v>4.2506099999999998E-2</v>
      </c>
      <c r="BU2090" s="10">
        <v>6</v>
      </c>
      <c r="BV2090" s="10">
        <v>10.5</v>
      </c>
      <c r="BX2090" s="10">
        <v>0.13369439999999999</v>
      </c>
      <c r="BY2090" s="10">
        <v>5.6674799999999997E-2</v>
      </c>
      <c r="BZ2090" s="10">
        <v>8</v>
      </c>
      <c r="CA2090" s="10">
        <v>10.5</v>
      </c>
      <c r="CC2090" s="10">
        <v>0.13369439999999999</v>
      </c>
      <c r="CD2090" s="10">
        <v>5.6674799999999997E-2</v>
      </c>
      <c r="CE2090" s="10">
        <v>8</v>
      </c>
      <c r="CF2090" s="10">
        <v>10.5</v>
      </c>
      <c r="CH2090" s="10">
        <v>2164</v>
      </c>
      <c r="CI2090" s="10" t="s">
        <v>304</v>
      </c>
      <c r="CJ2090" s="10">
        <v>2.2599076499999999E-2</v>
      </c>
      <c r="CK2090" s="10">
        <v>1.2728215499999999E-2</v>
      </c>
      <c r="CL2090" s="10">
        <v>1.43</v>
      </c>
      <c r="CM2090" s="10">
        <v>10.5</v>
      </c>
      <c r="CO2090" s="10">
        <v>6.7639194E-2</v>
      </c>
      <c r="CP2090" s="10">
        <v>3.8095638000000001E-2</v>
      </c>
      <c r="CQ2090" s="10">
        <v>4.28</v>
      </c>
      <c r="CR2090" s="10">
        <v>10.5</v>
      </c>
      <c r="CT2090" s="10">
        <v>3.2239242000000001E-2</v>
      </c>
      <c r="CU2090" s="10">
        <v>1.8157734000000002E-2</v>
      </c>
      <c r="CV2090" s="10">
        <v>2.04</v>
      </c>
      <c r="CW2090" s="10">
        <v>10.5</v>
      </c>
      <c r="CY2090" s="10">
        <v>2184</v>
      </c>
      <c r="CZ2090" s="10" t="s">
        <v>11</v>
      </c>
      <c r="DC2090" s="10">
        <v>0</v>
      </c>
      <c r="DH2090" s="10">
        <v>0</v>
      </c>
      <c r="DM2090" s="10">
        <v>0</v>
      </c>
    </row>
    <row r="2091" spans="1:118" x14ac:dyDescent="0.25">
      <c r="A2091" s="10">
        <v>2166</v>
      </c>
      <c r="R2091" s="10">
        <v>2166</v>
      </c>
      <c r="S2091" s="10" t="s">
        <v>315</v>
      </c>
      <c r="T2091" s="10">
        <v>7.7201249999999999E-2</v>
      </c>
      <c r="U2091" s="10">
        <v>4.8137249999999999E-2</v>
      </c>
      <c r="V2091" s="10">
        <v>5</v>
      </c>
      <c r="W2091" s="10">
        <v>10.5</v>
      </c>
      <c r="Y2091" s="10">
        <v>7.7201249999999999E-2</v>
      </c>
      <c r="Z2091" s="10">
        <v>4.8137249999999999E-2</v>
      </c>
      <c r="AA2091" s="10">
        <v>5</v>
      </c>
      <c r="AB2091" s="10">
        <v>10.5</v>
      </c>
      <c r="AD2091" s="10">
        <v>0.10808175</v>
      </c>
      <c r="AE2091" s="10">
        <v>6.7392149999999998E-2</v>
      </c>
      <c r="AF2091" s="10">
        <v>7</v>
      </c>
      <c r="AG2091" s="10">
        <v>10.5</v>
      </c>
      <c r="AI2091" s="10">
        <v>2166</v>
      </c>
      <c r="AJ2091" s="10" t="s">
        <v>315</v>
      </c>
      <c r="AK2091" s="10">
        <v>0.33423600000000003</v>
      </c>
      <c r="AL2091" s="10">
        <v>0.14168700000000001</v>
      </c>
      <c r="AM2091" s="10">
        <v>20</v>
      </c>
      <c r="AN2091" s="10">
        <v>10.5</v>
      </c>
      <c r="AP2091" s="10">
        <v>0.36765960000000003</v>
      </c>
      <c r="AQ2091" s="10">
        <v>0.15585570000000001</v>
      </c>
      <c r="AR2091" s="10">
        <v>22</v>
      </c>
      <c r="AS2091" s="10">
        <v>10.5</v>
      </c>
      <c r="AU2091" s="10">
        <v>0.36765960000000003</v>
      </c>
      <c r="AV2091" s="10">
        <v>0.15585570000000001</v>
      </c>
      <c r="AW2091" s="10">
        <v>22</v>
      </c>
      <c r="AX2091" s="10">
        <v>10.5</v>
      </c>
      <c r="AZ2091" s="10">
        <v>2166</v>
      </c>
      <c r="BA2091" s="10" t="s">
        <v>315</v>
      </c>
      <c r="BB2091" s="10">
        <v>9.2641499999999988E-2</v>
      </c>
      <c r="BC2091" s="10">
        <v>5.7764699999999995E-2</v>
      </c>
      <c r="BD2091" s="10">
        <v>6</v>
      </c>
      <c r="BE2091" s="10">
        <v>10.5</v>
      </c>
      <c r="BG2091" s="10">
        <v>0.12352199999999999</v>
      </c>
      <c r="BH2091" s="10">
        <v>7.7019599999999994E-2</v>
      </c>
      <c r="BI2091" s="10">
        <v>8</v>
      </c>
      <c r="BJ2091" s="10">
        <v>10.5</v>
      </c>
      <c r="BL2091" s="10">
        <v>0.12352199999999999</v>
      </c>
      <c r="BM2091" s="10">
        <v>7.7019599999999994E-2</v>
      </c>
      <c r="BN2091" s="10">
        <v>8</v>
      </c>
      <c r="BO2091" s="10">
        <v>10.5</v>
      </c>
      <c r="BQ2091" s="10">
        <v>2165</v>
      </c>
      <c r="BR2091" s="10" t="s">
        <v>305</v>
      </c>
      <c r="BS2091" s="10">
        <v>5.0135399999999997E-2</v>
      </c>
      <c r="BT2091" s="10">
        <v>2.1253049999999999E-2</v>
      </c>
      <c r="BU2091" s="10">
        <v>3</v>
      </c>
      <c r="BV2091" s="10">
        <v>10.5</v>
      </c>
      <c r="BX2091" s="10">
        <v>6.6847199999999996E-2</v>
      </c>
      <c r="BY2091" s="10">
        <v>2.8337399999999999E-2</v>
      </c>
      <c r="BZ2091" s="10">
        <v>4</v>
      </c>
      <c r="CA2091" s="10">
        <v>10.5</v>
      </c>
      <c r="CC2091" s="10">
        <v>6.6847199999999996E-2</v>
      </c>
      <c r="CD2091" s="10">
        <v>2.8337399999999999E-2</v>
      </c>
      <c r="CE2091" s="10">
        <v>4</v>
      </c>
      <c r="CF2091" s="10">
        <v>10.5</v>
      </c>
      <c r="CH2091" s="10">
        <v>2165</v>
      </c>
      <c r="CI2091" s="10" t="s">
        <v>305</v>
      </c>
      <c r="CJ2091" s="10">
        <v>0</v>
      </c>
      <c r="CK2091" s="10">
        <v>0</v>
      </c>
      <c r="CL2091" s="10">
        <v>0</v>
      </c>
      <c r="CM2091" s="10">
        <v>10.5</v>
      </c>
      <c r="CO2091" s="10">
        <v>6.1159738499999991E-2</v>
      </c>
      <c r="CP2091" s="10">
        <v>3.4446289499999991E-2</v>
      </c>
      <c r="CQ2091" s="10">
        <v>3.87</v>
      </c>
      <c r="CR2091" s="10">
        <v>10.5</v>
      </c>
      <c r="CT2091" s="10">
        <v>2.5759786499999996E-2</v>
      </c>
      <c r="CU2091" s="10">
        <v>1.4508385499999997E-2</v>
      </c>
      <c r="CV2091" s="10">
        <v>1.63</v>
      </c>
      <c r="CW2091" s="10">
        <v>10.5</v>
      </c>
      <c r="CY2091" s="10">
        <v>2185</v>
      </c>
      <c r="CZ2091" s="10" t="s">
        <v>304</v>
      </c>
      <c r="DA2091" s="10">
        <v>3.0880499999999998E-2</v>
      </c>
      <c r="DB2091" s="10">
        <v>1.9254899999999998E-2</v>
      </c>
      <c r="DC2091" s="10">
        <v>2</v>
      </c>
      <c r="DD2091" s="10">
        <v>10.5</v>
      </c>
      <c r="DF2091" s="10">
        <v>3.1468700000000004E-3</v>
      </c>
      <c r="DG2091" s="10">
        <v>1.9621660000000004E-3</v>
      </c>
      <c r="DH2091" s="10">
        <v>0.2</v>
      </c>
      <c r="DI2091" s="10">
        <v>10.7</v>
      </c>
      <c r="DK2091" s="10">
        <v>4.5629614999999991E-2</v>
      </c>
      <c r="DL2091" s="10">
        <v>2.8451406999999995E-2</v>
      </c>
      <c r="DM2091" s="10">
        <v>2.9</v>
      </c>
      <c r="DN2091" s="10">
        <v>10.7</v>
      </c>
    </row>
    <row r="2092" spans="1:118" x14ac:dyDescent="0.25">
      <c r="A2092" s="10">
        <v>2167</v>
      </c>
      <c r="R2092" s="10">
        <v>2167</v>
      </c>
      <c r="S2092" s="10" t="s">
        <v>290</v>
      </c>
      <c r="T2092" s="10">
        <v>1.5440249999999999E-2</v>
      </c>
      <c r="U2092" s="10">
        <v>9.6274499999999992E-3</v>
      </c>
      <c r="V2092" s="10">
        <v>1</v>
      </c>
      <c r="W2092" s="10">
        <v>10.5</v>
      </c>
      <c r="Y2092" s="10">
        <v>1.5440249999999999E-2</v>
      </c>
      <c r="Z2092" s="10">
        <v>9.6274499999999992E-3</v>
      </c>
      <c r="AA2092" s="10">
        <v>1</v>
      </c>
      <c r="AB2092" s="10">
        <v>10.5</v>
      </c>
      <c r="AD2092" s="10">
        <v>1.5440249999999999E-2</v>
      </c>
      <c r="AE2092" s="10">
        <v>9.6274499999999992E-3</v>
      </c>
      <c r="AF2092" s="10">
        <v>1</v>
      </c>
      <c r="AG2092" s="10">
        <v>10.5</v>
      </c>
      <c r="AI2092" s="10">
        <v>2167</v>
      </c>
      <c r="AJ2092" s="10" t="s">
        <v>290</v>
      </c>
      <c r="AK2092" s="10">
        <v>5.3477760000000006E-2</v>
      </c>
      <c r="AL2092" s="10">
        <v>2.266992E-2</v>
      </c>
      <c r="AM2092" s="10">
        <v>3.2</v>
      </c>
      <c r="AN2092" s="10">
        <v>10.5</v>
      </c>
      <c r="AP2092" s="10">
        <v>5.3477760000000006E-2</v>
      </c>
      <c r="AQ2092" s="10">
        <v>2.266992E-2</v>
      </c>
      <c r="AR2092" s="10">
        <v>3.2</v>
      </c>
      <c r="AS2092" s="10">
        <v>10.5</v>
      </c>
      <c r="AU2092" s="10">
        <v>5.3477760000000006E-2</v>
      </c>
      <c r="AV2092" s="10">
        <v>2.266992E-2</v>
      </c>
      <c r="AW2092" s="10">
        <v>3.2</v>
      </c>
      <c r="AX2092" s="10">
        <v>10.5</v>
      </c>
      <c r="AZ2092" s="10">
        <v>2167</v>
      </c>
      <c r="BA2092" s="10" t="s">
        <v>290</v>
      </c>
      <c r="BB2092" s="10">
        <v>1.5440249999999999E-2</v>
      </c>
      <c r="BC2092" s="10">
        <v>9.6274499999999992E-3</v>
      </c>
      <c r="BD2092" s="10">
        <v>1</v>
      </c>
      <c r="BE2092" s="10">
        <v>10.5</v>
      </c>
      <c r="BG2092" s="10">
        <v>3.0880499999999998E-2</v>
      </c>
      <c r="BH2092" s="10">
        <v>1.9254899999999998E-2</v>
      </c>
      <c r="BI2092" s="10">
        <v>2</v>
      </c>
      <c r="BJ2092" s="10">
        <v>10.5</v>
      </c>
      <c r="BL2092" s="10">
        <v>3.0880499999999998E-2</v>
      </c>
      <c r="BM2092" s="10">
        <v>1.9254899999999998E-2</v>
      </c>
      <c r="BN2092" s="10">
        <v>2</v>
      </c>
      <c r="BO2092" s="10">
        <v>10.5</v>
      </c>
      <c r="BQ2092" s="10">
        <v>2166</v>
      </c>
      <c r="BR2092" s="10" t="s">
        <v>315</v>
      </c>
      <c r="BS2092" s="10">
        <v>0.23396520000000001</v>
      </c>
      <c r="BT2092" s="10">
        <v>9.9180900000000002E-2</v>
      </c>
      <c r="BU2092" s="10">
        <v>14</v>
      </c>
      <c r="BV2092" s="10">
        <v>10.5</v>
      </c>
      <c r="BX2092" s="10">
        <v>0.30081239999999998</v>
      </c>
      <c r="BY2092" s="10">
        <v>0.1275183</v>
      </c>
      <c r="BZ2092" s="10">
        <v>18</v>
      </c>
      <c r="CA2092" s="10">
        <v>10.5</v>
      </c>
      <c r="CC2092" s="10">
        <v>0.30081239999999998</v>
      </c>
      <c r="CD2092" s="10">
        <v>0.1275183</v>
      </c>
      <c r="CE2092" s="10">
        <v>18</v>
      </c>
      <c r="CF2092" s="10">
        <v>10.5</v>
      </c>
      <c r="CH2092" s="10">
        <v>2166</v>
      </c>
      <c r="CI2092" s="10" t="s">
        <v>315</v>
      </c>
      <c r="CJ2092" s="10">
        <v>0.119158767</v>
      </c>
      <c r="CK2092" s="10">
        <v>6.7112408999999998E-2</v>
      </c>
      <c r="CL2092" s="10">
        <v>7.54</v>
      </c>
      <c r="CM2092" s="10">
        <v>10.5</v>
      </c>
      <c r="CO2092" s="10">
        <v>0.119158767</v>
      </c>
      <c r="CP2092" s="10">
        <v>6.7112408999999998E-2</v>
      </c>
      <c r="CQ2092" s="10">
        <v>7.54</v>
      </c>
      <c r="CR2092" s="10">
        <v>10.5</v>
      </c>
      <c r="CT2092" s="10">
        <v>3.5399952000000005E-2</v>
      </c>
      <c r="CU2092" s="10">
        <v>1.9937904000000003E-2</v>
      </c>
      <c r="CV2092" s="10">
        <v>2.2400000000000002</v>
      </c>
      <c r="CW2092" s="10">
        <v>10.5</v>
      </c>
      <c r="CY2092" s="10">
        <v>2186</v>
      </c>
      <c r="CZ2092" s="10" t="s">
        <v>307</v>
      </c>
      <c r="DA2092" s="10">
        <v>3.0880499999999998E-2</v>
      </c>
      <c r="DB2092" s="10">
        <v>1.9254899999999998E-2</v>
      </c>
      <c r="DC2092" s="10">
        <v>2</v>
      </c>
      <c r="DD2092" s="10">
        <v>10.5</v>
      </c>
      <c r="DF2092" s="10">
        <v>0.10542014499999999</v>
      </c>
      <c r="DG2092" s="10">
        <v>6.5732561000000009E-2</v>
      </c>
      <c r="DH2092" s="10">
        <v>6.7</v>
      </c>
      <c r="DI2092" s="10">
        <v>10.7</v>
      </c>
      <c r="DK2092" s="10">
        <v>0.10069984000000001</v>
      </c>
      <c r="DL2092" s="10">
        <v>6.2789312000000014E-2</v>
      </c>
      <c r="DM2092" s="10">
        <v>6.4</v>
      </c>
      <c r="DN2092" s="10">
        <v>10.7</v>
      </c>
    </row>
    <row r="2093" spans="1:118" x14ac:dyDescent="0.25">
      <c r="A2093" s="10">
        <v>2168</v>
      </c>
      <c r="R2093" s="10">
        <v>2168</v>
      </c>
      <c r="S2093" s="10" t="s">
        <v>291</v>
      </c>
      <c r="T2093" s="10">
        <v>7.7201249999999996E-3</v>
      </c>
      <c r="U2093" s="10">
        <v>4.8137249999999996E-3</v>
      </c>
      <c r="V2093" s="10">
        <v>0.5</v>
      </c>
      <c r="W2093" s="10">
        <v>10.5</v>
      </c>
      <c r="Y2093" s="10">
        <v>7.7201249999999996E-3</v>
      </c>
      <c r="Z2093" s="10">
        <v>4.8137249999999996E-3</v>
      </c>
      <c r="AA2093" s="10">
        <v>0.5</v>
      </c>
      <c r="AB2093" s="10">
        <v>10.5</v>
      </c>
      <c r="AD2093" s="10">
        <v>7.7201249999999996E-3</v>
      </c>
      <c r="AE2093" s="10">
        <v>4.8137249999999996E-3</v>
      </c>
      <c r="AF2093" s="10">
        <v>0.5</v>
      </c>
      <c r="AG2093" s="10">
        <v>10.5</v>
      </c>
      <c r="AI2093" s="10">
        <v>2168</v>
      </c>
      <c r="AJ2093" s="10" t="s">
        <v>291</v>
      </c>
      <c r="AK2093" s="10">
        <v>4.5121860000000007E-2</v>
      </c>
      <c r="AL2093" s="10">
        <v>1.9127745000000002E-2</v>
      </c>
      <c r="AM2093" s="10">
        <v>2.7</v>
      </c>
      <c r="AN2093" s="10">
        <v>10.5</v>
      </c>
      <c r="AP2093" s="10">
        <v>4.5121860000000007E-2</v>
      </c>
      <c r="AQ2093" s="10">
        <v>1.9127745000000002E-2</v>
      </c>
      <c r="AR2093" s="10">
        <v>2.7</v>
      </c>
      <c r="AS2093" s="10">
        <v>10.5</v>
      </c>
      <c r="AU2093" s="10">
        <v>4.5121860000000007E-2</v>
      </c>
      <c r="AV2093" s="10">
        <v>1.9127745000000002E-2</v>
      </c>
      <c r="AW2093" s="10">
        <v>2.7</v>
      </c>
      <c r="AX2093" s="10">
        <v>10.5</v>
      </c>
      <c r="AZ2093" s="10">
        <v>2168</v>
      </c>
      <c r="BA2093" s="10" t="s">
        <v>291</v>
      </c>
      <c r="BB2093" s="10">
        <v>1.5440249999999999E-2</v>
      </c>
      <c r="BC2093" s="10">
        <v>9.6274499999999992E-3</v>
      </c>
      <c r="BD2093" s="10">
        <v>1</v>
      </c>
      <c r="BE2093" s="10">
        <v>10.5</v>
      </c>
      <c r="BG2093" s="10">
        <v>1.5440249999999999E-2</v>
      </c>
      <c r="BH2093" s="10">
        <v>9.6274499999999992E-3</v>
      </c>
      <c r="BI2093" s="10">
        <v>1</v>
      </c>
      <c r="BJ2093" s="10">
        <v>10.5</v>
      </c>
      <c r="BL2093" s="10">
        <v>1.5440249999999999E-2</v>
      </c>
      <c r="BM2093" s="10">
        <v>9.6274499999999992E-3</v>
      </c>
      <c r="BN2093" s="10">
        <v>1</v>
      </c>
      <c r="BO2093" s="10">
        <v>10.5</v>
      </c>
      <c r="BQ2093" s="10">
        <v>2167</v>
      </c>
      <c r="BR2093" s="10" t="s">
        <v>290</v>
      </c>
      <c r="BS2093" s="10">
        <v>6.6847199999999996E-2</v>
      </c>
      <c r="BT2093" s="10">
        <v>2.8337399999999999E-2</v>
      </c>
      <c r="BU2093" s="10">
        <v>4</v>
      </c>
      <c r="BV2093" s="10">
        <v>10.5</v>
      </c>
      <c r="BX2093" s="10">
        <v>6.6847199999999996E-2</v>
      </c>
      <c r="BY2093" s="10">
        <v>2.8337399999999999E-2</v>
      </c>
      <c r="BZ2093" s="10">
        <v>4</v>
      </c>
      <c r="CA2093" s="10">
        <v>10.5</v>
      </c>
      <c r="CC2093" s="10">
        <v>6.6847199999999996E-2</v>
      </c>
      <c r="CD2093" s="10">
        <v>2.8337399999999999E-2</v>
      </c>
      <c r="CE2093" s="10">
        <v>4</v>
      </c>
      <c r="CF2093" s="10">
        <v>10.5</v>
      </c>
      <c r="CH2093" s="10">
        <v>2167</v>
      </c>
      <c r="CI2093" s="10" t="s">
        <v>290</v>
      </c>
      <c r="CJ2093" s="10">
        <v>0</v>
      </c>
      <c r="CK2093" s="10">
        <v>0</v>
      </c>
      <c r="CL2093" s="10">
        <v>0</v>
      </c>
      <c r="CM2093" s="10">
        <v>10.5</v>
      </c>
      <c r="CO2093" s="10">
        <v>3.5399952000000005E-2</v>
      </c>
      <c r="CP2093" s="10">
        <v>1.9937904000000003E-2</v>
      </c>
      <c r="CQ2093" s="10">
        <v>2.2400000000000002</v>
      </c>
      <c r="CR2093" s="10">
        <v>10.5</v>
      </c>
      <c r="CT2093" s="10">
        <v>1.9280331000000001E-2</v>
      </c>
      <c r="CU2093" s="10">
        <v>1.0859037E-2</v>
      </c>
      <c r="CV2093" s="10">
        <v>1.22</v>
      </c>
      <c r="CW2093" s="10">
        <v>10.5</v>
      </c>
      <c r="CY2093" s="10">
        <v>2187</v>
      </c>
      <c r="CZ2093" s="10" t="s">
        <v>294</v>
      </c>
      <c r="DA2093" s="10">
        <v>1.5440249999999999E-2</v>
      </c>
      <c r="DB2093" s="10">
        <v>9.6274499999999992E-3</v>
      </c>
      <c r="DC2093" s="10">
        <v>1</v>
      </c>
      <c r="DD2093" s="10">
        <v>10.5</v>
      </c>
      <c r="DF2093" s="10">
        <v>0.10542014499999999</v>
      </c>
      <c r="DG2093" s="10">
        <v>6.5732561000000009E-2</v>
      </c>
      <c r="DH2093" s="10">
        <v>6.7</v>
      </c>
      <c r="DI2093" s="10">
        <v>10.7</v>
      </c>
      <c r="DK2093" s="10">
        <v>0.14790288999999998</v>
      </c>
      <c r="DL2093" s="10">
        <v>9.2221802000000005E-2</v>
      </c>
      <c r="DM2093" s="10">
        <v>9.4</v>
      </c>
      <c r="DN2093" s="10">
        <v>10.7</v>
      </c>
    </row>
    <row r="2094" spans="1:118" x14ac:dyDescent="0.25">
      <c r="A2094" s="10">
        <v>2169</v>
      </c>
      <c r="R2094" s="10">
        <v>2169</v>
      </c>
      <c r="S2094" s="10" t="s">
        <v>423</v>
      </c>
      <c r="T2094" s="10">
        <v>8.6600000000000004E-5</v>
      </c>
      <c r="Y2094" s="10">
        <v>1.66E-5</v>
      </c>
      <c r="AD2094" s="10">
        <v>0</v>
      </c>
      <c r="AI2094" s="10">
        <v>2169</v>
      </c>
      <c r="AJ2094" s="10" t="s">
        <v>423</v>
      </c>
      <c r="AK2094" s="10">
        <v>9.8700000000000003E-3</v>
      </c>
      <c r="AP2094" s="10">
        <v>9.7730000000000004E-3</v>
      </c>
      <c r="AU2094" s="10">
        <v>9.7999999999999997E-3</v>
      </c>
      <c r="AZ2094" s="10">
        <v>2169</v>
      </c>
      <c r="BA2094" s="10" t="s">
        <v>423</v>
      </c>
      <c r="BB2094" s="10">
        <v>9.9999999999999995E-7</v>
      </c>
      <c r="BG2094" s="10">
        <v>9.9999999999999995E-7</v>
      </c>
      <c r="BL2094" s="10">
        <v>9.9999999999999995E-7</v>
      </c>
      <c r="BQ2094" s="10">
        <v>2168</v>
      </c>
      <c r="BR2094" s="10" t="s">
        <v>291</v>
      </c>
      <c r="BS2094" s="10">
        <v>5.0135399999999997E-2</v>
      </c>
      <c r="BT2094" s="10">
        <v>2.1253049999999999E-2</v>
      </c>
      <c r="BU2094" s="10">
        <v>3</v>
      </c>
      <c r="BV2094" s="10">
        <v>10.5</v>
      </c>
      <c r="BX2094" s="10">
        <v>5.0135399999999997E-2</v>
      </c>
      <c r="BY2094" s="10">
        <v>2.1253049999999999E-2</v>
      </c>
      <c r="BZ2094" s="10">
        <v>3</v>
      </c>
      <c r="CA2094" s="10">
        <v>10.5</v>
      </c>
      <c r="CC2094" s="10">
        <v>5.0135399999999997E-2</v>
      </c>
      <c r="CD2094" s="10">
        <v>2.1253049999999999E-2</v>
      </c>
      <c r="CE2094" s="10">
        <v>3</v>
      </c>
      <c r="CF2094" s="10">
        <v>10.5</v>
      </c>
      <c r="CH2094" s="10">
        <v>2168</v>
      </c>
      <c r="CI2094" s="10" t="s">
        <v>291</v>
      </c>
      <c r="CJ2094" s="10">
        <v>4.504011749999999E-2</v>
      </c>
      <c r="CK2094" s="10">
        <v>2.5367422499999997E-2</v>
      </c>
      <c r="CL2094" s="10">
        <v>2.85</v>
      </c>
      <c r="CM2094" s="10">
        <v>10.5</v>
      </c>
      <c r="CO2094" s="10">
        <v>3.5399952000000005E-2</v>
      </c>
      <c r="CP2094" s="10">
        <v>1.9937904000000003E-2</v>
      </c>
      <c r="CQ2094" s="10">
        <v>2.2400000000000002</v>
      </c>
      <c r="CR2094" s="10">
        <v>10.5</v>
      </c>
      <c r="CT2094" s="10">
        <v>3.8718697499999996E-2</v>
      </c>
      <c r="CU2094" s="10">
        <v>2.1807082499999998E-2</v>
      </c>
      <c r="CV2094" s="10">
        <v>2.4500000000000002</v>
      </c>
      <c r="CW2094" s="10">
        <v>10.5</v>
      </c>
      <c r="CY2094" s="10">
        <v>2188</v>
      </c>
      <c r="CZ2094" s="10" t="s">
        <v>400</v>
      </c>
      <c r="DA2094" s="10">
        <v>5.0000000000000001E-3</v>
      </c>
      <c r="DF2094" s="10">
        <v>2.7E-2</v>
      </c>
      <c r="DK2094" s="10">
        <v>3.2800000000000003E-2</v>
      </c>
    </row>
    <row r="2095" spans="1:118" x14ac:dyDescent="0.25">
      <c r="A2095" s="10">
        <v>2170</v>
      </c>
      <c r="R2095" s="10">
        <v>2170</v>
      </c>
      <c r="S2095" s="10" t="s">
        <v>8</v>
      </c>
      <c r="V2095" s="10">
        <v>0</v>
      </c>
      <c r="AA2095" s="10">
        <v>0</v>
      </c>
      <c r="AF2095" s="10">
        <v>0</v>
      </c>
      <c r="AI2095" s="10">
        <v>2170</v>
      </c>
      <c r="AJ2095" s="10" t="s">
        <v>8</v>
      </c>
      <c r="AM2095" s="10">
        <v>0</v>
      </c>
      <c r="AR2095" s="10">
        <v>0</v>
      </c>
      <c r="AW2095" s="10">
        <v>0</v>
      </c>
      <c r="AZ2095" s="10">
        <v>2170</v>
      </c>
      <c r="BA2095" s="10" t="s">
        <v>8</v>
      </c>
      <c r="BD2095" s="10">
        <v>0</v>
      </c>
      <c r="BI2095" s="10">
        <v>0</v>
      </c>
      <c r="BN2095" s="10">
        <v>0</v>
      </c>
      <c r="BQ2095" s="10">
        <v>2169</v>
      </c>
      <c r="BR2095" s="10" t="s">
        <v>423</v>
      </c>
      <c r="BS2095" s="10">
        <v>1.221E-2</v>
      </c>
      <c r="BX2095" s="10">
        <v>1.074E-2</v>
      </c>
      <c r="CC2095" s="10">
        <v>1.1209999999999999E-2</v>
      </c>
      <c r="CH2095" s="10">
        <v>2169</v>
      </c>
      <c r="CI2095" s="10" t="s">
        <v>423</v>
      </c>
      <c r="CJ2095" s="10">
        <v>5.1999999999999995E-4</v>
      </c>
      <c r="CO2095" s="10">
        <v>1.31E-3</v>
      </c>
      <c r="CT2095" s="10">
        <v>0</v>
      </c>
      <c r="CY2095" s="10">
        <v>2189</v>
      </c>
      <c r="CZ2095" s="10" t="s">
        <v>401</v>
      </c>
      <c r="DA2095" s="10">
        <v>0</v>
      </c>
      <c r="DF2095" s="10">
        <v>0</v>
      </c>
      <c r="DK2095" s="10">
        <v>0</v>
      </c>
    </row>
    <row r="2096" spans="1:118" x14ac:dyDescent="0.25">
      <c r="A2096" s="10">
        <v>2171</v>
      </c>
      <c r="R2096" s="10">
        <v>2171</v>
      </c>
      <c r="S2096" s="10" t="s">
        <v>9</v>
      </c>
      <c r="T2096" s="10">
        <v>0.1</v>
      </c>
      <c r="U2096" s="10">
        <v>0.1</v>
      </c>
      <c r="Y2096" s="10">
        <v>0.1</v>
      </c>
      <c r="Z2096" s="10">
        <v>0.1</v>
      </c>
      <c r="AD2096" s="10">
        <v>0.1</v>
      </c>
      <c r="AE2096" s="10">
        <v>0.1</v>
      </c>
      <c r="AI2096" s="10">
        <v>2171</v>
      </c>
      <c r="AJ2096" s="10" t="s">
        <v>9</v>
      </c>
      <c r="AK2096" s="10">
        <v>0.53</v>
      </c>
      <c r="AL2096" s="10">
        <v>0.17</v>
      </c>
      <c r="AP2096" s="10">
        <v>0.54</v>
      </c>
      <c r="AQ2096" s="10">
        <v>0.17</v>
      </c>
      <c r="AU2096" s="10">
        <v>0.38</v>
      </c>
      <c r="AV2096" s="10">
        <v>0.13</v>
      </c>
      <c r="AZ2096" s="10">
        <v>2171</v>
      </c>
      <c r="BA2096" s="10" t="s">
        <v>9</v>
      </c>
      <c r="BB2096" s="10">
        <v>0.09</v>
      </c>
      <c r="BC2096" s="10">
        <v>0.08</v>
      </c>
      <c r="BG2096" s="10">
        <v>0.09</v>
      </c>
      <c r="BH2096" s="10">
        <v>0.08</v>
      </c>
      <c r="BL2096" s="10">
        <v>0.09</v>
      </c>
      <c r="BM2096" s="10">
        <v>0.08</v>
      </c>
      <c r="BQ2096" s="10">
        <v>2170</v>
      </c>
      <c r="BR2096" s="10" t="s">
        <v>8</v>
      </c>
      <c r="BU2096" s="10">
        <v>0</v>
      </c>
      <c r="BZ2096" s="10">
        <v>0</v>
      </c>
      <c r="CE2096" s="10">
        <v>0</v>
      </c>
      <c r="CH2096" s="10">
        <v>2170</v>
      </c>
      <c r="CI2096" s="10" t="s">
        <v>8</v>
      </c>
      <c r="CL2096" s="10">
        <v>0</v>
      </c>
      <c r="CQ2096" s="10">
        <v>0</v>
      </c>
      <c r="CV2096" s="10">
        <v>0</v>
      </c>
      <c r="CY2096" s="10">
        <v>2190</v>
      </c>
      <c r="CZ2096" s="10" t="s">
        <v>8</v>
      </c>
      <c r="DC2096" s="10">
        <v>0</v>
      </c>
      <c r="DH2096" s="10">
        <v>0</v>
      </c>
      <c r="DM2096" s="10">
        <v>0</v>
      </c>
    </row>
    <row r="2097" spans="1:118" x14ac:dyDescent="0.25">
      <c r="A2097" s="10">
        <v>2172</v>
      </c>
      <c r="R2097" s="10">
        <v>2172</v>
      </c>
      <c r="S2097" s="10" t="s">
        <v>10</v>
      </c>
      <c r="V2097" s="10">
        <v>0</v>
      </c>
      <c r="AA2097" s="10">
        <v>0</v>
      </c>
      <c r="AF2097" s="10">
        <v>0</v>
      </c>
      <c r="AI2097" s="10">
        <v>2172</v>
      </c>
      <c r="AJ2097" s="10" t="s">
        <v>10</v>
      </c>
      <c r="AM2097" s="10">
        <v>0</v>
      </c>
      <c r="AR2097" s="10">
        <v>0</v>
      </c>
      <c r="AW2097" s="10">
        <v>0</v>
      </c>
      <c r="AZ2097" s="10">
        <v>2172</v>
      </c>
      <c r="BA2097" s="10" t="s">
        <v>10</v>
      </c>
      <c r="BD2097" s="10">
        <v>0</v>
      </c>
      <c r="BI2097" s="10">
        <v>0</v>
      </c>
      <c r="BN2097" s="10">
        <v>0</v>
      </c>
      <c r="BQ2097" s="10">
        <v>2171</v>
      </c>
      <c r="BR2097" s="10" t="s">
        <v>9</v>
      </c>
      <c r="BS2097" s="10">
        <v>0.5</v>
      </c>
      <c r="BT2097" s="10">
        <v>0.14000000000000001</v>
      </c>
      <c r="BX2097" s="10">
        <v>0.59</v>
      </c>
      <c r="BY2097" s="10">
        <v>0.16</v>
      </c>
      <c r="CC2097" s="10">
        <v>0.55000000000000004</v>
      </c>
      <c r="CD2097" s="10">
        <v>0.15</v>
      </c>
      <c r="CH2097" s="10">
        <v>2171</v>
      </c>
      <c r="CI2097" s="10" t="s">
        <v>9</v>
      </c>
      <c r="CJ2097" s="10">
        <v>0.09</v>
      </c>
      <c r="CK2097" s="10">
        <v>0.08</v>
      </c>
      <c r="CL2097" s="10">
        <v>2</v>
      </c>
      <c r="CM2097" s="10">
        <v>38.409999999999997</v>
      </c>
      <c r="CO2097" s="10">
        <v>0.09</v>
      </c>
      <c r="CP2097" s="10">
        <v>0.08</v>
      </c>
      <c r="CQ2097" s="10">
        <v>2</v>
      </c>
      <c r="CR2097" s="10">
        <v>38.18</v>
      </c>
      <c r="CT2097" s="10">
        <v>0.09</v>
      </c>
      <c r="CU2097" s="10">
        <v>0.08</v>
      </c>
      <c r="CV2097" s="10">
        <v>2</v>
      </c>
      <c r="CW2097" s="10">
        <v>38.21</v>
      </c>
      <c r="CY2097" s="10">
        <v>2191</v>
      </c>
      <c r="CZ2097" s="10" t="s">
        <v>9</v>
      </c>
      <c r="DA2097" s="10">
        <v>1.83</v>
      </c>
      <c r="DB2097" s="10">
        <v>0.71</v>
      </c>
      <c r="DC2097" s="10">
        <v>30.7</v>
      </c>
      <c r="DD2097" s="10">
        <v>37.06</v>
      </c>
      <c r="DF2097" s="10">
        <v>2.48</v>
      </c>
      <c r="DG2097" s="10">
        <v>0.95</v>
      </c>
      <c r="DH2097" s="10">
        <v>41.7</v>
      </c>
      <c r="DI2097" s="10">
        <v>36.82</v>
      </c>
      <c r="DK2097" s="10">
        <v>2.2599999999999998</v>
      </c>
      <c r="DL2097" s="10">
        <v>0.87</v>
      </c>
      <c r="DM2097" s="10">
        <v>37.5</v>
      </c>
      <c r="DN2097" s="10">
        <v>37.270000000000003</v>
      </c>
    </row>
    <row r="2098" spans="1:118" x14ac:dyDescent="0.25">
      <c r="A2098" s="10">
        <v>2173</v>
      </c>
      <c r="R2098" s="10">
        <v>2173</v>
      </c>
      <c r="S2098" s="10" t="s">
        <v>11</v>
      </c>
      <c r="T2098" s="10">
        <v>0.09</v>
      </c>
      <c r="U2098" s="10">
        <v>0.06</v>
      </c>
      <c r="V2098" s="10">
        <v>6</v>
      </c>
      <c r="W2098" s="10">
        <v>10.5</v>
      </c>
      <c r="Y2098" s="10">
        <v>0.09</v>
      </c>
      <c r="Z2098" s="10">
        <v>0.06</v>
      </c>
      <c r="AA2098" s="10">
        <v>6</v>
      </c>
      <c r="AB2098" s="10">
        <v>10.5</v>
      </c>
      <c r="AD2098" s="10">
        <v>0.09</v>
      </c>
      <c r="AE2098" s="10">
        <v>0.06</v>
      </c>
      <c r="AF2098" s="10">
        <v>6</v>
      </c>
      <c r="AG2098" s="10">
        <v>10.5</v>
      </c>
      <c r="AI2098" s="10">
        <v>2173</v>
      </c>
      <c r="AJ2098" s="10" t="s">
        <v>11</v>
      </c>
      <c r="AK2098" s="10">
        <v>0.52</v>
      </c>
      <c r="AL2098" s="10">
        <v>0.13</v>
      </c>
      <c r="AM2098" s="10">
        <v>29</v>
      </c>
      <c r="AN2098" s="10">
        <v>10.6</v>
      </c>
      <c r="AP2098" s="10">
        <v>0.53</v>
      </c>
      <c r="AQ2098" s="10">
        <v>0.13</v>
      </c>
      <c r="AR2098" s="10">
        <v>30</v>
      </c>
      <c r="AS2098" s="10">
        <v>10.6</v>
      </c>
      <c r="AU2098" s="10">
        <v>0.37</v>
      </c>
      <c r="AV2098" s="10">
        <v>0.09</v>
      </c>
      <c r="AW2098" s="10">
        <v>21</v>
      </c>
      <c r="AX2098" s="10">
        <v>10.6</v>
      </c>
      <c r="AZ2098" s="10">
        <v>2173</v>
      </c>
      <c r="BA2098" s="10" t="s">
        <v>11</v>
      </c>
      <c r="BB2098" s="10">
        <v>0.08</v>
      </c>
      <c r="BC2098" s="10">
        <v>0.04</v>
      </c>
      <c r="BD2098" s="10">
        <v>5</v>
      </c>
      <c r="BE2098" s="10">
        <v>10.6</v>
      </c>
      <c r="BG2098" s="10">
        <v>0.08</v>
      </c>
      <c r="BH2098" s="10">
        <v>0.04</v>
      </c>
      <c r="BI2098" s="10">
        <v>5</v>
      </c>
      <c r="BJ2098" s="10">
        <v>10.6</v>
      </c>
      <c r="BL2098" s="10">
        <v>0.08</v>
      </c>
      <c r="BM2098" s="10">
        <v>0.04</v>
      </c>
      <c r="BN2098" s="10">
        <v>5</v>
      </c>
      <c r="BO2098" s="10">
        <v>10.6</v>
      </c>
      <c r="BQ2098" s="10">
        <v>2172</v>
      </c>
      <c r="BR2098" s="10" t="s">
        <v>10</v>
      </c>
      <c r="BU2098" s="10">
        <v>0</v>
      </c>
      <c r="BZ2098" s="10">
        <v>0</v>
      </c>
      <c r="CE2098" s="10">
        <v>0</v>
      </c>
      <c r="CH2098" s="10">
        <v>2172</v>
      </c>
      <c r="CI2098" s="10" t="s">
        <v>10</v>
      </c>
      <c r="CL2098" s="10">
        <v>0</v>
      </c>
      <c r="CQ2098" s="10">
        <v>0</v>
      </c>
      <c r="CV2098" s="10">
        <v>0</v>
      </c>
      <c r="CY2098" s="10">
        <v>2192</v>
      </c>
      <c r="CZ2098" s="10" t="s">
        <v>399</v>
      </c>
      <c r="DC2098" s="10">
        <v>0</v>
      </c>
      <c r="DH2098" s="10">
        <v>0</v>
      </c>
      <c r="DM2098" s="10">
        <v>0</v>
      </c>
    </row>
    <row r="2099" spans="1:118" x14ac:dyDescent="0.25">
      <c r="A2099" s="10">
        <v>2174</v>
      </c>
      <c r="R2099" s="10">
        <v>2174</v>
      </c>
      <c r="S2099" s="10" t="s">
        <v>285</v>
      </c>
      <c r="T2099" s="10">
        <v>1.5076949999999999E-2</v>
      </c>
      <c r="U2099" s="10">
        <v>1.01724E-2</v>
      </c>
      <c r="V2099" s="10">
        <v>1</v>
      </c>
      <c r="W2099" s="10">
        <v>10.5</v>
      </c>
      <c r="Y2099" s="10">
        <v>1.5076949999999999E-2</v>
      </c>
      <c r="Z2099" s="10">
        <v>1.01724E-2</v>
      </c>
      <c r="AA2099" s="10">
        <v>1</v>
      </c>
      <c r="AB2099" s="10">
        <v>10.5</v>
      </c>
      <c r="AD2099" s="10">
        <v>1.5076949999999999E-2</v>
      </c>
      <c r="AE2099" s="10">
        <v>1.01724E-2</v>
      </c>
      <c r="AF2099" s="10">
        <v>1</v>
      </c>
      <c r="AG2099" s="10">
        <v>10.5</v>
      </c>
      <c r="AI2099" s="10">
        <v>2174</v>
      </c>
      <c r="AJ2099" s="10" t="s">
        <v>285</v>
      </c>
      <c r="AK2099" s="10">
        <v>3.5575720000000005E-2</v>
      </c>
      <c r="AL2099" s="10">
        <v>8.8022399999999994E-3</v>
      </c>
      <c r="AM2099" s="10">
        <v>2</v>
      </c>
      <c r="AN2099" s="10">
        <v>10.6</v>
      </c>
      <c r="AP2099" s="10">
        <v>3.5575720000000005E-2</v>
      </c>
      <c r="AQ2099" s="10">
        <v>8.8022399999999994E-3</v>
      </c>
      <c r="AR2099" s="10">
        <v>2</v>
      </c>
      <c r="AS2099" s="10">
        <v>10.6</v>
      </c>
      <c r="AU2099" s="10">
        <v>3.5575720000000005E-2</v>
      </c>
      <c r="AV2099" s="10">
        <v>8.8022399999999994E-3</v>
      </c>
      <c r="AW2099" s="10">
        <v>2</v>
      </c>
      <c r="AX2099" s="10">
        <v>10.6</v>
      </c>
      <c r="AZ2099" s="10">
        <v>2174</v>
      </c>
      <c r="BA2099" s="10" t="s">
        <v>285</v>
      </c>
      <c r="BB2099" s="10">
        <v>1.5954059999999999E-2</v>
      </c>
      <c r="BC2099" s="10">
        <v>8.9856200000000015E-3</v>
      </c>
      <c r="BD2099" s="10">
        <v>1</v>
      </c>
      <c r="BE2099" s="10">
        <v>10.6</v>
      </c>
      <c r="BG2099" s="10">
        <v>1.5954059999999999E-2</v>
      </c>
      <c r="BH2099" s="10">
        <v>8.9856200000000015E-3</v>
      </c>
      <c r="BI2099" s="10">
        <v>1</v>
      </c>
      <c r="BJ2099" s="10">
        <v>10.6</v>
      </c>
      <c r="BL2099" s="10">
        <v>1.5954059999999999E-2</v>
      </c>
      <c r="BM2099" s="10">
        <v>8.9856200000000015E-3</v>
      </c>
      <c r="BN2099" s="10">
        <v>1</v>
      </c>
      <c r="BO2099" s="10">
        <v>10.6</v>
      </c>
      <c r="BQ2099" s="10">
        <v>2173</v>
      </c>
      <c r="BR2099" s="10" t="s">
        <v>11</v>
      </c>
      <c r="BS2099" s="10">
        <v>0.49</v>
      </c>
      <c r="BT2099" s="10">
        <v>0.1</v>
      </c>
      <c r="BU2099" s="10">
        <v>27</v>
      </c>
      <c r="BV2099" s="10">
        <v>10.6</v>
      </c>
      <c r="BX2099" s="10">
        <v>0.57999999999999996</v>
      </c>
      <c r="BY2099" s="10">
        <v>0.12</v>
      </c>
      <c r="BZ2099" s="10">
        <v>32</v>
      </c>
      <c r="CA2099" s="10">
        <v>10.6</v>
      </c>
      <c r="CC2099" s="10">
        <v>0.54</v>
      </c>
      <c r="CD2099" s="10">
        <v>0.11</v>
      </c>
      <c r="CE2099" s="10">
        <v>30</v>
      </c>
      <c r="CF2099" s="10">
        <v>10.6</v>
      </c>
      <c r="CH2099" s="10">
        <v>2173</v>
      </c>
      <c r="CI2099" s="10" t="s">
        <v>11</v>
      </c>
      <c r="CJ2099" s="10">
        <v>0.08</v>
      </c>
      <c r="CK2099" s="10">
        <v>0.04</v>
      </c>
      <c r="CL2099" s="10">
        <v>5</v>
      </c>
      <c r="CM2099" s="10">
        <v>10.6</v>
      </c>
      <c r="CO2099" s="10">
        <v>0.08</v>
      </c>
      <c r="CP2099" s="10">
        <v>0.04</v>
      </c>
      <c r="CQ2099" s="10">
        <v>5</v>
      </c>
      <c r="CR2099" s="10">
        <v>10.6</v>
      </c>
      <c r="CT2099" s="10">
        <v>0.08</v>
      </c>
      <c r="CU2099" s="10">
        <v>0.04</v>
      </c>
      <c r="CV2099" s="10">
        <v>5</v>
      </c>
      <c r="CW2099" s="10">
        <v>10.6</v>
      </c>
      <c r="CY2099" s="10">
        <v>2193</v>
      </c>
      <c r="CZ2099" s="10" t="s">
        <v>44</v>
      </c>
      <c r="DA2099" s="10">
        <v>1.82</v>
      </c>
      <c r="DB2099" s="10">
        <v>0.59</v>
      </c>
      <c r="DC2099" s="10">
        <v>170</v>
      </c>
      <c r="DD2099" s="10">
        <v>6.5</v>
      </c>
      <c r="DF2099" s="10">
        <v>2.46</v>
      </c>
      <c r="DG2099" s="10">
        <v>0.8</v>
      </c>
      <c r="DH2099" s="10">
        <v>230</v>
      </c>
      <c r="DI2099" s="10">
        <v>6.5</v>
      </c>
      <c r="DK2099" s="10">
        <v>2.2400000000000002</v>
      </c>
      <c r="DL2099" s="10">
        <v>0.73</v>
      </c>
      <c r="DM2099" s="10">
        <v>210</v>
      </c>
      <c r="DN2099" s="10">
        <v>6.5</v>
      </c>
    </row>
    <row r="2100" spans="1:118" x14ac:dyDescent="0.25">
      <c r="A2100" s="10">
        <v>2175</v>
      </c>
      <c r="R2100" s="10">
        <v>2175</v>
      </c>
      <c r="S2100" s="10" t="s">
        <v>304</v>
      </c>
      <c r="T2100" s="10">
        <v>1.5076949999999999E-2</v>
      </c>
      <c r="U2100" s="10">
        <v>1.01724E-2</v>
      </c>
      <c r="V2100" s="10">
        <v>1</v>
      </c>
      <c r="W2100" s="10">
        <v>10.5</v>
      </c>
      <c r="Y2100" s="10">
        <v>1.5076949999999999E-2</v>
      </c>
      <c r="Z2100" s="10">
        <v>1.01724E-2</v>
      </c>
      <c r="AA2100" s="10">
        <v>1</v>
      </c>
      <c r="AB2100" s="10">
        <v>10.5</v>
      </c>
      <c r="AD2100" s="10">
        <v>1.5076949999999999E-2</v>
      </c>
      <c r="AE2100" s="10">
        <v>1.01724E-2</v>
      </c>
      <c r="AF2100" s="10">
        <v>1</v>
      </c>
      <c r="AG2100" s="10">
        <v>10.5</v>
      </c>
      <c r="AI2100" s="10">
        <v>2175</v>
      </c>
      <c r="AJ2100" s="10" t="s">
        <v>304</v>
      </c>
      <c r="AK2100" s="10">
        <v>0.19566645999999996</v>
      </c>
      <c r="AL2100" s="10">
        <v>4.8412319999999995E-2</v>
      </c>
      <c r="AM2100" s="10">
        <v>11</v>
      </c>
      <c r="AN2100" s="10">
        <v>10.6</v>
      </c>
      <c r="AP2100" s="10">
        <v>0.21345431999999998</v>
      </c>
      <c r="AQ2100" s="10">
        <v>5.2813439999999996E-2</v>
      </c>
      <c r="AR2100" s="10">
        <v>12</v>
      </c>
      <c r="AS2100" s="10">
        <v>10.6</v>
      </c>
      <c r="AU2100" s="10">
        <v>0.10672715999999999</v>
      </c>
      <c r="AV2100" s="10">
        <v>2.6406719999999998E-2</v>
      </c>
      <c r="AW2100" s="10">
        <v>6</v>
      </c>
      <c r="AX2100" s="10">
        <v>10.6</v>
      </c>
      <c r="AZ2100" s="10">
        <v>2175</v>
      </c>
      <c r="BA2100" s="10" t="s">
        <v>304</v>
      </c>
      <c r="BB2100" s="10">
        <v>1.5954059999999999E-2</v>
      </c>
      <c r="BC2100" s="10">
        <v>8.9856200000000015E-3</v>
      </c>
      <c r="BD2100" s="10">
        <v>1</v>
      </c>
      <c r="BE2100" s="10">
        <v>10.6</v>
      </c>
      <c r="BG2100" s="10">
        <v>1.5954059999999999E-2</v>
      </c>
      <c r="BH2100" s="10">
        <v>8.9856200000000015E-3</v>
      </c>
      <c r="BI2100" s="10">
        <v>1</v>
      </c>
      <c r="BJ2100" s="10">
        <v>10.6</v>
      </c>
      <c r="BL2100" s="10">
        <v>1.5954059999999999E-2</v>
      </c>
      <c r="BM2100" s="10">
        <v>8.9856200000000015E-3</v>
      </c>
      <c r="BN2100" s="10">
        <v>1</v>
      </c>
      <c r="BO2100" s="10">
        <v>10.6</v>
      </c>
      <c r="BQ2100" s="10">
        <v>2174</v>
      </c>
      <c r="BR2100" s="10" t="s">
        <v>285</v>
      </c>
      <c r="BS2100" s="10">
        <v>3.5942480000000006E-2</v>
      </c>
      <c r="BT2100" s="10">
        <v>7.3352000000000001E-3</v>
      </c>
      <c r="BU2100" s="10">
        <v>2</v>
      </c>
      <c r="BV2100" s="10">
        <v>10.6</v>
      </c>
      <c r="BX2100" s="10">
        <v>3.5942480000000006E-2</v>
      </c>
      <c r="BY2100" s="10">
        <v>7.3352000000000001E-3</v>
      </c>
      <c r="BZ2100" s="10">
        <v>2</v>
      </c>
      <c r="CA2100" s="10">
        <v>10.6</v>
      </c>
      <c r="CC2100" s="10">
        <v>3.5942480000000006E-2</v>
      </c>
      <c r="CD2100" s="10">
        <v>7.3352000000000001E-3</v>
      </c>
      <c r="CE2100" s="10">
        <v>2</v>
      </c>
      <c r="CF2100" s="10">
        <v>10.6</v>
      </c>
      <c r="CH2100" s="10">
        <v>2174</v>
      </c>
      <c r="CI2100" s="10" t="s">
        <v>285</v>
      </c>
      <c r="CJ2100" s="10">
        <v>1.5954059999999999E-2</v>
      </c>
      <c r="CK2100" s="10">
        <v>8.9856200000000015E-3</v>
      </c>
      <c r="CL2100" s="10">
        <v>1</v>
      </c>
      <c r="CM2100" s="10">
        <v>10.6</v>
      </c>
      <c r="CO2100" s="10">
        <v>1.5954059999999999E-2</v>
      </c>
      <c r="CP2100" s="10">
        <v>8.9856200000000015E-3</v>
      </c>
      <c r="CQ2100" s="10">
        <v>1</v>
      </c>
      <c r="CR2100" s="10">
        <v>10.6</v>
      </c>
      <c r="CT2100" s="10">
        <v>1.5954059999999999E-2</v>
      </c>
      <c r="CU2100" s="10">
        <v>8.9856200000000015E-3</v>
      </c>
      <c r="CV2100" s="10">
        <v>1</v>
      </c>
      <c r="CW2100" s="10">
        <v>10.6</v>
      </c>
      <c r="CY2100" s="10">
        <v>2194</v>
      </c>
      <c r="CZ2100" s="10" t="s">
        <v>307</v>
      </c>
      <c r="DA2100" s="10">
        <v>1.0682749999999999</v>
      </c>
      <c r="DB2100" s="10">
        <v>0.34859499999999999</v>
      </c>
      <c r="DC2100" s="10">
        <v>100</v>
      </c>
      <c r="DD2100" s="10">
        <v>6.5</v>
      </c>
      <c r="DF2100" s="10">
        <v>1.8160675000000002</v>
      </c>
      <c r="DG2100" s="10">
        <v>0.59261149999999996</v>
      </c>
      <c r="DH2100" s="10">
        <v>170</v>
      </c>
      <c r="DI2100" s="10">
        <v>6.5</v>
      </c>
      <c r="DK2100" s="10">
        <v>1.7092400000000001</v>
      </c>
      <c r="DL2100" s="10">
        <v>0.55775200000000003</v>
      </c>
      <c r="DM2100" s="10">
        <v>160</v>
      </c>
      <c r="DN2100" s="10">
        <v>6.5</v>
      </c>
    </row>
    <row r="2101" spans="1:118" x14ac:dyDescent="0.25">
      <c r="A2101" s="10">
        <v>2176</v>
      </c>
      <c r="R2101" s="10">
        <v>2176</v>
      </c>
      <c r="S2101" s="10" t="s">
        <v>289</v>
      </c>
      <c r="T2101" s="10">
        <v>1.5076949999999999E-2</v>
      </c>
      <c r="U2101" s="10">
        <v>1.01724E-2</v>
      </c>
      <c r="V2101" s="10">
        <v>1</v>
      </c>
      <c r="W2101" s="10">
        <v>10.5</v>
      </c>
      <c r="Y2101" s="10">
        <v>1.5076949999999999E-2</v>
      </c>
      <c r="Z2101" s="10">
        <v>1.01724E-2</v>
      </c>
      <c r="AA2101" s="10">
        <v>1</v>
      </c>
      <c r="AB2101" s="10">
        <v>10.5</v>
      </c>
      <c r="AD2101" s="10">
        <v>1.5076949999999999E-2</v>
      </c>
      <c r="AE2101" s="10">
        <v>1.01724E-2</v>
      </c>
      <c r="AF2101" s="10">
        <v>1</v>
      </c>
      <c r="AG2101" s="10">
        <v>10.5</v>
      </c>
      <c r="AI2101" s="10">
        <v>2176</v>
      </c>
      <c r="AJ2101" s="10" t="s">
        <v>289</v>
      </c>
      <c r="AK2101" s="10">
        <v>0.17787859999999997</v>
      </c>
      <c r="AL2101" s="10">
        <v>4.4011199999999993E-2</v>
      </c>
      <c r="AM2101" s="10">
        <v>10</v>
      </c>
      <c r="AN2101" s="10">
        <v>10.6</v>
      </c>
      <c r="AP2101" s="10">
        <v>0.17787859999999997</v>
      </c>
      <c r="AQ2101" s="10">
        <v>4.4011199999999993E-2</v>
      </c>
      <c r="AR2101" s="10">
        <v>10</v>
      </c>
      <c r="AS2101" s="10">
        <v>10.6</v>
      </c>
      <c r="AU2101" s="10">
        <v>0.12451502</v>
      </c>
      <c r="AV2101" s="10">
        <v>3.0807840000000003E-2</v>
      </c>
      <c r="AW2101" s="10">
        <v>7</v>
      </c>
      <c r="AX2101" s="10">
        <v>10.6</v>
      </c>
      <c r="AZ2101" s="10">
        <v>2176</v>
      </c>
      <c r="BA2101" s="10" t="s">
        <v>289</v>
      </c>
      <c r="BB2101" s="10">
        <v>1.5954059999999999E-2</v>
      </c>
      <c r="BC2101" s="10">
        <v>8.9856200000000015E-3</v>
      </c>
      <c r="BD2101" s="10">
        <v>1</v>
      </c>
      <c r="BE2101" s="10">
        <v>10.6</v>
      </c>
      <c r="BG2101" s="10">
        <v>1.5954059999999999E-2</v>
      </c>
      <c r="BH2101" s="10">
        <v>8.9856200000000015E-3</v>
      </c>
      <c r="BI2101" s="10">
        <v>1</v>
      </c>
      <c r="BJ2101" s="10">
        <v>10.6</v>
      </c>
      <c r="BL2101" s="10">
        <v>1.5954059999999999E-2</v>
      </c>
      <c r="BM2101" s="10">
        <v>8.9856200000000015E-3</v>
      </c>
      <c r="BN2101" s="10">
        <v>1</v>
      </c>
      <c r="BO2101" s="10">
        <v>10.6</v>
      </c>
      <c r="BQ2101" s="10">
        <v>2175</v>
      </c>
      <c r="BR2101" s="10" t="s">
        <v>304</v>
      </c>
      <c r="BS2101" s="10">
        <v>0.17971239999999999</v>
      </c>
      <c r="BT2101" s="10">
        <v>3.6676E-2</v>
      </c>
      <c r="BU2101" s="10">
        <v>10</v>
      </c>
      <c r="BV2101" s="10">
        <v>10.6</v>
      </c>
      <c r="BX2101" s="10">
        <v>0.21565487999999999</v>
      </c>
      <c r="BY2101" s="10">
        <v>4.40112E-2</v>
      </c>
      <c r="BZ2101" s="10">
        <v>12</v>
      </c>
      <c r="CA2101" s="10">
        <v>10.6</v>
      </c>
      <c r="CC2101" s="10">
        <v>0.17971239999999999</v>
      </c>
      <c r="CD2101" s="10">
        <v>3.6676E-2</v>
      </c>
      <c r="CE2101" s="10">
        <v>10</v>
      </c>
      <c r="CF2101" s="10">
        <v>10.6</v>
      </c>
      <c r="CH2101" s="10">
        <v>2175</v>
      </c>
      <c r="CI2101" s="10" t="s">
        <v>304</v>
      </c>
      <c r="CJ2101" s="10">
        <v>1.5954059999999999E-2</v>
      </c>
      <c r="CK2101" s="10">
        <v>8.9856200000000015E-3</v>
      </c>
      <c r="CL2101" s="10">
        <v>1</v>
      </c>
      <c r="CM2101" s="10">
        <v>10.6</v>
      </c>
      <c r="CO2101" s="10">
        <v>1.5954059999999999E-2</v>
      </c>
      <c r="CP2101" s="10">
        <v>8.9856200000000015E-3</v>
      </c>
      <c r="CQ2101" s="10">
        <v>1</v>
      </c>
      <c r="CR2101" s="10">
        <v>10.6</v>
      </c>
      <c r="CT2101" s="10">
        <v>1.5954059999999999E-2</v>
      </c>
      <c r="CU2101" s="10">
        <v>8.9856200000000015E-3</v>
      </c>
      <c r="CV2101" s="10">
        <v>1</v>
      </c>
      <c r="CW2101" s="10">
        <v>10.6</v>
      </c>
      <c r="CY2101" s="10">
        <v>2195</v>
      </c>
      <c r="CZ2101" s="10" t="s">
        <v>297</v>
      </c>
      <c r="DA2101" s="10">
        <v>0</v>
      </c>
      <c r="DB2101" s="10">
        <v>0</v>
      </c>
      <c r="DC2101" s="10">
        <v>0</v>
      </c>
      <c r="DD2101" s="10">
        <v>6.5</v>
      </c>
      <c r="DF2101" s="10">
        <v>0</v>
      </c>
      <c r="DG2101" s="10">
        <v>0</v>
      </c>
      <c r="DH2101" s="10">
        <v>0</v>
      </c>
      <c r="DI2101" s="10">
        <v>6.5</v>
      </c>
      <c r="DK2101" s="10">
        <v>0</v>
      </c>
      <c r="DL2101" s="10">
        <v>0</v>
      </c>
      <c r="DM2101" s="10">
        <v>0</v>
      </c>
      <c r="DN2101" s="10">
        <v>6.5</v>
      </c>
    </row>
    <row r="2102" spans="1:118" x14ac:dyDescent="0.25">
      <c r="A2102" s="10">
        <v>2177</v>
      </c>
      <c r="R2102" s="10">
        <v>2177</v>
      </c>
      <c r="S2102" s="10" t="s">
        <v>307</v>
      </c>
      <c r="T2102" s="10">
        <v>1.5076949999999999E-2</v>
      </c>
      <c r="U2102" s="10">
        <v>1.01724E-2</v>
      </c>
      <c r="V2102" s="10">
        <v>1</v>
      </c>
      <c r="W2102" s="10">
        <v>10.5</v>
      </c>
      <c r="Y2102" s="10">
        <v>1.5076949999999999E-2</v>
      </c>
      <c r="Z2102" s="10">
        <v>1.01724E-2</v>
      </c>
      <c r="AA2102" s="10">
        <v>1</v>
      </c>
      <c r="AB2102" s="10">
        <v>10.5</v>
      </c>
      <c r="AD2102" s="10">
        <v>1.5076949999999999E-2</v>
      </c>
      <c r="AE2102" s="10">
        <v>1.01724E-2</v>
      </c>
      <c r="AF2102" s="10">
        <v>1</v>
      </c>
      <c r="AG2102" s="10">
        <v>10.5</v>
      </c>
      <c r="AI2102" s="10">
        <v>2177</v>
      </c>
      <c r="AJ2102" s="10" t="s">
        <v>307</v>
      </c>
      <c r="AK2102" s="10">
        <v>7.115144000000001E-2</v>
      </c>
      <c r="AL2102" s="10">
        <v>1.7604479999999999E-2</v>
      </c>
      <c r="AM2102" s="10">
        <v>4</v>
      </c>
      <c r="AN2102" s="10">
        <v>10.6</v>
      </c>
      <c r="AP2102" s="10">
        <v>7.115144000000001E-2</v>
      </c>
      <c r="AQ2102" s="10">
        <v>1.7604479999999999E-2</v>
      </c>
      <c r="AR2102" s="10">
        <v>4</v>
      </c>
      <c r="AS2102" s="10">
        <v>10.6</v>
      </c>
      <c r="AU2102" s="10">
        <v>7.115144000000001E-2</v>
      </c>
      <c r="AV2102" s="10">
        <v>1.7604479999999999E-2</v>
      </c>
      <c r="AW2102" s="10">
        <v>4</v>
      </c>
      <c r="AX2102" s="10">
        <v>10.6</v>
      </c>
      <c r="AZ2102" s="10">
        <v>2177</v>
      </c>
      <c r="BA2102" s="10" t="s">
        <v>307</v>
      </c>
      <c r="BB2102" s="10">
        <v>1.5954059999999999E-2</v>
      </c>
      <c r="BC2102" s="10">
        <v>8.9856200000000015E-3</v>
      </c>
      <c r="BD2102" s="10">
        <v>1</v>
      </c>
      <c r="BE2102" s="10">
        <v>10.6</v>
      </c>
      <c r="BG2102" s="10">
        <v>1.5954059999999999E-2</v>
      </c>
      <c r="BH2102" s="10">
        <v>8.9856200000000015E-3</v>
      </c>
      <c r="BI2102" s="10">
        <v>1</v>
      </c>
      <c r="BJ2102" s="10">
        <v>10.6</v>
      </c>
      <c r="BL2102" s="10">
        <v>1.5954059999999999E-2</v>
      </c>
      <c r="BM2102" s="10">
        <v>8.9856200000000015E-3</v>
      </c>
      <c r="BN2102" s="10">
        <v>1</v>
      </c>
      <c r="BO2102" s="10">
        <v>10.6</v>
      </c>
      <c r="BQ2102" s="10">
        <v>2176</v>
      </c>
      <c r="BR2102" s="10" t="s">
        <v>289</v>
      </c>
      <c r="BS2102" s="10">
        <v>0.14376992000000002</v>
      </c>
      <c r="BT2102" s="10">
        <v>2.93408E-2</v>
      </c>
      <c r="BU2102" s="10">
        <v>8</v>
      </c>
      <c r="BV2102" s="10">
        <v>10.6</v>
      </c>
      <c r="BX2102" s="10">
        <v>0.19768363999999999</v>
      </c>
      <c r="BY2102" s="10">
        <v>4.03436E-2</v>
      </c>
      <c r="BZ2102" s="10">
        <v>11</v>
      </c>
      <c r="CA2102" s="10">
        <v>10.6</v>
      </c>
      <c r="CC2102" s="10">
        <v>0.19768363999999999</v>
      </c>
      <c r="CD2102" s="10">
        <v>4.03436E-2</v>
      </c>
      <c r="CE2102" s="10">
        <v>11</v>
      </c>
      <c r="CF2102" s="10">
        <v>10.6</v>
      </c>
      <c r="CH2102" s="10">
        <v>2176</v>
      </c>
      <c r="CI2102" s="10" t="s">
        <v>289</v>
      </c>
      <c r="CJ2102" s="10">
        <v>1.5954059999999999E-2</v>
      </c>
      <c r="CK2102" s="10">
        <v>8.9856200000000015E-3</v>
      </c>
      <c r="CL2102" s="10">
        <v>1</v>
      </c>
      <c r="CM2102" s="10">
        <v>10.6</v>
      </c>
      <c r="CO2102" s="10">
        <v>1.5954059999999999E-2</v>
      </c>
      <c r="CP2102" s="10">
        <v>8.9856200000000015E-3</v>
      </c>
      <c r="CQ2102" s="10">
        <v>1</v>
      </c>
      <c r="CR2102" s="10">
        <v>10.6</v>
      </c>
      <c r="CT2102" s="10">
        <v>1.5954059999999999E-2</v>
      </c>
      <c r="CU2102" s="10">
        <v>8.9856200000000015E-3</v>
      </c>
      <c r="CV2102" s="10">
        <v>1</v>
      </c>
      <c r="CW2102" s="10">
        <v>10.6</v>
      </c>
      <c r="CY2102" s="10">
        <v>2196</v>
      </c>
      <c r="CZ2102" s="10" t="s">
        <v>308</v>
      </c>
      <c r="DA2102" s="10">
        <v>0.74779249999999986</v>
      </c>
      <c r="DB2102" s="10">
        <v>0.24401649999999997</v>
      </c>
      <c r="DC2102" s="10">
        <v>70</v>
      </c>
      <c r="DD2102" s="10">
        <v>6.5</v>
      </c>
      <c r="DF2102" s="10">
        <v>0.64096500000000001</v>
      </c>
      <c r="DG2102" s="10">
        <v>0.20915700000000001</v>
      </c>
      <c r="DH2102" s="10">
        <v>60</v>
      </c>
      <c r="DI2102" s="10">
        <v>6.5</v>
      </c>
      <c r="DK2102" s="10">
        <v>0.53413749999999993</v>
      </c>
      <c r="DL2102" s="10">
        <v>0.17429749999999999</v>
      </c>
      <c r="DM2102" s="10">
        <v>50</v>
      </c>
      <c r="DN2102" s="10">
        <v>6.5</v>
      </c>
    </row>
    <row r="2103" spans="1:118" x14ac:dyDescent="0.25">
      <c r="A2103" s="10">
        <v>2178</v>
      </c>
      <c r="R2103" s="10">
        <v>2178</v>
      </c>
      <c r="S2103" s="10" t="s">
        <v>292</v>
      </c>
      <c r="T2103" s="10">
        <v>1.5076949999999999E-2</v>
      </c>
      <c r="U2103" s="10">
        <v>1.01724E-2</v>
      </c>
      <c r="V2103" s="10">
        <v>1</v>
      </c>
      <c r="W2103" s="10">
        <v>10.5</v>
      </c>
      <c r="Y2103" s="10">
        <v>1.5076949999999999E-2</v>
      </c>
      <c r="Z2103" s="10">
        <v>1.01724E-2</v>
      </c>
      <c r="AA2103" s="10">
        <v>1</v>
      </c>
      <c r="AB2103" s="10">
        <v>10.5</v>
      </c>
      <c r="AD2103" s="10">
        <v>1.5076949999999999E-2</v>
      </c>
      <c r="AE2103" s="10">
        <v>1.01724E-2</v>
      </c>
      <c r="AF2103" s="10">
        <v>1</v>
      </c>
      <c r="AG2103" s="10">
        <v>10.5</v>
      </c>
      <c r="AI2103" s="10">
        <v>2178</v>
      </c>
      <c r="AJ2103" s="10" t="s">
        <v>292</v>
      </c>
      <c r="AK2103" s="10">
        <v>3.5575720000000005E-2</v>
      </c>
      <c r="AL2103" s="10">
        <v>8.8022399999999994E-3</v>
      </c>
      <c r="AM2103" s="10">
        <v>2</v>
      </c>
      <c r="AN2103" s="10">
        <v>10.6</v>
      </c>
      <c r="AP2103" s="10">
        <v>3.5575720000000005E-2</v>
      </c>
      <c r="AQ2103" s="10">
        <v>8.8022399999999994E-3</v>
      </c>
      <c r="AR2103" s="10">
        <v>2</v>
      </c>
      <c r="AS2103" s="10">
        <v>10.6</v>
      </c>
      <c r="AU2103" s="10">
        <v>3.5575720000000005E-2</v>
      </c>
      <c r="AV2103" s="10">
        <v>8.8022399999999994E-3</v>
      </c>
      <c r="AW2103" s="10">
        <v>2</v>
      </c>
      <c r="AX2103" s="10">
        <v>10.6</v>
      </c>
      <c r="AZ2103" s="10">
        <v>2178</v>
      </c>
      <c r="BA2103" s="10" t="s">
        <v>292</v>
      </c>
      <c r="BB2103" s="10">
        <v>1.5954059999999999E-2</v>
      </c>
      <c r="BC2103" s="10">
        <v>8.9856200000000015E-3</v>
      </c>
      <c r="BD2103" s="10">
        <v>1</v>
      </c>
      <c r="BE2103" s="10">
        <v>10.6</v>
      </c>
      <c r="BG2103" s="10">
        <v>1.5954059999999999E-2</v>
      </c>
      <c r="BH2103" s="10">
        <v>8.9856200000000015E-3</v>
      </c>
      <c r="BI2103" s="10">
        <v>1</v>
      </c>
      <c r="BJ2103" s="10">
        <v>10.6</v>
      </c>
      <c r="BL2103" s="10">
        <v>1.5954059999999999E-2</v>
      </c>
      <c r="BM2103" s="10">
        <v>8.9856200000000015E-3</v>
      </c>
      <c r="BN2103" s="10">
        <v>1</v>
      </c>
      <c r="BO2103" s="10">
        <v>10.6</v>
      </c>
      <c r="BQ2103" s="10">
        <v>2177</v>
      </c>
      <c r="BR2103" s="10" t="s">
        <v>307</v>
      </c>
      <c r="BS2103" s="10">
        <v>7.1884960000000012E-2</v>
      </c>
      <c r="BT2103" s="10">
        <v>1.46704E-2</v>
      </c>
      <c r="BU2103" s="10">
        <v>4</v>
      </c>
      <c r="BV2103" s="10">
        <v>10.6</v>
      </c>
      <c r="BX2103" s="10">
        <v>7.1884960000000012E-2</v>
      </c>
      <c r="BY2103" s="10">
        <v>1.46704E-2</v>
      </c>
      <c r="BZ2103" s="10">
        <v>4</v>
      </c>
      <c r="CA2103" s="10">
        <v>10.6</v>
      </c>
      <c r="CC2103" s="10">
        <v>7.1884960000000012E-2</v>
      </c>
      <c r="CD2103" s="10">
        <v>1.46704E-2</v>
      </c>
      <c r="CE2103" s="10">
        <v>4</v>
      </c>
      <c r="CF2103" s="10">
        <v>10.6</v>
      </c>
      <c r="CH2103" s="10">
        <v>2177</v>
      </c>
      <c r="CI2103" s="10" t="s">
        <v>307</v>
      </c>
      <c r="CJ2103" s="10">
        <v>1.5954059999999999E-2</v>
      </c>
      <c r="CK2103" s="10">
        <v>8.9856200000000015E-3</v>
      </c>
      <c r="CL2103" s="10">
        <v>1</v>
      </c>
      <c r="CM2103" s="10">
        <v>10.6</v>
      </c>
      <c r="CO2103" s="10">
        <v>1.5954059999999999E-2</v>
      </c>
      <c r="CP2103" s="10">
        <v>8.9856200000000015E-3</v>
      </c>
      <c r="CQ2103" s="10">
        <v>1</v>
      </c>
      <c r="CR2103" s="10">
        <v>10.6</v>
      </c>
      <c r="CT2103" s="10">
        <v>1.5954059999999999E-2</v>
      </c>
      <c r="CU2103" s="10">
        <v>8.9856200000000015E-3</v>
      </c>
      <c r="CV2103" s="10">
        <v>1</v>
      </c>
      <c r="CW2103" s="10">
        <v>10.6</v>
      </c>
      <c r="CY2103" s="10">
        <v>2197</v>
      </c>
      <c r="CZ2103" s="10" t="s">
        <v>400</v>
      </c>
      <c r="DA2103" s="10">
        <v>0</v>
      </c>
      <c r="DF2103" s="10">
        <v>0</v>
      </c>
      <c r="DK2103" s="10">
        <v>0</v>
      </c>
    </row>
    <row r="2104" spans="1:118" x14ac:dyDescent="0.25">
      <c r="A2104" s="10">
        <v>2179</v>
      </c>
      <c r="R2104" s="10">
        <v>2179</v>
      </c>
      <c r="S2104" s="10" t="s">
        <v>400</v>
      </c>
      <c r="T2104" s="10">
        <v>0</v>
      </c>
      <c r="Y2104" s="10">
        <v>0</v>
      </c>
      <c r="AD2104" s="10">
        <v>0</v>
      </c>
      <c r="AI2104" s="10">
        <v>2179</v>
      </c>
      <c r="AJ2104" s="10" t="s">
        <v>400</v>
      </c>
      <c r="AK2104" s="10">
        <v>0</v>
      </c>
      <c r="AP2104" s="10">
        <v>0</v>
      </c>
      <c r="AU2104" s="10">
        <v>0</v>
      </c>
      <c r="AZ2104" s="10">
        <v>2179</v>
      </c>
      <c r="BA2104" s="10" t="s">
        <v>400</v>
      </c>
      <c r="BB2104" s="10">
        <v>0</v>
      </c>
      <c r="BG2104" s="10">
        <v>0</v>
      </c>
      <c r="BL2104" s="10">
        <v>0</v>
      </c>
      <c r="BQ2104" s="10">
        <v>2178</v>
      </c>
      <c r="BR2104" s="10" t="s">
        <v>292</v>
      </c>
      <c r="BS2104" s="10">
        <v>5.3913719999999998E-2</v>
      </c>
      <c r="BT2104" s="10">
        <v>1.10028E-2</v>
      </c>
      <c r="BU2104" s="10">
        <v>3</v>
      </c>
      <c r="BV2104" s="10">
        <v>10.6</v>
      </c>
      <c r="BX2104" s="10">
        <v>5.3913719999999998E-2</v>
      </c>
      <c r="BY2104" s="10">
        <v>1.10028E-2</v>
      </c>
      <c r="BZ2104" s="10">
        <v>3</v>
      </c>
      <c r="CA2104" s="10">
        <v>10.6</v>
      </c>
      <c r="CC2104" s="10">
        <v>5.3913719999999998E-2</v>
      </c>
      <c r="CD2104" s="10">
        <v>1.10028E-2</v>
      </c>
      <c r="CE2104" s="10">
        <v>3</v>
      </c>
      <c r="CF2104" s="10">
        <v>10.6</v>
      </c>
      <c r="CH2104" s="10">
        <v>2178</v>
      </c>
      <c r="CI2104" s="10" t="s">
        <v>292</v>
      </c>
      <c r="CJ2104" s="10">
        <v>1.5954059999999999E-2</v>
      </c>
      <c r="CK2104" s="10">
        <v>8.9856200000000015E-3</v>
      </c>
      <c r="CL2104" s="10">
        <v>1</v>
      </c>
      <c r="CM2104" s="10">
        <v>10.6</v>
      </c>
      <c r="CO2104" s="10">
        <v>1.5954059999999999E-2</v>
      </c>
      <c r="CP2104" s="10">
        <v>8.9856200000000015E-3</v>
      </c>
      <c r="CQ2104" s="10">
        <v>1</v>
      </c>
      <c r="CR2104" s="10">
        <v>10.6</v>
      </c>
      <c r="CT2104" s="10">
        <v>1.5954059999999999E-2</v>
      </c>
      <c r="CU2104" s="10">
        <v>8.9856200000000015E-3</v>
      </c>
      <c r="CV2104" s="10">
        <v>1</v>
      </c>
      <c r="CW2104" s="10">
        <v>10.6</v>
      </c>
      <c r="CY2104" s="10">
        <v>2198</v>
      </c>
      <c r="CZ2104" s="10" t="s">
        <v>401</v>
      </c>
      <c r="DA2104" s="10">
        <v>5.7000000000000002E-3</v>
      </c>
      <c r="DF2104" s="10">
        <v>4.0999999999999999E-4</v>
      </c>
      <c r="DK2104" s="10">
        <v>9.6000000000000002E-4</v>
      </c>
    </row>
    <row r="2105" spans="1:118" x14ac:dyDescent="0.25">
      <c r="A2105" s="10">
        <v>2180</v>
      </c>
      <c r="R2105" s="10">
        <v>2180</v>
      </c>
      <c r="S2105" s="10" t="s">
        <v>401</v>
      </c>
      <c r="T2105" s="10">
        <v>1.47E-3</v>
      </c>
      <c r="Y2105" s="10">
        <v>1.2065999999999999E-3</v>
      </c>
      <c r="AD2105" s="10">
        <v>1.2E-4</v>
      </c>
      <c r="AI2105" s="10">
        <v>2180</v>
      </c>
      <c r="AJ2105" s="10" t="s">
        <v>401</v>
      </c>
      <c r="AK2105" s="10">
        <v>3.4735000000000002E-2</v>
      </c>
      <c r="AP2105" s="10">
        <v>1.2697E-2</v>
      </c>
      <c r="AU2105" s="10">
        <v>1.704E-2</v>
      </c>
      <c r="AZ2105" s="10">
        <v>2180</v>
      </c>
      <c r="BA2105" s="10" t="s">
        <v>401</v>
      </c>
      <c r="BB2105" s="10">
        <v>1.1999999999999999E-3</v>
      </c>
      <c r="BG2105" s="10">
        <v>6.4000000000000005E-4</v>
      </c>
      <c r="BL2105" s="10">
        <v>2.3000000000000001E-4</v>
      </c>
      <c r="BQ2105" s="10">
        <v>2179</v>
      </c>
      <c r="BR2105" s="10" t="s">
        <v>400</v>
      </c>
      <c r="BS2105" s="10">
        <v>0</v>
      </c>
      <c r="BX2105" s="10">
        <v>0</v>
      </c>
      <c r="CC2105" s="10">
        <v>0</v>
      </c>
      <c r="CH2105" s="10">
        <v>2179</v>
      </c>
      <c r="CI2105" s="10" t="s">
        <v>400</v>
      </c>
      <c r="CJ2105" s="10">
        <v>0</v>
      </c>
      <c r="CO2105" s="10">
        <v>0</v>
      </c>
      <c r="CT2105" s="10">
        <v>0</v>
      </c>
      <c r="CY2105" s="10">
        <v>2199</v>
      </c>
      <c r="CZ2105" s="10" t="s">
        <v>8</v>
      </c>
    </row>
    <row r="2106" spans="1:118" x14ac:dyDescent="0.25">
      <c r="A2106" s="10">
        <v>2181</v>
      </c>
      <c r="R2106" s="10">
        <v>2181</v>
      </c>
      <c r="S2106" s="10" t="s">
        <v>8</v>
      </c>
      <c r="T2106" s="10">
        <v>0.09</v>
      </c>
      <c r="U2106" s="10">
        <v>0.08</v>
      </c>
      <c r="Y2106" s="10">
        <v>0.11</v>
      </c>
      <c r="Z2106" s="10">
        <v>0.09</v>
      </c>
      <c r="AD2106" s="10">
        <v>0.09</v>
      </c>
      <c r="AE2106" s="10">
        <v>0.08</v>
      </c>
      <c r="AI2106" s="10">
        <v>2181</v>
      </c>
      <c r="AJ2106" s="10" t="s">
        <v>8</v>
      </c>
      <c r="AK2106" s="10">
        <v>0.08</v>
      </c>
      <c r="AL2106" s="10">
        <v>0.03</v>
      </c>
      <c r="AP2106" s="10">
        <v>0.19</v>
      </c>
      <c r="AQ2106" s="10">
        <v>0.05</v>
      </c>
      <c r="AU2106" s="10">
        <v>0.09</v>
      </c>
      <c r="AV2106" s="10">
        <v>0.03</v>
      </c>
      <c r="AZ2106" s="10">
        <v>2181</v>
      </c>
      <c r="BA2106" s="10" t="s">
        <v>8</v>
      </c>
      <c r="BB2106" s="10">
        <v>0.02</v>
      </c>
      <c r="BC2106" s="10">
        <v>0.04</v>
      </c>
      <c r="BG2106" s="10">
        <v>0.08</v>
      </c>
      <c r="BH2106" s="10">
        <v>7.0000000000000007E-2</v>
      </c>
      <c r="BL2106" s="10">
        <v>0.06</v>
      </c>
      <c r="BM2106" s="10">
        <v>7.0000000000000007E-2</v>
      </c>
      <c r="BQ2106" s="10">
        <v>2180</v>
      </c>
      <c r="BR2106" s="10" t="s">
        <v>401</v>
      </c>
      <c r="BS2106" s="10">
        <v>1.9210000000000001E-2</v>
      </c>
      <c r="BX2106" s="10">
        <v>1.515E-2</v>
      </c>
      <c r="CC2106" s="10">
        <v>4.3899999999999998E-3</v>
      </c>
      <c r="CH2106" s="10">
        <v>2180</v>
      </c>
      <c r="CI2106" s="10" t="s">
        <v>401</v>
      </c>
      <c r="CJ2106" s="10">
        <v>7.8660000000000004E-4</v>
      </c>
      <c r="CO2106" s="10">
        <v>7.0332999999999995E-4</v>
      </c>
      <c r="CT2106" s="10">
        <v>6.9999999999999999E-4</v>
      </c>
      <c r="CY2106" s="10">
        <v>2200</v>
      </c>
      <c r="CZ2106" s="10" t="s">
        <v>399</v>
      </c>
    </row>
    <row r="2107" spans="1:118" x14ac:dyDescent="0.25">
      <c r="A2107" s="10">
        <v>2182</v>
      </c>
      <c r="R2107" s="10">
        <v>2182</v>
      </c>
      <c r="S2107" s="10" t="s">
        <v>9</v>
      </c>
      <c r="V2107" s="10">
        <v>0</v>
      </c>
      <c r="AA2107" s="10">
        <v>0</v>
      </c>
      <c r="AF2107" s="10">
        <v>0</v>
      </c>
      <c r="AI2107" s="10">
        <v>2182</v>
      </c>
      <c r="AJ2107" s="10" t="s">
        <v>9</v>
      </c>
      <c r="AM2107" s="10">
        <v>0</v>
      </c>
      <c r="AR2107" s="10">
        <v>0</v>
      </c>
      <c r="AW2107" s="10">
        <v>0</v>
      </c>
      <c r="AZ2107" s="10">
        <v>2182</v>
      </c>
      <c r="BA2107" s="10" t="s">
        <v>9</v>
      </c>
      <c r="BD2107" s="10">
        <v>0</v>
      </c>
      <c r="BI2107" s="10">
        <v>0</v>
      </c>
      <c r="BN2107" s="10">
        <v>0</v>
      </c>
      <c r="BQ2107" s="10">
        <v>2181</v>
      </c>
      <c r="BR2107" s="10" t="s">
        <v>8</v>
      </c>
      <c r="BS2107" s="10">
        <v>0.03</v>
      </c>
      <c r="BT2107" s="10">
        <v>0.04</v>
      </c>
      <c r="BX2107" s="10">
        <v>0.17</v>
      </c>
      <c r="BY2107" s="10">
        <v>0.12</v>
      </c>
      <c r="CC2107" s="10">
        <v>0.15</v>
      </c>
      <c r="CD2107" s="10">
        <v>0.11</v>
      </c>
      <c r="CH2107" s="10">
        <v>2181</v>
      </c>
      <c r="CI2107" s="10" t="s">
        <v>8</v>
      </c>
      <c r="CJ2107" s="10">
        <v>0.04</v>
      </c>
      <c r="CK2107" s="10">
        <v>0.04</v>
      </c>
      <c r="CL2107" s="10">
        <v>1</v>
      </c>
      <c r="CM2107" s="10">
        <v>37.78</v>
      </c>
      <c r="CO2107" s="10">
        <v>0.08</v>
      </c>
      <c r="CP2107" s="10">
        <v>0.06</v>
      </c>
      <c r="CQ2107" s="10">
        <v>2</v>
      </c>
      <c r="CR2107" s="10">
        <v>37.43</v>
      </c>
      <c r="CT2107" s="10">
        <v>0.1</v>
      </c>
      <c r="CU2107" s="10">
        <v>0.08</v>
      </c>
      <c r="CV2107" s="10">
        <v>2</v>
      </c>
      <c r="CW2107" s="10">
        <v>37.65</v>
      </c>
      <c r="CY2107" s="10">
        <v>2201</v>
      </c>
      <c r="CZ2107" s="10" t="s">
        <v>8</v>
      </c>
    </row>
    <row r="2108" spans="1:118" x14ac:dyDescent="0.25">
      <c r="A2108" s="10">
        <v>2183</v>
      </c>
      <c r="R2108" s="10">
        <v>2183</v>
      </c>
      <c r="S2108" s="10" t="s">
        <v>10</v>
      </c>
      <c r="T2108" s="10">
        <v>0.08</v>
      </c>
      <c r="U2108" s="10">
        <v>0.05</v>
      </c>
      <c r="V2108" s="10">
        <v>5</v>
      </c>
      <c r="W2108" s="10">
        <v>10.8</v>
      </c>
      <c r="Y2108" s="10">
        <v>0.1</v>
      </c>
      <c r="Z2108" s="10">
        <v>0.06</v>
      </c>
      <c r="AA2108" s="10">
        <v>6</v>
      </c>
      <c r="AB2108" s="10">
        <v>11</v>
      </c>
      <c r="AD2108" s="10">
        <v>0.08</v>
      </c>
      <c r="AE2108" s="10">
        <v>0.05</v>
      </c>
      <c r="AF2108" s="10">
        <v>5</v>
      </c>
      <c r="AG2108" s="10">
        <v>11</v>
      </c>
      <c r="AI2108" s="10">
        <v>2183</v>
      </c>
      <c r="AJ2108" s="10" t="s">
        <v>10</v>
      </c>
      <c r="AK2108" s="10">
        <v>0.08</v>
      </c>
      <c r="AL2108" s="10">
        <v>0.01</v>
      </c>
      <c r="AM2108" s="10">
        <v>4</v>
      </c>
      <c r="AN2108" s="10">
        <v>11</v>
      </c>
      <c r="AP2108" s="10">
        <v>0.19</v>
      </c>
      <c r="AQ2108" s="10">
        <v>0.03</v>
      </c>
      <c r="AR2108" s="10">
        <v>10</v>
      </c>
      <c r="AS2108" s="10">
        <v>11</v>
      </c>
      <c r="AU2108" s="10">
        <v>0.09</v>
      </c>
      <c r="AV2108" s="10">
        <v>0.01</v>
      </c>
      <c r="AW2108" s="10">
        <v>5</v>
      </c>
      <c r="AX2108" s="10">
        <v>11</v>
      </c>
      <c r="AZ2108" s="10">
        <v>2183</v>
      </c>
      <c r="BA2108" s="10" t="s">
        <v>10</v>
      </c>
      <c r="BB2108" s="10">
        <v>0.02</v>
      </c>
      <c r="BC2108" s="10">
        <v>0.01</v>
      </c>
      <c r="BD2108" s="10">
        <v>1</v>
      </c>
      <c r="BE2108" s="10">
        <v>11</v>
      </c>
      <c r="BG2108" s="10">
        <v>0.08</v>
      </c>
      <c r="BH2108" s="10">
        <v>0.05</v>
      </c>
      <c r="BI2108" s="10">
        <v>5</v>
      </c>
      <c r="BJ2108" s="10">
        <v>11</v>
      </c>
      <c r="BL2108" s="10">
        <v>0.06</v>
      </c>
      <c r="BM2108" s="10">
        <v>0.04</v>
      </c>
      <c r="BN2108" s="10">
        <v>4</v>
      </c>
      <c r="BO2108" s="10">
        <v>11</v>
      </c>
      <c r="BQ2108" s="10">
        <v>2182</v>
      </c>
      <c r="BR2108" s="10" t="s">
        <v>9</v>
      </c>
      <c r="BU2108" s="10">
        <v>0</v>
      </c>
      <c r="BZ2108" s="10">
        <v>0</v>
      </c>
      <c r="CE2108" s="10">
        <v>0</v>
      </c>
      <c r="CH2108" s="10">
        <v>2182</v>
      </c>
      <c r="CI2108" s="10" t="s">
        <v>9</v>
      </c>
      <c r="CL2108" s="10">
        <v>0</v>
      </c>
      <c r="CQ2108" s="10">
        <v>0</v>
      </c>
      <c r="CV2108" s="10">
        <v>0</v>
      </c>
      <c r="CY2108" s="10">
        <v>2202</v>
      </c>
      <c r="CZ2108" s="10" t="s">
        <v>9</v>
      </c>
    </row>
    <row r="2109" spans="1:118" x14ac:dyDescent="0.25">
      <c r="A2109" s="10">
        <v>2184</v>
      </c>
      <c r="R2109" s="10">
        <v>2184</v>
      </c>
      <c r="S2109" s="10" t="s">
        <v>11</v>
      </c>
      <c r="V2109" s="10">
        <v>0</v>
      </c>
      <c r="AA2109" s="10">
        <v>0</v>
      </c>
      <c r="AF2109" s="10">
        <v>0</v>
      </c>
      <c r="AI2109" s="10">
        <v>2184</v>
      </c>
      <c r="AJ2109" s="10" t="s">
        <v>11</v>
      </c>
      <c r="AM2109" s="10">
        <v>0</v>
      </c>
      <c r="AR2109" s="10">
        <v>0</v>
      </c>
      <c r="AW2109" s="10">
        <v>0</v>
      </c>
      <c r="AZ2109" s="10">
        <v>2184</v>
      </c>
      <c r="BA2109" s="10" t="s">
        <v>11</v>
      </c>
      <c r="BD2109" s="10">
        <v>0</v>
      </c>
      <c r="BI2109" s="10">
        <v>0</v>
      </c>
      <c r="BN2109" s="10">
        <v>0</v>
      </c>
      <c r="BQ2109" s="10">
        <v>2183</v>
      </c>
      <c r="BR2109" s="10" t="s">
        <v>10</v>
      </c>
      <c r="BS2109" s="10">
        <v>0.03</v>
      </c>
      <c r="BT2109" s="10">
        <v>0.02</v>
      </c>
      <c r="BU2109" s="10">
        <v>2</v>
      </c>
      <c r="BV2109" s="10">
        <v>11</v>
      </c>
      <c r="BX2109" s="10">
        <v>0.17</v>
      </c>
      <c r="BY2109" s="10">
        <v>0.1</v>
      </c>
      <c r="BZ2109" s="10">
        <v>11.5</v>
      </c>
      <c r="CA2109" s="10">
        <v>10.8</v>
      </c>
      <c r="CC2109" s="10">
        <v>0.15</v>
      </c>
      <c r="CD2109" s="10">
        <v>0.09</v>
      </c>
      <c r="CE2109" s="10">
        <v>9.1999999999999993</v>
      </c>
      <c r="CF2109" s="10">
        <v>10.8</v>
      </c>
      <c r="CH2109" s="10">
        <v>2183</v>
      </c>
      <c r="CI2109" s="10" t="s">
        <v>10</v>
      </c>
      <c r="CJ2109" s="10">
        <v>0.03</v>
      </c>
      <c r="CK2109" s="10">
        <v>0.01</v>
      </c>
      <c r="CL2109" s="10">
        <v>1.56</v>
      </c>
      <c r="CM2109" s="10">
        <v>11</v>
      </c>
      <c r="CO2109" s="10">
        <v>7.0000000000000007E-2</v>
      </c>
      <c r="CP2109" s="10">
        <v>0.04</v>
      </c>
      <c r="CQ2109" s="10">
        <v>4.09</v>
      </c>
      <c r="CR2109" s="10">
        <v>11</v>
      </c>
      <c r="CT2109" s="10">
        <v>0.09</v>
      </c>
      <c r="CU2109" s="10">
        <v>0.05</v>
      </c>
      <c r="CV2109" s="10">
        <v>5.24</v>
      </c>
      <c r="CW2109" s="10">
        <v>11</v>
      </c>
      <c r="CY2109" s="10">
        <v>2203</v>
      </c>
      <c r="CZ2109" s="10" t="s">
        <v>399</v>
      </c>
    </row>
    <row r="2110" spans="1:118" x14ac:dyDescent="0.25">
      <c r="A2110" s="10">
        <v>2185</v>
      </c>
      <c r="R2110" s="10">
        <v>2185</v>
      </c>
      <c r="S2110" s="10" t="s">
        <v>304</v>
      </c>
      <c r="T2110" s="10">
        <v>3.1762800000000001E-2</v>
      </c>
      <c r="U2110" s="10">
        <v>1.9805040000000003E-2</v>
      </c>
      <c r="V2110" s="10">
        <v>2</v>
      </c>
      <c r="W2110" s="10">
        <v>10.8</v>
      </c>
      <c r="Y2110" s="10">
        <v>3.2350999999999998E-2</v>
      </c>
      <c r="Z2110" s="10">
        <v>2.01718E-2</v>
      </c>
      <c r="AA2110" s="10">
        <v>2</v>
      </c>
      <c r="AB2110" s="10">
        <v>11</v>
      </c>
      <c r="AD2110" s="10">
        <v>3.2350999999999998E-2</v>
      </c>
      <c r="AE2110" s="10">
        <v>2.01718E-2</v>
      </c>
      <c r="AF2110" s="10">
        <v>2</v>
      </c>
      <c r="AG2110" s="10">
        <v>11</v>
      </c>
      <c r="AI2110" s="10">
        <v>2185</v>
      </c>
      <c r="AJ2110" s="10" t="s">
        <v>304</v>
      </c>
      <c r="AK2110" s="10">
        <v>3.7679400000000002E-2</v>
      </c>
      <c r="AL2110" s="10">
        <v>5.3284000000000014E-3</v>
      </c>
      <c r="AM2110" s="10">
        <v>2</v>
      </c>
      <c r="AN2110" s="10">
        <v>11</v>
      </c>
      <c r="AP2110" s="10">
        <v>1.8839700000000001E-2</v>
      </c>
      <c r="AQ2110" s="10">
        <v>2.6642000000000007E-3</v>
      </c>
      <c r="AR2110" s="10">
        <v>1</v>
      </c>
      <c r="AS2110" s="10">
        <v>11</v>
      </c>
      <c r="AU2110" s="10">
        <v>1.8839700000000001E-2</v>
      </c>
      <c r="AV2110" s="10">
        <v>2.6642000000000007E-3</v>
      </c>
      <c r="AW2110" s="10">
        <v>1</v>
      </c>
      <c r="AX2110" s="10">
        <v>11</v>
      </c>
      <c r="AZ2110" s="10">
        <v>2185</v>
      </c>
      <c r="BA2110" s="10" t="s">
        <v>304</v>
      </c>
      <c r="BB2110" s="10">
        <v>0</v>
      </c>
      <c r="BC2110" s="10">
        <v>0</v>
      </c>
      <c r="BD2110" s="10">
        <v>0</v>
      </c>
      <c r="BE2110" s="10">
        <v>11</v>
      </c>
      <c r="BG2110" s="10">
        <v>1.6175499999999999E-2</v>
      </c>
      <c r="BH2110" s="10">
        <v>1.00859E-2</v>
      </c>
      <c r="BI2110" s="10">
        <v>1</v>
      </c>
      <c r="BJ2110" s="10">
        <v>11</v>
      </c>
      <c r="BL2110" s="10">
        <v>3.2350999999999998E-2</v>
      </c>
      <c r="BM2110" s="10">
        <v>2.01718E-2</v>
      </c>
      <c r="BN2110" s="10">
        <v>2</v>
      </c>
      <c r="BO2110" s="10">
        <v>11</v>
      </c>
      <c r="BQ2110" s="10">
        <v>2184</v>
      </c>
      <c r="BR2110" s="10" t="s">
        <v>11</v>
      </c>
      <c r="BU2110" s="10">
        <v>0</v>
      </c>
      <c r="BZ2110" s="10">
        <v>0</v>
      </c>
      <c r="CE2110" s="10">
        <v>0</v>
      </c>
      <c r="CH2110" s="10">
        <v>2184</v>
      </c>
      <c r="CI2110" s="10" t="s">
        <v>11</v>
      </c>
      <c r="CL2110" s="10">
        <v>0</v>
      </c>
      <c r="CQ2110" s="10">
        <v>0</v>
      </c>
      <c r="CV2110" s="10">
        <v>0</v>
      </c>
      <c r="CY2110" s="10">
        <v>2204</v>
      </c>
      <c r="CZ2110" s="10" t="s">
        <v>44</v>
      </c>
    </row>
    <row r="2111" spans="1:118" x14ac:dyDescent="0.25">
      <c r="A2111" s="10">
        <v>2186</v>
      </c>
      <c r="R2111" s="10">
        <v>2186</v>
      </c>
      <c r="S2111" s="10" t="s">
        <v>307</v>
      </c>
      <c r="T2111" s="10">
        <v>1.58814E-2</v>
      </c>
      <c r="U2111" s="10">
        <v>9.9025200000000015E-3</v>
      </c>
      <c r="V2111" s="10">
        <v>1</v>
      </c>
      <c r="W2111" s="10">
        <v>10.8</v>
      </c>
      <c r="Y2111" s="10">
        <v>1.6175499999999999E-2</v>
      </c>
      <c r="Z2111" s="10">
        <v>1.00859E-2</v>
      </c>
      <c r="AA2111" s="10">
        <v>1</v>
      </c>
      <c r="AB2111" s="10">
        <v>11</v>
      </c>
      <c r="AD2111" s="10">
        <v>1.6175499999999999E-2</v>
      </c>
      <c r="AE2111" s="10">
        <v>1.00859E-2</v>
      </c>
      <c r="AF2111" s="10">
        <v>1</v>
      </c>
      <c r="AG2111" s="10">
        <v>11</v>
      </c>
      <c r="AI2111" s="10">
        <v>2186</v>
      </c>
      <c r="AJ2111" s="10" t="s">
        <v>307</v>
      </c>
      <c r="AK2111" s="10">
        <v>0</v>
      </c>
      <c r="AL2111" s="10">
        <v>0</v>
      </c>
      <c r="AM2111" s="10">
        <v>0</v>
      </c>
      <c r="AN2111" s="10">
        <v>11</v>
      </c>
      <c r="AP2111" s="10">
        <v>0</v>
      </c>
      <c r="AQ2111" s="10">
        <v>0</v>
      </c>
      <c r="AR2111" s="10">
        <v>0</v>
      </c>
      <c r="AS2111" s="10">
        <v>11</v>
      </c>
      <c r="AU2111" s="10">
        <v>0</v>
      </c>
      <c r="AV2111" s="10">
        <v>0</v>
      </c>
      <c r="AW2111" s="10">
        <v>0</v>
      </c>
      <c r="AX2111" s="10">
        <v>11</v>
      </c>
      <c r="AZ2111" s="10">
        <v>2186</v>
      </c>
      <c r="BA2111" s="10" t="s">
        <v>307</v>
      </c>
      <c r="BB2111" s="10">
        <v>0</v>
      </c>
      <c r="BC2111" s="10">
        <v>0</v>
      </c>
      <c r="BD2111" s="10">
        <v>0</v>
      </c>
      <c r="BE2111" s="10">
        <v>11</v>
      </c>
      <c r="BG2111" s="10">
        <v>0</v>
      </c>
      <c r="BH2111" s="10">
        <v>0</v>
      </c>
      <c r="BI2111" s="10">
        <v>0</v>
      </c>
      <c r="BJ2111" s="10">
        <v>11</v>
      </c>
      <c r="BL2111" s="10">
        <v>0</v>
      </c>
      <c r="BM2111" s="10">
        <v>0</v>
      </c>
      <c r="BN2111" s="10">
        <v>0</v>
      </c>
      <c r="BO2111" s="10">
        <v>11</v>
      </c>
      <c r="BQ2111" s="10">
        <v>2185</v>
      </c>
      <c r="BR2111" s="10" t="s">
        <v>304</v>
      </c>
      <c r="BS2111" s="10">
        <v>0</v>
      </c>
      <c r="BT2111" s="10">
        <v>0</v>
      </c>
      <c r="BU2111" s="10">
        <v>0</v>
      </c>
      <c r="BV2111" s="10">
        <v>11</v>
      </c>
      <c r="BX2111" s="10">
        <v>7.7127552E-3</v>
      </c>
      <c r="BY2111" s="10">
        <v>4.5738432000000002E-3</v>
      </c>
      <c r="BZ2111" s="10">
        <v>0.48</v>
      </c>
      <c r="CA2111" s="10">
        <v>10.8</v>
      </c>
      <c r="CC2111" s="10">
        <v>1.205118E-2</v>
      </c>
      <c r="CD2111" s="10">
        <v>7.146630000000001E-3</v>
      </c>
      <c r="CE2111" s="10">
        <v>0.75</v>
      </c>
      <c r="CF2111" s="10">
        <v>10.8</v>
      </c>
      <c r="CH2111" s="10">
        <v>2185</v>
      </c>
      <c r="CI2111" s="10" t="s">
        <v>304</v>
      </c>
      <c r="CJ2111" s="10">
        <v>6.4568790000000004E-3</v>
      </c>
      <c r="CK2111" s="10">
        <v>3.6366330000000002E-3</v>
      </c>
      <c r="CL2111" s="10">
        <v>0.39</v>
      </c>
      <c r="CM2111" s="10">
        <v>11</v>
      </c>
      <c r="CO2111" s="10">
        <v>6.4568790000000004E-3</v>
      </c>
      <c r="CP2111" s="10">
        <v>3.6366330000000002E-3</v>
      </c>
      <c r="CQ2111" s="10">
        <v>0.39</v>
      </c>
      <c r="CR2111" s="10">
        <v>11</v>
      </c>
      <c r="CT2111" s="10">
        <v>9.602537999999999E-3</v>
      </c>
      <c r="CU2111" s="10">
        <v>5.4083259999999998E-3</v>
      </c>
      <c r="CV2111" s="10">
        <v>0.57999999999999996</v>
      </c>
      <c r="CW2111" s="10">
        <v>11</v>
      </c>
      <c r="CY2111" s="10">
        <v>2205</v>
      </c>
      <c r="CZ2111" s="10" t="s">
        <v>494</v>
      </c>
      <c r="DA2111" s="10">
        <v>2.8</v>
      </c>
      <c r="DB2111" s="10">
        <v>1.34</v>
      </c>
      <c r="DC2111" s="10">
        <v>43.8</v>
      </c>
      <c r="DD2111" s="10">
        <v>36.79</v>
      </c>
      <c r="DF2111" s="10">
        <v>0</v>
      </c>
      <c r="DG2111" s="10">
        <v>0</v>
      </c>
      <c r="DH2111" s="10">
        <v>0</v>
      </c>
      <c r="DI2111" s="10">
        <v>36.79</v>
      </c>
      <c r="DK2111" s="10">
        <v>2.8</v>
      </c>
      <c r="DL2111" s="10">
        <v>1.34</v>
      </c>
      <c r="DM2111" s="10">
        <v>49.1</v>
      </c>
      <c r="DN2111" s="10">
        <v>36.53</v>
      </c>
    </row>
    <row r="2112" spans="1:118" x14ac:dyDescent="0.25">
      <c r="A2112" s="10">
        <v>2187</v>
      </c>
      <c r="R2112" s="10">
        <v>2187</v>
      </c>
      <c r="S2112" s="10" t="s">
        <v>294</v>
      </c>
      <c r="T2112" s="10">
        <v>3.1762800000000001E-2</v>
      </c>
      <c r="U2112" s="10">
        <v>1.9805040000000003E-2</v>
      </c>
      <c r="V2112" s="10">
        <v>2</v>
      </c>
      <c r="W2112" s="10">
        <v>10.8</v>
      </c>
      <c r="Y2112" s="10">
        <v>4.85265E-2</v>
      </c>
      <c r="Z2112" s="10">
        <v>3.0257699999999998E-2</v>
      </c>
      <c r="AA2112" s="10">
        <v>3</v>
      </c>
      <c r="AB2112" s="10">
        <v>11</v>
      </c>
      <c r="AD2112" s="10">
        <v>3.2350999999999998E-2</v>
      </c>
      <c r="AE2112" s="10">
        <v>2.01718E-2</v>
      </c>
      <c r="AF2112" s="10">
        <v>2</v>
      </c>
      <c r="AG2112" s="10">
        <v>11</v>
      </c>
      <c r="AI2112" s="10">
        <v>2187</v>
      </c>
      <c r="AJ2112" s="10" t="s">
        <v>294</v>
      </c>
      <c r="AK2112" s="10">
        <v>5.6519099999999996E-2</v>
      </c>
      <c r="AL2112" s="10">
        <v>7.9926000000000007E-3</v>
      </c>
      <c r="AM2112" s="10">
        <v>3</v>
      </c>
      <c r="AN2112" s="10">
        <v>11</v>
      </c>
      <c r="AP2112" s="10">
        <v>0.15071760000000001</v>
      </c>
      <c r="AQ2112" s="10">
        <v>2.1313600000000005E-2</v>
      </c>
      <c r="AR2112" s="10">
        <v>8</v>
      </c>
      <c r="AS2112" s="10">
        <v>11</v>
      </c>
      <c r="AU2112" s="10">
        <v>7.5358800000000004E-2</v>
      </c>
      <c r="AV2112" s="10">
        <v>1.0656800000000003E-2</v>
      </c>
      <c r="AW2112" s="10">
        <v>4</v>
      </c>
      <c r="AX2112" s="10">
        <v>11</v>
      </c>
      <c r="AZ2112" s="10">
        <v>2187</v>
      </c>
      <c r="BA2112" s="10" t="s">
        <v>294</v>
      </c>
      <c r="BB2112" s="10">
        <v>1.6175499999999999E-2</v>
      </c>
      <c r="BC2112" s="10">
        <v>1.00859E-2</v>
      </c>
      <c r="BD2112" s="10">
        <v>1</v>
      </c>
      <c r="BE2112" s="10">
        <v>11</v>
      </c>
      <c r="BG2112" s="10">
        <v>3.2350999999999998E-2</v>
      </c>
      <c r="BH2112" s="10">
        <v>2.01718E-2</v>
      </c>
      <c r="BI2112" s="10">
        <v>2</v>
      </c>
      <c r="BJ2112" s="10">
        <v>11</v>
      </c>
      <c r="BL2112" s="10">
        <v>3.2350999999999998E-2</v>
      </c>
      <c r="BM2112" s="10">
        <v>2.01718E-2</v>
      </c>
      <c r="BN2112" s="10">
        <v>2</v>
      </c>
      <c r="BO2112" s="10">
        <v>11</v>
      </c>
      <c r="BQ2112" s="10">
        <v>2186</v>
      </c>
      <c r="BR2112" s="10" t="s">
        <v>307</v>
      </c>
      <c r="BS2112" s="10">
        <v>1.3256298000000001E-2</v>
      </c>
      <c r="BT2112" s="10">
        <v>7.8612930000000001E-3</v>
      </c>
      <c r="BU2112" s="10">
        <v>0.81</v>
      </c>
      <c r="BV2112" s="10">
        <v>11</v>
      </c>
      <c r="BX2112" s="10">
        <v>8.0180517600000001E-2</v>
      </c>
      <c r="BY2112" s="10">
        <v>4.7548911599999993E-2</v>
      </c>
      <c r="BZ2112" s="10">
        <v>4.99</v>
      </c>
      <c r="CA2112" s="10">
        <v>10.8</v>
      </c>
      <c r="CC2112" s="10">
        <v>6.3951595200000003E-2</v>
      </c>
      <c r="CD2112" s="10">
        <v>3.7924783199999999E-2</v>
      </c>
      <c r="CE2112" s="10">
        <v>3.98</v>
      </c>
      <c r="CF2112" s="10">
        <v>10.8</v>
      </c>
      <c r="CH2112" s="10">
        <v>2186</v>
      </c>
      <c r="CI2112" s="10" t="s">
        <v>307</v>
      </c>
      <c r="CJ2112" s="10">
        <v>1.2913758000000001E-2</v>
      </c>
      <c r="CK2112" s="10">
        <v>7.2732660000000005E-3</v>
      </c>
      <c r="CL2112" s="10">
        <v>0.78</v>
      </c>
      <c r="CM2112" s="10">
        <v>11</v>
      </c>
      <c r="CO2112" s="10">
        <v>3.2284394999999994E-2</v>
      </c>
      <c r="CP2112" s="10">
        <v>1.8183164999999998E-2</v>
      </c>
      <c r="CQ2112" s="10">
        <v>1.95</v>
      </c>
      <c r="CR2112" s="10">
        <v>11</v>
      </c>
      <c r="CT2112" s="10">
        <v>3.8575713000000005E-2</v>
      </c>
      <c r="CU2112" s="10">
        <v>2.1726551000000004E-2</v>
      </c>
      <c r="CV2112" s="10">
        <v>2.33</v>
      </c>
      <c r="CW2112" s="10">
        <v>11</v>
      </c>
      <c r="CY2112" s="10">
        <v>3307</v>
      </c>
      <c r="CZ2112" s="10" t="s">
        <v>947</v>
      </c>
    </row>
    <row r="2113" spans="1:118" x14ac:dyDescent="0.25">
      <c r="A2113" s="10">
        <v>2188</v>
      </c>
      <c r="R2113" s="10">
        <v>2188</v>
      </c>
      <c r="S2113" s="10" t="s">
        <v>400</v>
      </c>
      <c r="T2113" s="10">
        <v>3.0000000000000001E-5</v>
      </c>
      <c r="Y2113" s="10">
        <v>7.4999999999999993E-5</v>
      </c>
      <c r="AD2113" s="10">
        <v>5.1999999999999997E-5</v>
      </c>
      <c r="AI2113" s="10">
        <v>2188</v>
      </c>
      <c r="AJ2113" s="10" t="s">
        <v>400</v>
      </c>
      <c r="AK2113" s="10">
        <v>8.6300000000000005E-3</v>
      </c>
      <c r="AP2113" s="10">
        <v>2.5600000000000001E-2</v>
      </c>
      <c r="AU2113" s="10">
        <v>1.489E-2</v>
      </c>
      <c r="AZ2113" s="10">
        <v>2188</v>
      </c>
      <c r="BA2113" s="10" t="s">
        <v>400</v>
      </c>
      <c r="BB2113" s="10">
        <v>1.0000000000000001E-5</v>
      </c>
      <c r="BG2113" s="10">
        <v>8.7000000000000001E-5</v>
      </c>
      <c r="BL2113" s="10">
        <v>6.3E-5</v>
      </c>
      <c r="BQ2113" s="10">
        <v>2187</v>
      </c>
      <c r="BR2113" s="10" t="s">
        <v>294</v>
      </c>
      <c r="BS2113" s="10">
        <v>1.9966276000000002E-2</v>
      </c>
      <c r="BT2113" s="10">
        <v>1.1840465999999999E-2</v>
      </c>
      <c r="BU2113" s="10">
        <v>1.22</v>
      </c>
      <c r="BV2113" s="10">
        <v>11</v>
      </c>
      <c r="BX2113" s="10">
        <v>9.67308048E-2</v>
      </c>
      <c r="BY2113" s="10">
        <v>5.7363616800000003E-2</v>
      </c>
      <c r="BZ2113" s="10">
        <v>6.02</v>
      </c>
      <c r="CA2113" s="10">
        <v>10.8</v>
      </c>
      <c r="CC2113" s="10">
        <v>7.1985715199999994E-2</v>
      </c>
      <c r="CD2113" s="10">
        <v>4.2689203200000012E-2</v>
      </c>
      <c r="CE2113" s="10">
        <v>4.4800000000000004</v>
      </c>
      <c r="CF2113" s="10">
        <v>10.8</v>
      </c>
      <c r="CH2113" s="10">
        <v>2187</v>
      </c>
      <c r="CI2113" s="10" t="s">
        <v>294</v>
      </c>
      <c r="CJ2113" s="10">
        <v>6.4568790000000004E-3</v>
      </c>
      <c r="CK2113" s="10">
        <v>3.6366330000000002E-3</v>
      </c>
      <c r="CL2113" s="10">
        <v>0.39</v>
      </c>
      <c r="CM2113" s="10">
        <v>11</v>
      </c>
      <c r="CO2113" s="10">
        <v>2.8973175E-2</v>
      </c>
      <c r="CP2113" s="10">
        <v>1.6318225000000002E-2</v>
      </c>
      <c r="CQ2113" s="10">
        <v>1.75</v>
      </c>
      <c r="CR2113" s="10">
        <v>11</v>
      </c>
      <c r="CT2113" s="10">
        <v>3.8575713000000005E-2</v>
      </c>
      <c r="CU2113" s="10">
        <v>2.1726551000000004E-2</v>
      </c>
      <c r="CV2113" s="10">
        <v>2.33</v>
      </c>
      <c r="CW2113" s="10">
        <v>11</v>
      </c>
      <c r="CY2113" s="10">
        <v>2206</v>
      </c>
      <c r="CZ2113" s="10" t="s">
        <v>495</v>
      </c>
      <c r="DA2113" s="10">
        <v>3.67</v>
      </c>
      <c r="DB2113" s="10">
        <v>1.89</v>
      </c>
      <c r="DC2113" s="10">
        <v>64.900000000000006</v>
      </c>
      <c r="DD2113" s="10">
        <v>36.79</v>
      </c>
      <c r="DF2113" s="10">
        <v>4.87</v>
      </c>
      <c r="DG2113" s="10">
        <v>2.57</v>
      </c>
      <c r="DH2113" s="10">
        <v>86.5</v>
      </c>
      <c r="DI2113" s="10">
        <v>36.79</v>
      </c>
      <c r="DK2113" s="10">
        <v>4.84</v>
      </c>
      <c r="DL2113" s="10">
        <v>2.52</v>
      </c>
      <c r="DM2113" s="10">
        <v>86.3</v>
      </c>
      <c r="DN2113" s="10">
        <v>36.53</v>
      </c>
    </row>
    <row r="2114" spans="1:118" x14ac:dyDescent="0.25">
      <c r="A2114" s="10">
        <v>2189</v>
      </c>
      <c r="R2114" s="10">
        <v>2189</v>
      </c>
      <c r="S2114" s="10" t="s">
        <v>401</v>
      </c>
      <c r="T2114" s="10">
        <v>0</v>
      </c>
      <c r="Y2114" s="10">
        <v>0</v>
      </c>
      <c r="AD2114" s="10">
        <v>0</v>
      </c>
      <c r="AI2114" s="10">
        <v>2189</v>
      </c>
      <c r="AJ2114" s="10" t="s">
        <v>401</v>
      </c>
      <c r="AK2114" s="10">
        <v>0</v>
      </c>
      <c r="AP2114" s="10">
        <v>0</v>
      </c>
      <c r="AU2114" s="10">
        <v>0</v>
      </c>
      <c r="AZ2114" s="10">
        <v>2189</v>
      </c>
      <c r="BA2114" s="10" t="s">
        <v>401</v>
      </c>
      <c r="BB2114" s="10">
        <v>0</v>
      </c>
      <c r="BG2114" s="10">
        <v>0</v>
      </c>
      <c r="BL2114" s="10">
        <v>0</v>
      </c>
      <c r="BQ2114" s="10">
        <v>2188</v>
      </c>
      <c r="BR2114" s="10" t="s">
        <v>400</v>
      </c>
      <c r="BS2114" s="10">
        <v>4.9800000000000001E-3</v>
      </c>
      <c r="BX2114" s="10">
        <v>2.1899999999999999E-2</v>
      </c>
      <c r="CC2114" s="10">
        <v>1.617E-2</v>
      </c>
      <c r="CH2114" s="10">
        <v>2188</v>
      </c>
      <c r="CI2114" s="10" t="s">
        <v>400</v>
      </c>
      <c r="CJ2114" s="10">
        <v>4.6600000000000001E-5</v>
      </c>
      <c r="CO2114" s="10">
        <v>6.3299999999999994E-5</v>
      </c>
      <c r="CT2114" s="10">
        <v>6.4999999999999994E-5</v>
      </c>
      <c r="CY2114" s="10">
        <v>2207</v>
      </c>
      <c r="CZ2114" s="10" t="s">
        <v>496</v>
      </c>
      <c r="DA2114" s="10">
        <v>3.67</v>
      </c>
      <c r="DB2114" s="10">
        <v>1.89</v>
      </c>
      <c r="DC2114" s="10">
        <v>64.900000000000006</v>
      </c>
      <c r="DD2114" s="10">
        <v>36.79</v>
      </c>
      <c r="DF2114" s="10">
        <v>4.87</v>
      </c>
      <c r="DG2114" s="10">
        <v>2.57</v>
      </c>
      <c r="DH2114" s="10">
        <v>86.5</v>
      </c>
      <c r="DI2114" s="10">
        <v>36.79</v>
      </c>
      <c r="DK2114" s="10">
        <v>4.84</v>
      </c>
      <c r="DL2114" s="10">
        <v>2.52</v>
      </c>
      <c r="DM2114" s="10">
        <v>86.3</v>
      </c>
      <c r="DN2114" s="10">
        <v>36.53</v>
      </c>
    </row>
    <row r="2115" spans="1:118" x14ac:dyDescent="0.25">
      <c r="A2115" s="10">
        <v>2190</v>
      </c>
      <c r="R2115" s="10">
        <v>2190</v>
      </c>
      <c r="S2115" s="10" t="s">
        <v>8</v>
      </c>
      <c r="V2115" s="10">
        <v>0</v>
      </c>
      <c r="AA2115" s="10">
        <v>0</v>
      </c>
      <c r="AF2115" s="10">
        <v>0</v>
      </c>
      <c r="AI2115" s="10">
        <v>2190</v>
      </c>
      <c r="AJ2115" s="10" t="s">
        <v>8</v>
      </c>
      <c r="AZ2115" s="10">
        <v>2190</v>
      </c>
      <c r="BA2115" s="10" t="s">
        <v>8</v>
      </c>
      <c r="BQ2115" s="10">
        <v>2189</v>
      </c>
      <c r="BR2115" s="10" t="s">
        <v>401</v>
      </c>
      <c r="BS2115" s="10">
        <v>0</v>
      </c>
      <c r="BX2115" s="10">
        <v>0</v>
      </c>
      <c r="CC2115" s="10">
        <v>0</v>
      </c>
      <c r="CH2115" s="10">
        <v>2189</v>
      </c>
      <c r="CI2115" s="10" t="s">
        <v>401</v>
      </c>
      <c r="CJ2115" s="10">
        <v>0</v>
      </c>
      <c r="CO2115" s="10">
        <v>0</v>
      </c>
      <c r="CT2115" s="10">
        <v>0</v>
      </c>
      <c r="CY2115" s="10">
        <v>2208</v>
      </c>
      <c r="CZ2115" s="10" t="s">
        <v>497</v>
      </c>
      <c r="DA2115" s="10">
        <v>4.92</v>
      </c>
      <c r="DB2115" s="10">
        <v>2.56</v>
      </c>
      <c r="DC2115" s="10">
        <v>86.2</v>
      </c>
      <c r="DD2115" s="10">
        <v>36.79</v>
      </c>
      <c r="DF2115" s="10">
        <v>4.66</v>
      </c>
      <c r="DG2115" s="10">
        <v>2.54</v>
      </c>
      <c r="DH2115" s="10">
        <v>82.5</v>
      </c>
      <c r="DI2115" s="10">
        <v>36.79</v>
      </c>
      <c r="DK2115" s="10">
        <v>6.17</v>
      </c>
      <c r="DL2115" s="10">
        <v>3.25</v>
      </c>
      <c r="DM2115" s="10">
        <v>108.7</v>
      </c>
      <c r="DN2115" s="10">
        <v>36.53</v>
      </c>
    </row>
    <row r="2116" spans="1:118" x14ac:dyDescent="0.25">
      <c r="A2116" s="10">
        <v>2191</v>
      </c>
      <c r="R2116" s="10">
        <v>2191</v>
      </c>
      <c r="S2116" s="10" t="s">
        <v>9</v>
      </c>
      <c r="T2116" s="10">
        <v>1.72</v>
      </c>
      <c r="U2116" s="10">
        <v>0.36</v>
      </c>
      <c r="Y2116" s="10">
        <v>1.1599999999999999</v>
      </c>
      <c r="Z2116" s="10">
        <v>0.26</v>
      </c>
      <c r="AD2116" s="10">
        <v>1.39</v>
      </c>
      <c r="AE2116" s="10">
        <v>0.28999999999999998</v>
      </c>
      <c r="AI2116" s="10">
        <v>2191</v>
      </c>
      <c r="AJ2116" s="10" t="s">
        <v>9</v>
      </c>
      <c r="AK2116" s="10">
        <v>0.97</v>
      </c>
      <c r="AL2116" s="10">
        <v>0.69</v>
      </c>
      <c r="AP2116" s="10">
        <v>1.45</v>
      </c>
      <c r="AQ2116" s="10">
        <v>1</v>
      </c>
      <c r="AU2116" s="10">
        <v>0.97</v>
      </c>
      <c r="AV2116" s="10">
        <v>0.69</v>
      </c>
      <c r="AZ2116" s="10">
        <v>2191</v>
      </c>
      <c r="BA2116" s="10" t="s">
        <v>9</v>
      </c>
      <c r="BB2116" s="10">
        <v>1.36</v>
      </c>
      <c r="BC2116" s="10">
        <v>0.28999999999999998</v>
      </c>
      <c r="BG2116" s="10">
        <v>0.79</v>
      </c>
      <c r="BH2116" s="10">
        <v>0.2</v>
      </c>
      <c r="BL2116" s="10">
        <v>0.97</v>
      </c>
      <c r="BM2116" s="10">
        <v>0.22</v>
      </c>
      <c r="BQ2116" s="10">
        <v>2190</v>
      </c>
      <c r="BR2116" s="10" t="s">
        <v>8</v>
      </c>
      <c r="BU2116" s="10">
        <v>0</v>
      </c>
      <c r="BZ2116" s="10">
        <v>0</v>
      </c>
      <c r="CE2116" s="10">
        <v>0</v>
      </c>
      <c r="CH2116" s="10">
        <v>2190</v>
      </c>
      <c r="CI2116" s="10" t="s">
        <v>8</v>
      </c>
      <c r="CL2116" s="10">
        <v>0</v>
      </c>
      <c r="CQ2116" s="10">
        <v>0</v>
      </c>
      <c r="CV2116" s="10">
        <v>0</v>
      </c>
      <c r="CY2116" s="10">
        <v>2209</v>
      </c>
      <c r="CZ2116" s="10" t="s">
        <v>498</v>
      </c>
      <c r="DA2116" s="10">
        <v>5.52</v>
      </c>
      <c r="DB2116" s="10">
        <v>2.88</v>
      </c>
      <c r="DC2116" s="10">
        <v>96.6</v>
      </c>
      <c r="DD2116" s="10">
        <v>36.79</v>
      </c>
      <c r="DF2116" s="10">
        <v>5.43</v>
      </c>
      <c r="DG2116" s="10">
        <v>2.94</v>
      </c>
      <c r="DH2116" s="10">
        <v>95.8</v>
      </c>
      <c r="DI2116" s="10">
        <v>36.79</v>
      </c>
      <c r="DK2116" s="10">
        <v>6.65</v>
      </c>
      <c r="DL2116" s="10">
        <v>3.53</v>
      </c>
      <c r="DM2116" s="10">
        <v>117.3</v>
      </c>
      <c r="DN2116" s="10">
        <v>36.53</v>
      </c>
    </row>
    <row r="2117" spans="1:118" x14ac:dyDescent="0.25">
      <c r="A2117" s="10">
        <v>2192</v>
      </c>
      <c r="R2117" s="10">
        <v>2192</v>
      </c>
      <c r="S2117" s="10" t="s">
        <v>399</v>
      </c>
      <c r="V2117" s="10">
        <v>0</v>
      </c>
      <c r="AA2117" s="10">
        <v>0</v>
      </c>
      <c r="AF2117" s="10">
        <v>0</v>
      </c>
      <c r="AI2117" s="10">
        <v>2192</v>
      </c>
      <c r="AJ2117" s="10" t="s">
        <v>399</v>
      </c>
      <c r="AM2117" s="10">
        <v>0</v>
      </c>
      <c r="AR2117" s="10">
        <v>0</v>
      </c>
      <c r="AW2117" s="10">
        <v>0</v>
      </c>
      <c r="AZ2117" s="10">
        <v>2192</v>
      </c>
      <c r="BA2117" s="10" t="s">
        <v>399</v>
      </c>
      <c r="BD2117" s="10">
        <v>0</v>
      </c>
      <c r="BI2117" s="10">
        <v>0</v>
      </c>
      <c r="BN2117" s="10">
        <v>0</v>
      </c>
      <c r="BQ2117" s="10">
        <v>2191</v>
      </c>
      <c r="BR2117" s="10" t="s">
        <v>9</v>
      </c>
      <c r="BS2117" s="10">
        <v>1.29</v>
      </c>
      <c r="BT2117" s="10">
        <v>0.28000000000000003</v>
      </c>
      <c r="BX2117" s="10">
        <v>1.19</v>
      </c>
      <c r="BY2117" s="10">
        <v>0.26</v>
      </c>
      <c r="CC2117" s="10">
        <v>1.17</v>
      </c>
      <c r="CD2117" s="10">
        <v>0.26</v>
      </c>
      <c r="CH2117" s="10">
        <v>2191</v>
      </c>
      <c r="CI2117" s="10" t="s">
        <v>9</v>
      </c>
      <c r="CJ2117" s="10">
        <v>2.5499999999999998</v>
      </c>
      <c r="CK2117" s="10">
        <v>0.67</v>
      </c>
      <c r="CL2117" s="10">
        <v>40</v>
      </c>
      <c r="CM2117" s="10">
        <v>37.79</v>
      </c>
      <c r="CO2117" s="10">
        <v>2.5</v>
      </c>
      <c r="CP2117" s="10">
        <v>0.66</v>
      </c>
      <c r="CQ2117" s="10">
        <v>40</v>
      </c>
      <c r="CR2117" s="10">
        <v>37.46</v>
      </c>
      <c r="CT2117" s="10">
        <v>2</v>
      </c>
      <c r="CU2117" s="10">
        <v>0.53</v>
      </c>
      <c r="CV2117" s="10">
        <v>32</v>
      </c>
      <c r="CW2117" s="10">
        <v>37.68</v>
      </c>
      <c r="CY2117" s="10">
        <v>2210</v>
      </c>
      <c r="CZ2117" s="10" t="s">
        <v>8</v>
      </c>
      <c r="DA2117" s="10">
        <v>0.22</v>
      </c>
      <c r="DB2117" s="10">
        <v>0.15</v>
      </c>
      <c r="DC2117" s="10">
        <v>4.3</v>
      </c>
      <c r="DD2117" s="10">
        <v>36.79</v>
      </c>
      <c r="DF2117" s="10">
        <v>0.28000000000000003</v>
      </c>
      <c r="DG2117" s="10">
        <v>0.19</v>
      </c>
      <c r="DH2117" s="10">
        <v>5.4</v>
      </c>
      <c r="DI2117" s="10">
        <v>36.79</v>
      </c>
      <c r="DK2117" s="10">
        <v>0.22</v>
      </c>
      <c r="DL2117" s="10">
        <v>0.15</v>
      </c>
      <c r="DM2117" s="10">
        <v>4.3</v>
      </c>
      <c r="DN2117" s="10">
        <v>36.53</v>
      </c>
    </row>
    <row r="2118" spans="1:118" x14ac:dyDescent="0.25">
      <c r="A2118" s="10">
        <v>2193</v>
      </c>
      <c r="R2118" s="10">
        <v>2193</v>
      </c>
      <c r="S2118" s="10" t="s">
        <v>44</v>
      </c>
      <c r="T2118" s="10">
        <v>1.7</v>
      </c>
      <c r="U2118" s="10">
        <v>0.24</v>
      </c>
      <c r="V2118" s="10">
        <v>150</v>
      </c>
      <c r="W2118" s="10">
        <v>6.6</v>
      </c>
      <c r="Y2118" s="10">
        <v>1.1399999999999999</v>
      </c>
      <c r="Z2118" s="10">
        <v>0.16</v>
      </c>
      <c r="AA2118" s="10">
        <v>100.8</v>
      </c>
      <c r="AB2118" s="10">
        <v>6.6</v>
      </c>
      <c r="AD2118" s="10">
        <v>1.37</v>
      </c>
      <c r="AE2118" s="10">
        <v>0.19</v>
      </c>
      <c r="AF2118" s="10">
        <v>121.2</v>
      </c>
      <c r="AG2118" s="10">
        <v>6.6</v>
      </c>
      <c r="AI2118" s="10">
        <v>2193</v>
      </c>
      <c r="AJ2118" s="10" t="s">
        <v>44</v>
      </c>
      <c r="AK2118" s="10">
        <v>0.96</v>
      </c>
      <c r="AL2118" s="10">
        <v>0.6</v>
      </c>
      <c r="AM2118" s="10">
        <v>100</v>
      </c>
      <c r="AN2118" s="10">
        <v>6.5</v>
      </c>
      <c r="AP2118" s="10">
        <v>1.43</v>
      </c>
      <c r="AQ2118" s="10">
        <v>0.89</v>
      </c>
      <c r="AR2118" s="10">
        <v>150</v>
      </c>
      <c r="AS2118" s="10">
        <v>6.5</v>
      </c>
      <c r="AU2118" s="10">
        <v>0.96</v>
      </c>
      <c r="AV2118" s="10">
        <v>0.6</v>
      </c>
      <c r="AW2118" s="10">
        <v>100</v>
      </c>
      <c r="AX2118" s="10">
        <v>6.5</v>
      </c>
      <c r="AZ2118" s="10">
        <v>2193</v>
      </c>
      <c r="BA2118" s="10" t="s">
        <v>44</v>
      </c>
      <c r="BB2118" s="10">
        <v>1.34</v>
      </c>
      <c r="BC2118" s="10">
        <v>0.19</v>
      </c>
      <c r="BD2118" s="10">
        <v>120</v>
      </c>
      <c r="BE2118" s="10">
        <v>6.5</v>
      </c>
      <c r="BG2118" s="10">
        <v>0.78</v>
      </c>
      <c r="BH2118" s="10">
        <v>0.11</v>
      </c>
      <c r="BI2118" s="10">
        <v>70</v>
      </c>
      <c r="BJ2118" s="10">
        <v>6.5</v>
      </c>
      <c r="BL2118" s="10">
        <v>0.95</v>
      </c>
      <c r="BM2118" s="10">
        <v>0.13</v>
      </c>
      <c r="BN2118" s="10">
        <v>85</v>
      </c>
      <c r="BO2118" s="10">
        <v>6.5</v>
      </c>
      <c r="BQ2118" s="10">
        <v>2192</v>
      </c>
      <c r="BR2118" s="10" t="s">
        <v>399</v>
      </c>
      <c r="BU2118" s="10">
        <v>0</v>
      </c>
      <c r="BZ2118" s="10">
        <v>0</v>
      </c>
      <c r="CE2118" s="10">
        <v>0</v>
      </c>
      <c r="CH2118" s="10">
        <v>2192</v>
      </c>
      <c r="CI2118" s="10" t="s">
        <v>399</v>
      </c>
      <c r="CL2118" s="10">
        <v>0</v>
      </c>
      <c r="CQ2118" s="10">
        <v>0</v>
      </c>
      <c r="CV2118" s="10">
        <v>0</v>
      </c>
      <c r="CY2118" s="10">
        <v>2211</v>
      </c>
      <c r="CZ2118" s="10" t="s">
        <v>9</v>
      </c>
      <c r="DC2118" s="10">
        <v>0</v>
      </c>
      <c r="DH2118" s="10">
        <v>0</v>
      </c>
      <c r="DM2118" s="10">
        <v>0</v>
      </c>
    </row>
    <row r="2119" spans="1:118" x14ac:dyDescent="0.25">
      <c r="A2119" s="10">
        <v>2194</v>
      </c>
      <c r="R2119" s="10">
        <v>2194</v>
      </c>
      <c r="S2119" s="10" t="s">
        <v>307</v>
      </c>
      <c r="T2119" s="10">
        <v>1.1303819999999998</v>
      </c>
      <c r="U2119" s="10">
        <v>0.15985199999999999</v>
      </c>
      <c r="V2119" s="10">
        <v>100</v>
      </c>
      <c r="W2119" s="10">
        <v>6.6</v>
      </c>
      <c r="Y2119" s="10">
        <v>0.7957889279999999</v>
      </c>
      <c r="Z2119" s="10">
        <v>0.112535808</v>
      </c>
      <c r="AA2119" s="10">
        <v>70.400000000000006</v>
      </c>
      <c r="AB2119" s="10">
        <v>6.6</v>
      </c>
      <c r="AD2119" s="10">
        <v>0.56066947200000006</v>
      </c>
      <c r="AE2119" s="10">
        <v>7.9286592000000017E-2</v>
      </c>
      <c r="AF2119" s="10">
        <v>49.6</v>
      </c>
      <c r="AG2119" s="10">
        <v>6.6</v>
      </c>
      <c r="AI2119" s="10">
        <v>2194</v>
      </c>
      <c r="AJ2119" s="10" t="s">
        <v>307</v>
      </c>
      <c r="AK2119" s="10">
        <v>0.38233</v>
      </c>
      <c r="AL2119" s="10">
        <v>0.23839399999999999</v>
      </c>
      <c r="AM2119" s="10">
        <v>40</v>
      </c>
      <c r="AN2119" s="10">
        <v>6.5</v>
      </c>
      <c r="AP2119" s="10">
        <v>0.57349499999999998</v>
      </c>
      <c r="AQ2119" s="10">
        <v>0.35759100000000005</v>
      </c>
      <c r="AR2119" s="10">
        <v>60</v>
      </c>
      <c r="AS2119" s="10">
        <v>6.5</v>
      </c>
      <c r="AU2119" s="10">
        <v>0.191165</v>
      </c>
      <c r="AV2119" s="10">
        <v>0.119197</v>
      </c>
      <c r="AW2119" s="10">
        <v>20</v>
      </c>
      <c r="AX2119" s="10">
        <v>6.5</v>
      </c>
      <c r="AZ2119" s="10">
        <v>2194</v>
      </c>
      <c r="BA2119" s="10" t="s">
        <v>307</v>
      </c>
      <c r="BB2119" s="10">
        <v>0.59002515</v>
      </c>
      <c r="BC2119" s="10">
        <v>8.3437900000000009E-2</v>
      </c>
      <c r="BD2119" s="10">
        <v>53</v>
      </c>
      <c r="BE2119" s="10">
        <v>6.5</v>
      </c>
      <c r="BG2119" s="10">
        <v>0.47869964999999998</v>
      </c>
      <c r="BH2119" s="10">
        <v>6.7694900000000002E-2</v>
      </c>
      <c r="BI2119" s="10">
        <v>43</v>
      </c>
      <c r="BJ2119" s="10">
        <v>6.5</v>
      </c>
      <c r="BL2119" s="10">
        <v>0.37850669999999997</v>
      </c>
      <c r="BM2119" s="10">
        <v>5.3526200000000003E-2</v>
      </c>
      <c r="BN2119" s="10">
        <v>34</v>
      </c>
      <c r="BO2119" s="10">
        <v>6.5</v>
      </c>
      <c r="BQ2119" s="10">
        <v>2193</v>
      </c>
      <c r="BR2119" s="10" t="s">
        <v>44</v>
      </c>
      <c r="BS2119" s="10">
        <v>1.27</v>
      </c>
      <c r="BT2119" s="10">
        <v>0.18</v>
      </c>
      <c r="BU2119" s="10">
        <v>114.2</v>
      </c>
      <c r="BV2119" s="10">
        <v>6.5</v>
      </c>
      <c r="BX2119" s="10">
        <v>1.17</v>
      </c>
      <c r="BY2119" s="10">
        <v>0.17</v>
      </c>
      <c r="BZ2119" s="10">
        <v>105.5</v>
      </c>
      <c r="CA2119" s="10">
        <v>6.5</v>
      </c>
      <c r="CC2119" s="10">
        <v>1.1499999999999999</v>
      </c>
      <c r="CD2119" s="10">
        <v>0.16</v>
      </c>
      <c r="CE2119" s="10">
        <v>103.3</v>
      </c>
      <c r="CF2119" s="10">
        <v>6.5</v>
      </c>
      <c r="CH2119" s="10">
        <v>2193</v>
      </c>
      <c r="CI2119" s="10" t="s">
        <v>44</v>
      </c>
      <c r="CJ2119" s="10">
        <v>2.5299999999999998</v>
      </c>
      <c r="CK2119" s="10">
        <v>0.52</v>
      </c>
      <c r="CL2119" s="10">
        <v>230</v>
      </c>
      <c r="CM2119" s="10">
        <v>6.5</v>
      </c>
      <c r="CO2119" s="10">
        <v>2.48</v>
      </c>
      <c r="CP2119" s="10">
        <v>0.51</v>
      </c>
      <c r="CQ2119" s="10">
        <v>225</v>
      </c>
      <c r="CR2119" s="10">
        <v>6.5</v>
      </c>
      <c r="CT2119" s="10">
        <v>1.98</v>
      </c>
      <c r="CU2119" s="10">
        <v>0.4</v>
      </c>
      <c r="CV2119" s="10">
        <v>180</v>
      </c>
      <c r="CW2119" s="10">
        <v>6.5</v>
      </c>
      <c r="CY2119" s="10">
        <v>2212</v>
      </c>
      <c r="CZ2119" s="10" t="s">
        <v>399</v>
      </c>
      <c r="DA2119" s="10">
        <v>0.22</v>
      </c>
      <c r="DB2119" s="10">
        <v>0.12</v>
      </c>
      <c r="DC2119" s="10">
        <v>21.9</v>
      </c>
      <c r="DD2119" s="10">
        <v>6.6</v>
      </c>
      <c r="DF2119" s="10">
        <v>0.28000000000000003</v>
      </c>
      <c r="DG2119" s="10">
        <v>0.16</v>
      </c>
      <c r="DH2119" s="10">
        <v>27.74</v>
      </c>
      <c r="DI2119" s="10">
        <v>6.6</v>
      </c>
      <c r="DK2119" s="10">
        <v>0.22</v>
      </c>
      <c r="DL2119" s="10">
        <v>0.12</v>
      </c>
      <c r="DM2119" s="10">
        <v>22.23</v>
      </c>
      <c r="DN2119" s="10">
        <v>6.6</v>
      </c>
    </row>
    <row r="2120" spans="1:118" x14ac:dyDescent="0.25">
      <c r="A2120" s="10">
        <v>2195</v>
      </c>
      <c r="R2120" s="10">
        <v>2195</v>
      </c>
      <c r="S2120" s="10" t="s">
        <v>297</v>
      </c>
      <c r="T2120" s="10">
        <v>0</v>
      </c>
      <c r="U2120" s="10">
        <v>0</v>
      </c>
      <c r="V2120" s="10">
        <v>0</v>
      </c>
      <c r="Y2120" s="10">
        <v>0</v>
      </c>
      <c r="Z2120" s="10">
        <v>0</v>
      </c>
      <c r="AA2120" s="10">
        <v>0</v>
      </c>
      <c r="AD2120" s="10">
        <v>0</v>
      </c>
      <c r="AE2120" s="10">
        <v>0</v>
      </c>
      <c r="AF2120" s="10">
        <v>0</v>
      </c>
      <c r="AI2120" s="10">
        <v>2195</v>
      </c>
      <c r="AJ2120" s="10" t="s">
        <v>297</v>
      </c>
      <c r="AK2120" s="10">
        <v>0</v>
      </c>
      <c r="AL2120" s="10">
        <v>0</v>
      </c>
      <c r="AM2120" s="10">
        <v>0</v>
      </c>
      <c r="AP2120" s="10">
        <v>0</v>
      </c>
      <c r="AQ2120" s="10">
        <v>0</v>
      </c>
      <c r="AR2120" s="10">
        <v>0</v>
      </c>
      <c r="AU2120" s="10">
        <v>0</v>
      </c>
      <c r="AV2120" s="10">
        <v>0</v>
      </c>
      <c r="AW2120" s="10">
        <v>0</v>
      </c>
      <c r="AZ2120" s="10">
        <v>2195</v>
      </c>
      <c r="BA2120" s="10" t="s">
        <v>297</v>
      </c>
      <c r="BB2120" s="10">
        <v>0</v>
      </c>
      <c r="BC2120" s="10">
        <v>0</v>
      </c>
      <c r="BD2120" s="10">
        <v>0</v>
      </c>
      <c r="BG2120" s="10">
        <v>0</v>
      </c>
      <c r="BH2120" s="10">
        <v>0</v>
      </c>
      <c r="BI2120" s="10">
        <v>0</v>
      </c>
      <c r="BL2120" s="10">
        <v>0</v>
      </c>
      <c r="BM2120" s="10">
        <v>0</v>
      </c>
      <c r="BN2120" s="10">
        <v>0</v>
      </c>
      <c r="BQ2120" s="10">
        <v>2194</v>
      </c>
      <c r="BR2120" s="10" t="s">
        <v>307</v>
      </c>
      <c r="BS2120" s="10">
        <v>4.675671E-2</v>
      </c>
      <c r="BT2120" s="10">
        <v>6.6120600000000003E-3</v>
      </c>
      <c r="BU2120" s="10">
        <v>4.2</v>
      </c>
      <c r="BV2120" s="10">
        <v>6.5</v>
      </c>
      <c r="BX2120" s="10">
        <v>6.1229024999999992E-2</v>
      </c>
      <c r="BY2120" s="10">
        <v>8.6586500000000004E-3</v>
      </c>
      <c r="BZ2120" s="10">
        <v>5.5</v>
      </c>
      <c r="CA2120" s="10">
        <v>6.5</v>
      </c>
      <c r="CC2120" s="10">
        <v>5.9002514999999998E-2</v>
      </c>
      <c r="CD2120" s="10">
        <v>8.3437900000000002E-3</v>
      </c>
      <c r="CE2120" s="10">
        <v>5.3</v>
      </c>
      <c r="CF2120" s="10">
        <v>6.5</v>
      </c>
      <c r="CH2120" s="10">
        <v>2194</v>
      </c>
      <c r="CI2120" s="10" t="s">
        <v>307</v>
      </c>
      <c r="CJ2120" s="10">
        <v>1.9836179999999999</v>
      </c>
      <c r="CK2120" s="10">
        <v>0.40482000000000001</v>
      </c>
      <c r="CL2120" s="10">
        <v>180</v>
      </c>
      <c r="CM2120" s="10">
        <v>6.5</v>
      </c>
      <c r="CO2120" s="10">
        <v>2.2040199999999999</v>
      </c>
      <c r="CP2120" s="10">
        <v>0.44980000000000003</v>
      </c>
      <c r="CQ2120" s="10">
        <v>200</v>
      </c>
      <c r="CR2120" s="10">
        <v>6.5</v>
      </c>
      <c r="CT2120" s="10">
        <v>1.6530149999999999</v>
      </c>
      <c r="CU2120" s="10">
        <v>0.33735000000000004</v>
      </c>
      <c r="CV2120" s="10">
        <v>150</v>
      </c>
      <c r="CW2120" s="10">
        <v>6.5</v>
      </c>
      <c r="CY2120" s="10">
        <v>2213</v>
      </c>
      <c r="CZ2120" s="10" t="s">
        <v>44</v>
      </c>
      <c r="DC2120" s="10">
        <v>0</v>
      </c>
      <c r="DH2120" s="10">
        <v>0</v>
      </c>
      <c r="DM2120" s="10">
        <v>0</v>
      </c>
    </row>
    <row r="2121" spans="1:118" x14ac:dyDescent="0.25">
      <c r="A2121" s="10">
        <v>2196</v>
      </c>
      <c r="R2121" s="10">
        <v>2196</v>
      </c>
      <c r="S2121" s="10" t="s">
        <v>308</v>
      </c>
      <c r="T2121" s="10">
        <v>4.5215279999999997E-2</v>
      </c>
      <c r="U2121" s="10">
        <v>6.3940799999999999E-3</v>
      </c>
      <c r="V2121" s="10">
        <v>4</v>
      </c>
      <c r="W2121" s="10">
        <v>6.6</v>
      </c>
      <c r="Y2121" s="10">
        <v>0.22607639999999998</v>
      </c>
      <c r="Z2121" s="10">
        <v>3.1970400000000003E-2</v>
      </c>
      <c r="AA2121" s="10">
        <v>20</v>
      </c>
      <c r="AB2121" s="10">
        <v>6.6</v>
      </c>
      <c r="AD2121" s="10">
        <v>3.617222400000001E-2</v>
      </c>
      <c r="AE2121" s="10">
        <v>5.1152640000000013E-3</v>
      </c>
      <c r="AF2121" s="10">
        <v>3.2</v>
      </c>
      <c r="AG2121" s="10">
        <v>6.6</v>
      </c>
      <c r="AI2121" s="10">
        <v>2196</v>
      </c>
      <c r="AJ2121" s="10" t="s">
        <v>308</v>
      </c>
      <c r="AK2121" s="10">
        <v>0.57349499999999998</v>
      </c>
      <c r="AL2121" s="10">
        <v>0.35759100000000005</v>
      </c>
      <c r="AM2121" s="10">
        <v>60</v>
      </c>
      <c r="AN2121" s="10">
        <v>6.5</v>
      </c>
      <c r="AP2121" s="10">
        <v>0.86024249999999991</v>
      </c>
      <c r="AQ2121" s="10">
        <v>0.53638649999999999</v>
      </c>
      <c r="AR2121" s="10">
        <v>90</v>
      </c>
      <c r="AS2121" s="10">
        <v>6.5</v>
      </c>
      <c r="AU2121" s="10">
        <v>0.76466000000000001</v>
      </c>
      <c r="AV2121" s="10">
        <v>0.47678799999999999</v>
      </c>
      <c r="AW2121" s="10">
        <v>80</v>
      </c>
      <c r="AX2121" s="10">
        <v>6.5</v>
      </c>
      <c r="AZ2121" s="10">
        <v>2196</v>
      </c>
      <c r="BA2121" s="10" t="s">
        <v>308</v>
      </c>
      <c r="BB2121" s="10">
        <v>0.74588085000000004</v>
      </c>
      <c r="BC2121" s="10">
        <v>0.10547810000000001</v>
      </c>
      <c r="BD2121" s="10">
        <v>67</v>
      </c>
      <c r="BE2121" s="10">
        <v>6.5</v>
      </c>
      <c r="BG2121" s="10">
        <v>0.30057885000000001</v>
      </c>
      <c r="BH2121" s="10">
        <v>4.2506100000000005E-2</v>
      </c>
      <c r="BI2121" s="10">
        <v>27</v>
      </c>
      <c r="BJ2121" s="10">
        <v>6.5</v>
      </c>
      <c r="BL2121" s="10">
        <v>0.56776004999999996</v>
      </c>
      <c r="BM2121" s="10">
        <v>8.0289300000000008E-2</v>
      </c>
      <c r="BN2121" s="10">
        <v>51</v>
      </c>
      <c r="BO2121" s="10">
        <v>6.5</v>
      </c>
      <c r="BQ2121" s="10">
        <v>2195</v>
      </c>
      <c r="BR2121" s="10" t="s">
        <v>297</v>
      </c>
      <c r="BS2121" s="10">
        <v>0</v>
      </c>
      <c r="BT2121" s="10">
        <v>0</v>
      </c>
      <c r="BU2121" s="10">
        <v>0</v>
      </c>
      <c r="BV2121" s="10">
        <v>6.5</v>
      </c>
      <c r="BX2121" s="10">
        <v>0</v>
      </c>
      <c r="BY2121" s="10">
        <v>0</v>
      </c>
      <c r="BZ2121" s="10">
        <v>0</v>
      </c>
      <c r="CA2121" s="10">
        <v>6.5</v>
      </c>
      <c r="CC2121" s="10">
        <v>0</v>
      </c>
      <c r="CD2121" s="10">
        <v>0</v>
      </c>
      <c r="CE2121" s="10">
        <v>0</v>
      </c>
      <c r="CF2121" s="10">
        <v>6.5</v>
      </c>
      <c r="CH2121" s="10">
        <v>2195</v>
      </c>
      <c r="CI2121" s="10" t="s">
        <v>297</v>
      </c>
      <c r="CJ2121" s="10">
        <v>0</v>
      </c>
      <c r="CK2121" s="10">
        <v>0</v>
      </c>
      <c r="CL2121" s="10">
        <v>0</v>
      </c>
      <c r="CM2121" s="10">
        <v>6.5</v>
      </c>
      <c r="CO2121" s="10">
        <v>0</v>
      </c>
      <c r="CP2121" s="10">
        <v>0</v>
      </c>
      <c r="CQ2121" s="10">
        <v>0</v>
      </c>
      <c r="CR2121" s="10">
        <v>6.5</v>
      </c>
      <c r="CT2121" s="10">
        <v>0</v>
      </c>
      <c r="CU2121" s="10">
        <v>0</v>
      </c>
      <c r="CV2121" s="10">
        <v>0</v>
      </c>
      <c r="CW2121" s="10">
        <v>6.5</v>
      </c>
      <c r="CY2121" s="10">
        <v>2214</v>
      </c>
      <c r="CZ2121" s="10" t="s">
        <v>305</v>
      </c>
      <c r="DA2121" s="10">
        <v>0.20065993199999999</v>
      </c>
      <c r="DB2121" s="10">
        <v>0.11301536399999999</v>
      </c>
      <c r="DC2121" s="10">
        <v>20.2</v>
      </c>
      <c r="DD2121" s="10">
        <v>6.6</v>
      </c>
      <c r="DF2121" s="10">
        <v>0.25231496399999992</v>
      </c>
      <c r="DG2121" s="10">
        <v>0.14210842799999998</v>
      </c>
      <c r="DH2121" s="10">
        <v>25.4</v>
      </c>
      <c r="DI2121" s="10">
        <v>6.6</v>
      </c>
      <c r="DK2121" s="10">
        <v>0.19867319999999997</v>
      </c>
      <c r="DL2121" s="10">
        <v>0.11189639999999998</v>
      </c>
      <c r="DM2121" s="10">
        <v>20</v>
      </c>
      <c r="DN2121" s="10">
        <v>6.6</v>
      </c>
    </row>
    <row r="2122" spans="1:118" x14ac:dyDescent="0.25">
      <c r="A2122" s="10">
        <v>2197</v>
      </c>
      <c r="R2122" s="10">
        <v>2197</v>
      </c>
      <c r="S2122" s="10" t="s">
        <v>400</v>
      </c>
      <c r="T2122" s="10">
        <v>0</v>
      </c>
      <c r="Y2122" s="10">
        <v>0</v>
      </c>
      <c r="AD2122" s="10">
        <v>0</v>
      </c>
      <c r="AI2122" s="10">
        <v>2197</v>
      </c>
      <c r="AJ2122" s="10" t="s">
        <v>400</v>
      </c>
      <c r="AK2122" s="10">
        <v>0</v>
      </c>
      <c r="AP2122" s="10">
        <v>0</v>
      </c>
      <c r="AU2122" s="10">
        <v>0</v>
      </c>
      <c r="AZ2122" s="10">
        <v>2197</v>
      </c>
      <c r="BA2122" s="10" t="s">
        <v>400</v>
      </c>
      <c r="BB2122" s="10">
        <v>0</v>
      </c>
      <c r="BG2122" s="10">
        <v>0</v>
      </c>
      <c r="BL2122" s="10">
        <v>0</v>
      </c>
      <c r="BQ2122" s="10">
        <v>2196</v>
      </c>
      <c r="BR2122" s="10" t="s">
        <v>308</v>
      </c>
      <c r="BS2122" s="10">
        <v>1.2245805000000001</v>
      </c>
      <c r="BT2122" s="10">
        <v>0.17317300000000002</v>
      </c>
      <c r="BU2122" s="10">
        <v>110</v>
      </c>
      <c r="BV2122" s="10">
        <v>6.5</v>
      </c>
      <c r="BX2122" s="10">
        <v>1.1132549999999999</v>
      </c>
      <c r="BY2122" s="10">
        <v>0.15743000000000001</v>
      </c>
      <c r="BZ2122" s="10">
        <v>100</v>
      </c>
      <c r="CA2122" s="10">
        <v>6.5</v>
      </c>
      <c r="CC2122" s="10">
        <v>1.0909899000000001</v>
      </c>
      <c r="CD2122" s="10">
        <v>0.15428140000000001</v>
      </c>
      <c r="CE2122" s="10">
        <v>98</v>
      </c>
      <c r="CF2122" s="10">
        <v>6.5</v>
      </c>
      <c r="CH2122" s="10">
        <v>2196</v>
      </c>
      <c r="CI2122" s="10" t="s">
        <v>308</v>
      </c>
      <c r="CJ2122" s="10">
        <v>0.55100499999999997</v>
      </c>
      <c r="CK2122" s="10">
        <v>0.11245000000000001</v>
      </c>
      <c r="CL2122" s="10">
        <v>50</v>
      </c>
      <c r="CM2122" s="10">
        <v>6.5</v>
      </c>
      <c r="CO2122" s="10">
        <v>0.27550249999999998</v>
      </c>
      <c r="CP2122" s="10">
        <v>5.6225000000000004E-2</v>
      </c>
      <c r="CQ2122" s="10">
        <v>25</v>
      </c>
      <c r="CR2122" s="10">
        <v>6.5</v>
      </c>
      <c r="CT2122" s="10">
        <v>0.33060300000000004</v>
      </c>
      <c r="CU2122" s="10">
        <v>6.7470000000000016E-2</v>
      </c>
      <c r="CV2122" s="10">
        <v>30</v>
      </c>
      <c r="CW2122" s="10">
        <v>6.5</v>
      </c>
      <c r="CY2122" s="10">
        <v>2215</v>
      </c>
      <c r="CZ2122" s="10" t="s">
        <v>290</v>
      </c>
      <c r="DA2122" s="10">
        <v>1.7344170360000001E-2</v>
      </c>
      <c r="DB2122" s="10">
        <v>9.7685557200000005E-3</v>
      </c>
      <c r="DC2122" s="10">
        <v>1.746</v>
      </c>
      <c r="DD2122" s="10">
        <v>6.6</v>
      </c>
      <c r="DF2122" s="10">
        <v>2.3244764399999996E-2</v>
      </c>
      <c r="DG2122" s="10">
        <v>1.30918788E-2</v>
      </c>
      <c r="DH2122" s="10">
        <v>2.34</v>
      </c>
      <c r="DI2122" s="10">
        <v>6.6</v>
      </c>
      <c r="DK2122" s="10">
        <v>2.2171929120000003E-2</v>
      </c>
      <c r="DL2122" s="10">
        <v>1.2487638240000001E-2</v>
      </c>
      <c r="DM2122" s="10">
        <v>2.2320000000000002</v>
      </c>
      <c r="DN2122" s="10">
        <v>6.6</v>
      </c>
    </row>
    <row r="2123" spans="1:118" x14ac:dyDescent="0.25">
      <c r="A2123" s="10">
        <v>2198</v>
      </c>
      <c r="R2123" s="10">
        <v>2198</v>
      </c>
      <c r="S2123" s="10" t="s">
        <v>401</v>
      </c>
      <c r="T2123" s="10">
        <v>4.0000000000000003E-5</v>
      </c>
      <c r="Y2123" s="10">
        <v>4.0000000000000003E-5</v>
      </c>
      <c r="AD2123" s="10">
        <v>5.0000000000000002E-5</v>
      </c>
      <c r="AI2123" s="10">
        <v>2198</v>
      </c>
      <c r="AJ2123" s="10" t="s">
        <v>401</v>
      </c>
      <c r="AK2123" s="10">
        <v>7.5900000000000004E-3</v>
      </c>
      <c r="AP2123" s="10">
        <v>1.022E-2</v>
      </c>
      <c r="AU2123" s="10">
        <v>1.2019999999999999E-2</v>
      </c>
      <c r="AZ2123" s="10">
        <v>2198</v>
      </c>
      <c r="BA2123" s="10" t="s">
        <v>401</v>
      </c>
      <c r="BB2123" s="10">
        <v>0</v>
      </c>
      <c r="BG2123" s="10">
        <v>0</v>
      </c>
      <c r="BL2123" s="10">
        <v>0</v>
      </c>
      <c r="BQ2123" s="10">
        <v>2197</v>
      </c>
      <c r="BR2123" s="10" t="s">
        <v>400</v>
      </c>
      <c r="BS2123" s="10">
        <v>0</v>
      </c>
      <c r="BX2123" s="10">
        <v>0</v>
      </c>
      <c r="CC2123" s="10">
        <v>0</v>
      </c>
      <c r="CH2123" s="10">
        <v>2197</v>
      </c>
      <c r="CI2123" s="10" t="s">
        <v>400</v>
      </c>
      <c r="CJ2123" s="10">
        <v>0</v>
      </c>
      <c r="CO2123" s="10">
        <v>0</v>
      </c>
      <c r="CT2123" s="10">
        <v>0</v>
      </c>
      <c r="CY2123" s="10">
        <v>2216</v>
      </c>
      <c r="CZ2123" s="10" t="s">
        <v>423</v>
      </c>
      <c r="DA2123" s="10">
        <v>8.2100000000000003E-3</v>
      </c>
      <c r="DF2123" s="10">
        <v>1.0200000000000001E-2</v>
      </c>
      <c r="DK2123" s="10">
        <v>7.3200000000000001E-3</v>
      </c>
    </row>
    <row r="2124" spans="1:118" x14ac:dyDescent="0.25">
      <c r="A2124" s="10">
        <v>2199</v>
      </c>
      <c r="R2124" s="10">
        <v>2199</v>
      </c>
      <c r="S2124" s="10" t="s">
        <v>8</v>
      </c>
      <c r="AI2124" s="10">
        <v>2199</v>
      </c>
      <c r="AJ2124" s="10" t="s">
        <v>8</v>
      </c>
      <c r="AK2124" s="10">
        <v>1.29</v>
      </c>
      <c r="AL2124" s="10">
        <v>0.66</v>
      </c>
      <c r="AP2124" s="10">
        <v>0.88</v>
      </c>
      <c r="AQ2124" s="10">
        <v>0.55000000000000004</v>
      </c>
      <c r="AU2124" s="10">
        <v>0.95</v>
      </c>
      <c r="AV2124" s="10">
        <v>0.61</v>
      </c>
      <c r="AZ2124" s="10">
        <v>2199</v>
      </c>
      <c r="BA2124" s="10" t="s">
        <v>8</v>
      </c>
      <c r="BQ2124" s="10">
        <v>2198</v>
      </c>
      <c r="BR2124" s="10" t="s">
        <v>401</v>
      </c>
      <c r="BS2124" s="10">
        <v>6.6E-3</v>
      </c>
      <c r="BX2124" s="10">
        <v>6.6E-3</v>
      </c>
      <c r="CC2124" s="10">
        <v>8.1799999999999998E-3</v>
      </c>
      <c r="CH2124" s="10">
        <v>2198</v>
      </c>
      <c r="CI2124" s="10" t="s">
        <v>401</v>
      </c>
      <c r="CJ2124" s="10">
        <v>2.8E-3</v>
      </c>
      <c r="CO2124" s="10">
        <v>2.2000000000000001E-3</v>
      </c>
      <c r="CT2124" s="10">
        <v>2.5999999999999999E-3</v>
      </c>
      <c r="CY2124" s="10">
        <v>3324</v>
      </c>
      <c r="CZ2124" s="10" t="s">
        <v>985</v>
      </c>
    </row>
    <row r="2125" spans="1:118" x14ac:dyDescent="0.25">
      <c r="A2125" s="10">
        <v>2200</v>
      </c>
      <c r="R2125" s="10">
        <v>2200</v>
      </c>
      <c r="S2125" s="10" t="s">
        <v>399</v>
      </c>
      <c r="AI2125" s="10">
        <v>2200</v>
      </c>
      <c r="AJ2125" s="10" t="s">
        <v>399</v>
      </c>
      <c r="AK2125" s="10">
        <v>1.27</v>
      </c>
      <c r="AL2125" s="10">
        <v>0.55000000000000004</v>
      </c>
      <c r="AP2125" s="10">
        <v>0.86</v>
      </c>
      <c r="AQ2125" s="10">
        <v>0.45</v>
      </c>
      <c r="AU2125" s="10">
        <v>0.93</v>
      </c>
      <c r="AV2125" s="10">
        <v>0.51</v>
      </c>
      <c r="AZ2125" s="10">
        <v>2200</v>
      </c>
      <c r="BA2125" s="10" t="s">
        <v>399</v>
      </c>
      <c r="BQ2125" s="10">
        <v>2199</v>
      </c>
      <c r="BR2125" s="10" t="s">
        <v>8</v>
      </c>
      <c r="CH2125" s="10">
        <v>2199</v>
      </c>
      <c r="CI2125" s="10" t="s">
        <v>8</v>
      </c>
      <c r="CY2125" s="10">
        <v>2217</v>
      </c>
      <c r="CZ2125" s="10" t="s">
        <v>8</v>
      </c>
      <c r="DA2125" s="10">
        <v>1.28</v>
      </c>
      <c r="DB2125" s="10">
        <v>0.3</v>
      </c>
      <c r="DC2125" s="10">
        <v>20.6</v>
      </c>
      <c r="DD2125" s="10">
        <v>36.950000000000003</v>
      </c>
      <c r="DF2125" s="10">
        <v>1.42</v>
      </c>
      <c r="DG2125" s="10">
        <v>0.33</v>
      </c>
      <c r="DH2125" s="10">
        <v>23</v>
      </c>
      <c r="DI2125" s="10">
        <v>36.69</v>
      </c>
      <c r="DK2125" s="10">
        <v>0.18</v>
      </c>
      <c r="DL2125" s="10">
        <v>0.11</v>
      </c>
      <c r="DM2125" s="10">
        <v>3.4</v>
      </c>
      <c r="DN2125" s="10">
        <v>37.24</v>
      </c>
    </row>
    <row r="2126" spans="1:118" x14ac:dyDescent="0.25">
      <c r="A2126" s="10">
        <v>2201</v>
      </c>
      <c r="R2126" s="10">
        <v>2201</v>
      </c>
      <c r="S2126" s="10" t="s">
        <v>8</v>
      </c>
      <c r="AI2126" s="10">
        <v>2201</v>
      </c>
      <c r="AJ2126" s="10" t="s">
        <v>8</v>
      </c>
      <c r="AK2126" s="10">
        <v>1.21</v>
      </c>
      <c r="AL2126" s="10">
        <v>0.25</v>
      </c>
      <c r="AP2126" s="10">
        <v>0.64</v>
      </c>
      <c r="AQ2126" s="10">
        <v>0.16</v>
      </c>
      <c r="AU2126" s="10">
        <v>2.2000000000000002</v>
      </c>
      <c r="AV2126" s="10">
        <v>0.31</v>
      </c>
      <c r="AZ2126" s="10">
        <v>2201</v>
      </c>
      <c r="BA2126" s="10" t="s">
        <v>8</v>
      </c>
      <c r="BQ2126" s="10">
        <v>2200</v>
      </c>
      <c r="BR2126" s="10" t="s">
        <v>399</v>
      </c>
      <c r="CH2126" s="10">
        <v>2200</v>
      </c>
      <c r="CI2126" s="10" t="s">
        <v>399</v>
      </c>
      <c r="CY2126" s="10">
        <v>2218</v>
      </c>
      <c r="CZ2126" s="10" t="s">
        <v>9</v>
      </c>
      <c r="DA2126" s="10">
        <v>1.22</v>
      </c>
      <c r="DB2126" s="10">
        <v>0.28999999999999998</v>
      </c>
      <c r="DC2126" s="10">
        <v>19.600000000000001</v>
      </c>
      <c r="DD2126" s="10">
        <v>36.950000000000003</v>
      </c>
      <c r="DF2126" s="10">
        <v>1.35</v>
      </c>
      <c r="DG2126" s="10">
        <v>0.32</v>
      </c>
      <c r="DH2126" s="10">
        <v>22</v>
      </c>
      <c r="DI2126" s="10">
        <v>36.69</v>
      </c>
      <c r="DK2126" s="10">
        <v>0.18</v>
      </c>
      <c r="DL2126" s="10">
        <v>0.1</v>
      </c>
      <c r="DM2126" s="10">
        <v>3.2</v>
      </c>
      <c r="DN2126" s="10">
        <v>37.24</v>
      </c>
    </row>
    <row r="2127" spans="1:118" x14ac:dyDescent="0.25">
      <c r="A2127" s="10">
        <v>2202</v>
      </c>
      <c r="R2127" s="10">
        <v>2202</v>
      </c>
      <c r="S2127" s="10" t="s">
        <v>9</v>
      </c>
      <c r="AI2127" s="10">
        <v>2202</v>
      </c>
      <c r="AJ2127" s="10" t="s">
        <v>9</v>
      </c>
      <c r="AK2127" s="10">
        <v>1.21</v>
      </c>
      <c r="AL2127" s="10">
        <v>0.25</v>
      </c>
      <c r="AP2127" s="10">
        <v>0.64</v>
      </c>
      <c r="AQ2127" s="10">
        <v>0.16</v>
      </c>
      <c r="AU2127" s="10">
        <v>2.2000000000000002</v>
      </c>
      <c r="AV2127" s="10">
        <v>0.31</v>
      </c>
      <c r="AZ2127" s="10">
        <v>2202</v>
      </c>
      <c r="BA2127" s="10" t="s">
        <v>9</v>
      </c>
      <c r="BQ2127" s="10">
        <v>2201</v>
      </c>
      <c r="BR2127" s="10" t="s">
        <v>8</v>
      </c>
      <c r="CH2127" s="10">
        <v>2201</v>
      </c>
      <c r="CI2127" s="10" t="s">
        <v>8</v>
      </c>
      <c r="CY2127" s="10">
        <v>2219</v>
      </c>
      <c r="CZ2127" s="10" t="s">
        <v>10</v>
      </c>
      <c r="DA2127" s="10">
        <v>1.25</v>
      </c>
      <c r="DB2127" s="10">
        <v>0.18</v>
      </c>
      <c r="DC2127" s="10">
        <v>69</v>
      </c>
      <c r="DD2127" s="10">
        <v>10.6</v>
      </c>
      <c r="DF2127" s="10">
        <v>1.39</v>
      </c>
      <c r="DG2127" s="10">
        <v>0.2</v>
      </c>
      <c r="DH2127" s="10">
        <v>77.5</v>
      </c>
      <c r="DI2127" s="10">
        <v>10.5</v>
      </c>
      <c r="DK2127" s="10">
        <v>0.18</v>
      </c>
      <c r="DL2127" s="10">
        <v>0.03</v>
      </c>
      <c r="DM2127" s="10">
        <v>10</v>
      </c>
      <c r="DN2127" s="10">
        <v>10.6</v>
      </c>
    </row>
    <row r="2128" spans="1:118" x14ac:dyDescent="0.25">
      <c r="A2128" s="10">
        <v>2203</v>
      </c>
      <c r="R2128" s="10">
        <v>2203</v>
      </c>
      <c r="S2128" s="10" t="s">
        <v>399</v>
      </c>
      <c r="AI2128" s="10">
        <v>2203</v>
      </c>
      <c r="AJ2128" s="10" t="s">
        <v>399</v>
      </c>
      <c r="AK2128" s="10">
        <v>1.2</v>
      </c>
      <c r="AL2128" s="10">
        <v>0.17</v>
      </c>
      <c r="AP2128" s="10">
        <v>0.63</v>
      </c>
      <c r="AQ2128" s="10">
        <v>0.09</v>
      </c>
      <c r="AU2128" s="10">
        <v>2.19</v>
      </c>
      <c r="AV2128" s="10">
        <v>0.31</v>
      </c>
      <c r="AZ2128" s="10">
        <v>2203</v>
      </c>
      <c r="BA2128" s="10" t="s">
        <v>399</v>
      </c>
      <c r="BQ2128" s="10">
        <v>2202</v>
      </c>
      <c r="BR2128" s="10" t="s">
        <v>9</v>
      </c>
      <c r="CH2128" s="10">
        <v>2202</v>
      </c>
      <c r="CI2128" s="10" t="s">
        <v>9</v>
      </c>
      <c r="CY2128" s="10">
        <v>2220</v>
      </c>
      <c r="CZ2128" s="10" t="s">
        <v>11</v>
      </c>
      <c r="DA2128" s="10">
        <v>1.24</v>
      </c>
      <c r="DB2128" s="10">
        <v>0.25</v>
      </c>
      <c r="DC2128" s="10">
        <v>69</v>
      </c>
      <c r="DD2128" s="10">
        <v>10.6</v>
      </c>
      <c r="DF2128" s="10">
        <v>1.38</v>
      </c>
      <c r="DG2128" s="10">
        <v>0.28000000000000003</v>
      </c>
      <c r="DH2128" s="10">
        <v>77.5</v>
      </c>
      <c r="DI2128" s="10">
        <v>10.5</v>
      </c>
      <c r="DK2128" s="10">
        <v>0.18</v>
      </c>
      <c r="DL2128" s="10">
        <v>0.04</v>
      </c>
      <c r="DM2128" s="10">
        <v>10</v>
      </c>
      <c r="DN2128" s="10">
        <v>10.6</v>
      </c>
    </row>
    <row r="2129" spans="1:118" x14ac:dyDescent="0.25">
      <c r="A2129" s="10">
        <v>2204</v>
      </c>
      <c r="R2129" s="10">
        <v>2204</v>
      </c>
      <c r="S2129" s="10" t="s">
        <v>44</v>
      </c>
      <c r="AI2129" s="10">
        <v>2204</v>
      </c>
      <c r="AJ2129" s="10" t="s">
        <v>44</v>
      </c>
      <c r="AK2129" s="10">
        <v>1.2</v>
      </c>
      <c r="AL2129" s="10">
        <v>0.17</v>
      </c>
      <c r="AP2129" s="10">
        <v>0.63</v>
      </c>
      <c r="AQ2129" s="10">
        <v>0.09</v>
      </c>
      <c r="AU2129" s="10">
        <v>2.19</v>
      </c>
      <c r="AV2129" s="10">
        <v>0.31</v>
      </c>
      <c r="AZ2129" s="10">
        <v>2204</v>
      </c>
      <c r="BA2129" s="10" t="s">
        <v>44</v>
      </c>
      <c r="BQ2129" s="10">
        <v>2203</v>
      </c>
      <c r="BR2129" s="10" t="s">
        <v>399</v>
      </c>
      <c r="CH2129" s="10">
        <v>2203</v>
      </c>
      <c r="CI2129" s="10" t="s">
        <v>399</v>
      </c>
      <c r="CY2129" s="10">
        <v>2221</v>
      </c>
      <c r="CZ2129" s="10" t="s">
        <v>287</v>
      </c>
      <c r="DA2129" s="10">
        <v>0.25416468000000003</v>
      </c>
      <c r="DB2129" s="10">
        <v>3.5942480000000013E-2</v>
      </c>
      <c r="DC2129" s="10">
        <v>14</v>
      </c>
      <c r="DD2129" s="10">
        <v>10.6</v>
      </c>
      <c r="DF2129" s="10">
        <v>0.25176690000000002</v>
      </c>
      <c r="DG2129" s="10">
        <v>3.56034E-2</v>
      </c>
      <c r="DH2129" s="10">
        <v>14</v>
      </c>
      <c r="DI2129" s="10">
        <v>10.5</v>
      </c>
      <c r="DK2129" s="10">
        <v>0.18154619999999999</v>
      </c>
      <c r="DL2129" s="10">
        <v>2.56732E-2</v>
      </c>
      <c r="DM2129" s="10">
        <v>10</v>
      </c>
      <c r="DN2129" s="10">
        <v>10.6</v>
      </c>
    </row>
    <row r="2130" spans="1:118" x14ac:dyDescent="0.25">
      <c r="A2130" s="10">
        <v>2205</v>
      </c>
      <c r="R2130" s="10">
        <v>2205</v>
      </c>
      <c r="S2130" s="10" t="s">
        <v>494</v>
      </c>
      <c r="T2130" s="10">
        <v>2.4049999999999998</v>
      </c>
      <c r="U2130" s="10">
        <v>1.62</v>
      </c>
      <c r="V2130" s="10">
        <v>44</v>
      </c>
      <c r="W2130" s="10">
        <v>37.9</v>
      </c>
      <c r="Y2130" s="10">
        <v>2.93</v>
      </c>
      <c r="Z2130" s="10">
        <v>1.93</v>
      </c>
      <c r="AA2130" s="10">
        <v>55</v>
      </c>
      <c r="AB2130" s="10">
        <v>37.1</v>
      </c>
      <c r="AD2130" s="10">
        <v>3.21</v>
      </c>
      <c r="AE2130" s="10">
        <v>2.11</v>
      </c>
      <c r="AF2130" s="10">
        <v>60</v>
      </c>
      <c r="AG2130" s="10">
        <v>37</v>
      </c>
      <c r="AI2130" s="10">
        <v>2205</v>
      </c>
      <c r="AJ2130" s="10" t="s">
        <v>494</v>
      </c>
      <c r="AK2130" s="10">
        <v>2.4300000000000002</v>
      </c>
      <c r="AL2130" s="10">
        <v>0.5</v>
      </c>
      <c r="AM2130" s="10">
        <v>39</v>
      </c>
      <c r="AN2130" s="10">
        <v>36.6</v>
      </c>
      <c r="AP2130" s="10">
        <v>1.28</v>
      </c>
      <c r="AQ2130" s="10">
        <v>0.31</v>
      </c>
      <c r="AR2130" s="10">
        <v>21</v>
      </c>
      <c r="AS2130" s="10">
        <v>36.6</v>
      </c>
      <c r="AU2130" s="10">
        <v>4.42</v>
      </c>
      <c r="AV2130" s="10">
        <v>0.86</v>
      </c>
      <c r="AW2130" s="10">
        <v>72</v>
      </c>
      <c r="AX2130" s="10">
        <v>36.1</v>
      </c>
      <c r="AZ2130" s="10">
        <v>2205</v>
      </c>
      <c r="BA2130" s="10" t="s">
        <v>494</v>
      </c>
      <c r="BB2130" s="10">
        <v>3.04</v>
      </c>
      <c r="BC2130" s="10">
        <v>0.89</v>
      </c>
      <c r="BD2130" s="10">
        <v>49</v>
      </c>
      <c r="BE2130" s="10">
        <v>37.74</v>
      </c>
      <c r="BG2130" s="10">
        <v>1.83</v>
      </c>
      <c r="BH2130" s="10">
        <v>0.57999999999999996</v>
      </c>
      <c r="BI2130" s="10">
        <v>30</v>
      </c>
      <c r="BJ2130" s="10">
        <v>37.390999999999998</v>
      </c>
      <c r="BL2130" s="10">
        <v>2.44</v>
      </c>
      <c r="BM2130" s="10">
        <v>0.73</v>
      </c>
      <c r="BN2130" s="10">
        <v>39</v>
      </c>
      <c r="BO2130" s="10">
        <v>37.478999999999999</v>
      </c>
      <c r="BQ2130" s="10">
        <v>2204</v>
      </c>
      <c r="BR2130" s="10" t="s">
        <v>44</v>
      </c>
      <c r="CH2130" s="10">
        <v>2204</v>
      </c>
      <c r="CI2130" s="10" t="s">
        <v>44</v>
      </c>
      <c r="CY2130" s="10">
        <v>2222</v>
      </c>
      <c r="CZ2130" s="10" t="s">
        <v>305</v>
      </c>
      <c r="DA2130" s="10">
        <v>0</v>
      </c>
      <c r="DB2130" s="10">
        <v>0</v>
      </c>
      <c r="DC2130" s="10">
        <v>0</v>
      </c>
      <c r="DD2130" s="10">
        <v>10.6</v>
      </c>
      <c r="DF2130" s="10">
        <v>3.5966699999999997E-2</v>
      </c>
      <c r="DG2130" s="10">
        <v>5.0861999999999999E-3</v>
      </c>
      <c r="DH2130" s="10">
        <v>2</v>
      </c>
      <c r="DI2130" s="10">
        <v>10.5</v>
      </c>
      <c r="DK2130" s="10">
        <v>0</v>
      </c>
      <c r="DL2130" s="10">
        <v>0</v>
      </c>
      <c r="DM2130" s="10">
        <v>0</v>
      </c>
      <c r="DN2130" s="10">
        <v>10.6</v>
      </c>
    </row>
    <row r="2131" spans="1:118" x14ac:dyDescent="0.25">
      <c r="A2131" s="10">
        <v>2206</v>
      </c>
      <c r="R2131" s="10">
        <v>2206</v>
      </c>
      <c r="S2131" s="10" t="s">
        <v>495</v>
      </c>
      <c r="T2131" s="10">
        <v>1.46</v>
      </c>
      <c r="U2131" s="10">
        <v>1.01</v>
      </c>
      <c r="V2131" s="10">
        <v>27</v>
      </c>
      <c r="W2131" s="10">
        <v>37.9</v>
      </c>
      <c r="Y2131" s="10">
        <v>2.54</v>
      </c>
      <c r="Z2131" s="10">
        <v>1.67</v>
      </c>
      <c r="AA2131" s="10">
        <v>47</v>
      </c>
      <c r="AB2131" s="10">
        <v>37.1</v>
      </c>
      <c r="AD2131" s="10">
        <v>2.17</v>
      </c>
      <c r="AE2131" s="10">
        <v>1.46</v>
      </c>
      <c r="AF2131" s="10">
        <v>41</v>
      </c>
      <c r="AG2131" s="10">
        <v>37</v>
      </c>
      <c r="AI2131" s="10">
        <v>2206</v>
      </c>
      <c r="AJ2131" s="10" t="s">
        <v>495</v>
      </c>
      <c r="AK2131" s="10">
        <v>3.98</v>
      </c>
      <c r="AL2131" s="10">
        <v>1.96</v>
      </c>
      <c r="AM2131" s="10">
        <v>70</v>
      </c>
      <c r="AN2131" s="10">
        <v>36.6</v>
      </c>
      <c r="AP2131" s="10">
        <v>4.8899999999999997</v>
      </c>
      <c r="AQ2131" s="10">
        <v>2.38</v>
      </c>
      <c r="AR2131" s="10">
        <v>86</v>
      </c>
      <c r="AS2131" s="10">
        <v>36.6</v>
      </c>
      <c r="AU2131" s="10">
        <v>5.22</v>
      </c>
      <c r="AV2131" s="10">
        <v>2.52</v>
      </c>
      <c r="AW2131" s="10">
        <v>93</v>
      </c>
      <c r="AX2131" s="10">
        <v>36.1</v>
      </c>
      <c r="AZ2131" s="10">
        <v>2206</v>
      </c>
      <c r="BA2131" s="10" t="s">
        <v>495</v>
      </c>
      <c r="BB2131" s="10">
        <v>1.41</v>
      </c>
      <c r="BC2131" s="10">
        <v>0.94</v>
      </c>
      <c r="BD2131" s="10">
        <v>26</v>
      </c>
      <c r="BE2131" s="10">
        <v>37.74</v>
      </c>
      <c r="BG2131" s="10">
        <v>2.4</v>
      </c>
      <c r="BH2131" s="10">
        <v>1.5</v>
      </c>
      <c r="BI2131" s="10">
        <v>44</v>
      </c>
      <c r="BJ2131" s="10">
        <v>37.390999999999998</v>
      </c>
      <c r="BL2131" s="10">
        <v>2.4900000000000002</v>
      </c>
      <c r="BM2131" s="10">
        <v>1.53</v>
      </c>
      <c r="BN2131" s="10">
        <v>45</v>
      </c>
      <c r="BO2131" s="10">
        <v>37.478999999999999</v>
      </c>
      <c r="BQ2131" s="10">
        <v>2205</v>
      </c>
      <c r="BR2131" s="10" t="s">
        <v>494</v>
      </c>
      <c r="BS2131" s="10">
        <v>3.09</v>
      </c>
      <c r="BT2131" s="10">
        <v>0.94</v>
      </c>
      <c r="BU2131" s="10">
        <v>50</v>
      </c>
      <c r="BV2131" s="10">
        <v>37.200000000000003</v>
      </c>
      <c r="BX2131" s="10">
        <v>1.24</v>
      </c>
      <c r="BY2131" s="10">
        <v>0.43</v>
      </c>
      <c r="BZ2131" s="10">
        <v>21</v>
      </c>
      <c r="CA2131" s="10">
        <v>36.799999999999997</v>
      </c>
      <c r="CC2131" s="10">
        <v>2.4700000000000002</v>
      </c>
      <c r="CD2131" s="10">
        <v>0.76</v>
      </c>
      <c r="CE2131" s="10">
        <v>41</v>
      </c>
      <c r="CF2131" s="10">
        <v>36.700000000000003</v>
      </c>
      <c r="CH2131" s="10">
        <v>2205</v>
      </c>
      <c r="CI2131" s="10" t="s">
        <v>494</v>
      </c>
      <c r="CJ2131" s="10">
        <v>2.96</v>
      </c>
      <c r="CK2131" s="10">
        <v>1.54</v>
      </c>
      <c r="CL2131" s="10">
        <v>51</v>
      </c>
      <c r="CM2131" s="10">
        <v>37.65</v>
      </c>
      <c r="CO2131" s="10">
        <v>1.19</v>
      </c>
      <c r="CP2131" s="10">
        <v>0.69</v>
      </c>
      <c r="CQ2131" s="10">
        <v>21</v>
      </c>
      <c r="CR2131" s="10">
        <v>37.24</v>
      </c>
      <c r="CT2131" s="10">
        <v>1.19</v>
      </c>
      <c r="CU2131" s="10">
        <v>0.69</v>
      </c>
      <c r="CV2131" s="10">
        <v>21</v>
      </c>
      <c r="CW2131" s="10">
        <v>37.270000000000003</v>
      </c>
      <c r="CY2131" s="10">
        <v>2223</v>
      </c>
      <c r="CZ2131" s="10" t="s">
        <v>288</v>
      </c>
      <c r="DA2131" s="10">
        <v>0</v>
      </c>
      <c r="DB2131" s="10">
        <v>0</v>
      </c>
      <c r="DC2131" s="10">
        <v>0</v>
      </c>
      <c r="DD2131" s="10">
        <v>10.6</v>
      </c>
      <c r="DF2131" s="10">
        <v>0</v>
      </c>
      <c r="DG2131" s="10">
        <v>0</v>
      </c>
      <c r="DH2131" s="10">
        <v>0</v>
      </c>
      <c r="DI2131" s="10">
        <v>10.5</v>
      </c>
      <c r="DK2131" s="10">
        <v>0</v>
      </c>
      <c r="DL2131" s="10">
        <v>0</v>
      </c>
      <c r="DM2131" s="10">
        <v>0</v>
      </c>
      <c r="DN2131" s="10">
        <v>10.6</v>
      </c>
    </row>
    <row r="2132" spans="1:118" x14ac:dyDescent="0.25">
      <c r="A2132" s="10">
        <v>2207</v>
      </c>
      <c r="R2132" s="10">
        <v>2207</v>
      </c>
      <c r="S2132" s="10" t="s">
        <v>496</v>
      </c>
      <c r="T2132" s="10">
        <v>1.46</v>
      </c>
      <c r="U2132" s="10">
        <v>1.01</v>
      </c>
      <c r="V2132" s="10">
        <v>27</v>
      </c>
      <c r="W2132" s="10">
        <v>37.9</v>
      </c>
      <c r="Y2132" s="10">
        <v>2.54</v>
      </c>
      <c r="Z2132" s="10">
        <v>1.67</v>
      </c>
      <c r="AA2132" s="10">
        <v>47</v>
      </c>
      <c r="AB2132" s="10">
        <v>37.1</v>
      </c>
      <c r="AD2132" s="10">
        <v>2.17</v>
      </c>
      <c r="AE2132" s="10">
        <v>1.46</v>
      </c>
      <c r="AF2132" s="10">
        <v>41</v>
      </c>
      <c r="AG2132" s="10">
        <v>37</v>
      </c>
      <c r="AI2132" s="10">
        <v>2207</v>
      </c>
      <c r="AJ2132" s="10" t="s">
        <v>496</v>
      </c>
      <c r="AK2132" s="10">
        <v>3.98</v>
      </c>
      <c r="AL2132" s="10">
        <v>1.96</v>
      </c>
      <c r="AM2132" s="10">
        <v>70</v>
      </c>
      <c r="AN2132" s="10">
        <v>36.6</v>
      </c>
      <c r="AP2132" s="10">
        <v>4.8899999999999997</v>
      </c>
      <c r="AQ2132" s="10">
        <v>2.38</v>
      </c>
      <c r="AR2132" s="10">
        <v>86</v>
      </c>
      <c r="AS2132" s="10">
        <v>36.6</v>
      </c>
      <c r="AU2132" s="10">
        <v>5.21</v>
      </c>
      <c r="AV2132" s="10">
        <v>2.52</v>
      </c>
      <c r="AW2132" s="10">
        <v>93</v>
      </c>
      <c r="AX2132" s="10">
        <v>36.1</v>
      </c>
      <c r="AZ2132" s="10">
        <v>2207</v>
      </c>
      <c r="BA2132" s="10" t="s">
        <v>496</v>
      </c>
      <c r="BB2132" s="10">
        <v>1.41</v>
      </c>
      <c r="BC2132" s="10">
        <v>0.94</v>
      </c>
      <c r="BD2132" s="10">
        <v>26</v>
      </c>
      <c r="BE2132" s="10">
        <v>37.74</v>
      </c>
      <c r="BG2132" s="10">
        <v>2.4</v>
      </c>
      <c r="BH2132" s="10">
        <v>1.5</v>
      </c>
      <c r="BI2132" s="10">
        <v>44</v>
      </c>
      <c r="BJ2132" s="10">
        <v>37.390999999999998</v>
      </c>
      <c r="BL2132" s="10">
        <v>2.4900000000000002</v>
      </c>
      <c r="BM2132" s="10">
        <v>1.53</v>
      </c>
      <c r="BN2132" s="10">
        <v>45</v>
      </c>
      <c r="BO2132" s="10">
        <v>37.478999999999999</v>
      </c>
      <c r="BQ2132" s="10">
        <v>2206</v>
      </c>
      <c r="BR2132" s="10" t="s">
        <v>495</v>
      </c>
      <c r="BS2132" s="10">
        <v>3.37</v>
      </c>
      <c r="BT2132" s="10">
        <v>1.51</v>
      </c>
      <c r="BU2132" s="10">
        <v>57</v>
      </c>
      <c r="BV2132" s="10">
        <v>37.200000000000003</v>
      </c>
      <c r="BX2132" s="10">
        <v>4.45</v>
      </c>
      <c r="BY2132" s="10">
        <v>1.99</v>
      </c>
      <c r="BZ2132" s="10">
        <v>76</v>
      </c>
      <c r="CA2132" s="10">
        <v>36.799999999999997</v>
      </c>
      <c r="CC2132" s="10">
        <v>4.21</v>
      </c>
      <c r="CD2132" s="10">
        <v>1.87</v>
      </c>
      <c r="CE2132" s="10">
        <v>72</v>
      </c>
      <c r="CF2132" s="10">
        <v>36.700000000000003</v>
      </c>
      <c r="CH2132" s="10">
        <v>2206</v>
      </c>
      <c r="CI2132" s="10" t="s">
        <v>495</v>
      </c>
      <c r="CJ2132" s="10">
        <v>1.4</v>
      </c>
      <c r="CK2132" s="10">
        <v>0.83</v>
      </c>
      <c r="CL2132" s="10">
        <v>25</v>
      </c>
      <c r="CM2132" s="10">
        <v>37.65</v>
      </c>
      <c r="CO2132" s="10">
        <v>2.5299999999999998</v>
      </c>
      <c r="CP2132" s="10">
        <v>1.4</v>
      </c>
      <c r="CQ2132" s="10">
        <v>45</v>
      </c>
      <c r="CR2132" s="10">
        <v>37.24</v>
      </c>
      <c r="CT2132" s="10">
        <v>2.61</v>
      </c>
      <c r="CU2132" s="10">
        <v>1.42</v>
      </c>
      <c r="CV2132" s="10">
        <v>46</v>
      </c>
      <c r="CW2132" s="10">
        <v>37.270000000000003</v>
      </c>
      <c r="CY2132" s="10">
        <v>2224</v>
      </c>
      <c r="CZ2132" s="10" t="s">
        <v>290</v>
      </c>
      <c r="DA2132" s="10">
        <v>2.03075012</v>
      </c>
      <c r="DB2132" s="10">
        <v>0.4144388</v>
      </c>
      <c r="DC2132" s="10">
        <v>113</v>
      </c>
      <c r="DD2132" s="10">
        <v>10.6</v>
      </c>
      <c r="DF2132" s="10">
        <v>2.2252125</v>
      </c>
      <c r="DG2132" s="10">
        <v>0.454125</v>
      </c>
      <c r="DH2132" s="10">
        <v>125</v>
      </c>
      <c r="DI2132" s="10">
        <v>10.5</v>
      </c>
      <c r="DK2132" s="10">
        <v>0</v>
      </c>
      <c r="DL2132" s="10">
        <v>0</v>
      </c>
      <c r="DM2132" s="10">
        <v>0</v>
      </c>
      <c r="DN2132" s="10">
        <v>10.6</v>
      </c>
    </row>
    <row r="2133" spans="1:118" x14ac:dyDescent="0.25">
      <c r="A2133" s="10">
        <v>2208</v>
      </c>
      <c r="R2133" s="10">
        <v>2208</v>
      </c>
      <c r="S2133" s="10" t="s">
        <v>497</v>
      </c>
      <c r="T2133" s="10">
        <v>2.66</v>
      </c>
      <c r="U2133" s="10">
        <v>1.79</v>
      </c>
      <c r="V2133" s="10">
        <v>49</v>
      </c>
      <c r="W2133" s="10">
        <v>37.9</v>
      </c>
      <c r="Y2133" s="10">
        <v>3.89</v>
      </c>
      <c r="Z2133" s="10">
        <v>2.52</v>
      </c>
      <c r="AA2133" s="10">
        <v>72</v>
      </c>
      <c r="AB2133" s="10">
        <v>37.1</v>
      </c>
      <c r="AD2133" s="10">
        <v>3.88</v>
      </c>
      <c r="AE2133" s="10">
        <v>2.56</v>
      </c>
      <c r="AF2133" s="10">
        <v>73</v>
      </c>
      <c r="AG2133" s="10">
        <v>37</v>
      </c>
      <c r="AI2133" s="10">
        <v>2208</v>
      </c>
      <c r="AJ2133" s="10" t="s">
        <v>497</v>
      </c>
      <c r="AK2133" s="10">
        <v>5.82</v>
      </c>
      <c r="AL2133" s="10">
        <v>3.17</v>
      </c>
      <c r="AM2133" s="10">
        <v>104</v>
      </c>
      <c r="AN2133" s="10">
        <v>36.6</v>
      </c>
      <c r="AP2133" s="10">
        <v>5.65</v>
      </c>
      <c r="AQ2133" s="10">
        <v>2.87</v>
      </c>
      <c r="AR2133" s="10">
        <v>100</v>
      </c>
      <c r="AS2133" s="10">
        <v>36.6</v>
      </c>
      <c r="AU2133" s="10">
        <v>6.7</v>
      </c>
      <c r="AV2133" s="10">
        <v>2.04</v>
      </c>
      <c r="AW2133" s="10">
        <v>112</v>
      </c>
      <c r="AX2133" s="10">
        <v>36.1</v>
      </c>
      <c r="AZ2133" s="10">
        <v>2208</v>
      </c>
      <c r="BA2133" s="10" t="s">
        <v>497</v>
      </c>
      <c r="BB2133" s="10">
        <v>2.92</v>
      </c>
      <c r="BC2133" s="10">
        <v>1.29</v>
      </c>
      <c r="BD2133" s="10">
        <v>49</v>
      </c>
      <c r="BE2133" s="10">
        <v>37.74</v>
      </c>
      <c r="BG2133" s="10">
        <v>3.23</v>
      </c>
      <c r="BH2133" s="10">
        <v>1.64</v>
      </c>
      <c r="BI2133" s="10">
        <v>56</v>
      </c>
      <c r="BJ2133" s="10">
        <v>37.390999999999998</v>
      </c>
      <c r="BL2133" s="10">
        <v>3.46</v>
      </c>
      <c r="BM2133" s="10">
        <v>1.46</v>
      </c>
      <c r="BN2133" s="10">
        <v>58</v>
      </c>
      <c r="BO2133" s="10">
        <v>37.478999999999999</v>
      </c>
      <c r="BQ2133" s="10">
        <v>2207</v>
      </c>
      <c r="BR2133" s="10" t="s">
        <v>496</v>
      </c>
      <c r="BS2133" s="10">
        <v>3.37</v>
      </c>
      <c r="BT2133" s="10">
        <v>1.51</v>
      </c>
      <c r="BU2133" s="10">
        <v>57</v>
      </c>
      <c r="BV2133" s="10">
        <v>37.200000000000003</v>
      </c>
      <c r="BX2133" s="10">
        <v>4.45</v>
      </c>
      <c r="BY2133" s="10">
        <v>1.99</v>
      </c>
      <c r="BZ2133" s="10">
        <v>76</v>
      </c>
      <c r="CA2133" s="10">
        <v>36.799999999999997</v>
      </c>
      <c r="CC2133" s="10">
        <v>4.21</v>
      </c>
      <c r="CD2133" s="10">
        <v>1.87</v>
      </c>
      <c r="CE2133" s="10">
        <v>72</v>
      </c>
      <c r="CF2133" s="10">
        <v>36.700000000000003</v>
      </c>
      <c r="CH2133" s="10">
        <v>2207</v>
      </c>
      <c r="CI2133" s="10" t="s">
        <v>496</v>
      </c>
      <c r="CJ2133" s="10">
        <v>1.39</v>
      </c>
      <c r="CK2133" s="10">
        <v>0.83</v>
      </c>
      <c r="CL2133" s="10">
        <v>25</v>
      </c>
      <c r="CM2133" s="10">
        <v>37.65</v>
      </c>
      <c r="CO2133" s="10">
        <v>2.5299999999999998</v>
      </c>
      <c r="CP2133" s="10">
        <v>1.4</v>
      </c>
      <c r="CQ2133" s="10">
        <v>45</v>
      </c>
      <c r="CR2133" s="10">
        <v>37.24</v>
      </c>
      <c r="CT2133" s="10">
        <v>2.6</v>
      </c>
      <c r="CU2133" s="10">
        <v>1.42</v>
      </c>
      <c r="CV2133" s="10">
        <v>46</v>
      </c>
      <c r="CW2133" s="10">
        <v>37.270000000000003</v>
      </c>
      <c r="CY2133" s="10">
        <v>2225</v>
      </c>
      <c r="CZ2133" s="10" t="s">
        <v>306</v>
      </c>
      <c r="DA2133" s="10">
        <v>0</v>
      </c>
      <c r="DB2133" s="10">
        <v>0</v>
      </c>
      <c r="DC2133" s="10">
        <v>0</v>
      </c>
      <c r="DD2133" s="10">
        <v>10.6</v>
      </c>
      <c r="DF2133" s="10">
        <v>0</v>
      </c>
      <c r="DG2133" s="10">
        <v>0</v>
      </c>
      <c r="DH2133" s="10">
        <v>0</v>
      </c>
      <c r="DI2133" s="10">
        <v>10.5</v>
      </c>
      <c r="DK2133" s="10">
        <v>0</v>
      </c>
      <c r="DL2133" s="10">
        <v>0</v>
      </c>
      <c r="DM2133" s="10">
        <v>0</v>
      </c>
      <c r="DN2133" s="10">
        <v>10.6</v>
      </c>
    </row>
    <row r="2134" spans="1:118" x14ac:dyDescent="0.25">
      <c r="A2134" s="10">
        <v>2209</v>
      </c>
      <c r="R2134" s="10">
        <v>2209</v>
      </c>
      <c r="S2134" s="10" t="s">
        <v>498</v>
      </c>
      <c r="T2134" s="10">
        <v>2.75</v>
      </c>
      <c r="U2134" s="10">
        <v>1.94</v>
      </c>
      <c r="V2134" s="10">
        <v>51</v>
      </c>
      <c r="W2134" s="10">
        <v>37.9</v>
      </c>
      <c r="Y2134" s="10">
        <v>4.24</v>
      </c>
      <c r="Z2134" s="10">
        <v>2.8650000000000002</v>
      </c>
      <c r="AA2134" s="10">
        <v>80</v>
      </c>
      <c r="AB2134" s="10">
        <v>37.1</v>
      </c>
      <c r="AD2134" s="10">
        <v>3.76</v>
      </c>
      <c r="AE2134" s="10">
        <v>2.56</v>
      </c>
      <c r="AF2134" s="10">
        <v>71</v>
      </c>
      <c r="AG2134" s="10">
        <v>37</v>
      </c>
      <c r="AI2134" s="10">
        <v>2209</v>
      </c>
      <c r="AJ2134" s="10" t="s">
        <v>498</v>
      </c>
      <c r="AK2134" s="10">
        <v>4.83</v>
      </c>
      <c r="AL2134" s="10">
        <v>1.4</v>
      </c>
      <c r="AM2134" s="10">
        <v>79</v>
      </c>
      <c r="AN2134" s="10">
        <v>36.6</v>
      </c>
      <c r="AP2134" s="10">
        <v>5.72</v>
      </c>
      <c r="AQ2134" s="10">
        <v>2.37</v>
      </c>
      <c r="AR2134" s="10">
        <v>98</v>
      </c>
      <c r="AS2134" s="10">
        <v>36.6</v>
      </c>
      <c r="AU2134" s="10">
        <v>8.39</v>
      </c>
      <c r="AV2134" s="10">
        <v>4</v>
      </c>
      <c r="AW2134" s="10">
        <v>149</v>
      </c>
      <c r="AX2134" s="10">
        <v>36.1</v>
      </c>
      <c r="AZ2134" s="10">
        <v>2209</v>
      </c>
      <c r="BA2134" s="10" t="s">
        <v>498</v>
      </c>
      <c r="BB2134" s="10">
        <v>3.07</v>
      </c>
      <c r="BC2134" s="10">
        <v>1.56</v>
      </c>
      <c r="BD2134" s="10">
        <v>53</v>
      </c>
      <c r="BE2134" s="10">
        <v>37.74</v>
      </c>
      <c r="BG2134" s="10">
        <v>3.51</v>
      </c>
      <c r="BH2134" s="10">
        <v>2.02</v>
      </c>
      <c r="BI2134" s="10">
        <v>63</v>
      </c>
      <c r="BJ2134" s="10">
        <v>37.390999999999998</v>
      </c>
      <c r="BL2134" s="10">
        <v>4.09</v>
      </c>
      <c r="BM2134" s="10">
        <v>2.44</v>
      </c>
      <c r="BN2134" s="10">
        <v>73</v>
      </c>
      <c r="BO2134" s="10">
        <v>37.478999999999999</v>
      </c>
      <c r="BQ2134" s="10">
        <v>2208</v>
      </c>
      <c r="BR2134" s="10" t="s">
        <v>497</v>
      </c>
      <c r="BS2134" s="10">
        <v>4.99</v>
      </c>
      <c r="BT2134" s="10">
        <v>1.86</v>
      </c>
      <c r="BU2134" s="10">
        <v>83</v>
      </c>
      <c r="BV2134" s="10">
        <v>37.200000000000003</v>
      </c>
      <c r="BX2134" s="10">
        <v>4.9000000000000004</v>
      </c>
      <c r="BY2134" s="10">
        <v>2.02</v>
      </c>
      <c r="BZ2134" s="10">
        <v>83</v>
      </c>
      <c r="CA2134" s="10">
        <v>36.799999999999997</v>
      </c>
      <c r="CC2134" s="10">
        <v>5.71</v>
      </c>
      <c r="CD2134" s="10">
        <v>2.2200000000000002</v>
      </c>
      <c r="CE2134" s="10">
        <v>96</v>
      </c>
      <c r="CF2134" s="10">
        <v>36.700000000000003</v>
      </c>
      <c r="CH2134" s="10">
        <v>2208</v>
      </c>
      <c r="CI2134" s="10" t="s">
        <v>497</v>
      </c>
      <c r="CJ2134" s="10">
        <v>2.92</v>
      </c>
      <c r="CK2134" s="10">
        <v>1.67</v>
      </c>
      <c r="CL2134" s="10">
        <v>51</v>
      </c>
      <c r="CM2134" s="10">
        <v>37.65</v>
      </c>
      <c r="CO2134" s="10">
        <v>3.18</v>
      </c>
      <c r="CP2134" s="10">
        <v>1.74</v>
      </c>
      <c r="CQ2134" s="10">
        <v>56</v>
      </c>
      <c r="CR2134" s="10">
        <v>37.24</v>
      </c>
      <c r="CT2134" s="10">
        <v>3.26</v>
      </c>
      <c r="CU2134" s="10">
        <v>1.75</v>
      </c>
      <c r="CV2134" s="10">
        <v>57</v>
      </c>
      <c r="CW2134" s="10">
        <v>37.270000000000003</v>
      </c>
      <c r="CY2134" s="10">
        <v>2226</v>
      </c>
      <c r="CZ2134" s="10" t="s">
        <v>291</v>
      </c>
      <c r="DA2134" s="10">
        <v>0.19768363999999999</v>
      </c>
      <c r="DB2134" s="10">
        <v>4.03436E-2</v>
      </c>
      <c r="DC2134" s="10">
        <v>11</v>
      </c>
      <c r="DD2134" s="10">
        <v>10.6</v>
      </c>
      <c r="DF2134" s="10">
        <v>0.24922380000000002</v>
      </c>
      <c r="DG2134" s="10">
        <v>5.0862000000000004E-2</v>
      </c>
      <c r="DH2134" s="10">
        <v>14</v>
      </c>
      <c r="DI2134" s="10">
        <v>10.5</v>
      </c>
      <c r="DK2134" s="10">
        <v>0.17971239999999999</v>
      </c>
      <c r="DL2134" s="10">
        <v>3.6676E-2</v>
      </c>
      <c r="DM2134" s="10">
        <v>10</v>
      </c>
      <c r="DN2134" s="10">
        <v>10.6</v>
      </c>
    </row>
    <row r="2135" spans="1:118" x14ac:dyDescent="0.25">
      <c r="A2135" s="10">
        <v>2210</v>
      </c>
      <c r="R2135" s="10">
        <v>2210</v>
      </c>
      <c r="S2135" s="10" t="s">
        <v>8</v>
      </c>
      <c r="T2135" s="10">
        <v>0.1</v>
      </c>
      <c r="U2135" s="10">
        <v>0.09</v>
      </c>
      <c r="Y2135" s="10">
        <v>0.14000000000000001</v>
      </c>
      <c r="Z2135" s="10">
        <v>0.11</v>
      </c>
      <c r="AD2135" s="10">
        <v>0.1</v>
      </c>
      <c r="AE2135" s="10">
        <v>0.09</v>
      </c>
      <c r="AI2135" s="10">
        <v>2210</v>
      </c>
      <c r="AJ2135" s="10" t="s">
        <v>8</v>
      </c>
      <c r="AK2135" s="10">
        <v>0.27</v>
      </c>
      <c r="AL2135" s="10">
        <v>0.15</v>
      </c>
      <c r="AP2135" s="10">
        <v>0.32</v>
      </c>
      <c r="AQ2135" s="10">
        <v>0.18</v>
      </c>
      <c r="AU2135" s="10">
        <v>0.25</v>
      </c>
      <c r="AV2135" s="10">
        <v>0.14000000000000001</v>
      </c>
      <c r="AZ2135" s="10">
        <v>2210</v>
      </c>
      <c r="BA2135" s="10" t="s">
        <v>8</v>
      </c>
      <c r="BB2135" s="10">
        <v>0.11</v>
      </c>
      <c r="BC2135" s="10">
        <v>0.09</v>
      </c>
      <c r="BG2135" s="10">
        <v>0.11</v>
      </c>
      <c r="BH2135" s="10">
        <v>0.09</v>
      </c>
      <c r="BL2135" s="10">
        <v>0.13</v>
      </c>
      <c r="BM2135" s="10">
        <v>0.1</v>
      </c>
      <c r="BQ2135" s="10">
        <v>2209</v>
      </c>
      <c r="BR2135" s="10" t="s">
        <v>498</v>
      </c>
      <c r="BS2135" s="10">
        <v>5.73</v>
      </c>
      <c r="BT2135" s="10">
        <v>2.52</v>
      </c>
      <c r="BU2135" s="10">
        <v>97</v>
      </c>
      <c r="BV2135" s="10">
        <v>37.200000000000003</v>
      </c>
      <c r="BX2135" s="10">
        <v>5.6</v>
      </c>
      <c r="BY2135" s="10">
        <v>2.58</v>
      </c>
      <c r="BZ2135" s="10">
        <v>97</v>
      </c>
      <c r="CA2135" s="10">
        <v>36.799999999999997</v>
      </c>
      <c r="CC2135" s="10">
        <v>6.34</v>
      </c>
      <c r="CD2135" s="10">
        <v>2.82</v>
      </c>
      <c r="CE2135" s="10">
        <v>109</v>
      </c>
      <c r="CF2135" s="10">
        <v>36.700000000000003</v>
      </c>
      <c r="CH2135" s="10">
        <v>2209</v>
      </c>
      <c r="CI2135" s="10" t="s">
        <v>498</v>
      </c>
      <c r="CJ2135" s="10">
        <v>2.98</v>
      </c>
      <c r="CK2135" s="10">
        <v>1.66</v>
      </c>
      <c r="CL2135" s="10">
        <v>52</v>
      </c>
      <c r="CM2135" s="10">
        <v>37.65</v>
      </c>
      <c r="CO2135" s="10">
        <v>3.25</v>
      </c>
      <c r="CP2135" s="10">
        <v>1.89</v>
      </c>
      <c r="CQ2135" s="10">
        <v>58</v>
      </c>
      <c r="CR2135" s="10">
        <v>37.24</v>
      </c>
      <c r="CT2135" s="10">
        <v>3.3</v>
      </c>
      <c r="CU2135" s="10">
        <v>1.93</v>
      </c>
      <c r="CV2135" s="10">
        <v>59</v>
      </c>
      <c r="CW2135" s="10">
        <v>37.270000000000003</v>
      </c>
      <c r="CY2135" s="10">
        <v>2227</v>
      </c>
      <c r="CZ2135" s="10" t="s">
        <v>489</v>
      </c>
      <c r="DA2135" s="10">
        <v>1.502E-2</v>
      </c>
      <c r="DF2135" s="10">
        <v>1.536E-2</v>
      </c>
      <c r="DK2135" s="10">
        <v>1.384E-2</v>
      </c>
    </row>
    <row r="2136" spans="1:118" x14ac:dyDescent="0.25">
      <c r="A2136" s="10">
        <v>2211</v>
      </c>
      <c r="R2136" s="10">
        <v>2211</v>
      </c>
      <c r="S2136" s="10" t="s">
        <v>9</v>
      </c>
      <c r="V2136" s="10">
        <v>0</v>
      </c>
      <c r="AA2136" s="10">
        <v>0</v>
      </c>
      <c r="AF2136" s="10">
        <v>0</v>
      </c>
      <c r="AI2136" s="10">
        <v>2211</v>
      </c>
      <c r="AJ2136" s="10" t="s">
        <v>9</v>
      </c>
      <c r="AZ2136" s="10">
        <v>2211</v>
      </c>
      <c r="BA2136" s="10" t="s">
        <v>9</v>
      </c>
      <c r="BQ2136" s="10">
        <v>2210</v>
      </c>
      <c r="BR2136" s="10" t="s">
        <v>8</v>
      </c>
      <c r="BS2136" s="10">
        <v>0.9</v>
      </c>
      <c r="BT2136" s="10">
        <v>0.43</v>
      </c>
      <c r="BX2136" s="10">
        <v>0.36</v>
      </c>
      <c r="BY2136" s="10">
        <v>0.18</v>
      </c>
      <c r="CC2136" s="10">
        <v>1.1599999999999999</v>
      </c>
      <c r="CD2136" s="10">
        <v>0.55000000000000004</v>
      </c>
      <c r="CH2136" s="10">
        <v>2210</v>
      </c>
      <c r="CI2136" s="10" t="s">
        <v>8</v>
      </c>
      <c r="CJ2136" s="10">
        <v>0.12</v>
      </c>
      <c r="CK2136" s="10">
        <v>0.08</v>
      </c>
      <c r="CL2136" s="10">
        <v>2</v>
      </c>
      <c r="CM2136" s="10">
        <v>37.65</v>
      </c>
      <c r="CO2136" s="10">
        <v>0.14000000000000001</v>
      </c>
      <c r="CP2136" s="10">
        <v>0.08</v>
      </c>
      <c r="CQ2136" s="10">
        <v>2</v>
      </c>
      <c r="CR2136" s="10">
        <v>37.24</v>
      </c>
      <c r="CT2136" s="10">
        <v>0.12</v>
      </c>
      <c r="CU2136" s="10">
        <v>0.08</v>
      </c>
      <c r="CV2136" s="10">
        <v>2</v>
      </c>
      <c r="CW2136" s="10">
        <v>37.270000000000003</v>
      </c>
      <c r="CY2136" s="10">
        <v>2228</v>
      </c>
      <c r="CZ2136" s="10" t="s">
        <v>501</v>
      </c>
      <c r="DA2136" s="10">
        <v>1.66</v>
      </c>
      <c r="DB2136" s="10">
        <v>0.72</v>
      </c>
      <c r="DC2136" s="10">
        <v>28.8</v>
      </c>
      <c r="DD2136" s="10">
        <v>36.4</v>
      </c>
      <c r="DF2136" s="10">
        <v>1.87</v>
      </c>
      <c r="DG2136" s="10">
        <v>0.82</v>
      </c>
      <c r="DH2136" s="10">
        <v>32.6</v>
      </c>
      <c r="DI2136" s="10">
        <v>36.29</v>
      </c>
      <c r="DK2136" s="10">
        <v>1.9</v>
      </c>
      <c r="DL2136" s="10">
        <v>0.83</v>
      </c>
      <c r="DM2136" s="10">
        <v>33.299999999999997</v>
      </c>
      <c r="DN2136" s="10">
        <v>36.03</v>
      </c>
    </row>
    <row r="2137" spans="1:118" x14ac:dyDescent="0.25">
      <c r="A2137" s="10">
        <v>2212</v>
      </c>
      <c r="R2137" s="10">
        <v>2212</v>
      </c>
      <c r="S2137" s="10" t="s">
        <v>399</v>
      </c>
      <c r="T2137" s="10">
        <v>0.09</v>
      </c>
      <c r="U2137" s="10">
        <v>0.06</v>
      </c>
      <c r="V2137" s="10">
        <v>9.6</v>
      </c>
      <c r="W2137" s="10">
        <v>6.7</v>
      </c>
      <c r="Y2137" s="10">
        <v>0.13</v>
      </c>
      <c r="Z2137" s="10">
        <v>0.08</v>
      </c>
      <c r="AA2137" s="10">
        <v>13.2</v>
      </c>
      <c r="AB2137" s="10">
        <v>6.7</v>
      </c>
      <c r="AD2137" s="10">
        <v>0.09</v>
      </c>
      <c r="AE2137" s="10">
        <v>0.06</v>
      </c>
      <c r="AF2137" s="10">
        <v>9.6</v>
      </c>
      <c r="AG2137" s="10">
        <v>6.7</v>
      </c>
      <c r="AI2137" s="10">
        <v>2212</v>
      </c>
      <c r="AJ2137" s="10" t="s">
        <v>399</v>
      </c>
      <c r="AK2137" s="10">
        <v>0.26</v>
      </c>
      <c r="AL2137" s="10">
        <v>0.12</v>
      </c>
      <c r="AM2137" s="10">
        <v>25.4</v>
      </c>
      <c r="AN2137" s="10">
        <v>6.6</v>
      </c>
      <c r="AP2137" s="10">
        <v>0.31</v>
      </c>
      <c r="AQ2137" s="10">
        <v>0.15</v>
      </c>
      <c r="AR2137" s="10">
        <v>29.8</v>
      </c>
      <c r="AS2137" s="10">
        <v>6.6</v>
      </c>
      <c r="AU2137" s="10">
        <v>0.24</v>
      </c>
      <c r="AV2137" s="10">
        <v>0.11</v>
      </c>
      <c r="AW2137" s="10">
        <v>23</v>
      </c>
      <c r="AX2137" s="10">
        <v>6.6</v>
      </c>
      <c r="AZ2137" s="10">
        <v>2212</v>
      </c>
      <c r="BA2137" s="10" t="s">
        <v>399</v>
      </c>
      <c r="BB2137" s="10">
        <v>0.1</v>
      </c>
      <c r="BC2137" s="10">
        <v>0.06</v>
      </c>
      <c r="BD2137" s="10">
        <v>9.8000000000000007</v>
      </c>
      <c r="BE2137" s="10">
        <v>6.6</v>
      </c>
      <c r="BG2137" s="10">
        <v>0.1</v>
      </c>
      <c r="BH2137" s="10">
        <v>0.06</v>
      </c>
      <c r="BI2137" s="10">
        <v>10.199999999999999</v>
      </c>
      <c r="BJ2137" s="10">
        <v>6.6</v>
      </c>
      <c r="BL2137" s="10">
        <v>0.12</v>
      </c>
      <c r="BM2137" s="10">
        <v>7.0000000000000007E-2</v>
      </c>
      <c r="BN2137" s="10">
        <v>12</v>
      </c>
      <c r="BO2137" s="10">
        <v>6.6</v>
      </c>
      <c r="BQ2137" s="10">
        <v>2211</v>
      </c>
      <c r="BR2137" s="10" t="s">
        <v>9</v>
      </c>
      <c r="BU2137" s="10">
        <v>0</v>
      </c>
      <c r="BZ2137" s="10">
        <v>0</v>
      </c>
      <c r="CE2137" s="10">
        <v>0</v>
      </c>
      <c r="CH2137" s="10">
        <v>2211</v>
      </c>
      <c r="CI2137" s="10" t="s">
        <v>9</v>
      </c>
      <c r="CL2137" s="10">
        <v>0</v>
      </c>
      <c r="CQ2137" s="10">
        <v>0</v>
      </c>
      <c r="CV2137" s="10">
        <v>0</v>
      </c>
      <c r="CY2137" s="10">
        <v>2229</v>
      </c>
      <c r="CZ2137" s="10" t="s">
        <v>8</v>
      </c>
      <c r="DC2137" s="10">
        <v>0</v>
      </c>
      <c r="DH2137" s="10">
        <v>0</v>
      </c>
      <c r="DM2137" s="10">
        <v>0</v>
      </c>
    </row>
    <row r="2138" spans="1:118" x14ac:dyDescent="0.25">
      <c r="A2138" s="10">
        <v>2213</v>
      </c>
      <c r="R2138" s="10">
        <v>2213</v>
      </c>
      <c r="S2138" s="10" t="s">
        <v>44</v>
      </c>
      <c r="V2138" s="10">
        <v>0</v>
      </c>
      <c r="AA2138" s="10">
        <v>0</v>
      </c>
      <c r="AF2138" s="10">
        <v>0</v>
      </c>
      <c r="AI2138" s="10">
        <v>2213</v>
      </c>
      <c r="AJ2138" s="10" t="s">
        <v>44</v>
      </c>
      <c r="AZ2138" s="10">
        <v>2213</v>
      </c>
      <c r="BA2138" s="10" t="s">
        <v>44</v>
      </c>
      <c r="BQ2138" s="10">
        <v>2212</v>
      </c>
      <c r="BR2138" s="10" t="s">
        <v>399</v>
      </c>
      <c r="BS2138" s="10">
        <v>0.89</v>
      </c>
      <c r="BT2138" s="10">
        <v>0.38</v>
      </c>
      <c r="BU2138" s="10">
        <v>86.4</v>
      </c>
      <c r="BV2138" s="10">
        <v>6.5</v>
      </c>
      <c r="BX2138" s="10">
        <v>0.35</v>
      </c>
      <c r="BY2138" s="10">
        <v>0.15</v>
      </c>
      <c r="BZ2138" s="10">
        <v>33.6</v>
      </c>
      <c r="CA2138" s="10">
        <v>6.5</v>
      </c>
      <c r="CC2138" s="10">
        <v>1.1499999999999999</v>
      </c>
      <c r="CD2138" s="10">
        <v>0.49</v>
      </c>
      <c r="CE2138" s="10">
        <v>111.6</v>
      </c>
      <c r="CF2138" s="10">
        <v>6.5</v>
      </c>
      <c r="CH2138" s="10">
        <v>2212</v>
      </c>
      <c r="CI2138" s="10" t="s">
        <v>399</v>
      </c>
      <c r="CJ2138" s="10">
        <v>0.11</v>
      </c>
      <c r="CK2138" s="10">
        <v>0.05</v>
      </c>
      <c r="CL2138" s="10">
        <v>10.8</v>
      </c>
      <c r="CM2138" s="10">
        <v>6.6</v>
      </c>
      <c r="CO2138" s="10">
        <v>0.13</v>
      </c>
      <c r="CP2138" s="10">
        <v>0.05</v>
      </c>
      <c r="CQ2138" s="10">
        <v>12.2</v>
      </c>
      <c r="CR2138" s="10">
        <v>6.6</v>
      </c>
      <c r="CT2138" s="10">
        <v>0.11</v>
      </c>
      <c r="CU2138" s="10">
        <v>0.05</v>
      </c>
      <c r="CV2138" s="10">
        <v>10.8</v>
      </c>
      <c r="CW2138" s="10">
        <v>6.6</v>
      </c>
      <c r="CY2138" s="10">
        <v>2230</v>
      </c>
      <c r="CZ2138" s="10" t="s">
        <v>9</v>
      </c>
      <c r="DA2138" s="10">
        <v>1.66</v>
      </c>
      <c r="DB2138" s="10">
        <v>0.72</v>
      </c>
      <c r="DC2138" s="10">
        <v>28.8</v>
      </c>
      <c r="DD2138" s="10">
        <v>36.4</v>
      </c>
      <c r="DF2138" s="10">
        <v>1.87</v>
      </c>
      <c r="DG2138" s="10">
        <v>0.82</v>
      </c>
      <c r="DH2138" s="10">
        <v>32.6</v>
      </c>
      <c r="DI2138" s="10">
        <v>36.29</v>
      </c>
      <c r="DK2138" s="10">
        <v>1.9</v>
      </c>
      <c r="DL2138" s="10">
        <v>0.83</v>
      </c>
      <c r="DM2138" s="10">
        <v>33.299999999999997</v>
      </c>
      <c r="DN2138" s="10">
        <v>36.03</v>
      </c>
    </row>
    <row r="2139" spans="1:118" x14ac:dyDescent="0.25">
      <c r="A2139" s="10">
        <v>2214</v>
      </c>
      <c r="R2139" s="10">
        <v>2214</v>
      </c>
      <c r="S2139" s="10" t="s">
        <v>305</v>
      </c>
      <c r="T2139" s="10">
        <v>8.8671150000000004E-2</v>
      </c>
      <c r="U2139" s="10">
        <v>5.5289070000000003E-2</v>
      </c>
      <c r="V2139" s="10">
        <v>9</v>
      </c>
      <c r="W2139" s="10">
        <v>6.7</v>
      </c>
      <c r="Y2139" s="10">
        <v>0.10246443999999999</v>
      </c>
      <c r="Z2139" s="10">
        <v>6.3889592000000009E-2</v>
      </c>
      <c r="AA2139" s="10">
        <v>10.4</v>
      </c>
      <c r="AB2139" s="10">
        <v>6.7</v>
      </c>
      <c r="AD2139" s="10">
        <v>9.2612090000000008E-2</v>
      </c>
      <c r="AE2139" s="10">
        <v>5.7746362000000009E-2</v>
      </c>
      <c r="AF2139" s="10">
        <v>9.4</v>
      </c>
      <c r="AG2139" s="10">
        <v>6.7</v>
      </c>
      <c r="AI2139" s="10">
        <v>2214</v>
      </c>
      <c r="AJ2139" s="10" t="s">
        <v>305</v>
      </c>
      <c r="AK2139" s="10">
        <v>0.26101547999999997</v>
      </c>
      <c r="AL2139" s="10">
        <v>0.12470739599999997</v>
      </c>
      <c r="AM2139" s="10">
        <v>25.4</v>
      </c>
      <c r="AN2139" s="10">
        <v>6.6</v>
      </c>
      <c r="AP2139" s="10">
        <v>0.30623075999999999</v>
      </c>
      <c r="AQ2139" s="10">
        <v>0.146310252</v>
      </c>
      <c r="AR2139" s="10">
        <v>29.8</v>
      </c>
      <c r="AS2139" s="10">
        <v>6.6</v>
      </c>
      <c r="AU2139" s="10">
        <v>0.2363526</v>
      </c>
      <c r="AV2139" s="10">
        <v>0.11292401999999999</v>
      </c>
      <c r="AW2139" s="10">
        <v>23</v>
      </c>
      <c r="AX2139" s="10">
        <v>6.6</v>
      </c>
      <c r="AZ2139" s="10">
        <v>2214</v>
      </c>
      <c r="BA2139" s="10" t="s">
        <v>305</v>
      </c>
      <c r="BB2139" s="10">
        <v>9.5111940000000006E-2</v>
      </c>
      <c r="BC2139" s="10">
        <v>5.9305092000000011E-2</v>
      </c>
      <c r="BD2139" s="10">
        <v>9.8000000000000007</v>
      </c>
      <c r="BE2139" s="10">
        <v>6.6</v>
      </c>
      <c r="BG2139" s="10">
        <v>9.8994059999999995E-2</v>
      </c>
      <c r="BH2139" s="10">
        <v>6.1725707999999997E-2</v>
      </c>
      <c r="BI2139" s="10">
        <v>10.199999999999999</v>
      </c>
      <c r="BJ2139" s="10">
        <v>6.6</v>
      </c>
      <c r="BL2139" s="10">
        <v>0.11646359999999999</v>
      </c>
      <c r="BM2139" s="10">
        <v>7.2618479999999999E-2</v>
      </c>
      <c r="BN2139" s="10">
        <v>12</v>
      </c>
      <c r="BO2139" s="10">
        <v>6.6</v>
      </c>
      <c r="BQ2139" s="10">
        <v>2213</v>
      </c>
      <c r="BR2139" s="10" t="s">
        <v>44</v>
      </c>
      <c r="BU2139" s="10">
        <v>0</v>
      </c>
      <c r="BZ2139" s="10">
        <v>0</v>
      </c>
      <c r="CE2139" s="10">
        <v>0</v>
      </c>
      <c r="CH2139" s="10">
        <v>2213</v>
      </c>
      <c r="CI2139" s="10" t="s">
        <v>44</v>
      </c>
      <c r="CL2139" s="10">
        <v>0</v>
      </c>
      <c r="CQ2139" s="10">
        <v>0</v>
      </c>
      <c r="CV2139" s="10">
        <v>0</v>
      </c>
      <c r="CY2139" s="10">
        <v>2231</v>
      </c>
      <c r="CZ2139" s="10" t="s">
        <v>399</v>
      </c>
      <c r="DC2139" s="10">
        <v>0</v>
      </c>
      <c r="DH2139" s="10">
        <v>0</v>
      </c>
      <c r="DM2139" s="10">
        <v>0</v>
      </c>
    </row>
    <row r="2140" spans="1:118" x14ac:dyDescent="0.25">
      <c r="A2140" s="10">
        <v>2215</v>
      </c>
      <c r="R2140" s="10">
        <v>2215</v>
      </c>
      <c r="S2140" s="10" t="s">
        <v>290</v>
      </c>
      <c r="T2140" s="10">
        <v>0</v>
      </c>
      <c r="U2140" s="10">
        <v>0</v>
      </c>
      <c r="V2140" s="10">
        <v>0</v>
      </c>
      <c r="Y2140" s="10">
        <v>0</v>
      </c>
      <c r="Z2140" s="10">
        <v>0</v>
      </c>
      <c r="AA2140" s="10">
        <v>0</v>
      </c>
      <c r="AD2140" s="10">
        <v>0</v>
      </c>
      <c r="AE2140" s="10">
        <v>0</v>
      </c>
      <c r="AF2140" s="10">
        <v>0</v>
      </c>
      <c r="AI2140" s="10">
        <v>2215</v>
      </c>
      <c r="AJ2140" s="10" t="s">
        <v>290</v>
      </c>
      <c r="AK2140" s="10">
        <v>0</v>
      </c>
      <c r="AL2140" s="10">
        <v>0</v>
      </c>
      <c r="AM2140" s="10">
        <v>0</v>
      </c>
      <c r="AP2140" s="10">
        <v>0</v>
      </c>
      <c r="AQ2140" s="10">
        <v>0</v>
      </c>
      <c r="AR2140" s="10">
        <v>0</v>
      </c>
      <c r="AU2140" s="10">
        <v>0</v>
      </c>
      <c r="AV2140" s="10">
        <v>0</v>
      </c>
      <c r="AW2140" s="10">
        <v>0</v>
      </c>
      <c r="AZ2140" s="10">
        <v>2215</v>
      </c>
      <c r="BA2140" s="10" t="s">
        <v>290</v>
      </c>
      <c r="BB2140" s="10">
        <v>0</v>
      </c>
      <c r="BC2140" s="10">
        <v>0</v>
      </c>
      <c r="BD2140" s="10">
        <v>0</v>
      </c>
      <c r="BG2140" s="10">
        <v>0</v>
      </c>
      <c r="BH2140" s="10">
        <v>0</v>
      </c>
      <c r="BI2140" s="10">
        <v>0</v>
      </c>
      <c r="BL2140" s="10">
        <v>0</v>
      </c>
      <c r="BM2140" s="10">
        <v>0</v>
      </c>
      <c r="BN2140" s="10">
        <v>0</v>
      </c>
      <c r="BQ2140" s="10">
        <v>2214</v>
      </c>
      <c r="BR2140" s="10" t="s">
        <v>305</v>
      </c>
      <c r="BS2140" s="10">
        <v>0.23380604000000002</v>
      </c>
      <c r="BT2140" s="10">
        <v>9.9113430000000002E-2</v>
      </c>
      <c r="BU2140" s="10">
        <v>22.6</v>
      </c>
      <c r="BV2140" s="10">
        <v>6.5</v>
      </c>
      <c r="BX2140" s="10">
        <v>0.19449352000000003</v>
      </c>
      <c r="BY2140" s="10">
        <v>8.2448339999999995E-2</v>
      </c>
      <c r="BZ2140" s="10">
        <v>18.8</v>
      </c>
      <c r="CA2140" s="10">
        <v>6.5</v>
      </c>
      <c r="CC2140" s="10">
        <v>0.220770836</v>
      </c>
      <c r="CD2140" s="10">
        <v>9.3587637000000001E-2</v>
      </c>
      <c r="CE2140" s="10">
        <v>21.34</v>
      </c>
      <c r="CF2140" s="10">
        <v>6.5</v>
      </c>
      <c r="CH2140" s="10">
        <v>2214</v>
      </c>
      <c r="CI2140" s="10" t="s">
        <v>305</v>
      </c>
      <c r="CJ2140" s="10">
        <v>9.5568660000000014E-2</v>
      </c>
      <c r="CK2140" s="10">
        <v>3.8021940000000004E-2</v>
      </c>
      <c r="CL2140" s="10">
        <v>9</v>
      </c>
      <c r="CM2140" s="10">
        <v>6.6</v>
      </c>
      <c r="CO2140" s="10">
        <v>0.11680613999999999</v>
      </c>
      <c r="CP2140" s="10">
        <v>4.6471259999999993E-2</v>
      </c>
      <c r="CQ2140" s="10">
        <v>11</v>
      </c>
      <c r="CR2140" s="10">
        <v>6.6</v>
      </c>
      <c r="CT2140" s="10">
        <v>9.5568660000000014E-2</v>
      </c>
      <c r="CU2140" s="10">
        <v>3.8021940000000004E-2</v>
      </c>
      <c r="CV2140" s="10">
        <v>9</v>
      </c>
      <c r="CW2140" s="10">
        <v>6.6</v>
      </c>
      <c r="CY2140" s="10">
        <v>2232</v>
      </c>
      <c r="CZ2140" s="10" t="s">
        <v>44</v>
      </c>
      <c r="DA2140" s="10">
        <v>1.65</v>
      </c>
      <c r="DB2140" s="10">
        <v>0.65</v>
      </c>
      <c r="DC2140" s="10">
        <v>165</v>
      </c>
      <c r="DD2140" s="10">
        <v>6.2</v>
      </c>
      <c r="DF2140" s="10">
        <v>1.86</v>
      </c>
      <c r="DG2140" s="10">
        <v>0.74</v>
      </c>
      <c r="DH2140" s="10">
        <v>186</v>
      </c>
      <c r="DI2140" s="10">
        <v>6.2</v>
      </c>
      <c r="DK2140" s="10">
        <v>1.89</v>
      </c>
      <c r="DL2140" s="10">
        <v>0.75</v>
      </c>
      <c r="DM2140" s="10">
        <v>189</v>
      </c>
      <c r="DN2140" s="10">
        <v>6.2</v>
      </c>
    </row>
    <row r="2141" spans="1:118" x14ac:dyDescent="0.25">
      <c r="A2141" s="10">
        <v>2216</v>
      </c>
      <c r="R2141" s="10">
        <v>2216</v>
      </c>
      <c r="S2141" s="10" t="s">
        <v>423</v>
      </c>
      <c r="T2141" s="10">
        <v>4.4999999999999999E-4</v>
      </c>
      <c r="Y2141" s="10">
        <v>1.7000000000000001E-4</v>
      </c>
      <c r="AD2141" s="10">
        <v>4.2000000000000002E-4</v>
      </c>
      <c r="AI2141" s="10">
        <v>2216</v>
      </c>
      <c r="AJ2141" s="10" t="s">
        <v>423</v>
      </c>
      <c r="AK2141" s="10">
        <v>9.0600000000000003E-3</v>
      </c>
      <c r="AP2141" s="10">
        <v>1.1270000000000001E-2</v>
      </c>
      <c r="AU2141" s="10">
        <v>7.3200000000000001E-3</v>
      </c>
      <c r="AZ2141" s="10">
        <v>2216</v>
      </c>
      <c r="BA2141" s="10" t="s">
        <v>423</v>
      </c>
      <c r="BB2141" s="10">
        <v>3.7100000000000002E-3</v>
      </c>
      <c r="BG2141" s="10">
        <v>1.6800000000000001E-3</v>
      </c>
      <c r="BL2141" s="10">
        <v>5.4000000000000001E-4</v>
      </c>
      <c r="BQ2141" s="10">
        <v>2215</v>
      </c>
      <c r="BR2141" s="10" t="s">
        <v>290</v>
      </c>
      <c r="BS2141" s="10">
        <v>0.52864993999999998</v>
      </c>
      <c r="BT2141" s="10">
        <v>0.22410160500000001</v>
      </c>
      <c r="BU2141" s="10">
        <v>51.1</v>
      </c>
      <c r="BV2141" s="10">
        <v>6.5</v>
      </c>
      <c r="BX2141" s="10">
        <v>0.22966787999999999</v>
      </c>
      <c r="BY2141" s="10">
        <v>9.7359209999999988E-2</v>
      </c>
      <c r="BZ2141" s="10">
        <v>22.2</v>
      </c>
      <c r="CA2141" s="10">
        <v>6.5</v>
      </c>
      <c r="CC2141" s="10">
        <v>0.88039354000000003</v>
      </c>
      <c r="CD2141" s="10">
        <v>0.37321030500000002</v>
      </c>
      <c r="CE2141" s="10">
        <v>85.1</v>
      </c>
      <c r="CF2141" s="10">
        <v>6.5</v>
      </c>
      <c r="CH2141" s="10">
        <v>2215</v>
      </c>
      <c r="CI2141" s="10" t="s">
        <v>290</v>
      </c>
      <c r="CJ2141" s="10">
        <v>1.9113731999999998E-2</v>
      </c>
      <c r="CK2141" s="10">
        <v>7.6043879999999993E-3</v>
      </c>
      <c r="CL2141" s="10">
        <v>1.8</v>
      </c>
      <c r="CM2141" s="10">
        <v>6.6</v>
      </c>
      <c r="CO2141" s="10">
        <v>1.2742487999999998E-2</v>
      </c>
      <c r="CP2141" s="10">
        <v>5.0695919999999995E-3</v>
      </c>
      <c r="CQ2141" s="10">
        <v>1.2</v>
      </c>
      <c r="CR2141" s="10">
        <v>6.6</v>
      </c>
      <c r="CT2141" s="10">
        <v>1.9113731999999998E-2</v>
      </c>
      <c r="CU2141" s="10">
        <v>7.6043879999999993E-3</v>
      </c>
      <c r="CV2141" s="10">
        <v>1.8</v>
      </c>
      <c r="CW2141" s="10">
        <v>6.6</v>
      </c>
      <c r="CY2141" s="10">
        <v>2233</v>
      </c>
      <c r="CZ2141" s="10" t="s">
        <v>285</v>
      </c>
      <c r="DA2141" s="10">
        <v>0.79801440000000001</v>
      </c>
      <c r="DB2141" s="10">
        <v>0.31748959999999998</v>
      </c>
      <c r="DC2141" s="10">
        <v>80</v>
      </c>
      <c r="DD2141" s="10">
        <v>6.2</v>
      </c>
      <c r="DF2141" s="10">
        <v>0.81796476000000007</v>
      </c>
      <c r="DG2141" s="10">
        <v>0.32542684000000005</v>
      </c>
      <c r="DH2141" s="10">
        <v>82</v>
      </c>
      <c r="DI2141" s="10">
        <v>6.2</v>
      </c>
      <c r="DK2141" s="10">
        <v>0.84789029999999999</v>
      </c>
      <c r="DL2141" s="10">
        <v>0.33733269999999999</v>
      </c>
      <c r="DM2141" s="10">
        <v>85</v>
      </c>
      <c r="DN2141" s="10">
        <v>6.2</v>
      </c>
    </row>
    <row r="2142" spans="1:118" x14ac:dyDescent="0.25">
      <c r="A2142" s="10">
        <v>2217</v>
      </c>
      <c r="R2142" s="10">
        <v>2217</v>
      </c>
      <c r="S2142" s="10" t="s">
        <v>8</v>
      </c>
      <c r="AI2142" s="10">
        <v>2217</v>
      </c>
      <c r="AJ2142" s="10" t="s">
        <v>8</v>
      </c>
      <c r="AZ2142" s="10">
        <v>2217</v>
      </c>
      <c r="BA2142" s="10" t="s">
        <v>8</v>
      </c>
      <c r="BQ2142" s="10">
        <v>2216</v>
      </c>
      <c r="BR2142" s="10" t="s">
        <v>423</v>
      </c>
      <c r="BS2142" s="10">
        <v>1.6320000000000001E-2</v>
      </c>
      <c r="BX2142" s="10">
        <v>2.061E-2</v>
      </c>
      <c r="CC2142" s="10">
        <v>2.2880000000000001E-2</v>
      </c>
      <c r="CH2142" s="10">
        <v>2216</v>
      </c>
      <c r="CI2142" s="10" t="s">
        <v>423</v>
      </c>
      <c r="CJ2142" s="10">
        <v>2.0999999999999999E-3</v>
      </c>
      <c r="CO2142" s="10">
        <v>1.81E-3</v>
      </c>
      <c r="CT2142" s="10">
        <v>4.0999999999999999E-4</v>
      </c>
      <c r="CY2142" s="10">
        <v>2234</v>
      </c>
      <c r="CZ2142" s="10" t="s">
        <v>304</v>
      </c>
      <c r="DA2142" s="10">
        <v>4.9875900000000001E-2</v>
      </c>
      <c r="DB2142" s="10">
        <v>1.9843099999999999E-2</v>
      </c>
      <c r="DC2142" s="10">
        <v>5</v>
      </c>
      <c r="DD2142" s="10">
        <v>6.2</v>
      </c>
      <c r="DF2142" s="10">
        <v>4.9875900000000001E-2</v>
      </c>
      <c r="DG2142" s="10">
        <v>1.9843099999999999E-2</v>
      </c>
      <c r="DH2142" s="10">
        <v>5</v>
      </c>
      <c r="DI2142" s="10">
        <v>6.2</v>
      </c>
      <c r="DK2142" s="10">
        <v>4.9875900000000001E-2</v>
      </c>
      <c r="DL2142" s="10">
        <v>1.9843099999999999E-2</v>
      </c>
      <c r="DM2142" s="10">
        <v>5</v>
      </c>
      <c r="DN2142" s="10">
        <v>6.2</v>
      </c>
    </row>
    <row r="2143" spans="1:118" x14ac:dyDescent="0.25">
      <c r="A2143" s="10">
        <v>2218</v>
      </c>
      <c r="R2143" s="10">
        <v>2218</v>
      </c>
      <c r="S2143" s="10" t="s">
        <v>9</v>
      </c>
      <c r="T2143" s="10">
        <v>0.09</v>
      </c>
      <c r="U2143" s="10">
        <v>0.1</v>
      </c>
      <c r="Y2143" s="10">
        <v>0.18</v>
      </c>
      <c r="Z2143" s="10">
        <v>0.16</v>
      </c>
      <c r="AD2143" s="10">
        <v>0.09</v>
      </c>
      <c r="AE2143" s="10">
        <v>0.09</v>
      </c>
      <c r="AI2143" s="10">
        <v>2218</v>
      </c>
      <c r="AJ2143" s="10" t="s">
        <v>9</v>
      </c>
      <c r="AK2143" s="10">
        <v>2.02</v>
      </c>
      <c r="AL2143" s="10">
        <v>0.41</v>
      </c>
      <c r="AP2143" s="10">
        <v>2.29</v>
      </c>
      <c r="AQ2143" s="10">
        <v>0.48</v>
      </c>
      <c r="AU2143" s="10">
        <v>2.31</v>
      </c>
      <c r="AV2143" s="10">
        <v>0.48</v>
      </c>
      <c r="AZ2143" s="10">
        <v>2218</v>
      </c>
      <c r="BA2143" s="10" t="s">
        <v>9</v>
      </c>
      <c r="BB2143" s="10">
        <v>7.0000000000000007E-2</v>
      </c>
      <c r="BC2143" s="10">
        <v>0.06</v>
      </c>
      <c r="BG2143" s="10">
        <v>0.19</v>
      </c>
      <c r="BH2143" s="10">
        <v>0.11</v>
      </c>
      <c r="BL2143" s="10">
        <v>0.12</v>
      </c>
      <c r="BM2143" s="10">
        <v>0.08</v>
      </c>
      <c r="BQ2143" s="10">
        <v>2217</v>
      </c>
      <c r="BR2143" s="10" t="s">
        <v>8</v>
      </c>
      <c r="BS2143" s="10">
        <v>0.95</v>
      </c>
      <c r="BT2143" s="10">
        <v>0.18</v>
      </c>
      <c r="BX2143" s="10">
        <v>1.0900000000000001</v>
      </c>
      <c r="BY2143" s="10">
        <v>0.21</v>
      </c>
      <c r="CC2143" s="10">
        <v>0.25</v>
      </c>
      <c r="CD2143" s="10">
        <v>0.06</v>
      </c>
      <c r="CH2143" s="10">
        <v>2217</v>
      </c>
      <c r="CI2143" s="10" t="s">
        <v>8</v>
      </c>
      <c r="CL2143" s="10">
        <v>0</v>
      </c>
      <c r="CQ2143" s="10">
        <v>0</v>
      </c>
      <c r="CV2143" s="10">
        <v>0</v>
      </c>
      <c r="CY2143" s="10">
        <v>2235</v>
      </c>
      <c r="CZ2143" s="10" t="s">
        <v>288</v>
      </c>
      <c r="DA2143" s="10">
        <v>4.9875900000000001E-2</v>
      </c>
      <c r="DB2143" s="10">
        <v>1.9843099999999999E-2</v>
      </c>
      <c r="DC2143" s="10">
        <v>5</v>
      </c>
      <c r="DD2143" s="10">
        <v>6.2</v>
      </c>
      <c r="DF2143" s="10">
        <v>4.9875900000000001E-2</v>
      </c>
      <c r="DG2143" s="10">
        <v>1.9843099999999999E-2</v>
      </c>
      <c r="DH2143" s="10">
        <v>5</v>
      </c>
      <c r="DI2143" s="10">
        <v>6.2</v>
      </c>
      <c r="DK2143" s="10">
        <v>4.9875900000000001E-2</v>
      </c>
      <c r="DL2143" s="10">
        <v>1.9843099999999999E-2</v>
      </c>
      <c r="DM2143" s="10">
        <v>5</v>
      </c>
      <c r="DN2143" s="10">
        <v>6.2</v>
      </c>
    </row>
    <row r="2144" spans="1:118" x14ac:dyDescent="0.25">
      <c r="A2144" s="10">
        <v>2219</v>
      </c>
      <c r="R2144" s="10">
        <v>2219</v>
      </c>
      <c r="S2144" s="10" t="s">
        <v>10</v>
      </c>
      <c r="AI2144" s="10">
        <v>2219</v>
      </c>
      <c r="AJ2144" s="10" t="s">
        <v>10</v>
      </c>
      <c r="AZ2144" s="10">
        <v>2219</v>
      </c>
      <c r="BA2144" s="10" t="s">
        <v>10</v>
      </c>
      <c r="BQ2144" s="10">
        <v>2218</v>
      </c>
      <c r="BR2144" s="10" t="s">
        <v>9</v>
      </c>
      <c r="BS2144" s="10">
        <v>0.94</v>
      </c>
      <c r="BT2144" s="10">
        <v>0.24</v>
      </c>
      <c r="BX2144" s="10">
        <v>1.04</v>
      </c>
      <c r="BY2144" s="10">
        <v>0.26</v>
      </c>
      <c r="CC2144" s="10">
        <v>0.24</v>
      </c>
      <c r="CD2144" s="10">
        <v>0.08</v>
      </c>
      <c r="CH2144" s="10">
        <v>2218</v>
      </c>
      <c r="CI2144" s="10" t="s">
        <v>9</v>
      </c>
      <c r="CJ2144" s="10">
        <v>0.13</v>
      </c>
      <c r="CK2144" s="10">
        <v>0.08</v>
      </c>
      <c r="CL2144" s="10">
        <v>2</v>
      </c>
      <c r="CM2144" s="10">
        <v>37.79</v>
      </c>
      <c r="CO2144" s="10">
        <v>0.21</v>
      </c>
      <c r="CP2144" s="10">
        <v>0.11</v>
      </c>
      <c r="CQ2144" s="10">
        <v>4</v>
      </c>
      <c r="CR2144" s="10">
        <v>37.450000000000003</v>
      </c>
      <c r="CT2144" s="10">
        <v>0.13</v>
      </c>
      <c r="CU2144" s="10">
        <v>0.08</v>
      </c>
      <c r="CV2144" s="10">
        <v>2</v>
      </c>
      <c r="CW2144" s="10">
        <v>37.67</v>
      </c>
      <c r="CY2144" s="10">
        <v>2236</v>
      </c>
      <c r="CZ2144" s="10" t="s">
        <v>292</v>
      </c>
      <c r="DA2144" s="10">
        <v>4.9875900000000001E-2</v>
      </c>
      <c r="DB2144" s="10">
        <v>1.9843099999999999E-2</v>
      </c>
      <c r="DC2144" s="10">
        <v>5</v>
      </c>
      <c r="DD2144" s="10">
        <v>6.2</v>
      </c>
      <c r="DF2144" s="10">
        <v>4.9875900000000001E-2</v>
      </c>
      <c r="DG2144" s="10">
        <v>1.9843099999999999E-2</v>
      </c>
      <c r="DH2144" s="10">
        <v>5</v>
      </c>
      <c r="DI2144" s="10">
        <v>6.2</v>
      </c>
      <c r="DK2144" s="10">
        <v>4.9875900000000001E-2</v>
      </c>
      <c r="DL2144" s="10">
        <v>1.9843099999999999E-2</v>
      </c>
      <c r="DM2144" s="10">
        <v>5</v>
      </c>
      <c r="DN2144" s="10">
        <v>6.2</v>
      </c>
    </row>
    <row r="2145" spans="1:118" x14ac:dyDescent="0.25">
      <c r="A2145" s="10">
        <v>2220</v>
      </c>
      <c r="R2145" s="10">
        <v>2220</v>
      </c>
      <c r="S2145" s="10" t="s">
        <v>11</v>
      </c>
      <c r="T2145" s="10">
        <v>0.09</v>
      </c>
      <c r="U2145" s="10">
        <v>7.0000000000000007E-2</v>
      </c>
      <c r="V2145" s="10">
        <v>6</v>
      </c>
      <c r="W2145" s="10">
        <v>11</v>
      </c>
      <c r="Y2145" s="10">
        <v>0.18</v>
      </c>
      <c r="Z2145" s="10">
        <v>0.13</v>
      </c>
      <c r="AA2145" s="10">
        <v>12</v>
      </c>
      <c r="AB2145" s="10">
        <v>10.8</v>
      </c>
      <c r="AD2145" s="10">
        <v>0.09</v>
      </c>
      <c r="AE2145" s="10">
        <v>0.06</v>
      </c>
      <c r="AF2145" s="10">
        <v>6</v>
      </c>
      <c r="AG2145" s="10">
        <v>10.7</v>
      </c>
      <c r="AI2145" s="10">
        <v>2220</v>
      </c>
      <c r="AJ2145" s="10" t="s">
        <v>11</v>
      </c>
      <c r="AK2145" s="10">
        <v>2</v>
      </c>
      <c r="AL2145" s="10">
        <v>0.28000000000000003</v>
      </c>
      <c r="AM2145" s="10">
        <v>111.15</v>
      </c>
      <c r="AN2145" s="10">
        <v>10.5</v>
      </c>
      <c r="AP2145" s="10">
        <v>2.27</v>
      </c>
      <c r="AQ2145" s="10">
        <v>0.32</v>
      </c>
      <c r="AR2145" s="10">
        <v>126.45</v>
      </c>
      <c r="AS2145" s="10">
        <v>10.5</v>
      </c>
      <c r="AU2145" s="10">
        <v>2.29</v>
      </c>
      <c r="AV2145" s="10">
        <v>0.32</v>
      </c>
      <c r="AW2145" s="10">
        <v>127.55</v>
      </c>
      <c r="AX2145" s="10">
        <v>10.5</v>
      </c>
      <c r="AZ2145" s="10">
        <v>2220</v>
      </c>
      <c r="BA2145" s="10" t="s">
        <v>11</v>
      </c>
      <c r="BB2145" s="10">
        <v>7.0000000000000007E-2</v>
      </c>
      <c r="BC2145" s="10">
        <v>0.03</v>
      </c>
      <c r="BD2145" s="10">
        <v>4</v>
      </c>
      <c r="BE2145" s="10">
        <v>10.8</v>
      </c>
      <c r="BG2145" s="10">
        <v>0.19</v>
      </c>
      <c r="BH2145" s="10">
        <v>0.08</v>
      </c>
      <c r="BI2145" s="10">
        <v>11</v>
      </c>
      <c r="BJ2145" s="10">
        <v>10.8</v>
      </c>
      <c r="BL2145" s="10">
        <v>0.12</v>
      </c>
      <c r="BM2145" s="10">
        <v>0.05</v>
      </c>
      <c r="BN2145" s="10">
        <v>7</v>
      </c>
      <c r="BO2145" s="10">
        <v>10.8</v>
      </c>
      <c r="BQ2145" s="10">
        <v>2219</v>
      </c>
      <c r="BR2145" s="10" t="s">
        <v>10</v>
      </c>
      <c r="BS2145" s="10">
        <v>0.94</v>
      </c>
      <c r="BT2145" s="10">
        <v>0.13</v>
      </c>
      <c r="BU2145" s="10">
        <v>52</v>
      </c>
      <c r="BV2145" s="10">
        <v>10.5</v>
      </c>
      <c r="BX2145" s="10">
        <v>1.08</v>
      </c>
      <c r="BY2145" s="10">
        <v>0.15</v>
      </c>
      <c r="BZ2145" s="10">
        <v>60</v>
      </c>
      <c r="CA2145" s="10">
        <v>10.5</v>
      </c>
      <c r="CC2145" s="10">
        <v>0.25</v>
      </c>
      <c r="CD2145" s="10">
        <v>0.03</v>
      </c>
      <c r="CE2145" s="10">
        <v>13.5</v>
      </c>
      <c r="CF2145" s="10">
        <v>10.6</v>
      </c>
      <c r="CH2145" s="10">
        <v>2219</v>
      </c>
      <c r="CI2145" s="10" t="s">
        <v>10</v>
      </c>
      <c r="CL2145" s="10">
        <v>0</v>
      </c>
      <c r="CQ2145" s="10">
        <v>0</v>
      </c>
      <c r="CV2145" s="10">
        <v>0</v>
      </c>
      <c r="CY2145" s="10">
        <v>2237</v>
      </c>
      <c r="CZ2145" s="10" t="s">
        <v>296</v>
      </c>
      <c r="DA2145" s="10">
        <v>0.69826260000000007</v>
      </c>
      <c r="DB2145" s="10">
        <v>0.27780339999999998</v>
      </c>
      <c r="DC2145" s="10">
        <v>70</v>
      </c>
      <c r="DD2145" s="10">
        <v>6.2</v>
      </c>
      <c r="DF2145" s="10">
        <v>0.88779102000000021</v>
      </c>
      <c r="DG2145" s="10">
        <v>0.35320718000000006</v>
      </c>
      <c r="DH2145" s="10">
        <v>89</v>
      </c>
      <c r="DI2145" s="10">
        <v>6.2</v>
      </c>
      <c r="DK2145" s="10">
        <v>0.88779102000000021</v>
      </c>
      <c r="DL2145" s="10">
        <v>0.35320718000000006</v>
      </c>
      <c r="DM2145" s="10">
        <v>89</v>
      </c>
      <c r="DN2145" s="10">
        <v>6.2</v>
      </c>
    </row>
    <row r="2146" spans="1:118" x14ac:dyDescent="0.25">
      <c r="A2146" s="10">
        <v>2221</v>
      </c>
      <c r="R2146" s="10">
        <v>2221</v>
      </c>
      <c r="S2146" s="10" t="s">
        <v>287</v>
      </c>
      <c r="T2146" s="10">
        <v>4.6813799999999996E-2</v>
      </c>
      <c r="U2146" s="10">
        <v>3.2541299999999995E-2</v>
      </c>
      <c r="V2146" s="10">
        <v>3</v>
      </c>
      <c r="W2146" s="10">
        <v>11</v>
      </c>
      <c r="Y2146" s="10">
        <v>9.1925279999999998E-2</v>
      </c>
      <c r="Z2146" s="10">
        <v>6.3899280000000003E-2</v>
      </c>
      <c r="AA2146" s="10">
        <v>6</v>
      </c>
      <c r="AB2146" s="10">
        <v>10.8</v>
      </c>
      <c r="AD2146" s="10">
        <v>4.553705999999999E-2</v>
      </c>
      <c r="AE2146" s="10">
        <v>3.1653809999999991E-2</v>
      </c>
      <c r="AF2146" s="10">
        <v>3</v>
      </c>
      <c r="AG2146" s="10">
        <v>10.7</v>
      </c>
      <c r="AI2146" s="10">
        <v>2221</v>
      </c>
      <c r="AJ2146" s="10" t="s">
        <v>287</v>
      </c>
      <c r="AK2146" s="10">
        <v>0.24007772249999995</v>
      </c>
      <c r="AL2146" s="10">
        <v>3.3950385E-2</v>
      </c>
      <c r="AM2146" s="10">
        <v>13.35</v>
      </c>
      <c r="AN2146" s="10">
        <v>10.5</v>
      </c>
      <c r="AP2146" s="10">
        <v>0.26705274750000002</v>
      </c>
      <c r="AQ2146" s="10">
        <v>3.7765035000000002E-2</v>
      </c>
      <c r="AR2146" s="10">
        <v>14.85</v>
      </c>
      <c r="AS2146" s="10">
        <v>10.5</v>
      </c>
      <c r="AU2146" s="10">
        <v>0.29402777249999995</v>
      </c>
      <c r="AV2146" s="10">
        <v>4.1579685000000005E-2</v>
      </c>
      <c r="AW2146" s="10">
        <v>16.350000000000001</v>
      </c>
      <c r="AX2146" s="10">
        <v>10.5</v>
      </c>
      <c r="AZ2146" s="10">
        <v>2221</v>
      </c>
      <c r="BA2146" s="10" t="s">
        <v>287</v>
      </c>
      <c r="BB2146" s="10">
        <v>1.7376120000000002E-2</v>
      </c>
      <c r="BC2146" s="10">
        <v>6.9130800000000003E-3</v>
      </c>
      <c r="BD2146" s="10">
        <v>1</v>
      </c>
      <c r="BE2146" s="10">
        <v>10.8</v>
      </c>
      <c r="BG2146" s="10">
        <v>8.6880600000000002E-2</v>
      </c>
      <c r="BH2146" s="10">
        <v>3.4565399999999996E-2</v>
      </c>
      <c r="BI2146" s="10">
        <v>5</v>
      </c>
      <c r="BJ2146" s="10">
        <v>10.8</v>
      </c>
      <c r="BL2146" s="10">
        <v>5.2128360000000006E-2</v>
      </c>
      <c r="BM2146" s="10">
        <v>2.0739240000000003E-2</v>
      </c>
      <c r="BN2146" s="10">
        <v>3</v>
      </c>
      <c r="BO2146" s="10">
        <v>10.8</v>
      </c>
      <c r="BQ2146" s="10">
        <v>2220</v>
      </c>
      <c r="BR2146" s="10" t="s">
        <v>11</v>
      </c>
      <c r="BS2146" s="10">
        <v>0.93</v>
      </c>
      <c r="BT2146" s="10">
        <v>0.19</v>
      </c>
      <c r="BU2146" s="10">
        <v>52</v>
      </c>
      <c r="BV2146" s="10">
        <v>10.5</v>
      </c>
      <c r="BX2146" s="10">
        <v>1.03</v>
      </c>
      <c r="BY2146" s="10">
        <v>0.21</v>
      </c>
      <c r="BZ2146" s="10">
        <v>58</v>
      </c>
      <c r="CA2146" s="10">
        <v>10.5</v>
      </c>
      <c r="CC2146" s="10">
        <v>0.24</v>
      </c>
      <c r="CD2146" s="10">
        <v>0.05</v>
      </c>
      <c r="CE2146" s="10">
        <v>13.3</v>
      </c>
      <c r="CF2146" s="10">
        <v>10.6</v>
      </c>
      <c r="CH2146" s="10">
        <v>2220</v>
      </c>
      <c r="CI2146" s="10" t="s">
        <v>11</v>
      </c>
      <c r="CJ2146" s="10">
        <v>0.13</v>
      </c>
      <c r="CK2146" s="10">
        <v>0.05</v>
      </c>
      <c r="CL2146" s="10">
        <v>7.55</v>
      </c>
      <c r="CM2146" s="10">
        <v>10.5</v>
      </c>
      <c r="CO2146" s="10">
        <v>0.21</v>
      </c>
      <c r="CP2146" s="10">
        <v>0.08</v>
      </c>
      <c r="CQ2146" s="10">
        <v>12.5</v>
      </c>
      <c r="CR2146" s="10">
        <v>10.5</v>
      </c>
      <c r="CT2146" s="10">
        <v>0.13</v>
      </c>
      <c r="CU2146" s="10">
        <v>0.05</v>
      </c>
      <c r="CV2146" s="10">
        <v>7.5</v>
      </c>
      <c r="CW2146" s="10">
        <v>10.5</v>
      </c>
      <c r="CY2146" s="10">
        <v>2238</v>
      </c>
      <c r="CZ2146" s="10" t="s">
        <v>400</v>
      </c>
      <c r="DA2146" s="10">
        <v>0</v>
      </c>
      <c r="DF2146" s="10">
        <v>0</v>
      </c>
      <c r="DK2146" s="10">
        <v>0</v>
      </c>
    </row>
    <row r="2147" spans="1:118" x14ac:dyDescent="0.25">
      <c r="A2147" s="10">
        <v>2222</v>
      </c>
      <c r="R2147" s="10">
        <v>2222</v>
      </c>
      <c r="S2147" s="10" t="s">
        <v>305</v>
      </c>
      <c r="T2147" s="10">
        <v>0</v>
      </c>
      <c r="U2147" s="10">
        <v>0</v>
      </c>
      <c r="V2147" s="10">
        <v>0</v>
      </c>
      <c r="W2147" s="10">
        <v>11</v>
      </c>
      <c r="Y2147" s="10">
        <v>1.532088E-2</v>
      </c>
      <c r="Z2147" s="10">
        <v>1.0649879999999999E-2</v>
      </c>
      <c r="AA2147" s="10">
        <v>1</v>
      </c>
      <c r="AB2147" s="10">
        <v>10.8</v>
      </c>
      <c r="AD2147" s="10">
        <v>0</v>
      </c>
      <c r="AE2147" s="10">
        <v>0</v>
      </c>
      <c r="AF2147" s="10">
        <v>0</v>
      </c>
      <c r="AG2147" s="10">
        <v>10.7</v>
      </c>
      <c r="AI2147" s="10">
        <v>2222</v>
      </c>
      <c r="AJ2147" s="10" t="s">
        <v>305</v>
      </c>
      <c r="AK2147" s="10">
        <v>0.12408511500000001</v>
      </c>
      <c r="AL2147" s="10">
        <v>1.7547390000000003E-2</v>
      </c>
      <c r="AM2147" s="10">
        <v>6.9</v>
      </c>
      <c r="AN2147" s="10">
        <v>10.5</v>
      </c>
      <c r="AP2147" s="10">
        <v>0.149261805</v>
      </c>
      <c r="AQ2147" s="10">
        <v>2.1107730000000005E-2</v>
      </c>
      <c r="AR2147" s="10">
        <v>8.3000000000000007</v>
      </c>
      <c r="AS2147" s="10">
        <v>10.5</v>
      </c>
      <c r="AU2147" s="10">
        <v>0.12768178499999999</v>
      </c>
      <c r="AV2147" s="10">
        <v>1.8056010000000001E-2</v>
      </c>
      <c r="AW2147" s="10">
        <v>7.1</v>
      </c>
      <c r="AX2147" s="10">
        <v>10.5</v>
      </c>
      <c r="AZ2147" s="10">
        <v>2222</v>
      </c>
      <c r="BA2147" s="10" t="s">
        <v>305</v>
      </c>
      <c r="BB2147" s="10">
        <v>1.7376120000000002E-2</v>
      </c>
      <c r="BC2147" s="10">
        <v>6.9130800000000003E-3</v>
      </c>
      <c r="BD2147" s="10">
        <v>1</v>
      </c>
      <c r="BE2147" s="10">
        <v>10.8</v>
      </c>
      <c r="BG2147" s="10">
        <v>5.2128360000000006E-2</v>
      </c>
      <c r="BH2147" s="10">
        <v>2.0739240000000003E-2</v>
      </c>
      <c r="BI2147" s="10">
        <v>3</v>
      </c>
      <c r="BJ2147" s="10">
        <v>10.8</v>
      </c>
      <c r="BL2147" s="10">
        <v>3.4752240000000004E-2</v>
      </c>
      <c r="BM2147" s="10">
        <v>1.3826160000000001E-2</v>
      </c>
      <c r="BN2147" s="10">
        <v>2</v>
      </c>
      <c r="BO2147" s="10">
        <v>10.8</v>
      </c>
      <c r="BQ2147" s="10">
        <v>2221</v>
      </c>
      <c r="BR2147" s="10" t="s">
        <v>287</v>
      </c>
      <c r="BS2147" s="10">
        <v>0.253565235</v>
      </c>
      <c r="BT2147" s="10">
        <v>3.5857709999999994E-2</v>
      </c>
      <c r="BU2147" s="10">
        <v>14.1</v>
      </c>
      <c r="BV2147" s="10">
        <v>10.5</v>
      </c>
      <c r="BX2147" s="10">
        <v>1.2507407663625003E-4</v>
      </c>
      <c r="BY2147" s="10">
        <v>3.6239175000000005E-2</v>
      </c>
      <c r="BZ2147" s="10">
        <v>14.25</v>
      </c>
      <c r="CA2147" s="10">
        <v>10.5</v>
      </c>
      <c r="CC2147" s="10">
        <v>0.23964098399999997</v>
      </c>
      <c r="CD2147" s="10">
        <v>3.3888623999999999E-2</v>
      </c>
      <c r="CE2147" s="10">
        <v>13.2</v>
      </c>
      <c r="CF2147" s="10">
        <v>10.6</v>
      </c>
      <c r="CH2147" s="10">
        <v>2221</v>
      </c>
      <c r="CI2147" s="10" t="s">
        <v>287</v>
      </c>
      <c r="CJ2147" s="10">
        <v>7.8554542500000005E-2</v>
      </c>
      <c r="CK2147" s="10">
        <v>3.1252882500000002E-2</v>
      </c>
      <c r="CL2147" s="10">
        <v>4.6500000000000004</v>
      </c>
      <c r="CM2147" s="10">
        <v>10.5</v>
      </c>
      <c r="CO2147" s="10">
        <v>0.1013607</v>
      </c>
      <c r="CP2147" s="10">
        <v>4.0326299999999995E-2</v>
      </c>
      <c r="CQ2147" s="10">
        <v>6</v>
      </c>
      <c r="CR2147" s="10">
        <v>10.5</v>
      </c>
      <c r="CT2147" s="10">
        <v>7.6020524999999992E-2</v>
      </c>
      <c r="CU2147" s="10">
        <v>3.0244724999999997E-2</v>
      </c>
      <c r="CV2147" s="10">
        <v>4.5</v>
      </c>
      <c r="CW2147" s="10">
        <v>10.5</v>
      </c>
      <c r="CY2147" s="10">
        <v>2239</v>
      </c>
      <c r="CZ2147" s="10" t="s">
        <v>401</v>
      </c>
      <c r="DA2147" s="10">
        <v>2.5000000000000001E-2</v>
      </c>
      <c r="DF2147" s="10">
        <v>2.8250000000000001E-2</v>
      </c>
      <c r="DK2147" s="10">
        <v>2.1149999999999999E-2</v>
      </c>
    </row>
    <row r="2148" spans="1:118" x14ac:dyDescent="0.25">
      <c r="A2148" s="10">
        <v>2223</v>
      </c>
      <c r="R2148" s="10">
        <v>2223</v>
      </c>
      <c r="S2148" s="10" t="s">
        <v>288</v>
      </c>
      <c r="T2148" s="10">
        <v>0</v>
      </c>
      <c r="U2148" s="10">
        <v>0</v>
      </c>
      <c r="V2148" s="10">
        <v>0</v>
      </c>
      <c r="Y2148" s="10">
        <v>0</v>
      </c>
      <c r="Z2148" s="10">
        <v>0</v>
      </c>
      <c r="AA2148" s="10">
        <v>0</v>
      </c>
      <c r="AD2148" s="10">
        <v>0</v>
      </c>
      <c r="AE2148" s="10">
        <v>0</v>
      </c>
      <c r="AF2148" s="10">
        <v>0</v>
      </c>
      <c r="AI2148" s="10">
        <v>2223</v>
      </c>
      <c r="AJ2148" s="10" t="s">
        <v>288</v>
      </c>
      <c r="AK2148" s="10">
        <v>0</v>
      </c>
      <c r="AL2148" s="10">
        <v>0</v>
      </c>
      <c r="AM2148" s="10">
        <v>0</v>
      </c>
      <c r="AP2148" s="10">
        <v>0</v>
      </c>
      <c r="AQ2148" s="10">
        <v>0</v>
      </c>
      <c r="AR2148" s="10">
        <v>0</v>
      </c>
      <c r="AU2148" s="10">
        <v>0</v>
      </c>
      <c r="AV2148" s="10">
        <v>0</v>
      </c>
      <c r="AW2148" s="10">
        <v>0</v>
      </c>
      <c r="AZ2148" s="10">
        <v>2223</v>
      </c>
      <c r="BA2148" s="10" t="s">
        <v>288</v>
      </c>
      <c r="BB2148" s="10">
        <v>0</v>
      </c>
      <c r="BC2148" s="10">
        <v>0</v>
      </c>
      <c r="BD2148" s="10">
        <v>0</v>
      </c>
      <c r="BE2148" s="10">
        <v>10.8</v>
      </c>
      <c r="BG2148" s="10">
        <v>0</v>
      </c>
      <c r="BH2148" s="10">
        <v>0</v>
      </c>
      <c r="BI2148" s="10">
        <v>0</v>
      </c>
      <c r="BJ2148" s="10">
        <v>10.8</v>
      </c>
      <c r="BL2148" s="10">
        <v>0</v>
      </c>
      <c r="BM2148" s="10">
        <v>0</v>
      </c>
      <c r="BN2148" s="10">
        <v>0</v>
      </c>
      <c r="BO2148" s="10">
        <v>10.8</v>
      </c>
      <c r="BQ2148" s="10">
        <v>2222</v>
      </c>
      <c r="BR2148" s="10" t="s">
        <v>305</v>
      </c>
      <c r="BS2148" s="10">
        <v>7.0135064999999996E-2</v>
      </c>
      <c r="BT2148" s="10">
        <v>9.9180899999999992E-3</v>
      </c>
      <c r="BU2148" s="10">
        <v>3.9</v>
      </c>
      <c r="BV2148" s="10">
        <v>10.5</v>
      </c>
      <c r="BX2148" s="10">
        <v>8.9916750000000004E-2</v>
      </c>
      <c r="BY2148" s="10">
        <v>1.2715500000000003E-2</v>
      </c>
      <c r="BZ2148" s="10">
        <v>5</v>
      </c>
      <c r="CA2148" s="10">
        <v>10.5</v>
      </c>
      <c r="CC2148" s="10">
        <v>6.7172094000000002E-2</v>
      </c>
      <c r="CD2148" s="10">
        <v>9.4990840000000014E-3</v>
      </c>
      <c r="CE2148" s="10">
        <v>3.7</v>
      </c>
      <c r="CF2148" s="10">
        <v>10.6</v>
      </c>
      <c r="CH2148" s="10">
        <v>2222</v>
      </c>
      <c r="CI2148" s="10" t="s">
        <v>305</v>
      </c>
      <c r="CJ2148" s="10">
        <v>0</v>
      </c>
      <c r="CK2148" s="10">
        <v>0</v>
      </c>
      <c r="CL2148" s="10">
        <v>0</v>
      </c>
      <c r="CM2148" s="10">
        <v>10.5</v>
      </c>
      <c r="CO2148" s="10">
        <v>1.8582794999999999E-2</v>
      </c>
      <c r="CP2148" s="10">
        <v>7.3931550000000002E-3</v>
      </c>
      <c r="CQ2148" s="10">
        <v>1.1000000000000001</v>
      </c>
      <c r="CR2148" s="10">
        <v>10.5</v>
      </c>
      <c r="CT2148" s="10">
        <v>0</v>
      </c>
      <c r="CU2148" s="10">
        <v>0</v>
      </c>
      <c r="CV2148" s="10">
        <v>0</v>
      </c>
      <c r="CW2148" s="10">
        <v>10.5</v>
      </c>
      <c r="CY2148" s="10">
        <v>2240</v>
      </c>
      <c r="CZ2148" s="10" t="s">
        <v>520</v>
      </c>
      <c r="DA2148" s="10">
        <v>1.7</v>
      </c>
      <c r="DB2148" s="10">
        <v>0.53</v>
      </c>
      <c r="DC2148" s="10">
        <v>26</v>
      </c>
      <c r="DD2148" s="10">
        <v>37.9</v>
      </c>
      <c r="DF2148" s="10">
        <v>2.2000000000000002</v>
      </c>
      <c r="DG2148" s="10">
        <v>0.6</v>
      </c>
      <c r="DH2148" s="10">
        <v>33</v>
      </c>
      <c r="DI2148" s="10">
        <v>37.6</v>
      </c>
      <c r="DK2148" s="10">
        <v>2.2999999999999998</v>
      </c>
      <c r="DL2148" s="10">
        <v>0.63</v>
      </c>
      <c r="DM2148" s="10">
        <v>36</v>
      </c>
      <c r="DN2148" s="10">
        <v>37.4</v>
      </c>
    </row>
    <row r="2149" spans="1:118" x14ac:dyDescent="0.25">
      <c r="A2149" s="10">
        <v>2224</v>
      </c>
      <c r="R2149" s="10">
        <v>2224</v>
      </c>
      <c r="S2149" s="10" t="s">
        <v>290</v>
      </c>
      <c r="T2149" s="10">
        <v>0</v>
      </c>
      <c r="U2149" s="10">
        <v>0</v>
      </c>
      <c r="V2149" s="10">
        <v>0</v>
      </c>
      <c r="Y2149" s="10">
        <v>0</v>
      </c>
      <c r="Z2149" s="10">
        <v>0</v>
      </c>
      <c r="AA2149" s="10">
        <v>0</v>
      </c>
      <c r="AD2149" s="10">
        <v>0</v>
      </c>
      <c r="AE2149" s="10">
        <v>0</v>
      </c>
      <c r="AF2149" s="10">
        <v>0</v>
      </c>
      <c r="AI2149" s="10">
        <v>2224</v>
      </c>
      <c r="AJ2149" s="10" t="s">
        <v>290</v>
      </c>
      <c r="AK2149" s="10">
        <v>1.56455145</v>
      </c>
      <c r="AL2149" s="10">
        <v>0.22124970000000002</v>
      </c>
      <c r="AM2149" s="10">
        <v>87</v>
      </c>
      <c r="AN2149" s="10">
        <v>10.5</v>
      </c>
      <c r="AP2149" s="10">
        <v>1.6724515499999999</v>
      </c>
      <c r="AQ2149" s="10">
        <v>0.23650830000000003</v>
      </c>
      <c r="AR2149" s="10">
        <v>93</v>
      </c>
      <c r="AS2149" s="10">
        <v>10.5</v>
      </c>
      <c r="AU2149" s="10">
        <v>1.8019316700000001</v>
      </c>
      <c r="AV2149" s="10">
        <v>0.25481862000000005</v>
      </c>
      <c r="AW2149" s="10">
        <v>100.2</v>
      </c>
      <c r="AX2149" s="10">
        <v>10.5</v>
      </c>
      <c r="AZ2149" s="10">
        <v>2224</v>
      </c>
      <c r="BA2149" s="10" t="s">
        <v>290</v>
      </c>
      <c r="BB2149" s="10">
        <v>0</v>
      </c>
      <c r="BC2149" s="10">
        <v>0</v>
      </c>
      <c r="BD2149" s="10">
        <v>0</v>
      </c>
      <c r="BE2149" s="10">
        <v>10.8</v>
      </c>
      <c r="BG2149" s="10">
        <v>0</v>
      </c>
      <c r="BH2149" s="10">
        <v>0</v>
      </c>
      <c r="BI2149" s="10">
        <v>0</v>
      </c>
      <c r="BJ2149" s="10">
        <v>10.8</v>
      </c>
      <c r="BL2149" s="10">
        <v>0</v>
      </c>
      <c r="BM2149" s="10">
        <v>0</v>
      </c>
      <c r="BN2149" s="10">
        <v>0</v>
      </c>
      <c r="BO2149" s="10">
        <v>10.8</v>
      </c>
      <c r="BQ2149" s="10">
        <v>2223</v>
      </c>
      <c r="BR2149" s="10" t="s">
        <v>288</v>
      </c>
      <c r="BS2149" s="10">
        <v>0</v>
      </c>
      <c r="BT2149" s="10">
        <v>0</v>
      </c>
      <c r="BU2149" s="10">
        <v>0</v>
      </c>
      <c r="BV2149" s="10">
        <v>10.5</v>
      </c>
      <c r="BX2149" s="10">
        <v>0</v>
      </c>
      <c r="BY2149" s="10">
        <v>0</v>
      </c>
      <c r="BZ2149" s="10">
        <v>0</v>
      </c>
      <c r="CA2149" s="10">
        <v>10.5</v>
      </c>
      <c r="CC2149" s="10">
        <v>0</v>
      </c>
      <c r="CD2149" s="10">
        <v>0</v>
      </c>
      <c r="CE2149" s="10">
        <v>0</v>
      </c>
      <c r="CF2149" s="10">
        <v>10.6</v>
      </c>
      <c r="CH2149" s="10">
        <v>2223</v>
      </c>
      <c r="CI2149" s="10" t="s">
        <v>288</v>
      </c>
      <c r="CJ2149" s="10">
        <v>0</v>
      </c>
      <c r="CK2149" s="10">
        <v>0</v>
      </c>
      <c r="CL2149" s="10">
        <v>0</v>
      </c>
      <c r="CM2149" s="10">
        <v>10.5</v>
      </c>
      <c r="CO2149" s="10">
        <v>0</v>
      </c>
      <c r="CP2149" s="10">
        <v>0</v>
      </c>
      <c r="CQ2149" s="10">
        <v>0</v>
      </c>
      <c r="CR2149" s="10">
        <v>10.5</v>
      </c>
      <c r="CT2149" s="10">
        <v>0</v>
      </c>
      <c r="CU2149" s="10">
        <v>0</v>
      </c>
      <c r="CV2149" s="10">
        <v>0</v>
      </c>
      <c r="CW2149" s="10">
        <v>10.5</v>
      </c>
      <c r="CY2149" s="10">
        <v>2241</v>
      </c>
      <c r="CZ2149" s="10" t="s">
        <v>8</v>
      </c>
      <c r="DA2149" s="10">
        <v>3.3</v>
      </c>
      <c r="DB2149" s="10">
        <v>1.5</v>
      </c>
      <c r="DC2149" s="10">
        <v>49</v>
      </c>
      <c r="DD2149" s="10">
        <v>38.200000000000003</v>
      </c>
      <c r="DF2149" s="10">
        <v>3.7</v>
      </c>
      <c r="DG2149" s="10">
        <v>1.9</v>
      </c>
      <c r="DH2149" s="10">
        <v>57</v>
      </c>
      <c r="DI2149" s="10">
        <v>37.9</v>
      </c>
      <c r="DK2149" s="10">
        <v>4.3</v>
      </c>
      <c r="DL2149" s="10">
        <v>1.9</v>
      </c>
      <c r="DM2149" s="10">
        <v>65</v>
      </c>
      <c r="DN2149" s="10">
        <v>37.799999999999997</v>
      </c>
    </row>
    <row r="2150" spans="1:118" x14ac:dyDescent="0.25">
      <c r="A2150" s="10">
        <v>2225</v>
      </c>
      <c r="R2150" s="10">
        <v>2225</v>
      </c>
      <c r="S2150" s="10" t="s">
        <v>306</v>
      </c>
      <c r="T2150" s="10">
        <v>0</v>
      </c>
      <c r="U2150" s="10">
        <v>0</v>
      </c>
      <c r="V2150" s="10">
        <v>0</v>
      </c>
      <c r="W2150" s="10">
        <v>11</v>
      </c>
      <c r="Y2150" s="10">
        <v>0</v>
      </c>
      <c r="Z2150" s="10">
        <v>0</v>
      </c>
      <c r="AA2150" s="10">
        <v>0</v>
      </c>
      <c r="AB2150" s="10">
        <v>10.8</v>
      </c>
      <c r="AD2150" s="10">
        <v>0</v>
      </c>
      <c r="AE2150" s="10">
        <v>0</v>
      </c>
      <c r="AF2150" s="10">
        <v>0</v>
      </c>
      <c r="AG2150" s="10">
        <v>10.7</v>
      </c>
      <c r="AI2150" s="10">
        <v>2225</v>
      </c>
      <c r="AJ2150" s="10" t="s">
        <v>306</v>
      </c>
      <c r="AK2150" s="10">
        <v>0</v>
      </c>
      <c r="AL2150" s="10">
        <v>0</v>
      </c>
      <c r="AM2150" s="10">
        <v>0</v>
      </c>
      <c r="AP2150" s="10">
        <v>0</v>
      </c>
      <c r="AQ2150" s="10">
        <v>0</v>
      </c>
      <c r="AR2150" s="10">
        <v>0</v>
      </c>
      <c r="AU2150" s="10">
        <v>0</v>
      </c>
      <c r="AV2150" s="10">
        <v>0</v>
      </c>
      <c r="AW2150" s="10">
        <v>0</v>
      </c>
      <c r="AZ2150" s="10">
        <v>2225</v>
      </c>
      <c r="BA2150" s="10" t="s">
        <v>306</v>
      </c>
      <c r="BB2150" s="10">
        <v>1.7376120000000002E-2</v>
      </c>
      <c r="BC2150" s="10">
        <v>6.9130800000000003E-3</v>
      </c>
      <c r="BD2150" s="10">
        <v>1</v>
      </c>
      <c r="BE2150" s="10">
        <v>10.8</v>
      </c>
      <c r="BG2150" s="10">
        <v>1.7376120000000002E-2</v>
      </c>
      <c r="BH2150" s="10">
        <v>6.9130800000000003E-3</v>
      </c>
      <c r="BI2150" s="10">
        <v>1</v>
      </c>
      <c r="BJ2150" s="10">
        <v>10.8</v>
      </c>
      <c r="BL2150" s="10">
        <v>1.7376120000000002E-2</v>
      </c>
      <c r="BM2150" s="10">
        <v>6.9130800000000003E-3</v>
      </c>
      <c r="BN2150" s="10">
        <v>1</v>
      </c>
      <c r="BO2150" s="10">
        <v>10.8</v>
      </c>
      <c r="BQ2150" s="10">
        <v>2224</v>
      </c>
      <c r="BR2150" s="10" t="s">
        <v>290</v>
      </c>
      <c r="BS2150" s="10">
        <v>1.4846617799999999</v>
      </c>
      <c r="BT2150" s="10">
        <v>0.30299220000000004</v>
      </c>
      <c r="BU2150" s="10">
        <v>83.4</v>
      </c>
      <c r="BV2150" s="10">
        <v>10.5</v>
      </c>
      <c r="BX2150" s="10">
        <v>1.5487479000000002</v>
      </c>
      <c r="BY2150" s="10">
        <v>0.31607100000000005</v>
      </c>
      <c r="BZ2150" s="10">
        <v>87</v>
      </c>
      <c r="CA2150" s="10">
        <v>10.5</v>
      </c>
      <c r="CC2150" s="10">
        <v>5.9305091999999997E-2</v>
      </c>
      <c r="CD2150" s="10">
        <v>1.2103079999999999E-2</v>
      </c>
      <c r="CE2150" s="10">
        <v>3.3</v>
      </c>
      <c r="CF2150" s="10">
        <v>10.6</v>
      </c>
      <c r="CH2150" s="10">
        <v>2224</v>
      </c>
      <c r="CI2150" s="10" t="s">
        <v>290</v>
      </c>
      <c r="CJ2150" s="10">
        <v>0</v>
      </c>
      <c r="CK2150" s="10">
        <v>0</v>
      </c>
      <c r="CL2150" s="10">
        <v>0</v>
      </c>
      <c r="CM2150" s="10">
        <v>10.5</v>
      </c>
      <c r="CO2150" s="10">
        <v>0</v>
      </c>
      <c r="CP2150" s="10">
        <v>0</v>
      </c>
      <c r="CQ2150" s="10">
        <v>0</v>
      </c>
      <c r="CR2150" s="10">
        <v>10.5</v>
      </c>
      <c r="CT2150" s="10">
        <v>0</v>
      </c>
      <c r="CU2150" s="10">
        <v>0</v>
      </c>
      <c r="CV2150" s="10">
        <v>0</v>
      </c>
      <c r="CW2150" s="10">
        <v>10.5</v>
      </c>
      <c r="CY2150" s="10">
        <v>2242</v>
      </c>
      <c r="CZ2150" s="10" t="s">
        <v>9</v>
      </c>
      <c r="DA2150" s="10">
        <v>3.8</v>
      </c>
      <c r="DB2150" s="10">
        <v>1.6</v>
      </c>
      <c r="DC2150" s="10">
        <v>57</v>
      </c>
      <c r="DD2150" s="10">
        <v>38.5</v>
      </c>
      <c r="DF2150" s="10">
        <v>4.3</v>
      </c>
      <c r="DG2150" s="10">
        <v>2</v>
      </c>
      <c r="DH2150" s="10">
        <v>65</v>
      </c>
      <c r="DI2150" s="10">
        <v>37.9</v>
      </c>
      <c r="DK2150" s="10">
        <v>4.7</v>
      </c>
      <c r="DL2150" s="10">
        <v>2</v>
      </c>
      <c r="DM2150" s="10">
        <v>71</v>
      </c>
      <c r="DN2150" s="10">
        <v>37.799999999999997</v>
      </c>
    </row>
    <row r="2151" spans="1:118" x14ac:dyDescent="0.25">
      <c r="A2151" s="10">
        <v>2226</v>
      </c>
      <c r="R2151" s="10">
        <v>2226</v>
      </c>
      <c r="S2151" s="10" t="s">
        <v>291</v>
      </c>
      <c r="T2151" s="10">
        <v>4.6813799999999996E-2</v>
      </c>
      <c r="U2151" s="10">
        <v>3.2541299999999995E-2</v>
      </c>
      <c r="V2151" s="10">
        <v>3</v>
      </c>
      <c r="W2151" s="10">
        <v>11</v>
      </c>
      <c r="Y2151" s="10">
        <v>7.6604400000000003E-2</v>
      </c>
      <c r="Z2151" s="10">
        <v>5.3249399999999995E-2</v>
      </c>
      <c r="AA2151" s="10">
        <v>5</v>
      </c>
      <c r="AB2151" s="10">
        <v>10.8</v>
      </c>
      <c r="AD2151" s="10">
        <v>4.553705999999999E-2</v>
      </c>
      <c r="AE2151" s="10">
        <v>3.1653809999999991E-2</v>
      </c>
      <c r="AF2151" s="10">
        <v>3</v>
      </c>
      <c r="AG2151" s="10">
        <v>10.7</v>
      </c>
      <c r="AI2151" s="10">
        <v>2226</v>
      </c>
      <c r="AJ2151" s="10" t="s">
        <v>291</v>
      </c>
      <c r="AK2151" s="10">
        <v>7.0135064999999996E-2</v>
      </c>
      <c r="AL2151" s="10">
        <v>9.9180899999999992E-3</v>
      </c>
      <c r="AM2151" s="10">
        <v>3.9</v>
      </c>
      <c r="AN2151" s="10">
        <v>10.5</v>
      </c>
      <c r="AP2151" s="10">
        <v>0.18522850500000002</v>
      </c>
      <c r="AQ2151" s="10">
        <v>2.6193930000000001E-2</v>
      </c>
      <c r="AR2151" s="10">
        <v>10.3</v>
      </c>
      <c r="AS2151" s="10">
        <v>10.5</v>
      </c>
      <c r="AU2151" s="10">
        <v>7.0135064999999996E-2</v>
      </c>
      <c r="AV2151" s="10">
        <v>9.9180899999999992E-3</v>
      </c>
      <c r="AW2151" s="10">
        <v>3.9</v>
      </c>
      <c r="AX2151" s="10">
        <v>10.5</v>
      </c>
      <c r="AZ2151" s="10">
        <v>2226</v>
      </c>
      <c r="BA2151" s="10" t="s">
        <v>291</v>
      </c>
      <c r="BB2151" s="10">
        <v>1.7376120000000002E-2</v>
      </c>
      <c r="BC2151" s="10">
        <v>6.9130800000000003E-3</v>
      </c>
      <c r="BD2151" s="10">
        <v>1</v>
      </c>
      <c r="BE2151" s="10">
        <v>10.8</v>
      </c>
      <c r="BG2151" s="10">
        <v>3.4752240000000004E-2</v>
      </c>
      <c r="BH2151" s="10">
        <v>1.3826160000000001E-2</v>
      </c>
      <c r="BI2151" s="10">
        <v>2</v>
      </c>
      <c r="BJ2151" s="10">
        <v>10.8</v>
      </c>
      <c r="BL2151" s="10">
        <v>1.7376120000000002E-2</v>
      </c>
      <c r="BM2151" s="10">
        <v>6.9130800000000003E-3</v>
      </c>
      <c r="BN2151" s="10">
        <v>1</v>
      </c>
      <c r="BO2151" s="10">
        <v>10.8</v>
      </c>
      <c r="BQ2151" s="10">
        <v>2225</v>
      </c>
      <c r="BR2151" s="10" t="s">
        <v>306</v>
      </c>
      <c r="BS2151" s="10">
        <v>0</v>
      </c>
      <c r="BT2151" s="10">
        <v>0</v>
      </c>
      <c r="BU2151" s="10">
        <v>0</v>
      </c>
      <c r="BV2151" s="10">
        <v>10.5</v>
      </c>
      <c r="BX2151" s="10">
        <v>0</v>
      </c>
      <c r="BY2151" s="10">
        <v>0</v>
      </c>
      <c r="BZ2151" s="10">
        <v>0</v>
      </c>
      <c r="CA2151" s="10">
        <v>10.5</v>
      </c>
      <c r="CC2151" s="10">
        <v>0</v>
      </c>
      <c r="CD2151" s="10">
        <v>0</v>
      </c>
      <c r="CE2151" s="10">
        <v>0</v>
      </c>
      <c r="CF2151" s="10">
        <v>10.6</v>
      </c>
      <c r="CH2151" s="10">
        <v>2225</v>
      </c>
      <c r="CI2151" s="10" t="s">
        <v>306</v>
      </c>
      <c r="CJ2151" s="10">
        <v>0</v>
      </c>
      <c r="CK2151" s="10">
        <v>0</v>
      </c>
      <c r="CL2151" s="10">
        <v>0</v>
      </c>
      <c r="CM2151" s="10">
        <v>10.5</v>
      </c>
      <c r="CO2151" s="10">
        <v>0</v>
      </c>
      <c r="CP2151" s="10">
        <v>0</v>
      </c>
      <c r="CQ2151" s="10">
        <v>0</v>
      </c>
      <c r="CR2151" s="10">
        <v>10.5</v>
      </c>
      <c r="CT2151" s="10">
        <v>0</v>
      </c>
      <c r="CU2151" s="10">
        <v>0</v>
      </c>
      <c r="CV2151" s="10">
        <v>0</v>
      </c>
      <c r="CW2151" s="10">
        <v>10.5</v>
      </c>
      <c r="CY2151" s="10">
        <v>2243</v>
      </c>
      <c r="CZ2151" s="10" t="s">
        <v>10</v>
      </c>
      <c r="DA2151" s="10">
        <v>3.2</v>
      </c>
      <c r="DB2151" s="10">
        <v>0.8</v>
      </c>
      <c r="DC2151" s="10">
        <v>170</v>
      </c>
      <c r="DD2151" s="10">
        <v>10.6</v>
      </c>
      <c r="DF2151" s="10">
        <v>3.6</v>
      </c>
      <c r="DG2151" s="10">
        <v>1.1000000000000001</v>
      </c>
      <c r="DH2151" s="10">
        <v>199</v>
      </c>
      <c r="DI2151" s="10">
        <v>10.6</v>
      </c>
      <c r="DK2151" s="10">
        <v>4.2</v>
      </c>
      <c r="DL2151" s="10">
        <v>1.1000000000000001</v>
      </c>
      <c r="DM2151" s="10">
        <v>227</v>
      </c>
      <c r="DN2151" s="10">
        <v>10.6</v>
      </c>
    </row>
    <row r="2152" spans="1:118" x14ac:dyDescent="0.25">
      <c r="A2152" s="10">
        <v>2227</v>
      </c>
      <c r="R2152" s="10">
        <v>2227</v>
      </c>
      <c r="S2152" s="10" t="s">
        <v>489</v>
      </c>
      <c r="T2152" s="10">
        <v>4.0999999999999999E-4</v>
      </c>
      <c r="Y2152" s="10">
        <v>4.2999999999999999E-4</v>
      </c>
      <c r="AD2152" s="10">
        <v>4.2000000000000002E-4</v>
      </c>
      <c r="AI2152" s="10">
        <v>2227</v>
      </c>
      <c r="AJ2152" s="10" t="s">
        <v>489</v>
      </c>
      <c r="AK2152" s="10">
        <v>1.8380000000000001E-2</v>
      </c>
      <c r="AP2152" s="10">
        <v>1.6389999999999998E-2</v>
      </c>
      <c r="AU2152" s="10">
        <v>1.8669999999999999E-2</v>
      </c>
      <c r="AZ2152" s="10">
        <v>2227</v>
      </c>
      <c r="BA2152" s="10" t="s">
        <v>489</v>
      </c>
      <c r="BB2152" s="10">
        <v>0</v>
      </c>
      <c r="BG2152" s="10">
        <v>0</v>
      </c>
      <c r="BL2152" s="10">
        <v>4.4999999999999999E-4</v>
      </c>
      <c r="BQ2152" s="10">
        <v>2226</v>
      </c>
      <c r="BR2152" s="10" t="s">
        <v>291</v>
      </c>
      <c r="BS2152" s="10">
        <v>0.11393088</v>
      </c>
      <c r="BT2152" s="10">
        <v>2.32512E-2</v>
      </c>
      <c r="BU2152" s="10">
        <v>6.4</v>
      </c>
      <c r="BV2152" s="10">
        <v>10.5</v>
      </c>
      <c r="BX2152" s="10">
        <v>0.20471955</v>
      </c>
      <c r="BY2152" s="10">
        <v>4.1779500000000004E-2</v>
      </c>
      <c r="BZ2152" s="10">
        <v>11.5</v>
      </c>
      <c r="CA2152" s="10">
        <v>10.5</v>
      </c>
      <c r="CC2152" s="10">
        <v>0.122204432</v>
      </c>
      <c r="CD2152" s="10">
        <v>2.4939679999999999E-2</v>
      </c>
      <c r="CE2152" s="10">
        <v>6.8</v>
      </c>
      <c r="CF2152" s="10">
        <v>10.6</v>
      </c>
      <c r="CH2152" s="10">
        <v>2226</v>
      </c>
      <c r="CI2152" s="10" t="s">
        <v>291</v>
      </c>
      <c r="CJ2152" s="10">
        <v>4.8991005000000004E-2</v>
      </c>
      <c r="CK2152" s="10">
        <v>1.9491044999999999E-2</v>
      </c>
      <c r="CL2152" s="10">
        <v>2.9</v>
      </c>
      <c r="CM2152" s="10">
        <v>10.5</v>
      </c>
      <c r="CO2152" s="10">
        <v>9.1224630000000015E-2</v>
      </c>
      <c r="CP2152" s="10">
        <v>3.6293670000000007E-2</v>
      </c>
      <c r="CQ2152" s="10">
        <v>5.4</v>
      </c>
      <c r="CR2152" s="10">
        <v>10.5</v>
      </c>
      <c r="CT2152" s="10">
        <v>5.0680349999999999E-2</v>
      </c>
      <c r="CU2152" s="10">
        <v>2.0163149999999998E-2</v>
      </c>
      <c r="CV2152" s="10">
        <v>3</v>
      </c>
      <c r="CW2152" s="10">
        <v>10.5</v>
      </c>
      <c r="CY2152" s="10">
        <v>2244</v>
      </c>
      <c r="CZ2152" s="10" t="s">
        <v>11</v>
      </c>
      <c r="DA2152" s="10">
        <v>3.7</v>
      </c>
      <c r="DB2152" s="10">
        <v>0.92</v>
      </c>
      <c r="DC2152" s="10">
        <v>198</v>
      </c>
      <c r="DD2152" s="10">
        <v>10.6</v>
      </c>
      <c r="DF2152" s="10">
        <v>4.2</v>
      </c>
      <c r="DG2152" s="10">
        <v>1.2</v>
      </c>
      <c r="DH2152" s="10">
        <v>228</v>
      </c>
      <c r="DI2152" s="10">
        <v>10.6</v>
      </c>
      <c r="DK2152" s="10">
        <v>4.5999999999999996</v>
      </c>
      <c r="DL2152" s="10">
        <v>1.2</v>
      </c>
      <c r="DM2152" s="10">
        <v>249</v>
      </c>
      <c r="DN2152" s="10">
        <v>10.6</v>
      </c>
    </row>
    <row r="2153" spans="1:118" x14ac:dyDescent="0.25">
      <c r="A2153" s="10">
        <v>2228</v>
      </c>
      <c r="R2153" s="10">
        <v>2228</v>
      </c>
      <c r="S2153" s="10" t="s">
        <v>501</v>
      </c>
      <c r="T2153" s="10">
        <v>0.8</v>
      </c>
      <c r="U2153" s="10">
        <v>0.5</v>
      </c>
      <c r="V2153" s="10">
        <v>14</v>
      </c>
      <c r="W2153" s="10">
        <v>37.700000000000003</v>
      </c>
      <c r="Y2153" s="10">
        <v>1.36</v>
      </c>
      <c r="Z2153" s="10">
        <v>0.82</v>
      </c>
      <c r="AA2153" s="10">
        <v>25</v>
      </c>
      <c r="AB2153" s="10">
        <v>36.799999999999997</v>
      </c>
      <c r="AD2153" s="10">
        <v>1.28</v>
      </c>
      <c r="AE2153" s="10">
        <v>0.77</v>
      </c>
      <c r="AF2153" s="10">
        <v>24</v>
      </c>
      <c r="AG2153" s="10">
        <v>36.655999999999999</v>
      </c>
      <c r="AI2153" s="10">
        <v>2228</v>
      </c>
      <c r="AJ2153" s="10" t="s">
        <v>501</v>
      </c>
      <c r="AK2153" s="10">
        <v>2.04</v>
      </c>
      <c r="AL2153" s="10">
        <v>0.83</v>
      </c>
      <c r="AM2153" s="10">
        <v>35</v>
      </c>
      <c r="AN2153" s="10">
        <v>36.200000000000003</v>
      </c>
      <c r="AP2153" s="10">
        <v>2.4900000000000002</v>
      </c>
      <c r="AQ2153" s="10">
        <v>1</v>
      </c>
      <c r="AR2153" s="10">
        <v>43</v>
      </c>
      <c r="AS2153" s="10">
        <v>36</v>
      </c>
      <c r="AU2153" s="10">
        <v>2.7</v>
      </c>
      <c r="AV2153" s="10">
        <v>1.08</v>
      </c>
      <c r="AW2153" s="10">
        <v>47</v>
      </c>
      <c r="AX2153" s="10">
        <v>35.4</v>
      </c>
      <c r="AZ2153" s="10">
        <v>2228</v>
      </c>
      <c r="BA2153" s="10" t="s">
        <v>501</v>
      </c>
      <c r="BB2153" s="10">
        <v>0.59</v>
      </c>
      <c r="BC2153" s="10">
        <v>0.38</v>
      </c>
      <c r="BD2153" s="10">
        <v>11</v>
      </c>
      <c r="BE2153" s="10">
        <v>37.548000000000002</v>
      </c>
      <c r="BG2153" s="10">
        <v>1.1200000000000001</v>
      </c>
      <c r="BH2153" s="10">
        <v>0.72</v>
      </c>
      <c r="BI2153" s="10">
        <v>21</v>
      </c>
      <c r="BJ2153" s="10">
        <v>37.049999999999997</v>
      </c>
      <c r="BL2153" s="10">
        <v>0.97</v>
      </c>
      <c r="BM2153" s="10">
        <v>0.62</v>
      </c>
      <c r="BN2153" s="10">
        <v>18</v>
      </c>
      <c r="BO2153" s="10">
        <v>37.140999999999998</v>
      </c>
      <c r="BQ2153" s="10">
        <v>2227</v>
      </c>
      <c r="BR2153" s="10" t="s">
        <v>489</v>
      </c>
      <c r="BS2153" s="10">
        <v>8.6499999999999997E-3</v>
      </c>
      <c r="BX2153" s="10">
        <v>1.89E-2</v>
      </c>
      <c r="CC2153" s="10">
        <v>1.7500000000000002E-2</v>
      </c>
      <c r="CH2153" s="10">
        <v>2227</v>
      </c>
      <c r="CI2153" s="10" t="s">
        <v>489</v>
      </c>
      <c r="CJ2153" s="10">
        <v>4.2999999999999999E-4</v>
      </c>
      <c r="CO2153" s="10">
        <v>9.0000000000000006E-5</v>
      </c>
      <c r="CT2153" s="10">
        <v>3.1E-4</v>
      </c>
      <c r="CY2153" s="10">
        <v>2245</v>
      </c>
      <c r="CZ2153" s="10" t="s">
        <v>287</v>
      </c>
      <c r="DA2153" s="10">
        <v>1.7421099999999998E-2</v>
      </c>
      <c r="DB2153" s="10">
        <v>5.7141207999999999E-3</v>
      </c>
      <c r="DC2153" s="10">
        <v>1</v>
      </c>
      <c r="DD2153" s="10">
        <v>10.6</v>
      </c>
      <c r="DF2153" s="10">
        <v>1.7421099999999998E-2</v>
      </c>
      <c r="DG2153" s="10">
        <v>5.7141207999999999E-3</v>
      </c>
      <c r="DH2153" s="10">
        <v>1</v>
      </c>
      <c r="DI2153" s="10">
        <v>10.6</v>
      </c>
      <c r="DK2153" s="10">
        <v>1.7421099999999998E-2</v>
      </c>
      <c r="DL2153" s="10">
        <v>5.7141207999999999E-3</v>
      </c>
      <c r="DM2153" s="10">
        <v>1</v>
      </c>
      <c r="DN2153" s="10">
        <v>10.6</v>
      </c>
    </row>
    <row r="2154" spans="1:118" x14ac:dyDescent="0.25">
      <c r="A2154" s="10">
        <v>2229</v>
      </c>
      <c r="R2154" s="10">
        <v>2229</v>
      </c>
      <c r="S2154" s="10" t="s">
        <v>8</v>
      </c>
      <c r="AI2154" s="10">
        <v>2229</v>
      </c>
      <c r="AJ2154" s="10" t="s">
        <v>8</v>
      </c>
      <c r="AK2154" s="10">
        <v>1.07</v>
      </c>
      <c r="AL2154" s="10">
        <v>0.51</v>
      </c>
      <c r="AP2154" s="10">
        <v>1.2</v>
      </c>
      <c r="AQ2154" s="10">
        <v>0.56999999999999995</v>
      </c>
      <c r="AU2154" s="10">
        <v>1.39</v>
      </c>
      <c r="AV2154" s="10">
        <v>0.65</v>
      </c>
      <c r="AZ2154" s="10">
        <v>2229</v>
      </c>
      <c r="BA2154" s="10" t="s">
        <v>8</v>
      </c>
      <c r="BQ2154" s="10">
        <v>2228</v>
      </c>
      <c r="BR2154" s="10" t="s">
        <v>501</v>
      </c>
      <c r="BS2154" s="10">
        <v>1.82</v>
      </c>
      <c r="BT2154" s="10">
        <v>0.74</v>
      </c>
      <c r="BU2154" s="10">
        <v>31</v>
      </c>
      <c r="BV2154" s="10">
        <v>36.799999999999997</v>
      </c>
      <c r="BX2154" s="10">
        <v>1.99</v>
      </c>
      <c r="BY2154" s="10">
        <v>0.81</v>
      </c>
      <c r="BZ2154" s="10">
        <v>34</v>
      </c>
      <c r="CA2154" s="10">
        <v>36.299999999999997</v>
      </c>
      <c r="CC2154" s="10">
        <v>2.37</v>
      </c>
      <c r="CD2154" s="10">
        <v>0.96</v>
      </c>
      <c r="CE2154" s="10">
        <v>41</v>
      </c>
      <c r="CF2154" s="10">
        <v>36.200000000000003</v>
      </c>
      <c r="CH2154" s="10">
        <v>2228</v>
      </c>
      <c r="CI2154" s="10" t="s">
        <v>501</v>
      </c>
      <c r="CJ2154" s="10">
        <v>0.81</v>
      </c>
      <c r="CK2154" s="10">
        <v>0.43</v>
      </c>
      <c r="CL2154" s="10">
        <v>14</v>
      </c>
      <c r="CM2154" s="10">
        <v>37.46</v>
      </c>
      <c r="CO2154" s="10">
        <v>1.2</v>
      </c>
      <c r="CP2154" s="10">
        <v>0.63</v>
      </c>
      <c r="CQ2154" s="10">
        <v>21</v>
      </c>
      <c r="CR2154" s="10">
        <v>36.9</v>
      </c>
      <c r="CT2154" s="10">
        <v>1.26</v>
      </c>
      <c r="CU2154" s="10">
        <v>0.66</v>
      </c>
      <c r="CV2154" s="10">
        <v>22</v>
      </c>
      <c r="CW2154" s="10">
        <v>36.93</v>
      </c>
      <c r="CY2154" s="10">
        <v>2246</v>
      </c>
      <c r="CZ2154" s="10" t="s">
        <v>289</v>
      </c>
      <c r="DA2154" s="10">
        <v>1.9163209999999999</v>
      </c>
      <c r="DB2154" s="10">
        <v>0.62855328799999999</v>
      </c>
      <c r="DC2154" s="10">
        <v>110</v>
      </c>
      <c r="DD2154" s="10">
        <v>10.6</v>
      </c>
      <c r="DF2154" s="10">
        <v>2.1427953</v>
      </c>
      <c r="DG2154" s="10">
        <v>0.70283685839999999</v>
      </c>
      <c r="DH2154" s="10">
        <v>123</v>
      </c>
      <c r="DI2154" s="10">
        <v>10.6</v>
      </c>
      <c r="DK2154" s="10">
        <v>2.0886981999999996</v>
      </c>
      <c r="DL2154" s="10">
        <v>0.68509300959999986</v>
      </c>
      <c r="DM2154" s="10">
        <v>134</v>
      </c>
      <c r="DN2154" s="10">
        <v>10.6</v>
      </c>
    </row>
    <row r="2155" spans="1:118" x14ac:dyDescent="0.25">
      <c r="A2155" s="10">
        <v>2230</v>
      </c>
      <c r="R2155" s="10">
        <v>2230</v>
      </c>
      <c r="S2155" s="10" t="s">
        <v>9</v>
      </c>
      <c r="T2155" s="10">
        <v>0.8</v>
      </c>
      <c r="U2155" s="10">
        <v>0.5</v>
      </c>
      <c r="Y2155" s="10">
        <v>1.36</v>
      </c>
      <c r="Z2155" s="10">
        <v>0.82</v>
      </c>
      <c r="AD2155" s="10">
        <v>1.28</v>
      </c>
      <c r="AE2155" s="10">
        <v>0.77</v>
      </c>
      <c r="AI2155" s="10">
        <v>2230</v>
      </c>
      <c r="AJ2155" s="10" t="s">
        <v>9</v>
      </c>
      <c r="AK2155" s="10">
        <v>0.97</v>
      </c>
      <c r="AL2155" s="10">
        <v>0.33</v>
      </c>
      <c r="AP2155" s="10">
        <v>1.29</v>
      </c>
      <c r="AQ2155" s="10">
        <v>0.43</v>
      </c>
      <c r="AU2155" s="10">
        <v>1.31</v>
      </c>
      <c r="AV2155" s="10">
        <v>0.44</v>
      </c>
      <c r="AZ2155" s="10">
        <v>2230</v>
      </c>
      <c r="BA2155" s="10" t="s">
        <v>9</v>
      </c>
      <c r="BB2155" s="10">
        <v>0.59</v>
      </c>
      <c r="BC2155" s="10">
        <v>0.38</v>
      </c>
      <c r="BG2155" s="10">
        <v>1.1200000000000001</v>
      </c>
      <c r="BH2155" s="10">
        <v>0.72</v>
      </c>
      <c r="BL2155" s="10">
        <v>0.97</v>
      </c>
      <c r="BM2155" s="10">
        <v>0.62</v>
      </c>
      <c r="BQ2155" s="10">
        <v>2229</v>
      </c>
      <c r="BR2155" s="10" t="s">
        <v>8</v>
      </c>
      <c r="BU2155" s="10">
        <v>0</v>
      </c>
      <c r="BZ2155" s="10">
        <v>0</v>
      </c>
      <c r="CE2155" s="10">
        <v>0</v>
      </c>
      <c r="CH2155" s="10">
        <v>2229</v>
      </c>
      <c r="CI2155" s="10" t="s">
        <v>8</v>
      </c>
      <c r="CL2155" s="10">
        <v>0</v>
      </c>
      <c r="CQ2155" s="10">
        <v>0</v>
      </c>
      <c r="CV2155" s="10">
        <v>0</v>
      </c>
      <c r="CY2155" s="10">
        <v>2247</v>
      </c>
      <c r="CZ2155" s="10" t="s">
        <v>291</v>
      </c>
      <c r="DA2155" s="10">
        <v>1.8466366000000001</v>
      </c>
      <c r="DB2155" s="10">
        <v>0.6056968048000001</v>
      </c>
      <c r="DC2155" s="10">
        <v>106</v>
      </c>
      <c r="DD2155" s="10">
        <v>10.6</v>
      </c>
      <c r="DF2155" s="10">
        <v>2.0556898000000001</v>
      </c>
      <c r="DG2155" s="10">
        <v>0.6742662544000001</v>
      </c>
      <c r="DH2155" s="10">
        <v>118</v>
      </c>
      <c r="DI2155" s="10">
        <v>10.6</v>
      </c>
      <c r="DK2155" s="10">
        <v>2.2445711999999998</v>
      </c>
      <c r="DL2155" s="10">
        <v>0.7362193535999999</v>
      </c>
      <c r="DM2155" s="10">
        <v>144</v>
      </c>
      <c r="DN2155" s="10">
        <v>10.6</v>
      </c>
    </row>
    <row r="2156" spans="1:118" x14ac:dyDescent="0.25">
      <c r="A2156" s="10">
        <v>2231</v>
      </c>
      <c r="R2156" s="10">
        <v>2231</v>
      </c>
      <c r="S2156" s="10" t="s">
        <v>399</v>
      </c>
      <c r="AI2156" s="10">
        <v>2231</v>
      </c>
      <c r="AJ2156" s="10" t="s">
        <v>399</v>
      </c>
      <c r="AK2156" s="10">
        <v>1.06</v>
      </c>
      <c r="AL2156" s="10">
        <v>0.45</v>
      </c>
      <c r="AM2156" s="10">
        <v>107.6</v>
      </c>
      <c r="AN2156" s="10">
        <v>6.2</v>
      </c>
      <c r="AP2156" s="10">
        <v>1.19</v>
      </c>
      <c r="AQ2156" s="10">
        <v>0.51</v>
      </c>
      <c r="AR2156" s="10">
        <v>120.9</v>
      </c>
      <c r="AS2156" s="10">
        <v>6.2</v>
      </c>
      <c r="AU2156" s="10">
        <v>1.38</v>
      </c>
      <c r="AV2156" s="10">
        <v>0.57999999999999996</v>
      </c>
      <c r="AW2156" s="10">
        <v>139.69999999999999</v>
      </c>
      <c r="AX2156" s="10">
        <v>6.2</v>
      </c>
      <c r="AZ2156" s="10">
        <v>2231</v>
      </c>
      <c r="BA2156" s="10" t="s">
        <v>399</v>
      </c>
      <c r="BQ2156" s="10">
        <v>2230</v>
      </c>
      <c r="BR2156" s="10" t="s">
        <v>9</v>
      </c>
      <c r="BS2156" s="10">
        <v>1.82</v>
      </c>
      <c r="BT2156" s="10">
        <v>0.74</v>
      </c>
      <c r="BX2156" s="10">
        <v>1.99</v>
      </c>
      <c r="BY2156" s="10">
        <v>0.81</v>
      </c>
      <c r="CC2156" s="10">
        <v>2.37</v>
      </c>
      <c r="CD2156" s="10">
        <v>0.96</v>
      </c>
      <c r="CH2156" s="10">
        <v>2230</v>
      </c>
      <c r="CI2156" s="10" t="s">
        <v>9</v>
      </c>
      <c r="CJ2156" s="10">
        <v>0.81</v>
      </c>
      <c r="CK2156" s="10">
        <v>0.43</v>
      </c>
      <c r="CL2156" s="10">
        <v>14</v>
      </c>
      <c r="CM2156" s="10">
        <v>37.46</v>
      </c>
      <c r="CO2156" s="10">
        <v>1.2</v>
      </c>
      <c r="CP2156" s="10">
        <v>0.63</v>
      </c>
      <c r="CQ2156" s="10">
        <v>21</v>
      </c>
      <c r="CR2156" s="10">
        <v>36.9</v>
      </c>
      <c r="CT2156" s="10">
        <v>1.26</v>
      </c>
      <c r="CU2156" s="10">
        <v>0.66</v>
      </c>
      <c r="CV2156" s="10">
        <v>22</v>
      </c>
      <c r="CW2156" s="10">
        <v>36.93</v>
      </c>
      <c r="CY2156" s="10">
        <v>2248</v>
      </c>
      <c r="CZ2156" s="10" t="s">
        <v>307</v>
      </c>
      <c r="DA2156" s="10">
        <v>3.4842199999999997E-2</v>
      </c>
      <c r="DB2156" s="10">
        <v>1.14282416E-2</v>
      </c>
      <c r="DC2156" s="10">
        <v>2</v>
      </c>
      <c r="DD2156" s="10">
        <v>10.6</v>
      </c>
      <c r="DF2156" s="10">
        <v>3.4842199999999997E-2</v>
      </c>
      <c r="DG2156" s="10">
        <v>1.14282416E-2</v>
      </c>
      <c r="DH2156" s="10">
        <v>2</v>
      </c>
      <c r="DI2156" s="10">
        <v>10.6</v>
      </c>
      <c r="DK2156" s="10">
        <v>3.11746E-2</v>
      </c>
      <c r="DL2156" s="10">
        <v>1.0225268800000001E-2</v>
      </c>
      <c r="DM2156" s="10">
        <v>2</v>
      </c>
      <c r="DN2156" s="10">
        <v>10.6</v>
      </c>
    </row>
    <row r="2157" spans="1:118" x14ac:dyDescent="0.25">
      <c r="A2157" s="10">
        <v>2232</v>
      </c>
      <c r="R2157" s="10">
        <v>2232</v>
      </c>
      <c r="S2157" s="10" t="s">
        <v>44</v>
      </c>
      <c r="T2157" s="10">
        <v>0.79</v>
      </c>
      <c r="U2157" s="10">
        <v>0.45</v>
      </c>
      <c r="V2157" s="10">
        <v>82.1</v>
      </c>
      <c r="W2157" s="10">
        <v>6.4</v>
      </c>
      <c r="Y2157" s="10">
        <v>1.35</v>
      </c>
      <c r="Z2157" s="10">
        <v>0.76</v>
      </c>
      <c r="AA2157" s="10">
        <v>142.5</v>
      </c>
      <c r="AB2157" s="10">
        <v>6.3</v>
      </c>
      <c r="AD2157" s="10">
        <v>1.27</v>
      </c>
      <c r="AE2157" s="10">
        <v>0.71</v>
      </c>
      <c r="AF2157" s="10">
        <v>131.4</v>
      </c>
      <c r="AG2157" s="10">
        <v>6.4</v>
      </c>
      <c r="AI2157" s="10">
        <v>2232</v>
      </c>
      <c r="AJ2157" s="10" t="s">
        <v>44</v>
      </c>
      <c r="AK2157" s="10">
        <v>0.96</v>
      </c>
      <c r="AL2157" s="10">
        <v>0.28000000000000003</v>
      </c>
      <c r="AM2157" s="10">
        <v>93.3</v>
      </c>
      <c r="AN2157" s="10">
        <v>6.2</v>
      </c>
      <c r="AP2157" s="10">
        <v>1.28</v>
      </c>
      <c r="AQ2157" s="10">
        <v>0.37</v>
      </c>
      <c r="AR2157" s="10">
        <v>124.3</v>
      </c>
      <c r="AS2157" s="10">
        <v>6.2</v>
      </c>
      <c r="AU2157" s="10">
        <v>1.3</v>
      </c>
      <c r="AV2157" s="10">
        <v>0.38</v>
      </c>
      <c r="AW2157" s="10">
        <v>126.4</v>
      </c>
      <c r="AX2157" s="10">
        <v>6.2</v>
      </c>
      <c r="AZ2157" s="10">
        <v>2232</v>
      </c>
      <c r="BA2157" s="10" t="s">
        <v>44</v>
      </c>
      <c r="BB2157" s="10">
        <v>0.57999999999999996</v>
      </c>
      <c r="BC2157" s="10">
        <v>0.34</v>
      </c>
      <c r="BD2157" s="10">
        <v>59.9</v>
      </c>
      <c r="BE2157" s="10">
        <v>6.5</v>
      </c>
      <c r="BG2157" s="10">
        <v>1.1100000000000001</v>
      </c>
      <c r="BH2157" s="10">
        <v>0.66</v>
      </c>
      <c r="BI2157" s="10">
        <v>118.9</v>
      </c>
      <c r="BJ2157" s="10">
        <v>6.3</v>
      </c>
      <c r="BL2157" s="10">
        <v>0.96</v>
      </c>
      <c r="BM2157" s="10">
        <v>0.56999999999999995</v>
      </c>
      <c r="BN2157" s="10">
        <v>100.5</v>
      </c>
      <c r="BO2157" s="10">
        <v>6.4</v>
      </c>
      <c r="BQ2157" s="10">
        <v>2231</v>
      </c>
      <c r="BR2157" s="10" t="s">
        <v>399</v>
      </c>
      <c r="BU2157" s="10">
        <v>0</v>
      </c>
      <c r="BZ2157" s="10">
        <v>0</v>
      </c>
      <c r="CE2157" s="10">
        <v>0</v>
      </c>
      <c r="CH2157" s="10">
        <v>2231</v>
      </c>
      <c r="CI2157" s="10" t="s">
        <v>399</v>
      </c>
      <c r="CL2157" s="10">
        <v>0</v>
      </c>
      <c r="CQ2157" s="10">
        <v>0</v>
      </c>
      <c r="CV2157" s="10">
        <v>0</v>
      </c>
      <c r="CY2157" s="10">
        <v>2249</v>
      </c>
      <c r="CZ2157" s="10" t="s">
        <v>292</v>
      </c>
      <c r="DA2157" s="10">
        <v>0.83621279999999998</v>
      </c>
      <c r="DB2157" s="10">
        <v>0.27427779839999999</v>
      </c>
      <c r="DC2157" s="10">
        <v>48</v>
      </c>
      <c r="DD2157" s="10">
        <v>10.6</v>
      </c>
      <c r="DF2157" s="10">
        <v>1.0626871</v>
      </c>
      <c r="DG2157" s="10">
        <v>0.34856136879999999</v>
      </c>
      <c r="DH2157" s="10">
        <v>61</v>
      </c>
      <c r="DI2157" s="10">
        <v>10.6</v>
      </c>
      <c r="DK2157" s="10">
        <v>0.82612690000000011</v>
      </c>
      <c r="DL2157" s="10">
        <v>0.27096962320000006</v>
      </c>
      <c r="DM2157" s="10">
        <v>53</v>
      </c>
      <c r="DN2157" s="10">
        <v>10.6</v>
      </c>
    </row>
    <row r="2158" spans="1:118" x14ac:dyDescent="0.25">
      <c r="A2158" s="10">
        <v>2233</v>
      </c>
      <c r="R2158" s="10">
        <v>2233</v>
      </c>
      <c r="S2158" s="10" t="s">
        <v>285</v>
      </c>
      <c r="T2158" s="10">
        <v>0.29283225599999996</v>
      </c>
      <c r="U2158" s="10">
        <v>0.16492851199999997</v>
      </c>
      <c r="V2158" s="10">
        <v>30.4</v>
      </c>
      <c r="W2158" s="10">
        <v>6.4</v>
      </c>
      <c r="Y2158" s="10">
        <v>0.65995624799999997</v>
      </c>
      <c r="Z2158" s="10">
        <v>0.37169949599999996</v>
      </c>
      <c r="AA2158" s="10">
        <v>69.599999999999994</v>
      </c>
      <c r="AB2158" s="10">
        <v>6.3</v>
      </c>
      <c r="AD2158" s="10">
        <v>0.49319116800000007</v>
      </c>
      <c r="AE2158" s="10">
        <v>0.27777433600000007</v>
      </c>
      <c r="AF2158" s="10">
        <v>51.2</v>
      </c>
      <c r="AG2158" s="10">
        <v>6.4</v>
      </c>
      <c r="AI2158" s="10">
        <v>2233</v>
      </c>
      <c r="AJ2158" s="10" t="s">
        <v>285</v>
      </c>
      <c r="AK2158" s="10">
        <v>0.89789491199999993</v>
      </c>
      <c r="AL2158" s="10">
        <v>0.26188601600000005</v>
      </c>
      <c r="AM2158" s="10">
        <v>87.2</v>
      </c>
      <c r="AN2158" s="10">
        <v>6.2</v>
      </c>
      <c r="AP2158" s="10">
        <v>1.013220864</v>
      </c>
      <c r="AQ2158" s="10">
        <v>0.295522752</v>
      </c>
      <c r="AR2158" s="10">
        <v>98.4</v>
      </c>
      <c r="AS2158" s="10">
        <v>6.2</v>
      </c>
      <c r="AU2158" s="10">
        <v>0.65900544000000005</v>
      </c>
      <c r="AV2158" s="10">
        <v>0.19220992000000003</v>
      </c>
      <c r="AW2158" s="10">
        <v>64</v>
      </c>
      <c r="AX2158" s="10">
        <v>6.2</v>
      </c>
      <c r="AZ2158" s="10">
        <v>2233</v>
      </c>
      <c r="BA2158" s="10" t="s">
        <v>285</v>
      </c>
      <c r="BB2158" s="10">
        <v>0.16246775999999999</v>
      </c>
      <c r="BC2158" s="10">
        <v>9.6347160000000001E-2</v>
      </c>
      <c r="BD2158" s="10">
        <v>16.8</v>
      </c>
      <c r="BE2158" s="10">
        <v>6.5</v>
      </c>
      <c r="BG2158" s="10">
        <v>0.32243601599999999</v>
      </c>
      <c r="BH2158" s="10">
        <v>0.19121205599999999</v>
      </c>
      <c r="BI2158" s="10">
        <v>34.4</v>
      </c>
      <c r="BJ2158" s="10">
        <v>6.3</v>
      </c>
      <c r="BL2158" s="10">
        <v>0.13711564800000001</v>
      </c>
      <c r="BM2158" s="10">
        <v>8.1312768000000007E-2</v>
      </c>
      <c r="BN2158" s="10">
        <v>14.4</v>
      </c>
      <c r="BO2158" s="10">
        <v>6.4</v>
      </c>
      <c r="BQ2158" s="10">
        <v>2232</v>
      </c>
      <c r="BR2158" s="10" t="s">
        <v>44</v>
      </c>
      <c r="BS2158" s="10">
        <v>1.81</v>
      </c>
      <c r="BT2158" s="10">
        <v>0.66</v>
      </c>
      <c r="BU2158" s="10">
        <v>171.6</v>
      </c>
      <c r="BV2158" s="10">
        <v>6.5</v>
      </c>
      <c r="BX2158" s="10">
        <v>1.98</v>
      </c>
      <c r="BY2158" s="10">
        <v>0.72</v>
      </c>
      <c r="BZ2158" s="10">
        <v>196.5</v>
      </c>
      <c r="CA2158" s="10">
        <v>6.2</v>
      </c>
      <c r="CC2158" s="10">
        <v>2.35</v>
      </c>
      <c r="CD2158" s="10">
        <v>0.85</v>
      </c>
      <c r="CE2158" s="10">
        <v>236.4</v>
      </c>
      <c r="CF2158" s="10">
        <v>6.1</v>
      </c>
      <c r="CH2158" s="10">
        <v>2232</v>
      </c>
      <c r="CI2158" s="10" t="s">
        <v>44</v>
      </c>
      <c r="CJ2158" s="10">
        <v>0.8</v>
      </c>
      <c r="CK2158" s="10">
        <v>0.38</v>
      </c>
      <c r="CL2158" s="10">
        <v>80</v>
      </c>
      <c r="CM2158" s="10">
        <v>6.4</v>
      </c>
      <c r="CO2158" s="10">
        <v>1.19</v>
      </c>
      <c r="CP2158" s="10">
        <v>0.56999999999999995</v>
      </c>
      <c r="CQ2158" s="10">
        <v>121.4</v>
      </c>
      <c r="CR2158" s="10">
        <v>6.3</v>
      </c>
      <c r="CT2158" s="10">
        <v>1.25</v>
      </c>
      <c r="CU2158" s="10">
        <v>0.6</v>
      </c>
      <c r="CV2158" s="10">
        <v>127.7</v>
      </c>
      <c r="CW2158" s="10">
        <v>6.3</v>
      </c>
      <c r="CY2158" s="10">
        <v>2250</v>
      </c>
      <c r="CZ2158" s="10" t="s">
        <v>293</v>
      </c>
      <c r="DA2158" s="10">
        <v>0.12194770000000001</v>
      </c>
      <c r="DB2158" s="10">
        <v>3.9998845600000006E-2</v>
      </c>
      <c r="DC2158" s="10">
        <v>7</v>
      </c>
      <c r="DD2158" s="10">
        <v>10.6</v>
      </c>
      <c r="DF2158" s="10">
        <v>0.1916321</v>
      </c>
      <c r="DG2158" s="10">
        <v>6.2855328799999999E-2</v>
      </c>
      <c r="DH2158" s="10">
        <v>11</v>
      </c>
      <c r="DI2158" s="10">
        <v>10.6</v>
      </c>
      <c r="DK2158" s="10">
        <v>0.1246984</v>
      </c>
      <c r="DL2158" s="10">
        <v>4.0901075200000005E-2</v>
      </c>
      <c r="DM2158" s="10">
        <v>8</v>
      </c>
      <c r="DN2158" s="10">
        <v>10.6</v>
      </c>
    </row>
    <row r="2159" spans="1:118" x14ac:dyDescent="0.25">
      <c r="A2159" s="10">
        <v>2234</v>
      </c>
      <c r="R2159" s="10">
        <v>2234</v>
      </c>
      <c r="S2159" s="10" t="s">
        <v>304</v>
      </c>
      <c r="T2159" s="10">
        <v>6.1648896000000009E-2</v>
      </c>
      <c r="U2159" s="10">
        <v>3.4721792000000008E-2</v>
      </c>
      <c r="V2159" s="10">
        <v>6.4</v>
      </c>
      <c r="W2159" s="10">
        <v>6.4</v>
      </c>
      <c r="Y2159" s="10">
        <v>6.0685632000000003E-2</v>
      </c>
      <c r="Z2159" s="10">
        <v>3.4179264000000001E-2</v>
      </c>
      <c r="AA2159" s="10">
        <v>6.4</v>
      </c>
      <c r="AB2159" s="10">
        <v>6.3</v>
      </c>
      <c r="AD2159" s="10">
        <v>0.100179456</v>
      </c>
      <c r="AE2159" s="10">
        <v>5.6422912000000006E-2</v>
      </c>
      <c r="AF2159" s="10">
        <v>10.4</v>
      </c>
      <c r="AG2159" s="10">
        <v>6.4</v>
      </c>
      <c r="AI2159" s="10">
        <v>2234</v>
      </c>
      <c r="AJ2159" s="10" t="s">
        <v>304</v>
      </c>
      <c r="AK2159" s="10">
        <v>0.18946406399999999</v>
      </c>
      <c r="AL2159" s="10">
        <v>5.5260352000000006E-2</v>
      </c>
      <c r="AM2159" s="10">
        <v>18.399999999999999</v>
      </c>
      <c r="AN2159" s="10">
        <v>6.2</v>
      </c>
      <c r="AP2159" s="10">
        <v>0.18122649600000001</v>
      </c>
      <c r="AQ2159" s="10">
        <v>5.2857728000000014E-2</v>
      </c>
      <c r="AR2159" s="10">
        <v>17.600000000000001</v>
      </c>
      <c r="AS2159" s="10">
        <v>6.2</v>
      </c>
      <c r="AU2159" s="10">
        <v>0.72490598400000006</v>
      </c>
      <c r="AV2159" s="10">
        <v>0.21143091200000005</v>
      </c>
      <c r="AW2159" s="10">
        <v>70.400000000000006</v>
      </c>
      <c r="AX2159" s="10">
        <v>6.2</v>
      </c>
      <c r="AZ2159" s="10">
        <v>2234</v>
      </c>
      <c r="BA2159" s="10" t="s">
        <v>304</v>
      </c>
      <c r="BB2159" s="10">
        <v>4.641936E-2</v>
      </c>
      <c r="BC2159" s="10">
        <v>2.7527760000000002E-2</v>
      </c>
      <c r="BD2159" s="10">
        <v>4.8</v>
      </c>
      <c r="BE2159" s="10">
        <v>6.5</v>
      </c>
      <c r="BG2159" s="10">
        <v>7.4985119999999988E-2</v>
      </c>
      <c r="BH2159" s="10">
        <v>4.4467920000000001E-2</v>
      </c>
      <c r="BI2159" s="10">
        <v>8</v>
      </c>
      <c r="BJ2159" s="10">
        <v>6.3</v>
      </c>
      <c r="BL2159" s="10">
        <v>0.10664550399999999</v>
      </c>
      <c r="BM2159" s="10">
        <v>6.3243263999999993E-2</v>
      </c>
      <c r="BN2159" s="10">
        <v>11.2</v>
      </c>
      <c r="BO2159" s="10">
        <v>6.4</v>
      </c>
      <c r="BQ2159" s="10">
        <v>2233</v>
      </c>
      <c r="BR2159" s="10" t="s">
        <v>285</v>
      </c>
      <c r="BS2159" s="10">
        <v>0.78643032000000002</v>
      </c>
      <c r="BT2159" s="10">
        <v>0.28445352000000002</v>
      </c>
      <c r="BU2159" s="10">
        <v>74.400000000000006</v>
      </c>
      <c r="BV2159" s="10">
        <v>6.5</v>
      </c>
      <c r="BX2159" s="10">
        <v>0.91145257599999996</v>
      </c>
      <c r="BY2159" s="10">
        <v>0.32967433600000001</v>
      </c>
      <c r="BZ2159" s="10">
        <v>90.4</v>
      </c>
      <c r="CA2159" s="10">
        <v>6.2</v>
      </c>
      <c r="CC2159" s="10">
        <v>0.96023857599999984</v>
      </c>
      <c r="CD2159" s="10">
        <v>0.34732033600000001</v>
      </c>
      <c r="CE2159" s="10">
        <v>96.8</v>
      </c>
      <c r="CF2159" s="10">
        <v>6.1</v>
      </c>
      <c r="CH2159" s="10">
        <v>2233</v>
      </c>
      <c r="CI2159" s="10" t="s">
        <v>285</v>
      </c>
      <c r="CJ2159" s="10">
        <v>0.34278912</v>
      </c>
      <c r="CK2159" s="10">
        <v>0.16377702400000002</v>
      </c>
      <c r="CL2159" s="10">
        <v>34.4</v>
      </c>
      <c r="CM2159" s="10">
        <v>6.4</v>
      </c>
      <c r="CO2159" s="10">
        <v>0.37666944000000002</v>
      </c>
      <c r="CP2159" s="10">
        <v>0.17996428799999997</v>
      </c>
      <c r="CQ2159" s="10">
        <v>38.4</v>
      </c>
      <c r="CR2159" s="10">
        <v>6.3</v>
      </c>
      <c r="CT2159" s="10">
        <v>0.44729495999999996</v>
      </c>
      <c r="CU2159" s="10">
        <v>0.21370759199999997</v>
      </c>
      <c r="CV2159" s="10">
        <v>45.6</v>
      </c>
      <c r="CW2159" s="10">
        <v>6.3</v>
      </c>
      <c r="CY2159" s="10">
        <v>2251</v>
      </c>
      <c r="CZ2159" s="10" t="s">
        <v>294</v>
      </c>
      <c r="DA2159" s="10">
        <v>0.50521190000000005</v>
      </c>
      <c r="DB2159" s="10">
        <v>0.16570950320000002</v>
      </c>
      <c r="DC2159" s="10">
        <v>29</v>
      </c>
      <c r="DD2159" s="10">
        <v>10.6</v>
      </c>
      <c r="DF2159" s="10">
        <v>0.62715959999999993</v>
      </c>
      <c r="DG2159" s="10">
        <v>0.2057083488</v>
      </c>
      <c r="DH2159" s="10">
        <v>36</v>
      </c>
      <c r="DI2159" s="10">
        <v>10.6</v>
      </c>
      <c r="DK2159" s="10">
        <v>0.7637777</v>
      </c>
      <c r="DL2159" s="10">
        <v>0.25051908560000002</v>
      </c>
      <c r="DM2159" s="10">
        <v>49</v>
      </c>
      <c r="DN2159" s="10">
        <v>10.6</v>
      </c>
    </row>
    <row r="2160" spans="1:118" x14ac:dyDescent="0.25">
      <c r="A2160" s="10">
        <v>2235</v>
      </c>
      <c r="R2160" s="10">
        <v>2235</v>
      </c>
      <c r="S2160" s="10" t="s">
        <v>288</v>
      </c>
      <c r="T2160" s="10">
        <v>8.6693759999999995E-3</v>
      </c>
      <c r="U2160" s="10">
        <v>4.8827519999999998E-3</v>
      </c>
      <c r="V2160" s="10">
        <v>0.9</v>
      </c>
      <c r="W2160" s="10">
        <v>6.4</v>
      </c>
      <c r="Y2160" s="10">
        <v>1.2326769E-2</v>
      </c>
      <c r="Z2160" s="10">
        <v>6.942663E-3</v>
      </c>
      <c r="AA2160" s="10">
        <v>1.3</v>
      </c>
      <c r="AB2160" s="10">
        <v>6.3</v>
      </c>
      <c r="AD2160" s="10">
        <v>1.5412224000000002E-2</v>
      </c>
      <c r="AE2160" s="10">
        <v>8.6804480000000021E-3</v>
      </c>
      <c r="AF2160" s="10">
        <v>1.6</v>
      </c>
      <c r="AG2160" s="10">
        <v>6.4</v>
      </c>
      <c r="AI2160" s="10">
        <v>2235</v>
      </c>
      <c r="AJ2160" s="10" t="s">
        <v>288</v>
      </c>
      <c r="AK2160" s="10">
        <v>2.0593920000000002E-2</v>
      </c>
      <c r="AL2160" s="10">
        <v>6.0065600000000011E-3</v>
      </c>
      <c r="AM2160" s="10">
        <v>2</v>
      </c>
      <c r="AN2160" s="10">
        <v>6.2</v>
      </c>
      <c r="AP2160" s="10">
        <v>5.0455104000000001E-2</v>
      </c>
      <c r="AQ2160" s="10">
        <v>1.4716072000000002E-2</v>
      </c>
      <c r="AR2160" s="10">
        <v>4.9000000000000004</v>
      </c>
      <c r="AS2160" s="10">
        <v>6.2</v>
      </c>
      <c r="AU2160" s="10">
        <v>5.4573887999999994E-2</v>
      </c>
      <c r="AV2160" s="10">
        <v>1.5917384000000003E-2</v>
      </c>
      <c r="AW2160" s="10">
        <v>5.3</v>
      </c>
      <c r="AX2160" s="10">
        <v>6.2</v>
      </c>
      <c r="AZ2160" s="10">
        <v>2235</v>
      </c>
      <c r="BA2160" s="10" t="s">
        <v>288</v>
      </c>
      <c r="BB2160" s="10">
        <v>1.3538979999999999E-2</v>
      </c>
      <c r="BC2160" s="10">
        <v>8.0289299999999984E-3</v>
      </c>
      <c r="BD2160" s="10">
        <v>1.4</v>
      </c>
      <c r="BE2160" s="10">
        <v>6.5</v>
      </c>
      <c r="BG2160" s="10">
        <v>1.7808965999999999E-2</v>
      </c>
      <c r="BH2160" s="10">
        <v>1.0561131E-2</v>
      </c>
      <c r="BI2160" s="10">
        <v>1.9</v>
      </c>
      <c r="BJ2160" s="10">
        <v>6.3</v>
      </c>
      <c r="BL2160" s="10">
        <v>2.5709184E-2</v>
      </c>
      <c r="BM2160" s="10">
        <v>1.5246144000000001E-2</v>
      </c>
      <c r="BN2160" s="10">
        <v>2.7</v>
      </c>
      <c r="BO2160" s="10">
        <v>6.4</v>
      </c>
      <c r="BQ2160" s="10">
        <v>2234</v>
      </c>
      <c r="BR2160" s="10" t="s">
        <v>304</v>
      </c>
      <c r="BS2160" s="10">
        <v>0.16066855999999999</v>
      </c>
      <c r="BT2160" s="10">
        <v>5.8114160000000005E-2</v>
      </c>
      <c r="BU2160" s="10">
        <v>15.2</v>
      </c>
      <c r="BV2160" s="10">
        <v>6.5</v>
      </c>
      <c r="BX2160" s="10">
        <v>0.16131904</v>
      </c>
      <c r="BY2160" s="10">
        <v>5.8349440000000009E-2</v>
      </c>
      <c r="BZ2160" s="10">
        <v>16</v>
      </c>
      <c r="CA2160" s="10">
        <v>6.2</v>
      </c>
      <c r="CC2160" s="10">
        <v>0.174588832</v>
      </c>
      <c r="CD2160" s="10">
        <v>6.3149152E-2</v>
      </c>
      <c r="CE2160" s="10">
        <v>17.600000000000001</v>
      </c>
      <c r="CF2160" s="10">
        <v>6.1</v>
      </c>
      <c r="CH2160" s="10">
        <v>2234</v>
      </c>
      <c r="CI2160" s="10" t="s">
        <v>304</v>
      </c>
      <c r="CJ2160" s="10">
        <v>5.5802879999999992E-2</v>
      </c>
      <c r="CK2160" s="10">
        <v>2.6661375999999997E-2</v>
      </c>
      <c r="CL2160" s="10">
        <v>5.6</v>
      </c>
      <c r="CM2160" s="10">
        <v>6.4</v>
      </c>
      <c r="CO2160" s="10">
        <v>7.8472799999999995E-2</v>
      </c>
      <c r="CP2160" s="10">
        <v>3.7492559999999994E-2</v>
      </c>
      <c r="CQ2160" s="10">
        <v>8</v>
      </c>
      <c r="CR2160" s="10">
        <v>6.3</v>
      </c>
      <c r="CT2160" s="10">
        <v>0.11770919999999999</v>
      </c>
      <c r="CU2160" s="10">
        <v>5.6238839999999991E-2</v>
      </c>
      <c r="CV2160" s="10">
        <v>12</v>
      </c>
      <c r="CW2160" s="10">
        <v>6.3</v>
      </c>
      <c r="CY2160" s="10">
        <v>2252</v>
      </c>
      <c r="CZ2160" s="10" t="s">
        <v>296</v>
      </c>
      <c r="DA2160" s="10">
        <v>1.1672137</v>
      </c>
      <c r="DB2160" s="10">
        <v>0.38284609360000005</v>
      </c>
      <c r="DC2160" s="10">
        <v>67</v>
      </c>
      <c r="DD2160" s="10">
        <v>10.6</v>
      </c>
      <c r="DF2160" s="10">
        <v>1.3588458000000001</v>
      </c>
      <c r="DG2160" s="10">
        <v>0.44570142240000005</v>
      </c>
      <c r="DH2160" s="10">
        <v>78</v>
      </c>
      <c r="DI2160" s="10">
        <v>10.6</v>
      </c>
      <c r="DK2160" s="10">
        <v>1.3249204999999999</v>
      </c>
      <c r="DL2160" s="10">
        <v>0.434573924</v>
      </c>
      <c r="DM2160" s="10">
        <v>85</v>
      </c>
      <c r="DN2160" s="10">
        <v>10.6</v>
      </c>
    </row>
    <row r="2161" spans="1:118" x14ac:dyDescent="0.25">
      <c r="A2161" s="10">
        <v>2236</v>
      </c>
      <c r="R2161" s="10">
        <v>2236</v>
      </c>
      <c r="S2161" s="10" t="s">
        <v>292</v>
      </c>
      <c r="T2161" s="10">
        <v>3.1787712000000003E-2</v>
      </c>
      <c r="U2161" s="10">
        <v>1.7903424000000001E-2</v>
      </c>
      <c r="V2161" s="10">
        <v>3.3</v>
      </c>
      <c r="W2161" s="10">
        <v>6.4</v>
      </c>
      <c r="Y2161" s="10">
        <v>3.1291028999999998E-2</v>
      </c>
      <c r="Z2161" s="10">
        <v>1.7623682999999998E-2</v>
      </c>
      <c r="AA2161" s="10">
        <v>3.3</v>
      </c>
      <c r="AB2161" s="10">
        <v>6.3</v>
      </c>
      <c r="AD2161" s="10">
        <v>1.6375488000000001E-2</v>
      </c>
      <c r="AE2161" s="10">
        <v>9.2229760000000008E-3</v>
      </c>
      <c r="AF2161" s="10">
        <v>1.7</v>
      </c>
      <c r="AG2161" s="10">
        <v>6.4</v>
      </c>
      <c r="AI2161" s="10">
        <v>2236</v>
      </c>
      <c r="AJ2161" s="10" t="s">
        <v>292</v>
      </c>
      <c r="AK2161" s="10">
        <v>4.6818989999999998E-2</v>
      </c>
      <c r="AL2161" s="10">
        <v>1.158408E-2</v>
      </c>
      <c r="AM2161" s="10">
        <v>4.5</v>
      </c>
      <c r="AN2161" s="10">
        <v>6.2</v>
      </c>
      <c r="AP2161" s="10">
        <v>4.4738145999999999E-2</v>
      </c>
      <c r="AQ2161" s="10">
        <v>1.1069232E-2</v>
      </c>
      <c r="AR2161" s="10">
        <v>4.3</v>
      </c>
      <c r="AS2161" s="10">
        <v>6.2</v>
      </c>
      <c r="AU2161" s="10">
        <v>2.2889284000000003E-2</v>
      </c>
      <c r="AV2161" s="10">
        <v>5.6633280000000005E-3</v>
      </c>
      <c r="AW2161" s="10">
        <v>2.2000000000000002</v>
      </c>
      <c r="AX2161" s="10">
        <v>6.2</v>
      </c>
      <c r="AZ2161" s="10">
        <v>2236</v>
      </c>
      <c r="BA2161" s="10" t="s">
        <v>292</v>
      </c>
      <c r="BB2161" s="10">
        <v>2.0308469999999999E-2</v>
      </c>
      <c r="BC2161" s="10">
        <v>1.2043395E-2</v>
      </c>
      <c r="BD2161" s="10">
        <v>2.1</v>
      </c>
      <c r="BE2161" s="10">
        <v>6.5</v>
      </c>
      <c r="BG2161" s="10">
        <v>1.8746279999999997E-2</v>
      </c>
      <c r="BH2161" s="10">
        <v>1.111698E-2</v>
      </c>
      <c r="BI2161" s="10">
        <v>2</v>
      </c>
      <c r="BJ2161" s="10">
        <v>6.3</v>
      </c>
      <c r="BL2161" s="10">
        <v>1.9043840000000003E-2</v>
      </c>
      <c r="BM2161" s="10">
        <v>1.129344E-2</v>
      </c>
      <c r="BN2161" s="10">
        <v>2</v>
      </c>
      <c r="BO2161" s="10">
        <v>6.4</v>
      </c>
      <c r="BQ2161" s="10">
        <v>2235</v>
      </c>
      <c r="BR2161" s="10" t="s">
        <v>288</v>
      </c>
      <c r="BS2161" s="10">
        <v>3.5939019999999995E-2</v>
      </c>
      <c r="BT2161" s="10">
        <v>1.2999219999999999E-2</v>
      </c>
      <c r="BU2161" s="10">
        <v>3.4</v>
      </c>
      <c r="BV2161" s="10">
        <v>6.5</v>
      </c>
      <c r="BX2161" s="10">
        <v>2.9239075999999996E-2</v>
      </c>
      <c r="BY2161" s="10">
        <v>1.0575836E-2</v>
      </c>
      <c r="BZ2161" s="10">
        <v>2.9</v>
      </c>
      <c r="CA2161" s="10">
        <v>6.2</v>
      </c>
      <c r="CC2161" s="10">
        <v>3.372738799999999E-2</v>
      </c>
      <c r="CD2161" s="10">
        <v>1.2199267999999999E-2</v>
      </c>
      <c r="CE2161" s="10">
        <v>3.4</v>
      </c>
      <c r="CF2161" s="10">
        <v>6.1</v>
      </c>
      <c r="CH2161" s="10">
        <v>2235</v>
      </c>
      <c r="CI2161" s="10" t="s">
        <v>288</v>
      </c>
      <c r="CJ2161" s="10">
        <v>1.5943680000000002E-2</v>
      </c>
      <c r="CK2161" s="10">
        <v>7.6175360000000011E-3</v>
      </c>
      <c r="CL2161" s="10">
        <v>1.6</v>
      </c>
      <c r="CM2161" s="10">
        <v>6.4</v>
      </c>
      <c r="CO2161" s="10">
        <v>2.0599110000000004E-2</v>
      </c>
      <c r="CP2161" s="10">
        <v>9.8417970000000011E-3</v>
      </c>
      <c r="CQ2161" s="10">
        <v>2.1</v>
      </c>
      <c r="CR2161" s="10">
        <v>6.3</v>
      </c>
      <c r="CT2161" s="10">
        <v>2.256093E-2</v>
      </c>
      <c r="CU2161" s="10">
        <v>1.0779110999999999E-2</v>
      </c>
      <c r="CV2161" s="10">
        <v>2.2999999999999998</v>
      </c>
      <c r="CW2161" s="10">
        <v>6.3</v>
      </c>
      <c r="CY2161" s="10">
        <v>2253</v>
      </c>
      <c r="CZ2161" s="10" t="s">
        <v>522</v>
      </c>
      <c r="DA2161" s="10">
        <v>0.08</v>
      </c>
      <c r="DB2161" s="10">
        <v>0.09</v>
      </c>
      <c r="DC2161" s="10">
        <v>1</v>
      </c>
      <c r="DD2161" s="10">
        <v>37.799999999999997</v>
      </c>
      <c r="DF2161" s="10">
        <v>0.17</v>
      </c>
      <c r="DG2161" s="10">
        <v>0.15</v>
      </c>
      <c r="DH2161" s="10">
        <v>3</v>
      </c>
      <c r="DI2161" s="10">
        <v>37.700000000000003</v>
      </c>
      <c r="DK2161" s="10">
        <v>0.17</v>
      </c>
      <c r="DL2161" s="10">
        <v>0.15</v>
      </c>
      <c r="DM2161" s="10">
        <v>3</v>
      </c>
      <c r="DN2161" s="10">
        <v>37.6</v>
      </c>
    </row>
    <row r="2162" spans="1:118" x14ac:dyDescent="0.25">
      <c r="A2162" s="10">
        <v>2237</v>
      </c>
      <c r="R2162" s="10">
        <v>2237</v>
      </c>
      <c r="S2162" s="10" t="s">
        <v>296</v>
      </c>
      <c r="T2162" s="10">
        <v>0.32365670400000002</v>
      </c>
      <c r="U2162" s="10">
        <v>0.18228940800000001</v>
      </c>
      <c r="V2162" s="10">
        <v>33.6</v>
      </c>
      <c r="W2162" s="10">
        <v>6.4</v>
      </c>
      <c r="Y2162" s="10">
        <v>0.62582058000000007</v>
      </c>
      <c r="Z2162" s="10">
        <v>0.35247366000000002</v>
      </c>
      <c r="AA2162" s="10">
        <v>66</v>
      </c>
      <c r="AB2162" s="10">
        <v>6.3</v>
      </c>
      <c r="AD2162" s="10">
        <v>0.68777049600000006</v>
      </c>
      <c r="AE2162" s="10">
        <v>0.38736499200000002</v>
      </c>
      <c r="AF2162" s="10">
        <v>71.400000000000006</v>
      </c>
      <c r="AG2162" s="10">
        <v>6.4</v>
      </c>
      <c r="AI2162" s="10">
        <v>2237</v>
      </c>
      <c r="AJ2162" s="10" t="s">
        <v>296</v>
      </c>
      <c r="AK2162" s="10">
        <v>0.92389473599999983</v>
      </c>
      <c r="AL2162" s="10">
        <v>0.22859251199999997</v>
      </c>
      <c r="AM2162" s="10">
        <v>88.8</v>
      </c>
      <c r="AN2162" s="10">
        <v>6.2</v>
      </c>
      <c r="AP2162" s="10">
        <v>1.2485063999999997</v>
      </c>
      <c r="AQ2162" s="10">
        <v>0.30890879999999998</v>
      </c>
      <c r="AR2162" s="10">
        <v>120</v>
      </c>
      <c r="AS2162" s="10">
        <v>6.2</v>
      </c>
      <c r="AU2162" s="10">
        <v>1.2922041240000002</v>
      </c>
      <c r="AV2162" s="10">
        <v>0.31972060800000002</v>
      </c>
      <c r="AW2162" s="10">
        <v>124.2</v>
      </c>
      <c r="AX2162" s="10">
        <v>6.2</v>
      </c>
      <c r="AZ2162" s="10">
        <v>2237</v>
      </c>
      <c r="BA2162" s="10" t="s">
        <v>296</v>
      </c>
      <c r="BB2162" s="10">
        <v>0.33654035999999998</v>
      </c>
      <c r="BC2162" s="10">
        <v>0.19957625999999998</v>
      </c>
      <c r="BD2162" s="10">
        <v>34.799999999999997</v>
      </c>
      <c r="BE2162" s="10">
        <v>6.5</v>
      </c>
      <c r="BG2162" s="10">
        <v>0.68048996399999984</v>
      </c>
      <c r="BH2162" s="10">
        <v>0.40354637399999987</v>
      </c>
      <c r="BI2162" s="10">
        <v>72.599999999999994</v>
      </c>
      <c r="BJ2162" s="10">
        <v>6.3</v>
      </c>
      <c r="BL2162" s="10">
        <v>0.66843878400000001</v>
      </c>
      <c r="BM2162" s="10">
        <v>0.396399744</v>
      </c>
      <c r="BN2162" s="10">
        <v>70.2</v>
      </c>
      <c r="BO2162" s="10">
        <v>6.4</v>
      </c>
      <c r="BQ2162" s="10">
        <v>2236</v>
      </c>
      <c r="BR2162" s="10" t="s">
        <v>292</v>
      </c>
      <c r="BS2162" s="10">
        <v>2.5368720000000001E-2</v>
      </c>
      <c r="BT2162" s="10">
        <v>9.1759199999999989E-3</v>
      </c>
      <c r="BU2162" s="10">
        <v>2.4</v>
      </c>
      <c r="BV2162" s="10">
        <v>6.5</v>
      </c>
      <c r="BX2162" s="10">
        <v>3.8313271999999995E-2</v>
      </c>
      <c r="BY2162" s="10">
        <v>1.3857992000000001E-2</v>
      </c>
      <c r="BZ2162" s="10">
        <v>3.8</v>
      </c>
      <c r="CA2162" s="10">
        <v>6.2</v>
      </c>
      <c r="CC2162" s="10">
        <v>2.8767477999999992E-2</v>
      </c>
      <c r="CD2162" s="10">
        <v>1.0405258000000001E-2</v>
      </c>
      <c r="CE2162" s="10">
        <v>2.9</v>
      </c>
      <c r="CF2162" s="10">
        <v>6.1</v>
      </c>
      <c r="CH2162" s="10">
        <v>2236</v>
      </c>
      <c r="CI2162" s="10" t="s">
        <v>292</v>
      </c>
      <c r="CJ2162" s="10">
        <v>3.587328E-2</v>
      </c>
      <c r="CK2162" s="10">
        <v>1.7139456000000001E-2</v>
      </c>
      <c r="CL2162" s="10">
        <v>3.6</v>
      </c>
      <c r="CM2162" s="10">
        <v>6.4</v>
      </c>
      <c r="CO2162" s="10">
        <v>3.8255490000000003E-2</v>
      </c>
      <c r="CP2162" s="10">
        <v>1.8277623000000003E-2</v>
      </c>
      <c r="CQ2162" s="10">
        <v>3.9</v>
      </c>
      <c r="CR2162" s="10">
        <v>6.3</v>
      </c>
      <c r="CT2162" s="10">
        <v>2.9427299999999997E-2</v>
      </c>
      <c r="CU2162" s="10">
        <v>1.4059709999999998E-2</v>
      </c>
      <c r="CV2162" s="10">
        <v>3</v>
      </c>
      <c r="CW2162" s="10">
        <v>6.3</v>
      </c>
      <c r="CY2162" s="10">
        <v>2254</v>
      </c>
      <c r="CZ2162" s="10" t="s">
        <v>8</v>
      </c>
      <c r="DA2162" s="10">
        <v>1.9</v>
      </c>
      <c r="DB2162" s="10">
        <v>0.42</v>
      </c>
      <c r="DC2162" s="10">
        <v>29</v>
      </c>
      <c r="DD2162" s="10">
        <v>37.799999999999997</v>
      </c>
      <c r="DF2162" s="10">
        <v>2.1</v>
      </c>
      <c r="DG2162" s="10">
        <v>0.5</v>
      </c>
      <c r="DH2162" s="10">
        <v>31</v>
      </c>
      <c r="DI2162" s="10">
        <v>37.700000000000003</v>
      </c>
      <c r="DK2162" s="10">
        <v>2.2000000000000002</v>
      </c>
      <c r="DL2162" s="10">
        <v>0.5</v>
      </c>
      <c r="DM2162" s="10">
        <v>34</v>
      </c>
      <c r="DN2162" s="10">
        <v>37.6</v>
      </c>
    </row>
    <row r="2163" spans="1:118" x14ac:dyDescent="0.25">
      <c r="A2163" s="10">
        <v>2238</v>
      </c>
      <c r="R2163" s="10">
        <v>2238</v>
      </c>
      <c r="S2163" s="10" t="s">
        <v>400</v>
      </c>
      <c r="T2163" s="10">
        <v>0</v>
      </c>
      <c r="Y2163" s="10">
        <v>0</v>
      </c>
      <c r="AD2163" s="10">
        <v>0</v>
      </c>
      <c r="AI2163" s="10">
        <v>2238</v>
      </c>
      <c r="AJ2163" s="10" t="s">
        <v>400</v>
      </c>
      <c r="AK2163" s="10">
        <v>0</v>
      </c>
      <c r="AP2163" s="10">
        <v>0</v>
      </c>
      <c r="AU2163" s="10">
        <v>0</v>
      </c>
      <c r="AZ2163" s="10">
        <v>2238</v>
      </c>
      <c r="BA2163" s="10" t="s">
        <v>400</v>
      </c>
      <c r="BB2163" s="10">
        <v>0</v>
      </c>
      <c r="BG2163" s="10">
        <v>0</v>
      </c>
      <c r="BL2163" s="10">
        <v>0</v>
      </c>
      <c r="BQ2163" s="10">
        <v>2237</v>
      </c>
      <c r="BR2163" s="10" t="s">
        <v>296</v>
      </c>
      <c r="BS2163" s="10">
        <v>0.81814122</v>
      </c>
      <c r="BT2163" s="10">
        <v>0.29592342000000005</v>
      </c>
      <c r="BU2163" s="10">
        <v>77.400000000000006</v>
      </c>
      <c r="BV2163" s="10">
        <v>6.5</v>
      </c>
      <c r="BX2163" s="10">
        <v>0.98606263199999988</v>
      </c>
      <c r="BY2163" s="10">
        <v>0.35666095200000003</v>
      </c>
      <c r="BZ2163" s="10">
        <v>97.8</v>
      </c>
      <c r="CA2163" s="10">
        <v>6.2</v>
      </c>
      <c r="CC2163" s="10">
        <v>1.1130038039999999</v>
      </c>
      <c r="CD2163" s="10">
        <v>0.40257584400000002</v>
      </c>
      <c r="CE2163" s="10">
        <v>112.2</v>
      </c>
      <c r="CF2163" s="10">
        <v>6.1</v>
      </c>
      <c r="CH2163" s="10">
        <v>2237</v>
      </c>
      <c r="CI2163" s="10" t="s">
        <v>296</v>
      </c>
      <c r="CJ2163" s="10">
        <v>0.34677503999999998</v>
      </c>
      <c r="CK2163" s="10">
        <v>0.16568140799999997</v>
      </c>
      <c r="CL2163" s="10">
        <v>34.799999999999997</v>
      </c>
      <c r="CM2163" s="10">
        <v>6.4</v>
      </c>
      <c r="CO2163" s="10">
        <v>0.67682790000000004</v>
      </c>
      <c r="CP2163" s="10">
        <v>0.32337332999999996</v>
      </c>
      <c r="CQ2163" s="10">
        <v>69</v>
      </c>
      <c r="CR2163" s="10">
        <v>6.3</v>
      </c>
      <c r="CT2163" s="10">
        <v>0.63562967999999997</v>
      </c>
      <c r="CU2163" s="10">
        <v>0.30368973599999999</v>
      </c>
      <c r="CV2163" s="10">
        <v>64.8</v>
      </c>
      <c r="CW2163" s="10">
        <v>6.3</v>
      </c>
      <c r="CY2163" s="10">
        <v>2255</v>
      </c>
      <c r="CZ2163" s="10" t="s">
        <v>9</v>
      </c>
      <c r="DA2163" s="10">
        <v>1.9</v>
      </c>
      <c r="DB2163" s="10">
        <v>0.43</v>
      </c>
      <c r="DC2163" s="10">
        <v>29</v>
      </c>
      <c r="DD2163" s="10">
        <v>37.9</v>
      </c>
      <c r="DF2163" s="10">
        <v>2.2000000000000002</v>
      </c>
      <c r="DG2163" s="10">
        <v>0.5</v>
      </c>
      <c r="DH2163" s="10">
        <v>34</v>
      </c>
      <c r="DI2163" s="10">
        <v>37.700000000000003</v>
      </c>
      <c r="DK2163" s="10">
        <v>2.2000000000000002</v>
      </c>
      <c r="DL2163" s="10">
        <v>0.5</v>
      </c>
      <c r="DM2163" s="10">
        <v>34</v>
      </c>
      <c r="DN2163" s="10">
        <v>37.6</v>
      </c>
    </row>
    <row r="2164" spans="1:118" x14ac:dyDescent="0.25">
      <c r="A2164" s="10">
        <v>2239</v>
      </c>
      <c r="R2164" s="10">
        <v>2239</v>
      </c>
      <c r="S2164" s="10" t="s">
        <v>401</v>
      </c>
      <c r="T2164" s="10">
        <v>3.9399999999999999E-3</v>
      </c>
      <c r="Y2164" s="10">
        <v>1.2999999999999999E-4</v>
      </c>
      <c r="AD2164" s="10">
        <v>2.2000000000000001E-4</v>
      </c>
      <c r="AI2164" s="10">
        <v>2239</v>
      </c>
      <c r="AJ2164" s="10" t="s">
        <v>401</v>
      </c>
      <c r="AK2164" s="10">
        <v>2.0160000000000001E-2</v>
      </c>
      <c r="AP2164" s="10">
        <v>2.4819999999999998E-2</v>
      </c>
      <c r="AU2164" s="10">
        <v>2.3619999999999999E-2</v>
      </c>
      <c r="AZ2164" s="10">
        <v>2239</v>
      </c>
      <c r="BA2164" s="10" t="s">
        <v>401</v>
      </c>
      <c r="BB2164" s="10">
        <v>3.2699999999999999E-3</v>
      </c>
      <c r="BG2164" s="10">
        <v>2.0000000000000001E-4</v>
      </c>
      <c r="BL2164" s="10">
        <v>1.1E-4</v>
      </c>
      <c r="BQ2164" s="10">
        <v>2238</v>
      </c>
      <c r="BR2164" s="10" t="s">
        <v>400</v>
      </c>
      <c r="BS2164" s="10">
        <v>0</v>
      </c>
      <c r="BX2164" s="10">
        <v>0</v>
      </c>
      <c r="CC2164" s="10">
        <v>0</v>
      </c>
      <c r="CH2164" s="10">
        <v>2238</v>
      </c>
      <c r="CI2164" s="10" t="s">
        <v>400</v>
      </c>
      <c r="CJ2164" s="10">
        <v>0</v>
      </c>
      <c r="CO2164" s="10">
        <v>0</v>
      </c>
      <c r="CT2164" s="10">
        <v>0</v>
      </c>
      <c r="CY2164" s="10">
        <v>2256</v>
      </c>
      <c r="CZ2164" s="10" t="s">
        <v>10</v>
      </c>
      <c r="DA2164" s="10">
        <v>1.8</v>
      </c>
      <c r="DB2164" s="10">
        <v>0.36</v>
      </c>
      <c r="DC2164" s="10">
        <v>100</v>
      </c>
      <c r="DD2164" s="10">
        <v>10.6</v>
      </c>
      <c r="DF2164" s="10">
        <v>2</v>
      </c>
      <c r="DG2164" s="10">
        <v>0.4</v>
      </c>
      <c r="DH2164" s="10">
        <v>110</v>
      </c>
      <c r="DI2164" s="10">
        <v>10.6</v>
      </c>
      <c r="DK2164" s="10">
        <v>2.1</v>
      </c>
      <c r="DL2164" s="10">
        <v>0.43</v>
      </c>
      <c r="DM2164" s="10">
        <v>120</v>
      </c>
      <c r="DN2164" s="10">
        <v>10.6</v>
      </c>
    </row>
    <row r="2165" spans="1:118" x14ac:dyDescent="0.25">
      <c r="A2165" s="10">
        <v>2240</v>
      </c>
      <c r="R2165" s="10">
        <v>2240</v>
      </c>
      <c r="S2165" s="10" t="s">
        <v>520</v>
      </c>
      <c r="T2165" s="10">
        <v>0.98</v>
      </c>
      <c r="U2165" s="10">
        <v>0.63</v>
      </c>
      <c r="V2165" s="10">
        <v>20</v>
      </c>
      <c r="W2165" s="10">
        <v>36.700000000000003</v>
      </c>
      <c r="Y2165" s="10">
        <v>1.53</v>
      </c>
      <c r="Z2165" s="10">
        <v>0.9</v>
      </c>
      <c r="AA2165" s="10">
        <v>28</v>
      </c>
      <c r="AB2165" s="10">
        <v>36.700000000000003</v>
      </c>
      <c r="AD2165" s="10">
        <v>1.63</v>
      </c>
      <c r="AE2165" s="10">
        <v>1</v>
      </c>
      <c r="AF2165" s="10">
        <v>30</v>
      </c>
      <c r="AG2165" s="10">
        <v>36.700000000000003</v>
      </c>
      <c r="AI2165" s="10">
        <v>2240</v>
      </c>
      <c r="AJ2165" s="10" t="s">
        <v>520</v>
      </c>
      <c r="AK2165" s="10">
        <v>2.85</v>
      </c>
      <c r="AL2165" s="10">
        <v>1.5</v>
      </c>
      <c r="AM2165" s="10">
        <v>50</v>
      </c>
      <c r="AN2165" s="10">
        <v>37.1</v>
      </c>
      <c r="AP2165" s="10">
        <v>3.8</v>
      </c>
      <c r="AQ2165" s="10">
        <v>1.5</v>
      </c>
      <c r="AR2165" s="10">
        <v>65</v>
      </c>
      <c r="AS2165" s="10">
        <v>37.1</v>
      </c>
      <c r="AU2165" s="10">
        <v>3.6</v>
      </c>
      <c r="AV2165" s="10">
        <v>1.7</v>
      </c>
      <c r="AW2165" s="10">
        <v>62</v>
      </c>
      <c r="AX2165" s="10">
        <v>37.1</v>
      </c>
      <c r="AZ2165" s="10">
        <v>2240</v>
      </c>
      <c r="BA2165" s="10" t="s">
        <v>520</v>
      </c>
      <c r="BB2165" s="10">
        <v>1.1100000000000001</v>
      </c>
      <c r="BC2165" s="10">
        <v>0.73</v>
      </c>
      <c r="BD2165" s="10">
        <v>2</v>
      </c>
      <c r="BE2165" s="10">
        <v>36.6</v>
      </c>
      <c r="BG2165" s="10">
        <v>1.93</v>
      </c>
      <c r="BH2165" s="10">
        <v>1.03</v>
      </c>
      <c r="BI2165" s="10">
        <v>34</v>
      </c>
      <c r="BJ2165" s="10">
        <v>36.6</v>
      </c>
      <c r="BL2165" s="10">
        <v>1.93</v>
      </c>
      <c r="BM2165" s="10">
        <v>0.96</v>
      </c>
      <c r="BN2165" s="10">
        <v>32</v>
      </c>
      <c r="BO2165" s="10">
        <v>36.6</v>
      </c>
      <c r="BQ2165" s="10">
        <v>2239</v>
      </c>
      <c r="BR2165" s="10" t="s">
        <v>401</v>
      </c>
      <c r="BS2165" s="10">
        <v>2.4420000000000001E-2</v>
      </c>
      <c r="BX2165" s="10">
        <v>2.5309999999999999E-2</v>
      </c>
      <c r="CC2165" s="10">
        <v>2.4379999999999999E-2</v>
      </c>
      <c r="CH2165" s="10">
        <v>2239</v>
      </c>
      <c r="CI2165" s="10" t="s">
        <v>401</v>
      </c>
      <c r="CJ2165" s="10">
        <v>3.5200000000000001E-3</v>
      </c>
      <c r="CO2165" s="10">
        <v>1.9000000000000001E-4</v>
      </c>
      <c r="CT2165" s="10">
        <v>1.2999999999999999E-4</v>
      </c>
      <c r="CY2165" s="10">
        <v>2257</v>
      </c>
      <c r="CZ2165" s="10" t="s">
        <v>11</v>
      </c>
      <c r="DA2165" s="10">
        <v>1.8</v>
      </c>
      <c r="DB2165" s="10">
        <v>0.36</v>
      </c>
      <c r="DC2165" s="10">
        <v>100</v>
      </c>
      <c r="DD2165" s="10">
        <v>10.6</v>
      </c>
      <c r="DF2165" s="10">
        <v>2.1</v>
      </c>
      <c r="DG2165" s="10">
        <v>0.43</v>
      </c>
      <c r="DH2165" s="10">
        <v>120</v>
      </c>
      <c r="DI2165" s="10">
        <v>10.6</v>
      </c>
      <c r="DK2165" s="10">
        <v>2.1</v>
      </c>
      <c r="DL2165" s="10">
        <v>0.43</v>
      </c>
      <c r="DM2165" s="10">
        <v>120</v>
      </c>
      <c r="DN2165" s="10">
        <v>10.6</v>
      </c>
    </row>
    <row r="2166" spans="1:118" x14ac:dyDescent="0.25">
      <c r="A2166" s="10">
        <v>2241</v>
      </c>
      <c r="R2166" s="10">
        <v>2241</v>
      </c>
      <c r="S2166" s="10" t="s">
        <v>8</v>
      </c>
      <c r="AI2166" s="10">
        <v>2241</v>
      </c>
      <c r="AJ2166" s="10" t="s">
        <v>8</v>
      </c>
      <c r="AZ2166" s="10">
        <v>2241</v>
      </c>
      <c r="BA2166" s="10" t="s">
        <v>8</v>
      </c>
      <c r="BB2166" s="10">
        <v>2.5299999999999998</v>
      </c>
      <c r="BC2166" s="10">
        <v>1.1000000000000001</v>
      </c>
      <c r="BD2166" s="10">
        <v>43</v>
      </c>
      <c r="BE2166" s="10">
        <v>36.700000000000003</v>
      </c>
      <c r="BG2166" s="10">
        <v>3.53</v>
      </c>
      <c r="BH2166" s="10">
        <v>1.6</v>
      </c>
      <c r="BI2166" s="10">
        <v>61</v>
      </c>
      <c r="BJ2166" s="10">
        <v>36.700000000000003</v>
      </c>
      <c r="BL2166" s="10">
        <v>3.72</v>
      </c>
      <c r="BM2166" s="10">
        <v>1.7</v>
      </c>
      <c r="BN2166" s="10">
        <v>64</v>
      </c>
      <c r="BO2166" s="10">
        <v>36.700000000000003</v>
      </c>
      <c r="BQ2166" s="10">
        <v>2240</v>
      </c>
      <c r="BR2166" s="10" t="s">
        <v>520</v>
      </c>
      <c r="BS2166" s="10">
        <v>2.44</v>
      </c>
      <c r="BT2166" s="10">
        <v>1.25</v>
      </c>
      <c r="BU2166" s="10">
        <v>42</v>
      </c>
      <c r="BV2166" s="10">
        <v>38</v>
      </c>
      <c r="BX2166" s="10">
        <v>3.25</v>
      </c>
      <c r="BY2166" s="10">
        <v>1</v>
      </c>
      <c r="BZ2166" s="10">
        <v>53</v>
      </c>
      <c r="CA2166" s="10">
        <v>37.9</v>
      </c>
      <c r="CC2166" s="10">
        <v>3.35</v>
      </c>
      <c r="CD2166" s="10">
        <v>1.1000000000000001</v>
      </c>
      <c r="CE2166" s="10">
        <v>54</v>
      </c>
      <c r="CF2166" s="10">
        <v>37.9</v>
      </c>
      <c r="CH2166" s="10">
        <v>2240</v>
      </c>
      <c r="CI2166" s="10" t="s">
        <v>520</v>
      </c>
      <c r="CJ2166" s="10">
        <v>0.79</v>
      </c>
      <c r="CK2166" s="10">
        <v>0.51</v>
      </c>
      <c r="CL2166" s="10">
        <v>14</v>
      </c>
      <c r="CM2166" s="10">
        <v>37.799999999999997</v>
      </c>
      <c r="CO2166" s="10">
        <v>1.58</v>
      </c>
      <c r="CP2166" s="10">
        <v>0.9</v>
      </c>
      <c r="CQ2166" s="10">
        <v>28</v>
      </c>
      <c r="CR2166" s="10">
        <v>37.4</v>
      </c>
      <c r="CT2166" s="10">
        <v>1.58</v>
      </c>
      <c r="CU2166" s="10">
        <v>0.72</v>
      </c>
      <c r="CV2166" s="10">
        <v>26</v>
      </c>
      <c r="CW2166" s="10">
        <v>37.5</v>
      </c>
      <c r="CY2166" s="10">
        <v>2258</v>
      </c>
      <c r="CZ2166" s="10" t="s">
        <v>285</v>
      </c>
      <c r="DA2166" s="10">
        <v>0</v>
      </c>
      <c r="DB2166" s="10">
        <v>0</v>
      </c>
      <c r="DC2166" s="10">
        <v>0</v>
      </c>
      <c r="DD2166" s="10">
        <v>10.6</v>
      </c>
      <c r="DF2166" s="10">
        <v>0</v>
      </c>
      <c r="DG2166" s="10">
        <v>0</v>
      </c>
      <c r="DH2166" s="10">
        <v>0</v>
      </c>
      <c r="DI2166" s="10">
        <v>10.6</v>
      </c>
      <c r="DK2166" s="10">
        <v>0</v>
      </c>
      <c r="DL2166" s="10">
        <v>0</v>
      </c>
      <c r="DM2166" s="10">
        <v>0</v>
      </c>
      <c r="DN2166" s="10">
        <v>10.6</v>
      </c>
    </row>
    <row r="2167" spans="1:118" x14ac:dyDescent="0.25">
      <c r="A2167" s="10">
        <v>2242</v>
      </c>
      <c r="R2167" s="10">
        <v>2242</v>
      </c>
      <c r="S2167" s="10" t="s">
        <v>9</v>
      </c>
      <c r="T2167" s="10">
        <v>1.74</v>
      </c>
      <c r="U2167" s="10">
        <v>0.9</v>
      </c>
      <c r="V2167" s="10">
        <v>30</v>
      </c>
      <c r="W2167" s="10">
        <v>36.700000000000003</v>
      </c>
      <c r="Y2167" s="10">
        <v>3.44</v>
      </c>
      <c r="Z2167" s="10">
        <v>1.79</v>
      </c>
      <c r="AA2167" s="10">
        <v>61</v>
      </c>
      <c r="AB2167" s="10">
        <v>36.700000000000003</v>
      </c>
      <c r="AD2167" s="10">
        <v>3.44</v>
      </c>
      <c r="AE2167" s="10">
        <v>1.79</v>
      </c>
      <c r="AF2167" s="10">
        <v>61</v>
      </c>
      <c r="AG2167" s="10">
        <v>36.700000000000003</v>
      </c>
      <c r="AI2167" s="10">
        <v>2242</v>
      </c>
      <c r="AJ2167" s="10" t="s">
        <v>9</v>
      </c>
      <c r="AK2167" s="10">
        <v>7.44</v>
      </c>
      <c r="AL2167" s="10">
        <v>2.9</v>
      </c>
      <c r="AM2167" s="10">
        <v>130</v>
      </c>
      <c r="AN2167" s="10">
        <v>36.9</v>
      </c>
      <c r="AP2167" s="10">
        <v>9.1</v>
      </c>
      <c r="AQ2167" s="10">
        <v>2.9</v>
      </c>
      <c r="AR2167" s="10">
        <v>170</v>
      </c>
      <c r="AS2167" s="10">
        <v>36.9</v>
      </c>
      <c r="AU2167" s="10">
        <v>10</v>
      </c>
      <c r="AV2167" s="10">
        <v>2.9</v>
      </c>
      <c r="AW2167" s="10">
        <v>180</v>
      </c>
      <c r="AX2167" s="10">
        <v>36.9</v>
      </c>
      <c r="AZ2167" s="10">
        <v>2242</v>
      </c>
      <c r="BA2167" s="10" t="s">
        <v>9</v>
      </c>
      <c r="BQ2167" s="10">
        <v>2241</v>
      </c>
      <c r="BR2167" s="10" t="s">
        <v>8</v>
      </c>
      <c r="BS2167" s="10">
        <v>2.1</v>
      </c>
      <c r="BT2167" s="10">
        <v>1.54</v>
      </c>
      <c r="BU2167" s="10">
        <v>31</v>
      </c>
      <c r="BV2167" s="10">
        <v>38</v>
      </c>
      <c r="BX2167" s="10">
        <v>2.7</v>
      </c>
      <c r="BY2167" s="10">
        <v>1.56</v>
      </c>
      <c r="BZ2167" s="10">
        <v>41</v>
      </c>
      <c r="CA2167" s="10">
        <v>37.9</v>
      </c>
      <c r="CC2167" s="10">
        <v>2.9</v>
      </c>
      <c r="CD2167" s="10">
        <v>1.57</v>
      </c>
      <c r="CE2167" s="10">
        <v>43</v>
      </c>
      <c r="CF2167" s="10">
        <v>37.9</v>
      </c>
      <c r="CH2167" s="10">
        <v>2241</v>
      </c>
      <c r="CI2167" s="10" t="s">
        <v>8</v>
      </c>
      <c r="CY2167" s="10">
        <v>2259</v>
      </c>
      <c r="CZ2167" s="10" t="s">
        <v>304</v>
      </c>
      <c r="DA2167" s="10">
        <v>1.0452659999999998</v>
      </c>
      <c r="DB2167" s="10">
        <v>0.34284724799999994</v>
      </c>
      <c r="DC2167" s="10">
        <v>60</v>
      </c>
      <c r="DD2167" s="10">
        <v>10.6</v>
      </c>
      <c r="DF2167" s="10">
        <v>1.2194770000000001</v>
      </c>
      <c r="DG2167" s="10">
        <v>0.39998845600000005</v>
      </c>
      <c r="DH2167" s="10">
        <v>70</v>
      </c>
      <c r="DI2167" s="10">
        <v>10.6</v>
      </c>
      <c r="DK2167" s="10">
        <v>1.1323714999999999</v>
      </c>
      <c r="DL2167" s="10">
        <v>0.37141785199999999</v>
      </c>
      <c r="DM2167" s="10">
        <v>65</v>
      </c>
      <c r="DN2167" s="10">
        <v>10.6</v>
      </c>
    </row>
    <row r="2168" spans="1:118" x14ac:dyDescent="0.25">
      <c r="A2168" s="10">
        <v>2243</v>
      </c>
      <c r="R2168" s="10">
        <v>2243</v>
      </c>
      <c r="S2168" s="10" t="s">
        <v>10</v>
      </c>
      <c r="AI2168" s="10">
        <v>2243</v>
      </c>
      <c r="AJ2168" s="10" t="s">
        <v>10</v>
      </c>
      <c r="AZ2168" s="10">
        <v>2243</v>
      </c>
      <c r="BA2168" s="10" t="s">
        <v>10</v>
      </c>
      <c r="BB2168" s="10">
        <v>2.5</v>
      </c>
      <c r="BC2168" s="10">
        <v>1</v>
      </c>
      <c r="BD2168" s="10">
        <v>147</v>
      </c>
      <c r="BE2168" s="10">
        <v>10.7</v>
      </c>
      <c r="BG2168" s="10">
        <v>3.5</v>
      </c>
      <c r="BH2168" s="10">
        <v>1.5</v>
      </c>
      <c r="BI2168" s="10">
        <v>208</v>
      </c>
      <c r="BJ2168" s="10">
        <v>10.7</v>
      </c>
      <c r="BL2168" s="10">
        <v>3.7</v>
      </c>
      <c r="BM2168" s="10">
        <v>1.6</v>
      </c>
      <c r="BN2168" s="10">
        <v>220</v>
      </c>
      <c r="BO2168" s="10">
        <v>10.5</v>
      </c>
      <c r="BQ2168" s="10">
        <v>2242</v>
      </c>
      <c r="BR2168" s="10" t="s">
        <v>9</v>
      </c>
      <c r="BS2168" s="10">
        <v>2.48</v>
      </c>
      <c r="BT2168" s="10">
        <v>1.23</v>
      </c>
      <c r="BU2168" s="10">
        <v>38</v>
      </c>
      <c r="BV2168" s="10">
        <v>38</v>
      </c>
      <c r="BX2168" s="10">
        <v>3.18</v>
      </c>
      <c r="BY2168" s="10">
        <v>1.41</v>
      </c>
      <c r="BZ2168" s="10">
        <v>51</v>
      </c>
      <c r="CA2168" s="10">
        <v>37.9</v>
      </c>
      <c r="CC2168" s="10">
        <v>3.5</v>
      </c>
      <c r="CD2168" s="10">
        <v>1.4</v>
      </c>
      <c r="CE2168" s="10">
        <v>53</v>
      </c>
      <c r="CF2168" s="10">
        <v>37.9</v>
      </c>
      <c r="CH2168" s="10">
        <v>2242</v>
      </c>
      <c r="CI2168" s="10" t="s">
        <v>9</v>
      </c>
      <c r="CJ2168" s="10">
        <v>4.13</v>
      </c>
      <c r="CK2168" s="10">
        <v>1.6</v>
      </c>
      <c r="CL2168" s="10">
        <v>75</v>
      </c>
      <c r="CM2168" s="10">
        <v>38</v>
      </c>
      <c r="CO2168" s="10">
        <v>4.33</v>
      </c>
      <c r="CP2168" s="10">
        <v>2.4</v>
      </c>
      <c r="CQ2168" s="10">
        <v>84</v>
      </c>
      <c r="CR2168" s="10">
        <v>37.799999999999997</v>
      </c>
      <c r="CT2168" s="10">
        <v>4.2300000000000004</v>
      </c>
      <c r="CU2168" s="10">
        <v>1.8</v>
      </c>
      <c r="CV2168" s="10">
        <v>81</v>
      </c>
      <c r="CW2168" s="10">
        <v>38</v>
      </c>
      <c r="CY2168" s="10">
        <v>2260</v>
      </c>
      <c r="CZ2168" s="10" t="s">
        <v>305</v>
      </c>
      <c r="DA2168" s="10">
        <v>0.34842199999999995</v>
      </c>
      <c r="DB2168" s="10">
        <v>0.11428241599999998</v>
      </c>
      <c r="DC2168" s="10">
        <v>20</v>
      </c>
      <c r="DD2168" s="10">
        <v>10.6</v>
      </c>
      <c r="DF2168" s="10">
        <v>0.26131649999999995</v>
      </c>
      <c r="DG2168" s="10">
        <v>8.5711811999999984E-2</v>
      </c>
      <c r="DH2168" s="10">
        <v>15</v>
      </c>
      <c r="DI2168" s="10">
        <v>10.6</v>
      </c>
      <c r="DK2168" s="10">
        <v>0.34842199999999995</v>
      </c>
      <c r="DL2168" s="10">
        <v>0.11428241599999998</v>
      </c>
      <c r="DM2168" s="10">
        <v>20</v>
      </c>
      <c r="DN2168" s="10">
        <v>10.6</v>
      </c>
    </row>
    <row r="2169" spans="1:118" x14ac:dyDescent="0.25">
      <c r="A2169" s="10">
        <v>2244</v>
      </c>
      <c r="R2169" s="10">
        <v>2244</v>
      </c>
      <c r="S2169" s="10" t="s">
        <v>11</v>
      </c>
      <c r="T2169" s="10">
        <v>1.7</v>
      </c>
      <c r="U2169" s="10">
        <v>0.82</v>
      </c>
      <c r="V2169" s="10">
        <v>100</v>
      </c>
      <c r="W2169" s="10">
        <v>10.6</v>
      </c>
      <c r="Y2169" s="10">
        <v>3.4</v>
      </c>
      <c r="Z2169" s="10">
        <v>1.7</v>
      </c>
      <c r="AA2169" s="10">
        <v>200</v>
      </c>
      <c r="AB2169" s="10">
        <v>10.7</v>
      </c>
      <c r="AD2169" s="10">
        <v>3.4</v>
      </c>
      <c r="AE2169" s="10">
        <v>1.7</v>
      </c>
      <c r="AF2169" s="10">
        <v>200</v>
      </c>
      <c r="AG2169" s="10">
        <v>10.7</v>
      </c>
      <c r="AI2169" s="10">
        <v>2244</v>
      </c>
      <c r="AJ2169" s="10" t="s">
        <v>11</v>
      </c>
      <c r="AK2169" s="10">
        <v>7.4</v>
      </c>
      <c r="AL2169" s="10">
        <v>2.8</v>
      </c>
      <c r="AM2169" s="10">
        <v>400</v>
      </c>
      <c r="AN2169" s="10">
        <v>10.7</v>
      </c>
      <c r="AP2169" s="10">
        <v>9</v>
      </c>
      <c r="AQ2169" s="10">
        <v>2.7</v>
      </c>
      <c r="AR2169" s="10">
        <v>490</v>
      </c>
      <c r="AS2169" s="10">
        <v>10.7</v>
      </c>
      <c r="AU2169" s="10">
        <v>9.9</v>
      </c>
      <c r="AV2169" s="10">
        <v>2.7</v>
      </c>
      <c r="AW2169" s="10">
        <v>534</v>
      </c>
      <c r="AX2169" s="10">
        <v>10.7</v>
      </c>
      <c r="AZ2169" s="10">
        <v>2244</v>
      </c>
      <c r="BA2169" s="10" t="s">
        <v>11</v>
      </c>
      <c r="BQ2169" s="10">
        <v>2243</v>
      </c>
      <c r="BR2169" s="10" t="s">
        <v>10</v>
      </c>
      <c r="BS2169" s="10">
        <v>2</v>
      </c>
      <c r="BT2169" s="10">
        <v>0.73</v>
      </c>
      <c r="BU2169" s="10">
        <v>111</v>
      </c>
      <c r="BV2169" s="10">
        <v>10.8</v>
      </c>
      <c r="BX2169" s="10">
        <v>2.6</v>
      </c>
      <c r="BY2169" s="10">
        <v>0.82</v>
      </c>
      <c r="BZ2169" s="10">
        <v>146</v>
      </c>
      <c r="CA2169" s="10">
        <v>10.8</v>
      </c>
      <c r="CC2169" s="10">
        <v>2.8</v>
      </c>
      <c r="CD2169" s="10">
        <v>0.83</v>
      </c>
      <c r="CE2169" s="10">
        <v>156</v>
      </c>
      <c r="CF2169" s="10">
        <v>10.8</v>
      </c>
      <c r="CH2169" s="10">
        <v>2243</v>
      </c>
      <c r="CI2169" s="10" t="s">
        <v>10</v>
      </c>
      <c r="CY2169" s="10">
        <v>2261</v>
      </c>
      <c r="CZ2169" s="10" t="s">
        <v>288</v>
      </c>
      <c r="DA2169" s="10">
        <v>0</v>
      </c>
      <c r="DB2169" s="10">
        <v>0</v>
      </c>
      <c r="DC2169" s="10">
        <v>0</v>
      </c>
      <c r="DD2169" s="10">
        <v>10.6</v>
      </c>
      <c r="DF2169" s="10">
        <v>0</v>
      </c>
      <c r="DG2169" s="10">
        <v>0</v>
      </c>
      <c r="DH2169" s="10">
        <v>0</v>
      </c>
      <c r="DI2169" s="10">
        <v>10.6</v>
      </c>
      <c r="DK2169" s="10">
        <v>0</v>
      </c>
      <c r="DL2169" s="10">
        <v>0</v>
      </c>
      <c r="DM2169" s="10">
        <v>0</v>
      </c>
      <c r="DN2169" s="10">
        <v>10.6</v>
      </c>
    </row>
    <row r="2170" spans="1:118" x14ac:dyDescent="0.25">
      <c r="A2170" s="10">
        <v>2245</v>
      </c>
      <c r="R2170" s="10">
        <v>2245</v>
      </c>
      <c r="S2170" s="10" t="s">
        <v>287</v>
      </c>
      <c r="T2170" s="10">
        <v>1.55873E-2</v>
      </c>
      <c r="U2170" s="10">
        <v>9.6641260000000003E-3</v>
      </c>
      <c r="V2170" s="10">
        <v>1</v>
      </c>
      <c r="W2170" s="10">
        <v>10.6</v>
      </c>
      <c r="Y2170" s="10">
        <v>1.5734349999999998E-2</v>
      </c>
      <c r="Z2170" s="10">
        <v>9.7552969999999978E-3</v>
      </c>
      <c r="AA2170" s="10">
        <v>1</v>
      </c>
      <c r="AB2170" s="10">
        <v>10.7</v>
      </c>
      <c r="AD2170" s="10">
        <v>1.5734349999999998E-2</v>
      </c>
      <c r="AE2170" s="10">
        <v>9.7552969999999978E-3</v>
      </c>
      <c r="AF2170" s="10">
        <v>1</v>
      </c>
      <c r="AG2170" s="10">
        <v>10.7</v>
      </c>
      <c r="AI2170" s="10">
        <v>2245</v>
      </c>
      <c r="AJ2170" s="10" t="s">
        <v>287</v>
      </c>
      <c r="AK2170" s="10">
        <v>1.7585449999999999E-2</v>
      </c>
      <c r="AL2170" s="10">
        <v>5.8031984999999996E-3</v>
      </c>
      <c r="AM2170" s="10">
        <v>1</v>
      </c>
      <c r="AN2170" s="10">
        <v>10.7</v>
      </c>
      <c r="AP2170" s="10">
        <v>1.7585449999999999E-2</v>
      </c>
      <c r="AQ2170" s="10">
        <v>5.8031984999999996E-3</v>
      </c>
      <c r="AR2170" s="10">
        <v>1</v>
      </c>
      <c r="AS2170" s="10">
        <v>10.7</v>
      </c>
      <c r="AU2170" s="10">
        <v>1.7585449999999999E-2</v>
      </c>
      <c r="AV2170" s="10">
        <v>5.8031984999999996E-3</v>
      </c>
      <c r="AW2170" s="10">
        <v>1</v>
      </c>
      <c r="AX2170" s="10">
        <v>10.7</v>
      </c>
      <c r="AZ2170" s="10">
        <v>2245</v>
      </c>
      <c r="BA2170" s="10" t="s">
        <v>287</v>
      </c>
      <c r="BB2170" s="10">
        <v>1.5734349999999998E-2</v>
      </c>
      <c r="BC2170" s="10">
        <v>9.7552969999999978E-3</v>
      </c>
      <c r="BD2170" s="10">
        <v>1</v>
      </c>
      <c r="BE2170" s="10">
        <v>10.7</v>
      </c>
      <c r="BG2170" s="10">
        <v>1.5734349999999998E-2</v>
      </c>
      <c r="BH2170" s="10">
        <v>9.7552969999999978E-3</v>
      </c>
      <c r="BI2170" s="10">
        <v>1</v>
      </c>
      <c r="BJ2170" s="10">
        <v>10.7</v>
      </c>
      <c r="BL2170" s="10">
        <v>1.5440249999999999E-2</v>
      </c>
      <c r="BM2170" s="10">
        <v>9.5729549999999993E-3</v>
      </c>
      <c r="BN2170" s="10">
        <v>1</v>
      </c>
      <c r="BO2170" s="10">
        <v>10.5</v>
      </c>
      <c r="BQ2170" s="10">
        <v>2244</v>
      </c>
      <c r="BR2170" s="10" t="s">
        <v>11</v>
      </c>
      <c r="BS2170" s="10">
        <v>2.4</v>
      </c>
      <c r="BT2170" s="10">
        <v>1</v>
      </c>
      <c r="BU2170" s="10">
        <v>137</v>
      </c>
      <c r="BV2170" s="10">
        <v>10.8</v>
      </c>
      <c r="BX2170" s="10">
        <v>3.1</v>
      </c>
      <c r="BY2170" s="10">
        <v>1.2</v>
      </c>
      <c r="BZ2170" s="10">
        <v>182</v>
      </c>
      <c r="CA2170" s="10">
        <v>10.8</v>
      </c>
      <c r="CC2170" s="10">
        <v>3.4</v>
      </c>
      <c r="CD2170" s="10">
        <v>1.2</v>
      </c>
      <c r="CE2170" s="10">
        <v>191</v>
      </c>
      <c r="CF2170" s="10">
        <v>10.8</v>
      </c>
      <c r="CH2170" s="10">
        <v>2244</v>
      </c>
      <c r="CI2170" s="10" t="s">
        <v>11</v>
      </c>
      <c r="CJ2170" s="10">
        <v>4.0999999999999996</v>
      </c>
      <c r="CK2170" s="10">
        <v>1.5</v>
      </c>
      <c r="CL2170" s="10">
        <v>240</v>
      </c>
      <c r="CM2170" s="10">
        <v>10.6</v>
      </c>
      <c r="CO2170" s="10">
        <v>4.3</v>
      </c>
      <c r="CP2170" s="10">
        <v>2.2999999999999998</v>
      </c>
      <c r="CQ2170" s="10">
        <v>265</v>
      </c>
      <c r="CR2170" s="10">
        <v>10.6</v>
      </c>
      <c r="CT2170" s="10">
        <v>4.2</v>
      </c>
      <c r="CU2170" s="10">
        <v>1.7</v>
      </c>
      <c r="CV2170" s="10">
        <v>247</v>
      </c>
      <c r="CW2170" s="10">
        <v>10.6</v>
      </c>
      <c r="CY2170" s="10">
        <v>2262</v>
      </c>
      <c r="CZ2170" s="10" t="s">
        <v>315</v>
      </c>
      <c r="DA2170" s="10">
        <v>8.7105499999999988E-2</v>
      </c>
      <c r="DB2170" s="10">
        <v>2.8570603999999996E-2</v>
      </c>
      <c r="DC2170" s="10">
        <v>5</v>
      </c>
      <c r="DD2170" s="10">
        <v>10.6</v>
      </c>
      <c r="DF2170" s="10">
        <v>8.7105499999999988E-2</v>
      </c>
      <c r="DG2170" s="10">
        <v>2.8570603999999996E-2</v>
      </c>
      <c r="DH2170" s="10">
        <v>5</v>
      </c>
      <c r="DI2170" s="10">
        <v>10.6</v>
      </c>
      <c r="DK2170" s="10">
        <v>8.7105499999999988E-2</v>
      </c>
      <c r="DL2170" s="10">
        <v>2.8570603999999996E-2</v>
      </c>
      <c r="DM2170" s="10">
        <v>5</v>
      </c>
      <c r="DN2170" s="10">
        <v>10.6</v>
      </c>
    </row>
    <row r="2171" spans="1:118" x14ac:dyDescent="0.25">
      <c r="A2171" s="10">
        <v>2246</v>
      </c>
      <c r="R2171" s="10">
        <v>2246</v>
      </c>
      <c r="S2171" s="10" t="s">
        <v>289</v>
      </c>
      <c r="T2171" s="10">
        <v>0.15587299999999998</v>
      </c>
      <c r="U2171" s="10">
        <v>9.6641259999999993E-2</v>
      </c>
      <c r="V2171" s="10">
        <v>10</v>
      </c>
      <c r="W2171" s="10">
        <v>10.6</v>
      </c>
      <c r="Y2171" s="10">
        <v>0.47203049999999991</v>
      </c>
      <c r="Z2171" s="10">
        <v>0.29265890999999994</v>
      </c>
      <c r="AA2171" s="10">
        <v>30</v>
      </c>
      <c r="AB2171" s="10">
        <v>10.7</v>
      </c>
      <c r="AD2171" s="10">
        <v>0.34800679999999995</v>
      </c>
      <c r="AE2171" s="10">
        <v>0.21576421599999998</v>
      </c>
      <c r="AF2171" s="10">
        <v>20</v>
      </c>
      <c r="AG2171" s="10">
        <v>10.7</v>
      </c>
      <c r="AI2171" s="10">
        <v>2246</v>
      </c>
      <c r="AJ2171" s="10" t="s">
        <v>289</v>
      </c>
      <c r="AK2171" s="10">
        <v>0.54514894999999997</v>
      </c>
      <c r="AL2171" s="10">
        <v>0.17989915349999999</v>
      </c>
      <c r="AM2171" s="10">
        <v>31</v>
      </c>
      <c r="AN2171" s="10">
        <v>10.7</v>
      </c>
      <c r="AP2171" s="10">
        <v>0.63307619999999998</v>
      </c>
      <c r="AQ2171" s="10">
        <v>0.208915146</v>
      </c>
      <c r="AR2171" s="10">
        <v>36</v>
      </c>
      <c r="AS2171" s="10">
        <v>10.7</v>
      </c>
      <c r="AU2171" s="10">
        <v>0.68583254999999999</v>
      </c>
      <c r="AV2171" s="10">
        <v>0.22632474150000001</v>
      </c>
      <c r="AW2171" s="10">
        <v>39</v>
      </c>
      <c r="AX2171" s="10">
        <v>10.7</v>
      </c>
      <c r="AZ2171" s="10">
        <v>2246</v>
      </c>
      <c r="BA2171" s="10" t="s">
        <v>289</v>
      </c>
      <c r="BB2171" s="10">
        <v>0.37762439999999997</v>
      </c>
      <c r="BC2171" s="10">
        <v>0.23412712799999999</v>
      </c>
      <c r="BD2171" s="10">
        <v>24</v>
      </c>
      <c r="BE2171" s="10">
        <v>10.7</v>
      </c>
      <c r="BG2171" s="10">
        <v>0.47203049999999991</v>
      </c>
      <c r="BH2171" s="10">
        <v>0.29265890999999994</v>
      </c>
      <c r="BI2171" s="10">
        <v>30</v>
      </c>
      <c r="BJ2171" s="10">
        <v>10.7</v>
      </c>
      <c r="BL2171" s="10">
        <v>0.5805534</v>
      </c>
      <c r="BM2171" s="10">
        <v>0.35994310800000001</v>
      </c>
      <c r="BN2171" s="10">
        <v>34</v>
      </c>
      <c r="BO2171" s="10">
        <v>10.5</v>
      </c>
      <c r="BQ2171" s="10">
        <v>2245</v>
      </c>
      <c r="BR2171" s="10" t="s">
        <v>287</v>
      </c>
      <c r="BS2171" s="10">
        <v>1.7376120000000002E-2</v>
      </c>
      <c r="BT2171" s="10">
        <v>6.8635674000000011E-3</v>
      </c>
      <c r="BU2171" s="10">
        <v>1</v>
      </c>
      <c r="BV2171" s="10">
        <v>10.8</v>
      </c>
      <c r="BX2171" s="10">
        <v>1.7376120000000002E-2</v>
      </c>
      <c r="BY2171" s="10">
        <v>6.8635674000000011E-3</v>
      </c>
      <c r="BZ2171" s="10">
        <v>1</v>
      </c>
      <c r="CA2171" s="10">
        <v>10.8</v>
      </c>
      <c r="CC2171" s="10">
        <v>1.7376120000000002E-2</v>
      </c>
      <c r="CD2171" s="10">
        <v>6.3075315600000003E-3</v>
      </c>
      <c r="CE2171" s="10">
        <v>1</v>
      </c>
      <c r="CF2171" s="10">
        <v>10.8</v>
      </c>
      <c r="CH2171" s="10">
        <v>2245</v>
      </c>
      <c r="CI2171" s="10" t="s">
        <v>287</v>
      </c>
      <c r="CJ2171" s="10">
        <v>1.55873E-2</v>
      </c>
      <c r="CK2171" s="10">
        <v>9.6641260000000003E-3</v>
      </c>
      <c r="CL2171" s="10">
        <v>1</v>
      </c>
      <c r="CM2171" s="10">
        <v>10.6</v>
      </c>
      <c r="CO2171" s="10">
        <v>1.55873E-2</v>
      </c>
      <c r="CP2171" s="10">
        <v>9.6641260000000003E-3</v>
      </c>
      <c r="CQ2171" s="10">
        <v>1</v>
      </c>
      <c r="CR2171" s="10">
        <v>10.6</v>
      </c>
      <c r="CT2171" s="10">
        <v>1.55873E-2</v>
      </c>
      <c r="CU2171" s="10">
        <v>9.6641260000000003E-3</v>
      </c>
      <c r="CV2171" s="10">
        <v>1</v>
      </c>
      <c r="CW2171" s="10">
        <v>10.6</v>
      </c>
      <c r="CY2171" s="10">
        <v>3362</v>
      </c>
      <c r="CZ2171" s="10" t="s">
        <v>289</v>
      </c>
    </row>
    <row r="2172" spans="1:118" x14ac:dyDescent="0.25">
      <c r="A2172" s="10">
        <v>2247</v>
      </c>
      <c r="R2172" s="10">
        <v>2247</v>
      </c>
      <c r="S2172" s="10" t="s">
        <v>291</v>
      </c>
      <c r="T2172" s="10">
        <v>0.23380949999999998</v>
      </c>
      <c r="U2172" s="10">
        <v>0.14496188999999998</v>
      </c>
      <c r="V2172" s="10">
        <v>15</v>
      </c>
      <c r="W2172" s="10">
        <v>10.6</v>
      </c>
      <c r="Y2172" s="10">
        <v>0.47203049999999991</v>
      </c>
      <c r="Z2172" s="10">
        <v>0.29265890999999994</v>
      </c>
      <c r="AA2172" s="10">
        <v>30</v>
      </c>
      <c r="AB2172" s="10">
        <v>10.7</v>
      </c>
      <c r="AD2172" s="10">
        <v>1.4790288999999999</v>
      </c>
      <c r="AE2172" s="10">
        <v>0.91699791799999997</v>
      </c>
      <c r="AF2172" s="10">
        <v>85</v>
      </c>
      <c r="AG2172" s="10">
        <v>10.7</v>
      </c>
      <c r="AI2172" s="10">
        <v>2247</v>
      </c>
      <c r="AJ2172" s="10" t="s">
        <v>291</v>
      </c>
      <c r="AK2172" s="10">
        <v>2.8312574499999994</v>
      </c>
      <c r="AL2172" s="10">
        <v>0.93431495849999979</v>
      </c>
      <c r="AM2172" s="10">
        <v>161</v>
      </c>
      <c r="AN2172" s="10">
        <v>10.7</v>
      </c>
      <c r="AP2172" s="10">
        <v>3.5522608999999998</v>
      </c>
      <c r="AQ2172" s="10">
        <v>1.1722460969999999</v>
      </c>
      <c r="AR2172" s="10">
        <v>202</v>
      </c>
      <c r="AS2172" s="10">
        <v>10.7</v>
      </c>
      <c r="AU2172" s="10">
        <v>4.2908498000000002</v>
      </c>
      <c r="AV2172" s="10">
        <v>1.4159804340000002</v>
      </c>
      <c r="AW2172" s="10">
        <v>244</v>
      </c>
      <c r="AX2172" s="10">
        <v>10.7</v>
      </c>
      <c r="AZ2172" s="10">
        <v>2247</v>
      </c>
      <c r="BA2172" s="10" t="s">
        <v>291</v>
      </c>
      <c r="BB2172" s="10">
        <v>0.36189004999999996</v>
      </c>
      <c r="BC2172" s="10">
        <v>0.22437183099999997</v>
      </c>
      <c r="BD2172" s="10">
        <v>23</v>
      </c>
      <c r="BE2172" s="10">
        <v>10.7</v>
      </c>
      <c r="BG2172" s="10">
        <v>0.4405618</v>
      </c>
      <c r="BH2172" s="10">
        <v>0.273148316</v>
      </c>
      <c r="BI2172" s="10">
        <v>28</v>
      </c>
      <c r="BJ2172" s="10">
        <v>10.7</v>
      </c>
      <c r="BL2172" s="10">
        <v>0.51225299999999996</v>
      </c>
      <c r="BM2172" s="10">
        <v>0.31759685999999998</v>
      </c>
      <c r="BN2172" s="10">
        <v>30</v>
      </c>
      <c r="BO2172" s="10">
        <v>10.5</v>
      </c>
      <c r="BQ2172" s="10">
        <v>2246</v>
      </c>
      <c r="BR2172" s="10" t="s">
        <v>289</v>
      </c>
      <c r="BS2172" s="10">
        <v>1.3553373600000003</v>
      </c>
      <c r="BT2172" s="10">
        <v>0.53535825720000008</v>
      </c>
      <c r="BU2172" s="10">
        <v>78</v>
      </c>
      <c r="BV2172" s="10">
        <v>10.8</v>
      </c>
      <c r="BX2172" s="10">
        <v>1.7723642400000001</v>
      </c>
      <c r="BY2172" s="10">
        <v>0.70008387480000012</v>
      </c>
      <c r="BZ2172" s="10">
        <v>102</v>
      </c>
      <c r="CA2172" s="10">
        <v>10.8</v>
      </c>
      <c r="CC2172" s="10">
        <v>1.8967996799999998</v>
      </c>
      <c r="CD2172" s="10">
        <v>0.68853828383999993</v>
      </c>
      <c r="CE2172" s="10">
        <v>108</v>
      </c>
      <c r="CF2172" s="10">
        <v>10.8</v>
      </c>
      <c r="CH2172" s="10">
        <v>2246</v>
      </c>
      <c r="CI2172" s="10" t="s">
        <v>289</v>
      </c>
      <c r="CJ2172" s="10">
        <v>1.0911110000000002</v>
      </c>
      <c r="CK2172" s="10">
        <v>0.6764888200000001</v>
      </c>
      <c r="CL2172" s="10">
        <v>70</v>
      </c>
      <c r="CM2172" s="10">
        <v>10.6</v>
      </c>
      <c r="CO2172" s="10">
        <v>1.0443490999999998</v>
      </c>
      <c r="CP2172" s="10">
        <v>0.64749644199999989</v>
      </c>
      <c r="CQ2172" s="10">
        <v>67</v>
      </c>
      <c r="CR2172" s="10">
        <v>10.6</v>
      </c>
      <c r="CT2172" s="10">
        <v>1.0911110000000002</v>
      </c>
      <c r="CU2172" s="10">
        <v>0.6764888200000001</v>
      </c>
      <c r="CV2172" s="10">
        <v>70</v>
      </c>
      <c r="CW2172" s="10">
        <v>10.6</v>
      </c>
      <c r="CY2172" s="10">
        <v>2263</v>
      </c>
      <c r="CZ2172" s="10" t="s">
        <v>307</v>
      </c>
      <c r="DA2172" s="10">
        <v>8.7105499999999988E-2</v>
      </c>
      <c r="DB2172" s="10">
        <v>2.8570603999999996E-2</v>
      </c>
      <c r="DC2172" s="10">
        <v>5</v>
      </c>
      <c r="DD2172" s="10">
        <v>10.6</v>
      </c>
      <c r="DF2172" s="10">
        <v>8.7105499999999988E-2</v>
      </c>
      <c r="DG2172" s="10">
        <v>2.8570603999999996E-2</v>
      </c>
      <c r="DH2172" s="10">
        <v>5</v>
      </c>
      <c r="DI2172" s="10">
        <v>10.6</v>
      </c>
      <c r="DK2172" s="10">
        <v>8.7105499999999988E-2</v>
      </c>
      <c r="DL2172" s="10">
        <v>2.8570603999999996E-2</v>
      </c>
      <c r="DM2172" s="10">
        <v>5</v>
      </c>
      <c r="DN2172" s="10">
        <v>10.6</v>
      </c>
    </row>
    <row r="2173" spans="1:118" x14ac:dyDescent="0.25">
      <c r="A2173" s="10">
        <v>2248</v>
      </c>
      <c r="R2173" s="10">
        <v>2248</v>
      </c>
      <c r="S2173" s="10" t="s">
        <v>307</v>
      </c>
      <c r="T2173" s="10">
        <v>1.55873E-2</v>
      </c>
      <c r="U2173" s="10">
        <v>9.6641260000000003E-3</v>
      </c>
      <c r="V2173" s="10">
        <v>1</v>
      </c>
      <c r="W2173" s="10">
        <v>10.6</v>
      </c>
      <c r="Y2173" s="10">
        <v>1.5734349999999998E-2</v>
      </c>
      <c r="Z2173" s="10">
        <v>9.7552969999999978E-3</v>
      </c>
      <c r="AA2173" s="10">
        <v>1</v>
      </c>
      <c r="AB2173" s="10">
        <v>10.7</v>
      </c>
      <c r="AD2173" s="10">
        <v>1.740034E-2</v>
      </c>
      <c r="AE2173" s="10">
        <v>1.07882108E-2</v>
      </c>
      <c r="AF2173" s="10">
        <v>1</v>
      </c>
      <c r="AG2173" s="10">
        <v>10.7</v>
      </c>
      <c r="AI2173" s="10">
        <v>2248</v>
      </c>
      <c r="AJ2173" s="10" t="s">
        <v>307</v>
      </c>
      <c r="AK2173" s="10">
        <v>1.7585449999999999E-2</v>
      </c>
      <c r="AL2173" s="10">
        <v>5.8031984999999996E-3</v>
      </c>
      <c r="AM2173" s="10">
        <v>1</v>
      </c>
      <c r="AN2173" s="10">
        <v>10.7</v>
      </c>
      <c r="AP2173" s="10">
        <v>1.7585449999999999E-2</v>
      </c>
      <c r="AQ2173" s="10">
        <v>5.8031984999999996E-3</v>
      </c>
      <c r="AR2173" s="10">
        <v>1</v>
      </c>
      <c r="AS2173" s="10">
        <v>10.7</v>
      </c>
      <c r="AU2173" s="10">
        <v>1.7585449999999999E-2</v>
      </c>
      <c r="AV2173" s="10">
        <v>5.8031984999999996E-3</v>
      </c>
      <c r="AW2173" s="10">
        <v>1</v>
      </c>
      <c r="AX2173" s="10">
        <v>10.7</v>
      </c>
      <c r="AZ2173" s="10">
        <v>2248</v>
      </c>
      <c r="BA2173" s="10" t="s">
        <v>307</v>
      </c>
      <c r="BB2173" s="10">
        <v>1.5734349999999998E-2</v>
      </c>
      <c r="BC2173" s="10">
        <v>9.7552969999999978E-3</v>
      </c>
      <c r="BD2173" s="10">
        <v>1</v>
      </c>
      <c r="BE2173" s="10">
        <v>10.7</v>
      </c>
      <c r="BG2173" s="10">
        <v>1.5734349999999998E-2</v>
      </c>
      <c r="BH2173" s="10">
        <v>9.7552969999999978E-3</v>
      </c>
      <c r="BI2173" s="10">
        <v>1</v>
      </c>
      <c r="BJ2173" s="10">
        <v>10.7</v>
      </c>
      <c r="BL2173" s="10">
        <v>1.7075099999999999E-2</v>
      </c>
      <c r="BM2173" s="10">
        <v>1.0586561999999999E-2</v>
      </c>
      <c r="BN2173" s="10">
        <v>1</v>
      </c>
      <c r="BO2173" s="10">
        <v>10.5</v>
      </c>
      <c r="BQ2173" s="10">
        <v>2247</v>
      </c>
      <c r="BR2173" s="10" t="s">
        <v>291</v>
      </c>
      <c r="BS2173" s="10">
        <v>1.3379612400000001</v>
      </c>
      <c r="BT2173" s="10">
        <v>0.52849468980000003</v>
      </c>
      <c r="BU2173" s="10">
        <v>77</v>
      </c>
      <c r="BV2173" s="10">
        <v>10.8</v>
      </c>
      <c r="BX2173" s="10">
        <v>1.8071164800000004</v>
      </c>
      <c r="BY2173" s="10">
        <v>0.71381100960000021</v>
      </c>
      <c r="BZ2173" s="10">
        <v>104</v>
      </c>
      <c r="CA2173" s="10">
        <v>10.8</v>
      </c>
      <c r="CC2173" s="10">
        <v>1.9143626399999998</v>
      </c>
      <c r="CD2173" s="10">
        <v>0.69491363831999986</v>
      </c>
      <c r="CE2173" s="10">
        <v>109</v>
      </c>
      <c r="CF2173" s="10">
        <v>10.8</v>
      </c>
      <c r="CH2173" s="10">
        <v>2247</v>
      </c>
      <c r="CI2173" s="10" t="s">
        <v>291</v>
      </c>
      <c r="CJ2173" s="10">
        <v>1.0911110000000002</v>
      </c>
      <c r="CK2173" s="10">
        <v>0.6764888200000001</v>
      </c>
      <c r="CL2173" s="10">
        <v>70</v>
      </c>
      <c r="CM2173" s="10">
        <v>10.6</v>
      </c>
      <c r="CO2173" s="10">
        <v>1.2625713000000001</v>
      </c>
      <c r="CP2173" s="10">
        <v>0.78279420600000005</v>
      </c>
      <c r="CQ2173" s="10">
        <v>81</v>
      </c>
      <c r="CR2173" s="10">
        <v>10.6</v>
      </c>
      <c r="CT2173" s="10">
        <v>1.2313966999999999</v>
      </c>
      <c r="CU2173" s="10">
        <v>0.76346595399999995</v>
      </c>
      <c r="CV2173" s="10">
        <v>79</v>
      </c>
      <c r="CW2173" s="10">
        <v>10.6</v>
      </c>
      <c r="CY2173" s="10">
        <v>2264</v>
      </c>
      <c r="CZ2173" s="10" t="s">
        <v>292</v>
      </c>
      <c r="DA2173" s="10">
        <v>0</v>
      </c>
      <c r="DB2173" s="10">
        <v>0</v>
      </c>
      <c r="DC2173" s="10">
        <v>0</v>
      </c>
      <c r="DD2173" s="10">
        <v>10.6</v>
      </c>
      <c r="DF2173" s="10">
        <v>0</v>
      </c>
      <c r="DG2173" s="10">
        <v>0</v>
      </c>
      <c r="DH2173" s="10">
        <v>0</v>
      </c>
      <c r="DI2173" s="10">
        <v>10.6</v>
      </c>
      <c r="DK2173" s="10">
        <v>0</v>
      </c>
      <c r="DL2173" s="10">
        <v>0</v>
      </c>
      <c r="DM2173" s="10">
        <v>0</v>
      </c>
      <c r="DN2173" s="10">
        <v>10.6</v>
      </c>
    </row>
    <row r="2174" spans="1:118" x14ac:dyDescent="0.25">
      <c r="A2174" s="10">
        <v>2249</v>
      </c>
      <c r="R2174" s="10">
        <v>2249</v>
      </c>
      <c r="S2174" s="10" t="s">
        <v>292</v>
      </c>
      <c r="T2174" s="10">
        <v>0.38968249999999999</v>
      </c>
      <c r="U2174" s="10">
        <v>0.24160314999999999</v>
      </c>
      <c r="V2174" s="10">
        <v>25</v>
      </c>
      <c r="W2174" s="10">
        <v>10.6</v>
      </c>
      <c r="Y2174" s="10">
        <v>0.62937399999999988</v>
      </c>
      <c r="Z2174" s="10">
        <v>0.3902118799999999</v>
      </c>
      <c r="AA2174" s="10">
        <v>40</v>
      </c>
      <c r="AB2174" s="10">
        <v>10.7</v>
      </c>
      <c r="AD2174" s="10">
        <v>0.52201019999999998</v>
      </c>
      <c r="AE2174" s="10">
        <v>0.32364632399999999</v>
      </c>
      <c r="AF2174" s="10">
        <v>30</v>
      </c>
      <c r="AG2174" s="10">
        <v>10.7</v>
      </c>
      <c r="AI2174" s="10">
        <v>2249</v>
      </c>
      <c r="AJ2174" s="10" t="s">
        <v>292</v>
      </c>
      <c r="AK2174" s="10">
        <v>0.80893069999999989</v>
      </c>
      <c r="AL2174" s="10">
        <v>0.266947131</v>
      </c>
      <c r="AM2174" s="10">
        <v>46</v>
      </c>
      <c r="AN2174" s="10">
        <v>10.7</v>
      </c>
      <c r="AP2174" s="10">
        <v>1.00237065</v>
      </c>
      <c r="AQ2174" s="10">
        <v>0.33078231450000001</v>
      </c>
      <c r="AR2174" s="10">
        <v>57</v>
      </c>
      <c r="AS2174" s="10">
        <v>10.7</v>
      </c>
      <c r="AU2174" s="10">
        <v>1.00237065</v>
      </c>
      <c r="AV2174" s="10">
        <v>0.33078231450000001</v>
      </c>
      <c r="AW2174" s="10">
        <v>57</v>
      </c>
      <c r="AX2174" s="10">
        <v>10.7</v>
      </c>
      <c r="AZ2174" s="10">
        <v>2249</v>
      </c>
      <c r="BA2174" s="10" t="s">
        <v>292</v>
      </c>
      <c r="BB2174" s="10">
        <v>0.34615569999999996</v>
      </c>
      <c r="BC2174" s="10">
        <v>0.21461653399999997</v>
      </c>
      <c r="BD2174" s="10">
        <v>22</v>
      </c>
      <c r="BE2174" s="10">
        <v>10.7</v>
      </c>
      <c r="BG2174" s="10">
        <v>0.40909309999999999</v>
      </c>
      <c r="BH2174" s="10">
        <v>0.25363772200000001</v>
      </c>
      <c r="BI2174" s="10">
        <v>26</v>
      </c>
      <c r="BJ2174" s="10">
        <v>10.7</v>
      </c>
      <c r="BL2174" s="10">
        <v>0.34150199999999997</v>
      </c>
      <c r="BM2174" s="10">
        <v>0.21173123999999999</v>
      </c>
      <c r="BN2174" s="10">
        <v>20</v>
      </c>
      <c r="BO2174" s="10">
        <v>10.5</v>
      </c>
      <c r="BQ2174" s="10">
        <v>2248</v>
      </c>
      <c r="BR2174" s="10" t="s">
        <v>307</v>
      </c>
      <c r="BS2174" s="10">
        <v>6.9504480000000007E-2</v>
      </c>
      <c r="BT2174" s="10">
        <v>2.7454269600000004E-2</v>
      </c>
      <c r="BU2174" s="10">
        <v>4</v>
      </c>
      <c r="BV2174" s="10">
        <v>10.8</v>
      </c>
      <c r="BX2174" s="10">
        <v>6.9504480000000007E-2</v>
      </c>
      <c r="BY2174" s="10">
        <v>2.7454269600000004E-2</v>
      </c>
      <c r="BZ2174" s="10">
        <v>4</v>
      </c>
      <c r="CA2174" s="10">
        <v>10.8</v>
      </c>
      <c r="CC2174" s="10">
        <v>5.2688880000000007E-2</v>
      </c>
      <c r="CD2174" s="10">
        <v>1.912606344E-2</v>
      </c>
      <c r="CE2174" s="10">
        <v>3</v>
      </c>
      <c r="CF2174" s="10">
        <v>10.8</v>
      </c>
      <c r="CH2174" s="10">
        <v>2248</v>
      </c>
      <c r="CI2174" s="10" t="s">
        <v>307</v>
      </c>
      <c r="CJ2174" s="10">
        <v>9.3523800000000004E-2</v>
      </c>
      <c r="CK2174" s="10">
        <v>5.7984756000000005E-2</v>
      </c>
      <c r="CL2174" s="10">
        <v>6</v>
      </c>
      <c r="CM2174" s="10">
        <v>10.6</v>
      </c>
      <c r="CO2174" s="10">
        <v>0.37409520000000002</v>
      </c>
      <c r="CP2174" s="10">
        <v>0.23193902400000002</v>
      </c>
      <c r="CQ2174" s="10">
        <v>24</v>
      </c>
      <c r="CR2174" s="10">
        <v>10.6</v>
      </c>
      <c r="CT2174" s="10">
        <v>4.6761900000000002E-2</v>
      </c>
      <c r="CU2174" s="10">
        <v>2.8992378000000003E-2</v>
      </c>
      <c r="CV2174" s="10">
        <v>3</v>
      </c>
      <c r="CW2174" s="10">
        <v>10.6</v>
      </c>
      <c r="CY2174" s="10">
        <v>2265</v>
      </c>
      <c r="CZ2174" s="10" t="s">
        <v>296</v>
      </c>
      <c r="DA2174" s="10">
        <v>0.26131649999999995</v>
      </c>
      <c r="DB2174" s="10">
        <v>8.5711811999999984E-2</v>
      </c>
      <c r="DC2174" s="10">
        <v>15</v>
      </c>
      <c r="DD2174" s="10">
        <v>10.6</v>
      </c>
      <c r="DF2174" s="10">
        <v>0.69684399999999991</v>
      </c>
      <c r="DG2174" s="10">
        <v>0.22856483199999997</v>
      </c>
      <c r="DH2174" s="10">
        <v>40</v>
      </c>
      <c r="DI2174" s="10">
        <v>10.6</v>
      </c>
      <c r="DK2174" s="10">
        <v>0.69684399999999991</v>
      </c>
      <c r="DL2174" s="10">
        <v>0.22856483199999997</v>
      </c>
      <c r="DM2174" s="10">
        <v>40</v>
      </c>
      <c r="DN2174" s="10">
        <v>10.6</v>
      </c>
    </row>
    <row r="2175" spans="1:118" x14ac:dyDescent="0.25">
      <c r="A2175" s="10">
        <v>2250</v>
      </c>
      <c r="R2175" s="10">
        <v>2250</v>
      </c>
      <c r="S2175" s="10" t="s">
        <v>293</v>
      </c>
      <c r="T2175" s="10">
        <v>1.55873E-2</v>
      </c>
      <c r="U2175" s="10">
        <v>9.6641260000000003E-3</v>
      </c>
      <c r="V2175" s="10">
        <v>1</v>
      </c>
      <c r="W2175" s="10">
        <v>10.6</v>
      </c>
      <c r="Y2175" s="10">
        <v>1.5734349999999998E-2</v>
      </c>
      <c r="Z2175" s="10">
        <v>9.7552969999999978E-3</v>
      </c>
      <c r="AA2175" s="10">
        <v>1</v>
      </c>
      <c r="AB2175" s="10">
        <v>10.7</v>
      </c>
      <c r="AD2175" s="10">
        <v>1.740034E-2</v>
      </c>
      <c r="AE2175" s="10">
        <v>1.07882108E-2</v>
      </c>
      <c r="AF2175" s="10">
        <v>1</v>
      </c>
      <c r="AG2175" s="10">
        <v>10.7</v>
      </c>
      <c r="AI2175" s="10">
        <v>2250</v>
      </c>
      <c r="AJ2175" s="10" t="s">
        <v>293</v>
      </c>
      <c r="AK2175" s="10">
        <v>7.0341799999999996E-2</v>
      </c>
      <c r="AL2175" s="10">
        <v>2.3212793999999998E-2</v>
      </c>
      <c r="AM2175" s="10">
        <v>4</v>
      </c>
      <c r="AN2175" s="10">
        <v>10.7</v>
      </c>
      <c r="AP2175" s="10">
        <v>0.12309814999999999</v>
      </c>
      <c r="AQ2175" s="10">
        <v>4.0622389500000002E-2</v>
      </c>
      <c r="AR2175" s="10">
        <v>7</v>
      </c>
      <c r="AS2175" s="10">
        <v>10.7</v>
      </c>
      <c r="AU2175" s="10">
        <v>8.7927249999999985E-2</v>
      </c>
      <c r="AV2175" s="10">
        <v>2.9015992499999997E-2</v>
      </c>
      <c r="AW2175" s="10">
        <v>5</v>
      </c>
      <c r="AX2175" s="10">
        <v>10.7</v>
      </c>
      <c r="AZ2175" s="10">
        <v>2250</v>
      </c>
      <c r="BA2175" s="10" t="s">
        <v>293</v>
      </c>
      <c r="BB2175" s="10">
        <v>3.1468699999999995E-2</v>
      </c>
      <c r="BC2175" s="10">
        <v>1.9510593999999996E-2</v>
      </c>
      <c r="BD2175" s="10">
        <v>2</v>
      </c>
      <c r="BE2175" s="10">
        <v>10.7</v>
      </c>
      <c r="BG2175" s="10">
        <v>3.1468699999999995E-2</v>
      </c>
      <c r="BH2175" s="10">
        <v>1.9510593999999996E-2</v>
      </c>
      <c r="BI2175" s="10">
        <v>2</v>
      </c>
      <c r="BJ2175" s="10">
        <v>10.7</v>
      </c>
      <c r="BL2175" s="10">
        <v>1.7075099999999999E-2</v>
      </c>
      <c r="BM2175" s="10">
        <v>1.0586561999999999E-2</v>
      </c>
      <c r="BN2175" s="10">
        <v>1</v>
      </c>
      <c r="BO2175" s="10">
        <v>10.5</v>
      </c>
      <c r="BQ2175" s="10">
        <v>2249</v>
      </c>
      <c r="BR2175" s="10" t="s">
        <v>292</v>
      </c>
      <c r="BS2175" s="10">
        <v>0.69504480000000002</v>
      </c>
      <c r="BT2175" s="10">
        <v>0.27454269600000003</v>
      </c>
      <c r="BU2175" s="10">
        <v>40</v>
      </c>
      <c r="BV2175" s="10">
        <v>10.8</v>
      </c>
      <c r="BX2175" s="10">
        <v>1.0773194400000001</v>
      </c>
      <c r="BY2175" s="10">
        <v>0.42554117880000009</v>
      </c>
      <c r="BZ2175" s="10">
        <v>62</v>
      </c>
      <c r="CA2175" s="10">
        <v>10.8</v>
      </c>
      <c r="CC2175" s="10">
        <v>0.96596280000000001</v>
      </c>
      <c r="CD2175" s="10">
        <v>0.35064449640000001</v>
      </c>
      <c r="CE2175" s="10">
        <v>55</v>
      </c>
      <c r="CF2175" s="10">
        <v>10.8</v>
      </c>
      <c r="CH2175" s="10">
        <v>2249</v>
      </c>
      <c r="CI2175" s="10" t="s">
        <v>292</v>
      </c>
      <c r="CJ2175" s="10">
        <v>0.32733329999999999</v>
      </c>
      <c r="CK2175" s="10">
        <v>0.20294664600000001</v>
      </c>
      <c r="CL2175" s="10">
        <v>21</v>
      </c>
      <c r="CM2175" s="10">
        <v>10.6</v>
      </c>
      <c r="CO2175" s="10">
        <v>0.37409520000000002</v>
      </c>
      <c r="CP2175" s="10">
        <v>0.23193902400000002</v>
      </c>
      <c r="CQ2175" s="10">
        <v>24</v>
      </c>
      <c r="CR2175" s="10">
        <v>10.6</v>
      </c>
      <c r="CT2175" s="10">
        <v>0.32733329999999999</v>
      </c>
      <c r="CU2175" s="10">
        <v>0.20294664600000001</v>
      </c>
      <c r="CV2175" s="10">
        <v>21</v>
      </c>
      <c r="CW2175" s="10">
        <v>10.6</v>
      </c>
      <c r="CY2175" s="10">
        <v>2266</v>
      </c>
      <c r="CZ2175" s="10" t="s">
        <v>297</v>
      </c>
      <c r="DA2175" s="10">
        <v>1.3936879999999998</v>
      </c>
      <c r="DB2175" s="10">
        <v>0.45712966399999994</v>
      </c>
      <c r="DC2175" s="10">
        <v>80</v>
      </c>
      <c r="DD2175" s="10">
        <v>10.6</v>
      </c>
      <c r="DF2175" s="10">
        <v>1.74211</v>
      </c>
      <c r="DG2175" s="10">
        <v>0.57141207999999999</v>
      </c>
      <c r="DH2175" s="10">
        <v>100</v>
      </c>
      <c r="DI2175" s="10">
        <v>10.6</v>
      </c>
      <c r="DK2175" s="10">
        <v>1.74211</v>
      </c>
      <c r="DL2175" s="10">
        <v>0.57141207999999999</v>
      </c>
      <c r="DM2175" s="10">
        <v>100</v>
      </c>
      <c r="DN2175" s="10">
        <v>10.6</v>
      </c>
    </row>
    <row r="2176" spans="1:118" x14ac:dyDescent="0.25">
      <c r="A2176" s="10">
        <v>2251</v>
      </c>
      <c r="R2176" s="10">
        <v>2251</v>
      </c>
      <c r="S2176" s="10" t="s">
        <v>294</v>
      </c>
      <c r="T2176" s="10">
        <v>0.38968249999999999</v>
      </c>
      <c r="U2176" s="10">
        <v>0.24160314999999999</v>
      </c>
      <c r="V2176" s="10">
        <v>25</v>
      </c>
      <c r="W2176" s="10">
        <v>10.6</v>
      </c>
      <c r="Y2176" s="10">
        <v>0.78671749999999996</v>
      </c>
      <c r="Z2176" s="10">
        <v>0.48776484999999997</v>
      </c>
      <c r="AA2176" s="10">
        <v>50</v>
      </c>
      <c r="AB2176" s="10">
        <v>10.7</v>
      </c>
      <c r="AD2176" s="10">
        <v>0.52201019999999998</v>
      </c>
      <c r="AE2176" s="10">
        <v>0.32364632399999999</v>
      </c>
      <c r="AF2176" s="10">
        <v>30</v>
      </c>
      <c r="AG2176" s="10">
        <v>10.7</v>
      </c>
      <c r="AI2176" s="10">
        <v>2251</v>
      </c>
      <c r="AJ2176" s="10" t="s">
        <v>294</v>
      </c>
      <c r="AK2176" s="10">
        <v>0.43963624999999995</v>
      </c>
      <c r="AL2176" s="10">
        <v>0.14507996249999999</v>
      </c>
      <c r="AM2176" s="10">
        <v>25</v>
      </c>
      <c r="AN2176" s="10">
        <v>10.7</v>
      </c>
      <c r="AP2176" s="10">
        <v>0.65066164999999987</v>
      </c>
      <c r="AQ2176" s="10">
        <v>0.21471834449999996</v>
      </c>
      <c r="AR2176" s="10">
        <v>37</v>
      </c>
      <c r="AS2176" s="10">
        <v>10.7</v>
      </c>
      <c r="AU2176" s="10">
        <v>0.93202884999999991</v>
      </c>
      <c r="AV2176" s="10">
        <v>0.30756952049999997</v>
      </c>
      <c r="AW2176" s="10">
        <v>53</v>
      </c>
      <c r="AX2176" s="10">
        <v>10.7</v>
      </c>
      <c r="AZ2176" s="10">
        <v>2251</v>
      </c>
      <c r="BA2176" s="10" t="s">
        <v>294</v>
      </c>
      <c r="BB2176" s="10">
        <v>0.23601524999999995</v>
      </c>
      <c r="BC2176" s="10">
        <v>0.14632945499999997</v>
      </c>
      <c r="BD2176" s="10">
        <v>15</v>
      </c>
      <c r="BE2176" s="10">
        <v>10.7</v>
      </c>
      <c r="BG2176" s="10">
        <v>0.39335874999999998</v>
      </c>
      <c r="BH2176" s="10">
        <v>0.24388242499999999</v>
      </c>
      <c r="BI2176" s="10">
        <v>25</v>
      </c>
      <c r="BJ2176" s="10">
        <v>10.7</v>
      </c>
      <c r="BL2176" s="10">
        <v>0.61470359999999991</v>
      </c>
      <c r="BM2176" s="10">
        <v>0.38111623199999994</v>
      </c>
      <c r="BN2176" s="10">
        <v>36</v>
      </c>
      <c r="BO2176" s="10">
        <v>10.5</v>
      </c>
      <c r="BQ2176" s="10">
        <v>2250</v>
      </c>
      <c r="BR2176" s="10" t="s">
        <v>293</v>
      </c>
      <c r="BS2176" s="10">
        <v>0.12163284000000002</v>
      </c>
      <c r="BT2176" s="10">
        <v>4.8044971800000009E-2</v>
      </c>
      <c r="BU2176" s="10">
        <v>7</v>
      </c>
      <c r="BV2176" s="10">
        <v>10.8</v>
      </c>
      <c r="BX2176" s="10">
        <v>0.12163284000000002</v>
      </c>
      <c r="BY2176" s="10">
        <v>4.8044971800000009E-2</v>
      </c>
      <c r="BZ2176" s="10">
        <v>7</v>
      </c>
      <c r="CA2176" s="10">
        <v>10.8</v>
      </c>
      <c r="CC2176" s="10">
        <v>0.12294072</v>
      </c>
      <c r="CD2176" s="10">
        <v>4.4627481359999999E-2</v>
      </c>
      <c r="CE2176" s="10">
        <v>7</v>
      </c>
      <c r="CF2176" s="10">
        <v>10.8</v>
      </c>
      <c r="CH2176" s="10">
        <v>2250</v>
      </c>
      <c r="CI2176" s="10" t="s">
        <v>293</v>
      </c>
      <c r="CJ2176" s="10">
        <v>1.55873E-2</v>
      </c>
      <c r="CK2176" s="10">
        <v>9.6641260000000003E-3</v>
      </c>
      <c r="CL2176" s="10">
        <v>1</v>
      </c>
      <c r="CM2176" s="10">
        <v>10.6</v>
      </c>
      <c r="CO2176" s="10">
        <v>3.11746E-2</v>
      </c>
      <c r="CP2176" s="10">
        <v>1.9328252000000001E-2</v>
      </c>
      <c r="CQ2176" s="10">
        <v>2</v>
      </c>
      <c r="CR2176" s="10">
        <v>10.6</v>
      </c>
      <c r="CT2176" s="10">
        <v>1.55873E-2</v>
      </c>
      <c r="CU2176" s="10">
        <v>9.6641260000000003E-3</v>
      </c>
      <c r="CV2176" s="10">
        <v>1</v>
      </c>
      <c r="CW2176" s="10">
        <v>10.6</v>
      </c>
      <c r="CY2176" s="10">
        <v>2267</v>
      </c>
      <c r="CZ2176" s="10" t="s">
        <v>524</v>
      </c>
      <c r="DA2176" s="10">
        <v>2</v>
      </c>
      <c r="DB2176" s="10">
        <v>0.53</v>
      </c>
      <c r="DC2176" s="10">
        <v>32</v>
      </c>
      <c r="DD2176" s="10">
        <v>37.799999999999997</v>
      </c>
      <c r="DF2176" s="10">
        <v>2.2999999999999998</v>
      </c>
      <c r="DG2176" s="10">
        <v>0.65</v>
      </c>
      <c r="DH2176" s="10">
        <v>34</v>
      </c>
      <c r="DI2176" s="10">
        <v>37.700000000000003</v>
      </c>
      <c r="DK2176" s="10">
        <v>2.4</v>
      </c>
      <c r="DL2176" s="10">
        <v>0.65</v>
      </c>
      <c r="DM2176" s="10">
        <v>35</v>
      </c>
      <c r="DN2176" s="10">
        <v>37.6</v>
      </c>
    </row>
    <row r="2177" spans="1:118" x14ac:dyDescent="0.25">
      <c r="A2177" s="10">
        <v>2252</v>
      </c>
      <c r="R2177" s="10">
        <v>2252</v>
      </c>
      <c r="S2177" s="10" t="s">
        <v>296</v>
      </c>
      <c r="T2177" s="10">
        <v>0.38968249999999999</v>
      </c>
      <c r="U2177" s="10">
        <v>0.24160314999999999</v>
      </c>
      <c r="V2177" s="10">
        <v>25</v>
      </c>
      <c r="W2177" s="10">
        <v>10.6</v>
      </c>
      <c r="Y2177" s="10">
        <v>0.70804575000000003</v>
      </c>
      <c r="Z2177" s="10">
        <v>0.43898836499999999</v>
      </c>
      <c r="AA2177" s="10">
        <v>45</v>
      </c>
      <c r="AB2177" s="10">
        <v>10.7</v>
      </c>
      <c r="AD2177" s="10">
        <v>0.43500849999999996</v>
      </c>
      <c r="AE2177" s="10">
        <v>0.26970527</v>
      </c>
      <c r="AF2177" s="10">
        <v>25</v>
      </c>
      <c r="AG2177" s="10">
        <v>10.7</v>
      </c>
      <c r="AI2177" s="10">
        <v>2252</v>
      </c>
      <c r="AJ2177" s="10" t="s">
        <v>296</v>
      </c>
      <c r="AK2177" s="10">
        <v>2.1102539999999994</v>
      </c>
      <c r="AL2177" s="10">
        <v>0.69638381999999988</v>
      </c>
      <c r="AM2177" s="10">
        <v>120</v>
      </c>
      <c r="AN2177" s="10">
        <v>10.7</v>
      </c>
      <c r="AP2177" s="10">
        <v>2.3564502999999997</v>
      </c>
      <c r="AQ2177" s="10">
        <v>0.77762859899999992</v>
      </c>
      <c r="AR2177" s="10">
        <v>134</v>
      </c>
      <c r="AS2177" s="10">
        <v>10.7</v>
      </c>
      <c r="AU2177" s="10">
        <v>2.6729883999999999</v>
      </c>
      <c r="AV2177" s="10">
        <v>0.88208617200000006</v>
      </c>
      <c r="AW2177" s="10">
        <v>152</v>
      </c>
      <c r="AX2177" s="10">
        <v>10.7</v>
      </c>
      <c r="AZ2177" s="10">
        <v>2252</v>
      </c>
      <c r="BA2177" s="10" t="s">
        <v>296</v>
      </c>
      <c r="BB2177" s="10">
        <v>0.91259229999999991</v>
      </c>
      <c r="BC2177" s="10">
        <v>0.565807226</v>
      </c>
      <c r="BD2177" s="10">
        <v>58</v>
      </c>
      <c r="BE2177" s="10">
        <v>10.7</v>
      </c>
      <c r="BG2177" s="10">
        <v>1.4160915000000001</v>
      </c>
      <c r="BH2177" s="10">
        <v>0.87797672999999998</v>
      </c>
      <c r="BI2177" s="10">
        <v>90</v>
      </c>
      <c r="BJ2177" s="10">
        <v>10.7</v>
      </c>
      <c r="BL2177" s="10">
        <v>1.7075100000000001</v>
      </c>
      <c r="BM2177" s="10">
        <v>1.0586561999999999</v>
      </c>
      <c r="BN2177" s="10">
        <v>100</v>
      </c>
      <c r="BO2177" s="10">
        <v>10.5</v>
      </c>
      <c r="BQ2177" s="10">
        <v>2251</v>
      </c>
      <c r="BR2177" s="10" t="s">
        <v>294</v>
      </c>
      <c r="BS2177" s="10">
        <v>0.39965076000000005</v>
      </c>
      <c r="BT2177" s="10">
        <v>0.15786205020000002</v>
      </c>
      <c r="BU2177" s="10">
        <v>23</v>
      </c>
      <c r="BV2177" s="10">
        <v>10.8</v>
      </c>
      <c r="BX2177" s="10">
        <v>0.62554032000000004</v>
      </c>
      <c r="BY2177" s="10">
        <v>0.24708842640000003</v>
      </c>
      <c r="BZ2177" s="10">
        <v>36</v>
      </c>
      <c r="CA2177" s="10">
        <v>10.8</v>
      </c>
      <c r="CC2177" s="10">
        <v>0.84302208000000012</v>
      </c>
      <c r="CD2177" s="10">
        <v>0.30601701504000001</v>
      </c>
      <c r="CE2177" s="10">
        <v>48</v>
      </c>
      <c r="CF2177" s="10">
        <v>10.8</v>
      </c>
      <c r="CH2177" s="10">
        <v>2251</v>
      </c>
      <c r="CI2177" s="10" t="s">
        <v>294</v>
      </c>
      <c r="CJ2177" s="10">
        <v>0.35850789999999999</v>
      </c>
      <c r="CK2177" s="10">
        <v>0.222274898</v>
      </c>
      <c r="CL2177" s="10">
        <v>23</v>
      </c>
      <c r="CM2177" s="10">
        <v>10.6</v>
      </c>
      <c r="CO2177" s="10">
        <v>0.34292060000000002</v>
      </c>
      <c r="CP2177" s="10">
        <v>0.212610772</v>
      </c>
      <c r="CQ2177" s="10">
        <v>22</v>
      </c>
      <c r="CR2177" s="10">
        <v>10.6</v>
      </c>
      <c r="CT2177" s="10">
        <v>0.4987936</v>
      </c>
      <c r="CU2177" s="10">
        <v>0.30925203200000001</v>
      </c>
      <c r="CV2177" s="10">
        <v>32</v>
      </c>
      <c r="CW2177" s="10">
        <v>10.6</v>
      </c>
      <c r="CY2177" s="10">
        <v>2268</v>
      </c>
      <c r="CZ2177" s="10" t="s">
        <v>525</v>
      </c>
      <c r="DA2177" s="10">
        <v>1.9</v>
      </c>
      <c r="DB2177" s="10">
        <v>0.43</v>
      </c>
      <c r="DC2177" s="10">
        <v>29</v>
      </c>
      <c r="DD2177" s="10">
        <v>37.9</v>
      </c>
      <c r="DF2177" s="10">
        <v>2.2000000000000002</v>
      </c>
      <c r="DG2177" s="10">
        <v>0.5</v>
      </c>
      <c r="DH2177" s="10">
        <v>34</v>
      </c>
      <c r="DI2177" s="10">
        <v>37.700000000000003</v>
      </c>
      <c r="DK2177" s="10">
        <v>2.2000000000000002</v>
      </c>
      <c r="DL2177" s="10">
        <v>0.5</v>
      </c>
      <c r="DM2177" s="10">
        <v>34</v>
      </c>
      <c r="DN2177" s="10">
        <v>37.6</v>
      </c>
    </row>
    <row r="2178" spans="1:118" x14ac:dyDescent="0.25">
      <c r="A2178" s="10">
        <v>2253</v>
      </c>
      <c r="R2178" s="10">
        <v>2253</v>
      </c>
      <c r="S2178" s="10" t="s">
        <v>522</v>
      </c>
      <c r="T2178" s="10">
        <v>0.06</v>
      </c>
      <c r="U2178" s="10">
        <v>0.08</v>
      </c>
      <c r="V2178" s="10">
        <v>1</v>
      </c>
      <c r="W2178" s="10">
        <v>36.5</v>
      </c>
      <c r="Y2178" s="10">
        <v>0.06</v>
      </c>
      <c r="Z2178" s="10">
        <v>0.08</v>
      </c>
      <c r="AA2178" s="10">
        <v>1</v>
      </c>
      <c r="AB2178" s="10">
        <v>36.299999999999997</v>
      </c>
      <c r="AD2178" s="10">
        <v>0.06</v>
      </c>
      <c r="AE2178" s="10">
        <v>0.08</v>
      </c>
      <c r="AF2178" s="10">
        <v>1</v>
      </c>
      <c r="AG2178" s="10">
        <v>36.299999999999997</v>
      </c>
      <c r="AI2178" s="10">
        <v>2253</v>
      </c>
      <c r="AJ2178" s="10" t="s">
        <v>522</v>
      </c>
      <c r="AK2178" s="10">
        <v>0.1</v>
      </c>
      <c r="AL2178" s="10">
        <v>0.08</v>
      </c>
      <c r="AM2178" s="10">
        <v>1</v>
      </c>
      <c r="AN2178" s="10">
        <v>36.700000000000003</v>
      </c>
      <c r="AP2178" s="10">
        <v>0.14000000000000001</v>
      </c>
      <c r="AQ2178" s="10">
        <v>0.12</v>
      </c>
      <c r="AR2178" s="10">
        <v>3</v>
      </c>
      <c r="AS2178" s="10">
        <v>36.700000000000003</v>
      </c>
      <c r="AU2178" s="10">
        <v>0.08</v>
      </c>
      <c r="AV2178" s="10">
        <v>0.08</v>
      </c>
      <c r="AW2178" s="10">
        <v>1</v>
      </c>
      <c r="AX2178" s="10">
        <v>36.700000000000003</v>
      </c>
      <c r="AZ2178" s="10">
        <v>2253</v>
      </c>
      <c r="BA2178" s="10" t="s">
        <v>522</v>
      </c>
      <c r="BB2178" s="10">
        <v>0.06</v>
      </c>
      <c r="BC2178" s="10">
        <v>7.0000000000000007E-2</v>
      </c>
      <c r="BD2178" s="10">
        <v>1</v>
      </c>
      <c r="BE2178" s="10">
        <v>36.5</v>
      </c>
      <c r="BG2178" s="10">
        <v>0.06</v>
      </c>
      <c r="BH2178" s="10">
        <v>7.0000000000000007E-2</v>
      </c>
      <c r="BI2178" s="10">
        <v>1</v>
      </c>
      <c r="BJ2178" s="10">
        <v>36.5</v>
      </c>
      <c r="BL2178" s="10">
        <v>0.06</v>
      </c>
      <c r="BM2178" s="10">
        <v>7.0000000000000007E-2</v>
      </c>
      <c r="BN2178" s="10">
        <v>1</v>
      </c>
      <c r="BO2178" s="10">
        <v>36.4</v>
      </c>
      <c r="BQ2178" s="10">
        <v>2252</v>
      </c>
      <c r="BR2178" s="10" t="s">
        <v>296</v>
      </c>
      <c r="BS2178" s="10">
        <v>0.29539404000000008</v>
      </c>
      <c r="BT2178" s="10">
        <v>0.11668064580000004</v>
      </c>
      <c r="BU2178" s="10">
        <v>17</v>
      </c>
      <c r="BV2178" s="10">
        <v>10.8</v>
      </c>
      <c r="BX2178" s="10">
        <v>0.29539404000000008</v>
      </c>
      <c r="BY2178" s="10">
        <v>0.11668064580000004</v>
      </c>
      <c r="BZ2178" s="10">
        <v>17</v>
      </c>
      <c r="CA2178" s="10">
        <v>10.8</v>
      </c>
      <c r="CC2178" s="10">
        <v>0.38638511999999997</v>
      </c>
      <c r="CD2178" s="10">
        <v>0.14025779855999998</v>
      </c>
      <c r="CE2178" s="10">
        <v>22</v>
      </c>
      <c r="CF2178" s="10">
        <v>10.8</v>
      </c>
      <c r="CH2178" s="10">
        <v>2252</v>
      </c>
      <c r="CI2178" s="10" t="s">
        <v>296</v>
      </c>
      <c r="CJ2178" s="10">
        <v>0.54555550000000008</v>
      </c>
      <c r="CK2178" s="10">
        <v>0.33824441000000005</v>
      </c>
      <c r="CL2178" s="10">
        <v>35</v>
      </c>
      <c r="CM2178" s="10">
        <v>10.6</v>
      </c>
      <c r="CO2178" s="10">
        <v>0.63907930000000002</v>
      </c>
      <c r="CP2178" s="10">
        <v>0.39622916600000002</v>
      </c>
      <c r="CQ2178" s="10">
        <v>41</v>
      </c>
      <c r="CR2178" s="10">
        <v>10.6</v>
      </c>
      <c r="CT2178" s="10">
        <v>0.5299682</v>
      </c>
      <c r="CU2178" s="10">
        <v>0.328580284</v>
      </c>
      <c r="CV2178" s="10">
        <v>34</v>
      </c>
      <c r="CW2178" s="10">
        <v>10.6</v>
      </c>
      <c r="CY2178" s="10">
        <v>2269</v>
      </c>
      <c r="CZ2178" s="10" t="s">
        <v>8</v>
      </c>
      <c r="DA2178" s="10">
        <v>5.0999999999999996</v>
      </c>
      <c r="DB2178" s="10">
        <v>1.5</v>
      </c>
      <c r="DC2178" s="10">
        <v>77</v>
      </c>
      <c r="DD2178" s="10">
        <v>38</v>
      </c>
      <c r="DF2178" s="10">
        <v>6.7</v>
      </c>
      <c r="DG2178" s="10">
        <v>1.9</v>
      </c>
      <c r="DH2178" s="10">
        <v>103</v>
      </c>
      <c r="DI2178" s="10">
        <v>37.9</v>
      </c>
      <c r="DK2178" s="10">
        <v>7.1</v>
      </c>
      <c r="DL2178" s="10">
        <v>1.6</v>
      </c>
      <c r="DM2178" s="10">
        <v>109</v>
      </c>
      <c r="DN2178" s="10">
        <v>37.700000000000003</v>
      </c>
    </row>
    <row r="2179" spans="1:118" x14ac:dyDescent="0.25">
      <c r="A2179" s="10">
        <v>2254</v>
      </c>
      <c r="R2179" s="10">
        <v>2254</v>
      </c>
      <c r="S2179" s="10" t="s">
        <v>8</v>
      </c>
      <c r="AI2179" s="10">
        <v>2254</v>
      </c>
      <c r="AJ2179" s="10" t="s">
        <v>8</v>
      </c>
      <c r="AK2179" s="10">
        <v>3.46</v>
      </c>
      <c r="AL2179" s="10">
        <v>1</v>
      </c>
      <c r="AM2179" s="10">
        <v>60</v>
      </c>
      <c r="AN2179" s="10">
        <v>36.799999999999997</v>
      </c>
      <c r="AP2179" s="10">
        <v>4.8600000000000003</v>
      </c>
      <c r="AQ2179" s="10">
        <v>1.78</v>
      </c>
      <c r="AR2179" s="10">
        <v>85</v>
      </c>
      <c r="AS2179" s="10">
        <v>36.799999999999997</v>
      </c>
      <c r="AU2179" s="10">
        <v>4.57</v>
      </c>
      <c r="AV2179" s="10">
        <v>1.49</v>
      </c>
      <c r="AW2179" s="10">
        <v>80</v>
      </c>
      <c r="AX2179" s="10">
        <v>36.799999999999997</v>
      </c>
      <c r="AZ2179" s="10">
        <v>2254</v>
      </c>
      <c r="BA2179" s="10" t="s">
        <v>8</v>
      </c>
      <c r="BQ2179" s="10">
        <v>2253</v>
      </c>
      <c r="BR2179" s="10" t="s">
        <v>522</v>
      </c>
      <c r="BS2179" s="10">
        <v>0.13</v>
      </c>
      <c r="BT2179" s="10">
        <v>0.1</v>
      </c>
      <c r="BU2179" s="10">
        <v>2</v>
      </c>
      <c r="BV2179" s="10">
        <v>36.9</v>
      </c>
      <c r="BX2179" s="10">
        <v>0.26</v>
      </c>
      <c r="BY2179" s="10">
        <v>0.16</v>
      </c>
      <c r="BZ2179" s="10">
        <v>4</v>
      </c>
      <c r="CA2179" s="10">
        <v>36.9</v>
      </c>
      <c r="CC2179" s="10">
        <v>0.09</v>
      </c>
      <c r="CD2179" s="10">
        <v>0.08</v>
      </c>
      <c r="CE2179" s="10">
        <v>1</v>
      </c>
      <c r="CF2179" s="10">
        <v>36.9</v>
      </c>
      <c r="CH2179" s="10">
        <v>2253</v>
      </c>
      <c r="CI2179" s="10" t="s">
        <v>522</v>
      </c>
      <c r="CJ2179" s="10">
        <v>0.06</v>
      </c>
      <c r="CK2179" s="10">
        <v>0.08</v>
      </c>
      <c r="CL2179" s="10">
        <v>1</v>
      </c>
      <c r="CM2179" s="10">
        <v>37.299999999999997</v>
      </c>
      <c r="CO2179" s="10">
        <v>0.14000000000000001</v>
      </c>
      <c r="CP2179" s="10">
        <v>0.13</v>
      </c>
      <c r="CQ2179" s="10">
        <v>2</v>
      </c>
      <c r="CR2179" s="10">
        <v>37</v>
      </c>
      <c r="CT2179" s="10">
        <v>0.09</v>
      </c>
      <c r="CU2179" s="10">
        <v>0.1</v>
      </c>
      <c r="CV2179" s="10">
        <v>1</v>
      </c>
      <c r="CW2179" s="10">
        <v>37.200000000000003</v>
      </c>
      <c r="CY2179" s="10">
        <v>2270</v>
      </c>
      <c r="CZ2179" s="10" t="s">
        <v>9</v>
      </c>
    </row>
    <row r="2180" spans="1:118" x14ac:dyDescent="0.25">
      <c r="A2180" s="10">
        <v>2255</v>
      </c>
      <c r="R2180" s="10">
        <v>2255</v>
      </c>
      <c r="S2180" s="10" t="s">
        <v>9</v>
      </c>
      <c r="T2180" s="10">
        <v>1.4</v>
      </c>
      <c r="U2180" s="10">
        <v>0.9</v>
      </c>
      <c r="V2180" s="10">
        <v>25</v>
      </c>
      <c r="W2180" s="10">
        <v>36.5</v>
      </c>
      <c r="Y2180" s="10">
        <v>2.8</v>
      </c>
      <c r="Z2180" s="10">
        <v>1.5</v>
      </c>
      <c r="AA2180" s="10">
        <v>50</v>
      </c>
      <c r="AB2180" s="10">
        <v>36.5</v>
      </c>
      <c r="AD2180" s="10">
        <v>2.4500000000000002</v>
      </c>
      <c r="AE2180" s="10">
        <v>1.1000000000000001</v>
      </c>
      <c r="AF2180" s="10">
        <v>45</v>
      </c>
      <c r="AG2180" s="10">
        <v>36.4</v>
      </c>
      <c r="AI2180" s="10">
        <v>2255</v>
      </c>
      <c r="AJ2180" s="10" t="s">
        <v>9</v>
      </c>
      <c r="AZ2180" s="10">
        <v>2255</v>
      </c>
      <c r="BA2180" s="10" t="s">
        <v>9</v>
      </c>
      <c r="BB2180" s="10">
        <v>1.62</v>
      </c>
      <c r="BC2180" s="10">
        <v>0.76</v>
      </c>
      <c r="BD2180" s="10">
        <v>25</v>
      </c>
      <c r="BE2180" s="10">
        <v>36.5</v>
      </c>
      <c r="BG2180" s="10">
        <v>2.4500000000000002</v>
      </c>
      <c r="BH2180" s="10">
        <v>1.1499999999999999</v>
      </c>
      <c r="BI2180" s="10">
        <v>41</v>
      </c>
      <c r="BJ2180" s="10">
        <v>36.5</v>
      </c>
      <c r="BL2180" s="10">
        <v>2.2200000000000002</v>
      </c>
      <c r="BM2180" s="10">
        <v>0.86</v>
      </c>
      <c r="BN2180" s="10">
        <v>37</v>
      </c>
      <c r="BO2180" s="10">
        <v>36.4</v>
      </c>
      <c r="BQ2180" s="10">
        <v>2254</v>
      </c>
      <c r="BR2180" s="10" t="s">
        <v>8</v>
      </c>
      <c r="BS2180" s="10">
        <v>3.2</v>
      </c>
      <c r="BT2180" s="10">
        <v>1.1000000000000001</v>
      </c>
      <c r="BU2180" s="10">
        <v>50</v>
      </c>
      <c r="BV2180" s="10">
        <v>36.9</v>
      </c>
      <c r="BX2180" s="10">
        <v>3.9</v>
      </c>
      <c r="BY2180" s="10">
        <v>1.8</v>
      </c>
      <c r="BZ2180" s="10">
        <v>64</v>
      </c>
      <c r="CA2180" s="10">
        <v>36.9</v>
      </c>
      <c r="CC2180" s="10">
        <v>3.7</v>
      </c>
      <c r="CD2180" s="10">
        <v>1.3</v>
      </c>
      <c r="CE2180" s="10">
        <v>61</v>
      </c>
      <c r="CF2180" s="10">
        <v>36.9</v>
      </c>
      <c r="CH2180" s="10">
        <v>2254</v>
      </c>
      <c r="CI2180" s="10" t="s">
        <v>8</v>
      </c>
      <c r="CJ2180" s="10">
        <v>1.62</v>
      </c>
      <c r="CK2180" s="10">
        <v>0.93</v>
      </c>
      <c r="CL2180" s="10">
        <v>31</v>
      </c>
      <c r="CM2180" s="10">
        <v>37.299999999999997</v>
      </c>
      <c r="CO2180" s="10">
        <v>2.3199999999999998</v>
      </c>
      <c r="CP2180" s="10">
        <v>1.1599999999999999</v>
      </c>
      <c r="CQ2180" s="10">
        <v>40</v>
      </c>
      <c r="CR2180" s="10">
        <v>37</v>
      </c>
      <c r="CT2180" s="10">
        <v>1.78</v>
      </c>
      <c r="CU2180" s="10">
        <v>0.82</v>
      </c>
      <c r="CV2180" s="10">
        <v>32</v>
      </c>
      <c r="CW2180" s="10">
        <v>37.200000000000003</v>
      </c>
      <c r="CY2180" s="10">
        <v>2271</v>
      </c>
      <c r="CZ2180" s="10" t="s">
        <v>10</v>
      </c>
      <c r="DA2180" s="10">
        <v>5</v>
      </c>
      <c r="DB2180" s="10">
        <v>1.3</v>
      </c>
      <c r="DC2180" s="10">
        <v>270</v>
      </c>
      <c r="DD2180" s="10">
        <v>10.7</v>
      </c>
      <c r="DF2180" s="10">
        <v>6.6</v>
      </c>
      <c r="DG2180" s="10">
        <v>1.7</v>
      </c>
      <c r="DH2180" s="10">
        <v>360</v>
      </c>
      <c r="DI2180" s="10">
        <v>10.7</v>
      </c>
      <c r="DK2180" s="10">
        <v>7</v>
      </c>
      <c r="DL2180" s="10">
        <v>1.4</v>
      </c>
      <c r="DM2180" s="10">
        <v>380</v>
      </c>
      <c r="DN2180" s="10">
        <v>10.7</v>
      </c>
    </row>
    <row r="2181" spans="1:118" x14ac:dyDescent="0.25">
      <c r="A2181" s="10">
        <v>2256</v>
      </c>
      <c r="R2181" s="10">
        <v>2256</v>
      </c>
      <c r="S2181" s="10" t="s">
        <v>10</v>
      </c>
      <c r="AI2181" s="10">
        <v>2256</v>
      </c>
      <c r="AJ2181" s="10" t="s">
        <v>10</v>
      </c>
      <c r="AK2181" s="10">
        <v>3.4</v>
      </c>
      <c r="AL2181" s="10">
        <v>0.94</v>
      </c>
      <c r="AM2181" s="10">
        <v>180</v>
      </c>
      <c r="AN2181" s="10">
        <v>10.5</v>
      </c>
      <c r="AP2181" s="10">
        <v>4.8</v>
      </c>
      <c r="AQ2181" s="10">
        <v>1.7</v>
      </c>
      <c r="AR2181" s="10">
        <v>260</v>
      </c>
      <c r="AS2181" s="10">
        <v>10.5</v>
      </c>
      <c r="AU2181" s="10">
        <v>4.5</v>
      </c>
      <c r="AV2181" s="10">
        <v>1.4</v>
      </c>
      <c r="AW2181" s="10">
        <v>240</v>
      </c>
      <c r="AX2181" s="10">
        <v>10.5</v>
      </c>
      <c r="AZ2181" s="10">
        <v>2256</v>
      </c>
      <c r="BA2181" s="10" t="s">
        <v>10</v>
      </c>
      <c r="BQ2181" s="10">
        <v>2255</v>
      </c>
      <c r="BR2181" s="10" t="s">
        <v>9</v>
      </c>
      <c r="CH2181" s="10">
        <v>2255</v>
      </c>
      <c r="CI2181" s="10" t="s">
        <v>9</v>
      </c>
      <c r="CY2181" s="10">
        <v>2272</v>
      </c>
      <c r="CZ2181" s="10" t="s">
        <v>11</v>
      </c>
    </row>
    <row r="2182" spans="1:118" x14ac:dyDescent="0.25">
      <c r="A2182" s="10">
        <v>2257</v>
      </c>
      <c r="R2182" s="10">
        <v>2257</v>
      </c>
      <c r="S2182" s="10" t="s">
        <v>11</v>
      </c>
      <c r="T2182" s="10">
        <v>1.35</v>
      </c>
      <c r="U2182" s="10">
        <v>0.84</v>
      </c>
      <c r="V2182" s="10">
        <v>80</v>
      </c>
      <c r="W2182" s="10">
        <v>10.7</v>
      </c>
      <c r="Y2182" s="10">
        <v>2.7</v>
      </c>
      <c r="Z2182" s="10">
        <v>1.4</v>
      </c>
      <c r="AA2182" s="10">
        <v>150</v>
      </c>
      <c r="AB2182" s="10">
        <v>10.7</v>
      </c>
      <c r="AD2182" s="10">
        <v>2.4</v>
      </c>
      <c r="AE2182" s="10">
        <v>1</v>
      </c>
      <c r="AF2182" s="10">
        <v>130</v>
      </c>
      <c r="AG2182" s="10">
        <v>10.7</v>
      </c>
      <c r="AI2182" s="10">
        <v>2257</v>
      </c>
      <c r="AJ2182" s="10" t="s">
        <v>11</v>
      </c>
      <c r="AZ2182" s="10">
        <v>2257</v>
      </c>
      <c r="BA2182" s="10" t="s">
        <v>11</v>
      </c>
      <c r="BB2182" s="10">
        <v>1.6</v>
      </c>
      <c r="BC2182" s="10">
        <v>0.71</v>
      </c>
      <c r="BD2182" s="10">
        <v>90</v>
      </c>
      <c r="BE2182" s="10">
        <v>10.7</v>
      </c>
      <c r="BG2182" s="10">
        <v>2.44</v>
      </c>
      <c r="BH2182" s="10">
        <v>1.1000000000000001</v>
      </c>
      <c r="BI2182" s="10">
        <v>140</v>
      </c>
      <c r="BJ2182" s="10">
        <v>10.7</v>
      </c>
      <c r="BL2182" s="10">
        <v>2.2000000000000002</v>
      </c>
      <c r="BM2182" s="10">
        <v>0.81</v>
      </c>
      <c r="BN2182" s="10">
        <v>125</v>
      </c>
      <c r="BO2182" s="10">
        <v>10.7</v>
      </c>
      <c r="BQ2182" s="10">
        <v>2256</v>
      </c>
      <c r="BR2182" s="10" t="s">
        <v>10</v>
      </c>
      <c r="BS2182" s="10">
        <v>3.1</v>
      </c>
      <c r="BT2182" s="10">
        <v>0.92</v>
      </c>
      <c r="BU2182" s="10">
        <v>180</v>
      </c>
      <c r="BV2182" s="10">
        <v>10.5</v>
      </c>
      <c r="BX2182" s="10">
        <v>3.8</v>
      </c>
      <c r="BY2182" s="10">
        <v>1.7</v>
      </c>
      <c r="BZ2182" s="10">
        <v>230</v>
      </c>
      <c r="CA2182" s="10">
        <v>10.5</v>
      </c>
      <c r="CC2182" s="10">
        <v>3.6</v>
      </c>
      <c r="CD2182" s="10">
        <v>1.2</v>
      </c>
      <c r="CE2182" s="10">
        <v>220</v>
      </c>
      <c r="CF2182" s="10">
        <v>10.5</v>
      </c>
      <c r="CH2182" s="10">
        <v>2256</v>
      </c>
      <c r="CI2182" s="10" t="s">
        <v>10</v>
      </c>
      <c r="CJ2182" s="10">
        <v>1.6</v>
      </c>
      <c r="CK2182" s="10">
        <v>0.88</v>
      </c>
      <c r="CL2182" s="10">
        <v>101</v>
      </c>
      <c r="CM2182" s="10">
        <v>10.6</v>
      </c>
      <c r="CO2182" s="10">
        <v>2.2999999999999998</v>
      </c>
      <c r="CP2182" s="10">
        <v>1.1000000000000001</v>
      </c>
      <c r="CQ2182" s="10">
        <v>141</v>
      </c>
      <c r="CR2182" s="10">
        <v>10.6</v>
      </c>
      <c r="CT2182" s="10">
        <v>1.75</v>
      </c>
      <c r="CU2182" s="10">
        <v>0.77</v>
      </c>
      <c r="CV2182" s="10">
        <v>105</v>
      </c>
      <c r="CW2182" s="10">
        <v>10.6</v>
      </c>
      <c r="CY2182" s="10">
        <v>2273</v>
      </c>
      <c r="CZ2182" s="10" t="s">
        <v>285</v>
      </c>
      <c r="DA2182" s="10">
        <v>0.15826904999999999</v>
      </c>
      <c r="DB2182" s="10">
        <v>5.19122484E-2</v>
      </c>
      <c r="DC2182" s="10">
        <v>9</v>
      </c>
      <c r="DD2182" s="10">
        <v>10.7</v>
      </c>
      <c r="DF2182" s="10">
        <v>0.15826904999999999</v>
      </c>
      <c r="DG2182" s="10">
        <v>5.19122484E-2</v>
      </c>
      <c r="DH2182" s="10">
        <v>9</v>
      </c>
      <c r="DI2182" s="10">
        <v>10.7</v>
      </c>
      <c r="DK2182" s="10">
        <v>0.15826904999999999</v>
      </c>
      <c r="DL2182" s="10">
        <v>5.19122484E-2</v>
      </c>
      <c r="DM2182" s="10">
        <v>9</v>
      </c>
      <c r="DN2182" s="10">
        <v>10.7</v>
      </c>
    </row>
    <row r="2183" spans="1:118" x14ac:dyDescent="0.25">
      <c r="A2183" s="10">
        <v>2258</v>
      </c>
      <c r="R2183" s="10">
        <v>2258</v>
      </c>
      <c r="S2183" s="10" t="s">
        <v>285</v>
      </c>
      <c r="T2183" s="10">
        <v>0</v>
      </c>
      <c r="U2183" s="10">
        <v>0</v>
      </c>
      <c r="V2183" s="10">
        <v>0</v>
      </c>
      <c r="W2183" s="10">
        <v>10.7</v>
      </c>
      <c r="Y2183" s="10">
        <v>0</v>
      </c>
      <c r="Z2183" s="10">
        <v>0</v>
      </c>
      <c r="AA2183" s="10">
        <v>0</v>
      </c>
      <c r="AB2183" s="10">
        <v>10.7</v>
      </c>
      <c r="AD2183" s="10">
        <v>0</v>
      </c>
      <c r="AE2183" s="10">
        <v>0</v>
      </c>
      <c r="AF2183" s="10">
        <v>0</v>
      </c>
      <c r="AG2183" s="10">
        <v>10.7</v>
      </c>
      <c r="AI2183" s="10">
        <v>2258</v>
      </c>
      <c r="AJ2183" s="10" t="s">
        <v>285</v>
      </c>
      <c r="AK2183" s="10">
        <v>0</v>
      </c>
      <c r="AL2183" s="10">
        <v>0</v>
      </c>
      <c r="AM2183" s="10">
        <v>0</v>
      </c>
      <c r="AN2183" s="10">
        <v>10.5</v>
      </c>
      <c r="AP2183" s="10">
        <v>0</v>
      </c>
      <c r="AQ2183" s="10">
        <v>0</v>
      </c>
      <c r="AR2183" s="10">
        <v>0</v>
      </c>
      <c r="AS2183" s="10">
        <v>10.5</v>
      </c>
      <c r="AU2183" s="10">
        <v>0</v>
      </c>
      <c r="AV2183" s="10">
        <v>0</v>
      </c>
      <c r="AW2183" s="10">
        <v>0</v>
      </c>
      <c r="AX2183" s="10">
        <v>10.5</v>
      </c>
      <c r="AZ2183" s="10">
        <v>2258</v>
      </c>
      <c r="BA2183" s="10" t="s">
        <v>285</v>
      </c>
      <c r="BB2183" s="10">
        <v>0</v>
      </c>
      <c r="BC2183" s="10">
        <v>0</v>
      </c>
      <c r="BD2183" s="10">
        <v>0</v>
      </c>
      <c r="BE2183" s="10">
        <v>10.7</v>
      </c>
      <c r="BG2183" s="10">
        <v>0</v>
      </c>
      <c r="BH2183" s="10">
        <v>0</v>
      </c>
      <c r="BI2183" s="10">
        <v>0</v>
      </c>
      <c r="BJ2183" s="10">
        <v>10.7</v>
      </c>
      <c r="BL2183" s="10">
        <v>0</v>
      </c>
      <c r="BM2183" s="10">
        <v>0</v>
      </c>
      <c r="BN2183" s="10">
        <v>0</v>
      </c>
      <c r="BO2183" s="10">
        <v>10.7</v>
      </c>
      <c r="BQ2183" s="10">
        <v>2257</v>
      </c>
      <c r="BR2183" s="10" t="s">
        <v>11</v>
      </c>
      <c r="CH2183" s="10">
        <v>2257</v>
      </c>
      <c r="CI2183" s="10" t="s">
        <v>11</v>
      </c>
      <c r="CY2183" s="10">
        <v>2274</v>
      </c>
      <c r="CZ2183" s="10" t="s">
        <v>304</v>
      </c>
      <c r="DA2183" s="10">
        <v>0.31653809999999999</v>
      </c>
      <c r="DB2183" s="10">
        <v>0.1038244968</v>
      </c>
      <c r="DC2183" s="10">
        <v>18</v>
      </c>
      <c r="DD2183" s="10">
        <v>10.7</v>
      </c>
      <c r="DF2183" s="10">
        <v>0.31653809999999999</v>
      </c>
      <c r="DG2183" s="10">
        <v>0.1038244968</v>
      </c>
      <c r="DH2183" s="10">
        <v>18</v>
      </c>
      <c r="DI2183" s="10">
        <v>10.7</v>
      </c>
      <c r="DK2183" s="10">
        <v>0.31653809999999999</v>
      </c>
      <c r="DL2183" s="10">
        <v>0.1038244968</v>
      </c>
      <c r="DM2183" s="10">
        <v>18</v>
      </c>
      <c r="DN2183" s="10">
        <v>10.7</v>
      </c>
    </row>
    <row r="2184" spans="1:118" x14ac:dyDescent="0.25">
      <c r="A2184" s="10">
        <v>2259</v>
      </c>
      <c r="R2184" s="10">
        <v>2259</v>
      </c>
      <c r="S2184" s="10" t="s">
        <v>304</v>
      </c>
      <c r="T2184" s="10">
        <v>0.47203049999999991</v>
      </c>
      <c r="U2184" s="10">
        <v>0.29265890999999994</v>
      </c>
      <c r="V2184" s="10">
        <v>30</v>
      </c>
      <c r="W2184" s="10">
        <v>10.7</v>
      </c>
      <c r="Y2184" s="10">
        <v>0.55070224999999995</v>
      </c>
      <c r="Z2184" s="10">
        <v>0.34143539499999997</v>
      </c>
      <c r="AA2184" s="10">
        <v>35</v>
      </c>
      <c r="AB2184" s="10">
        <v>10.7</v>
      </c>
      <c r="AD2184" s="10">
        <v>0.47203049999999991</v>
      </c>
      <c r="AE2184" s="10">
        <v>0.29265890999999994</v>
      </c>
      <c r="AF2184" s="10">
        <v>30</v>
      </c>
      <c r="AG2184" s="10">
        <v>10.7</v>
      </c>
      <c r="AI2184" s="10">
        <v>2259</v>
      </c>
      <c r="AJ2184" s="10" t="s">
        <v>304</v>
      </c>
      <c r="AK2184" s="10">
        <v>1.0354049999999997</v>
      </c>
      <c r="AL2184" s="10">
        <v>34.168364999999987</v>
      </c>
      <c r="AM2184" s="10">
        <v>60</v>
      </c>
      <c r="AN2184" s="10">
        <v>10.5</v>
      </c>
      <c r="AP2184" s="10">
        <v>1.2079724999999999</v>
      </c>
      <c r="AQ2184" s="10">
        <v>0.39863092499999997</v>
      </c>
      <c r="AR2184" s="10">
        <v>70</v>
      </c>
      <c r="AS2184" s="10">
        <v>10.5</v>
      </c>
      <c r="AU2184" s="10">
        <v>1.2079724999999999</v>
      </c>
      <c r="AV2184" s="10">
        <v>0.39863092499999997</v>
      </c>
      <c r="AW2184" s="10">
        <v>70</v>
      </c>
      <c r="AX2184" s="10">
        <v>10.5</v>
      </c>
      <c r="AZ2184" s="10">
        <v>2259</v>
      </c>
      <c r="BA2184" s="10" t="s">
        <v>304</v>
      </c>
      <c r="BB2184" s="10">
        <v>0.62937399999999988</v>
      </c>
      <c r="BC2184" s="10">
        <v>0.3902118799999999</v>
      </c>
      <c r="BD2184" s="10">
        <v>40</v>
      </c>
      <c r="BE2184" s="10">
        <v>10.7</v>
      </c>
      <c r="BG2184" s="10">
        <v>0.94406099999999982</v>
      </c>
      <c r="BH2184" s="10">
        <v>0.58531781999999988</v>
      </c>
      <c r="BI2184" s="10">
        <v>60</v>
      </c>
      <c r="BJ2184" s="10">
        <v>10.7</v>
      </c>
      <c r="BL2184" s="10">
        <v>0.78671749999999996</v>
      </c>
      <c r="BM2184" s="10">
        <v>0.48776484999999997</v>
      </c>
      <c r="BN2184" s="10">
        <v>50</v>
      </c>
      <c r="BO2184" s="10">
        <v>10.7</v>
      </c>
      <c r="BQ2184" s="10">
        <v>2258</v>
      </c>
      <c r="BR2184" s="10" t="s">
        <v>285</v>
      </c>
      <c r="BS2184" s="10">
        <v>0</v>
      </c>
      <c r="BT2184" s="10">
        <v>0</v>
      </c>
      <c r="BU2184" s="10">
        <v>0</v>
      </c>
      <c r="BV2184" s="10">
        <v>10.5</v>
      </c>
      <c r="BX2184" s="10">
        <v>0</v>
      </c>
      <c r="BY2184" s="10">
        <v>0</v>
      </c>
      <c r="BZ2184" s="10">
        <v>0</v>
      </c>
      <c r="CA2184" s="10">
        <v>10.5</v>
      </c>
      <c r="CC2184" s="10">
        <v>0</v>
      </c>
      <c r="CD2184" s="10">
        <v>0</v>
      </c>
      <c r="CE2184" s="10">
        <v>0</v>
      </c>
      <c r="CF2184" s="10">
        <v>10.5</v>
      </c>
      <c r="CH2184" s="10">
        <v>2258</v>
      </c>
      <c r="CI2184" s="10" t="s">
        <v>285</v>
      </c>
      <c r="CJ2184" s="10">
        <v>0</v>
      </c>
      <c r="CK2184" s="10">
        <v>0</v>
      </c>
      <c r="CL2184" s="10">
        <v>0</v>
      </c>
      <c r="CM2184" s="10">
        <v>10.7</v>
      </c>
      <c r="CO2184" s="10">
        <v>0</v>
      </c>
      <c r="CP2184" s="10">
        <v>0</v>
      </c>
      <c r="CQ2184" s="10">
        <v>0</v>
      </c>
      <c r="CR2184" s="10">
        <v>10.7</v>
      </c>
      <c r="CT2184" s="10">
        <v>0</v>
      </c>
      <c r="CU2184" s="10">
        <v>0</v>
      </c>
      <c r="CV2184" s="10">
        <v>0</v>
      </c>
      <c r="CW2184" s="10">
        <v>10.7</v>
      </c>
      <c r="CY2184" s="10">
        <v>2275</v>
      </c>
      <c r="CZ2184" s="10" t="s">
        <v>287</v>
      </c>
      <c r="DA2184" s="10">
        <v>1.4068359999999998</v>
      </c>
      <c r="DB2184" s="10">
        <v>0.46144220799999996</v>
      </c>
      <c r="DC2184" s="10">
        <v>80</v>
      </c>
      <c r="DD2184" s="10">
        <v>10.7</v>
      </c>
      <c r="DF2184" s="10">
        <v>1.7937158999999996</v>
      </c>
      <c r="DG2184" s="10">
        <v>0.58833881519999986</v>
      </c>
      <c r="DH2184" s="10">
        <v>102</v>
      </c>
      <c r="DI2184" s="10">
        <v>10.7</v>
      </c>
      <c r="DK2184" s="10">
        <v>1.8992285999999996</v>
      </c>
      <c r="DL2184" s="10">
        <v>0.62294698079999988</v>
      </c>
      <c r="DM2184" s="10">
        <v>108</v>
      </c>
      <c r="DN2184" s="10">
        <v>10.7</v>
      </c>
    </row>
    <row r="2185" spans="1:118" x14ac:dyDescent="0.25">
      <c r="A2185" s="10">
        <v>2260</v>
      </c>
      <c r="R2185" s="10">
        <v>2260</v>
      </c>
      <c r="S2185" s="10" t="s">
        <v>305</v>
      </c>
      <c r="T2185" s="10">
        <v>0</v>
      </c>
      <c r="U2185" s="10">
        <v>0</v>
      </c>
      <c r="V2185" s="10">
        <v>0</v>
      </c>
      <c r="W2185" s="10">
        <v>10.7</v>
      </c>
      <c r="Y2185" s="10">
        <v>0</v>
      </c>
      <c r="Z2185" s="10">
        <v>0</v>
      </c>
      <c r="AA2185" s="10">
        <v>0</v>
      </c>
      <c r="AB2185" s="10">
        <v>10.7</v>
      </c>
      <c r="AD2185" s="10">
        <v>0</v>
      </c>
      <c r="AE2185" s="10">
        <v>0</v>
      </c>
      <c r="AF2185" s="10">
        <v>0</v>
      </c>
      <c r="AG2185" s="10">
        <v>10.7</v>
      </c>
      <c r="AI2185" s="10">
        <v>2260</v>
      </c>
      <c r="AJ2185" s="10" t="s">
        <v>305</v>
      </c>
      <c r="AK2185" s="10">
        <v>0</v>
      </c>
      <c r="AL2185" s="10">
        <v>0</v>
      </c>
      <c r="AM2185" s="10">
        <v>0</v>
      </c>
      <c r="AN2185" s="10">
        <v>10.5</v>
      </c>
      <c r="AP2185" s="10">
        <v>0</v>
      </c>
      <c r="AQ2185" s="10">
        <v>0</v>
      </c>
      <c r="AR2185" s="10">
        <v>0</v>
      </c>
      <c r="AS2185" s="10">
        <v>10.5</v>
      </c>
      <c r="AU2185" s="10">
        <v>0</v>
      </c>
      <c r="AV2185" s="10">
        <v>0</v>
      </c>
      <c r="AW2185" s="10">
        <v>0</v>
      </c>
      <c r="AX2185" s="10">
        <v>10.5</v>
      </c>
      <c r="AZ2185" s="10">
        <v>2260</v>
      </c>
      <c r="BA2185" s="10" t="s">
        <v>305</v>
      </c>
      <c r="BB2185" s="10">
        <v>0</v>
      </c>
      <c r="BC2185" s="10">
        <v>0</v>
      </c>
      <c r="BD2185" s="10">
        <v>0</v>
      </c>
      <c r="BE2185" s="10">
        <v>10.7</v>
      </c>
      <c r="BG2185" s="10">
        <v>0</v>
      </c>
      <c r="BH2185" s="10">
        <v>0</v>
      </c>
      <c r="BI2185" s="10">
        <v>0</v>
      </c>
      <c r="BJ2185" s="10">
        <v>10.7</v>
      </c>
      <c r="BL2185" s="10">
        <v>0</v>
      </c>
      <c r="BM2185" s="10">
        <v>0</v>
      </c>
      <c r="BN2185" s="10">
        <v>0</v>
      </c>
      <c r="BO2185" s="10">
        <v>10.7</v>
      </c>
      <c r="BQ2185" s="10">
        <v>2259</v>
      </c>
      <c r="BR2185" s="10" t="s">
        <v>304</v>
      </c>
      <c r="BS2185" s="10">
        <v>0.86283749999999992</v>
      </c>
      <c r="BT2185" s="10">
        <v>0.2830107</v>
      </c>
      <c r="BU2185" s="10">
        <v>50</v>
      </c>
      <c r="BV2185" s="10">
        <v>10.5</v>
      </c>
      <c r="BX2185" s="10">
        <v>1.2079724999999999</v>
      </c>
      <c r="BY2185" s="10">
        <v>0.39621497999999999</v>
      </c>
      <c r="BZ2185" s="10">
        <v>70</v>
      </c>
      <c r="CA2185" s="10">
        <v>10.5</v>
      </c>
      <c r="CC2185" s="10">
        <v>1.0354049999999997</v>
      </c>
      <c r="CD2185" s="10">
        <v>0.33961283999999992</v>
      </c>
      <c r="CE2185" s="10">
        <v>60</v>
      </c>
      <c r="CF2185" s="10">
        <v>10.5</v>
      </c>
      <c r="CH2185" s="10">
        <v>2259</v>
      </c>
      <c r="CI2185" s="10" t="s">
        <v>304</v>
      </c>
      <c r="CJ2185" s="10">
        <v>0.62937399999999988</v>
      </c>
      <c r="CK2185" s="10">
        <v>0.3902118799999999</v>
      </c>
      <c r="CL2185" s="10">
        <v>40</v>
      </c>
      <c r="CM2185" s="10">
        <v>10.7</v>
      </c>
      <c r="CO2185" s="10">
        <v>0.78671749999999996</v>
      </c>
      <c r="CP2185" s="10">
        <v>0.48776484999999997</v>
      </c>
      <c r="CQ2185" s="10">
        <v>50</v>
      </c>
      <c r="CR2185" s="10">
        <v>10.7</v>
      </c>
      <c r="CT2185" s="10">
        <v>0.47203049999999991</v>
      </c>
      <c r="CU2185" s="10">
        <v>0.29265890999999994</v>
      </c>
      <c r="CV2185" s="10">
        <v>30</v>
      </c>
      <c r="CW2185" s="10">
        <v>10.7</v>
      </c>
      <c r="CY2185" s="10">
        <v>2276</v>
      </c>
      <c r="CZ2185" s="10" t="s">
        <v>305</v>
      </c>
      <c r="DA2185" s="10">
        <v>2.3740357499999996</v>
      </c>
      <c r="DB2185" s="10">
        <v>0.77868372599999991</v>
      </c>
      <c r="DC2185" s="10">
        <v>135</v>
      </c>
      <c r="DD2185" s="10">
        <v>10.7</v>
      </c>
      <c r="DF2185" s="10">
        <v>2.8136719999999995</v>
      </c>
      <c r="DG2185" s="10">
        <v>0.92288441599999993</v>
      </c>
      <c r="DH2185" s="10">
        <v>160</v>
      </c>
      <c r="DI2185" s="10">
        <v>10.7</v>
      </c>
      <c r="DK2185" s="10">
        <v>2.8136719999999995</v>
      </c>
      <c r="DL2185" s="10">
        <v>0.92288441599999993</v>
      </c>
      <c r="DM2185" s="10">
        <v>160</v>
      </c>
      <c r="DN2185" s="10">
        <v>10.7</v>
      </c>
    </row>
    <row r="2186" spans="1:118" x14ac:dyDescent="0.25">
      <c r="A2186" s="10">
        <v>2261</v>
      </c>
      <c r="R2186" s="10">
        <v>2261</v>
      </c>
      <c r="S2186" s="10" t="s">
        <v>288</v>
      </c>
      <c r="T2186" s="10">
        <v>0</v>
      </c>
      <c r="U2186" s="10">
        <v>0</v>
      </c>
      <c r="V2186" s="10">
        <v>0</v>
      </c>
      <c r="W2186" s="10">
        <v>10.7</v>
      </c>
      <c r="Y2186" s="10">
        <v>0</v>
      </c>
      <c r="Z2186" s="10">
        <v>0</v>
      </c>
      <c r="AA2186" s="10">
        <v>0</v>
      </c>
      <c r="AB2186" s="10">
        <v>10.7</v>
      </c>
      <c r="AD2186" s="10">
        <v>0</v>
      </c>
      <c r="AE2186" s="10">
        <v>0</v>
      </c>
      <c r="AF2186" s="10">
        <v>0</v>
      </c>
      <c r="AG2186" s="10">
        <v>10.7</v>
      </c>
      <c r="AI2186" s="10">
        <v>2261</v>
      </c>
      <c r="AJ2186" s="10" t="s">
        <v>288</v>
      </c>
      <c r="AK2186" s="10">
        <v>0</v>
      </c>
      <c r="AL2186" s="10">
        <v>0</v>
      </c>
      <c r="AM2186" s="10">
        <v>0</v>
      </c>
      <c r="AN2186" s="10">
        <v>10.5</v>
      </c>
      <c r="AP2186" s="10">
        <v>0</v>
      </c>
      <c r="AQ2186" s="10">
        <v>0</v>
      </c>
      <c r="AR2186" s="10">
        <v>0</v>
      </c>
      <c r="AS2186" s="10">
        <v>10.5</v>
      </c>
      <c r="AU2186" s="10">
        <v>0</v>
      </c>
      <c r="AV2186" s="10">
        <v>0</v>
      </c>
      <c r="AW2186" s="10">
        <v>0</v>
      </c>
      <c r="AX2186" s="10">
        <v>10.5</v>
      </c>
      <c r="AZ2186" s="10">
        <v>2261</v>
      </c>
      <c r="BA2186" s="10" t="s">
        <v>288</v>
      </c>
      <c r="BB2186" s="10">
        <v>0</v>
      </c>
      <c r="BC2186" s="10">
        <v>0</v>
      </c>
      <c r="BD2186" s="10">
        <v>0</v>
      </c>
      <c r="BE2186" s="10">
        <v>10.7</v>
      </c>
      <c r="BG2186" s="10">
        <v>0</v>
      </c>
      <c r="BH2186" s="10">
        <v>0</v>
      </c>
      <c r="BI2186" s="10">
        <v>0</v>
      </c>
      <c r="BJ2186" s="10">
        <v>10.7</v>
      </c>
      <c r="BL2186" s="10">
        <v>0</v>
      </c>
      <c r="BM2186" s="10">
        <v>0</v>
      </c>
      <c r="BN2186" s="10">
        <v>0</v>
      </c>
      <c r="BO2186" s="10">
        <v>10.7</v>
      </c>
      <c r="BQ2186" s="10">
        <v>2260</v>
      </c>
      <c r="BR2186" s="10" t="s">
        <v>305</v>
      </c>
      <c r="BS2186" s="10">
        <v>0.51770249999999984</v>
      </c>
      <c r="BT2186" s="10">
        <v>0.16980641999999996</v>
      </c>
      <c r="BU2186" s="10">
        <v>30</v>
      </c>
      <c r="BV2186" s="10">
        <v>10.5</v>
      </c>
      <c r="BX2186" s="10">
        <v>0.62124299999999999</v>
      </c>
      <c r="BY2186" s="10">
        <v>0.20376770399999999</v>
      </c>
      <c r="BZ2186" s="10">
        <v>36</v>
      </c>
      <c r="CA2186" s="10">
        <v>10.5</v>
      </c>
      <c r="CC2186" s="10">
        <v>0.56947274999999986</v>
      </c>
      <c r="CD2186" s="10">
        <v>0.18678706199999998</v>
      </c>
      <c r="CE2186" s="10">
        <v>33</v>
      </c>
      <c r="CF2186" s="10">
        <v>10.5</v>
      </c>
      <c r="CH2186" s="10">
        <v>2260</v>
      </c>
      <c r="CI2186" s="10" t="s">
        <v>305</v>
      </c>
      <c r="CJ2186" s="10">
        <v>0.12587479999999998</v>
      </c>
      <c r="CK2186" s="10">
        <v>7.8042375999999983E-2</v>
      </c>
      <c r="CL2186" s="10">
        <v>8</v>
      </c>
      <c r="CM2186" s="10">
        <v>10.7</v>
      </c>
      <c r="CO2186" s="10">
        <v>0.12587479999999998</v>
      </c>
      <c r="CP2186" s="10">
        <v>7.8042375999999983E-2</v>
      </c>
      <c r="CQ2186" s="10">
        <v>8</v>
      </c>
      <c r="CR2186" s="10">
        <v>10.7</v>
      </c>
      <c r="CT2186" s="10">
        <v>0.12587479999999998</v>
      </c>
      <c r="CU2186" s="10">
        <v>7.8042375999999983E-2</v>
      </c>
      <c r="CV2186" s="10">
        <v>8</v>
      </c>
      <c r="CW2186" s="10">
        <v>10.7</v>
      </c>
      <c r="CY2186" s="10">
        <v>2277</v>
      </c>
      <c r="CZ2186" s="10" t="s">
        <v>315</v>
      </c>
      <c r="DA2186" s="10">
        <v>0</v>
      </c>
      <c r="DB2186" s="10">
        <v>0</v>
      </c>
      <c r="DC2186" s="10">
        <v>0</v>
      </c>
      <c r="DD2186" s="10">
        <v>10.7</v>
      </c>
      <c r="DF2186" s="10">
        <v>0</v>
      </c>
      <c r="DG2186" s="10">
        <v>0</v>
      </c>
      <c r="DH2186" s="10">
        <v>0</v>
      </c>
      <c r="DI2186" s="10">
        <v>10.7</v>
      </c>
      <c r="DK2186" s="10">
        <v>0</v>
      </c>
      <c r="DL2186" s="10">
        <v>0</v>
      </c>
      <c r="DM2186" s="10">
        <v>0</v>
      </c>
      <c r="DN2186" s="10">
        <v>10.7</v>
      </c>
    </row>
    <row r="2187" spans="1:118" x14ac:dyDescent="0.25">
      <c r="A2187" s="10">
        <v>2262</v>
      </c>
      <c r="R2187" s="10">
        <v>2262</v>
      </c>
      <c r="S2187" s="10" t="s">
        <v>315</v>
      </c>
      <c r="T2187" s="10">
        <v>9.4406099999999993E-2</v>
      </c>
      <c r="U2187" s="10">
        <v>5.8531781999999997E-2</v>
      </c>
      <c r="V2187" s="10">
        <v>6</v>
      </c>
      <c r="W2187" s="10">
        <v>10.7</v>
      </c>
      <c r="Y2187" s="10">
        <v>9.4406099999999993E-2</v>
      </c>
      <c r="Z2187" s="10">
        <v>5.8531781999999997E-2</v>
      </c>
      <c r="AA2187" s="10">
        <v>6</v>
      </c>
      <c r="AB2187" s="10">
        <v>10.7</v>
      </c>
      <c r="AD2187" s="10">
        <v>9.4406099999999993E-2</v>
      </c>
      <c r="AE2187" s="10">
        <v>5.8531781999999997E-2</v>
      </c>
      <c r="AF2187" s="10">
        <v>6</v>
      </c>
      <c r="AG2187" s="10">
        <v>10.7</v>
      </c>
      <c r="AI2187" s="10">
        <v>2262</v>
      </c>
      <c r="AJ2187" s="10" t="s">
        <v>315</v>
      </c>
      <c r="AK2187" s="10">
        <v>3.4513499999999996E-2</v>
      </c>
      <c r="AL2187" s="10">
        <v>1.1389454999999999</v>
      </c>
      <c r="AM2187" s="10">
        <v>2</v>
      </c>
      <c r="AN2187" s="10">
        <v>10.5</v>
      </c>
      <c r="AP2187" s="10">
        <v>3.4513499999999996E-2</v>
      </c>
      <c r="AQ2187" s="10">
        <v>1.1389455E-2</v>
      </c>
      <c r="AR2187" s="10">
        <v>2</v>
      </c>
      <c r="AS2187" s="10">
        <v>10.5</v>
      </c>
      <c r="AU2187" s="10">
        <v>3.4513499999999996E-2</v>
      </c>
      <c r="AV2187" s="10">
        <v>1.1389455E-2</v>
      </c>
      <c r="AW2187" s="10">
        <v>2</v>
      </c>
      <c r="AX2187" s="10">
        <v>10.5</v>
      </c>
      <c r="AZ2187" s="10">
        <v>2262</v>
      </c>
      <c r="BA2187" s="10" t="s">
        <v>315</v>
      </c>
      <c r="BB2187" s="10">
        <v>1.5734349999999998E-2</v>
      </c>
      <c r="BC2187" s="10">
        <v>9.7552969999999978E-3</v>
      </c>
      <c r="BD2187" s="10">
        <v>1</v>
      </c>
      <c r="BE2187" s="10">
        <v>10.7</v>
      </c>
      <c r="BG2187" s="10">
        <v>1.5734349999999998E-2</v>
      </c>
      <c r="BH2187" s="10">
        <v>9.7552969999999978E-3</v>
      </c>
      <c r="BI2187" s="10">
        <v>1</v>
      </c>
      <c r="BJ2187" s="10">
        <v>10.7</v>
      </c>
      <c r="BL2187" s="10">
        <v>1.5734349999999998E-2</v>
      </c>
      <c r="BM2187" s="10">
        <v>9.7552969999999978E-3</v>
      </c>
      <c r="BN2187" s="10">
        <v>1</v>
      </c>
      <c r="BO2187" s="10">
        <v>10.7</v>
      </c>
      <c r="BQ2187" s="10">
        <v>2261</v>
      </c>
      <c r="BR2187" s="10" t="s">
        <v>288</v>
      </c>
      <c r="BS2187" s="10">
        <v>0</v>
      </c>
      <c r="BT2187" s="10">
        <v>0</v>
      </c>
      <c r="BU2187" s="10">
        <v>0</v>
      </c>
      <c r="BV2187" s="10">
        <v>10.5</v>
      </c>
      <c r="BX2187" s="10">
        <v>0</v>
      </c>
      <c r="BY2187" s="10">
        <v>0</v>
      </c>
      <c r="BZ2187" s="10">
        <v>0</v>
      </c>
      <c r="CA2187" s="10">
        <v>10.5</v>
      </c>
      <c r="CC2187" s="10">
        <v>0</v>
      </c>
      <c r="CD2187" s="10">
        <v>0</v>
      </c>
      <c r="CE2187" s="10">
        <v>0</v>
      </c>
      <c r="CF2187" s="10">
        <v>10.5</v>
      </c>
      <c r="CH2187" s="10">
        <v>2261</v>
      </c>
      <c r="CI2187" s="10" t="s">
        <v>288</v>
      </c>
      <c r="CJ2187" s="10">
        <v>0</v>
      </c>
      <c r="CK2187" s="10">
        <v>0</v>
      </c>
      <c r="CL2187" s="10">
        <v>0</v>
      </c>
      <c r="CM2187" s="10">
        <v>10.7</v>
      </c>
      <c r="CO2187" s="10">
        <v>0</v>
      </c>
      <c r="CP2187" s="10">
        <v>0</v>
      </c>
      <c r="CQ2187" s="10">
        <v>0</v>
      </c>
      <c r="CR2187" s="10">
        <v>10.7</v>
      </c>
      <c r="CT2187" s="10">
        <v>0</v>
      </c>
      <c r="CU2187" s="10">
        <v>0</v>
      </c>
      <c r="CV2187" s="10">
        <v>0</v>
      </c>
      <c r="CW2187" s="10">
        <v>10.7</v>
      </c>
      <c r="CY2187" s="10">
        <v>2278</v>
      </c>
      <c r="CZ2187" s="10" t="s">
        <v>290</v>
      </c>
      <c r="DA2187" s="10">
        <v>0.80893069999999989</v>
      </c>
      <c r="DB2187" s="10">
        <v>0.26532926959999997</v>
      </c>
      <c r="DC2187" s="10">
        <v>46</v>
      </c>
      <c r="DD2187" s="10">
        <v>10.7</v>
      </c>
      <c r="DF2187" s="10">
        <v>0.80893069999999989</v>
      </c>
      <c r="DG2187" s="10">
        <v>0.26532926959999997</v>
      </c>
      <c r="DH2187" s="10">
        <v>46</v>
      </c>
      <c r="DI2187" s="10">
        <v>10.7</v>
      </c>
      <c r="DK2187" s="10">
        <v>0.80893069999999989</v>
      </c>
      <c r="DL2187" s="10">
        <v>0.26532926959999997</v>
      </c>
      <c r="DM2187" s="10">
        <v>46</v>
      </c>
      <c r="DN2187" s="10">
        <v>10.7</v>
      </c>
    </row>
    <row r="2188" spans="1:118" x14ac:dyDescent="0.25">
      <c r="A2188" s="10">
        <v>2263</v>
      </c>
      <c r="R2188" s="10">
        <v>2263</v>
      </c>
      <c r="S2188" s="10" t="s">
        <v>307</v>
      </c>
      <c r="T2188" s="10">
        <v>1.5734349999999998E-2</v>
      </c>
      <c r="U2188" s="10">
        <v>9.7552969999999978E-3</v>
      </c>
      <c r="V2188" s="10">
        <v>1</v>
      </c>
      <c r="W2188" s="10">
        <v>10.7</v>
      </c>
      <c r="Y2188" s="10">
        <v>1.5734349999999998E-2</v>
      </c>
      <c r="Z2188" s="10">
        <v>9.7552969999999978E-3</v>
      </c>
      <c r="AA2188" s="10">
        <v>1</v>
      </c>
      <c r="AB2188" s="10">
        <v>10.7</v>
      </c>
      <c r="AD2188" s="10">
        <v>1.5734349999999998E-2</v>
      </c>
      <c r="AE2188" s="10">
        <v>9.7552969999999978E-3</v>
      </c>
      <c r="AF2188" s="10">
        <v>1</v>
      </c>
      <c r="AG2188" s="10">
        <v>10.7</v>
      </c>
      <c r="AI2188" s="10">
        <v>2263</v>
      </c>
      <c r="AJ2188" s="10" t="s">
        <v>307</v>
      </c>
      <c r="AK2188" s="10">
        <v>0.12079724999999999</v>
      </c>
      <c r="AL2188" s="10">
        <v>3.9863092499999997</v>
      </c>
      <c r="AM2188" s="10">
        <v>7</v>
      </c>
      <c r="AN2188" s="10">
        <v>10.5</v>
      </c>
      <c r="AP2188" s="10">
        <v>0.12079724999999999</v>
      </c>
      <c r="AQ2188" s="10">
        <v>3.9863092500000002E-2</v>
      </c>
      <c r="AR2188" s="10">
        <v>7</v>
      </c>
      <c r="AS2188" s="10">
        <v>10.5</v>
      </c>
      <c r="AU2188" s="10">
        <v>0.12079724999999999</v>
      </c>
      <c r="AV2188" s="10">
        <v>3.9863092500000002E-2</v>
      </c>
      <c r="AW2188" s="10">
        <v>7</v>
      </c>
      <c r="AX2188" s="10">
        <v>10.5</v>
      </c>
      <c r="AZ2188" s="10">
        <v>2263</v>
      </c>
      <c r="BA2188" s="10" t="s">
        <v>307</v>
      </c>
      <c r="BB2188" s="10">
        <v>4.7203049999999996E-2</v>
      </c>
      <c r="BC2188" s="10">
        <v>2.9265890999999999E-2</v>
      </c>
      <c r="BD2188" s="10">
        <v>3</v>
      </c>
      <c r="BE2188" s="10">
        <v>10.7</v>
      </c>
      <c r="BG2188" s="10">
        <v>4.7203049999999996E-2</v>
      </c>
      <c r="BH2188" s="10">
        <v>2.9265890999999999E-2</v>
      </c>
      <c r="BI2188" s="10">
        <v>3</v>
      </c>
      <c r="BJ2188" s="10">
        <v>10.7</v>
      </c>
      <c r="BL2188" s="10">
        <v>4.7203049999999996E-2</v>
      </c>
      <c r="BM2188" s="10">
        <v>2.9265890999999999E-2</v>
      </c>
      <c r="BN2188" s="10">
        <v>3</v>
      </c>
      <c r="BO2188" s="10">
        <v>10.7</v>
      </c>
      <c r="BQ2188" s="10">
        <v>2262</v>
      </c>
      <c r="BR2188" s="10" t="s">
        <v>315</v>
      </c>
      <c r="BS2188" s="10">
        <v>3.4513499999999996E-2</v>
      </c>
      <c r="BT2188" s="10">
        <v>1.1320427999999999E-2</v>
      </c>
      <c r="BU2188" s="10">
        <v>2</v>
      </c>
      <c r="BV2188" s="10">
        <v>10.5</v>
      </c>
      <c r="BX2188" s="10">
        <v>3.4513499999999996E-2</v>
      </c>
      <c r="BY2188" s="10">
        <v>1.1320427999999999E-2</v>
      </c>
      <c r="BZ2188" s="10">
        <v>2</v>
      </c>
      <c r="CA2188" s="10">
        <v>10.5</v>
      </c>
      <c r="CC2188" s="10">
        <v>3.4513499999999996E-2</v>
      </c>
      <c r="CD2188" s="10">
        <v>1.1320427999999999E-2</v>
      </c>
      <c r="CE2188" s="10">
        <v>2</v>
      </c>
      <c r="CF2188" s="10">
        <v>10.5</v>
      </c>
      <c r="CH2188" s="10">
        <v>2262</v>
      </c>
      <c r="CI2188" s="10" t="s">
        <v>315</v>
      </c>
      <c r="CJ2188" s="10">
        <v>1.5734349999999998E-2</v>
      </c>
      <c r="CK2188" s="10">
        <v>9.7552969999999978E-3</v>
      </c>
      <c r="CL2188" s="10">
        <v>1</v>
      </c>
      <c r="CM2188" s="10">
        <v>10.7</v>
      </c>
      <c r="CO2188" s="10">
        <v>1.5734349999999998E-2</v>
      </c>
      <c r="CP2188" s="10">
        <v>9.7552969999999978E-3</v>
      </c>
      <c r="CQ2188" s="10">
        <v>1</v>
      </c>
      <c r="CR2188" s="10">
        <v>10.7</v>
      </c>
      <c r="CT2188" s="10">
        <v>1.5734349999999998E-2</v>
      </c>
      <c r="CU2188" s="10">
        <v>9.7552969999999978E-3</v>
      </c>
      <c r="CV2188" s="10">
        <v>1</v>
      </c>
      <c r="CW2188" s="10">
        <v>10.7</v>
      </c>
      <c r="CY2188" s="10">
        <v>2279</v>
      </c>
      <c r="CZ2188" s="10" t="s">
        <v>293</v>
      </c>
      <c r="DA2188" s="10">
        <v>0.29895264999999999</v>
      </c>
      <c r="DB2188" s="10">
        <v>9.8056469199999996E-2</v>
      </c>
      <c r="DC2188" s="10">
        <v>17</v>
      </c>
      <c r="DD2188" s="10">
        <v>10.7</v>
      </c>
      <c r="DF2188" s="10">
        <v>0.40446534999999995</v>
      </c>
      <c r="DG2188" s="10">
        <v>0.13266463479999999</v>
      </c>
      <c r="DH2188" s="10">
        <v>23</v>
      </c>
      <c r="DI2188" s="10">
        <v>10.7</v>
      </c>
      <c r="DK2188" s="10">
        <v>0.31653809999999999</v>
      </c>
      <c r="DL2188" s="10">
        <v>0.1038244968</v>
      </c>
      <c r="DM2188" s="10">
        <v>18</v>
      </c>
      <c r="DN2188" s="10">
        <v>10.7</v>
      </c>
    </row>
    <row r="2189" spans="1:118" x14ac:dyDescent="0.25">
      <c r="A2189" s="10">
        <v>2264</v>
      </c>
      <c r="R2189" s="10">
        <v>2264</v>
      </c>
      <c r="S2189" s="10" t="s">
        <v>292</v>
      </c>
      <c r="T2189" s="10">
        <v>0.14160914999999999</v>
      </c>
      <c r="U2189" s="10">
        <v>8.7797672999999993E-2</v>
      </c>
      <c r="V2189" s="10">
        <v>9</v>
      </c>
      <c r="W2189" s="10">
        <v>10.7</v>
      </c>
      <c r="Y2189" s="10">
        <v>0.78671749999999996</v>
      </c>
      <c r="Z2189" s="10">
        <v>0.48776484999999997</v>
      </c>
      <c r="AA2189" s="10">
        <v>50</v>
      </c>
      <c r="AB2189" s="10">
        <v>10.7</v>
      </c>
      <c r="AD2189" s="10">
        <v>0.47203049999999991</v>
      </c>
      <c r="AE2189" s="10">
        <v>0.29265890999999994</v>
      </c>
      <c r="AF2189" s="10">
        <v>30</v>
      </c>
      <c r="AG2189" s="10">
        <v>10.7</v>
      </c>
      <c r="AI2189" s="10">
        <v>2264</v>
      </c>
      <c r="AJ2189" s="10" t="s">
        <v>292</v>
      </c>
      <c r="AK2189" s="10">
        <v>0.34513499999999991</v>
      </c>
      <c r="AL2189" s="10">
        <v>11.389454999999996</v>
      </c>
      <c r="AM2189" s="10">
        <v>20</v>
      </c>
      <c r="AN2189" s="10">
        <v>10.5</v>
      </c>
      <c r="AP2189" s="10">
        <v>1.2079724999999999</v>
      </c>
      <c r="AQ2189" s="10">
        <v>0.39863092499999997</v>
      </c>
      <c r="AR2189" s="10">
        <v>70</v>
      </c>
      <c r="AS2189" s="10">
        <v>10.5</v>
      </c>
      <c r="AU2189" s="10">
        <v>1.0354049999999997</v>
      </c>
      <c r="AV2189" s="10">
        <v>0.34168364999999989</v>
      </c>
      <c r="AW2189" s="10">
        <v>60</v>
      </c>
      <c r="AX2189" s="10">
        <v>10.5</v>
      </c>
      <c r="AZ2189" s="10">
        <v>2264</v>
      </c>
      <c r="BA2189" s="10" t="s">
        <v>292</v>
      </c>
      <c r="BB2189" s="10">
        <v>0</v>
      </c>
      <c r="BC2189" s="10">
        <v>0</v>
      </c>
      <c r="BD2189" s="10">
        <v>0</v>
      </c>
      <c r="BE2189" s="10">
        <v>10.7</v>
      </c>
      <c r="BG2189" s="10">
        <v>0</v>
      </c>
      <c r="BH2189" s="10">
        <v>0</v>
      </c>
      <c r="BI2189" s="10">
        <v>0</v>
      </c>
      <c r="BJ2189" s="10">
        <v>10.7</v>
      </c>
      <c r="BL2189" s="10">
        <v>0</v>
      </c>
      <c r="BM2189" s="10">
        <v>0</v>
      </c>
      <c r="BN2189" s="10">
        <v>0</v>
      </c>
      <c r="BO2189" s="10">
        <v>10.7</v>
      </c>
      <c r="BQ2189" s="10">
        <v>2263</v>
      </c>
      <c r="BR2189" s="10" t="s">
        <v>307</v>
      </c>
      <c r="BS2189" s="10">
        <v>0.10354049999999999</v>
      </c>
      <c r="BT2189" s="10">
        <v>3.3961284000000001E-2</v>
      </c>
      <c r="BU2189" s="10">
        <v>6</v>
      </c>
      <c r="BV2189" s="10">
        <v>10.5</v>
      </c>
      <c r="BX2189" s="10">
        <v>0.10354049999999999</v>
      </c>
      <c r="BY2189" s="10">
        <v>3.3961284000000001E-2</v>
      </c>
      <c r="BZ2189" s="10">
        <v>6</v>
      </c>
      <c r="CA2189" s="10">
        <v>10.5</v>
      </c>
      <c r="CC2189" s="10">
        <v>0.10354049999999999</v>
      </c>
      <c r="CD2189" s="10">
        <v>3.3961284000000001E-2</v>
      </c>
      <c r="CE2189" s="10">
        <v>6</v>
      </c>
      <c r="CF2189" s="10">
        <v>10.5</v>
      </c>
      <c r="CH2189" s="10">
        <v>2263</v>
      </c>
      <c r="CI2189" s="10" t="s">
        <v>307</v>
      </c>
      <c r="CJ2189" s="10">
        <v>3.1468699999999995E-2</v>
      </c>
      <c r="CK2189" s="10">
        <v>1.9510593999999996E-2</v>
      </c>
      <c r="CL2189" s="10">
        <v>2</v>
      </c>
      <c r="CM2189" s="10">
        <v>10.7</v>
      </c>
      <c r="CO2189" s="10">
        <v>3.1468699999999995E-2</v>
      </c>
      <c r="CP2189" s="10">
        <v>1.9510593999999996E-2</v>
      </c>
      <c r="CQ2189" s="10">
        <v>2</v>
      </c>
      <c r="CR2189" s="10">
        <v>10.7</v>
      </c>
      <c r="CT2189" s="10">
        <v>3.1468699999999995E-2</v>
      </c>
      <c r="CU2189" s="10">
        <v>1.9510593999999996E-2</v>
      </c>
      <c r="CV2189" s="10">
        <v>2</v>
      </c>
      <c r="CW2189" s="10">
        <v>10.7</v>
      </c>
      <c r="CY2189" s="10">
        <v>2280</v>
      </c>
      <c r="CZ2189" s="10" t="s">
        <v>8</v>
      </c>
    </row>
    <row r="2190" spans="1:118" x14ac:dyDescent="0.25">
      <c r="A2190" s="10">
        <v>2265</v>
      </c>
      <c r="R2190" s="10">
        <v>2265</v>
      </c>
      <c r="S2190" s="10" t="s">
        <v>296</v>
      </c>
      <c r="T2190" s="10">
        <v>0</v>
      </c>
      <c r="U2190" s="10">
        <v>0</v>
      </c>
      <c r="V2190" s="10">
        <v>0</v>
      </c>
      <c r="W2190" s="10">
        <v>10.7</v>
      </c>
      <c r="Y2190" s="10">
        <v>0</v>
      </c>
      <c r="Z2190" s="10">
        <v>0</v>
      </c>
      <c r="AA2190" s="10">
        <v>0</v>
      </c>
      <c r="AB2190" s="10">
        <v>10.7</v>
      </c>
      <c r="AD2190" s="10">
        <v>0</v>
      </c>
      <c r="AE2190" s="10">
        <v>0</v>
      </c>
      <c r="AF2190" s="10">
        <v>0</v>
      </c>
      <c r="AG2190" s="10">
        <v>10.7</v>
      </c>
      <c r="AI2190" s="10">
        <v>2265</v>
      </c>
      <c r="AJ2190" s="10" t="s">
        <v>296</v>
      </c>
      <c r="AK2190" s="10">
        <v>0</v>
      </c>
      <c r="AL2190" s="10">
        <v>0</v>
      </c>
      <c r="AM2190" s="10">
        <v>0</v>
      </c>
      <c r="AN2190" s="10">
        <v>10.5</v>
      </c>
      <c r="AP2190" s="10">
        <v>0</v>
      </c>
      <c r="AQ2190" s="10">
        <v>0</v>
      </c>
      <c r="AR2190" s="10">
        <v>0</v>
      </c>
      <c r="AS2190" s="10">
        <v>10.5</v>
      </c>
      <c r="AU2190" s="10">
        <v>0</v>
      </c>
      <c r="AV2190" s="10">
        <v>0</v>
      </c>
      <c r="AW2190" s="10">
        <v>0</v>
      </c>
      <c r="AX2190" s="10">
        <v>10.5</v>
      </c>
      <c r="AZ2190" s="10">
        <v>2265</v>
      </c>
      <c r="BA2190" s="10" t="s">
        <v>296</v>
      </c>
      <c r="BB2190" s="10">
        <v>0.39335874999999998</v>
      </c>
      <c r="BC2190" s="10">
        <v>0.24388242499999999</v>
      </c>
      <c r="BD2190" s="10">
        <v>25</v>
      </c>
      <c r="BE2190" s="10">
        <v>10.7</v>
      </c>
      <c r="BG2190" s="10">
        <v>0.39335874999999998</v>
      </c>
      <c r="BH2190" s="10">
        <v>0.24388242499999999</v>
      </c>
      <c r="BI2190" s="10">
        <v>25</v>
      </c>
      <c r="BJ2190" s="10">
        <v>10.7</v>
      </c>
      <c r="BL2190" s="10">
        <v>0.39335874999999998</v>
      </c>
      <c r="BM2190" s="10">
        <v>0.24388242499999999</v>
      </c>
      <c r="BN2190" s="10">
        <v>25</v>
      </c>
      <c r="BO2190" s="10">
        <v>10.7</v>
      </c>
      <c r="BQ2190" s="10">
        <v>2264</v>
      </c>
      <c r="BR2190" s="10" t="s">
        <v>292</v>
      </c>
      <c r="BS2190" s="10">
        <v>0.69026999999999983</v>
      </c>
      <c r="BT2190" s="10">
        <v>0.22640855999999995</v>
      </c>
      <c r="BU2190" s="10">
        <v>40</v>
      </c>
      <c r="BV2190" s="10">
        <v>10.5</v>
      </c>
      <c r="BX2190" s="10">
        <v>0.69026999999999983</v>
      </c>
      <c r="BY2190" s="10">
        <v>0.22640855999999995</v>
      </c>
      <c r="BZ2190" s="10">
        <v>40</v>
      </c>
      <c r="CA2190" s="10">
        <v>10.5</v>
      </c>
      <c r="CC2190" s="10">
        <v>0.86283749999999992</v>
      </c>
      <c r="CD2190" s="10">
        <v>0.2830107</v>
      </c>
      <c r="CE2190" s="10">
        <v>50</v>
      </c>
      <c r="CF2190" s="10">
        <v>10.5</v>
      </c>
      <c r="CH2190" s="10">
        <v>2264</v>
      </c>
      <c r="CI2190" s="10" t="s">
        <v>292</v>
      </c>
      <c r="CJ2190" s="10">
        <v>0</v>
      </c>
      <c r="CK2190" s="10">
        <v>0</v>
      </c>
      <c r="CL2190" s="10">
        <v>0</v>
      </c>
      <c r="CM2190" s="10">
        <v>10.7</v>
      </c>
      <c r="CO2190" s="10">
        <v>0</v>
      </c>
      <c r="CP2190" s="10">
        <v>0</v>
      </c>
      <c r="CQ2190" s="10">
        <v>0</v>
      </c>
      <c r="CR2190" s="10">
        <v>10.7</v>
      </c>
      <c r="CT2190" s="10">
        <v>0</v>
      </c>
      <c r="CU2190" s="10">
        <v>0</v>
      </c>
      <c r="CV2190" s="10">
        <v>0</v>
      </c>
      <c r="CW2190" s="10">
        <v>10.7</v>
      </c>
      <c r="CY2190" s="10">
        <v>2281</v>
      </c>
      <c r="CZ2190" s="10" t="s">
        <v>9</v>
      </c>
      <c r="DA2190" s="10">
        <v>1.7</v>
      </c>
      <c r="DB2190" s="10">
        <v>0.53</v>
      </c>
      <c r="DC2190" s="10">
        <v>26</v>
      </c>
      <c r="DD2190" s="10">
        <v>37.9</v>
      </c>
      <c r="DF2190" s="10">
        <v>2.2000000000000002</v>
      </c>
      <c r="DG2190" s="10">
        <v>0.6</v>
      </c>
      <c r="DH2190" s="10">
        <v>33</v>
      </c>
      <c r="DI2190" s="10">
        <v>37.6</v>
      </c>
      <c r="DK2190" s="10">
        <v>2.2999999999999998</v>
      </c>
      <c r="DL2190" s="10">
        <v>0.63</v>
      </c>
      <c r="DM2190" s="10">
        <v>36</v>
      </c>
      <c r="DN2190" s="10">
        <v>37.4</v>
      </c>
    </row>
    <row r="2191" spans="1:118" x14ac:dyDescent="0.25">
      <c r="A2191" s="10">
        <v>2266</v>
      </c>
      <c r="R2191" s="10">
        <v>2266</v>
      </c>
      <c r="S2191" s="10" t="s">
        <v>297</v>
      </c>
      <c r="T2191" s="10">
        <v>0.47203049999999991</v>
      </c>
      <c r="U2191" s="10">
        <v>0.29265890999999994</v>
      </c>
      <c r="V2191" s="10">
        <v>30</v>
      </c>
      <c r="W2191" s="10">
        <v>10.7</v>
      </c>
      <c r="Y2191" s="10">
        <v>0.94406099999999982</v>
      </c>
      <c r="Z2191" s="10">
        <v>0.58531781999999988</v>
      </c>
      <c r="AA2191" s="10">
        <v>60</v>
      </c>
      <c r="AB2191" s="10">
        <v>10.7</v>
      </c>
      <c r="AD2191" s="10">
        <v>0.86538925</v>
      </c>
      <c r="AE2191" s="10">
        <v>0.53654133500000001</v>
      </c>
      <c r="AF2191" s="10">
        <v>55</v>
      </c>
      <c r="AG2191" s="10">
        <v>10.7</v>
      </c>
      <c r="AI2191" s="10">
        <v>2266</v>
      </c>
      <c r="AJ2191" s="10" t="s">
        <v>297</v>
      </c>
      <c r="AK2191" s="10">
        <v>1.6393912499999999</v>
      </c>
      <c r="AL2191" s="10">
        <v>54.099911249999998</v>
      </c>
      <c r="AM2191" s="10">
        <v>95</v>
      </c>
      <c r="AN2191" s="10">
        <v>10.5</v>
      </c>
      <c r="AP2191" s="10">
        <v>2.0708099999999994</v>
      </c>
      <c r="AQ2191" s="10">
        <v>0.68336729999999979</v>
      </c>
      <c r="AR2191" s="10">
        <v>120</v>
      </c>
      <c r="AS2191" s="10">
        <v>10.5</v>
      </c>
      <c r="AU2191" s="10">
        <v>1.8982424999999998</v>
      </c>
      <c r="AV2191" s="10">
        <v>0.62642002499999994</v>
      </c>
      <c r="AW2191" s="10">
        <v>110</v>
      </c>
      <c r="AX2191" s="10">
        <v>10.5</v>
      </c>
      <c r="AZ2191" s="10">
        <v>2266</v>
      </c>
      <c r="BA2191" s="10" t="s">
        <v>297</v>
      </c>
      <c r="BB2191" s="10">
        <v>0.62937399999999988</v>
      </c>
      <c r="BC2191" s="10">
        <v>0.3902118799999999</v>
      </c>
      <c r="BD2191" s="10">
        <v>40</v>
      </c>
      <c r="BE2191" s="10">
        <v>10.7</v>
      </c>
      <c r="BG2191" s="10">
        <v>0.78671749999999996</v>
      </c>
      <c r="BH2191" s="10">
        <v>0.48776484999999997</v>
      </c>
      <c r="BI2191" s="10">
        <v>50</v>
      </c>
      <c r="BJ2191" s="10">
        <v>10.7</v>
      </c>
      <c r="BL2191" s="10">
        <v>0.94406099999999982</v>
      </c>
      <c r="BM2191" s="10">
        <v>0.58531781999999988</v>
      </c>
      <c r="BN2191" s="10">
        <v>60</v>
      </c>
      <c r="BO2191" s="10">
        <v>10.7</v>
      </c>
      <c r="BQ2191" s="10">
        <v>2265</v>
      </c>
      <c r="BR2191" s="10" t="s">
        <v>296</v>
      </c>
      <c r="BS2191" s="10">
        <v>0</v>
      </c>
      <c r="BT2191" s="10">
        <v>0</v>
      </c>
      <c r="BU2191" s="10">
        <v>0</v>
      </c>
      <c r="BV2191" s="10">
        <v>10.5</v>
      </c>
      <c r="BX2191" s="10">
        <v>0</v>
      </c>
      <c r="BY2191" s="10">
        <v>0</v>
      </c>
      <c r="BZ2191" s="10">
        <v>0</v>
      </c>
      <c r="CA2191" s="10">
        <v>10.5</v>
      </c>
      <c r="CC2191" s="10">
        <v>0</v>
      </c>
      <c r="CD2191" s="10">
        <v>0</v>
      </c>
      <c r="CE2191" s="10">
        <v>0</v>
      </c>
      <c r="CF2191" s="10">
        <v>10.5</v>
      </c>
      <c r="CH2191" s="10">
        <v>2265</v>
      </c>
      <c r="CI2191" s="10" t="s">
        <v>296</v>
      </c>
      <c r="CJ2191" s="10">
        <v>0.15734349999999997</v>
      </c>
      <c r="CK2191" s="10">
        <v>9.7552969999999975E-2</v>
      </c>
      <c r="CL2191" s="10">
        <v>10</v>
      </c>
      <c r="CM2191" s="10">
        <v>10.7</v>
      </c>
      <c r="CO2191" s="10">
        <v>0.47203049999999991</v>
      </c>
      <c r="CP2191" s="10">
        <v>0.29265890999999994</v>
      </c>
      <c r="CQ2191" s="10">
        <v>30</v>
      </c>
      <c r="CR2191" s="10">
        <v>10.7</v>
      </c>
      <c r="CT2191" s="10">
        <v>0.23601524999999995</v>
      </c>
      <c r="CU2191" s="10">
        <v>0.14632945499999997</v>
      </c>
      <c r="CV2191" s="10">
        <v>15</v>
      </c>
      <c r="CW2191" s="10">
        <v>10.7</v>
      </c>
      <c r="CY2191" s="10">
        <v>2282</v>
      </c>
      <c r="CZ2191" s="10" t="s">
        <v>10</v>
      </c>
    </row>
    <row r="2192" spans="1:118" x14ac:dyDescent="0.25">
      <c r="A2192" s="10">
        <v>2267</v>
      </c>
      <c r="R2192" s="10">
        <v>2267</v>
      </c>
      <c r="S2192" s="10" t="s">
        <v>524</v>
      </c>
      <c r="T2192" s="10">
        <v>0.06</v>
      </c>
      <c r="U2192" s="10">
        <v>0.08</v>
      </c>
      <c r="V2192" s="10">
        <v>1</v>
      </c>
      <c r="W2192" s="10">
        <v>36.700000000000003</v>
      </c>
      <c r="Y2192" s="10">
        <v>0.06</v>
      </c>
      <c r="Z2192" s="10">
        <v>0.08</v>
      </c>
      <c r="AA2192" s="10">
        <v>1</v>
      </c>
      <c r="AB2192" s="10">
        <v>36.700000000000003</v>
      </c>
      <c r="AD2192" s="10">
        <v>0.06</v>
      </c>
      <c r="AE2192" s="10">
        <v>0.08</v>
      </c>
      <c r="AF2192" s="10">
        <v>1</v>
      </c>
      <c r="AG2192" s="10">
        <v>36.6</v>
      </c>
      <c r="AI2192" s="10">
        <v>2267</v>
      </c>
      <c r="AJ2192" s="10" t="s">
        <v>524</v>
      </c>
      <c r="AK2192" s="10">
        <v>3.56</v>
      </c>
      <c r="AL2192" s="10">
        <v>1.1000000000000001</v>
      </c>
      <c r="AM2192" s="10">
        <v>60</v>
      </c>
      <c r="AN2192" s="10">
        <v>36.799999999999997</v>
      </c>
      <c r="AP2192" s="10">
        <v>5</v>
      </c>
      <c r="AQ2192" s="10">
        <v>1.9</v>
      </c>
      <c r="AR2192" s="10">
        <v>85</v>
      </c>
      <c r="AS2192" s="10">
        <v>36.799999999999997</v>
      </c>
      <c r="AU2192" s="10">
        <v>4.6500000000000004</v>
      </c>
      <c r="AV2192" s="10">
        <v>0.96</v>
      </c>
      <c r="AW2192" s="10">
        <v>75</v>
      </c>
      <c r="AX2192" s="10">
        <v>36.799999999999997</v>
      </c>
      <c r="AZ2192" s="10">
        <v>2267</v>
      </c>
      <c r="BA2192" s="10" t="s">
        <v>524</v>
      </c>
      <c r="BB2192" s="10">
        <v>0.06</v>
      </c>
      <c r="BC2192" s="10">
        <v>7.0000000000000007E-2</v>
      </c>
      <c r="BD2192" s="10">
        <v>1</v>
      </c>
      <c r="BE2192" s="10">
        <v>36.5</v>
      </c>
      <c r="BG2192" s="10">
        <v>0.06</v>
      </c>
      <c r="BH2192" s="10">
        <v>7.0000000000000007E-2</v>
      </c>
      <c r="BI2192" s="10">
        <v>1</v>
      </c>
      <c r="BJ2192" s="10">
        <v>36.5</v>
      </c>
      <c r="BL2192" s="10">
        <v>0.06</v>
      </c>
      <c r="BM2192" s="10">
        <v>7.0000000000000007E-2</v>
      </c>
      <c r="BN2192" s="10">
        <v>1</v>
      </c>
      <c r="BO2192" s="10">
        <v>36.4</v>
      </c>
      <c r="BQ2192" s="10">
        <v>2266</v>
      </c>
      <c r="BR2192" s="10" t="s">
        <v>297</v>
      </c>
      <c r="BS2192" s="10">
        <v>1.3805399999999997</v>
      </c>
      <c r="BT2192" s="10">
        <v>0.45281711999999991</v>
      </c>
      <c r="BU2192" s="10">
        <v>80</v>
      </c>
      <c r="BV2192" s="10">
        <v>10.5</v>
      </c>
      <c r="BX2192" s="10">
        <v>1.7256749999999998</v>
      </c>
      <c r="BY2192" s="10">
        <v>0.56602140000000001</v>
      </c>
      <c r="BZ2192" s="10">
        <v>100</v>
      </c>
      <c r="CA2192" s="10">
        <v>10.5</v>
      </c>
      <c r="CC2192" s="10">
        <v>1.5531074999999999</v>
      </c>
      <c r="CD2192" s="10">
        <v>0.50941925999999993</v>
      </c>
      <c r="CE2192" s="10">
        <v>90</v>
      </c>
      <c r="CF2192" s="10">
        <v>10.5</v>
      </c>
      <c r="CH2192" s="10">
        <v>2266</v>
      </c>
      <c r="CI2192" s="10" t="s">
        <v>297</v>
      </c>
      <c r="CJ2192" s="10">
        <v>0.62937399999999988</v>
      </c>
      <c r="CK2192" s="10">
        <v>0.3902118799999999</v>
      </c>
      <c r="CL2192" s="10">
        <v>40</v>
      </c>
      <c r="CM2192" s="10">
        <v>10.7</v>
      </c>
      <c r="CO2192" s="10">
        <v>0.78671749999999996</v>
      </c>
      <c r="CP2192" s="10">
        <v>0.48776484999999997</v>
      </c>
      <c r="CQ2192" s="10">
        <v>50</v>
      </c>
      <c r="CR2192" s="10">
        <v>10.7</v>
      </c>
      <c r="CT2192" s="10">
        <v>0.78671749999999996</v>
      </c>
      <c r="CU2192" s="10">
        <v>0.48776484999999997</v>
      </c>
      <c r="CV2192" s="10">
        <v>50</v>
      </c>
      <c r="CW2192" s="10">
        <v>10.7</v>
      </c>
      <c r="CY2192" s="10">
        <v>2283</v>
      </c>
      <c r="CZ2192" s="10" t="s">
        <v>11</v>
      </c>
      <c r="DA2192" s="10">
        <v>1.6</v>
      </c>
      <c r="DB2192" s="10">
        <v>0.47</v>
      </c>
      <c r="DC2192" s="10">
        <v>90</v>
      </c>
      <c r="DD2192" s="10">
        <v>10.7</v>
      </c>
      <c r="DF2192" s="10">
        <v>2.1</v>
      </c>
      <c r="DG2192" s="10">
        <v>0.52</v>
      </c>
      <c r="DH2192" s="10">
        <v>115</v>
      </c>
      <c r="DI2192" s="10">
        <v>10.7</v>
      </c>
      <c r="DK2192" s="10">
        <v>2.2000000000000002</v>
      </c>
      <c r="DL2192" s="10">
        <v>0.56000000000000005</v>
      </c>
      <c r="DM2192" s="10">
        <v>125</v>
      </c>
      <c r="DN2192" s="10">
        <v>10.6</v>
      </c>
    </row>
    <row r="2193" spans="1:118" x14ac:dyDescent="0.25">
      <c r="A2193" s="10">
        <v>2268</v>
      </c>
      <c r="R2193" s="10">
        <v>2268</v>
      </c>
      <c r="S2193" s="10" t="s">
        <v>525</v>
      </c>
      <c r="T2193" s="10">
        <v>1.4</v>
      </c>
      <c r="U2193" s="10">
        <v>0.9</v>
      </c>
      <c r="V2193" s="10">
        <v>25</v>
      </c>
      <c r="W2193" s="10">
        <v>36.700000000000003</v>
      </c>
      <c r="Y2193" s="10">
        <v>2.8</v>
      </c>
      <c r="Z2193" s="10">
        <v>1.5</v>
      </c>
      <c r="AA2193" s="10">
        <v>50</v>
      </c>
      <c r="AB2193" s="10">
        <v>36.700000000000003</v>
      </c>
      <c r="AD2193" s="10">
        <v>2.4500000000000002</v>
      </c>
      <c r="AE2193" s="10">
        <v>1.1000000000000001</v>
      </c>
      <c r="AF2193" s="10">
        <v>45</v>
      </c>
      <c r="AG2193" s="10">
        <v>36.6</v>
      </c>
      <c r="AI2193" s="10">
        <v>2268</v>
      </c>
      <c r="AJ2193" s="10" t="s">
        <v>525</v>
      </c>
      <c r="AK2193" s="10">
        <v>0</v>
      </c>
      <c r="AN2193" s="10">
        <v>36.9</v>
      </c>
      <c r="AP2193" s="10">
        <v>0</v>
      </c>
      <c r="AS2193" s="10">
        <v>36.9</v>
      </c>
      <c r="AU2193" s="10">
        <v>0</v>
      </c>
      <c r="AX2193" s="10">
        <v>36.9</v>
      </c>
      <c r="AZ2193" s="10">
        <v>2268</v>
      </c>
      <c r="BA2193" s="10" t="s">
        <v>525</v>
      </c>
      <c r="BB2193" s="10">
        <v>1.62</v>
      </c>
      <c r="BC2193" s="10">
        <v>0.76</v>
      </c>
      <c r="BD2193" s="10">
        <v>25</v>
      </c>
      <c r="BE2193" s="10">
        <v>36.5</v>
      </c>
      <c r="BG2193" s="10">
        <v>2.4500000000000002</v>
      </c>
      <c r="BH2193" s="10">
        <v>1.1499999999999999</v>
      </c>
      <c r="BI2193" s="10">
        <v>41</v>
      </c>
      <c r="BJ2193" s="10">
        <v>36.5</v>
      </c>
      <c r="BL2193" s="10">
        <v>2.2200000000000002</v>
      </c>
      <c r="BM2193" s="10">
        <v>2.86</v>
      </c>
      <c r="BN2193" s="10">
        <v>37</v>
      </c>
      <c r="BO2193" s="10">
        <v>36.4</v>
      </c>
      <c r="BQ2193" s="10">
        <v>2267</v>
      </c>
      <c r="BR2193" s="10" t="s">
        <v>524</v>
      </c>
      <c r="BS2193" s="10">
        <v>3.33</v>
      </c>
      <c r="BT2193" s="10">
        <v>1.2</v>
      </c>
      <c r="BU2193" s="10">
        <v>52</v>
      </c>
      <c r="BV2193" s="10">
        <v>37.5</v>
      </c>
      <c r="BX2193" s="10">
        <v>4.2</v>
      </c>
      <c r="BY2193" s="10">
        <v>2</v>
      </c>
      <c r="BZ2193" s="10">
        <v>68</v>
      </c>
      <c r="CA2193" s="10">
        <v>37.5</v>
      </c>
      <c r="CC2193" s="10">
        <v>3.8</v>
      </c>
      <c r="CD2193" s="10">
        <v>1.4</v>
      </c>
      <c r="CE2193" s="10">
        <v>62</v>
      </c>
      <c r="CF2193" s="10">
        <v>37.299999999999997</v>
      </c>
      <c r="CH2193" s="10">
        <v>2267</v>
      </c>
      <c r="CI2193" s="10" t="s">
        <v>524</v>
      </c>
      <c r="CY2193" s="10">
        <v>2284</v>
      </c>
      <c r="CZ2193" s="10" t="s">
        <v>288</v>
      </c>
      <c r="DA2193" s="10">
        <v>1.7585449999999999E-2</v>
      </c>
      <c r="DB2193" s="10">
        <v>5.7680275999999996E-3</v>
      </c>
      <c r="DC2193" s="10">
        <v>1</v>
      </c>
      <c r="DD2193" s="10">
        <v>10.7</v>
      </c>
      <c r="DF2193" s="10">
        <v>1.7585449999999999E-2</v>
      </c>
      <c r="DG2193" s="10">
        <v>5.7680275999999996E-3</v>
      </c>
      <c r="DH2193" s="10">
        <v>1</v>
      </c>
      <c r="DI2193" s="10">
        <v>10.7</v>
      </c>
      <c r="DK2193" s="10">
        <v>1.7421099999999998E-2</v>
      </c>
      <c r="DL2193" s="10">
        <v>5.7141207999999999E-3</v>
      </c>
      <c r="DM2193" s="10">
        <v>1</v>
      </c>
      <c r="DN2193" s="10">
        <v>10.6</v>
      </c>
    </row>
    <row r="2194" spans="1:118" x14ac:dyDescent="0.25">
      <c r="A2194" s="10">
        <v>2269</v>
      </c>
      <c r="R2194" s="10">
        <v>2269</v>
      </c>
      <c r="S2194" s="10" t="s">
        <v>8</v>
      </c>
      <c r="AI2194" s="10">
        <v>2269</v>
      </c>
      <c r="AJ2194" s="10" t="s">
        <v>8</v>
      </c>
      <c r="AZ2194" s="10">
        <v>2269</v>
      </c>
      <c r="BA2194" s="10" t="s">
        <v>8</v>
      </c>
      <c r="BB2194" s="10">
        <v>1.32</v>
      </c>
      <c r="BC2194" s="10">
        <v>0.92</v>
      </c>
      <c r="BD2194" s="10">
        <v>23</v>
      </c>
      <c r="BE2194" s="10">
        <v>36.5</v>
      </c>
      <c r="BG2194" s="10">
        <v>2.54</v>
      </c>
      <c r="BH2194" s="10">
        <v>1.1000000000000001</v>
      </c>
      <c r="BI2194" s="10">
        <v>41</v>
      </c>
      <c r="BJ2194" s="10">
        <v>36.5</v>
      </c>
      <c r="BL2194" s="10">
        <v>3.13</v>
      </c>
      <c r="BM2194" s="10">
        <v>1.23</v>
      </c>
      <c r="BN2194" s="10">
        <v>50</v>
      </c>
      <c r="BO2194" s="10">
        <v>36.4</v>
      </c>
      <c r="BQ2194" s="10">
        <v>2268</v>
      </c>
      <c r="BR2194" s="10" t="s">
        <v>525</v>
      </c>
      <c r="BU2194" s="10">
        <v>0</v>
      </c>
      <c r="BV2194" s="10">
        <v>37.5</v>
      </c>
      <c r="BZ2194" s="10">
        <v>0</v>
      </c>
      <c r="CA2194" s="10">
        <v>37.5</v>
      </c>
      <c r="CE2194" s="10">
        <v>0</v>
      </c>
      <c r="CF2194" s="10">
        <v>37.299999999999997</v>
      </c>
      <c r="CH2194" s="10">
        <v>2268</v>
      </c>
      <c r="CI2194" s="10" t="s">
        <v>525</v>
      </c>
      <c r="CY2194" s="10">
        <v>2285</v>
      </c>
      <c r="CZ2194" s="10" t="s">
        <v>315</v>
      </c>
      <c r="DA2194" s="10">
        <v>0.43963624999999995</v>
      </c>
      <c r="DB2194" s="10">
        <v>0.14420068999999999</v>
      </c>
      <c r="DC2194" s="10">
        <v>25</v>
      </c>
      <c r="DD2194" s="10">
        <v>10.7</v>
      </c>
      <c r="DF2194" s="10">
        <v>0.56273439999999997</v>
      </c>
      <c r="DG2194" s="10">
        <v>0.18457688319999999</v>
      </c>
      <c r="DH2194" s="10">
        <v>32</v>
      </c>
      <c r="DI2194" s="10">
        <v>10.7</v>
      </c>
      <c r="DK2194" s="10">
        <v>0.55747519999999995</v>
      </c>
      <c r="DL2194" s="10">
        <v>0.1828518656</v>
      </c>
      <c r="DM2194" s="10">
        <v>32</v>
      </c>
      <c r="DN2194" s="10">
        <v>10.6</v>
      </c>
    </row>
    <row r="2195" spans="1:118" x14ac:dyDescent="0.25">
      <c r="A2195" s="10">
        <v>2270</v>
      </c>
      <c r="R2195" s="10">
        <v>2270</v>
      </c>
      <c r="S2195" s="10" t="s">
        <v>9</v>
      </c>
      <c r="T2195" s="10">
        <v>1.53</v>
      </c>
      <c r="U2195" s="10">
        <v>1.1000000000000001</v>
      </c>
      <c r="V2195" s="10">
        <v>30</v>
      </c>
      <c r="W2195" s="10">
        <v>36.700000000000003</v>
      </c>
      <c r="Y2195" s="10">
        <v>2.64</v>
      </c>
      <c r="Z2195" s="10">
        <v>1.4</v>
      </c>
      <c r="AA2195" s="10">
        <v>46</v>
      </c>
      <c r="AB2195" s="10">
        <v>36.700000000000003</v>
      </c>
      <c r="AD2195" s="10">
        <v>2.5299999999999998</v>
      </c>
      <c r="AE2195" s="10">
        <v>1.46</v>
      </c>
      <c r="AF2195" s="10">
        <v>45</v>
      </c>
      <c r="AG2195" s="10">
        <v>36.6</v>
      </c>
      <c r="AI2195" s="10">
        <v>2270</v>
      </c>
      <c r="AJ2195" s="10" t="s">
        <v>9</v>
      </c>
      <c r="AK2195" s="10">
        <v>5.2</v>
      </c>
      <c r="AL2195" s="10">
        <v>1.75</v>
      </c>
      <c r="AM2195" s="10">
        <v>100</v>
      </c>
      <c r="AN2195" s="10">
        <v>36.9</v>
      </c>
      <c r="AP2195" s="10">
        <v>6</v>
      </c>
      <c r="AQ2195" s="10">
        <v>1.92</v>
      </c>
      <c r="AR2195" s="10">
        <v>110</v>
      </c>
      <c r="AS2195" s="10">
        <v>36.9</v>
      </c>
      <c r="AU2195" s="10">
        <v>6.7</v>
      </c>
      <c r="AV2195" s="10">
        <v>1.86</v>
      </c>
      <c r="AW2195" s="10">
        <v>125</v>
      </c>
      <c r="AX2195" s="10">
        <v>36.9</v>
      </c>
      <c r="AZ2195" s="10">
        <v>2270</v>
      </c>
      <c r="BA2195" s="10" t="s">
        <v>9</v>
      </c>
      <c r="BQ2195" s="10">
        <v>2269</v>
      </c>
      <c r="BR2195" s="10" t="s">
        <v>8</v>
      </c>
      <c r="BS2195" s="10">
        <v>4.4000000000000004</v>
      </c>
      <c r="BT2195" s="10">
        <v>1.8</v>
      </c>
      <c r="BU2195" s="10">
        <v>69</v>
      </c>
      <c r="BV2195" s="10">
        <v>37.5</v>
      </c>
      <c r="BX2195" s="10">
        <v>6.2</v>
      </c>
      <c r="BY2195" s="10">
        <v>1.7</v>
      </c>
      <c r="BZ2195" s="10">
        <v>97</v>
      </c>
      <c r="CA2195" s="10">
        <v>37.5</v>
      </c>
      <c r="CC2195" s="10">
        <v>8.1999999999999993</v>
      </c>
      <c r="CD2195" s="10">
        <v>2.2000000000000002</v>
      </c>
      <c r="CE2195" s="10">
        <v>130</v>
      </c>
      <c r="CF2195" s="10">
        <v>37.299999999999997</v>
      </c>
      <c r="CH2195" s="10">
        <v>2269</v>
      </c>
      <c r="CI2195" s="10" t="s">
        <v>8</v>
      </c>
      <c r="CJ2195" s="10">
        <v>1.44</v>
      </c>
      <c r="CK2195" s="10">
        <v>1.1000000000000001</v>
      </c>
      <c r="CL2195" s="10">
        <v>31</v>
      </c>
      <c r="CM2195" s="10">
        <v>37.799999999999997</v>
      </c>
      <c r="CO2195" s="10">
        <v>3.1</v>
      </c>
      <c r="CP2195" s="10">
        <v>1.3</v>
      </c>
      <c r="CQ2195" s="10">
        <v>52</v>
      </c>
      <c r="CR2195" s="10">
        <v>37.5</v>
      </c>
      <c r="CT2195" s="10">
        <v>3.4</v>
      </c>
      <c r="CU2195" s="10">
        <v>1.2</v>
      </c>
      <c r="CV2195" s="10">
        <v>56</v>
      </c>
      <c r="CW2195" s="10">
        <v>37.700000000000003</v>
      </c>
      <c r="CY2195" s="10">
        <v>3194</v>
      </c>
      <c r="CZ2195" s="10" t="s">
        <v>289</v>
      </c>
      <c r="DA2195" s="10">
        <v>3.5170899999999998E-2</v>
      </c>
      <c r="DB2195" s="10">
        <v>1.1536055199999999E-2</v>
      </c>
      <c r="DC2195" s="10">
        <v>2</v>
      </c>
      <c r="DD2195" s="10">
        <v>10.7</v>
      </c>
      <c r="DF2195" s="10">
        <v>5.275635E-2</v>
      </c>
      <c r="DG2195" s="10">
        <v>1.7304082800000002E-2</v>
      </c>
      <c r="DH2195" s="10">
        <v>3</v>
      </c>
      <c r="DI2195" s="10">
        <v>10.7</v>
      </c>
      <c r="DK2195" s="10">
        <v>0.12194770000000001</v>
      </c>
      <c r="DL2195" s="10">
        <v>3.9998845600000006E-2</v>
      </c>
      <c r="DM2195" s="10">
        <v>7</v>
      </c>
      <c r="DN2195" s="10">
        <v>10.6</v>
      </c>
    </row>
    <row r="2196" spans="1:118" x14ac:dyDescent="0.25">
      <c r="A2196" s="10">
        <v>2271</v>
      </c>
      <c r="R2196" s="10">
        <v>2271</v>
      </c>
      <c r="S2196" s="10" t="s">
        <v>10</v>
      </c>
      <c r="AI2196" s="10">
        <v>2271</v>
      </c>
      <c r="AJ2196" s="10" t="s">
        <v>10</v>
      </c>
      <c r="AZ2196" s="10">
        <v>2271</v>
      </c>
      <c r="BA2196" s="10" t="s">
        <v>10</v>
      </c>
      <c r="BB2196" s="10">
        <v>1.3</v>
      </c>
      <c r="BC2196" s="10">
        <v>0.8</v>
      </c>
      <c r="BD2196" s="10">
        <v>80</v>
      </c>
      <c r="BE2196" s="10">
        <v>10.7</v>
      </c>
      <c r="BG2196" s="10">
        <v>2.5</v>
      </c>
      <c r="BH2196" s="10">
        <v>0.94</v>
      </c>
      <c r="BI2196" s="10">
        <v>140</v>
      </c>
      <c r="BJ2196" s="10">
        <v>10.7</v>
      </c>
      <c r="BL2196" s="10">
        <v>3.1</v>
      </c>
      <c r="BM2196" s="10">
        <v>1.1000000000000001</v>
      </c>
      <c r="BN2196" s="10">
        <v>170</v>
      </c>
      <c r="BO2196" s="10">
        <v>10.7</v>
      </c>
      <c r="BQ2196" s="10">
        <v>2270</v>
      </c>
      <c r="BR2196" s="10" t="s">
        <v>9</v>
      </c>
      <c r="CH2196" s="10">
        <v>2270</v>
      </c>
      <c r="CI2196" s="10" t="s">
        <v>9</v>
      </c>
      <c r="CY2196" s="10">
        <v>2286</v>
      </c>
      <c r="CZ2196" s="10" t="s">
        <v>290</v>
      </c>
      <c r="DA2196" s="10">
        <v>0.17585449999999997</v>
      </c>
      <c r="DB2196" s="10">
        <v>5.7680275999999996E-2</v>
      </c>
      <c r="DC2196" s="10">
        <v>10</v>
      </c>
      <c r="DD2196" s="10">
        <v>10.7</v>
      </c>
      <c r="DF2196" s="10">
        <v>0.29895264999999999</v>
      </c>
      <c r="DG2196" s="10">
        <v>9.8056469199999996E-2</v>
      </c>
      <c r="DH2196" s="10">
        <v>17</v>
      </c>
      <c r="DI2196" s="10">
        <v>10.7</v>
      </c>
      <c r="DK2196" s="10">
        <v>0.20905319999999999</v>
      </c>
      <c r="DL2196" s="10">
        <v>6.8569449599999999E-2</v>
      </c>
      <c r="DM2196" s="10">
        <v>12</v>
      </c>
      <c r="DN2196" s="10">
        <v>10.6</v>
      </c>
    </row>
    <row r="2197" spans="1:118" x14ac:dyDescent="0.25">
      <c r="A2197" s="10">
        <v>2272</v>
      </c>
      <c r="R2197" s="10">
        <v>2272</v>
      </c>
      <c r="S2197" s="10" t="s">
        <v>11</v>
      </c>
      <c r="T2197" s="10">
        <v>1.5</v>
      </c>
      <c r="U2197" s="10">
        <v>0.92</v>
      </c>
      <c r="V2197" s="10">
        <v>90</v>
      </c>
      <c r="W2197" s="10">
        <v>10.7</v>
      </c>
      <c r="Y2197" s="10">
        <v>2.6</v>
      </c>
      <c r="Z2197" s="10">
        <v>1.2</v>
      </c>
      <c r="AA2197" s="10">
        <v>150</v>
      </c>
      <c r="AB2197" s="10">
        <v>10.7</v>
      </c>
      <c r="AD2197" s="10">
        <v>2.5</v>
      </c>
      <c r="AE2197" s="10">
        <v>1.3</v>
      </c>
      <c r="AF2197" s="10">
        <v>145</v>
      </c>
      <c r="AG2197" s="10">
        <v>10.7</v>
      </c>
      <c r="AI2197" s="10">
        <v>2272</v>
      </c>
      <c r="AJ2197" s="10" t="s">
        <v>11</v>
      </c>
      <c r="AK2197" s="10">
        <v>5</v>
      </c>
      <c r="AL2197" s="10">
        <v>1.5</v>
      </c>
      <c r="AM2197" s="10">
        <v>290</v>
      </c>
      <c r="AN2197" s="10">
        <v>10.7</v>
      </c>
      <c r="AP2197" s="10">
        <v>5.8</v>
      </c>
      <c r="AQ2197" s="10">
        <v>1.7</v>
      </c>
      <c r="AR2197" s="10">
        <v>305</v>
      </c>
      <c r="AS2197" s="10">
        <v>10.7</v>
      </c>
      <c r="AU2197" s="10">
        <v>6.5</v>
      </c>
      <c r="AV2197" s="10">
        <v>1.8</v>
      </c>
      <c r="AW2197" s="10">
        <v>360</v>
      </c>
      <c r="AX2197" s="10">
        <v>10.7</v>
      </c>
      <c r="AZ2197" s="10">
        <v>2272</v>
      </c>
      <c r="BA2197" s="10" t="s">
        <v>11</v>
      </c>
      <c r="BQ2197" s="10">
        <v>2271</v>
      </c>
      <c r="BR2197" s="10" t="s">
        <v>10</v>
      </c>
      <c r="BS2197" s="10">
        <v>4.3</v>
      </c>
      <c r="BT2197" s="10">
        <v>1.6</v>
      </c>
      <c r="BU2197" s="10">
        <v>235</v>
      </c>
      <c r="BV2197" s="10">
        <v>10.8</v>
      </c>
      <c r="BX2197" s="10">
        <v>6.1</v>
      </c>
      <c r="BY2197" s="10">
        <v>1.5</v>
      </c>
      <c r="BZ2197" s="10">
        <v>330</v>
      </c>
      <c r="CA2197" s="10">
        <v>10.8</v>
      </c>
      <c r="CC2197" s="10">
        <v>8.1</v>
      </c>
      <c r="CD2197" s="10">
        <v>2</v>
      </c>
      <c r="CE2197" s="10">
        <v>440</v>
      </c>
      <c r="CF2197" s="10">
        <v>10.8</v>
      </c>
      <c r="CH2197" s="10">
        <v>2271</v>
      </c>
      <c r="CI2197" s="10" t="s">
        <v>10</v>
      </c>
      <c r="CJ2197" s="10">
        <v>1.4</v>
      </c>
      <c r="CK2197" s="10">
        <v>0.92</v>
      </c>
      <c r="CL2197" s="10">
        <v>90</v>
      </c>
      <c r="CM2197" s="10">
        <v>10.7</v>
      </c>
      <c r="CO2197" s="10">
        <v>3</v>
      </c>
      <c r="CP2197" s="10">
        <v>1.1000000000000001</v>
      </c>
      <c r="CQ2197" s="10">
        <v>165</v>
      </c>
      <c r="CR2197" s="10">
        <v>10.7</v>
      </c>
      <c r="CT2197" s="10">
        <v>3.3</v>
      </c>
      <c r="CU2197" s="10">
        <v>1</v>
      </c>
      <c r="CV2197" s="10">
        <v>180</v>
      </c>
      <c r="CW2197" s="10">
        <v>10.7</v>
      </c>
      <c r="CY2197" s="10">
        <v>2287</v>
      </c>
      <c r="CZ2197" s="10" t="s">
        <v>292</v>
      </c>
      <c r="DA2197" s="10">
        <v>1.7585449999999999E-2</v>
      </c>
      <c r="DB2197" s="10">
        <v>5.7680275999999996E-3</v>
      </c>
      <c r="DC2197" s="10">
        <v>1</v>
      </c>
      <c r="DD2197" s="10">
        <v>10.7</v>
      </c>
      <c r="DF2197" s="10">
        <v>1.7585449999999999E-2</v>
      </c>
      <c r="DG2197" s="10">
        <v>5.7680275999999996E-3</v>
      </c>
      <c r="DH2197" s="10">
        <v>1</v>
      </c>
      <c r="DI2197" s="10">
        <v>10.7</v>
      </c>
      <c r="DK2197" s="10">
        <v>1.7421099999999998E-2</v>
      </c>
      <c r="DL2197" s="10">
        <v>5.7141207999999999E-3</v>
      </c>
      <c r="DM2197" s="10">
        <v>1</v>
      </c>
      <c r="DN2197" s="10">
        <v>10.6</v>
      </c>
    </row>
    <row r="2198" spans="1:118" x14ac:dyDescent="0.25">
      <c r="A2198" s="10">
        <v>2273</v>
      </c>
      <c r="R2198" s="10">
        <v>2273</v>
      </c>
      <c r="S2198" s="10" t="s">
        <v>285</v>
      </c>
      <c r="T2198" s="10">
        <v>0.15734349999999997</v>
      </c>
      <c r="U2198" s="10">
        <v>9.7552969999999975E-2</v>
      </c>
      <c r="V2198" s="10">
        <v>10</v>
      </c>
      <c r="W2198" s="10">
        <v>10.7</v>
      </c>
      <c r="Y2198" s="10">
        <v>7.8671749999999985E-2</v>
      </c>
      <c r="Z2198" s="10">
        <v>4.8776484999999987E-2</v>
      </c>
      <c r="AA2198" s="10">
        <v>5</v>
      </c>
      <c r="AB2198" s="10">
        <v>10.7</v>
      </c>
      <c r="AD2198" s="10">
        <v>7.8671749999999985E-2</v>
      </c>
      <c r="AE2198" s="10">
        <v>4.8776484999999987E-2</v>
      </c>
      <c r="AF2198" s="10">
        <v>5</v>
      </c>
      <c r="AG2198" s="10">
        <v>10.7</v>
      </c>
      <c r="AI2198" s="10">
        <v>2273</v>
      </c>
      <c r="AJ2198" s="10" t="s">
        <v>285</v>
      </c>
      <c r="AK2198" s="10">
        <v>8.9778349999999993E-2</v>
      </c>
      <c r="AL2198" s="10">
        <v>2.2444587499999998E-2</v>
      </c>
      <c r="AM2198" s="10">
        <v>5</v>
      </c>
      <c r="AN2198" s="10">
        <v>10.7</v>
      </c>
      <c r="AP2198" s="10">
        <v>8.9778349999999993E-2</v>
      </c>
      <c r="AQ2198" s="10">
        <v>2.2444587499999998E-2</v>
      </c>
      <c r="AR2198" s="10">
        <v>5</v>
      </c>
      <c r="AS2198" s="10">
        <v>10.7</v>
      </c>
      <c r="AU2198" s="10">
        <v>0.17955669999999999</v>
      </c>
      <c r="AV2198" s="10">
        <v>4.4889174999999996E-2</v>
      </c>
      <c r="AW2198" s="10">
        <v>10</v>
      </c>
      <c r="AX2198" s="10">
        <v>10.7</v>
      </c>
      <c r="AZ2198" s="10">
        <v>2273</v>
      </c>
      <c r="BA2198" s="10" t="s">
        <v>285</v>
      </c>
      <c r="BB2198" s="10">
        <v>7.8671749999999985E-2</v>
      </c>
      <c r="BC2198" s="10">
        <v>4.8776484999999987E-2</v>
      </c>
      <c r="BD2198" s="10">
        <v>5</v>
      </c>
      <c r="BE2198" s="10">
        <v>10.7</v>
      </c>
      <c r="BG2198" s="10">
        <v>7.8671749999999985E-2</v>
      </c>
      <c r="BH2198" s="10">
        <v>4.8776484999999987E-2</v>
      </c>
      <c r="BI2198" s="10">
        <v>5</v>
      </c>
      <c r="BJ2198" s="10">
        <v>10.7</v>
      </c>
      <c r="BL2198" s="10">
        <v>7.8671749999999985E-2</v>
      </c>
      <c r="BM2198" s="10">
        <v>4.8776484999999987E-2</v>
      </c>
      <c r="BN2198" s="10">
        <v>5</v>
      </c>
      <c r="BO2198" s="10">
        <v>10.7</v>
      </c>
      <c r="BQ2198" s="10">
        <v>2272</v>
      </c>
      <c r="BR2198" s="10" t="s">
        <v>11</v>
      </c>
      <c r="CH2198" s="10">
        <v>2272</v>
      </c>
      <c r="CI2198" s="10" t="s">
        <v>11</v>
      </c>
      <c r="CY2198" s="10">
        <v>2288</v>
      </c>
      <c r="CZ2198" s="10" t="s">
        <v>293</v>
      </c>
      <c r="DA2198" s="10">
        <v>0.1055127</v>
      </c>
      <c r="DB2198" s="10">
        <v>3.4608165600000004E-2</v>
      </c>
      <c r="DC2198" s="10">
        <v>6</v>
      </c>
      <c r="DD2198" s="10">
        <v>10.7</v>
      </c>
      <c r="DF2198" s="10">
        <v>0.1055127</v>
      </c>
      <c r="DG2198" s="10">
        <v>3.4608165600000004E-2</v>
      </c>
      <c r="DH2198" s="10">
        <v>6</v>
      </c>
      <c r="DI2198" s="10">
        <v>10.7</v>
      </c>
      <c r="DK2198" s="10">
        <v>0.1045266</v>
      </c>
      <c r="DL2198" s="10">
        <v>3.4284724799999999E-2</v>
      </c>
      <c r="DM2198" s="10">
        <v>6</v>
      </c>
      <c r="DN2198" s="10">
        <v>10.6</v>
      </c>
    </row>
    <row r="2199" spans="1:118" x14ac:dyDescent="0.25">
      <c r="A2199" s="10">
        <v>2274</v>
      </c>
      <c r="R2199" s="10">
        <v>2274</v>
      </c>
      <c r="S2199" s="10" t="s">
        <v>304</v>
      </c>
      <c r="T2199" s="10">
        <v>6.2937399999999991E-2</v>
      </c>
      <c r="U2199" s="10">
        <v>3.9021187999999991E-2</v>
      </c>
      <c r="V2199" s="10">
        <v>4</v>
      </c>
      <c r="W2199" s="10">
        <v>10.7</v>
      </c>
      <c r="Y2199" s="10">
        <v>6.2937399999999991E-2</v>
      </c>
      <c r="Z2199" s="10">
        <v>3.9021187999999991E-2</v>
      </c>
      <c r="AA2199" s="10">
        <v>4</v>
      </c>
      <c r="AB2199" s="10">
        <v>10.7</v>
      </c>
      <c r="AD2199" s="10">
        <v>6.2937399999999991E-2</v>
      </c>
      <c r="AE2199" s="10">
        <v>3.9021187999999991E-2</v>
      </c>
      <c r="AF2199" s="10">
        <v>4</v>
      </c>
      <c r="AG2199" s="10">
        <v>10.7</v>
      </c>
      <c r="AI2199" s="10">
        <v>2274</v>
      </c>
      <c r="AJ2199" s="10" t="s">
        <v>304</v>
      </c>
      <c r="AK2199" s="10">
        <v>8.9778349999999993E-2</v>
      </c>
      <c r="AL2199" s="10">
        <v>2.2444587499999998E-2</v>
      </c>
      <c r="AM2199" s="10">
        <v>5</v>
      </c>
      <c r="AN2199" s="10">
        <v>10.7</v>
      </c>
      <c r="AP2199" s="10">
        <v>8.9778349999999993E-2</v>
      </c>
      <c r="AQ2199" s="10">
        <v>2.2444587499999998E-2</v>
      </c>
      <c r="AR2199" s="10">
        <v>5</v>
      </c>
      <c r="AS2199" s="10">
        <v>10.7</v>
      </c>
      <c r="AU2199" s="10">
        <v>8.9778349999999993E-2</v>
      </c>
      <c r="AV2199" s="10">
        <v>2.2444587499999998E-2</v>
      </c>
      <c r="AW2199" s="10">
        <v>5</v>
      </c>
      <c r="AX2199" s="10">
        <v>10.7</v>
      </c>
      <c r="AZ2199" s="10">
        <v>2274</v>
      </c>
      <c r="BA2199" s="10" t="s">
        <v>304</v>
      </c>
      <c r="BB2199" s="10">
        <v>1.5734349999999998E-2</v>
      </c>
      <c r="BC2199" s="10">
        <v>9.7552969999999978E-3</v>
      </c>
      <c r="BD2199" s="10">
        <v>1</v>
      </c>
      <c r="BE2199" s="10">
        <v>10.7</v>
      </c>
      <c r="BG2199" s="10">
        <v>1.5734349999999998E-2</v>
      </c>
      <c r="BH2199" s="10">
        <v>9.7552969999999978E-3</v>
      </c>
      <c r="BI2199" s="10">
        <v>1</v>
      </c>
      <c r="BJ2199" s="10">
        <v>10.7</v>
      </c>
      <c r="BL2199" s="10">
        <v>1.5734349999999998E-2</v>
      </c>
      <c r="BM2199" s="10">
        <v>9.7552969999999978E-3</v>
      </c>
      <c r="BN2199" s="10">
        <v>1</v>
      </c>
      <c r="BO2199" s="10">
        <v>10.7</v>
      </c>
      <c r="BQ2199" s="10">
        <v>2273</v>
      </c>
      <c r="BR2199" s="10" t="s">
        <v>285</v>
      </c>
      <c r="BS2199" s="10">
        <v>0.14050367999999999</v>
      </c>
      <c r="BT2199" s="10">
        <v>5.1002835839999996E-2</v>
      </c>
      <c r="BU2199" s="10">
        <v>8</v>
      </c>
      <c r="BV2199" s="10">
        <v>10.8</v>
      </c>
      <c r="BX2199" s="10">
        <v>0.14498784000000001</v>
      </c>
      <c r="BY2199" s="10">
        <v>3.6391947840000001E-2</v>
      </c>
      <c r="BZ2199" s="10">
        <v>8</v>
      </c>
      <c r="CA2199" s="10">
        <v>10.8</v>
      </c>
      <c r="CC2199" s="10">
        <v>0.14498784000000001</v>
      </c>
      <c r="CD2199" s="10">
        <v>3.6391947840000001E-2</v>
      </c>
      <c r="CE2199" s="10">
        <v>8</v>
      </c>
      <c r="CF2199" s="10">
        <v>10.8</v>
      </c>
      <c r="CH2199" s="10">
        <v>2273</v>
      </c>
      <c r="CI2199" s="10" t="s">
        <v>285</v>
      </c>
      <c r="CJ2199" s="10">
        <v>1.5734349999999998E-2</v>
      </c>
      <c r="CK2199" s="10">
        <v>9.7552969999999978E-3</v>
      </c>
      <c r="CL2199" s="10">
        <v>1</v>
      </c>
      <c r="CM2199" s="10">
        <v>10.7</v>
      </c>
      <c r="CO2199" s="10">
        <v>1.5734349999999998E-2</v>
      </c>
      <c r="CP2199" s="10">
        <v>9.7552969999999978E-3</v>
      </c>
      <c r="CQ2199" s="10">
        <v>1</v>
      </c>
      <c r="CR2199" s="10">
        <v>10.7</v>
      </c>
      <c r="CT2199" s="10">
        <v>1.5734349999999998E-2</v>
      </c>
      <c r="CU2199" s="10">
        <v>9.7552969999999978E-3</v>
      </c>
      <c r="CV2199" s="10">
        <v>1</v>
      </c>
      <c r="CW2199" s="10">
        <v>10.7</v>
      </c>
      <c r="CY2199" s="10">
        <v>2289</v>
      </c>
      <c r="CZ2199" s="10" t="s">
        <v>294</v>
      </c>
      <c r="DA2199" s="10">
        <v>0.79134525</v>
      </c>
      <c r="DB2199" s="10">
        <v>0.25956124200000003</v>
      </c>
      <c r="DC2199" s="10">
        <v>45</v>
      </c>
      <c r="DD2199" s="10">
        <v>10.7</v>
      </c>
      <c r="DF2199" s="10">
        <v>0.9496142999999998</v>
      </c>
      <c r="DG2199" s="10">
        <v>0.31147349039999994</v>
      </c>
      <c r="DH2199" s="10">
        <v>54</v>
      </c>
      <c r="DI2199" s="10">
        <v>10.7</v>
      </c>
      <c r="DK2199" s="10">
        <v>1.1672137</v>
      </c>
      <c r="DL2199" s="10">
        <v>0.38284609360000005</v>
      </c>
      <c r="DM2199" s="10">
        <v>67</v>
      </c>
      <c r="DN2199" s="10">
        <v>10.6</v>
      </c>
    </row>
    <row r="2200" spans="1:118" x14ac:dyDescent="0.25">
      <c r="A2200" s="10">
        <v>2275</v>
      </c>
      <c r="R2200" s="10">
        <v>2275</v>
      </c>
      <c r="S2200" s="10" t="s">
        <v>287</v>
      </c>
      <c r="T2200" s="10">
        <v>7.8671749999999985E-2</v>
      </c>
      <c r="U2200" s="10">
        <v>4.8776484999999987E-2</v>
      </c>
      <c r="V2200" s="10">
        <v>5</v>
      </c>
      <c r="W2200" s="10">
        <v>10.7</v>
      </c>
      <c r="Y2200" s="10">
        <v>0.15734349999999997</v>
      </c>
      <c r="Z2200" s="10">
        <v>9.7552969999999975E-2</v>
      </c>
      <c r="AA2200" s="10">
        <v>10</v>
      </c>
      <c r="AB2200" s="10">
        <v>10.7</v>
      </c>
      <c r="AD2200" s="10">
        <v>0.15734349999999997</v>
      </c>
      <c r="AE2200" s="10">
        <v>9.7552969999999975E-2</v>
      </c>
      <c r="AF2200" s="10">
        <v>10</v>
      </c>
      <c r="AG2200" s="10">
        <v>10.7</v>
      </c>
      <c r="AI2200" s="10">
        <v>2275</v>
      </c>
      <c r="AJ2200" s="10" t="s">
        <v>287</v>
      </c>
      <c r="AK2200" s="10">
        <v>1.0773401999999999</v>
      </c>
      <c r="AL2200" s="10">
        <v>0.26933504999999996</v>
      </c>
      <c r="AM2200" s="10">
        <v>60</v>
      </c>
      <c r="AN2200" s="10">
        <v>10.7</v>
      </c>
      <c r="AP2200" s="10">
        <v>1.0773401999999999</v>
      </c>
      <c r="AQ2200" s="10">
        <v>0.26933504999999996</v>
      </c>
      <c r="AR2200" s="10">
        <v>60</v>
      </c>
      <c r="AS2200" s="10">
        <v>10.7</v>
      </c>
      <c r="AU2200" s="10">
        <v>1.4364535999999999</v>
      </c>
      <c r="AV2200" s="10">
        <v>0.35911339999999997</v>
      </c>
      <c r="AW2200" s="10">
        <v>80</v>
      </c>
      <c r="AX2200" s="10">
        <v>10.7</v>
      </c>
      <c r="AZ2200" s="10">
        <v>2275</v>
      </c>
      <c r="BA2200" s="10" t="s">
        <v>287</v>
      </c>
      <c r="BB2200" s="10">
        <v>7.8671749999999985E-2</v>
      </c>
      <c r="BC2200" s="10">
        <v>4.8776484999999987E-2</v>
      </c>
      <c r="BD2200" s="10">
        <v>5</v>
      </c>
      <c r="BE2200" s="10">
        <v>10.7</v>
      </c>
      <c r="BG2200" s="10">
        <v>7.8671749999999985E-2</v>
      </c>
      <c r="BH2200" s="10">
        <v>4.8776484999999987E-2</v>
      </c>
      <c r="BI2200" s="10">
        <v>5</v>
      </c>
      <c r="BJ2200" s="10">
        <v>10.7</v>
      </c>
      <c r="BL2200" s="10">
        <v>0.23601524999999995</v>
      </c>
      <c r="BM2200" s="10">
        <v>0.14632945499999997</v>
      </c>
      <c r="BN2200" s="10">
        <v>15</v>
      </c>
      <c r="BO2200" s="10">
        <v>10.7</v>
      </c>
      <c r="BQ2200" s="10">
        <v>2274</v>
      </c>
      <c r="BR2200" s="10" t="s">
        <v>304</v>
      </c>
      <c r="BS2200" s="10">
        <v>0.24588144000000001</v>
      </c>
      <c r="BT2200" s="10">
        <v>8.9254962719999997E-2</v>
      </c>
      <c r="BU2200" s="10">
        <v>14</v>
      </c>
      <c r="BV2200" s="10">
        <v>10.8</v>
      </c>
      <c r="BX2200" s="10">
        <v>0.25372872000000002</v>
      </c>
      <c r="BY2200" s="10">
        <v>6.3685908720000003E-2</v>
      </c>
      <c r="BZ2200" s="10">
        <v>14</v>
      </c>
      <c r="CA2200" s="10">
        <v>10.8</v>
      </c>
      <c r="CC2200" s="10">
        <v>0.25372872000000002</v>
      </c>
      <c r="CD2200" s="10">
        <v>6.3685908720000003E-2</v>
      </c>
      <c r="CE2200" s="10">
        <v>14</v>
      </c>
      <c r="CF2200" s="10">
        <v>10.8</v>
      </c>
      <c r="CH2200" s="10">
        <v>2274</v>
      </c>
      <c r="CI2200" s="10" t="s">
        <v>304</v>
      </c>
      <c r="CJ2200" s="10">
        <v>4.7203049999999996E-2</v>
      </c>
      <c r="CK2200" s="10">
        <v>2.9265890999999999E-2</v>
      </c>
      <c r="CL2200" s="10">
        <v>3</v>
      </c>
      <c r="CM2200" s="10">
        <v>10.7</v>
      </c>
      <c r="CO2200" s="10">
        <v>4.7203049999999996E-2</v>
      </c>
      <c r="CP2200" s="10">
        <v>2.9265890999999999E-2</v>
      </c>
      <c r="CQ2200" s="10">
        <v>3</v>
      </c>
      <c r="CR2200" s="10">
        <v>10.7</v>
      </c>
      <c r="CT2200" s="10">
        <v>4.7203049999999996E-2</v>
      </c>
      <c r="CU2200" s="10">
        <v>2.9265890999999999E-2</v>
      </c>
      <c r="CV2200" s="10">
        <v>3</v>
      </c>
      <c r="CW2200" s="10">
        <v>10.7</v>
      </c>
      <c r="CY2200" s="10">
        <v>2290</v>
      </c>
      <c r="CZ2200" s="10" t="s">
        <v>309</v>
      </c>
    </row>
    <row r="2201" spans="1:118" x14ac:dyDescent="0.25">
      <c r="A2201" s="10">
        <v>2276</v>
      </c>
      <c r="R2201" s="10">
        <v>2276</v>
      </c>
      <c r="S2201" s="10" t="s">
        <v>305</v>
      </c>
      <c r="T2201" s="10">
        <v>0.81818619999999997</v>
      </c>
      <c r="U2201" s="10">
        <v>0.50727544400000002</v>
      </c>
      <c r="V2201" s="10">
        <v>52</v>
      </c>
      <c r="W2201" s="10">
        <v>10.7</v>
      </c>
      <c r="Y2201" s="10">
        <v>1.4160915000000001</v>
      </c>
      <c r="Z2201" s="10">
        <v>0.87797672999999998</v>
      </c>
      <c r="AA2201" s="10">
        <v>90</v>
      </c>
      <c r="AB2201" s="10">
        <v>10.7</v>
      </c>
      <c r="AD2201" s="10">
        <v>1.7307785</v>
      </c>
      <c r="AE2201" s="10">
        <v>1.07308267</v>
      </c>
      <c r="AF2201" s="10">
        <v>110</v>
      </c>
      <c r="AG2201" s="10">
        <v>10.7</v>
      </c>
      <c r="AI2201" s="10">
        <v>2276</v>
      </c>
      <c r="AJ2201" s="10" t="s">
        <v>305</v>
      </c>
      <c r="AK2201" s="10">
        <v>2.3342370999999997</v>
      </c>
      <c r="AL2201" s="10">
        <v>0.58355927499999993</v>
      </c>
      <c r="AM2201" s="10">
        <v>130</v>
      </c>
      <c r="AN2201" s="10">
        <v>10.7</v>
      </c>
      <c r="AP2201" s="10">
        <v>2.8729071999999998</v>
      </c>
      <c r="AQ2201" s="10">
        <v>0.71822679999999994</v>
      </c>
      <c r="AR2201" s="10">
        <v>160</v>
      </c>
      <c r="AS2201" s="10">
        <v>10.7</v>
      </c>
      <c r="AU2201" s="10">
        <v>2.8729071999999998</v>
      </c>
      <c r="AV2201" s="10">
        <v>0.71822679999999994</v>
      </c>
      <c r="AW2201" s="10">
        <v>160</v>
      </c>
      <c r="AX2201" s="10">
        <v>10.7</v>
      </c>
      <c r="AZ2201" s="10">
        <v>2276</v>
      </c>
      <c r="BA2201" s="10" t="s">
        <v>305</v>
      </c>
      <c r="BB2201" s="10">
        <v>0.94406099999999982</v>
      </c>
      <c r="BC2201" s="10">
        <v>0.58531781999999988</v>
      </c>
      <c r="BD2201" s="10">
        <v>60</v>
      </c>
      <c r="BE2201" s="10">
        <v>10.7</v>
      </c>
      <c r="BG2201" s="10">
        <v>1.4947632499999997</v>
      </c>
      <c r="BH2201" s="10">
        <v>0.92675321499999974</v>
      </c>
      <c r="BI2201" s="10">
        <v>95</v>
      </c>
      <c r="BJ2201" s="10">
        <v>10.7</v>
      </c>
      <c r="BL2201" s="10">
        <v>1.9667937500000001</v>
      </c>
      <c r="BM2201" s="10">
        <v>1.2194121250000001</v>
      </c>
      <c r="BN2201" s="10">
        <v>125</v>
      </c>
      <c r="BO2201" s="10">
        <v>10.7</v>
      </c>
      <c r="BQ2201" s="10">
        <v>2275</v>
      </c>
      <c r="BR2201" s="10" t="s">
        <v>287</v>
      </c>
      <c r="BS2201" s="10">
        <v>0.84302208000000012</v>
      </c>
      <c r="BT2201" s="10">
        <v>0.30601701504000001</v>
      </c>
      <c r="BU2201" s="10">
        <v>48</v>
      </c>
      <c r="BV2201" s="10">
        <v>10.8</v>
      </c>
      <c r="BX2201" s="10">
        <v>1.0874088</v>
      </c>
      <c r="BY2201" s="10">
        <v>0.27293960880000001</v>
      </c>
      <c r="BZ2201" s="10">
        <v>60</v>
      </c>
      <c r="CA2201" s="10">
        <v>10.8</v>
      </c>
      <c r="CC2201" s="10">
        <v>1.2686436000000001</v>
      </c>
      <c r="CD2201" s="10">
        <v>0.31842954360000003</v>
      </c>
      <c r="CE2201" s="10">
        <v>70</v>
      </c>
      <c r="CF2201" s="10">
        <v>10.8</v>
      </c>
      <c r="CH2201" s="10">
        <v>2275</v>
      </c>
      <c r="CI2201" s="10" t="s">
        <v>287</v>
      </c>
      <c r="CJ2201" s="10">
        <v>0.15734349999999997</v>
      </c>
      <c r="CK2201" s="10">
        <v>9.7552969999999975E-2</v>
      </c>
      <c r="CL2201" s="10">
        <v>10</v>
      </c>
      <c r="CM2201" s="10">
        <v>10.7</v>
      </c>
      <c r="CO2201" s="10">
        <v>1.4947632499999997</v>
      </c>
      <c r="CP2201" s="10">
        <v>0.92675321499999974</v>
      </c>
      <c r="CQ2201" s="10">
        <v>95</v>
      </c>
      <c r="CR2201" s="10">
        <v>10.7</v>
      </c>
      <c r="CT2201" s="10">
        <v>0.67657705000000001</v>
      </c>
      <c r="CU2201" s="10">
        <v>0.419477771</v>
      </c>
      <c r="CV2201" s="10">
        <v>43</v>
      </c>
      <c r="CW2201" s="10">
        <v>10.7</v>
      </c>
      <c r="CY2201" s="10">
        <v>2291</v>
      </c>
      <c r="CZ2201" s="10" t="s">
        <v>8</v>
      </c>
      <c r="DA2201" s="10">
        <v>3.4</v>
      </c>
      <c r="DB2201" s="10">
        <v>0.99</v>
      </c>
      <c r="DC2201" s="10">
        <v>51</v>
      </c>
      <c r="DD2201" s="10">
        <v>38</v>
      </c>
      <c r="DF2201" s="10">
        <v>4.5999999999999996</v>
      </c>
      <c r="DG2201" s="10">
        <v>1.3</v>
      </c>
      <c r="DH2201" s="10">
        <v>72</v>
      </c>
      <c r="DI2201" s="10">
        <v>37.799999999999997</v>
      </c>
      <c r="DK2201" s="10">
        <v>5.0999999999999996</v>
      </c>
      <c r="DL2201" s="10">
        <v>1.1000000000000001</v>
      </c>
      <c r="DM2201" s="10">
        <v>80</v>
      </c>
      <c r="DN2201" s="10">
        <v>37.700000000000003</v>
      </c>
    </row>
    <row r="2202" spans="1:118" x14ac:dyDescent="0.25">
      <c r="A2202" s="10">
        <v>2277</v>
      </c>
      <c r="R2202" s="10">
        <v>2277</v>
      </c>
      <c r="S2202" s="10" t="s">
        <v>315</v>
      </c>
      <c r="T2202" s="10">
        <v>0</v>
      </c>
      <c r="U2202" s="10">
        <v>0</v>
      </c>
      <c r="V2202" s="10">
        <v>0</v>
      </c>
      <c r="W2202" s="10">
        <v>10.7</v>
      </c>
      <c r="Y2202" s="10">
        <v>0</v>
      </c>
      <c r="Z2202" s="10">
        <v>0</v>
      </c>
      <c r="AA2202" s="10">
        <v>0</v>
      </c>
      <c r="AB2202" s="10">
        <v>10.7</v>
      </c>
      <c r="AD2202" s="10">
        <v>0</v>
      </c>
      <c r="AE2202" s="10">
        <v>0</v>
      </c>
      <c r="AF2202" s="10">
        <v>0</v>
      </c>
      <c r="AG2202" s="10">
        <v>10.7</v>
      </c>
      <c r="AI2202" s="10">
        <v>2277</v>
      </c>
      <c r="AJ2202" s="10" t="s">
        <v>315</v>
      </c>
      <c r="AK2202" s="10">
        <v>0.89778349999999985</v>
      </c>
      <c r="AL2202" s="10">
        <v>0.22444587499999996</v>
      </c>
      <c r="AM2202" s="10">
        <v>50</v>
      </c>
      <c r="AN2202" s="10">
        <v>10.7</v>
      </c>
      <c r="AP2202" s="10">
        <v>0.89778349999999985</v>
      </c>
      <c r="AQ2202" s="10">
        <v>0.22444587499999996</v>
      </c>
      <c r="AR2202" s="10">
        <v>50</v>
      </c>
      <c r="AS2202" s="10">
        <v>10.7</v>
      </c>
      <c r="AU2202" s="10">
        <v>0.87982782999999998</v>
      </c>
      <c r="AV2202" s="10">
        <v>0.21995695749999999</v>
      </c>
      <c r="AW2202" s="10">
        <v>49</v>
      </c>
      <c r="AX2202" s="10">
        <v>10.7</v>
      </c>
      <c r="AZ2202" s="10">
        <v>2277</v>
      </c>
      <c r="BA2202" s="10" t="s">
        <v>315</v>
      </c>
      <c r="BB2202" s="10">
        <v>7.8671749999999985E-2</v>
      </c>
      <c r="BC2202" s="10">
        <v>4.8776484999999987E-2</v>
      </c>
      <c r="BD2202" s="10">
        <v>5</v>
      </c>
      <c r="BE2202" s="10">
        <v>10.7</v>
      </c>
      <c r="BG2202" s="10">
        <v>7.8671749999999985E-2</v>
      </c>
      <c r="BH2202" s="10">
        <v>4.8776484999999987E-2</v>
      </c>
      <c r="BI2202" s="10">
        <v>5</v>
      </c>
      <c r="BJ2202" s="10">
        <v>10.7</v>
      </c>
      <c r="BL2202" s="10">
        <v>0.15734349999999997</v>
      </c>
      <c r="BM2202" s="10">
        <v>9.7552969999999975E-2</v>
      </c>
      <c r="BN2202" s="10">
        <v>10</v>
      </c>
      <c r="BO2202" s="10">
        <v>10.7</v>
      </c>
      <c r="BQ2202" s="10">
        <v>2276</v>
      </c>
      <c r="BR2202" s="10" t="s">
        <v>305</v>
      </c>
      <c r="BS2202" s="10">
        <v>2.1075551999999997</v>
      </c>
      <c r="BT2202" s="10">
        <v>0.76504253759999985</v>
      </c>
      <c r="BU2202" s="10">
        <v>120</v>
      </c>
      <c r="BV2202" s="10">
        <v>10.8</v>
      </c>
      <c r="BX2202" s="10">
        <v>2.8997568</v>
      </c>
      <c r="BY2202" s="10">
        <v>0.72783895679999999</v>
      </c>
      <c r="BZ2202" s="10">
        <v>160</v>
      </c>
      <c r="CA2202" s="10">
        <v>10.8</v>
      </c>
      <c r="CC2202" s="10">
        <v>2.8997568</v>
      </c>
      <c r="CD2202" s="10">
        <v>0.72783895679999999</v>
      </c>
      <c r="CE2202" s="10">
        <v>160</v>
      </c>
      <c r="CF2202" s="10">
        <v>10.8</v>
      </c>
      <c r="CH2202" s="10">
        <v>2276</v>
      </c>
      <c r="CI2202" s="10" t="s">
        <v>305</v>
      </c>
      <c r="CJ2202" s="10">
        <v>0.84965489999999988</v>
      </c>
      <c r="CK2202" s="10">
        <v>0.5267860379999999</v>
      </c>
      <c r="CL2202" s="10">
        <v>54</v>
      </c>
      <c r="CM2202" s="10">
        <v>10.7</v>
      </c>
      <c r="CO2202" s="10">
        <v>1.4947632499999997</v>
      </c>
      <c r="CP2202" s="10">
        <v>0.92675321499999974</v>
      </c>
      <c r="CQ2202" s="10">
        <v>95</v>
      </c>
      <c r="CR2202" s="10">
        <v>10.7</v>
      </c>
      <c r="CT2202" s="10">
        <v>1.9353250499999999</v>
      </c>
      <c r="CU2202" s="10">
        <v>1.1999015309999999</v>
      </c>
      <c r="CV2202" s="10">
        <v>123</v>
      </c>
      <c r="CW2202" s="10">
        <v>10.7</v>
      </c>
      <c r="CY2202" s="10">
        <v>2292</v>
      </c>
      <c r="CZ2202" s="10" t="s">
        <v>9</v>
      </c>
      <c r="DA2202" s="10">
        <v>3.4</v>
      </c>
      <c r="DB2202" s="10">
        <v>0.99</v>
      </c>
      <c r="DC2202" s="10">
        <v>51</v>
      </c>
      <c r="DD2202" s="10">
        <v>38</v>
      </c>
      <c r="DF2202" s="10">
        <v>4.5999999999999996</v>
      </c>
      <c r="DG2202" s="10">
        <v>1.3</v>
      </c>
      <c r="DH2202" s="10">
        <v>72</v>
      </c>
      <c r="DI2202" s="10">
        <v>37.799999999999997</v>
      </c>
      <c r="DK2202" s="10">
        <v>5.0999999999999996</v>
      </c>
      <c r="DL2202" s="10">
        <v>1.1000000000000001</v>
      </c>
      <c r="DM2202" s="10">
        <v>80</v>
      </c>
      <c r="DN2202" s="10">
        <v>37.700000000000003</v>
      </c>
    </row>
    <row r="2203" spans="1:118" x14ac:dyDescent="0.25">
      <c r="A2203" s="10">
        <v>2278</v>
      </c>
      <c r="R2203" s="10">
        <v>2278</v>
      </c>
      <c r="S2203" s="10" t="s">
        <v>290</v>
      </c>
      <c r="T2203" s="10">
        <v>6.2937399999999991E-2</v>
      </c>
      <c r="U2203" s="10">
        <v>3.9021187999999991E-2</v>
      </c>
      <c r="V2203" s="10">
        <v>4</v>
      </c>
      <c r="W2203" s="10">
        <v>10.7</v>
      </c>
      <c r="Y2203" s="10">
        <v>6.2937399999999991E-2</v>
      </c>
      <c r="Z2203" s="10">
        <v>3.9021187999999991E-2</v>
      </c>
      <c r="AA2203" s="10">
        <v>4</v>
      </c>
      <c r="AB2203" s="10">
        <v>10.7</v>
      </c>
      <c r="AD2203" s="10">
        <v>6.2937399999999991E-2</v>
      </c>
      <c r="AE2203" s="10">
        <v>3.9021187999999991E-2</v>
      </c>
      <c r="AF2203" s="10">
        <v>4</v>
      </c>
      <c r="AG2203" s="10">
        <v>10.7</v>
      </c>
      <c r="AI2203" s="10">
        <v>2278</v>
      </c>
      <c r="AJ2203" s="10" t="s">
        <v>290</v>
      </c>
      <c r="AK2203" s="10">
        <v>8.9778349999999993E-2</v>
      </c>
      <c r="AL2203" s="10">
        <v>2.2444587499999998E-2</v>
      </c>
      <c r="AM2203" s="10">
        <v>5</v>
      </c>
      <c r="AN2203" s="10">
        <v>10.7</v>
      </c>
      <c r="AP2203" s="10">
        <v>8.9778349999999993E-2</v>
      </c>
      <c r="AQ2203" s="10">
        <v>2.2444587499999998E-2</v>
      </c>
      <c r="AR2203" s="10">
        <v>5</v>
      </c>
      <c r="AS2203" s="10">
        <v>10.7</v>
      </c>
      <c r="AU2203" s="10">
        <v>8.9778349999999993E-2</v>
      </c>
      <c r="AV2203" s="10">
        <v>2.2444587499999998E-2</v>
      </c>
      <c r="AW2203" s="10">
        <v>5</v>
      </c>
      <c r="AX2203" s="10">
        <v>10.7</v>
      </c>
      <c r="AZ2203" s="10">
        <v>2278</v>
      </c>
      <c r="BA2203" s="10" t="s">
        <v>290</v>
      </c>
      <c r="BB2203" s="10">
        <v>0</v>
      </c>
      <c r="BC2203" s="10">
        <v>0</v>
      </c>
      <c r="BD2203" s="10">
        <v>0</v>
      </c>
      <c r="BE2203" s="10">
        <v>10.7</v>
      </c>
      <c r="BG2203" s="10">
        <v>0</v>
      </c>
      <c r="BH2203" s="10">
        <v>0</v>
      </c>
      <c r="BI2203" s="10">
        <v>0</v>
      </c>
      <c r="BJ2203" s="10">
        <v>10.7</v>
      </c>
      <c r="BL2203" s="10">
        <v>0</v>
      </c>
      <c r="BM2203" s="10">
        <v>0</v>
      </c>
      <c r="BN2203" s="10">
        <v>0</v>
      </c>
      <c r="BO2203" s="10">
        <v>10.7</v>
      </c>
      <c r="BQ2203" s="10">
        <v>2277</v>
      </c>
      <c r="BR2203" s="10" t="s">
        <v>315</v>
      </c>
      <c r="BS2203" s="10">
        <v>0</v>
      </c>
      <c r="BT2203" s="10">
        <v>0</v>
      </c>
      <c r="BU2203" s="10">
        <v>0</v>
      </c>
      <c r="BV2203" s="10">
        <v>10.8</v>
      </c>
      <c r="BX2203" s="10">
        <v>0</v>
      </c>
      <c r="BY2203" s="10">
        <v>0</v>
      </c>
      <c r="BZ2203" s="10">
        <v>0</v>
      </c>
      <c r="CA2203" s="10">
        <v>10.8</v>
      </c>
      <c r="CC2203" s="10">
        <v>0</v>
      </c>
      <c r="CD2203" s="10">
        <v>0</v>
      </c>
      <c r="CE2203" s="10">
        <v>0</v>
      </c>
      <c r="CF2203" s="10">
        <v>10.8</v>
      </c>
      <c r="CH2203" s="10">
        <v>2277</v>
      </c>
      <c r="CI2203" s="10" t="s">
        <v>315</v>
      </c>
      <c r="CJ2203" s="10">
        <v>0</v>
      </c>
      <c r="CK2203" s="10">
        <v>0</v>
      </c>
      <c r="CL2203" s="10">
        <v>0</v>
      </c>
      <c r="CM2203" s="10">
        <v>10.7</v>
      </c>
      <c r="CO2203" s="10">
        <v>0</v>
      </c>
      <c r="CP2203" s="10">
        <v>0</v>
      </c>
      <c r="CQ2203" s="10">
        <v>0</v>
      </c>
      <c r="CR2203" s="10">
        <v>10.7</v>
      </c>
      <c r="CT2203" s="10">
        <v>0</v>
      </c>
      <c r="CU2203" s="10">
        <v>0</v>
      </c>
      <c r="CV2203" s="10">
        <v>0</v>
      </c>
      <c r="CW2203" s="10">
        <v>10.7</v>
      </c>
      <c r="CY2203" s="10">
        <v>2293</v>
      </c>
      <c r="CZ2203" s="10" t="s">
        <v>10</v>
      </c>
      <c r="DA2203" s="10">
        <v>3.3</v>
      </c>
      <c r="DB2203" s="10">
        <v>0.96</v>
      </c>
      <c r="DC2203" s="10">
        <v>180</v>
      </c>
      <c r="DD2203" s="10">
        <v>10.7</v>
      </c>
      <c r="DF2203" s="10">
        <v>4.5</v>
      </c>
      <c r="DG2203" s="10">
        <v>1.2</v>
      </c>
      <c r="DH2203" s="10">
        <v>252</v>
      </c>
      <c r="DI2203" s="10">
        <v>10.7</v>
      </c>
      <c r="DK2203" s="10">
        <v>5</v>
      </c>
      <c r="DL2203" s="10">
        <v>1</v>
      </c>
      <c r="DM2203" s="10">
        <v>279</v>
      </c>
      <c r="DN2203" s="10">
        <v>10.6</v>
      </c>
    </row>
    <row r="2204" spans="1:118" x14ac:dyDescent="0.25">
      <c r="A2204" s="10">
        <v>2279</v>
      </c>
      <c r="R2204" s="10">
        <v>2279</v>
      </c>
      <c r="S2204" s="10" t="s">
        <v>293</v>
      </c>
      <c r="T2204" s="10">
        <v>7.8671749999999985E-2</v>
      </c>
      <c r="U2204" s="10">
        <v>4.8776484999999987E-2</v>
      </c>
      <c r="V2204" s="10">
        <v>5</v>
      </c>
      <c r="W2204" s="10">
        <v>10.7</v>
      </c>
      <c r="Y2204" s="10">
        <v>0.28321829999999998</v>
      </c>
      <c r="Z2204" s="10">
        <v>0.17559534599999999</v>
      </c>
      <c r="AA2204" s="10">
        <v>18</v>
      </c>
      <c r="AB2204" s="10">
        <v>10.7</v>
      </c>
      <c r="AD2204" s="10">
        <v>3.1468699999999995E-2</v>
      </c>
      <c r="AE2204" s="10">
        <v>1.9510593999999996E-2</v>
      </c>
      <c r="AF2204" s="10">
        <v>2</v>
      </c>
      <c r="AG2204" s="10">
        <v>10.7</v>
      </c>
      <c r="AI2204" s="10">
        <v>2279</v>
      </c>
      <c r="AJ2204" s="10" t="s">
        <v>293</v>
      </c>
      <c r="AK2204" s="10">
        <v>0.17955669999999999</v>
      </c>
      <c r="AL2204" s="10">
        <v>4.4889174999999996E-2</v>
      </c>
      <c r="AM2204" s="10">
        <v>10</v>
      </c>
      <c r="AN2204" s="10">
        <v>10.7</v>
      </c>
      <c r="AP2204" s="10">
        <v>0.35911339999999997</v>
      </c>
      <c r="AQ2204" s="10">
        <v>8.9778349999999993E-2</v>
      </c>
      <c r="AR2204" s="10">
        <v>20</v>
      </c>
      <c r="AS2204" s="10">
        <v>10.7</v>
      </c>
      <c r="AU2204" s="10">
        <v>0.41298040999999996</v>
      </c>
      <c r="AV2204" s="10">
        <v>0.10324510249999999</v>
      </c>
      <c r="AW2204" s="10">
        <v>23</v>
      </c>
      <c r="AX2204" s="10">
        <v>10.7</v>
      </c>
      <c r="AZ2204" s="10">
        <v>2279</v>
      </c>
      <c r="BA2204" s="10" t="s">
        <v>293</v>
      </c>
      <c r="BB2204" s="10">
        <v>7.8671749999999985E-2</v>
      </c>
      <c r="BC2204" s="10">
        <v>4.8776484999999987E-2</v>
      </c>
      <c r="BD2204" s="10">
        <v>5</v>
      </c>
      <c r="BE2204" s="10">
        <v>10.7</v>
      </c>
      <c r="BG2204" s="10">
        <v>3.1468699999999995E-2</v>
      </c>
      <c r="BH2204" s="10">
        <v>1.9510593999999996E-2</v>
      </c>
      <c r="BI2204" s="10">
        <v>2</v>
      </c>
      <c r="BJ2204" s="10">
        <v>10.7</v>
      </c>
      <c r="BL2204" s="10">
        <v>7.8671749999999985E-2</v>
      </c>
      <c r="BM2204" s="10">
        <v>4.8776484999999987E-2</v>
      </c>
      <c r="BN2204" s="10">
        <v>5</v>
      </c>
      <c r="BO2204" s="10">
        <v>10.7</v>
      </c>
      <c r="BQ2204" s="10">
        <v>2278</v>
      </c>
      <c r="BR2204" s="10" t="s">
        <v>290</v>
      </c>
      <c r="BS2204" s="10">
        <v>0.70251839999999988</v>
      </c>
      <c r="BT2204" s="10">
        <v>0.25501417919999997</v>
      </c>
      <c r="BU2204" s="10">
        <v>40</v>
      </c>
      <c r="BV2204" s="10">
        <v>10.8</v>
      </c>
      <c r="BX2204" s="10">
        <v>0.72493920000000001</v>
      </c>
      <c r="BY2204" s="10">
        <v>0.1819597392</v>
      </c>
      <c r="BZ2204" s="10">
        <v>40</v>
      </c>
      <c r="CA2204" s="10">
        <v>10.8</v>
      </c>
      <c r="CC2204" s="10">
        <v>0.72493920000000001</v>
      </c>
      <c r="CD2204" s="10">
        <v>0.1819597392</v>
      </c>
      <c r="CE2204" s="10">
        <v>40</v>
      </c>
      <c r="CF2204" s="10">
        <v>10.8</v>
      </c>
      <c r="CH2204" s="10">
        <v>2278</v>
      </c>
      <c r="CI2204" s="10" t="s">
        <v>290</v>
      </c>
      <c r="CJ2204" s="10">
        <v>6.2937399999999991E-2</v>
      </c>
      <c r="CK2204" s="10">
        <v>3.9021187999999991E-2</v>
      </c>
      <c r="CL2204" s="10">
        <v>4</v>
      </c>
      <c r="CM2204" s="10">
        <v>10.7</v>
      </c>
      <c r="CO2204" s="10">
        <v>6.2937399999999991E-2</v>
      </c>
      <c r="CP2204" s="10">
        <v>3.9021187999999991E-2</v>
      </c>
      <c r="CQ2204" s="10">
        <v>4</v>
      </c>
      <c r="CR2204" s="10">
        <v>10.7</v>
      </c>
      <c r="CT2204" s="10">
        <v>6.2937399999999991E-2</v>
      </c>
      <c r="CU2204" s="10">
        <v>3.9021187999999991E-2</v>
      </c>
      <c r="CV2204" s="10">
        <v>4</v>
      </c>
      <c r="CW2204" s="10">
        <v>10.7</v>
      </c>
      <c r="CY2204" s="10">
        <v>2294</v>
      </c>
      <c r="CZ2204" s="10" t="s">
        <v>11</v>
      </c>
      <c r="DA2204" s="10">
        <v>3.3</v>
      </c>
      <c r="DB2204" s="10">
        <v>0.96</v>
      </c>
      <c r="DC2204" s="10">
        <v>180</v>
      </c>
      <c r="DD2204" s="10">
        <v>10.7</v>
      </c>
      <c r="DF2204" s="10">
        <v>4.5</v>
      </c>
      <c r="DG2204" s="10">
        <v>1.2</v>
      </c>
      <c r="DH2204" s="10">
        <v>252</v>
      </c>
      <c r="DI2204" s="10">
        <v>10.7</v>
      </c>
      <c r="DK2204" s="10">
        <v>5</v>
      </c>
      <c r="DL2204" s="10">
        <v>1</v>
      </c>
      <c r="DM2204" s="10">
        <v>279</v>
      </c>
      <c r="DN2204" s="10">
        <v>10.6</v>
      </c>
    </row>
    <row r="2205" spans="1:118" x14ac:dyDescent="0.25">
      <c r="A2205" s="10">
        <v>2280</v>
      </c>
      <c r="R2205" s="10">
        <v>2280</v>
      </c>
      <c r="S2205" s="10" t="s">
        <v>8</v>
      </c>
      <c r="T2205" s="10">
        <v>0.98</v>
      </c>
      <c r="U2205" s="10">
        <v>0.66</v>
      </c>
      <c r="V2205" s="10">
        <v>20</v>
      </c>
      <c r="W2205" s="10">
        <v>36.6</v>
      </c>
      <c r="Y2205" s="10">
        <v>1.53</v>
      </c>
      <c r="Z2205" s="10">
        <v>0.91</v>
      </c>
      <c r="AA2205" s="10">
        <v>28</v>
      </c>
      <c r="AB2205" s="10">
        <v>36.6</v>
      </c>
      <c r="AD2205" s="10">
        <v>1.63</v>
      </c>
      <c r="AE2205" s="10">
        <v>1.24</v>
      </c>
      <c r="AF2205" s="10">
        <v>30</v>
      </c>
      <c r="AG2205" s="10">
        <v>36.6</v>
      </c>
      <c r="AI2205" s="10">
        <v>2280</v>
      </c>
      <c r="AJ2205" s="10" t="s">
        <v>8</v>
      </c>
      <c r="AK2205" s="10">
        <v>2.85</v>
      </c>
      <c r="AL2205" s="10">
        <v>1.5</v>
      </c>
      <c r="AM2205" s="10">
        <v>50</v>
      </c>
      <c r="AN2205" s="10">
        <v>37.1</v>
      </c>
      <c r="AP2205" s="10">
        <v>3.8</v>
      </c>
      <c r="AQ2205" s="10">
        <v>1.5</v>
      </c>
      <c r="AR2205" s="10">
        <v>65</v>
      </c>
      <c r="AS2205" s="10">
        <v>37.1</v>
      </c>
      <c r="AU2205" s="10">
        <v>3.6</v>
      </c>
      <c r="AV2205" s="10">
        <v>1.7</v>
      </c>
      <c r="AW2205" s="10">
        <v>62</v>
      </c>
      <c r="AX2205" s="10">
        <v>37.1</v>
      </c>
      <c r="AZ2205" s="10">
        <v>2280</v>
      </c>
      <c r="BA2205" s="10" t="s">
        <v>8</v>
      </c>
      <c r="BQ2205" s="10">
        <v>2279</v>
      </c>
      <c r="BR2205" s="10" t="s">
        <v>293</v>
      </c>
      <c r="BS2205" s="10">
        <v>0.31613328000000002</v>
      </c>
      <c r="BT2205" s="10">
        <v>0.11475638064</v>
      </c>
      <c r="BU2205" s="10">
        <v>18</v>
      </c>
      <c r="BV2205" s="10">
        <v>10.8</v>
      </c>
      <c r="BX2205" s="10">
        <v>0.41684003999999997</v>
      </c>
      <c r="BY2205" s="10">
        <v>0.10462685004</v>
      </c>
      <c r="BZ2205" s="10">
        <v>23</v>
      </c>
      <c r="CA2205" s="10">
        <v>10.8</v>
      </c>
      <c r="CC2205" s="10">
        <v>0.32622264000000001</v>
      </c>
      <c r="CD2205" s="10">
        <v>8.188188264E-2</v>
      </c>
      <c r="CE2205" s="10">
        <v>18</v>
      </c>
      <c r="CF2205" s="10">
        <v>10.8</v>
      </c>
      <c r="CH2205" s="10">
        <v>2279</v>
      </c>
      <c r="CI2205" s="10" t="s">
        <v>293</v>
      </c>
      <c r="CJ2205" s="10">
        <v>0</v>
      </c>
      <c r="CK2205" s="10">
        <v>0</v>
      </c>
      <c r="CL2205" s="10">
        <v>0</v>
      </c>
      <c r="CM2205" s="10">
        <v>10.7</v>
      </c>
      <c r="CO2205" s="10">
        <v>0</v>
      </c>
      <c r="CP2205" s="10">
        <v>0</v>
      </c>
      <c r="CQ2205" s="10">
        <v>0</v>
      </c>
      <c r="CR2205" s="10">
        <v>10.7</v>
      </c>
      <c r="CT2205" s="10">
        <v>0</v>
      </c>
      <c r="CU2205" s="10">
        <v>0</v>
      </c>
      <c r="CV2205" s="10">
        <v>0</v>
      </c>
      <c r="CW2205" s="10">
        <v>10.7</v>
      </c>
      <c r="CY2205" s="10">
        <v>2295</v>
      </c>
      <c r="CZ2205" s="10" t="s">
        <v>285</v>
      </c>
      <c r="DA2205" s="10">
        <v>0</v>
      </c>
      <c r="DB2205" s="10">
        <v>0</v>
      </c>
      <c r="DC2205" s="10">
        <v>0</v>
      </c>
      <c r="DD2205" s="10">
        <v>10.7</v>
      </c>
      <c r="DF2205" s="10">
        <v>0</v>
      </c>
      <c r="DG2205" s="10">
        <v>0</v>
      </c>
      <c r="DH2205" s="10">
        <v>0</v>
      </c>
      <c r="DI2205" s="10">
        <v>10.7</v>
      </c>
      <c r="DK2205" s="10">
        <v>0</v>
      </c>
      <c r="DL2205" s="10">
        <v>0</v>
      </c>
      <c r="DM2205" s="10">
        <v>0</v>
      </c>
      <c r="DN2205" s="10">
        <v>10.6</v>
      </c>
    </row>
    <row r="2206" spans="1:118" x14ac:dyDescent="0.25">
      <c r="A2206" s="10">
        <v>2281</v>
      </c>
      <c r="R2206" s="10">
        <v>2281</v>
      </c>
      <c r="S2206" s="10" t="s">
        <v>9</v>
      </c>
      <c r="AI2206" s="10">
        <v>2281</v>
      </c>
      <c r="AJ2206" s="10" t="s">
        <v>9</v>
      </c>
      <c r="AZ2206" s="10">
        <v>2281</v>
      </c>
      <c r="BA2206" s="10" t="s">
        <v>9</v>
      </c>
      <c r="BB2206" s="10">
        <v>1.1100000000000001</v>
      </c>
      <c r="BC2206" s="10">
        <v>0.73</v>
      </c>
      <c r="BD2206" s="10">
        <v>2</v>
      </c>
      <c r="BE2206" s="10">
        <v>36.6</v>
      </c>
      <c r="BG2206" s="10">
        <v>1.93</v>
      </c>
      <c r="BH2206" s="10">
        <v>1.03</v>
      </c>
      <c r="BI2206" s="10">
        <v>34</v>
      </c>
      <c r="BJ2206" s="10">
        <v>36.6</v>
      </c>
      <c r="BL2206" s="10">
        <v>1.93</v>
      </c>
      <c r="BM2206" s="10">
        <v>0.96</v>
      </c>
      <c r="BN2206" s="10">
        <v>32</v>
      </c>
      <c r="BO2206" s="10">
        <v>36.6</v>
      </c>
      <c r="BQ2206" s="10">
        <v>2280</v>
      </c>
      <c r="BR2206" s="10" t="s">
        <v>8</v>
      </c>
      <c r="BS2206" s="10">
        <v>2.44</v>
      </c>
      <c r="BT2206" s="10">
        <v>1.25</v>
      </c>
      <c r="BU2206" s="10">
        <v>42</v>
      </c>
      <c r="BV2206" s="10">
        <v>37.200000000000003</v>
      </c>
      <c r="BX2206" s="10">
        <v>3.25</v>
      </c>
      <c r="BY2206" s="10">
        <v>1</v>
      </c>
      <c r="BZ2206" s="10">
        <v>53</v>
      </c>
      <c r="CA2206" s="10">
        <v>37.200000000000003</v>
      </c>
      <c r="CC2206" s="10">
        <v>3.35</v>
      </c>
      <c r="CD2206" s="10">
        <v>1.1000000000000001</v>
      </c>
      <c r="CE2206" s="10">
        <v>54</v>
      </c>
      <c r="CF2206" s="10">
        <v>37.299999999999997</v>
      </c>
      <c r="CH2206" s="10">
        <v>2280</v>
      </c>
      <c r="CI2206" s="10" t="s">
        <v>8</v>
      </c>
      <c r="CJ2206" s="10">
        <v>0.79</v>
      </c>
      <c r="CK2206" s="10">
        <v>0.51</v>
      </c>
      <c r="CL2206" s="10">
        <v>14</v>
      </c>
      <c r="CM2206" s="10">
        <v>37.799999999999997</v>
      </c>
      <c r="CO2206" s="10">
        <v>1.58</v>
      </c>
      <c r="CP2206" s="10">
        <v>0.9</v>
      </c>
      <c r="CQ2206" s="10">
        <v>28</v>
      </c>
      <c r="CR2206" s="10">
        <v>37.4</v>
      </c>
      <c r="CT2206" s="10">
        <v>1.58</v>
      </c>
      <c r="CU2206" s="10">
        <v>0.72</v>
      </c>
      <c r="CV2206" s="10">
        <v>26</v>
      </c>
      <c r="CW2206" s="10">
        <v>37.5</v>
      </c>
      <c r="CY2206" s="10">
        <v>2296</v>
      </c>
      <c r="CZ2206" s="10" t="s">
        <v>304</v>
      </c>
      <c r="DA2206" s="10">
        <v>0</v>
      </c>
      <c r="DB2206" s="10">
        <v>0</v>
      </c>
      <c r="DC2206" s="10">
        <v>0</v>
      </c>
      <c r="DD2206" s="10">
        <v>10.7</v>
      </c>
      <c r="DF2206" s="10">
        <v>0</v>
      </c>
      <c r="DG2206" s="10">
        <v>0</v>
      </c>
      <c r="DH2206" s="10">
        <v>0</v>
      </c>
      <c r="DI2206" s="10">
        <v>10.7</v>
      </c>
      <c r="DK2206" s="10">
        <v>0</v>
      </c>
      <c r="DL2206" s="10">
        <v>0</v>
      </c>
      <c r="DM2206" s="10">
        <v>0</v>
      </c>
      <c r="DN2206" s="10">
        <v>10.6</v>
      </c>
    </row>
    <row r="2207" spans="1:118" x14ac:dyDescent="0.25">
      <c r="A2207" s="10">
        <v>2282</v>
      </c>
      <c r="R2207" s="10">
        <v>2282</v>
      </c>
      <c r="S2207" s="10" t="s">
        <v>10</v>
      </c>
      <c r="T2207" s="10">
        <v>0.96</v>
      </c>
      <c r="U2207" s="10">
        <v>0.6</v>
      </c>
      <c r="V2207" s="10">
        <v>60</v>
      </c>
      <c r="W2207" s="10">
        <v>10.7</v>
      </c>
      <c r="Y2207" s="10">
        <v>1.5</v>
      </c>
      <c r="Z2207" s="10">
        <v>0.85</v>
      </c>
      <c r="AA2207" s="10">
        <v>95</v>
      </c>
      <c r="AB2207" s="10">
        <v>10.7</v>
      </c>
      <c r="AD2207" s="10">
        <v>1.6</v>
      </c>
      <c r="AE2207" s="10">
        <v>0.98</v>
      </c>
      <c r="AF2207" s="10">
        <v>100</v>
      </c>
      <c r="AG2207" s="10">
        <v>10.7</v>
      </c>
      <c r="AI2207" s="10">
        <v>2282</v>
      </c>
      <c r="AJ2207" s="10" t="s">
        <v>10</v>
      </c>
      <c r="AK2207" s="10">
        <v>2.8</v>
      </c>
      <c r="AL2207" s="10">
        <v>1.4</v>
      </c>
      <c r="AM2207" s="10">
        <v>146</v>
      </c>
      <c r="AN2207" s="10">
        <v>10.7</v>
      </c>
      <c r="AP2207" s="10">
        <v>3.7</v>
      </c>
      <c r="AQ2207" s="10">
        <v>1.4</v>
      </c>
      <c r="AR2207" s="10">
        <v>193</v>
      </c>
      <c r="AS2207" s="10">
        <v>10.7</v>
      </c>
      <c r="AU2207" s="10">
        <v>3.5</v>
      </c>
      <c r="AV2207" s="10">
        <v>1.6</v>
      </c>
      <c r="AW2207" s="10">
        <v>190</v>
      </c>
      <c r="AX2207" s="10">
        <v>10.7</v>
      </c>
      <c r="AZ2207" s="10">
        <v>2282</v>
      </c>
      <c r="BA2207" s="10" t="s">
        <v>10</v>
      </c>
      <c r="BQ2207" s="10">
        <v>2281</v>
      </c>
      <c r="BR2207" s="10" t="s">
        <v>9</v>
      </c>
      <c r="CH2207" s="10">
        <v>2281</v>
      </c>
      <c r="CI2207" s="10" t="s">
        <v>9</v>
      </c>
      <c r="CY2207" s="10">
        <v>2297</v>
      </c>
      <c r="CZ2207" s="10" t="s">
        <v>305</v>
      </c>
      <c r="DA2207" s="10">
        <v>1.7585449999999999E-2</v>
      </c>
      <c r="DB2207" s="10">
        <v>5.7680275999999996E-3</v>
      </c>
      <c r="DC2207" s="10">
        <v>1</v>
      </c>
      <c r="DD2207" s="10">
        <v>10.7</v>
      </c>
      <c r="DF2207" s="10">
        <v>8.7927249999999985E-2</v>
      </c>
      <c r="DG2207" s="10">
        <v>2.8840137999999998E-2</v>
      </c>
      <c r="DH2207" s="10">
        <v>5</v>
      </c>
      <c r="DI2207" s="10">
        <v>10.7</v>
      </c>
      <c r="DK2207" s="10">
        <v>1.7421099999999998E-2</v>
      </c>
      <c r="DL2207" s="10">
        <v>5.7141207999999999E-3</v>
      </c>
      <c r="DM2207" s="10">
        <v>1</v>
      </c>
      <c r="DN2207" s="10">
        <v>10.6</v>
      </c>
    </row>
    <row r="2208" spans="1:118" x14ac:dyDescent="0.25">
      <c r="A2208" s="10">
        <v>2283</v>
      </c>
      <c r="R2208" s="10">
        <v>2283</v>
      </c>
      <c r="S2208" s="10" t="s">
        <v>11</v>
      </c>
      <c r="AI2208" s="10">
        <v>2283</v>
      </c>
      <c r="AJ2208" s="10" t="s">
        <v>11</v>
      </c>
      <c r="AZ2208" s="10">
        <v>2283</v>
      </c>
      <c r="BA2208" s="10" t="s">
        <v>11</v>
      </c>
      <c r="BB2208" s="10">
        <v>1.1000000000000001</v>
      </c>
      <c r="BC2208" s="10">
        <v>0.7</v>
      </c>
      <c r="BD2208" s="10">
        <v>70</v>
      </c>
      <c r="BE2208" s="10">
        <v>10.7</v>
      </c>
      <c r="BG2208" s="10">
        <v>1.9</v>
      </c>
      <c r="BH2208" s="10">
        <v>0.97</v>
      </c>
      <c r="BI2208" s="10">
        <v>115</v>
      </c>
      <c r="BJ2208" s="10">
        <v>10.7</v>
      </c>
      <c r="BL2208" s="10">
        <v>1.9</v>
      </c>
      <c r="BM2208" s="10">
        <v>0.9</v>
      </c>
      <c r="BN2208" s="10">
        <v>110</v>
      </c>
      <c r="BO2208" s="10">
        <v>10.7</v>
      </c>
      <c r="BQ2208" s="10">
        <v>2282</v>
      </c>
      <c r="BR2208" s="10" t="s">
        <v>10</v>
      </c>
      <c r="BS2208" s="10">
        <v>2.4</v>
      </c>
      <c r="BT2208" s="10">
        <v>1.2</v>
      </c>
      <c r="BU2208" s="10">
        <v>143</v>
      </c>
      <c r="BV2208" s="10">
        <v>10.8</v>
      </c>
      <c r="BX2208" s="10">
        <v>3.2</v>
      </c>
      <c r="BY2208" s="10">
        <v>0.93</v>
      </c>
      <c r="BZ2208" s="10">
        <v>180</v>
      </c>
      <c r="CA2208" s="10">
        <v>10.7</v>
      </c>
      <c r="CC2208" s="10">
        <v>3.3</v>
      </c>
      <c r="CD2208" s="10">
        <v>0.96</v>
      </c>
      <c r="CE2208" s="10">
        <v>185</v>
      </c>
      <c r="CF2208" s="10">
        <v>10.7</v>
      </c>
      <c r="CH2208" s="10">
        <v>2282</v>
      </c>
      <c r="CI2208" s="10" t="s">
        <v>10</v>
      </c>
      <c r="CJ2208" s="10">
        <v>0.76</v>
      </c>
      <c r="CK2208" s="10">
        <v>0.47</v>
      </c>
      <c r="CL2208" s="10">
        <v>48</v>
      </c>
      <c r="CM2208" s="10">
        <v>10.7</v>
      </c>
      <c r="CO2208" s="10">
        <v>1.54</v>
      </c>
      <c r="CP2208" s="10">
        <v>0.85</v>
      </c>
      <c r="CQ2208" s="10">
        <v>95</v>
      </c>
      <c r="CR2208" s="10">
        <v>10.7</v>
      </c>
      <c r="CT2208" s="10">
        <v>1.54</v>
      </c>
      <c r="CU2208" s="10">
        <v>0.68</v>
      </c>
      <c r="CV2208" s="10">
        <v>90</v>
      </c>
      <c r="CW2208" s="10">
        <v>10.7</v>
      </c>
      <c r="CY2208" s="10">
        <v>2298</v>
      </c>
      <c r="CZ2208" s="10" t="s">
        <v>289</v>
      </c>
      <c r="DA2208" s="10">
        <v>1.7057886499999999</v>
      </c>
      <c r="DB2208" s="10">
        <v>0.55949867720000002</v>
      </c>
      <c r="DC2208" s="10">
        <v>97</v>
      </c>
      <c r="DD2208" s="10">
        <v>10.7</v>
      </c>
      <c r="DF2208" s="10">
        <v>1.7585449999999998</v>
      </c>
      <c r="DG2208" s="10">
        <v>0.57680275999999997</v>
      </c>
      <c r="DH2208" s="10">
        <v>100</v>
      </c>
      <c r="DI2208" s="10">
        <v>10.7</v>
      </c>
      <c r="DK2208" s="10">
        <v>1.7246888999999999</v>
      </c>
      <c r="DL2208" s="10">
        <v>0.56569795919999999</v>
      </c>
      <c r="DM2208" s="10">
        <v>99</v>
      </c>
      <c r="DN2208" s="10">
        <v>10.6</v>
      </c>
    </row>
    <row r="2209" spans="1:118" x14ac:dyDescent="0.25">
      <c r="A2209" s="10">
        <v>2284</v>
      </c>
      <c r="R2209" s="10">
        <v>2284</v>
      </c>
      <c r="S2209" s="10" t="s">
        <v>288</v>
      </c>
      <c r="T2209" s="10">
        <v>1.5734349999999998E-2</v>
      </c>
      <c r="U2209" s="10">
        <v>9.7552969999999978E-3</v>
      </c>
      <c r="V2209" s="10">
        <v>1</v>
      </c>
      <c r="W2209" s="10">
        <v>10.7</v>
      </c>
      <c r="Y2209" s="10">
        <v>1.5734349999999998E-2</v>
      </c>
      <c r="Z2209" s="10">
        <v>9.7552969999999978E-3</v>
      </c>
      <c r="AA2209" s="10">
        <v>1</v>
      </c>
      <c r="AB2209" s="10">
        <v>10.7</v>
      </c>
      <c r="AD2209" s="10">
        <v>1.55873E-2</v>
      </c>
      <c r="AE2209" s="10">
        <v>9.6641260000000003E-3</v>
      </c>
      <c r="AF2209" s="10">
        <v>1</v>
      </c>
      <c r="AG2209" s="10">
        <v>10.6</v>
      </c>
      <c r="AI2209" s="10">
        <v>2284</v>
      </c>
      <c r="AJ2209" s="10" t="s">
        <v>288</v>
      </c>
      <c r="AK2209" s="10">
        <v>3.5170899999999998E-2</v>
      </c>
      <c r="AL2209" s="10">
        <v>1.1606396999999999E-2</v>
      </c>
      <c r="AM2209" s="10">
        <v>2</v>
      </c>
      <c r="AN2209" s="10">
        <v>10.7</v>
      </c>
      <c r="AP2209" s="10">
        <v>3.5170899999999998E-2</v>
      </c>
      <c r="AQ2209" s="10">
        <v>1.1606396999999999E-2</v>
      </c>
      <c r="AR2209" s="10">
        <v>2</v>
      </c>
      <c r="AS2209" s="10">
        <v>10.7</v>
      </c>
      <c r="AU2209" s="10">
        <v>3.5170899999999998E-2</v>
      </c>
      <c r="AV2209" s="10">
        <v>1.1606396999999999E-2</v>
      </c>
      <c r="AW2209" s="10">
        <v>2</v>
      </c>
      <c r="AX2209" s="10">
        <v>10.7</v>
      </c>
      <c r="AZ2209" s="10">
        <v>2284</v>
      </c>
      <c r="BA2209" s="10" t="s">
        <v>288</v>
      </c>
      <c r="BB2209" s="10">
        <v>1.5734349999999998E-2</v>
      </c>
      <c r="BC2209" s="10">
        <v>9.7552969999999978E-3</v>
      </c>
      <c r="BD2209" s="10">
        <v>1</v>
      </c>
      <c r="BE2209" s="10">
        <v>10.7</v>
      </c>
      <c r="BG2209" s="10">
        <v>1.5734349999999998E-2</v>
      </c>
      <c r="BH2209" s="10">
        <v>9.7552969999999978E-3</v>
      </c>
      <c r="BI2209" s="10">
        <v>1</v>
      </c>
      <c r="BJ2209" s="10">
        <v>10.7</v>
      </c>
      <c r="BL2209" s="10">
        <v>1.5734349999999998E-2</v>
      </c>
      <c r="BM2209" s="10">
        <v>9.7552969999999978E-3</v>
      </c>
      <c r="BN2209" s="10">
        <v>1</v>
      </c>
      <c r="BO2209" s="10">
        <v>10.7</v>
      </c>
      <c r="BQ2209" s="10">
        <v>2283</v>
      </c>
      <c r="BR2209" s="10" t="s">
        <v>11</v>
      </c>
      <c r="CH2209" s="10">
        <v>2283</v>
      </c>
      <c r="CI2209" s="10" t="s">
        <v>11</v>
      </c>
      <c r="CY2209" s="10">
        <v>2299</v>
      </c>
      <c r="CZ2209" s="10" t="s">
        <v>291</v>
      </c>
      <c r="DA2209" s="10">
        <v>0</v>
      </c>
      <c r="DB2209" s="10">
        <v>0</v>
      </c>
      <c r="DC2209" s="10">
        <v>0</v>
      </c>
      <c r="DD2209" s="10">
        <v>10.7</v>
      </c>
      <c r="DF2209" s="10">
        <v>0</v>
      </c>
      <c r="DG2209" s="10">
        <v>0</v>
      </c>
      <c r="DH2209" s="10">
        <v>0</v>
      </c>
      <c r="DI2209" s="10">
        <v>10.7</v>
      </c>
      <c r="DK2209" s="10">
        <v>0</v>
      </c>
      <c r="DL2209" s="10">
        <v>0</v>
      </c>
      <c r="DM2209" s="10">
        <v>0</v>
      </c>
      <c r="DN2209" s="10">
        <v>10.6</v>
      </c>
    </row>
    <row r="2210" spans="1:118" x14ac:dyDescent="0.25">
      <c r="A2210" s="10">
        <v>2285</v>
      </c>
      <c r="R2210" s="10">
        <v>2285</v>
      </c>
      <c r="S2210" s="10" t="s">
        <v>315</v>
      </c>
      <c r="T2210" s="10">
        <v>0.50349919999999992</v>
      </c>
      <c r="U2210" s="10">
        <v>0.31216950399999993</v>
      </c>
      <c r="V2210" s="10">
        <v>32</v>
      </c>
      <c r="W2210" s="10">
        <v>10.7</v>
      </c>
      <c r="Y2210" s="10">
        <v>0.81818619999999997</v>
      </c>
      <c r="Z2210" s="10">
        <v>0.50727544400000002</v>
      </c>
      <c r="AA2210" s="10">
        <v>52</v>
      </c>
      <c r="AB2210" s="10">
        <v>10.7</v>
      </c>
      <c r="AD2210" s="10">
        <v>0.77936499999999997</v>
      </c>
      <c r="AE2210" s="10">
        <v>0.48320629999999998</v>
      </c>
      <c r="AF2210" s="10">
        <v>50</v>
      </c>
      <c r="AG2210" s="10">
        <v>10.6</v>
      </c>
      <c r="AI2210" s="10">
        <v>2285</v>
      </c>
      <c r="AJ2210" s="10" t="s">
        <v>315</v>
      </c>
      <c r="AK2210" s="10">
        <v>1.4068359999999998</v>
      </c>
      <c r="AL2210" s="10">
        <v>0.46425587999999995</v>
      </c>
      <c r="AM2210" s="10">
        <v>80</v>
      </c>
      <c r="AN2210" s="10">
        <v>10.7</v>
      </c>
      <c r="AP2210" s="10">
        <v>1.9343994999999998</v>
      </c>
      <c r="AQ2210" s="10">
        <v>0.63835183499999992</v>
      </c>
      <c r="AR2210" s="10">
        <v>110</v>
      </c>
      <c r="AS2210" s="10">
        <v>10.7</v>
      </c>
      <c r="AU2210" s="10">
        <v>1.7585449999999998</v>
      </c>
      <c r="AV2210" s="10">
        <v>0.58031984999999997</v>
      </c>
      <c r="AW2210" s="10">
        <v>100</v>
      </c>
      <c r="AX2210" s="10">
        <v>10.7</v>
      </c>
      <c r="AZ2210" s="10">
        <v>2285</v>
      </c>
      <c r="BA2210" s="10" t="s">
        <v>315</v>
      </c>
      <c r="BB2210" s="10">
        <v>0.62937399999999988</v>
      </c>
      <c r="BC2210" s="10">
        <v>0.3902118799999999</v>
      </c>
      <c r="BD2210" s="10">
        <v>40</v>
      </c>
      <c r="BE2210" s="10">
        <v>10.7</v>
      </c>
      <c r="BG2210" s="10">
        <v>0.94406099999999982</v>
      </c>
      <c r="BH2210" s="10">
        <v>0.58531781999999988</v>
      </c>
      <c r="BI2210" s="10">
        <v>60</v>
      </c>
      <c r="BJ2210" s="10">
        <v>10.7</v>
      </c>
      <c r="BL2210" s="10">
        <v>0.88112360000000001</v>
      </c>
      <c r="BM2210" s="10">
        <v>0.546296632</v>
      </c>
      <c r="BN2210" s="10">
        <v>56</v>
      </c>
      <c r="BO2210" s="10">
        <v>10.7</v>
      </c>
      <c r="BQ2210" s="10">
        <v>2284</v>
      </c>
      <c r="BR2210" s="10" t="s">
        <v>288</v>
      </c>
      <c r="BS2210" s="10">
        <v>1.793664E-2</v>
      </c>
      <c r="BT2210" s="10">
        <v>5.2374988800000001E-3</v>
      </c>
      <c r="BU2210" s="10">
        <v>1</v>
      </c>
      <c r="BV2210" s="10">
        <v>10.8</v>
      </c>
      <c r="BX2210" s="10">
        <v>1.7770560000000001E-2</v>
      </c>
      <c r="BY2210" s="10">
        <v>5.1890035199999998E-3</v>
      </c>
      <c r="BZ2210" s="10">
        <v>1</v>
      </c>
      <c r="CA2210" s="10">
        <v>10.7</v>
      </c>
      <c r="CC2210" s="10">
        <v>1.7770560000000001E-2</v>
      </c>
      <c r="CD2210" s="10">
        <v>5.1890035199999998E-3</v>
      </c>
      <c r="CE2210" s="10">
        <v>1</v>
      </c>
      <c r="CF2210" s="10">
        <v>10.7</v>
      </c>
      <c r="CH2210" s="10">
        <v>2284</v>
      </c>
      <c r="CI2210" s="10" t="s">
        <v>288</v>
      </c>
      <c r="CJ2210" s="10">
        <v>0</v>
      </c>
      <c r="CK2210" s="10">
        <v>0</v>
      </c>
      <c r="CL2210" s="10">
        <v>0</v>
      </c>
      <c r="CM2210" s="10">
        <v>10.7</v>
      </c>
      <c r="CO2210" s="10">
        <v>0</v>
      </c>
      <c r="CP2210" s="10">
        <v>0</v>
      </c>
      <c r="CQ2210" s="10">
        <v>0</v>
      </c>
      <c r="CR2210" s="10">
        <v>10.7</v>
      </c>
      <c r="CT2210" s="10">
        <v>0</v>
      </c>
      <c r="CU2210" s="10">
        <v>0</v>
      </c>
      <c r="CV2210" s="10">
        <v>0</v>
      </c>
      <c r="CW2210" s="10">
        <v>10.7</v>
      </c>
      <c r="CY2210" s="10">
        <v>2300</v>
      </c>
      <c r="CZ2210" s="10" t="s">
        <v>293</v>
      </c>
      <c r="DA2210" s="10">
        <v>1.1958105999999999</v>
      </c>
      <c r="DB2210" s="10">
        <v>0.39222587679999998</v>
      </c>
      <c r="DC2210" s="10">
        <v>68</v>
      </c>
      <c r="DD2210" s="10">
        <v>10.7</v>
      </c>
      <c r="DF2210" s="10">
        <v>2.2685230499999998</v>
      </c>
      <c r="DG2210" s="10">
        <v>0.7440755604</v>
      </c>
      <c r="DH2210" s="10">
        <v>129</v>
      </c>
      <c r="DI2210" s="10">
        <v>10.7</v>
      </c>
      <c r="DK2210" s="10">
        <v>2.5783228000000005</v>
      </c>
      <c r="DL2210" s="10">
        <v>0.84568987840000021</v>
      </c>
      <c r="DM2210" s="10">
        <v>148</v>
      </c>
      <c r="DN2210" s="10">
        <v>10.6</v>
      </c>
    </row>
    <row r="2211" spans="1:118" x14ac:dyDescent="0.25">
      <c r="A2211" s="10">
        <v>3194</v>
      </c>
      <c r="R2211" s="10">
        <v>3194</v>
      </c>
      <c r="S2211" s="10" t="s">
        <v>289</v>
      </c>
      <c r="AI2211" s="10">
        <v>3194</v>
      </c>
      <c r="AJ2211" s="10" t="s">
        <v>289</v>
      </c>
      <c r="AK2211" s="10">
        <v>3.5170899999999998E-2</v>
      </c>
      <c r="AL2211" s="10">
        <v>1.1606396999999999E-2</v>
      </c>
      <c r="AM2211" s="10">
        <v>2</v>
      </c>
      <c r="AN2211" s="10">
        <v>10.7</v>
      </c>
      <c r="AP2211" s="10">
        <v>8.7927249999999985E-2</v>
      </c>
      <c r="AQ2211" s="10">
        <v>2.9015992499999997E-2</v>
      </c>
      <c r="AR2211" s="10">
        <v>5</v>
      </c>
      <c r="AS2211" s="10">
        <v>10.7</v>
      </c>
      <c r="AU2211" s="10">
        <v>8.7927249999999985E-2</v>
      </c>
      <c r="AV2211" s="10">
        <v>2.9015992499999997E-2</v>
      </c>
      <c r="AW2211" s="10">
        <v>5</v>
      </c>
      <c r="AX2211" s="10">
        <v>10.7</v>
      </c>
      <c r="AZ2211" s="10">
        <v>3194</v>
      </c>
      <c r="BA2211" s="10" t="s">
        <v>289</v>
      </c>
      <c r="BB2211" s="10">
        <v>3.1468699999999995E-2</v>
      </c>
      <c r="BC2211" s="10">
        <v>1.9510593999999996E-2</v>
      </c>
      <c r="BD2211" s="10">
        <v>2</v>
      </c>
      <c r="BE2211" s="10">
        <v>10.7</v>
      </c>
      <c r="BG2211" s="10">
        <v>4.7203049999999996E-2</v>
      </c>
      <c r="BH2211" s="10">
        <v>2.9265890999999999E-2</v>
      </c>
      <c r="BI2211" s="10">
        <v>3</v>
      </c>
      <c r="BJ2211" s="10">
        <v>10.7</v>
      </c>
      <c r="BL2211" s="10">
        <v>3.1468699999999995E-2</v>
      </c>
      <c r="BM2211" s="10">
        <v>1.9510593999999996E-2</v>
      </c>
      <c r="BN2211" s="10">
        <v>2</v>
      </c>
      <c r="BO2211" s="10">
        <v>10.7</v>
      </c>
      <c r="BQ2211" s="10">
        <v>2285</v>
      </c>
      <c r="BR2211" s="10" t="s">
        <v>315</v>
      </c>
      <c r="BS2211" s="10">
        <v>1.4708044800000002</v>
      </c>
      <c r="BT2211" s="10">
        <v>0.42947490816</v>
      </c>
      <c r="BU2211" s="10">
        <v>82</v>
      </c>
      <c r="BV2211" s="10">
        <v>10.8</v>
      </c>
      <c r="BX2211" s="10">
        <v>1.6049036999999999</v>
      </c>
      <c r="BY2211" s="10">
        <v>0.46863188039999998</v>
      </c>
      <c r="BZ2211" s="10">
        <v>102</v>
      </c>
      <c r="CA2211" s="10">
        <v>10.7</v>
      </c>
      <c r="CC2211" s="10">
        <v>1.5577006499999999</v>
      </c>
      <c r="CD2211" s="10">
        <v>0.45484858979999993</v>
      </c>
      <c r="CE2211" s="10">
        <v>99</v>
      </c>
      <c r="CF2211" s="10">
        <v>10.7</v>
      </c>
      <c r="CH2211" s="10">
        <v>2285</v>
      </c>
      <c r="CI2211" s="10" t="s">
        <v>315</v>
      </c>
      <c r="CJ2211" s="10">
        <v>0.34615569999999996</v>
      </c>
      <c r="CK2211" s="10">
        <v>0.21461653399999997</v>
      </c>
      <c r="CL2211" s="10">
        <v>22</v>
      </c>
      <c r="CM2211" s="10">
        <v>10.7</v>
      </c>
      <c r="CO2211" s="10">
        <v>0.50349919999999992</v>
      </c>
      <c r="CP2211" s="10">
        <v>0.31216950399999993</v>
      </c>
      <c r="CQ2211" s="10">
        <v>32</v>
      </c>
      <c r="CR2211" s="10">
        <v>10.7</v>
      </c>
      <c r="CT2211" s="10">
        <v>0.59790529999999997</v>
      </c>
      <c r="CU2211" s="10">
        <v>0.37070128599999996</v>
      </c>
      <c r="CV2211" s="10">
        <v>38</v>
      </c>
      <c r="CW2211" s="10">
        <v>10.7</v>
      </c>
      <c r="CY2211" s="10">
        <v>2301</v>
      </c>
      <c r="CZ2211" s="10" t="s">
        <v>296</v>
      </c>
      <c r="DA2211" s="10">
        <v>2.1278394499999997</v>
      </c>
      <c r="DB2211" s="10">
        <v>0.69793133959999998</v>
      </c>
      <c r="DC2211" s="10">
        <v>121</v>
      </c>
      <c r="DD2211" s="10">
        <v>10.7</v>
      </c>
      <c r="DF2211" s="10">
        <v>2.6729883999999999</v>
      </c>
      <c r="DG2211" s="10">
        <v>0.87674019520000002</v>
      </c>
      <c r="DH2211" s="10">
        <v>152</v>
      </c>
      <c r="DI2211" s="10">
        <v>10.7</v>
      </c>
      <c r="DK2211" s="10">
        <v>3.0661136</v>
      </c>
      <c r="DL2211" s="10">
        <v>1.0056852608</v>
      </c>
      <c r="DM2211" s="10">
        <v>176</v>
      </c>
      <c r="DN2211" s="10">
        <v>10.6</v>
      </c>
    </row>
    <row r="2212" spans="1:118" x14ac:dyDescent="0.25">
      <c r="A2212" s="10">
        <v>2286</v>
      </c>
      <c r="R2212" s="10">
        <v>2286</v>
      </c>
      <c r="S2212" s="10" t="s">
        <v>290</v>
      </c>
      <c r="T2212" s="10">
        <v>4.7203049999999996E-2</v>
      </c>
      <c r="U2212" s="10">
        <v>2.9265890999999999E-2</v>
      </c>
      <c r="V2212" s="10">
        <v>3</v>
      </c>
      <c r="W2212" s="10">
        <v>10.7</v>
      </c>
      <c r="Y2212" s="10">
        <v>4.7203049999999996E-2</v>
      </c>
      <c r="Z2212" s="10">
        <v>2.9265890999999999E-2</v>
      </c>
      <c r="AA2212" s="10">
        <v>3</v>
      </c>
      <c r="AB2212" s="10">
        <v>10.7</v>
      </c>
      <c r="AD2212" s="10">
        <v>4.6761900000000002E-2</v>
      </c>
      <c r="AE2212" s="10">
        <v>2.8992378000000003E-2</v>
      </c>
      <c r="AF2212" s="10">
        <v>3</v>
      </c>
      <c r="AG2212" s="10">
        <v>10.6</v>
      </c>
      <c r="AI2212" s="10">
        <v>2286</v>
      </c>
      <c r="AJ2212" s="10" t="s">
        <v>290</v>
      </c>
      <c r="AK2212" s="10">
        <v>0.14068359999999999</v>
      </c>
      <c r="AL2212" s="10">
        <v>4.6425587999999997E-2</v>
      </c>
      <c r="AM2212" s="10">
        <v>8</v>
      </c>
      <c r="AN2212" s="10">
        <v>10.7</v>
      </c>
      <c r="AP2212" s="10">
        <v>0.14068359999999999</v>
      </c>
      <c r="AQ2212" s="10">
        <v>4.6425587999999997E-2</v>
      </c>
      <c r="AR2212" s="10">
        <v>8</v>
      </c>
      <c r="AS2212" s="10">
        <v>10.7</v>
      </c>
      <c r="AU2212" s="10">
        <v>0.14068359999999999</v>
      </c>
      <c r="AV2212" s="10">
        <v>4.6425587999999997E-2</v>
      </c>
      <c r="AW2212" s="10">
        <v>8</v>
      </c>
      <c r="AX2212" s="10">
        <v>10.7</v>
      </c>
      <c r="AZ2212" s="10">
        <v>2286</v>
      </c>
      <c r="BA2212" s="10" t="s">
        <v>290</v>
      </c>
      <c r="BB2212" s="10">
        <v>4.7203049999999996E-2</v>
      </c>
      <c r="BC2212" s="10">
        <v>2.9265890999999999E-2</v>
      </c>
      <c r="BD2212" s="10">
        <v>3</v>
      </c>
      <c r="BE2212" s="10">
        <v>10.7</v>
      </c>
      <c r="BG2212" s="10">
        <v>0.23601524999999995</v>
      </c>
      <c r="BH2212" s="10">
        <v>0.14632945499999997</v>
      </c>
      <c r="BI2212" s="10">
        <v>15</v>
      </c>
      <c r="BJ2212" s="10">
        <v>10.7</v>
      </c>
      <c r="BL2212" s="10">
        <v>4.7203049999999996E-2</v>
      </c>
      <c r="BM2212" s="10">
        <v>2.9265890999999999E-2</v>
      </c>
      <c r="BN2212" s="10">
        <v>3</v>
      </c>
      <c r="BO2212" s="10">
        <v>10.7</v>
      </c>
      <c r="BQ2212" s="10">
        <v>3194</v>
      </c>
      <c r="BR2212" s="10" t="s">
        <v>289</v>
      </c>
      <c r="BS2212" s="10">
        <v>3.587328E-2</v>
      </c>
      <c r="BT2212" s="10">
        <v>1.047499776E-2</v>
      </c>
      <c r="BU2212" s="10">
        <v>2</v>
      </c>
      <c r="BV2212" s="10">
        <v>10.8</v>
      </c>
      <c r="BX2212" s="10">
        <v>4.7203049999999996E-2</v>
      </c>
      <c r="BY2212" s="10">
        <v>1.3783290599999998E-2</v>
      </c>
      <c r="BZ2212" s="10">
        <v>3</v>
      </c>
      <c r="CA2212" s="10">
        <v>10.7</v>
      </c>
      <c r="CC2212" s="10">
        <v>3.1468699999999995E-2</v>
      </c>
      <c r="CD2212" s="10">
        <v>9.1888603999999985E-3</v>
      </c>
      <c r="CE2212" s="10">
        <v>2</v>
      </c>
      <c r="CF2212" s="10">
        <v>10.7</v>
      </c>
      <c r="CH2212" s="10">
        <v>3194</v>
      </c>
      <c r="CI2212" s="10" t="s">
        <v>289</v>
      </c>
      <c r="CJ2212" s="10">
        <v>3.1468699999999995E-2</v>
      </c>
      <c r="CK2212" s="10">
        <v>1.9510593999999996E-2</v>
      </c>
      <c r="CL2212" s="10">
        <v>2</v>
      </c>
      <c r="CM2212" s="10">
        <v>10.7</v>
      </c>
      <c r="CO2212" s="10">
        <v>7.8671749999999985E-2</v>
      </c>
      <c r="CP2212" s="10">
        <v>4.8776484999999987E-2</v>
      </c>
      <c r="CQ2212" s="10">
        <v>5</v>
      </c>
      <c r="CR2212" s="10">
        <v>10.7</v>
      </c>
      <c r="CT2212" s="10">
        <v>7.8671749999999985E-2</v>
      </c>
      <c r="CU2212" s="10">
        <v>4.8776484999999987E-2</v>
      </c>
      <c r="CV2212" s="10">
        <v>5</v>
      </c>
      <c r="CW2212" s="10">
        <v>10.7</v>
      </c>
      <c r="CY2212" s="10">
        <v>2302</v>
      </c>
      <c r="CZ2212" s="10" t="s">
        <v>297</v>
      </c>
      <c r="DA2212" s="10">
        <v>1.2837378499999998</v>
      </c>
      <c r="DB2212" s="10">
        <v>0.42106601479999994</v>
      </c>
      <c r="DC2212" s="10">
        <v>73</v>
      </c>
      <c r="DD2212" s="10">
        <v>10.7</v>
      </c>
      <c r="DF2212" s="10">
        <v>2.2333521499999995</v>
      </c>
      <c r="DG2212" s="10">
        <v>0.73253950519999989</v>
      </c>
      <c r="DH2212" s="10">
        <v>127</v>
      </c>
      <c r="DI2212" s="10">
        <v>10.7</v>
      </c>
      <c r="DK2212" s="10">
        <v>2.5609017000000001</v>
      </c>
      <c r="DL2212" s="10">
        <v>0.83997575760000009</v>
      </c>
      <c r="DM2212" s="10">
        <v>147</v>
      </c>
      <c r="DN2212" s="10">
        <v>10.6</v>
      </c>
    </row>
    <row r="2213" spans="1:118" x14ac:dyDescent="0.25">
      <c r="A2213" s="10">
        <v>2287</v>
      </c>
      <c r="R2213" s="10">
        <v>2287</v>
      </c>
      <c r="S2213" s="10" t="s">
        <v>292</v>
      </c>
      <c r="T2213" s="10">
        <v>1.5734349999999998E-2</v>
      </c>
      <c r="U2213" s="10">
        <v>9.7552969999999978E-3</v>
      </c>
      <c r="V2213" s="10">
        <v>1</v>
      </c>
      <c r="W2213" s="10">
        <v>10.7</v>
      </c>
      <c r="Y2213" s="10">
        <v>1.5734349999999998E-2</v>
      </c>
      <c r="Z2213" s="10">
        <v>9.7552969999999978E-3</v>
      </c>
      <c r="AA2213" s="10">
        <v>1</v>
      </c>
      <c r="AB2213" s="10">
        <v>10.7</v>
      </c>
      <c r="AD2213" s="10">
        <v>1.55873E-2</v>
      </c>
      <c r="AE2213" s="10">
        <v>9.6641260000000003E-3</v>
      </c>
      <c r="AF2213" s="10">
        <v>1</v>
      </c>
      <c r="AG2213" s="10">
        <v>10.6</v>
      </c>
      <c r="AI2213" s="10">
        <v>2287</v>
      </c>
      <c r="AJ2213" s="10" t="s">
        <v>292</v>
      </c>
      <c r="AK2213" s="10">
        <v>5.275635E-2</v>
      </c>
      <c r="AL2213" s="10">
        <v>1.74095955E-2</v>
      </c>
      <c r="AM2213" s="10">
        <v>3</v>
      </c>
      <c r="AN2213" s="10">
        <v>10.7</v>
      </c>
      <c r="AP2213" s="10">
        <v>5.275635E-2</v>
      </c>
      <c r="AQ2213" s="10">
        <v>1.74095955E-2</v>
      </c>
      <c r="AR2213" s="10">
        <v>3</v>
      </c>
      <c r="AS2213" s="10">
        <v>10.7</v>
      </c>
      <c r="AU2213" s="10">
        <v>5.275635E-2</v>
      </c>
      <c r="AV2213" s="10">
        <v>1.74095955E-2</v>
      </c>
      <c r="AW2213" s="10">
        <v>3</v>
      </c>
      <c r="AX2213" s="10">
        <v>10.7</v>
      </c>
      <c r="AZ2213" s="10">
        <v>2287</v>
      </c>
      <c r="BA2213" s="10" t="s">
        <v>292</v>
      </c>
      <c r="BB2213" s="10">
        <v>1.5734349999999998E-2</v>
      </c>
      <c r="BC2213" s="10">
        <v>9.7552969999999978E-3</v>
      </c>
      <c r="BD2213" s="10">
        <v>1</v>
      </c>
      <c r="BE2213" s="10">
        <v>10.7</v>
      </c>
      <c r="BG2213" s="10">
        <v>1.5734349999999998E-2</v>
      </c>
      <c r="BH2213" s="10">
        <v>9.7552969999999978E-3</v>
      </c>
      <c r="BI2213" s="10">
        <v>1</v>
      </c>
      <c r="BJ2213" s="10">
        <v>10.7</v>
      </c>
      <c r="BL2213" s="10">
        <v>1.5734349999999998E-2</v>
      </c>
      <c r="BM2213" s="10">
        <v>9.7552969999999978E-3</v>
      </c>
      <c r="BN2213" s="10">
        <v>1</v>
      </c>
      <c r="BO2213" s="10">
        <v>10.7</v>
      </c>
      <c r="BQ2213" s="10">
        <v>2286</v>
      </c>
      <c r="BR2213" s="10" t="s">
        <v>290</v>
      </c>
      <c r="BS2213" s="10">
        <v>0.19730303999999999</v>
      </c>
      <c r="BT2213" s="10">
        <v>5.7612487679999991E-2</v>
      </c>
      <c r="BU2213" s="10">
        <v>11</v>
      </c>
      <c r="BV2213" s="10">
        <v>10.8</v>
      </c>
      <c r="BX2213" s="10">
        <v>0.28321829999999998</v>
      </c>
      <c r="BY2213" s="10">
        <v>8.2699743599999986E-2</v>
      </c>
      <c r="BZ2213" s="10">
        <v>18</v>
      </c>
      <c r="CA2213" s="10">
        <v>10.7</v>
      </c>
      <c r="CC2213" s="10">
        <v>0.18881219999999999</v>
      </c>
      <c r="CD2213" s="10">
        <v>5.5133162399999991E-2</v>
      </c>
      <c r="CE2213" s="10">
        <v>12</v>
      </c>
      <c r="CF2213" s="10">
        <v>10.7</v>
      </c>
      <c r="CH2213" s="10">
        <v>2286</v>
      </c>
      <c r="CI2213" s="10" t="s">
        <v>290</v>
      </c>
      <c r="CJ2213" s="10">
        <v>6.2937399999999991E-2</v>
      </c>
      <c r="CK2213" s="10">
        <v>3.9021187999999991E-2</v>
      </c>
      <c r="CL2213" s="10">
        <v>4</v>
      </c>
      <c r="CM2213" s="10">
        <v>10.7</v>
      </c>
      <c r="CO2213" s="10">
        <v>0.33042134999999995</v>
      </c>
      <c r="CP2213" s="10">
        <v>0.20486123699999997</v>
      </c>
      <c r="CQ2213" s="10">
        <v>21</v>
      </c>
      <c r="CR2213" s="10">
        <v>10.7</v>
      </c>
      <c r="CT2213" s="10">
        <v>7.8671749999999985E-2</v>
      </c>
      <c r="CU2213" s="10">
        <v>4.8776484999999987E-2</v>
      </c>
      <c r="CV2213" s="10">
        <v>5</v>
      </c>
      <c r="CW2213" s="10">
        <v>10.7</v>
      </c>
      <c r="CY2213" s="10">
        <v>2303</v>
      </c>
      <c r="CZ2213" s="10" t="s">
        <v>8</v>
      </c>
      <c r="DA2213" s="10">
        <v>0.4</v>
      </c>
      <c r="DB2213" s="10">
        <v>0.25</v>
      </c>
      <c r="DC2213" s="10">
        <v>7</v>
      </c>
      <c r="DD2213" s="10">
        <v>38.1</v>
      </c>
      <c r="DF2213" s="10">
        <v>0.41</v>
      </c>
      <c r="DG2213" s="10">
        <v>0.25</v>
      </c>
      <c r="DH2213" s="10">
        <v>7</v>
      </c>
      <c r="DI2213" s="10">
        <v>37.9</v>
      </c>
      <c r="DK2213" s="10">
        <v>0.41</v>
      </c>
      <c r="DL2213" s="10">
        <v>0.25</v>
      </c>
      <c r="DM2213" s="10">
        <v>7</v>
      </c>
      <c r="DN2213" s="10">
        <v>37.700000000000003</v>
      </c>
    </row>
    <row r="2214" spans="1:118" x14ac:dyDescent="0.25">
      <c r="A2214" s="10">
        <v>2288</v>
      </c>
      <c r="R2214" s="10">
        <v>2288</v>
      </c>
      <c r="S2214" s="10" t="s">
        <v>293</v>
      </c>
      <c r="T2214" s="10">
        <v>4.7203049999999996E-2</v>
      </c>
      <c r="U2214" s="10">
        <v>2.9265890999999999E-2</v>
      </c>
      <c r="V2214" s="10">
        <v>3</v>
      </c>
      <c r="W2214" s="10">
        <v>10.7</v>
      </c>
      <c r="Y2214" s="10">
        <v>4.7203049999999996E-2</v>
      </c>
      <c r="Z2214" s="10">
        <v>2.9265890999999999E-2</v>
      </c>
      <c r="AA2214" s="10">
        <v>3</v>
      </c>
      <c r="AB2214" s="10">
        <v>10.7</v>
      </c>
      <c r="AD2214" s="10">
        <v>4.6761900000000002E-2</v>
      </c>
      <c r="AE2214" s="10">
        <v>2.8992378000000003E-2</v>
      </c>
      <c r="AF2214" s="10">
        <v>3</v>
      </c>
      <c r="AG2214" s="10">
        <v>10.6</v>
      </c>
      <c r="AI2214" s="10">
        <v>2288</v>
      </c>
      <c r="AJ2214" s="10" t="s">
        <v>293</v>
      </c>
      <c r="AK2214" s="10">
        <v>8.7927249999999985E-2</v>
      </c>
      <c r="AL2214" s="10">
        <v>2.9015992499999997E-2</v>
      </c>
      <c r="AM2214" s="10">
        <v>5</v>
      </c>
      <c r="AN2214" s="10">
        <v>10.7</v>
      </c>
      <c r="AP2214" s="10">
        <v>8.7927249999999985E-2</v>
      </c>
      <c r="AQ2214" s="10">
        <v>2.9015992499999997E-2</v>
      </c>
      <c r="AR2214" s="10">
        <v>5</v>
      </c>
      <c r="AS2214" s="10">
        <v>10.7</v>
      </c>
      <c r="AU2214" s="10">
        <v>8.7927249999999985E-2</v>
      </c>
      <c r="AV2214" s="10">
        <v>2.9015992499999997E-2</v>
      </c>
      <c r="AW2214" s="10">
        <v>5</v>
      </c>
      <c r="AX2214" s="10">
        <v>10.7</v>
      </c>
      <c r="AZ2214" s="10">
        <v>2288</v>
      </c>
      <c r="BA2214" s="10" t="s">
        <v>293</v>
      </c>
      <c r="BB2214" s="10">
        <v>6.2937399999999991E-2</v>
      </c>
      <c r="BC2214" s="10">
        <v>3.9021187999999991E-2</v>
      </c>
      <c r="BD2214" s="10">
        <v>4</v>
      </c>
      <c r="BE2214" s="10">
        <v>10.7</v>
      </c>
      <c r="BG2214" s="10">
        <v>6.2937399999999991E-2</v>
      </c>
      <c r="BH2214" s="10">
        <v>3.9021187999999991E-2</v>
      </c>
      <c r="BI2214" s="10">
        <v>4</v>
      </c>
      <c r="BJ2214" s="10">
        <v>10.7</v>
      </c>
      <c r="BL2214" s="10">
        <v>6.2937399999999991E-2</v>
      </c>
      <c r="BM2214" s="10">
        <v>3.9021187999999991E-2</v>
      </c>
      <c r="BN2214" s="10">
        <v>4</v>
      </c>
      <c r="BO2214" s="10">
        <v>10.7</v>
      </c>
      <c r="BQ2214" s="10">
        <v>2287</v>
      </c>
      <c r="BR2214" s="10" t="s">
        <v>292</v>
      </c>
      <c r="BS2214" s="10">
        <v>1.793664E-2</v>
      </c>
      <c r="BT2214" s="10">
        <v>5.2374988800000001E-3</v>
      </c>
      <c r="BU2214" s="10">
        <v>1</v>
      </c>
      <c r="BV2214" s="10">
        <v>10.8</v>
      </c>
      <c r="BX2214" s="10">
        <v>1.5734349999999998E-2</v>
      </c>
      <c r="BY2214" s="10">
        <v>4.5944301999999992E-3</v>
      </c>
      <c r="BZ2214" s="10">
        <v>1</v>
      </c>
      <c r="CA2214" s="10">
        <v>10.7</v>
      </c>
      <c r="CC2214" s="10">
        <v>1.5734349999999998E-2</v>
      </c>
      <c r="CD2214" s="10">
        <v>4.5944301999999992E-3</v>
      </c>
      <c r="CE2214" s="10">
        <v>1</v>
      </c>
      <c r="CF2214" s="10">
        <v>10.7</v>
      </c>
      <c r="CH2214" s="10">
        <v>2287</v>
      </c>
      <c r="CI2214" s="10" t="s">
        <v>292</v>
      </c>
      <c r="CJ2214" s="10">
        <v>1.5734349999999998E-2</v>
      </c>
      <c r="CK2214" s="10">
        <v>9.7552969999999978E-3</v>
      </c>
      <c r="CL2214" s="10">
        <v>1</v>
      </c>
      <c r="CM2214" s="10">
        <v>10.7</v>
      </c>
      <c r="CO2214" s="10">
        <v>1.5734349999999998E-2</v>
      </c>
      <c r="CP2214" s="10">
        <v>9.7552969999999978E-3</v>
      </c>
      <c r="CQ2214" s="10">
        <v>1</v>
      </c>
      <c r="CR2214" s="10">
        <v>10.7</v>
      </c>
      <c r="CT2214" s="10">
        <v>1.5734349999999998E-2</v>
      </c>
      <c r="CU2214" s="10">
        <v>9.7552969999999978E-3</v>
      </c>
      <c r="CV2214" s="10">
        <v>1</v>
      </c>
      <c r="CW2214" s="10">
        <v>10.7</v>
      </c>
      <c r="CY2214" s="10">
        <v>2304</v>
      </c>
      <c r="CZ2214" s="10" t="s">
        <v>9</v>
      </c>
      <c r="DA2214" s="10">
        <v>0.4</v>
      </c>
      <c r="DB2214" s="10">
        <v>0.25</v>
      </c>
      <c r="DC2214" s="10">
        <v>7</v>
      </c>
      <c r="DD2214" s="10">
        <v>38.1</v>
      </c>
      <c r="DF2214" s="10">
        <v>0.41</v>
      </c>
      <c r="DG2214" s="10">
        <v>0.25</v>
      </c>
      <c r="DH2214" s="10">
        <v>7</v>
      </c>
      <c r="DI2214" s="10">
        <v>37.9</v>
      </c>
      <c r="DK2214" s="10">
        <v>0.41</v>
      </c>
      <c r="DL2214" s="10">
        <v>0.25</v>
      </c>
      <c r="DM2214" s="10">
        <v>7</v>
      </c>
      <c r="DN2214" s="10">
        <v>37.700000000000003</v>
      </c>
    </row>
    <row r="2215" spans="1:118" x14ac:dyDescent="0.25">
      <c r="A2215" s="10">
        <v>2289</v>
      </c>
      <c r="R2215" s="10">
        <v>2289</v>
      </c>
      <c r="S2215" s="10" t="s">
        <v>294</v>
      </c>
      <c r="T2215" s="10">
        <v>0.28321829999999998</v>
      </c>
      <c r="U2215" s="10">
        <v>0.17559534599999999</v>
      </c>
      <c r="V2215" s="10">
        <v>18</v>
      </c>
      <c r="W2215" s="10">
        <v>10.7</v>
      </c>
      <c r="Y2215" s="10">
        <v>0.47203049999999991</v>
      </c>
      <c r="Z2215" s="10">
        <v>0.29265890999999994</v>
      </c>
      <c r="AA2215" s="10">
        <v>30</v>
      </c>
      <c r="AB2215" s="10">
        <v>10.7</v>
      </c>
      <c r="AD2215" s="10">
        <v>0.59231739999999999</v>
      </c>
      <c r="AE2215" s="10">
        <v>0.36723678799999998</v>
      </c>
      <c r="AF2215" s="10">
        <v>38</v>
      </c>
      <c r="AG2215" s="10">
        <v>10.6</v>
      </c>
      <c r="AI2215" s="10">
        <v>2289</v>
      </c>
      <c r="AJ2215" s="10" t="s">
        <v>294</v>
      </c>
      <c r="AK2215" s="10">
        <v>0.80893069999999989</v>
      </c>
      <c r="AL2215" s="10">
        <v>0.266947131</v>
      </c>
      <c r="AM2215" s="10">
        <v>46</v>
      </c>
      <c r="AN2215" s="10">
        <v>10.7</v>
      </c>
      <c r="AP2215" s="10">
        <v>1.0551269999999997</v>
      </c>
      <c r="AQ2215" s="10">
        <v>0.34819190999999994</v>
      </c>
      <c r="AR2215" s="10">
        <v>60</v>
      </c>
      <c r="AS2215" s="10">
        <v>10.7</v>
      </c>
      <c r="AU2215" s="10">
        <v>1.1958105999999999</v>
      </c>
      <c r="AV2215" s="10">
        <v>0.39461749800000001</v>
      </c>
      <c r="AW2215" s="10">
        <v>68</v>
      </c>
      <c r="AX2215" s="10">
        <v>10.7</v>
      </c>
      <c r="AZ2215" s="10">
        <v>2289</v>
      </c>
      <c r="BA2215" s="10" t="s">
        <v>294</v>
      </c>
      <c r="BB2215" s="10">
        <v>0.31468699999999994</v>
      </c>
      <c r="BC2215" s="10">
        <v>0.19510593999999995</v>
      </c>
      <c r="BD2215" s="10">
        <v>20</v>
      </c>
      <c r="BE2215" s="10">
        <v>10.7</v>
      </c>
      <c r="BG2215" s="10">
        <v>0.50349919999999992</v>
      </c>
      <c r="BH2215" s="10">
        <v>0.31216950399999993</v>
      </c>
      <c r="BI2215" s="10">
        <v>32</v>
      </c>
      <c r="BJ2215" s="10">
        <v>10.7</v>
      </c>
      <c r="BL2215" s="10">
        <v>0.67657705000000001</v>
      </c>
      <c r="BM2215" s="10">
        <v>0.419477771</v>
      </c>
      <c r="BN2215" s="10">
        <v>43</v>
      </c>
      <c r="BO2215" s="10">
        <v>10.7</v>
      </c>
      <c r="BQ2215" s="10">
        <v>2288</v>
      </c>
      <c r="BR2215" s="10" t="s">
        <v>293</v>
      </c>
      <c r="BS2215" s="10">
        <v>0.10761984000000001</v>
      </c>
      <c r="BT2215" s="10">
        <v>3.1424993280000001E-2</v>
      </c>
      <c r="BU2215" s="10">
        <v>6</v>
      </c>
      <c r="BV2215" s="10">
        <v>10.8</v>
      </c>
      <c r="BX2215" s="10">
        <v>9.4406099999999993E-2</v>
      </c>
      <c r="BY2215" s="10">
        <v>2.7566581199999995E-2</v>
      </c>
      <c r="BZ2215" s="10">
        <v>6</v>
      </c>
      <c r="CA2215" s="10">
        <v>10.7</v>
      </c>
      <c r="CC2215" s="10">
        <v>9.4406099999999993E-2</v>
      </c>
      <c r="CD2215" s="10">
        <v>2.7566581199999995E-2</v>
      </c>
      <c r="CE2215" s="10">
        <v>6</v>
      </c>
      <c r="CF2215" s="10">
        <v>10.7</v>
      </c>
      <c r="CH2215" s="10">
        <v>2288</v>
      </c>
      <c r="CI2215" s="10" t="s">
        <v>293</v>
      </c>
      <c r="CJ2215" s="10">
        <v>6.2937399999999991E-2</v>
      </c>
      <c r="CK2215" s="10">
        <v>3.9021187999999991E-2</v>
      </c>
      <c r="CL2215" s="10">
        <v>4</v>
      </c>
      <c r="CM2215" s="10">
        <v>10.7</v>
      </c>
      <c r="CO2215" s="10">
        <v>6.2937399999999991E-2</v>
      </c>
      <c r="CP2215" s="10">
        <v>3.9021187999999991E-2</v>
      </c>
      <c r="CQ2215" s="10">
        <v>4</v>
      </c>
      <c r="CR2215" s="10">
        <v>10.7</v>
      </c>
      <c r="CT2215" s="10">
        <v>6.2937399999999991E-2</v>
      </c>
      <c r="CU2215" s="10">
        <v>3.9021187999999991E-2</v>
      </c>
      <c r="CV2215" s="10">
        <v>4</v>
      </c>
      <c r="CW2215" s="10">
        <v>10.7</v>
      </c>
      <c r="CY2215" s="10">
        <v>2305</v>
      </c>
      <c r="CZ2215" s="10" t="s">
        <v>76</v>
      </c>
      <c r="DA2215" s="10">
        <v>0.48</v>
      </c>
      <c r="DB2215" s="10">
        <v>0.33</v>
      </c>
      <c r="DC2215" s="10">
        <v>7</v>
      </c>
      <c r="DD2215" s="10">
        <v>38.1</v>
      </c>
      <c r="DF2215" s="10">
        <v>0.45</v>
      </c>
      <c r="DG2215" s="10">
        <v>0.31</v>
      </c>
      <c r="DH2215" s="10">
        <v>7</v>
      </c>
      <c r="DI2215" s="10">
        <v>37.9</v>
      </c>
      <c r="DK2215" s="10">
        <v>0.45</v>
      </c>
      <c r="DL2215" s="10">
        <v>0.31</v>
      </c>
      <c r="DM2215" s="10">
        <v>7</v>
      </c>
      <c r="DN2215" s="10">
        <v>37.700000000000003</v>
      </c>
    </row>
    <row r="2216" spans="1:118" x14ac:dyDescent="0.25">
      <c r="A2216" s="10">
        <v>2290</v>
      </c>
      <c r="R2216" s="10">
        <v>2290</v>
      </c>
      <c r="S2216" s="10" t="s">
        <v>309</v>
      </c>
      <c r="T2216" s="10">
        <v>4.7203049999999996E-2</v>
      </c>
      <c r="U2216" s="10">
        <v>2.9265890999999999E-2</v>
      </c>
      <c r="V2216" s="10">
        <v>3</v>
      </c>
      <c r="W2216" s="10">
        <v>10.7</v>
      </c>
      <c r="Y2216" s="10">
        <v>7.8671749999999985E-2</v>
      </c>
      <c r="Z2216" s="10">
        <v>4.8776484999999987E-2</v>
      </c>
      <c r="AA2216" s="10">
        <v>5</v>
      </c>
      <c r="AB2216" s="10">
        <v>10.7</v>
      </c>
      <c r="AD2216" s="10">
        <v>7.7936499999999992E-2</v>
      </c>
      <c r="AE2216" s="10">
        <v>4.8320629999999996E-2</v>
      </c>
      <c r="AF2216" s="10">
        <v>5</v>
      </c>
      <c r="AG2216" s="10">
        <v>10.6</v>
      </c>
      <c r="AI2216" s="10">
        <v>2290</v>
      </c>
      <c r="AJ2216" s="10" t="s">
        <v>309</v>
      </c>
      <c r="AK2216" s="10">
        <v>0</v>
      </c>
      <c r="AL2216" s="10">
        <v>0</v>
      </c>
      <c r="AM2216" s="10">
        <v>0</v>
      </c>
      <c r="AN2216" s="10">
        <v>10.7</v>
      </c>
      <c r="AP2216" s="10">
        <v>0</v>
      </c>
      <c r="AQ2216" s="10">
        <v>0</v>
      </c>
      <c r="AR2216" s="10">
        <v>0</v>
      </c>
      <c r="AS2216" s="10">
        <v>10.7</v>
      </c>
      <c r="AU2216" s="10">
        <v>0</v>
      </c>
      <c r="AV2216" s="10">
        <v>0</v>
      </c>
      <c r="AW2216" s="10">
        <v>0</v>
      </c>
      <c r="AX2216" s="10">
        <v>10.7</v>
      </c>
      <c r="AZ2216" s="10">
        <v>2290</v>
      </c>
      <c r="BA2216" s="10" t="s">
        <v>309</v>
      </c>
      <c r="BQ2216" s="10">
        <v>2289</v>
      </c>
      <c r="BR2216" s="10" t="s">
        <v>294</v>
      </c>
      <c r="BS2216" s="10">
        <v>0.71746560000000004</v>
      </c>
      <c r="BT2216" s="10">
        <v>0.2094999552</v>
      </c>
      <c r="BU2216" s="10">
        <v>40</v>
      </c>
      <c r="BV2216" s="10">
        <v>10.8</v>
      </c>
      <c r="BX2216" s="10">
        <v>0.78671749999999996</v>
      </c>
      <c r="BY2216" s="10">
        <v>0.22972150999999996</v>
      </c>
      <c r="BZ2216" s="10">
        <v>50</v>
      </c>
      <c r="CA2216" s="10">
        <v>10.7</v>
      </c>
      <c r="CC2216" s="10">
        <v>0.99126404999999995</v>
      </c>
      <c r="CD2216" s="10">
        <v>0.28944910259999995</v>
      </c>
      <c r="CE2216" s="10">
        <v>63</v>
      </c>
      <c r="CF2216" s="10">
        <v>10.7</v>
      </c>
      <c r="CH2216" s="10">
        <v>2289</v>
      </c>
      <c r="CI2216" s="10" t="s">
        <v>294</v>
      </c>
      <c r="CJ2216" s="10">
        <v>0.26748394999999997</v>
      </c>
      <c r="CK2216" s="10">
        <v>0.16584004899999999</v>
      </c>
      <c r="CL2216" s="10">
        <v>17</v>
      </c>
      <c r="CM2216" s="10">
        <v>10.7</v>
      </c>
      <c r="CO2216" s="10">
        <v>0.48776484999999997</v>
      </c>
      <c r="CP2216" s="10">
        <v>0.30241420699999999</v>
      </c>
      <c r="CQ2216" s="10">
        <v>31</v>
      </c>
      <c r="CR2216" s="10">
        <v>10.7</v>
      </c>
      <c r="CT2216" s="10">
        <v>0.59790529999999997</v>
      </c>
      <c r="CU2216" s="10">
        <v>0.37070128599999996</v>
      </c>
      <c r="CV2216" s="10">
        <v>38</v>
      </c>
      <c r="CW2216" s="10">
        <v>10.7</v>
      </c>
      <c r="CY2216" s="10">
        <v>2306</v>
      </c>
      <c r="CZ2216" s="10" t="s">
        <v>399</v>
      </c>
      <c r="DA2216" s="10">
        <v>0.39</v>
      </c>
      <c r="DB2216" s="10">
        <v>0.19</v>
      </c>
      <c r="DC2216" s="10">
        <v>40</v>
      </c>
      <c r="DD2216" s="10">
        <v>6.7</v>
      </c>
      <c r="DF2216" s="10">
        <v>0.4</v>
      </c>
      <c r="DG2216" s="10">
        <v>0.19</v>
      </c>
      <c r="DH2216" s="10">
        <v>42</v>
      </c>
      <c r="DI2216" s="10">
        <v>6.7</v>
      </c>
      <c r="DK2216" s="10">
        <v>0.4</v>
      </c>
      <c r="DL2216" s="10">
        <v>0.19</v>
      </c>
      <c r="DM2216" s="10">
        <v>43</v>
      </c>
      <c r="DN2216" s="10">
        <v>6.7</v>
      </c>
    </row>
    <row r="2217" spans="1:118" x14ac:dyDescent="0.25">
      <c r="A2217" s="10">
        <v>2291</v>
      </c>
      <c r="R2217" s="10">
        <v>2291</v>
      </c>
      <c r="S2217" s="10" t="s">
        <v>8</v>
      </c>
      <c r="T2217" s="10">
        <v>1.33</v>
      </c>
      <c r="U2217" s="10">
        <v>0.85</v>
      </c>
      <c r="V2217" s="10">
        <v>25</v>
      </c>
      <c r="W2217" s="10">
        <v>36.6</v>
      </c>
      <c r="Y2217" s="10">
        <v>2.5</v>
      </c>
      <c r="Z2217" s="10">
        <v>1.05</v>
      </c>
      <c r="AA2217" s="10">
        <v>44</v>
      </c>
      <c r="AB2217" s="10">
        <v>36.700000000000003</v>
      </c>
      <c r="AD2217" s="10">
        <v>2.2999999999999998</v>
      </c>
      <c r="AE2217" s="10">
        <v>1.04</v>
      </c>
      <c r="AF2217" s="10">
        <v>41</v>
      </c>
      <c r="AG2217" s="10">
        <v>36.6</v>
      </c>
      <c r="AI2217" s="10">
        <v>2291</v>
      </c>
      <c r="AJ2217" s="10" t="s">
        <v>8</v>
      </c>
      <c r="AK2217" s="10">
        <v>2.85</v>
      </c>
      <c r="AL2217" s="10">
        <v>0.99</v>
      </c>
      <c r="AM2217" s="10">
        <v>45</v>
      </c>
      <c r="AN2217" s="10">
        <v>37.1</v>
      </c>
      <c r="AP2217" s="10">
        <v>3.85</v>
      </c>
      <c r="AQ2217" s="10">
        <v>1.5</v>
      </c>
      <c r="AR2217" s="10">
        <v>70</v>
      </c>
      <c r="AS2217" s="10">
        <v>37.1</v>
      </c>
      <c r="AU2217" s="10">
        <v>4.3</v>
      </c>
      <c r="AV2217" s="10">
        <v>1.1000000000000001</v>
      </c>
      <c r="AW2217" s="10">
        <v>72</v>
      </c>
      <c r="AX2217" s="10">
        <v>37.1</v>
      </c>
      <c r="AZ2217" s="10">
        <v>2291</v>
      </c>
      <c r="BA2217" s="10" t="s">
        <v>8</v>
      </c>
      <c r="BB2217" s="10">
        <v>1.22</v>
      </c>
      <c r="BC2217" s="10">
        <v>0.73</v>
      </c>
      <c r="BD2217" s="10">
        <v>21</v>
      </c>
      <c r="BE2217" s="10">
        <v>36.6</v>
      </c>
      <c r="BG2217" s="10">
        <v>2.62</v>
      </c>
      <c r="BH2217" s="10">
        <v>0.87</v>
      </c>
      <c r="BI2217" s="10">
        <v>43</v>
      </c>
      <c r="BJ2217" s="10">
        <v>36.700000000000003</v>
      </c>
      <c r="BL2217" s="10">
        <v>2.42</v>
      </c>
      <c r="BM2217" s="10">
        <v>1.32</v>
      </c>
      <c r="BN2217" s="10">
        <v>44</v>
      </c>
      <c r="BO2217" s="10">
        <v>36.6</v>
      </c>
      <c r="BQ2217" s="10">
        <v>2290</v>
      </c>
      <c r="BR2217" s="10" t="s">
        <v>309</v>
      </c>
      <c r="CH2217" s="10">
        <v>2290</v>
      </c>
      <c r="CI2217" s="10" t="s">
        <v>309</v>
      </c>
      <c r="CY2217" s="10">
        <v>2307</v>
      </c>
      <c r="CZ2217" s="10" t="s">
        <v>530</v>
      </c>
      <c r="DA2217" s="10">
        <v>0.39</v>
      </c>
      <c r="DB2217" s="10">
        <v>0.19</v>
      </c>
      <c r="DC2217" s="10">
        <v>40</v>
      </c>
      <c r="DD2217" s="10">
        <v>6.7</v>
      </c>
      <c r="DF2217" s="10">
        <v>0.4</v>
      </c>
      <c r="DG2217" s="10">
        <v>0.19</v>
      </c>
      <c r="DH2217" s="10">
        <v>42</v>
      </c>
      <c r="DI2217" s="10">
        <v>6.7</v>
      </c>
      <c r="DK2217" s="10">
        <v>0.4</v>
      </c>
      <c r="DL2217" s="10">
        <v>0.19</v>
      </c>
      <c r="DM2217" s="10">
        <v>43</v>
      </c>
      <c r="DN2217" s="10">
        <v>6.7</v>
      </c>
    </row>
    <row r="2218" spans="1:118" x14ac:dyDescent="0.25">
      <c r="A2218" s="10">
        <v>2292</v>
      </c>
      <c r="R2218" s="10">
        <v>2292</v>
      </c>
      <c r="S2218" s="10" t="s">
        <v>9</v>
      </c>
      <c r="T2218" s="10">
        <v>1.33</v>
      </c>
      <c r="U2218" s="10">
        <v>0.85</v>
      </c>
      <c r="V2218" s="10">
        <v>25</v>
      </c>
      <c r="W2218" s="10">
        <v>36.6</v>
      </c>
      <c r="Y2218" s="10">
        <v>2.5</v>
      </c>
      <c r="Z2218" s="10">
        <v>1.05</v>
      </c>
      <c r="AA2218" s="10">
        <v>44</v>
      </c>
      <c r="AB2218" s="10">
        <v>36.700000000000003</v>
      </c>
      <c r="AD2218" s="10">
        <v>2.2999999999999998</v>
      </c>
      <c r="AE2218" s="10">
        <v>1.04</v>
      </c>
      <c r="AF2218" s="10">
        <v>41</v>
      </c>
      <c r="AG2218" s="10">
        <v>36.6</v>
      </c>
      <c r="AI2218" s="10">
        <v>2292</v>
      </c>
      <c r="AJ2218" s="10" t="s">
        <v>9</v>
      </c>
      <c r="AK2218" s="10">
        <v>2.85</v>
      </c>
      <c r="AL2218" s="10">
        <v>0.99</v>
      </c>
      <c r="AM2218" s="10">
        <v>45</v>
      </c>
      <c r="AN2218" s="10">
        <v>37.1</v>
      </c>
      <c r="AP2218" s="10">
        <v>3.85</v>
      </c>
      <c r="AQ2218" s="10">
        <v>1.5</v>
      </c>
      <c r="AR2218" s="10">
        <v>70</v>
      </c>
      <c r="AS2218" s="10">
        <v>37.1</v>
      </c>
      <c r="AU2218" s="10">
        <v>4.3</v>
      </c>
      <c r="AV2218" s="10">
        <v>1.1000000000000001</v>
      </c>
      <c r="AW2218" s="10">
        <v>72</v>
      </c>
      <c r="AX2218" s="10">
        <v>37.1</v>
      </c>
      <c r="AZ2218" s="10">
        <v>2292</v>
      </c>
      <c r="BA2218" s="10" t="s">
        <v>9</v>
      </c>
      <c r="BB2218" s="10">
        <v>1.22</v>
      </c>
      <c r="BC2218" s="10">
        <v>0.73</v>
      </c>
      <c r="BD2218" s="10">
        <v>21</v>
      </c>
      <c r="BE2218" s="10">
        <v>36.6</v>
      </c>
      <c r="BG2218" s="10">
        <v>2.62</v>
      </c>
      <c r="BH2218" s="10">
        <v>0.87</v>
      </c>
      <c r="BI2218" s="10">
        <v>43</v>
      </c>
      <c r="BJ2218" s="10">
        <v>36.700000000000003</v>
      </c>
      <c r="BL2218" s="10">
        <v>2.42</v>
      </c>
      <c r="BM2218" s="10">
        <v>1.32</v>
      </c>
      <c r="BN2218" s="10">
        <v>44</v>
      </c>
      <c r="BO2218" s="10">
        <v>36.6</v>
      </c>
      <c r="BQ2218" s="10">
        <v>2291</v>
      </c>
      <c r="BR2218" s="10" t="s">
        <v>8</v>
      </c>
      <c r="BS2218" s="10">
        <v>3.44</v>
      </c>
      <c r="BT2218" s="10">
        <v>0.8</v>
      </c>
      <c r="BU2218" s="10">
        <v>56</v>
      </c>
      <c r="BV2218" s="10">
        <v>36.6</v>
      </c>
      <c r="BX2218" s="10">
        <v>5.15</v>
      </c>
      <c r="BY2218" s="10">
        <v>0.95</v>
      </c>
      <c r="BZ2218" s="10">
        <v>84</v>
      </c>
      <c r="CA2218" s="10">
        <v>36.700000000000003</v>
      </c>
      <c r="CC2218" s="10">
        <v>5.46</v>
      </c>
      <c r="CD2218" s="10">
        <v>1.5</v>
      </c>
      <c r="CE2218" s="10">
        <v>88</v>
      </c>
      <c r="CF2218" s="10">
        <v>36.6</v>
      </c>
      <c r="CH2218" s="10">
        <v>2291</v>
      </c>
      <c r="CI2218" s="10" t="s">
        <v>8</v>
      </c>
      <c r="CJ2218" s="10">
        <v>1.1000000000000001</v>
      </c>
      <c r="CK2218" s="10">
        <v>0.66</v>
      </c>
      <c r="CL2218" s="10">
        <v>19</v>
      </c>
      <c r="CM2218" s="10">
        <v>37.700000000000003</v>
      </c>
      <c r="CO2218" s="10">
        <v>2.42</v>
      </c>
      <c r="CP2218" s="10">
        <v>0.8</v>
      </c>
      <c r="CQ2218" s="10">
        <v>40</v>
      </c>
      <c r="CR2218" s="10">
        <v>37.5</v>
      </c>
      <c r="CT2218" s="10">
        <v>2.3199999999999998</v>
      </c>
      <c r="CU2218" s="10">
        <v>0.7</v>
      </c>
      <c r="CV2218" s="10">
        <v>38</v>
      </c>
      <c r="CW2218" s="10">
        <v>37.799999999999997</v>
      </c>
      <c r="CY2218" s="10">
        <v>2308</v>
      </c>
      <c r="CZ2218" s="10" t="s">
        <v>43</v>
      </c>
      <c r="DA2218" s="10">
        <v>0.47</v>
      </c>
      <c r="DB2218" s="10">
        <v>0.23</v>
      </c>
      <c r="DC2218" s="10">
        <v>26</v>
      </c>
      <c r="DD2218" s="10">
        <v>10.7</v>
      </c>
      <c r="DF2218" s="10">
        <v>0.44</v>
      </c>
      <c r="DG2218" s="10">
        <v>0.21</v>
      </c>
      <c r="DH2218" s="10">
        <v>25</v>
      </c>
      <c r="DI2218" s="10">
        <v>10.7</v>
      </c>
      <c r="DK2218" s="10">
        <v>0.44</v>
      </c>
      <c r="DL2218" s="10">
        <v>0.21</v>
      </c>
      <c r="DM2218" s="10">
        <v>26</v>
      </c>
      <c r="DN2218" s="10">
        <v>10.7</v>
      </c>
    </row>
    <row r="2219" spans="1:118" x14ac:dyDescent="0.25">
      <c r="A2219" s="10">
        <v>2293</v>
      </c>
      <c r="R2219" s="10">
        <v>2293</v>
      </c>
      <c r="S2219" s="10" t="s">
        <v>10</v>
      </c>
      <c r="T2219" s="10">
        <v>1.27</v>
      </c>
      <c r="U2219" s="10">
        <v>0.79</v>
      </c>
      <c r="V2219" s="10">
        <v>81</v>
      </c>
      <c r="W2219" s="10">
        <v>10.6</v>
      </c>
      <c r="Y2219" s="10">
        <v>2.4500000000000002</v>
      </c>
      <c r="Z2219" s="10">
        <v>1</v>
      </c>
      <c r="AA2219" s="10">
        <v>144</v>
      </c>
      <c r="AB2219" s="10">
        <v>10.6</v>
      </c>
      <c r="AD2219" s="10">
        <v>2.25</v>
      </c>
      <c r="AE2219" s="10">
        <v>0.99</v>
      </c>
      <c r="AF2219" s="10">
        <v>134</v>
      </c>
      <c r="AG2219" s="10">
        <v>10.6</v>
      </c>
      <c r="AI2219" s="10">
        <v>2293</v>
      </c>
      <c r="AJ2219" s="10" t="s">
        <v>10</v>
      </c>
      <c r="AK2219" s="10">
        <v>2.8</v>
      </c>
      <c r="AL2219" s="10">
        <v>0.94</v>
      </c>
      <c r="AM2219" s="10">
        <v>133</v>
      </c>
      <c r="AN2219" s="10">
        <v>10.7</v>
      </c>
      <c r="AP2219" s="10">
        <v>3.8</v>
      </c>
      <c r="AQ2219" s="10">
        <v>1.4</v>
      </c>
      <c r="AR2219" s="10">
        <v>206</v>
      </c>
      <c r="AS2219" s="10">
        <v>10.7</v>
      </c>
      <c r="AU2219" s="10">
        <v>4.2</v>
      </c>
      <c r="AV2219" s="10">
        <v>0.99</v>
      </c>
      <c r="AW2219" s="10">
        <v>215</v>
      </c>
      <c r="AX2219" s="10">
        <v>10.7</v>
      </c>
      <c r="AZ2219" s="10">
        <v>2293</v>
      </c>
      <c r="BA2219" s="10" t="s">
        <v>10</v>
      </c>
      <c r="BB2219" s="10">
        <v>1.2</v>
      </c>
      <c r="BC2219" s="10">
        <v>0.65</v>
      </c>
      <c r="BD2219" s="10">
        <v>72</v>
      </c>
      <c r="BE2219" s="10">
        <v>10.6</v>
      </c>
      <c r="BG2219" s="10">
        <v>2.6</v>
      </c>
      <c r="BH2219" s="10">
        <v>0.85</v>
      </c>
      <c r="BI2219" s="10">
        <v>148</v>
      </c>
      <c r="BJ2219" s="10">
        <v>10.6</v>
      </c>
      <c r="BL2219" s="10">
        <v>2.4</v>
      </c>
      <c r="BM2219" s="10">
        <v>1.3</v>
      </c>
      <c r="BN2219" s="10">
        <v>149</v>
      </c>
      <c r="BO2219" s="10">
        <v>10.6</v>
      </c>
      <c r="BQ2219" s="10">
        <v>2292</v>
      </c>
      <c r="BR2219" s="10" t="s">
        <v>9</v>
      </c>
      <c r="BS2219" s="10">
        <v>3.44</v>
      </c>
      <c r="BT2219" s="10">
        <v>0.8</v>
      </c>
      <c r="BU2219" s="10">
        <v>56</v>
      </c>
      <c r="BV2219" s="10">
        <v>36.6</v>
      </c>
      <c r="BX2219" s="10">
        <v>5.15</v>
      </c>
      <c r="BY2219" s="10">
        <v>0.95</v>
      </c>
      <c r="BZ2219" s="10">
        <v>84</v>
      </c>
      <c r="CA2219" s="10">
        <v>36.700000000000003</v>
      </c>
      <c r="CC2219" s="10">
        <v>5.46</v>
      </c>
      <c r="CD2219" s="10">
        <v>1.5</v>
      </c>
      <c r="CE2219" s="10">
        <v>88</v>
      </c>
      <c r="CF2219" s="10">
        <v>36.6</v>
      </c>
      <c r="CH2219" s="10">
        <v>2292</v>
      </c>
      <c r="CI2219" s="10" t="s">
        <v>9</v>
      </c>
      <c r="CJ2219" s="10">
        <v>1.1000000000000001</v>
      </c>
      <c r="CK2219" s="10">
        <v>0.66</v>
      </c>
      <c r="CL2219" s="10">
        <v>19</v>
      </c>
      <c r="CM2219" s="10">
        <v>37.700000000000003</v>
      </c>
      <c r="CO2219" s="10">
        <v>2.42</v>
      </c>
      <c r="CP2219" s="10">
        <v>0.8</v>
      </c>
      <c r="CQ2219" s="10">
        <v>40</v>
      </c>
      <c r="CR2219" s="10">
        <v>37.5</v>
      </c>
      <c r="CT2219" s="10">
        <v>2.3199999999999998</v>
      </c>
      <c r="CU2219" s="10">
        <v>0.7</v>
      </c>
      <c r="CV2219" s="10">
        <v>38</v>
      </c>
      <c r="CW2219" s="10">
        <v>37.799999999999997</v>
      </c>
      <c r="CY2219" s="10">
        <v>2309</v>
      </c>
      <c r="CZ2219" s="10" t="s">
        <v>285</v>
      </c>
      <c r="DA2219" s="10">
        <v>7.3023299999999999E-2</v>
      </c>
      <c r="DB2219" s="10">
        <v>3.5343277200000002E-2</v>
      </c>
      <c r="DC2219" s="10">
        <v>7</v>
      </c>
      <c r="DD2219" s="10">
        <v>6.7</v>
      </c>
      <c r="DF2219" s="10">
        <v>8.3455199999999993E-2</v>
      </c>
      <c r="DG2219" s="10">
        <v>4.0392316799999994E-2</v>
      </c>
      <c r="DH2219" s="10">
        <v>8</v>
      </c>
      <c r="DI2219" s="10">
        <v>6.7</v>
      </c>
      <c r="DK2219" s="10">
        <v>8.3455199999999993E-2</v>
      </c>
      <c r="DL2219" s="10">
        <v>4.0392316799999994E-2</v>
      </c>
      <c r="DM2219" s="10">
        <v>8</v>
      </c>
      <c r="DN2219" s="10">
        <v>6.7</v>
      </c>
    </row>
    <row r="2220" spans="1:118" x14ac:dyDescent="0.25">
      <c r="A2220" s="10">
        <v>2294</v>
      </c>
      <c r="R2220" s="10">
        <v>2294</v>
      </c>
      <c r="S2220" s="10" t="s">
        <v>11</v>
      </c>
      <c r="T2220" s="10">
        <v>1.27</v>
      </c>
      <c r="U2220" s="10">
        <v>0.79</v>
      </c>
      <c r="V2220" s="10">
        <v>81</v>
      </c>
      <c r="W2220" s="10">
        <v>10.6</v>
      </c>
      <c r="Y2220" s="10">
        <v>2.4500000000000002</v>
      </c>
      <c r="Z2220" s="10">
        <v>1</v>
      </c>
      <c r="AA2220" s="10">
        <v>144</v>
      </c>
      <c r="AB2220" s="10">
        <v>10.6</v>
      </c>
      <c r="AD2220" s="10">
        <v>2.25</v>
      </c>
      <c r="AE2220" s="10">
        <v>0.99</v>
      </c>
      <c r="AF2220" s="10">
        <v>134</v>
      </c>
      <c r="AG2220" s="10">
        <v>10.6</v>
      </c>
      <c r="AI2220" s="10">
        <v>2294</v>
      </c>
      <c r="AJ2220" s="10" t="s">
        <v>11</v>
      </c>
      <c r="AK2220" s="10">
        <v>2.8</v>
      </c>
      <c r="AL2220" s="10">
        <v>0.94</v>
      </c>
      <c r="AM2220" s="10">
        <v>133</v>
      </c>
      <c r="AN2220" s="10">
        <v>10.7</v>
      </c>
      <c r="AP2220" s="10">
        <v>3.8</v>
      </c>
      <c r="AQ2220" s="10">
        <v>1.4</v>
      </c>
      <c r="AR2220" s="10">
        <v>206</v>
      </c>
      <c r="AS2220" s="10">
        <v>10.7</v>
      </c>
      <c r="AU2220" s="10">
        <v>4.2</v>
      </c>
      <c r="AV2220" s="10">
        <v>0.99</v>
      </c>
      <c r="AW2220" s="10">
        <v>215</v>
      </c>
      <c r="AX2220" s="10">
        <v>10.7</v>
      </c>
      <c r="AZ2220" s="10">
        <v>2294</v>
      </c>
      <c r="BA2220" s="10" t="s">
        <v>11</v>
      </c>
      <c r="BB2220" s="10">
        <v>1.2</v>
      </c>
      <c r="BC2220" s="10">
        <v>0.65</v>
      </c>
      <c r="BD2220" s="10">
        <v>72</v>
      </c>
      <c r="BE2220" s="10">
        <v>10.6</v>
      </c>
      <c r="BG2220" s="10">
        <v>2.6</v>
      </c>
      <c r="BH2220" s="10">
        <v>0.85</v>
      </c>
      <c r="BI2220" s="10">
        <v>148</v>
      </c>
      <c r="BJ2220" s="10">
        <v>10.6</v>
      </c>
      <c r="BL2220" s="10">
        <v>2.4</v>
      </c>
      <c r="BM2220" s="10">
        <v>1.3</v>
      </c>
      <c r="BN2220" s="10">
        <v>149</v>
      </c>
      <c r="BO2220" s="10">
        <v>10.6</v>
      </c>
      <c r="BQ2220" s="10">
        <v>2293</v>
      </c>
      <c r="BR2220" s="10" t="s">
        <v>10</v>
      </c>
      <c r="BS2220" s="10">
        <v>3.4</v>
      </c>
      <c r="BT2220" s="10">
        <v>1.2</v>
      </c>
      <c r="BU2220" s="10">
        <v>192</v>
      </c>
      <c r="BV2220" s="10">
        <v>10.6</v>
      </c>
      <c r="BX2220" s="10">
        <v>5.0999999999999996</v>
      </c>
      <c r="BY2220" s="10">
        <v>1.3</v>
      </c>
      <c r="BZ2220" s="10">
        <v>284</v>
      </c>
      <c r="CA2220" s="10">
        <v>10.7</v>
      </c>
      <c r="CC2220" s="10">
        <v>5.4</v>
      </c>
      <c r="CD2220" s="10">
        <v>1.4</v>
      </c>
      <c r="CE2220" s="10">
        <v>300</v>
      </c>
      <c r="CF2220" s="10">
        <v>10.7</v>
      </c>
      <c r="CH2220" s="10">
        <v>2293</v>
      </c>
      <c r="CI2220" s="10" t="s">
        <v>10</v>
      </c>
      <c r="CJ2220" s="10">
        <v>1.04</v>
      </c>
      <c r="CK2220" s="10">
        <v>0.64</v>
      </c>
      <c r="CL2220" s="10">
        <v>64</v>
      </c>
      <c r="CM2220" s="10">
        <v>10.6</v>
      </c>
      <c r="CO2220" s="10">
        <v>2.4</v>
      </c>
      <c r="CP2220" s="10">
        <v>0.78</v>
      </c>
      <c r="CQ2220" s="10">
        <v>132</v>
      </c>
      <c r="CR2220" s="10">
        <v>10.6</v>
      </c>
      <c r="CT2220" s="10">
        <v>2.2999999999999998</v>
      </c>
      <c r="CU2220" s="10">
        <v>0.68</v>
      </c>
      <c r="CV2220" s="10">
        <v>131</v>
      </c>
      <c r="CW2220" s="10">
        <v>10.6</v>
      </c>
      <c r="CY2220" s="10">
        <v>2310</v>
      </c>
      <c r="CZ2220" s="10" t="s">
        <v>304</v>
      </c>
      <c r="DA2220" s="10">
        <v>0</v>
      </c>
      <c r="DB2220" s="10">
        <v>0</v>
      </c>
      <c r="DC2220" s="10">
        <v>0</v>
      </c>
      <c r="DD2220" s="10">
        <v>6.7</v>
      </c>
      <c r="DF2220" s="10">
        <v>0</v>
      </c>
      <c r="DG2220" s="10">
        <v>0</v>
      </c>
      <c r="DH2220" s="10">
        <v>0</v>
      </c>
      <c r="DI2220" s="10">
        <v>6.7</v>
      </c>
      <c r="DK2220" s="10">
        <v>0</v>
      </c>
      <c r="DL2220" s="10">
        <v>0</v>
      </c>
      <c r="DM2220" s="10">
        <v>0</v>
      </c>
      <c r="DN2220" s="10">
        <v>6.7</v>
      </c>
    </row>
    <row r="2221" spans="1:118" x14ac:dyDescent="0.25">
      <c r="A2221" s="10">
        <v>2295</v>
      </c>
      <c r="R2221" s="10">
        <v>2295</v>
      </c>
      <c r="S2221" s="10" t="s">
        <v>285</v>
      </c>
      <c r="T2221" s="10">
        <v>0</v>
      </c>
      <c r="U2221" s="10">
        <v>0</v>
      </c>
      <c r="V2221" s="10">
        <v>0</v>
      </c>
      <c r="W2221" s="10">
        <v>10.6</v>
      </c>
      <c r="Y2221" s="10">
        <v>0</v>
      </c>
      <c r="Z2221" s="10">
        <v>0</v>
      </c>
      <c r="AA2221" s="10">
        <v>0</v>
      </c>
      <c r="AB2221" s="10">
        <v>10.6</v>
      </c>
      <c r="AD2221" s="10">
        <v>0</v>
      </c>
      <c r="AE2221" s="10">
        <v>0</v>
      </c>
      <c r="AF2221" s="10">
        <v>0</v>
      </c>
      <c r="AG2221" s="10">
        <v>10.6</v>
      </c>
      <c r="AI2221" s="10">
        <v>2295</v>
      </c>
      <c r="AJ2221" s="10" t="s">
        <v>285</v>
      </c>
      <c r="AK2221" s="10">
        <v>0</v>
      </c>
      <c r="AL2221" s="10">
        <v>0</v>
      </c>
      <c r="AM2221" s="10">
        <v>0</v>
      </c>
      <c r="AN2221" s="10">
        <v>10.7</v>
      </c>
      <c r="AP2221" s="10">
        <v>0</v>
      </c>
      <c r="AQ2221" s="10">
        <v>0</v>
      </c>
      <c r="AR2221" s="10">
        <v>0</v>
      </c>
      <c r="AS2221" s="10">
        <v>10.7</v>
      </c>
      <c r="AU2221" s="10">
        <v>0</v>
      </c>
      <c r="AV2221" s="10">
        <v>0</v>
      </c>
      <c r="AW2221" s="10">
        <v>0</v>
      </c>
      <c r="AX2221" s="10">
        <v>10.7</v>
      </c>
      <c r="AZ2221" s="10">
        <v>2295</v>
      </c>
      <c r="BA2221" s="10" t="s">
        <v>285</v>
      </c>
      <c r="BB2221" s="10">
        <v>0</v>
      </c>
      <c r="BC2221" s="10">
        <v>0</v>
      </c>
      <c r="BD2221" s="10">
        <v>0</v>
      </c>
      <c r="BE2221" s="10">
        <v>10.6</v>
      </c>
      <c r="BG2221" s="10">
        <v>0</v>
      </c>
      <c r="BH2221" s="10">
        <v>0</v>
      </c>
      <c r="BI2221" s="10">
        <v>0</v>
      </c>
      <c r="BJ2221" s="10">
        <v>10.6</v>
      </c>
      <c r="BL2221" s="10">
        <v>0</v>
      </c>
      <c r="BM2221" s="10">
        <v>0</v>
      </c>
      <c r="BN2221" s="10">
        <v>0</v>
      </c>
      <c r="BO2221" s="10">
        <v>10.6</v>
      </c>
      <c r="BQ2221" s="10">
        <v>2294</v>
      </c>
      <c r="BR2221" s="10" t="s">
        <v>11</v>
      </c>
      <c r="BS2221" s="10">
        <v>3.4</v>
      </c>
      <c r="BT2221" s="10">
        <v>1.2</v>
      </c>
      <c r="BU2221" s="10">
        <v>192</v>
      </c>
      <c r="BV2221" s="10">
        <v>10.6</v>
      </c>
      <c r="BX2221" s="10">
        <v>5.0999999999999996</v>
      </c>
      <c r="BY2221" s="10">
        <v>1.3</v>
      </c>
      <c r="BZ2221" s="10">
        <v>284</v>
      </c>
      <c r="CA2221" s="10">
        <v>10.7</v>
      </c>
      <c r="CC2221" s="10">
        <v>5.4</v>
      </c>
      <c r="CD2221" s="10">
        <v>1.4</v>
      </c>
      <c r="CE2221" s="10">
        <v>300</v>
      </c>
      <c r="CF2221" s="10">
        <v>10.7</v>
      </c>
      <c r="CH2221" s="10">
        <v>2294</v>
      </c>
      <c r="CI2221" s="10" t="s">
        <v>11</v>
      </c>
      <c r="CJ2221" s="10">
        <v>1.04</v>
      </c>
      <c r="CK2221" s="10">
        <v>0.64</v>
      </c>
      <c r="CL2221" s="10">
        <v>64</v>
      </c>
      <c r="CM2221" s="10">
        <v>10.6</v>
      </c>
      <c r="CO2221" s="10">
        <v>2.4</v>
      </c>
      <c r="CP2221" s="10">
        <v>0.78</v>
      </c>
      <c r="CQ2221" s="10">
        <v>132</v>
      </c>
      <c r="CR2221" s="10">
        <v>10.6</v>
      </c>
      <c r="CT2221" s="10">
        <v>2.2999999999999998</v>
      </c>
      <c r="CU2221" s="10">
        <v>0.68</v>
      </c>
      <c r="CV2221" s="10">
        <v>131</v>
      </c>
      <c r="CW2221" s="10">
        <v>10.6</v>
      </c>
      <c r="CY2221" s="10">
        <v>2311</v>
      </c>
      <c r="CZ2221" s="10" t="s">
        <v>287</v>
      </c>
      <c r="DA2221" s="10">
        <v>0.69893730000000009</v>
      </c>
      <c r="DB2221" s="10">
        <v>0.33828565320000004</v>
      </c>
      <c r="DC2221" s="10">
        <v>67</v>
      </c>
      <c r="DD2221" s="10">
        <v>6.7</v>
      </c>
      <c r="DF2221" s="10">
        <v>0.73023300000000002</v>
      </c>
      <c r="DG2221" s="10">
        <v>0.35343277200000001</v>
      </c>
      <c r="DH2221" s="10">
        <v>70</v>
      </c>
      <c r="DI2221" s="10">
        <v>6.7</v>
      </c>
      <c r="DK2221" s="10">
        <v>0.73023300000000002</v>
      </c>
      <c r="DL2221" s="10">
        <v>0.35343277200000001</v>
      </c>
      <c r="DM2221" s="10">
        <v>70</v>
      </c>
      <c r="DN2221" s="10">
        <v>6.7</v>
      </c>
    </row>
    <row r="2222" spans="1:118" x14ac:dyDescent="0.25">
      <c r="A2222" s="10">
        <v>2296</v>
      </c>
      <c r="R2222" s="10">
        <v>2296</v>
      </c>
      <c r="S2222" s="10" t="s">
        <v>304</v>
      </c>
      <c r="T2222" s="10">
        <v>0</v>
      </c>
      <c r="U2222" s="10">
        <v>0</v>
      </c>
      <c r="V2222" s="10">
        <v>0</v>
      </c>
      <c r="W2222" s="10">
        <v>10.6</v>
      </c>
      <c r="Y2222" s="10">
        <v>0</v>
      </c>
      <c r="Z2222" s="10">
        <v>0</v>
      </c>
      <c r="AA2222" s="10">
        <v>0</v>
      </c>
      <c r="AB2222" s="10">
        <v>10.6</v>
      </c>
      <c r="AD2222" s="10">
        <v>0</v>
      </c>
      <c r="AE2222" s="10">
        <v>0</v>
      </c>
      <c r="AF2222" s="10">
        <v>0</v>
      </c>
      <c r="AG2222" s="10">
        <v>10.6</v>
      </c>
      <c r="AI2222" s="10">
        <v>2296</v>
      </c>
      <c r="AJ2222" s="10" t="s">
        <v>304</v>
      </c>
      <c r="AK2222" s="10">
        <v>0</v>
      </c>
      <c r="AL2222" s="10">
        <v>0</v>
      </c>
      <c r="AM2222" s="10">
        <v>0</v>
      </c>
      <c r="AN2222" s="10">
        <v>10.7</v>
      </c>
      <c r="AP2222" s="10">
        <v>0</v>
      </c>
      <c r="AQ2222" s="10">
        <v>0</v>
      </c>
      <c r="AR2222" s="10">
        <v>0</v>
      </c>
      <c r="AS2222" s="10">
        <v>10.7</v>
      </c>
      <c r="AU2222" s="10">
        <v>0</v>
      </c>
      <c r="AV2222" s="10">
        <v>0</v>
      </c>
      <c r="AW2222" s="10">
        <v>0</v>
      </c>
      <c r="AX2222" s="10">
        <v>10.7</v>
      </c>
      <c r="AZ2222" s="10">
        <v>2296</v>
      </c>
      <c r="BA2222" s="10" t="s">
        <v>304</v>
      </c>
      <c r="BB2222" s="10">
        <v>0</v>
      </c>
      <c r="BC2222" s="10">
        <v>0</v>
      </c>
      <c r="BD2222" s="10">
        <v>0</v>
      </c>
      <c r="BE2222" s="10">
        <v>10.6</v>
      </c>
      <c r="BG2222" s="10">
        <v>0</v>
      </c>
      <c r="BH2222" s="10">
        <v>0</v>
      </c>
      <c r="BI2222" s="10">
        <v>0</v>
      </c>
      <c r="BJ2222" s="10">
        <v>10.6</v>
      </c>
      <c r="BL2222" s="10">
        <v>0</v>
      </c>
      <c r="BM2222" s="10">
        <v>0</v>
      </c>
      <c r="BN2222" s="10">
        <v>0</v>
      </c>
      <c r="BO2222" s="10">
        <v>10.6</v>
      </c>
      <c r="BQ2222" s="10">
        <v>2295</v>
      </c>
      <c r="BR2222" s="10" t="s">
        <v>285</v>
      </c>
      <c r="BS2222" s="10">
        <v>0</v>
      </c>
      <c r="BT2222" s="10">
        <v>0</v>
      </c>
      <c r="BU2222" s="10">
        <v>0</v>
      </c>
      <c r="BV2222" s="10">
        <v>10.6</v>
      </c>
      <c r="BX2222" s="10">
        <v>0</v>
      </c>
      <c r="BY2222" s="10">
        <v>0</v>
      </c>
      <c r="BZ2222" s="10">
        <v>0</v>
      </c>
      <c r="CA2222" s="10">
        <v>10.7</v>
      </c>
      <c r="CC2222" s="10">
        <v>0</v>
      </c>
      <c r="CD2222" s="10">
        <v>0</v>
      </c>
      <c r="CE2222" s="10">
        <v>0</v>
      </c>
      <c r="CF2222" s="10">
        <v>10.7</v>
      </c>
      <c r="CH2222" s="10">
        <v>2295</v>
      </c>
      <c r="CI2222" s="10" t="s">
        <v>285</v>
      </c>
      <c r="CJ2222" s="10">
        <v>0</v>
      </c>
      <c r="CK2222" s="10">
        <v>0</v>
      </c>
      <c r="CL2222" s="10">
        <v>0</v>
      </c>
      <c r="CM2222" s="10">
        <v>10.6</v>
      </c>
      <c r="CO2222" s="10">
        <v>0</v>
      </c>
      <c r="CP2222" s="10">
        <v>0</v>
      </c>
      <c r="CQ2222" s="10">
        <v>0</v>
      </c>
      <c r="CR2222" s="10">
        <v>10.6</v>
      </c>
      <c r="CT2222" s="10">
        <v>0</v>
      </c>
      <c r="CU2222" s="10">
        <v>0</v>
      </c>
      <c r="CV2222" s="10">
        <v>0</v>
      </c>
      <c r="CW2222" s="10">
        <v>10.6</v>
      </c>
      <c r="CY2222" s="10">
        <v>2312</v>
      </c>
      <c r="CZ2222" s="10" t="s">
        <v>305</v>
      </c>
      <c r="DA2222" s="10">
        <v>0.17585449999999997</v>
      </c>
      <c r="DB2222" s="10">
        <v>5.7680275999999996E-2</v>
      </c>
      <c r="DC2222" s="10">
        <v>10</v>
      </c>
      <c r="DD2222" s="10">
        <v>10.7</v>
      </c>
      <c r="DF2222" s="10">
        <v>0.17585449999999997</v>
      </c>
      <c r="DG2222" s="10">
        <v>5.7680275999999996E-2</v>
      </c>
      <c r="DH2222" s="10">
        <v>10</v>
      </c>
      <c r="DI2222" s="10">
        <v>10.7</v>
      </c>
      <c r="DK2222" s="10">
        <v>0.17585449999999997</v>
      </c>
      <c r="DL2222" s="10">
        <v>5.7680275999999996E-2</v>
      </c>
      <c r="DM2222" s="10">
        <v>10</v>
      </c>
      <c r="DN2222" s="10">
        <v>10.7</v>
      </c>
    </row>
    <row r="2223" spans="1:118" x14ac:dyDescent="0.25">
      <c r="A2223" s="10">
        <v>2297</v>
      </c>
      <c r="R2223" s="10">
        <v>2297</v>
      </c>
      <c r="S2223" s="10" t="s">
        <v>305</v>
      </c>
      <c r="T2223" s="10">
        <v>1.55873E-2</v>
      </c>
      <c r="U2223" s="10">
        <v>9.6641260000000003E-3</v>
      </c>
      <c r="V2223" s="10">
        <v>1</v>
      </c>
      <c r="W2223" s="10">
        <v>10.6</v>
      </c>
      <c r="Y2223" s="10">
        <v>4.6761900000000002E-2</v>
      </c>
      <c r="Z2223" s="10">
        <v>2.8992378000000003E-2</v>
      </c>
      <c r="AA2223" s="10">
        <v>3</v>
      </c>
      <c r="AB2223" s="10">
        <v>10.6</v>
      </c>
      <c r="AD2223" s="10">
        <v>1.55873E-2</v>
      </c>
      <c r="AE2223" s="10">
        <v>9.6641260000000003E-3</v>
      </c>
      <c r="AF2223" s="10">
        <v>1</v>
      </c>
      <c r="AG2223" s="10">
        <v>10.6</v>
      </c>
      <c r="AI2223" s="10">
        <v>2297</v>
      </c>
      <c r="AJ2223" s="10" t="s">
        <v>305</v>
      </c>
      <c r="AK2223" s="10">
        <v>1.7215230000000002E-2</v>
      </c>
      <c r="AL2223" s="10">
        <v>6.8000158500000005E-3</v>
      </c>
      <c r="AM2223" s="10">
        <v>1</v>
      </c>
      <c r="AN2223" s="10">
        <v>10.7</v>
      </c>
      <c r="AP2223" s="10">
        <v>7.1082240000000005E-2</v>
      </c>
      <c r="AQ2223" s="10">
        <v>2.0613849600000001E-2</v>
      </c>
      <c r="AR2223" s="10">
        <v>4</v>
      </c>
      <c r="AS2223" s="10">
        <v>10.7</v>
      </c>
      <c r="AU2223" s="10">
        <v>3.5541120000000002E-2</v>
      </c>
      <c r="AV2223" s="10">
        <v>1.0306924800000001E-2</v>
      </c>
      <c r="AW2223" s="10">
        <v>2</v>
      </c>
      <c r="AX2223" s="10">
        <v>10.7</v>
      </c>
      <c r="AZ2223" s="10">
        <v>2297</v>
      </c>
      <c r="BA2223" s="10" t="s">
        <v>305</v>
      </c>
      <c r="BB2223" s="10">
        <v>1.55873E-2</v>
      </c>
      <c r="BC2223" s="10">
        <v>9.6641260000000003E-3</v>
      </c>
      <c r="BD2223" s="10">
        <v>1</v>
      </c>
      <c r="BE2223" s="10">
        <v>10.6</v>
      </c>
      <c r="BG2223" s="10">
        <v>4.6761900000000002E-2</v>
      </c>
      <c r="BH2223" s="10">
        <v>2.8992378000000003E-2</v>
      </c>
      <c r="BI2223" s="10">
        <v>3</v>
      </c>
      <c r="BJ2223" s="10">
        <v>10.6</v>
      </c>
      <c r="BL2223" s="10">
        <v>1.55873E-2</v>
      </c>
      <c r="BM2223" s="10">
        <v>9.6641260000000003E-3</v>
      </c>
      <c r="BN2223" s="10">
        <v>1</v>
      </c>
      <c r="BO2223" s="10">
        <v>10.6</v>
      </c>
      <c r="BQ2223" s="10">
        <v>2296</v>
      </c>
      <c r="BR2223" s="10" t="s">
        <v>304</v>
      </c>
      <c r="BS2223" s="10">
        <v>0</v>
      </c>
      <c r="BT2223" s="10">
        <v>0</v>
      </c>
      <c r="BU2223" s="10">
        <v>0</v>
      </c>
      <c r="BV2223" s="10">
        <v>10.6</v>
      </c>
      <c r="BX2223" s="10">
        <v>0</v>
      </c>
      <c r="BY2223" s="10">
        <v>0</v>
      </c>
      <c r="BZ2223" s="10">
        <v>0</v>
      </c>
      <c r="CA2223" s="10">
        <v>10.7</v>
      </c>
      <c r="CC2223" s="10">
        <v>0</v>
      </c>
      <c r="CD2223" s="10">
        <v>0</v>
      </c>
      <c r="CE2223" s="10">
        <v>0</v>
      </c>
      <c r="CF2223" s="10">
        <v>10.7</v>
      </c>
      <c r="CH2223" s="10">
        <v>2296</v>
      </c>
      <c r="CI2223" s="10" t="s">
        <v>304</v>
      </c>
      <c r="CJ2223" s="10">
        <v>0</v>
      </c>
      <c r="CK2223" s="10">
        <v>0</v>
      </c>
      <c r="CL2223" s="10">
        <v>0</v>
      </c>
      <c r="CM2223" s="10">
        <v>10.6</v>
      </c>
      <c r="CO2223" s="10">
        <v>0</v>
      </c>
      <c r="CP2223" s="10">
        <v>0</v>
      </c>
      <c r="CQ2223" s="10">
        <v>0</v>
      </c>
      <c r="CR2223" s="10">
        <v>10.6</v>
      </c>
      <c r="CT2223" s="10">
        <v>0</v>
      </c>
      <c r="CU2223" s="10">
        <v>0</v>
      </c>
      <c r="CV2223" s="10">
        <v>0</v>
      </c>
      <c r="CW2223" s="10">
        <v>10.6</v>
      </c>
      <c r="CY2223" s="10">
        <v>2313</v>
      </c>
      <c r="CZ2223" s="10" t="s">
        <v>288</v>
      </c>
      <c r="DA2223" s="10">
        <v>0.26378174999999993</v>
      </c>
      <c r="DB2223" s="10">
        <v>8.6520413999999976E-2</v>
      </c>
      <c r="DC2223" s="10">
        <v>15</v>
      </c>
      <c r="DD2223" s="10">
        <v>10.7</v>
      </c>
      <c r="DF2223" s="10">
        <v>0.22861085</v>
      </c>
      <c r="DG2223" s="10">
        <v>7.4984358799999998E-2</v>
      </c>
      <c r="DH2223" s="10">
        <v>13</v>
      </c>
      <c r="DI2223" s="10">
        <v>10.7</v>
      </c>
      <c r="DK2223" s="10">
        <v>0.22861085</v>
      </c>
      <c r="DL2223" s="10">
        <v>7.4984358799999998E-2</v>
      </c>
      <c r="DM2223" s="10">
        <v>13</v>
      </c>
      <c r="DN2223" s="10">
        <v>10.7</v>
      </c>
    </row>
    <row r="2224" spans="1:118" x14ac:dyDescent="0.25">
      <c r="A2224" s="10">
        <v>2298</v>
      </c>
      <c r="R2224" s="10">
        <v>2298</v>
      </c>
      <c r="S2224" s="10" t="s">
        <v>289</v>
      </c>
      <c r="T2224" s="10">
        <v>0.38968249999999999</v>
      </c>
      <c r="U2224" s="10">
        <v>0.24160314999999999</v>
      </c>
      <c r="V2224" s="10">
        <v>25</v>
      </c>
      <c r="W2224" s="10">
        <v>10.6</v>
      </c>
      <c r="Y2224" s="10">
        <v>0.43644440000000001</v>
      </c>
      <c r="Z2224" s="10">
        <v>0.27059552800000003</v>
      </c>
      <c r="AA2224" s="10">
        <v>28</v>
      </c>
      <c r="AB2224" s="10">
        <v>10.6</v>
      </c>
      <c r="AD2224" s="10">
        <v>0.38968249999999999</v>
      </c>
      <c r="AE2224" s="10">
        <v>0.24160314999999999</v>
      </c>
      <c r="AF2224" s="10">
        <v>25</v>
      </c>
      <c r="AG2224" s="10">
        <v>10.6</v>
      </c>
      <c r="AI2224" s="10">
        <v>2298</v>
      </c>
      <c r="AJ2224" s="10" t="s">
        <v>289</v>
      </c>
      <c r="AK2224" s="10">
        <v>1.79038392</v>
      </c>
      <c r="AL2224" s="10">
        <v>0.70720164839999999</v>
      </c>
      <c r="AM2224" s="10">
        <v>104</v>
      </c>
      <c r="AN2224" s="10">
        <v>10.7</v>
      </c>
      <c r="AP2224" s="10">
        <v>1.9192204799999997</v>
      </c>
      <c r="AQ2224" s="10">
        <v>0.55657393919999987</v>
      </c>
      <c r="AR2224" s="10">
        <v>108</v>
      </c>
      <c r="AS2224" s="10">
        <v>10.7</v>
      </c>
      <c r="AU2224" s="10">
        <v>1.8836793599999999</v>
      </c>
      <c r="AV2224" s="10">
        <v>0.54626701439999992</v>
      </c>
      <c r="AW2224" s="10">
        <v>106</v>
      </c>
      <c r="AX2224" s="10">
        <v>10.7</v>
      </c>
      <c r="AZ2224" s="10">
        <v>2298</v>
      </c>
      <c r="BA2224" s="10" t="s">
        <v>289</v>
      </c>
      <c r="BB2224" s="10">
        <v>0.1091111</v>
      </c>
      <c r="BC2224" s="10">
        <v>6.7648882000000007E-2</v>
      </c>
      <c r="BD2224" s="10">
        <v>7</v>
      </c>
      <c r="BE2224" s="10">
        <v>10.6</v>
      </c>
      <c r="BG2224" s="10">
        <v>0.1246984</v>
      </c>
      <c r="BH2224" s="10">
        <v>7.7313008000000003E-2</v>
      </c>
      <c r="BI2224" s="10">
        <v>8</v>
      </c>
      <c r="BJ2224" s="10">
        <v>10.6</v>
      </c>
      <c r="BL2224" s="10">
        <v>9.3523800000000004E-2</v>
      </c>
      <c r="BM2224" s="10">
        <v>5.7984756000000005E-2</v>
      </c>
      <c r="BN2224" s="10">
        <v>6</v>
      </c>
      <c r="BO2224" s="10">
        <v>10.6</v>
      </c>
      <c r="BQ2224" s="10">
        <v>2297</v>
      </c>
      <c r="BR2224" s="10" t="s">
        <v>305</v>
      </c>
      <c r="BS2224" s="10">
        <v>1.55873E-2</v>
      </c>
      <c r="BT2224" s="10">
        <v>9.6641260000000003E-3</v>
      </c>
      <c r="BU2224" s="10">
        <v>1</v>
      </c>
      <c r="BV2224" s="10">
        <v>10.6</v>
      </c>
      <c r="BX2224" s="10">
        <v>6.2937399999999991E-2</v>
      </c>
      <c r="BY2224" s="10">
        <v>3.9021187999999991E-2</v>
      </c>
      <c r="BZ2224" s="10">
        <v>4</v>
      </c>
      <c r="CA2224" s="10">
        <v>10.7</v>
      </c>
      <c r="CC2224" s="10">
        <v>1.5734349999999998E-2</v>
      </c>
      <c r="CD2224" s="10">
        <v>9.7552969999999978E-3</v>
      </c>
      <c r="CE2224" s="10">
        <v>1</v>
      </c>
      <c r="CF2224" s="10">
        <v>10.7</v>
      </c>
      <c r="CH2224" s="10">
        <v>2297</v>
      </c>
      <c r="CI2224" s="10" t="s">
        <v>305</v>
      </c>
      <c r="CJ2224" s="10">
        <v>1.55873E-2</v>
      </c>
      <c r="CK2224" s="10">
        <v>9.6641260000000003E-3</v>
      </c>
      <c r="CL2224" s="10">
        <v>1</v>
      </c>
      <c r="CM2224" s="10">
        <v>10.6</v>
      </c>
      <c r="CO2224" s="10">
        <v>4.6761900000000002E-2</v>
      </c>
      <c r="CP2224" s="10">
        <v>2.8992378000000003E-2</v>
      </c>
      <c r="CQ2224" s="10">
        <v>3</v>
      </c>
      <c r="CR2224" s="10">
        <v>10.6</v>
      </c>
      <c r="CT2224" s="10">
        <v>1.55873E-2</v>
      </c>
      <c r="CU2224" s="10">
        <v>9.6641260000000003E-3</v>
      </c>
      <c r="CV2224" s="10">
        <v>1</v>
      </c>
      <c r="CW2224" s="10">
        <v>10.6</v>
      </c>
      <c r="CY2224" s="10">
        <v>2314</v>
      </c>
      <c r="CZ2224" s="10" t="s">
        <v>298</v>
      </c>
      <c r="DA2224" s="10">
        <v>1.7585449999999999E-2</v>
      </c>
      <c r="DB2224" s="10">
        <v>5.7680275999999996E-3</v>
      </c>
      <c r="DC2224" s="10">
        <v>1</v>
      </c>
      <c r="DD2224" s="10">
        <v>10.7</v>
      </c>
      <c r="DF2224" s="10">
        <v>3.5170899999999998E-2</v>
      </c>
      <c r="DG2224" s="10">
        <v>1.1536055199999999E-2</v>
      </c>
      <c r="DH2224" s="10">
        <v>2</v>
      </c>
      <c r="DI2224" s="10">
        <v>10.7</v>
      </c>
      <c r="DK2224" s="10">
        <v>3.5170899999999998E-2</v>
      </c>
      <c r="DL2224" s="10">
        <v>1.1536055199999999E-2</v>
      </c>
      <c r="DM2224" s="10">
        <v>2</v>
      </c>
      <c r="DN2224" s="10">
        <v>10.7</v>
      </c>
    </row>
    <row r="2225" spans="1:118" x14ac:dyDescent="0.25">
      <c r="A2225" s="10">
        <v>2299</v>
      </c>
      <c r="R2225" s="10">
        <v>2299</v>
      </c>
      <c r="S2225" s="10" t="s">
        <v>291</v>
      </c>
      <c r="T2225" s="10">
        <v>0</v>
      </c>
      <c r="U2225" s="10">
        <v>0</v>
      </c>
      <c r="V2225" s="10">
        <v>0</v>
      </c>
      <c r="W2225" s="10">
        <v>10.6</v>
      </c>
      <c r="Y2225" s="10">
        <v>0</v>
      </c>
      <c r="Z2225" s="10">
        <v>0</v>
      </c>
      <c r="AA2225" s="10">
        <v>0</v>
      </c>
      <c r="AB2225" s="10">
        <v>10.6</v>
      </c>
      <c r="AD2225" s="10">
        <v>0</v>
      </c>
      <c r="AE2225" s="10">
        <v>0</v>
      </c>
      <c r="AF2225" s="10">
        <v>0</v>
      </c>
      <c r="AG2225" s="10">
        <v>10.6</v>
      </c>
      <c r="AI2225" s="10">
        <v>2299</v>
      </c>
      <c r="AJ2225" s="10" t="s">
        <v>291</v>
      </c>
      <c r="AK2225" s="10">
        <v>0</v>
      </c>
      <c r="AL2225" s="10">
        <v>0</v>
      </c>
      <c r="AM2225" s="10">
        <v>0</v>
      </c>
      <c r="AN2225" s="10">
        <v>10.7</v>
      </c>
      <c r="AP2225" s="10">
        <v>0</v>
      </c>
      <c r="AQ2225" s="10">
        <v>0</v>
      </c>
      <c r="AR2225" s="10">
        <v>0</v>
      </c>
      <c r="AS2225" s="10">
        <v>10.7</v>
      </c>
      <c r="AU2225" s="10">
        <v>0</v>
      </c>
      <c r="AV2225" s="10">
        <v>0</v>
      </c>
      <c r="AW2225" s="10">
        <v>0</v>
      </c>
      <c r="AX2225" s="10">
        <v>10.7</v>
      </c>
      <c r="AZ2225" s="10">
        <v>2299</v>
      </c>
      <c r="BA2225" s="10" t="s">
        <v>291</v>
      </c>
      <c r="BB2225" s="10">
        <v>0</v>
      </c>
      <c r="BC2225" s="10">
        <v>0</v>
      </c>
      <c r="BD2225" s="10">
        <v>0</v>
      </c>
      <c r="BE2225" s="10">
        <v>10.6</v>
      </c>
      <c r="BG2225" s="10">
        <v>0</v>
      </c>
      <c r="BH2225" s="10">
        <v>0</v>
      </c>
      <c r="BI2225" s="10">
        <v>0</v>
      </c>
      <c r="BJ2225" s="10">
        <v>10.6</v>
      </c>
      <c r="BL2225" s="10">
        <v>0</v>
      </c>
      <c r="BM2225" s="10">
        <v>0</v>
      </c>
      <c r="BN2225" s="10">
        <v>0</v>
      </c>
      <c r="BO2225" s="10">
        <v>10.6</v>
      </c>
      <c r="BQ2225" s="10">
        <v>2298</v>
      </c>
      <c r="BR2225" s="10" t="s">
        <v>289</v>
      </c>
      <c r="BS2225" s="10">
        <v>1.4963808000000001</v>
      </c>
      <c r="BT2225" s="10">
        <v>0.92775609600000009</v>
      </c>
      <c r="BU2225" s="10">
        <v>96</v>
      </c>
      <c r="BV2225" s="10">
        <v>10.6</v>
      </c>
      <c r="BX2225" s="10">
        <v>1.5262319499999999</v>
      </c>
      <c r="BY2225" s="10">
        <v>0.94626380899999996</v>
      </c>
      <c r="BZ2225" s="10">
        <v>97</v>
      </c>
      <c r="CA2225" s="10">
        <v>10.7</v>
      </c>
      <c r="CC2225" s="10">
        <v>1.5577006499999999</v>
      </c>
      <c r="CD2225" s="10">
        <v>0.96577440299999995</v>
      </c>
      <c r="CE2225" s="10">
        <v>99</v>
      </c>
      <c r="CF2225" s="10">
        <v>10.7</v>
      </c>
      <c r="CH2225" s="10">
        <v>2298</v>
      </c>
      <c r="CI2225" s="10" t="s">
        <v>289</v>
      </c>
      <c r="CJ2225" s="10">
        <v>7.7936499999999992E-2</v>
      </c>
      <c r="CK2225" s="10">
        <v>4.8320629999999996E-2</v>
      </c>
      <c r="CL2225" s="10">
        <v>5</v>
      </c>
      <c r="CM2225" s="10">
        <v>10.6</v>
      </c>
      <c r="CO2225" s="10">
        <v>7.7936499999999992E-2</v>
      </c>
      <c r="CP2225" s="10">
        <v>4.8320629999999996E-2</v>
      </c>
      <c r="CQ2225" s="10">
        <v>5</v>
      </c>
      <c r="CR2225" s="10">
        <v>10.6</v>
      </c>
      <c r="CT2225" s="10">
        <v>7.7936499999999992E-2</v>
      </c>
      <c r="CU2225" s="10">
        <v>4.8320629999999996E-2</v>
      </c>
      <c r="CV2225" s="10">
        <v>5</v>
      </c>
      <c r="CW2225" s="10">
        <v>10.6</v>
      </c>
      <c r="CY2225" s="10">
        <v>2315</v>
      </c>
      <c r="CZ2225" s="10" t="s">
        <v>8</v>
      </c>
    </row>
    <row r="2226" spans="1:118" x14ac:dyDescent="0.25">
      <c r="A2226" s="10">
        <v>2300</v>
      </c>
      <c r="R2226" s="10">
        <v>2300</v>
      </c>
      <c r="S2226" s="10" t="s">
        <v>293</v>
      </c>
      <c r="T2226" s="10">
        <v>0.85730150000000005</v>
      </c>
      <c r="U2226" s="10">
        <v>0.53152693000000006</v>
      </c>
      <c r="V2226" s="10">
        <v>55</v>
      </c>
      <c r="W2226" s="10">
        <v>10.6</v>
      </c>
      <c r="Y2226" s="10">
        <v>1.8704759999999998</v>
      </c>
      <c r="Z2226" s="10">
        <v>1.1596951199999999</v>
      </c>
      <c r="AA2226" s="10">
        <v>120</v>
      </c>
      <c r="AB2226" s="10">
        <v>10.6</v>
      </c>
      <c r="AD2226" s="10">
        <v>1.6210791999999998</v>
      </c>
      <c r="AE2226" s="10">
        <v>1.0050691039999999</v>
      </c>
      <c r="AF2226" s="10">
        <v>104</v>
      </c>
      <c r="AG2226" s="10">
        <v>10.6</v>
      </c>
      <c r="AI2226" s="10">
        <v>2300</v>
      </c>
      <c r="AJ2226" s="10" t="s">
        <v>293</v>
      </c>
      <c r="AK2226" s="10">
        <v>1.6010163900000001</v>
      </c>
      <c r="AL2226" s="10">
        <v>0.63240147405000002</v>
      </c>
      <c r="AM2226" s="10">
        <v>93</v>
      </c>
      <c r="AN2226" s="10">
        <v>10.7</v>
      </c>
      <c r="AP2226" s="10">
        <v>3.3053241599999996</v>
      </c>
      <c r="AQ2226" s="10">
        <v>0.95854400639999982</v>
      </c>
      <c r="AR2226" s="10">
        <v>186</v>
      </c>
      <c r="AS2226" s="10">
        <v>10.7</v>
      </c>
      <c r="AU2226" s="10">
        <v>3.3230947199999994</v>
      </c>
      <c r="AV2226" s="10">
        <v>0.96369746879999973</v>
      </c>
      <c r="AW2226" s="10">
        <v>187</v>
      </c>
      <c r="AX2226" s="10">
        <v>10.7</v>
      </c>
      <c r="AZ2226" s="10">
        <v>2300</v>
      </c>
      <c r="BA2226" s="10" t="s">
        <v>293</v>
      </c>
      <c r="BB2226" s="10">
        <v>0.8884761000000001</v>
      </c>
      <c r="BC2226" s="10">
        <v>0.55085518200000005</v>
      </c>
      <c r="BD2226" s="10">
        <v>57</v>
      </c>
      <c r="BE2226" s="10">
        <v>10.6</v>
      </c>
      <c r="BG2226" s="10">
        <v>2.1666346999999999</v>
      </c>
      <c r="BH2226" s="10">
        <v>1.3433135139999999</v>
      </c>
      <c r="BI2226" s="10">
        <v>139</v>
      </c>
      <c r="BJ2226" s="10">
        <v>10.6</v>
      </c>
      <c r="BL2226" s="10">
        <v>1.9639998000000001</v>
      </c>
      <c r="BM2226" s="10">
        <v>1.217679876</v>
      </c>
      <c r="BN2226" s="10">
        <v>126</v>
      </c>
      <c r="BO2226" s="10">
        <v>10.6</v>
      </c>
      <c r="BQ2226" s="10">
        <v>2299</v>
      </c>
      <c r="BR2226" s="10" t="s">
        <v>291</v>
      </c>
      <c r="BS2226" s="10">
        <v>0</v>
      </c>
      <c r="BT2226" s="10">
        <v>0</v>
      </c>
      <c r="BU2226" s="10">
        <v>0</v>
      </c>
      <c r="BV2226" s="10">
        <v>10.6</v>
      </c>
      <c r="BX2226" s="10">
        <v>0</v>
      </c>
      <c r="BY2226" s="10">
        <v>0</v>
      </c>
      <c r="BZ2226" s="10">
        <v>0</v>
      </c>
      <c r="CA2226" s="10">
        <v>10.7</v>
      </c>
      <c r="CC2226" s="10">
        <v>0</v>
      </c>
      <c r="CD2226" s="10">
        <v>0</v>
      </c>
      <c r="CE2226" s="10">
        <v>0</v>
      </c>
      <c r="CF2226" s="10">
        <v>10.7</v>
      </c>
      <c r="CH2226" s="10">
        <v>2299</v>
      </c>
      <c r="CI2226" s="10" t="s">
        <v>291</v>
      </c>
      <c r="CJ2226" s="10">
        <v>0</v>
      </c>
      <c r="CK2226" s="10">
        <v>0</v>
      </c>
      <c r="CL2226" s="10">
        <v>0</v>
      </c>
      <c r="CM2226" s="10">
        <v>10.6</v>
      </c>
      <c r="CO2226" s="10">
        <v>0</v>
      </c>
      <c r="CP2226" s="10">
        <v>0</v>
      </c>
      <c r="CQ2226" s="10">
        <v>0</v>
      </c>
      <c r="CR2226" s="10">
        <v>10.6</v>
      </c>
      <c r="CT2226" s="10">
        <v>0</v>
      </c>
      <c r="CU2226" s="10">
        <v>0</v>
      </c>
      <c r="CV2226" s="10">
        <v>0</v>
      </c>
      <c r="CW2226" s="10">
        <v>10.6</v>
      </c>
      <c r="CY2226" s="10">
        <v>2316</v>
      </c>
      <c r="CZ2226" s="10" t="s">
        <v>9</v>
      </c>
      <c r="DA2226" s="10">
        <v>0.08</v>
      </c>
      <c r="DB2226" s="10">
        <v>0.09</v>
      </c>
      <c r="DC2226" s="10">
        <v>1</v>
      </c>
      <c r="DD2226" s="10">
        <v>37.799999999999997</v>
      </c>
      <c r="DF2226" s="10">
        <v>0.17</v>
      </c>
      <c r="DG2226" s="10">
        <v>0.15</v>
      </c>
      <c r="DH2226" s="10">
        <v>3</v>
      </c>
      <c r="DI2226" s="10">
        <v>37.700000000000003</v>
      </c>
      <c r="DK2226" s="10">
        <v>0.17</v>
      </c>
      <c r="DL2226" s="10">
        <v>0.15</v>
      </c>
      <c r="DM2226" s="10">
        <v>3</v>
      </c>
      <c r="DN2226" s="10">
        <v>37.6</v>
      </c>
    </row>
    <row r="2227" spans="1:118" x14ac:dyDescent="0.25">
      <c r="A2227" s="10">
        <v>2301</v>
      </c>
      <c r="R2227" s="10">
        <v>2301</v>
      </c>
      <c r="S2227" s="10" t="s">
        <v>296</v>
      </c>
      <c r="T2227" s="10">
        <v>0.81053959999999992</v>
      </c>
      <c r="U2227" s="10">
        <v>0.50253455199999997</v>
      </c>
      <c r="V2227" s="10">
        <v>52</v>
      </c>
      <c r="W2227" s="10">
        <v>10.6</v>
      </c>
      <c r="Y2227" s="10">
        <v>0.9352379999999999</v>
      </c>
      <c r="Z2227" s="10">
        <v>0.57984755999999993</v>
      </c>
      <c r="AA2227" s="10">
        <v>60</v>
      </c>
      <c r="AB2227" s="10">
        <v>10.6</v>
      </c>
      <c r="AD2227" s="10">
        <v>1.0131744999999999</v>
      </c>
      <c r="AE2227" s="10">
        <v>0.6281681899999999</v>
      </c>
      <c r="AF2227" s="10">
        <v>65</v>
      </c>
      <c r="AG2227" s="10">
        <v>10.6</v>
      </c>
      <c r="AI2227" s="10">
        <v>2301</v>
      </c>
      <c r="AJ2227" s="10" t="s">
        <v>296</v>
      </c>
      <c r="AK2227" s="10">
        <v>0.43038074999999998</v>
      </c>
      <c r="AL2227" s="10">
        <v>0.17000039624999999</v>
      </c>
      <c r="AM2227" s="10">
        <v>25</v>
      </c>
      <c r="AN2227" s="10">
        <v>10.7</v>
      </c>
      <c r="AP2227" s="10">
        <v>0.60419904000000002</v>
      </c>
      <c r="AQ2227" s="10">
        <v>0.17521772159999999</v>
      </c>
      <c r="AR2227" s="10">
        <v>34</v>
      </c>
      <c r="AS2227" s="10">
        <v>10.7</v>
      </c>
      <c r="AU2227" s="10">
        <v>0.71082239999999985</v>
      </c>
      <c r="AV2227" s="10">
        <v>0.20613849599999995</v>
      </c>
      <c r="AW2227" s="10">
        <v>40</v>
      </c>
      <c r="AX2227" s="10">
        <v>10.7</v>
      </c>
      <c r="AZ2227" s="10">
        <v>2301</v>
      </c>
      <c r="BA2227" s="10" t="s">
        <v>296</v>
      </c>
      <c r="BB2227" s="10">
        <v>0.68584120000000004</v>
      </c>
      <c r="BC2227" s="10">
        <v>0.42522154400000001</v>
      </c>
      <c r="BD2227" s="10">
        <v>44</v>
      </c>
      <c r="BE2227" s="10">
        <v>10.6</v>
      </c>
      <c r="BG2227" s="10">
        <v>1.0443490999999998</v>
      </c>
      <c r="BH2227" s="10">
        <v>0.64749644199999989</v>
      </c>
      <c r="BI2227" s="10">
        <v>67</v>
      </c>
      <c r="BJ2227" s="10">
        <v>10.6</v>
      </c>
      <c r="BL2227" s="10">
        <v>1.402857</v>
      </c>
      <c r="BM2227" s="10">
        <v>0.86977134</v>
      </c>
      <c r="BN2227" s="10">
        <v>90</v>
      </c>
      <c r="BO2227" s="10">
        <v>10.6</v>
      </c>
      <c r="BQ2227" s="10">
        <v>2300</v>
      </c>
      <c r="BR2227" s="10" t="s">
        <v>293</v>
      </c>
      <c r="BS2227" s="10">
        <v>1.3560951000000001</v>
      </c>
      <c r="BT2227" s="10">
        <v>0.84077896200000002</v>
      </c>
      <c r="BU2227" s="10">
        <v>87</v>
      </c>
      <c r="BV2227" s="10">
        <v>10.6</v>
      </c>
      <c r="BX2227" s="10">
        <v>2.7063082000000001</v>
      </c>
      <c r="BY2227" s="10">
        <v>1.677911084</v>
      </c>
      <c r="BZ2227" s="10">
        <v>172</v>
      </c>
      <c r="CA2227" s="10">
        <v>10.7</v>
      </c>
      <c r="CC2227" s="10">
        <v>2.7692455999999996</v>
      </c>
      <c r="CD2227" s="10">
        <v>1.7169322719999998</v>
      </c>
      <c r="CE2227" s="10">
        <v>176</v>
      </c>
      <c r="CF2227" s="10">
        <v>10.7</v>
      </c>
      <c r="CH2227" s="10">
        <v>2300</v>
      </c>
      <c r="CI2227" s="10" t="s">
        <v>293</v>
      </c>
      <c r="CJ2227" s="10">
        <v>0.9508253000000001</v>
      </c>
      <c r="CK2227" s="10">
        <v>0.58951168600000003</v>
      </c>
      <c r="CL2227" s="10">
        <v>61</v>
      </c>
      <c r="CM2227" s="10">
        <v>10.6</v>
      </c>
      <c r="CO2227" s="10">
        <v>2.4004441999999999</v>
      </c>
      <c r="CP2227" s="10">
        <v>1.4882754039999999</v>
      </c>
      <c r="CQ2227" s="10">
        <v>154</v>
      </c>
      <c r="CR2227" s="10">
        <v>10.6</v>
      </c>
      <c r="CT2227" s="10">
        <v>1.9795871</v>
      </c>
      <c r="CU2227" s="10">
        <v>1.2273440019999999</v>
      </c>
      <c r="CV2227" s="10">
        <v>127</v>
      </c>
      <c r="CW2227" s="10">
        <v>10.6</v>
      </c>
      <c r="CY2227" s="10">
        <v>2317</v>
      </c>
      <c r="CZ2227" s="10" t="s">
        <v>10</v>
      </c>
    </row>
    <row r="2228" spans="1:118" x14ac:dyDescent="0.25">
      <c r="A2228" s="10">
        <v>2302</v>
      </c>
      <c r="R2228" s="10">
        <v>2302</v>
      </c>
      <c r="S2228" s="10" t="s">
        <v>297</v>
      </c>
      <c r="T2228" s="10">
        <v>0.38968249999999999</v>
      </c>
      <c r="U2228" s="10">
        <v>0.24160314999999999</v>
      </c>
      <c r="V2228" s="10">
        <v>25</v>
      </c>
      <c r="W2228" s="10">
        <v>10.6</v>
      </c>
      <c r="Y2228" s="10">
        <v>1.2469839999999999</v>
      </c>
      <c r="Z2228" s="10">
        <v>0.77313007999999994</v>
      </c>
      <c r="AA2228" s="10">
        <v>80</v>
      </c>
      <c r="AB2228" s="10">
        <v>10.6</v>
      </c>
      <c r="AD2228" s="10">
        <v>1.1690475</v>
      </c>
      <c r="AE2228" s="10">
        <v>0.72480944999999997</v>
      </c>
      <c r="AF2228" s="10">
        <v>75</v>
      </c>
      <c r="AG2228" s="10">
        <v>10.6</v>
      </c>
      <c r="AI2228" s="10">
        <v>2302</v>
      </c>
      <c r="AJ2228" s="10" t="s">
        <v>297</v>
      </c>
      <c r="AK2228" s="10">
        <v>0.75747011999999991</v>
      </c>
      <c r="AL2228" s="10">
        <v>0.29920069739999999</v>
      </c>
      <c r="AM2228" s="10">
        <v>44</v>
      </c>
      <c r="AN2228" s="10">
        <v>10.7</v>
      </c>
      <c r="AP2228" s="10">
        <v>1.4927270399999999</v>
      </c>
      <c r="AQ2228" s="10">
        <v>0.43289084159999996</v>
      </c>
      <c r="AR2228" s="10">
        <v>84</v>
      </c>
      <c r="AS2228" s="10">
        <v>10.7</v>
      </c>
      <c r="AU2228" s="10">
        <v>1.7770559999999997</v>
      </c>
      <c r="AV2228" s="10">
        <v>0.51534623999999984</v>
      </c>
      <c r="AW2228" s="10">
        <v>100</v>
      </c>
      <c r="AX2228" s="10">
        <v>10.7</v>
      </c>
      <c r="AZ2228" s="10">
        <v>2302</v>
      </c>
      <c r="BA2228" s="10" t="s">
        <v>297</v>
      </c>
      <c r="BB2228" s="10">
        <v>0.63907930000000002</v>
      </c>
      <c r="BC2228" s="10">
        <v>0.39622916600000002</v>
      </c>
      <c r="BD2228" s="10">
        <v>41</v>
      </c>
      <c r="BE2228" s="10">
        <v>10.6</v>
      </c>
      <c r="BG2228" s="10">
        <v>1.3093332</v>
      </c>
      <c r="BH2228" s="10">
        <v>0.81178658400000003</v>
      </c>
      <c r="BI2228" s="10">
        <v>84</v>
      </c>
      <c r="BJ2228" s="10">
        <v>10.6</v>
      </c>
      <c r="BL2228" s="10">
        <v>1.3872697000000001</v>
      </c>
      <c r="BM2228" s="10">
        <v>0.86010721400000001</v>
      </c>
      <c r="BN2228" s="10">
        <v>89</v>
      </c>
      <c r="BO2228" s="10">
        <v>10.6</v>
      </c>
      <c r="BQ2228" s="10">
        <v>2301</v>
      </c>
      <c r="BR2228" s="10" t="s">
        <v>296</v>
      </c>
      <c r="BS2228" s="10">
        <v>2.2601585000000002</v>
      </c>
      <c r="BT2228" s="10">
        <v>1.4012982700000001</v>
      </c>
      <c r="BU2228" s="10">
        <v>145</v>
      </c>
      <c r="BV2228" s="10">
        <v>10.6</v>
      </c>
      <c r="BX2228" s="10">
        <v>3.0524638999999998</v>
      </c>
      <c r="BY2228" s="10">
        <v>1.8925276179999999</v>
      </c>
      <c r="BZ2228" s="10">
        <v>194</v>
      </c>
      <c r="CA2228" s="10">
        <v>10.7</v>
      </c>
      <c r="CC2228" s="10">
        <v>3.4300882999999995</v>
      </c>
      <c r="CD2228" s="10">
        <v>2.1266547459999998</v>
      </c>
      <c r="CE2228" s="10">
        <v>218</v>
      </c>
      <c r="CF2228" s="10">
        <v>10.7</v>
      </c>
      <c r="CH2228" s="10">
        <v>2301</v>
      </c>
      <c r="CI2228" s="10" t="s">
        <v>296</v>
      </c>
      <c r="CJ2228" s="10">
        <v>0.67025389999999996</v>
      </c>
      <c r="CK2228" s="10">
        <v>0.41555741799999996</v>
      </c>
      <c r="CL2228" s="10">
        <v>43</v>
      </c>
      <c r="CM2228" s="10">
        <v>10.6</v>
      </c>
      <c r="CO2228" s="10">
        <v>1.1690475</v>
      </c>
      <c r="CP2228" s="10">
        <v>0.72480944999999997</v>
      </c>
      <c r="CQ2228" s="10">
        <v>75</v>
      </c>
      <c r="CR2228" s="10">
        <v>10.6</v>
      </c>
      <c r="CT2228" s="10">
        <v>1.402857</v>
      </c>
      <c r="CU2228" s="10">
        <v>0.86977134</v>
      </c>
      <c r="CV2228" s="10">
        <v>90</v>
      </c>
      <c r="CW2228" s="10">
        <v>10.6</v>
      </c>
      <c r="CY2228" s="10">
        <v>2318</v>
      </c>
      <c r="CZ2228" s="10" t="s">
        <v>11</v>
      </c>
      <c r="DA2228" s="10">
        <v>7.0000000000000007E-2</v>
      </c>
      <c r="DB2228" s="10">
        <v>0.04</v>
      </c>
      <c r="DC2228" s="10">
        <v>1</v>
      </c>
      <c r="DD2228" s="10">
        <v>10.8</v>
      </c>
      <c r="DF2228" s="10">
        <v>0.16</v>
      </c>
      <c r="DG2228" s="10">
        <v>0.1</v>
      </c>
      <c r="DH2228" s="10">
        <v>10</v>
      </c>
      <c r="DI2228" s="10">
        <v>10.8</v>
      </c>
      <c r="DK2228" s="10">
        <v>0.16</v>
      </c>
      <c r="DL2228" s="10">
        <v>0.1</v>
      </c>
      <c r="DM2228" s="10">
        <v>10</v>
      </c>
      <c r="DN2228" s="10">
        <v>10.8</v>
      </c>
    </row>
    <row r="2229" spans="1:118" x14ac:dyDescent="0.25">
      <c r="A2229" s="10">
        <v>2303</v>
      </c>
      <c r="R2229" s="10">
        <v>2303</v>
      </c>
      <c r="S2229" s="10" t="s">
        <v>8</v>
      </c>
      <c r="T2229" s="10">
        <v>0.02</v>
      </c>
      <c r="U2229" s="10">
        <v>0.02</v>
      </c>
      <c r="V2229" s="10">
        <v>1</v>
      </c>
      <c r="W2229" s="10">
        <v>36.5</v>
      </c>
      <c r="Y2229" s="10">
        <v>0.21</v>
      </c>
      <c r="Z2229" s="10">
        <v>0.18</v>
      </c>
      <c r="AA2229" s="10">
        <v>4</v>
      </c>
      <c r="AB2229" s="10">
        <v>36.6</v>
      </c>
      <c r="AD2229" s="10">
        <v>0.21</v>
      </c>
      <c r="AE2229" s="10">
        <v>0.18</v>
      </c>
      <c r="AF2229" s="10">
        <v>4</v>
      </c>
      <c r="AG2229" s="10">
        <v>36.6</v>
      </c>
      <c r="AI2229" s="10">
        <v>2303</v>
      </c>
      <c r="AJ2229" s="10" t="s">
        <v>8</v>
      </c>
      <c r="AK2229" s="10">
        <v>0.46</v>
      </c>
      <c r="AL2229" s="10">
        <v>0.21</v>
      </c>
      <c r="AM2229" s="10">
        <v>8</v>
      </c>
      <c r="AN2229" s="10">
        <v>36.4</v>
      </c>
      <c r="AP2229" s="10">
        <v>0.62</v>
      </c>
      <c r="AQ2229" s="10">
        <v>0.34</v>
      </c>
      <c r="AR2229" s="10">
        <v>9</v>
      </c>
      <c r="AS2229" s="10">
        <v>36.4</v>
      </c>
      <c r="AU2229" s="10">
        <v>0.57999999999999996</v>
      </c>
      <c r="AV2229" s="10">
        <v>0.24</v>
      </c>
      <c r="AW2229" s="10">
        <v>10</v>
      </c>
      <c r="AX2229" s="10">
        <v>36.4</v>
      </c>
      <c r="AZ2229" s="10">
        <v>2303</v>
      </c>
      <c r="BA2229" s="10" t="s">
        <v>8</v>
      </c>
      <c r="BQ2229" s="10">
        <v>2302</v>
      </c>
      <c r="BR2229" s="10" t="s">
        <v>297</v>
      </c>
      <c r="BS2229" s="10">
        <v>0.82612690000000011</v>
      </c>
      <c r="BT2229" s="10">
        <v>0.51219867800000007</v>
      </c>
      <c r="BU2229" s="10">
        <v>53</v>
      </c>
      <c r="BV2229" s="10">
        <v>10.6</v>
      </c>
      <c r="BX2229" s="10">
        <v>1.65210675</v>
      </c>
      <c r="BY2229" s="10">
        <v>1.0243061849999999</v>
      </c>
      <c r="BZ2229" s="10">
        <v>105</v>
      </c>
      <c r="CA2229" s="10">
        <v>10.7</v>
      </c>
      <c r="CC2229" s="10">
        <v>1.8881219999999996</v>
      </c>
      <c r="CD2229" s="10">
        <v>1.1706356399999998</v>
      </c>
      <c r="CE2229" s="10">
        <v>120</v>
      </c>
      <c r="CF2229" s="10">
        <v>10.7</v>
      </c>
      <c r="CH2229" s="10">
        <v>2302</v>
      </c>
      <c r="CI2229" s="10" t="s">
        <v>297</v>
      </c>
      <c r="CJ2229" s="10">
        <v>0.28057139999999997</v>
      </c>
      <c r="CK2229" s="10">
        <v>0.17395426799999997</v>
      </c>
      <c r="CL2229" s="10">
        <v>18</v>
      </c>
      <c r="CM2229" s="10">
        <v>10.6</v>
      </c>
      <c r="CO2229" s="10">
        <v>0.59231739999999999</v>
      </c>
      <c r="CP2229" s="10">
        <v>0.36723678799999998</v>
      </c>
      <c r="CQ2229" s="10">
        <v>38</v>
      </c>
      <c r="CR2229" s="10">
        <v>10.6</v>
      </c>
      <c r="CT2229" s="10">
        <v>0.70142850000000001</v>
      </c>
      <c r="CU2229" s="10">
        <v>0.43488567</v>
      </c>
      <c r="CV2229" s="10">
        <v>45</v>
      </c>
      <c r="CW2229" s="10">
        <v>10.6</v>
      </c>
      <c r="CY2229" s="10">
        <v>3207</v>
      </c>
      <c r="CZ2229" s="10" t="s">
        <v>285</v>
      </c>
    </row>
    <row r="2230" spans="1:118" x14ac:dyDescent="0.25">
      <c r="A2230" s="10">
        <v>2304</v>
      </c>
      <c r="R2230" s="10">
        <v>2304</v>
      </c>
      <c r="S2230" s="10" t="s">
        <v>9</v>
      </c>
      <c r="T2230" s="10">
        <v>0.22</v>
      </c>
      <c r="U2230" s="10">
        <v>0.17</v>
      </c>
      <c r="V2230" s="10">
        <v>4</v>
      </c>
      <c r="W2230" s="10">
        <v>36.5</v>
      </c>
      <c r="Y2230" s="10">
        <v>0.28000000000000003</v>
      </c>
      <c r="Z2230" s="10">
        <v>0.21</v>
      </c>
      <c r="AA2230" s="10">
        <v>5</v>
      </c>
      <c r="AB2230" s="10">
        <v>36.6</v>
      </c>
      <c r="AD2230" s="10">
        <v>0.34</v>
      </c>
      <c r="AE2230" s="10">
        <v>0.18</v>
      </c>
      <c r="AF2230" s="10">
        <v>6</v>
      </c>
      <c r="AG2230" s="10">
        <v>36.6</v>
      </c>
      <c r="AI2230" s="10">
        <v>2304</v>
      </c>
      <c r="AJ2230" s="10" t="s">
        <v>9</v>
      </c>
      <c r="AK2230" s="10">
        <v>0.46</v>
      </c>
      <c r="AL2230" s="10">
        <v>0.21</v>
      </c>
      <c r="AM2230" s="10">
        <v>8</v>
      </c>
      <c r="AN2230" s="10">
        <v>36.4</v>
      </c>
      <c r="AP2230" s="10">
        <v>0.62</v>
      </c>
      <c r="AQ2230" s="10">
        <v>0.34</v>
      </c>
      <c r="AR2230" s="10">
        <v>9</v>
      </c>
      <c r="AS2230" s="10">
        <v>36.4</v>
      </c>
      <c r="AU2230" s="10">
        <v>0.57999999999999996</v>
      </c>
      <c r="AV2230" s="10">
        <v>0.24</v>
      </c>
      <c r="AW2230" s="10">
        <v>10</v>
      </c>
      <c r="AX2230" s="10">
        <v>36.4</v>
      </c>
      <c r="AZ2230" s="10">
        <v>2304</v>
      </c>
      <c r="BA2230" s="10" t="s">
        <v>9</v>
      </c>
      <c r="BB2230" s="10">
        <v>0.41</v>
      </c>
      <c r="BC2230" s="10">
        <v>0.28000000000000003</v>
      </c>
      <c r="BD2230" s="10">
        <v>7</v>
      </c>
      <c r="BE2230" s="10">
        <v>36.5</v>
      </c>
      <c r="BG2230" s="10">
        <v>0.44</v>
      </c>
      <c r="BH2230" s="10">
        <v>0.28999999999999998</v>
      </c>
      <c r="BI2230" s="10">
        <v>8</v>
      </c>
      <c r="BJ2230" s="10">
        <v>36.6</v>
      </c>
      <c r="BL2230" s="10">
        <v>0.49</v>
      </c>
      <c r="BM2230" s="10">
        <v>0.32</v>
      </c>
      <c r="BN2230" s="10">
        <v>9</v>
      </c>
      <c r="BO2230" s="10">
        <v>36.6</v>
      </c>
      <c r="BQ2230" s="10">
        <v>2303</v>
      </c>
      <c r="BR2230" s="10" t="s">
        <v>8</v>
      </c>
      <c r="BS2230" s="10">
        <v>0.52</v>
      </c>
      <c r="BT2230" s="10">
        <v>0.3</v>
      </c>
      <c r="BU2230" s="10">
        <v>8</v>
      </c>
      <c r="BV2230" s="10">
        <v>37.5</v>
      </c>
      <c r="BX2230" s="10">
        <v>0.52</v>
      </c>
      <c r="BY2230" s="10">
        <v>0.3</v>
      </c>
      <c r="BZ2230" s="10">
        <v>9</v>
      </c>
      <c r="CA2230" s="10">
        <v>37.299999999999997</v>
      </c>
      <c r="CC2230" s="10">
        <v>0.52</v>
      </c>
      <c r="CD2230" s="10">
        <v>0.3</v>
      </c>
      <c r="CE2230" s="10">
        <v>9</v>
      </c>
      <c r="CF2230" s="10">
        <v>37.299999999999997</v>
      </c>
      <c r="CH2230" s="10">
        <v>2303</v>
      </c>
      <c r="CI2230" s="10" t="s">
        <v>8</v>
      </c>
      <c r="CJ2230" s="10">
        <v>0.21</v>
      </c>
      <c r="CK2230" s="10">
        <v>0.18</v>
      </c>
      <c r="CL2230" s="10">
        <v>4</v>
      </c>
      <c r="CM2230" s="10">
        <v>38.1</v>
      </c>
      <c r="CO2230" s="10">
        <v>0.26</v>
      </c>
      <c r="CP2230" s="10">
        <v>0.22</v>
      </c>
      <c r="CQ2230" s="10">
        <v>5</v>
      </c>
      <c r="CR2230" s="10">
        <v>37.9</v>
      </c>
      <c r="CT2230" s="10">
        <v>0.31</v>
      </c>
      <c r="CU2230" s="10">
        <v>0.24</v>
      </c>
      <c r="CV2230" s="10">
        <v>6</v>
      </c>
      <c r="CW2230" s="10">
        <v>38.1</v>
      </c>
      <c r="CY2230" s="10">
        <v>3208</v>
      </c>
      <c r="CZ2230" s="10" t="s">
        <v>304</v>
      </c>
    </row>
    <row r="2231" spans="1:118" x14ac:dyDescent="0.25">
      <c r="A2231" s="10">
        <v>2305</v>
      </c>
      <c r="R2231" s="10">
        <v>2305</v>
      </c>
      <c r="S2231" s="10" t="s">
        <v>76</v>
      </c>
      <c r="T2231" s="10">
        <v>0.18</v>
      </c>
      <c r="U2231" s="10">
        <v>0.21</v>
      </c>
      <c r="V2231" s="10">
        <v>4</v>
      </c>
      <c r="W2231" s="10">
        <v>36.5</v>
      </c>
      <c r="Y2231" s="10">
        <v>0.18</v>
      </c>
      <c r="Z2231" s="10">
        <v>0.21</v>
      </c>
      <c r="AA2231" s="10">
        <v>3</v>
      </c>
      <c r="AB2231" s="10">
        <v>36.6</v>
      </c>
      <c r="AD2231" s="10">
        <v>0.34</v>
      </c>
      <c r="AE2231" s="10">
        <v>0.3</v>
      </c>
      <c r="AF2231" s="10">
        <v>8</v>
      </c>
      <c r="AG2231" s="10">
        <v>36.6</v>
      </c>
      <c r="AI2231" s="10">
        <v>2305</v>
      </c>
      <c r="AJ2231" s="10" t="s">
        <v>76</v>
      </c>
      <c r="AK2231" s="10">
        <v>0.56999999999999995</v>
      </c>
      <c r="AL2231" s="10">
        <v>0.28000000000000003</v>
      </c>
      <c r="AM2231" s="10">
        <v>10</v>
      </c>
      <c r="AN2231" s="10">
        <v>36.4</v>
      </c>
      <c r="AP2231" s="10">
        <v>0.65</v>
      </c>
      <c r="AQ2231" s="10">
        <v>0.35</v>
      </c>
      <c r="AR2231" s="10">
        <v>12</v>
      </c>
      <c r="AS2231" s="10">
        <v>36.4</v>
      </c>
      <c r="AU2231" s="10">
        <v>0.39</v>
      </c>
      <c r="AV2231" s="10">
        <v>0.26</v>
      </c>
      <c r="AW2231" s="10">
        <v>12</v>
      </c>
      <c r="AX2231" s="10">
        <v>36.4</v>
      </c>
      <c r="AZ2231" s="10">
        <v>2305</v>
      </c>
      <c r="BA2231" s="10" t="s">
        <v>76</v>
      </c>
      <c r="BB2231" s="10">
        <v>0.11</v>
      </c>
      <c r="BC2231" s="10">
        <v>0.16</v>
      </c>
      <c r="BD2231" s="10">
        <v>2</v>
      </c>
      <c r="BE2231" s="10">
        <v>36.5</v>
      </c>
      <c r="BG2231" s="10">
        <v>0.11</v>
      </c>
      <c r="BH2231" s="10">
        <v>0.16</v>
      </c>
      <c r="BI2231" s="10">
        <v>2</v>
      </c>
      <c r="BJ2231" s="10">
        <v>36.6</v>
      </c>
      <c r="BL2231" s="10">
        <v>0.26</v>
      </c>
      <c r="BM2231" s="10">
        <v>0.25</v>
      </c>
      <c r="BN2231" s="10">
        <v>4</v>
      </c>
      <c r="BO2231" s="10">
        <v>36.6</v>
      </c>
      <c r="BQ2231" s="10">
        <v>2304</v>
      </c>
      <c r="BR2231" s="10" t="s">
        <v>9</v>
      </c>
      <c r="BS2231" s="10">
        <v>0.52</v>
      </c>
      <c r="BT2231" s="10">
        <v>0.3</v>
      </c>
      <c r="BU2231" s="10">
        <v>8</v>
      </c>
      <c r="BV2231" s="10">
        <v>37.5</v>
      </c>
      <c r="BX2231" s="10">
        <v>0.52</v>
      </c>
      <c r="BY2231" s="10">
        <v>0.3</v>
      </c>
      <c r="BZ2231" s="10">
        <v>9</v>
      </c>
      <c r="CA2231" s="10">
        <v>37.299999999999997</v>
      </c>
      <c r="CC2231" s="10">
        <v>0.52</v>
      </c>
      <c r="CD2231" s="10">
        <v>0.3</v>
      </c>
      <c r="CE2231" s="10">
        <v>9</v>
      </c>
      <c r="CF2231" s="10">
        <v>37.299999999999997</v>
      </c>
      <c r="CH2231" s="10">
        <v>2304</v>
      </c>
      <c r="CI2231" s="10" t="s">
        <v>9</v>
      </c>
      <c r="CJ2231" s="10">
        <v>0.21</v>
      </c>
      <c r="CK2231" s="10">
        <v>0.18</v>
      </c>
      <c r="CL2231" s="10">
        <v>4</v>
      </c>
      <c r="CM2231" s="10">
        <v>38.1</v>
      </c>
      <c r="CO2231" s="10">
        <v>0.26</v>
      </c>
      <c r="CP2231" s="10">
        <v>0.22</v>
      </c>
      <c r="CQ2231" s="10">
        <v>5</v>
      </c>
      <c r="CR2231" s="10">
        <v>37.9</v>
      </c>
      <c r="CT2231" s="10">
        <v>0.31</v>
      </c>
      <c r="CU2231" s="10">
        <v>0.24</v>
      </c>
      <c r="CV2231" s="10">
        <v>6</v>
      </c>
      <c r="CW2231" s="10">
        <v>38.1</v>
      </c>
      <c r="CY2231" s="10">
        <v>3209</v>
      </c>
      <c r="CZ2231" s="10" t="s">
        <v>288</v>
      </c>
    </row>
    <row r="2232" spans="1:118" x14ac:dyDescent="0.25">
      <c r="A2232" s="10">
        <v>2306</v>
      </c>
      <c r="R2232" s="10">
        <v>2306</v>
      </c>
      <c r="S2232" s="10" t="s">
        <v>399</v>
      </c>
      <c r="T2232" s="10">
        <v>0.01</v>
      </c>
      <c r="U2232" s="10">
        <v>6.0000000000000001E-3</v>
      </c>
      <c r="V2232" s="10">
        <v>1</v>
      </c>
      <c r="W2232" s="10">
        <v>6.7</v>
      </c>
      <c r="Y2232" s="10">
        <v>0.2</v>
      </c>
      <c r="Z2232" s="10">
        <v>0.12</v>
      </c>
      <c r="AA2232" s="10">
        <v>20</v>
      </c>
      <c r="AB2232" s="10">
        <v>6.7</v>
      </c>
      <c r="AD2232" s="10">
        <v>0.2</v>
      </c>
      <c r="AE2232" s="10">
        <v>0.12</v>
      </c>
      <c r="AF2232" s="10">
        <v>20</v>
      </c>
      <c r="AG2232" s="10">
        <v>6.6</v>
      </c>
      <c r="AI2232" s="10">
        <v>2306</v>
      </c>
      <c r="AJ2232" s="10" t="s">
        <v>399</v>
      </c>
      <c r="AK2232" s="10">
        <v>0.45</v>
      </c>
      <c r="AL2232" s="10">
        <v>0.15</v>
      </c>
      <c r="AM2232" s="10">
        <v>40</v>
      </c>
      <c r="AN2232" s="10">
        <v>6.7</v>
      </c>
      <c r="AP2232" s="10">
        <v>0.6</v>
      </c>
      <c r="AQ2232" s="10">
        <v>0.28000000000000003</v>
      </c>
      <c r="AR2232" s="10">
        <v>45</v>
      </c>
      <c r="AS2232" s="10">
        <v>6.7</v>
      </c>
      <c r="AU2232" s="10">
        <v>0.56000000000000005</v>
      </c>
      <c r="AV2232" s="10">
        <v>0.18</v>
      </c>
      <c r="AW2232" s="10">
        <v>50</v>
      </c>
      <c r="AX2232" s="10">
        <v>6.6</v>
      </c>
      <c r="AZ2232" s="10">
        <v>2306</v>
      </c>
      <c r="BA2232" s="10" t="s">
        <v>399</v>
      </c>
      <c r="BQ2232" s="10">
        <v>2305</v>
      </c>
      <c r="BR2232" s="10" t="s">
        <v>76</v>
      </c>
      <c r="BS2232" s="10">
        <v>0.53</v>
      </c>
      <c r="BT2232" s="10">
        <v>0.34</v>
      </c>
      <c r="BU2232" s="10">
        <v>9</v>
      </c>
      <c r="BV2232" s="10">
        <v>37.5</v>
      </c>
      <c r="BX2232" s="10">
        <v>0.53</v>
      </c>
      <c r="BY2232" s="10">
        <v>0.34</v>
      </c>
      <c r="BZ2232" s="10">
        <v>9</v>
      </c>
      <c r="CA2232" s="10">
        <v>37.299999999999997</v>
      </c>
      <c r="CC2232" s="10">
        <v>0.53</v>
      </c>
      <c r="CD2232" s="10">
        <v>0.34</v>
      </c>
      <c r="CE2232" s="10">
        <v>9</v>
      </c>
      <c r="CF2232" s="10">
        <v>37.299999999999997</v>
      </c>
      <c r="CH2232" s="10">
        <v>2305</v>
      </c>
      <c r="CI2232" s="10" t="s">
        <v>76</v>
      </c>
      <c r="CJ2232" s="10">
        <v>0.18</v>
      </c>
      <c r="CK2232" s="10">
        <v>0.21</v>
      </c>
      <c r="CL2232" s="10">
        <v>3</v>
      </c>
      <c r="CM2232" s="10">
        <v>38.1</v>
      </c>
      <c r="CO2232" s="10">
        <v>0.18</v>
      </c>
      <c r="CP2232" s="10">
        <v>0.21</v>
      </c>
      <c r="CQ2232" s="10">
        <v>3</v>
      </c>
      <c r="CR2232" s="10">
        <v>37.9</v>
      </c>
      <c r="CT2232" s="10">
        <v>0.21</v>
      </c>
      <c r="CU2232" s="10">
        <v>0.22</v>
      </c>
      <c r="CV2232" s="10">
        <v>4</v>
      </c>
      <c r="CW2232" s="10">
        <v>38.1</v>
      </c>
      <c r="CY2232" s="10">
        <v>3210</v>
      </c>
      <c r="CZ2232" s="10" t="s">
        <v>315</v>
      </c>
    </row>
    <row r="2233" spans="1:118" x14ac:dyDescent="0.25">
      <c r="A2233" s="10">
        <v>2307</v>
      </c>
      <c r="R2233" s="10">
        <v>2307</v>
      </c>
      <c r="S2233" s="10" t="s">
        <v>530</v>
      </c>
      <c r="T2233" s="10">
        <v>0.21</v>
      </c>
      <c r="U2233" s="10">
        <v>0.13</v>
      </c>
      <c r="V2233" s="10">
        <v>22</v>
      </c>
      <c r="W2233" s="10">
        <v>6.7</v>
      </c>
      <c r="Y2233" s="10">
        <v>0.27</v>
      </c>
      <c r="Z2233" s="10">
        <v>0.17</v>
      </c>
      <c r="AA2233" s="10">
        <v>27</v>
      </c>
      <c r="AB2233" s="10">
        <v>6.7</v>
      </c>
      <c r="AD2233" s="10">
        <v>0.33</v>
      </c>
      <c r="AE2233" s="10">
        <v>0.2</v>
      </c>
      <c r="AF2233" s="10">
        <v>33</v>
      </c>
      <c r="AG2233" s="10">
        <v>6.7</v>
      </c>
      <c r="AI2233" s="10">
        <v>2307</v>
      </c>
      <c r="AJ2233" s="10" t="s">
        <v>530</v>
      </c>
      <c r="AK2233" s="10">
        <v>0.45</v>
      </c>
      <c r="AL2233" s="10">
        <v>0.15</v>
      </c>
      <c r="AM2233" s="10">
        <v>40</v>
      </c>
      <c r="AN2233" s="10">
        <v>6.7</v>
      </c>
      <c r="AP2233" s="10">
        <v>0.6</v>
      </c>
      <c r="AQ2233" s="10">
        <v>0.28000000000000003</v>
      </c>
      <c r="AR2233" s="10">
        <v>45</v>
      </c>
      <c r="AS2233" s="10">
        <v>6.7</v>
      </c>
      <c r="AU2233" s="10">
        <v>0.56000000000000005</v>
      </c>
      <c r="AV2233" s="10">
        <v>0.18</v>
      </c>
      <c r="AW2233" s="10">
        <v>50</v>
      </c>
      <c r="AX2233" s="10">
        <v>6.7</v>
      </c>
      <c r="AZ2233" s="10">
        <v>2307</v>
      </c>
      <c r="BA2233" s="10" t="s">
        <v>530</v>
      </c>
      <c r="BB2233" s="10">
        <v>0.4</v>
      </c>
      <c r="BC2233" s="10">
        <v>0.25</v>
      </c>
      <c r="BD2233" s="10">
        <v>40</v>
      </c>
      <c r="BE2233" s="10">
        <v>6.7</v>
      </c>
      <c r="BG2233" s="10">
        <v>0.43</v>
      </c>
      <c r="BH2233" s="10">
        <v>0.26</v>
      </c>
      <c r="BI2233" s="10">
        <v>42</v>
      </c>
      <c r="BJ2233" s="10">
        <v>6.7</v>
      </c>
      <c r="BL2233" s="10">
        <v>0.48</v>
      </c>
      <c r="BM2233" s="10">
        <v>0.3</v>
      </c>
      <c r="BN2233" s="10">
        <v>48</v>
      </c>
      <c r="BO2233" s="10">
        <v>6.7</v>
      </c>
      <c r="BQ2233" s="10">
        <v>2306</v>
      </c>
      <c r="BR2233" s="10" t="s">
        <v>399</v>
      </c>
      <c r="BS2233" s="10">
        <v>0.49</v>
      </c>
      <c r="BT2233" s="10">
        <v>0.24</v>
      </c>
      <c r="BU2233" s="10">
        <v>45</v>
      </c>
      <c r="BV2233" s="10">
        <v>6.7</v>
      </c>
      <c r="BX2233" s="10">
        <v>0.49</v>
      </c>
      <c r="BY2233" s="10">
        <v>0.24</v>
      </c>
      <c r="BZ2233" s="10">
        <v>45</v>
      </c>
      <c r="CA2233" s="10">
        <v>6.7</v>
      </c>
      <c r="CC2233" s="10">
        <v>0.49</v>
      </c>
      <c r="CD2233" s="10">
        <v>0.24</v>
      </c>
      <c r="CE2233" s="10">
        <v>45</v>
      </c>
      <c r="CF2233" s="10">
        <v>6.7</v>
      </c>
      <c r="CH2233" s="10">
        <v>2306</v>
      </c>
      <c r="CI2233" s="10" t="s">
        <v>399</v>
      </c>
      <c r="CJ2233" s="10">
        <v>0.2</v>
      </c>
      <c r="CK2233" s="10">
        <v>0.13</v>
      </c>
      <c r="CL2233" s="10">
        <v>20</v>
      </c>
      <c r="CM2233" s="10">
        <v>6.7</v>
      </c>
      <c r="CO2233" s="10">
        <v>0.25</v>
      </c>
      <c r="CP2233" s="10">
        <v>0.16</v>
      </c>
      <c r="CQ2233" s="10">
        <v>25</v>
      </c>
      <c r="CR2233" s="10">
        <v>6.7</v>
      </c>
      <c r="CT2233" s="10">
        <v>0.3</v>
      </c>
      <c r="CU2233" s="10">
        <v>0.19</v>
      </c>
      <c r="CV2233" s="10">
        <v>30</v>
      </c>
      <c r="CW2233" s="10">
        <v>6.7</v>
      </c>
      <c r="CY2233" s="10">
        <v>3211</v>
      </c>
      <c r="CZ2233" s="10" t="s">
        <v>289</v>
      </c>
    </row>
    <row r="2234" spans="1:118" x14ac:dyDescent="0.25">
      <c r="A2234" s="10">
        <v>2308</v>
      </c>
      <c r="R2234" s="10">
        <v>2308</v>
      </c>
      <c r="S2234" s="10" t="s">
        <v>43</v>
      </c>
      <c r="T2234" s="10">
        <v>0.17</v>
      </c>
      <c r="U2234" s="10">
        <v>0.11</v>
      </c>
      <c r="V2234" s="10">
        <v>10</v>
      </c>
      <c r="W2234" s="10">
        <v>10.7</v>
      </c>
      <c r="Y2234" s="10">
        <v>0.17</v>
      </c>
      <c r="Z2234" s="10">
        <v>0.11</v>
      </c>
      <c r="AA2234" s="10">
        <v>10</v>
      </c>
      <c r="AB2234" s="10">
        <v>10.7</v>
      </c>
      <c r="AD2234" s="10">
        <v>0.33</v>
      </c>
      <c r="AE2234" s="10">
        <v>0.2</v>
      </c>
      <c r="AF2234" s="10">
        <v>20</v>
      </c>
      <c r="AG2234" s="10">
        <v>10.7</v>
      </c>
      <c r="AI2234" s="10">
        <v>2308</v>
      </c>
      <c r="AJ2234" s="10" t="s">
        <v>43</v>
      </c>
      <c r="AK2234" s="10">
        <v>0.56000000000000005</v>
      </c>
      <c r="AL2234" s="10">
        <v>0.18</v>
      </c>
      <c r="AM2234" s="10">
        <v>30</v>
      </c>
      <c r="AN2234" s="10">
        <v>10.7</v>
      </c>
      <c r="AP2234" s="10">
        <v>0.63</v>
      </c>
      <c r="AQ2234" s="10">
        <v>0.25</v>
      </c>
      <c r="AR2234" s="10">
        <v>35</v>
      </c>
      <c r="AS2234" s="10">
        <v>10.7</v>
      </c>
      <c r="AU2234" s="10">
        <v>0.37</v>
      </c>
      <c r="AV2234" s="10">
        <v>0.16</v>
      </c>
      <c r="AW2234" s="10">
        <v>35</v>
      </c>
      <c r="AX2234" s="10">
        <v>10.7</v>
      </c>
      <c r="AZ2234" s="10">
        <v>2308</v>
      </c>
      <c r="BA2234" s="10" t="s">
        <v>43</v>
      </c>
      <c r="BB2234" s="10">
        <v>0.1</v>
      </c>
      <c r="BC2234" s="10">
        <v>0.06</v>
      </c>
      <c r="BD2234" s="10">
        <v>6</v>
      </c>
      <c r="BE2234" s="10">
        <v>10.7</v>
      </c>
      <c r="BG2234" s="10">
        <v>0.1</v>
      </c>
      <c r="BH2234" s="10">
        <v>0.06</v>
      </c>
      <c r="BI2234" s="10">
        <v>6</v>
      </c>
      <c r="BJ2234" s="10">
        <v>10.7</v>
      </c>
      <c r="BL2234" s="10">
        <v>0.25</v>
      </c>
      <c r="BM2234" s="10">
        <v>0.15</v>
      </c>
      <c r="BN2234" s="10">
        <v>15</v>
      </c>
      <c r="BO2234" s="10">
        <v>10.7</v>
      </c>
      <c r="BQ2234" s="10">
        <v>2307</v>
      </c>
      <c r="BR2234" s="10" t="s">
        <v>530</v>
      </c>
      <c r="BS2234" s="10">
        <v>0.49</v>
      </c>
      <c r="BT2234" s="10">
        <v>0.24</v>
      </c>
      <c r="BU2234" s="10">
        <v>45</v>
      </c>
      <c r="BV2234" s="10">
        <v>6.7</v>
      </c>
      <c r="BX2234" s="10">
        <v>0.49</v>
      </c>
      <c r="BY2234" s="10">
        <v>0.24</v>
      </c>
      <c r="BZ2234" s="10">
        <v>45</v>
      </c>
      <c r="CA2234" s="10">
        <v>6.7</v>
      </c>
      <c r="CC2234" s="10">
        <v>0.49</v>
      </c>
      <c r="CD2234" s="10">
        <v>0.24</v>
      </c>
      <c r="CE2234" s="10">
        <v>45</v>
      </c>
      <c r="CF2234" s="10">
        <v>6.7</v>
      </c>
      <c r="CH2234" s="10">
        <v>2307</v>
      </c>
      <c r="CI2234" s="10" t="s">
        <v>530</v>
      </c>
      <c r="CJ2234" s="10">
        <v>0.2</v>
      </c>
      <c r="CK2234" s="10">
        <v>0.13</v>
      </c>
      <c r="CL2234" s="10">
        <v>20</v>
      </c>
      <c r="CM2234" s="10">
        <v>6.7</v>
      </c>
      <c r="CO2234" s="10">
        <v>0.25</v>
      </c>
      <c r="CP2234" s="10">
        <v>0.16</v>
      </c>
      <c r="CQ2234" s="10">
        <v>25</v>
      </c>
      <c r="CR2234" s="10">
        <v>6.7</v>
      </c>
      <c r="CT2234" s="10">
        <v>0.3</v>
      </c>
      <c r="CU2234" s="10">
        <v>0.19</v>
      </c>
      <c r="CV2234" s="10">
        <v>30</v>
      </c>
      <c r="CW2234" s="10">
        <v>6.7</v>
      </c>
      <c r="CY2234" s="10">
        <v>3212</v>
      </c>
      <c r="CZ2234" s="10" t="s">
        <v>306</v>
      </c>
    </row>
    <row r="2235" spans="1:118" x14ac:dyDescent="0.25">
      <c r="A2235" s="10">
        <v>2309</v>
      </c>
      <c r="R2235" s="10">
        <v>2309</v>
      </c>
      <c r="S2235" s="10" t="s">
        <v>285</v>
      </c>
      <c r="T2235" s="10">
        <v>0.197047</v>
      </c>
      <c r="U2235" s="10">
        <v>0.12216914</v>
      </c>
      <c r="V2235" s="10">
        <v>20</v>
      </c>
      <c r="W2235" s="10">
        <v>6.7</v>
      </c>
      <c r="Y2235" s="10">
        <v>0.394094</v>
      </c>
      <c r="Z2235" s="10">
        <v>0.24433827999999999</v>
      </c>
      <c r="AA2235" s="10">
        <v>40</v>
      </c>
      <c r="AB2235" s="10">
        <v>6.7</v>
      </c>
      <c r="AD2235" s="10">
        <v>9.7053E-2</v>
      </c>
      <c r="AE2235" s="10">
        <v>6.0172860000000002E-2</v>
      </c>
      <c r="AF2235" s="10">
        <v>10</v>
      </c>
      <c r="AG2235" s="10">
        <v>6.6</v>
      </c>
      <c r="AI2235" s="10">
        <v>2309</v>
      </c>
      <c r="AJ2235" s="10" t="s">
        <v>285</v>
      </c>
      <c r="AK2235" s="10">
        <v>0.44045799999999996</v>
      </c>
      <c r="AL2235" s="10">
        <v>0.14535113999999999</v>
      </c>
      <c r="AM2235" s="10">
        <v>40</v>
      </c>
      <c r="AN2235" s="10">
        <v>6.7</v>
      </c>
      <c r="AP2235" s="10">
        <v>0.35955281999999994</v>
      </c>
      <c r="AQ2235" s="10">
        <v>0.12943901519999998</v>
      </c>
      <c r="AR2235" s="10">
        <v>33</v>
      </c>
      <c r="AS2235" s="10">
        <v>6.7</v>
      </c>
      <c r="AU2235" s="10">
        <v>0.33968549999999997</v>
      </c>
      <c r="AV2235" s="10">
        <v>0.21060500999999998</v>
      </c>
      <c r="AW2235" s="10">
        <v>35</v>
      </c>
      <c r="AX2235" s="10">
        <v>6.6</v>
      </c>
      <c r="AZ2235" s="10">
        <v>2309</v>
      </c>
      <c r="BA2235" s="10" t="s">
        <v>285</v>
      </c>
      <c r="BB2235" s="10">
        <v>0.197047</v>
      </c>
      <c r="BC2235" s="10">
        <v>0.12216914</v>
      </c>
      <c r="BD2235" s="10">
        <v>20</v>
      </c>
      <c r="BE2235" s="10">
        <v>6.7</v>
      </c>
      <c r="BG2235" s="10">
        <v>0.14778524999999998</v>
      </c>
      <c r="BH2235" s="10">
        <v>9.1626854999999993E-2</v>
      </c>
      <c r="BI2235" s="10">
        <v>15</v>
      </c>
      <c r="BJ2235" s="10">
        <v>6.7</v>
      </c>
      <c r="BL2235" s="10">
        <v>4.85265E-2</v>
      </c>
      <c r="BM2235" s="10">
        <v>3.0086430000000001E-2</v>
      </c>
      <c r="BN2235" s="10">
        <v>5</v>
      </c>
      <c r="BO2235" s="10">
        <v>6.6</v>
      </c>
      <c r="BQ2235" s="10">
        <v>2308</v>
      </c>
      <c r="BR2235" s="10" t="s">
        <v>43</v>
      </c>
      <c r="BS2235" s="10">
        <v>0.5</v>
      </c>
      <c r="BT2235" s="10">
        <v>0.24</v>
      </c>
      <c r="BU2235" s="10">
        <v>30</v>
      </c>
      <c r="BV2235" s="10">
        <v>10.7</v>
      </c>
      <c r="BX2235" s="10">
        <v>0.5</v>
      </c>
      <c r="BY2235" s="10">
        <v>0.24</v>
      </c>
      <c r="BZ2235" s="10">
        <v>30</v>
      </c>
      <c r="CA2235" s="10">
        <v>10.7</v>
      </c>
      <c r="CC2235" s="10">
        <v>0.5</v>
      </c>
      <c r="CD2235" s="10">
        <v>0.24</v>
      </c>
      <c r="CE2235" s="10">
        <v>30</v>
      </c>
      <c r="CF2235" s="10">
        <v>10.7</v>
      </c>
      <c r="CH2235" s="10">
        <v>2308</v>
      </c>
      <c r="CI2235" s="10" t="s">
        <v>43</v>
      </c>
      <c r="CJ2235" s="10">
        <v>0.17</v>
      </c>
      <c r="CK2235" s="10">
        <v>0.11</v>
      </c>
      <c r="CL2235" s="10">
        <v>10</v>
      </c>
      <c r="CM2235" s="10">
        <v>10.7</v>
      </c>
      <c r="CO2235" s="10">
        <v>0.17</v>
      </c>
      <c r="CP2235" s="10">
        <v>0.11</v>
      </c>
      <c r="CQ2235" s="10">
        <v>10</v>
      </c>
      <c r="CR2235" s="10">
        <v>10.7</v>
      </c>
      <c r="CT2235" s="10">
        <v>0.2</v>
      </c>
      <c r="CU2235" s="10">
        <v>0.12</v>
      </c>
      <c r="CV2235" s="10">
        <v>12</v>
      </c>
      <c r="CW2235" s="10">
        <v>10.7</v>
      </c>
      <c r="CY2235" s="10">
        <v>3213</v>
      </c>
      <c r="CZ2235" s="10" t="s">
        <v>291</v>
      </c>
    </row>
    <row r="2236" spans="1:118" x14ac:dyDescent="0.25">
      <c r="A2236" s="10">
        <v>2310</v>
      </c>
      <c r="R2236" s="10">
        <v>2310</v>
      </c>
      <c r="S2236" s="10" t="s">
        <v>304</v>
      </c>
      <c r="T2236" s="10">
        <v>9.8523499999999993E-3</v>
      </c>
      <c r="U2236" s="10">
        <v>6.1084569999999994E-3</v>
      </c>
      <c r="V2236" s="10">
        <v>1</v>
      </c>
      <c r="W2236" s="10">
        <v>6.7</v>
      </c>
      <c r="Y2236" s="10">
        <v>9.8523499999999993E-3</v>
      </c>
      <c r="Z2236" s="10">
        <v>6.1084569999999994E-3</v>
      </c>
      <c r="AA2236" s="10">
        <v>1</v>
      </c>
      <c r="AB2236" s="10">
        <v>6.7</v>
      </c>
      <c r="AD2236" s="10">
        <v>9.7053E-2</v>
      </c>
      <c r="AE2236" s="10">
        <v>6.0172860000000002E-2</v>
      </c>
      <c r="AF2236" s="10">
        <v>10</v>
      </c>
      <c r="AG2236" s="10">
        <v>6.6</v>
      </c>
      <c r="AI2236" s="10">
        <v>2310</v>
      </c>
      <c r="AJ2236" s="10" t="s">
        <v>304</v>
      </c>
      <c r="AK2236" s="10">
        <v>0.49551524999999985</v>
      </c>
      <c r="AL2236" s="10">
        <v>0.16352003249999997</v>
      </c>
      <c r="AM2236" s="10">
        <v>45</v>
      </c>
      <c r="AN2236" s="10">
        <v>6.7</v>
      </c>
      <c r="AP2236" s="10">
        <v>0.55567253999999988</v>
      </c>
      <c r="AQ2236" s="10">
        <v>0.20004211439999994</v>
      </c>
      <c r="AR2236" s="10">
        <v>51</v>
      </c>
      <c r="AS2236" s="10">
        <v>6.7</v>
      </c>
      <c r="AU2236" s="10">
        <v>0.485265</v>
      </c>
      <c r="AV2236" s="10">
        <v>0.30086429999999997</v>
      </c>
      <c r="AW2236" s="10">
        <v>50</v>
      </c>
      <c r="AX2236" s="10">
        <v>6.6</v>
      </c>
      <c r="AZ2236" s="10">
        <v>2310</v>
      </c>
      <c r="BA2236" s="10" t="s">
        <v>304</v>
      </c>
      <c r="BB2236" s="10">
        <v>1.9704699999999999E-2</v>
      </c>
      <c r="BC2236" s="10">
        <v>1.2216913999999999E-2</v>
      </c>
      <c r="BD2236" s="10">
        <v>2</v>
      </c>
      <c r="BE2236" s="10">
        <v>6.7</v>
      </c>
      <c r="BG2236" s="10">
        <v>4.926175E-2</v>
      </c>
      <c r="BH2236" s="10">
        <v>3.0542284999999999E-2</v>
      </c>
      <c r="BI2236" s="10">
        <v>5</v>
      </c>
      <c r="BJ2236" s="10">
        <v>6.7</v>
      </c>
      <c r="BL2236" s="10">
        <v>4.85265E-2</v>
      </c>
      <c r="BM2236" s="10">
        <v>3.0086430000000001E-2</v>
      </c>
      <c r="BN2236" s="10">
        <v>5</v>
      </c>
      <c r="BO2236" s="10">
        <v>6.6</v>
      </c>
      <c r="BQ2236" s="10">
        <v>2309</v>
      </c>
      <c r="BR2236" s="10" t="s">
        <v>285</v>
      </c>
      <c r="BS2236" s="10">
        <v>0.39641219999999999</v>
      </c>
      <c r="BT2236" s="10">
        <v>0.1918635048</v>
      </c>
      <c r="BU2236" s="10">
        <v>38</v>
      </c>
      <c r="BV2236" s="10">
        <v>6.7</v>
      </c>
      <c r="BX2236" s="10">
        <v>0.36511650000000001</v>
      </c>
      <c r="BY2236" s="10">
        <v>0.176716386</v>
      </c>
      <c r="BZ2236" s="10">
        <v>35</v>
      </c>
      <c r="CA2236" s="10">
        <v>6.7</v>
      </c>
      <c r="CC2236" s="10">
        <v>0.39049559999999994</v>
      </c>
      <c r="CD2236" s="10">
        <v>0.18899987039999996</v>
      </c>
      <c r="CE2236" s="10">
        <v>38</v>
      </c>
      <c r="CF2236" s="10">
        <v>6.6</v>
      </c>
      <c r="CH2236" s="10">
        <v>2309</v>
      </c>
      <c r="CI2236" s="10" t="s">
        <v>285</v>
      </c>
      <c r="CJ2236" s="10">
        <v>0</v>
      </c>
      <c r="CK2236" s="10">
        <v>0</v>
      </c>
      <c r="CL2236" s="10">
        <v>0</v>
      </c>
      <c r="CM2236" s="10">
        <v>6.7</v>
      </c>
      <c r="CO2236" s="10">
        <v>0</v>
      </c>
      <c r="CP2236" s="10">
        <v>0</v>
      </c>
      <c r="CQ2236" s="10">
        <v>0</v>
      </c>
      <c r="CR2236" s="10">
        <v>6.7</v>
      </c>
      <c r="CT2236" s="10">
        <v>0</v>
      </c>
      <c r="CU2236" s="10">
        <v>0</v>
      </c>
      <c r="CV2236" s="10">
        <v>0</v>
      </c>
      <c r="CW2236" s="10">
        <v>6.7</v>
      </c>
      <c r="CY2236" s="10">
        <v>3214</v>
      </c>
      <c r="CZ2236" s="10" t="s">
        <v>307</v>
      </c>
    </row>
    <row r="2237" spans="1:118" x14ac:dyDescent="0.25">
      <c r="A2237" s="10">
        <v>2311</v>
      </c>
      <c r="R2237" s="10">
        <v>2311</v>
      </c>
      <c r="S2237" s="10" t="s">
        <v>287</v>
      </c>
      <c r="T2237" s="10">
        <v>0</v>
      </c>
      <c r="U2237" s="10">
        <v>0</v>
      </c>
      <c r="V2237" s="10">
        <v>0</v>
      </c>
      <c r="W2237" s="10">
        <v>6.7</v>
      </c>
      <c r="Y2237" s="10">
        <v>0</v>
      </c>
      <c r="Z2237" s="10">
        <v>0</v>
      </c>
      <c r="AA2237" s="10">
        <v>0</v>
      </c>
      <c r="AB2237" s="10">
        <v>6.7</v>
      </c>
      <c r="AD2237" s="10">
        <v>0</v>
      </c>
      <c r="AE2237" s="10">
        <v>0</v>
      </c>
      <c r="AF2237" s="10">
        <v>0</v>
      </c>
      <c r="AG2237" s="10">
        <v>6.6</v>
      </c>
      <c r="AI2237" s="10">
        <v>2311</v>
      </c>
      <c r="AJ2237" s="10" t="s">
        <v>287</v>
      </c>
      <c r="AK2237" s="10">
        <v>0</v>
      </c>
      <c r="AL2237" s="10">
        <v>0</v>
      </c>
      <c r="AM2237" s="10">
        <v>0</v>
      </c>
      <c r="AN2237" s="10">
        <v>6.7</v>
      </c>
      <c r="AP2237" s="10">
        <v>0</v>
      </c>
      <c r="AQ2237" s="10">
        <v>0</v>
      </c>
      <c r="AR2237" s="10">
        <v>0</v>
      </c>
      <c r="AS2237" s="10">
        <v>6.7</v>
      </c>
      <c r="AU2237" s="10">
        <v>0</v>
      </c>
      <c r="AV2237" s="10">
        <v>0</v>
      </c>
      <c r="AW2237" s="10">
        <v>0</v>
      </c>
      <c r="AX2237" s="10">
        <v>6.6</v>
      </c>
      <c r="AZ2237" s="10">
        <v>2311</v>
      </c>
      <c r="BA2237" s="10" t="s">
        <v>287</v>
      </c>
      <c r="BB2237" s="10">
        <v>0</v>
      </c>
      <c r="BC2237" s="10">
        <v>0</v>
      </c>
      <c r="BD2237" s="10">
        <v>0</v>
      </c>
      <c r="BE2237" s="10">
        <v>6.7</v>
      </c>
      <c r="BG2237" s="10">
        <v>0</v>
      </c>
      <c r="BH2237" s="10">
        <v>0</v>
      </c>
      <c r="BI2237" s="10">
        <v>0</v>
      </c>
      <c r="BJ2237" s="10">
        <v>6.7</v>
      </c>
      <c r="BL2237" s="10">
        <v>0</v>
      </c>
      <c r="BM2237" s="10">
        <v>0</v>
      </c>
      <c r="BN2237" s="10">
        <v>0</v>
      </c>
      <c r="BO2237" s="10">
        <v>6.6</v>
      </c>
      <c r="BQ2237" s="10">
        <v>2310</v>
      </c>
      <c r="BR2237" s="10" t="s">
        <v>304</v>
      </c>
      <c r="BS2237" s="10">
        <v>0.41727600000000004</v>
      </c>
      <c r="BT2237" s="10">
        <v>0.201961584</v>
      </c>
      <c r="BU2237" s="10">
        <v>40</v>
      </c>
      <c r="BV2237" s="10">
        <v>6.7</v>
      </c>
      <c r="BX2237" s="10">
        <v>0.41727600000000004</v>
      </c>
      <c r="BY2237" s="10">
        <v>0.201961584</v>
      </c>
      <c r="BZ2237" s="10">
        <v>40</v>
      </c>
      <c r="CA2237" s="10">
        <v>6.7</v>
      </c>
      <c r="CC2237" s="10">
        <v>0.41104800000000002</v>
      </c>
      <c r="CD2237" s="10">
        <v>0.198947232</v>
      </c>
      <c r="CE2237" s="10">
        <v>40</v>
      </c>
      <c r="CF2237" s="10">
        <v>6.6</v>
      </c>
      <c r="CH2237" s="10">
        <v>2310</v>
      </c>
      <c r="CI2237" s="10" t="s">
        <v>304</v>
      </c>
      <c r="CJ2237" s="10">
        <v>0</v>
      </c>
      <c r="CK2237" s="10">
        <v>0</v>
      </c>
      <c r="CL2237" s="10">
        <v>0</v>
      </c>
      <c r="CM2237" s="10">
        <v>6.7</v>
      </c>
      <c r="CO2237" s="10">
        <v>0</v>
      </c>
      <c r="CP2237" s="10">
        <v>0</v>
      </c>
      <c r="CQ2237" s="10">
        <v>0</v>
      </c>
      <c r="CR2237" s="10">
        <v>6.7</v>
      </c>
      <c r="CT2237" s="10">
        <v>0</v>
      </c>
      <c r="CU2237" s="10">
        <v>0</v>
      </c>
      <c r="CV2237" s="10">
        <v>0</v>
      </c>
      <c r="CW2237" s="10">
        <v>6.7</v>
      </c>
      <c r="CY2237" s="10">
        <v>3215</v>
      </c>
      <c r="CZ2237" s="10" t="s">
        <v>294</v>
      </c>
    </row>
    <row r="2238" spans="1:118" x14ac:dyDescent="0.25">
      <c r="A2238" s="10">
        <v>2312</v>
      </c>
      <c r="R2238" s="10">
        <v>2312</v>
      </c>
      <c r="S2238" s="10" t="s">
        <v>305</v>
      </c>
      <c r="T2238" s="10">
        <v>1.5734349999999998E-2</v>
      </c>
      <c r="U2238" s="10">
        <v>9.7552969999999978E-3</v>
      </c>
      <c r="V2238" s="10">
        <v>1</v>
      </c>
      <c r="W2238" s="10">
        <v>10.7</v>
      </c>
      <c r="Y2238" s="10">
        <v>1.5734349999999998E-2</v>
      </c>
      <c r="Z2238" s="10">
        <v>9.7552969999999978E-3</v>
      </c>
      <c r="AA2238" s="10">
        <v>1</v>
      </c>
      <c r="AB2238" s="10">
        <v>10.7</v>
      </c>
      <c r="AD2238" s="10">
        <v>9.4406099999999993E-2</v>
      </c>
      <c r="AE2238" s="10">
        <v>5.8531781999999997E-2</v>
      </c>
      <c r="AF2238" s="10">
        <v>6</v>
      </c>
      <c r="AG2238" s="10">
        <v>10.7</v>
      </c>
      <c r="AI2238" s="10">
        <v>2312</v>
      </c>
      <c r="AJ2238" s="10" t="s">
        <v>305</v>
      </c>
      <c r="AK2238" s="10">
        <v>8.6076150000000004E-2</v>
      </c>
      <c r="AL2238" s="10">
        <v>3.4000079250000002E-2</v>
      </c>
      <c r="AM2238" s="10">
        <v>5</v>
      </c>
      <c r="AN2238" s="10">
        <v>10.7</v>
      </c>
      <c r="AP2238" s="10">
        <v>0.12050661000000001</v>
      </c>
      <c r="AQ2238" s="10">
        <v>4.760011095000001E-2</v>
      </c>
      <c r="AR2238" s="10">
        <v>7</v>
      </c>
      <c r="AS2238" s="10">
        <v>10.7</v>
      </c>
      <c r="AU2238" s="10">
        <v>0.17215230000000001</v>
      </c>
      <c r="AV2238" s="10">
        <v>6.8000158500000005E-2</v>
      </c>
      <c r="AW2238" s="10">
        <v>10</v>
      </c>
      <c r="AX2238" s="10">
        <v>10.7</v>
      </c>
      <c r="AZ2238" s="10">
        <v>2312</v>
      </c>
      <c r="BA2238" s="10" t="s">
        <v>305</v>
      </c>
      <c r="BB2238" s="10">
        <v>1.5734349999999998E-2</v>
      </c>
      <c r="BC2238" s="10">
        <v>9.7552969999999978E-3</v>
      </c>
      <c r="BD2238" s="10">
        <v>1</v>
      </c>
      <c r="BE2238" s="10">
        <v>10.7</v>
      </c>
      <c r="BG2238" s="10">
        <v>1.5734349999999998E-2</v>
      </c>
      <c r="BH2238" s="10">
        <v>9.7552969999999978E-3</v>
      </c>
      <c r="BI2238" s="10">
        <v>1</v>
      </c>
      <c r="BJ2238" s="10">
        <v>10.7</v>
      </c>
      <c r="BL2238" s="10">
        <v>3.1468699999999995E-2</v>
      </c>
      <c r="BM2238" s="10">
        <v>1.9510593999999996E-2</v>
      </c>
      <c r="BN2238" s="10">
        <v>2</v>
      </c>
      <c r="BO2238" s="10">
        <v>10.7</v>
      </c>
      <c r="BQ2238" s="10">
        <v>2311</v>
      </c>
      <c r="BR2238" s="10" t="s">
        <v>287</v>
      </c>
      <c r="BS2238" s="10">
        <v>5.2159500000000004E-2</v>
      </c>
      <c r="BT2238" s="10">
        <v>2.5245198E-2</v>
      </c>
      <c r="BU2238" s="10">
        <v>5</v>
      </c>
      <c r="BV2238" s="10">
        <v>6.7</v>
      </c>
      <c r="BX2238" s="10">
        <v>5.2159500000000004E-2</v>
      </c>
      <c r="BY2238" s="10">
        <v>2.5245198E-2</v>
      </c>
      <c r="BZ2238" s="10">
        <v>5</v>
      </c>
      <c r="CA2238" s="10">
        <v>6.7</v>
      </c>
      <c r="CC2238" s="10">
        <v>5.1381000000000003E-2</v>
      </c>
      <c r="CD2238" s="10">
        <v>2.4868404E-2</v>
      </c>
      <c r="CE2238" s="10">
        <v>5</v>
      </c>
      <c r="CF2238" s="10">
        <v>6.6</v>
      </c>
      <c r="CH2238" s="10">
        <v>2311</v>
      </c>
      <c r="CI2238" s="10" t="s">
        <v>287</v>
      </c>
      <c r="CJ2238" s="10">
        <v>0.394094</v>
      </c>
      <c r="CK2238" s="10">
        <v>0.24433827999999999</v>
      </c>
      <c r="CL2238" s="10">
        <v>40</v>
      </c>
      <c r="CM2238" s="10">
        <v>6.7</v>
      </c>
      <c r="CO2238" s="10">
        <v>0.49261749999999993</v>
      </c>
      <c r="CP2238" s="10">
        <v>0.30542284999999997</v>
      </c>
      <c r="CQ2238" s="10">
        <v>50</v>
      </c>
      <c r="CR2238" s="10">
        <v>6.7</v>
      </c>
      <c r="CT2238" s="10">
        <v>0.59114099999999992</v>
      </c>
      <c r="CU2238" s="10">
        <v>0.36650741999999997</v>
      </c>
      <c r="CV2238" s="10">
        <v>60</v>
      </c>
      <c r="CW2238" s="10">
        <v>6.7</v>
      </c>
      <c r="CY2238" s="10">
        <v>3216</v>
      </c>
      <c r="CZ2238" s="10" t="s">
        <v>296</v>
      </c>
    </row>
    <row r="2239" spans="1:118" x14ac:dyDescent="0.25">
      <c r="A2239" s="10">
        <v>2313</v>
      </c>
      <c r="R2239" s="10">
        <v>2313</v>
      </c>
      <c r="S2239" s="10" t="s">
        <v>288</v>
      </c>
      <c r="T2239" s="10">
        <v>7.8671749999999985E-2</v>
      </c>
      <c r="U2239" s="10">
        <v>4.8776484999999987E-2</v>
      </c>
      <c r="V2239" s="10">
        <v>5</v>
      </c>
      <c r="W2239" s="10">
        <v>10.7</v>
      </c>
      <c r="Y2239" s="10">
        <v>7.8671749999999985E-2</v>
      </c>
      <c r="Z2239" s="10">
        <v>4.8776484999999987E-2</v>
      </c>
      <c r="AA2239" s="10">
        <v>5</v>
      </c>
      <c r="AB2239" s="10">
        <v>10.7</v>
      </c>
      <c r="AD2239" s="10">
        <v>4.7203049999999996E-2</v>
      </c>
      <c r="AE2239" s="10">
        <v>2.9265890999999999E-2</v>
      </c>
      <c r="AF2239" s="10">
        <v>3</v>
      </c>
      <c r="AG2239" s="10">
        <v>10.7</v>
      </c>
      <c r="AI2239" s="10">
        <v>2313</v>
      </c>
      <c r="AJ2239" s="10" t="s">
        <v>288</v>
      </c>
      <c r="AK2239" s="10">
        <v>0.37873505999999996</v>
      </c>
      <c r="AL2239" s="10">
        <v>0.1496003487</v>
      </c>
      <c r="AM2239" s="10">
        <v>22</v>
      </c>
      <c r="AN2239" s="10">
        <v>10.7</v>
      </c>
      <c r="AP2239" s="10">
        <v>0.37873505999999996</v>
      </c>
      <c r="AQ2239" s="10">
        <v>0.1496003487</v>
      </c>
      <c r="AR2239" s="10">
        <v>22</v>
      </c>
      <c r="AS2239" s="10">
        <v>10.7</v>
      </c>
      <c r="AU2239" s="10">
        <v>0.37873505999999996</v>
      </c>
      <c r="AV2239" s="10">
        <v>0.1496003487</v>
      </c>
      <c r="AW2239" s="10">
        <v>22</v>
      </c>
      <c r="AX2239" s="10">
        <v>10.7</v>
      </c>
      <c r="AZ2239" s="10">
        <v>2313</v>
      </c>
      <c r="BA2239" s="10" t="s">
        <v>288</v>
      </c>
      <c r="BB2239" s="10">
        <v>3.1468699999999995E-2</v>
      </c>
      <c r="BC2239" s="10">
        <v>1.9510593999999996E-2</v>
      </c>
      <c r="BD2239" s="10">
        <v>2</v>
      </c>
      <c r="BE2239" s="10">
        <v>10.7</v>
      </c>
      <c r="BG2239" s="10">
        <v>4.7203049999999996E-2</v>
      </c>
      <c r="BH2239" s="10">
        <v>2.9265890999999999E-2</v>
      </c>
      <c r="BI2239" s="10">
        <v>3</v>
      </c>
      <c r="BJ2239" s="10">
        <v>10.7</v>
      </c>
      <c r="BL2239" s="10">
        <v>7.8671749999999985E-2</v>
      </c>
      <c r="BM2239" s="10">
        <v>4.8776484999999987E-2</v>
      </c>
      <c r="BN2239" s="10">
        <v>5</v>
      </c>
      <c r="BO2239" s="10">
        <v>10.7</v>
      </c>
      <c r="BQ2239" s="10">
        <v>2312</v>
      </c>
      <c r="BR2239" s="10" t="s">
        <v>305</v>
      </c>
      <c r="BS2239" s="10">
        <v>4.9979700000000002E-2</v>
      </c>
      <c r="BT2239" s="10">
        <v>2.4190174799999999E-2</v>
      </c>
      <c r="BU2239" s="10">
        <v>3</v>
      </c>
      <c r="BV2239" s="10">
        <v>10.7</v>
      </c>
      <c r="BX2239" s="10">
        <v>4.9979700000000002E-2</v>
      </c>
      <c r="BY2239" s="10">
        <v>2.4190174799999999E-2</v>
      </c>
      <c r="BZ2239" s="10">
        <v>3</v>
      </c>
      <c r="CA2239" s="10">
        <v>10.7</v>
      </c>
      <c r="CC2239" s="10">
        <v>4.9979700000000002E-2</v>
      </c>
      <c r="CD2239" s="10">
        <v>2.4190174799999999E-2</v>
      </c>
      <c r="CE2239" s="10">
        <v>3</v>
      </c>
      <c r="CF2239" s="10">
        <v>10.7</v>
      </c>
      <c r="CH2239" s="10">
        <v>2312</v>
      </c>
      <c r="CI2239" s="10" t="s">
        <v>305</v>
      </c>
      <c r="CJ2239" s="10">
        <v>7.8671749999999985E-2</v>
      </c>
      <c r="CK2239" s="10">
        <v>4.8776484999999987E-2</v>
      </c>
      <c r="CL2239" s="10">
        <v>5</v>
      </c>
      <c r="CM2239" s="10">
        <v>10.7</v>
      </c>
      <c r="CO2239" s="10">
        <v>7.8671749999999985E-2</v>
      </c>
      <c r="CP2239" s="10">
        <v>4.8776484999999987E-2</v>
      </c>
      <c r="CQ2239" s="10">
        <v>5</v>
      </c>
      <c r="CR2239" s="10">
        <v>10.7</v>
      </c>
      <c r="CT2239" s="10">
        <v>7.8671749999999985E-2</v>
      </c>
      <c r="CU2239" s="10">
        <v>4.8776484999999987E-2</v>
      </c>
      <c r="CV2239" s="10">
        <v>5</v>
      </c>
      <c r="CW2239" s="10">
        <v>10.7</v>
      </c>
      <c r="CY2239" s="10">
        <v>2319</v>
      </c>
      <c r="CZ2239" s="10" t="s">
        <v>533</v>
      </c>
      <c r="DA2239" s="10">
        <v>0.85</v>
      </c>
      <c r="DB2239" s="10">
        <v>0.37</v>
      </c>
      <c r="DC2239" s="10">
        <v>13</v>
      </c>
      <c r="DD2239" s="10">
        <v>37.700000000000003</v>
      </c>
      <c r="DF2239" s="10">
        <v>0.87</v>
      </c>
      <c r="DG2239" s="10">
        <v>0.4</v>
      </c>
      <c r="DH2239" s="10">
        <v>14</v>
      </c>
      <c r="DI2239" s="10">
        <v>37.6</v>
      </c>
      <c r="DK2239" s="10">
        <v>0.98</v>
      </c>
      <c r="DL2239" s="10">
        <v>0.37</v>
      </c>
      <c r="DM2239" s="10">
        <v>15</v>
      </c>
      <c r="DN2239" s="10">
        <v>37.6</v>
      </c>
    </row>
    <row r="2240" spans="1:118" x14ac:dyDescent="0.25">
      <c r="A2240" s="10">
        <v>2314</v>
      </c>
      <c r="R2240" s="10">
        <v>2314</v>
      </c>
      <c r="S2240" s="10" t="s">
        <v>298</v>
      </c>
      <c r="T2240" s="10">
        <v>1.5734349999999998E-2</v>
      </c>
      <c r="U2240" s="10">
        <v>9.7552969999999978E-3</v>
      </c>
      <c r="V2240" s="10">
        <v>1</v>
      </c>
      <c r="W2240" s="10">
        <v>10.7</v>
      </c>
      <c r="Y2240" s="10">
        <v>1.5734349999999998E-2</v>
      </c>
      <c r="Z2240" s="10">
        <v>9.7552969999999978E-3</v>
      </c>
      <c r="AA2240" s="10">
        <v>1</v>
      </c>
      <c r="AB2240" s="10">
        <v>10.7</v>
      </c>
      <c r="AD2240" s="10">
        <v>1.5734349999999998E-2</v>
      </c>
      <c r="AE2240" s="10">
        <v>9.7552969999999978E-3</v>
      </c>
      <c r="AF2240" s="10">
        <v>1</v>
      </c>
      <c r="AG2240" s="10">
        <v>10.7</v>
      </c>
      <c r="AI2240" s="10">
        <v>2314</v>
      </c>
      <c r="AJ2240" s="10" t="s">
        <v>298</v>
      </c>
      <c r="AK2240" s="10">
        <v>3.4430460000000003E-2</v>
      </c>
      <c r="AL2240" s="10">
        <v>1.3600031700000001E-2</v>
      </c>
      <c r="AM2240" s="10">
        <v>2</v>
      </c>
      <c r="AN2240" s="10">
        <v>10.7</v>
      </c>
      <c r="AP2240" s="10">
        <v>3.4430460000000003E-2</v>
      </c>
      <c r="AQ2240" s="10">
        <v>1.3600031700000001E-2</v>
      </c>
      <c r="AR2240" s="10">
        <v>2</v>
      </c>
      <c r="AS2240" s="10">
        <v>10.7</v>
      </c>
      <c r="AU2240" s="10">
        <v>3.4430460000000003E-2</v>
      </c>
      <c r="AV2240" s="10">
        <v>1.3600031700000001E-2</v>
      </c>
      <c r="AW2240" s="10">
        <v>2</v>
      </c>
      <c r="AX2240" s="10">
        <v>10.7</v>
      </c>
      <c r="AZ2240" s="10">
        <v>2314</v>
      </c>
      <c r="BA2240" s="10" t="s">
        <v>298</v>
      </c>
      <c r="BB2240" s="10">
        <v>3.1468699999999995E-2</v>
      </c>
      <c r="BC2240" s="10">
        <v>1.9510593999999996E-2</v>
      </c>
      <c r="BD2240" s="10">
        <v>2</v>
      </c>
      <c r="BE2240" s="10">
        <v>10.7</v>
      </c>
      <c r="BG2240" s="10">
        <v>3.1468699999999995E-2</v>
      </c>
      <c r="BH2240" s="10">
        <v>1.9510593999999996E-2</v>
      </c>
      <c r="BI2240" s="10">
        <v>2</v>
      </c>
      <c r="BJ2240" s="10">
        <v>10.7</v>
      </c>
      <c r="BL2240" s="10">
        <v>9.4406099999999993E-2</v>
      </c>
      <c r="BM2240" s="10">
        <v>5.8531781999999997E-2</v>
      </c>
      <c r="BN2240" s="10">
        <v>6</v>
      </c>
      <c r="BO2240" s="10">
        <v>10.7</v>
      </c>
      <c r="BQ2240" s="10">
        <v>2313</v>
      </c>
      <c r="BR2240" s="10" t="s">
        <v>288</v>
      </c>
      <c r="BS2240" s="10">
        <v>0.2498985</v>
      </c>
      <c r="BT2240" s="10">
        <v>0.120950874</v>
      </c>
      <c r="BU2240" s="10">
        <v>15</v>
      </c>
      <c r="BV2240" s="10">
        <v>10.7</v>
      </c>
      <c r="BX2240" s="10">
        <v>0.2498985</v>
      </c>
      <c r="BY2240" s="10">
        <v>0.120950874</v>
      </c>
      <c r="BZ2240" s="10">
        <v>15</v>
      </c>
      <c r="CA2240" s="10">
        <v>10.7</v>
      </c>
      <c r="CC2240" s="10">
        <v>0.2498985</v>
      </c>
      <c r="CD2240" s="10">
        <v>0.120950874</v>
      </c>
      <c r="CE2240" s="10">
        <v>15</v>
      </c>
      <c r="CF2240" s="10">
        <v>10.7</v>
      </c>
      <c r="CH2240" s="10">
        <v>2313</v>
      </c>
      <c r="CI2240" s="10" t="s">
        <v>288</v>
      </c>
      <c r="CJ2240" s="10">
        <v>3.1468699999999995E-2</v>
      </c>
      <c r="CK2240" s="10">
        <v>1.9510593999999996E-2</v>
      </c>
      <c r="CL2240" s="10">
        <v>2</v>
      </c>
      <c r="CM2240" s="10">
        <v>10.7</v>
      </c>
      <c r="CO2240" s="10">
        <v>3.1468699999999995E-2</v>
      </c>
      <c r="CP2240" s="10">
        <v>1.9510593999999996E-2</v>
      </c>
      <c r="CQ2240" s="10">
        <v>2</v>
      </c>
      <c r="CR2240" s="10">
        <v>10.7</v>
      </c>
      <c r="CT2240" s="10">
        <v>3.1468699999999995E-2</v>
      </c>
      <c r="CU2240" s="10">
        <v>1.9510593999999996E-2</v>
      </c>
      <c r="CV2240" s="10">
        <v>2</v>
      </c>
      <c r="CW2240" s="10">
        <v>10.7</v>
      </c>
      <c r="CY2240" s="10">
        <v>2320</v>
      </c>
      <c r="CZ2240" s="10" t="s">
        <v>534</v>
      </c>
      <c r="DA2240" s="10">
        <v>0.3</v>
      </c>
      <c r="DB2240" s="10">
        <v>0.16</v>
      </c>
      <c r="DC2240" s="10">
        <v>5</v>
      </c>
      <c r="DD2240" s="10">
        <v>37.5</v>
      </c>
      <c r="DF2240" s="10">
        <v>0.33</v>
      </c>
      <c r="DG2240" s="10">
        <v>0.15</v>
      </c>
      <c r="DH2240" s="10">
        <v>5</v>
      </c>
      <c r="DI2240" s="10">
        <v>37.4</v>
      </c>
      <c r="DK2240" s="10">
        <v>0.31</v>
      </c>
      <c r="DL2240" s="10">
        <v>0.19</v>
      </c>
      <c r="DM2240" s="10">
        <v>5</v>
      </c>
      <c r="DN2240" s="10">
        <v>37.6</v>
      </c>
    </row>
    <row r="2241" spans="1:118" x14ac:dyDescent="0.25">
      <c r="A2241" s="10">
        <v>2315</v>
      </c>
      <c r="R2241" s="10">
        <v>2315</v>
      </c>
      <c r="S2241" s="10" t="s">
        <v>8</v>
      </c>
      <c r="AI2241" s="10">
        <v>2315</v>
      </c>
      <c r="AJ2241" s="10" t="s">
        <v>8</v>
      </c>
      <c r="AZ2241" s="10">
        <v>2315</v>
      </c>
      <c r="BA2241" s="10" t="s">
        <v>8</v>
      </c>
      <c r="BQ2241" s="10">
        <v>2314</v>
      </c>
      <c r="BR2241" s="10" t="s">
        <v>298</v>
      </c>
      <c r="BS2241" s="10">
        <v>8.3299499999999999E-2</v>
      </c>
      <c r="BT2241" s="10">
        <v>4.0316958E-2</v>
      </c>
      <c r="BU2241" s="10">
        <v>5</v>
      </c>
      <c r="BV2241" s="10">
        <v>10.7</v>
      </c>
      <c r="BX2241" s="10">
        <v>8.3299499999999999E-2</v>
      </c>
      <c r="BY2241" s="10">
        <v>4.0316958E-2</v>
      </c>
      <c r="BZ2241" s="10">
        <v>5</v>
      </c>
      <c r="CA2241" s="10">
        <v>10.7</v>
      </c>
      <c r="CC2241" s="10">
        <v>8.3299499999999999E-2</v>
      </c>
      <c r="CD2241" s="10">
        <v>4.0316958E-2</v>
      </c>
      <c r="CE2241" s="10">
        <v>5</v>
      </c>
      <c r="CF2241" s="10">
        <v>10.7</v>
      </c>
      <c r="CH2241" s="10">
        <v>2314</v>
      </c>
      <c r="CI2241" s="10" t="s">
        <v>298</v>
      </c>
      <c r="CJ2241" s="10">
        <v>4.7203049999999996E-2</v>
      </c>
      <c r="CK2241" s="10">
        <v>2.9265890999999999E-2</v>
      </c>
      <c r="CL2241" s="10">
        <v>3</v>
      </c>
      <c r="CM2241" s="10">
        <v>10.7</v>
      </c>
      <c r="CO2241" s="10">
        <v>4.7203049999999996E-2</v>
      </c>
      <c r="CP2241" s="10">
        <v>2.9265890999999999E-2</v>
      </c>
      <c r="CQ2241" s="10">
        <v>3</v>
      </c>
      <c r="CR2241" s="10">
        <v>10.7</v>
      </c>
      <c r="CT2241" s="10">
        <v>4.7203049999999996E-2</v>
      </c>
      <c r="CU2241" s="10">
        <v>2.9265890999999999E-2</v>
      </c>
      <c r="CV2241" s="10">
        <v>3</v>
      </c>
      <c r="CW2241" s="10">
        <v>10.7</v>
      </c>
      <c r="CY2241" s="10">
        <v>2321</v>
      </c>
      <c r="CZ2241" s="10" t="s">
        <v>8</v>
      </c>
      <c r="DA2241" s="10">
        <v>0.34</v>
      </c>
      <c r="DB2241" s="10">
        <v>0.21</v>
      </c>
      <c r="DC2241" s="10">
        <v>6</v>
      </c>
      <c r="DD2241" s="10">
        <v>37.9</v>
      </c>
      <c r="DF2241" s="10">
        <v>0.4</v>
      </c>
      <c r="DG2241" s="10">
        <v>0.24</v>
      </c>
      <c r="DH2241" s="10">
        <v>7</v>
      </c>
      <c r="DI2241" s="10">
        <v>37.799999999999997</v>
      </c>
      <c r="DK2241" s="10">
        <v>0.4</v>
      </c>
      <c r="DL2241" s="10">
        <v>0.19</v>
      </c>
      <c r="DM2241" s="10">
        <v>6</v>
      </c>
      <c r="DN2241" s="10">
        <v>37.9</v>
      </c>
    </row>
    <row r="2242" spans="1:118" x14ac:dyDescent="0.25">
      <c r="A2242" s="10">
        <v>2316</v>
      </c>
      <c r="R2242" s="10">
        <v>2316</v>
      </c>
      <c r="S2242" s="10" t="s">
        <v>9</v>
      </c>
      <c r="T2242" s="10">
        <v>0.06</v>
      </c>
      <c r="U2242" s="10">
        <v>0.08</v>
      </c>
      <c r="V2242" s="10">
        <v>1</v>
      </c>
      <c r="W2242" s="10">
        <v>36.5</v>
      </c>
      <c r="Y2242" s="10">
        <v>0.06</v>
      </c>
      <c r="Z2242" s="10">
        <v>0.08</v>
      </c>
      <c r="AA2242" s="10">
        <v>1</v>
      </c>
      <c r="AB2242" s="10">
        <v>36.5</v>
      </c>
      <c r="AD2242" s="10">
        <v>0.06</v>
      </c>
      <c r="AE2242" s="10">
        <v>0.08</v>
      </c>
      <c r="AF2242" s="10">
        <v>1</v>
      </c>
      <c r="AG2242" s="10">
        <v>36.4</v>
      </c>
      <c r="AI2242" s="10">
        <v>2316</v>
      </c>
      <c r="AJ2242" s="10" t="s">
        <v>9</v>
      </c>
      <c r="AK2242" s="10">
        <v>0.1</v>
      </c>
      <c r="AL2242" s="10">
        <v>0.08</v>
      </c>
      <c r="AM2242" s="10">
        <v>1</v>
      </c>
      <c r="AN2242" s="10">
        <v>36.700000000000003</v>
      </c>
      <c r="AP2242" s="10">
        <v>0.14000000000000001</v>
      </c>
      <c r="AQ2242" s="10">
        <v>0.12</v>
      </c>
      <c r="AR2242" s="10">
        <v>3</v>
      </c>
      <c r="AS2242" s="10">
        <v>36.700000000000003</v>
      </c>
      <c r="AU2242" s="10">
        <v>0.08</v>
      </c>
      <c r="AV2242" s="10">
        <v>0.08</v>
      </c>
      <c r="AW2242" s="10">
        <v>1</v>
      </c>
      <c r="AX2242" s="10">
        <v>36.700000000000003</v>
      </c>
      <c r="AZ2242" s="10">
        <v>2316</v>
      </c>
      <c r="BA2242" s="10" t="s">
        <v>9</v>
      </c>
      <c r="BB2242" s="10">
        <v>0.06</v>
      </c>
      <c r="BC2242" s="10">
        <v>7.0000000000000007E-2</v>
      </c>
      <c r="BD2242" s="10">
        <v>1</v>
      </c>
      <c r="BE2242" s="10">
        <v>36.5</v>
      </c>
      <c r="BG2242" s="10">
        <v>0.06</v>
      </c>
      <c r="BH2242" s="10">
        <v>7.0000000000000007E-2</v>
      </c>
      <c r="BI2242" s="10">
        <v>1</v>
      </c>
      <c r="BJ2242" s="10">
        <v>36.5</v>
      </c>
      <c r="BL2242" s="10">
        <v>0.06</v>
      </c>
      <c r="BM2242" s="10">
        <v>7.0000000000000007E-2</v>
      </c>
      <c r="BN2242" s="10">
        <v>1</v>
      </c>
      <c r="BO2242" s="10">
        <v>36.4</v>
      </c>
      <c r="BQ2242" s="10">
        <v>2315</v>
      </c>
      <c r="BR2242" s="10" t="s">
        <v>8</v>
      </c>
      <c r="BS2242" s="10">
        <v>0.13</v>
      </c>
      <c r="BT2242" s="10">
        <v>0.1</v>
      </c>
      <c r="BU2242" s="10">
        <v>2</v>
      </c>
      <c r="BV2242" s="10">
        <v>36.799999999999997</v>
      </c>
      <c r="BX2242" s="10">
        <v>0.26</v>
      </c>
      <c r="BY2242" s="10">
        <v>0.16</v>
      </c>
      <c r="BZ2242" s="10">
        <v>4</v>
      </c>
      <c r="CA2242" s="10">
        <v>36.799999999999997</v>
      </c>
      <c r="CC2242" s="10">
        <v>0.09</v>
      </c>
      <c r="CD2242" s="10">
        <v>0.08</v>
      </c>
      <c r="CE2242" s="10">
        <v>1</v>
      </c>
      <c r="CF2242" s="10">
        <v>36.799999999999997</v>
      </c>
      <c r="CH2242" s="10">
        <v>2315</v>
      </c>
      <c r="CI2242" s="10" t="s">
        <v>8</v>
      </c>
      <c r="CY2242" s="10">
        <v>2322</v>
      </c>
      <c r="CZ2242" s="10" t="s">
        <v>9</v>
      </c>
    </row>
    <row r="2243" spans="1:118" x14ac:dyDescent="0.25">
      <c r="A2243" s="10">
        <v>2317</v>
      </c>
      <c r="R2243" s="10">
        <v>2317</v>
      </c>
      <c r="S2243" s="10" t="s">
        <v>10</v>
      </c>
      <c r="AI2243" s="10">
        <v>2317</v>
      </c>
      <c r="AJ2243" s="10" t="s">
        <v>10</v>
      </c>
      <c r="AZ2243" s="10">
        <v>2317</v>
      </c>
      <c r="BA2243" s="10" t="s">
        <v>10</v>
      </c>
      <c r="BQ2243" s="10">
        <v>2316</v>
      </c>
      <c r="BR2243" s="10" t="s">
        <v>9</v>
      </c>
      <c r="CH2243" s="10">
        <v>2316</v>
      </c>
      <c r="CI2243" s="10" t="s">
        <v>9</v>
      </c>
      <c r="CJ2243" s="10">
        <v>0.06</v>
      </c>
      <c r="CK2243" s="10">
        <v>0.08</v>
      </c>
      <c r="CL2243" s="10">
        <v>1</v>
      </c>
      <c r="CM2243" s="10">
        <v>37.299999999999997</v>
      </c>
      <c r="CO2243" s="10">
        <v>0.14000000000000001</v>
      </c>
      <c r="CP2243" s="10">
        <v>0.13</v>
      </c>
      <c r="CQ2243" s="10">
        <v>2</v>
      </c>
      <c r="CR2243" s="10">
        <v>37</v>
      </c>
      <c r="CT2243" s="10">
        <v>0.09</v>
      </c>
      <c r="CU2243" s="10">
        <v>0.1</v>
      </c>
      <c r="CV2243" s="10">
        <v>1</v>
      </c>
      <c r="CW2243" s="10">
        <v>37.200000000000003</v>
      </c>
      <c r="CY2243" s="10">
        <v>2323</v>
      </c>
      <c r="CZ2243" s="10" t="s">
        <v>10</v>
      </c>
      <c r="DA2243" s="10">
        <v>0.33</v>
      </c>
      <c r="DB2243" s="10">
        <v>0.15</v>
      </c>
      <c r="DC2243" s="10">
        <v>20</v>
      </c>
      <c r="DD2243" s="10">
        <v>10.5</v>
      </c>
      <c r="DF2243" s="10">
        <v>0.39</v>
      </c>
      <c r="DG2243" s="10">
        <v>0.16</v>
      </c>
      <c r="DH2243" s="10">
        <v>23</v>
      </c>
      <c r="DI2243" s="10">
        <v>10.5</v>
      </c>
      <c r="DK2243" s="10">
        <v>0.39</v>
      </c>
      <c r="DL2243" s="10">
        <v>0.12</v>
      </c>
      <c r="DM2243" s="10">
        <v>22</v>
      </c>
      <c r="DN2243" s="10">
        <v>10.5</v>
      </c>
    </row>
    <row r="2244" spans="1:118" x14ac:dyDescent="0.25">
      <c r="A2244" s="10">
        <v>2318</v>
      </c>
      <c r="R2244" s="10">
        <v>2318</v>
      </c>
      <c r="S2244" s="10" t="s">
        <v>11</v>
      </c>
      <c r="T2244" s="10">
        <v>0.05</v>
      </c>
      <c r="U2244" s="10">
        <v>0.03</v>
      </c>
      <c r="V2244" s="10">
        <v>3</v>
      </c>
      <c r="W2244" s="10">
        <v>10.8</v>
      </c>
      <c r="Y2244" s="10">
        <v>0.05</v>
      </c>
      <c r="Z2244" s="10">
        <v>0.03</v>
      </c>
      <c r="AA2244" s="10">
        <v>3</v>
      </c>
      <c r="AB2244" s="10">
        <v>10.8</v>
      </c>
      <c r="AD2244" s="10">
        <v>0.05</v>
      </c>
      <c r="AE2244" s="10">
        <v>0.03</v>
      </c>
      <c r="AF2244" s="10">
        <v>3</v>
      </c>
      <c r="AG2244" s="10">
        <v>10.8</v>
      </c>
      <c r="AI2244" s="10">
        <v>2318</v>
      </c>
      <c r="AJ2244" s="10" t="s">
        <v>11</v>
      </c>
      <c r="AK2244" s="10">
        <v>0.09</v>
      </c>
      <c r="AL2244" s="10">
        <v>0.04</v>
      </c>
      <c r="AM2244" s="10">
        <v>5</v>
      </c>
      <c r="AN2244" s="10">
        <v>10.8</v>
      </c>
      <c r="AP2244" s="10">
        <v>0.13</v>
      </c>
      <c r="AQ2244" s="10">
        <v>0.08</v>
      </c>
      <c r="AR2244" s="10">
        <v>10</v>
      </c>
      <c r="AS2244" s="10">
        <v>10.8</v>
      </c>
      <c r="AU2244" s="10">
        <v>7.0000000000000007E-2</v>
      </c>
      <c r="AV2244" s="10">
        <v>0.03</v>
      </c>
      <c r="AW2244" s="10">
        <v>5</v>
      </c>
      <c r="AX2244" s="10">
        <v>10.8</v>
      </c>
      <c r="AZ2244" s="10">
        <v>2318</v>
      </c>
      <c r="BA2244" s="10" t="s">
        <v>11</v>
      </c>
      <c r="BB2244" s="10">
        <v>0.05</v>
      </c>
      <c r="BC2244" s="10">
        <v>0.03</v>
      </c>
      <c r="BD2244" s="10">
        <v>3</v>
      </c>
      <c r="BE2244" s="10">
        <v>10.8</v>
      </c>
      <c r="BG2244" s="10">
        <v>0.05</v>
      </c>
      <c r="BH2244" s="10">
        <v>0.03</v>
      </c>
      <c r="BI2244" s="10">
        <v>3</v>
      </c>
      <c r="BJ2244" s="10">
        <v>10.8</v>
      </c>
      <c r="BL2244" s="10">
        <v>0.05</v>
      </c>
      <c r="BM2244" s="10">
        <v>0.03</v>
      </c>
      <c r="BN2244" s="10">
        <v>3</v>
      </c>
      <c r="BO2244" s="10">
        <v>10.8</v>
      </c>
      <c r="BQ2244" s="10">
        <v>2317</v>
      </c>
      <c r="BR2244" s="10" t="s">
        <v>10</v>
      </c>
      <c r="BS2244" s="10">
        <v>0.12</v>
      </c>
      <c r="BT2244" s="10">
        <v>0.06</v>
      </c>
      <c r="BU2244" s="10">
        <v>7</v>
      </c>
      <c r="BV2244" s="10">
        <v>10.8</v>
      </c>
      <c r="BX2244" s="10">
        <v>0.25</v>
      </c>
      <c r="BY2244" s="10">
        <v>0.12</v>
      </c>
      <c r="BZ2244" s="10">
        <v>15</v>
      </c>
      <c r="CA2244" s="10">
        <v>10.8</v>
      </c>
      <c r="CC2244" s="10">
        <v>0.08</v>
      </c>
      <c r="CD2244" s="10">
        <v>0.04</v>
      </c>
      <c r="CE2244" s="10">
        <v>5</v>
      </c>
      <c r="CF2244" s="10">
        <v>10.8</v>
      </c>
      <c r="CH2244" s="10">
        <v>2317</v>
      </c>
      <c r="CI2244" s="10" t="s">
        <v>10</v>
      </c>
      <c r="CY2244" s="10">
        <v>2324</v>
      </c>
      <c r="CZ2244" s="10" t="s">
        <v>11</v>
      </c>
    </row>
    <row r="2245" spans="1:118" x14ac:dyDescent="0.25">
      <c r="A2245" s="10">
        <v>3207</v>
      </c>
      <c r="R2245" s="10">
        <v>3207</v>
      </c>
      <c r="S2245" s="10" t="s">
        <v>285</v>
      </c>
      <c r="AI2245" s="10">
        <v>3207</v>
      </c>
      <c r="AJ2245" s="10" t="s">
        <v>285</v>
      </c>
      <c r="AZ2245" s="10">
        <v>3207</v>
      </c>
      <c r="BA2245" s="10" t="s">
        <v>285</v>
      </c>
      <c r="BQ2245" s="10">
        <v>2318</v>
      </c>
      <c r="BR2245" s="10" t="s">
        <v>11</v>
      </c>
      <c r="CH2245" s="10">
        <v>2318</v>
      </c>
      <c r="CI2245" s="10" t="s">
        <v>11</v>
      </c>
      <c r="CJ2245" s="10">
        <v>0.05</v>
      </c>
      <c r="CK2245" s="10">
        <v>0.03</v>
      </c>
      <c r="CL2245" s="10">
        <v>3</v>
      </c>
      <c r="CM2245" s="10">
        <v>10.8</v>
      </c>
      <c r="CO2245" s="10">
        <v>0.13</v>
      </c>
      <c r="CP2245" s="10">
        <v>0.08</v>
      </c>
      <c r="CQ2245" s="10">
        <v>8</v>
      </c>
      <c r="CR2245" s="10">
        <v>10.8</v>
      </c>
      <c r="CT2245" s="10">
        <v>0.08</v>
      </c>
      <c r="CU2245" s="10">
        <v>0.05</v>
      </c>
      <c r="CV2245" s="10">
        <v>5</v>
      </c>
      <c r="CW2245" s="10">
        <v>10.8</v>
      </c>
      <c r="CY2245" s="10">
        <v>2325</v>
      </c>
      <c r="CZ2245" s="10" t="s">
        <v>285</v>
      </c>
      <c r="DA2245" s="10">
        <v>3.4513499999999996E-2</v>
      </c>
      <c r="DB2245" s="10">
        <v>1.1320427999999999E-2</v>
      </c>
      <c r="DC2245" s="10">
        <v>2</v>
      </c>
      <c r="DD2245" s="10">
        <v>10.5</v>
      </c>
      <c r="DF2245" s="10">
        <v>5.1770249999999997E-2</v>
      </c>
      <c r="DG2245" s="10">
        <v>1.6980642000000001E-2</v>
      </c>
      <c r="DH2245" s="10">
        <v>3</v>
      </c>
      <c r="DI2245" s="10">
        <v>10.5</v>
      </c>
      <c r="DK2245" s="10">
        <v>5.1770249999999997E-2</v>
      </c>
      <c r="DL2245" s="10">
        <v>1.6980642000000001E-2</v>
      </c>
      <c r="DM2245" s="10">
        <v>3</v>
      </c>
      <c r="DN2245" s="10">
        <v>10.5</v>
      </c>
    </row>
    <row r="2246" spans="1:118" x14ac:dyDescent="0.25">
      <c r="A2246" s="10">
        <v>3208</v>
      </c>
      <c r="R2246" s="10">
        <v>3208</v>
      </c>
      <c r="S2246" s="10" t="s">
        <v>304</v>
      </c>
      <c r="AI2246" s="10">
        <v>3208</v>
      </c>
      <c r="AJ2246" s="10" t="s">
        <v>304</v>
      </c>
      <c r="AZ2246" s="10">
        <v>3208</v>
      </c>
      <c r="BA2246" s="10" t="s">
        <v>304</v>
      </c>
      <c r="BQ2246" s="10">
        <v>3207</v>
      </c>
      <c r="BR2246" s="10" t="s">
        <v>285</v>
      </c>
      <c r="CH2246" s="10">
        <v>3207</v>
      </c>
      <c r="CI2246" s="10" t="s">
        <v>285</v>
      </c>
      <c r="CY2246" s="10">
        <v>2326</v>
      </c>
      <c r="CZ2246" s="10" t="s">
        <v>304</v>
      </c>
      <c r="DA2246" s="10">
        <v>6.9026999999999991E-2</v>
      </c>
      <c r="DB2246" s="10">
        <v>2.2640855999999997E-2</v>
      </c>
      <c r="DC2246" s="10">
        <v>4</v>
      </c>
      <c r="DD2246" s="10">
        <v>10.5</v>
      </c>
      <c r="DF2246" s="10">
        <v>8.6283749999999979E-2</v>
      </c>
      <c r="DG2246" s="10">
        <v>2.8301069999999994E-2</v>
      </c>
      <c r="DH2246" s="10">
        <v>5</v>
      </c>
      <c r="DI2246" s="10">
        <v>10.5</v>
      </c>
      <c r="DK2246" s="10">
        <v>8.6283749999999979E-2</v>
      </c>
      <c r="DL2246" s="10">
        <v>2.8301069999999994E-2</v>
      </c>
      <c r="DM2246" s="10">
        <v>5</v>
      </c>
      <c r="DN2246" s="10">
        <v>10.5</v>
      </c>
    </row>
    <row r="2247" spans="1:118" x14ac:dyDescent="0.25">
      <c r="A2247" s="10">
        <v>3209</v>
      </c>
      <c r="R2247" s="10">
        <v>3209</v>
      </c>
      <c r="S2247" s="10" t="s">
        <v>288</v>
      </c>
      <c r="AI2247" s="10">
        <v>3209</v>
      </c>
      <c r="AJ2247" s="10" t="s">
        <v>288</v>
      </c>
      <c r="AZ2247" s="10">
        <v>3209</v>
      </c>
      <c r="BA2247" s="10" t="s">
        <v>288</v>
      </c>
      <c r="BQ2247" s="10">
        <v>3208</v>
      </c>
      <c r="BR2247" s="10" t="s">
        <v>304</v>
      </c>
      <c r="CH2247" s="10">
        <v>3208</v>
      </c>
      <c r="CI2247" s="10" t="s">
        <v>304</v>
      </c>
      <c r="CY2247" s="10">
        <v>2327</v>
      </c>
      <c r="CZ2247" s="10" t="s">
        <v>287</v>
      </c>
      <c r="DA2247" s="10">
        <v>0.24159449999999999</v>
      </c>
      <c r="DB2247" s="10">
        <v>7.9242995999999996E-2</v>
      </c>
      <c r="DC2247" s="10">
        <v>14</v>
      </c>
      <c r="DD2247" s="10">
        <v>10.5</v>
      </c>
      <c r="DF2247" s="10">
        <v>0.25885124999999992</v>
      </c>
      <c r="DG2247" s="10">
        <v>8.4903209999999979E-2</v>
      </c>
      <c r="DH2247" s="10">
        <v>15</v>
      </c>
      <c r="DI2247" s="10">
        <v>10.5</v>
      </c>
      <c r="DK2247" s="10">
        <v>0.24159449999999999</v>
      </c>
      <c r="DL2247" s="10">
        <v>7.9242995999999996E-2</v>
      </c>
      <c r="DM2247" s="10">
        <v>14</v>
      </c>
      <c r="DN2247" s="10">
        <v>10.5</v>
      </c>
    </row>
    <row r="2248" spans="1:118" x14ac:dyDescent="0.25">
      <c r="A2248" s="10">
        <v>3210</v>
      </c>
      <c r="R2248" s="10">
        <v>3210</v>
      </c>
      <c r="S2248" s="10" t="s">
        <v>315</v>
      </c>
      <c r="AI2248" s="10">
        <v>3210</v>
      </c>
      <c r="AJ2248" s="10" t="s">
        <v>315</v>
      </c>
      <c r="AZ2248" s="10">
        <v>3210</v>
      </c>
      <c r="BA2248" s="10" t="s">
        <v>315</v>
      </c>
      <c r="BQ2248" s="10">
        <v>3209</v>
      </c>
      <c r="BR2248" s="10" t="s">
        <v>288</v>
      </c>
      <c r="CH2248" s="10">
        <v>3209</v>
      </c>
      <c r="CI2248" s="10" t="s">
        <v>288</v>
      </c>
      <c r="CY2248" s="10">
        <v>2328</v>
      </c>
      <c r="CZ2248" s="10" t="s">
        <v>8</v>
      </c>
      <c r="DA2248" s="10">
        <v>4</v>
      </c>
      <c r="DB2248" s="10">
        <v>0.85</v>
      </c>
      <c r="DC2248" s="10">
        <v>62</v>
      </c>
      <c r="DD2248" s="10">
        <v>37.1</v>
      </c>
      <c r="DF2248" s="10">
        <v>4.7</v>
      </c>
      <c r="DG2248" s="10">
        <v>1.1000000000000001</v>
      </c>
      <c r="DH2248" s="10">
        <v>72</v>
      </c>
      <c r="DI2248" s="10">
        <v>36.9</v>
      </c>
      <c r="DK2248" s="10">
        <v>4.8</v>
      </c>
      <c r="DL2248" s="10">
        <v>1.2</v>
      </c>
      <c r="DM2248" s="10">
        <v>74</v>
      </c>
      <c r="DN2248" s="10">
        <v>36.799999999999997</v>
      </c>
    </row>
    <row r="2249" spans="1:118" x14ac:dyDescent="0.25">
      <c r="A2249" s="10">
        <v>3211</v>
      </c>
      <c r="R2249" s="10">
        <v>3211</v>
      </c>
      <c r="S2249" s="10" t="s">
        <v>289</v>
      </c>
      <c r="AI2249" s="10">
        <v>3211</v>
      </c>
      <c r="AJ2249" s="10" t="s">
        <v>289</v>
      </c>
      <c r="AZ2249" s="10">
        <v>3211</v>
      </c>
      <c r="BA2249" s="10" t="s">
        <v>289</v>
      </c>
      <c r="BQ2249" s="10">
        <v>3210</v>
      </c>
      <c r="BR2249" s="10" t="s">
        <v>315</v>
      </c>
      <c r="CH2249" s="10">
        <v>3210</v>
      </c>
      <c r="CI2249" s="10" t="s">
        <v>315</v>
      </c>
      <c r="CY2249" s="10">
        <v>2329</v>
      </c>
      <c r="CZ2249" s="10" t="s">
        <v>9</v>
      </c>
      <c r="DA2249" s="10">
        <v>1.24</v>
      </c>
      <c r="DB2249" s="10">
        <v>0.32</v>
      </c>
      <c r="DC2249" s="10">
        <v>19</v>
      </c>
      <c r="DD2249" s="10">
        <v>35.799999999999997</v>
      </c>
      <c r="DF2249" s="10">
        <v>1.85</v>
      </c>
      <c r="DG2249" s="10">
        <v>0.45</v>
      </c>
      <c r="DH2249" s="10">
        <v>27</v>
      </c>
      <c r="DI2249" s="10">
        <v>36.200000000000003</v>
      </c>
      <c r="DK2249" s="10">
        <v>1.85</v>
      </c>
      <c r="DL2249" s="10">
        <v>0.45</v>
      </c>
      <c r="DM2249" s="10">
        <v>28</v>
      </c>
      <c r="DN2249" s="10">
        <v>36.1</v>
      </c>
    </row>
    <row r="2250" spans="1:118" x14ac:dyDescent="0.25">
      <c r="A2250" s="10">
        <v>3212</v>
      </c>
      <c r="R2250" s="10">
        <v>3212</v>
      </c>
      <c r="S2250" s="10" t="s">
        <v>306</v>
      </c>
      <c r="AI2250" s="10">
        <v>3212</v>
      </c>
      <c r="AJ2250" s="10" t="s">
        <v>306</v>
      </c>
      <c r="AZ2250" s="10">
        <v>3212</v>
      </c>
      <c r="BA2250" s="10" t="s">
        <v>306</v>
      </c>
      <c r="BQ2250" s="10">
        <v>3211</v>
      </c>
      <c r="BR2250" s="10" t="s">
        <v>289</v>
      </c>
      <c r="CH2250" s="10">
        <v>3211</v>
      </c>
      <c r="CI2250" s="10" t="s">
        <v>289</v>
      </c>
      <c r="CY2250" s="10">
        <v>2330</v>
      </c>
      <c r="CZ2250" s="10" t="s">
        <v>399</v>
      </c>
      <c r="DA2250" s="10">
        <v>3.9</v>
      </c>
      <c r="DB2250" s="10">
        <v>0.79</v>
      </c>
      <c r="DC2250" s="10">
        <v>363</v>
      </c>
      <c r="DD2250" s="10">
        <v>6.4</v>
      </c>
      <c r="DF2250" s="10">
        <v>4.5999999999999996</v>
      </c>
      <c r="DG2250" s="10">
        <v>0.93</v>
      </c>
      <c r="DH2250" s="10">
        <v>426</v>
      </c>
      <c r="DI2250" s="10">
        <v>6.4</v>
      </c>
      <c r="DK2250" s="10">
        <v>4.7</v>
      </c>
      <c r="DL2250" s="10">
        <v>0.95</v>
      </c>
      <c r="DM2250" s="10">
        <v>435</v>
      </c>
      <c r="DN2250" s="10">
        <v>6.4</v>
      </c>
    </row>
    <row r="2251" spans="1:118" x14ac:dyDescent="0.25">
      <c r="A2251" s="10">
        <v>3213</v>
      </c>
      <c r="R2251" s="10">
        <v>3213</v>
      </c>
      <c r="S2251" s="10" t="s">
        <v>291</v>
      </c>
      <c r="AI2251" s="10">
        <v>3213</v>
      </c>
      <c r="AJ2251" s="10" t="s">
        <v>291</v>
      </c>
      <c r="AZ2251" s="10">
        <v>3213</v>
      </c>
      <c r="BA2251" s="10" t="s">
        <v>291</v>
      </c>
      <c r="BQ2251" s="10">
        <v>3212</v>
      </c>
      <c r="BR2251" s="10" t="s">
        <v>306</v>
      </c>
      <c r="CH2251" s="10">
        <v>3212</v>
      </c>
      <c r="CI2251" s="10" t="s">
        <v>306</v>
      </c>
      <c r="CY2251" s="10">
        <v>2331</v>
      </c>
      <c r="CZ2251" s="10" t="s">
        <v>44</v>
      </c>
      <c r="DA2251" s="10">
        <v>1.2</v>
      </c>
      <c r="DB2251" s="10">
        <v>0.24</v>
      </c>
      <c r="DC2251" s="10">
        <v>114</v>
      </c>
      <c r="DD2251" s="10">
        <v>6.4</v>
      </c>
      <c r="DF2251" s="10">
        <v>1.8</v>
      </c>
      <c r="DG2251" s="10">
        <v>0.37</v>
      </c>
      <c r="DH2251" s="10">
        <v>162</v>
      </c>
      <c r="DI2251" s="10">
        <v>6.4</v>
      </c>
      <c r="DK2251" s="10">
        <v>1.8</v>
      </c>
      <c r="DL2251" s="10">
        <v>0.37</v>
      </c>
      <c r="DM2251" s="10">
        <v>168</v>
      </c>
      <c r="DN2251" s="10">
        <v>6.4</v>
      </c>
    </row>
    <row r="2252" spans="1:118" x14ac:dyDescent="0.25">
      <c r="A2252" s="10">
        <v>3214</v>
      </c>
      <c r="R2252" s="10">
        <v>3214</v>
      </c>
      <c r="S2252" s="10" t="s">
        <v>307</v>
      </c>
      <c r="AI2252" s="10">
        <v>3214</v>
      </c>
      <c r="AJ2252" s="10" t="s">
        <v>307</v>
      </c>
      <c r="AZ2252" s="10">
        <v>3214</v>
      </c>
      <c r="BA2252" s="10" t="s">
        <v>307</v>
      </c>
      <c r="BQ2252" s="10">
        <v>3213</v>
      </c>
      <c r="BR2252" s="10" t="s">
        <v>291</v>
      </c>
      <c r="CH2252" s="10">
        <v>3213</v>
      </c>
      <c r="CI2252" s="10" t="s">
        <v>291</v>
      </c>
      <c r="CY2252" s="10">
        <v>2332</v>
      </c>
      <c r="CZ2252" s="10" t="s">
        <v>536</v>
      </c>
      <c r="DA2252" s="10">
        <v>5.6</v>
      </c>
      <c r="DB2252" s="10">
        <v>2.7</v>
      </c>
      <c r="DC2252" s="10">
        <v>100</v>
      </c>
      <c r="DD2252" s="10">
        <v>35.799999999999997</v>
      </c>
      <c r="DF2252" s="10">
        <v>6.2</v>
      </c>
      <c r="DG2252" s="10">
        <v>3</v>
      </c>
      <c r="DH2252" s="10">
        <v>110</v>
      </c>
      <c r="DI2252" s="10">
        <v>36.200000000000003</v>
      </c>
      <c r="DK2252" s="10">
        <v>6.3</v>
      </c>
      <c r="DL2252" s="10">
        <v>3</v>
      </c>
      <c r="DM2252" s="10">
        <v>112</v>
      </c>
      <c r="DN2252" s="10">
        <v>36.1</v>
      </c>
    </row>
    <row r="2253" spans="1:118" x14ac:dyDescent="0.25">
      <c r="A2253" s="10">
        <v>3215</v>
      </c>
      <c r="R2253" s="10">
        <v>3215</v>
      </c>
      <c r="S2253" s="10" t="s">
        <v>294</v>
      </c>
      <c r="AI2253" s="10">
        <v>3215</v>
      </c>
      <c r="AJ2253" s="10" t="s">
        <v>294</v>
      </c>
      <c r="AZ2253" s="10">
        <v>3215</v>
      </c>
      <c r="BA2253" s="10" t="s">
        <v>294</v>
      </c>
      <c r="BQ2253" s="10">
        <v>3214</v>
      </c>
      <c r="BR2253" s="10" t="s">
        <v>307</v>
      </c>
      <c r="CH2253" s="10">
        <v>3214</v>
      </c>
      <c r="CI2253" s="10" t="s">
        <v>307</v>
      </c>
      <c r="CY2253" s="10">
        <v>2333</v>
      </c>
      <c r="CZ2253" s="10" t="s">
        <v>537</v>
      </c>
      <c r="DA2253" s="10">
        <v>0.46</v>
      </c>
      <c r="DB2253" s="10">
        <v>0.22</v>
      </c>
      <c r="DC2253" s="10">
        <v>8</v>
      </c>
      <c r="DD2253" s="10">
        <v>37.1</v>
      </c>
      <c r="DF2253" s="10">
        <v>0.57999999999999996</v>
      </c>
      <c r="DG2253" s="10">
        <v>0.28000000000000003</v>
      </c>
      <c r="DH2253" s="10">
        <v>10</v>
      </c>
      <c r="DI2253" s="10">
        <v>36.9</v>
      </c>
      <c r="DK2253" s="10">
        <v>0.63</v>
      </c>
      <c r="DL2253" s="10">
        <v>0.3</v>
      </c>
      <c r="DM2253" s="10">
        <v>11</v>
      </c>
      <c r="DN2253" s="10">
        <v>36.799999999999997</v>
      </c>
    </row>
    <row r="2254" spans="1:118" x14ac:dyDescent="0.25">
      <c r="A2254" s="10">
        <v>3216</v>
      </c>
      <c r="R2254" s="10">
        <v>3216</v>
      </c>
      <c r="S2254" s="10" t="s">
        <v>296</v>
      </c>
      <c r="AI2254" s="10">
        <v>3216</v>
      </c>
      <c r="AJ2254" s="10" t="s">
        <v>296</v>
      </c>
      <c r="AZ2254" s="10">
        <v>3216</v>
      </c>
      <c r="BA2254" s="10" t="s">
        <v>296</v>
      </c>
      <c r="BQ2254" s="10">
        <v>3215</v>
      </c>
      <c r="BR2254" s="10" t="s">
        <v>294</v>
      </c>
      <c r="CH2254" s="10">
        <v>3215</v>
      </c>
      <c r="CI2254" s="10" t="s">
        <v>294</v>
      </c>
      <c r="CY2254" s="10">
        <v>2334</v>
      </c>
      <c r="CZ2254" s="10" t="s">
        <v>538</v>
      </c>
      <c r="DA2254" s="10">
        <v>5.0999999999999996</v>
      </c>
      <c r="DB2254" s="10">
        <v>2.5</v>
      </c>
      <c r="DC2254" s="10">
        <v>90</v>
      </c>
      <c r="DD2254" s="10">
        <v>37.1</v>
      </c>
      <c r="DF2254" s="10">
        <v>5.0999999999999996</v>
      </c>
      <c r="DG2254" s="10">
        <v>2.5</v>
      </c>
      <c r="DH2254" s="10">
        <v>90</v>
      </c>
      <c r="DI2254" s="10">
        <v>36.9</v>
      </c>
      <c r="DK2254" s="10">
        <v>5.2</v>
      </c>
      <c r="DL2254" s="10">
        <v>2.5</v>
      </c>
      <c r="DM2254" s="10">
        <v>91</v>
      </c>
      <c r="DN2254" s="10">
        <v>36.799999999999997</v>
      </c>
    </row>
    <row r="2255" spans="1:118" x14ac:dyDescent="0.25">
      <c r="A2255" s="10">
        <v>2319</v>
      </c>
      <c r="R2255" s="10">
        <v>2319</v>
      </c>
      <c r="S2255" s="10" t="s">
        <v>533</v>
      </c>
      <c r="T2255" s="10">
        <v>0.25</v>
      </c>
      <c r="U2255" s="10">
        <v>0.17</v>
      </c>
      <c r="V2255" s="10">
        <v>5</v>
      </c>
      <c r="W2255" s="10">
        <v>36.799999999999997</v>
      </c>
      <c r="Y2255" s="10">
        <v>0.28000000000000003</v>
      </c>
      <c r="Z2255" s="10">
        <v>0.2</v>
      </c>
      <c r="AA2255" s="10">
        <v>6</v>
      </c>
      <c r="AB2255" s="10">
        <v>36.700000000000003</v>
      </c>
      <c r="AD2255" s="10">
        <v>0.28000000000000003</v>
      </c>
      <c r="AE2255" s="10">
        <v>0.2</v>
      </c>
      <c r="AF2255" s="10">
        <v>6</v>
      </c>
      <c r="AG2255" s="10">
        <v>36.700000000000003</v>
      </c>
      <c r="AI2255" s="10">
        <v>2319</v>
      </c>
      <c r="AJ2255" s="10" t="s">
        <v>533</v>
      </c>
      <c r="AK2255" s="10">
        <v>0.55000000000000004</v>
      </c>
      <c r="AL2255" s="10">
        <v>0.28999999999999998</v>
      </c>
      <c r="AM2255" s="10">
        <v>11</v>
      </c>
      <c r="AN2255" s="10">
        <v>36.799999999999997</v>
      </c>
      <c r="AP2255" s="10">
        <v>0.89</v>
      </c>
      <c r="AQ2255" s="10">
        <v>0.41</v>
      </c>
      <c r="AR2255" s="10">
        <v>16</v>
      </c>
      <c r="AS2255" s="10">
        <v>36.799999999999997</v>
      </c>
      <c r="AU2255" s="10">
        <v>0.98</v>
      </c>
      <c r="AV2255" s="10">
        <v>0.41</v>
      </c>
      <c r="AW2255" s="10">
        <v>18</v>
      </c>
      <c r="AX2255" s="10">
        <v>36.799999999999997</v>
      </c>
      <c r="AZ2255" s="10">
        <v>2319</v>
      </c>
      <c r="BA2255" s="10" t="s">
        <v>533</v>
      </c>
      <c r="BB2255" s="10">
        <v>0.28999999999999998</v>
      </c>
      <c r="BC2255" s="10">
        <v>0.28999999999999998</v>
      </c>
      <c r="BD2255" s="10">
        <v>5</v>
      </c>
      <c r="BE2255" s="10">
        <v>36.6</v>
      </c>
      <c r="BG2255" s="10">
        <v>0.3</v>
      </c>
      <c r="BH2255" s="10">
        <v>0.28999999999999998</v>
      </c>
      <c r="BI2255" s="10">
        <v>6</v>
      </c>
      <c r="BJ2255" s="10">
        <v>36.6</v>
      </c>
      <c r="BL2255" s="10">
        <v>0.32</v>
      </c>
      <c r="BM2255" s="10">
        <v>0.3</v>
      </c>
      <c r="BN2255" s="10">
        <v>6</v>
      </c>
      <c r="BO2255" s="10">
        <v>36.6</v>
      </c>
      <c r="BQ2255" s="10">
        <v>3216</v>
      </c>
      <c r="BR2255" s="10" t="s">
        <v>296</v>
      </c>
      <c r="CH2255" s="10">
        <v>3216</v>
      </c>
      <c r="CI2255" s="10" t="s">
        <v>296</v>
      </c>
      <c r="CY2255" s="10">
        <v>2335</v>
      </c>
      <c r="CZ2255" s="10" t="s">
        <v>935</v>
      </c>
      <c r="DA2255" s="10">
        <v>5.5</v>
      </c>
      <c r="DB2255" s="10">
        <v>2.7</v>
      </c>
      <c r="DC2255" s="10">
        <v>96</v>
      </c>
      <c r="DD2255" s="10">
        <v>35.799999999999997</v>
      </c>
      <c r="DF2255" s="10">
        <v>5.7</v>
      </c>
      <c r="DG2255" s="10">
        <v>2.8</v>
      </c>
      <c r="DH2255" s="10">
        <v>100</v>
      </c>
      <c r="DI2255" s="10">
        <v>36.200000000000003</v>
      </c>
      <c r="DK2255" s="10">
        <v>5.5</v>
      </c>
      <c r="DL2255" s="10">
        <v>2.7</v>
      </c>
      <c r="DM2255" s="10">
        <v>96</v>
      </c>
      <c r="DN2255" s="10">
        <v>36.1</v>
      </c>
    </row>
    <row r="2256" spans="1:118" x14ac:dyDescent="0.25">
      <c r="A2256" s="10">
        <v>2320</v>
      </c>
      <c r="R2256" s="10">
        <v>2320</v>
      </c>
      <c r="S2256" s="10" t="s">
        <v>534</v>
      </c>
      <c r="T2256" s="10">
        <v>0.27</v>
      </c>
      <c r="U2256" s="10">
        <v>0.25</v>
      </c>
      <c r="V2256" s="10">
        <v>4</v>
      </c>
      <c r="W2256" s="10">
        <v>36.799999999999997</v>
      </c>
      <c r="Y2256" s="10">
        <v>0.36</v>
      </c>
      <c r="Z2256" s="10">
        <v>0.31</v>
      </c>
      <c r="AA2256" s="10">
        <v>6</v>
      </c>
      <c r="AB2256" s="10">
        <v>36.700000000000003</v>
      </c>
      <c r="AD2256" s="10">
        <v>0.32</v>
      </c>
      <c r="AE2256" s="10">
        <v>0.28000000000000003</v>
      </c>
      <c r="AF2256" s="10">
        <v>5</v>
      </c>
      <c r="AG2256" s="10">
        <v>36.700000000000003</v>
      </c>
      <c r="AI2256" s="10">
        <v>2320</v>
      </c>
      <c r="AJ2256" s="10" t="s">
        <v>534</v>
      </c>
      <c r="AK2256" s="10">
        <v>0.88</v>
      </c>
      <c r="AL2256" s="10">
        <v>0.41</v>
      </c>
      <c r="AM2256" s="10">
        <v>15</v>
      </c>
      <c r="AN2256" s="10">
        <v>36.299999999999997</v>
      </c>
      <c r="AP2256" s="10">
        <v>1.1100000000000001</v>
      </c>
      <c r="AQ2256" s="10">
        <v>0.56000000000000005</v>
      </c>
      <c r="AR2256" s="10">
        <v>19</v>
      </c>
      <c r="AS2256" s="10">
        <v>36.299999999999997</v>
      </c>
      <c r="AU2256" s="10">
        <v>1.1499999999999999</v>
      </c>
      <c r="AV2256" s="10">
        <v>0.6</v>
      </c>
      <c r="AW2256" s="10">
        <v>20</v>
      </c>
      <c r="AX2256" s="10">
        <v>36.299999999999997</v>
      </c>
      <c r="AZ2256" s="10">
        <v>2320</v>
      </c>
      <c r="BA2256" s="10" t="s">
        <v>534</v>
      </c>
      <c r="BB2256" s="10">
        <v>0.27</v>
      </c>
      <c r="BC2256" s="10">
        <v>0.25</v>
      </c>
      <c r="BD2256" s="10">
        <v>4</v>
      </c>
      <c r="BE2256" s="10">
        <v>36.799999999999997</v>
      </c>
      <c r="BG2256" s="10">
        <v>0.36</v>
      </c>
      <c r="BH2256" s="10">
        <v>0.31</v>
      </c>
      <c r="BI2256" s="10">
        <v>6</v>
      </c>
      <c r="BJ2256" s="10">
        <v>36.700000000000003</v>
      </c>
      <c r="BL2256" s="10">
        <v>0.32</v>
      </c>
      <c r="BM2256" s="10">
        <v>0.28000000000000003</v>
      </c>
      <c r="BN2256" s="10">
        <v>5</v>
      </c>
      <c r="BO2256" s="10">
        <v>36.700000000000003</v>
      </c>
      <c r="BQ2256" s="10">
        <v>2319</v>
      </c>
      <c r="BR2256" s="10" t="s">
        <v>533</v>
      </c>
      <c r="BS2256" s="10">
        <v>0.72</v>
      </c>
      <c r="BT2256" s="10">
        <v>0.4</v>
      </c>
      <c r="BU2256" s="10">
        <v>12</v>
      </c>
      <c r="BV2256" s="10">
        <v>37.1</v>
      </c>
      <c r="BX2256" s="10">
        <v>0.86</v>
      </c>
      <c r="BY2256" s="10">
        <v>0.4</v>
      </c>
      <c r="BZ2256" s="10">
        <v>14</v>
      </c>
      <c r="CA2256" s="10">
        <v>37.200000000000003</v>
      </c>
      <c r="CC2256" s="10">
        <v>0.88</v>
      </c>
      <c r="CD2256" s="10">
        <v>0.4</v>
      </c>
      <c r="CE2256" s="10">
        <v>14</v>
      </c>
      <c r="CF2256" s="10">
        <v>37.200000000000003</v>
      </c>
      <c r="CH2256" s="10">
        <v>2319</v>
      </c>
      <c r="CI2256" s="10" t="s">
        <v>533</v>
      </c>
      <c r="CJ2256" s="10">
        <v>0.28999999999999998</v>
      </c>
      <c r="CK2256" s="10">
        <v>0.2</v>
      </c>
      <c r="CL2256" s="10">
        <v>5</v>
      </c>
      <c r="CM2256" s="10">
        <v>37.5</v>
      </c>
      <c r="CO2256" s="10">
        <v>0.33</v>
      </c>
      <c r="CP2256" s="10">
        <v>0.23</v>
      </c>
      <c r="CQ2256" s="10">
        <v>6</v>
      </c>
      <c r="CR2256" s="10">
        <v>37.299999999999997</v>
      </c>
      <c r="CT2256" s="10">
        <v>0.38</v>
      </c>
      <c r="CU2256" s="10">
        <v>0.26</v>
      </c>
      <c r="CV2256" s="10">
        <v>7</v>
      </c>
      <c r="CW2256" s="10">
        <v>37.6</v>
      </c>
      <c r="CY2256" s="10">
        <v>2336</v>
      </c>
      <c r="CZ2256" s="10" t="s">
        <v>293</v>
      </c>
      <c r="DA2256" s="10">
        <v>0.38918080000000005</v>
      </c>
      <c r="DB2256" s="10">
        <v>0.12765130240000003</v>
      </c>
      <c r="DC2256" s="10">
        <v>37</v>
      </c>
      <c r="DD2256" s="10">
        <v>6.4</v>
      </c>
      <c r="DF2256" s="10">
        <v>0.46280960000000004</v>
      </c>
      <c r="DG2256" s="10">
        <v>0.15180154880000002</v>
      </c>
      <c r="DH2256" s="10">
        <v>44</v>
      </c>
      <c r="DI2256" s="10">
        <v>6.4</v>
      </c>
      <c r="DK2256" s="10">
        <v>0.39969920000000003</v>
      </c>
      <c r="DL2256" s="10">
        <v>0.13110133760000001</v>
      </c>
      <c r="DM2256" s="10">
        <v>38</v>
      </c>
      <c r="DN2256" s="10">
        <v>6.4</v>
      </c>
    </row>
    <row r="2257" spans="1:118" x14ac:dyDescent="0.25">
      <c r="A2257" s="10">
        <v>2321</v>
      </c>
      <c r="R2257" s="10">
        <v>2321</v>
      </c>
      <c r="S2257" s="10" t="s">
        <v>8</v>
      </c>
      <c r="AI2257" s="10">
        <v>2321</v>
      </c>
      <c r="AJ2257" s="10" t="s">
        <v>8</v>
      </c>
      <c r="AZ2257" s="10">
        <v>2321</v>
      </c>
      <c r="BA2257" s="10" t="s">
        <v>8</v>
      </c>
      <c r="BQ2257" s="10">
        <v>2320</v>
      </c>
      <c r="BR2257" s="10" t="s">
        <v>534</v>
      </c>
      <c r="BS2257" s="10">
        <v>0.65</v>
      </c>
      <c r="BT2257" s="10">
        <v>0.45</v>
      </c>
      <c r="BU2257" s="10">
        <v>11</v>
      </c>
      <c r="BV2257" s="10">
        <v>37.1</v>
      </c>
      <c r="BX2257" s="10">
        <v>0.89</v>
      </c>
      <c r="BY2257" s="10">
        <v>0.45</v>
      </c>
      <c r="BZ2257" s="10">
        <v>15</v>
      </c>
      <c r="CA2257" s="10">
        <v>37.200000000000003</v>
      </c>
      <c r="CC2257" s="10">
        <v>0.88</v>
      </c>
      <c r="CD2257" s="10">
        <v>0.43</v>
      </c>
      <c r="CE2257" s="10">
        <v>14</v>
      </c>
      <c r="CF2257" s="10">
        <v>37.200000000000003</v>
      </c>
      <c r="CH2257" s="10">
        <v>2320</v>
      </c>
      <c r="CI2257" s="10" t="s">
        <v>534</v>
      </c>
      <c r="CJ2257" s="10">
        <v>0.25</v>
      </c>
      <c r="CK2257" s="10">
        <v>0.27</v>
      </c>
      <c r="CL2257" s="10">
        <v>5</v>
      </c>
      <c r="CM2257" s="10">
        <v>37.5</v>
      </c>
      <c r="CO2257" s="10">
        <v>0.31</v>
      </c>
      <c r="CP2257" s="10">
        <v>0.3</v>
      </c>
      <c r="CQ2257" s="10">
        <v>6</v>
      </c>
      <c r="CR2257" s="10">
        <v>37.4</v>
      </c>
      <c r="CT2257" s="10">
        <v>0.31</v>
      </c>
      <c r="CU2257" s="10">
        <v>0.3</v>
      </c>
      <c r="CV2257" s="10">
        <v>6</v>
      </c>
      <c r="CW2257" s="10">
        <v>37.6</v>
      </c>
      <c r="CY2257" s="10">
        <v>3195</v>
      </c>
      <c r="CZ2257" s="10" t="s">
        <v>294</v>
      </c>
      <c r="DA2257" s="10">
        <v>0.13673920000000001</v>
      </c>
      <c r="DB2257" s="10">
        <v>4.4850457600000004E-2</v>
      </c>
      <c r="DC2257" s="10">
        <v>13</v>
      </c>
      <c r="DD2257" s="10">
        <v>6.4</v>
      </c>
      <c r="DF2257" s="10">
        <v>0.14725759999999999</v>
      </c>
      <c r="DG2257" s="10">
        <v>4.8300492799999997E-2</v>
      </c>
      <c r="DH2257" s="10">
        <v>14</v>
      </c>
      <c r="DI2257" s="10">
        <v>6.4</v>
      </c>
      <c r="DK2257" s="10">
        <v>0.157776</v>
      </c>
      <c r="DL2257" s="10">
        <v>5.1750528000000004E-2</v>
      </c>
      <c r="DM2257" s="10">
        <v>15</v>
      </c>
      <c r="DN2257" s="10">
        <v>6.4</v>
      </c>
    </row>
    <row r="2258" spans="1:118" x14ac:dyDescent="0.25">
      <c r="A2258" s="10">
        <v>2322</v>
      </c>
      <c r="R2258" s="10">
        <v>2322</v>
      </c>
      <c r="S2258" s="10" t="s">
        <v>9</v>
      </c>
      <c r="T2258" s="10">
        <v>0.16</v>
      </c>
      <c r="U2258" s="10">
        <v>0.15</v>
      </c>
      <c r="V2258" s="10">
        <v>4</v>
      </c>
      <c r="W2258" s="10">
        <v>36.799999999999997</v>
      </c>
      <c r="Y2258" s="10">
        <v>0.15</v>
      </c>
      <c r="Z2258" s="10">
        <v>0.15</v>
      </c>
      <c r="AA2258" s="10">
        <v>4</v>
      </c>
      <c r="AB2258" s="10">
        <v>36.700000000000003</v>
      </c>
      <c r="AD2258" s="10">
        <v>0.15</v>
      </c>
      <c r="AE2258" s="10">
        <v>0.15</v>
      </c>
      <c r="AF2258" s="10">
        <v>4</v>
      </c>
      <c r="AG2258" s="10">
        <v>36.700000000000003</v>
      </c>
      <c r="AI2258" s="10">
        <v>2322</v>
      </c>
      <c r="AJ2258" s="10" t="s">
        <v>9</v>
      </c>
      <c r="AK2258" s="10">
        <v>0.36</v>
      </c>
      <c r="AL2258" s="10">
        <v>0.25</v>
      </c>
      <c r="AM2258" s="10">
        <v>7</v>
      </c>
      <c r="AN2258" s="10">
        <v>37.200000000000003</v>
      </c>
      <c r="AP2258" s="10">
        <v>0.43</v>
      </c>
      <c r="AQ2258" s="10">
        <v>0.3</v>
      </c>
      <c r="AR2258" s="10">
        <v>8</v>
      </c>
      <c r="AS2258" s="10">
        <v>37.200000000000003</v>
      </c>
      <c r="AU2258" s="10">
        <v>0.39</v>
      </c>
      <c r="AV2258" s="10">
        <v>0.2</v>
      </c>
      <c r="AW2258" s="10">
        <v>7</v>
      </c>
      <c r="AX2258" s="10">
        <v>37.200000000000003</v>
      </c>
      <c r="AZ2258" s="10">
        <v>2322</v>
      </c>
      <c r="BA2258" s="10" t="s">
        <v>9</v>
      </c>
      <c r="BB2258" s="10">
        <v>0.15</v>
      </c>
      <c r="BC2258" s="10">
        <v>0.15</v>
      </c>
      <c r="BD2258" s="10">
        <v>3</v>
      </c>
      <c r="BE2258" s="10">
        <v>36.799999999999997</v>
      </c>
      <c r="BG2258" s="10">
        <v>0.18</v>
      </c>
      <c r="BH2258" s="10">
        <v>0.17</v>
      </c>
      <c r="BI2258" s="10">
        <v>3</v>
      </c>
      <c r="BJ2258" s="10">
        <v>36.700000000000003</v>
      </c>
      <c r="BL2258" s="10">
        <v>0.18</v>
      </c>
      <c r="BM2258" s="10">
        <v>0.17</v>
      </c>
      <c r="BN2258" s="10">
        <v>3</v>
      </c>
      <c r="BO2258" s="10">
        <v>36.700000000000003</v>
      </c>
      <c r="BQ2258" s="10">
        <v>2321</v>
      </c>
      <c r="BR2258" s="10" t="s">
        <v>8</v>
      </c>
      <c r="CH2258" s="10">
        <v>2321</v>
      </c>
      <c r="CI2258" s="10" t="s">
        <v>8</v>
      </c>
      <c r="CY2258" s="10">
        <v>2337</v>
      </c>
      <c r="CZ2258" s="10" t="s">
        <v>296</v>
      </c>
      <c r="DA2258" s="10">
        <v>0.34710720000000006</v>
      </c>
      <c r="DB2258" s="10">
        <v>0.11385116160000003</v>
      </c>
      <c r="DC2258" s="10">
        <v>33</v>
      </c>
      <c r="DD2258" s="10">
        <v>6.4</v>
      </c>
      <c r="DF2258" s="10">
        <v>0.64162239999999993</v>
      </c>
      <c r="DG2258" s="10">
        <v>0.21045214719999999</v>
      </c>
      <c r="DH2258" s="10">
        <v>61</v>
      </c>
      <c r="DI2258" s="10">
        <v>6.4</v>
      </c>
      <c r="DK2258" s="10">
        <v>0.75732480000000013</v>
      </c>
      <c r="DL2258" s="10">
        <v>0.24840253440000004</v>
      </c>
      <c r="DM2258" s="10">
        <v>72</v>
      </c>
      <c r="DN2258" s="10">
        <v>6.4</v>
      </c>
    </row>
    <row r="2259" spans="1:118" x14ac:dyDescent="0.25">
      <c r="A2259" s="10">
        <v>2323</v>
      </c>
      <c r="R2259" s="10">
        <v>2323</v>
      </c>
      <c r="S2259" s="10" t="s">
        <v>10</v>
      </c>
      <c r="AI2259" s="10">
        <v>2323</v>
      </c>
      <c r="AJ2259" s="10" t="s">
        <v>10</v>
      </c>
      <c r="AZ2259" s="10">
        <v>2323</v>
      </c>
      <c r="BA2259" s="10" t="s">
        <v>10</v>
      </c>
      <c r="BQ2259" s="10">
        <v>2322</v>
      </c>
      <c r="BR2259" s="10" t="s">
        <v>9</v>
      </c>
      <c r="BS2259" s="10">
        <v>0.28999999999999998</v>
      </c>
      <c r="BT2259" s="10">
        <v>0.23</v>
      </c>
      <c r="BU2259" s="10">
        <v>5</v>
      </c>
      <c r="BV2259" s="10">
        <v>37.1</v>
      </c>
      <c r="BX2259" s="10">
        <v>0.36</v>
      </c>
      <c r="BY2259" s="10">
        <v>0.22</v>
      </c>
      <c r="BZ2259" s="10">
        <v>6</v>
      </c>
      <c r="CA2259" s="10">
        <v>37.200000000000003</v>
      </c>
      <c r="CC2259" s="10">
        <v>0.38</v>
      </c>
      <c r="CD2259" s="10">
        <v>0.23</v>
      </c>
      <c r="CE2259" s="10">
        <v>6</v>
      </c>
      <c r="CF2259" s="10">
        <v>37.200000000000003</v>
      </c>
      <c r="CH2259" s="10">
        <v>2322</v>
      </c>
      <c r="CI2259" s="10" t="s">
        <v>9</v>
      </c>
      <c r="CJ2259" s="10">
        <v>0.15</v>
      </c>
      <c r="CK2259" s="10">
        <v>0.16</v>
      </c>
      <c r="CL2259" s="10">
        <v>3</v>
      </c>
      <c r="CM2259" s="10">
        <v>38</v>
      </c>
      <c r="CO2259" s="10">
        <v>0.18</v>
      </c>
      <c r="CP2259" s="10">
        <v>0.18</v>
      </c>
      <c r="CQ2259" s="10">
        <v>3</v>
      </c>
      <c r="CR2259" s="10">
        <v>37.9</v>
      </c>
      <c r="CT2259" s="10">
        <v>0.17</v>
      </c>
      <c r="CU2259" s="10">
        <v>0.17</v>
      </c>
      <c r="CV2259" s="10">
        <v>3</v>
      </c>
      <c r="CW2259" s="10">
        <v>38.1</v>
      </c>
      <c r="CY2259" s="10">
        <v>2338</v>
      </c>
      <c r="CZ2259" s="10" t="s">
        <v>298</v>
      </c>
      <c r="DA2259" s="10">
        <v>0.51540160000000002</v>
      </c>
      <c r="DB2259" s="10">
        <v>0.16905172480000002</v>
      </c>
      <c r="DC2259" s="10">
        <v>49</v>
      </c>
      <c r="DD2259" s="10">
        <v>6.4</v>
      </c>
      <c r="DF2259" s="10">
        <v>0.50488319999999998</v>
      </c>
      <c r="DG2259" s="10">
        <v>0.16560168959999999</v>
      </c>
      <c r="DH2259" s="10">
        <v>48</v>
      </c>
      <c r="DI2259" s="10">
        <v>6.4</v>
      </c>
      <c r="DK2259" s="10">
        <v>0.50488319999999998</v>
      </c>
      <c r="DL2259" s="10">
        <v>0.16560168959999999</v>
      </c>
      <c r="DM2259" s="10">
        <v>48</v>
      </c>
      <c r="DN2259" s="10">
        <v>6.4</v>
      </c>
    </row>
    <row r="2260" spans="1:118" x14ac:dyDescent="0.25">
      <c r="A2260" s="10">
        <v>2324</v>
      </c>
      <c r="R2260" s="10">
        <v>2324</v>
      </c>
      <c r="S2260" s="10" t="s">
        <v>11</v>
      </c>
      <c r="T2260" s="10">
        <v>0.15</v>
      </c>
      <c r="U2260" s="10">
        <v>0.09</v>
      </c>
      <c r="V2260" s="10">
        <v>10</v>
      </c>
      <c r="W2260" s="10">
        <v>10.5</v>
      </c>
      <c r="Y2260" s="10">
        <v>0.14000000000000001</v>
      </c>
      <c r="Z2260" s="10">
        <v>0.09</v>
      </c>
      <c r="AA2260" s="10">
        <v>9</v>
      </c>
      <c r="AB2260" s="10">
        <v>10.5</v>
      </c>
      <c r="AD2260" s="10">
        <v>0.14000000000000001</v>
      </c>
      <c r="AE2260" s="10">
        <v>0.09</v>
      </c>
      <c r="AF2260" s="10">
        <v>9</v>
      </c>
      <c r="AG2260" s="10">
        <v>10.5</v>
      </c>
      <c r="AI2260" s="10">
        <v>2324</v>
      </c>
      <c r="AJ2260" s="10" t="s">
        <v>11</v>
      </c>
      <c r="AK2260" s="10">
        <v>0.34</v>
      </c>
      <c r="AL2260" s="10">
        <v>0.21</v>
      </c>
      <c r="AM2260" s="10">
        <v>22</v>
      </c>
      <c r="AN2260" s="10">
        <v>10.5</v>
      </c>
      <c r="AP2260" s="10">
        <v>0.4</v>
      </c>
      <c r="AQ2260" s="10">
        <v>0.25</v>
      </c>
      <c r="AR2260" s="10">
        <v>26</v>
      </c>
      <c r="AS2260" s="10">
        <v>10.5</v>
      </c>
      <c r="AU2260" s="10">
        <v>0.37</v>
      </c>
      <c r="AV2260" s="10">
        <v>0.16</v>
      </c>
      <c r="AW2260" s="10">
        <v>22</v>
      </c>
      <c r="AX2260" s="10">
        <v>10.5</v>
      </c>
      <c r="AZ2260" s="10">
        <v>2324</v>
      </c>
      <c r="BA2260" s="10" t="s">
        <v>11</v>
      </c>
      <c r="BB2260" s="10">
        <v>0.14000000000000001</v>
      </c>
      <c r="BC2260" s="10">
        <v>0.09</v>
      </c>
      <c r="BD2260" s="10">
        <v>9</v>
      </c>
      <c r="BE2260" s="10">
        <v>10.6</v>
      </c>
      <c r="BG2260" s="10">
        <v>0.17</v>
      </c>
      <c r="BH2260" s="10">
        <v>0.11</v>
      </c>
      <c r="BI2260" s="10">
        <v>11</v>
      </c>
      <c r="BJ2260" s="10">
        <v>10.5</v>
      </c>
      <c r="BL2260" s="10">
        <v>0.17</v>
      </c>
      <c r="BM2260" s="10">
        <v>0.11</v>
      </c>
      <c r="BN2260" s="10">
        <v>11</v>
      </c>
      <c r="BO2260" s="10">
        <v>10.6</v>
      </c>
      <c r="BQ2260" s="10">
        <v>2323</v>
      </c>
      <c r="BR2260" s="10" t="s">
        <v>10</v>
      </c>
      <c r="CH2260" s="10">
        <v>2323</v>
      </c>
      <c r="CI2260" s="10" t="s">
        <v>10</v>
      </c>
      <c r="CY2260" s="10">
        <v>2339</v>
      </c>
      <c r="CZ2260" s="10" t="s">
        <v>297</v>
      </c>
      <c r="DA2260" s="10">
        <v>0.42073600000000005</v>
      </c>
      <c r="DB2260" s="10">
        <v>0.13800140800000002</v>
      </c>
      <c r="DC2260" s="10">
        <v>40</v>
      </c>
      <c r="DD2260" s="10">
        <v>6.4</v>
      </c>
      <c r="DF2260" s="10">
        <v>0.49436479999999999</v>
      </c>
      <c r="DG2260" s="10">
        <v>0.16215165440000001</v>
      </c>
      <c r="DH2260" s="10">
        <v>47</v>
      </c>
      <c r="DI2260" s="10">
        <v>6.4</v>
      </c>
      <c r="DK2260" s="10">
        <v>0.52591999999999994</v>
      </c>
      <c r="DL2260" s="10">
        <v>0.17250175999999998</v>
      </c>
      <c r="DM2260" s="10">
        <v>50</v>
      </c>
      <c r="DN2260" s="10">
        <v>6.4</v>
      </c>
    </row>
    <row r="2261" spans="1:118" x14ac:dyDescent="0.25">
      <c r="A2261" s="10">
        <v>2325</v>
      </c>
      <c r="R2261" s="10">
        <v>2325</v>
      </c>
      <c r="S2261" s="10" t="s">
        <v>285</v>
      </c>
      <c r="T2261" s="10">
        <v>1.5440249999999999E-2</v>
      </c>
      <c r="U2261" s="10">
        <v>9.5729549999999993E-3</v>
      </c>
      <c r="V2261" s="10">
        <v>1</v>
      </c>
      <c r="W2261" s="10">
        <v>10.5</v>
      </c>
      <c r="Y2261" s="10">
        <v>1.5440249999999999E-2</v>
      </c>
      <c r="Z2261" s="10">
        <v>9.5729549999999993E-3</v>
      </c>
      <c r="AA2261" s="10">
        <v>1</v>
      </c>
      <c r="AB2261" s="10">
        <v>10.5</v>
      </c>
      <c r="AD2261" s="10">
        <v>1.5440249999999999E-2</v>
      </c>
      <c r="AE2261" s="10">
        <v>9.5729549999999993E-3</v>
      </c>
      <c r="AF2261" s="10">
        <v>1</v>
      </c>
      <c r="AG2261" s="10">
        <v>10.5</v>
      </c>
      <c r="AI2261" s="10">
        <v>2325</v>
      </c>
      <c r="AJ2261" s="10" t="s">
        <v>285</v>
      </c>
      <c r="AK2261" s="10">
        <v>3.0880499999999998E-2</v>
      </c>
      <c r="AL2261" s="10">
        <v>1.9145909999999999E-2</v>
      </c>
      <c r="AM2261" s="10">
        <v>2</v>
      </c>
      <c r="AN2261" s="10">
        <v>10.5</v>
      </c>
      <c r="AP2261" s="10">
        <v>4.6320749999999994E-2</v>
      </c>
      <c r="AQ2261" s="10">
        <v>2.8718864999999996E-2</v>
      </c>
      <c r="AR2261" s="10">
        <v>3</v>
      </c>
      <c r="AS2261" s="10">
        <v>10.5</v>
      </c>
      <c r="AU2261" s="10">
        <v>3.3423599999999998E-2</v>
      </c>
      <c r="AV2261" s="10">
        <v>1.4372148E-2</v>
      </c>
      <c r="AW2261" s="10">
        <v>2</v>
      </c>
      <c r="AX2261" s="10">
        <v>10.5</v>
      </c>
      <c r="AZ2261" s="10">
        <v>2325</v>
      </c>
      <c r="BA2261" s="10" t="s">
        <v>285</v>
      </c>
      <c r="BB2261" s="10">
        <v>3.11746E-2</v>
      </c>
      <c r="BC2261" s="10">
        <v>1.9328252000000001E-2</v>
      </c>
      <c r="BD2261" s="10">
        <v>2</v>
      </c>
      <c r="BE2261" s="10">
        <v>10.6</v>
      </c>
      <c r="BG2261" s="10">
        <v>3.0880499999999998E-2</v>
      </c>
      <c r="BH2261" s="10">
        <v>1.9145909999999999E-2</v>
      </c>
      <c r="BI2261" s="10">
        <v>2</v>
      </c>
      <c r="BJ2261" s="10">
        <v>10.5</v>
      </c>
      <c r="BL2261" s="10">
        <v>3.0880499999999998E-2</v>
      </c>
      <c r="BM2261" s="10">
        <v>1.9145909999999999E-2</v>
      </c>
      <c r="BN2261" s="10">
        <v>2</v>
      </c>
      <c r="BO2261" s="10">
        <v>10.5</v>
      </c>
      <c r="BQ2261" s="10">
        <v>2324</v>
      </c>
      <c r="BR2261" s="10" t="s">
        <v>11</v>
      </c>
      <c r="BS2261" s="10">
        <v>0.28000000000000003</v>
      </c>
      <c r="BT2261" s="10">
        <v>0.17</v>
      </c>
      <c r="BU2261" s="10">
        <v>18</v>
      </c>
      <c r="BV2261" s="10">
        <v>10.6</v>
      </c>
      <c r="BX2261" s="10">
        <v>0.35</v>
      </c>
      <c r="BY2261" s="10">
        <v>0.16</v>
      </c>
      <c r="BZ2261" s="10">
        <v>21</v>
      </c>
      <c r="CA2261" s="10">
        <v>10.6</v>
      </c>
      <c r="CC2261" s="10">
        <v>0.37</v>
      </c>
      <c r="CD2261" s="10">
        <v>0.17</v>
      </c>
      <c r="CE2261" s="10">
        <v>22</v>
      </c>
      <c r="CF2261" s="10">
        <v>10.6</v>
      </c>
      <c r="CH2261" s="10">
        <v>2324</v>
      </c>
      <c r="CI2261" s="10" t="s">
        <v>11</v>
      </c>
      <c r="CJ2261" s="10">
        <v>0.14000000000000001</v>
      </c>
      <c r="CK2261" s="10">
        <v>0.09</v>
      </c>
      <c r="CL2261" s="10">
        <v>9</v>
      </c>
      <c r="CM2261" s="10">
        <v>10.6</v>
      </c>
      <c r="CO2261" s="10">
        <v>0.17</v>
      </c>
      <c r="CP2261" s="10">
        <v>0.11</v>
      </c>
      <c r="CQ2261" s="10">
        <v>11</v>
      </c>
      <c r="CR2261" s="10">
        <v>10.6</v>
      </c>
      <c r="CT2261" s="10">
        <v>0.16</v>
      </c>
      <c r="CU2261" s="10">
        <v>0.1</v>
      </c>
      <c r="CV2261" s="10">
        <v>10</v>
      </c>
      <c r="CW2261" s="10">
        <v>10.6</v>
      </c>
      <c r="CY2261" s="10">
        <v>3196</v>
      </c>
      <c r="CZ2261" s="10" t="s">
        <v>308</v>
      </c>
    </row>
    <row r="2262" spans="1:118" x14ac:dyDescent="0.25">
      <c r="A2262" s="10">
        <v>2326</v>
      </c>
      <c r="R2262" s="10">
        <v>2326</v>
      </c>
      <c r="S2262" s="10" t="s">
        <v>304</v>
      </c>
      <c r="T2262" s="10">
        <v>6.1760999999999996E-2</v>
      </c>
      <c r="U2262" s="10">
        <v>3.8291819999999997E-2</v>
      </c>
      <c r="V2262" s="10">
        <v>4</v>
      </c>
      <c r="W2262" s="10">
        <v>10.5</v>
      </c>
      <c r="Y2262" s="10">
        <v>1.5440249999999999E-2</v>
      </c>
      <c r="Z2262" s="10">
        <v>9.5729549999999993E-3</v>
      </c>
      <c r="AA2262" s="10">
        <v>1</v>
      </c>
      <c r="AB2262" s="10">
        <v>10.5</v>
      </c>
      <c r="AD2262" s="10">
        <v>3.0880499999999998E-2</v>
      </c>
      <c r="AE2262" s="10">
        <v>1.9145909999999999E-2</v>
      </c>
      <c r="AF2262" s="10">
        <v>2</v>
      </c>
      <c r="AG2262" s="10">
        <v>10.5</v>
      </c>
      <c r="AI2262" s="10">
        <v>2326</v>
      </c>
      <c r="AJ2262" s="10" t="s">
        <v>304</v>
      </c>
      <c r="AK2262" s="10">
        <v>7.7201249999999985E-2</v>
      </c>
      <c r="AL2262" s="10">
        <v>4.7864774999999991E-2</v>
      </c>
      <c r="AM2262" s="10">
        <v>5</v>
      </c>
      <c r="AN2262" s="10">
        <v>10.5</v>
      </c>
      <c r="AP2262" s="10">
        <v>9.2641499999999988E-2</v>
      </c>
      <c r="AQ2262" s="10">
        <v>5.7437729999999992E-2</v>
      </c>
      <c r="AR2262" s="10">
        <v>6</v>
      </c>
      <c r="AS2262" s="10">
        <v>10.5</v>
      </c>
      <c r="AU2262" s="10">
        <v>8.3558999999999994E-2</v>
      </c>
      <c r="AV2262" s="10">
        <v>3.5930369999999996E-2</v>
      </c>
      <c r="AW2262" s="10">
        <v>5</v>
      </c>
      <c r="AX2262" s="10">
        <v>10.5</v>
      </c>
      <c r="AZ2262" s="10">
        <v>2326</v>
      </c>
      <c r="BA2262" s="10" t="s">
        <v>304</v>
      </c>
      <c r="BB2262" s="10">
        <v>4.6761900000000002E-2</v>
      </c>
      <c r="BC2262" s="10">
        <v>2.8992378000000003E-2</v>
      </c>
      <c r="BD2262" s="10">
        <v>3</v>
      </c>
      <c r="BE2262" s="10">
        <v>10.6</v>
      </c>
      <c r="BG2262" s="10">
        <v>4.6320749999999994E-2</v>
      </c>
      <c r="BH2262" s="10">
        <v>2.8718864999999996E-2</v>
      </c>
      <c r="BI2262" s="10">
        <v>3</v>
      </c>
      <c r="BJ2262" s="10">
        <v>10.5</v>
      </c>
      <c r="BL2262" s="10">
        <v>3.0880499999999998E-2</v>
      </c>
      <c r="BM2262" s="10">
        <v>1.9145909999999999E-2</v>
      </c>
      <c r="BN2262" s="10">
        <v>2</v>
      </c>
      <c r="BO2262" s="10">
        <v>10.5</v>
      </c>
      <c r="BQ2262" s="10">
        <v>2325</v>
      </c>
      <c r="BR2262" s="10" t="s">
        <v>285</v>
      </c>
      <c r="BS2262" s="10">
        <v>3.30084E-2</v>
      </c>
      <c r="BT2262" s="10">
        <v>1.5976065599999999E-2</v>
      </c>
      <c r="BU2262" s="10">
        <v>2</v>
      </c>
      <c r="BV2262" s="10">
        <v>10.6</v>
      </c>
      <c r="BX2262" s="10">
        <v>3.30084E-2</v>
      </c>
      <c r="BY2262" s="10">
        <v>1.5976065599999999E-2</v>
      </c>
      <c r="BZ2262" s="10">
        <v>2</v>
      </c>
      <c r="CA2262" s="10">
        <v>10.6</v>
      </c>
      <c r="CC2262" s="10">
        <v>4.9512600000000004E-2</v>
      </c>
      <c r="CD2262" s="10">
        <v>2.3964098400000002E-2</v>
      </c>
      <c r="CE2262" s="10">
        <v>3</v>
      </c>
      <c r="CF2262" s="10">
        <v>10.6</v>
      </c>
      <c r="CH2262" s="10">
        <v>2325</v>
      </c>
      <c r="CI2262" s="10" t="s">
        <v>285</v>
      </c>
      <c r="CJ2262" s="10">
        <v>1.55873E-2</v>
      </c>
      <c r="CK2262" s="10">
        <v>9.6641260000000003E-3</v>
      </c>
      <c r="CL2262" s="10">
        <v>1</v>
      </c>
      <c r="CM2262" s="10">
        <v>10.6</v>
      </c>
      <c r="CO2262" s="10">
        <v>1.55873E-2</v>
      </c>
      <c r="CP2262" s="10">
        <v>9.6641260000000003E-3</v>
      </c>
      <c r="CQ2262" s="10">
        <v>1</v>
      </c>
      <c r="CR2262" s="10">
        <v>10.6</v>
      </c>
      <c r="CT2262" s="10">
        <v>1.55873E-2</v>
      </c>
      <c r="CU2262" s="10">
        <v>9.6641260000000003E-3</v>
      </c>
      <c r="CV2262" s="10">
        <v>1</v>
      </c>
      <c r="CW2262" s="10">
        <v>10.6</v>
      </c>
      <c r="CY2262" s="10">
        <v>3197</v>
      </c>
      <c r="CZ2262" s="10" t="s">
        <v>299</v>
      </c>
      <c r="DA2262" s="10">
        <v>0.30503359999999996</v>
      </c>
      <c r="DB2262" s="10">
        <v>0.10005102079999999</v>
      </c>
      <c r="DC2262" s="10">
        <v>29</v>
      </c>
      <c r="DD2262" s="10">
        <v>6.4</v>
      </c>
      <c r="DF2262" s="10">
        <v>0.315552</v>
      </c>
      <c r="DG2262" s="10">
        <v>0.10350105600000001</v>
      </c>
      <c r="DH2262" s="10">
        <v>30</v>
      </c>
      <c r="DI2262" s="10">
        <v>6.4</v>
      </c>
      <c r="DK2262" s="10">
        <v>0.32607039999999998</v>
      </c>
      <c r="DL2262" s="10">
        <v>0.1069510912</v>
      </c>
      <c r="DM2262" s="10">
        <v>31</v>
      </c>
      <c r="DN2262" s="10">
        <v>6.4</v>
      </c>
    </row>
    <row r="2263" spans="1:118" x14ac:dyDescent="0.25">
      <c r="A2263" s="10">
        <v>2327</v>
      </c>
      <c r="R2263" s="10">
        <v>2327</v>
      </c>
      <c r="S2263" s="10" t="s">
        <v>287</v>
      </c>
      <c r="T2263" s="10">
        <v>7.7201249999999985E-2</v>
      </c>
      <c r="U2263" s="10">
        <v>4.7864774999999991E-2</v>
      </c>
      <c r="V2263" s="10">
        <v>5</v>
      </c>
      <c r="W2263" s="10">
        <v>10.5</v>
      </c>
      <c r="Y2263" s="10">
        <v>0.10808175</v>
      </c>
      <c r="Z2263" s="10">
        <v>6.7010685E-2</v>
      </c>
      <c r="AA2263" s="10">
        <v>7</v>
      </c>
      <c r="AB2263" s="10">
        <v>10.5</v>
      </c>
      <c r="AD2263" s="10">
        <v>9.2641499999999988E-2</v>
      </c>
      <c r="AE2263" s="10">
        <v>5.7437729999999992E-2</v>
      </c>
      <c r="AF2263" s="10">
        <v>6</v>
      </c>
      <c r="AG2263" s="10">
        <v>10.5</v>
      </c>
      <c r="AI2263" s="10">
        <v>2327</v>
      </c>
      <c r="AJ2263" s="10" t="s">
        <v>287</v>
      </c>
      <c r="AK2263" s="10">
        <v>0.21616350000000001</v>
      </c>
      <c r="AL2263" s="10">
        <v>0.13402137</v>
      </c>
      <c r="AM2263" s="10">
        <v>14</v>
      </c>
      <c r="AN2263" s="10">
        <v>10.5</v>
      </c>
      <c r="AP2263" s="10">
        <v>0.26248424999999997</v>
      </c>
      <c r="AQ2263" s="10">
        <v>0.16274023499999998</v>
      </c>
      <c r="AR2263" s="10">
        <v>17</v>
      </c>
      <c r="AS2263" s="10">
        <v>10.5</v>
      </c>
      <c r="AU2263" s="10">
        <v>0.26738879999999998</v>
      </c>
      <c r="AV2263" s="10">
        <v>0.114977184</v>
      </c>
      <c r="AW2263" s="10">
        <v>16</v>
      </c>
      <c r="AX2263" s="10">
        <v>10.5</v>
      </c>
      <c r="AZ2263" s="10">
        <v>2327</v>
      </c>
      <c r="BA2263" s="10" t="s">
        <v>287</v>
      </c>
      <c r="BB2263" s="10">
        <v>6.23492E-2</v>
      </c>
      <c r="BC2263" s="10">
        <v>3.8656504000000001E-2</v>
      </c>
      <c r="BD2263" s="10">
        <v>4</v>
      </c>
      <c r="BE2263" s="10">
        <v>10.6</v>
      </c>
      <c r="BG2263" s="10">
        <v>9.2641499999999988E-2</v>
      </c>
      <c r="BH2263" s="10">
        <v>5.7437729999999992E-2</v>
      </c>
      <c r="BI2263" s="10">
        <v>6</v>
      </c>
      <c r="BJ2263" s="10">
        <v>10.5</v>
      </c>
      <c r="BL2263" s="10">
        <v>0.10808175</v>
      </c>
      <c r="BM2263" s="10">
        <v>6.7010685E-2</v>
      </c>
      <c r="BN2263" s="10">
        <v>7</v>
      </c>
      <c r="BO2263" s="10">
        <v>10.5</v>
      </c>
      <c r="BQ2263" s="10">
        <v>2326</v>
      </c>
      <c r="BR2263" s="10" t="s">
        <v>304</v>
      </c>
      <c r="BS2263" s="10">
        <v>6.60168E-2</v>
      </c>
      <c r="BT2263" s="10">
        <v>3.1952131199999997E-2</v>
      </c>
      <c r="BU2263" s="10">
        <v>4</v>
      </c>
      <c r="BV2263" s="10">
        <v>10.6</v>
      </c>
      <c r="BX2263" s="10">
        <v>6.60168E-2</v>
      </c>
      <c r="BY2263" s="10">
        <v>3.1952131199999997E-2</v>
      </c>
      <c r="BZ2263" s="10">
        <v>4</v>
      </c>
      <c r="CA2263" s="10">
        <v>10.6</v>
      </c>
      <c r="CC2263" s="10">
        <v>6.60168E-2</v>
      </c>
      <c r="CD2263" s="10">
        <v>3.1952131199999997E-2</v>
      </c>
      <c r="CE2263" s="10">
        <v>4</v>
      </c>
      <c r="CF2263" s="10">
        <v>10.6</v>
      </c>
      <c r="CH2263" s="10">
        <v>2326</v>
      </c>
      <c r="CI2263" s="10" t="s">
        <v>304</v>
      </c>
      <c r="CJ2263" s="10">
        <v>3.11746E-2</v>
      </c>
      <c r="CK2263" s="10">
        <v>1.9328252000000001E-2</v>
      </c>
      <c r="CL2263" s="10">
        <v>2</v>
      </c>
      <c r="CM2263" s="10">
        <v>10.6</v>
      </c>
      <c r="CO2263" s="10">
        <v>4.6761900000000002E-2</v>
      </c>
      <c r="CP2263" s="10">
        <v>2.8992378000000003E-2</v>
      </c>
      <c r="CQ2263" s="10">
        <v>3</v>
      </c>
      <c r="CR2263" s="10">
        <v>10.6</v>
      </c>
      <c r="CT2263" s="10">
        <v>3.11746E-2</v>
      </c>
      <c r="CU2263" s="10">
        <v>1.9328252000000001E-2</v>
      </c>
      <c r="CV2263" s="10">
        <v>2</v>
      </c>
      <c r="CW2263" s="10">
        <v>10.6</v>
      </c>
      <c r="CY2263" s="10">
        <v>2340</v>
      </c>
      <c r="CZ2263" s="10" t="s">
        <v>309</v>
      </c>
      <c r="DA2263" s="10">
        <v>0.65214079999999996</v>
      </c>
      <c r="DB2263" s="10">
        <v>0.2139021824</v>
      </c>
      <c r="DC2263" s="10">
        <v>62</v>
      </c>
      <c r="DD2263" s="10">
        <v>6.4</v>
      </c>
      <c r="DF2263" s="10">
        <v>0.75732480000000013</v>
      </c>
      <c r="DG2263" s="10">
        <v>0.24840253440000004</v>
      </c>
      <c r="DH2263" s="10">
        <v>72</v>
      </c>
      <c r="DI2263" s="10">
        <v>6.4</v>
      </c>
      <c r="DK2263" s="10">
        <v>0.75732480000000013</v>
      </c>
      <c r="DL2263" s="10">
        <v>0.24840253440000004</v>
      </c>
      <c r="DM2263" s="10">
        <v>72</v>
      </c>
      <c r="DN2263" s="10">
        <v>6.4</v>
      </c>
    </row>
    <row r="2264" spans="1:118" x14ac:dyDescent="0.25">
      <c r="A2264" s="10">
        <v>2328</v>
      </c>
      <c r="R2264" s="10">
        <v>2328</v>
      </c>
      <c r="S2264" s="10" t="s">
        <v>8</v>
      </c>
      <c r="T2264" s="10">
        <v>0.77</v>
      </c>
      <c r="U2264" s="10">
        <v>0.5</v>
      </c>
      <c r="V2264" s="10">
        <v>14</v>
      </c>
      <c r="W2264" s="10">
        <v>37.4</v>
      </c>
      <c r="Y2264" s="10">
        <v>1.31</v>
      </c>
      <c r="Z2264" s="10">
        <v>0.71</v>
      </c>
      <c r="AA2264" s="10">
        <v>24</v>
      </c>
      <c r="AB2264" s="10">
        <v>36.799999999999997</v>
      </c>
      <c r="AD2264" s="10">
        <v>1.26</v>
      </c>
      <c r="AE2264" s="10">
        <v>0.72</v>
      </c>
      <c r="AF2264" s="10">
        <v>24</v>
      </c>
      <c r="AG2264" s="10">
        <v>36.9</v>
      </c>
      <c r="AI2264" s="10">
        <v>2328</v>
      </c>
      <c r="AJ2264" s="10" t="s">
        <v>8</v>
      </c>
      <c r="AK2264" s="10">
        <v>1.72</v>
      </c>
      <c r="AL2264" s="10">
        <v>0.49</v>
      </c>
      <c r="AM2264" s="10">
        <v>31</v>
      </c>
      <c r="AN2264" s="10">
        <v>37.4</v>
      </c>
      <c r="AP2264" s="10">
        <v>2.64</v>
      </c>
      <c r="AQ2264" s="10">
        <v>0.75</v>
      </c>
      <c r="AR2264" s="10">
        <v>71</v>
      </c>
      <c r="AS2264" s="10">
        <v>36.799999999999997</v>
      </c>
      <c r="AU2264" s="10">
        <v>2.75</v>
      </c>
      <c r="AV2264" s="10">
        <v>0.73</v>
      </c>
      <c r="AW2264" s="10">
        <v>72</v>
      </c>
      <c r="AX2264" s="10">
        <v>36.9</v>
      </c>
      <c r="AZ2264" s="10">
        <v>2328</v>
      </c>
      <c r="BA2264" s="10" t="s">
        <v>8</v>
      </c>
      <c r="BQ2264" s="10">
        <v>2327</v>
      </c>
      <c r="BR2264" s="10" t="s">
        <v>287</v>
      </c>
      <c r="BS2264" s="10">
        <v>0.19805040000000002</v>
      </c>
      <c r="BT2264" s="10">
        <v>9.5856393600000006E-2</v>
      </c>
      <c r="BU2264" s="10">
        <v>12</v>
      </c>
      <c r="BV2264" s="10">
        <v>10.6</v>
      </c>
      <c r="BX2264" s="10">
        <v>0.24756299999999998</v>
      </c>
      <c r="BY2264" s="10">
        <v>0.11982049199999999</v>
      </c>
      <c r="BZ2264" s="10">
        <v>15</v>
      </c>
      <c r="CA2264" s="10">
        <v>10.6</v>
      </c>
      <c r="CC2264" s="10">
        <v>0.24756299999999998</v>
      </c>
      <c r="CD2264" s="10">
        <v>0.11982049199999999</v>
      </c>
      <c r="CE2264" s="10">
        <v>15</v>
      </c>
      <c r="CF2264" s="10">
        <v>10.6</v>
      </c>
      <c r="CH2264" s="10">
        <v>2327</v>
      </c>
      <c r="CI2264" s="10" t="s">
        <v>287</v>
      </c>
      <c r="CJ2264" s="10">
        <v>9.3523800000000004E-2</v>
      </c>
      <c r="CK2264" s="10">
        <v>5.7984756000000005E-2</v>
      </c>
      <c r="CL2264" s="10">
        <v>6</v>
      </c>
      <c r="CM2264" s="10">
        <v>10.6</v>
      </c>
      <c r="CO2264" s="10">
        <v>0.1091111</v>
      </c>
      <c r="CP2264" s="10">
        <v>6.7648882000000007E-2</v>
      </c>
      <c r="CQ2264" s="10">
        <v>7</v>
      </c>
      <c r="CR2264" s="10">
        <v>10.6</v>
      </c>
      <c r="CT2264" s="10">
        <v>9.3523800000000004E-2</v>
      </c>
      <c r="CU2264" s="10">
        <v>5.7984756000000005E-2</v>
      </c>
      <c r="CV2264" s="10">
        <v>6</v>
      </c>
      <c r="CW2264" s="10">
        <v>10.6</v>
      </c>
      <c r="CY2264" s="10">
        <v>2341</v>
      </c>
      <c r="CZ2264" s="10" t="s">
        <v>310</v>
      </c>
      <c r="DA2264" s="10">
        <v>6.3110399999999997E-2</v>
      </c>
      <c r="DB2264" s="10">
        <v>2.0700211199999999E-2</v>
      </c>
      <c r="DC2264" s="10">
        <v>6</v>
      </c>
      <c r="DD2264" s="10">
        <v>6.4</v>
      </c>
      <c r="DF2264" s="10">
        <v>7.3628799999999994E-2</v>
      </c>
      <c r="DG2264" s="10">
        <v>2.4150246399999999E-2</v>
      </c>
      <c r="DH2264" s="10">
        <v>7</v>
      </c>
      <c r="DI2264" s="10">
        <v>6.4</v>
      </c>
      <c r="DK2264" s="10">
        <v>9.4665600000000016E-2</v>
      </c>
      <c r="DL2264" s="10">
        <v>3.1050316800000005E-2</v>
      </c>
      <c r="DM2264" s="10">
        <v>9</v>
      </c>
      <c r="DN2264" s="10">
        <v>6.4</v>
      </c>
    </row>
    <row r="2265" spans="1:118" x14ac:dyDescent="0.25">
      <c r="A2265" s="10">
        <v>2329</v>
      </c>
      <c r="R2265" s="10">
        <v>2329</v>
      </c>
      <c r="S2265" s="10" t="s">
        <v>9</v>
      </c>
      <c r="AI2265" s="10">
        <v>2329</v>
      </c>
      <c r="AJ2265" s="10" t="s">
        <v>9</v>
      </c>
      <c r="AK2265" s="10">
        <v>1.72</v>
      </c>
      <c r="AL2265" s="10">
        <v>0.49</v>
      </c>
      <c r="AM2265" s="10">
        <v>31</v>
      </c>
      <c r="AN2265" s="10">
        <v>37.4</v>
      </c>
      <c r="AP2265" s="10">
        <v>2.64</v>
      </c>
      <c r="AQ2265" s="10">
        <v>0.75</v>
      </c>
      <c r="AR2265" s="10">
        <v>71</v>
      </c>
      <c r="AS2265" s="10">
        <v>36.799999999999997</v>
      </c>
      <c r="AU2265" s="10">
        <v>2.75</v>
      </c>
      <c r="AV2265" s="10">
        <v>0.73</v>
      </c>
      <c r="AW2265" s="10">
        <v>72</v>
      </c>
      <c r="AX2265" s="10">
        <v>36.9</v>
      </c>
      <c r="AZ2265" s="10">
        <v>2329</v>
      </c>
      <c r="BA2265" s="10" t="s">
        <v>9</v>
      </c>
      <c r="BB2265" s="10">
        <v>1.1000000000000001</v>
      </c>
      <c r="BC2265" s="10">
        <v>0.65</v>
      </c>
      <c r="BD2265" s="10">
        <v>19</v>
      </c>
      <c r="BE2265" s="10">
        <v>37.4</v>
      </c>
      <c r="BG2265" s="10">
        <v>1.22</v>
      </c>
      <c r="BH2265" s="10">
        <v>0.77</v>
      </c>
      <c r="BI2265" s="10">
        <v>23</v>
      </c>
      <c r="BJ2265" s="10">
        <v>36.799999999999997</v>
      </c>
      <c r="BL2265" s="10">
        <v>2.23</v>
      </c>
      <c r="BM2265" s="10">
        <v>1.42</v>
      </c>
      <c r="BN2265" s="10">
        <v>42</v>
      </c>
      <c r="BO2265" s="10">
        <v>36.9</v>
      </c>
      <c r="BQ2265" s="10">
        <v>2328</v>
      </c>
      <c r="BR2265" s="10" t="s">
        <v>8</v>
      </c>
      <c r="BS2265" s="10">
        <v>3.24</v>
      </c>
      <c r="BT2265" s="10">
        <v>1.22</v>
      </c>
      <c r="BV2265" s="10">
        <v>37.4</v>
      </c>
      <c r="BX2265" s="10">
        <v>4.3499999999999996</v>
      </c>
      <c r="BY2265" s="10">
        <v>1.22</v>
      </c>
      <c r="BZ2265" s="10">
        <v>69</v>
      </c>
      <c r="CA2265" s="10">
        <v>36.799999999999997</v>
      </c>
      <c r="CC2265" s="10">
        <v>4.66</v>
      </c>
      <c r="CD2265" s="10">
        <v>1.3</v>
      </c>
      <c r="CE2265" s="10">
        <v>73</v>
      </c>
      <c r="CF2265" s="10">
        <v>36.951999999999998</v>
      </c>
      <c r="CH2265" s="10">
        <v>2328</v>
      </c>
      <c r="CI2265" s="10" t="s">
        <v>8</v>
      </c>
      <c r="CJ2265" s="10">
        <v>1.3</v>
      </c>
      <c r="CK2265" s="10">
        <v>0.82</v>
      </c>
      <c r="CL2265" s="10">
        <v>24</v>
      </c>
      <c r="CM2265" s="10">
        <v>37.4</v>
      </c>
      <c r="CO2265" s="10">
        <v>1.92</v>
      </c>
      <c r="CP2265" s="10">
        <v>0.72</v>
      </c>
      <c r="CQ2265" s="10">
        <v>39</v>
      </c>
      <c r="CR2265" s="10">
        <v>37</v>
      </c>
      <c r="CT2265" s="10">
        <v>2.2200000000000002</v>
      </c>
      <c r="CU2265" s="10">
        <v>0.8</v>
      </c>
      <c r="CV2265" s="10">
        <v>43</v>
      </c>
      <c r="CW2265" s="10">
        <v>37</v>
      </c>
      <c r="CY2265" s="10">
        <v>3351</v>
      </c>
      <c r="CZ2265" s="10" t="s">
        <v>316</v>
      </c>
    </row>
    <row r="2266" spans="1:118" x14ac:dyDescent="0.25">
      <c r="A2266" s="10">
        <v>2330</v>
      </c>
      <c r="R2266" s="10">
        <v>2330</v>
      </c>
      <c r="S2266" s="10" t="s">
        <v>399</v>
      </c>
      <c r="T2266" s="10">
        <v>0.75</v>
      </c>
      <c r="U2266" s="10">
        <v>0.47</v>
      </c>
      <c r="V2266" s="10">
        <v>81</v>
      </c>
      <c r="W2266" s="10">
        <v>6.3</v>
      </c>
      <c r="Y2266" s="10">
        <v>1.3</v>
      </c>
      <c r="Z2266" s="10">
        <v>0.68</v>
      </c>
      <c r="AA2266" s="10">
        <v>137</v>
      </c>
      <c r="AB2266" s="10">
        <v>6.3</v>
      </c>
      <c r="AD2266" s="10">
        <v>1.23</v>
      </c>
      <c r="AE2266" s="10">
        <v>0.69</v>
      </c>
      <c r="AF2266" s="10">
        <v>129</v>
      </c>
      <c r="AG2266" s="10">
        <v>6.3</v>
      </c>
      <c r="AI2266" s="10">
        <v>2330</v>
      </c>
      <c r="AJ2266" s="10" t="s">
        <v>399</v>
      </c>
      <c r="AK2266" s="10">
        <v>1.7</v>
      </c>
      <c r="AL2266" s="10">
        <v>0.41</v>
      </c>
      <c r="AM2266" s="10">
        <v>156</v>
      </c>
      <c r="AN2266" s="10">
        <v>6.3</v>
      </c>
      <c r="AP2266" s="10">
        <v>2.6</v>
      </c>
      <c r="AQ2266" s="10">
        <v>0.7</v>
      </c>
      <c r="AR2266" s="10">
        <v>214</v>
      </c>
      <c r="AS2266" s="10">
        <v>6.3</v>
      </c>
      <c r="AU2266" s="10">
        <v>2.7</v>
      </c>
      <c r="AV2266" s="10">
        <v>0.67</v>
      </c>
      <c r="AW2266" s="10">
        <v>219</v>
      </c>
      <c r="AX2266" s="10">
        <v>6.3</v>
      </c>
      <c r="AZ2266" s="10">
        <v>2330</v>
      </c>
      <c r="BA2266" s="10" t="s">
        <v>399</v>
      </c>
      <c r="BQ2266" s="10">
        <v>2329</v>
      </c>
      <c r="BR2266" s="10" t="s">
        <v>9</v>
      </c>
      <c r="CH2266" s="10">
        <v>2329</v>
      </c>
      <c r="CI2266" s="10" t="s">
        <v>9</v>
      </c>
      <c r="CY2266" s="10">
        <v>2342</v>
      </c>
      <c r="CZ2266" s="10" t="s">
        <v>311</v>
      </c>
      <c r="DA2266" s="10">
        <v>0.37866240000000007</v>
      </c>
      <c r="DB2266" s="10">
        <v>0.12420126720000002</v>
      </c>
      <c r="DC2266" s="10">
        <v>36</v>
      </c>
      <c r="DD2266" s="10">
        <v>6.4</v>
      </c>
      <c r="DF2266" s="10">
        <v>0.39969920000000003</v>
      </c>
      <c r="DG2266" s="10">
        <v>0.13110133760000001</v>
      </c>
      <c r="DH2266" s="10">
        <v>38</v>
      </c>
      <c r="DI2266" s="10">
        <v>6.4</v>
      </c>
      <c r="DK2266" s="10">
        <v>0.36814400000000003</v>
      </c>
      <c r="DL2266" s="10">
        <v>0.12075123200000001</v>
      </c>
      <c r="DM2266" s="10">
        <v>35</v>
      </c>
      <c r="DN2266" s="10">
        <v>6.4</v>
      </c>
    </row>
    <row r="2267" spans="1:118" x14ac:dyDescent="0.25">
      <c r="A2267" s="10">
        <v>2331</v>
      </c>
      <c r="R2267" s="10">
        <v>2331</v>
      </c>
      <c r="S2267" s="10" t="s">
        <v>44</v>
      </c>
      <c r="AI2267" s="10">
        <v>2331</v>
      </c>
      <c r="AJ2267" s="10" t="s">
        <v>44</v>
      </c>
      <c r="AK2267" s="10">
        <v>1.7</v>
      </c>
      <c r="AL2267" s="10">
        <v>0.41</v>
      </c>
      <c r="AM2267" s="10">
        <v>156</v>
      </c>
      <c r="AN2267" s="10">
        <v>6.3</v>
      </c>
      <c r="AP2267" s="10">
        <v>2.6</v>
      </c>
      <c r="AQ2267" s="10">
        <v>0.7</v>
      </c>
      <c r="AR2267" s="10">
        <v>214</v>
      </c>
      <c r="AS2267" s="10">
        <v>6.3</v>
      </c>
      <c r="AU2267" s="10">
        <v>2.7</v>
      </c>
      <c r="AV2267" s="10">
        <v>0.67</v>
      </c>
      <c r="AW2267" s="10">
        <v>219</v>
      </c>
      <c r="AX2267" s="10">
        <v>6.3</v>
      </c>
      <c r="AZ2267" s="10">
        <v>2331</v>
      </c>
      <c r="BA2267" s="10" t="s">
        <v>44</v>
      </c>
      <c r="BB2267" s="10">
        <v>0.99</v>
      </c>
      <c r="BC2267" s="10">
        <v>0.61</v>
      </c>
      <c r="BD2267" s="10">
        <v>107</v>
      </c>
      <c r="BE2267" s="10">
        <v>6.3</v>
      </c>
      <c r="BG2267" s="10">
        <v>1.2</v>
      </c>
      <c r="BH2267" s="10">
        <v>0.75</v>
      </c>
      <c r="BI2267" s="10">
        <v>130</v>
      </c>
      <c r="BJ2267" s="10">
        <v>6.3</v>
      </c>
      <c r="BL2267" s="10">
        <v>2.2000000000000002</v>
      </c>
      <c r="BM2267" s="10">
        <v>1.4</v>
      </c>
      <c r="BN2267" s="10">
        <v>242</v>
      </c>
      <c r="BO2267" s="10">
        <v>6.3</v>
      </c>
      <c r="BQ2267" s="10">
        <v>2330</v>
      </c>
      <c r="BR2267" s="10" t="s">
        <v>399</v>
      </c>
      <c r="BS2267" s="10">
        <v>3.2</v>
      </c>
      <c r="BT2267" s="10">
        <v>1.1000000000000001</v>
      </c>
      <c r="BU2267" s="10">
        <v>308</v>
      </c>
      <c r="BV2267" s="10">
        <v>6.3</v>
      </c>
      <c r="BX2267" s="10">
        <v>4.3</v>
      </c>
      <c r="BY2267" s="10">
        <v>1.1000000000000001</v>
      </c>
      <c r="BZ2267" s="10">
        <v>408</v>
      </c>
      <c r="CA2267" s="10">
        <v>6.3</v>
      </c>
      <c r="CC2267" s="10">
        <v>4.5999999999999996</v>
      </c>
      <c r="CD2267" s="10">
        <v>1.1499999999999999</v>
      </c>
      <c r="CE2267" s="10">
        <v>432</v>
      </c>
      <c r="CF2267" s="10">
        <v>6.3</v>
      </c>
      <c r="CH2267" s="10">
        <v>2330</v>
      </c>
      <c r="CI2267" s="10" t="s">
        <v>399</v>
      </c>
      <c r="CJ2267" s="10">
        <v>1.27</v>
      </c>
      <c r="CK2267" s="10">
        <v>0.79</v>
      </c>
      <c r="CL2267" s="10">
        <v>135</v>
      </c>
      <c r="CM2267" s="10">
        <v>6.4</v>
      </c>
      <c r="CO2267" s="10">
        <v>1.9</v>
      </c>
      <c r="CP2267" s="10">
        <v>0.69</v>
      </c>
      <c r="CQ2267" s="10">
        <v>204</v>
      </c>
      <c r="CR2267" s="10">
        <v>6.4</v>
      </c>
      <c r="CT2267" s="10">
        <v>2.2000000000000002</v>
      </c>
      <c r="CU2267" s="10">
        <v>0.76</v>
      </c>
      <c r="CV2267" s="10">
        <v>237</v>
      </c>
      <c r="CW2267" s="10">
        <v>6.4</v>
      </c>
      <c r="CY2267" s="10">
        <v>2343</v>
      </c>
      <c r="CZ2267" s="10" t="s">
        <v>312</v>
      </c>
      <c r="DA2267" s="10">
        <v>0.83095360000000007</v>
      </c>
      <c r="DB2267" s="10">
        <v>0.27255278080000006</v>
      </c>
      <c r="DC2267" s="10">
        <v>79</v>
      </c>
      <c r="DD2267" s="10">
        <v>6.4</v>
      </c>
      <c r="DF2267" s="10">
        <v>0.95717440000000009</v>
      </c>
      <c r="DG2267" s="10">
        <v>0.31395320320000003</v>
      </c>
      <c r="DH2267" s="10">
        <v>91</v>
      </c>
      <c r="DI2267" s="10">
        <v>6.4</v>
      </c>
      <c r="DK2267" s="10">
        <v>0.87302720000000011</v>
      </c>
      <c r="DL2267" s="10">
        <v>0.28635292160000003</v>
      </c>
      <c r="DM2267" s="10">
        <v>83</v>
      </c>
      <c r="DN2267" s="10">
        <v>6.4</v>
      </c>
    </row>
    <row r="2268" spans="1:118" x14ac:dyDescent="0.25">
      <c r="A2268" s="10">
        <v>2332</v>
      </c>
      <c r="R2268" s="10">
        <v>2332</v>
      </c>
      <c r="S2268" s="10" t="s">
        <v>536</v>
      </c>
      <c r="T2268" s="10">
        <v>0.88</v>
      </c>
      <c r="U2268" s="10">
        <v>0.55000000000000004</v>
      </c>
      <c r="V2268" s="10">
        <v>16</v>
      </c>
      <c r="W2268" s="10">
        <v>37.4</v>
      </c>
      <c r="Y2268" s="10">
        <v>1.2</v>
      </c>
      <c r="Z2268" s="10">
        <v>0.77</v>
      </c>
      <c r="AA2268" s="10">
        <v>23</v>
      </c>
      <c r="AB2268" s="10">
        <v>36.799999999999997</v>
      </c>
      <c r="AD2268" s="10">
        <v>1.3</v>
      </c>
      <c r="AE2268" s="10">
        <v>0.81</v>
      </c>
      <c r="AF2268" s="10">
        <v>24</v>
      </c>
      <c r="AG2268" s="10">
        <v>36.9</v>
      </c>
      <c r="AI2268" s="10">
        <v>2332</v>
      </c>
      <c r="AJ2268" s="10" t="s">
        <v>536</v>
      </c>
      <c r="AK2268" s="10">
        <v>0.47</v>
      </c>
      <c r="AL2268" s="10">
        <v>0.2</v>
      </c>
      <c r="AM2268" s="10">
        <v>20</v>
      </c>
      <c r="AN2268" s="10">
        <v>37.4</v>
      </c>
      <c r="AP2268" s="10">
        <v>0.75</v>
      </c>
      <c r="AQ2268" s="10">
        <v>0.32</v>
      </c>
      <c r="AR2268" s="10">
        <v>32</v>
      </c>
      <c r="AS2268" s="10">
        <v>36.799999999999997</v>
      </c>
      <c r="AU2268" s="10">
        <v>0.75</v>
      </c>
      <c r="AV2268" s="10">
        <v>0.32</v>
      </c>
      <c r="AW2268" s="10">
        <v>32</v>
      </c>
      <c r="AX2268" s="10">
        <v>36.9</v>
      </c>
      <c r="AZ2268" s="10">
        <v>2332</v>
      </c>
      <c r="BA2268" s="10" t="s">
        <v>536</v>
      </c>
      <c r="BB2268" s="10">
        <v>1.2</v>
      </c>
      <c r="BC2268" s="10">
        <v>0.6</v>
      </c>
      <c r="BD2268" s="10">
        <v>20</v>
      </c>
      <c r="BE2268" s="10">
        <v>37.4</v>
      </c>
      <c r="BG2268" s="10">
        <v>1.3</v>
      </c>
      <c r="BH2268" s="10">
        <v>0.66</v>
      </c>
      <c r="BI2268" s="10">
        <v>23</v>
      </c>
      <c r="BJ2268" s="10">
        <v>36.799999999999997</v>
      </c>
      <c r="BL2268" s="10">
        <v>2.2999999999999998</v>
      </c>
      <c r="BM2268" s="10">
        <v>1.2</v>
      </c>
      <c r="BN2268" s="10">
        <v>40</v>
      </c>
      <c r="BO2268" s="10">
        <v>36.9</v>
      </c>
      <c r="BQ2268" s="10">
        <v>2331</v>
      </c>
      <c r="BR2268" s="10" t="s">
        <v>44</v>
      </c>
      <c r="CH2268" s="10">
        <v>2331</v>
      </c>
      <c r="CI2268" s="10" t="s">
        <v>44</v>
      </c>
      <c r="CY2268" s="10">
        <v>2344</v>
      </c>
      <c r="CZ2268" s="10" t="s">
        <v>317</v>
      </c>
      <c r="DA2268" s="10">
        <v>0.36814400000000003</v>
      </c>
      <c r="DB2268" s="10">
        <v>0.12075123200000001</v>
      </c>
      <c r="DC2268" s="10">
        <v>35</v>
      </c>
      <c r="DD2268" s="10">
        <v>6.4</v>
      </c>
      <c r="DF2268" s="10">
        <v>0.37866240000000007</v>
      </c>
      <c r="DG2268" s="10">
        <v>0.12420126720000002</v>
      </c>
      <c r="DH2268" s="10">
        <v>36</v>
      </c>
      <c r="DI2268" s="10">
        <v>6.4</v>
      </c>
      <c r="DK2268" s="10">
        <v>0.37866240000000007</v>
      </c>
      <c r="DL2268" s="10">
        <v>0.12420126720000002</v>
      </c>
      <c r="DM2268" s="10">
        <v>36</v>
      </c>
      <c r="DN2268" s="10">
        <v>6.4</v>
      </c>
    </row>
    <row r="2269" spans="1:118" x14ac:dyDescent="0.25">
      <c r="A2269" s="10">
        <v>2333</v>
      </c>
      <c r="R2269" s="10">
        <v>2333</v>
      </c>
      <c r="S2269" s="10" t="s">
        <v>537</v>
      </c>
      <c r="V2269" s="10">
        <v>0</v>
      </c>
      <c r="AA2269" s="10">
        <v>0</v>
      </c>
      <c r="AF2269" s="10">
        <v>0</v>
      </c>
      <c r="AG2269" s="10">
        <v>36.9</v>
      </c>
      <c r="AI2269" s="10">
        <v>2333</v>
      </c>
      <c r="AJ2269" s="10" t="s">
        <v>537</v>
      </c>
      <c r="AM2269" s="10">
        <v>0</v>
      </c>
      <c r="AR2269" s="10">
        <v>0</v>
      </c>
      <c r="AW2269" s="10">
        <v>0</v>
      </c>
      <c r="AX2269" s="10">
        <v>36.9</v>
      </c>
      <c r="AZ2269" s="10">
        <v>2333</v>
      </c>
      <c r="BA2269" s="10" t="s">
        <v>537</v>
      </c>
      <c r="BD2269" s="10">
        <v>0</v>
      </c>
      <c r="BI2269" s="10">
        <v>0</v>
      </c>
      <c r="BN2269" s="10">
        <v>0</v>
      </c>
      <c r="BO2269" s="10">
        <v>36.9</v>
      </c>
      <c r="BQ2269" s="10">
        <v>2332</v>
      </c>
      <c r="BR2269" s="10" t="s">
        <v>536</v>
      </c>
      <c r="BS2269" s="10">
        <v>1.2</v>
      </c>
      <c r="BT2269" s="10">
        <v>0.6</v>
      </c>
      <c r="BU2269" s="10">
        <v>0</v>
      </c>
      <c r="BV2269" s="10">
        <v>37.4</v>
      </c>
      <c r="BX2269" s="10">
        <v>1.3</v>
      </c>
      <c r="BY2269" s="10">
        <v>0.66</v>
      </c>
      <c r="BZ2269" s="10">
        <v>0</v>
      </c>
      <c r="CA2269" s="10">
        <v>36.799999999999997</v>
      </c>
      <c r="CC2269" s="10">
        <v>2.2999999999999998</v>
      </c>
      <c r="CD2269" s="10">
        <v>1.2</v>
      </c>
      <c r="CE2269" s="10">
        <v>0</v>
      </c>
      <c r="CF2269" s="10">
        <v>36.9</v>
      </c>
      <c r="CH2269" s="10">
        <v>2332</v>
      </c>
      <c r="CI2269" s="10" t="s">
        <v>536</v>
      </c>
      <c r="CJ2269" s="10">
        <v>0.65</v>
      </c>
      <c r="CK2269" s="10">
        <v>0.4</v>
      </c>
      <c r="CL2269" s="10">
        <v>12</v>
      </c>
      <c r="CM2269" s="10">
        <v>37.4</v>
      </c>
      <c r="CO2269" s="10">
        <v>0.76</v>
      </c>
      <c r="CP2269" s="10">
        <v>0.47</v>
      </c>
      <c r="CQ2269" s="10">
        <v>14</v>
      </c>
      <c r="CR2269" s="10">
        <v>37</v>
      </c>
      <c r="CT2269" s="10">
        <v>0.92</v>
      </c>
      <c r="CU2269" s="10">
        <v>0.56999999999999995</v>
      </c>
      <c r="CV2269" s="10">
        <v>17</v>
      </c>
      <c r="CW2269" s="10">
        <v>37</v>
      </c>
      <c r="CY2269" s="10">
        <v>2345</v>
      </c>
      <c r="CZ2269" s="10" t="s">
        <v>313</v>
      </c>
      <c r="DA2269" s="10">
        <v>0.11570240000000001</v>
      </c>
      <c r="DB2269" s="10">
        <v>3.7950387200000005E-2</v>
      </c>
      <c r="DC2269" s="10">
        <v>11</v>
      </c>
      <c r="DD2269" s="10">
        <v>6.4</v>
      </c>
      <c r="DF2269" s="10">
        <v>0.21036800000000003</v>
      </c>
      <c r="DG2269" s="10">
        <v>6.900070400000001E-2</v>
      </c>
      <c r="DH2269" s="10">
        <v>20</v>
      </c>
      <c r="DI2269" s="10">
        <v>6.4</v>
      </c>
      <c r="DK2269" s="10">
        <v>0.27347840000000001</v>
      </c>
      <c r="DL2269" s="10">
        <v>8.9700915200000009E-2</v>
      </c>
      <c r="DM2269" s="10">
        <v>26</v>
      </c>
      <c r="DN2269" s="10">
        <v>6.4</v>
      </c>
    </row>
    <row r="2270" spans="1:118" x14ac:dyDescent="0.25">
      <c r="A2270" s="10">
        <v>2334</v>
      </c>
      <c r="R2270" s="10">
        <v>2334</v>
      </c>
      <c r="S2270" s="10" t="s">
        <v>538</v>
      </c>
      <c r="T2270" s="10">
        <v>0.92</v>
      </c>
      <c r="U2270" s="10">
        <v>0.62</v>
      </c>
      <c r="V2270" s="10">
        <v>0</v>
      </c>
      <c r="W2270" s="10">
        <v>37.4</v>
      </c>
      <c r="Y2270" s="10">
        <v>1.41</v>
      </c>
      <c r="Z2270" s="10">
        <v>0.73</v>
      </c>
      <c r="AA2270" s="10">
        <v>0</v>
      </c>
      <c r="AB2270" s="10">
        <v>36.799999999999997</v>
      </c>
      <c r="AD2270" s="10">
        <v>1.41</v>
      </c>
      <c r="AE2270" s="10">
        <v>0.73</v>
      </c>
      <c r="AF2270" s="10">
        <v>0</v>
      </c>
      <c r="AG2270" s="10">
        <v>36.9</v>
      </c>
      <c r="AI2270" s="10">
        <v>2334</v>
      </c>
      <c r="AJ2270" s="10" t="s">
        <v>538</v>
      </c>
      <c r="AK2270" s="10">
        <v>0.71</v>
      </c>
      <c r="AL2270" s="10">
        <v>0.3</v>
      </c>
      <c r="AM2270" s="10">
        <v>30</v>
      </c>
      <c r="AN2270" s="10">
        <v>37.4</v>
      </c>
      <c r="AP2270" s="10">
        <v>1.03</v>
      </c>
      <c r="AQ2270" s="10">
        <v>0.44</v>
      </c>
      <c r="AR2270" s="10">
        <v>44</v>
      </c>
      <c r="AS2270" s="10">
        <v>36.799999999999997</v>
      </c>
      <c r="AU2270" s="10">
        <v>1.06</v>
      </c>
      <c r="AV2270" s="10">
        <v>0.45</v>
      </c>
      <c r="AW2270" s="10">
        <v>45</v>
      </c>
      <c r="AX2270" s="10">
        <v>36.9</v>
      </c>
      <c r="AZ2270" s="10">
        <v>2334</v>
      </c>
      <c r="BA2270" s="10" t="s">
        <v>538</v>
      </c>
      <c r="BD2270" s="10">
        <v>0</v>
      </c>
      <c r="BI2270" s="10">
        <v>0</v>
      </c>
      <c r="BN2270" s="10">
        <v>0</v>
      </c>
      <c r="BQ2270" s="10">
        <v>2333</v>
      </c>
      <c r="BR2270" s="10" t="s">
        <v>537</v>
      </c>
      <c r="BU2270" s="10">
        <v>0</v>
      </c>
      <c r="BZ2270" s="10">
        <v>0</v>
      </c>
      <c r="CE2270" s="10">
        <v>0</v>
      </c>
      <c r="CH2270" s="10">
        <v>2333</v>
      </c>
      <c r="CI2270" s="10" t="s">
        <v>537</v>
      </c>
      <c r="CJ2270" s="10">
        <v>0.05</v>
      </c>
      <c r="CK2270" s="10">
        <v>0.03</v>
      </c>
      <c r="CL2270" s="10">
        <v>1</v>
      </c>
      <c r="CM2270" s="10">
        <v>37.4</v>
      </c>
      <c r="CO2270" s="10">
        <v>0.05</v>
      </c>
      <c r="CP2270" s="10">
        <v>0.03</v>
      </c>
      <c r="CQ2270" s="10">
        <v>1</v>
      </c>
      <c r="CR2270" s="10">
        <v>37</v>
      </c>
      <c r="CT2270" s="10">
        <v>0.1</v>
      </c>
      <c r="CU2270" s="10">
        <v>0.06</v>
      </c>
      <c r="CV2270" s="10">
        <v>1</v>
      </c>
      <c r="CW2270" s="10">
        <v>37</v>
      </c>
      <c r="CY2270" s="10">
        <v>2346</v>
      </c>
      <c r="CZ2270" s="10" t="s">
        <v>8</v>
      </c>
    </row>
    <row r="2271" spans="1:118" x14ac:dyDescent="0.25">
      <c r="A2271" s="10">
        <v>2335</v>
      </c>
      <c r="R2271" s="10">
        <v>2335</v>
      </c>
      <c r="S2271" s="10" t="s">
        <v>539</v>
      </c>
      <c r="V2271" s="10">
        <v>0</v>
      </c>
      <c r="AA2271" s="10">
        <v>0</v>
      </c>
      <c r="AF2271" s="10">
        <v>0</v>
      </c>
      <c r="AI2271" s="10">
        <v>2335</v>
      </c>
      <c r="AJ2271" s="10" t="s">
        <v>539</v>
      </c>
      <c r="AZ2271" s="10">
        <v>2335</v>
      </c>
      <c r="BA2271" s="10" t="s">
        <v>539</v>
      </c>
      <c r="BD2271" s="10">
        <v>0</v>
      </c>
      <c r="BI2271" s="10">
        <v>0</v>
      </c>
      <c r="BN2271" s="10">
        <v>0</v>
      </c>
      <c r="BQ2271" s="10">
        <v>2334</v>
      </c>
      <c r="BR2271" s="10" t="s">
        <v>538</v>
      </c>
      <c r="BS2271" s="10">
        <v>3.2</v>
      </c>
      <c r="BT2271" s="10">
        <v>1.6</v>
      </c>
      <c r="BU2271" s="10">
        <v>55</v>
      </c>
      <c r="BV2271" s="10">
        <v>37.4</v>
      </c>
      <c r="BX2271" s="10">
        <v>4.2</v>
      </c>
      <c r="BY2271" s="10">
        <v>2</v>
      </c>
      <c r="BZ2271" s="10">
        <v>73</v>
      </c>
      <c r="CA2271" s="10">
        <v>36.799999999999997</v>
      </c>
      <c r="CC2271" s="10">
        <v>4.5</v>
      </c>
      <c r="CD2271" s="10">
        <v>2.2000000000000002</v>
      </c>
      <c r="CE2271" s="10">
        <v>78</v>
      </c>
      <c r="CF2271" s="10">
        <v>36.9</v>
      </c>
      <c r="CH2271" s="10">
        <v>2334</v>
      </c>
      <c r="CI2271" s="10" t="s">
        <v>538</v>
      </c>
      <c r="CJ2271" s="10">
        <v>1.6</v>
      </c>
      <c r="CK2271" s="10">
        <v>0.99</v>
      </c>
      <c r="CL2271" s="10">
        <v>29</v>
      </c>
      <c r="CM2271" s="10">
        <v>37.4</v>
      </c>
      <c r="CO2271" s="10">
        <v>2.1</v>
      </c>
      <c r="CP2271" s="10">
        <v>1.3</v>
      </c>
      <c r="CQ2271" s="10">
        <v>38</v>
      </c>
      <c r="CR2271" s="10">
        <v>37</v>
      </c>
      <c r="CT2271" s="10">
        <v>2.7</v>
      </c>
      <c r="CU2271" s="10">
        <v>1.7</v>
      </c>
      <c r="CV2271" s="10">
        <v>50</v>
      </c>
      <c r="CW2271" s="10">
        <v>37</v>
      </c>
      <c r="CY2271" s="10">
        <v>2347</v>
      </c>
      <c r="CZ2271" s="10" t="s">
        <v>9</v>
      </c>
      <c r="DA2271" s="10">
        <v>0.85</v>
      </c>
      <c r="DB2271" s="10">
        <v>0.37</v>
      </c>
      <c r="DC2271" s="10">
        <v>13</v>
      </c>
      <c r="DD2271" s="10">
        <v>37.700000000000003</v>
      </c>
      <c r="DF2271" s="10">
        <v>0.87</v>
      </c>
      <c r="DG2271" s="10">
        <v>0.4</v>
      </c>
      <c r="DH2271" s="10">
        <v>14</v>
      </c>
      <c r="DI2271" s="10">
        <v>37.6</v>
      </c>
      <c r="DK2271" s="10">
        <v>0.98</v>
      </c>
      <c r="DL2271" s="10">
        <v>0.37</v>
      </c>
      <c r="DM2271" s="10">
        <v>15</v>
      </c>
      <c r="DN2271" s="10">
        <v>37.6</v>
      </c>
    </row>
    <row r="2272" spans="1:118" x14ac:dyDescent="0.25">
      <c r="A2272" s="10">
        <v>2336</v>
      </c>
      <c r="R2272" s="10">
        <v>2336</v>
      </c>
      <c r="S2272" s="10" t="s">
        <v>293</v>
      </c>
      <c r="T2272" s="10">
        <v>1.8528299999999998E-2</v>
      </c>
      <c r="U2272" s="10">
        <v>1.1487545999999998E-2</v>
      </c>
      <c r="V2272" s="10">
        <v>2</v>
      </c>
      <c r="W2272" s="10">
        <v>6.3</v>
      </c>
      <c r="Y2272" s="10">
        <v>3.7056599999999995E-2</v>
      </c>
      <c r="Z2272" s="10">
        <v>2.2975091999999996E-2</v>
      </c>
      <c r="AA2272" s="10">
        <v>4</v>
      </c>
      <c r="AB2272" s="10">
        <v>6.3</v>
      </c>
      <c r="AD2272" s="10">
        <v>1.8528299999999998E-2</v>
      </c>
      <c r="AE2272" s="10">
        <v>1.1487545999999998E-2</v>
      </c>
      <c r="AF2272" s="10">
        <v>2</v>
      </c>
      <c r="AG2272" s="10">
        <v>6.3</v>
      </c>
      <c r="AI2272" s="10">
        <v>2336</v>
      </c>
      <c r="AJ2272" s="10" t="s">
        <v>293</v>
      </c>
      <c r="AK2272" s="10">
        <v>4.2288119999999992E-2</v>
      </c>
      <c r="AL2272" s="10">
        <v>1.0572029999999998E-2</v>
      </c>
      <c r="AM2272" s="10">
        <v>4</v>
      </c>
      <c r="AN2272" s="10">
        <v>6.3</v>
      </c>
      <c r="AP2272" s="10">
        <v>7.3622744999999989E-2</v>
      </c>
      <c r="AQ2272" s="10">
        <v>2.002538664E-2</v>
      </c>
      <c r="AR2272" s="10">
        <v>7</v>
      </c>
      <c r="AS2272" s="10">
        <v>6.3</v>
      </c>
      <c r="AU2272" s="10">
        <v>7.4004209999999987E-2</v>
      </c>
      <c r="AV2272" s="10">
        <v>1.8501052499999997E-2</v>
      </c>
      <c r="AW2272" s="10">
        <v>7</v>
      </c>
      <c r="AX2272" s="10">
        <v>6.3</v>
      </c>
      <c r="AZ2272" s="10">
        <v>2336</v>
      </c>
      <c r="BA2272" s="10" t="s">
        <v>293</v>
      </c>
      <c r="BB2272" s="10">
        <v>9.2641499999999988E-3</v>
      </c>
      <c r="BC2272" s="10">
        <v>5.7437729999999989E-3</v>
      </c>
      <c r="BD2272" s="10">
        <v>1</v>
      </c>
      <c r="BE2272" s="10">
        <v>6.3</v>
      </c>
      <c r="BG2272" s="10">
        <v>9.2641499999999988E-3</v>
      </c>
      <c r="BH2272" s="10">
        <v>5.7437729999999989E-3</v>
      </c>
      <c r="BI2272" s="10">
        <v>1</v>
      </c>
      <c r="BJ2272" s="10">
        <v>6.3</v>
      </c>
      <c r="BL2272" s="10">
        <v>5.5584899999999993E-2</v>
      </c>
      <c r="BM2272" s="10">
        <v>3.4462637999999997E-2</v>
      </c>
      <c r="BN2272" s="10">
        <v>6</v>
      </c>
      <c r="BO2272" s="10">
        <v>6.3</v>
      </c>
      <c r="BQ2272" s="10">
        <v>2335</v>
      </c>
      <c r="BR2272" s="10" t="s">
        <v>539</v>
      </c>
      <c r="BU2272" s="10">
        <v>0</v>
      </c>
      <c r="BZ2272" s="10">
        <v>0</v>
      </c>
      <c r="CE2272" s="10">
        <v>0</v>
      </c>
      <c r="CH2272" s="10">
        <v>2335</v>
      </c>
      <c r="CI2272" s="10" t="s">
        <v>539</v>
      </c>
      <c r="CY2272" s="10">
        <v>2348</v>
      </c>
      <c r="CZ2272" s="10" t="s">
        <v>10</v>
      </c>
    </row>
    <row r="2273" spans="1:118" x14ac:dyDescent="0.25">
      <c r="A2273" s="10">
        <v>3195</v>
      </c>
      <c r="R2273" s="10">
        <v>3195</v>
      </c>
      <c r="S2273" s="10" t="s">
        <v>294</v>
      </c>
      <c r="AI2273" s="10">
        <v>3195</v>
      </c>
      <c r="AJ2273" s="10" t="s">
        <v>294</v>
      </c>
      <c r="AK2273" s="10">
        <v>0.22201262999999996</v>
      </c>
      <c r="AL2273" s="10">
        <v>5.550315749999999E-2</v>
      </c>
      <c r="AM2273" s="10">
        <v>21</v>
      </c>
      <c r="AN2273" s="10">
        <v>6.3</v>
      </c>
      <c r="AP2273" s="10">
        <v>0.41018386499999998</v>
      </c>
      <c r="AQ2273" s="10">
        <v>0.11157001128000001</v>
      </c>
      <c r="AR2273" s="10">
        <v>39</v>
      </c>
      <c r="AS2273" s="10">
        <v>6.3</v>
      </c>
      <c r="AU2273" s="10">
        <v>0.51802946999999999</v>
      </c>
      <c r="AV2273" s="10">
        <v>0.1295073675</v>
      </c>
      <c r="AW2273" s="10">
        <v>49</v>
      </c>
      <c r="AX2273" s="10">
        <v>6.3</v>
      </c>
      <c r="AZ2273" s="10">
        <v>3195</v>
      </c>
      <c r="BA2273" s="10" t="s">
        <v>294</v>
      </c>
      <c r="BB2273" s="10">
        <v>0.12043394999999998</v>
      </c>
      <c r="BC2273" s="10">
        <v>7.4669048999999987E-2</v>
      </c>
      <c r="BD2273" s="10">
        <v>13</v>
      </c>
      <c r="BE2273" s="10">
        <v>6.3</v>
      </c>
      <c r="BG2273" s="10">
        <v>0.18528299999999998</v>
      </c>
      <c r="BH2273" s="10">
        <v>0.11487545999999998</v>
      </c>
      <c r="BI2273" s="10">
        <v>20</v>
      </c>
      <c r="BJ2273" s="10">
        <v>6.3</v>
      </c>
      <c r="BL2273" s="10">
        <v>0.45394334999999997</v>
      </c>
      <c r="BM2273" s="10">
        <v>0.28144487699999998</v>
      </c>
      <c r="BN2273" s="10">
        <v>49</v>
      </c>
      <c r="BO2273" s="10">
        <v>6.3</v>
      </c>
      <c r="BQ2273" s="10">
        <v>2336</v>
      </c>
      <c r="BR2273" s="10" t="s">
        <v>293</v>
      </c>
      <c r="BS2273" s="10">
        <v>3.1716089999999995E-2</v>
      </c>
      <c r="BT2273" s="10">
        <v>7.9607385899999987E-3</v>
      </c>
      <c r="BU2273" s="10">
        <v>3</v>
      </c>
      <c r="BV2273" s="10">
        <v>6.3</v>
      </c>
      <c r="BX2273" s="10">
        <v>3.1716089999999995E-2</v>
      </c>
      <c r="BY2273" s="10">
        <v>7.9607385899999987E-3</v>
      </c>
      <c r="BZ2273" s="10">
        <v>3</v>
      </c>
      <c r="CA2273" s="10">
        <v>6.3</v>
      </c>
      <c r="CC2273" s="10">
        <v>4.2288119999999992E-2</v>
      </c>
      <c r="CD2273" s="10">
        <v>1.0614318119999997E-2</v>
      </c>
      <c r="CE2273" s="10">
        <v>4</v>
      </c>
      <c r="CF2273" s="10">
        <v>6.3</v>
      </c>
      <c r="CH2273" s="10">
        <v>2336</v>
      </c>
      <c r="CI2273" s="10" t="s">
        <v>293</v>
      </c>
      <c r="CJ2273" s="10">
        <v>7.5289600000000012E-2</v>
      </c>
      <c r="CK2273" s="10">
        <v>4.6679552000000006E-2</v>
      </c>
      <c r="CL2273" s="10">
        <v>8</v>
      </c>
      <c r="CM2273" s="10">
        <v>6.4</v>
      </c>
      <c r="CO2273" s="10">
        <v>6.5878400000000004E-2</v>
      </c>
      <c r="CP2273" s="10">
        <v>4.0844608000000004E-2</v>
      </c>
      <c r="CQ2273" s="10">
        <v>7</v>
      </c>
      <c r="CR2273" s="10">
        <v>6.4</v>
      </c>
      <c r="CT2273" s="10">
        <v>8.4700800000000007E-2</v>
      </c>
      <c r="CU2273" s="10">
        <v>5.2514496000000001E-2</v>
      </c>
      <c r="CV2273" s="10">
        <v>9</v>
      </c>
      <c r="CW2273" s="10">
        <v>6.4</v>
      </c>
      <c r="CY2273" s="10">
        <v>2349</v>
      </c>
      <c r="CZ2273" s="10" t="s">
        <v>11</v>
      </c>
      <c r="DA2273" s="10">
        <v>0.83</v>
      </c>
      <c r="DB2273" s="10">
        <v>0.34</v>
      </c>
      <c r="DC2273" s="10">
        <v>47</v>
      </c>
      <c r="DD2273" s="10">
        <v>10.7</v>
      </c>
      <c r="DF2273" s="10">
        <v>0.86</v>
      </c>
      <c r="DG2273" s="10">
        <v>0.38</v>
      </c>
      <c r="DH2273" s="10">
        <v>50</v>
      </c>
      <c r="DI2273" s="10">
        <v>10.7</v>
      </c>
      <c r="DK2273" s="10">
        <v>0.97</v>
      </c>
      <c r="DL2273" s="10">
        <v>0.32</v>
      </c>
      <c r="DM2273" s="10">
        <v>54</v>
      </c>
      <c r="DN2273" s="10">
        <v>10.7</v>
      </c>
    </row>
    <row r="2274" spans="1:118" x14ac:dyDescent="0.25">
      <c r="A2274" s="10">
        <v>2337</v>
      </c>
      <c r="R2274" s="10">
        <v>2337</v>
      </c>
      <c r="S2274" s="10" t="s">
        <v>296</v>
      </c>
      <c r="T2274" s="10">
        <v>0.16675469999999998</v>
      </c>
      <c r="U2274" s="10">
        <v>0.10338791399999998</v>
      </c>
      <c r="V2274" s="10">
        <v>18</v>
      </c>
      <c r="W2274" s="10">
        <v>6.3</v>
      </c>
      <c r="Y2274" s="10">
        <v>0.31498109999999996</v>
      </c>
      <c r="Z2274" s="10">
        <v>0.19528828199999998</v>
      </c>
      <c r="AA2274" s="10">
        <v>34</v>
      </c>
      <c r="AB2274" s="10">
        <v>6.3</v>
      </c>
      <c r="AD2274" s="10">
        <v>0.32424524999999998</v>
      </c>
      <c r="AE2274" s="10">
        <v>0.20103205499999999</v>
      </c>
      <c r="AF2274" s="10">
        <v>35</v>
      </c>
      <c r="AG2274" s="10">
        <v>6.3</v>
      </c>
      <c r="AI2274" s="10">
        <v>2337</v>
      </c>
      <c r="AJ2274" s="10" t="s">
        <v>296</v>
      </c>
      <c r="AK2274" s="10">
        <v>0.19029653999999999</v>
      </c>
      <c r="AL2274" s="10">
        <v>4.7574134999999997E-2</v>
      </c>
      <c r="AM2274" s="10">
        <v>18</v>
      </c>
      <c r="AN2274" s="10">
        <v>6.3</v>
      </c>
      <c r="AP2274" s="10">
        <v>0.47328907499999995</v>
      </c>
      <c r="AQ2274" s="10">
        <v>0.1287346284</v>
      </c>
      <c r="AR2274" s="10">
        <v>45</v>
      </c>
      <c r="AS2274" s="10">
        <v>6.3</v>
      </c>
      <c r="AU2274" s="10">
        <v>0.48631338000000002</v>
      </c>
      <c r="AV2274" s="10">
        <v>0.121578345</v>
      </c>
      <c r="AW2274" s="10">
        <v>46</v>
      </c>
      <c r="AX2274" s="10">
        <v>6.3</v>
      </c>
      <c r="AZ2274" s="10">
        <v>2337</v>
      </c>
      <c r="BA2274" s="10" t="s">
        <v>296</v>
      </c>
      <c r="BB2274" s="10">
        <v>0.15749054999999998</v>
      </c>
      <c r="BC2274" s="10">
        <v>9.764414099999999E-2</v>
      </c>
      <c r="BD2274" s="10">
        <v>17</v>
      </c>
      <c r="BE2274" s="10">
        <v>6.3</v>
      </c>
      <c r="BG2274" s="10">
        <v>0.22233959999999997</v>
      </c>
      <c r="BH2274" s="10">
        <v>0.13785055199999999</v>
      </c>
      <c r="BI2274" s="10">
        <v>24</v>
      </c>
      <c r="BJ2274" s="10">
        <v>6.3</v>
      </c>
      <c r="BL2274" s="10">
        <v>0.39835844999999998</v>
      </c>
      <c r="BM2274" s="10">
        <v>0.24698223899999999</v>
      </c>
      <c r="BN2274" s="10">
        <v>43</v>
      </c>
      <c r="BO2274" s="10">
        <v>6.3</v>
      </c>
      <c r="BQ2274" s="10">
        <v>3195</v>
      </c>
      <c r="BR2274" s="10" t="s">
        <v>294</v>
      </c>
      <c r="BS2274" s="10">
        <v>9.5148269999999993E-2</v>
      </c>
      <c r="BT2274" s="10">
        <v>2.388221577E-2</v>
      </c>
      <c r="BU2274" s="10">
        <v>9</v>
      </c>
      <c r="BV2274" s="10">
        <v>6.3</v>
      </c>
      <c r="BX2274" s="10">
        <v>0.17972450999999998</v>
      </c>
      <c r="BY2274" s="10">
        <v>4.5110852009999994E-2</v>
      </c>
      <c r="BZ2274" s="10">
        <v>17</v>
      </c>
      <c r="CA2274" s="10">
        <v>6.3</v>
      </c>
      <c r="CC2274" s="10">
        <v>0.21144059999999998</v>
      </c>
      <c r="CD2274" s="10">
        <v>5.3071590599999996E-2</v>
      </c>
      <c r="CE2274" s="10">
        <v>20</v>
      </c>
      <c r="CF2274" s="10">
        <v>6.3</v>
      </c>
      <c r="CH2274" s="10">
        <v>3195</v>
      </c>
      <c r="CI2274" s="10" t="s">
        <v>294</v>
      </c>
      <c r="CJ2274" s="10">
        <v>5.6467199999999995E-2</v>
      </c>
      <c r="CK2274" s="10">
        <v>3.5009663999999996E-2</v>
      </c>
      <c r="CL2274" s="10">
        <v>6</v>
      </c>
      <c r="CM2274" s="10">
        <v>6.4</v>
      </c>
      <c r="CO2274" s="10">
        <v>9.4112000000000015E-2</v>
      </c>
      <c r="CP2274" s="10">
        <v>5.8349440000000009E-2</v>
      </c>
      <c r="CQ2274" s="10">
        <v>10</v>
      </c>
      <c r="CR2274" s="10">
        <v>6.4</v>
      </c>
      <c r="CT2274" s="10">
        <v>0.1223456</v>
      </c>
      <c r="CU2274" s="10">
        <v>7.5854272E-2</v>
      </c>
      <c r="CV2274" s="10">
        <v>13</v>
      </c>
      <c r="CW2274" s="10">
        <v>6.4</v>
      </c>
      <c r="CY2274" s="10">
        <v>2350</v>
      </c>
      <c r="CZ2274" s="10" t="s">
        <v>304</v>
      </c>
      <c r="DA2274" s="10">
        <v>7.0341799999999996E-2</v>
      </c>
      <c r="DB2274" s="10">
        <v>2.3072110399999998E-2</v>
      </c>
      <c r="DC2274" s="10">
        <v>4</v>
      </c>
      <c r="DD2274" s="10">
        <v>10.7</v>
      </c>
      <c r="DF2274" s="10">
        <v>7.0341799999999996E-2</v>
      </c>
      <c r="DG2274" s="10">
        <v>2.3072110399999998E-2</v>
      </c>
      <c r="DH2274" s="10">
        <v>4</v>
      </c>
      <c r="DI2274" s="10">
        <v>10.7</v>
      </c>
      <c r="DK2274" s="10">
        <v>8.7927249999999985E-2</v>
      </c>
      <c r="DL2274" s="10">
        <v>2.8840137999999998E-2</v>
      </c>
      <c r="DM2274" s="10">
        <v>5</v>
      </c>
      <c r="DN2274" s="10">
        <v>10.7</v>
      </c>
    </row>
    <row r="2275" spans="1:118" x14ac:dyDescent="0.25">
      <c r="A2275" s="10">
        <v>2338</v>
      </c>
      <c r="R2275" s="10">
        <v>2338</v>
      </c>
      <c r="S2275" s="10" t="s">
        <v>298</v>
      </c>
      <c r="T2275" s="10">
        <v>2.7792449999999996E-2</v>
      </c>
      <c r="U2275" s="10">
        <v>1.7231318999999998E-2</v>
      </c>
      <c r="V2275" s="10">
        <v>3</v>
      </c>
      <c r="W2275" s="10">
        <v>6.3</v>
      </c>
      <c r="Y2275" s="10">
        <v>4.6320749999999994E-2</v>
      </c>
      <c r="Z2275" s="10">
        <v>2.8718864999999996E-2</v>
      </c>
      <c r="AA2275" s="10">
        <v>5</v>
      </c>
      <c r="AB2275" s="10">
        <v>6.3</v>
      </c>
      <c r="AD2275" s="10">
        <v>1.8528299999999998E-2</v>
      </c>
      <c r="AE2275" s="10">
        <v>1.1487545999999998E-2</v>
      </c>
      <c r="AF2275" s="10">
        <v>2</v>
      </c>
      <c r="AG2275" s="10">
        <v>6.3</v>
      </c>
      <c r="AI2275" s="10">
        <v>2338</v>
      </c>
      <c r="AJ2275" s="10" t="s">
        <v>298</v>
      </c>
      <c r="AK2275" s="10">
        <v>0.49688540999999992</v>
      </c>
      <c r="AL2275" s="10">
        <v>0.12422135249999998</v>
      </c>
      <c r="AM2275" s="10">
        <v>47</v>
      </c>
      <c r="AN2275" s="10">
        <v>6.3</v>
      </c>
      <c r="AP2275" s="10">
        <v>0.52587674999999989</v>
      </c>
      <c r="AQ2275" s="10">
        <v>0.14303847599999997</v>
      </c>
      <c r="AR2275" s="10">
        <v>50</v>
      </c>
      <c r="AS2275" s="10">
        <v>6.3</v>
      </c>
      <c r="AU2275" s="10">
        <v>0.49688540999999992</v>
      </c>
      <c r="AV2275" s="10">
        <v>0.12422135249999998</v>
      </c>
      <c r="AW2275" s="10">
        <v>47</v>
      </c>
      <c r="AX2275" s="10">
        <v>6.3</v>
      </c>
      <c r="AZ2275" s="10">
        <v>2338</v>
      </c>
      <c r="BA2275" s="10" t="s">
        <v>298</v>
      </c>
      <c r="BB2275" s="10">
        <v>1.8528299999999998E-2</v>
      </c>
      <c r="BC2275" s="10">
        <v>1.1487545999999998E-2</v>
      </c>
      <c r="BD2275" s="10">
        <v>2</v>
      </c>
      <c r="BE2275" s="10">
        <v>6.3</v>
      </c>
      <c r="BG2275" s="10">
        <v>1.8528299999999998E-2</v>
      </c>
      <c r="BH2275" s="10">
        <v>1.1487545999999998E-2</v>
      </c>
      <c r="BI2275" s="10">
        <v>2</v>
      </c>
      <c r="BJ2275" s="10">
        <v>6.3</v>
      </c>
      <c r="BL2275" s="10">
        <v>9.2641499999999988E-3</v>
      </c>
      <c r="BM2275" s="10">
        <v>5.7437729999999989E-3</v>
      </c>
      <c r="BN2275" s="10">
        <v>1</v>
      </c>
      <c r="BO2275" s="10">
        <v>6.3</v>
      </c>
      <c r="BQ2275" s="10">
        <v>2337</v>
      </c>
      <c r="BR2275" s="10" t="s">
        <v>296</v>
      </c>
      <c r="BS2275" s="10">
        <v>0.31716089999999997</v>
      </c>
      <c r="BT2275" s="10">
        <v>7.9607385899999994E-2</v>
      </c>
      <c r="BU2275" s="10">
        <v>30</v>
      </c>
      <c r="BV2275" s="10">
        <v>6.3</v>
      </c>
      <c r="BX2275" s="10">
        <v>0.68718194999999993</v>
      </c>
      <c r="BY2275" s="10">
        <v>0.17248266944999999</v>
      </c>
      <c r="BZ2275" s="10">
        <v>65</v>
      </c>
      <c r="CA2275" s="10">
        <v>6.3</v>
      </c>
      <c r="CC2275" s="10">
        <v>0.76118615999999995</v>
      </c>
      <c r="CD2275" s="10">
        <v>0.19105772616</v>
      </c>
      <c r="CE2275" s="10">
        <v>72</v>
      </c>
      <c r="CF2275" s="10">
        <v>6.3</v>
      </c>
      <c r="CH2275" s="10">
        <v>2337</v>
      </c>
      <c r="CI2275" s="10" t="s">
        <v>296</v>
      </c>
      <c r="CJ2275" s="10">
        <v>0.25410240000000001</v>
      </c>
      <c r="CK2275" s="10">
        <v>0.15754348800000001</v>
      </c>
      <c r="CL2275" s="10">
        <v>27</v>
      </c>
      <c r="CM2275" s="10">
        <v>6.4</v>
      </c>
      <c r="CO2275" s="10">
        <v>0.42350399999999999</v>
      </c>
      <c r="CP2275" s="10">
        <v>0.26257248</v>
      </c>
      <c r="CQ2275" s="10">
        <v>45</v>
      </c>
      <c r="CR2275" s="10">
        <v>6.4</v>
      </c>
      <c r="CT2275" s="10">
        <v>0.47055999999999998</v>
      </c>
      <c r="CU2275" s="10">
        <v>0.29174719999999998</v>
      </c>
      <c r="CV2275" s="10">
        <v>50</v>
      </c>
      <c r="CW2275" s="10">
        <v>6.4</v>
      </c>
      <c r="CY2275" s="10">
        <v>2351</v>
      </c>
      <c r="CZ2275" s="10" t="s">
        <v>287</v>
      </c>
      <c r="DA2275" s="10">
        <v>0.43963624999999995</v>
      </c>
      <c r="DB2275" s="10">
        <v>0.14420068999999999</v>
      </c>
      <c r="DC2275" s="10">
        <v>25</v>
      </c>
      <c r="DD2275" s="10">
        <v>10.7</v>
      </c>
      <c r="DF2275" s="10">
        <v>0.50997804999999996</v>
      </c>
      <c r="DG2275" s="10">
        <v>0.1672728004</v>
      </c>
      <c r="DH2275" s="10">
        <v>29</v>
      </c>
      <c r="DI2275" s="10">
        <v>10.7</v>
      </c>
      <c r="DK2275" s="10">
        <v>0.50997804999999996</v>
      </c>
      <c r="DL2275" s="10">
        <v>0.1672728004</v>
      </c>
      <c r="DM2275" s="10">
        <v>29</v>
      </c>
      <c r="DN2275" s="10">
        <v>10.7</v>
      </c>
    </row>
    <row r="2276" spans="1:118" x14ac:dyDescent="0.25">
      <c r="A2276" s="10">
        <v>2339</v>
      </c>
      <c r="R2276" s="10">
        <v>2339</v>
      </c>
      <c r="S2276" s="10" t="s">
        <v>297</v>
      </c>
      <c r="T2276" s="10">
        <v>1.8528299999999998E-2</v>
      </c>
      <c r="U2276" s="10">
        <v>1.1487545999999998E-2</v>
      </c>
      <c r="V2276" s="10">
        <v>2</v>
      </c>
      <c r="W2276" s="10">
        <v>6.3</v>
      </c>
      <c r="Y2276" s="10">
        <v>2.7792449999999996E-2</v>
      </c>
      <c r="Z2276" s="10">
        <v>1.7231318999999998E-2</v>
      </c>
      <c r="AA2276" s="10">
        <v>3</v>
      </c>
      <c r="AB2276" s="10">
        <v>6.3</v>
      </c>
      <c r="AD2276" s="10">
        <v>1.8528299999999998E-2</v>
      </c>
      <c r="AE2276" s="10">
        <v>1.1487545999999998E-2</v>
      </c>
      <c r="AF2276" s="10">
        <v>2</v>
      </c>
      <c r="AG2276" s="10">
        <v>6.3</v>
      </c>
      <c r="AI2276" s="10">
        <v>2339</v>
      </c>
      <c r="AJ2276" s="10" t="s">
        <v>297</v>
      </c>
      <c r="AK2276" s="10">
        <v>0.13743638999999999</v>
      </c>
      <c r="AL2276" s="10">
        <v>3.4359097499999998E-2</v>
      </c>
      <c r="AM2276" s="10">
        <v>13</v>
      </c>
      <c r="AN2276" s="10">
        <v>6.3</v>
      </c>
      <c r="AP2276" s="10">
        <v>0.13672795499999998</v>
      </c>
      <c r="AQ2276" s="10">
        <v>3.719000376E-2</v>
      </c>
      <c r="AR2276" s="10">
        <v>13</v>
      </c>
      <c r="AS2276" s="10">
        <v>6.3</v>
      </c>
      <c r="AU2276" s="10">
        <v>0.11629233</v>
      </c>
      <c r="AV2276" s="10">
        <v>2.90730825E-2</v>
      </c>
      <c r="AW2276" s="10">
        <v>11</v>
      </c>
      <c r="AX2276" s="10">
        <v>6.3</v>
      </c>
      <c r="AZ2276" s="10">
        <v>2339</v>
      </c>
      <c r="BA2276" s="10" t="s">
        <v>297</v>
      </c>
      <c r="BB2276" s="10">
        <v>3.7056599999999995E-2</v>
      </c>
      <c r="BC2276" s="10">
        <v>2.2975091999999996E-2</v>
      </c>
      <c r="BD2276" s="10">
        <v>4</v>
      </c>
      <c r="BE2276" s="10">
        <v>6.3</v>
      </c>
      <c r="BG2276" s="10">
        <v>5.5584899999999993E-2</v>
      </c>
      <c r="BH2276" s="10">
        <v>3.4462637999999997E-2</v>
      </c>
      <c r="BI2276" s="10">
        <v>6</v>
      </c>
      <c r="BJ2276" s="10">
        <v>6.3</v>
      </c>
      <c r="BL2276" s="10">
        <v>4.6320749999999994E-2</v>
      </c>
      <c r="BM2276" s="10">
        <v>2.8718864999999996E-2</v>
      </c>
      <c r="BN2276" s="10">
        <v>5</v>
      </c>
      <c r="BO2276" s="10">
        <v>6.3</v>
      </c>
      <c r="BQ2276" s="10">
        <v>2338</v>
      </c>
      <c r="BR2276" s="10" t="s">
        <v>298</v>
      </c>
      <c r="BS2276" s="10">
        <v>0.24315669000000001</v>
      </c>
      <c r="BT2276" s="10">
        <v>6.1032329190000005E-2</v>
      </c>
      <c r="BU2276" s="10">
        <v>23</v>
      </c>
      <c r="BV2276" s="10">
        <v>6.3</v>
      </c>
      <c r="BX2276" s="10">
        <v>0.24315669000000001</v>
      </c>
      <c r="BY2276" s="10">
        <v>6.1032329190000005E-2</v>
      </c>
      <c r="BZ2276" s="10">
        <v>23</v>
      </c>
      <c r="CA2276" s="10">
        <v>6.3</v>
      </c>
      <c r="CC2276" s="10">
        <v>0.24315669000000001</v>
      </c>
      <c r="CD2276" s="10">
        <v>6.1032329190000005E-2</v>
      </c>
      <c r="CE2276" s="10">
        <v>23</v>
      </c>
      <c r="CF2276" s="10">
        <v>6.3</v>
      </c>
      <c r="CH2276" s="10">
        <v>2338</v>
      </c>
      <c r="CI2276" s="10" t="s">
        <v>298</v>
      </c>
      <c r="CJ2276" s="10">
        <v>0</v>
      </c>
      <c r="CK2276" s="10">
        <v>0</v>
      </c>
      <c r="CL2276" s="10">
        <v>0</v>
      </c>
      <c r="CM2276" s="10">
        <v>6.4</v>
      </c>
      <c r="CO2276" s="10">
        <v>0</v>
      </c>
      <c r="CP2276" s="10">
        <v>0</v>
      </c>
      <c r="CQ2276" s="10">
        <v>0</v>
      </c>
      <c r="CR2276" s="10">
        <v>6.4</v>
      </c>
      <c r="CT2276" s="10">
        <v>0</v>
      </c>
      <c r="CU2276" s="10">
        <v>0</v>
      </c>
      <c r="CV2276" s="10">
        <v>0</v>
      </c>
      <c r="CW2276" s="10">
        <v>6.4</v>
      </c>
      <c r="CY2276" s="10">
        <v>2352</v>
      </c>
      <c r="CZ2276" s="10" t="s">
        <v>293</v>
      </c>
      <c r="DA2276" s="10">
        <v>0.31653809999999999</v>
      </c>
      <c r="DB2276" s="10">
        <v>0.1038244968</v>
      </c>
      <c r="DC2276" s="10">
        <v>18</v>
      </c>
      <c r="DD2276" s="10">
        <v>10.7</v>
      </c>
      <c r="DF2276" s="10">
        <v>0.31653809999999999</v>
      </c>
      <c r="DG2276" s="10">
        <v>0.1038244968</v>
      </c>
      <c r="DH2276" s="10">
        <v>18</v>
      </c>
      <c r="DI2276" s="10">
        <v>10.7</v>
      </c>
      <c r="DK2276" s="10">
        <v>0.33412354999999999</v>
      </c>
      <c r="DL2276" s="10">
        <v>0.1095925244</v>
      </c>
      <c r="DM2276" s="10">
        <v>19</v>
      </c>
      <c r="DN2276" s="10">
        <v>10.7</v>
      </c>
    </row>
    <row r="2277" spans="1:118" x14ac:dyDescent="0.25">
      <c r="A2277" s="10">
        <v>3196</v>
      </c>
      <c r="R2277" s="10">
        <v>3196</v>
      </c>
      <c r="S2277" s="10" t="s">
        <v>308</v>
      </c>
      <c r="AI2277" s="10">
        <v>3196</v>
      </c>
      <c r="AJ2277" s="10" t="s">
        <v>308</v>
      </c>
      <c r="AK2277" s="10">
        <v>2.1144059999999996E-2</v>
      </c>
      <c r="AL2277" s="10">
        <v>5.2860149999999989E-3</v>
      </c>
      <c r="AM2277" s="10">
        <v>2</v>
      </c>
      <c r="AN2277" s="10">
        <v>6.3</v>
      </c>
      <c r="AP2277" s="10">
        <v>2.1035069999999996E-2</v>
      </c>
      <c r="AQ2277" s="10">
        <v>5.7215390399999993E-3</v>
      </c>
      <c r="AR2277" s="10">
        <v>2</v>
      </c>
      <c r="AS2277" s="10">
        <v>6.3</v>
      </c>
      <c r="AU2277" s="10">
        <v>2.1144059999999996E-2</v>
      </c>
      <c r="AV2277" s="10">
        <v>5.2860149999999989E-3</v>
      </c>
      <c r="AW2277" s="10">
        <v>2</v>
      </c>
      <c r="AX2277" s="10">
        <v>6.3</v>
      </c>
      <c r="AZ2277" s="10">
        <v>3196</v>
      </c>
      <c r="BA2277" s="10" t="s">
        <v>308</v>
      </c>
      <c r="BQ2277" s="10">
        <v>2339</v>
      </c>
      <c r="BR2277" s="10" t="s">
        <v>297</v>
      </c>
      <c r="BS2277" s="10">
        <v>0.13743638999999999</v>
      </c>
      <c r="BT2277" s="10">
        <v>3.449653389E-2</v>
      </c>
      <c r="BU2277" s="10">
        <v>13</v>
      </c>
      <c r="BV2277" s="10">
        <v>6.3</v>
      </c>
      <c r="BX2277" s="10">
        <v>0.17972450999999998</v>
      </c>
      <c r="BY2277" s="10">
        <v>4.5110852009999994E-2</v>
      </c>
      <c r="BZ2277" s="10">
        <v>17</v>
      </c>
      <c r="CA2277" s="10">
        <v>6.3</v>
      </c>
      <c r="CC2277" s="10">
        <v>0.15858044999999998</v>
      </c>
      <c r="CD2277" s="10">
        <v>3.9803692949999997E-2</v>
      </c>
      <c r="CE2277" s="10">
        <v>15</v>
      </c>
      <c r="CF2277" s="10">
        <v>6.3</v>
      </c>
      <c r="CH2277" s="10">
        <v>2339</v>
      </c>
      <c r="CI2277" s="10" t="s">
        <v>297</v>
      </c>
      <c r="CJ2277" s="10">
        <v>5.6467199999999995E-2</v>
      </c>
      <c r="CK2277" s="10">
        <v>3.5009663999999996E-2</v>
      </c>
      <c r="CL2277" s="10">
        <v>6</v>
      </c>
      <c r="CM2277" s="10">
        <v>6.4</v>
      </c>
      <c r="CO2277" s="10">
        <v>6.5878400000000004E-2</v>
      </c>
      <c r="CP2277" s="10">
        <v>4.0844608000000004E-2</v>
      </c>
      <c r="CQ2277" s="10">
        <v>7</v>
      </c>
      <c r="CR2277" s="10">
        <v>6.4</v>
      </c>
      <c r="CT2277" s="10">
        <v>9.4112000000000015E-2</v>
      </c>
      <c r="CU2277" s="10">
        <v>5.8349440000000009E-2</v>
      </c>
      <c r="CV2277" s="10">
        <v>10</v>
      </c>
      <c r="CW2277" s="10">
        <v>6.4</v>
      </c>
      <c r="CY2277" s="10">
        <v>2353</v>
      </c>
      <c r="CZ2277" s="10" t="s">
        <v>8</v>
      </c>
      <c r="DA2277" s="10">
        <v>0.18</v>
      </c>
      <c r="DB2277" s="10">
        <v>0.1</v>
      </c>
      <c r="DC2277" s="10">
        <v>3</v>
      </c>
      <c r="DD2277" s="10">
        <v>38.1</v>
      </c>
      <c r="DF2277" s="10">
        <v>0.34</v>
      </c>
      <c r="DG2277" s="10">
        <v>0.18</v>
      </c>
      <c r="DH2277" s="10">
        <v>6</v>
      </c>
      <c r="DI2277" s="10">
        <v>38</v>
      </c>
      <c r="DK2277" s="10">
        <v>0.31</v>
      </c>
      <c r="DL2277" s="10">
        <v>0.17</v>
      </c>
      <c r="DM2277" s="10">
        <v>5</v>
      </c>
      <c r="DN2277" s="10">
        <v>37.9</v>
      </c>
    </row>
    <row r="2278" spans="1:118" x14ac:dyDescent="0.25">
      <c r="A2278" s="10">
        <v>3197</v>
      </c>
      <c r="R2278" s="10">
        <v>3197</v>
      </c>
      <c r="S2278" s="10" t="s">
        <v>299</v>
      </c>
      <c r="AI2278" s="10">
        <v>3197</v>
      </c>
      <c r="AJ2278" s="10" t="s">
        <v>299</v>
      </c>
      <c r="AK2278" s="10">
        <v>0.28544480999999994</v>
      </c>
      <c r="AL2278" s="10">
        <v>7.1361202499999984E-2</v>
      </c>
      <c r="AM2278" s="10">
        <v>27</v>
      </c>
      <c r="AN2278" s="10">
        <v>6.3</v>
      </c>
      <c r="AP2278" s="10">
        <v>0.32604358499999997</v>
      </c>
      <c r="AQ2278" s="10">
        <v>8.8683855120000002E-2</v>
      </c>
      <c r="AR2278" s="10">
        <v>31</v>
      </c>
      <c r="AS2278" s="10">
        <v>6.3</v>
      </c>
      <c r="AU2278" s="10">
        <v>0.31716089999999997</v>
      </c>
      <c r="AV2278" s="10">
        <v>7.9290224999999992E-2</v>
      </c>
      <c r="AW2278" s="10">
        <v>30</v>
      </c>
      <c r="AX2278" s="10">
        <v>6.3</v>
      </c>
      <c r="AZ2278" s="10">
        <v>3197</v>
      </c>
      <c r="BA2278" s="10" t="s">
        <v>299</v>
      </c>
      <c r="BB2278" s="10">
        <v>4.6320749999999994E-2</v>
      </c>
      <c r="BC2278" s="10">
        <v>2.8718864999999996E-2</v>
      </c>
      <c r="BD2278" s="10">
        <v>5</v>
      </c>
      <c r="BE2278" s="10">
        <v>6.3</v>
      </c>
      <c r="BG2278" s="10">
        <v>7.411319999999999E-2</v>
      </c>
      <c r="BH2278" s="10">
        <v>4.5950183999999991E-2</v>
      </c>
      <c r="BI2278" s="10">
        <v>8</v>
      </c>
      <c r="BJ2278" s="10">
        <v>6.3</v>
      </c>
      <c r="BL2278" s="10">
        <v>5.5584899999999993E-2</v>
      </c>
      <c r="BM2278" s="10">
        <v>3.4462637999999997E-2</v>
      </c>
      <c r="BN2278" s="10">
        <v>6</v>
      </c>
      <c r="BO2278" s="10">
        <v>6.3</v>
      </c>
      <c r="BQ2278" s="10">
        <v>3196</v>
      </c>
      <c r="BR2278" s="10" t="s">
        <v>308</v>
      </c>
      <c r="CH2278" s="10">
        <v>3196</v>
      </c>
      <c r="CI2278" s="10" t="s">
        <v>308</v>
      </c>
      <c r="CY2278" s="10">
        <v>2354</v>
      </c>
      <c r="CZ2278" s="10" t="s">
        <v>9</v>
      </c>
    </row>
    <row r="2279" spans="1:118" x14ac:dyDescent="0.25">
      <c r="A2279" s="10">
        <v>2340</v>
      </c>
      <c r="R2279" s="10">
        <v>2340</v>
      </c>
      <c r="S2279" s="10" t="s">
        <v>309</v>
      </c>
      <c r="T2279" s="10">
        <v>0.2038113</v>
      </c>
      <c r="U2279" s="10">
        <v>0.126363006</v>
      </c>
      <c r="V2279" s="10">
        <v>22</v>
      </c>
      <c r="W2279" s="10">
        <v>6.3</v>
      </c>
      <c r="Y2279" s="10">
        <v>0.32424524999999998</v>
      </c>
      <c r="Z2279" s="10">
        <v>0.20103205499999999</v>
      </c>
      <c r="AA2279" s="10">
        <v>35</v>
      </c>
      <c r="AB2279" s="10">
        <v>6.3</v>
      </c>
      <c r="AD2279" s="10">
        <v>0.37983014999999992</v>
      </c>
      <c r="AE2279" s="10">
        <v>0.23549469299999995</v>
      </c>
      <c r="AF2279" s="10">
        <v>41</v>
      </c>
      <c r="AG2279" s="10">
        <v>6.3</v>
      </c>
      <c r="AI2279" s="10">
        <v>2340</v>
      </c>
      <c r="AJ2279" s="10" t="s">
        <v>309</v>
      </c>
      <c r="AK2279" s="10">
        <v>0.48631338000000002</v>
      </c>
      <c r="AL2279" s="10">
        <v>0.121578345</v>
      </c>
      <c r="AM2279" s="10">
        <v>46</v>
      </c>
      <c r="AN2279" s="10">
        <v>6.3</v>
      </c>
      <c r="AP2279" s="10">
        <v>0.63105209999999989</v>
      </c>
      <c r="AQ2279" s="10">
        <v>0.17164617119999998</v>
      </c>
      <c r="AR2279" s="10">
        <v>60</v>
      </c>
      <c r="AS2279" s="10">
        <v>6.3</v>
      </c>
      <c r="AU2279" s="10">
        <v>0.61317774000000003</v>
      </c>
      <c r="AV2279" s="10">
        <v>0.15329443500000001</v>
      </c>
      <c r="AW2279" s="10">
        <v>58</v>
      </c>
      <c r="AX2279" s="10">
        <v>6.3</v>
      </c>
      <c r="AZ2279" s="10">
        <v>2340</v>
      </c>
      <c r="BA2279" s="10" t="s">
        <v>309</v>
      </c>
      <c r="BB2279" s="10">
        <v>0.18528299999999998</v>
      </c>
      <c r="BC2279" s="10">
        <v>0.11487545999999998</v>
      </c>
      <c r="BD2279" s="10">
        <v>20</v>
      </c>
      <c r="BE2279" s="10">
        <v>6.3</v>
      </c>
      <c r="BG2279" s="10">
        <v>9.2641499999999988E-2</v>
      </c>
      <c r="BH2279" s="10">
        <v>5.7437729999999992E-2</v>
      </c>
      <c r="BI2279" s="10">
        <v>10</v>
      </c>
      <c r="BJ2279" s="10">
        <v>6.3</v>
      </c>
      <c r="BL2279" s="10">
        <v>0.29645279999999996</v>
      </c>
      <c r="BM2279" s="10">
        <v>0.18380073599999996</v>
      </c>
      <c r="BN2279" s="10">
        <v>32</v>
      </c>
      <c r="BO2279" s="10">
        <v>6.3</v>
      </c>
      <c r="BQ2279" s="10">
        <v>3197</v>
      </c>
      <c r="BR2279" s="10" t="s">
        <v>299</v>
      </c>
      <c r="BS2279" s="10">
        <v>0.29601683999999995</v>
      </c>
      <c r="BT2279" s="10">
        <v>7.4300226839999983E-2</v>
      </c>
      <c r="BU2279" s="10">
        <v>28</v>
      </c>
      <c r="BV2279" s="10">
        <v>6.3</v>
      </c>
      <c r="BX2279" s="10">
        <v>0.35944901999999995</v>
      </c>
      <c r="BY2279" s="10">
        <v>9.0221704019999988E-2</v>
      </c>
      <c r="BZ2279" s="10">
        <v>34</v>
      </c>
      <c r="CA2279" s="10">
        <v>6.3</v>
      </c>
      <c r="CC2279" s="10">
        <v>0.39116510999999998</v>
      </c>
      <c r="CD2279" s="10">
        <v>9.818244260999999E-2</v>
      </c>
      <c r="CE2279" s="10">
        <v>37</v>
      </c>
      <c r="CF2279" s="10">
        <v>6.3</v>
      </c>
      <c r="CH2279" s="10">
        <v>3197</v>
      </c>
      <c r="CI2279" s="10" t="s">
        <v>299</v>
      </c>
      <c r="CJ2279" s="10">
        <v>5.6467199999999995E-2</v>
      </c>
      <c r="CK2279" s="10">
        <v>3.5009663999999996E-2</v>
      </c>
      <c r="CL2279" s="10">
        <v>6</v>
      </c>
      <c r="CM2279" s="10">
        <v>6.4</v>
      </c>
      <c r="CO2279" s="10">
        <v>0.11293439999999999</v>
      </c>
      <c r="CP2279" s="10">
        <v>7.0019327999999992E-2</v>
      </c>
      <c r="CQ2279" s="10">
        <v>12</v>
      </c>
      <c r="CR2279" s="10">
        <v>6.4</v>
      </c>
      <c r="CT2279" s="10">
        <v>7.5289600000000012E-2</v>
      </c>
      <c r="CU2279" s="10">
        <v>4.6679552000000006E-2</v>
      </c>
      <c r="CV2279" s="10">
        <v>8</v>
      </c>
      <c r="CW2279" s="10">
        <v>6.4</v>
      </c>
      <c r="CY2279" s="10">
        <v>2355</v>
      </c>
      <c r="CZ2279" s="10" t="s">
        <v>10</v>
      </c>
      <c r="DA2279" s="10">
        <v>0.17</v>
      </c>
      <c r="DB2279" s="10">
        <v>0.08</v>
      </c>
      <c r="DC2279" s="10">
        <v>10</v>
      </c>
      <c r="DD2279" s="10">
        <v>10.7</v>
      </c>
      <c r="DF2279" s="10">
        <v>0.33</v>
      </c>
      <c r="DG2279" s="10">
        <v>0.16</v>
      </c>
      <c r="DH2279" s="10">
        <v>20</v>
      </c>
      <c r="DI2279" s="10">
        <v>10.7</v>
      </c>
      <c r="DK2279" s="10">
        <v>0.3</v>
      </c>
      <c r="DL2279" s="10">
        <v>0.15</v>
      </c>
      <c r="DM2279" s="10">
        <v>18</v>
      </c>
      <c r="DN2279" s="10">
        <v>10.7</v>
      </c>
    </row>
    <row r="2280" spans="1:118" x14ac:dyDescent="0.25">
      <c r="A2280" s="10">
        <v>2341</v>
      </c>
      <c r="R2280" s="10">
        <v>2341</v>
      </c>
      <c r="S2280" s="10" t="s">
        <v>310</v>
      </c>
      <c r="T2280" s="10">
        <v>2.7792449999999996E-2</v>
      </c>
      <c r="U2280" s="10">
        <v>1.7231318999999998E-2</v>
      </c>
      <c r="V2280" s="10">
        <v>3</v>
      </c>
      <c r="W2280" s="10">
        <v>6.3</v>
      </c>
      <c r="Y2280" s="10">
        <v>2.7792449999999996E-2</v>
      </c>
      <c r="Z2280" s="10">
        <v>1.7231318999999998E-2</v>
      </c>
      <c r="AA2280" s="10">
        <v>3</v>
      </c>
      <c r="AB2280" s="10">
        <v>6.3</v>
      </c>
      <c r="AD2280" s="10">
        <v>1.8528299999999998E-2</v>
      </c>
      <c r="AE2280" s="10">
        <v>1.1487545999999998E-2</v>
      </c>
      <c r="AF2280" s="10">
        <v>2</v>
      </c>
      <c r="AG2280" s="10">
        <v>6.3</v>
      </c>
      <c r="AI2280" s="10">
        <v>2341</v>
      </c>
      <c r="AJ2280" s="10" t="s">
        <v>310</v>
      </c>
      <c r="AK2280" s="10">
        <v>2.1144059999999996E-2</v>
      </c>
      <c r="AL2280" s="10">
        <v>5.2860149999999989E-3</v>
      </c>
      <c r="AM2280" s="10">
        <v>2</v>
      </c>
      <c r="AN2280" s="10">
        <v>6.3</v>
      </c>
      <c r="AP2280" s="10">
        <v>3.1552604999999997E-2</v>
      </c>
      <c r="AQ2280" s="10">
        <v>8.5823085599999998E-3</v>
      </c>
      <c r="AR2280" s="10">
        <v>3</v>
      </c>
      <c r="AS2280" s="10">
        <v>6.3</v>
      </c>
      <c r="AU2280" s="10">
        <v>3.1716089999999995E-2</v>
      </c>
      <c r="AV2280" s="10">
        <v>7.9290224999999988E-3</v>
      </c>
      <c r="AW2280" s="10">
        <v>3</v>
      </c>
      <c r="AX2280" s="10">
        <v>6.3</v>
      </c>
      <c r="AZ2280" s="10">
        <v>2341</v>
      </c>
      <c r="BA2280" s="10" t="s">
        <v>310</v>
      </c>
      <c r="BB2280" s="10">
        <v>9.2641499999999988E-3</v>
      </c>
      <c r="BC2280" s="10">
        <v>5.7437729999999989E-3</v>
      </c>
      <c r="BD2280" s="10">
        <v>1</v>
      </c>
      <c r="BE2280" s="10">
        <v>6.3</v>
      </c>
      <c r="BG2280" s="10">
        <v>9.2641499999999988E-3</v>
      </c>
      <c r="BH2280" s="10">
        <v>5.7437729999999989E-3</v>
      </c>
      <c r="BI2280" s="10">
        <v>1</v>
      </c>
      <c r="BJ2280" s="10">
        <v>6.3</v>
      </c>
      <c r="BL2280" s="10">
        <v>9.2641499999999988E-3</v>
      </c>
      <c r="BM2280" s="10">
        <v>5.7437729999999989E-3</v>
      </c>
      <c r="BN2280" s="10">
        <v>1</v>
      </c>
      <c r="BO2280" s="10">
        <v>6.3</v>
      </c>
      <c r="BQ2280" s="10">
        <v>2340</v>
      </c>
      <c r="BR2280" s="10" t="s">
        <v>309</v>
      </c>
      <c r="BS2280" s="10">
        <v>0.46516932</v>
      </c>
      <c r="BT2280" s="10">
        <v>0.11675749932</v>
      </c>
      <c r="BU2280" s="10">
        <v>44</v>
      </c>
      <c r="BV2280" s="10">
        <v>6.3</v>
      </c>
      <c r="BX2280" s="10">
        <v>0.61317774000000003</v>
      </c>
      <c r="BY2280" s="10">
        <v>0.15390761274</v>
      </c>
      <c r="BZ2280" s="10">
        <v>58</v>
      </c>
      <c r="CA2280" s="10">
        <v>6.3</v>
      </c>
      <c r="CC2280" s="10">
        <v>0.7188980399999999</v>
      </c>
      <c r="CD2280" s="10">
        <v>0.18044340803999998</v>
      </c>
      <c r="CE2280" s="10">
        <v>68</v>
      </c>
      <c r="CF2280" s="10">
        <v>6.3</v>
      </c>
      <c r="CH2280" s="10">
        <v>2340</v>
      </c>
      <c r="CI2280" s="10" t="s">
        <v>309</v>
      </c>
      <c r="CJ2280" s="10">
        <v>0.17881280000000002</v>
      </c>
      <c r="CK2280" s="10">
        <v>0.11086393600000001</v>
      </c>
      <c r="CL2280" s="10">
        <v>19</v>
      </c>
      <c r="CM2280" s="10">
        <v>6.4</v>
      </c>
      <c r="CO2280" s="10">
        <v>0.32939200000000002</v>
      </c>
      <c r="CP2280" s="10">
        <v>0.20422304000000002</v>
      </c>
      <c r="CQ2280" s="10">
        <v>35</v>
      </c>
      <c r="CR2280" s="10">
        <v>6.4</v>
      </c>
      <c r="CT2280" s="10">
        <v>0.59290560000000003</v>
      </c>
      <c r="CU2280" s="10">
        <v>0.36760147200000004</v>
      </c>
      <c r="CV2280" s="10">
        <v>63</v>
      </c>
      <c r="CW2280" s="10">
        <v>6.4</v>
      </c>
      <c r="CY2280" s="10">
        <v>2356</v>
      </c>
      <c r="CZ2280" s="10" t="s">
        <v>11</v>
      </c>
    </row>
    <row r="2281" spans="1:118" x14ac:dyDescent="0.25">
      <c r="A2281" s="10">
        <v>2342</v>
      </c>
      <c r="R2281" s="10">
        <v>2342</v>
      </c>
      <c r="S2281" s="10" t="s">
        <v>311</v>
      </c>
      <c r="T2281" s="10">
        <v>9.2641499999999988E-3</v>
      </c>
      <c r="U2281" s="10">
        <v>5.7437729999999989E-3</v>
      </c>
      <c r="V2281" s="10">
        <v>1</v>
      </c>
      <c r="W2281" s="10">
        <v>6.3</v>
      </c>
      <c r="Y2281" s="10">
        <v>9.2641499999999988E-3</v>
      </c>
      <c r="Z2281" s="10">
        <v>5.7437729999999989E-3</v>
      </c>
      <c r="AA2281" s="10">
        <v>1</v>
      </c>
      <c r="AB2281" s="10">
        <v>6.3</v>
      </c>
      <c r="AD2281" s="10">
        <v>9.2641499999999988E-3</v>
      </c>
      <c r="AE2281" s="10">
        <v>5.7437729999999989E-3</v>
      </c>
      <c r="AF2281" s="10">
        <v>1</v>
      </c>
      <c r="AG2281" s="10">
        <v>6.3</v>
      </c>
      <c r="AI2281" s="10">
        <v>2342</v>
      </c>
      <c r="AJ2281" s="10" t="s">
        <v>311</v>
      </c>
      <c r="AK2281" s="10">
        <v>4.2288119999999992E-2</v>
      </c>
      <c r="AL2281" s="10">
        <v>1.0572029999999998E-2</v>
      </c>
      <c r="AM2281" s="10">
        <v>4</v>
      </c>
      <c r="AN2281" s="10">
        <v>6.3</v>
      </c>
      <c r="AP2281" s="10">
        <v>5.2587675E-2</v>
      </c>
      <c r="AQ2281" s="10">
        <v>1.4303847600000001E-2</v>
      </c>
      <c r="AR2281" s="10">
        <v>5</v>
      </c>
      <c r="AS2281" s="10">
        <v>6.3</v>
      </c>
      <c r="AU2281" s="10">
        <v>3.1716089999999995E-2</v>
      </c>
      <c r="AV2281" s="10">
        <v>7.9290224999999988E-3</v>
      </c>
      <c r="AW2281" s="10">
        <v>3</v>
      </c>
      <c r="AX2281" s="10">
        <v>6.3</v>
      </c>
      <c r="AZ2281" s="10">
        <v>2342</v>
      </c>
      <c r="BA2281" s="10" t="s">
        <v>311</v>
      </c>
      <c r="BB2281" s="10">
        <v>1.8528299999999998E-2</v>
      </c>
      <c r="BC2281" s="10">
        <v>1.1487545999999998E-2</v>
      </c>
      <c r="BD2281" s="10">
        <v>2</v>
      </c>
      <c r="BE2281" s="10">
        <v>6.3</v>
      </c>
      <c r="BG2281" s="10">
        <v>1.8528299999999998E-2</v>
      </c>
      <c r="BH2281" s="10">
        <v>1.1487545999999998E-2</v>
      </c>
      <c r="BI2281" s="10">
        <v>2</v>
      </c>
      <c r="BJ2281" s="10">
        <v>6.3</v>
      </c>
      <c r="BL2281" s="10">
        <v>2.7792449999999996E-2</v>
      </c>
      <c r="BM2281" s="10">
        <v>1.7231318999999998E-2</v>
      </c>
      <c r="BN2281" s="10">
        <v>3</v>
      </c>
      <c r="BO2281" s="10">
        <v>6.3</v>
      </c>
      <c r="BQ2281" s="10">
        <v>2341</v>
      </c>
      <c r="BR2281" s="10" t="s">
        <v>310</v>
      </c>
      <c r="BS2281" s="10">
        <v>4.2288119999999992E-2</v>
      </c>
      <c r="BT2281" s="10">
        <v>1.0614318119999997E-2</v>
      </c>
      <c r="BU2281" s="10">
        <v>4</v>
      </c>
      <c r="BV2281" s="10">
        <v>6.3</v>
      </c>
      <c r="BX2281" s="10">
        <v>5.2860149999999995E-2</v>
      </c>
      <c r="BY2281" s="10">
        <v>1.3267897649999999E-2</v>
      </c>
      <c r="BZ2281" s="10">
        <v>5</v>
      </c>
      <c r="CA2281" s="10">
        <v>6.3</v>
      </c>
      <c r="CC2281" s="10">
        <v>7.4004209999999987E-2</v>
      </c>
      <c r="CD2281" s="10">
        <v>1.8575056709999996E-2</v>
      </c>
      <c r="CE2281" s="10">
        <v>7</v>
      </c>
      <c r="CF2281" s="10">
        <v>6.3</v>
      </c>
      <c r="CH2281" s="10">
        <v>2341</v>
      </c>
      <c r="CI2281" s="10" t="s">
        <v>310</v>
      </c>
      <c r="CJ2281" s="10">
        <v>9.4112000000000015E-3</v>
      </c>
      <c r="CK2281" s="10">
        <v>5.8349440000000008E-3</v>
      </c>
      <c r="CL2281" s="10">
        <v>1</v>
      </c>
      <c r="CM2281" s="10">
        <v>6.4</v>
      </c>
      <c r="CO2281" s="10">
        <v>9.4112000000000015E-3</v>
      </c>
      <c r="CP2281" s="10">
        <v>5.8349440000000008E-3</v>
      </c>
      <c r="CQ2281" s="10">
        <v>1</v>
      </c>
      <c r="CR2281" s="10">
        <v>6.4</v>
      </c>
      <c r="CT2281" s="10">
        <v>9.4112000000000015E-3</v>
      </c>
      <c r="CU2281" s="10">
        <v>5.8349440000000008E-3</v>
      </c>
      <c r="CV2281" s="10">
        <v>1</v>
      </c>
      <c r="CW2281" s="10">
        <v>6.4</v>
      </c>
      <c r="CY2281" s="10">
        <v>2357</v>
      </c>
      <c r="CZ2281" s="10" t="s">
        <v>285</v>
      </c>
      <c r="DA2281" s="10">
        <v>5.275635E-2</v>
      </c>
      <c r="DB2281" s="10">
        <v>1.7304082800000002E-2</v>
      </c>
      <c r="DC2281" s="10">
        <v>3</v>
      </c>
      <c r="DD2281" s="10">
        <v>10.7</v>
      </c>
      <c r="DF2281" s="10">
        <v>8.7927249999999985E-2</v>
      </c>
      <c r="DG2281" s="10">
        <v>2.8840137999999998E-2</v>
      </c>
      <c r="DH2281" s="10">
        <v>5</v>
      </c>
      <c r="DI2281" s="10">
        <v>10.7</v>
      </c>
      <c r="DK2281" s="10">
        <v>0.12309814999999999</v>
      </c>
      <c r="DL2281" s="10">
        <v>4.03761932E-2</v>
      </c>
      <c r="DM2281" s="10">
        <v>7</v>
      </c>
      <c r="DN2281" s="10">
        <v>10.7</v>
      </c>
    </row>
    <row r="2282" spans="1:118" x14ac:dyDescent="0.25">
      <c r="A2282" s="10">
        <v>2343</v>
      </c>
      <c r="R2282" s="10">
        <v>2343</v>
      </c>
      <c r="S2282" s="10" t="s">
        <v>312</v>
      </c>
      <c r="T2282" s="10">
        <v>0.14822639999999998</v>
      </c>
      <c r="U2282" s="10">
        <v>9.1900367999999982E-2</v>
      </c>
      <c r="V2282" s="10">
        <v>16</v>
      </c>
      <c r="W2282" s="10">
        <v>6.3</v>
      </c>
      <c r="Y2282" s="10">
        <v>0.21307545</v>
      </c>
      <c r="Z2282" s="10">
        <v>0.13210677900000001</v>
      </c>
      <c r="AA2282" s="10">
        <v>23</v>
      </c>
      <c r="AB2282" s="10">
        <v>6.3</v>
      </c>
      <c r="AD2282" s="10">
        <v>0.18528299999999998</v>
      </c>
      <c r="AE2282" s="10">
        <v>0.11487545999999998</v>
      </c>
      <c r="AF2282" s="10">
        <v>20</v>
      </c>
      <c r="AG2282" s="10">
        <v>6.3</v>
      </c>
      <c r="AI2282" s="10">
        <v>2343</v>
      </c>
      <c r="AJ2282" s="10" t="s">
        <v>312</v>
      </c>
      <c r="AK2282" s="10">
        <v>1.0994911199999999</v>
      </c>
      <c r="AL2282" s="10">
        <v>0.27487277999999998</v>
      </c>
      <c r="AM2282" s="10">
        <v>104</v>
      </c>
      <c r="AN2282" s="10">
        <v>6.3</v>
      </c>
      <c r="AP2282" s="10">
        <v>1.2305515949999999</v>
      </c>
      <c r="AQ2282" s="10">
        <v>0.33471003383999998</v>
      </c>
      <c r="AR2282" s="10">
        <v>117</v>
      </c>
      <c r="AS2282" s="10">
        <v>6.3</v>
      </c>
      <c r="AU2282" s="10">
        <v>1.2052114199999999</v>
      </c>
      <c r="AV2282" s="10">
        <v>0.30130285499999998</v>
      </c>
      <c r="AW2282" s="10">
        <v>114</v>
      </c>
      <c r="AX2282" s="10">
        <v>6.3</v>
      </c>
      <c r="AZ2282" s="10">
        <v>2343</v>
      </c>
      <c r="BA2282" s="10" t="s">
        <v>312</v>
      </c>
      <c r="BB2282" s="10">
        <v>0.12969809999999998</v>
      </c>
      <c r="BC2282" s="10">
        <v>8.0412821999999995E-2</v>
      </c>
      <c r="BD2282" s="10">
        <v>14</v>
      </c>
      <c r="BE2282" s="10">
        <v>6.3</v>
      </c>
      <c r="BG2282" s="10">
        <v>0.2038113</v>
      </c>
      <c r="BH2282" s="10">
        <v>0.126363006</v>
      </c>
      <c r="BI2282" s="10">
        <v>22</v>
      </c>
      <c r="BJ2282" s="10">
        <v>6.3</v>
      </c>
      <c r="BL2282" s="10">
        <v>0.18528299999999998</v>
      </c>
      <c r="BM2282" s="10">
        <v>19</v>
      </c>
      <c r="BN2282" s="10">
        <v>20</v>
      </c>
      <c r="BO2282" s="10">
        <v>6.3</v>
      </c>
      <c r="BQ2282" s="10">
        <v>2342</v>
      </c>
      <c r="BR2282" s="10" t="s">
        <v>311</v>
      </c>
      <c r="BS2282" s="10">
        <v>0.31716089999999997</v>
      </c>
      <c r="BT2282" s="10">
        <v>7.9607385899999994E-2</v>
      </c>
      <c r="BU2282" s="10">
        <v>30</v>
      </c>
      <c r="BV2282" s="10">
        <v>6.3</v>
      </c>
      <c r="BX2282" s="10">
        <v>0.30658887000000001</v>
      </c>
      <c r="BY2282" s="10">
        <v>7.6953806370000002E-2</v>
      </c>
      <c r="BZ2282" s="10">
        <v>29</v>
      </c>
      <c r="CA2282" s="10">
        <v>6.3</v>
      </c>
      <c r="CC2282" s="10">
        <v>0.30658887000000001</v>
      </c>
      <c r="CD2282" s="10">
        <v>7.6953806370000002E-2</v>
      </c>
      <c r="CE2282" s="10">
        <v>29</v>
      </c>
      <c r="CF2282" s="10">
        <v>6.3</v>
      </c>
      <c r="CH2282" s="10">
        <v>2342</v>
      </c>
      <c r="CI2282" s="10" t="s">
        <v>311</v>
      </c>
      <c r="CJ2282" s="10">
        <v>0.18822400000000003</v>
      </c>
      <c r="CK2282" s="10">
        <v>0.11669888000000002</v>
      </c>
      <c r="CL2282" s="10">
        <v>20</v>
      </c>
      <c r="CM2282" s="10">
        <v>6.4</v>
      </c>
      <c r="CO2282" s="10">
        <v>0.17881280000000002</v>
      </c>
      <c r="CP2282" s="10">
        <v>0.11086393600000001</v>
      </c>
      <c r="CQ2282" s="10">
        <v>19</v>
      </c>
      <c r="CR2282" s="10">
        <v>6.4</v>
      </c>
      <c r="CT2282" s="10">
        <v>0.17881280000000002</v>
      </c>
      <c r="CU2282" s="10">
        <v>0.11086393600000001</v>
      </c>
      <c r="CV2282" s="10">
        <v>19</v>
      </c>
      <c r="CW2282" s="10">
        <v>6.4</v>
      </c>
      <c r="CY2282" s="10">
        <v>2358</v>
      </c>
      <c r="CZ2282" s="10" t="s">
        <v>289</v>
      </c>
      <c r="DA2282" s="10">
        <v>8.7927249999999985E-2</v>
      </c>
      <c r="DB2282" s="10">
        <v>2.8840137999999998E-2</v>
      </c>
      <c r="DC2282" s="10">
        <v>5</v>
      </c>
      <c r="DD2282" s="10">
        <v>10.7</v>
      </c>
      <c r="DF2282" s="10">
        <v>7.0341799999999996E-2</v>
      </c>
      <c r="DG2282" s="10">
        <v>2.3072110399999998E-2</v>
      </c>
      <c r="DH2282" s="10">
        <v>4</v>
      </c>
      <c r="DI2282" s="10">
        <v>10.7</v>
      </c>
      <c r="DK2282" s="10">
        <v>0.14068359999999999</v>
      </c>
      <c r="DL2282" s="10">
        <v>4.6144220799999996E-2</v>
      </c>
      <c r="DM2282" s="10">
        <v>8</v>
      </c>
      <c r="DN2282" s="10">
        <v>10.7</v>
      </c>
    </row>
    <row r="2283" spans="1:118" x14ac:dyDescent="0.25">
      <c r="A2283" s="10">
        <v>2344</v>
      </c>
      <c r="R2283" s="10">
        <v>2344</v>
      </c>
      <c r="S2283" s="10" t="s">
        <v>317</v>
      </c>
      <c r="T2283" s="10">
        <v>9.2641499999999988E-3</v>
      </c>
      <c r="U2283" s="10">
        <v>5.7437729999999989E-3</v>
      </c>
      <c r="V2283" s="10">
        <v>1</v>
      </c>
      <c r="W2283" s="10">
        <v>6.3</v>
      </c>
      <c r="Y2283" s="10">
        <v>9.2641499999999988E-3</v>
      </c>
      <c r="Z2283" s="10">
        <v>5.7437729999999989E-3</v>
      </c>
      <c r="AA2283" s="10">
        <v>1</v>
      </c>
      <c r="AB2283" s="10">
        <v>6.3</v>
      </c>
      <c r="AD2283" s="10">
        <v>9.2641499999999988E-3</v>
      </c>
      <c r="AE2283" s="10">
        <v>5.7437729999999989E-3</v>
      </c>
      <c r="AF2283" s="10">
        <v>1</v>
      </c>
      <c r="AG2283" s="10">
        <v>6.3</v>
      </c>
      <c r="AI2283" s="10">
        <v>2344</v>
      </c>
      <c r="AJ2283" s="10" t="s">
        <v>317</v>
      </c>
      <c r="AK2283" s="10">
        <v>0.61317774000000003</v>
      </c>
      <c r="AL2283" s="10">
        <v>0.15329443500000001</v>
      </c>
      <c r="AM2283" s="10">
        <v>58</v>
      </c>
      <c r="AN2283" s="10">
        <v>6.3</v>
      </c>
      <c r="AP2283" s="10">
        <v>0.74674498499999997</v>
      </c>
      <c r="AQ2283" s="10">
        <v>0.20311463592000001</v>
      </c>
      <c r="AR2283" s="10">
        <v>71</v>
      </c>
      <c r="AS2283" s="10">
        <v>6.3</v>
      </c>
      <c r="AU2283" s="10">
        <v>0.63432179999999994</v>
      </c>
      <c r="AV2283" s="10">
        <v>0.15858044999999998</v>
      </c>
      <c r="AW2283" s="10">
        <v>60</v>
      </c>
      <c r="AX2283" s="10">
        <v>6.3</v>
      </c>
      <c r="AZ2283" s="10">
        <v>2344</v>
      </c>
      <c r="BA2283" s="10" t="s">
        <v>317</v>
      </c>
      <c r="BB2283" s="10">
        <v>4.6320749999999994E-2</v>
      </c>
      <c r="BC2283" s="10">
        <v>2.8718864999999996E-2</v>
      </c>
      <c r="BD2283" s="10">
        <v>5</v>
      </c>
      <c r="BE2283" s="10">
        <v>6.3</v>
      </c>
      <c r="BG2283" s="10">
        <v>8.3377349999999989E-2</v>
      </c>
      <c r="BH2283" s="10">
        <v>5.1693956999999992E-2</v>
      </c>
      <c r="BI2283" s="10">
        <v>9</v>
      </c>
      <c r="BJ2283" s="10">
        <v>6.3</v>
      </c>
      <c r="BL2283" s="10">
        <v>5.5584899999999993E-2</v>
      </c>
      <c r="BM2283" s="10">
        <v>3.4462637999999997E-2</v>
      </c>
      <c r="BN2283" s="10">
        <v>6</v>
      </c>
      <c r="BO2283" s="10">
        <v>6.3</v>
      </c>
      <c r="BQ2283" s="10">
        <v>2343</v>
      </c>
      <c r="BR2283" s="10" t="s">
        <v>312</v>
      </c>
      <c r="BS2283" s="10">
        <v>0.68718194999999993</v>
      </c>
      <c r="BT2283" s="10">
        <v>0.17248266944999999</v>
      </c>
      <c r="BU2283" s="10">
        <v>65</v>
      </c>
      <c r="BV2283" s="10">
        <v>6.3</v>
      </c>
      <c r="BX2283" s="10">
        <v>0.85633442999999987</v>
      </c>
      <c r="BY2283" s="10">
        <v>0.21493994192999996</v>
      </c>
      <c r="BZ2283" s="10">
        <v>81</v>
      </c>
      <c r="CA2283" s="10">
        <v>6.3</v>
      </c>
      <c r="CC2283" s="10">
        <v>0.85633442999999987</v>
      </c>
      <c r="CD2283" s="10">
        <v>0.21493994192999996</v>
      </c>
      <c r="CE2283" s="10">
        <v>81</v>
      </c>
      <c r="CF2283" s="10">
        <v>6.3</v>
      </c>
      <c r="CH2283" s="10">
        <v>2343</v>
      </c>
      <c r="CI2283" s="10" t="s">
        <v>312</v>
      </c>
      <c r="CJ2283" s="10">
        <v>9.4112000000000015E-2</v>
      </c>
      <c r="CK2283" s="10">
        <v>5.8349440000000009E-2</v>
      </c>
      <c r="CL2283" s="10">
        <v>10</v>
      </c>
      <c r="CM2283" s="10">
        <v>6.4</v>
      </c>
      <c r="CO2283" s="10">
        <v>0.18822400000000003</v>
      </c>
      <c r="CP2283" s="10">
        <v>0.11669888000000002</v>
      </c>
      <c r="CQ2283" s="10">
        <v>20</v>
      </c>
      <c r="CR2283" s="10">
        <v>6.4</v>
      </c>
      <c r="CT2283" s="10">
        <v>0.15057920000000002</v>
      </c>
      <c r="CU2283" s="10">
        <v>19</v>
      </c>
      <c r="CV2283" s="10">
        <v>16</v>
      </c>
      <c r="CW2283" s="10">
        <v>6.4</v>
      </c>
      <c r="CY2283" s="10">
        <v>2359</v>
      </c>
      <c r="CZ2283" s="10" t="s">
        <v>543</v>
      </c>
      <c r="DA2283" s="10">
        <v>0.49</v>
      </c>
      <c r="DB2283" s="10">
        <v>0.2</v>
      </c>
      <c r="DC2283" s="10">
        <v>7</v>
      </c>
      <c r="DD2283" s="10">
        <v>37.5</v>
      </c>
      <c r="DF2283" s="10">
        <v>0.5</v>
      </c>
      <c r="DG2283" s="10">
        <v>0.2</v>
      </c>
      <c r="DH2283" s="10">
        <v>7</v>
      </c>
      <c r="DI2283" s="10">
        <v>37.4</v>
      </c>
      <c r="DK2283" s="10">
        <v>0.55000000000000004</v>
      </c>
      <c r="DL2283" s="10">
        <v>0.2</v>
      </c>
      <c r="DM2283" s="10">
        <v>9</v>
      </c>
      <c r="DN2283" s="10">
        <v>37.4</v>
      </c>
    </row>
    <row r="2284" spans="1:118" x14ac:dyDescent="0.25">
      <c r="A2284" s="10">
        <v>2345</v>
      </c>
      <c r="R2284" s="10">
        <v>2345</v>
      </c>
      <c r="S2284" s="10" t="s">
        <v>313</v>
      </c>
      <c r="T2284" s="10">
        <v>0.17601884999999998</v>
      </c>
      <c r="U2284" s="10">
        <v>0.10913168699999999</v>
      </c>
      <c r="V2284" s="10">
        <v>19</v>
      </c>
      <c r="W2284" s="10">
        <v>6.3</v>
      </c>
      <c r="Y2284" s="10">
        <v>0.35203769999999995</v>
      </c>
      <c r="Z2284" s="10">
        <v>0.21826337399999998</v>
      </c>
      <c r="AA2284" s="10">
        <v>38</v>
      </c>
      <c r="AB2284" s="10">
        <v>6.3</v>
      </c>
      <c r="AD2284" s="10">
        <v>0.37056599999999995</v>
      </c>
      <c r="AE2284" s="10">
        <v>0.22975091999999997</v>
      </c>
      <c r="AF2284" s="10">
        <v>40</v>
      </c>
      <c r="AG2284" s="10">
        <v>6.3</v>
      </c>
      <c r="AI2284" s="10">
        <v>2345</v>
      </c>
      <c r="AJ2284" s="10" t="s">
        <v>313</v>
      </c>
      <c r="AK2284" s="10">
        <v>0.37002104999999996</v>
      </c>
      <c r="AL2284" s="10">
        <v>9.2505262499999991E-2</v>
      </c>
      <c r="AM2284" s="10">
        <v>35</v>
      </c>
      <c r="AN2284" s="10">
        <v>6.3</v>
      </c>
      <c r="AP2284" s="10">
        <v>0.5574293549999999</v>
      </c>
      <c r="AQ2284" s="10">
        <v>0.15162078455999997</v>
      </c>
      <c r="AR2284" s="10">
        <v>53</v>
      </c>
      <c r="AS2284" s="10">
        <v>6.3</v>
      </c>
      <c r="AU2284" s="10">
        <v>0.67660991999999986</v>
      </c>
      <c r="AV2284" s="10">
        <v>0.16915247999999997</v>
      </c>
      <c r="AW2284" s="10">
        <v>64</v>
      </c>
      <c r="AX2284" s="10">
        <v>6.3</v>
      </c>
      <c r="AZ2284" s="10">
        <v>2345</v>
      </c>
      <c r="BA2284" s="10" t="s">
        <v>313</v>
      </c>
      <c r="BB2284" s="10">
        <v>0.16675469999999998</v>
      </c>
      <c r="BC2284" s="10">
        <v>0.10338791399999998</v>
      </c>
      <c r="BD2284" s="10">
        <v>18</v>
      </c>
      <c r="BE2284" s="10">
        <v>6.3</v>
      </c>
      <c r="BG2284" s="10">
        <v>0.22233959999999997</v>
      </c>
      <c r="BH2284" s="10">
        <v>0.13785055199999999</v>
      </c>
      <c r="BI2284" s="10">
        <v>24</v>
      </c>
      <c r="BJ2284" s="10">
        <v>6.3</v>
      </c>
      <c r="BL2284" s="10">
        <v>0.60216974999999995</v>
      </c>
      <c r="BM2284" s="10">
        <v>0.37334524499999999</v>
      </c>
      <c r="BN2284" s="10">
        <v>65</v>
      </c>
      <c r="BO2284" s="10">
        <v>6.3</v>
      </c>
      <c r="BQ2284" s="10">
        <v>2344</v>
      </c>
      <c r="BR2284" s="10" t="s">
        <v>317</v>
      </c>
      <c r="BS2284" s="10">
        <v>0.31716089999999997</v>
      </c>
      <c r="BT2284" s="10">
        <v>7.9607385899999994E-2</v>
      </c>
      <c r="BU2284" s="10">
        <v>30</v>
      </c>
      <c r="BV2284" s="10">
        <v>6.3</v>
      </c>
      <c r="BX2284" s="10">
        <v>0.34887699</v>
      </c>
      <c r="BY2284" s="10">
        <v>8.7568124489999996E-2</v>
      </c>
      <c r="BZ2284" s="10">
        <v>33</v>
      </c>
      <c r="CA2284" s="10">
        <v>6.3</v>
      </c>
      <c r="CC2284" s="10">
        <v>0.31716089999999997</v>
      </c>
      <c r="CD2284" s="10">
        <v>7.9607385899999994E-2</v>
      </c>
      <c r="CE2284" s="10">
        <v>30</v>
      </c>
      <c r="CF2284" s="10">
        <v>6.3</v>
      </c>
      <c r="CH2284" s="10">
        <v>2344</v>
      </c>
      <c r="CI2284" s="10" t="s">
        <v>317</v>
      </c>
      <c r="CJ2284" s="10">
        <v>6.5878400000000004E-2</v>
      </c>
      <c r="CK2284" s="10">
        <v>4.0844608000000004E-2</v>
      </c>
      <c r="CL2284" s="10">
        <v>7</v>
      </c>
      <c r="CM2284" s="10">
        <v>6.4</v>
      </c>
      <c r="CO2284" s="10">
        <v>8.4700800000000007E-2</v>
      </c>
      <c r="CP2284" s="10">
        <v>5.2514496000000001E-2</v>
      </c>
      <c r="CQ2284" s="10">
        <v>9</v>
      </c>
      <c r="CR2284" s="10">
        <v>6.4</v>
      </c>
      <c r="CT2284" s="10">
        <v>5.6467199999999995E-2</v>
      </c>
      <c r="CU2284" s="10">
        <v>3.5009663999999996E-2</v>
      </c>
      <c r="CV2284" s="10">
        <v>6</v>
      </c>
      <c r="CW2284" s="10">
        <v>6.4</v>
      </c>
      <c r="CY2284" s="10">
        <v>2360</v>
      </c>
      <c r="CZ2284" s="10" t="s">
        <v>544</v>
      </c>
      <c r="DA2284" s="10">
        <v>0.05</v>
      </c>
      <c r="DB2284" s="10">
        <v>0.05</v>
      </c>
      <c r="DC2284" s="10">
        <v>1</v>
      </c>
      <c r="DD2284" s="10">
        <v>37.700000000000003</v>
      </c>
      <c r="DF2284" s="10">
        <v>0.1</v>
      </c>
      <c r="DG2284" s="10">
        <v>0.06</v>
      </c>
      <c r="DH2284" s="10">
        <v>1</v>
      </c>
      <c r="DI2284" s="10">
        <v>37.5</v>
      </c>
      <c r="DK2284" s="10">
        <v>0.08</v>
      </c>
      <c r="DL2284" s="10">
        <v>0.05</v>
      </c>
      <c r="DM2284" s="10">
        <v>1</v>
      </c>
      <c r="DN2284" s="10">
        <v>37.5</v>
      </c>
    </row>
    <row r="2285" spans="1:118" x14ac:dyDescent="0.25">
      <c r="A2285" s="10">
        <v>2346</v>
      </c>
      <c r="R2285" s="10">
        <v>2346</v>
      </c>
      <c r="S2285" s="10" t="s">
        <v>8</v>
      </c>
      <c r="T2285" s="10">
        <v>0.25</v>
      </c>
      <c r="U2285" s="10">
        <v>0.17</v>
      </c>
      <c r="V2285" s="10">
        <v>5</v>
      </c>
      <c r="W2285" s="10">
        <v>36.6</v>
      </c>
      <c r="Y2285" s="10">
        <v>0.28000000000000003</v>
      </c>
      <c r="Z2285" s="10">
        <v>0.2</v>
      </c>
      <c r="AA2285" s="10">
        <v>6</v>
      </c>
      <c r="AB2285" s="10">
        <v>36.6</v>
      </c>
      <c r="AD2285" s="10">
        <v>0.28000000000000003</v>
      </c>
      <c r="AE2285" s="10">
        <v>0.2</v>
      </c>
      <c r="AF2285" s="10">
        <v>6</v>
      </c>
      <c r="AG2285" s="10">
        <v>36.6</v>
      </c>
      <c r="AI2285" s="10">
        <v>2346</v>
      </c>
      <c r="AJ2285" s="10" t="s">
        <v>8</v>
      </c>
      <c r="AZ2285" s="10">
        <v>2346</v>
      </c>
      <c r="BA2285" s="10" t="s">
        <v>8</v>
      </c>
      <c r="BB2285" s="10">
        <v>0.24</v>
      </c>
      <c r="BC2285" s="10">
        <v>0.17</v>
      </c>
      <c r="BD2285" s="10">
        <v>5</v>
      </c>
      <c r="BE2285" s="10">
        <v>36.6</v>
      </c>
      <c r="BG2285" s="10">
        <v>0.28000000000000003</v>
      </c>
      <c r="BH2285" s="10">
        <v>0.2</v>
      </c>
      <c r="BI2285" s="10">
        <v>6</v>
      </c>
      <c r="BJ2285" s="10">
        <v>36.6</v>
      </c>
      <c r="BL2285" s="10">
        <v>0.28000000000000003</v>
      </c>
      <c r="BM2285" s="10">
        <v>0.2</v>
      </c>
      <c r="BN2285" s="10">
        <v>6</v>
      </c>
      <c r="BO2285" s="10">
        <v>36.6</v>
      </c>
      <c r="BQ2285" s="10">
        <v>2345</v>
      </c>
      <c r="BR2285" s="10" t="s">
        <v>313</v>
      </c>
      <c r="BS2285" s="10">
        <v>0.27487277999999998</v>
      </c>
      <c r="BT2285" s="10">
        <v>6.899306778E-2</v>
      </c>
      <c r="BU2285" s="10">
        <v>26</v>
      </c>
      <c r="BV2285" s="10">
        <v>6.3</v>
      </c>
      <c r="BX2285" s="10">
        <v>0.45459728999999999</v>
      </c>
      <c r="BY2285" s="10">
        <v>0.11410391978999999</v>
      </c>
      <c r="BZ2285" s="10">
        <v>43</v>
      </c>
      <c r="CA2285" s="10">
        <v>6.3</v>
      </c>
      <c r="CC2285" s="10">
        <v>0.60260570999999996</v>
      </c>
      <c r="CD2285" s="10">
        <v>0.15125403321</v>
      </c>
      <c r="CE2285" s="10">
        <v>57</v>
      </c>
      <c r="CF2285" s="10">
        <v>6.3</v>
      </c>
      <c r="CH2285" s="10">
        <v>2345</v>
      </c>
      <c r="CI2285" s="10" t="s">
        <v>313</v>
      </c>
      <c r="CJ2285" s="10">
        <v>0.16940160000000001</v>
      </c>
      <c r="CK2285" s="10">
        <v>0.105028992</v>
      </c>
      <c r="CL2285" s="10">
        <v>18</v>
      </c>
      <c r="CM2285" s="10">
        <v>6.4</v>
      </c>
      <c r="CO2285" s="10">
        <v>0.27292480000000002</v>
      </c>
      <c r="CP2285" s="10">
        <v>0.16921337600000003</v>
      </c>
      <c r="CQ2285" s="10">
        <v>29</v>
      </c>
      <c r="CR2285" s="10">
        <v>6.4</v>
      </c>
      <c r="CT2285" s="10">
        <v>0.34821440000000004</v>
      </c>
      <c r="CU2285" s="10">
        <v>0.21589292800000001</v>
      </c>
      <c r="CV2285" s="10">
        <v>37</v>
      </c>
      <c r="CW2285" s="10">
        <v>6.4</v>
      </c>
      <c r="CY2285" s="10">
        <v>2361</v>
      </c>
      <c r="CZ2285" s="10" t="s">
        <v>8</v>
      </c>
    </row>
    <row r="2286" spans="1:118" x14ac:dyDescent="0.25">
      <c r="A2286" s="10">
        <v>2347</v>
      </c>
      <c r="R2286" s="10">
        <v>2347</v>
      </c>
      <c r="S2286" s="10" t="s">
        <v>9</v>
      </c>
      <c r="AI2286" s="10">
        <v>2347</v>
      </c>
      <c r="AJ2286" s="10" t="s">
        <v>9</v>
      </c>
      <c r="AK2286" s="10">
        <v>0.55000000000000004</v>
      </c>
      <c r="AL2286" s="10">
        <v>0.28999999999999998</v>
      </c>
      <c r="AM2286" s="10">
        <v>11</v>
      </c>
      <c r="AN2286" s="10">
        <v>36.799999999999997</v>
      </c>
      <c r="AP2286" s="10">
        <v>0.89</v>
      </c>
      <c r="AQ2286" s="10">
        <v>0.41</v>
      </c>
      <c r="AR2286" s="10">
        <v>16</v>
      </c>
      <c r="AS2286" s="10">
        <v>36.799999999999997</v>
      </c>
      <c r="AU2286" s="10">
        <v>0.98</v>
      </c>
      <c r="AV2286" s="10">
        <v>0.41</v>
      </c>
      <c r="AW2286" s="10">
        <v>18</v>
      </c>
      <c r="AX2286" s="10">
        <v>36.799999999999997</v>
      </c>
      <c r="AZ2286" s="10">
        <v>2347</v>
      </c>
      <c r="BA2286" s="10" t="s">
        <v>9</v>
      </c>
      <c r="BQ2286" s="10">
        <v>2346</v>
      </c>
      <c r="BR2286" s="10" t="s">
        <v>8</v>
      </c>
      <c r="CH2286" s="10">
        <v>2346</v>
      </c>
      <c r="CI2286" s="10" t="s">
        <v>8</v>
      </c>
      <c r="CJ2286" s="10">
        <v>0.28999999999999998</v>
      </c>
      <c r="CK2286" s="10">
        <v>0.2</v>
      </c>
      <c r="CL2286" s="10">
        <v>5</v>
      </c>
      <c r="CM2286" s="10">
        <v>37.5</v>
      </c>
      <c r="CO2286" s="10">
        <v>0.33</v>
      </c>
      <c r="CP2286" s="10">
        <v>0.23</v>
      </c>
      <c r="CQ2286" s="10">
        <v>6</v>
      </c>
      <c r="CR2286" s="10">
        <v>37.299999999999997</v>
      </c>
      <c r="CT2286" s="10">
        <v>0.38</v>
      </c>
      <c r="CU2286" s="10">
        <v>0.26</v>
      </c>
      <c r="CV2286" s="10">
        <v>7</v>
      </c>
      <c r="CW2286" s="10">
        <v>37.6</v>
      </c>
      <c r="CY2286" s="10">
        <v>2362</v>
      </c>
      <c r="CZ2286" s="10" t="s">
        <v>9</v>
      </c>
      <c r="DA2286" s="10">
        <v>0.3</v>
      </c>
      <c r="DB2286" s="10">
        <v>0.16</v>
      </c>
      <c r="DC2286" s="10">
        <v>5</v>
      </c>
      <c r="DD2286" s="10">
        <v>37.799999999999997</v>
      </c>
      <c r="DF2286" s="10">
        <v>0.33</v>
      </c>
      <c r="DG2286" s="10">
        <v>0.15</v>
      </c>
      <c r="DH2286" s="10">
        <v>5</v>
      </c>
      <c r="DI2286" s="10">
        <v>37.6</v>
      </c>
      <c r="DK2286" s="10">
        <v>0.31</v>
      </c>
      <c r="DL2286" s="10">
        <v>0.19</v>
      </c>
      <c r="DM2286" s="10">
        <v>5</v>
      </c>
      <c r="DN2286" s="10">
        <v>37.6</v>
      </c>
    </row>
    <row r="2287" spans="1:118" x14ac:dyDescent="0.25">
      <c r="A2287" s="10">
        <v>2348</v>
      </c>
      <c r="R2287" s="10">
        <v>2348</v>
      </c>
      <c r="S2287" s="10" t="s">
        <v>10</v>
      </c>
      <c r="T2287" s="10">
        <v>0.24</v>
      </c>
      <c r="U2287" s="10">
        <v>0.15</v>
      </c>
      <c r="V2287" s="10">
        <v>15</v>
      </c>
      <c r="W2287" s="10">
        <v>10.7</v>
      </c>
      <c r="Y2287" s="10">
        <v>0.27</v>
      </c>
      <c r="Z2287" s="10">
        <v>0.17</v>
      </c>
      <c r="AA2287" s="10">
        <v>17</v>
      </c>
      <c r="AB2287" s="10">
        <v>10.6</v>
      </c>
      <c r="AD2287" s="10">
        <v>0.27</v>
      </c>
      <c r="AE2287" s="10">
        <v>0.17</v>
      </c>
      <c r="AF2287" s="10">
        <v>17</v>
      </c>
      <c r="AG2287" s="10">
        <v>10.6</v>
      </c>
      <c r="AI2287" s="10">
        <v>2348</v>
      </c>
      <c r="AJ2287" s="10" t="s">
        <v>10</v>
      </c>
      <c r="AZ2287" s="10">
        <v>2348</v>
      </c>
      <c r="BA2287" s="10" t="s">
        <v>10</v>
      </c>
      <c r="BB2287" s="10">
        <v>0.24</v>
      </c>
      <c r="BC2287" s="10">
        <v>0.15</v>
      </c>
      <c r="BD2287" s="10">
        <v>15</v>
      </c>
      <c r="BE2287" s="10">
        <v>10.7</v>
      </c>
      <c r="BG2287" s="10">
        <v>0.27</v>
      </c>
      <c r="BH2287" s="10">
        <v>0.17</v>
      </c>
      <c r="BI2287" s="10">
        <v>17</v>
      </c>
      <c r="BJ2287" s="10">
        <v>10.6</v>
      </c>
      <c r="BL2287" s="10">
        <v>0.27</v>
      </c>
      <c r="BM2287" s="10">
        <v>0.17</v>
      </c>
      <c r="BN2287" s="10">
        <v>17</v>
      </c>
      <c r="BO2287" s="10">
        <v>10.7</v>
      </c>
      <c r="BQ2287" s="10">
        <v>2347</v>
      </c>
      <c r="BR2287" s="10" t="s">
        <v>9</v>
      </c>
      <c r="BS2287" s="10">
        <v>0.72</v>
      </c>
      <c r="BT2287" s="10">
        <v>0.4</v>
      </c>
      <c r="BU2287" s="10">
        <v>12</v>
      </c>
      <c r="BV2287" s="10">
        <v>36.700000000000003</v>
      </c>
      <c r="BX2287" s="10">
        <v>0.86</v>
      </c>
      <c r="BY2287" s="10">
        <v>0.4</v>
      </c>
      <c r="BZ2287" s="10">
        <v>14</v>
      </c>
      <c r="CA2287" s="10">
        <v>36.6</v>
      </c>
      <c r="CC2287" s="10">
        <v>0.88</v>
      </c>
      <c r="CD2287" s="10">
        <v>0.4</v>
      </c>
      <c r="CE2287" s="10">
        <v>14</v>
      </c>
      <c r="CF2287" s="10">
        <v>36.6</v>
      </c>
      <c r="CH2287" s="10">
        <v>2347</v>
      </c>
      <c r="CI2287" s="10" t="s">
        <v>9</v>
      </c>
      <c r="CY2287" s="10">
        <v>2363</v>
      </c>
      <c r="CZ2287" s="10" t="s">
        <v>10</v>
      </c>
    </row>
    <row r="2288" spans="1:118" x14ac:dyDescent="0.25">
      <c r="A2288" s="10">
        <v>2349</v>
      </c>
      <c r="R2288" s="10">
        <v>2349</v>
      </c>
      <c r="S2288" s="10" t="s">
        <v>11</v>
      </c>
      <c r="AI2288" s="10">
        <v>2349</v>
      </c>
      <c r="AJ2288" s="10" t="s">
        <v>11</v>
      </c>
      <c r="AK2288" s="10">
        <v>0.53</v>
      </c>
      <c r="AL2288" s="10">
        <v>0.26</v>
      </c>
      <c r="AM2288" s="10">
        <v>32</v>
      </c>
      <c r="AN2288" s="10">
        <v>10.6</v>
      </c>
      <c r="AP2288" s="10">
        <v>0.88</v>
      </c>
      <c r="AQ2288" s="10">
        <v>0.38</v>
      </c>
      <c r="AR2288" s="10">
        <v>49</v>
      </c>
      <c r="AS2288" s="10">
        <v>10.5</v>
      </c>
      <c r="AU2288" s="10">
        <v>0.97</v>
      </c>
      <c r="AV2288" s="10">
        <v>0.38</v>
      </c>
      <c r="AW2288" s="10">
        <v>55</v>
      </c>
      <c r="AX2288" s="10">
        <v>10.5</v>
      </c>
      <c r="AZ2288" s="10">
        <v>2349</v>
      </c>
      <c r="BA2288" s="10" t="s">
        <v>11</v>
      </c>
      <c r="BQ2288" s="10">
        <v>2348</v>
      </c>
      <c r="BR2288" s="10" t="s">
        <v>10</v>
      </c>
      <c r="CH2288" s="10">
        <v>2348</v>
      </c>
      <c r="CI2288" s="10" t="s">
        <v>10</v>
      </c>
      <c r="CJ2288" s="10">
        <v>0.28000000000000003</v>
      </c>
      <c r="CK2288" s="10">
        <v>0.17</v>
      </c>
      <c r="CL2288" s="10">
        <v>17</v>
      </c>
      <c r="CM2288" s="10">
        <v>10.7</v>
      </c>
      <c r="CO2288" s="10">
        <v>0.32</v>
      </c>
      <c r="CP2288" s="10">
        <v>0.2</v>
      </c>
      <c r="CQ2288" s="10">
        <v>20</v>
      </c>
      <c r="CR2288" s="10">
        <v>10.6</v>
      </c>
      <c r="CT2288" s="10">
        <v>0.37</v>
      </c>
      <c r="CU2288" s="10">
        <v>0.23</v>
      </c>
      <c r="CV2288" s="10">
        <v>23</v>
      </c>
      <c r="CW2288" s="10">
        <v>10.7</v>
      </c>
      <c r="CY2288" s="10">
        <v>2364</v>
      </c>
      <c r="CZ2288" s="10" t="s">
        <v>11</v>
      </c>
      <c r="DA2288" s="10">
        <v>0.28999999999999998</v>
      </c>
      <c r="DB2288" s="10">
        <v>0.14000000000000001</v>
      </c>
      <c r="DC2288" s="10">
        <v>17</v>
      </c>
      <c r="DD2288" s="10">
        <v>10.7</v>
      </c>
      <c r="DF2288" s="10">
        <v>0.32</v>
      </c>
      <c r="DG2288" s="10">
        <v>0.13</v>
      </c>
      <c r="DH2288" s="10">
        <v>18</v>
      </c>
      <c r="DI2288" s="10">
        <v>10.7</v>
      </c>
      <c r="DK2288" s="10">
        <v>0.3</v>
      </c>
      <c r="DL2288" s="10">
        <v>0.17</v>
      </c>
      <c r="DM2288" s="10">
        <v>18</v>
      </c>
      <c r="DN2288" s="10">
        <v>10.7</v>
      </c>
    </row>
    <row r="2289" spans="1:118" x14ac:dyDescent="0.25">
      <c r="A2289" s="10">
        <v>2350</v>
      </c>
      <c r="R2289" s="10">
        <v>2350</v>
      </c>
      <c r="S2289" s="10" t="s">
        <v>304</v>
      </c>
      <c r="T2289" s="10">
        <v>3.1468699999999995E-2</v>
      </c>
      <c r="U2289" s="10">
        <v>1.9510593999999996E-2</v>
      </c>
      <c r="V2289" s="10">
        <v>2</v>
      </c>
      <c r="W2289" s="10">
        <v>10.7</v>
      </c>
      <c r="Y2289" s="10">
        <v>3.11746E-2</v>
      </c>
      <c r="Z2289" s="10">
        <v>1.9328252000000001E-2</v>
      </c>
      <c r="AA2289" s="10">
        <v>2</v>
      </c>
      <c r="AB2289" s="10">
        <v>10.6</v>
      </c>
      <c r="AD2289" s="10">
        <v>3.11746E-2</v>
      </c>
      <c r="AE2289" s="10">
        <v>1.9328252000000001E-2</v>
      </c>
      <c r="AF2289" s="10">
        <v>2</v>
      </c>
      <c r="AG2289" s="10">
        <v>10.6</v>
      </c>
      <c r="AI2289" s="10">
        <v>2350</v>
      </c>
      <c r="AJ2289" s="10" t="s">
        <v>304</v>
      </c>
      <c r="AK2289" s="10">
        <v>4.9512600000000004E-2</v>
      </c>
      <c r="AL2289" s="10">
        <v>2.3964098400000002E-2</v>
      </c>
      <c r="AM2289" s="10">
        <v>3</v>
      </c>
      <c r="AN2289" s="10">
        <v>10.6</v>
      </c>
      <c r="AP2289" s="10">
        <v>0.1013607</v>
      </c>
      <c r="AQ2289" s="10">
        <v>4.0037476500000002E-2</v>
      </c>
      <c r="AR2289" s="10">
        <v>6</v>
      </c>
      <c r="AS2289" s="10">
        <v>10.5</v>
      </c>
      <c r="AU2289" s="10">
        <v>0.17165924999999996</v>
      </c>
      <c r="AV2289" s="10">
        <v>5.922244124999998E-2</v>
      </c>
      <c r="AW2289" s="10">
        <v>10</v>
      </c>
      <c r="AX2289" s="10">
        <v>10.5</v>
      </c>
      <c r="AZ2289" s="10">
        <v>2350</v>
      </c>
      <c r="BA2289" s="10" t="s">
        <v>304</v>
      </c>
      <c r="BB2289" s="10">
        <v>3.1468699999999995E-2</v>
      </c>
      <c r="BC2289" s="10">
        <v>1.9510593999999996E-2</v>
      </c>
      <c r="BD2289" s="10">
        <v>2</v>
      </c>
      <c r="BE2289" s="10">
        <v>10.7</v>
      </c>
      <c r="BG2289" s="10">
        <v>3.11746E-2</v>
      </c>
      <c r="BH2289" s="10">
        <v>1.9328252000000001E-2</v>
      </c>
      <c r="BI2289" s="10">
        <v>2</v>
      </c>
      <c r="BJ2289" s="10">
        <v>10.6</v>
      </c>
      <c r="BL2289" s="10">
        <v>3.1468699999999995E-2</v>
      </c>
      <c r="BM2289" s="10">
        <v>1.9510593999999996E-2</v>
      </c>
      <c r="BN2289" s="10">
        <v>2</v>
      </c>
      <c r="BO2289" s="10">
        <v>10.7</v>
      </c>
      <c r="BQ2289" s="10">
        <v>2349</v>
      </c>
      <c r="BR2289" s="10" t="s">
        <v>11</v>
      </c>
      <c r="BS2289" s="10">
        <v>0.71</v>
      </c>
      <c r="BT2289" s="10">
        <v>0.37</v>
      </c>
      <c r="BU2289" s="10">
        <v>42</v>
      </c>
      <c r="BV2289" s="10">
        <v>10.8</v>
      </c>
      <c r="BX2289" s="10">
        <v>0.85</v>
      </c>
      <c r="BY2289" s="10">
        <v>0.37</v>
      </c>
      <c r="BZ2289" s="10">
        <v>49</v>
      </c>
      <c r="CA2289" s="10">
        <v>10.8</v>
      </c>
      <c r="CC2289" s="10">
        <v>0.87</v>
      </c>
      <c r="CD2289" s="10">
        <v>0.37</v>
      </c>
      <c r="CE2289" s="10">
        <v>50</v>
      </c>
      <c r="CF2289" s="10">
        <v>10.8</v>
      </c>
      <c r="CH2289" s="10">
        <v>2349</v>
      </c>
      <c r="CI2289" s="10" t="s">
        <v>11</v>
      </c>
      <c r="CY2289" s="10">
        <v>2365</v>
      </c>
      <c r="CZ2289" s="10" t="s">
        <v>304</v>
      </c>
      <c r="DA2289" s="10">
        <v>1.7585449999999999E-2</v>
      </c>
      <c r="DB2289" s="10">
        <v>5.7680275999999996E-3</v>
      </c>
      <c r="DC2289" s="10">
        <v>1</v>
      </c>
      <c r="DD2289" s="10">
        <v>10.7</v>
      </c>
      <c r="DF2289" s="10">
        <v>1.7585449999999999E-2</v>
      </c>
      <c r="DG2289" s="10">
        <v>5.7680275999999996E-3</v>
      </c>
      <c r="DH2289" s="10">
        <v>1</v>
      </c>
      <c r="DI2289" s="10">
        <v>10.7</v>
      </c>
      <c r="DK2289" s="10">
        <v>1.6104569999999999E-2</v>
      </c>
      <c r="DL2289" s="10">
        <v>9.1312911899999981E-3</v>
      </c>
      <c r="DM2289" s="10">
        <v>1</v>
      </c>
      <c r="DN2289" s="10">
        <v>10.7</v>
      </c>
    </row>
    <row r="2290" spans="1:118" x14ac:dyDescent="0.25">
      <c r="A2290" s="10">
        <v>2351</v>
      </c>
      <c r="R2290" s="10">
        <v>2351</v>
      </c>
      <c r="S2290" s="10" t="s">
        <v>287</v>
      </c>
      <c r="T2290" s="10">
        <v>0.11014045</v>
      </c>
      <c r="U2290" s="10">
        <v>6.8287079000000001E-2</v>
      </c>
      <c r="V2290" s="10">
        <v>7</v>
      </c>
      <c r="W2290" s="10">
        <v>10.7</v>
      </c>
      <c r="Y2290" s="10">
        <v>0.1246984</v>
      </c>
      <c r="Z2290" s="10">
        <v>7.7313008000000003E-2</v>
      </c>
      <c r="AA2290" s="10">
        <v>8</v>
      </c>
      <c r="AB2290" s="10">
        <v>10.6</v>
      </c>
      <c r="AD2290" s="10">
        <v>0.14028569999999999</v>
      </c>
      <c r="AE2290" s="10">
        <v>8.6977133999999984E-2</v>
      </c>
      <c r="AF2290" s="10">
        <v>9</v>
      </c>
      <c r="AG2290" s="10">
        <v>10.6</v>
      </c>
      <c r="AI2290" s="10">
        <v>2351</v>
      </c>
      <c r="AJ2290" s="10" t="s">
        <v>287</v>
      </c>
      <c r="AK2290" s="10">
        <v>0.24756299999999998</v>
      </c>
      <c r="AL2290" s="10">
        <v>0.11982049199999999</v>
      </c>
      <c r="AM2290" s="10">
        <v>15</v>
      </c>
      <c r="AN2290" s="10">
        <v>10.6</v>
      </c>
      <c r="AP2290" s="10">
        <v>0.50680349999999996</v>
      </c>
      <c r="AQ2290" s="10">
        <v>0.20018738249999998</v>
      </c>
      <c r="AR2290" s="10">
        <v>30</v>
      </c>
      <c r="AS2290" s="10">
        <v>10.5</v>
      </c>
      <c r="AU2290" s="10">
        <v>0.30898664999999992</v>
      </c>
      <c r="AV2290" s="10">
        <v>0.10660039424999997</v>
      </c>
      <c r="AW2290" s="10">
        <v>18</v>
      </c>
      <c r="AX2290" s="10">
        <v>10.5</v>
      </c>
      <c r="AZ2290" s="10">
        <v>2351</v>
      </c>
      <c r="BA2290" s="10" t="s">
        <v>287</v>
      </c>
      <c r="BB2290" s="10">
        <v>0.12587479999999998</v>
      </c>
      <c r="BC2290" s="10">
        <v>7.8042375999999983E-2</v>
      </c>
      <c r="BD2290" s="10">
        <v>8</v>
      </c>
      <c r="BE2290" s="10">
        <v>10.7</v>
      </c>
      <c r="BG2290" s="10">
        <v>0.1246984</v>
      </c>
      <c r="BH2290" s="10">
        <v>7.7313008000000003E-2</v>
      </c>
      <c r="BI2290" s="10">
        <v>8</v>
      </c>
      <c r="BJ2290" s="10">
        <v>10.6</v>
      </c>
      <c r="BL2290" s="10">
        <v>0.12587479999999998</v>
      </c>
      <c r="BM2290" s="10">
        <v>7.8042375999999983E-2</v>
      </c>
      <c r="BN2290" s="10">
        <v>8</v>
      </c>
      <c r="BO2290" s="10">
        <v>10.7</v>
      </c>
      <c r="BQ2290" s="10">
        <v>2350</v>
      </c>
      <c r="BR2290" s="10" t="s">
        <v>304</v>
      </c>
      <c r="BS2290" s="10">
        <v>0.11901708000000001</v>
      </c>
      <c r="BT2290" s="10">
        <v>5.4271788480000006E-2</v>
      </c>
      <c r="BU2290" s="10">
        <v>7</v>
      </c>
      <c r="BV2290" s="10">
        <v>10.8</v>
      </c>
      <c r="BX2290" s="10">
        <v>0.13601952</v>
      </c>
      <c r="BY2290" s="10">
        <v>6.2024901120000003E-2</v>
      </c>
      <c r="BZ2290" s="10">
        <v>8</v>
      </c>
      <c r="CA2290" s="10">
        <v>10.8</v>
      </c>
      <c r="CC2290" s="10">
        <v>0.13601952</v>
      </c>
      <c r="CD2290" s="10">
        <v>6.2024901120000003E-2</v>
      </c>
      <c r="CE2290" s="10">
        <v>8</v>
      </c>
      <c r="CF2290" s="10">
        <v>10.8</v>
      </c>
      <c r="CH2290" s="10">
        <v>2350</v>
      </c>
      <c r="CI2290" s="10" t="s">
        <v>304</v>
      </c>
      <c r="CJ2290" s="10">
        <v>3.1468699999999995E-2</v>
      </c>
      <c r="CK2290" s="10">
        <v>1.9510593999999996E-2</v>
      </c>
      <c r="CL2290" s="10">
        <v>2</v>
      </c>
      <c r="CM2290" s="10">
        <v>10.7</v>
      </c>
      <c r="CO2290" s="10">
        <v>4.6761900000000002E-2</v>
      </c>
      <c r="CP2290" s="10">
        <v>2.8992378000000003E-2</v>
      </c>
      <c r="CQ2290" s="10">
        <v>3</v>
      </c>
      <c r="CR2290" s="10">
        <v>10.6</v>
      </c>
      <c r="CT2290" s="10">
        <v>4.7203049999999996E-2</v>
      </c>
      <c r="CU2290" s="10">
        <v>2.9265890999999999E-2</v>
      </c>
      <c r="CV2290" s="10">
        <v>3</v>
      </c>
      <c r="CW2290" s="10">
        <v>10.7</v>
      </c>
      <c r="CY2290" s="10">
        <v>2366</v>
      </c>
      <c r="CZ2290" s="10" t="s">
        <v>305</v>
      </c>
      <c r="DA2290" s="10">
        <v>0.22861085</v>
      </c>
      <c r="DB2290" s="10">
        <v>7.4984358799999998E-2</v>
      </c>
      <c r="DC2290" s="10">
        <v>13</v>
      </c>
      <c r="DD2290" s="10">
        <v>10.7</v>
      </c>
      <c r="DF2290" s="10">
        <v>0.24619629999999998</v>
      </c>
      <c r="DG2290" s="10">
        <v>8.0752386400000001E-2</v>
      </c>
      <c r="DH2290" s="10">
        <v>14</v>
      </c>
      <c r="DI2290" s="10">
        <v>10.7</v>
      </c>
      <c r="DK2290" s="10">
        <v>0.22546397999999998</v>
      </c>
      <c r="DL2290" s="10">
        <v>0.12783807665999997</v>
      </c>
      <c r="DM2290" s="10">
        <v>14</v>
      </c>
      <c r="DN2290" s="10">
        <v>10.7</v>
      </c>
    </row>
    <row r="2291" spans="1:118" x14ac:dyDescent="0.25">
      <c r="A2291" s="10">
        <v>2352</v>
      </c>
      <c r="R2291" s="10">
        <v>2352</v>
      </c>
      <c r="S2291" s="10" t="s">
        <v>293</v>
      </c>
      <c r="T2291" s="10">
        <v>7.8671749999999985E-2</v>
      </c>
      <c r="U2291" s="10">
        <v>4.8776484999999987E-2</v>
      </c>
      <c r="V2291" s="10">
        <v>5</v>
      </c>
      <c r="W2291" s="10">
        <v>10.7</v>
      </c>
      <c r="Y2291" s="10">
        <v>9.3523800000000004E-2</v>
      </c>
      <c r="Z2291" s="10">
        <v>5.7984756000000005E-2</v>
      </c>
      <c r="AA2291" s="10">
        <v>6</v>
      </c>
      <c r="AB2291" s="10">
        <v>10.6</v>
      </c>
      <c r="AD2291" s="10">
        <v>9.3523800000000004E-2</v>
      </c>
      <c r="AE2291" s="10">
        <v>5.7984756000000005E-2</v>
      </c>
      <c r="AF2291" s="10">
        <v>6</v>
      </c>
      <c r="AG2291" s="10">
        <v>10.6</v>
      </c>
      <c r="AI2291" s="10">
        <v>2352</v>
      </c>
      <c r="AJ2291" s="10" t="s">
        <v>293</v>
      </c>
      <c r="AK2291" s="10">
        <v>0.18154620000000002</v>
      </c>
      <c r="AL2291" s="10">
        <v>8.7868360800000003E-2</v>
      </c>
      <c r="AM2291" s="10">
        <v>11</v>
      </c>
      <c r="AN2291" s="10">
        <v>10.6</v>
      </c>
      <c r="AP2291" s="10">
        <v>0.25340174999999998</v>
      </c>
      <c r="AQ2291" s="10">
        <v>0.10009369124999999</v>
      </c>
      <c r="AR2291" s="10">
        <v>15</v>
      </c>
      <c r="AS2291" s="10">
        <v>10.5</v>
      </c>
      <c r="AU2291" s="10">
        <v>0.30898664999999992</v>
      </c>
      <c r="AV2291" s="10">
        <v>0.10660039424999997</v>
      </c>
      <c r="AW2291" s="10">
        <v>18</v>
      </c>
      <c r="AX2291" s="10">
        <v>10.5</v>
      </c>
      <c r="AZ2291" s="10">
        <v>2352</v>
      </c>
      <c r="BA2291" s="10" t="s">
        <v>293</v>
      </c>
      <c r="BB2291" s="10">
        <v>7.8671749999999985E-2</v>
      </c>
      <c r="BC2291" s="10">
        <v>4.8776484999999987E-2</v>
      </c>
      <c r="BD2291" s="10">
        <v>5</v>
      </c>
      <c r="BE2291" s="10">
        <v>10.7</v>
      </c>
      <c r="BG2291" s="10">
        <v>7.7936499999999992E-2</v>
      </c>
      <c r="BH2291" s="10">
        <v>4.8320629999999996E-2</v>
      </c>
      <c r="BI2291" s="10">
        <v>5</v>
      </c>
      <c r="BJ2291" s="10">
        <v>10.6</v>
      </c>
      <c r="BL2291" s="10">
        <v>7.8671749999999985E-2</v>
      </c>
      <c r="BM2291" s="10">
        <v>4.8776484999999987E-2</v>
      </c>
      <c r="BN2291" s="10">
        <v>5</v>
      </c>
      <c r="BO2291" s="10">
        <v>10.7</v>
      </c>
      <c r="BQ2291" s="10">
        <v>2351</v>
      </c>
      <c r="BR2291" s="10" t="s">
        <v>287</v>
      </c>
      <c r="BS2291" s="10">
        <v>0.37405368000000006</v>
      </c>
      <c r="BT2291" s="10">
        <v>0.17056847808000003</v>
      </c>
      <c r="BU2291" s="10">
        <v>22</v>
      </c>
      <c r="BV2291" s="10">
        <v>10.8</v>
      </c>
      <c r="BX2291" s="10">
        <v>0.39105612000000001</v>
      </c>
      <c r="BY2291" s="10">
        <v>0.17832159072000001</v>
      </c>
      <c r="BZ2291" s="10">
        <v>23</v>
      </c>
      <c r="CA2291" s="10">
        <v>10.8</v>
      </c>
      <c r="CC2291" s="10">
        <v>0.44206344000000009</v>
      </c>
      <c r="CD2291" s="10">
        <v>0.20158092864000005</v>
      </c>
      <c r="CE2291" s="10">
        <v>26</v>
      </c>
      <c r="CF2291" s="10">
        <v>10.8</v>
      </c>
      <c r="CH2291" s="10">
        <v>2351</v>
      </c>
      <c r="CI2291" s="10" t="s">
        <v>287</v>
      </c>
      <c r="CJ2291" s="10">
        <v>0.11014045</v>
      </c>
      <c r="CK2291" s="10">
        <v>6.8287079000000001E-2</v>
      </c>
      <c r="CL2291" s="10">
        <v>7</v>
      </c>
      <c r="CM2291" s="10">
        <v>10.7</v>
      </c>
      <c r="CO2291" s="10">
        <v>0.15587299999999998</v>
      </c>
      <c r="CP2291" s="10">
        <v>9.6641259999999993E-2</v>
      </c>
      <c r="CQ2291" s="10">
        <v>10</v>
      </c>
      <c r="CR2291" s="10">
        <v>10.6</v>
      </c>
      <c r="CT2291" s="10">
        <v>0.15734349999999997</v>
      </c>
      <c r="CU2291" s="10">
        <v>9.7552969999999975E-2</v>
      </c>
      <c r="CV2291" s="10">
        <v>10</v>
      </c>
      <c r="CW2291" s="10">
        <v>10.7</v>
      </c>
      <c r="CY2291" s="10">
        <v>2367</v>
      </c>
      <c r="CZ2291" s="10" t="s">
        <v>315</v>
      </c>
      <c r="DA2291" s="10">
        <v>5.275635E-2</v>
      </c>
      <c r="DB2291" s="10">
        <v>1.7304082800000002E-2</v>
      </c>
      <c r="DC2291" s="10">
        <v>3</v>
      </c>
      <c r="DD2291" s="10">
        <v>10.7</v>
      </c>
      <c r="DF2291" s="10">
        <v>5.275635E-2</v>
      </c>
      <c r="DG2291" s="10">
        <v>1.7304082800000002E-2</v>
      </c>
      <c r="DH2291" s="10">
        <v>3</v>
      </c>
      <c r="DI2291" s="10">
        <v>10.7</v>
      </c>
      <c r="DK2291" s="10">
        <v>4.8313710000000003E-2</v>
      </c>
      <c r="DL2291" s="10">
        <v>2.7393873569999998E-2</v>
      </c>
      <c r="DM2291" s="10">
        <v>3</v>
      </c>
      <c r="DN2291" s="10">
        <v>10.7</v>
      </c>
    </row>
    <row r="2292" spans="1:118" x14ac:dyDescent="0.25">
      <c r="A2292" s="10">
        <v>2353</v>
      </c>
      <c r="R2292" s="10">
        <v>2353</v>
      </c>
      <c r="S2292" s="10" t="s">
        <v>8</v>
      </c>
      <c r="T2292" s="10">
        <v>0.05</v>
      </c>
      <c r="U2292" s="10">
        <v>0.05</v>
      </c>
      <c r="V2292" s="10">
        <v>1</v>
      </c>
      <c r="W2292" s="10">
        <v>37</v>
      </c>
      <c r="Y2292" s="10">
        <v>0.08</v>
      </c>
      <c r="Z2292" s="10">
        <v>7.0000000000000007E-2</v>
      </c>
      <c r="AA2292" s="10">
        <v>1</v>
      </c>
      <c r="AB2292" s="10">
        <v>36.799999999999997</v>
      </c>
      <c r="AD2292" s="10">
        <v>0.05</v>
      </c>
      <c r="AE2292" s="10">
        <v>0.05</v>
      </c>
      <c r="AF2292" s="10">
        <v>1</v>
      </c>
      <c r="AG2292" s="10">
        <v>36.799999999999997</v>
      </c>
      <c r="AI2292" s="10">
        <v>2353</v>
      </c>
      <c r="AJ2292" s="10" t="s">
        <v>8</v>
      </c>
      <c r="AK2292" s="10">
        <v>0.17</v>
      </c>
      <c r="AL2292" s="10">
        <v>0.1</v>
      </c>
      <c r="AM2292" s="10">
        <v>3</v>
      </c>
      <c r="AN2292" s="10">
        <v>37.4</v>
      </c>
      <c r="AP2292" s="10">
        <v>0.35</v>
      </c>
      <c r="AQ2292" s="10">
        <v>0.17</v>
      </c>
      <c r="AR2292" s="10">
        <v>7</v>
      </c>
      <c r="AS2292" s="10">
        <v>37.4</v>
      </c>
      <c r="AU2292" s="10">
        <v>0.26</v>
      </c>
      <c r="AV2292" s="10">
        <v>0.14000000000000001</v>
      </c>
      <c r="AW2292" s="10">
        <v>5</v>
      </c>
      <c r="AX2292" s="10">
        <v>37.4</v>
      </c>
      <c r="AZ2292" s="10">
        <v>2353</v>
      </c>
      <c r="BA2292" s="10" t="s">
        <v>8</v>
      </c>
      <c r="BB2292" s="10">
        <v>0.05</v>
      </c>
      <c r="BC2292" s="10">
        <v>0.05</v>
      </c>
      <c r="BD2292" s="10">
        <v>1</v>
      </c>
      <c r="BE2292" s="10">
        <v>37</v>
      </c>
      <c r="BG2292" s="10">
        <v>0.08</v>
      </c>
      <c r="BH2292" s="10">
        <v>7.0000000000000007E-2</v>
      </c>
      <c r="BI2292" s="10">
        <v>1</v>
      </c>
      <c r="BJ2292" s="10">
        <v>36.799999999999997</v>
      </c>
      <c r="BL2292" s="10">
        <v>0.11</v>
      </c>
      <c r="BM2292" s="10">
        <v>0.09</v>
      </c>
      <c r="BN2292" s="10">
        <v>2</v>
      </c>
      <c r="BO2292" s="10">
        <v>36.799999999999997</v>
      </c>
      <c r="BQ2292" s="10">
        <v>2352</v>
      </c>
      <c r="BR2292" s="10" t="s">
        <v>293</v>
      </c>
      <c r="BS2292" s="10">
        <v>0.2550366</v>
      </c>
      <c r="BT2292" s="10">
        <v>0.1162966896</v>
      </c>
      <c r="BU2292" s="10">
        <v>15</v>
      </c>
      <c r="BV2292" s="10">
        <v>10.8</v>
      </c>
      <c r="BX2292" s="10">
        <v>0.32304636000000003</v>
      </c>
      <c r="BY2292" s="10">
        <v>0.14730914016000002</v>
      </c>
      <c r="BZ2292" s="10">
        <v>19</v>
      </c>
      <c r="CA2292" s="10">
        <v>10.8</v>
      </c>
      <c r="CC2292" s="10">
        <v>0.30604392000000002</v>
      </c>
      <c r="CD2292" s="10">
        <v>0.13955602752000001</v>
      </c>
      <c r="CE2292" s="10">
        <v>18</v>
      </c>
      <c r="CF2292" s="10">
        <v>10.8</v>
      </c>
      <c r="CH2292" s="10">
        <v>2352</v>
      </c>
      <c r="CI2292" s="10" t="s">
        <v>293</v>
      </c>
      <c r="CJ2292" s="10">
        <v>7.8671749999999985E-2</v>
      </c>
      <c r="CK2292" s="10">
        <v>4.8776484999999987E-2</v>
      </c>
      <c r="CL2292" s="10">
        <v>5</v>
      </c>
      <c r="CM2292" s="10">
        <v>10.7</v>
      </c>
      <c r="CO2292" s="10">
        <v>9.3523800000000004E-2</v>
      </c>
      <c r="CP2292" s="10">
        <v>5.7984756000000005E-2</v>
      </c>
      <c r="CQ2292" s="10">
        <v>6</v>
      </c>
      <c r="CR2292" s="10">
        <v>10.6</v>
      </c>
      <c r="CT2292" s="10">
        <v>0.11014045</v>
      </c>
      <c r="CU2292" s="10">
        <v>6.8287079000000001E-2</v>
      </c>
      <c r="CV2292" s="10">
        <v>7</v>
      </c>
      <c r="CW2292" s="10">
        <v>10.7</v>
      </c>
      <c r="CY2292" s="10">
        <v>2368</v>
      </c>
      <c r="CZ2292" s="10" t="s">
        <v>8</v>
      </c>
      <c r="DA2292" s="10">
        <v>0.49</v>
      </c>
      <c r="DB2292" s="10">
        <v>0.2</v>
      </c>
      <c r="DC2292" s="10">
        <v>7</v>
      </c>
      <c r="DD2292" s="10">
        <v>37.5</v>
      </c>
      <c r="DF2292" s="10">
        <v>0.5</v>
      </c>
      <c r="DG2292" s="10">
        <v>0.2</v>
      </c>
      <c r="DH2292" s="10">
        <v>7</v>
      </c>
      <c r="DI2292" s="10">
        <v>37.4</v>
      </c>
      <c r="DK2292" s="10">
        <v>0.55000000000000004</v>
      </c>
      <c r="DL2292" s="10">
        <v>0.2</v>
      </c>
      <c r="DM2292" s="10">
        <v>9</v>
      </c>
      <c r="DN2292" s="10">
        <v>37.4</v>
      </c>
    </row>
    <row r="2293" spans="1:118" x14ac:dyDescent="0.25">
      <c r="A2293" s="10">
        <v>2354</v>
      </c>
      <c r="R2293" s="10">
        <v>2354</v>
      </c>
      <c r="S2293" s="10" t="s">
        <v>9</v>
      </c>
      <c r="AI2293" s="10">
        <v>2354</v>
      </c>
      <c r="AJ2293" s="10" t="s">
        <v>9</v>
      </c>
      <c r="AZ2293" s="10">
        <v>2354</v>
      </c>
      <c r="BA2293" s="10" t="s">
        <v>9</v>
      </c>
      <c r="BQ2293" s="10">
        <v>2353</v>
      </c>
      <c r="BR2293" s="10" t="s">
        <v>8</v>
      </c>
      <c r="BS2293" s="10">
        <v>0.18</v>
      </c>
      <c r="BT2293" s="10">
        <v>0.11</v>
      </c>
      <c r="BU2293" s="10">
        <v>4</v>
      </c>
      <c r="BV2293" s="10">
        <v>37</v>
      </c>
      <c r="BX2293" s="10">
        <v>0.35</v>
      </c>
      <c r="BY2293" s="10">
        <v>0.19</v>
      </c>
      <c r="BZ2293" s="10">
        <v>6</v>
      </c>
      <c r="CA2293" s="10">
        <v>36.799999999999997</v>
      </c>
      <c r="CC2293" s="10">
        <v>0.3</v>
      </c>
      <c r="CD2293" s="10">
        <v>0.17</v>
      </c>
      <c r="CE2293" s="10">
        <v>5</v>
      </c>
      <c r="CF2293" s="10">
        <v>36.799999999999997</v>
      </c>
      <c r="CH2293" s="10">
        <v>2353</v>
      </c>
      <c r="CI2293" s="10" t="s">
        <v>8</v>
      </c>
      <c r="CJ2293" s="10">
        <v>0.06</v>
      </c>
      <c r="CK2293" s="10">
        <v>0.06</v>
      </c>
      <c r="CL2293" s="10">
        <v>1</v>
      </c>
      <c r="CM2293" s="10">
        <v>37.9</v>
      </c>
      <c r="CO2293" s="10">
        <v>0.06</v>
      </c>
      <c r="CP2293" s="10">
        <v>0.06</v>
      </c>
      <c r="CQ2293" s="10">
        <v>1</v>
      </c>
      <c r="CR2293" s="10">
        <v>38.1</v>
      </c>
      <c r="CT2293" s="10">
        <v>0.06</v>
      </c>
      <c r="CU2293" s="10">
        <v>0.06</v>
      </c>
      <c r="CV2293" s="10">
        <v>1</v>
      </c>
      <c r="CW2293" s="10">
        <v>38.200000000000003</v>
      </c>
      <c r="CY2293" s="10">
        <v>2369</v>
      </c>
      <c r="CZ2293" s="10" t="s">
        <v>9</v>
      </c>
    </row>
    <row r="2294" spans="1:118" x14ac:dyDescent="0.25">
      <c r="A2294" s="10">
        <v>2355</v>
      </c>
      <c r="R2294" s="10">
        <v>2355</v>
      </c>
      <c r="S2294" s="10" t="s">
        <v>10</v>
      </c>
      <c r="T2294" s="10">
        <v>0.05</v>
      </c>
      <c r="U2294" s="10">
        <v>0.03</v>
      </c>
      <c r="V2294" s="10">
        <v>3</v>
      </c>
      <c r="W2294" s="10">
        <v>10.6</v>
      </c>
      <c r="Y2294" s="10">
        <v>0.08</v>
      </c>
      <c r="Z2294" s="10">
        <v>0.05</v>
      </c>
      <c r="AA2294" s="10">
        <v>5</v>
      </c>
      <c r="AB2294" s="10">
        <v>10.6</v>
      </c>
      <c r="AD2294" s="10">
        <v>0.05</v>
      </c>
      <c r="AE2294" s="10">
        <v>0.03</v>
      </c>
      <c r="AF2294" s="10">
        <v>3</v>
      </c>
      <c r="AG2294" s="10">
        <v>10.6</v>
      </c>
      <c r="AI2294" s="10">
        <v>2355</v>
      </c>
      <c r="AJ2294" s="10" t="s">
        <v>10</v>
      </c>
      <c r="AK2294" s="10">
        <v>0.17</v>
      </c>
      <c r="AL2294" s="10">
        <v>0.08</v>
      </c>
      <c r="AM2294" s="10">
        <v>10</v>
      </c>
      <c r="AN2294" s="10">
        <v>10.7</v>
      </c>
      <c r="AP2294" s="10">
        <v>0.34</v>
      </c>
      <c r="AQ2294" s="10">
        <v>0.15</v>
      </c>
      <c r="AR2294" s="10">
        <v>20</v>
      </c>
      <c r="AS2294" s="10">
        <v>10.7</v>
      </c>
      <c r="AU2294" s="10">
        <v>0.26</v>
      </c>
      <c r="AV2294" s="10">
        <v>0.12</v>
      </c>
      <c r="AW2294" s="10">
        <v>15</v>
      </c>
      <c r="AX2294" s="10">
        <v>10.7</v>
      </c>
      <c r="AZ2294" s="10">
        <v>2355</v>
      </c>
      <c r="BA2294" s="10" t="s">
        <v>10</v>
      </c>
      <c r="BB2294" s="10">
        <v>0.05</v>
      </c>
      <c r="BC2294" s="10">
        <v>0.03</v>
      </c>
      <c r="BD2294" s="10">
        <v>3</v>
      </c>
      <c r="BE2294" s="10">
        <v>10.6</v>
      </c>
      <c r="BG2294" s="10">
        <v>0.08</v>
      </c>
      <c r="BH2294" s="10">
        <v>0.05</v>
      </c>
      <c r="BI2294" s="10">
        <v>5</v>
      </c>
      <c r="BJ2294" s="10">
        <v>10.6</v>
      </c>
      <c r="BL2294" s="10">
        <v>0.11</v>
      </c>
      <c r="BM2294" s="10">
        <v>7.0000000000000007E-2</v>
      </c>
      <c r="BN2294" s="10">
        <v>7</v>
      </c>
      <c r="BO2294" s="10">
        <v>10.6</v>
      </c>
      <c r="BQ2294" s="10">
        <v>2354</v>
      </c>
      <c r="BR2294" s="10" t="s">
        <v>9</v>
      </c>
      <c r="CH2294" s="10">
        <v>2354</v>
      </c>
      <c r="CI2294" s="10" t="s">
        <v>9</v>
      </c>
      <c r="CY2294" s="10">
        <v>2370</v>
      </c>
      <c r="CZ2294" s="10" t="s">
        <v>10</v>
      </c>
      <c r="DA2294" s="10">
        <v>0.47</v>
      </c>
      <c r="DB2294" s="10">
        <v>0.12</v>
      </c>
      <c r="DC2294" s="10">
        <v>26</v>
      </c>
      <c r="DD2294" s="10">
        <v>10.7</v>
      </c>
      <c r="DF2294" s="10">
        <v>0.49</v>
      </c>
      <c r="DG2294" s="10">
        <v>0.1</v>
      </c>
      <c r="DH2294" s="10">
        <v>27</v>
      </c>
      <c r="DI2294" s="10">
        <v>10.7</v>
      </c>
      <c r="DK2294" s="10">
        <v>0.54</v>
      </c>
      <c r="DL2294" s="10">
        <v>0.12</v>
      </c>
      <c r="DM2294" s="10">
        <v>30</v>
      </c>
      <c r="DN2294" s="10">
        <v>10.7</v>
      </c>
    </row>
    <row r="2295" spans="1:118" x14ac:dyDescent="0.25">
      <c r="A2295" s="10">
        <v>2356</v>
      </c>
      <c r="R2295" s="10">
        <v>2356</v>
      </c>
      <c r="S2295" s="10" t="s">
        <v>11</v>
      </c>
      <c r="AI2295" s="10">
        <v>2356</v>
      </c>
      <c r="AJ2295" s="10" t="s">
        <v>11</v>
      </c>
      <c r="AZ2295" s="10">
        <v>2356</v>
      </c>
      <c r="BA2295" s="10" t="s">
        <v>11</v>
      </c>
      <c r="BQ2295" s="10">
        <v>2355</v>
      </c>
      <c r="BR2295" s="10" t="s">
        <v>10</v>
      </c>
      <c r="BS2295" s="10">
        <v>0.18</v>
      </c>
      <c r="BT2295" s="10">
        <v>0.09</v>
      </c>
      <c r="BU2295" s="10">
        <v>12</v>
      </c>
      <c r="BV2295" s="10">
        <v>10.7</v>
      </c>
      <c r="BX2295" s="10">
        <v>0.34</v>
      </c>
      <c r="BY2295" s="10">
        <v>0.16</v>
      </c>
      <c r="BZ2295" s="10">
        <v>20</v>
      </c>
      <c r="CA2295" s="10">
        <v>10.7</v>
      </c>
      <c r="CC2295" s="10">
        <v>0.28999999999999998</v>
      </c>
      <c r="CD2295" s="10">
        <v>0.14000000000000001</v>
      </c>
      <c r="CE2295" s="10">
        <v>17</v>
      </c>
      <c r="CF2295" s="10">
        <v>10.6</v>
      </c>
      <c r="CH2295" s="10">
        <v>2355</v>
      </c>
      <c r="CI2295" s="10" t="s">
        <v>10</v>
      </c>
      <c r="CJ2295" s="10">
        <v>0.06</v>
      </c>
      <c r="CK2295" s="10">
        <v>0.04</v>
      </c>
      <c r="CL2295" s="10">
        <v>3</v>
      </c>
      <c r="CM2295" s="10">
        <v>10.6</v>
      </c>
      <c r="CO2295" s="10">
        <v>0.06</v>
      </c>
      <c r="CP2295" s="10">
        <v>0.04</v>
      </c>
      <c r="CQ2295" s="10">
        <v>3</v>
      </c>
      <c r="CR2295" s="10">
        <v>10.6</v>
      </c>
      <c r="CT2295" s="10">
        <v>0.06</v>
      </c>
      <c r="CU2295" s="10">
        <v>0.04</v>
      </c>
      <c r="CV2295" s="10">
        <v>4</v>
      </c>
      <c r="CW2295" s="10">
        <v>10.6</v>
      </c>
      <c r="CY2295" s="10">
        <v>2371</v>
      </c>
      <c r="CZ2295" s="10" t="s">
        <v>11</v>
      </c>
    </row>
    <row r="2296" spans="1:118" x14ac:dyDescent="0.25">
      <c r="A2296" s="10">
        <v>2357</v>
      </c>
      <c r="R2296" s="10">
        <v>2357</v>
      </c>
      <c r="S2296" s="10" t="s">
        <v>285</v>
      </c>
      <c r="T2296" s="10">
        <v>1.55873E-2</v>
      </c>
      <c r="U2296" s="10">
        <v>9.6641260000000003E-3</v>
      </c>
      <c r="V2296" s="10">
        <v>1</v>
      </c>
      <c r="W2296" s="10">
        <v>10.6</v>
      </c>
      <c r="Y2296" s="10">
        <v>3.11746E-2</v>
      </c>
      <c r="Z2296" s="10">
        <v>1.9328252000000001E-2</v>
      </c>
      <c r="AA2296" s="10">
        <v>2</v>
      </c>
      <c r="AB2296" s="10">
        <v>10.6</v>
      </c>
      <c r="AD2296" s="10">
        <v>1.55873E-2</v>
      </c>
      <c r="AE2296" s="10">
        <v>9.6641260000000003E-3</v>
      </c>
      <c r="AF2296" s="10">
        <v>1</v>
      </c>
      <c r="AG2296" s="10">
        <v>10.6</v>
      </c>
      <c r="AI2296" s="10">
        <v>2357</v>
      </c>
      <c r="AJ2296" s="10" t="s">
        <v>285</v>
      </c>
      <c r="AK2296" s="10">
        <v>8.4225049999999996E-2</v>
      </c>
      <c r="AL2296" s="10">
        <v>3.8406622799999998E-2</v>
      </c>
      <c r="AM2296" s="10">
        <v>5</v>
      </c>
      <c r="AN2296" s="10">
        <v>10.7</v>
      </c>
      <c r="AP2296" s="10">
        <v>0.13476007999999998</v>
      </c>
      <c r="AQ2296" s="10">
        <v>6.1450596479999994E-2</v>
      </c>
      <c r="AR2296" s="10">
        <v>8</v>
      </c>
      <c r="AS2296" s="10">
        <v>10.7</v>
      </c>
      <c r="AU2296" s="10">
        <v>0.13476007999999998</v>
      </c>
      <c r="AV2296" s="10">
        <v>6.1450596479999994E-2</v>
      </c>
      <c r="AW2296" s="10">
        <v>8</v>
      </c>
      <c r="AX2296" s="10">
        <v>10.7</v>
      </c>
      <c r="AZ2296" s="10">
        <v>2357</v>
      </c>
      <c r="BA2296" s="10" t="s">
        <v>285</v>
      </c>
      <c r="BB2296" s="10">
        <v>1.55873E-2</v>
      </c>
      <c r="BC2296" s="10">
        <v>9.6641260000000003E-3</v>
      </c>
      <c r="BD2296" s="10">
        <v>1</v>
      </c>
      <c r="BE2296" s="10">
        <v>10.6</v>
      </c>
      <c r="BG2296" s="10">
        <v>3.11746E-2</v>
      </c>
      <c r="BH2296" s="10">
        <v>1.9328252000000001E-2</v>
      </c>
      <c r="BI2296" s="10">
        <v>2</v>
      </c>
      <c r="BJ2296" s="10">
        <v>10.6</v>
      </c>
      <c r="BL2296" s="10">
        <v>1.55873E-2</v>
      </c>
      <c r="BM2296" s="10">
        <v>9.6641260000000003E-3</v>
      </c>
      <c r="BN2296" s="10">
        <v>1</v>
      </c>
      <c r="BO2296" s="10">
        <v>10.6</v>
      </c>
      <c r="BQ2296" s="10">
        <v>2356</v>
      </c>
      <c r="BR2296" s="10" t="s">
        <v>11</v>
      </c>
      <c r="CH2296" s="10">
        <v>2356</v>
      </c>
      <c r="CI2296" s="10" t="s">
        <v>11</v>
      </c>
      <c r="CY2296" s="10">
        <v>2372</v>
      </c>
      <c r="CZ2296" s="10" t="s">
        <v>285</v>
      </c>
      <c r="DA2296" s="10">
        <v>0.12309814999999999</v>
      </c>
      <c r="DB2296" s="10">
        <v>4.03761932E-2</v>
      </c>
      <c r="DC2296" s="10">
        <v>7</v>
      </c>
      <c r="DD2296" s="10">
        <v>10.7</v>
      </c>
      <c r="DF2296" s="10">
        <v>0.14068359999999999</v>
      </c>
      <c r="DG2296" s="10">
        <v>4.6144220799999996E-2</v>
      </c>
      <c r="DH2296" s="10">
        <v>8</v>
      </c>
      <c r="DI2296" s="10">
        <v>10.7</v>
      </c>
      <c r="DK2296" s="10">
        <v>0.15678989999999998</v>
      </c>
      <c r="DL2296" s="10">
        <v>5.1427087199999999E-2</v>
      </c>
      <c r="DM2296" s="10">
        <v>9</v>
      </c>
      <c r="DN2296" s="10">
        <v>10.6</v>
      </c>
    </row>
    <row r="2297" spans="1:118" x14ac:dyDescent="0.25">
      <c r="A2297" s="10">
        <v>2358</v>
      </c>
      <c r="R2297" s="10">
        <v>2358</v>
      </c>
      <c r="S2297" s="10" t="s">
        <v>289</v>
      </c>
      <c r="T2297" s="10">
        <v>3.11746E-2</v>
      </c>
      <c r="U2297" s="10">
        <v>1.9328252000000001E-2</v>
      </c>
      <c r="V2297" s="10">
        <v>2</v>
      </c>
      <c r="W2297" s="10">
        <v>10.6</v>
      </c>
      <c r="Y2297" s="10">
        <v>4.6761900000000002E-2</v>
      </c>
      <c r="Z2297" s="10">
        <v>2.8992378000000003E-2</v>
      </c>
      <c r="AA2297" s="10">
        <v>3</v>
      </c>
      <c r="AB2297" s="10">
        <v>10.6</v>
      </c>
      <c r="AD2297" s="10">
        <v>3.11746E-2</v>
      </c>
      <c r="AE2297" s="10">
        <v>1.9328252000000001E-2</v>
      </c>
      <c r="AF2297" s="10">
        <v>2</v>
      </c>
      <c r="AG2297" s="10">
        <v>10.6</v>
      </c>
      <c r="AI2297" s="10">
        <v>2358</v>
      </c>
      <c r="AJ2297" s="10" t="s">
        <v>289</v>
      </c>
      <c r="AK2297" s="10">
        <v>8.4225049999999996E-2</v>
      </c>
      <c r="AL2297" s="10">
        <v>3.8406622799999998E-2</v>
      </c>
      <c r="AM2297" s="10">
        <v>5</v>
      </c>
      <c r="AN2297" s="10">
        <v>10.7</v>
      </c>
      <c r="AP2297" s="10">
        <v>0.16845009999999999</v>
      </c>
      <c r="AQ2297" s="10">
        <v>7.6813245599999996E-2</v>
      </c>
      <c r="AR2297" s="10">
        <v>10</v>
      </c>
      <c r="AS2297" s="10">
        <v>10.7</v>
      </c>
      <c r="AU2297" s="10">
        <v>0.10107006000000002</v>
      </c>
      <c r="AV2297" s="10">
        <v>4.6087947360000006E-2</v>
      </c>
      <c r="AW2297" s="10">
        <v>6</v>
      </c>
      <c r="AX2297" s="10">
        <v>10.7</v>
      </c>
      <c r="AZ2297" s="10">
        <v>2358</v>
      </c>
      <c r="BA2297" s="10" t="s">
        <v>289</v>
      </c>
      <c r="BB2297" s="10">
        <v>3.11746E-2</v>
      </c>
      <c r="BC2297" s="10">
        <v>1.9328252000000001E-2</v>
      </c>
      <c r="BD2297" s="10">
        <v>2</v>
      </c>
      <c r="BE2297" s="10">
        <v>10.6</v>
      </c>
      <c r="BG2297" s="10">
        <v>4.6761900000000002E-2</v>
      </c>
      <c r="BH2297" s="10">
        <v>2.8992378000000003E-2</v>
      </c>
      <c r="BI2297" s="10">
        <v>3</v>
      </c>
      <c r="BJ2297" s="10">
        <v>10.6</v>
      </c>
      <c r="BL2297" s="10">
        <v>7.7936499999999992E-2</v>
      </c>
      <c r="BM2297" s="10">
        <v>4.8320629999999996E-2</v>
      </c>
      <c r="BN2297" s="10">
        <v>5</v>
      </c>
      <c r="BO2297" s="10">
        <v>10.6</v>
      </c>
      <c r="BQ2297" s="10">
        <v>2357</v>
      </c>
      <c r="BR2297" s="10" t="s">
        <v>285</v>
      </c>
      <c r="BS2297" s="10">
        <v>0</v>
      </c>
      <c r="BT2297" s="10">
        <v>0</v>
      </c>
      <c r="BU2297" s="10">
        <v>0</v>
      </c>
      <c r="BV2297" s="10">
        <v>10.6</v>
      </c>
      <c r="BX2297" s="10">
        <v>0</v>
      </c>
      <c r="BY2297" s="10">
        <v>0</v>
      </c>
      <c r="BZ2297" s="10">
        <v>0</v>
      </c>
      <c r="CA2297" s="10">
        <v>10.6</v>
      </c>
      <c r="CC2297" s="10">
        <v>0</v>
      </c>
      <c r="CD2297" s="10">
        <v>0</v>
      </c>
      <c r="CE2297" s="10">
        <v>0</v>
      </c>
      <c r="CF2297" s="10">
        <v>10.6</v>
      </c>
      <c r="CH2297" s="10">
        <v>2357</v>
      </c>
      <c r="CI2297" s="10" t="s">
        <v>285</v>
      </c>
      <c r="CJ2297" s="10">
        <v>3.11746E-2</v>
      </c>
      <c r="CK2297" s="10">
        <v>1.9328252000000001E-2</v>
      </c>
      <c r="CL2297" s="10">
        <v>2</v>
      </c>
      <c r="CM2297" s="10">
        <v>10.6</v>
      </c>
      <c r="CO2297" s="10">
        <v>3.11746E-2</v>
      </c>
      <c r="CP2297" s="10">
        <v>1.9328252000000001E-2</v>
      </c>
      <c r="CQ2297" s="10">
        <v>2</v>
      </c>
      <c r="CR2297" s="10">
        <v>10.6</v>
      </c>
      <c r="CT2297" s="10">
        <v>3.11746E-2</v>
      </c>
      <c r="CU2297" s="10">
        <v>1.9328252000000001E-2</v>
      </c>
      <c r="CV2297" s="10">
        <v>2</v>
      </c>
      <c r="CW2297" s="10">
        <v>10.6</v>
      </c>
      <c r="CY2297" s="10">
        <v>2373</v>
      </c>
      <c r="CZ2297" s="10" t="s">
        <v>288</v>
      </c>
      <c r="DA2297" s="10">
        <v>3.5170899999999998E-2</v>
      </c>
      <c r="DB2297" s="10">
        <v>1.1536055199999999E-2</v>
      </c>
      <c r="DC2297" s="10">
        <v>2</v>
      </c>
      <c r="DD2297" s="10">
        <v>10.7</v>
      </c>
      <c r="DF2297" s="10">
        <v>3.5170899999999998E-2</v>
      </c>
      <c r="DG2297" s="10">
        <v>1.1536055199999999E-2</v>
      </c>
      <c r="DH2297" s="10">
        <v>2</v>
      </c>
      <c r="DI2297" s="10">
        <v>10.7</v>
      </c>
      <c r="DK2297" s="10">
        <v>3.4842199999999997E-2</v>
      </c>
      <c r="DL2297" s="10">
        <v>1.14282416E-2</v>
      </c>
      <c r="DM2297" s="10">
        <v>2</v>
      </c>
      <c r="DN2297" s="10">
        <v>10.6</v>
      </c>
    </row>
    <row r="2298" spans="1:118" x14ac:dyDescent="0.25">
      <c r="A2298" s="10">
        <v>2359</v>
      </c>
      <c r="R2298" s="10">
        <v>2359</v>
      </c>
      <c r="S2298" s="10" t="s">
        <v>543</v>
      </c>
      <c r="T2298" s="10">
        <v>0.12</v>
      </c>
      <c r="U2298" s="10">
        <v>0.14000000000000001</v>
      </c>
      <c r="V2298" s="10">
        <v>2</v>
      </c>
      <c r="W2298" s="10">
        <v>36.5</v>
      </c>
      <c r="Y2298" s="10">
        <v>0.15</v>
      </c>
      <c r="Z2298" s="10">
        <v>0.16</v>
      </c>
      <c r="AA2298" s="10">
        <v>3</v>
      </c>
      <c r="AB2298" s="10">
        <v>36.5</v>
      </c>
      <c r="AD2298" s="10">
        <v>0.14000000000000001</v>
      </c>
      <c r="AE2298" s="10">
        <v>0.15</v>
      </c>
      <c r="AF2298" s="10">
        <v>3</v>
      </c>
      <c r="AG2298" s="10">
        <v>36.5</v>
      </c>
      <c r="AI2298" s="10">
        <v>2359</v>
      </c>
      <c r="AJ2298" s="10" t="s">
        <v>543</v>
      </c>
      <c r="AK2298" s="10">
        <v>0.45</v>
      </c>
      <c r="AL2298" s="10">
        <v>0.21</v>
      </c>
      <c r="AM2298" s="10">
        <v>8</v>
      </c>
      <c r="AN2298" s="10">
        <v>35.9</v>
      </c>
      <c r="AP2298" s="10">
        <v>0.62</v>
      </c>
      <c r="AQ2298" s="10">
        <v>0.28000000000000003</v>
      </c>
      <c r="AR2298" s="10">
        <v>8</v>
      </c>
      <c r="AS2298" s="10">
        <v>35.9</v>
      </c>
      <c r="AU2298" s="10">
        <v>0.67</v>
      </c>
      <c r="AV2298" s="10">
        <v>0.32</v>
      </c>
      <c r="AW2298" s="10">
        <v>10</v>
      </c>
      <c r="AX2298" s="10">
        <v>35.9</v>
      </c>
      <c r="AZ2298" s="10">
        <v>2359</v>
      </c>
      <c r="BA2298" s="10" t="s">
        <v>543</v>
      </c>
      <c r="BB2298" s="10">
        <v>0.12</v>
      </c>
      <c r="BC2298" s="10">
        <v>0.14000000000000001</v>
      </c>
      <c r="BD2298" s="10">
        <v>2</v>
      </c>
      <c r="BE2298" s="10">
        <v>36.299999999999997</v>
      </c>
      <c r="BG2298" s="10">
        <v>0.12</v>
      </c>
      <c r="BH2298" s="10">
        <v>0.14000000000000001</v>
      </c>
      <c r="BI2298" s="10">
        <v>2</v>
      </c>
      <c r="BJ2298" s="10">
        <v>36.5</v>
      </c>
      <c r="BL2298" s="10">
        <v>0.12</v>
      </c>
      <c r="BM2298" s="10">
        <v>0.14000000000000001</v>
      </c>
      <c r="BN2298" s="10">
        <v>2</v>
      </c>
      <c r="BO2298" s="10">
        <v>36.1</v>
      </c>
      <c r="BQ2298" s="10">
        <v>2358</v>
      </c>
      <c r="BR2298" s="10" t="s">
        <v>289</v>
      </c>
      <c r="BS2298" s="10">
        <v>0.18154620000000002</v>
      </c>
      <c r="BT2298" s="10">
        <v>8.7868360800000003E-2</v>
      </c>
      <c r="BU2298" s="10">
        <v>11</v>
      </c>
      <c r="BV2298" s="10">
        <v>10.6</v>
      </c>
      <c r="BX2298" s="10">
        <v>0.33008399999999999</v>
      </c>
      <c r="BY2298" s="10">
        <v>0.159760656</v>
      </c>
      <c r="BZ2298" s="10">
        <v>20</v>
      </c>
      <c r="CA2298" s="10">
        <v>10.6</v>
      </c>
      <c r="CC2298" s="10">
        <v>0.28057140000000003</v>
      </c>
      <c r="CD2298" s="10">
        <v>0.13579655760000001</v>
      </c>
      <c r="CE2298" s="10">
        <v>17</v>
      </c>
      <c r="CF2298" s="10">
        <v>10.6</v>
      </c>
      <c r="CH2298" s="10">
        <v>2358</v>
      </c>
      <c r="CI2298" s="10" t="s">
        <v>289</v>
      </c>
      <c r="CJ2298" s="10">
        <v>1.55873E-2</v>
      </c>
      <c r="CK2298" s="10">
        <v>9.6641260000000003E-3</v>
      </c>
      <c r="CL2298" s="10">
        <v>1</v>
      </c>
      <c r="CM2298" s="10">
        <v>10.6</v>
      </c>
      <c r="CO2298" s="10">
        <v>1.55873E-2</v>
      </c>
      <c r="CP2298" s="10">
        <v>9.6641260000000003E-3</v>
      </c>
      <c r="CQ2298" s="10">
        <v>1</v>
      </c>
      <c r="CR2298" s="10">
        <v>10.6</v>
      </c>
      <c r="CT2298" s="10">
        <v>3.11746E-2</v>
      </c>
      <c r="CU2298" s="10">
        <v>1.9328252000000001E-2</v>
      </c>
      <c r="CV2298" s="10">
        <v>2</v>
      </c>
      <c r="CW2298" s="10">
        <v>10.6</v>
      </c>
      <c r="CY2298" s="10">
        <v>2374</v>
      </c>
      <c r="CZ2298" s="10" t="s">
        <v>315</v>
      </c>
      <c r="DA2298" s="10">
        <v>0.29895264999999999</v>
      </c>
      <c r="DB2298" s="10">
        <v>9.8056469199999996E-2</v>
      </c>
      <c r="DC2298" s="10">
        <v>17</v>
      </c>
      <c r="DD2298" s="10">
        <v>10.7</v>
      </c>
      <c r="DF2298" s="10">
        <v>0.29895264999999999</v>
      </c>
      <c r="DG2298" s="10">
        <v>9.8056469199999996E-2</v>
      </c>
      <c r="DH2298" s="10">
        <v>17</v>
      </c>
      <c r="DI2298" s="10">
        <v>10.7</v>
      </c>
      <c r="DK2298" s="10">
        <v>0.33100089999999999</v>
      </c>
      <c r="DL2298" s="10">
        <v>0.1085682952</v>
      </c>
      <c r="DM2298" s="10">
        <v>19</v>
      </c>
      <c r="DN2298" s="10">
        <v>10.6</v>
      </c>
    </row>
    <row r="2299" spans="1:118" x14ac:dyDescent="0.25">
      <c r="A2299" s="10">
        <v>2360</v>
      </c>
      <c r="R2299" s="10">
        <v>2360</v>
      </c>
      <c r="S2299" s="10" t="s">
        <v>544</v>
      </c>
      <c r="T2299" s="10">
        <v>0.02</v>
      </c>
      <c r="U2299" s="10">
        <v>0.03</v>
      </c>
      <c r="V2299" s="10">
        <v>1</v>
      </c>
      <c r="W2299" s="10">
        <v>36.5</v>
      </c>
      <c r="Y2299" s="10">
        <v>0.05</v>
      </c>
      <c r="Z2299" s="10">
        <v>0.05</v>
      </c>
      <c r="AA2299" s="10">
        <v>1</v>
      </c>
      <c r="AB2299" s="10">
        <v>36.5</v>
      </c>
      <c r="AD2299" s="10">
        <v>0.05</v>
      </c>
      <c r="AE2299" s="10">
        <v>0.05</v>
      </c>
      <c r="AF2299" s="10">
        <v>1</v>
      </c>
      <c r="AG2299" s="10">
        <v>36.5</v>
      </c>
      <c r="AI2299" s="10">
        <v>2360</v>
      </c>
      <c r="AJ2299" s="10" t="s">
        <v>544</v>
      </c>
      <c r="AK2299" s="10">
        <v>0.16</v>
      </c>
      <c r="AL2299" s="10">
        <v>7.0000000000000007E-2</v>
      </c>
      <c r="AM2299" s="10">
        <v>3</v>
      </c>
      <c r="AN2299" s="10">
        <v>36.1</v>
      </c>
      <c r="AP2299" s="10">
        <v>0.16</v>
      </c>
      <c r="AQ2299" s="10">
        <v>7.0000000000000007E-2</v>
      </c>
      <c r="AR2299" s="10">
        <v>3</v>
      </c>
      <c r="AS2299" s="10">
        <v>36.1</v>
      </c>
      <c r="AU2299" s="10">
        <v>0.16</v>
      </c>
      <c r="AV2299" s="10">
        <v>7.0000000000000007E-2</v>
      </c>
      <c r="AW2299" s="10">
        <v>3</v>
      </c>
      <c r="AX2299" s="10">
        <v>36.1</v>
      </c>
      <c r="AZ2299" s="10">
        <v>2360</v>
      </c>
      <c r="BA2299" s="10" t="s">
        <v>544</v>
      </c>
      <c r="BB2299" s="10">
        <v>3.4000000000000002E-2</v>
      </c>
      <c r="BC2299" s="10">
        <v>0.04</v>
      </c>
      <c r="BD2299" s="10">
        <v>1</v>
      </c>
      <c r="BE2299" s="10">
        <v>36.4</v>
      </c>
      <c r="BG2299" s="10">
        <v>3.4000000000000002E-2</v>
      </c>
      <c r="BH2299" s="10">
        <v>0.04</v>
      </c>
      <c r="BI2299" s="10">
        <v>1</v>
      </c>
      <c r="BJ2299" s="10">
        <v>36.5</v>
      </c>
      <c r="BL2299" s="10">
        <v>3.4000000000000002E-2</v>
      </c>
      <c r="BM2299" s="10">
        <v>0.04</v>
      </c>
      <c r="BN2299" s="10">
        <v>1</v>
      </c>
      <c r="BO2299" s="10">
        <v>36.5</v>
      </c>
      <c r="BQ2299" s="10">
        <v>2359</v>
      </c>
      <c r="BR2299" s="10" t="s">
        <v>543</v>
      </c>
      <c r="BS2299" s="10">
        <v>0.42</v>
      </c>
      <c r="BT2299" s="10">
        <v>0.2</v>
      </c>
      <c r="BU2299" s="10">
        <v>6</v>
      </c>
      <c r="BV2299" s="10">
        <v>36.700000000000003</v>
      </c>
      <c r="BX2299" s="10">
        <v>0.49</v>
      </c>
      <c r="BY2299" s="10">
        <v>0.2</v>
      </c>
      <c r="BZ2299" s="10">
        <v>7</v>
      </c>
      <c r="CA2299" s="10">
        <v>36.700000000000003</v>
      </c>
      <c r="CC2299" s="10">
        <v>0.49</v>
      </c>
      <c r="CD2299" s="10">
        <v>0.22</v>
      </c>
      <c r="CE2299" s="10">
        <v>7</v>
      </c>
      <c r="CF2299" s="10">
        <v>36.700000000000003</v>
      </c>
      <c r="CH2299" s="10">
        <v>2359</v>
      </c>
      <c r="CI2299" s="10" t="s">
        <v>543</v>
      </c>
      <c r="CJ2299" s="10">
        <v>0.11</v>
      </c>
      <c r="CK2299" s="10">
        <v>0.13</v>
      </c>
      <c r="CL2299" s="10">
        <v>2</v>
      </c>
      <c r="CM2299" s="10">
        <v>37.299999999999997</v>
      </c>
      <c r="CO2299" s="10">
        <v>0.14000000000000001</v>
      </c>
      <c r="CP2299" s="10">
        <v>0.15</v>
      </c>
      <c r="CQ2299" s="10">
        <v>2</v>
      </c>
      <c r="CR2299" s="10">
        <v>37.200000000000003</v>
      </c>
      <c r="CT2299" s="10">
        <v>0.14000000000000001</v>
      </c>
      <c r="CU2299" s="10">
        <v>0.15</v>
      </c>
      <c r="CV2299" s="10">
        <v>2</v>
      </c>
      <c r="CW2299" s="10">
        <v>37.4</v>
      </c>
      <c r="CY2299" s="10">
        <v>3363</v>
      </c>
      <c r="CZ2299" s="10" t="s">
        <v>290</v>
      </c>
    </row>
    <row r="2300" spans="1:118" x14ac:dyDescent="0.25">
      <c r="A2300" s="10">
        <v>2361</v>
      </c>
      <c r="R2300" s="10">
        <v>2361</v>
      </c>
      <c r="S2300" s="10" t="s">
        <v>8</v>
      </c>
      <c r="AI2300" s="10">
        <v>2361</v>
      </c>
      <c r="AJ2300" s="10" t="s">
        <v>8</v>
      </c>
      <c r="AZ2300" s="10">
        <v>2361</v>
      </c>
      <c r="BA2300" s="10" t="s">
        <v>8</v>
      </c>
      <c r="BQ2300" s="10">
        <v>2360</v>
      </c>
      <c r="BR2300" s="10" t="s">
        <v>544</v>
      </c>
      <c r="BS2300" s="10">
        <v>0.05</v>
      </c>
      <c r="BT2300" s="10">
        <v>0.06</v>
      </c>
      <c r="BU2300" s="10">
        <v>1</v>
      </c>
      <c r="BV2300" s="10">
        <v>36.700000000000003</v>
      </c>
      <c r="BX2300" s="10">
        <v>0.09</v>
      </c>
      <c r="BY2300" s="10">
        <v>0.06</v>
      </c>
      <c r="BZ2300" s="10">
        <v>1</v>
      </c>
      <c r="CA2300" s="10">
        <v>36.700000000000003</v>
      </c>
      <c r="CC2300" s="10">
        <v>7.0000000000000007E-2</v>
      </c>
      <c r="CD2300" s="10">
        <v>0.05</v>
      </c>
      <c r="CE2300" s="10">
        <v>1</v>
      </c>
      <c r="CF2300" s="10">
        <v>36.700000000000003</v>
      </c>
      <c r="CH2300" s="10">
        <v>2360</v>
      </c>
      <c r="CI2300" s="10" t="s">
        <v>544</v>
      </c>
      <c r="CJ2300" s="10">
        <v>3.4000000000000002E-2</v>
      </c>
      <c r="CK2300" s="10">
        <v>0.04</v>
      </c>
      <c r="CL2300" s="10">
        <v>1</v>
      </c>
      <c r="CM2300" s="10">
        <v>37.200000000000003</v>
      </c>
      <c r="CO2300" s="10">
        <v>3.4000000000000002E-2</v>
      </c>
      <c r="CP2300" s="10">
        <v>0.04</v>
      </c>
      <c r="CQ2300" s="10">
        <v>1</v>
      </c>
      <c r="CR2300" s="10">
        <v>37.1</v>
      </c>
      <c r="CT2300" s="10">
        <v>3.4000000000000002E-2</v>
      </c>
      <c r="CU2300" s="10">
        <v>0.04</v>
      </c>
      <c r="CV2300" s="10">
        <v>1</v>
      </c>
      <c r="CW2300" s="10">
        <v>37.299999999999997</v>
      </c>
      <c r="CY2300" s="10">
        <v>2375</v>
      </c>
      <c r="CZ2300" s="10" t="s">
        <v>8</v>
      </c>
      <c r="DA2300" s="10">
        <v>0.05</v>
      </c>
      <c r="DB2300" s="10">
        <v>0.05</v>
      </c>
      <c r="DC2300" s="10">
        <v>1</v>
      </c>
      <c r="DD2300" s="10">
        <v>37.700000000000003</v>
      </c>
      <c r="DF2300" s="10">
        <v>0.1</v>
      </c>
      <c r="DG2300" s="10">
        <v>0.06</v>
      </c>
      <c r="DH2300" s="10">
        <v>1</v>
      </c>
      <c r="DI2300" s="10">
        <v>37.5</v>
      </c>
      <c r="DK2300" s="10">
        <v>0.08</v>
      </c>
      <c r="DL2300" s="10">
        <v>0.05</v>
      </c>
      <c r="DM2300" s="10">
        <v>1</v>
      </c>
      <c r="DN2300" s="10">
        <v>37.5</v>
      </c>
    </row>
    <row r="2301" spans="1:118" x14ac:dyDescent="0.25">
      <c r="A2301" s="10">
        <v>2362</v>
      </c>
      <c r="R2301" s="10">
        <v>2362</v>
      </c>
      <c r="S2301" s="10" t="s">
        <v>9</v>
      </c>
      <c r="T2301" s="10">
        <v>0.14000000000000001</v>
      </c>
      <c r="U2301" s="10">
        <v>0.1</v>
      </c>
      <c r="V2301" s="10">
        <v>2</v>
      </c>
      <c r="W2301" s="10">
        <v>36.5</v>
      </c>
      <c r="Y2301" s="10">
        <v>0.17</v>
      </c>
      <c r="Z2301" s="10">
        <v>0.12</v>
      </c>
      <c r="AA2301" s="10">
        <v>3</v>
      </c>
      <c r="AB2301" s="10">
        <v>36.5</v>
      </c>
      <c r="AD2301" s="10">
        <v>0.14000000000000001</v>
      </c>
      <c r="AE2301" s="10">
        <v>0.1</v>
      </c>
      <c r="AF2301" s="10">
        <v>2</v>
      </c>
      <c r="AG2301" s="10">
        <v>36.5</v>
      </c>
      <c r="AI2301" s="10">
        <v>2362</v>
      </c>
      <c r="AJ2301" s="10" t="s">
        <v>9</v>
      </c>
      <c r="AK2301" s="10">
        <v>0.26</v>
      </c>
      <c r="AL2301" s="10">
        <v>0.12</v>
      </c>
      <c r="AM2301" s="10">
        <v>5</v>
      </c>
      <c r="AN2301" s="10">
        <v>36.299999999999997</v>
      </c>
      <c r="AP2301" s="10">
        <v>0.31</v>
      </c>
      <c r="AQ2301" s="10">
        <v>0.19</v>
      </c>
      <c r="AR2301" s="10">
        <v>6</v>
      </c>
      <c r="AS2301" s="10">
        <v>36.299999999999997</v>
      </c>
      <c r="AU2301" s="10">
        <v>0.28999999999999998</v>
      </c>
      <c r="AV2301" s="10">
        <v>0.18</v>
      </c>
      <c r="AW2301" s="10">
        <v>6</v>
      </c>
      <c r="AX2301" s="10">
        <v>36.299999999999997</v>
      </c>
      <c r="AZ2301" s="10">
        <v>2362</v>
      </c>
      <c r="BA2301" s="10" t="s">
        <v>9</v>
      </c>
      <c r="BB2301" s="10">
        <v>0.14000000000000001</v>
      </c>
      <c r="BC2301" s="10">
        <v>0.1</v>
      </c>
      <c r="BD2301" s="10">
        <v>2</v>
      </c>
      <c r="BE2301" s="10">
        <v>36.5</v>
      </c>
      <c r="BG2301" s="10">
        <v>0.15</v>
      </c>
      <c r="BH2301" s="10">
        <v>0.11</v>
      </c>
      <c r="BI2301" s="10">
        <v>3</v>
      </c>
      <c r="BJ2301" s="10">
        <v>36.5</v>
      </c>
      <c r="BL2301" s="10">
        <v>0.17</v>
      </c>
      <c r="BM2301" s="10">
        <v>0.12</v>
      </c>
      <c r="BN2301" s="10">
        <v>3</v>
      </c>
      <c r="BO2301" s="10">
        <v>36.5</v>
      </c>
      <c r="BQ2301" s="10">
        <v>2361</v>
      </c>
      <c r="BR2301" s="10" t="s">
        <v>8</v>
      </c>
      <c r="CH2301" s="10">
        <v>2361</v>
      </c>
      <c r="CI2301" s="10" t="s">
        <v>8</v>
      </c>
      <c r="CY2301" s="10">
        <v>2376</v>
      </c>
      <c r="CZ2301" s="10" t="s">
        <v>10</v>
      </c>
      <c r="DA2301" s="10">
        <v>0.05</v>
      </c>
      <c r="DB2301" s="10">
        <v>0.03</v>
      </c>
      <c r="DC2301" s="10">
        <v>3</v>
      </c>
      <c r="DD2301" s="10">
        <v>10.7</v>
      </c>
      <c r="DF2301" s="10">
        <v>0.09</v>
      </c>
      <c r="DG2301" s="10">
        <v>0.04</v>
      </c>
      <c r="DH2301" s="10">
        <v>5</v>
      </c>
      <c r="DI2301" s="10">
        <v>10.7</v>
      </c>
      <c r="DK2301" s="10">
        <v>7.0000000000000007E-2</v>
      </c>
      <c r="DL2301" s="10">
        <v>0.03</v>
      </c>
      <c r="DM2301" s="10">
        <v>4</v>
      </c>
      <c r="DN2301" s="10">
        <v>10.7</v>
      </c>
    </row>
    <row r="2302" spans="1:118" x14ac:dyDescent="0.25">
      <c r="A2302" s="10">
        <v>2363</v>
      </c>
      <c r="R2302" s="10">
        <v>2363</v>
      </c>
      <c r="S2302" s="10" t="s">
        <v>10</v>
      </c>
      <c r="AI2302" s="10">
        <v>2363</v>
      </c>
      <c r="AJ2302" s="10" t="s">
        <v>10</v>
      </c>
      <c r="AZ2302" s="10">
        <v>2363</v>
      </c>
      <c r="BA2302" s="10" t="s">
        <v>10</v>
      </c>
      <c r="BQ2302" s="10">
        <v>2362</v>
      </c>
      <c r="BR2302" s="10" t="s">
        <v>9</v>
      </c>
      <c r="BS2302" s="10">
        <v>0.28000000000000003</v>
      </c>
      <c r="BT2302" s="10">
        <v>0.19</v>
      </c>
      <c r="BU2302" s="10">
        <v>5</v>
      </c>
      <c r="BV2302" s="10">
        <v>36.700000000000003</v>
      </c>
      <c r="BX2302" s="10">
        <v>0.31</v>
      </c>
      <c r="BY2302" s="10">
        <v>0.19</v>
      </c>
      <c r="BZ2302" s="10">
        <v>5</v>
      </c>
      <c r="CA2302" s="10">
        <v>36.6</v>
      </c>
      <c r="CC2302" s="10">
        <v>0.32</v>
      </c>
      <c r="CD2302" s="10">
        <v>0.16</v>
      </c>
      <c r="CE2302" s="10">
        <v>5</v>
      </c>
      <c r="CF2302" s="10">
        <v>36.6</v>
      </c>
      <c r="CH2302" s="10">
        <v>2362</v>
      </c>
      <c r="CI2302" s="10" t="s">
        <v>9</v>
      </c>
      <c r="CJ2302" s="10">
        <v>0.11</v>
      </c>
      <c r="CK2302" s="10">
        <v>0.1</v>
      </c>
      <c r="CL2302" s="10">
        <v>2</v>
      </c>
      <c r="CM2302" s="10">
        <v>37.5</v>
      </c>
      <c r="CO2302" s="10">
        <v>0.14000000000000001</v>
      </c>
      <c r="CP2302" s="10">
        <v>0.11</v>
      </c>
      <c r="CQ2302" s="10">
        <v>2</v>
      </c>
      <c r="CR2302" s="10">
        <v>37.4</v>
      </c>
      <c r="CT2302" s="10">
        <v>0.14000000000000001</v>
      </c>
      <c r="CU2302" s="10">
        <v>0.11</v>
      </c>
      <c r="CV2302" s="10">
        <v>2</v>
      </c>
      <c r="CW2302" s="10">
        <v>37.6</v>
      </c>
      <c r="CY2302" s="10">
        <v>2377</v>
      </c>
      <c r="CZ2302" s="10" t="s">
        <v>285</v>
      </c>
      <c r="DA2302" s="10">
        <v>5.275635E-2</v>
      </c>
      <c r="DB2302" s="10">
        <v>1.7304082800000002E-2</v>
      </c>
      <c r="DC2302" s="10">
        <v>3</v>
      </c>
      <c r="DD2302" s="10">
        <v>10.7</v>
      </c>
      <c r="DF2302" s="10">
        <v>8.7927249999999985E-2</v>
      </c>
      <c r="DG2302" s="10">
        <v>2.8840137999999998E-2</v>
      </c>
      <c r="DH2302" s="10">
        <v>5</v>
      </c>
      <c r="DI2302" s="10">
        <v>10.7</v>
      </c>
      <c r="DK2302" s="10">
        <v>7.0341799999999996E-2</v>
      </c>
      <c r="DL2302" s="10">
        <v>2.3072110399999998E-2</v>
      </c>
      <c r="DM2302" s="10">
        <v>4</v>
      </c>
      <c r="DN2302" s="10">
        <v>10.7</v>
      </c>
    </row>
    <row r="2303" spans="1:118" x14ac:dyDescent="0.25">
      <c r="A2303" s="10">
        <v>2364</v>
      </c>
      <c r="R2303" s="10">
        <v>2364</v>
      </c>
      <c r="S2303" s="10" t="s">
        <v>11</v>
      </c>
      <c r="T2303" s="10">
        <v>0.13</v>
      </c>
      <c r="U2303" s="10">
        <v>0.08</v>
      </c>
      <c r="V2303" s="10">
        <v>8</v>
      </c>
      <c r="W2303" s="10">
        <v>10.6</v>
      </c>
      <c r="Y2303" s="10">
        <v>0.16</v>
      </c>
      <c r="Z2303" s="10">
        <v>0.1</v>
      </c>
      <c r="AA2303" s="10">
        <v>10</v>
      </c>
      <c r="AB2303" s="10">
        <v>10.5</v>
      </c>
      <c r="AD2303" s="10">
        <v>0.13</v>
      </c>
      <c r="AE2303" s="10">
        <v>0.08</v>
      </c>
      <c r="AF2303" s="10">
        <v>8</v>
      </c>
      <c r="AG2303" s="10">
        <v>10.6</v>
      </c>
      <c r="AI2303" s="10">
        <v>2364</v>
      </c>
      <c r="AJ2303" s="10" t="s">
        <v>11</v>
      </c>
      <c r="AK2303" s="10">
        <v>0.25</v>
      </c>
      <c r="AL2303" s="10">
        <v>0.1</v>
      </c>
      <c r="AM2303" s="10">
        <v>15</v>
      </c>
      <c r="AN2303" s="10">
        <v>10.6</v>
      </c>
      <c r="AP2303" s="10">
        <v>0.3</v>
      </c>
      <c r="AQ2303" s="10">
        <v>0.17</v>
      </c>
      <c r="AR2303" s="10">
        <v>19</v>
      </c>
      <c r="AS2303" s="10">
        <v>10.5</v>
      </c>
      <c r="AU2303" s="10">
        <v>0.28000000000000003</v>
      </c>
      <c r="AV2303" s="10">
        <v>0.16</v>
      </c>
      <c r="AW2303" s="10">
        <v>18</v>
      </c>
      <c r="AX2303" s="10">
        <v>10.6</v>
      </c>
      <c r="AZ2303" s="10">
        <v>2364</v>
      </c>
      <c r="BA2303" s="10" t="s">
        <v>11</v>
      </c>
      <c r="BB2303" s="10">
        <v>0.13</v>
      </c>
      <c r="BC2303" s="10">
        <v>0.08</v>
      </c>
      <c r="BD2303" s="10">
        <v>8</v>
      </c>
      <c r="BE2303" s="10">
        <v>10.6</v>
      </c>
      <c r="BG2303" s="10">
        <v>0.14000000000000001</v>
      </c>
      <c r="BH2303" s="10">
        <v>0.09</v>
      </c>
      <c r="BI2303" s="10">
        <v>9</v>
      </c>
      <c r="BJ2303" s="10">
        <v>10.7</v>
      </c>
      <c r="BL2303" s="10">
        <v>0.16</v>
      </c>
      <c r="BM2303" s="10">
        <v>0.1</v>
      </c>
      <c r="BN2303" s="10">
        <v>10</v>
      </c>
      <c r="BO2303" s="10">
        <v>10.7</v>
      </c>
      <c r="BQ2303" s="10">
        <v>2363</v>
      </c>
      <c r="BR2303" s="10" t="s">
        <v>10</v>
      </c>
      <c r="CH2303" s="10">
        <v>2363</v>
      </c>
      <c r="CI2303" s="10" t="s">
        <v>10</v>
      </c>
      <c r="CY2303" s="10">
        <v>2378</v>
      </c>
      <c r="CZ2303" s="10" t="s">
        <v>8</v>
      </c>
    </row>
    <row r="2304" spans="1:118" x14ac:dyDescent="0.25">
      <c r="A2304" s="10">
        <v>2365</v>
      </c>
      <c r="R2304" s="10">
        <v>2365</v>
      </c>
      <c r="S2304" s="10" t="s">
        <v>304</v>
      </c>
      <c r="T2304" s="10">
        <v>1.55873E-2</v>
      </c>
      <c r="U2304" s="10">
        <v>9.6641260000000003E-3</v>
      </c>
      <c r="V2304" s="10">
        <v>1</v>
      </c>
      <c r="W2304" s="10">
        <v>10.6</v>
      </c>
      <c r="Y2304" s="10">
        <v>1.5440249999999999E-2</v>
      </c>
      <c r="Z2304" s="10">
        <v>9.5729549999999993E-3</v>
      </c>
      <c r="AA2304" s="10">
        <v>1</v>
      </c>
      <c r="AB2304" s="10">
        <v>10.5</v>
      </c>
      <c r="AD2304" s="10">
        <v>1.55873E-2</v>
      </c>
      <c r="AE2304" s="10">
        <v>9.6641260000000003E-3</v>
      </c>
      <c r="AF2304" s="10">
        <v>1</v>
      </c>
      <c r="AG2304" s="10">
        <v>10.6</v>
      </c>
      <c r="AI2304" s="10">
        <v>2365</v>
      </c>
      <c r="AJ2304" s="10" t="s">
        <v>304</v>
      </c>
      <c r="AK2304" s="10">
        <v>1.5954059999999999E-2</v>
      </c>
      <c r="AL2304" s="10">
        <v>9.0459520199999994E-3</v>
      </c>
      <c r="AM2304" s="10">
        <v>1</v>
      </c>
      <c r="AN2304" s="10">
        <v>10.6</v>
      </c>
      <c r="AP2304" s="10">
        <v>1.580355E-2</v>
      </c>
      <c r="AQ2304" s="10">
        <v>8.9606128499999989E-3</v>
      </c>
      <c r="AR2304" s="10">
        <v>1</v>
      </c>
      <c r="AS2304" s="10">
        <v>10.5</v>
      </c>
      <c r="AU2304" s="10">
        <v>1.5954059999999999E-2</v>
      </c>
      <c r="AV2304" s="10">
        <v>9.0459520199999994E-3</v>
      </c>
      <c r="AW2304" s="10">
        <v>1</v>
      </c>
      <c r="AX2304" s="10">
        <v>10.6</v>
      </c>
      <c r="AZ2304" s="10">
        <v>2365</v>
      </c>
      <c r="BA2304" s="10" t="s">
        <v>304</v>
      </c>
      <c r="BB2304" s="10">
        <v>1.55873E-2</v>
      </c>
      <c r="BC2304" s="10">
        <v>9.6641260000000003E-3</v>
      </c>
      <c r="BD2304" s="10">
        <v>1</v>
      </c>
      <c r="BE2304" s="10">
        <v>10.6</v>
      </c>
      <c r="BG2304" s="10">
        <v>1.5734349999999998E-2</v>
      </c>
      <c r="BH2304" s="10">
        <v>9.7552969999999978E-3</v>
      </c>
      <c r="BI2304" s="10">
        <v>1</v>
      </c>
      <c r="BJ2304" s="10">
        <v>10.7</v>
      </c>
      <c r="BL2304" s="10">
        <v>1.5734349999999998E-2</v>
      </c>
      <c r="BM2304" s="10">
        <v>9.7552969999999978E-3</v>
      </c>
      <c r="BN2304" s="10">
        <v>1</v>
      </c>
      <c r="BO2304" s="10">
        <v>10.7</v>
      </c>
      <c r="BQ2304" s="10">
        <v>2364</v>
      </c>
      <c r="BR2304" s="10" t="s">
        <v>11</v>
      </c>
      <c r="BS2304" s="10">
        <v>0.27</v>
      </c>
      <c r="BT2304" s="10">
        <v>0.17</v>
      </c>
      <c r="BU2304" s="10">
        <v>17</v>
      </c>
      <c r="BV2304" s="10">
        <v>10.7</v>
      </c>
      <c r="BX2304" s="10">
        <v>0.3</v>
      </c>
      <c r="BY2304" s="10">
        <v>0.17</v>
      </c>
      <c r="BZ2304" s="10">
        <v>18</v>
      </c>
      <c r="CA2304" s="10">
        <v>10.7</v>
      </c>
      <c r="CC2304" s="10">
        <v>0.31</v>
      </c>
      <c r="CD2304" s="10">
        <v>0.14000000000000001</v>
      </c>
      <c r="CE2304" s="10">
        <v>18</v>
      </c>
      <c r="CF2304" s="10">
        <v>10.7</v>
      </c>
      <c r="CH2304" s="10">
        <v>2364</v>
      </c>
      <c r="CI2304" s="10" t="s">
        <v>11</v>
      </c>
      <c r="CJ2304" s="10">
        <v>0.11</v>
      </c>
      <c r="CK2304" s="10">
        <v>7.0000000000000007E-2</v>
      </c>
      <c r="CL2304" s="10">
        <v>7</v>
      </c>
      <c r="CM2304" s="10">
        <v>10.7</v>
      </c>
      <c r="CO2304" s="10">
        <v>0.13</v>
      </c>
      <c r="CP2304" s="10">
        <v>0.08</v>
      </c>
      <c r="CQ2304" s="10">
        <v>8</v>
      </c>
      <c r="CR2304" s="10">
        <v>10.7</v>
      </c>
      <c r="CT2304" s="10">
        <v>0.13</v>
      </c>
      <c r="CU2304" s="10">
        <v>0.08</v>
      </c>
      <c r="CV2304" s="10">
        <v>8</v>
      </c>
      <c r="CW2304" s="10">
        <v>10.7</v>
      </c>
      <c r="CY2304" s="10">
        <v>2379</v>
      </c>
      <c r="CZ2304" s="10" t="s">
        <v>9</v>
      </c>
      <c r="DA2304" s="10">
        <v>1.42</v>
      </c>
      <c r="DB2304" s="10">
        <v>0.59</v>
      </c>
      <c r="DC2304" s="10">
        <v>24</v>
      </c>
      <c r="DD2304" s="10">
        <v>35.9</v>
      </c>
      <c r="DF2304" s="10">
        <v>1.73</v>
      </c>
      <c r="DG2304" s="10">
        <v>0.67</v>
      </c>
      <c r="DH2304" s="10">
        <v>29</v>
      </c>
      <c r="DI2304" s="10">
        <v>36.299999999999997</v>
      </c>
      <c r="DK2304" s="10">
        <v>1.73</v>
      </c>
      <c r="DL2304" s="10">
        <v>0.67</v>
      </c>
      <c r="DM2304" s="10">
        <v>29</v>
      </c>
      <c r="DN2304" s="10">
        <v>36.200000000000003</v>
      </c>
    </row>
    <row r="2305" spans="1:118" x14ac:dyDescent="0.25">
      <c r="A2305" s="10">
        <v>2366</v>
      </c>
      <c r="R2305" s="10">
        <v>2366</v>
      </c>
      <c r="S2305" s="10" t="s">
        <v>305</v>
      </c>
      <c r="T2305" s="10">
        <v>9.3523800000000004E-2</v>
      </c>
      <c r="U2305" s="10">
        <v>5.7984756000000005E-2</v>
      </c>
      <c r="V2305" s="10">
        <v>6</v>
      </c>
      <c r="W2305" s="10">
        <v>10.6</v>
      </c>
      <c r="Y2305" s="10">
        <v>0.12352199999999999</v>
      </c>
      <c r="Z2305" s="10">
        <v>7.6583639999999994E-2</v>
      </c>
      <c r="AA2305" s="10">
        <v>8</v>
      </c>
      <c r="AB2305" s="10">
        <v>10.5</v>
      </c>
      <c r="AD2305" s="10">
        <v>9.3523800000000004E-2</v>
      </c>
      <c r="AE2305" s="10">
        <v>5.7984756000000005E-2</v>
      </c>
      <c r="AF2305" s="10">
        <v>6</v>
      </c>
      <c r="AG2305" s="10">
        <v>10.6</v>
      </c>
      <c r="AI2305" s="10">
        <v>2366</v>
      </c>
      <c r="AJ2305" s="10" t="s">
        <v>305</v>
      </c>
      <c r="AK2305" s="10">
        <v>0.19144872000000002</v>
      </c>
      <c r="AL2305" s="10">
        <v>0.10855142424</v>
      </c>
      <c r="AM2305" s="10">
        <v>12</v>
      </c>
      <c r="AN2305" s="10">
        <v>10.6</v>
      </c>
      <c r="AP2305" s="10">
        <v>0.18964259999999999</v>
      </c>
      <c r="AQ2305" s="10">
        <v>0.10752735419999998</v>
      </c>
      <c r="AR2305" s="10">
        <v>12</v>
      </c>
      <c r="AS2305" s="10">
        <v>10.5</v>
      </c>
      <c r="AU2305" s="10">
        <v>0.20740278000000001</v>
      </c>
      <c r="AV2305" s="10">
        <v>0.11759737626</v>
      </c>
      <c r="AW2305" s="10">
        <v>13</v>
      </c>
      <c r="AX2305" s="10">
        <v>10.6</v>
      </c>
      <c r="AZ2305" s="10">
        <v>2366</v>
      </c>
      <c r="BA2305" s="10" t="s">
        <v>305</v>
      </c>
      <c r="BB2305" s="10">
        <v>4.6761900000000002E-2</v>
      </c>
      <c r="BC2305" s="10">
        <v>2.8992378000000003E-2</v>
      </c>
      <c r="BD2305" s="10">
        <v>3</v>
      </c>
      <c r="BE2305" s="10">
        <v>10.6</v>
      </c>
      <c r="BG2305" s="10">
        <v>7.8671749999999985E-2</v>
      </c>
      <c r="BH2305" s="10">
        <v>4.8776484999999987E-2</v>
      </c>
      <c r="BI2305" s="10">
        <v>5</v>
      </c>
      <c r="BJ2305" s="10">
        <v>10.7</v>
      </c>
      <c r="BL2305" s="10">
        <v>0.12587479999999998</v>
      </c>
      <c r="BM2305" s="10">
        <v>7.8042375999999983E-2</v>
      </c>
      <c r="BN2305" s="10">
        <v>8</v>
      </c>
      <c r="BO2305" s="10">
        <v>10.7</v>
      </c>
      <c r="BQ2305" s="10">
        <v>2365</v>
      </c>
      <c r="BR2305" s="10" t="s">
        <v>304</v>
      </c>
      <c r="BS2305" s="10">
        <v>1.6659900000000002E-2</v>
      </c>
      <c r="BT2305" s="10">
        <v>8.0633916000000007E-3</v>
      </c>
      <c r="BU2305" s="10">
        <v>1</v>
      </c>
      <c r="BV2305" s="10">
        <v>10.7</v>
      </c>
      <c r="BX2305" s="10">
        <v>1.6659900000000002E-2</v>
      </c>
      <c r="BY2305" s="10">
        <v>8.0633916000000007E-3</v>
      </c>
      <c r="BZ2305" s="10">
        <v>1</v>
      </c>
      <c r="CA2305" s="10">
        <v>10.7</v>
      </c>
      <c r="CC2305" s="10">
        <v>1.6659900000000002E-2</v>
      </c>
      <c r="CD2305" s="10">
        <v>8.0633916000000007E-3</v>
      </c>
      <c r="CE2305" s="10">
        <v>1</v>
      </c>
      <c r="CF2305" s="10">
        <v>10.7</v>
      </c>
      <c r="CH2305" s="10">
        <v>2365</v>
      </c>
      <c r="CI2305" s="10" t="s">
        <v>304</v>
      </c>
      <c r="CJ2305" s="10">
        <v>1.55873E-2</v>
      </c>
      <c r="CK2305" s="10">
        <v>9.6641260000000003E-3</v>
      </c>
      <c r="CL2305" s="10">
        <v>1</v>
      </c>
      <c r="CM2305" s="10">
        <v>10.6</v>
      </c>
      <c r="CO2305" s="10">
        <v>1.5734349999999998E-2</v>
      </c>
      <c r="CP2305" s="10">
        <v>9.7552969999999978E-3</v>
      </c>
      <c r="CQ2305" s="10">
        <v>1</v>
      </c>
      <c r="CR2305" s="10">
        <v>10.7</v>
      </c>
      <c r="CT2305" s="10">
        <v>1.5734349999999998E-2</v>
      </c>
      <c r="CU2305" s="10">
        <v>9.7552969999999978E-3</v>
      </c>
      <c r="CV2305" s="10">
        <v>1</v>
      </c>
      <c r="CW2305" s="10">
        <v>10.7</v>
      </c>
      <c r="CY2305" s="10">
        <v>2380</v>
      </c>
      <c r="CZ2305" s="10" t="s">
        <v>10</v>
      </c>
    </row>
    <row r="2306" spans="1:118" x14ac:dyDescent="0.25">
      <c r="A2306" s="10">
        <v>2367</v>
      </c>
      <c r="R2306" s="10">
        <v>2367</v>
      </c>
      <c r="S2306" s="10" t="s">
        <v>315</v>
      </c>
      <c r="T2306" s="10">
        <v>1.55873E-2</v>
      </c>
      <c r="U2306" s="10">
        <v>9.6641260000000003E-3</v>
      </c>
      <c r="V2306" s="10">
        <v>1</v>
      </c>
      <c r="W2306" s="10">
        <v>10.6</v>
      </c>
      <c r="Y2306" s="10">
        <v>1.5440249999999999E-2</v>
      </c>
      <c r="Z2306" s="10">
        <v>9.5729549999999993E-3</v>
      </c>
      <c r="AA2306" s="10">
        <v>1</v>
      </c>
      <c r="AB2306" s="10">
        <v>10.5</v>
      </c>
      <c r="AD2306" s="10">
        <v>1.55873E-2</v>
      </c>
      <c r="AE2306" s="10">
        <v>9.6641260000000003E-3</v>
      </c>
      <c r="AF2306" s="10">
        <v>1</v>
      </c>
      <c r="AG2306" s="10">
        <v>10.6</v>
      </c>
      <c r="AI2306" s="10">
        <v>2367</v>
      </c>
      <c r="AJ2306" s="10" t="s">
        <v>315</v>
      </c>
      <c r="AK2306" s="10">
        <v>3.1908119999999998E-2</v>
      </c>
      <c r="AL2306" s="10">
        <v>1.8091904039999999E-2</v>
      </c>
      <c r="AM2306" s="10">
        <v>2</v>
      </c>
      <c r="AN2306" s="10">
        <v>10.6</v>
      </c>
      <c r="AP2306" s="10">
        <v>3.1607099999999999E-2</v>
      </c>
      <c r="AQ2306" s="10">
        <v>1.7921225699999998E-2</v>
      </c>
      <c r="AR2306" s="10">
        <v>2</v>
      </c>
      <c r="AS2306" s="10">
        <v>10.5</v>
      </c>
      <c r="AU2306" s="10">
        <v>3.1908119999999998E-2</v>
      </c>
      <c r="AV2306" s="10">
        <v>1.8091904039999999E-2</v>
      </c>
      <c r="AW2306" s="10">
        <v>2</v>
      </c>
      <c r="AX2306" s="10">
        <v>10.6</v>
      </c>
      <c r="AZ2306" s="10">
        <v>2367</v>
      </c>
      <c r="BA2306" s="10" t="s">
        <v>315</v>
      </c>
      <c r="BB2306" s="10">
        <v>1.55873E-2</v>
      </c>
      <c r="BC2306" s="10">
        <v>9.6641260000000003E-3</v>
      </c>
      <c r="BD2306" s="10">
        <v>1</v>
      </c>
      <c r="BE2306" s="10">
        <v>10.6</v>
      </c>
      <c r="BG2306" s="10">
        <v>1.5734349999999998E-2</v>
      </c>
      <c r="BH2306" s="10">
        <v>9.7552969999999978E-3</v>
      </c>
      <c r="BI2306" s="10">
        <v>1</v>
      </c>
      <c r="BJ2306" s="10">
        <v>10.7</v>
      </c>
      <c r="BL2306" s="10">
        <v>1.5734349999999998E-2</v>
      </c>
      <c r="BM2306" s="10">
        <v>9.7552969999999978E-3</v>
      </c>
      <c r="BN2306" s="10">
        <v>1</v>
      </c>
      <c r="BO2306" s="10">
        <v>10.7</v>
      </c>
      <c r="BQ2306" s="10">
        <v>2366</v>
      </c>
      <c r="BR2306" s="10" t="s">
        <v>305</v>
      </c>
      <c r="BS2306" s="10">
        <v>0.21657869999999999</v>
      </c>
      <c r="BT2306" s="10">
        <v>0.10482409079999999</v>
      </c>
      <c r="BU2306" s="10">
        <v>13</v>
      </c>
      <c r="BV2306" s="10">
        <v>10.7</v>
      </c>
      <c r="BX2306" s="10">
        <v>0.23323859999999999</v>
      </c>
      <c r="BY2306" s="10">
        <v>0.11288748239999999</v>
      </c>
      <c r="BZ2306" s="10">
        <v>14</v>
      </c>
      <c r="CA2306" s="10">
        <v>10.7</v>
      </c>
      <c r="CC2306" s="10">
        <v>0.23323859999999999</v>
      </c>
      <c r="CD2306" s="10">
        <v>0.11288748239999999</v>
      </c>
      <c r="CE2306" s="10">
        <v>14</v>
      </c>
      <c r="CF2306" s="10">
        <v>10.7</v>
      </c>
      <c r="CH2306" s="10">
        <v>2366</v>
      </c>
      <c r="CI2306" s="10" t="s">
        <v>305</v>
      </c>
      <c r="CJ2306" s="10">
        <v>7.7936499999999992E-2</v>
      </c>
      <c r="CK2306" s="10">
        <v>4.8320629999999996E-2</v>
      </c>
      <c r="CL2306" s="10">
        <v>5</v>
      </c>
      <c r="CM2306" s="10">
        <v>10.6</v>
      </c>
      <c r="CO2306" s="10">
        <v>9.4406099999999993E-2</v>
      </c>
      <c r="CP2306" s="10">
        <v>5.8531781999999997E-2</v>
      </c>
      <c r="CQ2306" s="10">
        <v>6</v>
      </c>
      <c r="CR2306" s="10">
        <v>10.7</v>
      </c>
      <c r="CT2306" s="10">
        <v>9.4406099999999993E-2</v>
      </c>
      <c r="CU2306" s="10">
        <v>5.8531781999999997E-2</v>
      </c>
      <c r="CV2306" s="10">
        <v>6</v>
      </c>
      <c r="CW2306" s="10">
        <v>10.7</v>
      </c>
      <c r="CY2306" s="10">
        <v>2381</v>
      </c>
      <c r="CZ2306" s="10" t="s">
        <v>11</v>
      </c>
      <c r="DA2306" s="10">
        <v>1.4</v>
      </c>
      <c r="DB2306" s="10">
        <v>0.47</v>
      </c>
      <c r="DC2306" s="10">
        <v>84</v>
      </c>
      <c r="DD2306" s="10">
        <v>10.6</v>
      </c>
      <c r="DF2306" s="10">
        <v>1.7</v>
      </c>
      <c r="DG2306" s="10">
        <v>0.56000000000000005</v>
      </c>
      <c r="DH2306" s="10">
        <v>100</v>
      </c>
      <c r="DI2306" s="10">
        <v>10.6</v>
      </c>
      <c r="DK2306" s="10">
        <v>1.7</v>
      </c>
      <c r="DL2306" s="10">
        <v>0.56000000000000005</v>
      </c>
      <c r="DM2306" s="10">
        <v>100</v>
      </c>
      <c r="DN2306" s="10">
        <v>10.6</v>
      </c>
    </row>
    <row r="2307" spans="1:118" x14ac:dyDescent="0.25">
      <c r="A2307" s="10">
        <v>2368</v>
      </c>
      <c r="R2307" s="10">
        <v>2368</v>
      </c>
      <c r="S2307" s="10" t="s">
        <v>8</v>
      </c>
      <c r="T2307" s="10">
        <v>0.12</v>
      </c>
      <c r="U2307" s="10">
        <v>0.14000000000000001</v>
      </c>
      <c r="V2307" s="10">
        <v>2</v>
      </c>
      <c r="W2307" s="10">
        <v>36.299999999999997</v>
      </c>
      <c r="Y2307" s="10">
        <v>0.15</v>
      </c>
      <c r="Z2307" s="10">
        <v>0.16</v>
      </c>
      <c r="AA2307" s="10">
        <v>3</v>
      </c>
      <c r="AB2307" s="10">
        <v>36.5</v>
      </c>
      <c r="AD2307" s="10">
        <v>0.14000000000000001</v>
      </c>
      <c r="AE2307" s="10">
        <v>0.15</v>
      </c>
      <c r="AF2307" s="10">
        <v>3</v>
      </c>
      <c r="AG2307" s="10">
        <v>36.1</v>
      </c>
      <c r="AI2307" s="10">
        <v>2368</v>
      </c>
      <c r="AJ2307" s="10" t="s">
        <v>8</v>
      </c>
      <c r="AZ2307" s="10">
        <v>2368</v>
      </c>
      <c r="BA2307" s="10" t="s">
        <v>8</v>
      </c>
      <c r="BQ2307" s="10">
        <v>2367</v>
      </c>
      <c r="BR2307" s="10" t="s">
        <v>315</v>
      </c>
      <c r="BS2307" s="10">
        <v>4.9979700000000002E-2</v>
      </c>
      <c r="BT2307" s="10">
        <v>2.4190174799999999E-2</v>
      </c>
      <c r="BU2307" s="10">
        <v>3</v>
      </c>
      <c r="BV2307" s="10">
        <v>10.7</v>
      </c>
      <c r="BX2307" s="10">
        <v>4.9979700000000002E-2</v>
      </c>
      <c r="BY2307" s="10">
        <v>2.4190174799999999E-2</v>
      </c>
      <c r="BZ2307" s="10">
        <v>3</v>
      </c>
      <c r="CA2307" s="10">
        <v>10.7</v>
      </c>
      <c r="CC2307" s="10">
        <v>4.9979700000000002E-2</v>
      </c>
      <c r="CD2307" s="10">
        <v>2.4190174799999999E-2</v>
      </c>
      <c r="CE2307" s="10">
        <v>3</v>
      </c>
      <c r="CF2307" s="10">
        <v>10.7</v>
      </c>
      <c r="CH2307" s="10">
        <v>2367</v>
      </c>
      <c r="CI2307" s="10" t="s">
        <v>315</v>
      </c>
      <c r="CJ2307" s="10">
        <v>1.55873E-2</v>
      </c>
      <c r="CK2307" s="10">
        <v>9.6641260000000003E-3</v>
      </c>
      <c r="CL2307" s="10">
        <v>1</v>
      </c>
      <c r="CM2307" s="10">
        <v>10.6</v>
      </c>
      <c r="CO2307" s="10">
        <v>1.5734349999999998E-2</v>
      </c>
      <c r="CP2307" s="10">
        <v>9.7552969999999978E-3</v>
      </c>
      <c r="CQ2307" s="10">
        <v>1</v>
      </c>
      <c r="CR2307" s="10">
        <v>10.7</v>
      </c>
      <c r="CT2307" s="10">
        <v>1.5734349999999998E-2</v>
      </c>
      <c r="CU2307" s="10">
        <v>9.7552969999999978E-3</v>
      </c>
      <c r="CV2307" s="10">
        <v>1</v>
      </c>
      <c r="CW2307" s="10">
        <v>10.7</v>
      </c>
      <c r="CY2307" s="10">
        <v>3263</v>
      </c>
      <c r="CZ2307" s="10" t="s">
        <v>936</v>
      </c>
    </row>
    <row r="2308" spans="1:118" x14ac:dyDescent="0.25">
      <c r="A2308" s="10">
        <v>2369</v>
      </c>
      <c r="R2308" s="10">
        <v>2369</v>
      </c>
      <c r="S2308" s="10" t="s">
        <v>9</v>
      </c>
      <c r="AI2308" s="10">
        <v>2369</v>
      </c>
      <c r="AJ2308" s="10" t="s">
        <v>9</v>
      </c>
      <c r="AK2308" s="10">
        <v>0.45</v>
      </c>
      <c r="AL2308" s="10">
        <v>0.21</v>
      </c>
      <c r="AM2308" s="10">
        <v>8</v>
      </c>
      <c r="AN2308" s="10">
        <v>35.9</v>
      </c>
      <c r="AP2308" s="10">
        <v>0.62</v>
      </c>
      <c r="AQ2308" s="10">
        <v>0.28000000000000003</v>
      </c>
      <c r="AR2308" s="10">
        <v>8</v>
      </c>
      <c r="AS2308" s="10">
        <v>35.9</v>
      </c>
      <c r="AU2308" s="10">
        <v>0.67</v>
      </c>
      <c r="AV2308" s="10">
        <v>0.32</v>
      </c>
      <c r="AW2308" s="10">
        <v>10</v>
      </c>
      <c r="AX2308" s="10">
        <v>35.9</v>
      </c>
      <c r="AZ2308" s="10">
        <v>2369</v>
      </c>
      <c r="BA2308" s="10" t="s">
        <v>9</v>
      </c>
      <c r="BB2308" s="10">
        <v>0.12</v>
      </c>
      <c r="BC2308" s="10">
        <v>0.14000000000000001</v>
      </c>
      <c r="BD2308" s="10">
        <v>2</v>
      </c>
      <c r="BE2308" s="10">
        <v>36.299999999999997</v>
      </c>
      <c r="BG2308" s="10">
        <v>0.12</v>
      </c>
      <c r="BH2308" s="10">
        <v>0.14000000000000001</v>
      </c>
      <c r="BI2308" s="10">
        <v>2</v>
      </c>
      <c r="BJ2308" s="10">
        <v>36.5</v>
      </c>
      <c r="BL2308" s="10">
        <v>0.12</v>
      </c>
      <c r="BM2308" s="10">
        <v>0.14000000000000001</v>
      </c>
      <c r="BN2308" s="10">
        <v>2</v>
      </c>
      <c r="BO2308" s="10">
        <v>36.1</v>
      </c>
      <c r="BQ2308" s="10">
        <v>2368</v>
      </c>
      <c r="BR2308" s="10" t="s">
        <v>8</v>
      </c>
      <c r="CH2308" s="10">
        <v>2368</v>
      </c>
      <c r="CI2308" s="10" t="s">
        <v>8</v>
      </c>
      <c r="CJ2308" s="10">
        <v>0.11</v>
      </c>
      <c r="CK2308" s="10">
        <v>0.13</v>
      </c>
      <c r="CL2308" s="10">
        <v>2</v>
      </c>
      <c r="CM2308" s="10">
        <v>37.299999999999997</v>
      </c>
      <c r="CO2308" s="10">
        <v>0.14000000000000001</v>
      </c>
      <c r="CP2308" s="10">
        <v>0.15</v>
      </c>
      <c r="CQ2308" s="10">
        <v>2</v>
      </c>
      <c r="CR2308" s="10">
        <v>37.200000000000003</v>
      </c>
      <c r="CT2308" s="10">
        <v>0.14000000000000001</v>
      </c>
      <c r="CU2308" s="10">
        <v>0.15</v>
      </c>
      <c r="CV2308" s="10">
        <v>2</v>
      </c>
      <c r="CW2308" s="10">
        <v>37.4</v>
      </c>
      <c r="CY2308" s="10">
        <v>2382</v>
      </c>
      <c r="CZ2308" s="10" t="s">
        <v>547</v>
      </c>
      <c r="DA2308" s="10">
        <v>0.48</v>
      </c>
      <c r="DB2308" s="10">
        <v>0.25</v>
      </c>
      <c r="DC2308" s="10">
        <v>8</v>
      </c>
      <c r="DD2308" s="10">
        <v>35.5</v>
      </c>
      <c r="DF2308" s="10">
        <v>0.62</v>
      </c>
      <c r="DG2308" s="10">
        <v>0.26</v>
      </c>
      <c r="DH2308" s="10">
        <v>10</v>
      </c>
      <c r="DI2308" s="10">
        <v>36.1</v>
      </c>
      <c r="DK2308" s="10">
        <v>0.75</v>
      </c>
      <c r="DL2308" s="10">
        <v>0.24</v>
      </c>
      <c r="DM2308" s="10">
        <v>11</v>
      </c>
      <c r="DN2308" s="10">
        <v>36</v>
      </c>
    </row>
    <row r="2309" spans="1:118" x14ac:dyDescent="0.25">
      <c r="A2309" s="10">
        <v>2370</v>
      </c>
      <c r="R2309" s="10">
        <v>2370</v>
      </c>
      <c r="S2309" s="10" t="s">
        <v>10</v>
      </c>
      <c r="T2309" s="10">
        <v>0.11</v>
      </c>
      <c r="U2309" s="10">
        <v>7.0000000000000007E-2</v>
      </c>
      <c r="V2309" s="10">
        <v>7</v>
      </c>
      <c r="W2309" s="10">
        <v>10.7</v>
      </c>
      <c r="Y2309" s="10">
        <v>0.14000000000000001</v>
      </c>
      <c r="Z2309" s="10">
        <v>0.09</v>
      </c>
      <c r="AA2309" s="10">
        <v>9</v>
      </c>
      <c r="AB2309" s="10">
        <v>10.5</v>
      </c>
      <c r="AD2309" s="10">
        <v>0.13</v>
      </c>
      <c r="AE2309" s="10">
        <v>0.08</v>
      </c>
      <c r="AF2309" s="10">
        <v>9</v>
      </c>
      <c r="AG2309" s="10">
        <v>10.5</v>
      </c>
      <c r="AI2309" s="10">
        <v>2370</v>
      </c>
      <c r="AJ2309" s="10" t="s">
        <v>10</v>
      </c>
      <c r="AZ2309" s="10">
        <v>2370</v>
      </c>
      <c r="BA2309" s="10" t="s">
        <v>10</v>
      </c>
      <c r="BQ2309" s="10">
        <v>2369</v>
      </c>
      <c r="BR2309" s="10" t="s">
        <v>9</v>
      </c>
      <c r="BS2309" s="10">
        <v>0.42</v>
      </c>
      <c r="BT2309" s="10">
        <v>0.2</v>
      </c>
      <c r="BU2309" s="10">
        <v>6</v>
      </c>
      <c r="BV2309" s="10">
        <v>36.4</v>
      </c>
      <c r="BX2309" s="10">
        <v>0.49</v>
      </c>
      <c r="BY2309" s="10">
        <v>0.2</v>
      </c>
      <c r="BZ2309" s="10">
        <v>7</v>
      </c>
      <c r="CA2309" s="10">
        <v>36.299999999999997</v>
      </c>
      <c r="CC2309" s="10">
        <v>0.49</v>
      </c>
      <c r="CD2309" s="10">
        <v>0.22</v>
      </c>
      <c r="CE2309" s="10">
        <v>7</v>
      </c>
      <c r="CF2309" s="10">
        <v>36.299999999999997</v>
      </c>
      <c r="CH2309" s="10">
        <v>2369</v>
      </c>
      <c r="CI2309" s="10" t="s">
        <v>9</v>
      </c>
      <c r="CY2309" s="10">
        <v>2383</v>
      </c>
      <c r="CZ2309" s="10" t="s">
        <v>308</v>
      </c>
      <c r="DA2309" s="10">
        <v>0.17421099999999998</v>
      </c>
      <c r="DB2309" s="10">
        <v>5.7141207999999992E-2</v>
      </c>
      <c r="DC2309" s="10">
        <v>10</v>
      </c>
      <c r="DD2309" s="10">
        <v>10.6</v>
      </c>
      <c r="DF2309" s="10">
        <v>0.17421099999999998</v>
      </c>
      <c r="DG2309" s="10">
        <v>5.7141207999999992E-2</v>
      </c>
      <c r="DH2309" s="10">
        <v>10</v>
      </c>
      <c r="DI2309" s="10">
        <v>10.6</v>
      </c>
      <c r="DK2309" s="10">
        <v>0.22647429999999999</v>
      </c>
      <c r="DL2309" s="10">
        <v>7.4283570399999999E-2</v>
      </c>
      <c r="DM2309" s="10">
        <v>13</v>
      </c>
      <c r="DN2309" s="10">
        <v>10.6</v>
      </c>
    </row>
    <row r="2310" spans="1:118" x14ac:dyDescent="0.25">
      <c r="A2310" s="10">
        <v>2371</v>
      </c>
      <c r="R2310" s="10">
        <v>2371</v>
      </c>
      <c r="S2310" s="10" t="s">
        <v>11</v>
      </c>
      <c r="AI2310" s="10">
        <v>2371</v>
      </c>
      <c r="AJ2310" s="10" t="s">
        <v>11</v>
      </c>
      <c r="AK2310" s="10">
        <v>0.44</v>
      </c>
      <c r="AL2310" s="10">
        <v>0.13</v>
      </c>
      <c r="AM2310" s="10">
        <v>24</v>
      </c>
      <c r="AN2310" s="10">
        <v>10.7</v>
      </c>
      <c r="AP2310" s="10">
        <v>0.61</v>
      </c>
      <c r="AQ2310" s="10">
        <v>0.2</v>
      </c>
      <c r="AR2310" s="10">
        <v>27</v>
      </c>
      <c r="AS2310" s="10">
        <v>10.7</v>
      </c>
      <c r="AU2310" s="10">
        <v>0.66</v>
      </c>
      <c r="AV2310" s="10">
        <v>0.24</v>
      </c>
      <c r="AW2310" s="10">
        <v>30</v>
      </c>
      <c r="AX2310" s="10">
        <v>10.7</v>
      </c>
      <c r="AZ2310" s="10">
        <v>2371</v>
      </c>
      <c r="BA2310" s="10" t="s">
        <v>11</v>
      </c>
      <c r="BB2310" s="10">
        <v>0.11</v>
      </c>
      <c r="BC2310" s="10">
        <v>7.0000000000000007E-2</v>
      </c>
      <c r="BD2310" s="10">
        <v>7</v>
      </c>
      <c r="BE2310" s="10">
        <v>10.7</v>
      </c>
      <c r="BG2310" s="10">
        <v>0.11</v>
      </c>
      <c r="BH2310" s="10">
        <v>7.0000000000000007E-2</v>
      </c>
      <c r="BI2310" s="10">
        <v>8</v>
      </c>
      <c r="BJ2310" s="10">
        <v>10.6</v>
      </c>
      <c r="BL2310" s="10">
        <v>0.11</v>
      </c>
      <c r="BM2310" s="10">
        <v>7.0000000000000007E-2</v>
      </c>
      <c r="BN2310" s="10">
        <v>8</v>
      </c>
      <c r="BO2310" s="10">
        <v>10.5</v>
      </c>
      <c r="BQ2310" s="10">
        <v>2370</v>
      </c>
      <c r="BR2310" s="10" t="s">
        <v>10</v>
      </c>
      <c r="CH2310" s="10">
        <v>2370</v>
      </c>
      <c r="CI2310" s="10" t="s">
        <v>10</v>
      </c>
      <c r="CJ2310" s="10">
        <v>0.1</v>
      </c>
      <c r="CK2310" s="10">
        <v>0.06</v>
      </c>
      <c r="CL2310" s="10">
        <v>6</v>
      </c>
      <c r="CM2310" s="10">
        <v>10.7</v>
      </c>
      <c r="CO2310" s="10">
        <v>0.13</v>
      </c>
      <c r="CP2310" s="10">
        <v>0.08</v>
      </c>
      <c r="CQ2310" s="10">
        <v>8</v>
      </c>
      <c r="CR2310" s="10">
        <v>10.7</v>
      </c>
      <c r="CT2310" s="10">
        <v>0.13</v>
      </c>
      <c r="CU2310" s="10">
        <v>0.08</v>
      </c>
      <c r="CV2310" s="10">
        <v>8</v>
      </c>
      <c r="CW2310" s="10">
        <v>10.7</v>
      </c>
      <c r="CY2310" s="10">
        <v>2384</v>
      </c>
      <c r="CZ2310" s="10" t="s">
        <v>300</v>
      </c>
      <c r="DA2310" s="10">
        <v>0.83621279999999998</v>
      </c>
      <c r="DB2310" s="10">
        <v>0.27427779839999999</v>
      </c>
      <c r="DC2310" s="10">
        <v>48</v>
      </c>
      <c r="DD2310" s="10">
        <v>10.6</v>
      </c>
      <c r="DF2310" s="10">
        <v>0.9407394</v>
      </c>
      <c r="DG2310" s="10">
        <v>0.30856252319999999</v>
      </c>
      <c r="DH2310" s="10">
        <v>54</v>
      </c>
      <c r="DI2310" s="10">
        <v>10.6</v>
      </c>
      <c r="DK2310" s="10">
        <v>0.9407394</v>
      </c>
      <c r="DL2310" s="10">
        <v>0.30856252319999999</v>
      </c>
      <c r="DM2310" s="10">
        <v>54</v>
      </c>
      <c r="DN2310" s="10">
        <v>10.6</v>
      </c>
    </row>
    <row r="2311" spans="1:118" x14ac:dyDescent="0.25">
      <c r="A2311" s="10">
        <v>2372</v>
      </c>
      <c r="R2311" s="10">
        <v>2372</v>
      </c>
      <c r="S2311" s="10" t="s">
        <v>285</v>
      </c>
      <c r="T2311" s="10">
        <v>6.2937399999999991E-2</v>
      </c>
      <c r="U2311" s="10">
        <v>3.9021187999999991E-2</v>
      </c>
      <c r="V2311" s="10">
        <v>4</v>
      </c>
      <c r="W2311" s="10">
        <v>10.7</v>
      </c>
      <c r="Y2311" s="10">
        <v>7.7201249999999985E-2</v>
      </c>
      <c r="Z2311" s="10">
        <v>4.7864774999999991E-2</v>
      </c>
      <c r="AA2311" s="10">
        <v>5</v>
      </c>
      <c r="AB2311" s="10">
        <v>10.5</v>
      </c>
      <c r="AD2311" s="10">
        <v>7.7201249999999985E-2</v>
      </c>
      <c r="AE2311" s="10">
        <v>4.7864774999999991E-2</v>
      </c>
      <c r="AF2311" s="10">
        <v>5</v>
      </c>
      <c r="AG2311" s="10">
        <v>10.5</v>
      </c>
      <c r="AI2311" s="10">
        <v>2372</v>
      </c>
      <c r="AJ2311" s="10" t="s">
        <v>285</v>
      </c>
      <c r="AK2311" s="10">
        <v>0.15993503999999997</v>
      </c>
      <c r="AL2311" s="10">
        <v>4.6701031679999991E-2</v>
      </c>
      <c r="AM2311" s="10">
        <v>9</v>
      </c>
      <c r="AN2311" s="10">
        <v>10.7</v>
      </c>
      <c r="AP2311" s="10">
        <v>0.19954857999999998</v>
      </c>
      <c r="AQ2311" s="10">
        <v>4.0508361739999998E-2</v>
      </c>
      <c r="AR2311" s="10">
        <v>11</v>
      </c>
      <c r="AS2311" s="10">
        <v>10.7</v>
      </c>
      <c r="AU2311" s="10">
        <v>0.19751236999999996</v>
      </c>
      <c r="AV2311" s="10">
        <v>4.9575604869999991E-2</v>
      </c>
      <c r="AW2311" s="10">
        <v>11</v>
      </c>
      <c r="AX2311" s="10">
        <v>10.7</v>
      </c>
      <c r="AZ2311" s="10">
        <v>2372</v>
      </c>
      <c r="BA2311" s="10" t="s">
        <v>285</v>
      </c>
      <c r="BB2311" s="10">
        <v>6.2937399999999991E-2</v>
      </c>
      <c r="BC2311" s="10">
        <v>3.9021187999999991E-2</v>
      </c>
      <c r="BD2311" s="10">
        <v>4</v>
      </c>
      <c r="BE2311" s="10">
        <v>10.7</v>
      </c>
      <c r="BG2311" s="10">
        <v>7.7936499999999992E-2</v>
      </c>
      <c r="BH2311" s="10">
        <v>4.8320629999999996E-2</v>
      </c>
      <c r="BI2311" s="10">
        <v>5</v>
      </c>
      <c r="BJ2311" s="10">
        <v>10.6</v>
      </c>
      <c r="BL2311" s="10">
        <v>7.7201249999999985E-2</v>
      </c>
      <c r="BM2311" s="10">
        <v>4.7864774999999991E-2</v>
      </c>
      <c r="BN2311" s="10">
        <v>5</v>
      </c>
      <c r="BO2311" s="10">
        <v>10.5</v>
      </c>
      <c r="BQ2311" s="10">
        <v>2371</v>
      </c>
      <c r="BR2311" s="10" t="s">
        <v>11</v>
      </c>
      <c r="BS2311" s="10">
        <v>0.41</v>
      </c>
      <c r="BT2311" s="10">
        <v>0.12</v>
      </c>
      <c r="BU2311" s="10">
        <v>22</v>
      </c>
      <c r="BV2311" s="10">
        <v>10.7</v>
      </c>
      <c r="BX2311" s="10">
        <v>0.48</v>
      </c>
      <c r="BY2311" s="10">
        <v>0.12</v>
      </c>
      <c r="BZ2311" s="10">
        <v>26</v>
      </c>
      <c r="CA2311" s="10">
        <v>10.7</v>
      </c>
      <c r="CC2311" s="10">
        <v>0.48</v>
      </c>
      <c r="CD2311" s="10">
        <v>0.14000000000000001</v>
      </c>
      <c r="CE2311" s="10">
        <v>26</v>
      </c>
      <c r="CF2311" s="10">
        <v>10.7</v>
      </c>
      <c r="CH2311" s="10">
        <v>2371</v>
      </c>
      <c r="CI2311" s="10" t="s">
        <v>11</v>
      </c>
      <c r="CY2311" s="10">
        <v>2385</v>
      </c>
      <c r="CZ2311" s="10" t="s">
        <v>310</v>
      </c>
      <c r="DA2311" s="10">
        <v>0.43552750000000001</v>
      </c>
      <c r="DB2311" s="10">
        <v>0.14285302</v>
      </c>
      <c r="DC2311" s="10">
        <v>25</v>
      </c>
      <c r="DD2311" s="10">
        <v>10.6</v>
      </c>
      <c r="DF2311" s="10">
        <v>0.43552750000000001</v>
      </c>
      <c r="DG2311" s="10">
        <v>0.14285302</v>
      </c>
      <c r="DH2311" s="10">
        <v>25</v>
      </c>
      <c r="DI2311" s="10">
        <v>10.6</v>
      </c>
      <c r="DK2311" s="10">
        <v>0.48779080000000002</v>
      </c>
      <c r="DL2311" s="10">
        <v>0.15999538240000002</v>
      </c>
      <c r="DM2311" s="10">
        <v>28</v>
      </c>
      <c r="DN2311" s="10">
        <v>10.6</v>
      </c>
    </row>
    <row r="2312" spans="1:118" x14ac:dyDescent="0.25">
      <c r="A2312" s="10">
        <v>2373</v>
      </c>
      <c r="R2312" s="10">
        <v>2373</v>
      </c>
      <c r="S2312" s="10" t="s">
        <v>288</v>
      </c>
      <c r="T2312" s="10">
        <v>1.5734349999999998E-2</v>
      </c>
      <c r="U2312" s="10">
        <v>9.7552969999999978E-3</v>
      </c>
      <c r="V2312" s="10">
        <v>1</v>
      </c>
      <c r="W2312" s="10">
        <v>10.7</v>
      </c>
      <c r="Y2312" s="10">
        <v>1.5440249999999999E-2</v>
      </c>
      <c r="Z2312" s="10">
        <v>9.5729549999999993E-3</v>
      </c>
      <c r="AA2312" s="10">
        <v>1</v>
      </c>
      <c r="AB2312" s="10">
        <v>10.5</v>
      </c>
      <c r="AD2312" s="10">
        <v>1.5440249999999999E-2</v>
      </c>
      <c r="AE2312" s="10">
        <v>9.5729549999999993E-3</v>
      </c>
      <c r="AF2312" s="10">
        <v>1</v>
      </c>
      <c r="AG2312" s="10">
        <v>10.5</v>
      </c>
      <c r="AI2312" s="10">
        <v>2373</v>
      </c>
      <c r="AJ2312" s="10" t="s">
        <v>288</v>
      </c>
      <c r="AK2312" s="10">
        <v>7.1082240000000005E-2</v>
      </c>
      <c r="AL2312" s="10">
        <v>2.0756014079999999E-2</v>
      </c>
      <c r="AM2312" s="10">
        <v>4</v>
      </c>
      <c r="AN2312" s="10">
        <v>10.7</v>
      </c>
      <c r="AP2312" s="10">
        <v>7.2563119999999995E-2</v>
      </c>
      <c r="AQ2312" s="10">
        <v>1.473031336E-2</v>
      </c>
      <c r="AR2312" s="10">
        <v>4</v>
      </c>
      <c r="AS2312" s="10">
        <v>10.7</v>
      </c>
      <c r="AU2312" s="10">
        <v>7.1822679999999986E-2</v>
      </c>
      <c r="AV2312" s="10">
        <v>1.8027492679999996E-2</v>
      </c>
      <c r="AW2312" s="10">
        <v>4</v>
      </c>
      <c r="AX2312" s="10">
        <v>10.7</v>
      </c>
      <c r="AZ2312" s="10">
        <v>2373</v>
      </c>
      <c r="BA2312" s="10" t="s">
        <v>288</v>
      </c>
      <c r="BB2312" s="10">
        <v>1.5734349999999998E-2</v>
      </c>
      <c r="BC2312" s="10">
        <v>9.7552969999999978E-3</v>
      </c>
      <c r="BD2312" s="10">
        <v>1</v>
      </c>
      <c r="BE2312" s="10">
        <v>10.7</v>
      </c>
      <c r="BG2312" s="10">
        <v>1.55873E-2</v>
      </c>
      <c r="BH2312" s="10">
        <v>9.6641260000000003E-3</v>
      </c>
      <c r="BI2312" s="10">
        <v>1</v>
      </c>
      <c r="BJ2312" s="10">
        <v>10.6</v>
      </c>
      <c r="BL2312" s="10">
        <v>1.5440249999999999E-2</v>
      </c>
      <c r="BM2312" s="10">
        <v>9.5729549999999993E-3</v>
      </c>
      <c r="BN2312" s="10">
        <v>1</v>
      </c>
      <c r="BO2312" s="10">
        <v>10.5</v>
      </c>
      <c r="BQ2312" s="10">
        <v>2372</v>
      </c>
      <c r="BR2312" s="10" t="s">
        <v>285</v>
      </c>
      <c r="BS2312" s="10">
        <v>0.12439391999999999</v>
      </c>
      <c r="BT2312" s="10">
        <v>3.6323024639999993E-2</v>
      </c>
      <c r="BU2312" s="10">
        <v>7</v>
      </c>
      <c r="BV2312" s="10">
        <v>10.7</v>
      </c>
      <c r="BX2312" s="10">
        <v>0.15993503999999997</v>
      </c>
      <c r="BY2312" s="10">
        <v>4.6701031679999991E-2</v>
      </c>
      <c r="BZ2312" s="10">
        <v>9</v>
      </c>
      <c r="CA2312" s="10">
        <v>10.7</v>
      </c>
      <c r="CC2312" s="10">
        <v>0.14216448000000001</v>
      </c>
      <c r="CD2312" s="10">
        <v>4.1512028159999999E-2</v>
      </c>
      <c r="CE2312" s="10">
        <v>8</v>
      </c>
      <c r="CF2312" s="10">
        <v>10.7</v>
      </c>
      <c r="CH2312" s="10">
        <v>2372</v>
      </c>
      <c r="CI2312" s="10" t="s">
        <v>285</v>
      </c>
      <c r="CJ2312" s="10">
        <v>4.7203049999999996E-2</v>
      </c>
      <c r="CK2312" s="10">
        <v>2.9265890999999999E-2</v>
      </c>
      <c r="CL2312" s="10">
        <v>3</v>
      </c>
      <c r="CM2312" s="10">
        <v>10.7</v>
      </c>
      <c r="CO2312" s="10">
        <v>6.2937399999999991E-2</v>
      </c>
      <c r="CP2312" s="10">
        <v>3.9021187999999991E-2</v>
      </c>
      <c r="CQ2312" s="10">
        <v>4</v>
      </c>
      <c r="CR2312" s="10">
        <v>10.7</v>
      </c>
      <c r="CT2312" s="10">
        <v>6.2937399999999991E-2</v>
      </c>
      <c r="CU2312" s="10">
        <v>3.9021187999999991E-2</v>
      </c>
      <c r="CV2312" s="10">
        <v>4</v>
      </c>
      <c r="CW2312" s="10">
        <v>10.7</v>
      </c>
      <c r="CY2312" s="10">
        <v>2386</v>
      </c>
      <c r="CZ2312" s="10" t="s">
        <v>301</v>
      </c>
      <c r="DA2312" s="10">
        <v>5.2263299999999999E-2</v>
      </c>
      <c r="DB2312" s="10">
        <v>1.71423624E-2</v>
      </c>
      <c r="DC2312" s="10">
        <v>3</v>
      </c>
      <c r="DD2312" s="10">
        <v>10.6</v>
      </c>
      <c r="DF2312" s="10">
        <v>8.7105499999999988E-2</v>
      </c>
      <c r="DG2312" s="10">
        <v>2.8570603999999996E-2</v>
      </c>
      <c r="DH2312" s="10">
        <v>5</v>
      </c>
      <c r="DI2312" s="10">
        <v>10.6</v>
      </c>
      <c r="DK2312" s="10">
        <v>8.7105499999999988E-2</v>
      </c>
      <c r="DL2312" s="10">
        <v>2.8570603999999996E-2</v>
      </c>
      <c r="DM2312" s="10">
        <v>5</v>
      </c>
      <c r="DN2312" s="10">
        <v>10.6</v>
      </c>
    </row>
    <row r="2313" spans="1:118" x14ac:dyDescent="0.25">
      <c r="A2313" s="10">
        <v>2374</v>
      </c>
      <c r="R2313" s="10">
        <v>2374</v>
      </c>
      <c r="S2313" s="10" t="s">
        <v>315</v>
      </c>
      <c r="T2313" s="10">
        <v>4.7203049999999996E-2</v>
      </c>
      <c r="U2313" s="10">
        <v>2.9265890999999999E-2</v>
      </c>
      <c r="V2313" s="10">
        <v>3</v>
      </c>
      <c r="W2313" s="10">
        <v>10.7</v>
      </c>
      <c r="Y2313" s="10">
        <v>4.6320749999999994E-2</v>
      </c>
      <c r="Z2313" s="10">
        <v>2.8718864999999996E-2</v>
      </c>
      <c r="AA2313" s="10">
        <v>3</v>
      </c>
      <c r="AB2313" s="10">
        <v>10.5</v>
      </c>
      <c r="AD2313" s="10">
        <v>4.6320749999999994E-2</v>
      </c>
      <c r="AE2313" s="10">
        <v>2.8718864999999996E-2</v>
      </c>
      <c r="AF2313" s="10">
        <v>3</v>
      </c>
      <c r="AG2313" s="10">
        <v>10.5</v>
      </c>
      <c r="AI2313" s="10">
        <v>2374</v>
      </c>
      <c r="AJ2313" s="10" t="s">
        <v>315</v>
      </c>
      <c r="AK2313" s="10">
        <v>0.19547615999999995</v>
      </c>
      <c r="AL2313" s="10">
        <v>5.7079038719999982E-2</v>
      </c>
      <c r="AM2313" s="10">
        <v>11</v>
      </c>
      <c r="AN2313" s="10">
        <v>10.7</v>
      </c>
      <c r="AP2313" s="10">
        <v>0.21768936</v>
      </c>
      <c r="AQ2313" s="10">
        <v>4.4190940080000005E-2</v>
      </c>
      <c r="AR2313" s="10">
        <v>12</v>
      </c>
      <c r="AS2313" s="10">
        <v>10.7</v>
      </c>
      <c r="AU2313" s="10">
        <v>0.26933504999999996</v>
      </c>
      <c r="AV2313" s="10">
        <v>6.7603097549999991E-2</v>
      </c>
      <c r="AW2313" s="10">
        <v>15</v>
      </c>
      <c r="AX2313" s="10">
        <v>10.7</v>
      </c>
      <c r="AZ2313" s="10">
        <v>2374</v>
      </c>
      <c r="BA2313" s="10" t="s">
        <v>315</v>
      </c>
      <c r="BB2313" s="10">
        <v>3.1468699999999995E-2</v>
      </c>
      <c r="BC2313" s="10">
        <v>1.9510593999999996E-2</v>
      </c>
      <c r="BD2313" s="10">
        <v>2</v>
      </c>
      <c r="BE2313" s="10">
        <v>10.7</v>
      </c>
      <c r="BG2313" s="10">
        <v>3.11746E-2</v>
      </c>
      <c r="BH2313" s="10">
        <v>1.9328252000000001E-2</v>
      </c>
      <c r="BI2313" s="10">
        <v>2</v>
      </c>
      <c r="BJ2313" s="10">
        <v>10.6</v>
      </c>
      <c r="BL2313" s="10">
        <v>3.0880499999999998E-2</v>
      </c>
      <c r="BM2313" s="10">
        <v>1.9145909999999999E-2</v>
      </c>
      <c r="BN2313" s="10">
        <v>2</v>
      </c>
      <c r="BO2313" s="10">
        <v>10.5</v>
      </c>
      <c r="BQ2313" s="10">
        <v>2373</v>
      </c>
      <c r="BR2313" s="10" t="s">
        <v>288</v>
      </c>
      <c r="BS2313" s="10">
        <v>3.1468699999999995E-2</v>
      </c>
      <c r="BT2313" s="10">
        <v>1.9510593999999996E-2</v>
      </c>
      <c r="BU2313" s="10">
        <v>2</v>
      </c>
      <c r="BV2313" s="10">
        <v>10.7</v>
      </c>
      <c r="BX2313" s="10">
        <v>3.1468699999999995E-2</v>
      </c>
      <c r="BY2313" s="10">
        <v>1.9510593999999996E-2</v>
      </c>
      <c r="BZ2313" s="10">
        <v>2</v>
      </c>
      <c r="CA2313" s="10">
        <v>10.7</v>
      </c>
      <c r="CC2313" s="10">
        <v>4.7203049999999996E-2</v>
      </c>
      <c r="CD2313" s="10">
        <v>2.9265890999999999E-2</v>
      </c>
      <c r="CE2313" s="10">
        <v>3</v>
      </c>
      <c r="CF2313" s="10">
        <v>10.7</v>
      </c>
      <c r="CH2313" s="10">
        <v>2373</v>
      </c>
      <c r="CI2313" s="10" t="s">
        <v>288</v>
      </c>
      <c r="CJ2313" s="10">
        <v>1.5734349999999998E-2</v>
      </c>
      <c r="CK2313" s="10">
        <v>9.7552969999999978E-3</v>
      </c>
      <c r="CL2313" s="10">
        <v>1</v>
      </c>
      <c r="CM2313" s="10">
        <v>10.7</v>
      </c>
      <c r="CO2313" s="10">
        <v>1.5734349999999998E-2</v>
      </c>
      <c r="CP2313" s="10">
        <v>9.7552969999999978E-3</v>
      </c>
      <c r="CQ2313" s="10">
        <v>1</v>
      </c>
      <c r="CR2313" s="10">
        <v>10.7</v>
      </c>
      <c r="CT2313" s="10">
        <v>1.5734349999999998E-2</v>
      </c>
      <c r="CU2313" s="10">
        <v>9.7552969999999978E-3</v>
      </c>
      <c r="CV2313" s="10">
        <v>1</v>
      </c>
      <c r="CW2313" s="10">
        <v>10.7</v>
      </c>
      <c r="CY2313" s="10">
        <v>3328</v>
      </c>
      <c r="CZ2313" s="10" t="s">
        <v>989</v>
      </c>
    </row>
    <row r="2314" spans="1:118" x14ac:dyDescent="0.25">
      <c r="A2314" s="10">
        <v>2375</v>
      </c>
      <c r="R2314" s="10">
        <v>2375</v>
      </c>
      <c r="S2314" s="10" t="s">
        <v>8</v>
      </c>
      <c r="T2314" s="10">
        <v>3.4000000000000002E-2</v>
      </c>
      <c r="U2314" s="10">
        <v>0.04</v>
      </c>
      <c r="V2314" s="10">
        <v>1</v>
      </c>
      <c r="W2314" s="10">
        <v>36.4</v>
      </c>
      <c r="Y2314" s="10">
        <v>3.4000000000000002E-2</v>
      </c>
      <c r="Z2314" s="10">
        <v>0.04</v>
      </c>
      <c r="AA2314" s="10">
        <v>1</v>
      </c>
      <c r="AB2314" s="10">
        <v>36.5</v>
      </c>
      <c r="AD2314" s="10">
        <v>3.4000000000000002E-2</v>
      </c>
      <c r="AE2314" s="10">
        <v>0.04</v>
      </c>
      <c r="AF2314" s="10">
        <v>1</v>
      </c>
      <c r="AG2314" s="10">
        <v>36.5</v>
      </c>
      <c r="AI2314" s="10">
        <v>2375</v>
      </c>
      <c r="AJ2314" s="10" t="s">
        <v>8</v>
      </c>
      <c r="AK2314" s="10">
        <v>0.16</v>
      </c>
      <c r="AL2314" s="10">
        <v>7.0000000000000007E-2</v>
      </c>
      <c r="AM2314" s="10">
        <v>3</v>
      </c>
      <c r="AN2314" s="10">
        <v>36.1</v>
      </c>
      <c r="AP2314" s="10">
        <v>0.16</v>
      </c>
      <c r="AQ2314" s="10">
        <v>7.0000000000000007E-2</v>
      </c>
      <c r="AR2314" s="10">
        <v>3</v>
      </c>
      <c r="AS2314" s="10">
        <v>36.1</v>
      </c>
      <c r="AU2314" s="10">
        <v>0.16</v>
      </c>
      <c r="AV2314" s="10">
        <v>7.0000000000000007E-2</v>
      </c>
      <c r="AW2314" s="10">
        <v>3</v>
      </c>
      <c r="AX2314" s="10">
        <v>36.1</v>
      </c>
      <c r="AZ2314" s="10">
        <v>2375</v>
      </c>
      <c r="BA2314" s="10" t="s">
        <v>8</v>
      </c>
      <c r="BB2314" s="10">
        <v>3.4000000000000002E-2</v>
      </c>
      <c r="BC2314" s="10">
        <v>0.04</v>
      </c>
      <c r="BD2314" s="10">
        <v>1</v>
      </c>
      <c r="BE2314" s="10">
        <v>36.4</v>
      </c>
      <c r="BG2314" s="10">
        <v>3.4000000000000002E-2</v>
      </c>
      <c r="BH2314" s="10">
        <v>0.04</v>
      </c>
      <c r="BI2314" s="10">
        <v>1</v>
      </c>
      <c r="BJ2314" s="10">
        <v>36.5</v>
      </c>
      <c r="BL2314" s="10">
        <v>3.4000000000000002E-2</v>
      </c>
      <c r="BM2314" s="10">
        <v>0.04</v>
      </c>
      <c r="BN2314" s="10">
        <v>1</v>
      </c>
      <c r="BO2314" s="10">
        <v>36.5</v>
      </c>
      <c r="BQ2314" s="10">
        <v>2374</v>
      </c>
      <c r="BR2314" s="10" t="s">
        <v>315</v>
      </c>
      <c r="BS2314" s="10">
        <v>0.2202809</v>
      </c>
      <c r="BT2314" s="10">
        <v>0.136574158</v>
      </c>
      <c r="BU2314" s="10">
        <v>14</v>
      </c>
      <c r="BV2314" s="10">
        <v>10.7</v>
      </c>
      <c r="BX2314" s="10">
        <v>0.23601524999999995</v>
      </c>
      <c r="BY2314" s="10">
        <v>0.14632945499999997</v>
      </c>
      <c r="BZ2314" s="10">
        <v>15</v>
      </c>
      <c r="CA2314" s="10">
        <v>10.7</v>
      </c>
      <c r="CC2314" s="10">
        <v>0.25174959999999996</v>
      </c>
      <c r="CD2314" s="10">
        <v>0.15608475199999997</v>
      </c>
      <c r="CE2314" s="10">
        <v>16</v>
      </c>
      <c r="CF2314" s="10">
        <v>10.7</v>
      </c>
      <c r="CH2314" s="10">
        <v>2374</v>
      </c>
      <c r="CI2314" s="10" t="s">
        <v>315</v>
      </c>
      <c r="CJ2314" s="10">
        <v>3.1468699999999995E-2</v>
      </c>
      <c r="CK2314" s="10">
        <v>1.9510593999999996E-2</v>
      </c>
      <c r="CL2314" s="10">
        <v>2</v>
      </c>
      <c r="CM2314" s="10">
        <v>10.7</v>
      </c>
      <c r="CO2314" s="10">
        <v>3.1468699999999995E-2</v>
      </c>
      <c r="CP2314" s="10">
        <v>1.9510593999999996E-2</v>
      </c>
      <c r="CQ2314" s="10">
        <v>2</v>
      </c>
      <c r="CR2314" s="10">
        <v>10.7</v>
      </c>
      <c r="CT2314" s="10">
        <v>3.1468699999999995E-2</v>
      </c>
      <c r="CU2314" s="10">
        <v>1.9510593999999996E-2</v>
      </c>
      <c r="CV2314" s="10">
        <v>2</v>
      </c>
      <c r="CW2314" s="10">
        <v>10.7</v>
      </c>
      <c r="CY2314" s="10">
        <v>2387</v>
      </c>
      <c r="CZ2314" s="10" t="s">
        <v>8</v>
      </c>
      <c r="DA2314" s="10">
        <v>0.48</v>
      </c>
      <c r="DB2314" s="10">
        <v>0.25</v>
      </c>
      <c r="DC2314" s="10">
        <v>8</v>
      </c>
      <c r="DD2314" s="10">
        <v>35.5</v>
      </c>
      <c r="DF2314" s="10">
        <v>0.62</v>
      </c>
      <c r="DG2314" s="10">
        <v>0.26</v>
      </c>
      <c r="DH2314" s="10">
        <v>10</v>
      </c>
      <c r="DI2314" s="10">
        <v>36.1</v>
      </c>
      <c r="DK2314" s="10">
        <v>0.75</v>
      </c>
      <c r="DL2314" s="10">
        <v>0.24</v>
      </c>
      <c r="DM2314" s="10">
        <v>11</v>
      </c>
      <c r="DN2314" s="10">
        <v>36</v>
      </c>
    </row>
    <row r="2315" spans="1:118" x14ac:dyDescent="0.25">
      <c r="A2315" s="10">
        <v>2376</v>
      </c>
      <c r="R2315" s="10">
        <v>2376</v>
      </c>
      <c r="S2315" s="10" t="s">
        <v>10</v>
      </c>
      <c r="T2315" s="10">
        <v>0.03</v>
      </c>
      <c r="U2315" s="10">
        <v>0.02</v>
      </c>
      <c r="V2315" s="10">
        <v>2</v>
      </c>
      <c r="W2315" s="10">
        <v>10.7</v>
      </c>
      <c r="Y2315" s="10">
        <v>0.03</v>
      </c>
      <c r="Z2315" s="10">
        <v>0.02</v>
      </c>
      <c r="AA2315" s="10">
        <v>2</v>
      </c>
      <c r="AB2315" s="10">
        <v>10.5</v>
      </c>
      <c r="AD2315" s="10">
        <v>0.03</v>
      </c>
      <c r="AE2315" s="10">
        <v>0.02</v>
      </c>
      <c r="AF2315" s="10">
        <v>2</v>
      </c>
      <c r="AG2315" s="10">
        <v>10.5</v>
      </c>
      <c r="AI2315" s="10">
        <v>2376</v>
      </c>
      <c r="AJ2315" s="10" t="s">
        <v>10</v>
      </c>
      <c r="AK2315" s="10">
        <v>0.16</v>
      </c>
      <c r="AL2315" s="10">
        <v>0.05</v>
      </c>
      <c r="AM2315" s="10">
        <v>9</v>
      </c>
      <c r="AN2315" s="10">
        <v>10.7</v>
      </c>
      <c r="AP2315" s="10">
        <v>0.16</v>
      </c>
      <c r="AQ2315" s="10">
        <v>0.05</v>
      </c>
      <c r="AR2315" s="10">
        <v>9</v>
      </c>
      <c r="AS2315" s="10">
        <v>10.7</v>
      </c>
      <c r="AU2315" s="10">
        <v>0.16</v>
      </c>
      <c r="AV2315" s="10">
        <v>0.05</v>
      </c>
      <c r="AW2315" s="10">
        <v>9</v>
      </c>
      <c r="AX2315" s="10">
        <v>10.7</v>
      </c>
      <c r="AZ2315" s="10">
        <v>2376</v>
      </c>
      <c r="BA2315" s="10" t="s">
        <v>10</v>
      </c>
      <c r="BB2315" s="10">
        <v>0.03</v>
      </c>
      <c r="BC2315" s="10">
        <v>0.02</v>
      </c>
      <c r="BD2315" s="10">
        <v>2</v>
      </c>
      <c r="BE2315" s="10">
        <v>10.7</v>
      </c>
      <c r="BG2315" s="10">
        <v>0.03</v>
      </c>
      <c r="BH2315" s="10">
        <v>0.02</v>
      </c>
      <c r="BI2315" s="10">
        <v>2</v>
      </c>
      <c r="BJ2315" s="10">
        <v>10.5</v>
      </c>
      <c r="BL2315" s="10">
        <v>0.03</v>
      </c>
      <c r="BM2315" s="10">
        <v>0.02</v>
      </c>
      <c r="BN2315" s="10">
        <v>2</v>
      </c>
      <c r="BO2315" s="10">
        <v>10.5</v>
      </c>
      <c r="BQ2315" s="10">
        <v>2375</v>
      </c>
      <c r="BR2315" s="10" t="s">
        <v>8</v>
      </c>
      <c r="BS2315" s="10">
        <v>0.05</v>
      </c>
      <c r="BT2315" s="10">
        <v>0.06</v>
      </c>
      <c r="BU2315" s="10">
        <v>1</v>
      </c>
      <c r="BV2315" s="10">
        <v>36.4</v>
      </c>
      <c r="BX2315" s="10">
        <v>0.09</v>
      </c>
      <c r="BY2315" s="10">
        <v>0.06</v>
      </c>
      <c r="BZ2315" s="10">
        <v>1</v>
      </c>
      <c r="CA2315" s="10">
        <v>36.5</v>
      </c>
      <c r="CC2315" s="10">
        <v>7.0000000000000007E-2</v>
      </c>
      <c r="CD2315" s="10">
        <v>0.05</v>
      </c>
      <c r="CE2315" s="10">
        <v>1</v>
      </c>
      <c r="CF2315" s="10">
        <v>36.5</v>
      </c>
      <c r="CH2315" s="10">
        <v>2375</v>
      </c>
      <c r="CI2315" s="10" t="s">
        <v>8</v>
      </c>
      <c r="CJ2315" s="10">
        <v>3.4000000000000002E-2</v>
      </c>
      <c r="CK2315" s="10">
        <v>0.04</v>
      </c>
      <c r="CL2315" s="10">
        <v>1</v>
      </c>
      <c r="CM2315" s="10">
        <v>37.200000000000003</v>
      </c>
      <c r="CO2315" s="10">
        <v>3.4000000000000002E-2</v>
      </c>
      <c r="CP2315" s="10">
        <v>0.04</v>
      </c>
      <c r="CQ2315" s="10">
        <v>1</v>
      </c>
      <c r="CR2315" s="10">
        <v>37.1</v>
      </c>
      <c r="CT2315" s="10">
        <v>3.4000000000000002E-2</v>
      </c>
      <c r="CU2315" s="10">
        <v>0.04</v>
      </c>
      <c r="CV2315" s="10">
        <v>1</v>
      </c>
      <c r="CW2315" s="10">
        <v>37.299999999999997</v>
      </c>
      <c r="CY2315" s="10">
        <v>2388</v>
      </c>
      <c r="CZ2315" s="10" t="s">
        <v>9</v>
      </c>
    </row>
    <row r="2316" spans="1:118" x14ac:dyDescent="0.25">
      <c r="A2316" s="10">
        <v>2377</v>
      </c>
      <c r="R2316" s="10">
        <v>2377</v>
      </c>
      <c r="S2316" s="10" t="s">
        <v>285</v>
      </c>
      <c r="T2316" s="10">
        <v>3.1468699999999995E-2</v>
      </c>
      <c r="U2316" s="10">
        <v>1.9510593999999996E-2</v>
      </c>
      <c r="V2316" s="10">
        <v>2</v>
      </c>
      <c r="W2316" s="10">
        <v>10.7</v>
      </c>
      <c r="Y2316" s="10">
        <v>3.0880499999999998E-2</v>
      </c>
      <c r="Z2316" s="10">
        <v>1.9145909999999999E-2</v>
      </c>
      <c r="AA2316" s="10">
        <v>2</v>
      </c>
      <c r="AB2316" s="10">
        <v>10.5</v>
      </c>
      <c r="AD2316" s="10">
        <v>3.0880499999999998E-2</v>
      </c>
      <c r="AE2316" s="10">
        <v>1.9145909999999999E-2</v>
      </c>
      <c r="AF2316" s="10">
        <v>2</v>
      </c>
      <c r="AG2316" s="10">
        <v>10.5</v>
      </c>
      <c r="AI2316" s="10">
        <v>2377</v>
      </c>
      <c r="AJ2316" s="10" t="s">
        <v>285</v>
      </c>
      <c r="AK2316" s="10">
        <v>0.15910204499999997</v>
      </c>
      <c r="AL2316" s="10">
        <v>4.9321633949999992E-2</v>
      </c>
      <c r="AM2316" s="10">
        <v>9</v>
      </c>
      <c r="AN2316" s="10">
        <v>10.7</v>
      </c>
      <c r="AP2316" s="10">
        <v>0.15910204499999997</v>
      </c>
      <c r="AQ2316" s="10">
        <v>4.9321633949999992E-2</v>
      </c>
      <c r="AR2316" s="10">
        <v>9</v>
      </c>
      <c r="AS2316" s="10">
        <v>10.7</v>
      </c>
      <c r="AU2316" s="10">
        <v>0.15910204499999997</v>
      </c>
      <c r="AV2316" s="10">
        <v>4.9321633949999992E-2</v>
      </c>
      <c r="AW2316" s="10">
        <v>9</v>
      </c>
      <c r="AX2316" s="10">
        <v>10.7</v>
      </c>
      <c r="AZ2316" s="10">
        <v>2377</v>
      </c>
      <c r="BA2316" s="10" t="s">
        <v>285</v>
      </c>
      <c r="BB2316" s="10">
        <v>3.1468699999999995E-2</v>
      </c>
      <c r="BC2316" s="10">
        <v>1.9510593999999996E-2</v>
      </c>
      <c r="BD2316" s="10">
        <v>2</v>
      </c>
      <c r="BE2316" s="10">
        <v>10.7</v>
      </c>
      <c r="BG2316" s="10">
        <v>3.0880499999999998E-2</v>
      </c>
      <c r="BH2316" s="10">
        <v>1.9145909999999999E-2</v>
      </c>
      <c r="BI2316" s="10">
        <v>2</v>
      </c>
      <c r="BJ2316" s="10">
        <v>10.5</v>
      </c>
      <c r="BL2316" s="10">
        <v>3.0880499999999998E-2</v>
      </c>
      <c r="BM2316" s="10">
        <v>1.9145909999999999E-2</v>
      </c>
      <c r="BN2316" s="10">
        <v>2</v>
      </c>
      <c r="BO2316" s="10">
        <v>10.5</v>
      </c>
      <c r="BQ2316" s="10">
        <v>2376</v>
      </c>
      <c r="BR2316" s="10" t="s">
        <v>10</v>
      </c>
      <c r="BS2316" s="10">
        <v>0.05</v>
      </c>
      <c r="BT2316" s="10">
        <v>0.02</v>
      </c>
      <c r="BU2316" s="10">
        <v>3</v>
      </c>
      <c r="BV2316" s="10">
        <v>10.7</v>
      </c>
      <c r="BX2316" s="10">
        <v>0.09</v>
      </c>
      <c r="BY2316" s="10">
        <v>0.04</v>
      </c>
      <c r="BZ2316" s="10">
        <v>5</v>
      </c>
      <c r="CA2316" s="10">
        <v>10.5</v>
      </c>
      <c r="CC2316" s="10">
        <v>7.0000000000000007E-2</v>
      </c>
      <c r="CD2316" s="10">
        <v>0.03</v>
      </c>
      <c r="CE2316" s="10">
        <v>4</v>
      </c>
      <c r="CF2316" s="10">
        <v>10.5</v>
      </c>
      <c r="CH2316" s="10">
        <v>2376</v>
      </c>
      <c r="CI2316" s="10" t="s">
        <v>10</v>
      </c>
      <c r="CJ2316" s="10">
        <v>1.6E-2</v>
      </c>
      <c r="CK2316" s="10">
        <v>0.01</v>
      </c>
      <c r="CL2316" s="10">
        <v>1</v>
      </c>
      <c r="CM2316" s="10">
        <v>10.7</v>
      </c>
      <c r="CO2316" s="10">
        <v>0.02</v>
      </c>
      <c r="CP2316" s="10">
        <v>0.01</v>
      </c>
      <c r="CQ2316" s="10">
        <v>1</v>
      </c>
      <c r="CR2316" s="10">
        <v>10.7</v>
      </c>
      <c r="CT2316" s="10">
        <v>2.1000000000000001E-2</v>
      </c>
      <c r="CU2316" s="10">
        <v>0.01</v>
      </c>
      <c r="CV2316" s="10">
        <v>1</v>
      </c>
      <c r="CW2316" s="10">
        <v>10.7</v>
      </c>
      <c r="CY2316" s="10">
        <v>2389</v>
      </c>
      <c r="CZ2316" s="10" t="s">
        <v>10</v>
      </c>
      <c r="DA2316" s="10">
        <v>0.47</v>
      </c>
      <c r="DB2316" s="10">
        <v>0.19</v>
      </c>
      <c r="DC2316" s="10">
        <v>28</v>
      </c>
      <c r="DD2316" s="10">
        <v>10.7</v>
      </c>
      <c r="DF2316" s="10">
        <v>0.6</v>
      </c>
      <c r="DG2316" s="10">
        <v>0.2</v>
      </c>
      <c r="DH2316" s="10">
        <v>35</v>
      </c>
      <c r="DI2316" s="10">
        <v>10.7</v>
      </c>
      <c r="DK2316" s="10">
        <v>0.7</v>
      </c>
      <c r="DL2316" s="10">
        <v>0.18</v>
      </c>
      <c r="DM2316" s="10">
        <v>40</v>
      </c>
      <c r="DN2316" s="10">
        <v>10.7</v>
      </c>
    </row>
    <row r="2317" spans="1:118" x14ac:dyDescent="0.25">
      <c r="A2317" s="10">
        <v>2378</v>
      </c>
      <c r="R2317" s="10">
        <v>2378</v>
      </c>
      <c r="S2317" s="10" t="s">
        <v>8</v>
      </c>
      <c r="AI2317" s="10">
        <v>2378</v>
      </c>
      <c r="AJ2317" s="10" t="s">
        <v>8</v>
      </c>
      <c r="AZ2317" s="10">
        <v>2378</v>
      </c>
      <c r="BA2317" s="10" t="s">
        <v>8</v>
      </c>
      <c r="BQ2317" s="10">
        <v>2377</v>
      </c>
      <c r="BR2317" s="10" t="s">
        <v>285</v>
      </c>
      <c r="BS2317" s="10">
        <v>4.9979700000000002E-2</v>
      </c>
      <c r="BT2317" s="10">
        <v>2.4190174799999999E-2</v>
      </c>
      <c r="BU2317" s="10">
        <v>3</v>
      </c>
      <c r="BV2317" s="10">
        <v>10.7</v>
      </c>
      <c r="BX2317" s="10">
        <v>8.1742499999999996E-2</v>
      </c>
      <c r="BY2317" s="10">
        <v>3.9563369999999994E-2</v>
      </c>
      <c r="BZ2317" s="10">
        <v>5</v>
      </c>
      <c r="CA2317" s="10">
        <v>10.5</v>
      </c>
      <c r="CC2317" s="10">
        <v>6.5394000000000008E-2</v>
      </c>
      <c r="CD2317" s="10">
        <v>3.1650696000000006E-2</v>
      </c>
      <c r="CE2317" s="10">
        <v>4</v>
      </c>
      <c r="CF2317" s="10">
        <v>10.5</v>
      </c>
      <c r="CH2317" s="10">
        <v>2377</v>
      </c>
      <c r="CI2317" s="10" t="s">
        <v>285</v>
      </c>
      <c r="CJ2317" s="10">
        <v>1.5734349999999998E-2</v>
      </c>
      <c r="CK2317" s="10">
        <v>9.7552969999999978E-3</v>
      </c>
      <c r="CL2317" s="10">
        <v>1</v>
      </c>
      <c r="CM2317" s="10">
        <v>10.7</v>
      </c>
      <c r="CO2317" s="10">
        <v>1.5734349999999998E-2</v>
      </c>
      <c r="CP2317" s="10">
        <v>9.7552969999999978E-3</v>
      </c>
      <c r="CQ2317" s="10">
        <v>1</v>
      </c>
      <c r="CR2317" s="10">
        <v>10.7</v>
      </c>
      <c r="CT2317" s="10">
        <v>1.5734349999999998E-2</v>
      </c>
      <c r="CU2317" s="10">
        <v>9.7552969999999978E-3</v>
      </c>
      <c r="CV2317" s="10">
        <v>1</v>
      </c>
      <c r="CW2317" s="10">
        <v>10.7</v>
      </c>
      <c r="CY2317" s="10">
        <v>2390</v>
      </c>
      <c r="CZ2317" s="10" t="s">
        <v>11</v>
      </c>
    </row>
    <row r="2318" spans="1:118" x14ac:dyDescent="0.25">
      <c r="A2318" s="10">
        <v>2379</v>
      </c>
      <c r="R2318" s="10">
        <v>2379</v>
      </c>
      <c r="S2318" s="10" t="s">
        <v>9</v>
      </c>
      <c r="T2318" s="10">
        <v>0.51</v>
      </c>
      <c r="U2318" s="10">
        <v>0.43</v>
      </c>
      <c r="V2318" s="10">
        <v>10</v>
      </c>
      <c r="W2318" s="10">
        <v>37.5</v>
      </c>
      <c r="Y2318" s="10">
        <v>0.67</v>
      </c>
      <c r="Z2318" s="10">
        <v>0.53</v>
      </c>
      <c r="AA2318" s="10">
        <v>13</v>
      </c>
      <c r="AB2318" s="10">
        <v>36.799999999999997</v>
      </c>
      <c r="AD2318" s="10">
        <v>0.67</v>
      </c>
      <c r="AE2318" s="10">
        <v>0.53</v>
      </c>
      <c r="AF2318" s="10">
        <v>13</v>
      </c>
      <c r="AG2318" s="10">
        <v>36.9</v>
      </c>
      <c r="AI2318" s="10">
        <v>2379</v>
      </c>
      <c r="AJ2318" s="10" t="s">
        <v>9</v>
      </c>
      <c r="AK2318" s="10">
        <v>1.1299999999999999</v>
      </c>
      <c r="AL2318" s="10">
        <v>0.65</v>
      </c>
      <c r="AM2318" s="10">
        <v>22</v>
      </c>
      <c r="AN2318" s="10">
        <v>36.799999999999997</v>
      </c>
      <c r="AP2318" s="10">
        <v>1.1299999999999999</v>
      </c>
      <c r="AQ2318" s="10">
        <v>0.52</v>
      </c>
      <c r="AR2318" s="10">
        <v>22</v>
      </c>
      <c r="AS2318" s="10">
        <v>36.799999999999997</v>
      </c>
      <c r="AU2318" s="10">
        <v>1.45</v>
      </c>
      <c r="AV2318" s="10">
        <v>0.69</v>
      </c>
      <c r="AW2318" s="10">
        <v>26</v>
      </c>
      <c r="AX2318" s="10">
        <v>36.9</v>
      </c>
      <c r="AZ2318" s="10">
        <v>2379</v>
      </c>
      <c r="BA2318" s="10" t="s">
        <v>9</v>
      </c>
      <c r="BB2318" s="10">
        <v>0.55000000000000004</v>
      </c>
      <c r="BC2318" s="10">
        <v>0.44</v>
      </c>
      <c r="BD2318" s="10">
        <v>10</v>
      </c>
      <c r="BE2318" s="10">
        <v>37.5</v>
      </c>
      <c r="BG2318" s="10">
        <v>0.63</v>
      </c>
      <c r="BH2318" s="10">
        <v>0.5</v>
      </c>
      <c r="BI2318" s="10">
        <v>13</v>
      </c>
      <c r="BJ2318" s="10">
        <v>36.799999999999997</v>
      </c>
      <c r="BL2318" s="10">
        <v>0.78</v>
      </c>
      <c r="BM2318" s="10">
        <v>0.5</v>
      </c>
      <c r="BN2318" s="10">
        <v>13</v>
      </c>
      <c r="BO2318" s="10">
        <v>36.9</v>
      </c>
      <c r="BQ2318" s="10">
        <v>2378</v>
      </c>
      <c r="BR2318" s="10" t="s">
        <v>8</v>
      </c>
      <c r="CH2318" s="10">
        <v>2378</v>
      </c>
      <c r="CI2318" s="10" t="s">
        <v>8</v>
      </c>
      <c r="CY2318" s="10">
        <v>2391</v>
      </c>
      <c r="CZ2318" s="10" t="s">
        <v>285</v>
      </c>
      <c r="DA2318" s="10">
        <v>0.2110254</v>
      </c>
      <c r="DB2318" s="10">
        <v>6.9216331200000009E-2</v>
      </c>
      <c r="DC2318" s="10">
        <v>12</v>
      </c>
      <c r="DD2318" s="10">
        <v>10.7</v>
      </c>
      <c r="DF2318" s="10">
        <v>0.26378174999999993</v>
      </c>
      <c r="DG2318" s="10">
        <v>8.6520413999999976E-2</v>
      </c>
      <c r="DH2318" s="10">
        <v>15</v>
      </c>
      <c r="DI2318" s="10">
        <v>10.7</v>
      </c>
      <c r="DK2318" s="10">
        <v>0.26378174999999993</v>
      </c>
      <c r="DL2318" s="10">
        <v>8.6520413999999976E-2</v>
      </c>
      <c r="DM2318" s="10">
        <v>15</v>
      </c>
      <c r="DN2318" s="10">
        <v>10.7</v>
      </c>
    </row>
    <row r="2319" spans="1:118" x14ac:dyDescent="0.25">
      <c r="A2319" s="10">
        <v>2380</v>
      </c>
      <c r="R2319" s="10">
        <v>2380</v>
      </c>
      <c r="S2319" s="10" t="s">
        <v>10</v>
      </c>
      <c r="AI2319" s="10">
        <v>2380</v>
      </c>
      <c r="AJ2319" s="10" t="s">
        <v>10</v>
      </c>
      <c r="AZ2319" s="10">
        <v>2380</v>
      </c>
      <c r="BA2319" s="10" t="s">
        <v>10</v>
      </c>
      <c r="BQ2319" s="10">
        <v>2379</v>
      </c>
      <c r="BR2319" s="10" t="s">
        <v>9</v>
      </c>
      <c r="BS2319" s="10">
        <v>1.1299999999999999</v>
      </c>
      <c r="BT2319" s="10">
        <v>0.73</v>
      </c>
      <c r="BU2319" s="10">
        <v>20</v>
      </c>
      <c r="BV2319" s="10">
        <v>37.5</v>
      </c>
      <c r="BX2319" s="10">
        <v>1.53</v>
      </c>
      <c r="BY2319" s="10">
        <v>0.67</v>
      </c>
      <c r="BZ2319" s="10">
        <v>27</v>
      </c>
      <c r="CA2319" s="10">
        <v>36.799999999999997</v>
      </c>
      <c r="CC2319" s="10">
        <v>1.63</v>
      </c>
      <c r="CD2319" s="10">
        <v>0.72</v>
      </c>
      <c r="CE2319" s="10">
        <v>27</v>
      </c>
      <c r="CF2319" s="10">
        <v>36.9</v>
      </c>
      <c r="CH2319" s="10">
        <v>2379</v>
      </c>
      <c r="CI2319" s="10" t="s">
        <v>9</v>
      </c>
      <c r="CJ2319" s="10">
        <v>0.49</v>
      </c>
      <c r="CK2319" s="10">
        <v>0.4</v>
      </c>
      <c r="CL2319" s="10">
        <v>9</v>
      </c>
      <c r="CM2319" s="10">
        <v>37.5</v>
      </c>
      <c r="CO2319" s="10">
        <v>0.83</v>
      </c>
      <c r="CP2319" s="10">
        <v>0.63</v>
      </c>
      <c r="CQ2319" s="10">
        <v>15</v>
      </c>
      <c r="CR2319" s="10">
        <v>36.799999999999997</v>
      </c>
      <c r="CT2319" s="10">
        <v>0.8</v>
      </c>
      <c r="CU2319" s="10">
        <v>0.61</v>
      </c>
      <c r="CV2319" s="10">
        <v>14</v>
      </c>
      <c r="CW2319" s="10">
        <v>36.9</v>
      </c>
      <c r="CY2319" s="10">
        <v>2392</v>
      </c>
      <c r="CZ2319" s="10" t="s">
        <v>304</v>
      </c>
      <c r="DA2319" s="10">
        <v>1.7585449999999999E-2</v>
      </c>
      <c r="DB2319" s="10">
        <v>5.7680275999999996E-3</v>
      </c>
      <c r="DC2319" s="10">
        <v>1</v>
      </c>
      <c r="DD2319" s="10">
        <v>10.7</v>
      </c>
      <c r="DF2319" s="10">
        <v>1.7585449999999999E-2</v>
      </c>
      <c r="DG2319" s="10">
        <v>5.7680275999999996E-3</v>
      </c>
      <c r="DH2319" s="10">
        <v>1</v>
      </c>
      <c r="DI2319" s="10">
        <v>10.7</v>
      </c>
      <c r="DK2319" s="10">
        <v>1.7585449999999999E-2</v>
      </c>
      <c r="DL2319" s="10">
        <v>5.7680275999999996E-3</v>
      </c>
      <c r="DM2319" s="10">
        <v>1</v>
      </c>
      <c r="DN2319" s="10">
        <v>10.7</v>
      </c>
    </row>
    <row r="2320" spans="1:118" x14ac:dyDescent="0.25">
      <c r="A2320" s="10">
        <v>2381</v>
      </c>
      <c r="R2320" s="10">
        <v>2381</v>
      </c>
      <c r="S2320" s="10" t="s">
        <v>11</v>
      </c>
      <c r="T2320" s="10">
        <v>0.49</v>
      </c>
      <c r="U2320" s="10">
        <v>0.3</v>
      </c>
      <c r="V2320" s="10">
        <v>30</v>
      </c>
      <c r="W2320" s="10">
        <v>10.7</v>
      </c>
      <c r="Y2320" s="10">
        <v>0.65</v>
      </c>
      <c r="Z2320" s="10">
        <v>0.4</v>
      </c>
      <c r="AA2320" s="10">
        <v>40</v>
      </c>
      <c r="AB2320" s="10">
        <v>10.7</v>
      </c>
      <c r="AD2320" s="10">
        <v>0.65</v>
      </c>
      <c r="AE2320" s="10">
        <v>0.4</v>
      </c>
      <c r="AF2320" s="10">
        <v>40</v>
      </c>
      <c r="AG2320" s="10">
        <v>10.7</v>
      </c>
      <c r="AI2320" s="10">
        <v>2381</v>
      </c>
      <c r="AJ2320" s="10" t="s">
        <v>11</v>
      </c>
      <c r="AK2320" s="10">
        <v>1.1000000000000001</v>
      </c>
      <c r="AL2320" s="10">
        <v>0.54</v>
      </c>
      <c r="AM2320" s="10">
        <v>65</v>
      </c>
      <c r="AN2320" s="10">
        <v>10.7</v>
      </c>
      <c r="AP2320" s="10">
        <v>1.1000000000000001</v>
      </c>
      <c r="AQ2320" s="10">
        <v>0.38</v>
      </c>
      <c r="AR2320" s="10">
        <v>65</v>
      </c>
      <c r="AS2320" s="10">
        <v>10.7</v>
      </c>
      <c r="AU2320" s="10">
        <v>1.4</v>
      </c>
      <c r="AV2320" s="10">
        <v>0.51</v>
      </c>
      <c r="AW2320" s="10">
        <v>83</v>
      </c>
      <c r="AX2320" s="10">
        <v>10.7</v>
      </c>
      <c r="AZ2320" s="10">
        <v>2381</v>
      </c>
      <c r="BA2320" s="10" t="s">
        <v>11</v>
      </c>
      <c r="BB2320" s="10">
        <v>0.54</v>
      </c>
      <c r="BC2320" s="10">
        <v>0.34</v>
      </c>
      <c r="BD2320" s="10">
        <v>35</v>
      </c>
      <c r="BE2320" s="10">
        <v>10.5</v>
      </c>
      <c r="BG2320" s="10">
        <v>0.62</v>
      </c>
      <c r="BH2320" s="10">
        <v>0.38</v>
      </c>
      <c r="BI2320" s="10">
        <v>40</v>
      </c>
      <c r="BJ2320" s="10">
        <v>10.5</v>
      </c>
      <c r="BL2320" s="10">
        <v>0.77</v>
      </c>
      <c r="BM2320" s="10">
        <v>0.48</v>
      </c>
      <c r="BN2320" s="10">
        <v>50</v>
      </c>
      <c r="BO2320" s="10">
        <v>10.5</v>
      </c>
      <c r="BQ2320" s="10">
        <v>2380</v>
      </c>
      <c r="BR2320" s="10" t="s">
        <v>10</v>
      </c>
      <c r="CH2320" s="10">
        <v>2380</v>
      </c>
      <c r="CI2320" s="10" t="s">
        <v>10</v>
      </c>
      <c r="CY2320" s="10">
        <v>2393</v>
      </c>
      <c r="CZ2320" s="10" t="s">
        <v>305</v>
      </c>
      <c r="DA2320" s="10">
        <v>7.0341799999999996E-2</v>
      </c>
      <c r="DB2320" s="10">
        <v>2.3072110399999998E-2</v>
      </c>
      <c r="DC2320" s="10">
        <v>4</v>
      </c>
      <c r="DD2320" s="10">
        <v>10.7</v>
      </c>
      <c r="DF2320" s="10">
        <v>0.14068359999999999</v>
      </c>
      <c r="DG2320" s="10">
        <v>4.6144220799999996E-2</v>
      </c>
      <c r="DH2320" s="10">
        <v>8</v>
      </c>
      <c r="DI2320" s="10">
        <v>10.7</v>
      </c>
      <c r="DK2320" s="10">
        <v>0.17585449999999997</v>
      </c>
      <c r="DL2320" s="10">
        <v>5.7680275999999996E-2</v>
      </c>
      <c r="DM2320" s="10">
        <v>10</v>
      </c>
      <c r="DN2320" s="10">
        <v>10.7</v>
      </c>
    </row>
    <row r="2321" spans="1:118" x14ac:dyDescent="0.25">
      <c r="A2321" s="10">
        <v>2382</v>
      </c>
      <c r="R2321" s="10">
        <v>2382</v>
      </c>
      <c r="S2321" s="10" t="s">
        <v>547</v>
      </c>
      <c r="T2321" s="10">
        <v>0.14000000000000001</v>
      </c>
      <c r="U2321" s="10">
        <v>0.12</v>
      </c>
      <c r="V2321" s="10">
        <v>3</v>
      </c>
      <c r="W2321" s="10">
        <v>37.4</v>
      </c>
      <c r="Y2321" s="10">
        <v>0.25</v>
      </c>
      <c r="Z2321" s="10">
        <v>0.19</v>
      </c>
      <c r="AA2321" s="10">
        <v>5</v>
      </c>
      <c r="AB2321" s="10">
        <v>36.700000000000003</v>
      </c>
      <c r="AD2321" s="10">
        <v>0.32</v>
      </c>
      <c r="AE2321" s="10">
        <v>0.24</v>
      </c>
      <c r="AF2321" s="10">
        <v>5</v>
      </c>
      <c r="AG2321" s="10">
        <v>36.700000000000003</v>
      </c>
      <c r="AI2321" s="10">
        <v>2382</v>
      </c>
      <c r="AJ2321" s="10" t="s">
        <v>547</v>
      </c>
      <c r="AK2321" s="10">
        <v>0.44</v>
      </c>
      <c r="AL2321" s="10">
        <v>0.28000000000000003</v>
      </c>
      <c r="AM2321" s="10">
        <v>8</v>
      </c>
      <c r="AN2321" s="10">
        <v>36.700000000000003</v>
      </c>
      <c r="AP2321" s="10">
        <v>0.72</v>
      </c>
      <c r="AQ2321" s="10">
        <v>0.26</v>
      </c>
      <c r="AR2321" s="10">
        <v>13</v>
      </c>
      <c r="AS2321" s="10">
        <v>36.700000000000003</v>
      </c>
      <c r="AU2321" s="10">
        <v>0.75</v>
      </c>
      <c r="AV2321" s="10">
        <v>0.27</v>
      </c>
      <c r="AW2321" s="10">
        <v>14</v>
      </c>
      <c r="AX2321" s="10">
        <v>36.700000000000003</v>
      </c>
      <c r="AZ2321" s="10">
        <v>2382</v>
      </c>
      <c r="BA2321" s="10" t="s">
        <v>547</v>
      </c>
      <c r="BB2321" s="10">
        <v>0.14000000000000001</v>
      </c>
      <c r="BC2321" s="10">
        <v>0.12</v>
      </c>
      <c r="BD2321" s="10">
        <v>3</v>
      </c>
      <c r="BG2321" s="10">
        <v>0.25</v>
      </c>
      <c r="BH2321" s="10">
        <v>0.19</v>
      </c>
      <c r="BI2321" s="10">
        <v>5</v>
      </c>
      <c r="BL2321" s="10">
        <v>0.32</v>
      </c>
      <c r="BM2321" s="10">
        <v>0.24</v>
      </c>
      <c r="BN2321" s="10">
        <v>5</v>
      </c>
      <c r="BQ2321" s="10">
        <v>2381</v>
      </c>
      <c r="BR2321" s="10" t="s">
        <v>11</v>
      </c>
      <c r="BS2321" s="10">
        <v>1.1000000000000001</v>
      </c>
      <c r="BT2321" s="10">
        <v>0.59</v>
      </c>
      <c r="BU2321" s="10">
        <v>70</v>
      </c>
      <c r="BV2321" s="10">
        <v>10.5</v>
      </c>
      <c r="BX2321" s="10">
        <v>1.5</v>
      </c>
      <c r="BY2321" s="10">
        <v>0.53</v>
      </c>
      <c r="BZ2321" s="10">
        <v>91</v>
      </c>
      <c r="CA2321" s="10">
        <v>10.5</v>
      </c>
      <c r="CC2321" s="10">
        <v>1.6</v>
      </c>
      <c r="CD2321" s="10">
        <v>0.56999999999999995</v>
      </c>
      <c r="CE2321" s="10">
        <v>92</v>
      </c>
      <c r="CF2321" s="10">
        <v>10.5</v>
      </c>
      <c r="CH2321" s="10">
        <v>2381</v>
      </c>
      <c r="CI2321" s="10" t="s">
        <v>11</v>
      </c>
      <c r="CJ2321" s="10">
        <v>0.47</v>
      </c>
      <c r="CK2321" s="10">
        <v>0.28999999999999998</v>
      </c>
      <c r="CL2321" s="10">
        <v>30</v>
      </c>
      <c r="CM2321" s="10">
        <v>10.6</v>
      </c>
      <c r="CO2321" s="10">
        <v>0.81</v>
      </c>
      <c r="CP2321" s="10">
        <v>0.5</v>
      </c>
      <c r="CQ2321" s="10">
        <v>52</v>
      </c>
      <c r="CR2321" s="10">
        <v>10.6</v>
      </c>
      <c r="CT2321" s="10">
        <v>0.78</v>
      </c>
      <c r="CU2321" s="10">
        <v>0.48</v>
      </c>
      <c r="CV2321" s="10">
        <v>50</v>
      </c>
      <c r="CW2321" s="10">
        <v>10.6</v>
      </c>
      <c r="CY2321" s="10">
        <v>2394</v>
      </c>
      <c r="CZ2321" s="10" t="s">
        <v>289</v>
      </c>
      <c r="DA2321" s="10">
        <v>0.2110254</v>
      </c>
      <c r="DB2321" s="10">
        <v>6.9216331200000009E-2</v>
      </c>
      <c r="DC2321" s="10">
        <v>12</v>
      </c>
      <c r="DD2321" s="10">
        <v>10.7</v>
      </c>
      <c r="DF2321" s="10">
        <v>0.2110254</v>
      </c>
      <c r="DG2321" s="10">
        <v>6.9216331200000009E-2</v>
      </c>
      <c r="DH2321" s="10">
        <v>12</v>
      </c>
      <c r="DI2321" s="10">
        <v>10.7</v>
      </c>
      <c r="DK2321" s="10">
        <v>0.26378174999999993</v>
      </c>
      <c r="DL2321" s="10">
        <v>8.6520413999999976E-2</v>
      </c>
      <c r="DM2321" s="10">
        <v>15</v>
      </c>
      <c r="DN2321" s="10">
        <v>10.7</v>
      </c>
    </row>
    <row r="2322" spans="1:118" x14ac:dyDescent="0.25">
      <c r="A2322" s="10">
        <v>2383</v>
      </c>
      <c r="R2322" s="10">
        <v>2383</v>
      </c>
      <c r="S2322" s="10" t="s">
        <v>308</v>
      </c>
      <c r="T2322" s="10">
        <v>4.7203049999999996E-2</v>
      </c>
      <c r="U2322" s="10">
        <v>2.9265890999999999E-2</v>
      </c>
      <c r="V2322" s="10">
        <v>3</v>
      </c>
      <c r="W2322" s="10">
        <v>10.7</v>
      </c>
      <c r="Y2322" s="10">
        <v>4.7203049999999996E-2</v>
      </c>
      <c r="Z2322" s="10">
        <v>2.9265890999999999E-2</v>
      </c>
      <c r="AA2322" s="10">
        <v>3</v>
      </c>
      <c r="AB2322" s="10">
        <v>10.7</v>
      </c>
      <c r="AD2322" s="10">
        <v>3.1468699999999995E-2</v>
      </c>
      <c r="AE2322" s="10">
        <v>1.9510593999999996E-2</v>
      </c>
      <c r="AF2322" s="10">
        <v>2</v>
      </c>
      <c r="AG2322" s="10">
        <v>10.7</v>
      </c>
      <c r="AI2322" s="10">
        <v>2383</v>
      </c>
      <c r="AJ2322" s="10" t="s">
        <v>308</v>
      </c>
      <c r="AK2322" s="10">
        <v>1.647479E-2</v>
      </c>
      <c r="AL2322" s="10">
        <v>8.4350924799999998E-3</v>
      </c>
      <c r="AM2322" s="10">
        <v>1</v>
      </c>
      <c r="AN2322" s="10">
        <v>10.7</v>
      </c>
      <c r="AP2322" s="10">
        <v>1.7492894999999998E-2</v>
      </c>
      <c r="AQ2322" s="10">
        <v>6.0350487749999985E-3</v>
      </c>
      <c r="AR2322" s="10">
        <v>1</v>
      </c>
      <c r="AS2322" s="10">
        <v>10.7</v>
      </c>
      <c r="AU2322" s="10">
        <v>1.740034E-2</v>
      </c>
      <c r="AV2322" s="10">
        <v>6.3163234199999996E-3</v>
      </c>
      <c r="AW2322" s="10">
        <v>1</v>
      </c>
      <c r="AX2322" s="10">
        <v>10.7</v>
      </c>
      <c r="AZ2322" s="10">
        <v>2383</v>
      </c>
      <c r="BA2322" s="10" t="s">
        <v>308</v>
      </c>
      <c r="BB2322" s="10">
        <v>1.5440249999999999E-2</v>
      </c>
      <c r="BC2322" s="10">
        <v>9.5729549999999993E-3</v>
      </c>
      <c r="BD2322" s="10">
        <v>1</v>
      </c>
      <c r="BE2322" s="10">
        <v>10.5</v>
      </c>
      <c r="BG2322" s="10">
        <v>1.5440249999999999E-2</v>
      </c>
      <c r="BH2322" s="10">
        <v>9.5729549999999993E-3</v>
      </c>
      <c r="BI2322" s="10">
        <v>1</v>
      </c>
      <c r="BJ2322" s="10">
        <v>10.5</v>
      </c>
      <c r="BL2322" s="10">
        <v>1.5440249999999999E-2</v>
      </c>
      <c r="BM2322" s="10">
        <v>9.5729549999999993E-3</v>
      </c>
      <c r="BN2322" s="10">
        <v>1</v>
      </c>
      <c r="BO2322" s="10">
        <v>10.5</v>
      </c>
      <c r="BQ2322" s="10">
        <v>2382</v>
      </c>
      <c r="BR2322" s="10" t="s">
        <v>547</v>
      </c>
      <c r="BS2322" s="10">
        <v>0.53</v>
      </c>
      <c r="BT2322" s="10">
        <v>0.31</v>
      </c>
      <c r="BU2322" s="10">
        <v>9</v>
      </c>
      <c r="BV2322" s="10">
        <v>37.5</v>
      </c>
      <c r="BX2322" s="10">
        <v>0.82</v>
      </c>
      <c r="BY2322" s="10">
        <v>0.31</v>
      </c>
      <c r="BZ2322" s="10">
        <v>13</v>
      </c>
      <c r="CA2322" s="10">
        <v>36.799999999999997</v>
      </c>
      <c r="CC2322" s="10">
        <v>0.85</v>
      </c>
      <c r="CD2322" s="10">
        <v>0.3</v>
      </c>
      <c r="CE2322" s="10">
        <v>13</v>
      </c>
      <c r="CF2322" s="10">
        <v>36.9</v>
      </c>
      <c r="CH2322" s="10">
        <v>2382</v>
      </c>
      <c r="CI2322" s="10" t="s">
        <v>547</v>
      </c>
      <c r="CJ2322" s="10">
        <v>0.15</v>
      </c>
      <c r="CK2322" s="10">
        <v>0.13</v>
      </c>
      <c r="CL2322" s="10">
        <v>2</v>
      </c>
      <c r="CM2322" s="10">
        <v>37.4</v>
      </c>
      <c r="CO2322" s="10">
        <v>0.26</v>
      </c>
      <c r="CP2322" s="10">
        <v>0.2</v>
      </c>
      <c r="CQ2322" s="10">
        <v>4</v>
      </c>
      <c r="CR2322" s="10">
        <v>36.700000000000003</v>
      </c>
      <c r="CT2322" s="10">
        <v>0.2</v>
      </c>
      <c r="CU2322" s="10">
        <v>0.16</v>
      </c>
      <c r="CV2322" s="10">
        <v>3</v>
      </c>
      <c r="CW2322" s="10">
        <v>36.700000000000003</v>
      </c>
      <c r="CY2322" s="10">
        <v>2395</v>
      </c>
      <c r="CZ2322" s="10" t="s">
        <v>8</v>
      </c>
      <c r="DA2322" s="10">
        <v>1.22</v>
      </c>
      <c r="DB2322" s="10">
        <v>0.37</v>
      </c>
      <c r="DC2322" s="10">
        <v>21</v>
      </c>
      <c r="DD2322" s="10">
        <v>36.299999999999997</v>
      </c>
      <c r="DF2322" s="10">
        <v>1.42</v>
      </c>
      <c r="DG2322" s="10">
        <v>0.38</v>
      </c>
      <c r="DH2322" s="10">
        <v>23</v>
      </c>
      <c r="DI2322" s="10">
        <v>36.1</v>
      </c>
      <c r="DK2322" s="10">
        <v>1.42</v>
      </c>
      <c r="DL2322" s="10">
        <v>0.42</v>
      </c>
      <c r="DM2322" s="10">
        <v>23</v>
      </c>
      <c r="DN2322" s="10">
        <v>36.1</v>
      </c>
    </row>
    <row r="2323" spans="1:118" x14ac:dyDescent="0.25">
      <c r="A2323" s="10">
        <v>2384</v>
      </c>
      <c r="R2323" s="10">
        <v>2384</v>
      </c>
      <c r="S2323" s="10" t="s">
        <v>300</v>
      </c>
      <c r="T2323" s="10">
        <v>0.31468699999999994</v>
      </c>
      <c r="U2323" s="10">
        <v>0.19510593999999995</v>
      </c>
      <c r="V2323" s="10">
        <v>20</v>
      </c>
      <c r="W2323" s="10">
        <v>10.7</v>
      </c>
      <c r="Y2323" s="10">
        <v>0.39335874999999998</v>
      </c>
      <c r="Z2323" s="10">
        <v>0.24388242499999999</v>
      </c>
      <c r="AA2323" s="10">
        <v>25</v>
      </c>
      <c r="AB2323" s="10">
        <v>10.7</v>
      </c>
      <c r="AD2323" s="10">
        <v>0.47203049999999991</v>
      </c>
      <c r="AE2323" s="10">
        <v>0.29265890999999994</v>
      </c>
      <c r="AF2323" s="10">
        <v>30</v>
      </c>
      <c r="AG2323" s="10">
        <v>10.7</v>
      </c>
      <c r="AI2323" s="10">
        <v>2384</v>
      </c>
      <c r="AJ2323" s="10" t="s">
        <v>300</v>
      </c>
      <c r="AK2323" s="10">
        <v>0.72489075999999986</v>
      </c>
      <c r="AL2323" s="10">
        <v>0.37114406911999992</v>
      </c>
      <c r="AM2323" s="10">
        <v>44</v>
      </c>
      <c r="AN2323" s="10">
        <v>10.7</v>
      </c>
      <c r="AP2323" s="10">
        <v>0.75219448499999986</v>
      </c>
      <c r="AQ2323" s="10">
        <v>0.25950709732499994</v>
      </c>
      <c r="AR2323" s="10">
        <v>43</v>
      </c>
      <c r="AS2323" s="10">
        <v>10.7</v>
      </c>
      <c r="AU2323" s="10">
        <v>0.9744190399999999</v>
      </c>
      <c r="AV2323" s="10">
        <v>0.35371411151999993</v>
      </c>
      <c r="AW2323" s="10">
        <v>56</v>
      </c>
      <c r="AX2323" s="10">
        <v>10.7</v>
      </c>
      <c r="AZ2323" s="10">
        <v>2384</v>
      </c>
      <c r="BA2323" s="10" t="s">
        <v>300</v>
      </c>
      <c r="BB2323" s="10">
        <v>0.38600624999999994</v>
      </c>
      <c r="BC2323" s="10">
        <v>0.23932387499999996</v>
      </c>
      <c r="BD2323" s="10">
        <v>25</v>
      </c>
      <c r="BE2323" s="10">
        <v>10.5</v>
      </c>
      <c r="BG2323" s="10">
        <v>0.46320749999999994</v>
      </c>
      <c r="BH2323" s="10">
        <v>0.28718864999999993</v>
      </c>
      <c r="BI2323" s="10">
        <v>30</v>
      </c>
      <c r="BJ2323" s="10">
        <v>10.5</v>
      </c>
      <c r="BL2323" s="10">
        <v>0.46320749999999994</v>
      </c>
      <c r="BM2323" s="10">
        <v>39</v>
      </c>
      <c r="BN2323" s="10">
        <v>30</v>
      </c>
      <c r="BO2323" s="10">
        <v>10.5</v>
      </c>
      <c r="BQ2323" s="10">
        <v>2383</v>
      </c>
      <c r="BR2323" s="10" t="s">
        <v>308</v>
      </c>
      <c r="BS2323" s="10">
        <v>0.1195257</v>
      </c>
      <c r="BT2323" s="10">
        <v>4.3387829099999997E-2</v>
      </c>
      <c r="BU2323" s="10">
        <v>7</v>
      </c>
      <c r="BV2323" s="10">
        <v>10.5</v>
      </c>
      <c r="BX2323" s="10">
        <v>0.17075099999999999</v>
      </c>
      <c r="BY2323" s="10">
        <v>6.1982612999999992E-2</v>
      </c>
      <c r="BZ2323" s="10">
        <v>10</v>
      </c>
      <c r="CA2323" s="10">
        <v>10.5</v>
      </c>
      <c r="CC2323" s="10">
        <v>0.17075099999999999</v>
      </c>
      <c r="CD2323" s="10">
        <v>6.1982612999999992E-2</v>
      </c>
      <c r="CE2323" s="10">
        <v>10</v>
      </c>
      <c r="CF2323" s="10">
        <v>10.5</v>
      </c>
      <c r="CH2323" s="10">
        <v>2383</v>
      </c>
      <c r="CI2323" s="10" t="s">
        <v>308</v>
      </c>
      <c r="CJ2323" s="10">
        <v>3.11746E-2</v>
      </c>
      <c r="CK2323" s="10">
        <v>1.9328252000000001E-2</v>
      </c>
      <c r="CL2323" s="10">
        <v>2</v>
      </c>
      <c r="CM2323" s="10">
        <v>10.6</v>
      </c>
      <c r="CO2323" s="10">
        <v>4.6761900000000002E-2</v>
      </c>
      <c r="CP2323" s="10">
        <v>2.8992378000000003E-2</v>
      </c>
      <c r="CQ2323" s="10">
        <v>3</v>
      </c>
      <c r="CR2323" s="10">
        <v>10.6</v>
      </c>
      <c r="CT2323" s="10">
        <v>3.11746E-2</v>
      </c>
      <c r="CU2323" s="10">
        <v>1.9328252000000001E-2</v>
      </c>
      <c r="CV2323" s="10">
        <v>2</v>
      </c>
      <c r="CW2323" s="10">
        <v>10.6</v>
      </c>
      <c r="CY2323" s="10">
        <v>2396</v>
      </c>
      <c r="CZ2323" s="10" t="s">
        <v>9</v>
      </c>
    </row>
    <row r="2324" spans="1:118" x14ac:dyDescent="0.25">
      <c r="A2324" s="10">
        <v>2385</v>
      </c>
      <c r="R2324" s="10">
        <v>2385</v>
      </c>
      <c r="S2324" s="10" t="s">
        <v>310</v>
      </c>
      <c r="T2324" s="10">
        <v>3.1468699999999995E-2</v>
      </c>
      <c r="U2324" s="10">
        <v>1.9510593999999996E-2</v>
      </c>
      <c r="V2324" s="10">
        <v>2</v>
      </c>
      <c r="W2324" s="10">
        <v>10.7</v>
      </c>
      <c r="Y2324" s="10">
        <v>0.12587479999999998</v>
      </c>
      <c r="Z2324" s="10">
        <v>7.8042375999999983E-2</v>
      </c>
      <c r="AA2324" s="10">
        <v>8</v>
      </c>
      <c r="AB2324" s="10">
        <v>10.7</v>
      </c>
      <c r="AD2324" s="10">
        <v>0.14160914999999999</v>
      </c>
      <c r="AE2324" s="10">
        <v>8.7797672999999993E-2</v>
      </c>
      <c r="AF2324" s="10">
        <v>9</v>
      </c>
      <c r="AG2324" s="10">
        <v>10.7</v>
      </c>
      <c r="AI2324" s="10">
        <v>2385</v>
      </c>
      <c r="AJ2324" s="10" t="s">
        <v>310</v>
      </c>
      <c r="AK2324" s="10">
        <v>0.32949579999999995</v>
      </c>
      <c r="AL2324" s="10">
        <v>0.16870184959999998</v>
      </c>
      <c r="AM2324" s="10">
        <v>20</v>
      </c>
      <c r="AN2324" s="10">
        <v>10.7</v>
      </c>
      <c r="AP2324" s="10">
        <v>0.36735079499999995</v>
      </c>
      <c r="AQ2324" s="10">
        <v>0.12673602427499997</v>
      </c>
      <c r="AR2324" s="10">
        <v>21</v>
      </c>
      <c r="AS2324" s="10">
        <v>10.7</v>
      </c>
      <c r="AU2324" s="10">
        <v>0.43500849999999996</v>
      </c>
      <c r="AV2324" s="10">
        <v>0.15790808549999999</v>
      </c>
      <c r="AW2324" s="10">
        <v>25</v>
      </c>
      <c r="AX2324" s="10">
        <v>10.7</v>
      </c>
      <c r="AZ2324" s="10">
        <v>2385</v>
      </c>
      <c r="BA2324" s="10" t="s">
        <v>310</v>
      </c>
      <c r="BB2324" s="10">
        <v>7.7201249999999985E-2</v>
      </c>
      <c r="BC2324" s="10">
        <v>4.7864774999999991E-2</v>
      </c>
      <c r="BD2324" s="10">
        <v>5</v>
      </c>
      <c r="BE2324" s="10">
        <v>10.5</v>
      </c>
      <c r="BG2324" s="10">
        <v>7.7201249999999985E-2</v>
      </c>
      <c r="BH2324" s="10">
        <v>4.7864774999999991E-2</v>
      </c>
      <c r="BI2324" s="10">
        <v>5</v>
      </c>
      <c r="BJ2324" s="10">
        <v>10.5</v>
      </c>
      <c r="BL2324" s="10">
        <v>0.15440249999999997</v>
      </c>
      <c r="BM2324" s="10">
        <v>9.5729549999999983E-2</v>
      </c>
      <c r="BN2324" s="10">
        <v>10</v>
      </c>
      <c r="BO2324" s="10">
        <v>10.5</v>
      </c>
      <c r="BQ2324" s="10">
        <v>2384</v>
      </c>
      <c r="BR2324" s="10" t="s">
        <v>300</v>
      </c>
      <c r="BS2324" s="10">
        <v>0.68300399999999994</v>
      </c>
      <c r="BT2324" s="10">
        <v>0.24793045199999997</v>
      </c>
      <c r="BU2324" s="10">
        <v>40</v>
      </c>
      <c r="BV2324" s="10">
        <v>10.5</v>
      </c>
      <c r="BX2324" s="10">
        <v>0.90498029999999996</v>
      </c>
      <c r="BY2324" s="10">
        <v>0.32850784889999995</v>
      </c>
      <c r="BZ2324" s="10">
        <v>53</v>
      </c>
      <c r="CA2324" s="10">
        <v>10.5</v>
      </c>
      <c r="CC2324" s="10">
        <v>0.87083009999999994</v>
      </c>
      <c r="CD2324" s="10">
        <v>0.3161113263</v>
      </c>
      <c r="CE2324" s="10">
        <v>51</v>
      </c>
      <c r="CF2324" s="10">
        <v>10.5</v>
      </c>
      <c r="CH2324" s="10">
        <v>2384</v>
      </c>
      <c r="CI2324" s="10" t="s">
        <v>300</v>
      </c>
      <c r="CJ2324" s="10">
        <v>0.31174599999999997</v>
      </c>
      <c r="CK2324" s="10">
        <v>0.19328251999999999</v>
      </c>
      <c r="CL2324" s="10">
        <v>20</v>
      </c>
      <c r="CM2324" s="10">
        <v>10.6</v>
      </c>
      <c r="CO2324" s="10">
        <v>0.63907930000000002</v>
      </c>
      <c r="CP2324" s="10">
        <v>0.39622916600000002</v>
      </c>
      <c r="CQ2324" s="10">
        <v>41</v>
      </c>
      <c r="CR2324" s="10">
        <v>10.6</v>
      </c>
      <c r="CT2324" s="10">
        <v>0.31174599999999997</v>
      </c>
      <c r="CU2324" s="10">
        <v>39</v>
      </c>
      <c r="CV2324" s="10">
        <v>20</v>
      </c>
      <c r="CW2324" s="10">
        <v>10.6</v>
      </c>
      <c r="CY2324" s="10">
        <v>2397</v>
      </c>
      <c r="CZ2324" s="10" t="s">
        <v>10</v>
      </c>
      <c r="DA2324" s="10">
        <v>1.2</v>
      </c>
      <c r="DB2324" s="10">
        <v>0.33</v>
      </c>
      <c r="DC2324" s="10">
        <v>72</v>
      </c>
      <c r="DD2324" s="10">
        <v>10.5</v>
      </c>
      <c r="DF2324" s="10">
        <v>1.4</v>
      </c>
      <c r="DG2324" s="10">
        <v>0.34</v>
      </c>
      <c r="DH2324" s="10">
        <v>80</v>
      </c>
      <c r="DI2324" s="10">
        <v>10.4</v>
      </c>
      <c r="DK2324" s="10">
        <v>1.4</v>
      </c>
      <c r="DL2324" s="10">
        <v>0.38</v>
      </c>
      <c r="DM2324" s="10">
        <v>82</v>
      </c>
      <c r="DN2324" s="10">
        <v>10.4</v>
      </c>
    </row>
    <row r="2325" spans="1:118" x14ac:dyDescent="0.25">
      <c r="A2325" s="10">
        <v>2386</v>
      </c>
      <c r="R2325" s="10">
        <v>2386</v>
      </c>
      <c r="S2325" s="10" t="s">
        <v>301</v>
      </c>
      <c r="T2325" s="10">
        <v>3.1468699999999995E-2</v>
      </c>
      <c r="U2325" s="10">
        <v>1.9510593999999996E-2</v>
      </c>
      <c r="V2325" s="10">
        <v>2</v>
      </c>
      <c r="W2325" s="10">
        <v>10.7</v>
      </c>
      <c r="Y2325" s="10">
        <v>3.1468699999999995E-2</v>
      </c>
      <c r="Z2325" s="10">
        <v>1.9510593999999996E-2</v>
      </c>
      <c r="AA2325" s="10">
        <v>2</v>
      </c>
      <c r="AB2325" s="10">
        <v>10.7</v>
      </c>
      <c r="AD2325" s="10">
        <v>4.7203049999999996E-2</v>
      </c>
      <c r="AE2325" s="10">
        <v>2.9265890999999999E-2</v>
      </c>
      <c r="AF2325" s="10">
        <v>3</v>
      </c>
      <c r="AG2325" s="10">
        <v>10.7</v>
      </c>
      <c r="AI2325" s="10">
        <v>2386</v>
      </c>
      <c r="AJ2325" s="10" t="s">
        <v>301</v>
      </c>
      <c r="AK2325" s="10">
        <v>1.647479E-2</v>
      </c>
      <c r="AL2325" s="10">
        <v>8.4350924799999998E-3</v>
      </c>
      <c r="AM2325" s="10">
        <v>1</v>
      </c>
      <c r="AN2325" s="10">
        <v>10.7</v>
      </c>
      <c r="AP2325" s="10">
        <v>1.7492894999999998E-2</v>
      </c>
      <c r="AQ2325" s="10">
        <v>6.0350487749999985E-3</v>
      </c>
      <c r="AR2325" s="10">
        <v>1</v>
      </c>
      <c r="AS2325" s="10">
        <v>10.7</v>
      </c>
      <c r="AU2325" s="10">
        <v>1.740034E-2</v>
      </c>
      <c r="AV2325" s="10">
        <v>6.3163234199999996E-3</v>
      </c>
      <c r="AW2325" s="10">
        <v>1</v>
      </c>
      <c r="AX2325" s="10">
        <v>10.7</v>
      </c>
      <c r="AZ2325" s="10">
        <v>2386</v>
      </c>
      <c r="BA2325" s="10" t="s">
        <v>301</v>
      </c>
      <c r="BB2325" s="10">
        <v>4.6320749999999994E-2</v>
      </c>
      <c r="BC2325" s="10">
        <v>2.8718864999999996E-2</v>
      </c>
      <c r="BD2325" s="10">
        <v>3</v>
      </c>
      <c r="BE2325" s="10">
        <v>10.5</v>
      </c>
      <c r="BG2325" s="10">
        <v>4.6320749999999994E-2</v>
      </c>
      <c r="BH2325" s="10">
        <v>2.8718864999999996E-2</v>
      </c>
      <c r="BI2325" s="10">
        <v>3</v>
      </c>
      <c r="BJ2325" s="10">
        <v>10.5</v>
      </c>
      <c r="BL2325" s="10">
        <v>4.6320749999999994E-2</v>
      </c>
      <c r="BM2325" s="10">
        <v>2.8718864999999996E-2</v>
      </c>
      <c r="BN2325" s="10">
        <v>3</v>
      </c>
      <c r="BO2325" s="10">
        <v>10.5</v>
      </c>
      <c r="BQ2325" s="10">
        <v>2385</v>
      </c>
      <c r="BR2325" s="10" t="s">
        <v>310</v>
      </c>
      <c r="BS2325" s="10">
        <v>0.34150199999999997</v>
      </c>
      <c r="BT2325" s="10">
        <v>0.12396522599999998</v>
      </c>
      <c r="BU2325" s="10">
        <v>20</v>
      </c>
      <c r="BV2325" s="10">
        <v>10.5</v>
      </c>
      <c r="BX2325" s="10">
        <v>0.42687750000000002</v>
      </c>
      <c r="BY2325" s="10">
        <v>0.15495653249999999</v>
      </c>
      <c r="BZ2325" s="10">
        <v>25</v>
      </c>
      <c r="CA2325" s="10">
        <v>10.5</v>
      </c>
      <c r="CC2325" s="10">
        <v>0.47810279999999999</v>
      </c>
      <c r="CD2325" s="10">
        <v>0.17355131639999999</v>
      </c>
      <c r="CE2325" s="10">
        <v>28</v>
      </c>
      <c r="CF2325" s="10">
        <v>10.5</v>
      </c>
      <c r="CH2325" s="10">
        <v>2385</v>
      </c>
      <c r="CI2325" s="10" t="s">
        <v>310</v>
      </c>
      <c r="CJ2325" s="10">
        <v>1.55873E-2</v>
      </c>
      <c r="CK2325" s="10">
        <v>9.6641260000000003E-3</v>
      </c>
      <c r="CL2325" s="10">
        <v>1</v>
      </c>
      <c r="CM2325" s="10">
        <v>10.6</v>
      </c>
      <c r="CO2325" s="10">
        <v>7.7936499999999992E-2</v>
      </c>
      <c r="CP2325" s="10">
        <v>4.8320629999999996E-2</v>
      </c>
      <c r="CQ2325" s="10">
        <v>5</v>
      </c>
      <c r="CR2325" s="10">
        <v>10.6</v>
      </c>
      <c r="CT2325" s="10">
        <v>1.55873E-2</v>
      </c>
      <c r="CU2325" s="10">
        <v>9.6641260000000003E-3</v>
      </c>
      <c r="CV2325" s="10">
        <v>1</v>
      </c>
      <c r="CW2325" s="10">
        <v>10.6</v>
      </c>
      <c r="CY2325" s="10">
        <v>2398</v>
      </c>
      <c r="CZ2325" s="10" t="s">
        <v>11</v>
      </c>
    </row>
    <row r="2326" spans="1:118" x14ac:dyDescent="0.25">
      <c r="A2326" s="10">
        <v>2387</v>
      </c>
      <c r="R2326" s="10">
        <v>2387</v>
      </c>
      <c r="S2326" s="10" t="s">
        <v>8</v>
      </c>
      <c r="AI2326" s="10">
        <v>2387</v>
      </c>
      <c r="AJ2326" s="10" t="s">
        <v>8</v>
      </c>
      <c r="AK2326" s="10">
        <v>0.44</v>
      </c>
      <c r="AL2326" s="10">
        <v>0.28000000000000003</v>
      </c>
      <c r="AM2326" s="10">
        <v>8</v>
      </c>
      <c r="AN2326" s="10">
        <v>36.700000000000003</v>
      </c>
      <c r="AP2326" s="10">
        <v>0.72</v>
      </c>
      <c r="AQ2326" s="10">
        <v>0.26</v>
      </c>
      <c r="AR2326" s="10">
        <v>13</v>
      </c>
      <c r="AS2326" s="10">
        <v>36.700000000000003</v>
      </c>
      <c r="AU2326" s="10">
        <v>0.75</v>
      </c>
      <c r="AV2326" s="10">
        <v>0.27</v>
      </c>
      <c r="AW2326" s="10">
        <v>14</v>
      </c>
      <c r="AX2326" s="10">
        <v>36.700000000000003</v>
      </c>
      <c r="AZ2326" s="10">
        <v>2387</v>
      </c>
      <c r="BA2326" s="10" t="s">
        <v>8</v>
      </c>
      <c r="BQ2326" s="10">
        <v>2386</v>
      </c>
      <c r="BR2326" s="10" t="s">
        <v>301</v>
      </c>
      <c r="BS2326" s="10">
        <v>5.1225299999999994E-2</v>
      </c>
      <c r="BT2326" s="10">
        <v>1.8594783899999998E-2</v>
      </c>
      <c r="BU2326" s="10">
        <v>3</v>
      </c>
      <c r="BV2326" s="10">
        <v>10.5</v>
      </c>
      <c r="BX2326" s="10">
        <v>5.1225299999999994E-2</v>
      </c>
      <c r="BY2326" s="10">
        <v>1.8594783899999998E-2</v>
      </c>
      <c r="BZ2326" s="10">
        <v>3</v>
      </c>
      <c r="CA2326" s="10">
        <v>10.5</v>
      </c>
      <c r="CC2326" s="10">
        <v>5.1225299999999994E-2</v>
      </c>
      <c r="CD2326" s="10">
        <v>1.8594783899999998E-2</v>
      </c>
      <c r="CE2326" s="10">
        <v>3</v>
      </c>
      <c r="CF2326" s="10">
        <v>10.5</v>
      </c>
      <c r="CH2326" s="10">
        <v>2386</v>
      </c>
      <c r="CI2326" s="10" t="s">
        <v>301</v>
      </c>
      <c r="CJ2326" s="10">
        <v>3.11746E-2</v>
      </c>
      <c r="CK2326" s="10">
        <v>1.9328252000000001E-2</v>
      </c>
      <c r="CL2326" s="10">
        <v>2</v>
      </c>
      <c r="CM2326" s="10">
        <v>10.6</v>
      </c>
      <c r="CO2326" s="10">
        <v>4.6761900000000002E-2</v>
      </c>
      <c r="CP2326" s="10">
        <v>2.8992378000000003E-2</v>
      </c>
      <c r="CQ2326" s="10">
        <v>3</v>
      </c>
      <c r="CR2326" s="10">
        <v>10.6</v>
      </c>
      <c r="CT2326" s="10">
        <v>1.55873E-2</v>
      </c>
      <c r="CU2326" s="10">
        <v>9.6641260000000003E-3</v>
      </c>
      <c r="CV2326" s="10">
        <v>1</v>
      </c>
      <c r="CW2326" s="10">
        <v>10.6</v>
      </c>
      <c r="CY2326" s="10">
        <v>2399</v>
      </c>
      <c r="CZ2326" s="10" t="s">
        <v>285</v>
      </c>
      <c r="DA2326" s="10">
        <v>0.29336475000000001</v>
      </c>
      <c r="DB2326" s="10">
        <v>9.6223638E-2</v>
      </c>
      <c r="DC2326" s="10">
        <v>17</v>
      </c>
      <c r="DD2326" s="10">
        <v>10.5</v>
      </c>
      <c r="DF2326" s="10">
        <v>0.34184800000000004</v>
      </c>
      <c r="DG2326" s="10">
        <v>0.11212614400000002</v>
      </c>
      <c r="DH2326" s="10">
        <v>20</v>
      </c>
      <c r="DI2326" s="10">
        <v>10.4</v>
      </c>
      <c r="DK2326" s="10">
        <v>0.39312520000000001</v>
      </c>
      <c r="DL2326" s="10">
        <v>0.12894506560000002</v>
      </c>
      <c r="DM2326" s="10">
        <v>23</v>
      </c>
      <c r="DN2326" s="10">
        <v>10.4</v>
      </c>
    </row>
    <row r="2327" spans="1:118" x14ac:dyDescent="0.25">
      <c r="A2327" s="10">
        <v>2388</v>
      </c>
      <c r="R2327" s="10">
        <v>2388</v>
      </c>
      <c r="S2327" s="10" t="s">
        <v>9</v>
      </c>
      <c r="T2327" s="10">
        <v>0.14000000000000001</v>
      </c>
      <c r="U2327" s="10">
        <v>0.12</v>
      </c>
      <c r="V2327" s="10">
        <v>3</v>
      </c>
      <c r="W2327" s="10">
        <v>37.4</v>
      </c>
      <c r="Y2327" s="10">
        <v>0.25</v>
      </c>
      <c r="Z2327" s="10">
        <v>0.19</v>
      </c>
      <c r="AA2327" s="10">
        <v>5</v>
      </c>
      <c r="AB2327" s="10">
        <v>36.700000000000003</v>
      </c>
      <c r="AD2327" s="10">
        <v>0.32</v>
      </c>
      <c r="AE2327" s="10">
        <v>0.24</v>
      </c>
      <c r="AF2327" s="10">
        <v>5</v>
      </c>
      <c r="AG2327" s="10">
        <v>36.700000000000003</v>
      </c>
      <c r="AI2327" s="10">
        <v>2388</v>
      </c>
      <c r="AJ2327" s="10" t="s">
        <v>9</v>
      </c>
      <c r="AZ2327" s="10">
        <v>2388</v>
      </c>
      <c r="BA2327" s="10" t="s">
        <v>9</v>
      </c>
      <c r="BB2327" s="10">
        <v>0.14000000000000001</v>
      </c>
      <c r="BC2327" s="10">
        <v>0.12</v>
      </c>
      <c r="BD2327" s="10">
        <v>3</v>
      </c>
      <c r="BE2327" s="10">
        <v>37.4</v>
      </c>
      <c r="BG2327" s="10">
        <v>0.32</v>
      </c>
      <c r="BH2327" s="10">
        <v>0.24</v>
      </c>
      <c r="BI2327" s="10">
        <v>5</v>
      </c>
      <c r="BJ2327" s="10">
        <v>36.700000000000003</v>
      </c>
      <c r="BL2327" s="10">
        <v>0.33</v>
      </c>
      <c r="BM2327" s="10">
        <v>0.25</v>
      </c>
      <c r="BN2327" s="10">
        <v>5</v>
      </c>
      <c r="BO2327" s="10">
        <v>36.700000000000003</v>
      </c>
      <c r="BQ2327" s="10">
        <v>2387</v>
      </c>
      <c r="BR2327" s="10" t="s">
        <v>8</v>
      </c>
      <c r="BS2327" s="10">
        <v>0.53</v>
      </c>
      <c r="BT2327" s="10">
        <v>0.31</v>
      </c>
      <c r="BU2327" s="10">
        <v>9</v>
      </c>
      <c r="BV2327" s="10">
        <v>37.4</v>
      </c>
      <c r="BX2327" s="10">
        <v>0.82</v>
      </c>
      <c r="BY2327" s="10">
        <v>0.31</v>
      </c>
      <c r="BZ2327" s="10">
        <v>13</v>
      </c>
      <c r="CA2327" s="10">
        <v>36.5</v>
      </c>
      <c r="CC2327" s="10">
        <v>0.85</v>
      </c>
      <c r="CD2327" s="10">
        <v>0.3</v>
      </c>
      <c r="CE2327" s="10">
        <v>13</v>
      </c>
      <c r="CF2327" s="10">
        <v>36.700000000000003</v>
      </c>
      <c r="CH2327" s="10">
        <v>2387</v>
      </c>
      <c r="CI2327" s="10" t="s">
        <v>8</v>
      </c>
      <c r="CY2327" s="10">
        <v>2400</v>
      </c>
      <c r="CZ2327" s="10" t="s">
        <v>287</v>
      </c>
      <c r="DA2327" s="10">
        <v>0.55221599999999993</v>
      </c>
      <c r="DB2327" s="10">
        <v>0.18112684799999998</v>
      </c>
      <c r="DC2327" s="10">
        <v>32</v>
      </c>
      <c r="DD2327" s="10">
        <v>10.5</v>
      </c>
      <c r="DF2327" s="10">
        <v>0.51277199999999989</v>
      </c>
      <c r="DG2327" s="10">
        <v>0.16818921599999997</v>
      </c>
      <c r="DH2327" s="10">
        <v>30</v>
      </c>
      <c r="DI2327" s="10">
        <v>10.4</v>
      </c>
      <c r="DK2327" s="10">
        <v>0.54695680000000002</v>
      </c>
      <c r="DL2327" s="10">
        <v>0.17940183040000002</v>
      </c>
      <c r="DM2327" s="10">
        <v>32</v>
      </c>
      <c r="DN2327" s="10">
        <v>10.4</v>
      </c>
    </row>
    <row r="2328" spans="1:118" x14ac:dyDescent="0.25">
      <c r="A2328" s="10">
        <v>2389</v>
      </c>
      <c r="R2328" s="10">
        <v>2389</v>
      </c>
      <c r="S2328" s="10" t="s">
        <v>10</v>
      </c>
      <c r="AI2328" s="10">
        <v>2389</v>
      </c>
      <c r="AJ2328" s="10" t="s">
        <v>10</v>
      </c>
      <c r="AK2328" s="10">
        <v>0.42</v>
      </c>
      <c r="AL2328" s="10">
        <v>0.22</v>
      </c>
      <c r="AM2328" s="10">
        <v>26</v>
      </c>
      <c r="AN2328" s="10">
        <v>10.7</v>
      </c>
      <c r="AP2328" s="10">
        <v>0.7</v>
      </c>
      <c r="AQ2328" s="10">
        <v>0.2</v>
      </c>
      <c r="AR2328" s="10">
        <v>40</v>
      </c>
      <c r="AS2328" s="10">
        <v>10.7</v>
      </c>
      <c r="AU2328" s="10">
        <v>0.73</v>
      </c>
      <c r="AV2328" s="10">
        <v>0.21</v>
      </c>
      <c r="AW2328" s="10">
        <v>42</v>
      </c>
      <c r="AX2328" s="10">
        <v>10.7</v>
      </c>
      <c r="AZ2328" s="10">
        <v>2389</v>
      </c>
      <c r="BA2328" s="10" t="s">
        <v>10</v>
      </c>
      <c r="BQ2328" s="10">
        <v>2388</v>
      </c>
      <c r="BR2328" s="10" t="s">
        <v>9</v>
      </c>
      <c r="CH2328" s="10">
        <v>2388</v>
      </c>
      <c r="CI2328" s="10" t="s">
        <v>9</v>
      </c>
      <c r="CJ2328" s="10">
        <v>0.15</v>
      </c>
      <c r="CK2328" s="10">
        <v>0.13</v>
      </c>
      <c r="CL2328" s="10">
        <v>2</v>
      </c>
      <c r="CM2328" s="10">
        <v>37.4</v>
      </c>
      <c r="CO2328" s="10">
        <v>0.26</v>
      </c>
      <c r="CP2328" s="10">
        <v>0.2</v>
      </c>
      <c r="CQ2328" s="10">
        <v>4</v>
      </c>
      <c r="CR2328" s="10">
        <v>36.700000000000003</v>
      </c>
      <c r="CT2328" s="10">
        <v>0.2</v>
      </c>
      <c r="CU2328" s="10">
        <v>0.16</v>
      </c>
      <c r="CV2328" s="10">
        <v>3</v>
      </c>
      <c r="CW2328" s="10">
        <v>36.700000000000003</v>
      </c>
      <c r="CY2328" s="10">
        <v>2401</v>
      </c>
      <c r="CZ2328" s="10" t="s">
        <v>315</v>
      </c>
      <c r="DA2328" s="10">
        <v>0.43141874999999996</v>
      </c>
      <c r="DB2328" s="10">
        <v>0.14150535</v>
      </c>
      <c r="DC2328" s="10">
        <v>25</v>
      </c>
      <c r="DD2328" s="10">
        <v>10.5</v>
      </c>
      <c r="DF2328" s="10">
        <v>0.51277199999999989</v>
      </c>
      <c r="DG2328" s="10">
        <v>0.16818921599999997</v>
      </c>
      <c r="DH2328" s="10">
        <v>30</v>
      </c>
      <c r="DI2328" s="10">
        <v>10.4</v>
      </c>
      <c r="DK2328" s="10">
        <v>0.47858719999999999</v>
      </c>
      <c r="DL2328" s="10">
        <v>0.15697660160000002</v>
      </c>
      <c r="DM2328" s="10">
        <v>28</v>
      </c>
      <c r="DN2328" s="10">
        <v>10.4</v>
      </c>
    </row>
    <row r="2329" spans="1:118" x14ac:dyDescent="0.25">
      <c r="A2329" s="10">
        <v>2390</v>
      </c>
      <c r="R2329" s="10">
        <v>2390</v>
      </c>
      <c r="S2329" s="10" t="s">
        <v>11</v>
      </c>
      <c r="T2329" s="10">
        <v>0.127</v>
      </c>
      <c r="U2329" s="10">
        <v>0.08</v>
      </c>
      <c r="V2329" s="10">
        <v>8</v>
      </c>
      <c r="W2329" s="10">
        <v>10.7</v>
      </c>
      <c r="Y2329" s="10">
        <v>0.24</v>
      </c>
      <c r="Z2329" s="10">
        <v>0.15</v>
      </c>
      <c r="AA2329" s="10">
        <v>15</v>
      </c>
      <c r="AB2329" s="10">
        <v>10.7</v>
      </c>
      <c r="AD2329" s="10">
        <v>0.3</v>
      </c>
      <c r="AE2329" s="10">
        <v>0.19</v>
      </c>
      <c r="AF2329" s="10">
        <v>19</v>
      </c>
      <c r="AG2329" s="10">
        <v>10.7</v>
      </c>
      <c r="AI2329" s="10">
        <v>2390</v>
      </c>
      <c r="AJ2329" s="10" t="s">
        <v>11</v>
      </c>
      <c r="AZ2329" s="10">
        <v>2390</v>
      </c>
      <c r="BA2329" s="10" t="s">
        <v>11</v>
      </c>
      <c r="BB2329" s="10">
        <v>0.127</v>
      </c>
      <c r="BC2329" s="10">
        <v>0.08</v>
      </c>
      <c r="BD2329" s="10">
        <v>8</v>
      </c>
      <c r="BE2329" s="10">
        <v>10.7</v>
      </c>
      <c r="BG2329" s="10">
        <v>0.31</v>
      </c>
      <c r="BH2329" s="10">
        <v>0.2</v>
      </c>
      <c r="BI2329" s="10">
        <v>20</v>
      </c>
      <c r="BJ2329" s="10">
        <v>10.7</v>
      </c>
      <c r="BL2329" s="10">
        <v>0.35</v>
      </c>
      <c r="BM2329" s="10">
        <v>0.21</v>
      </c>
      <c r="BN2329" s="10">
        <v>22</v>
      </c>
      <c r="BO2329" s="10">
        <v>10.7</v>
      </c>
      <c r="BQ2329" s="10">
        <v>2389</v>
      </c>
      <c r="BR2329" s="10" t="s">
        <v>10</v>
      </c>
      <c r="BS2329" s="10">
        <v>0.52</v>
      </c>
      <c r="BT2329" s="10">
        <v>0.25</v>
      </c>
      <c r="BU2329" s="10">
        <v>31</v>
      </c>
      <c r="BV2329" s="10">
        <v>10.7</v>
      </c>
      <c r="BX2329" s="10">
        <v>0.8</v>
      </c>
      <c r="BY2329" s="10">
        <v>0.26</v>
      </c>
      <c r="BZ2329" s="10">
        <v>45</v>
      </c>
      <c r="CA2329" s="10">
        <v>10.7</v>
      </c>
      <c r="CC2329" s="10">
        <v>0.83</v>
      </c>
      <c r="CD2329" s="10">
        <v>0.24</v>
      </c>
      <c r="CE2329" s="10">
        <v>46</v>
      </c>
      <c r="CF2329" s="10">
        <v>10.7</v>
      </c>
      <c r="CH2329" s="10">
        <v>2389</v>
      </c>
      <c r="CI2329" s="10" t="s">
        <v>10</v>
      </c>
      <c r="CY2329" s="10">
        <v>2402</v>
      </c>
      <c r="CZ2329" s="10" t="s">
        <v>306</v>
      </c>
      <c r="DA2329" s="10">
        <v>1.7256749999999998E-2</v>
      </c>
      <c r="DB2329" s="10">
        <v>5.6602139999999993E-3</v>
      </c>
      <c r="DC2329" s="10">
        <v>1</v>
      </c>
      <c r="DD2329" s="10">
        <v>10.5</v>
      </c>
      <c r="DF2329" s="10">
        <v>1.7092400000000001E-2</v>
      </c>
      <c r="DG2329" s="10">
        <v>5.6063072000000005E-3</v>
      </c>
      <c r="DH2329" s="10">
        <v>1</v>
      </c>
      <c r="DI2329" s="10">
        <v>10.4</v>
      </c>
      <c r="DK2329" s="10">
        <v>1.7092400000000001E-2</v>
      </c>
      <c r="DL2329" s="10">
        <v>5.6063072000000005E-3</v>
      </c>
      <c r="DM2329" s="10">
        <v>1</v>
      </c>
      <c r="DN2329" s="10">
        <v>10.4</v>
      </c>
    </row>
    <row r="2330" spans="1:118" x14ac:dyDescent="0.25">
      <c r="A2330" s="10">
        <v>2391</v>
      </c>
      <c r="R2330" s="10">
        <v>2391</v>
      </c>
      <c r="S2330" s="10" t="s">
        <v>285</v>
      </c>
      <c r="T2330" s="10">
        <v>4.7203049999999996E-2</v>
      </c>
      <c r="U2330" s="10">
        <v>2.9265890999999999E-2</v>
      </c>
      <c r="V2330" s="10">
        <v>3</v>
      </c>
      <c r="W2330" s="10">
        <v>10.7</v>
      </c>
      <c r="Y2330" s="10">
        <v>0.11014045</v>
      </c>
      <c r="Z2330" s="10">
        <v>6.8287079000000001E-2</v>
      </c>
      <c r="AA2330" s="10">
        <v>7</v>
      </c>
      <c r="AB2330" s="10">
        <v>10.7</v>
      </c>
      <c r="AD2330" s="10">
        <v>0.12587479999999998</v>
      </c>
      <c r="AE2330" s="10">
        <v>7.8042375999999983E-2</v>
      </c>
      <c r="AF2330" s="10">
        <v>8</v>
      </c>
      <c r="AG2330" s="10">
        <v>10.7</v>
      </c>
      <c r="AI2330" s="10">
        <v>2391</v>
      </c>
      <c r="AJ2330" s="10" t="s">
        <v>285</v>
      </c>
      <c r="AK2330" s="10">
        <v>0.19769748000000001</v>
      </c>
      <c r="AL2330" s="10">
        <v>0.10122110976000001</v>
      </c>
      <c r="AM2330" s="10">
        <v>12</v>
      </c>
      <c r="AN2330" s="10">
        <v>10.7</v>
      </c>
      <c r="AP2330" s="10">
        <v>0.30209952000000001</v>
      </c>
      <c r="AQ2330" s="10">
        <v>8.8213059839999997E-2</v>
      </c>
      <c r="AR2330" s="10">
        <v>17</v>
      </c>
      <c r="AS2330" s="10">
        <v>10.7</v>
      </c>
      <c r="AU2330" s="10">
        <v>0.28432896000000002</v>
      </c>
      <c r="AV2330" s="10">
        <v>8.3024056319999998E-2</v>
      </c>
      <c r="AW2330" s="10">
        <v>16</v>
      </c>
      <c r="AX2330" s="10">
        <v>10.7</v>
      </c>
      <c r="AZ2330" s="10">
        <v>2391</v>
      </c>
      <c r="BA2330" s="10" t="s">
        <v>285</v>
      </c>
      <c r="BB2330" s="10">
        <v>6.2937399999999991E-2</v>
      </c>
      <c r="BC2330" s="10">
        <v>3.9021187999999991E-2</v>
      </c>
      <c r="BD2330" s="10">
        <v>4</v>
      </c>
      <c r="BE2330" s="10">
        <v>10.7</v>
      </c>
      <c r="BG2330" s="10">
        <v>0.14160914999999999</v>
      </c>
      <c r="BH2330" s="10">
        <v>8.7797672999999993E-2</v>
      </c>
      <c r="BI2330" s="10">
        <v>9</v>
      </c>
      <c r="BJ2330" s="10">
        <v>10.7</v>
      </c>
      <c r="BL2330" s="10">
        <v>0.17307784999999998</v>
      </c>
      <c r="BM2330" s="10">
        <v>0.10730826699999998</v>
      </c>
      <c r="BN2330" s="10">
        <v>11</v>
      </c>
      <c r="BO2330" s="10">
        <v>10.7</v>
      </c>
      <c r="BQ2330" s="10">
        <v>2390</v>
      </c>
      <c r="BR2330" s="10" t="s">
        <v>11</v>
      </c>
      <c r="CH2330" s="10">
        <v>2390</v>
      </c>
      <c r="CI2330" s="10" t="s">
        <v>11</v>
      </c>
      <c r="CJ2330" s="10">
        <v>0.14000000000000001</v>
      </c>
      <c r="CK2330" s="10">
        <v>0.09</v>
      </c>
      <c r="CL2330" s="10">
        <v>9</v>
      </c>
      <c r="CM2330" s="10">
        <v>10.7</v>
      </c>
      <c r="CO2330" s="10">
        <v>0.25</v>
      </c>
      <c r="CP2330" s="10">
        <v>0.16</v>
      </c>
      <c r="CQ2330" s="10">
        <v>16</v>
      </c>
      <c r="CR2330" s="10">
        <v>10.7</v>
      </c>
      <c r="CT2330" s="10">
        <v>0.19</v>
      </c>
      <c r="CU2330" s="10">
        <v>0.12</v>
      </c>
      <c r="CV2330" s="10">
        <v>12</v>
      </c>
      <c r="CW2330" s="10">
        <v>10.7</v>
      </c>
      <c r="CY2330" s="10">
        <v>2403</v>
      </c>
      <c r="CZ2330" s="10" t="s">
        <v>8</v>
      </c>
    </row>
    <row r="2331" spans="1:118" x14ac:dyDescent="0.25">
      <c r="A2331" s="10">
        <v>2392</v>
      </c>
      <c r="R2331" s="10">
        <v>2392</v>
      </c>
      <c r="S2331" s="10" t="s">
        <v>304</v>
      </c>
      <c r="T2331" s="10">
        <v>1.5734349999999998E-2</v>
      </c>
      <c r="U2331" s="10">
        <v>9.7552969999999978E-3</v>
      </c>
      <c r="V2331" s="10">
        <v>1</v>
      </c>
      <c r="W2331" s="10">
        <v>10.7</v>
      </c>
      <c r="Y2331" s="10">
        <v>1.5734349999999998E-2</v>
      </c>
      <c r="Z2331" s="10">
        <v>9.7552969999999978E-3</v>
      </c>
      <c r="AA2331" s="10">
        <v>1</v>
      </c>
      <c r="AB2331" s="10">
        <v>10.7</v>
      </c>
      <c r="AD2331" s="10">
        <v>1.5734349999999998E-2</v>
      </c>
      <c r="AE2331" s="10">
        <v>9.7552969999999978E-3</v>
      </c>
      <c r="AF2331" s="10">
        <v>1</v>
      </c>
      <c r="AG2331" s="10">
        <v>10.7</v>
      </c>
      <c r="AI2331" s="10">
        <v>2392</v>
      </c>
      <c r="AJ2331" s="10" t="s">
        <v>304</v>
      </c>
      <c r="AK2331" s="10">
        <v>1.647479E-2</v>
      </c>
      <c r="AL2331" s="10">
        <v>8.4350924799999998E-3</v>
      </c>
      <c r="AM2331" s="10">
        <v>1</v>
      </c>
      <c r="AN2331" s="10">
        <v>10.7</v>
      </c>
      <c r="AP2331" s="10">
        <v>1.7770560000000001E-2</v>
      </c>
      <c r="AQ2331" s="10">
        <v>5.1890035199999998E-3</v>
      </c>
      <c r="AR2331" s="10">
        <v>1</v>
      </c>
      <c r="AS2331" s="10">
        <v>10.7</v>
      </c>
      <c r="AU2331" s="10">
        <v>1.7770560000000001E-2</v>
      </c>
      <c r="AV2331" s="10">
        <v>5.1890035199999998E-3</v>
      </c>
      <c r="AW2331" s="10">
        <v>1</v>
      </c>
      <c r="AX2331" s="10">
        <v>10.7</v>
      </c>
      <c r="AZ2331" s="10">
        <v>2392</v>
      </c>
      <c r="BA2331" s="10" t="s">
        <v>304</v>
      </c>
      <c r="BB2331" s="10">
        <v>1.5734349999999998E-2</v>
      </c>
      <c r="BC2331" s="10">
        <v>9.7552969999999978E-3</v>
      </c>
      <c r="BD2331" s="10">
        <v>1</v>
      </c>
      <c r="BE2331" s="10">
        <v>10.7</v>
      </c>
      <c r="BG2331" s="10">
        <v>1.5734349999999998E-2</v>
      </c>
      <c r="BH2331" s="10">
        <v>9.7552969999999978E-3</v>
      </c>
      <c r="BI2331" s="10">
        <v>1</v>
      </c>
      <c r="BJ2331" s="10">
        <v>10.7</v>
      </c>
      <c r="BL2331" s="10">
        <v>1.5734349999999998E-2</v>
      </c>
      <c r="BM2331" s="10">
        <v>9.7552969999999978E-3</v>
      </c>
      <c r="BN2331" s="10">
        <v>1</v>
      </c>
      <c r="BO2331" s="10">
        <v>10.7</v>
      </c>
      <c r="BQ2331" s="10">
        <v>2391</v>
      </c>
      <c r="BR2331" s="10" t="s">
        <v>285</v>
      </c>
      <c r="BS2331" s="10">
        <v>0.2110254</v>
      </c>
      <c r="BT2331" s="10">
        <v>6.9216331200000009E-2</v>
      </c>
      <c r="BU2331" s="10">
        <v>12</v>
      </c>
      <c r="BV2331" s="10">
        <v>10.7</v>
      </c>
      <c r="BX2331" s="10">
        <v>0.28136719999999998</v>
      </c>
      <c r="BY2331" s="10">
        <v>9.2288441599999993E-2</v>
      </c>
      <c r="BZ2331" s="10">
        <v>16</v>
      </c>
      <c r="CA2331" s="10">
        <v>10.7</v>
      </c>
      <c r="CC2331" s="10">
        <v>0.28136719999999998</v>
      </c>
      <c r="CD2331" s="10">
        <v>9.2288441599999993E-2</v>
      </c>
      <c r="CE2331" s="10">
        <v>16</v>
      </c>
      <c r="CF2331" s="10">
        <v>10.7</v>
      </c>
      <c r="CH2331" s="10">
        <v>2391</v>
      </c>
      <c r="CI2331" s="10" t="s">
        <v>285</v>
      </c>
      <c r="CJ2331" s="10">
        <v>3.1468699999999995E-2</v>
      </c>
      <c r="CK2331" s="10">
        <v>1.9510593999999996E-2</v>
      </c>
      <c r="CL2331" s="10">
        <v>2</v>
      </c>
      <c r="CM2331" s="10">
        <v>10.7</v>
      </c>
      <c r="CO2331" s="10">
        <v>9.4406099999999993E-2</v>
      </c>
      <c r="CP2331" s="10">
        <v>5.8531781999999997E-2</v>
      </c>
      <c r="CQ2331" s="10">
        <v>6</v>
      </c>
      <c r="CR2331" s="10">
        <v>10.7</v>
      </c>
      <c r="CT2331" s="10">
        <v>3.1468699999999995E-2</v>
      </c>
      <c r="CU2331" s="10">
        <v>1.9510593999999996E-2</v>
      </c>
      <c r="CV2331" s="10">
        <v>2</v>
      </c>
      <c r="CW2331" s="10">
        <v>10.7</v>
      </c>
      <c r="CY2331" s="10">
        <v>2404</v>
      </c>
      <c r="CZ2331" s="10" t="s">
        <v>9</v>
      </c>
      <c r="DA2331" s="10">
        <v>0.3</v>
      </c>
      <c r="DB2331" s="10">
        <v>0.16</v>
      </c>
      <c r="DC2331" s="10">
        <v>5</v>
      </c>
      <c r="DD2331" s="10">
        <v>36.5</v>
      </c>
      <c r="DF2331" s="10">
        <v>0.34</v>
      </c>
      <c r="DG2331" s="10">
        <v>0.12</v>
      </c>
      <c r="DH2331" s="10">
        <v>5</v>
      </c>
      <c r="DI2331" s="10">
        <v>36.4</v>
      </c>
      <c r="DK2331" s="10">
        <v>0.33</v>
      </c>
      <c r="DL2331" s="10">
        <v>0.12</v>
      </c>
      <c r="DM2331" s="10">
        <v>5</v>
      </c>
      <c r="DN2331" s="10">
        <v>36.299999999999997</v>
      </c>
    </row>
    <row r="2332" spans="1:118" x14ac:dyDescent="0.25">
      <c r="A2332" s="10">
        <v>2393</v>
      </c>
      <c r="R2332" s="10">
        <v>2393</v>
      </c>
      <c r="S2332" s="10" t="s">
        <v>305</v>
      </c>
      <c r="T2332" s="10">
        <v>1.5734349999999998E-2</v>
      </c>
      <c r="U2332" s="10">
        <v>9.7552969999999978E-3</v>
      </c>
      <c r="V2332" s="10">
        <v>1</v>
      </c>
      <c r="W2332" s="10">
        <v>10.7</v>
      </c>
      <c r="Y2332" s="10">
        <v>4.7203049999999996E-2</v>
      </c>
      <c r="Z2332" s="10">
        <v>2.9265890999999999E-2</v>
      </c>
      <c r="AA2332" s="10">
        <v>3</v>
      </c>
      <c r="AB2332" s="10">
        <v>10.7</v>
      </c>
      <c r="AD2332" s="10">
        <v>6.2937399999999991E-2</v>
      </c>
      <c r="AE2332" s="10">
        <v>3.9021187999999991E-2</v>
      </c>
      <c r="AF2332" s="10">
        <v>4</v>
      </c>
      <c r="AG2332" s="10">
        <v>10.7</v>
      </c>
      <c r="AI2332" s="10">
        <v>2393</v>
      </c>
      <c r="AJ2332" s="10" t="s">
        <v>305</v>
      </c>
      <c r="AK2332" s="10">
        <v>3.2949579999999999E-2</v>
      </c>
      <c r="AL2332" s="10">
        <v>1.687018496E-2</v>
      </c>
      <c r="AM2332" s="10">
        <v>2</v>
      </c>
      <c r="AN2332" s="10">
        <v>10.7</v>
      </c>
      <c r="AP2332" s="10">
        <v>0.14216448000000001</v>
      </c>
      <c r="AQ2332" s="10">
        <v>4.1512028159999999E-2</v>
      </c>
      <c r="AR2332" s="10">
        <v>8</v>
      </c>
      <c r="AS2332" s="10">
        <v>10.7</v>
      </c>
      <c r="AU2332" s="10">
        <v>0.17770559999999996</v>
      </c>
      <c r="AV2332" s="10">
        <v>5.1890035199999983E-2</v>
      </c>
      <c r="AW2332" s="10">
        <v>10</v>
      </c>
      <c r="AX2332" s="10">
        <v>10.7</v>
      </c>
      <c r="AZ2332" s="10">
        <v>2393</v>
      </c>
      <c r="BA2332" s="10" t="s">
        <v>305</v>
      </c>
      <c r="BB2332" s="10">
        <v>1.5734349999999998E-2</v>
      </c>
      <c r="BC2332" s="10">
        <v>9.7552969999999978E-3</v>
      </c>
      <c r="BD2332" s="10">
        <v>1</v>
      </c>
      <c r="BE2332" s="10">
        <v>10.7</v>
      </c>
      <c r="BG2332" s="10">
        <v>6.2937399999999991E-2</v>
      </c>
      <c r="BH2332" s="10">
        <v>3.9021187999999991E-2</v>
      </c>
      <c r="BI2332" s="10">
        <v>4</v>
      </c>
      <c r="BJ2332" s="10">
        <v>10.7</v>
      </c>
      <c r="BL2332" s="10">
        <v>4.7203049999999996E-2</v>
      </c>
      <c r="BM2332" s="10">
        <v>2.9265890999999999E-2</v>
      </c>
      <c r="BN2332" s="10">
        <v>3</v>
      </c>
      <c r="BO2332" s="10">
        <v>10.7</v>
      </c>
      <c r="BQ2332" s="10">
        <v>2392</v>
      </c>
      <c r="BR2332" s="10" t="s">
        <v>304</v>
      </c>
      <c r="BS2332" s="10">
        <v>1.7585449999999999E-2</v>
      </c>
      <c r="BT2332" s="10">
        <v>5.7680275999999996E-3</v>
      </c>
      <c r="BU2332" s="10">
        <v>1</v>
      </c>
      <c r="BV2332" s="10">
        <v>10.7</v>
      </c>
      <c r="BX2332" s="10">
        <v>1.7585449999999999E-2</v>
      </c>
      <c r="BY2332" s="10">
        <v>5.7680275999999996E-3</v>
      </c>
      <c r="BZ2332" s="10">
        <v>1</v>
      </c>
      <c r="CA2332" s="10">
        <v>10.7</v>
      </c>
      <c r="CC2332" s="10">
        <v>1.7585449999999999E-2</v>
      </c>
      <c r="CD2332" s="10">
        <v>5.7680275999999996E-3</v>
      </c>
      <c r="CE2332" s="10">
        <v>1</v>
      </c>
      <c r="CF2332" s="10">
        <v>10.7</v>
      </c>
      <c r="CH2332" s="10">
        <v>2392</v>
      </c>
      <c r="CI2332" s="10" t="s">
        <v>304</v>
      </c>
      <c r="CJ2332" s="10">
        <v>1.5734349999999998E-2</v>
      </c>
      <c r="CK2332" s="10">
        <v>9.7552969999999978E-3</v>
      </c>
      <c r="CL2332" s="10">
        <v>1</v>
      </c>
      <c r="CM2332" s="10">
        <v>10.7</v>
      </c>
      <c r="CO2332" s="10">
        <v>1.5734349999999998E-2</v>
      </c>
      <c r="CP2332" s="10">
        <v>9.7552969999999978E-3</v>
      </c>
      <c r="CQ2332" s="10">
        <v>1</v>
      </c>
      <c r="CR2332" s="10">
        <v>10.7</v>
      </c>
      <c r="CT2332" s="10">
        <v>1.5734349999999998E-2</v>
      </c>
      <c r="CU2332" s="10">
        <v>9.7552969999999978E-3</v>
      </c>
      <c r="CV2332" s="10">
        <v>1</v>
      </c>
      <c r="CW2332" s="10">
        <v>10.7</v>
      </c>
      <c r="CY2332" s="10">
        <v>2405</v>
      </c>
      <c r="CZ2332" s="10" t="s">
        <v>10</v>
      </c>
    </row>
    <row r="2333" spans="1:118" x14ac:dyDescent="0.25">
      <c r="A2333" s="10">
        <v>2394</v>
      </c>
      <c r="R2333" s="10">
        <v>2394</v>
      </c>
      <c r="S2333" s="10" t="s">
        <v>289</v>
      </c>
      <c r="T2333" s="10">
        <v>4.7203049999999996E-2</v>
      </c>
      <c r="U2333" s="10">
        <v>2.9265890999999999E-2</v>
      </c>
      <c r="V2333" s="10">
        <v>3</v>
      </c>
      <c r="W2333" s="10">
        <v>10.7</v>
      </c>
      <c r="Y2333" s="10">
        <v>6.2937399999999991E-2</v>
      </c>
      <c r="Z2333" s="10">
        <v>3.9021187999999991E-2</v>
      </c>
      <c r="AA2333" s="10">
        <v>4</v>
      </c>
      <c r="AB2333" s="10">
        <v>10.7</v>
      </c>
      <c r="AD2333" s="10">
        <v>9.4406099999999993E-2</v>
      </c>
      <c r="AE2333" s="10">
        <v>5.8531781999999997E-2</v>
      </c>
      <c r="AF2333" s="10">
        <v>6</v>
      </c>
      <c r="AG2333" s="10">
        <v>10.7</v>
      </c>
      <c r="AI2333" s="10">
        <v>2394</v>
      </c>
      <c r="AJ2333" s="10" t="s">
        <v>289</v>
      </c>
      <c r="AK2333" s="10">
        <v>0.18122268999999996</v>
      </c>
      <c r="AL2333" s="10">
        <v>9.278601727999998E-2</v>
      </c>
      <c r="AM2333" s="10">
        <v>11</v>
      </c>
      <c r="AN2333" s="10">
        <v>10.7</v>
      </c>
      <c r="AP2333" s="10">
        <v>0.24878783999999998</v>
      </c>
      <c r="AQ2333" s="10">
        <v>7.2646049279999986E-2</v>
      </c>
      <c r="AR2333" s="10">
        <v>14</v>
      </c>
      <c r="AS2333" s="10">
        <v>10.7</v>
      </c>
      <c r="AU2333" s="10">
        <v>0.26655839999999997</v>
      </c>
      <c r="AV2333" s="10">
        <v>7.7835052799999985E-2</v>
      </c>
      <c r="AW2333" s="10">
        <v>15</v>
      </c>
      <c r="AX2333" s="10">
        <v>10.7</v>
      </c>
      <c r="AZ2333" s="10">
        <v>2394</v>
      </c>
      <c r="BA2333" s="10" t="s">
        <v>289</v>
      </c>
      <c r="BB2333" s="10">
        <v>0.14160914999999999</v>
      </c>
      <c r="BC2333" s="10">
        <v>8.7797672999999993E-2</v>
      </c>
      <c r="BD2333" s="10">
        <v>9</v>
      </c>
      <c r="BE2333" s="10">
        <v>10.7</v>
      </c>
      <c r="BG2333" s="10">
        <v>0.14160914999999999</v>
      </c>
      <c r="BH2333" s="10">
        <v>8.7797672999999993E-2</v>
      </c>
      <c r="BI2333" s="10">
        <v>9</v>
      </c>
      <c r="BJ2333" s="10">
        <v>10.7</v>
      </c>
      <c r="BL2333" s="10">
        <v>0.14160914999999999</v>
      </c>
      <c r="BM2333" s="10">
        <v>8.7797672999999993E-2</v>
      </c>
      <c r="BN2333" s="10">
        <v>9</v>
      </c>
      <c r="BO2333" s="10">
        <v>10.7</v>
      </c>
      <c r="BQ2333" s="10">
        <v>2393</v>
      </c>
      <c r="BR2333" s="10" t="s">
        <v>305</v>
      </c>
      <c r="BS2333" s="10">
        <v>0.19343994999999997</v>
      </c>
      <c r="BT2333" s="10">
        <v>6.3448303599999992E-2</v>
      </c>
      <c r="BU2333" s="10">
        <v>11</v>
      </c>
      <c r="BV2333" s="10">
        <v>10.7</v>
      </c>
      <c r="BX2333" s="10">
        <v>0.26378174999999993</v>
      </c>
      <c r="BY2333" s="10">
        <v>8.6520413999999976E-2</v>
      </c>
      <c r="BZ2333" s="10">
        <v>15</v>
      </c>
      <c r="CA2333" s="10">
        <v>10.7</v>
      </c>
      <c r="CC2333" s="10">
        <v>0.28136719999999998</v>
      </c>
      <c r="CD2333" s="10">
        <v>9.2288441599999993E-2</v>
      </c>
      <c r="CE2333" s="10">
        <v>16</v>
      </c>
      <c r="CF2333" s="10">
        <v>10.7</v>
      </c>
      <c r="CH2333" s="10">
        <v>2393</v>
      </c>
      <c r="CI2333" s="10" t="s">
        <v>305</v>
      </c>
      <c r="CJ2333" s="10">
        <v>4.7203049999999996E-2</v>
      </c>
      <c r="CK2333" s="10">
        <v>2.9265890999999999E-2</v>
      </c>
      <c r="CL2333" s="10">
        <v>3</v>
      </c>
      <c r="CM2333" s="10">
        <v>10.7</v>
      </c>
      <c r="CO2333" s="10">
        <v>7.8671749999999985E-2</v>
      </c>
      <c r="CP2333" s="10">
        <v>4.8776484999999987E-2</v>
      </c>
      <c r="CQ2333" s="10">
        <v>5</v>
      </c>
      <c r="CR2333" s="10">
        <v>10.7</v>
      </c>
      <c r="CT2333" s="10">
        <v>7.8671749999999985E-2</v>
      </c>
      <c r="CU2333" s="10">
        <v>4.8776484999999987E-2</v>
      </c>
      <c r="CV2333" s="10">
        <v>5</v>
      </c>
      <c r="CW2333" s="10">
        <v>10.7</v>
      </c>
      <c r="CY2333" s="10">
        <v>2406</v>
      </c>
      <c r="CZ2333" s="10" t="s">
        <v>11</v>
      </c>
      <c r="DA2333" s="10">
        <v>0.28000000000000003</v>
      </c>
      <c r="DB2333" s="10">
        <v>0.11</v>
      </c>
      <c r="DC2333" s="10">
        <v>16</v>
      </c>
      <c r="DD2333" s="10">
        <v>10.5</v>
      </c>
      <c r="DF2333" s="10">
        <v>0.33</v>
      </c>
      <c r="DG2333" s="10">
        <v>0.08</v>
      </c>
      <c r="DH2333" s="10">
        <v>19</v>
      </c>
      <c r="DI2333" s="10">
        <v>10.5</v>
      </c>
      <c r="DK2333" s="10">
        <v>0.32</v>
      </c>
      <c r="DL2333" s="10">
        <v>0.08</v>
      </c>
      <c r="DM2333" s="10">
        <v>18</v>
      </c>
      <c r="DN2333" s="10">
        <v>10.5</v>
      </c>
    </row>
    <row r="2334" spans="1:118" x14ac:dyDescent="0.25">
      <c r="A2334" s="10">
        <v>2395</v>
      </c>
      <c r="R2334" s="10">
        <v>2395</v>
      </c>
      <c r="S2334" s="10" t="s">
        <v>8</v>
      </c>
      <c r="AI2334" s="10">
        <v>2395</v>
      </c>
      <c r="AJ2334" s="10" t="s">
        <v>8</v>
      </c>
      <c r="AZ2334" s="10">
        <v>2395</v>
      </c>
      <c r="BA2334" s="10" t="s">
        <v>8</v>
      </c>
      <c r="BQ2334" s="10">
        <v>2394</v>
      </c>
      <c r="BR2334" s="10" t="s">
        <v>289</v>
      </c>
      <c r="BS2334" s="10">
        <v>0.17585449999999997</v>
      </c>
      <c r="BT2334" s="10">
        <v>5.7680275999999996E-2</v>
      </c>
      <c r="BU2334" s="10">
        <v>10</v>
      </c>
      <c r="BV2334" s="10">
        <v>10.7</v>
      </c>
      <c r="BX2334" s="10">
        <v>0.22861085</v>
      </c>
      <c r="BY2334" s="10">
        <v>7.4984358799999998E-2</v>
      </c>
      <c r="BZ2334" s="10">
        <v>13</v>
      </c>
      <c r="CA2334" s="10">
        <v>10.7</v>
      </c>
      <c r="CC2334" s="10">
        <v>0.22861085</v>
      </c>
      <c r="CD2334" s="10">
        <v>7.4984358799999998E-2</v>
      </c>
      <c r="CE2334" s="10">
        <v>13</v>
      </c>
      <c r="CF2334" s="10">
        <v>10.7</v>
      </c>
      <c r="CH2334" s="10">
        <v>2394</v>
      </c>
      <c r="CI2334" s="10" t="s">
        <v>289</v>
      </c>
      <c r="CJ2334" s="10">
        <v>6.2937399999999991E-2</v>
      </c>
      <c r="CK2334" s="10">
        <v>3.9021187999999991E-2</v>
      </c>
      <c r="CL2334" s="10">
        <v>4</v>
      </c>
      <c r="CM2334" s="10">
        <v>10.7</v>
      </c>
      <c r="CO2334" s="10">
        <v>7.8671749999999985E-2</v>
      </c>
      <c r="CP2334" s="10">
        <v>4.8776484999999987E-2</v>
      </c>
      <c r="CQ2334" s="10">
        <v>5</v>
      </c>
      <c r="CR2334" s="10">
        <v>10.7</v>
      </c>
      <c r="CT2334" s="10">
        <v>7.8671749999999985E-2</v>
      </c>
      <c r="CU2334" s="10">
        <v>4.8776484999999987E-2</v>
      </c>
      <c r="CV2334" s="10">
        <v>5</v>
      </c>
      <c r="CW2334" s="10">
        <v>10.7</v>
      </c>
      <c r="CY2334" s="10">
        <v>2407</v>
      </c>
      <c r="CZ2334" s="10" t="s">
        <v>551</v>
      </c>
      <c r="DA2334" s="10">
        <v>1.22</v>
      </c>
      <c r="DB2334" s="10">
        <v>0.37</v>
      </c>
      <c r="DC2334" s="10">
        <v>21</v>
      </c>
      <c r="DD2334" s="10">
        <v>36.299999999999997</v>
      </c>
      <c r="DF2334" s="10">
        <v>1.42</v>
      </c>
      <c r="DG2334" s="10">
        <v>0.38</v>
      </c>
      <c r="DH2334" s="10">
        <v>23</v>
      </c>
      <c r="DI2334" s="10">
        <v>36.1</v>
      </c>
      <c r="DK2334" s="10">
        <v>1.42</v>
      </c>
      <c r="DL2334" s="10">
        <v>0.42</v>
      </c>
      <c r="DM2334" s="10">
        <v>23</v>
      </c>
      <c r="DN2334" s="10">
        <v>36.1</v>
      </c>
    </row>
    <row r="2335" spans="1:118" x14ac:dyDescent="0.25">
      <c r="A2335" s="10">
        <v>2396</v>
      </c>
      <c r="R2335" s="10">
        <v>2396</v>
      </c>
      <c r="S2335" s="10" t="s">
        <v>9</v>
      </c>
      <c r="T2335" s="10">
        <v>0.47</v>
      </c>
      <c r="U2335" s="10">
        <v>0.32</v>
      </c>
      <c r="V2335" s="10">
        <v>10</v>
      </c>
      <c r="W2335" s="10">
        <v>36.9</v>
      </c>
      <c r="Y2335" s="10">
        <v>0.69</v>
      </c>
      <c r="Z2335" s="10">
        <v>0.25</v>
      </c>
      <c r="AA2335" s="10">
        <v>13</v>
      </c>
      <c r="AB2335" s="10">
        <v>36.700000000000003</v>
      </c>
      <c r="AD2335" s="10">
        <v>0.62</v>
      </c>
      <c r="AE2335" s="10">
        <v>0.41</v>
      </c>
      <c r="AF2335" s="10">
        <v>13</v>
      </c>
      <c r="AG2335" s="10">
        <v>36.700000000000003</v>
      </c>
      <c r="AI2335" s="10">
        <v>2396</v>
      </c>
      <c r="AJ2335" s="10" t="s">
        <v>9</v>
      </c>
      <c r="AK2335" s="10">
        <v>0.92</v>
      </c>
      <c r="AL2335" s="10">
        <v>0.33</v>
      </c>
      <c r="AM2335" s="10">
        <v>14</v>
      </c>
      <c r="AN2335" s="10">
        <v>35.700000000000003</v>
      </c>
      <c r="AP2335" s="10">
        <v>1.1200000000000001</v>
      </c>
      <c r="AQ2335" s="10">
        <v>0.28000000000000003</v>
      </c>
      <c r="AR2335" s="10">
        <v>18</v>
      </c>
      <c r="AS2335" s="10">
        <v>35.700000000000003</v>
      </c>
      <c r="AU2335" s="10">
        <v>1.1200000000000001</v>
      </c>
      <c r="AV2335" s="10">
        <v>0.3</v>
      </c>
      <c r="AW2335" s="10">
        <v>21</v>
      </c>
      <c r="AX2335" s="10">
        <v>35.700000000000003</v>
      </c>
      <c r="AZ2335" s="10">
        <v>2396</v>
      </c>
      <c r="BA2335" s="10" t="s">
        <v>9</v>
      </c>
      <c r="BB2335" s="10">
        <v>0.49</v>
      </c>
      <c r="BC2335" s="10">
        <v>0.33</v>
      </c>
      <c r="BD2335" s="10">
        <v>10</v>
      </c>
      <c r="BE2335" s="10">
        <v>36.9</v>
      </c>
      <c r="BG2335" s="10">
        <v>0.68</v>
      </c>
      <c r="BH2335" s="10">
        <v>0.44</v>
      </c>
      <c r="BI2335" s="10">
        <v>13</v>
      </c>
      <c r="BJ2335" s="10">
        <v>36.700000000000003</v>
      </c>
      <c r="BL2335" s="10">
        <v>0.66</v>
      </c>
      <c r="BM2335" s="10">
        <v>0.43</v>
      </c>
      <c r="BN2335" s="10">
        <v>13</v>
      </c>
      <c r="BO2335" s="10">
        <v>36.700000000000003</v>
      </c>
      <c r="BQ2335" s="10">
        <v>2395</v>
      </c>
      <c r="BR2335" s="10" t="s">
        <v>8</v>
      </c>
      <c r="BS2335" s="10">
        <v>1.1200000000000001</v>
      </c>
      <c r="BT2335" s="10">
        <v>0.4</v>
      </c>
      <c r="BU2335" s="10">
        <v>18</v>
      </c>
      <c r="BV2335" s="10">
        <v>37</v>
      </c>
      <c r="BX2335" s="10">
        <v>1.36</v>
      </c>
      <c r="BY2335" s="10">
        <v>0.4</v>
      </c>
      <c r="BZ2335" s="10">
        <v>22</v>
      </c>
      <c r="CA2335" s="10">
        <v>36.799999999999997</v>
      </c>
      <c r="CC2335" s="10">
        <v>1.1200000000000001</v>
      </c>
      <c r="CD2335" s="10">
        <v>0.32</v>
      </c>
      <c r="CE2335" s="10">
        <v>18</v>
      </c>
      <c r="CF2335" s="10">
        <v>36.799999999999997</v>
      </c>
      <c r="CH2335" s="10">
        <v>2395</v>
      </c>
      <c r="CI2335" s="10" t="s">
        <v>8</v>
      </c>
      <c r="CJ2335" s="10">
        <v>0.16</v>
      </c>
      <c r="CK2335" s="10">
        <v>0.12</v>
      </c>
      <c r="CL2335" s="10">
        <v>3</v>
      </c>
      <c r="CM2335" s="10">
        <v>36.9</v>
      </c>
      <c r="CO2335" s="10">
        <v>0.39</v>
      </c>
      <c r="CP2335" s="10">
        <v>0.27</v>
      </c>
      <c r="CQ2335" s="10">
        <v>7</v>
      </c>
      <c r="CR2335" s="10">
        <v>36.700000000000003</v>
      </c>
      <c r="CT2335" s="10">
        <v>0.46</v>
      </c>
      <c r="CU2335" s="10">
        <v>0.18</v>
      </c>
      <c r="CV2335" s="10">
        <v>8</v>
      </c>
      <c r="CW2335" s="10">
        <v>36.700000000000003</v>
      </c>
      <c r="CY2335" s="10">
        <v>2408</v>
      </c>
      <c r="CZ2335" s="10" t="s">
        <v>305</v>
      </c>
      <c r="DA2335" s="10">
        <v>1.7256749999999998E-2</v>
      </c>
      <c r="DB2335" s="10">
        <v>5.6602139999999993E-3</v>
      </c>
      <c r="DC2335" s="10">
        <v>1</v>
      </c>
      <c r="DD2335" s="10">
        <v>10.5</v>
      </c>
      <c r="DF2335" s="10">
        <v>1.7256749999999998E-2</v>
      </c>
      <c r="DG2335" s="10">
        <v>5.6602139999999993E-3</v>
      </c>
      <c r="DH2335" s="10">
        <v>1</v>
      </c>
      <c r="DI2335" s="10">
        <v>10.5</v>
      </c>
      <c r="DK2335" s="10">
        <v>1.7256749999999998E-2</v>
      </c>
      <c r="DL2335" s="10">
        <v>5.6602139999999993E-3</v>
      </c>
      <c r="DM2335" s="10">
        <v>1</v>
      </c>
      <c r="DN2335" s="10">
        <v>10.5</v>
      </c>
    </row>
    <row r="2336" spans="1:118" x14ac:dyDescent="0.25">
      <c r="A2336" s="10">
        <v>2397</v>
      </c>
      <c r="R2336" s="10">
        <v>2397</v>
      </c>
      <c r="S2336" s="10" t="s">
        <v>10</v>
      </c>
      <c r="AI2336" s="10">
        <v>2397</v>
      </c>
      <c r="AJ2336" s="10" t="s">
        <v>10</v>
      </c>
      <c r="AK2336" s="10">
        <v>0.91</v>
      </c>
      <c r="AL2336" s="10">
        <v>0.31</v>
      </c>
      <c r="AM2336" s="10">
        <v>52</v>
      </c>
      <c r="AN2336" s="10">
        <v>10.7</v>
      </c>
      <c r="AP2336" s="10">
        <v>1.1000000000000001</v>
      </c>
      <c r="AQ2336" s="10">
        <v>0.26</v>
      </c>
      <c r="AR2336" s="10">
        <v>58</v>
      </c>
      <c r="AS2336" s="10">
        <v>10.7</v>
      </c>
      <c r="AU2336" s="10">
        <v>1.1000000000000001</v>
      </c>
      <c r="AV2336" s="10">
        <v>0.28000000000000003</v>
      </c>
      <c r="AW2336" s="10">
        <v>62</v>
      </c>
      <c r="AX2336" s="10">
        <v>10.7</v>
      </c>
      <c r="AZ2336" s="10">
        <v>2397</v>
      </c>
      <c r="BA2336" s="10" t="s">
        <v>10</v>
      </c>
      <c r="BQ2336" s="10">
        <v>2396</v>
      </c>
      <c r="BR2336" s="10" t="s">
        <v>9</v>
      </c>
      <c r="CH2336" s="10">
        <v>2396</v>
      </c>
      <c r="CI2336" s="10" t="s">
        <v>9</v>
      </c>
      <c r="CY2336" s="10">
        <v>2409</v>
      </c>
      <c r="CZ2336" s="10" t="s">
        <v>289</v>
      </c>
      <c r="DA2336" s="10">
        <v>6.9026999999999991E-2</v>
      </c>
      <c r="DB2336" s="10">
        <v>2.2640855999999997E-2</v>
      </c>
      <c r="DC2336" s="10">
        <v>4</v>
      </c>
      <c r="DD2336" s="10">
        <v>10.5</v>
      </c>
      <c r="DF2336" s="10">
        <v>6.9026999999999991E-2</v>
      </c>
      <c r="DG2336" s="10">
        <v>2.2640855999999997E-2</v>
      </c>
      <c r="DH2336" s="10">
        <v>4</v>
      </c>
      <c r="DI2336" s="10">
        <v>10.5</v>
      </c>
      <c r="DK2336" s="10">
        <v>6.9026999999999991E-2</v>
      </c>
      <c r="DL2336" s="10">
        <v>2.2640855999999997E-2</v>
      </c>
      <c r="DM2336" s="10">
        <v>4</v>
      </c>
      <c r="DN2336" s="10">
        <v>10.5</v>
      </c>
    </row>
    <row r="2337" spans="1:118" x14ac:dyDescent="0.25">
      <c r="A2337" s="10">
        <v>2398</v>
      </c>
      <c r="R2337" s="10">
        <v>2398</v>
      </c>
      <c r="S2337" s="10" t="s">
        <v>11</v>
      </c>
      <c r="T2337" s="10">
        <v>0.46</v>
      </c>
      <c r="U2337" s="10">
        <v>0.28999999999999998</v>
      </c>
      <c r="V2337" s="10">
        <v>30</v>
      </c>
      <c r="W2337" s="10">
        <v>10.5</v>
      </c>
      <c r="Y2337" s="10">
        <v>0.68</v>
      </c>
      <c r="Z2337" s="10">
        <v>0.22</v>
      </c>
      <c r="AA2337" s="10">
        <v>40</v>
      </c>
      <c r="AB2337" s="10">
        <v>10.4</v>
      </c>
      <c r="AD2337" s="10">
        <v>0.61</v>
      </c>
      <c r="AE2337" s="10">
        <v>0.38</v>
      </c>
      <c r="AF2337" s="10">
        <v>40</v>
      </c>
      <c r="AG2337" s="10">
        <v>10.4</v>
      </c>
      <c r="AI2337" s="10">
        <v>2398</v>
      </c>
      <c r="AJ2337" s="10" t="s">
        <v>11</v>
      </c>
      <c r="AZ2337" s="10">
        <v>2398</v>
      </c>
      <c r="BA2337" s="10" t="s">
        <v>11</v>
      </c>
      <c r="BB2337" s="10">
        <v>0.48</v>
      </c>
      <c r="BC2337" s="10">
        <v>0.3</v>
      </c>
      <c r="BD2337" s="10">
        <v>32</v>
      </c>
      <c r="BE2337" s="10">
        <v>10.5</v>
      </c>
      <c r="BG2337" s="10">
        <v>0.67</v>
      </c>
      <c r="BH2337" s="10">
        <v>0.41</v>
      </c>
      <c r="BI2337" s="10">
        <v>44</v>
      </c>
      <c r="BJ2337" s="10">
        <v>10.4</v>
      </c>
      <c r="BL2337" s="10">
        <v>0.65</v>
      </c>
      <c r="BM2337" s="10">
        <v>0.4</v>
      </c>
      <c r="BN2337" s="10">
        <v>43</v>
      </c>
      <c r="BO2337" s="10">
        <v>10.4</v>
      </c>
      <c r="BQ2337" s="10">
        <v>2397</v>
      </c>
      <c r="BR2337" s="10" t="s">
        <v>10</v>
      </c>
      <c r="BS2337" s="10">
        <v>1.1000000000000001</v>
      </c>
      <c r="BT2337" s="10">
        <v>0.36</v>
      </c>
      <c r="BU2337" s="10">
        <v>62</v>
      </c>
      <c r="BV2337" s="10">
        <v>10.7</v>
      </c>
      <c r="BX2337" s="10">
        <v>1.34</v>
      </c>
      <c r="BY2337" s="10">
        <v>0.36</v>
      </c>
      <c r="BZ2337" s="10">
        <v>75</v>
      </c>
      <c r="CA2337" s="10">
        <v>10.7</v>
      </c>
      <c r="CC2337" s="10">
        <v>1.1000000000000001</v>
      </c>
      <c r="CD2337" s="10">
        <v>0.28000000000000003</v>
      </c>
      <c r="CE2337" s="10">
        <v>62</v>
      </c>
      <c r="CF2337" s="10">
        <v>10.7</v>
      </c>
      <c r="CH2337" s="10">
        <v>2397</v>
      </c>
      <c r="CI2337" s="10" t="s">
        <v>10</v>
      </c>
      <c r="CJ2337" s="10">
        <v>0.15</v>
      </c>
      <c r="CK2337" s="10">
        <v>0.09</v>
      </c>
      <c r="CL2337" s="10">
        <v>10</v>
      </c>
      <c r="CM2337" s="10">
        <v>10.5</v>
      </c>
      <c r="CO2337" s="10">
        <v>0.38</v>
      </c>
      <c r="CP2337" s="10">
        <v>0.24</v>
      </c>
      <c r="CQ2337" s="10">
        <v>25</v>
      </c>
      <c r="CR2337" s="10">
        <v>10.4</v>
      </c>
      <c r="CT2337" s="10">
        <v>0.45</v>
      </c>
      <c r="CU2337" s="10">
        <v>0.15</v>
      </c>
      <c r="CV2337" s="10">
        <v>28</v>
      </c>
      <c r="CW2337" s="10">
        <v>10.4</v>
      </c>
      <c r="CY2337" s="10">
        <v>2410</v>
      </c>
      <c r="CZ2337" s="10" t="s">
        <v>291</v>
      </c>
      <c r="DA2337" s="10">
        <v>0.15531075</v>
      </c>
      <c r="DB2337" s="10">
        <v>5.0941925999999998E-2</v>
      </c>
      <c r="DC2337" s="10">
        <v>9</v>
      </c>
      <c r="DD2337" s="10">
        <v>10.5</v>
      </c>
      <c r="DF2337" s="10">
        <v>0.22433774999999997</v>
      </c>
      <c r="DG2337" s="10">
        <v>7.3582781999999999E-2</v>
      </c>
      <c r="DH2337" s="10">
        <v>13</v>
      </c>
      <c r="DI2337" s="10">
        <v>10.5</v>
      </c>
      <c r="DK2337" s="10">
        <v>0.18982424999999997</v>
      </c>
      <c r="DL2337" s="10">
        <v>6.2262353999999992E-2</v>
      </c>
      <c r="DM2337" s="10">
        <v>11</v>
      </c>
      <c r="DN2337" s="10">
        <v>10.5</v>
      </c>
    </row>
    <row r="2338" spans="1:118" x14ac:dyDescent="0.25">
      <c r="A2338" s="10">
        <v>2399</v>
      </c>
      <c r="R2338" s="10">
        <v>2399</v>
      </c>
      <c r="S2338" s="10" t="s">
        <v>285</v>
      </c>
      <c r="T2338" s="10">
        <v>3.0880499999999998E-2</v>
      </c>
      <c r="U2338" s="10">
        <v>1.9145909999999999E-2</v>
      </c>
      <c r="V2338" s="10">
        <v>2</v>
      </c>
      <c r="W2338" s="10">
        <v>10.5</v>
      </c>
      <c r="Y2338" s="10">
        <v>4.58796E-2</v>
      </c>
      <c r="Z2338" s="10">
        <v>2.8445352E-2</v>
      </c>
      <c r="AA2338" s="10">
        <v>3</v>
      </c>
      <c r="AB2338" s="10">
        <v>10.4</v>
      </c>
      <c r="AD2338" s="10">
        <v>6.1172799999999999E-2</v>
      </c>
      <c r="AE2338" s="10">
        <v>3.7927136E-2</v>
      </c>
      <c r="AF2338" s="10">
        <v>4</v>
      </c>
      <c r="AG2338" s="10">
        <v>10.4</v>
      </c>
      <c r="AI2338" s="10">
        <v>2399</v>
      </c>
      <c r="AJ2338" s="10" t="s">
        <v>285</v>
      </c>
      <c r="AK2338" s="10">
        <v>0.20991473999999999</v>
      </c>
      <c r="AL2338" s="10">
        <v>7.2420585299999993E-2</v>
      </c>
      <c r="AM2338" s="10">
        <v>12</v>
      </c>
      <c r="AN2338" s="10">
        <v>10.7</v>
      </c>
      <c r="AP2338" s="10">
        <v>0.26933504999999996</v>
      </c>
      <c r="AQ2338" s="10">
        <v>6.7603097549999991E-2</v>
      </c>
      <c r="AR2338" s="10">
        <v>15</v>
      </c>
      <c r="AS2338" s="10">
        <v>10.7</v>
      </c>
      <c r="AU2338" s="10">
        <v>0.32320205999999996</v>
      </c>
      <c r="AV2338" s="10">
        <v>8.1123717059999989E-2</v>
      </c>
      <c r="AW2338" s="10">
        <v>18</v>
      </c>
      <c r="AX2338" s="10">
        <v>10.7</v>
      </c>
      <c r="AZ2338" s="10">
        <v>2399</v>
      </c>
      <c r="BA2338" s="10" t="s">
        <v>285</v>
      </c>
      <c r="BB2338" s="10">
        <v>1.5440249999999999E-2</v>
      </c>
      <c r="BC2338" s="10">
        <v>9.5729549999999993E-3</v>
      </c>
      <c r="BD2338" s="10">
        <v>1</v>
      </c>
      <c r="BE2338" s="10">
        <v>10.5</v>
      </c>
      <c r="BG2338" s="10">
        <v>6.1172799999999999E-2</v>
      </c>
      <c r="BH2338" s="10">
        <v>3.7927136E-2</v>
      </c>
      <c r="BI2338" s="10">
        <v>4</v>
      </c>
      <c r="BJ2338" s="10">
        <v>10.4</v>
      </c>
      <c r="BL2338" s="10">
        <v>6.1172799999999999E-2</v>
      </c>
      <c r="BM2338" s="10">
        <v>3.7927136E-2</v>
      </c>
      <c r="BN2338" s="10">
        <v>4</v>
      </c>
      <c r="BO2338" s="10">
        <v>10.4</v>
      </c>
      <c r="BQ2338" s="10">
        <v>2398</v>
      </c>
      <c r="BR2338" s="10" t="s">
        <v>11</v>
      </c>
      <c r="CH2338" s="10">
        <v>2398</v>
      </c>
      <c r="CI2338" s="10" t="s">
        <v>11</v>
      </c>
      <c r="CY2338" s="10">
        <v>2411</v>
      </c>
      <c r="CZ2338" s="10" t="s">
        <v>296</v>
      </c>
      <c r="DA2338" s="10">
        <v>5.1770249999999997E-2</v>
      </c>
      <c r="DB2338" s="10">
        <v>1.6980642000000001E-2</v>
      </c>
      <c r="DC2338" s="10">
        <v>3</v>
      </c>
      <c r="DD2338" s="10">
        <v>10.5</v>
      </c>
      <c r="DF2338" s="10">
        <v>5.1770249999999997E-2</v>
      </c>
      <c r="DG2338" s="10">
        <v>1.6980642000000001E-2</v>
      </c>
      <c r="DH2338" s="10">
        <v>3</v>
      </c>
      <c r="DI2338" s="10">
        <v>10.5</v>
      </c>
      <c r="DK2338" s="10">
        <v>5.1770249999999997E-2</v>
      </c>
      <c r="DL2338" s="10">
        <v>1.6980642000000001E-2</v>
      </c>
      <c r="DM2338" s="10">
        <v>3</v>
      </c>
      <c r="DN2338" s="10">
        <v>10.5</v>
      </c>
    </row>
    <row r="2339" spans="1:118" x14ac:dyDescent="0.25">
      <c r="A2339" s="10">
        <v>2400</v>
      </c>
      <c r="R2339" s="10">
        <v>2400</v>
      </c>
      <c r="S2339" s="10" t="s">
        <v>287</v>
      </c>
      <c r="T2339" s="10">
        <v>0.29336474999999995</v>
      </c>
      <c r="U2339" s="10">
        <v>0.18188614499999997</v>
      </c>
      <c r="V2339" s="10">
        <v>19</v>
      </c>
      <c r="W2339" s="10">
        <v>10.5</v>
      </c>
      <c r="Y2339" s="10">
        <v>0.41291640000000002</v>
      </c>
      <c r="Z2339" s="10">
        <v>0.25600816800000004</v>
      </c>
      <c r="AA2339" s="10">
        <v>27</v>
      </c>
      <c r="AB2339" s="10">
        <v>10.4</v>
      </c>
      <c r="AD2339" s="10">
        <v>0.27527760000000001</v>
      </c>
      <c r="AE2339" s="10">
        <v>0.17067211200000001</v>
      </c>
      <c r="AF2339" s="10">
        <v>18</v>
      </c>
      <c r="AG2339" s="10">
        <v>10.4</v>
      </c>
      <c r="AI2339" s="10">
        <v>2400</v>
      </c>
      <c r="AJ2339" s="10" t="s">
        <v>287</v>
      </c>
      <c r="AK2339" s="10">
        <v>0.26239342499999996</v>
      </c>
      <c r="AL2339" s="10">
        <v>9.052573162499998E-2</v>
      </c>
      <c r="AM2339" s="10">
        <v>15</v>
      </c>
      <c r="AN2339" s="10">
        <v>10.7</v>
      </c>
      <c r="AP2339" s="10">
        <v>8.9778349999999993E-2</v>
      </c>
      <c r="AQ2339" s="10">
        <v>2.2534365849999998E-2</v>
      </c>
      <c r="AR2339" s="10">
        <v>5</v>
      </c>
      <c r="AS2339" s="10">
        <v>10.7</v>
      </c>
      <c r="AU2339" s="10">
        <v>0.10773402</v>
      </c>
      <c r="AV2339" s="10">
        <v>2.704123902E-2</v>
      </c>
      <c r="AW2339" s="10">
        <v>6</v>
      </c>
      <c r="AX2339" s="10">
        <v>10.7</v>
      </c>
      <c r="AZ2339" s="10">
        <v>2400</v>
      </c>
      <c r="BA2339" s="10" t="s">
        <v>287</v>
      </c>
      <c r="BB2339" s="10">
        <v>0.26248424999999997</v>
      </c>
      <c r="BC2339" s="10">
        <v>0.16274023499999998</v>
      </c>
      <c r="BD2339" s="10">
        <v>17</v>
      </c>
      <c r="BE2339" s="10">
        <v>10.5</v>
      </c>
      <c r="BG2339" s="10">
        <v>0.27527760000000001</v>
      </c>
      <c r="BH2339" s="10">
        <v>0.17067211200000001</v>
      </c>
      <c r="BI2339" s="10">
        <v>18</v>
      </c>
      <c r="BJ2339" s="10">
        <v>10.4</v>
      </c>
      <c r="BL2339" s="10">
        <v>0.41291640000000002</v>
      </c>
      <c r="BM2339" s="10">
        <v>0.25600816800000004</v>
      </c>
      <c r="BN2339" s="10">
        <v>27</v>
      </c>
      <c r="BO2339" s="10">
        <v>10.4</v>
      </c>
      <c r="BQ2339" s="10">
        <v>2399</v>
      </c>
      <c r="BR2339" s="10" t="s">
        <v>285</v>
      </c>
      <c r="BS2339" s="10">
        <v>0.24878783999999998</v>
      </c>
      <c r="BT2339" s="10">
        <v>7.2646049279999986E-2</v>
      </c>
      <c r="BU2339" s="10">
        <v>14</v>
      </c>
      <c r="BV2339" s="10">
        <v>10.7</v>
      </c>
      <c r="BX2339" s="10">
        <v>0.37318175999999997</v>
      </c>
      <c r="BY2339" s="10">
        <v>0.10896907391999998</v>
      </c>
      <c r="BZ2339" s="10">
        <v>21</v>
      </c>
      <c r="CA2339" s="10">
        <v>10.7</v>
      </c>
      <c r="CC2339" s="10">
        <v>0.37318175999999997</v>
      </c>
      <c r="CD2339" s="10">
        <v>0.10896907391999998</v>
      </c>
      <c r="CE2339" s="10">
        <v>21</v>
      </c>
      <c r="CF2339" s="10">
        <v>10.7</v>
      </c>
      <c r="CH2339" s="10">
        <v>2399</v>
      </c>
      <c r="CI2339" s="10" t="s">
        <v>285</v>
      </c>
      <c r="CJ2339" s="10">
        <v>3.0880499999999998E-2</v>
      </c>
      <c r="CK2339" s="10">
        <v>1.9145909999999999E-2</v>
      </c>
      <c r="CL2339" s="10">
        <v>2</v>
      </c>
      <c r="CM2339" s="10">
        <v>10.5</v>
      </c>
      <c r="CO2339" s="10">
        <v>6.1172799999999999E-2</v>
      </c>
      <c r="CP2339" s="10">
        <v>3.7927136E-2</v>
      </c>
      <c r="CQ2339" s="10">
        <v>4</v>
      </c>
      <c r="CR2339" s="10">
        <v>10.4</v>
      </c>
      <c r="CT2339" s="10">
        <v>6.1172799999999999E-2</v>
      </c>
      <c r="CU2339" s="10">
        <v>3.7927136E-2</v>
      </c>
      <c r="CV2339" s="10">
        <v>4</v>
      </c>
      <c r="CW2339" s="10">
        <v>10.4</v>
      </c>
      <c r="CY2339" s="10">
        <v>2412</v>
      </c>
      <c r="CZ2339" s="10" t="s">
        <v>8</v>
      </c>
      <c r="DA2339" s="10">
        <v>0.27</v>
      </c>
      <c r="DB2339" s="10">
        <v>0.1</v>
      </c>
      <c r="DC2339" s="10">
        <v>4</v>
      </c>
      <c r="DD2339" s="10">
        <v>35.9</v>
      </c>
      <c r="DF2339" s="10">
        <v>0.32</v>
      </c>
      <c r="DG2339" s="10">
        <v>0.11</v>
      </c>
      <c r="DH2339" s="10">
        <v>5</v>
      </c>
      <c r="DI2339" s="10">
        <v>36</v>
      </c>
      <c r="DK2339" s="10">
        <v>0.33</v>
      </c>
      <c r="DL2339" s="10">
        <v>0.11</v>
      </c>
      <c r="DM2339" s="10">
        <v>5</v>
      </c>
      <c r="DN2339" s="10">
        <v>36</v>
      </c>
    </row>
    <row r="2340" spans="1:118" x14ac:dyDescent="0.25">
      <c r="A2340" s="10">
        <v>2401</v>
      </c>
      <c r="R2340" s="10">
        <v>2401</v>
      </c>
      <c r="S2340" s="10" t="s">
        <v>315</v>
      </c>
      <c r="T2340" s="10">
        <v>3.0880499999999998E-2</v>
      </c>
      <c r="U2340" s="10">
        <v>1.9145909999999999E-2</v>
      </c>
      <c r="V2340" s="10">
        <v>2</v>
      </c>
      <c r="W2340" s="10">
        <v>10.5</v>
      </c>
      <c r="Y2340" s="10">
        <v>6.1172799999999999E-2</v>
      </c>
      <c r="Z2340" s="10">
        <v>3.7927136E-2</v>
      </c>
      <c r="AA2340" s="10">
        <v>4</v>
      </c>
      <c r="AB2340" s="10">
        <v>10.4</v>
      </c>
      <c r="AD2340" s="10">
        <v>6.1172799999999999E-2</v>
      </c>
      <c r="AE2340" s="10">
        <v>3.7927136E-2</v>
      </c>
      <c r="AF2340" s="10">
        <v>4</v>
      </c>
      <c r="AG2340" s="10">
        <v>10.4</v>
      </c>
      <c r="AI2340" s="10">
        <v>2401</v>
      </c>
      <c r="AJ2340" s="10" t="s">
        <v>315</v>
      </c>
      <c r="AK2340" s="10">
        <v>0.47230816499999995</v>
      </c>
      <c r="AL2340" s="10">
        <v>0.16294631692499997</v>
      </c>
      <c r="AM2340" s="10">
        <v>27</v>
      </c>
      <c r="AN2340" s="10">
        <v>10.7</v>
      </c>
      <c r="AP2340" s="10">
        <v>0.53867009999999993</v>
      </c>
      <c r="AQ2340" s="10">
        <v>0.13520619509999998</v>
      </c>
      <c r="AR2340" s="10">
        <v>30</v>
      </c>
      <c r="AS2340" s="10">
        <v>10.7</v>
      </c>
      <c r="AU2340" s="10">
        <v>0.57458143999999989</v>
      </c>
      <c r="AV2340" s="10">
        <v>0.14421994143999997</v>
      </c>
      <c r="AW2340" s="10">
        <v>32</v>
      </c>
      <c r="AX2340" s="10">
        <v>10.7</v>
      </c>
      <c r="AZ2340" s="10">
        <v>2401</v>
      </c>
      <c r="BA2340" s="10" t="s">
        <v>315</v>
      </c>
      <c r="BB2340" s="10">
        <v>3.0880499999999998E-2</v>
      </c>
      <c r="BC2340" s="10">
        <v>1.9145909999999999E-2</v>
      </c>
      <c r="BD2340" s="10">
        <v>2</v>
      </c>
      <c r="BE2340" s="10">
        <v>10.5</v>
      </c>
      <c r="BG2340" s="10">
        <v>7.6466000000000006E-2</v>
      </c>
      <c r="BH2340" s="10">
        <v>4.740892E-2</v>
      </c>
      <c r="BI2340" s="10">
        <v>5</v>
      </c>
      <c r="BJ2340" s="10">
        <v>10.4</v>
      </c>
      <c r="BL2340" s="10">
        <v>6.1172799999999999E-2</v>
      </c>
      <c r="BM2340" s="10">
        <v>3.7927136E-2</v>
      </c>
      <c r="BN2340" s="10">
        <v>4</v>
      </c>
      <c r="BO2340" s="10">
        <v>10.4</v>
      </c>
      <c r="BQ2340" s="10">
        <v>2400</v>
      </c>
      <c r="BR2340" s="10" t="s">
        <v>287</v>
      </c>
      <c r="BS2340" s="10">
        <v>0.46203455999999998</v>
      </c>
      <c r="BT2340" s="10">
        <v>0.13491409151999997</v>
      </c>
      <c r="BU2340" s="10">
        <v>26</v>
      </c>
      <c r="BV2340" s="10">
        <v>10.7</v>
      </c>
      <c r="BX2340" s="10">
        <v>0.47980511999999992</v>
      </c>
      <c r="BY2340" s="10">
        <v>0.14010309503999996</v>
      </c>
      <c r="BZ2340" s="10">
        <v>27</v>
      </c>
      <c r="CA2340" s="10">
        <v>10.7</v>
      </c>
      <c r="CC2340" s="10">
        <v>0.31987007999999995</v>
      </c>
      <c r="CD2340" s="10">
        <v>9.3402063359999982E-2</v>
      </c>
      <c r="CE2340" s="10">
        <v>18</v>
      </c>
      <c r="CF2340" s="10">
        <v>10.7</v>
      </c>
      <c r="CH2340" s="10">
        <v>2400</v>
      </c>
      <c r="CI2340" s="10" t="s">
        <v>287</v>
      </c>
      <c r="CJ2340" s="10">
        <v>6.1760999999999996E-2</v>
      </c>
      <c r="CK2340" s="10">
        <v>3.8291819999999997E-2</v>
      </c>
      <c r="CL2340" s="10">
        <v>4</v>
      </c>
      <c r="CM2340" s="10">
        <v>10.5</v>
      </c>
      <c r="CO2340" s="10">
        <v>7.6466000000000006E-2</v>
      </c>
      <c r="CP2340" s="10">
        <v>4.740892E-2</v>
      </c>
      <c r="CQ2340" s="10">
        <v>5</v>
      </c>
      <c r="CR2340" s="10">
        <v>10.4</v>
      </c>
      <c r="CT2340" s="10">
        <v>6.1172799999999999E-2</v>
      </c>
      <c r="CU2340" s="10">
        <v>3.7927136E-2</v>
      </c>
      <c r="CV2340" s="10">
        <v>4</v>
      </c>
      <c r="CW2340" s="10">
        <v>10.4</v>
      </c>
      <c r="CY2340" s="10">
        <v>2413</v>
      </c>
      <c r="CZ2340" s="10" t="s">
        <v>10</v>
      </c>
      <c r="DA2340" s="10">
        <v>0.26</v>
      </c>
      <c r="DB2340" s="10">
        <v>0.08</v>
      </c>
      <c r="DC2340" s="10">
        <v>15</v>
      </c>
      <c r="DD2340" s="10">
        <v>10.5</v>
      </c>
      <c r="DF2340" s="10">
        <v>0.3</v>
      </c>
      <c r="DG2340" s="10">
        <v>0.09</v>
      </c>
      <c r="DH2340" s="10">
        <v>17</v>
      </c>
      <c r="DI2340" s="10">
        <v>10.5</v>
      </c>
      <c r="DK2340" s="10">
        <v>0.31</v>
      </c>
      <c r="DL2340" s="10">
        <v>0.09</v>
      </c>
      <c r="DM2340" s="10">
        <v>18</v>
      </c>
      <c r="DN2340" s="10">
        <v>10.5</v>
      </c>
    </row>
    <row r="2341" spans="1:118" x14ac:dyDescent="0.25">
      <c r="A2341" s="10">
        <v>2402</v>
      </c>
      <c r="R2341" s="10">
        <v>2402</v>
      </c>
      <c r="S2341" s="10" t="s">
        <v>306</v>
      </c>
      <c r="T2341" s="10">
        <v>1.5440249999999999E-2</v>
      </c>
      <c r="U2341" s="10">
        <v>9.5729549999999993E-3</v>
      </c>
      <c r="V2341" s="10">
        <v>1</v>
      </c>
      <c r="W2341" s="10">
        <v>10.5</v>
      </c>
      <c r="Y2341" s="10">
        <v>1.52932E-2</v>
      </c>
      <c r="Z2341" s="10">
        <v>9.481784E-3</v>
      </c>
      <c r="AA2341" s="10">
        <v>1</v>
      </c>
      <c r="AB2341" s="10">
        <v>10.4</v>
      </c>
      <c r="AD2341" s="10">
        <v>1.52932E-2</v>
      </c>
      <c r="AE2341" s="10">
        <v>9.481784E-3</v>
      </c>
      <c r="AF2341" s="10">
        <v>1</v>
      </c>
      <c r="AG2341" s="10">
        <v>10.4</v>
      </c>
      <c r="AI2341" s="10">
        <v>2402</v>
      </c>
      <c r="AJ2341" s="10" t="s">
        <v>306</v>
      </c>
      <c r="AK2341" s="10">
        <v>3.4985789999999996E-2</v>
      </c>
      <c r="AL2341" s="10">
        <v>1.2070097549999997E-2</v>
      </c>
      <c r="AM2341" s="10">
        <v>2</v>
      </c>
      <c r="AN2341" s="10">
        <v>10.7</v>
      </c>
      <c r="AP2341" s="10">
        <v>5.386701E-2</v>
      </c>
      <c r="AQ2341" s="10">
        <v>1.352061951E-2</v>
      </c>
      <c r="AR2341" s="10">
        <v>3</v>
      </c>
      <c r="AS2341" s="10">
        <v>10.7</v>
      </c>
      <c r="AU2341" s="10">
        <v>7.1822679999999986E-2</v>
      </c>
      <c r="AV2341" s="10">
        <v>1.8027492679999996E-2</v>
      </c>
      <c r="AW2341" s="10">
        <v>4</v>
      </c>
      <c r="AX2341" s="10">
        <v>10.7</v>
      </c>
      <c r="AZ2341" s="10">
        <v>2402</v>
      </c>
      <c r="BA2341" s="10" t="s">
        <v>306</v>
      </c>
      <c r="BB2341" s="10">
        <v>1.5440249999999999E-2</v>
      </c>
      <c r="BC2341" s="10">
        <v>9.5729549999999993E-3</v>
      </c>
      <c r="BD2341" s="10">
        <v>1</v>
      </c>
      <c r="BE2341" s="10">
        <v>10.5</v>
      </c>
      <c r="BG2341" s="10">
        <v>1.52932E-2</v>
      </c>
      <c r="BH2341" s="10">
        <v>9.481784E-3</v>
      </c>
      <c r="BI2341" s="10">
        <v>1</v>
      </c>
      <c r="BJ2341" s="10">
        <v>10.4</v>
      </c>
      <c r="BL2341" s="10">
        <v>1.52932E-2</v>
      </c>
      <c r="BM2341" s="10">
        <v>9.481784E-3</v>
      </c>
      <c r="BN2341" s="10">
        <v>1</v>
      </c>
      <c r="BO2341" s="10">
        <v>10.4</v>
      </c>
      <c r="BQ2341" s="10">
        <v>2401</v>
      </c>
      <c r="BR2341" s="10" t="s">
        <v>315</v>
      </c>
      <c r="BS2341" s="10">
        <v>0.39095231999999991</v>
      </c>
      <c r="BT2341" s="10">
        <v>0.11415807743999996</v>
      </c>
      <c r="BU2341" s="10">
        <v>22</v>
      </c>
      <c r="BV2341" s="10">
        <v>10.7</v>
      </c>
      <c r="BX2341" s="10">
        <v>0.49757567999999996</v>
      </c>
      <c r="BY2341" s="10">
        <v>0.14529209855999997</v>
      </c>
      <c r="BZ2341" s="10">
        <v>28</v>
      </c>
      <c r="CA2341" s="10">
        <v>10.7</v>
      </c>
      <c r="CC2341" s="10">
        <v>0.46203455999999998</v>
      </c>
      <c r="CD2341" s="10">
        <v>0.13491409151999997</v>
      </c>
      <c r="CE2341" s="10">
        <v>26</v>
      </c>
      <c r="CF2341" s="10">
        <v>10.7</v>
      </c>
      <c r="CH2341" s="10">
        <v>2401</v>
      </c>
      <c r="CI2341" s="10" t="s">
        <v>315</v>
      </c>
      <c r="CJ2341" s="10">
        <v>3.0880499999999998E-2</v>
      </c>
      <c r="CK2341" s="10">
        <v>1.9145909999999999E-2</v>
      </c>
      <c r="CL2341" s="10">
        <v>2</v>
      </c>
      <c r="CM2341" s="10">
        <v>10.5</v>
      </c>
      <c r="CO2341" s="10">
        <v>0.1223456</v>
      </c>
      <c r="CP2341" s="10">
        <v>7.5854272E-2</v>
      </c>
      <c r="CQ2341" s="10">
        <v>8</v>
      </c>
      <c r="CR2341" s="10">
        <v>10.4</v>
      </c>
      <c r="CT2341" s="10">
        <v>9.1759199999999999E-2</v>
      </c>
      <c r="CU2341" s="10">
        <v>5.6890704E-2</v>
      </c>
      <c r="CV2341" s="10">
        <v>6</v>
      </c>
      <c r="CW2341" s="10">
        <v>10.4</v>
      </c>
      <c r="CY2341" s="10">
        <v>2414</v>
      </c>
      <c r="CZ2341" s="10" t="s">
        <v>285</v>
      </c>
      <c r="DA2341" s="10">
        <v>3.4513499999999996E-2</v>
      </c>
      <c r="DB2341" s="10">
        <v>1.1320427999999999E-2</v>
      </c>
      <c r="DC2341" s="10">
        <v>2</v>
      </c>
      <c r="DD2341" s="10">
        <v>10.5</v>
      </c>
      <c r="DF2341" s="10">
        <v>3.4513499999999996E-2</v>
      </c>
      <c r="DG2341" s="10">
        <v>1.1320427999999999E-2</v>
      </c>
      <c r="DH2341" s="10">
        <v>2</v>
      </c>
      <c r="DI2341" s="10">
        <v>10.5</v>
      </c>
      <c r="DK2341" s="10">
        <v>3.4513499999999996E-2</v>
      </c>
      <c r="DL2341" s="10">
        <v>1.1320427999999999E-2</v>
      </c>
      <c r="DM2341" s="10">
        <v>2</v>
      </c>
      <c r="DN2341" s="10">
        <v>10.5</v>
      </c>
    </row>
    <row r="2342" spans="1:118" x14ac:dyDescent="0.25">
      <c r="A2342" s="10">
        <v>2403</v>
      </c>
      <c r="R2342" s="10">
        <v>2403</v>
      </c>
      <c r="S2342" s="10" t="s">
        <v>8</v>
      </c>
      <c r="T2342" s="10">
        <v>0.16</v>
      </c>
      <c r="U2342" s="10">
        <v>0.14000000000000001</v>
      </c>
      <c r="V2342" s="10">
        <v>4</v>
      </c>
      <c r="W2342" s="10">
        <v>37.299999999999997</v>
      </c>
      <c r="Y2342" s="10">
        <v>0.25</v>
      </c>
      <c r="Z2342" s="10">
        <v>0.16</v>
      </c>
      <c r="AA2342" s="10">
        <v>5</v>
      </c>
      <c r="AB2342" s="10">
        <v>37</v>
      </c>
      <c r="AD2342" s="10">
        <v>0.18</v>
      </c>
      <c r="AE2342" s="10">
        <v>0.15</v>
      </c>
      <c r="AF2342" s="10">
        <v>4</v>
      </c>
      <c r="AG2342" s="10">
        <v>37</v>
      </c>
      <c r="AI2342" s="10">
        <v>2403</v>
      </c>
      <c r="AJ2342" s="10" t="s">
        <v>8</v>
      </c>
      <c r="AZ2342" s="10">
        <v>2403</v>
      </c>
      <c r="BA2342" s="10" t="s">
        <v>8</v>
      </c>
      <c r="BB2342" s="10">
        <v>0.2</v>
      </c>
      <c r="BC2342" s="10">
        <v>0.15</v>
      </c>
      <c r="BD2342" s="10">
        <v>4</v>
      </c>
      <c r="BE2342" s="10">
        <v>37.299999999999997</v>
      </c>
      <c r="BG2342" s="10">
        <v>0.24</v>
      </c>
      <c r="BH2342" s="10">
        <v>0.18</v>
      </c>
      <c r="BI2342" s="10">
        <v>5</v>
      </c>
      <c r="BJ2342" s="10">
        <v>37</v>
      </c>
      <c r="BL2342" s="10">
        <v>0.22</v>
      </c>
      <c r="BM2342" s="10">
        <v>0.15</v>
      </c>
      <c r="BN2342" s="10">
        <v>4</v>
      </c>
      <c r="BO2342" s="10">
        <v>37</v>
      </c>
      <c r="BQ2342" s="10">
        <v>2402</v>
      </c>
      <c r="BR2342" s="10" t="s">
        <v>306</v>
      </c>
      <c r="BS2342" s="10">
        <v>3.5541120000000002E-2</v>
      </c>
      <c r="BT2342" s="10">
        <v>1.037800704E-2</v>
      </c>
      <c r="BU2342" s="10">
        <v>2</v>
      </c>
      <c r="BV2342" s="10">
        <v>10.7</v>
      </c>
      <c r="BX2342" s="10">
        <v>3.5541120000000002E-2</v>
      </c>
      <c r="BY2342" s="10">
        <v>1.037800704E-2</v>
      </c>
      <c r="BZ2342" s="10">
        <v>2</v>
      </c>
      <c r="CA2342" s="10">
        <v>10.7</v>
      </c>
      <c r="CC2342" s="10">
        <v>3.5541120000000002E-2</v>
      </c>
      <c r="CD2342" s="10">
        <v>1.037800704E-2</v>
      </c>
      <c r="CE2342" s="10">
        <v>2</v>
      </c>
      <c r="CF2342" s="10">
        <v>10.7</v>
      </c>
      <c r="CH2342" s="10">
        <v>2402</v>
      </c>
      <c r="CI2342" s="10" t="s">
        <v>306</v>
      </c>
      <c r="CJ2342" s="10">
        <v>1.5440249999999999E-2</v>
      </c>
      <c r="CK2342" s="10">
        <v>9.5729549999999993E-3</v>
      </c>
      <c r="CL2342" s="10">
        <v>1</v>
      </c>
      <c r="CM2342" s="10">
        <v>10.5</v>
      </c>
      <c r="CO2342" s="10">
        <v>1.52932E-2</v>
      </c>
      <c r="CP2342" s="10">
        <v>9.481784E-3</v>
      </c>
      <c r="CQ2342" s="10">
        <v>1</v>
      </c>
      <c r="CR2342" s="10">
        <v>10.4</v>
      </c>
      <c r="CT2342" s="10">
        <v>1.52932E-2</v>
      </c>
      <c r="CU2342" s="10">
        <v>9.481784E-3</v>
      </c>
      <c r="CV2342" s="10">
        <v>1</v>
      </c>
      <c r="CW2342" s="10">
        <v>10.4</v>
      </c>
      <c r="CY2342" s="10">
        <v>2415</v>
      </c>
      <c r="CZ2342" s="10" t="s">
        <v>289</v>
      </c>
      <c r="DA2342" s="10">
        <v>0.22433774999999997</v>
      </c>
      <c r="DB2342" s="10">
        <v>7.3582781999999999E-2</v>
      </c>
      <c r="DC2342" s="10">
        <v>13</v>
      </c>
      <c r="DD2342" s="10">
        <v>10.5</v>
      </c>
      <c r="DF2342" s="10">
        <v>0.25885124999999992</v>
      </c>
      <c r="DG2342" s="10">
        <v>8.4903209999999979E-2</v>
      </c>
      <c r="DH2342" s="10">
        <v>15</v>
      </c>
      <c r="DI2342" s="10">
        <v>10.5</v>
      </c>
      <c r="DK2342" s="10">
        <v>0.25885124999999992</v>
      </c>
      <c r="DL2342" s="10">
        <v>8.4903209999999979E-2</v>
      </c>
      <c r="DM2342" s="10">
        <v>15</v>
      </c>
      <c r="DN2342" s="10">
        <v>10.5</v>
      </c>
    </row>
    <row r="2343" spans="1:118" x14ac:dyDescent="0.25">
      <c r="A2343" s="10">
        <v>2404</v>
      </c>
      <c r="R2343" s="10">
        <v>2404</v>
      </c>
      <c r="S2343" s="10" t="s">
        <v>9</v>
      </c>
      <c r="AI2343" s="10">
        <v>2404</v>
      </c>
      <c r="AJ2343" s="10" t="s">
        <v>9</v>
      </c>
      <c r="AK2343" s="10">
        <v>0.28000000000000003</v>
      </c>
      <c r="AL2343" s="10">
        <v>0.21</v>
      </c>
      <c r="AM2343" s="10">
        <v>6</v>
      </c>
      <c r="AN2343" s="10">
        <v>36.200000000000003</v>
      </c>
      <c r="AP2343" s="10">
        <v>0.41</v>
      </c>
      <c r="AQ2343" s="10">
        <v>0.16</v>
      </c>
      <c r="AR2343" s="10">
        <v>7</v>
      </c>
      <c r="AS2343" s="10">
        <v>36.200000000000003</v>
      </c>
      <c r="AU2343" s="10">
        <v>0.36</v>
      </c>
      <c r="AV2343" s="10">
        <v>0.17</v>
      </c>
      <c r="AW2343" s="10">
        <v>7</v>
      </c>
      <c r="AX2343" s="10">
        <v>36.200000000000003</v>
      </c>
      <c r="AZ2343" s="10">
        <v>2404</v>
      </c>
      <c r="BA2343" s="10" t="s">
        <v>9</v>
      </c>
      <c r="BQ2343" s="10">
        <v>2403</v>
      </c>
      <c r="BR2343" s="10" t="s">
        <v>8</v>
      </c>
      <c r="CH2343" s="10">
        <v>2403</v>
      </c>
      <c r="CI2343" s="10" t="s">
        <v>8</v>
      </c>
      <c r="CJ2343" s="10">
        <v>0.15</v>
      </c>
      <c r="CK2343" s="10">
        <v>0.13</v>
      </c>
      <c r="CL2343" s="10">
        <v>2</v>
      </c>
      <c r="CM2343" s="10">
        <v>37.299999999999997</v>
      </c>
      <c r="CO2343" s="10">
        <v>0.18</v>
      </c>
      <c r="CP2343" s="10">
        <v>0.14000000000000001</v>
      </c>
      <c r="CQ2343" s="10">
        <v>3</v>
      </c>
      <c r="CR2343" s="10">
        <v>37</v>
      </c>
      <c r="CT2343" s="10">
        <v>0.23</v>
      </c>
      <c r="CU2343" s="10">
        <v>0.16</v>
      </c>
      <c r="CV2343" s="10">
        <v>4</v>
      </c>
      <c r="CW2343" s="10">
        <v>37</v>
      </c>
      <c r="CY2343" s="10">
        <v>2416</v>
      </c>
      <c r="CZ2343" s="10" t="s">
        <v>8</v>
      </c>
    </row>
    <row r="2344" spans="1:118" x14ac:dyDescent="0.25">
      <c r="A2344" s="10">
        <v>2405</v>
      </c>
      <c r="R2344" s="10">
        <v>2405</v>
      </c>
      <c r="S2344" s="10" t="s">
        <v>10</v>
      </c>
      <c r="T2344" s="10">
        <v>0.15</v>
      </c>
      <c r="U2344" s="10">
        <v>0.1</v>
      </c>
      <c r="V2344" s="10">
        <v>10</v>
      </c>
      <c r="W2344" s="10">
        <v>10.5</v>
      </c>
      <c r="Y2344" s="10">
        <v>0.24</v>
      </c>
      <c r="Z2344" s="10">
        <v>0.12</v>
      </c>
      <c r="AA2344" s="10">
        <v>15</v>
      </c>
      <c r="AB2344" s="10">
        <v>10.5</v>
      </c>
      <c r="AD2344" s="10">
        <v>0.17</v>
      </c>
      <c r="AE2344" s="10">
        <v>0.11</v>
      </c>
      <c r="AF2344" s="10">
        <v>11</v>
      </c>
      <c r="AG2344" s="10">
        <v>10.5</v>
      </c>
      <c r="AI2344" s="10">
        <v>2405</v>
      </c>
      <c r="AJ2344" s="10" t="s">
        <v>10</v>
      </c>
      <c r="AZ2344" s="10">
        <v>2405</v>
      </c>
      <c r="BA2344" s="10" t="s">
        <v>10</v>
      </c>
      <c r="BB2344" s="10">
        <v>0.19</v>
      </c>
      <c r="BC2344" s="10">
        <v>0.11</v>
      </c>
      <c r="BD2344" s="10">
        <v>12</v>
      </c>
      <c r="BE2344" s="10">
        <v>10.5</v>
      </c>
      <c r="BG2344" s="10">
        <v>0.23</v>
      </c>
      <c r="BH2344" s="10">
        <v>0.14000000000000001</v>
      </c>
      <c r="BI2344" s="10">
        <v>15</v>
      </c>
      <c r="BJ2344" s="10">
        <v>10.5</v>
      </c>
      <c r="BL2344" s="10">
        <v>0.21</v>
      </c>
      <c r="BM2344" s="10">
        <v>0.11</v>
      </c>
      <c r="BN2344" s="10">
        <v>13</v>
      </c>
      <c r="BO2344" s="10">
        <v>10.5</v>
      </c>
      <c r="BQ2344" s="10">
        <v>2404</v>
      </c>
      <c r="BR2344" s="10" t="s">
        <v>9</v>
      </c>
      <c r="BS2344" s="10">
        <v>0.31</v>
      </c>
      <c r="BT2344" s="10">
        <v>0.19</v>
      </c>
      <c r="BU2344" s="10">
        <v>5</v>
      </c>
      <c r="BV2344" s="10">
        <v>37.299999999999997</v>
      </c>
      <c r="BX2344" s="10">
        <v>0.41</v>
      </c>
      <c r="BY2344" s="10">
        <v>0.21</v>
      </c>
      <c r="BZ2344" s="10">
        <v>7</v>
      </c>
      <c r="CA2344" s="10">
        <v>37</v>
      </c>
      <c r="CC2344" s="10">
        <v>0.37</v>
      </c>
      <c r="CD2344" s="10">
        <v>0.18</v>
      </c>
      <c r="CE2344" s="10">
        <v>6</v>
      </c>
      <c r="CF2344" s="10">
        <v>37</v>
      </c>
      <c r="CH2344" s="10">
        <v>2404</v>
      </c>
      <c r="CI2344" s="10" t="s">
        <v>9</v>
      </c>
      <c r="CY2344" s="10">
        <v>2417</v>
      </c>
      <c r="CZ2344" s="10" t="s">
        <v>9</v>
      </c>
      <c r="DA2344" s="10">
        <v>0.56999999999999995</v>
      </c>
      <c r="DB2344" s="10">
        <v>0.18</v>
      </c>
      <c r="DC2344" s="10">
        <v>9</v>
      </c>
      <c r="DD2344" s="10">
        <v>37.299999999999997</v>
      </c>
      <c r="DF2344" s="10">
        <v>0.62</v>
      </c>
      <c r="DG2344" s="10">
        <v>0.2</v>
      </c>
      <c r="DH2344" s="10">
        <v>10</v>
      </c>
      <c r="DI2344" s="10">
        <v>36.700000000000003</v>
      </c>
      <c r="DK2344" s="10">
        <v>0.62</v>
      </c>
      <c r="DL2344" s="10">
        <v>0.22</v>
      </c>
      <c r="DM2344" s="10">
        <v>10</v>
      </c>
      <c r="DN2344" s="10">
        <v>36.6</v>
      </c>
    </row>
    <row r="2345" spans="1:118" x14ac:dyDescent="0.25">
      <c r="A2345" s="10">
        <v>2406</v>
      </c>
      <c r="R2345" s="10">
        <v>2406</v>
      </c>
      <c r="S2345" s="10" t="s">
        <v>11</v>
      </c>
      <c r="AI2345" s="10">
        <v>2406</v>
      </c>
      <c r="AJ2345" s="10" t="s">
        <v>11</v>
      </c>
      <c r="AK2345" s="10">
        <v>0.27</v>
      </c>
      <c r="AL2345" s="10">
        <v>0.16</v>
      </c>
      <c r="AM2345" s="10">
        <v>17</v>
      </c>
      <c r="AN2345" s="10">
        <v>10.7</v>
      </c>
      <c r="AP2345" s="10">
        <v>0.39</v>
      </c>
      <c r="AQ2345" s="10">
        <v>0.11</v>
      </c>
      <c r="AR2345" s="10">
        <v>22</v>
      </c>
      <c r="AS2345" s="10">
        <v>10.7</v>
      </c>
      <c r="AU2345" s="10">
        <v>0.35</v>
      </c>
      <c r="AV2345" s="10">
        <v>0.12</v>
      </c>
      <c r="AW2345" s="10">
        <v>20</v>
      </c>
      <c r="AX2345" s="10">
        <v>10.7</v>
      </c>
      <c r="AZ2345" s="10">
        <v>2406</v>
      </c>
      <c r="BA2345" s="10" t="s">
        <v>11</v>
      </c>
      <c r="BQ2345" s="10">
        <v>2405</v>
      </c>
      <c r="BR2345" s="10" t="s">
        <v>10</v>
      </c>
      <c r="CH2345" s="10">
        <v>2405</v>
      </c>
      <c r="CI2345" s="10" t="s">
        <v>10</v>
      </c>
      <c r="CJ2345" s="10">
        <v>0.14000000000000001</v>
      </c>
      <c r="CK2345" s="10">
        <v>0.09</v>
      </c>
      <c r="CL2345" s="10">
        <v>8</v>
      </c>
      <c r="CM2345" s="10">
        <v>10.5</v>
      </c>
      <c r="CO2345" s="10">
        <v>0.17</v>
      </c>
      <c r="CP2345" s="10">
        <v>0.11</v>
      </c>
      <c r="CQ2345" s="10">
        <v>10</v>
      </c>
      <c r="CR2345" s="10">
        <v>10.5</v>
      </c>
      <c r="CT2345" s="10">
        <v>0.22</v>
      </c>
      <c r="CU2345" s="10">
        <v>0.13</v>
      </c>
      <c r="CV2345" s="10">
        <v>13</v>
      </c>
      <c r="CW2345" s="10">
        <v>10.5</v>
      </c>
      <c r="CY2345" s="10">
        <v>2418</v>
      </c>
      <c r="CZ2345" s="10" t="s">
        <v>10</v>
      </c>
    </row>
    <row r="2346" spans="1:118" x14ac:dyDescent="0.25">
      <c r="A2346" s="10">
        <v>2407</v>
      </c>
      <c r="R2346" s="10">
        <v>2407</v>
      </c>
      <c r="S2346" s="10" t="s">
        <v>551</v>
      </c>
      <c r="T2346" s="10">
        <v>0.47</v>
      </c>
      <c r="U2346" s="10">
        <v>0.32</v>
      </c>
      <c r="V2346" s="10">
        <v>10</v>
      </c>
      <c r="W2346" s="10">
        <v>37.299999999999997</v>
      </c>
      <c r="Y2346" s="10">
        <v>0.69</v>
      </c>
      <c r="Z2346" s="10">
        <v>0.25</v>
      </c>
      <c r="AA2346" s="10">
        <v>13</v>
      </c>
      <c r="AB2346" s="10">
        <v>37</v>
      </c>
      <c r="AD2346" s="10">
        <v>0.62</v>
      </c>
      <c r="AE2346" s="10">
        <v>0.41</v>
      </c>
      <c r="AF2346" s="10">
        <v>13</v>
      </c>
      <c r="AG2346" s="10">
        <v>37</v>
      </c>
      <c r="AI2346" s="10">
        <v>2407</v>
      </c>
      <c r="AJ2346" s="10" t="s">
        <v>551</v>
      </c>
      <c r="AK2346" s="10">
        <v>0.92</v>
      </c>
      <c r="AL2346" s="10">
        <v>0.33</v>
      </c>
      <c r="AM2346" s="10">
        <v>14</v>
      </c>
      <c r="AN2346" s="10">
        <v>35.700000000000003</v>
      </c>
      <c r="AP2346" s="10">
        <v>1.1200000000000001</v>
      </c>
      <c r="AQ2346" s="10">
        <v>0.28000000000000003</v>
      </c>
      <c r="AR2346" s="10">
        <v>18</v>
      </c>
      <c r="AS2346" s="10">
        <v>35.700000000000003</v>
      </c>
      <c r="AU2346" s="10">
        <v>1.1200000000000001</v>
      </c>
      <c r="AV2346" s="10">
        <v>0.3</v>
      </c>
      <c r="AW2346" s="10">
        <v>21</v>
      </c>
      <c r="AX2346" s="10">
        <v>35.700000000000003</v>
      </c>
      <c r="AZ2346" s="10">
        <v>2407</v>
      </c>
      <c r="BA2346" s="10" t="s">
        <v>551</v>
      </c>
      <c r="BB2346" s="10">
        <v>0.49</v>
      </c>
      <c r="BC2346" s="10">
        <v>0.33</v>
      </c>
      <c r="BD2346" s="10">
        <v>10</v>
      </c>
      <c r="BE2346" s="10">
        <v>36.9</v>
      </c>
      <c r="BG2346" s="10">
        <v>0.68</v>
      </c>
      <c r="BH2346" s="10">
        <v>0.44</v>
      </c>
      <c r="BI2346" s="10">
        <v>13</v>
      </c>
      <c r="BJ2346" s="10">
        <v>36.700000000000003</v>
      </c>
      <c r="BL2346" s="10">
        <v>0.66</v>
      </c>
      <c r="BM2346" s="10">
        <v>0.43</v>
      </c>
      <c r="BN2346" s="10">
        <v>13</v>
      </c>
      <c r="BO2346" s="10">
        <v>36.700000000000003</v>
      </c>
      <c r="BQ2346" s="10">
        <v>2406</v>
      </c>
      <c r="BR2346" s="10" t="s">
        <v>11</v>
      </c>
      <c r="BS2346" s="10">
        <v>0.28999999999999998</v>
      </c>
      <c r="BT2346" s="10">
        <v>0.15</v>
      </c>
      <c r="BU2346" s="10">
        <v>17</v>
      </c>
      <c r="BV2346" s="10">
        <v>10.7</v>
      </c>
      <c r="BX2346" s="10">
        <v>0.39</v>
      </c>
      <c r="BY2346" s="10">
        <v>0.17</v>
      </c>
      <c r="BZ2346" s="10">
        <v>23</v>
      </c>
      <c r="CA2346" s="10">
        <v>10.7</v>
      </c>
      <c r="CC2346" s="10">
        <v>0.35</v>
      </c>
      <c r="CD2346" s="10">
        <v>0.13</v>
      </c>
      <c r="CE2346" s="10">
        <v>20</v>
      </c>
      <c r="CF2346" s="10">
        <v>10.7</v>
      </c>
      <c r="CH2346" s="10">
        <v>2406</v>
      </c>
      <c r="CI2346" s="10" t="s">
        <v>11</v>
      </c>
      <c r="CY2346" s="10">
        <v>2419</v>
      </c>
      <c r="CZ2346" s="10" t="s">
        <v>11</v>
      </c>
      <c r="DA2346" s="10">
        <v>0.56000000000000005</v>
      </c>
      <c r="DB2346" s="10">
        <v>0.14000000000000001</v>
      </c>
      <c r="DC2346" s="10">
        <v>32</v>
      </c>
      <c r="DD2346" s="10">
        <v>10.5</v>
      </c>
      <c r="DF2346" s="10">
        <v>0.6</v>
      </c>
      <c r="DG2346" s="10">
        <v>0.16</v>
      </c>
      <c r="DH2346" s="10">
        <v>34</v>
      </c>
      <c r="DI2346" s="10">
        <v>10.5</v>
      </c>
      <c r="DK2346" s="10">
        <v>0.6</v>
      </c>
      <c r="DL2346" s="10">
        <v>0.15</v>
      </c>
      <c r="DM2346" s="10">
        <v>34</v>
      </c>
      <c r="DN2346" s="10">
        <v>10.5</v>
      </c>
    </row>
    <row r="2347" spans="1:118" x14ac:dyDescent="0.25">
      <c r="A2347" s="10">
        <v>2408</v>
      </c>
      <c r="R2347" s="10">
        <v>2408</v>
      </c>
      <c r="S2347" s="10" t="s">
        <v>305</v>
      </c>
      <c r="T2347" s="10">
        <v>1.5440249999999999E-2</v>
      </c>
      <c r="U2347" s="10">
        <v>9.5729549999999993E-3</v>
      </c>
      <c r="V2347" s="10">
        <v>1</v>
      </c>
      <c r="W2347" s="10">
        <v>10.5</v>
      </c>
      <c r="Y2347" s="10">
        <v>1.5440249999999999E-2</v>
      </c>
      <c r="Z2347" s="10">
        <v>9.5729549999999993E-3</v>
      </c>
      <c r="AA2347" s="10">
        <v>1</v>
      </c>
      <c r="AB2347" s="10">
        <v>10.5</v>
      </c>
      <c r="AD2347" s="10">
        <v>1.5440249999999999E-2</v>
      </c>
      <c r="AE2347" s="10">
        <v>9.5729549999999993E-3</v>
      </c>
      <c r="AF2347" s="10">
        <v>1</v>
      </c>
      <c r="AG2347" s="10">
        <v>10.5</v>
      </c>
      <c r="AI2347" s="10">
        <v>2408</v>
      </c>
      <c r="AJ2347" s="10" t="s">
        <v>305</v>
      </c>
      <c r="AK2347" s="10">
        <v>0</v>
      </c>
      <c r="AL2347" s="10">
        <v>0</v>
      </c>
      <c r="AM2347" s="10">
        <v>0</v>
      </c>
      <c r="AN2347" s="10">
        <v>10.7</v>
      </c>
      <c r="AP2347" s="10">
        <v>0</v>
      </c>
      <c r="AQ2347" s="10">
        <v>0</v>
      </c>
      <c r="AR2347" s="10">
        <v>0</v>
      </c>
      <c r="AS2347" s="10">
        <v>10.7</v>
      </c>
      <c r="AU2347" s="10">
        <v>0</v>
      </c>
      <c r="AV2347" s="10">
        <v>0</v>
      </c>
      <c r="AW2347" s="10">
        <v>0</v>
      </c>
      <c r="AX2347" s="10">
        <v>10.7</v>
      </c>
      <c r="AZ2347" s="10">
        <v>2408</v>
      </c>
      <c r="BA2347" s="10" t="s">
        <v>305</v>
      </c>
      <c r="BB2347" s="10">
        <v>1.5440249999999999E-2</v>
      </c>
      <c r="BC2347" s="10">
        <v>9.5729549999999993E-3</v>
      </c>
      <c r="BD2347" s="10">
        <v>1</v>
      </c>
      <c r="BE2347" s="10">
        <v>10.5</v>
      </c>
      <c r="BG2347" s="10">
        <v>1.5440249999999999E-2</v>
      </c>
      <c r="BH2347" s="10">
        <v>9.5729549999999993E-3</v>
      </c>
      <c r="BI2347" s="10">
        <v>1</v>
      </c>
      <c r="BJ2347" s="10">
        <v>10.5</v>
      </c>
      <c r="BL2347" s="10">
        <v>1.5440249999999999E-2</v>
      </c>
      <c r="BM2347" s="10">
        <v>9.5729549999999993E-3</v>
      </c>
      <c r="BN2347" s="10">
        <v>1</v>
      </c>
      <c r="BO2347" s="10">
        <v>10.5</v>
      </c>
      <c r="BQ2347" s="10">
        <v>2407</v>
      </c>
      <c r="BR2347" s="10" t="s">
        <v>551</v>
      </c>
      <c r="BS2347" s="10">
        <v>1.1200000000000001</v>
      </c>
      <c r="BT2347" s="10">
        <v>0.4</v>
      </c>
      <c r="BU2347" s="10">
        <v>18</v>
      </c>
      <c r="BV2347" s="10">
        <v>37.299999999999997</v>
      </c>
      <c r="BX2347" s="10">
        <v>1.36</v>
      </c>
      <c r="BY2347" s="10">
        <v>0.4</v>
      </c>
      <c r="BZ2347" s="10">
        <v>22</v>
      </c>
      <c r="CA2347" s="10">
        <v>37</v>
      </c>
      <c r="CC2347" s="10">
        <v>1.1200000000000001</v>
      </c>
      <c r="CD2347" s="10">
        <v>0.32</v>
      </c>
      <c r="CE2347" s="10">
        <v>18</v>
      </c>
      <c r="CF2347" s="10">
        <v>37</v>
      </c>
      <c r="CH2347" s="10">
        <v>2407</v>
      </c>
      <c r="CI2347" s="10" t="s">
        <v>551</v>
      </c>
      <c r="CJ2347" s="10">
        <v>0.16</v>
      </c>
      <c r="CK2347" s="10">
        <v>0.12</v>
      </c>
      <c r="CL2347" s="10">
        <v>3</v>
      </c>
      <c r="CM2347" s="10">
        <v>36.9</v>
      </c>
      <c r="CO2347" s="10">
        <v>0.39</v>
      </c>
      <c r="CP2347" s="10">
        <v>0.27</v>
      </c>
      <c r="CQ2347" s="10">
        <v>7</v>
      </c>
      <c r="CR2347" s="10">
        <v>36.700000000000003</v>
      </c>
      <c r="CT2347" s="10">
        <v>0.46</v>
      </c>
      <c r="CU2347" s="10">
        <v>0.18</v>
      </c>
      <c r="CV2347" s="10">
        <v>8</v>
      </c>
      <c r="CW2347" s="10">
        <v>36.700000000000003</v>
      </c>
      <c r="CY2347" s="10">
        <v>2420</v>
      </c>
      <c r="CZ2347" s="10" t="s">
        <v>554</v>
      </c>
      <c r="DA2347" s="10">
        <v>0.27</v>
      </c>
      <c r="DB2347" s="10">
        <v>0.1</v>
      </c>
      <c r="DC2347" s="10">
        <v>4</v>
      </c>
      <c r="DD2347" s="10">
        <v>35.9</v>
      </c>
      <c r="DF2347" s="10">
        <v>0.32</v>
      </c>
      <c r="DG2347" s="10">
        <v>0.11</v>
      </c>
      <c r="DH2347" s="10">
        <v>5</v>
      </c>
      <c r="DI2347" s="10">
        <v>36</v>
      </c>
      <c r="DK2347" s="10">
        <v>0.33</v>
      </c>
      <c r="DL2347" s="10">
        <v>0.11</v>
      </c>
      <c r="DM2347" s="10">
        <v>5</v>
      </c>
      <c r="DN2347" s="10">
        <v>36</v>
      </c>
    </row>
    <row r="2348" spans="1:118" x14ac:dyDescent="0.25">
      <c r="A2348" s="10">
        <v>2409</v>
      </c>
      <c r="R2348" s="10">
        <v>2409</v>
      </c>
      <c r="S2348" s="10" t="s">
        <v>289</v>
      </c>
      <c r="T2348" s="10">
        <v>3.0880499999999998E-2</v>
      </c>
      <c r="U2348" s="10">
        <v>1.9145909999999999E-2</v>
      </c>
      <c r="V2348" s="10">
        <v>2</v>
      </c>
      <c r="W2348" s="10">
        <v>10.5</v>
      </c>
      <c r="Y2348" s="10">
        <v>4.6320749999999994E-2</v>
      </c>
      <c r="Z2348" s="10">
        <v>2.8718864999999996E-2</v>
      </c>
      <c r="AA2348" s="10">
        <v>3</v>
      </c>
      <c r="AB2348" s="10">
        <v>10.5</v>
      </c>
      <c r="AD2348" s="10">
        <v>3.0880499999999998E-2</v>
      </c>
      <c r="AE2348" s="10">
        <v>1.9145909999999999E-2</v>
      </c>
      <c r="AF2348" s="10">
        <v>2</v>
      </c>
      <c r="AG2348" s="10">
        <v>10.5</v>
      </c>
      <c r="AI2348" s="10">
        <v>2409</v>
      </c>
      <c r="AJ2348" s="10" t="s">
        <v>289</v>
      </c>
      <c r="AK2348" s="10">
        <v>4.7203049999999996E-2</v>
      </c>
      <c r="AL2348" s="10">
        <v>2.9265890999999999E-2</v>
      </c>
      <c r="AM2348" s="10">
        <v>3</v>
      </c>
      <c r="AN2348" s="10">
        <v>10.7</v>
      </c>
      <c r="AP2348" s="10">
        <v>6.2937399999999991E-2</v>
      </c>
      <c r="AQ2348" s="10">
        <v>3.9021187999999991E-2</v>
      </c>
      <c r="AR2348" s="10">
        <v>4</v>
      </c>
      <c r="AS2348" s="10">
        <v>10.7</v>
      </c>
      <c r="AU2348" s="10">
        <v>6.2937399999999991E-2</v>
      </c>
      <c r="AV2348" s="10">
        <v>3.9021187999999991E-2</v>
      </c>
      <c r="AW2348" s="10">
        <v>4</v>
      </c>
      <c r="AX2348" s="10">
        <v>10.7</v>
      </c>
      <c r="AZ2348" s="10">
        <v>2409</v>
      </c>
      <c r="BA2348" s="10" t="s">
        <v>289</v>
      </c>
      <c r="BB2348" s="10">
        <v>4.6320749999999994E-2</v>
      </c>
      <c r="BC2348" s="10">
        <v>2.8718864999999996E-2</v>
      </c>
      <c r="BD2348" s="10">
        <v>3</v>
      </c>
      <c r="BE2348" s="10">
        <v>10.5</v>
      </c>
      <c r="BG2348" s="10">
        <v>4.6320749999999994E-2</v>
      </c>
      <c r="BH2348" s="10">
        <v>2.8718864999999996E-2</v>
      </c>
      <c r="BI2348" s="10">
        <v>3</v>
      </c>
      <c r="BJ2348" s="10">
        <v>10.5</v>
      </c>
      <c r="BL2348" s="10">
        <v>4.6320749999999994E-2</v>
      </c>
      <c r="BM2348" s="10">
        <v>2.8718864999999996E-2</v>
      </c>
      <c r="BN2348" s="10">
        <v>3</v>
      </c>
      <c r="BO2348" s="10">
        <v>10.5</v>
      </c>
      <c r="BQ2348" s="10">
        <v>2408</v>
      </c>
      <c r="BR2348" s="10" t="s">
        <v>305</v>
      </c>
      <c r="BS2348" s="10">
        <v>1.647479E-2</v>
      </c>
      <c r="BT2348" s="10">
        <v>8.4350924799999998E-3</v>
      </c>
      <c r="BU2348" s="10">
        <v>1</v>
      </c>
      <c r="BV2348" s="10">
        <v>10.7</v>
      </c>
      <c r="BX2348" s="10">
        <v>1.6937564999999998E-2</v>
      </c>
      <c r="BY2348" s="10">
        <v>7.469466164999999E-3</v>
      </c>
      <c r="BZ2348" s="10">
        <v>1</v>
      </c>
      <c r="CA2348" s="10">
        <v>10.7</v>
      </c>
      <c r="CC2348" s="10">
        <v>1.740034E-2</v>
      </c>
      <c r="CD2348" s="10">
        <v>6.3163234199999996E-3</v>
      </c>
      <c r="CE2348" s="10">
        <v>1</v>
      </c>
      <c r="CF2348" s="10">
        <v>10.7</v>
      </c>
      <c r="CH2348" s="10">
        <v>2408</v>
      </c>
      <c r="CI2348" s="10" t="s">
        <v>305</v>
      </c>
      <c r="CJ2348" s="10">
        <v>1.5440249999999999E-2</v>
      </c>
      <c r="CK2348" s="10">
        <v>9.5729549999999993E-3</v>
      </c>
      <c r="CL2348" s="10">
        <v>1</v>
      </c>
      <c r="CM2348" s="10">
        <v>10.5</v>
      </c>
      <c r="CO2348" s="10">
        <v>1.5440249999999999E-2</v>
      </c>
      <c r="CP2348" s="10">
        <v>9.5729549999999993E-3</v>
      </c>
      <c r="CQ2348" s="10">
        <v>1</v>
      </c>
      <c r="CR2348" s="10">
        <v>10.5</v>
      </c>
      <c r="CT2348" s="10">
        <v>1.5440249999999999E-2</v>
      </c>
      <c r="CU2348" s="10">
        <v>9.5729549999999993E-3</v>
      </c>
      <c r="CV2348" s="10">
        <v>1</v>
      </c>
      <c r="CW2348" s="10">
        <v>10.5</v>
      </c>
      <c r="CY2348" s="10">
        <v>3306</v>
      </c>
      <c r="CZ2348" s="10" t="s">
        <v>946</v>
      </c>
    </row>
    <row r="2349" spans="1:118" x14ac:dyDescent="0.25">
      <c r="A2349" s="10">
        <v>2410</v>
      </c>
      <c r="R2349" s="10">
        <v>2410</v>
      </c>
      <c r="S2349" s="10" t="s">
        <v>291</v>
      </c>
      <c r="T2349" s="10">
        <v>9.2641499999999988E-2</v>
      </c>
      <c r="U2349" s="10">
        <v>5.7437729999999992E-2</v>
      </c>
      <c r="V2349" s="10">
        <v>6</v>
      </c>
      <c r="W2349" s="10">
        <v>10.5</v>
      </c>
      <c r="Y2349" s="10">
        <v>0.13896224999999998</v>
      </c>
      <c r="Z2349" s="10">
        <v>8.6156594999999989E-2</v>
      </c>
      <c r="AA2349" s="10">
        <v>9</v>
      </c>
      <c r="AB2349" s="10">
        <v>10.5</v>
      </c>
      <c r="AD2349" s="10">
        <v>0.10808175</v>
      </c>
      <c r="AE2349" s="10">
        <v>6.7010685E-2</v>
      </c>
      <c r="AF2349" s="10">
        <v>7</v>
      </c>
      <c r="AG2349" s="10">
        <v>10.5</v>
      </c>
      <c r="AI2349" s="10">
        <v>2410</v>
      </c>
      <c r="AJ2349" s="10" t="s">
        <v>291</v>
      </c>
      <c r="AK2349" s="10">
        <v>0.17307784999999998</v>
      </c>
      <c r="AL2349" s="10">
        <v>0.10730826699999998</v>
      </c>
      <c r="AM2349" s="10">
        <v>11</v>
      </c>
      <c r="AN2349" s="10">
        <v>10.7</v>
      </c>
      <c r="AP2349" s="10">
        <v>0.2202809</v>
      </c>
      <c r="AQ2349" s="10">
        <v>0.136574158</v>
      </c>
      <c r="AR2349" s="10">
        <v>14</v>
      </c>
      <c r="AS2349" s="10">
        <v>10.7</v>
      </c>
      <c r="AU2349" s="10">
        <v>0.20454654999999999</v>
      </c>
      <c r="AV2349" s="10">
        <v>0.126818861</v>
      </c>
      <c r="AW2349" s="10">
        <v>13</v>
      </c>
      <c r="AX2349" s="10">
        <v>10.7</v>
      </c>
      <c r="AZ2349" s="10">
        <v>2410</v>
      </c>
      <c r="BA2349" s="10" t="s">
        <v>291</v>
      </c>
      <c r="BB2349" s="10">
        <v>0.10808175</v>
      </c>
      <c r="BC2349" s="10">
        <v>6.7010685E-2</v>
      </c>
      <c r="BD2349" s="10">
        <v>7</v>
      </c>
      <c r="BE2349" s="10">
        <v>10.5</v>
      </c>
      <c r="BG2349" s="10">
        <v>0.13896224999999998</v>
      </c>
      <c r="BH2349" s="10">
        <v>8.6156594999999989E-2</v>
      </c>
      <c r="BI2349" s="10">
        <v>9</v>
      </c>
      <c r="BJ2349" s="10">
        <v>10.5</v>
      </c>
      <c r="BL2349" s="10">
        <v>0.12352199999999999</v>
      </c>
      <c r="BM2349" s="10">
        <v>7.6583639999999994E-2</v>
      </c>
      <c r="BN2349" s="10">
        <v>8</v>
      </c>
      <c r="BO2349" s="10">
        <v>10.5</v>
      </c>
      <c r="BQ2349" s="10">
        <v>2409</v>
      </c>
      <c r="BR2349" s="10" t="s">
        <v>289</v>
      </c>
      <c r="BS2349" s="10">
        <v>4.9424370000000002E-2</v>
      </c>
      <c r="BT2349" s="10">
        <v>2.5305277440000003E-2</v>
      </c>
      <c r="BU2349" s="10">
        <v>3</v>
      </c>
      <c r="BV2349" s="10">
        <v>10.7</v>
      </c>
      <c r="BX2349" s="10">
        <v>6.7750259999999993E-2</v>
      </c>
      <c r="BY2349" s="10">
        <v>2.9877864659999996E-2</v>
      </c>
      <c r="BZ2349" s="10">
        <v>4</v>
      </c>
      <c r="CA2349" s="10">
        <v>10.7</v>
      </c>
      <c r="CC2349" s="10">
        <v>5.2201020000000001E-2</v>
      </c>
      <c r="CD2349" s="10">
        <v>1.894897026E-2</v>
      </c>
      <c r="CE2349" s="10">
        <v>3</v>
      </c>
      <c r="CF2349" s="10">
        <v>10.7</v>
      </c>
      <c r="CH2349" s="10">
        <v>2409</v>
      </c>
      <c r="CI2349" s="10" t="s">
        <v>289</v>
      </c>
      <c r="CJ2349" s="10">
        <v>3.0880499999999998E-2</v>
      </c>
      <c r="CK2349" s="10">
        <v>1.9145909999999999E-2</v>
      </c>
      <c r="CL2349" s="10">
        <v>2</v>
      </c>
      <c r="CM2349" s="10">
        <v>10.5</v>
      </c>
      <c r="CO2349" s="10">
        <v>3.0880499999999998E-2</v>
      </c>
      <c r="CP2349" s="10">
        <v>1.9145909999999999E-2</v>
      </c>
      <c r="CQ2349" s="10">
        <v>2</v>
      </c>
      <c r="CR2349" s="10">
        <v>10.5</v>
      </c>
      <c r="CT2349" s="10">
        <v>3.0880499999999998E-2</v>
      </c>
      <c r="CU2349" s="10">
        <v>1.9145909999999999E-2</v>
      </c>
      <c r="CV2349" s="10">
        <v>2</v>
      </c>
      <c r="CW2349" s="10">
        <v>10.5</v>
      </c>
      <c r="CY2349" s="10">
        <v>2421</v>
      </c>
      <c r="CZ2349" s="10" t="s">
        <v>304</v>
      </c>
      <c r="DA2349" s="10">
        <v>0.12079724999999999</v>
      </c>
      <c r="DB2349" s="10">
        <v>3.9621497999999998E-2</v>
      </c>
      <c r="DC2349" s="10">
        <v>7</v>
      </c>
      <c r="DD2349" s="10">
        <v>10.5</v>
      </c>
      <c r="DF2349" s="10">
        <v>0.12079724999999999</v>
      </c>
      <c r="DG2349" s="10">
        <v>3.9621497999999998E-2</v>
      </c>
      <c r="DH2349" s="10">
        <v>7</v>
      </c>
      <c r="DI2349" s="10">
        <v>10.5</v>
      </c>
      <c r="DK2349" s="10">
        <v>0.12079724999999999</v>
      </c>
      <c r="DL2349" s="10">
        <v>3.9621497999999998E-2</v>
      </c>
      <c r="DM2349" s="10">
        <v>7</v>
      </c>
      <c r="DN2349" s="10">
        <v>10.5</v>
      </c>
    </row>
    <row r="2350" spans="1:118" x14ac:dyDescent="0.25">
      <c r="A2350" s="10">
        <v>2411</v>
      </c>
      <c r="R2350" s="10">
        <v>2411</v>
      </c>
      <c r="S2350" s="10" t="s">
        <v>296</v>
      </c>
      <c r="T2350" s="10">
        <v>3.0880499999999998E-2</v>
      </c>
      <c r="U2350" s="10">
        <v>1.9145909999999999E-2</v>
      </c>
      <c r="V2350" s="10">
        <v>2</v>
      </c>
      <c r="W2350" s="10">
        <v>10.5</v>
      </c>
      <c r="Y2350" s="10">
        <v>4.6320749999999994E-2</v>
      </c>
      <c r="Z2350" s="10">
        <v>2.8718864999999996E-2</v>
      </c>
      <c r="AA2350" s="10">
        <v>3</v>
      </c>
      <c r="AB2350" s="10">
        <v>10.5</v>
      </c>
      <c r="AD2350" s="10">
        <v>3.0880499999999998E-2</v>
      </c>
      <c r="AE2350" s="10">
        <v>1.9145909999999999E-2</v>
      </c>
      <c r="AF2350" s="10">
        <v>2</v>
      </c>
      <c r="AG2350" s="10">
        <v>10.5</v>
      </c>
      <c r="AI2350" s="10">
        <v>2411</v>
      </c>
      <c r="AJ2350" s="10" t="s">
        <v>296</v>
      </c>
      <c r="AK2350" s="10">
        <v>4.7203049999999996E-2</v>
      </c>
      <c r="AL2350" s="10">
        <v>2.9265890999999999E-2</v>
      </c>
      <c r="AM2350" s="10">
        <v>3</v>
      </c>
      <c r="AN2350" s="10">
        <v>10.7</v>
      </c>
      <c r="AP2350" s="10">
        <v>6.2937399999999991E-2</v>
      </c>
      <c r="AQ2350" s="10">
        <v>3.9021187999999991E-2</v>
      </c>
      <c r="AR2350" s="10">
        <v>4</v>
      </c>
      <c r="AS2350" s="10">
        <v>10.7</v>
      </c>
      <c r="AU2350" s="10">
        <v>4.7203049999999996E-2</v>
      </c>
      <c r="AV2350" s="10">
        <v>2.9265890999999999E-2</v>
      </c>
      <c r="AW2350" s="10">
        <v>3</v>
      </c>
      <c r="AX2350" s="10">
        <v>10.7</v>
      </c>
      <c r="AZ2350" s="10">
        <v>2411</v>
      </c>
      <c r="BA2350" s="10" t="s">
        <v>296</v>
      </c>
      <c r="BB2350" s="10">
        <v>3.0880499999999998E-2</v>
      </c>
      <c r="BC2350" s="10">
        <v>1.9145909999999999E-2</v>
      </c>
      <c r="BD2350" s="10">
        <v>2</v>
      </c>
      <c r="BE2350" s="10">
        <v>10.5</v>
      </c>
      <c r="BG2350" s="10">
        <v>4.6320749999999994E-2</v>
      </c>
      <c r="BH2350" s="10">
        <v>2.8718864999999996E-2</v>
      </c>
      <c r="BI2350" s="10">
        <v>3</v>
      </c>
      <c r="BJ2350" s="10">
        <v>10.5</v>
      </c>
      <c r="BL2350" s="10">
        <v>3.0880499999999998E-2</v>
      </c>
      <c r="BM2350" s="10">
        <v>1.9145909999999999E-2</v>
      </c>
      <c r="BN2350" s="10">
        <v>2</v>
      </c>
      <c r="BO2350" s="10">
        <v>10.5</v>
      </c>
      <c r="BQ2350" s="10">
        <v>2410</v>
      </c>
      <c r="BR2350" s="10" t="s">
        <v>291</v>
      </c>
      <c r="BS2350" s="10">
        <v>0.18122268999999996</v>
      </c>
      <c r="BT2350" s="10">
        <v>9.278601727999998E-2</v>
      </c>
      <c r="BU2350" s="10">
        <v>11</v>
      </c>
      <c r="BV2350" s="10">
        <v>10.7</v>
      </c>
      <c r="BX2350" s="10">
        <v>0.25406347499999998</v>
      </c>
      <c r="BY2350" s="10">
        <v>0.11204199247499999</v>
      </c>
      <c r="BZ2350" s="10">
        <v>15</v>
      </c>
      <c r="CA2350" s="10">
        <v>10.7</v>
      </c>
      <c r="CC2350" s="10">
        <v>0.22620441999999999</v>
      </c>
      <c r="CD2350" s="10">
        <v>8.2112204459999991E-2</v>
      </c>
      <c r="CE2350" s="10">
        <v>13</v>
      </c>
      <c r="CF2350" s="10">
        <v>10.7</v>
      </c>
      <c r="CH2350" s="10">
        <v>2410</v>
      </c>
      <c r="CI2350" s="10" t="s">
        <v>291</v>
      </c>
      <c r="CJ2350" s="10">
        <v>6.1760999999999996E-2</v>
      </c>
      <c r="CK2350" s="10">
        <v>3.8291819999999997E-2</v>
      </c>
      <c r="CL2350" s="10">
        <v>4</v>
      </c>
      <c r="CM2350" s="10">
        <v>10.5</v>
      </c>
      <c r="CO2350" s="10">
        <v>9.2641499999999988E-2</v>
      </c>
      <c r="CP2350" s="10">
        <v>5.7437729999999992E-2</v>
      </c>
      <c r="CQ2350" s="10">
        <v>6</v>
      </c>
      <c r="CR2350" s="10">
        <v>10.5</v>
      </c>
      <c r="CT2350" s="10">
        <v>0.13896224999999998</v>
      </c>
      <c r="CU2350" s="10">
        <v>8.6156594999999989E-2</v>
      </c>
      <c r="CV2350" s="10">
        <v>9</v>
      </c>
      <c r="CW2350" s="10">
        <v>10.5</v>
      </c>
      <c r="CY2350" s="10">
        <v>2422</v>
      </c>
      <c r="CZ2350" s="10" t="s">
        <v>305</v>
      </c>
      <c r="DA2350" s="10">
        <v>0.13805399999999998</v>
      </c>
      <c r="DB2350" s="10">
        <v>4.5281711999999995E-2</v>
      </c>
      <c r="DC2350" s="10">
        <v>8</v>
      </c>
      <c r="DD2350" s="10">
        <v>10.5</v>
      </c>
      <c r="DF2350" s="10">
        <v>0.13805399999999998</v>
      </c>
      <c r="DG2350" s="10">
        <v>4.5281711999999995E-2</v>
      </c>
      <c r="DH2350" s="10">
        <v>8</v>
      </c>
      <c r="DI2350" s="10">
        <v>10.5</v>
      </c>
      <c r="DK2350" s="10">
        <v>0.13805399999999998</v>
      </c>
      <c r="DL2350" s="10">
        <v>4.5281711999999995E-2</v>
      </c>
      <c r="DM2350" s="10">
        <v>8</v>
      </c>
      <c r="DN2350" s="10">
        <v>10.5</v>
      </c>
    </row>
    <row r="2351" spans="1:118" x14ac:dyDescent="0.25">
      <c r="A2351" s="10">
        <v>2412</v>
      </c>
      <c r="R2351" s="10">
        <v>2412</v>
      </c>
      <c r="S2351" s="10" t="s">
        <v>8</v>
      </c>
      <c r="T2351" s="10">
        <v>0.08</v>
      </c>
      <c r="U2351" s="10">
        <v>7.0000000000000007E-2</v>
      </c>
      <c r="V2351" s="10">
        <v>2</v>
      </c>
      <c r="W2351" s="10">
        <v>37.299999999999997</v>
      </c>
      <c r="Y2351" s="10">
        <v>0.08</v>
      </c>
      <c r="Z2351" s="10">
        <v>7.0000000000000007E-2</v>
      </c>
      <c r="AA2351" s="10">
        <v>2</v>
      </c>
      <c r="AB2351" s="10">
        <v>37</v>
      </c>
      <c r="AD2351" s="10">
        <v>0.08</v>
      </c>
      <c r="AE2351" s="10">
        <v>7.0000000000000007E-2</v>
      </c>
      <c r="AF2351" s="10">
        <v>2</v>
      </c>
      <c r="AG2351" s="10">
        <v>37</v>
      </c>
      <c r="AI2351" s="10">
        <v>2412</v>
      </c>
      <c r="AJ2351" s="10" t="s">
        <v>8</v>
      </c>
      <c r="AK2351" s="10">
        <v>0.28000000000000003</v>
      </c>
      <c r="AL2351" s="10">
        <v>0.1</v>
      </c>
      <c r="AM2351" s="10">
        <v>5</v>
      </c>
      <c r="AN2351" s="10">
        <v>35.6</v>
      </c>
      <c r="AP2351" s="10">
        <v>0.33</v>
      </c>
      <c r="AQ2351" s="10">
        <v>0.11</v>
      </c>
      <c r="AR2351" s="10">
        <v>6</v>
      </c>
      <c r="AS2351" s="10">
        <v>35.6</v>
      </c>
      <c r="AU2351" s="10">
        <v>0.28999999999999998</v>
      </c>
      <c r="AV2351" s="10">
        <v>0.11</v>
      </c>
      <c r="AW2351" s="10">
        <v>5</v>
      </c>
      <c r="AX2351" s="10">
        <v>35.6</v>
      </c>
      <c r="AZ2351" s="10">
        <v>2412</v>
      </c>
      <c r="BA2351" s="10" t="s">
        <v>8</v>
      </c>
      <c r="BB2351" s="10">
        <v>0.11</v>
      </c>
      <c r="BC2351" s="10">
        <v>0.09</v>
      </c>
      <c r="BD2351" s="10">
        <v>2</v>
      </c>
      <c r="BE2351" s="10">
        <v>37.299999999999997</v>
      </c>
      <c r="BG2351" s="10">
        <v>0.11</v>
      </c>
      <c r="BH2351" s="10">
        <v>0.09</v>
      </c>
      <c r="BI2351" s="10">
        <v>2</v>
      </c>
      <c r="BJ2351" s="10">
        <v>37</v>
      </c>
      <c r="BL2351" s="10">
        <v>0.11</v>
      </c>
      <c r="BM2351" s="10">
        <v>0.09</v>
      </c>
      <c r="BN2351" s="10">
        <v>2</v>
      </c>
      <c r="BO2351" s="10">
        <v>37</v>
      </c>
      <c r="BQ2351" s="10">
        <v>2411</v>
      </c>
      <c r="BR2351" s="10" t="s">
        <v>296</v>
      </c>
      <c r="BS2351" s="10">
        <v>4.9424370000000002E-2</v>
      </c>
      <c r="BT2351" s="10">
        <v>2.5305277440000003E-2</v>
      </c>
      <c r="BU2351" s="10">
        <v>3</v>
      </c>
      <c r="BV2351" s="10">
        <v>10.7</v>
      </c>
      <c r="BX2351" s="10">
        <v>6.7750259999999993E-2</v>
      </c>
      <c r="BY2351" s="10">
        <v>2.9877864659999996E-2</v>
      </c>
      <c r="BZ2351" s="10">
        <v>4</v>
      </c>
      <c r="CA2351" s="10">
        <v>10.7</v>
      </c>
      <c r="CC2351" s="10">
        <v>6.9601360000000001E-2</v>
      </c>
      <c r="CD2351" s="10">
        <v>2.5265293679999998E-2</v>
      </c>
      <c r="CE2351" s="10">
        <v>4</v>
      </c>
      <c r="CF2351" s="10">
        <v>10.7</v>
      </c>
      <c r="CH2351" s="10">
        <v>2411</v>
      </c>
      <c r="CI2351" s="10" t="s">
        <v>296</v>
      </c>
      <c r="CJ2351" s="10">
        <v>3.0880499999999998E-2</v>
      </c>
      <c r="CK2351" s="10">
        <v>1.9145909999999999E-2</v>
      </c>
      <c r="CL2351" s="10">
        <v>2</v>
      </c>
      <c r="CM2351" s="10">
        <v>10.5</v>
      </c>
      <c r="CO2351" s="10">
        <v>3.0880499999999998E-2</v>
      </c>
      <c r="CP2351" s="10">
        <v>1.9145909999999999E-2</v>
      </c>
      <c r="CQ2351" s="10">
        <v>2</v>
      </c>
      <c r="CR2351" s="10">
        <v>10.5</v>
      </c>
      <c r="CT2351" s="10">
        <v>3.0880499999999998E-2</v>
      </c>
      <c r="CU2351" s="10">
        <v>1.9145909999999999E-2</v>
      </c>
      <c r="CV2351" s="10">
        <v>2</v>
      </c>
      <c r="CW2351" s="10">
        <v>10.5</v>
      </c>
      <c r="CY2351" s="10">
        <v>2423</v>
      </c>
      <c r="CZ2351" s="10" t="s">
        <v>306</v>
      </c>
      <c r="DA2351" s="10">
        <v>0.20708099999999999</v>
      </c>
      <c r="DB2351" s="10">
        <v>6.7922568000000003E-2</v>
      </c>
      <c r="DC2351" s="10">
        <v>12</v>
      </c>
      <c r="DD2351" s="10">
        <v>10.5</v>
      </c>
      <c r="DF2351" s="10">
        <v>0.22433774999999997</v>
      </c>
      <c r="DG2351" s="10">
        <v>7.3582781999999999E-2</v>
      </c>
      <c r="DH2351" s="10">
        <v>13</v>
      </c>
      <c r="DI2351" s="10">
        <v>10.5</v>
      </c>
      <c r="DK2351" s="10">
        <v>0.22433774999999997</v>
      </c>
      <c r="DL2351" s="10">
        <v>7.3582781999999999E-2</v>
      </c>
      <c r="DM2351" s="10">
        <v>13</v>
      </c>
      <c r="DN2351" s="10">
        <v>10.5</v>
      </c>
    </row>
    <row r="2352" spans="1:118" x14ac:dyDescent="0.25">
      <c r="A2352" s="10">
        <v>2413</v>
      </c>
      <c r="R2352" s="10">
        <v>2413</v>
      </c>
      <c r="S2352" s="10" t="s">
        <v>10</v>
      </c>
      <c r="T2352" s="10">
        <v>0.08</v>
      </c>
      <c r="U2352" s="10">
        <v>0.05</v>
      </c>
      <c r="V2352" s="10">
        <v>8</v>
      </c>
      <c r="W2352" s="10">
        <v>10.6</v>
      </c>
      <c r="Y2352" s="10">
        <v>0.08</v>
      </c>
      <c r="Z2352" s="10">
        <v>0.05</v>
      </c>
      <c r="AA2352" s="10">
        <v>8</v>
      </c>
      <c r="AB2352" s="10">
        <v>10.6</v>
      </c>
      <c r="AD2352" s="10">
        <v>0.08</v>
      </c>
      <c r="AE2352" s="10">
        <v>0.05</v>
      </c>
      <c r="AF2352" s="10">
        <v>8</v>
      </c>
      <c r="AG2352" s="10">
        <v>10.6</v>
      </c>
      <c r="AI2352" s="10">
        <v>2413</v>
      </c>
      <c r="AJ2352" s="10" t="s">
        <v>10</v>
      </c>
      <c r="AK2352" s="10">
        <v>0.27</v>
      </c>
      <c r="AL2352" s="10">
        <v>7.0000000000000007E-2</v>
      </c>
      <c r="AM2352" s="10">
        <v>15</v>
      </c>
      <c r="AN2352" s="10">
        <v>10.6</v>
      </c>
      <c r="AP2352" s="10">
        <v>0.32</v>
      </c>
      <c r="AQ2352" s="10">
        <v>0.09</v>
      </c>
      <c r="AR2352" s="10">
        <v>18</v>
      </c>
      <c r="AS2352" s="10">
        <v>10.6</v>
      </c>
      <c r="AU2352" s="10">
        <v>0.28000000000000003</v>
      </c>
      <c r="AV2352" s="10">
        <v>0.08</v>
      </c>
      <c r="AW2352" s="10">
        <v>16</v>
      </c>
      <c r="AX2352" s="10">
        <v>10.6</v>
      </c>
      <c r="AZ2352" s="10">
        <v>2413</v>
      </c>
      <c r="BA2352" s="10" t="s">
        <v>10</v>
      </c>
      <c r="BB2352" s="10">
        <v>0.11</v>
      </c>
      <c r="BC2352" s="10">
        <v>7.0000000000000007E-2</v>
      </c>
      <c r="BD2352" s="10">
        <v>7</v>
      </c>
      <c r="BE2352" s="10">
        <v>10.6</v>
      </c>
      <c r="BG2352" s="10">
        <v>0.11</v>
      </c>
      <c r="BH2352" s="10">
        <v>7.0000000000000007E-2</v>
      </c>
      <c r="BI2352" s="10">
        <v>7</v>
      </c>
      <c r="BJ2352" s="10">
        <v>10.6</v>
      </c>
      <c r="BL2352" s="10">
        <v>0.11</v>
      </c>
      <c r="BM2352" s="10">
        <v>7.0000000000000007E-2</v>
      </c>
      <c r="BN2352" s="10">
        <v>7</v>
      </c>
      <c r="BO2352" s="10">
        <v>10.6</v>
      </c>
      <c r="BQ2352" s="10">
        <v>2412</v>
      </c>
      <c r="BR2352" s="10" t="s">
        <v>8</v>
      </c>
      <c r="BS2352" s="10">
        <v>0.16</v>
      </c>
      <c r="BT2352" s="10">
        <v>0.1</v>
      </c>
      <c r="BU2352" s="10">
        <v>2</v>
      </c>
      <c r="BV2352" s="10">
        <v>37.200000000000003</v>
      </c>
      <c r="BX2352" s="10">
        <v>0.28999999999999998</v>
      </c>
      <c r="BY2352" s="10">
        <v>0.14000000000000001</v>
      </c>
      <c r="BZ2352" s="10">
        <v>5</v>
      </c>
      <c r="CA2352" s="10">
        <v>36.799999999999997</v>
      </c>
      <c r="CC2352" s="10">
        <v>0.23</v>
      </c>
      <c r="CD2352" s="10">
        <v>0.12</v>
      </c>
      <c r="CE2352" s="10">
        <v>4</v>
      </c>
      <c r="CF2352" s="10">
        <v>36.799999999999997</v>
      </c>
      <c r="CH2352" s="10">
        <v>2412</v>
      </c>
      <c r="CI2352" s="10" t="s">
        <v>8</v>
      </c>
      <c r="CJ2352" s="10">
        <v>0.09</v>
      </c>
      <c r="CK2352" s="10">
        <v>0.08</v>
      </c>
      <c r="CL2352" s="10">
        <v>2</v>
      </c>
      <c r="CM2352" s="10">
        <v>37.299999999999997</v>
      </c>
      <c r="CO2352" s="10">
        <v>0.09</v>
      </c>
      <c r="CP2352" s="10">
        <v>0.08</v>
      </c>
      <c r="CQ2352" s="10">
        <v>2</v>
      </c>
      <c r="CR2352" s="10">
        <v>37</v>
      </c>
      <c r="CT2352" s="10">
        <v>0.08</v>
      </c>
      <c r="CU2352" s="10">
        <v>7.0000000000000007E-2</v>
      </c>
      <c r="CV2352" s="10">
        <v>2</v>
      </c>
      <c r="CW2352" s="10">
        <v>37</v>
      </c>
      <c r="CY2352" s="10">
        <v>2424</v>
      </c>
      <c r="CZ2352" s="10" t="s">
        <v>292</v>
      </c>
      <c r="DA2352" s="10">
        <v>3.4513499999999996E-2</v>
      </c>
      <c r="DB2352" s="10">
        <v>1.1320427999999999E-2</v>
      </c>
      <c r="DC2352" s="10">
        <v>2</v>
      </c>
      <c r="DD2352" s="10">
        <v>10.5</v>
      </c>
      <c r="DF2352" s="10">
        <v>3.4513499999999996E-2</v>
      </c>
      <c r="DG2352" s="10">
        <v>1.1320427999999999E-2</v>
      </c>
      <c r="DH2352" s="10">
        <v>2</v>
      </c>
      <c r="DI2352" s="10">
        <v>10.5</v>
      </c>
      <c r="DK2352" s="10">
        <v>3.4513499999999996E-2</v>
      </c>
      <c r="DL2352" s="10">
        <v>1.1320427999999999E-2</v>
      </c>
      <c r="DM2352" s="10">
        <v>2</v>
      </c>
      <c r="DN2352" s="10">
        <v>10.5</v>
      </c>
    </row>
    <row r="2353" spans="1:118" x14ac:dyDescent="0.25">
      <c r="A2353" s="10">
        <v>2414</v>
      </c>
      <c r="R2353" s="10">
        <v>2414</v>
      </c>
      <c r="S2353" s="10" t="s">
        <v>285</v>
      </c>
      <c r="T2353" s="10">
        <v>1.55873E-2</v>
      </c>
      <c r="U2353" s="10">
        <v>9.6641260000000003E-3</v>
      </c>
      <c r="V2353" s="10">
        <v>1</v>
      </c>
      <c r="W2353" s="10">
        <v>10.6</v>
      </c>
      <c r="Y2353" s="10">
        <v>1.55873E-2</v>
      </c>
      <c r="Z2353" s="10">
        <v>9.6641260000000003E-3</v>
      </c>
      <c r="AA2353" s="10">
        <v>1</v>
      </c>
      <c r="AB2353" s="10">
        <v>10.6</v>
      </c>
      <c r="AD2353" s="10">
        <v>1.55873E-2</v>
      </c>
      <c r="AE2353" s="10">
        <v>9.6641260000000003E-3</v>
      </c>
      <c r="AF2353" s="10">
        <v>1</v>
      </c>
      <c r="AG2353" s="10">
        <v>10.6</v>
      </c>
      <c r="AI2353" s="10">
        <v>2414</v>
      </c>
      <c r="AJ2353" s="10" t="s">
        <v>285</v>
      </c>
      <c r="AK2353" s="10">
        <v>0.1091111</v>
      </c>
      <c r="AL2353" s="10">
        <v>6.7648882000000007E-2</v>
      </c>
      <c r="AM2353" s="10">
        <v>7</v>
      </c>
      <c r="AN2353" s="10">
        <v>10.6</v>
      </c>
      <c r="AP2353" s="10">
        <v>7.7936499999999992E-2</v>
      </c>
      <c r="AQ2353" s="10">
        <v>4.8320629999999996E-2</v>
      </c>
      <c r="AR2353" s="10">
        <v>5</v>
      </c>
      <c r="AS2353" s="10">
        <v>10.6</v>
      </c>
      <c r="AU2353" s="10">
        <v>7.7936499999999992E-2</v>
      </c>
      <c r="AV2353" s="10">
        <v>4.8320629999999996E-2</v>
      </c>
      <c r="AW2353" s="10">
        <v>5</v>
      </c>
      <c r="AX2353" s="10">
        <v>10.6</v>
      </c>
      <c r="AZ2353" s="10">
        <v>2414</v>
      </c>
      <c r="BA2353" s="10" t="s">
        <v>285</v>
      </c>
      <c r="BB2353" s="10">
        <v>1.55873E-2</v>
      </c>
      <c r="BC2353" s="10">
        <v>9.6641260000000003E-3</v>
      </c>
      <c r="BD2353" s="10">
        <v>1</v>
      </c>
      <c r="BE2353" s="10">
        <v>10.6</v>
      </c>
      <c r="BG2353" s="10">
        <v>1.55873E-2</v>
      </c>
      <c r="BH2353" s="10">
        <v>9.6641260000000003E-3</v>
      </c>
      <c r="BI2353" s="10">
        <v>1</v>
      </c>
      <c r="BJ2353" s="10">
        <v>10.6</v>
      </c>
      <c r="BL2353" s="10">
        <v>1.55873E-2</v>
      </c>
      <c r="BM2353" s="10">
        <v>9.6641260000000003E-3</v>
      </c>
      <c r="BN2353" s="10">
        <v>1</v>
      </c>
      <c r="BO2353" s="10">
        <v>10.6</v>
      </c>
      <c r="BQ2353" s="10">
        <v>2413</v>
      </c>
      <c r="BR2353" s="10" t="s">
        <v>10</v>
      </c>
      <c r="BS2353" s="10">
        <v>0.16</v>
      </c>
      <c r="BT2353" s="10">
        <v>7.0000000000000007E-2</v>
      </c>
      <c r="BU2353" s="10">
        <v>7</v>
      </c>
      <c r="BV2353" s="10">
        <v>10.6</v>
      </c>
      <c r="BX2353" s="10">
        <v>0.28000000000000003</v>
      </c>
      <c r="BY2353" s="10">
        <v>0.12</v>
      </c>
      <c r="BZ2353" s="10">
        <v>17</v>
      </c>
      <c r="CA2353" s="10">
        <v>10.6</v>
      </c>
      <c r="CC2353" s="10">
        <v>0.22</v>
      </c>
      <c r="CD2353" s="10">
        <v>0.1</v>
      </c>
      <c r="CE2353" s="10">
        <v>15</v>
      </c>
      <c r="CF2353" s="10">
        <v>10.6</v>
      </c>
      <c r="CH2353" s="10">
        <v>2413</v>
      </c>
      <c r="CI2353" s="10" t="s">
        <v>10</v>
      </c>
      <c r="CJ2353" s="10">
        <v>0.09</v>
      </c>
      <c r="CK2353" s="10">
        <v>0.06</v>
      </c>
      <c r="CL2353" s="10">
        <v>6</v>
      </c>
      <c r="CM2353" s="10">
        <v>10.5</v>
      </c>
      <c r="CO2353" s="10">
        <v>0.09</v>
      </c>
      <c r="CP2353" s="10">
        <v>0.06</v>
      </c>
      <c r="CQ2353" s="10">
        <v>6</v>
      </c>
      <c r="CR2353" s="10">
        <v>10.5</v>
      </c>
      <c r="CT2353" s="10">
        <v>0.08</v>
      </c>
      <c r="CU2353" s="10">
        <v>0.05</v>
      </c>
      <c r="CV2353" s="10">
        <v>5</v>
      </c>
      <c r="CW2353" s="10">
        <v>10.5</v>
      </c>
      <c r="CY2353" s="10">
        <v>2425</v>
      </c>
      <c r="CZ2353" s="10" t="s">
        <v>293</v>
      </c>
      <c r="DA2353" s="10">
        <v>1.7256749999999998E-2</v>
      </c>
      <c r="DB2353" s="10">
        <v>5.6602139999999993E-3</v>
      </c>
      <c r="DC2353" s="10">
        <v>1</v>
      </c>
      <c r="DD2353" s="10">
        <v>10.5</v>
      </c>
      <c r="DF2353" s="10">
        <v>3.4513499999999996E-2</v>
      </c>
      <c r="DG2353" s="10">
        <v>1.1320427999999999E-2</v>
      </c>
      <c r="DH2353" s="10">
        <v>2</v>
      </c>
      <c r="DI2353" s="10">
        <v>10.5</v>
      </c>
      <c r="DK2353" s="10">
        <v>1.7256749999999998E-2</v>
      </c>
      <c r="DL2353" s="10">
        <v>5.6602139999999993E-3</v>
      </c>
      <c r="DM2353" s="10">
        <v>1</v>
      </c>
      <c r="DN2353" s="10">
        <v>10.5</v>
      </c>
    </row>
    <row r="2354" spans="1:118" x14ac:dyDescent="0.25">
      <c r="A2354" s="10">
        <v>2415</v>
      </c>
      <c r="R2354" s="10">
        <v>2415</v>
      </c>
      <c r="S2354" s="10" t="s">
        <v>289</v>
      </c>
      <c r="T2354" s="10">
        <v>0.1091111</v>
      </c>
      <c r="U2354" s="10">
        <v>6.7648882000000007E-2</v>
      </c>
      <c r="V2354" s="10">
        <v>7</v>
      </c>
      <c r="W2354" s="10">
        <v>10.6</v>
      </c>
      <c r="Y2354" s="10">
        <v>0.1091111</v>
      </c>
      <c r="Z2354" s="10">
        <v>6.7648882000000007E-2</v>
      </c>
      <c r="AA2354" s="10">
        <v>7</v>
      </c>
      <c r="AB2354" s="10">
        <v>10.6</v>
      </c>
      <c r="AD2354" s="10">
        <v>0.1091111</v>
      </c>
      <c r="AE2354" s="10">
        <v>6.7648882000000007E-2</v>
      </c>
      <c r="AF2354" s="10">
        <v>7</v>
      </c>
      <c r="AG2354" s="10">
        <v>10.6</v>
      </c>
      <c r="AI2354" s="10">
        <v>2415</v>
      </c>
      <c r="AJ2354" s="10" t="s">
        <v>289</v>
      </c>
      <c r="AK2354" s="10">
        <v>7.7936499999999992E-2</v>
      </c>
      <c r="AL2354" s="10">
        <v>4.8320629999999996E-2</v>
      </c>
      <c r="AM2354" s="10">
        <v>5</v>
      </c>
      <c r="AN2354" s="10">
        <v>10.6</v>
      </c>
      <c r="AP2354" s="10">
        <v>0.21822220000000001</v>
      </c>
      <c r="AQ2354" s="10">
        <v>0.13529776400000001</v>
      </c>
      <c r="AR2354" s="10">
        <v>14</v>
      </c>
      <c r="AS2354" s="10">
        <v>10.6</v>
      </c>
      <c r="AU2354" s="10">
        <v>0.18704760000000001</v>
      </c>
      <c r="AV2354" s="10">
        <v>0.11596951200000001</v>
      </c>
      <c r="AW2354" s="10">
        <v>12</v>
      </c>
      <c r="AX2354" s="10">
        <v>10.6</v>
      </c>
      <c r="AZ2354" s="10">
        <v>2415</v>
      </c>
      <c r="BA2354" s="10" t="s">
        <v>289</v>
      </c>
      <c r="BB2354" s="10">
        <v>9.3523800000000004E-2</v>
      </c>
      <c r="BC2354" s="10">
        <v>5.7984756000000005E-2</v>
      </c>
      <c r="BD2354" s="10">
        <v>6</v>
      </c>
      <c r="BE2354" s="10">
        <v>10.6</v>
      </c>
      <c r="BG2354" s="10">
        <v>9.3523800000000004E-2</v>
      </c>
      <c r="BH2354" s="10">
        <v>5.7984756000000005E-2</v>
      </c>
      <c r="BI2354" s="10">
        <v>6</v>
      </c>
      <c r="BJ2354" s="10">
        <v>10.6</v>
      </c>
      <c r="BL2354" s="10">
        <v>9.3523800000000004E-2</v>
      </c>
      <c r="BM2354" s="10">
        <v>5.7984756000000005E-2</v>
      </c>
      <c r="BN2354" s="10">
        <v>6</v>
      </c>
      <c r="BO2354" s="10">
        <v>10.6</v>
      </c>
      <c r="BQ2354" s="10">
        <v>2414</v>
      </c>
      <c r="BR2354" s="10" t="s">
        <v>285</v>
      </c>
      <c r="BS2354" s="10">
        <v>3.3558539999999998E-2</v>
      </c>
      <c r="BT2354" s="10">
        <v>1.4799316139999999E-2</v>
      </c>
      <c r="BU2354" s="10">
        <v>2</v>
      </c>
      <c r="BV2354" s="10">
        <v>10.6</v>
      </c>
      <c r="BX2354" s="10">
        <v>8.3896349999999995E-2</v>
      </c>
      <c r="BY2354" s="10">
        <v>3.6998290349999997E-2</v>
      </c>
      <c r="BZ2354" s="10">
        <v>5</v>
      </c>
      <c r="CA2354" s="10">
        <v>10.6</v>
      </c>
      <c r="CC2354" s="10">
        <v>5.0337810000000004E-2</v>
      </c>
      <c r="CD2354" s="10">
        <v>2.2198974210000003E-2</v>
      </c>
      <c r="CE2354" s="10">
        <v>3</v>
      </c>
      <c r="CF2354" s="10">
        <v>10.6</v>
      </c>
      <c r="CH2354" s="10">
        <v>2414</v>
      </c>
      <c r="CI2354" s="10" t="s">
        <v>285</v>
      </c>
      <c r="CJ2354" s="10">
        <v>3.0880499999999998E-2</v>
      </c>
      <c r="CK2354" s="10">
        <v>1.9145909999999999E-2</v>
      </c>
      <c r="CL2354" s="10">
        <v>2</v>
      </c>
      <c r="CM2354" s="10">
        <v>10.5</v>
      </c>
      <c r="CO2354" s="10">
        <v>3.0880499999999998E-2</v>
      </c>
      <c r="CP2354" s="10">
        <v>1.9145909999999999E-2</v>
      </c>
      <c r="CQ2354" s="10">
        <v>2</v>
      </c>
      <c r="CR2354" s="10">
        <v>10.5</v>
      </c>
      <c r="CT2354" s="10">
        <v>1.5440249999999999E-2</v>
      </c>
      <c r="CU2354" s="10">
        <v>9.5729549999999993E-3</v>
      </c>
      <c r="CV2354" s="10">
        <v>1</v>
      </c>
      <c r="CW2354" s="10">
        <v>10.5</v>
      </c>
      <c r="CY2354" s="10">
        <v>2426</v>
      </c>
      <c r="CZ2354" s="10" t="s">
        <v>297</v>
      </c>
      <c r="DA2354" s="10">
        <v>1.7256749999999998E-2</v>
      </c>
      <c r="DB2354" s="10">
        <v>5.6602139999999993E-3</v>
      </c>
      <c r="DC2354" s="10">
        <v>1</v>
      </c>
      <c r="DD2354" s="10">
        <v>10.5</v>
      </c>
      <c r="DF2354" s="10">
        <v>1.7256749999999998E-2</v>
      </c>
      <c r="DG2354" s="10">
        <v>5.6602139999999993E-3</v>
      </c>
      <c r="DH2354" s="10">
        <v>1</v>
      </c>
      <c r="DI2354" s="10">
        <v>10.5</v>
      </c>
      <c r="DK2354" s="10">
        <v>1.7256749999999998E-2</v>
      </c>
      <c r="DL2354" s="10">
        <v>5.6602139999999993E-3</v>
      </c>
      <c r="DM2354" s="10">
        <v>1</v>
      </c>
      <c r="DN2354" s="10">
        <v>10.5</v>
      </c>
    </row>
    <row r="2355" spans="1:118" x14ac:dyDescent="0.25">
      <c r="A2355" s="10">
        <v>2416</v>
      </c>
      <c r="R2355" s="10">
        <v>2416</v>
      </c>
      <c r="S2355" s="10" t="s">
        <v>8</v>
      </c>
      <c r="T2355" s="10">
        <v>0.23</v>
      </c>
      <c r="U2355" s="10">
        <v>0.18</v>
      </c>
      <c r="V2355" s="10">
        <v>4</v>
      </c>
      <c r="W2355" s="10">
        <v>37.299999999999997</v>
      </c>
      <c r="Y2355" s="10">
        <v>0.33</v>
      </c>
      <c r="Z2355" s="10">
        <v>0.24</v>
      </c>
      <c r="AA2355" s="10">
        <v>6</v>
      </c>
      <c r="AB2355" s="10">
        <v>37</v>
      </c>
      <c r="AD2355" s="10">
        <v>0.33</v>
      </c>
      <c r="AE2355" s="10">
        <v>0.24</v>
      </c>
      <c r="AF2355" s="10">
        <v>6</v>
      </c>
      <c r="AG2355" s="10">
        <v>37</v>
      </c>
      <c r="AI2355" s="10">
        <v>2416</v>
      </c>
      <c r="AJ2355" s="10" t="s">
        <v>8</v>
      </c>
      <c r="AZ2355" s="10">
        <v>2416</v>
      </c>
      <c r="BA2355" s="10" t="s">
        <v>8</v>
      </c>
      <c r="BB2355" s="10">
        <v>0.32</v>
      </c>
      <c r="BC2355" s="10">
        <v>0.24</v>
      </c>
      <c r="BD2355" s="10">
        <v>4</v>
      </c>
      <c r="BE2355" s="10">
        <v>37.299999999999997</v>
      </c>
      <c r="BG2355" s="10">
        <v>0.34</v>
      </c>
      <c r="BH2355" s="10">
        <v>0.24</v>
      </c>
      <c r="BI2355" s="10">
        <v>6</v>
      </c>
      <c r="BJ2355" s="10">
        <v>37</v>
      </c>
      <c r="BL2355" s="10">
        <v>0.34</v>
      </c>
      <c r="BM2355" s="10">
        <v>0.24</v>
      </c>
      <c r="BN2355" s="10">
        <v>6</v>
      </c>
      <c r="BO2355" s="10">
        <v>37</v>
      </c>
      <c r="BQ2355" s="10">
        <v>2415</v>
      </c>
      <c r="BR2355" s="10" t="s">
        <v>289</v>
      </c>
      <c r="BS2355" s="10">
        <v>8.3896349999999995E-2</v>
      </c>
      <c r="BT2355" s="10">
        <v>3.6998290349999997E-2</v>
      </c>
      <c r="BU2355" s="10">
        <v>5</v>
      </c>
      <c r="BV2355" s="10">
        <v>10.6</v>
      </c>
      <c r="BX2355" s="10">
        <v>0.20135124000000001</v>
      </c>
      <c r="BY2355" s="10">
        <v>8.8795896840000013E-2</v>
      </c>
      <c r="BZ2355" s="10">
        <v>12</v>
      </c>
      <c r="CA2355" s="10">
        <v>10.6</v>
      </c>
      <c r="CC2355" s="10">
        <v>0.16779269999999999</v>
      </c>
      <c r="CD2355" s="10">
        <v>7.3996580699999995E-2</v>
      </c>
      <c r="CE2355" s="10">
        <v>10</v>
      </c>
      <c r="CF2355" s="10">
        <v>10.6</v>
      </c>
      <c r="CH2355" s="10">
        <v>2415</v>
      </c>
      <c r="CI2355" s="10" t="s">
        <v>289</v>
      </c>
      <c r="CJ2355" s="10">
        <v>6.1760999999999996E-2</v>
      </c>
      <c r="CK2355" s="10">
        <v>3.8291819999999997E-2</v>
      </c>
      <c r="CL2355" s="10">
        <v>4</v>
      </c>
      <c r="CM2355" s="10">
        <v>10.5</v>
      </c>
      <c r="CO2355" s="10">
        <v>6.1760999999999996E-2</v>
      </c>
      <c r="CP2355" s="10">
        <v>3.8291819999999997E-2</v>
      </c>
      <c r="CQ2355" s="10">
        <v>4</v>
      </c>
      <c r="CR2355" s="10">
        <v>10.5</v>
      </c>
      <c r="CT2355" s="10">
        <v>4.6320749999999994E-2</v>
      </c>
      <c r="CU2355" s="10">
        <v>2.8718864999999996E-2</v>
      </c>
      <c r="CV2355" s="10">
        <v>3</v>
      </c>
      <c r="CW2355" s="10">
        <v>10.5</v>
      </c>
      <c r="CY2355" s="10">
        <v>2427</v>
      </c>
      <c r="CZ2355" s="10" t="s">
        <v>298</v>
      </c>
      <c r="DA2355" s="10">
        <v>1.7256749999999998E-2</v>
      </c>
      <c r="DB2355" s="10">
        <v>5.6602139999999993E-3</v>
      </c>
      <c r="DC2355" s="10">
        <v>1</v>
      </c>
      <c r="DD2355" s="10">
        <v>10.5</v>
      </c>
      <c r="DF2355" s="10">
        <v>1.7256749999999998E-2</v>
      </c>
      <c r="DG2355" s="10">
        <v>5.6602139999999993E-3</v>
      </c>
      <c r="DH2355" s="10">
        <v>1</v>
      </c>
      <c r="DI2355" s="10">
        <v>10.5</v>
      </c>
      <c r="DK2355" s="10">
        <v>1.7256749999999998E-2</v>
      </c>
      <c r="DL2355" s="10">
        <v>5.6602139999999993E-3</v>
      </c>
      <c r="DM2355" s="10">
        <v>1</v>
      </c>
      <c r="DN2355" s="10">
        <v>10.5</v>
      </c>
    </row>
    <row r="2356" spans="1:118" x14ac:dyDescent="0.25">
      <c r="A2356" s="10">
        <v>2417</v>
      </c>
      <c r="R2356" s="10">
        <v>2417</v>
      </c>
      <c r="S2356" s="10" t="s">
        <v>9</v>
      </c>
      <c r="AI2356" s="10">
        <v>2417</v>
      </c>
      <c r="AJ2356" s="10" t="s">
        <v>9</v>
      </c>
      <c r="AK2356" s="10">
        <v>0.61</v>
      </c>
      <c r="AL2356" s="10">
        <v>0.26</v>
      </c>
      <c r="AM2356" s="10">
        <v>12</v>
      </c>
      <c r="AN2356" s="10">
        <v>35.799999999999997</v>
      </c>
      <c r="AP2356" s="10">
        <v>0.73</v>
      </c>
      <c r="AQ2356" s="10">
        <v>0.22</v>
      </c>
      <c r="AR2356" s="10">
        <v>14</v>
      </c>
      <c r="AS2356" s="10">
        <v>35.799999999999997</v>
      </c>
      <c r="AU2356" s="10">
        <v>0.72</v>
      </c>
      <c r="AV2356" s="10">
        <v>0.23</v>
      </c>
      <c r="AW2356" s="10">
        <v>14</v>
      </c>
      <c r="AX2356" s="10">
        <v>35.799999999999997</v>
      </c>
      <c r="AZ2356" s="10">
        <v>2417</v>
      </c>
      <c r="BA2356" s="10" t="s">
        <v>9</v>
      </c>
      <c r="BQ2356" s="10">
        <v>2416</v>
      </c>
      <c r="BR2356" s="10" t="s">
        <v>8</v>
      </c>
      <c r="CH2356" s="10">
        <v>2416</v>
      </c>
      <c r="CI2356" s="10" t="s">
        <v>8</v>
      </c>
      <c r="CY2356" s="10">
        <v>2428</v>
      </c>
      <c r="CZ2356" s="10" t="s">
        <v>308</v>
      </c>
      <c r="DA2356" s="10">
        <v>1.7256749999999998E-2</v>
      </c>
      <c r="DB2356" s="10">
        <v>5.6602139999999993E-3</v>
      </c>
      <c r="DC2356" s="10">
        <v>1</v>
      </c>
      <c r="DD2356" s="10">
        <v>10.5</v>
      </c>
      <c r="DF2356" s="10">
        <v>1.7256749999999998E-2</v>
      </c>
      <c r="DG2356" s="10">
        <v>5.6602139999999993E-3</v>
      </c>
      <c r="DH2356" s="10">
        <v>1</v>
      </c>
      <c r="DI2356" s="10">
        <v>10.5</v>
      </c>
      <c r="DK2356" s="10">
        <v>1.7256749999999998E-2</v>
      </c>
      <c r="DL2356" s="10">
        <v>5.6602139999999993E-3</v>
      </c>
      <c r="DM2356" s="10">
        <v>1</v>
      </c>
      <c r="DN2356" s="10">
        <v>10.5</v>
      </c>
    </row>
    <row r="2357" spans="1:118" x14ac:dyDescent="0.25">
      <c r="A2357" s="10">
        <v>2418</v>
      </c>
      <c r="R2357" s="10">
        <v>2418</v>
      </c>
      <c r="S2357" s="10" t="s">
        <v>10</v>
      </c>
      <c r="T2357" s="10">
        <v>0.22</v>
      </c>
      <c r="U2357" s="10">
        <v>0.14000000000000001</v>
      </c>
      <c r="V2357" s="10">
        <v>14</v>
      </c>
      <c r="W2357" s="10">
        <v>10.7</v>
      </c>
      <c r="Y2357" s="10">
        <v>0.32</v>
      </c>
      <c r="Z2357" s="10">
        <v>0.2</v>
      </c>
      <c r="AA2357" s="10">
        <v>20</v>
      </c>
      <c r="AB2357" s="10">
        <v>10.7</v>
      </c>
      <c r="AD2357" s="10">
        <v>0.32</v>
      </c>
      <c r="AE2357" s="10">
        <v>0.2</v>
      </c>
      <c r="AF2357" s="10">
        <v>20</v>
      </c>
      <c r="AG2357" s="10">
        <v>10.7</v>
      </c>
      <c r="AI2357" s="10">
        <v>2418</v>
      </c>
      <c r="AJ2357" s="10" t="s">
        <v>10</v>
      </c>
      <c r="AZ2357" s="10">
        <v>2418</v>
      </c>
      <c r="BA2357" s="10" t="s">
        <v>10</v>
      </c>
      <c r="BB2357" s="10">
        <v>0.31</v>
      </c>
      <c r="BC2357" s="10">
        <v>0.2</v>
      </c>
      <c r="BD2357" s="10">
        <v>20</v>
      </c>
      <c r="BE2357" s="10">
        <v>10.7</v>
      </c>
      <c r="BG2357" s="10">
        <v>0.33</v>
      </c>
      <c r="BH2357" s="10">
        <v>0.2</v>
      </c>
      <c r="BI2357" s="10">
        <v>21</v>
      </c>
      <c r="BJ2357" s="10">
        <v>10.7</v>
      </c>
      <c r="BL2357" s="10">
        <v>0.33</v>
      </c>
      <c r="BM2357" s="10">
        <v>0.2</v>
      </c>
      <c r="BN2357" s="10">
        <v>21</v>
      </c>
      <c r="BO2357" s="10">
        <v>10.7</v>
      </c>
      <c r="BQ2357" s="10">
        <v>2417</v>
      </c>
      <c r="BR2357" s="10" t="s">
        <v>9</v>
      </c>
      <c r="BS2357" s="10">
        <v>0.54</v>
      </c>
      <c r="BT2357" s="10">
        <v>0.19</v>
      </c>
      <c r="BU2357" s="10">
        <v>9</v>
      </c>
      <c r="BV2357" s="10">
        <v>37.299999999999997</v>
      </c>
      <c r="BX2357" s="10">
        <v>0.6</v>
      </c>
      <c r="BY2357" s="10">
        <v>0.17</v>
      </c>
      <c r="BZ2357" s="10">
        <v>10</v>
      </c>
      <c r="CA2357" s="10">
        <v>37</v>
      </c>
      <c r="CC2357" s="10">
        <v>0.57999999999999996</v>
      </c>
      <c r="CD2357" s="10">
        <v>0.26</v>
      </c>
      <c r="CE2357" s="10">
        <v>10</v>
      </c>
      <c r="CF2357" s="10">
        <v>37</v>
      </c>
      <c r="CH2357" s="10">
        <v>2417</v>
      </c>
      <c r="CI2357" s="10" t="s">
        <v>9</v>
      </c>
      <c r="CJ2357" s="10">
        <v>0.25</v>
      </c>
      <c r="CK2357" s="10">
        <v>0.2</v>
      </c>
      <c r="CL2357" s="10">
        <v>4</v>
      </c>
      <c r="CM2357" s="10">
        <v>37.299999999999997</v>
      </c>
      <c r="CO2357" s="10">
        <v>0.25</v>
      </c>
      <c r="CP2357" s="10">
        <v>0.2</v>
      </c>
      <c r="CQ2357" s="10">
        <v>4</v>
      </c>
      <c r="CR2357" s="10">
        <v>37</v>
      </c>
      <c r="CT2357" s="10">
        <v>0.17</v>
      </c>
      <c r="CU2357" s="10">
        <v>0.16</v>
      </c>
      <c r="CV2357" s="10">
        <v>3</v>
      </c>
      <c r="CW2357" s="10">
        <v>37</v>
      </c>
      <c r="CY2357" s="10">
        <v>2429</v>
      </c>
      <c r="CZ2357" s="10" t="s">
        <v>8</v>
      </c>
      <c r="DA2357" s="10">
        <v>0.47</v>
      </c>
      <c r="DB2357" s="10">
        <v>0.13</v>
      </c>
      <c r="DC2357" s="10">
        <v>7</v>
      </c>
      <c r="DD2357" s="10">
        <v>36.799999999999997</v>
      </c>
      <c r="DF2357" s="10">
        <v>0.56000000000000005</v>
      </c>
      <c r="DG2357" s="10">
        <v>0.13</v>
      </c>
      <c r="DH2357" s="10">
        <v>9</v>
      </c>
      <c r="DI2357" s="10">
        <v>36.5</v>
      </c>
      <c r="DK2357" s="10">
        <v>0.52</v>
      </c>
      <c r="DL2357" s="10">
        <v>0.12</v>
      </c>
      <c r="DM2357" s="10">
        <v>8</v>
      </c>
      <c r="DN2357" s="10">
        <v>36.5</v>
      </c>
    </row>
    <row r="2358" spans="1:118" x14ac:dyDescent="0.25">
      <c r="A2358" s="10">
        <v>2419</v>
      </c>
      <c r="R2358" s="10">
        <v>2419</v>
      </c>
      <c r="S2358" s="10" t="s">
        <v>11</v>
      </c>
      <c r="AI2358" s="10">
        <v>2419</v>
      </c>
      <c r="AJ2358" s="10" t="s">
        <v>11</v>
      </c>
      <c r="AK2358" s="10">
        <v>0.6</v>
      </c>
      <c r="AL2358" s="10">
        <v>0.2</v>
      </c>
      <c r="AM2358" s="10">
        <v>35</v>
      </c>
      <c r="AN2358" s="10">
        <v>10.5</v>
      </c>
      <c r="AP2358" s="10">
        <v>0.71</v>
      </c>
      <c r="AQ2358" s="10">
        <v>0.18</v>
      </c>
      <c r="AR2358" s="10">
        <v>40</v>
      </c>
      <c r="AS2358" s="10">
        <v>10.5</v>
      </c>
      <c r="AU2358" s="10">
        <v>0.7</v>
      </c>
      <c r="AV2358" s="10">
        <v>0.19</v>
      </c>
      <c r="AW2358" s="10">
        <v>40</v>
      </c>
      <c r="AX2358" s="10">
        <v>10.5</v>
      </c>
      <c r="AZ2358" s="10">
        <v>2419</v>
      </c>
      <c r="BA2358" s="10" t="s">
        <v>11</v>
      </c>
      <c r="BQ2358" s="10">
        <v>2418</v>
      </c>
      <c r="BR2358" s="10" t="s">
        <v>10</v>
      </c>
      <c r="CH2358" s="10">
        <v>2418</v>
      </c>
      <c r="CI2358" s="10" t="s">
        <v>10</v>
      </c>
      <c r="CR2358" s="10">
        <v>10.7</v>
      </c>
      <c r="CW2358" s="10">
        <v>10.7</v>
      </c>
      <c r="CY2358" s="10">
        <v>2430</v>
      </c>
      <c r="CZ2358" s="10" t="s">
        <v>9</v>
      </c>
    </row>
    <row r="2359" spans="1:118" x14ac:dyDescent="0.25">
      <c r="A2359" s="10">
        <v>2420</v>
      </c>
      <c r="R2359" s="10">
        <v>2420</v>
      </c>
      <c r="S2359" s="10" t="s">
        <v>554</v>
      </c>
      <c r="T2359" s="10">
        <v>0.08</v>
      </c>
      <c r="U2359" s="10">
        <v>7.0000000000000007E-2</v>
      </c>
      <c r="V2359" s="10">
        <v>2</v>
      </c>
      <c r="W2359" s="10">
        <v>37.299999999999997</v>
      </c>
      <c r="Y2359" s="10">
        <v>0.08</v>
      </c>
      <c r="Z2359" s="10">
        <v>7.0000000000000007E-2</v>
      </c>
      <c r="AA2359" s="10">
        <v>2</v>
      </c>
      <c r="AB2359" s="10">
        <v>37</v>
      </c>
      <c r="AD2359" s="10">
        <v>0.08</v>
      </c>
      <c r="AE2359" s="10">
        <v>7.0000000000000007E-2</v>
      </c>
      <c r="AF2359" s="10">
        <v>2</v>
      </c>
      <c r="AG2359" s="10">
        <v>37</v>
      </c>
      <c r="AI2359" s="10">
        <v>2420</v>
      </c>
      <c r="AJ2359" s="10" t="s">
        <v>554</v>
      </c>
      <c r="AK2359" s="10">
        <v>0.28000000000000003</v>
      </c>
      <c r="AL2359" s="10">
        <v>0.1</v>
      </c>
      <c r="AM2359" s="10">
        <v>5</v>
      </c>
      <c r="AN2359" s="10">
        <v>35.6</v>
      </c>
      <c r="AP2359" s="10">
        <v>0.33</v>
      </c>
      <c r="AQ2359" s="10">
        <v>0.11</v>
      </c>
      <c r="AR2359" s="10">
        <v>6</v>
      </c>
      <c r="AS2359" s="10">
        <v>35.6</v>
      </c>
      <c r="AU2359" s="10">
        <v>0.28999999999999998</v>
      </c>
      <c r="AV2359" s="10">
        <v>0.11</v>
      </c>
      <c r="AW2359" s="10">
        <v>5</v>
      </c>
      <c r="AX2359" s="10">
        <v>35.6</v>
      </c>
      <c r="AZ2359" s="10">
        <v>2420</v>
      </c>
      <c r="BA2359" s="10" t="s">
        <v>554</v>
      </c>
      <c r="BB2359" s="10">
        <v>0.11</v>
      </c>
      <c r="BC2359" s="10">
        <v>0.09</v>
      </c>
      <c r="BD2359" s="10">
        <v>2</v>
      </c>
      <c r="BE2359" s="10">
        <v>37.299999999999997</v>
      </c>
      <c r="BG2359" s="10">
        <v>0.11</v>
      </c>
      <c r="BH2359" s="10">
        <v>0.09</v>
      </c>
      <c r="BI2359" s="10">
        <v>2</v>
      </c>
      <c r="BJ2359" s="10">
        <v>37</v>
      </c>
      <c r="BL2359" s="10">
        <v>0.11</v>
      </c>
      <c r="BM2359" s="10">
        <v>0.09</v>
      </c>
      <c r="BN2359" s="10">
        <v>2</v>
      </c>
      <c r="BO2359" s="10">
        <v>37</v>
      </c>
      <c r="BQ2359" s="10">
        <v>2419</v>
      </c>
      <c r="BR2359" s="10" t="s">
        <v>11</v>
      </c>
      <c r="BS2359" s="10">
        <v>0.53</v>
      </c>
      <c r="BT2359" s="10">
        <v>0.14000000000000001</v>
      </c>
      <c r="BU2359" s="10">
        <v>30</v>
      </c>
      <c r="BV2359" s="10">
        <v>10.6</v>
      </c>
      <c r="BX2359" s="10">
        <v>0.59</v>
      </c>
      <c r="BY2359" s="10">
        <v>0.12</v>
      </c>
      <c r="BZ2359" s="10">
        <v>33</v>
      </c>
      <c r="CA2359" s="10">
        <v>10.5</v>
      </c>
      <c r="CC2359" s="10">
        <v>0.56999999999999995</v>
      </c>
      <c r="CD2359" s="10">
        <v>0.21</v>
      </c>
      <c r="CE2359" s="10">
        <v>33</v>
      </c>
      <c r="CF2359" s="10">
        <v>10.6</v>
      </c>
      <c r="CH2359" s="10">
        <v>2419</v>
      </c>
      <c r="CI2359" s="10" t="s">
        <v>11</v>
      </c>
      <c r="CJ2359" s="10">
        <v>0.24</v>
      </c>
      <c r="CK2359" s="10">
        <v>0.15</v>
      </c>
      <c r="CL2359" s="10">
        <v>15</v>
      </c>
      <c r="CM2359" s="10">
        <v>10.7</v>
      </c>
      <c r="CO2359" s="10">
        <v>0.24</v>
      </c>
      <c r="CP2359" s="10">
        <v>0.15</v>
      </c>
      <c r="CQ2359" s="10">
        <v>15</v>
      </c>
      <c r="CR2359" s="10">
        <v>10.7</v>
      </c>
      <c r="CT2359" s="10">
        <v>0.16</v>
      </c>
      <c r="CU2359" s="10">
        <v>0.11</v>
      </c>
      <c r="CV2359" s="10">
        <v>10</v>
      </c>
      <c r="CW2359" s="10">
        <v>10.7</v>
      </c>
      <c r="CY2359" s="10">
        <v>2431</v>
      </c>
      <c r="CZ2359" s="10" t="s">
        <v>10</v>
      </c>
      <c r="DA2359" s="10">
        <v>0.46</v>
      </c>
      <c r="DB2359" s="10">
        <v>0.11</v>
      </c>
      <c r="DC2359" s="10">
        <v>26</v>
      </c>
      <c r="DD2359" s="10">
        <v>10.5</v>
      </c>
      <c r="DF2359" s="10">
        <v>0.54</v>
      </c>
      <c r="DG2359" s="10">
        <v>0.11</v>
      </c>
      <c r="DH2359" s="10">
        <v>31</v>
      </c>
      <c r="DI2359" s="10">
        <v>10.5</v>
      </c>
      <c r="DK2359" s="10">
        <v>0.5</v>
      </c>
      <c r="DL2359" s="10">
        <v>0.1</v>
      </c>
      <c r="DM2359" s="10">
        <v>29</v>
      </c>
      <c r="DN2359" s="10">
        <v>10.5</v>
      </c>
    </row>
    <row r="2360" spans="1:118" x14ac:dyDescent="0.25">
      <c r="A2360" s="10">
        <v>2421</v>
      </c>
      <c r="R2360" s="10">
        <v>2421</v>
      </c>
      <c r="S2360" s="10" t="s">
        <v>304</v>
      </c>
      <c r="T2360" s="10">
        <v>7.8671749999999985E-2</v>
      </c>
      <c r="U2360" s="10">
        <v>4.8776484999999987E-2</v>
      </c>
      <c r="V2360" s="10">
        <v>5</v>
      </c>
      <c r="W2360" s="10">
        <v>10.7</v>
      </c>
      <c r="Y2360" s="10">
        <v>7.8671749999999985E-2</v>
      </c>
      <c r="Z2360" s="10">
        <v>4.8776484999999987E-2</v>
      </c>
      <c r="AA2360" s="10">
        <v>5</v>
      </c>
      <c r="AB2360" s="10">
        <v>10.7</v>
      </c>
      <c r="AD2360" s="10">
        <v>7.8671749999999985E-2</v>
      </c>
      <c r="AE2360" s="10">
        <v>4.8776484999999987E-2</v>
      </c>
      <c r="AF2360" s="10">
        <v>5</v>
      </c>
      <c r="AG2360" s="10">
        <v>10.7</v>
      </c>
      <c r="AI2360" s="10">
        <v>2421</v>
      </c>
      <c r="AJ2360" s="10" t="s">
        <v>304</v>
      </c>
      <c r="AK2360" s="10">
        <v>0.10808175</v>
      </c>
      <c r="AL2360" s="10">
        <v>6.7010685E-2</v>
      </c>
      <c r="AM2360" s="10">
        <v>7</v>
      </c>
      <c r="AN2360" s="10">
        <v>10.5</v>
      </c>
      <c r="AP2360" s="10">
        <v>0.15440249999999997</v>
      </c>
      <c r="AQ2360" s="10">
        <v>9.5729549999999983E-2</v>
      </c>
      <c r="AR2360" s="10">
        <v>10</v>
      </c>
      <c r="AS2360" s="10">
        <v>10.5</v>
      </c>
      <c r="AU2360" s="10">
        <v>0.12352199999999999</v>
      </c>
      <c r="AV2360" s="10">
        <v>7.6583639999999994E-2</v>
      </c>
      <c r="AW2360" s="10">
        <v>8</v>
      </c>
      <c r="AX2360" s="10">
        <v>10.5</v>
      </c>
      <c r="AZ2360" s="10">
        <v>2421</v>
      </c>
      <c r="BA2360" s="10" t="s">
        <v>304</v>
      </c>
      <c r="BB2360" s="10">
        <v>7.8671749999999985E-2</v>
      </c>
      <c r="BC2360" s="10">
        <v>4.8776484999999987E-2</v>
      </c>
      <c r="BD2360" s="10">
        <v>5</v>
      </c>
      <c r="BE2360" s="10">
        <v>10.7</v>
      </c>
      <c r="BG2360" s="10">
        <v>7.8671749999999985E-2</v>
      </c>
      <c r="BH2360" s="10">
        <v>4.8776484999999987E-2</v>
      </c>
      <c r="BI2360" s="10">
        <v>5</v>
      </c>
      <c r="BJ2360" s="10">
        <v>10.7</v>
      </c>
      <c r="BL2360" s="10">
        <v>7.8671749999999985E-2</v>
      </c>
      <c r="BM2360" s="10">
        <v>4.8776484999999987E-2</v>
      </c>
      <c r="BN2360" s="10">
        <v>5</v>
      </c>
      <c r="BO2360" s="10">
        <v>10.7</v>
      </c>
      <c r="BQ2360" s="10">
        <v>2420</v>
      </c>
      <c r="BR2360" s="10" t="s">
        <v>554</v>
      </c>
      <c r="BS2360" s="10">
        <v>0.16</v>
      </c>
      <c r="BT2360" s="10">
        <v>0.1</v>
      </c>
      <c r="BU2360" s="10">
        <v>2</v>
      </c>
      <c r="BV2360" s="10">
        <v>37.299999999999997</v>
      </c>
      <c r="BX2360" s="10">
        <v>0.28999999999999998</v>
      </c>
      <c r="BY2360" s="10">
        <v>0.14000000000000001</v>
      </c>
      <c r="BZ2360" s="10">
        <v>5</v>
      </c>
      <c r="CA2360" s="10">
        <v>37</v>
      </c>
      <c r="CC2360" s="10">
        <v>0.23</v>
      </c>
      <c r="CD2360" s="10">
        <v>0.12</v>
      </c>
      <c r="CE2360" s="10">
        <v>4</v>
      </c>
      <c r="CF2360" s="10">
        <v>37</v>
      </c>
      <c r="CH2360" s="10">
        <v>2420</v>
      </c>
      <c r="CI2360" s="10" t="s">
        <v>554</v>
      </c>
      <c r="CM2360" s="10">
        <v>37.299999999999997</v>
      </c>
      <c r="CR2360" s="10">
        <v>37</v>
      </c>
      <c r="CW2360" s="10">
        <v>37</v>
      </c>
      <c r="CY2360" s="10">
        <v>2432</v>
      </c>
      <c r="CZ2360" s="10" t="s">
        <v>11</v>
      </c>
    </row>
    <row r="2361" spans="1:118" x14ac:dyDescent="0.25">
      <c r="A2361" s="10">
        <v>2422</v>
      </c>
      <c r="R2361" s="10">
        <v>2422</v>
      </c>
      <c r="S2361" s="10" t="s">
        <v>305</v>
      </c>
      <c r="T2361" s="10">
        <v>6.2937399999999991E-2</v>
      </c>
      <c r="U2361" s="10">
        <v>3.9021187999999991E-2</v>
      </c>
      <c r="V2361" s="10">
        <v>4</v>
      </c>
      <c r="W2361" s="10">
        <v>10.7</v>
      </c>
      <c r="Y2361" s="10">
        <v>7.8671749999999985E-2</v>
      </c>
      <c r="Z2361" s="10">
        <v>4.8776484999999987E-2</v>
      </c>
      <c r="AA2361" s="10">
        <v>5</v>
      </c>
      <c r="AB2361" s="10">
        <v>10.7</v>
      </c>
      <c r="AD2361" s="10">
        <v>7.8671749999999985E-2</v>
      </c>
      <c r="AE2361" s="10">
        <v>4.8776484999999987E-2</v>
      </c>
      <c r="AF2361" s="10">
        <v>5</v>
      </c>
      <c r="AG2361" s="10">
        <v>10.7</v>
      </c>
      <c r="AI2361" s="10">
        <v>2422</v>
      </c>
      <c r="AJ2361" s="10" t="s">
        <v>305</v>
      </c>
      <c r="AK2361" s="10">
        <v>0.15440249999999997</v>
      </c>
      <c r="AL2361" s="10">
        <v>9.5729549999999983E-2</v>
      </c>
      <c r="AM2361" s="10">
        <v>10</v>
      </c>
      <c r="AN2361" s="10">
        <v>10.5</v>
      </c>
      <c r="AP2361" s="10">
        <v>0.16984274999999999</v>
      </c>
      <c r="AQ2361" s="10">
        <v>0.10530250499999999</v>
      </c>
      <c r="AR2361" s="10">
        <v>11</v>
      </c>
      <c r="AS2361" s="10">
        <v>10.5</v>
      </c>
      <c r="AU2361" s="10">
        <v>0.26248424999999997</v>
      </c>
      <c r="AV2361" s="10">
        <v>0.16274023499999998</v>
      </c>
      <c r="AW2361" s="10">
        <v>17</v>
      </c>
      <c r="AX2361" s="10">
        <v>10.5</v>
      </c>
      <c r="AZ2361" s="10">
        <v>2422</v>
      </c>
      <c r="BA2361" s="10" t="s">
        <v>305</v>
      </c>
      <c r="BB2361" s="10">
        <v>7.8671749999999985E-2</v>
      </c>
      <c r="BC2361" s="10">
        <v>4.8776484999999987E-2</v>
      </c>
      <c r="BD2361" s="10">
        <v>5</v>
      </c>
      <c r="BE2361" s="10">
        <v>10.7</v>
      </c>
      <c r="BG2361" s="10">
        <v>7.8671749999999985E-2</v>
      </c>
      <c r="BH2361" s="10">
        <v>4.8776484999999987E-2</v>
      </c>
      <c r="BI2361" s="10">
        <v>5</v>
      </c>
      <c r="BJ2361" s="10">
        <v>10.7</v>
      </c>
      <c r="BL2361" s="10">
        <v>7.8671749999999985E-2</v>
      </c>
      <c r="BM2361" s="10">
        <v>4.8776484999999987E-2</v>
      </c>
      <c r="BN2361" s="10">
        <v>5</v>
      </c>
      <c r="BO2361" s="10">
        <v>10.7</v>
      </c>
      <c r="BQ2361" s="10">
        <v>2421</v>
      </c>
      <c r="BR2361" s="10" t="s">
        <v>304</v>
      </c>
      <c r="BS2361" s="10">
        <v>0.14156935999999998</v>
      </c>
      <c r="BT2361" s="10">
        <v>3.8506865919999994E-2</v>
      </c>
      <c r="BU2361" s="10">
        <v>8</v>
      </c>
      <c r="BV2361" s="10">
        <v>10.6</v>
      </c>
      <c r="BX2361" s="10">
        <v>0.1424136</v>
      </c>
      <c r="BY2361" s="10">
        <v>2.8909960800000002E-2</v>
      </c>
      <c r="BZ2361" s="10">
        <v>8</v>
      </c>
      <c r="CA2361" s="10">
        <v>10.5</v>
      </c>
      <c r="CC2361" s="10">
        <v>0.15513948</v>
      </c>
      <c r="CD2361" s="10">
        <v>5.6315631239999997E-2</v>
      </c>
      <c r="CE2361" s="10">
        <v>9</v>
      </c>
      <c r="CF2361" s="10">
        <v>10.6</v>
      </c>
      <c r="CH2361" s="10">
        <v>2421</v>
      </c>
      <c r="CI2361" s="10" t="s">
        <v>304</v>
      </c>
      <c r="CJ2361" s="10">
        <v>4.7203049999999996E-2</v>
      </c>
      <c r="CK2361" s="10">
        <v>2.9265890999999999E-2</v>
      </c>
      <c r="CL2361" s="10">
        <v>3</v>
      </c>
      <c r="CM2361" s="10">
        <v>10.7</v>
      </c>
      <c r="CO2361" s="10">
        <v>4.7203049999999996E-2</v>
      </c>
      <c r="CP2361" s="10">
        <v>2.9265890999999999E-2</v>
      </c>
      <c r="CQ2361" s="10">
        <v>3</v>
      </c>
      <c r="CR2361" s="10">
        <v>10.7</v>
      </c>
      <c r="CT2361" s="10">
        <v>4.7203049999999996E-2</v>
      </c>
      <c r="CU2361" s="10">
        <v>2.9265890999999999E-2</v>
      </c>
      <c r="CV2361" s="10">
        <v>3</v>
      </c>
      <c r="CW2361" s="10">
        <v>10.7</v>
      </c>
      <c r="CY2361" s="10">
        <v>2433</v>
      </c>
      <c r="CZ2361" s="10" t="s">
        <v>305</v>
      </c>
      <c r="DA2361" s="10">
        <v>5.1770249999999997E-2</v>
      </c>
      <c r="DB2361" s="10">
        <v>1.6980642000000001E-2</v>
      </c>
      <c r="DC2361" s="10">
        <v>3</v>
      </c>
      <c r="DD2361" s="10">
        <v>10.5</v>
      </c>
      <c r="DF2361" s="10">
        <v>5.1770249999999997E-2</v>
      </c>
      <c r="DG2361" s="10">
        <v>1.6980642000000001E-2</v>
      </c>
      <c r="DH2361" s="10">
        <v>3</v>
      </c>
      <c r="DI2361" s="10">
        <v>10.5</v>
      </c>
      <c r="DK2361" s="10">
        <v>5.1770249999999997E-2</v>
      </c>
      <c r="DL2361" s="10">
        <v>1.6980642000000001E-2</v>
      </c>
      <c r="DM2361" s="10">
        <v>3</v>
      </c>
      <c r="DN2361" s="10">
        <v>10.5</v>
      </c>
    </row>
    <row r="2362" spans="1:118" x14ac:dyDescent="0.25">
      <c r="A2362" s="10">
        <v>2423</v>
      </c>
      <c r="R2362" s="10">
        <v>2423</v>
      </c>
      <c r="S2362" s="10" t="s">
        <v>306</v>
      </c>
      <c r="T2362" s="10">
        <v>6.2937399999999991E-2</v>
      </c>
      <c r="U2362" s="10">
        <v>3.9021187999999991E-2</v>
      </c>
      <c r="V2362" s="10">
        <v>4</v>
      </c>
      <c r="W2362" s="10">
        <v>10.7</v>
      </c>
      <c r="Y2362" s="10">
        <v>7.8671749999999985E-2</v>
      </c>
      <c r="Z2362" s="10">
        <v>4.8776484999999987E-2</v>
      </c>
      <c r="AA2362" s="10">
        <v>5</v>
      </c>
      <c r="AB2362" s="10">
        <v>10.7</v>
      </c>
      <c r="AD2362" s="10">
        <v>7.8671749999999985E-2</v>
      </c>
      <c r="AE2362" s="10">
        <v>4.8776484999999987E-2</v>
      </c>
      <c r="AF2362" s="10">
        <v>5</v>
      </c>
      <c r="AG2362" s="10">
        <v>10.7</v>
      </c>
      <c r="AI2362" s="10">
        <v>2423</v>
      </c>
      <c r="AJ2362" s="10" t="s">
        <v>306</v>
      </c>
      <c r="AK2362" s="10">
        <v>0.15440249999999997</v>
      </c>
      <c r="AL2362" s="10">
        <v>9.5729549999999983E-2</v>
      </c>
      <c r="AM2362" s="10">
        <v>10</v>
      </c>
      <c r="AN2362" s="10">
        <v>10.5</v>
      </c>
      <c r="AP2362" s="10">
        <v>0.20072324999999999</v>
      </c>
      <c r="AQ2362" s="10">
        <v>0.12444841499999999</v>
      </c>
      <c r="AR2362" s="10">
        <v>13</v>
      </c>
      <c r="AS2362" s="10">
        <v>10.5</v>
      </c>
      <c r="AU2362" s="10">
        <v>0.20072324999999999</v>
      </c>
      <c r="AV2362" s="10">
        <v>0.12444841499999999</v>
      </c>
      <c r="AW2362" s="10">
        <v>13</v>
      </c>
      <c r="AX2362" s="10">
        <v>10.5</v>
      </c>
      <c r="AZ2362" s="10">
        <v>2423</v>
      </c>
      <c r="BA2362" s="10" t="s">
        <v>306</v>
      </c>
      <c r="BB2362" s="10">
        <v>7.8671749999999985E-2</v>
      </c>
      <c r="BC2362" s="10">
        <v>4.8776484999999987E-2</v>
      </c>
      <c r="BD2362" s="10">
        <v>5</v>
      </c>
      <c r="BE2362" s="10">
        <v>10.7</v>
      </c>
      <c r="BG2362" s="10">
        <v>9.4406099999999993E-2</v>
      </c>
      <c r="BH2362" s="10">
        <v>5.8531781999999997E-2</v>
      </c>
      <c r="BI2362" s="10">
        <v>6</v>
      </c>
      <c r="BJ2362" s="10">
        <v>10.7</v>
      </c>
      <c r="BL2362" s="10">
        <v>7.8671749999999985E-2</v>
      </c>
      <c r="BM2362" s="10">
        <v>4.8776484999999987E-2</v>
      </c>
      <c r="BN2362" s="10">
        <v>5</v>
      </c>
      <c r="BO2362" s="10">
        <v>10.7</v>
      </c>
      <c r="BQ2362" s="10">
        <v>2422</v>
      </c>
      <c r="BR2362" s="10" t="s">
        <v>305</v>
      </c>
      <c r="BS2362" s="10">
        <v>0.14156935999999998</v>
      </c>
      <c r="BT2362" s="10">
        <v>3.8506865919999994E-2</v>
      </c>
      <c r="BU2362" s="10">
        <v>8</v>
      </c>
      <c r="BV2362" s="10">
        <v>10.6</v>
      </c>
      <c r="BX2362" s="10">
        <v>0.16021529999999998</v>
      </c>
      <c r="BY2362" s="10">
        <v>3.2523705899999998E-2</v>
      </c>
      <c r="BZ2362" s="10">
        <v>9</v>
      </c>
      <c r="CA2362" s="10">
        <v>10.5</v>
      </c>
      <c r="CC2362" s="10">
        <v>0.15513948</v>
      </c>
      <c r="CD2362" s="10">
        <v>5.6315631239999997E-2</v>
      </c>
      <c r="CE2362" s="10">
        <v>9</v>
      </c>
      <c r="CF2362" s="10">
        <v>10.6</v>
      </c>
      <c r="CH2362" s="10">
        <v>2422</v>
      </c>
      <c r="CI2362" s="10" t="s">
        <v>305</v>
      </c>
      <c r="CJ2362" s="10">
        <v>7.8671749999999985E-2</v>
      </c>
      <c r="CK2362" s="10">
        <v>4.8776484999999987E-2</v>
      </c>
      <c r="CL2362" s="10">
        <v>5</v>
      </c>
      <c r="CM2362" s="10">
        <v>10.7</v>
      </c>
      <c r="CO2362" s="10">
        <v>7.8671749999999985E-2</v>
      </c>
      <c r="CP2362" s="10">
        <v>4.8776484999999987E-2</v>
      </c>
      <c r="CQ2362" s="10">
        <v>5</v>
      </c>
      <c r="CR2362" s="10">
        <v>10.7</v>
      </c>
      <c r="CT2362" s="10">
        <v>6.2937399999999991E-2</v>
      </c>
      <c r="CU2362" s="10">
        <v>3.9021187999999991E-2</v>
      </c>
      <c r="CV2362" s="10">
        <v>4</v>
      </c>
      <c r="CW2362" s="10">
        <v>10.7</v>
      </c>
      <c r="CY2362" s="10">
        <v>2434</v>
      </c>
      <c r="CZ2362" s="10" t="s">
        <v>288</v>
      </c>
      <c r="DA2362" s="10">
        <v>6.9026999999999991E-2</v>
      </c>
      <c r="DB2362" s="10">
        <v>2.2640855999999997E-2</v>
      </c>
      <c r="DC2362" s="10">
        <v>4</v>
      </c>
      <c r="DD2362" s="10">
        <v>10.5</v>
      </c>
      <c r="DF2362" s="10">
        <v>6.1760999999999996E-2</v>
      </c>
      <c r="DG2362" s="10">
        <v>3.8291819999999997E-2</v>
      </c>
      <c r="DH2362" s="10">
        <v>4</v>
      </c>
      <c r="DI2362" s="10">
        <v>10.5</v>
      </c>
      <c r="DK2362" s="10">
        <v>6.1760999999999996E-2</v>
      </c>
      <c r="DL2362" s="10">
        <v>3.8291819999999997E-2</v>
      </c>
      <c r="DM2362" s="10">
        <v>4</v>
      </c>
      <c r="DN2362" s="10">
        <v>10.5</v>
      </c>
    </row>
    <row r="2363" spans="1:118" x14ac:dyDescent="0.25">
      <c r="A2363" s="10">
        <v>2424</v>
      </c>
      <c r="R2363" s="10">
        <v>2424</v>
      </c>
      <c r="S2363" s="10" t="s">
        <v>292</v>
      </c>
      <c r="T2363" s="10">
        <v>1.5734349999999998E-2</v>
      </c>
      <c r="U2363" s="10">
        <v>9.7552969999999978E-3</v>
      </c>
      <c r="V2363" s="10">
        <v>1</v>
      </c>
      <c r="W2363" s="10">
        <v>10.7</v>
      </c>
      <c r="Y2363" s="10">
        <v>1.5734349999999998E-2</v>
      </c>
      <c r="Z2363" s="10">
        <v>9.7552969999999978E-3</v>
      </c>
      <c r="AA2363" s="10">
        <v>1</v>
      </c>
      <c r="AB2363" s="10">
        <v>10.7</v>
      </c>
      <c r="AD2363" s="10">
        <v>3.1468699999999995E-2</v>
      </c>
      <c r="AE2363" s="10">
        <v>1.9510593999999996E-2</v>
      </c>
      <c r="AF2363" s="10">
        <v>2</v>
      </c>
      <c r="AG2363" s="10">
        <v>10.7</v>
      </c>
      <c r="AI2363" s="10">
        <v>2424</v>
      </c>
      <c r="AJ2363" s="10" t="s">
        <v>292</v>
      </c>
      <c r="AK2363" s="10">
        <v>3.0880499999999998E-2</v>
      </c>
      <c r="AL2363" s="10">
        <v>1.9145909999999999E-2</v>
      </c>
      <c r="AM2363" s="10">
        <v>2</v>
      </c>
      <c r="AN2363" s="10">
        <v>10.5</v>
      </c>
      <c r="AP2363" s="10">
        <v>3.0880499999999998E-2</v>
      </c>
      <c r="AQ2363" s="10">
        <v>1.9145909999999999E-2</v>
      </c>
      <c r="AR2363" s="10">
        <v>2</v>
      </c>
      <c r="AS2363" s="10">
        <v>10.5</v>
      </c>
      <c r="AU2363" s="10">
        <v>3.0880499999999998E-2</v>
      </c>
      <c r="AV2363" s="10">
        <v>1.9145909999999999E-2</v>
      </c>
      <c r="AW2363" s="10">
        <v>2</v>
      </c>
      <c r="AX2363" s="10">
        <v>10.5</v>
      </c>
      <c r="AZ2363" s="10">
        <v>2424</v>
      </c>
      <c r="BA2363" s="10" t="s">
        <v>292</v>
      </c>
      <c r="BB2363" s="10">
        <v>1.5734349999999998E-2</v>
      </c>
      <c r="BC2363" s="10">
        <v>9.7552969999999978E-3</v>
      </c>
      <c r="BD2363" s="10">
        <v>1</v>
      </c>
      <c r="BE2363" s="10">
        <v>10.7</v>
      </c>
      <c r="BG2363" s="10">
        <v>1.5734349999999998E-2</v>
      </c>
      <c r="BH2363" s="10">
        <v>9.7552969999999978E-3</v>
      </c>
      <c r="BI2363" s="10">
        <v>1</v>
      </c>
      <c r="BJ2363" s="10">
        <v>10.7</v>
      </c>
      <c r="BL2363" s="10">
        <v>3.1468699999999995E-2</v>
      </c>
      <c r="BM2363" s="10">
        <v>1.9510593999999996E-2</v>
      </c>
      <c r="BN2363" s="10">
        <v>2</v>
      </c>
      <c r="BO2363" s="10">
        <v>10.7</v>
      </c>
      <c r="BQ2363" s="10">
        <v>2423</v>
      </c>
      <c r="BR2363" s="10" t="s">
        <v>306</v>
      </c>
      <c r="BS2363" s="10">
        <v>0.15926552999999999</v>
      </c>
      <c r="BT2363" s="10">
        <v>4.3320224159999997E-2</v>
      </c>
      <c r="BU2363" s="10">
        <v>9</v>
      </c>
      <c r="BV2363" s="10">
        <v>10.6</v>
      </c>
      <c r="BX2363" s="10">
        <v>0.19581870000000001</v>
      </c>
      <c r="BY2363" s="10">
        <v>3.9751196100000004E-2</v>
      </c>
      <c r="BZ2363" s="10">
        <v>11</v>
      </c>
      <c r="CA2363" s="10">
        <v>10.5</v>
      </c>
      <c r="CC2363" s="10">
        <v>0.18961492000000002</v>
      </c>
      <c r="CD2363" s="10">
        <v>6.883021596000001E-2</v>
      </c>
      <c r="CE2363" s="10">
        <v>11</v>
      </c>
      <c r="CF2363" s="10">
        <v>10.6</v>
      </c>
      <c r="CH2363" s="10">
        <v>2423</v>
      </c>
      <c r="CI2363" s="10" t="s">
        <v>306</v>
      </c>
      <c r="CJ2363" s="10">
        <v>7.8671749999999985E-2</v>
      </c>
      <c r="CK2363" s="10">
        <v>4.8776484999999987E-2</v>
      </c>
      <c r="CL2363" s="10">
        <v>5</v>
      </c>
      <c r="CM2363" s="10">
        <v>10.7</v>
      </c>
      <c r="CO2363" s="10">
        <v>9.4406099999999993E-2</v>
      </c>
      <c r="CP2363" s="10">
        <v>5.8531781999999997E-2</v>
      </c>
      <c r="CQ2363" s="10">
        <v>6</v>
      </c>
      <c r="CR2363" s="10">
        <v>10.7</v>
      </c>
      <c r="CT2363" s="10">
        <v>7.8671749999999985E-2</v>
      </c>
      <c r="CU2363" s="10">
        <v>4.8776484999999987E-2</v>
      </c>
      <c r="CV2363" s="10">
        <v>5</v>
      </c>
      <c r="CW2363" s="10">
        <v>10.7</v>
      </c>
      <c r="CY2363" s="10">
        <v>2435</v>
      </c>
      <c r="CZ2363" s="10" t="s">
        <v>291</v>
      </c>
      <c r="DA2363" s="10">
        <v>0.13805399999999998</v>
      </c>
      <c r="DB2363" s="10">
        <v>4.5281711999999995E-2</v>
      </c>
      <c r="DC2363" s="10">
        <v>8</v>
      </c>
      <c r="DD2363" s="10">
        <v>10.5</v>
      </c>
      <c r="DF2363" s="10">
        <v>0.16984274999999999</v>
      </c>
      <c r="DG2363" s="10">
        <v>0.10530250499999999</v>
      </c>
      <c r="DH2363" s="10">
        <v>11</v>
      </c>
      <c r="DI2363" s="10">
        <v>10.5</v>
      </c>
      <c r="DK2363" s="10">
        <v>0.15440249999999997</v>
      </c>
      <c r="DL2363" s="10">
        <v>9.5729549999999983E-2</v>
      </c>
      <c r="DM2363" s="10">
        <v>10</v>
      </c>
      <c r="DN2363" s="10">
        <v>10.5</v>
      </c>
    </row>
    <row r="2364" spans="1:118" x14ac:dyDescent="0.25">
      <c r="A2364" s="10">
        <v>2425</v>
      </c>
      <c r="R2364" s="10">
        <v>2425</v>
      </c>
      <c r="S2364" s="10" t="s">
        <v>293</v>
      </c>
      <c r="T2364" s="10">
        <v>1.5734349999999998E-2</v>
      </c>
      <c r="U2364" s="10">
        <v>9.7552969999999978E-3</v>
      </c>
      <c r="V2364" s="10">
        <v>1</v>
      </c>
      <c r="W2364" s="10">
        <v>10.7</v>
      </c>
      <c r="Y2364" s="10">
        <v>1.5734349999999998E-2</v>
      </c>
      <c r="Z2364" s="10">
        <v>9.7552969999999978E-3</v>
      </c>
      <c r="AA2364" s="10">
        <v>1</v>
      </c>
      <c r="AB2364" s="10">
        <v>10.7</v>
      </c>
      <c r="AD2364" s="10">
        <v>1.5734349999999998E-2</v>
      </c>
      <c r="AE2364" s="10">
        <v>9.7552969999999978E-3</v>
      </c>
      <c r="AF2364" s="10">
        <v>1</v>
      </c>
      <c r="AG2364" s="10">
        <v>10.7</v>
      </c>
      <c r="AI2364" s="10">
        <v>2425</v>
      </c>
      <c r="AJ2364" s="10" t="s">
        <v>293</v>
      </c>
      <c r="AK2364" s="10">
        <v>1.5440249999999999E-2</v>
      </c>
      <c r="AL2364" s="10">
        <v>9.5729549999999993E-3</v>
      </c>
      <c r="AM2364" s="10">
        <v>1</v>
      </c>
      <c r="AN2364" s="10">
        <v>10.5</v>
      </c>
      <c r="AP2364" s="10">
        <v>1.5440249999999999E-2</v>
      </c>
      <c r="AQ2364" s="10">
        <v>9.5729549999999993E-3</v>
      </c>
      <c r="AR2364" s="10">
        <v>1</v>
      </c>
      <c r="AS2364" s="10">
        <v>10.5</v>
      </c>
      <c r="AU2364" s="10">
        <v>1.5440249999999999E-2</v>
      </c>
      <c r="AV2364" s="10">
        <v>9.5729549999999993E-3</v>
      </c>
      <c r="AW2364" s="10">
        <v>1</v>
      </c>
      <c r="AX2364" s="10">
        <v>10.5</v>
      </c>
      <c r="AZ2364" s="10">
        <v>2425</v>
      </c>
      <c r="BA2364" s="10" t="s">
        <v>293</v>
      </c>
      <c r="BB2364" s="10">
        <v>1.5734349999999998E-2</v>
      </c>
      <c r="BC2364" s="10">
        <v>9.7552969999999978E-3</v>
      </c>
      <c r="BD2364" s="10">
        <v>1</v>
      </c>
      <c r="BE2364" s="10">
        <v>10.7</v>
      </c>
      <c r="BG2364" s="10">
        <v>1.5734349999999998E-2</v>
      </c>
      <c r="BH2364" s="10">
        <v>9.7552969999999978E-3</v>
      </c>
      <c r="BI2364" s="10">
        <v>1</v>
      </c>
      <c r="BJ2364" s="10">
        <v>10.7</v>
      </c>
      <c r="BL2364" s="10">
        <v>1.5734349999999998E-2</v>
      </c>
      <c r="BM2364" s="10">
        <v>9.7552969999999978E-3</v>
      </c>
      <c r="BN2364" s="10">
        <v>1</v>
      </c>
      <c r="BO2364" s="10">
        <v>10.7</v>
      </c>
      <c r="BQ2364" s="10">
        <v>2424</v>
      </c>
      <c r="BR2364" s="10" t="s">
        <v>292</v>
      </c>
      <c r="BS2364" s="10">
        <v>1.7696169999999997E-2</v>
      </c>
      <c r="BT2364" s="10">
        <v>4.8133582399999993E-3</v>
      </c>
      <c r="BU2364" s="10">
        <v>1</v>
      </c>
      <c r="BV2364" s="10">
        <v>10.6</v>
      </c>
      <c r="BX2364" s="10">
        <v>1.78017E-2</v>
      </c>
      <c r="BY2364" s="10">
        <v>3.6137451000000003E-3</v>
      </c>
      <c r="BZ2364" s="10">
        <v>1</v>
      </c>
      <c r="CA2364" s="10">
        <v>10.5</v>
      </c>
      <c r="CC2364" s="10">
        <v>1.7237719999999998E-2</v>
      </c>
      <c r="CD2364" s="10">
        <v>6.2572923599999988E-3</v>
      </c>
      <c r="CE2364" s="10">
        <v>1</v>
      </c>
      <c r="CF2364" s="10">
        <v>10.6</v>
      </c>
      <c r="CH2364" s="10">
        <v>2424</v>
      </c>
      <c r="CI2364" s="10" t="s">
        <v>292</v>
      </c>
      <c r="CJ2364" s="10">
        <v>1.5734349999999998E-2</v>
      </c>
      <c r="CK2364" s="10">
        <v>9.7552969999999978E-3</v>
      </c>
      <c r="CL2364" s="10">
        <v>1</v>
      </c>
      <c r="CM2364" s="10">
        <v>10.7</v>
      </c>
      <c r="CO2364" s="10">
        <v>1.5734349999999998E-2</v>
      </c>
      <c r="CP2364" s="10">
        <v>9.7552969999999978E-3</v>
      </c>
      <c r="CQ2364" s="10">
        <v>1</v>
      </c>
      <c r="CR2364" s="10">
        <v>10.7</v>
      </c>
      <c r="CT2364" s="10">
        <v>1.5734349999999998E-2</v>
      </c>
      <c r="CU2364" s="10">
        <v>9.7552969999999978E-3</v>
      </c>
      <c r="CV2364" s="10">
        <v>1</v>
      </c>
      <c r="CW2364" s="10">
        <v>10.7</v>
      </c>
      <c r="CY2364" s="10">
        <v>2436</v>
      </c>
      <c r="CZ2364" s="10" t="s">
        <v>307</v>
      </c>
      <c r="DA2364" s="10">
        <v>1.7256749999999998E-2</v>
      </c>
      <c r="DB2364" s="10">
        <v>5.6602139999999993E-3</v>
      </c>
      <c r="DC2364" s="10">
        <v>1</v>
      </c>
      <c r="DD2364" s="10">
        <v>10.5</v>
      </c>
      <c r="DF2364" s="10">
        <v>1.5440249999999999E-2</v>
      </c>
      <c r="DG2364" s="10">
        <v>9.5729549999999993E-3</v>
      </c>
      <c r="DH2364" s="10">
        <v>1</v>
      </c>
      <c r="DI2364" s="10">
        <v>10.5</v>
      </c>
      <c r="DK2364" s="10">
        <v>1.5440249999999999E-2</v>
      </c>
      <c r="DL2364" s="10">
        <v>9.5729549999999993E-3</v>
      </c>
      <c r="DM2364" s="10">
        <v>1</v>
      </c>
      <c r="DN2364" s="10">
        <v>10.5</v>
      </c>
    </row>
    <row r="2365" spans="1:118" x14ac:dyDescent="0.25">
      <c r="A2365" s="10">
        <v>2426</v>
      </c>
      <c r="R2365" s="10">
        <v>2426</v>
      </c>
      <c r="S2365" s="10" t="s">
        <v>297</v>
      </c>
      <c r="T2365" s="10">
        <v>1.5734349999999998E-2</v>
      </c>
      <c r="U2365" s="10">
        <v>9.7552969999999978E-3</v>
      </c>
      <c r="V2365" s="10">
        <v>1</v>
      </c>
      <c r="W2365" s="10">
        <v>10.7</v>
      </c>
      <c r="Y2365" s="10">
        <v>1.5734349999999998E-2</v>
      </c>
      <c r="Z2365" s="10">
        <v>9.7552969999999978E-3</v>
      </c>
      <c r="AA2365" s="10">
        <v>1</v>
      </c>
      <c r="AB2365" s="10">
        <v>10.7</v>
      </c>
      <c r="AD2365" s="10">
        <v>1.5734349999999998E-2</v>
      </c>
      <c r="AE2365" s="10">
        <v>9.7552969999999978E-3</v>
      </c>
      <c r="AF2365" s="10">
        <v>1</v>
      </c>
      <c r="AG2365" s="10">
        <v>10.7</v>
      </c>
      <c r="AI2365" s="10">
        <v>2426</v>
      </c>
      <c r="AJ2365" s="10" t="s">
        <v>297</v>
      </c>
      <c r="AK2365" s="10">
        <v>1.5440249999999999E-2</v>
      </c>
      <c r="AL2365" s="10">
        <v>9.5729549999999993E-3</v>
      </c>
      <c r="AM2365" s="10">
        <v>1</v>
      </c>
      <c r="AN2365" s="10">
        <v>10.5</v>
      </c>
      <c r="AP2365" s="10">
        <v>1.5440249999999999E-2</v>
      </c>
      <c r="AQ2365" s="10">
        <v>9.5729549999999993E-3</v>
      </c>
      <c r="AR2365" s="10">
        <v>1</v>
      </c>
      <c r="AS2365" s="10">
        <v>10.5</v>
      </c>
      <c r="AU2365" s="10">
        <v>1.5440249999999999E-2</v>
      </c>
      <c r="AV2365" s="10">
        <v>9.5729549999999993E-3</v>
      </c>
      <c r="AW2365" s="10">
        <v>1</v>
      </c>
      <c r="AX2365" s="10">
        <v>10.5</v>
      </c>
      <c r="AZ2365" s="10">
        <v>2426</v>
      </c>
      <c r="BA2365" s="10" t="s">
        <v>297</v>
      </c>
      <c r="BB2365" s="10">
        <v>1.5734349999999998E-2</v>
      </c>
      <c r="BC2365" s="10">
        <v>9.7552969999999978E-3</v>
      </c>
      <c r="BD2365" s="10">
        <v>1</v>
      </c>
      <c r="BE2365" s="10">
        <v>10.7</v>
      </c>
      <c r="BG2365" s="10">
        <v>1.5734349999999998E-2</v>
      </c>
      <c r="BH2365" s="10">
        <v>9.7552969999999978E-3</v>
      </c>
      <c r="BI2365" s="10">
        <v>1</v>
      </c>
      <c r="BJ2365" s="10">
        <v>10.7</v>
      </c>
      <c r="BL2365" s="10">
        <v>1.5734349999999998E-2</v>
      </c>
      <c r="BM2365" s="10">
        <v>9.7552969999999978E-3</v>
      </c>
      <c r="BN2365" s="10">
        <v>1</v>
      </c>
      <c r="BO2365" s="10">
        <v>10.7</v>
      </c>
      <c r="BQ2365" s="10">
        <v>2425</v>
      </c>
      <c r="BR2365" s="10" t="s">
        <v>293</v>
      </c>
      <c r="BS2365" s="10">
        <v>3.5392339999999994E-2</v>
      </c>
      <c r="BT2365" s="10">
        <v>9.6267164799999985E-3</v>
      </c>
      <c r="BU2365" s="10">
        <v>2</v>
      </c>
      <c r="BV2365" s="10">
        <v>10.6</v>
      </c>
      <c r="BX2365" s="10">
        <v>3.56034E-2</v>
      </c>
      <c r="BY2365" s="10">
        <v>7.2274902000000005E-3</v>
      </c>
      <c r="BZ2365" s="10">
        <v>2</v>
      </c>
      <c r="CA2365" s="10">
        <v>10.5</v>
      </c>
      <c r="CC2365" s="10">
        <v>3.4475439999999996E-2</v>
      </c>
      <c r="CD2365" s="10">
        <v>1.2514584719999998E-2</v>
      </c>
      <c r="CE2365" s="10">
        <v>2</v>
      </c>
      <c r="CF2365" s="10">
        <v>10.6</v>
      </c>
      <c r="CH2365" s="10">
        <v>2425</v>
      </c>
      <c r="CI2365" s="10" t="s">
        <v>293</v>
      </c>
      <c r="CJ2365" s="10">
        <v>1.5734349999999998E-2</v>
      </c>
      <c r="CK2365" s="10">
        <v>9.7552969999999978E-3</v>
      </c>
      <c r="CL2365" s="10">
        <v>1</v>
      </c>
      <c r="CM2365" s="10">
        <v>10.7</v>
      </c>
      <c r="CO2365" s="10">
        <v>3.1468699999999995E-2</v>
      </c>
      <c r="CP2365" s="10">
        <v>1.9510593999999996E-2</v>
      </c>
      <c r="CQ2365" s="10">
        <v>2</v>
      </c>
      <c r="CR2365" s="10">
        <v>10.7</v>
      </c>
      <c r="CT2365" s="10">
        <v>1.5734349999999998E-2</v>
      </c>
      <c r="CU2365" s="10">
        <v>9.7552969999999978E-3</v>
      </c>
      <c r="CV2365" s="10">
        <v>1</v>
      </c>
      <c r="CW2365" s="10">
        <v>10.7</v>
      </c>
      <c r="CY2365" s="10">
        <v>2437</v>
      </c>
      <c r="CZ2365" s="10" t="s">
        <v>294</v>
      </c>
      <c r="DA2365" s="10">
        <v>1.7256749999999998E-2</v>
      </c>
      <c r="DB2365" s="10">
        <v>5.6602139999999993E-3</v>
      </c>
      <c r="DC2365" s="10">
        <v>1</v>
      </c>
      <c r="DD2365" s="10">
        <v>10.5</v>
      </c>
      <c r="DF2365" s="10">
        <v>1.5440249999999999E-2</v>
      </c>
      <c r="DG2365" s="10">
        <v>9.5729549999999993E-3</v>
      </c>
      <c r="DH2365" s="10">
        <v>1</v>
      </c>
      <c r="DI2365" s="10">
        <v>10.5</v>
      </c>
      <c r="DK2365" s="10">
        <v>1.5440249999999999E-2</v>
      </c>
      <c r="DL2365" s="10">
        <v>9.5729549999999993E-3</v>
      </c>
      <c r="DM2365" s="10">
        <v>1</v>
      </c>
      <c r="DN2365" s="10">
        <v>10.5</v>
      </c>
    </row>
    <row r="2366" spans="1:118" x14ac:dyDescent="0.25">
      <c r="A2366" s="10">
        <v>2427</v>
      </c>
      <c r="R2366" s="10">
        <v>2427</v>
      </c>
      <c r="S2366" s="10" t="s">
        <v>298</v>
      </c>
      <c r="T2366" s="10">
        <v>1.5734349999999998E-2</v>
      </c>
      <c r="U2366" s="10">
        <v>9.7552969999999978E-3</v>
      </c>
      <c r="V2366" s="10">
        <v>1</v>
      </c>
      <c r="W2366" s="10">
        <v>10.7</v>
      </c>
      <c r="Y2366" s="10">
        <v>1.5734349999999998E-2</v>
      </c>
      <c r="Z2366" s="10">
        <v>9.7552969999999978E-3</v>
      </c>
      <c r="AA2366" s="10">
        <v>1</v>
      </c>
      <c r="AB2366" s="10">
        <v>10.7</v>
      </c>
      <c r="AD2366" s="10">
        <v>1.5734349999999998E-2</v>
      </c>
      <c r="AE2366" s="10">
        <v>9.7552969999999978E-3</v>
      </c>
      <c r="AF2366" s="10">
        <v>1</v>
      </c>
      <c r="AG2366" s="10">
        <v>10.7</v>
      </c>
      <c r="AI2366" s="10">
        <v>2427</v>
      </c>
      <c r="AJ2366" s="10" t="s">
        <v>298</v>
      </c>
      <c r="AK2366" s="10">
        <v>1.5440249999999999E-2</v>
      </c>
      <c r="AL2366" s="10">
        <v>9.5729549999999993E-3</v>
      </c>
      <c r="AM2366" s="10">
        <v>1</v>
      </c>
      <c r="AN2366" s="10">
        <v>10.5</v>
      </c>
      <c r="AP2366" s="10">
        <v>1.5440249999999999E-2</v>
      </c>
      <c r="AQ2366" s="10">
        <v>9.5729549999999993E-3</v>
      </c>
      <c r="AR2366" s="10">
        <v>1</v>
      </c>
      <c r="AS2366" s="10">
        <v>10.5</v>
      </c>
      <c r="AU2366" s="10">
        <v>1.5440249999999999E-2</v>
      </c>
      <c r="AV2366" s="10">
        <v>9.5729549999999993E-3</v>
      </c>
      <c r="AW2366" s="10">
        <v>1</v>
      </c>
      <c r="AX2366" s="10">
        <v>10.5</v>
      </c>
      <c r="AZ2366" s="10">
        <v>2427</v>
      </c>
      <c r="BA2366" s="10" t="s">
        <v>298</v>
      </c>
      <c r="BB2366" s="10">
        <v>1.5734349999999998E-2</v>
      </c>
      <c r="BC2366" s="10">
        <v>9.7552969999999978E-3</v>
      </c>
      <c r="BD2366" s="10">
        <v>1</v>
      </c>
      <c r="BE2366" s="10">
        <v>10.7</v>
      </c>
      <c r="BG2366" s="10">
        <v>1.5734349999999998E-2</v>
      </c>
      <c r="BH2366" s="10">
        <v>9.7552969999999978E-3</v>
      </c>
      <c r="BI2366" s="10">
        <v>1</v>
      </c>
      <c r="BJ2366" s="10">
        <v>10.7</v>
      </c>
      <c r="BL2366" s="10">
        <v>1.5734349999999998E-2</v>
      </c>
      <c r="BM2366" s="10">
        <v>9.7552969999999978E-3</v>
      </c>
      <c r="BN2366" s="10">
        <v>1</v>
      </c>
      <c r="BO2366" s="10">
        <v>10.7</v>
      </c>
      <c r="BQ2366" s="10">
        <v>2426</v>
      </c>
      <c r="BR2366" s="10" t="s">
        <v>297</v>
      </c>
      <c r="BS2366" s="10">
        <v>1.7696169999999997E-2</v>
      </c>
      <c r="BT2366" s="10">
        <v>4.8133582399999993E-3</v>
      </c>
      <c r="BU2366" s="10">
        <v>1</v>
      </c>
      <c r="BV2366" s="10">
        <v>10.6</v>
      </c>
      <c r="BX2366" s="10">
        <v>1.78017E-2</v>
      </c>
      <c r="BY2366" s="10">
        <v>3.6137451000000003E-3</v>
      </c>
      <c r="BZ2366" s="10">
        <v>1</v>
      </c>
      <c r="CA2366" s="10">
        <v>10.5</v>
      </c>
      <c r="CC2366" s="10">
        <v>1.7237719999999998E-2</v>
      </c>
      <c r="CD2366" s="10">
        <v>6.2572923599999988E-3</v>
      </c>
      <c r="CE2366" s="10">
        <v>1</v>
      </c>
      <c r="CF2366" s="10">
        <v>10.6</v>
      </c>
      <c r="CH2366" s="10">
        <v>2426</v>
      </c>
      <c r="CI2366" s="10" t="s">
        <v>297</v>
      </c>
      <c r="CJ2366" s="10">
        <v>1.5734349999999998E-2</v>
      </c>
      <c r="CK2366" s="10">
        <v>9.7552969999999978E-3</v>
      </c>
      <c r="CL2366" s="10">
        <v>1</v>
      </c>
      <c r="CM2366" s="10">
        <v>10.7</v>
      </c>
      <c r="CO2366" s="10">
        <v>1.5734349999999998E-2</v>
      </c>
      <c r="CP2366" s="10">
        <v>9.7552969999999978E-3</v>
      </c>
      <c r="CQ2366" s="10">
        <v>1</v>
      </c>
      <c r="CR2366" s="10">
        <v>10.7</v>
      </c>
      <c r="CT2366" s="10">
        <v>1.5734349999999998E-2</v>
      </c>
      <c r="CU2366" s="10">
        <v>9.7552969999999978E-3</v>
      </c>
      <c r="CV2366" s="10">
        <v>1</v>
      </c>
      <c r="CW2366" s="10">
        <v>10.7</v>
      </c>
      <c r="CY2366" s="10">
        <v>2438</v>
      </c>
      <c r="CZ2366" s="10" t="s">
        <v>297</v>
      </c>
      <c r="DA2366" s="10">
        <v>0.15531075</v>
      </c>
      <c r="DB2366" s="10">
        <v>5.0941925999999998E-2</v>
      </c>
      <c r="DC2366" s="10">
        <v>9</v>
      </c>
      <c r="DD2366" s="10">
        <v>10.5</v>
      </c>
      <c r="DF2366" s="10">
        <v>0.16984274999999999</v>
      </c>
      <c r="DG2366" s="10">
        <v>0.10530250499999999</v>
      </c>
      <c r="DH2366" s="10">
        <v>11</v>
      </c>
      <c r="DI2366" s="10">
        <v>10.5</v>
      </c>
      <c r="DK2366" s="10">
        <v>0.15440249999999997</v>
      </c>
      <c r="DL2366" s="10">
        <v>9.5729549999999983E-2</v>
      </c>
      <c r="DM2366" s="10">
        <v>10</v>
      </c>
      <c r="DN2366" s="10">
        <v>10.5</v>
      </c>
    </row>
    <row r="2367" spans="1:118" x14ac:dyDescent="0.25">
      <c r="A2367" s="10">
        <v>2428</v>
      </c>
      <c r="R2367" s="10">
        <v>2428</v>
      </c>
      <c r="S2367" s="10" t="s">
        <v>308</v>
      </c>
      <c r="T2367" s="10">
        <v>1.5734349999999998E-2</v>
      </c>
      <c r="U2367" s="10">
        <v>9.7552969999999978E-3</v>
      </c>
      <c r="V2367" s="10">
        <v>1</v>
      </c>
      <c r="W2367" s="10">
        <v>10.7</v>
      </c>
      <c r="Y2367" s="10">
        <v>1.5734349999999998E-2</v>
      </c>
      <c r="Z2367" s="10">
        <v>9.7552969999999978E-3</v>
      </c>
      <c r="AA2367" s="10">
        <v>1</v>
      </c>
      <c r="AB2367" s="10">
        <v>10.7</v>
      </c>
      <c r="AD2367" s="10">
        <v>1.5734349999999998E-2</v>
      </c>
      <c r="AE2367" s="10">
        <v>9.7552969999999978E-3</v>
      </c>
      <c r="AF2367" s="10">
        <v>1</v>
      </c>
      <c r="AG2367" s="10">
        <v>10.7</v>
      </c>
      <c r="AI2367" s="10">
        <v>2428</v>
      </c>
      <c r="AJ2367" s="10" t="s">
        <v>308</v>
      </c>
      <c r="AK2367" s="10">
        <v>1.5440249999999999E-2</v>
      </c>
      <c r="AL2367" s="10">
        <v>9.5729549999999993E-3</v>
      </c>
      <c r="AM2367" s="10">
        <v>1</v>
      </c>
      <c r="AN2367" s="10">
        <v>10.5</v>
      </c>
      <c r="AP2367" s="10">
        <v>1.5440249999999999E-2</v>
      </c>
      <c r="AQ2367" s="10">
        <v>9.5729549999999993E-3</v>
      </c>
      <c r="AR2367" s="10">
        <v>1</v>
      </c>
      <c r="AS2367" s="10">
        <v>10.5</v>
      </c>
      <c r="AU2367" s="10">
        <v>1.5440249999999999E-2</v>
      </c>
      <c r="AV2367" s="10">
        <v>9.5729549999999993E-3</v>
      </c>
      <c r="AW2367" s="10">
        <v>1</v>
      </c>
      <c r="AX2367" s="10">
        <v>10.5</v>
      </c>
      <c r="AZ2367" s="10">
        <v>2428</v>
      </c>
      <c r="BA2367" s="10" t="s">
        <v>308</v>
      </c>
      <c r="BB2367" s="10">
        <v>1.5734349999999998E-2</v>
      </c>
      <c r="BC2367" s="10">
        <v>9.7552969999999978E-3</v>
      </c>
      <c r="BD2367" s="10">
        <v>1</v>
      </c>
      <c r="BE2367" s="10">
        <v>10.7</v>
      </c>
      <c r="BG2367" s="10">
        <v>1.5734349999999998E-2</v>
      </c>
      <c r="BH2367" s="10">
        <v>9.7552969999999978E-3</v>
      </c>
      <c r="BI2367" s="10">
        <v>1</v>
      </c>
      <c r="BJ2367" s="10">
        <v>10.7</v>
      </c>
      <c r="BL2367" s="10">
        <v>1.5734349999999998E-2</v>
      </c>
      <c r="BM2367" s="10">
        <v>9.7552969999999978E-3</v>
      </c>
      <c r="BN2367" s="10">
        <v>1</v>
      </c>
      <c r="BO2367" s="10">
        <v>10.7</v>
      </c>
      <c r="BQ2367" s="10">
        <v>2427</v>
      </c>
      <c r="BR2367" s="10" t="s">
        <v>298</v>
      </c>
      <c r="BS2367" s="10">
        <v>1.7696169999999997E-2</v>
      </c>
      <c r="BT2367" s="10">
        <v>4.8133582399999993E-3</v>
      </c>
      <c r="BU2367" s="10">
        <v>1</v>
      </c>
      <c r="BV2367" s="10">
        <v>10.6</v>
      </c>
      <c r="BX2367" s="10">
        <v>1.78017E-2</v>
      </c>
      <c r="BY2367" s="10">
        <v>3.6137451000000003E-3</v>
      </c>
      <c r="BZ2367" s="10">
        <v>1</v>
      </c>
      <c r="CA2367" s="10">
        <v>10.5</v>
      </c>
      <c r="CC2367" s="10">
        <v>1.7237719999999998E-2</v>
      </c>
      <c r="CD2367" s="10">
        <v>6.2572923599999988E-3</v>
      </c>
      <c r="CE2367" s="10">
        <v>1</v>
      </c>
      <c r="CF2367" s="10">
        <v>10.6</v>
      </c>
      <c r="CH2367" s="10">
        <v>2427</v>
      </c>
      <c r="CI2367" s="10" t="s">
        <v>298</v>
      </c>
      <c r="CJ2367" s="10">
        <v>1.5734349999999998E-2</v>
      </c>
      <c r="CK2367" s="10">
        <v>9.7552969999999978E-3</v>
      </c>
      <c r="CL2367" s="10">
        <v>1</v>
      </c>
      <c r="CM2367" s="10">
        <v>10.7</v>
      </c>
      <c r="CO2367" s="10">
        <v>1.5734349999999998E-2</v>
      </c>
      <c r="CP2367" s="10">
        <v>9.7552969999999978E-3</v>
      </c>
      <c r="CQ2367" s="10">
        <v>1</v>
      </c>
      <c r="CR2367" s="10">
        <v>10.7</v>
      </c>
      <c r="CT2367" s="10">
        <v>1.5734349999999998E-2</v>
      </c>
      <c r="CU2367" s="10">
        <v>9.7552969999999978E-3</v>
      </c>
      <c r="CV2367" s="10">
        <v>1</v>
      </c>
      <c r="CW2367" s="10">
        <v>10.7</v>
      </c>
      <c r="CY2367" s="10">
        <v>2439</v>
      </c>
      <c r="CZ2367" s="10" t="s">
        <v>8</v>
      </c>
      <c r="DA2367" s="10">
        <v>0.08</v>
      </c>
      <c r="DB2367" s="10">
        <v>0.03</v>
      </c>
      <c r="DC2367" s="10">
        <v>1</v>
      </c>
      <c r="DD2367" s="10">
        <v>37.5</v>
      </c>
      <c r="DF2367" s="10">
        <v>0.1</v>
      </c>
      <c r="DG2367" s="10">
        <v>0.04</v>
      </c>
      <c r="DH2367" s="10">
        <v>1</v>
      </c>
      <c r="DI2367" s="10">
        <v>36.9</v>
      </c>
      <c r="DK2367" s="10">
        <v>0.11</v>
      </c>
      <c r="DL2367" s="10">
        <v>0.04</v>
      </c>
      <c r="DM2367" s="10">
        <v>2</v>
      </c>
      <c r="DN2367" s="10">
        <v>36.9</v>
      </c>
    </row>
    <row r="2368" spans="1:118" x14ac:dyDescent="0.25">
      <c r="A2368" s="10">
        <v>2429</v>
      </c>
      <c r="R2368" s="10">
        <v>2429</v>
      </c>
      <c r="S2368" s="10" t="s">
        <v>8</v>
      </c>
      <c r="T2368" s="10">
        <v>0.15</v>
      </c>
      <c r="U2368" s="10">
        <v>0.11</v>
      </c>
      <c r="V2368" s="10">
        <v>3</v>
      </c>
      <c r="W2368" s="10">
        <v>36.799999999999997</v>
      </c>
      <c r="Y2368" s="10">
        <v>0.16</v>
      </c>
      <c r="Z2368" s="10">
        <v>0.12</v>
      </c>
      <c r="AA2368" s="10">
        <v>3</v>
      </c>
      <c r="AB2368" s="10">
        <v>36.799999999999997</v>
      </c>
      <c r="AD2368" s="10">
        <v>0.15</v>
      </c>
      <c r="AE2368" s="10">
        <v>0.11</v>
      </c>
      <c r="AF2368" s="10">
        <v>3</v>
      </c>
      <c r="AG2368" s="10">
        <v>36.799999999999997</v>
      </c>
      <c r="AI2368" s="10">
        <v>2429</v>
      </c>
      <c r="AJ2368" s="10" t="s">
        <v>8</v>
      </c>
      <c r="AK2368" s="10">
        <v>0.45</v>
      </c>
      <c r="AL2368" s="10">
        <v>0.15</v>
      </c>
      <c r="AM2368" s="10">
        <v>8</v>
      </c>
      <c r="AN2368" s="10">
        <v>35.799999999999997</v>
      </c>
      <c r="AP2368" s="10">
        <v>0.6</v>
      </c>
      <c r="AQ2368" s="10">
        <v>0.17</v>
      </c>
      <c r="AR2368" s="10">
        <v>11</v>
      </c>
      <c r="AS2368" s="10">
        <v>35.799999999999997</v>
      </c>
      <c r="AU2368" s="10">
        <v>0.56000000000000005</v>
      </c>
      <c r="AV2368" s="10">
        <v>0.16</v>
      </c>
      <c r="AW2368" s="10">
        <v>10</v>
      </c>
      <c r="AX2368" s="10">
        <v>35.799999999999997</v>
      </c>
      <c r="AZ2368" s="10">
        <v>2429</v>
      </c>
      <c r="BA2368" s="10" t="s">
        <v>8</v>
      </c>
      <c r="BB2368" s="10">
        <v>0.1</v>
      </c>
      <c r="BC2368" s="10">
        <v>7.0000000000000007E-2</v>
      </c>
      <c r="BD2368" s="10">
        <v>2</v>
      </c>
      <c r="BE2368" s="10">
        <v>36.799999999999997</v>
      </c>
      <c r="BG2368" s="10">
        <v>0.13</v>
      </c>
      <c r="BH2368" s="10">
        <v>0.08</v>
      </c>
      <c r="BI2368" s="10">
        <v>3</v>
      </c>
      <c r="BJ2368" s="10">
        <v>36.799999999999997</v>
      </c>
      <c r="BL2368" s="10">
        <v>0.12</v>
      </c>
      <c r="BM2368" s="10">
        <v>0.09</v>
      </c>
      <c r="BN2368" s="10">
        <v>3</v>
      </c>
      <c r="BO2368" s="10">
        <v>36.799999999999997</v>
      </c>
      <c r="BQ2368" s="10">
        <v>2428</v>
      </c>
      <c r="BR2368" s="10" t="s">
        <v>308</v>
      </c>
      <c r="BS2368" s="10">
        <v>1.7696169999999997E-2</v>
      </c>
      <c r="BT2368" s="10">
        <v>4.8133582399999993E-3</v>
      </c>
      <c r="BU2368" s="10">
        <v>1</v>
      </c>
      <c r="BV2368" s="10">
        <v>10.6</v>
      </c>
      <c r="BX2368" s="10">
        <v>1.78017E-2</v>
      </c>
      <c r="BY2368" s="10">
        <v>3.6137451000000003E-3</v>
      </c>
      <c r="BZ2368" s="10">
        <v>1</v>
      </c>
      <c r="CA2368" s="10">
        <v>10.5</v>
      </c>
      <c r="CC2368" s="10">
        <v>1.7237719999999998E-2</v>
      </c>
      <c r="CD2368" s="10">
        <v>6.2572923599999988E-3</v>
      </c>
      <c r="CE2368" s="10">
        <v>1</v>
      </c>
      <c r="CF2368" s="10">
        <v>10.6</v>
      </c>
      <c r="CH2368" s="10">
        <v>2428</v>
      </c>
      <c r="CI2368" s="10" t="s">
        <v>308</v>
      </c>
      <c r="CJ2368" s="10">
        <v>1.5734349999999998E-2</v>
      </c>
      <c r="CK2368" s="10">
        <v>9.7552969999999978E-3</v>
      </c>
      <c r="CL2368" s="10">
        <v>1</v>
      </c>
      <c r="CM2368" s="10">
        <v>10.7</v>
      </c>
      <c r="CO2368" s="10">
        <v>1.5734349999999998E-2</v>
      </c>
      <c r="CP2368" s="10">
        <v>9.7552969999999978E-3</v>
      </c>
      <c r="CQ2368" s="10">
        <v>1</v>
      </c>
      <c r="CR2368" s="10">
        <v>10.7</v>
      </c>
      <c r="CT2368" s="10">
        <v>1.5734349999999998E-2</v>
      </c>
      <c r="CU2368" s="10">
        <v>9.7552969999999978E-3</v>
      </c>
      <c r="CV2368" s="10">
        <v>1</v>
      </c>
      <c r="CW2368" s="10">
        <v>10.7</v>
      </c>
      <c r="CY2368" s="10">
        <v>2440</v>
      </c>
      <c r="CZ2368" s="10" t="s">
        <v>10</v>
      </c>
      <c r="DA2368" s="10">
        <v>7.0000000000000007E-2</v>
      </c>
      <c r="DB2368" s="10">
        <v>0.02</v>
      </c>
      <c r="DC2368" s="10">
        <v>4</v>
      </c>
      <c r="DD2368" s="10">
        <v>10.5</v>
      </c>
      <c r="DF2368" s="10">
        <v>0.09</v>
      </c>
      <c r="DG2368" s="10">
        <v>0.03</v>
      </c>
      <c r="DH2368" s="10">
        <v>5</v>
      </c>
      <c r="DI2368" s="10">
        <v>10.5</v>
      </c>
      <c r="DK2368" s="10">
        <v>0.1</v>
      </c>
      <c r="DL2368" s="10">
        <v>0.03</v>
      </c>
      <c r="DM2368" s="10">
        <v>6</v>
      </c>
      <c r="DN2368" s="10">
        <v>10.5</v>
      </c>
    </row>
    <row r="2369" spans="1:118" x14ac:dyDescent="0.25">
      <c r="A2369" s="10">
        <v>2430</v>
      </c>
      <c r="R2369" s="10">
        <v>2430</v>
      </c>
      <c r="S2369" s="10" t="s">
        <v>9</v>
      </c>
      <c r="AI2369" s="10">
        <v>2430</v>
      </c>
      <c r="AJ2369" s="10" t="s">
        <v>9</v>
      </c>
      <c r="AZ2369" s="10">
        <v>2430</v>
      </c>
      <c r="BA2369" s="10" t="s">
        <v>9</v>
      </c>
      <c r="BQ2369" s="10">
        <v>2429</v>
      </c>
      <c r="BR2369" s="10" t="s">
        <v>8</v>
      </c>
      <c r="BS2369" s="10">
        <v>0.36</v>
      </c>
      <c r="BT2369" s="10">
        <v>0.13</v>
      </c>
      <c r="BU2369" s="10">
        <v>6</v>
      </c>
      <c r="BV2369" s="10">
        <v>36.799999999999997</v>
      </c>
      <c r="BX2369" s="10">
        <v>0.51</v>
      </c>
      <c r="BY2369" s="10">
        <v>0.18</v>
      </c>
      <c r="BZ2369" s="10">
        <v>8</v>
      </c>
      <c r="CA2369" s="10">
        <v>36.799999999999997</v>
      </c>
      <c r="CC2369" s="10">
        <v>0.38</v>
      </c>
      <c r="CD2369" s="10">
        <v>0.11</v>
      </c>
      <c r="CE2369" s="10">
        <v>6</v>
      </c>
      <c r="CF2369" s="10">
        <v>36.799999999999997</v>
      </c>
      <c r="CH2369" s="10">
        <v>2429</v>
      </c>
      <c r="CI2369" s="10" t="s">
        <v>8</v>
      </c>
      <c r="CJ2369" s="10">
        <v>0.1</v>
      </c>
      <c r="CK2369" s="10">
        <v>7.0000000000000007E-2</v>
      </c>
      <c r="CL2369" s="10">
        <v>2</v>
      </c>
      <c r="CM2369" s="10">
        <v>36.799999999999997</v>
      </c>
      <c r="CO2369" s="10">
        <v>0.12</v>
      </c>
      <c r="CP2369" s="10">
        <v>0.09</v>
      </c>
      <c r="CQ2369" s="10">
        <v>2</v>
      </c>
      <c r="CR2369" s="10">
        <v>36.799999999999997</v>
      </c>
      <c r="CT2369" s="10">
        <v>0.15</v>
      </c>
      <c r="CU2369" s="10">
        <v>0.1</v>
      </c>
      <c r="CV2369" s="10">
        <v>3</v>
      </c>
      <c r="CW2369" s="10">
        <v>36.799999999999997</v>
      </c>
      <c r="CY2369" s="10">
        <v>2441</v>
      </c>
      <c r="CZ2369" s="10" t="s">
        <v>304</v>
      </c>
      <c r="DA2369" s="10">
        <v>1.7256749999999998E-2</v>
      </c>
      <c r="DB2369" s="10">
        <v>5.6602139999999993E-3</v>
      </c>
      <c r="DC2369" s="10">
        <v>1</v>
      </c>
      <c r="DD2369" s="10">
        <v>10.5</v>
      </c>
      <c r="DF2369" s="10">
        <v>1.7256749999999998E-2</v>
      </c>
      <c r="DG2369" s="10">
        <v>5.6602139999999993E-3</v>
      </c>
      <c r="DH2369" s="10">
        <v>1</v>
      </c>
      <c r="DI2369" s="10">
        <v>10.5</v>
      </c>
      <c r="DK2369" s="10">
        <v>3.4513499999999996E-2</v>
      </c>
      <c r="DL2369" s="10">
        <v>1.1320427999999999E-2</v>
      </c>
      <c r="DM2369" s="10">
        <v>2</v>
      </c>
      <c r="DN2369" s="10">
        <v>10.5</v>
      </c>
    </row>
    <row r="2370" spans="1:118" x14ac:dyDescent="0.25">
      <c r="A2370" s="10">
        <v>2431</v>
      </c>
      <c r="R2370" s="10">
        <v>2431</v>
      </c>
      <c r="S2370" s="10" t="s">
        <v>10</v>
      </c>
      <c r="T2370" s="10">
        <v>0.15</v>
      </c>
      <c r="U2370" s="10">
        <v>0.1</v>
      </c>
      <c r="V2370" s="10">
        <v>10</v>
      </c>
      <c r="W2370" s="10">
        <v>10.5</v>
      </c>
      <c r="Y2370" s="10">
        <v>0.16</v>
      </c>
      <c r="Z2370" s="10">
        <v>0.1</v>
      </c>
      <c r="AA2370" s="10">
        <v>10</v>
      </c>
      <c r="AB2370" s="10">
        <v>10.5</v>
      </c>
      <c r="AD2370" s="10">
        <v>0.15</v>
      </c>
      <c r="AE2370" s="10">
        <v>0.1</v>
      </c>
      <c r="AF2370" s="10">
        <v>10</v>
      </c>
      <c r="AG2370" s="10">
        <v>10.5</v>
      </c>
      <c r="AI2370" s="10">
        <v>2431</v>
      </c>
      <c r="AJ2370" s="10" t="s">
        <v>10</v>
      </c>
      <c r="AK2370" s="10">
        <v>0.44</v>
      </c>
      <c r="AL2370" s="10">
        <v>0.13</v>
      </c>
      <c r="AM2370" s="10">
        <v>25</v>
      </c>
      <c r="AN2370" s="10">
        <v>10.5</v>
      </c>
      <c r="AP2370" s="10">
        <v>0.59</v>
      </c>
      <c r="AQ2370" s="10">
        <v>0.15</v>
      </c>
      <c r="AR2370" s="10">
        <v>33</v>
      </c>
      <c r="AS2370" s="10">
        <v>10.5</v>
      </c>
      <c r="AU2370" s="10">
        <v>0.55000000000000004</v>
      </c>
      <c r="AV2370" s="10">
        <v>0.14000000000000001</v>
      </c>
      <c r="AW2370" s="10">
        <v>31</v>
      </c>
      <c r="AX2370" s="10">
        <v>10.5</v>
      </c>
      <c r="AZ2370" s="10">
        <v>2431</v>
      </c>
      <c r="BA2370" s="10" t="s">
        <v>10</v>
      </c>
      <c r="BB2370" s="10">
        <v>0.09</v>
      </c>
      <c r="BC2370" s="10">
        <v>0.06</v>
      </c>
      <c r="BD2370" s="10">
        <v>6</v>
      </c>
      <c r="BE2370" s="10">
        <v>10.5</v>
      </c>
      <c r="BG2370" s="10">
        <v>0.13</v>
      </c>
      <c r="BH2370" s="10">
        <v>7.0000000000000007E-2</v>
      </c>
      <c r="BI2370" s="10">
        <v>8</v>
      </c>
      <c r="BJ2370" s="10">
        <v>10.5</v>
      </c>
      <c r="BL2370" s="10">
        <v>0.12</v>
      </c>
      <c r="BM2370" s="10">
        <v>0.08</v>
      </c>
      <c r="BN2370" s="10">
        <v>8</v>
      </c>
      <c r="BO2370" s="10">
        <v>10.5</v>
      </c>
      <c r="BQ2370" s="10">
        <v>2430</v>
      </c>
      <c r="BR2370" s="10" t="s">
        <v>9</v>
      </c>
      <c r="CH2370" s="10">
        <v>2430</v>
      </c>
      <c r="CI2370" s="10" t="s">
        <v>9</v>
      </c>
      <c r="CY2370" s="10">
        <v>2442</v>
      </c>
      <c r="CZ2370" s="10" t="s">
        <v>289</v>
      </c>
      <c r="DA2370" s="10">
        <v>1.7256749999999998E-2</v>
      </c>
      <c r="DB2370" s="10">
        <v>5.6602139999999993E-3</v>
      </c>
      <c r="DC2370" s="10">
        <v>1</v>
      </c>
      <c r="DD2370" s="10">
        <v>10.5</v>
      </c>
      <c r="DF2370" s="10">
        <v>3.4513499999999996E-2</v>
      </c>
      <c r="DG2370" s="10">
        <v>1.1320427999999999E-2</v>
      </c>
      <c r="DH2370" s="10">
        <v>2</v>
      </c>
      <c r="DI2370" s="10">
        <v>10.5</v>
      </c>
      <c r="DK2370" s="10">
        <v>3.4513499999999996E-2</v>
      </c>
      <c r="DL2370" s="10">
        <v>1.1320427999999999E-2</v>
      </c>
      <c r="DM2370" s="10">
        <v>2</v>
      </c>
      <c r="DN2370" s="10">
        <v>10.5</v>
      </c>
    </row>
    <row r="2371" spans="1:118" x14ac:dyDescent="0.25">
      <c r="A2371" s="10">
        <v>2432</v>
      </c>
      <c r="R2371" s="10">
        <v>2432</v>
      </c>
      <c r="S2371" s="10" t="s">
        <v>11</v>
      </c>
      <c r="AI2371" s="10">
        <v>2432</v>
      </c>
      <c r="AJ2371" s="10" t="s">
        <v>11</v>
      </c>
      <c r="AZ2371" s="10">
        <v>2432</v>
      </c>
      <c r="BA2371" s="10" t="s">
        <v>11</v>
      </c>
      <c r="BQ2371" s="10">
        <v>2431</v>
      </c>
      <c r="BR2371" s="10" t="s">
        <v>10</v>
      </c>
      <c r="BS2371" s="10">
        <v>0.35</v>
      </c>
      <c r="BT2371" s="10">
        <v>0.11</v>
      </c>
      <c r="BU2371" s="10">
        <v>20</v>
      </c>
      <c r="BV2371" s="10">
        <v>10.5</v>
      </c>
      <c r="BX2371" s="10">
        <v>0.5</v>
      </c>
      <c r="BY2371" s="10">
        <v>0.16</v>
      </c>
      <c r="BZ2371" s="10">
        <v>29</v>
      </c>
      <c r="CA2371" s="10">
        <v>10.5</v>
      </c>
      <c r="CC2371" s="10">
        <v>0.37</v>
      </c>
      <c r="CD2371" s="10">
        <v>0.09</v>
      </c>
      <c r="CE2371" s="10">
        <v>21</v>
      </c>
      <c r="CF2371" s="10">
        <v>10.5</v>
      </c>
      <c r="CH2371" s="10">
        <v>2431</v>
      </c>
      <c r="CI2371" s="10" t="s">
        <v>10</v>
      </c>
      <c r="CJ2371" s="10">
        <v>0.09</v>
      </c>
      <c r="CK2371" s="10">
        <v>0.06</v>
      </c>
      <c r="CL2371" s="10">
        <v>6</v>
      </c>
      <c r="CM2371" s="10">
        <v>10.5</v>
      </c>
      <c r="CO2371" s="10">
        <v>0.11</v>
      </c>
      <c r="CP2371" s="10">
        <v>7.0000000000000007E-2</v>
      </c>
      <c r="CQ2371" s="10">
        <v>7</v>
      </c>
      <c r="CR2371" s="10">
        <v>10.5</v>
      </c>
      <c r="CT2371" s="10">
        <v>0.14000000000000001</v>
      </c>
      <c r="CU2371" s="10">
        <v>0.08</v>
      </c>
      <c r="CV2371" s="10">
        <v>9</v>
      </c>
      <c r="CW2371" s="10">
        <v>10.5</v>
      </c>
      <c r="CY2371" s="10">
        <v>2443</v>
      </c>
      <c r="CZ2371" s="10" t="s">
        <v>290</v>
      </c>
      <c r="DA2371" s="10">
        <v>3.4513499999999996E-2</v>
      </c>
      <c r="DB2371" s="10">
        <v>1.1320427999999999E-2</v>
      </c>
      <c r="DC2371" s="10">
        <v>2</v>
      </c>
      <c r="DD2371" s="10">
        <v>10.5</v>
      </c>
      <c r="DF2371" s="10">
        <v>3.4513499999999996E-2</v>
      </c>
      <c r="DG2371" s="10">
        <v>1.1320427999999999E-2</v>
      </c>
      <c r="DH2371" s="10">
        <v>2</v>
      </c>
      <c r="DI2371" s="10">
        <v>10.5</v>
      </c>
      <c r="DK2371" s="10">
        <v>5.1770249999999997E-2</v>
      </c>
      <c r="DL2371" s="10">
        <v>1.6980642000000001E-2</v>
      </c>
      <c r="DM2371" s="10">
        <v>3</v>
      </c>
      <c r="DN2371" s="10">
        <v>10.5</v>
      </c>
    </row>
    <row r="2372" spans="1:118" x14ac:dyDescent="0.25">
      <c r="A2372" s="10">
        <v>2433</v>
      </c>
      <c r="R2372" s="10">
        <v>2433</v>
      </c>
      <c r="S2372" s="10" t="s">
        <v>305</v>
      </c>
      <c r="T2372" s="10">
        <v>3.0880499999999998E-2</v>
      </c>
      <c r="U2372" s="10">
        <v>1.9145909999999999E-2</v>
      </c>
      <c r="V2372" s="10">
        <v>2</v>
      </c>
      <c r="W2372" s="10">
        <v>10.5</v>
      </c>
      <c r="Y2372" s="10">
        <v>3.0880499999999998E-2</v>
      </c>
      <c r="Z2372" s="10">
        <v>1.9145909999999999E-2</v>
      </c>
      <c r="AA2372" s="10">
        <v>2</v>
      </c>
      <c r="AB2372" s="10">
        <v>10.5</v>
      </c>
      <c r="AD2372" s="10">
        <v>3.0880499999999998E-2</v>
      </c>
      <c r="AE2372" s="10">
        <v>1.9145909999999999E-2</v>
      </c>
      <c r="AF2372" s="10">
        <v>2</v>
      </c>
      <c r="AG2372" s="10">
        <v>10.5</v>
      </c>
      <c r="AI2372" s="10">
        <v>2433</v>
      </c>
      <c r="AJ2372" s="10" t="s">
        <v>305</v>
      </c>
      <c r="AK2372" s="10">
        <v>6.9753599999999985E-2</v>
      </c>
      <c r="AL2372" s="10">
        <v>2.0228543999999994E-2</v>
      </c>
      <c r="AM2372" s="10">
        <v>4</v>
      </c>
      <c r="AN2372" s="10">
        <v>10.5</v>
      </c>
      <c r="AP2372" s="10">
        <v>8.8100249999999991E-2</v>
      </c>
      <c r="AQ2372" s="10">
        <v>2.2025062499999998E-2</v>
      </c>
      <c r="AR2372" s="10">
        <v>5</v>
      </c>
      <c r="AS2372" s="10">
        <v>10.5</v>
      </c>
      <c r="AU2372" s="10">
        <v>8.8100249999999991E-2</v>
      </c>
      <c r="AV2372" s="10">
        <v>2.2025062499999998E-2</v>
      </c>
      <c r="AW2372" s="10">
        <v>5</v>
      </c>
      <c r="AX2372" s="10">
        <v>10.5</v>
      </c>
      <c r="AZ2372" s="10">
        <v>2433</v>
      </c>
      <c r="BA2372" s="10" t="s">
        <v>305</v>
      </c>
      <c r="BB2372" s="10">
        <v>1.5440249999999999E-2</v>
      </c>
      <c r="BC2372" s="10">
        <v>9.5729549999999993E-3</v>
      </c>
      <c r="BD2372" s="10">
        <v>1</v>
      </c>
      <c r="BE2372" s="10">
        <v>10.5</v>
      </c>
      <c r="BG2372" s="10">
        <v>1.5440249999999999E-2</v>
      </c>
      <c r="BH2372" s="10">
        <v>9.5729549999999993E-3</v>
      </c>
      <c r="BI2372" s="10">
        <v>1</v>
      </c>
      <c r="BJ2372" s="10">
        <v>10.5</v>
      </c>
      <c r="BL2372" s="10">
        <v>1.5440249999999999E-2</v>
      </c>
      <c r="BM2372" s="10">
        <v>9.5729549999999993E-3</v>
      </c>
      <c r="BN2372" s="10">
        <v>1</v>
      </c>
      <c r="BO2372" s="10">
        <v>10.5</v>
      </c>
      <c r="BQ2372" s="10">
        <v>2432</v>
      </c>
      <c r="BR2372" s="10" t="s">
        <v>11</v>
      </c>
      <c r="CH2372" s="10">
        <v>2432</v>
      </c>
      <c r="CI2372" s="10" t="s">
        <v>11</v>
      </c>
      <c r="CY2372" s="10">
        <v>2444</v>
      </c>
      <c r="CZ2372" s="10" t="s">
        <v>39</v>
      </c>
      <c r="DA2372" s="10">
        <v>4.8</v>
      </c>
      <c r="DB2372" s="10">
        <v>1.7</v>
      </c>
      <c r="DC2372" s="10">
        <v>25</v>
      </c>
      <c r="DD2372" s="10">
        <v>112</v>
      </c>
      <c r="DF2372" s="10">
        <v>6</v>
      </c>
      <c r="DG2372" s="10">
        <v>2.2000000000000002</v>
      </c>
      <c r="DH2372" s="10">
        <v>32</v>
      </c>
      <c r="DI2372" s="10">
        <v>111</v>
      </c>
      <c r="DK2372" s="10">
        <v>6.6</v>
      </c>
      <c r="DL2372" s="10">
        <v>2.1</v>
      </c>
      <c r="DM2372" s="10">
        <v>35</v>
      </c>
      <c r="DN2372" s="10">
        <v>110</v>
      </c>
    </row>
    <row r="2373" spans="1:118" x14ac:dyDescent="0.25">
      <c r="A2373" s="10">
        <v>2434</v>
      </c>
      <c r="R2373" s="10">
        <v>2434</v>
      </c>
      <c r="S2373" s="10" t="s">
        <v>288</v>
      </c>
      <c r="T2373" s="10">
        <v>4.6320749999999994E-2</v>
      </c>
      <c r="U2373" s="10">
        <v>2.8718864999999996E-2</v>
      </c>
      <c r="V2373" s="10">
        <v>3</v>
      </c>
      <c r="W2373" s="10">
        <v>10.5</v>
      </c>
      <c r="Y2373" s="10">
        <v>4.6320749999999994E-2</v>
      </c>
      <c r="Z2373" s="10">
        <v>2.8718864999999996E-2</v>
      </c>
      <c r="AA2373" s="10">
        <v>3</v>
      </c>
      <c r="AB2373" s="10">
        <v>10.5</v>
      </c>
      <c r="AD2373" s="10">
        <v>4.6320749999999994E-2</v>
      </c>
      <c r="AE2373" s="10">
        <v>2.8718864999999996E-2</v>
      </c>
      <c r="AF2373" s="10">
        <v>3</v>
      </c>
      <c r="AG2373" s="10">
        <v>10.5</v>
      </c>
      <c r="AI2373" s="10">
        <v>2434</v>
      </c>
      <c r="AJ2373" s="10" t="s">
        <v>288</v>
      </c>
      <c r="AK2373" s="10">
        <v>8.7191999999999978E-2</v>
      </c>
      <c r="AL2373" s="10">
        <v>2.5285679999999991E-2</v>
      </c>
      <c r="AM2373" s="10">
        <v>5</v>
      </c>
      <c r="AN2373" s="10">
        <v>10.5</v>
      </c>
      <c r="AP2373" s="10">
        <v>0.10572029999999999</v>
      </c>
      <c r="AQ2373" s="10">
        <v>2.6430074999999997E-2</v>
      </c>
      <c r="AR2373" s="10">
        <v>6</v>
      </c>
      <c r="AS2373" s="10">
        <v>10.5</v>
      </c>
      <c r="AU2373" s="10">
        <v>0.10572029999999999</v>
      </c>
      <c r="AV2373" s="10">
        <v>2.6430074999999997E-2</v>
      </c>
      <c r="AW2373" s="10">
        <v>6</v>
      </c>
      <c r="AX2373" s="10">
        <v>10.5</v>
      </c>
      <c r="AZ2373" s="10">
        <v>2434</v>
      </c>
      <c r="BA2373" s="10" t="s">
        <v>288</v>
      </c>
      <c r="BB2373" s="10">
        <v>1.5440249999999999E-2</v>
      </c>
      <c r="BC2373" s="10">
        <v>9.5729549999999993E-3</v>
      </c>
      <c r="BD2373" s="10">
        <v>1</v>
      </c>
      <c r="BE2373" s="10">
        <v>10.5</v>
      </c>
      <c r="BG2373" s="10">
        <v>3.0880499999999998E-2</v>
      </c>
      <c r="BH2373" s="10">
        <v>1.9145909999999999E-2</v>
      </c>
      <c r="BI2373" s="10">
        <v>2</v>
      </c>
      <c r="BJ2373" s="10">
        <v>10.5</v>
      </c>
      <c r="BL2373" s="10">
        <v>3.0880499999999998E-2</v>
      </c>
      <c r="BM2373" s="10">
        <v>1.9145909999999999E-2</v>
      </c>
      <c r="BN2373" s="10">
        <v>2</v>
      </c>
      <c r="BO2373" s="10">
        <v>10.5</v>
      </c>
      <c r="BQ2373" s="10">
        <v>2433</v>
      </c>
      <c r="BR2373" s="10" t="s">
        <v>305</v>
      </c>
      <c r="BS2373" s="10">
        <v>5.1770249999999997E-2</v>
      </c>
      <c r="BT2373" s="10">
        <v>1.6980642000000001E-2</v>
      </c>
      <c r="BU2373" s="10">
        <v>3</v>
      </c>
      <c r="BV2373" s="10">
        <v>10.5</v>
      </c>
      <c r="BX2373" s="10">
        <v>5.1770249999999997E-2</v>
      </c>
      <c r="BY2373" s="10">
        <v>1.6980642000000001E-2</v>
      </c>
      <c r="BZ2373" s="10">
        <v>3</v>
      </c>
      <c r="CA2373" s="10">
        <v>10.5</v>
      </c>
      <c r="CC2373" s="10">
        <v>5.1770249999999997E-2</v>
      </c>
      <c r="CD2373" s="10">
        <v>1.6980642000000001E-2</v>
      </c>
      <c r="CE2373" s="10">
        <v>3</v>
      </c>
      <c r="CF2373" s="10">
        <v>10.5</v>
      </c>
      <c r="CH2373" s="10">
        <v>2433</v>
      </c>
      <c r="CI2373" s="10" t="s">
        <v>305</v>
      </c>
      <c r="CJ2373" s="10">
        <v>1.5440249999999999E-2</v>
      </c>
      <c r="CK2373" s="10">
        <v>9.5729549999999993E-3</v>
      </c>
      <c r="CL2373" s="10">
        <v>1</v>
      </c>
      <c r="CM2373" s="10">
        <v>10.5</v>
      </c>
      <c r="CO2373" s="10">
        <v>1.5440249999999999E-2</v>
      </c>
      <c r="CP2373" s="10">
        <v>9.5729549999999993E-3</v>
      </c>
      <c r="CQ2373" s="10">
        <v>1</v>
      </c>
      <c r="CR2373" s="10">
        <v>10.5</v>
      </c>
      <c r="CT2373" s="10">
        <v>1.5440249999999999E-2</v>
      </c>
      <c r="CU2373" s="10">
        <v>9.5729549999999993E-3</v>
      </c>
      <c r="CV2373" s="10">
        <v>1</v>
      </c>
      <c r="CW2373" s="10">
        <v>10.5</v>
      </c>
      <c r="CY2373" s="10">
        <v>2445</v>
      </c>
      <c r="CZ2373" s="10" t="s">
        <v>40</v>
      </c>
      <c r="DA2373" s="10">
        <v>4.9000000000000004</v>
      </c>
      <c r="DB2373" s="10">
        <v>1.7</v>
      </c>
      <c r="DC2373" s="10">
        <v>25</v>
      </c>
      <c r="DD2373" s="10">
        <v>112</v>
      </c>
      <c r="DF2373" s="10">
        <v>5.9</v>
      </c>
      <c r="DG2373" s="10">
        <v>2.1</v>
      </c>
      <c r="DH2373" s="10">
        <v>31</v>
      </c>
      <c r="DI2373" s="10">
        <v>111</v>
      </c>
      <c r="DK2373" s="10">
        <v>6.4</v>
      </c>
      <c r="DL2373" s="10">
        <v>2</v>
      </c>
      <c r="DM2373" s="10">
        <v>34</v>
      </c>
      <c r="DN2373" s="10">
        <v>110</v>
      </c>
    </row>
    <row r="2374" spans="1:118" x14ac:dyDescent="0.25">
      <c r="A2374" s="10">
        <v>2435</v>
      </c>
      <c r="R2374" s="10">
        <v>2435</v>
      </c>
      <c r="S2374" s="10" t="s">
        <v>291</v>
      </c>
      <c r="T2374" s="10">
        <v>3.0880499999999998E-2</v>
      </c>
      <c r="U2374" s="10">
        <v>1.9145909999999999E-2</v>
      </c>
      <c r="V2374" s="10">
        <v>2</v>
      </c>
      <c r="W2374" s="10">
        <v>10.5</v>
      </c>
      <c r="Y2374" s="10">
        <v>3.0880499999999998E-2</v>
      </c>
      <c r="Z2374" s="10">
        <v>1.9145909999999999E-2</v>
      </c>
      <c r="AA2374" s="10">
        <v>2</v>
      </c>
      <c r="AB2374" s="10">
        <v>10.5</v>
      </c>
      <c r="AD2374" s="10">
        <v>3.0880499999999998E-2</v>
      </c>
      <c r="AE2374" s="10">
        <v>1.9145909999999999E-2</v>
      </c>
      <c r="AF2374" s="10">
        <v>2</v>
      </c>
      <c r="AG2374" s="10">
        <v>10.5</v>
      </c>
      <c r="AI2374" s="10">
        <v>2435</v>
      </c>
      <c r="AJ2374" s="10" t="s">
        <v>291</v>
      </c>
      <c r="AK2374" s="10">
        <v>0.1046304</v>
      </c>
      <c r="AL2374" s="10">
        <v>3.0342815999999998E-2</v>
      </c>
      <c r="AM2374" s="10">
        <v>6</v>
      </c>
      <c r="AN2374" s="10">
        <v>10.5</v>
      </c>
      <c r="AP2374" s="10">
        <v>0.14096039999999999</v>
      </c>
      <c r="AQ2374" s="10">
        <v>3.5240099999999996E-2</v>
      </c>
      <c r="AR2374" s="10">
        <v>8</v>
      </c>
      <c r="AS2374" s="10">
        <v>10.5</v>
      </c>
      <c r="AU2374" s="10">
        <v>0.14096039999999999</v>
      </c>
      <c r="AV2374" s="10">
        <v>3.5240099999999996E-2</v>
      </c>
      <c r="AW2374" s="10">
        <v>8</v>
      </c>
      <c r="AX2374" s="10">
        <v>10.5</v>
      </c>
      <c r="AZ2374" s="10">
        <v>2435</v>
      </c>
      <c r="BA2374" s="10" t="s">
        <v>291</v>
      </c>
      <c r="BB2374" s="10">
        <v>1.5440249999999999E-2</v>
      </c>
      <c r="BC2374" s="10">
        <v>9.5729549999999993E-3</v>
      </c>
      <c r="BD2374" s="10">
        <v>1</v>
      </c>
      <c r="BE2374" s="10">
        <v>10.5</v>
      </c>
      <c r="BG2374" s="10">
        <v>3.0880499999999998E-2</v>
      </c>
      <c r="BH2374" s="10">
        <v>1.9145909999999999E-2</v>
      </c>
      <c r="BI2374" s="10">
        <v>2</v>
      </c>
      <c r="BJ2374" s="10">
        <v>10.5</v>
      </c>
      <c r="BL2374" s="10">
        <v>3.0880499999999998E-2</v>
      </c>
      <c r="BM2374" s="10">
        <v>1.9145909999999999E-2</v>
      </c>
      <c r="BN2374" s="10">
        <v>2</v>
      </c>
      <c r="BO2374" s="10">
        <v>10.5</v>
      </c>
      <c r="BQ2374" s="10">
        <v>2434</v>
      </c>
      <c r="BR2374" s="10" t="s">
        <v>288</v>
      </c>
      <c r="BS2374" s="10">
        <v>3.4513499999999996E-2</v>
      </c>
      <c r="BT2374" s="10">
        <v>1.1320427999999999E-2</v>
      </c>
      <c r="BU2374" s="10">
        <v>2</v>
      </c>
      <c r="BV2374" s="10">
        <v>10.5</v>
      </c>
      <c r="BX2374" s="10">
        <v>4.6320749999999994E-2</v>
      </c>
      <c r="BY2374" s="10">
        <v>2.8718864999999996E-2</v>
      </c>
      <c r="BZ2374" s="10">
        <v>3</v>
      </c>
      <c r="CA2374" s="10">
        <v>10.5</v>
      </c>
      <c r="CC2374" s="10">
        <v>3.0880499999999998E-2</v>
      </c>
      <c r="CD2374" s="10">
        <v>1.9145909999999999E-2</v>
      </c>
      <c r="CE2374" s="10">
        <v>2</v>
      </c>
      <c r="CF2374" s="10">
        <v>10.5</v>
      </c>
      <c r="CH2374" s="10">
        <v>2434</v>
      </c>
      <c r="CI2374" s="10" t="s">
        <v>288</v>
      </c>
      <c r="CJ2374" s="10">
        <v>1.5440249999999999E-2</v>
      </c>
      <c r="CK2374" s="10">
        <v>9.5729549999999993E-3</v>
      </c>
      <c r="CL2374" s="10">
        <v>1</v>
      </c>
      <c r="CM2374" s="10">
        <v>10.5</v>
      </c>
      <c r="CO2374" s="10">
        <v>1.5440249999999999E-2</v>
      </c>
      <c r="CP2374" s="10">
        <v>9.5729549999999993E-3</v>
      </c>
      <c r="CQ2374" s="10">
        <v>1</v>
      </c>
      <c r="CR2374" s="10">
        <v>10.5</v>
      </c>
      <c r="CT2374" s="10">
        <v>1.5440249999999999E-2</v>
      </c>
      <c r="CU2374" s="10">
        <v>9.5729549999999993E-3</v>
      </c>
      <c r="CV2374" s="10">
        <v>1</v>
      </c>
      <c r="CW2374" s="10">
        <v>10.5</v>
      </c>
      <c r="CY2374" s="10">
        <v>2446</v>
      </c>
      <c r="CZ2374" s="10" t="s">
        <v>8</v>
      </c>
      <c r="DA2374" s="10">
        <v>2.5</v>
      </c>
      <c r="DB2374" s="10">
        <v>0.82</v>
      </c>
      <c r="DC2374" s="10">
        <v>42</v>
      </c>
      <c r="DD2374" s="10">
        <v>36.4</v>
      </c>
      <c r="DF2374" s="10">
        <v>3.11</v>
      </c>
      <c r="DG2374" s="10">
        <v>0.91</v>
      </c>
      <c r="DH2374" s="10">
        <v>51</v>
      </c>
      <c r="DI2374" s="10">
        <v>36.700000000000003</v>
      </c>
      <c r="DK2374" s="10">
        <v>3.5</v>
      </c>
      <c r="DL2374" s="10">
        <v>0.95</v>
      </c>
      <c r="DM2374" s="10">
        <v>58</v>
      </c>
      <c r="DN2374" s="10">
        <v>36.1</v>
      </c>
    </row>
    <row r="2375" spans="1:118" x14ac:dyDescent="0.25">
      <c r="A2375" s="10">
        <v>2436</v>
      </c>
      <c r="R2375" s="10">
        <v>2436</v>
      </c>
      <c r="S2375" s="10" t="s">
        <v>307</v>
      </c>
      <c r="T2375" s="10">
        <v>1.5440249999999999E-2</v>
      </c>
      <c r="U2375" s="10">
        <v>9.5729549999999993E-3</v>
      </c>
      <c r="V2375" s="10">
        <v>1</v>
      </c>
      <c r="W2375" s="10">
        <v>10.5</v>
      </c>
      <c r="Y2375" s="10">
        <v>1.5440249999999999E-2</v>
      </c>
      <c r="Z2375" s="10">
        <v>9.5729549999999993E-3</v>
      </c>
      <c r="AA2375" s="10">
        <v>1</v>
      </c>
      <c r="AB2375" s="10">
        <v>10.5</v>
      </c>
      <c r="AD2375" s="10">
        <v>1.5440249999999999E-2</v>
      </c>
      <c r="AE2375" s="10">
        <v>9.5729549999999993E-3</v>
      </c>
      <c r="AF2375" s="10">
        <v>1</v>
      </c>
      <c r="AG2375" s="10">
        <v>10.5</v>
      </c>
      <c r="AI2375" s="10">
        <v>2436</v>
      </c>
      <c r="AJ2375" s="10" t="s">
        <v>307</v>
      </c>
      <c r="AK2375" s="10">
        <v>3.4876799999999993E-2</v>
      </c>
      <c r="AL2375" s="10">
        <v>1.0114271999999997E-2</v>
      </c>
      <c r="AM2375" s="10">
        <v>2</v>
      </c>
      <c r="AN2375" s="10">
        <v>10.5</v>
      </c>
      <c r="AP2375" s="10">
        <v>3.5240099999999996E-2</v>
      </c>
      <c r="AQ2375" s="10">
        <v>8.8100249999999991E-3</v>
      </c>
      <c r="AR2375" s="10">
        <v>2</v>
      </c>
      <c r="AS2375" s="10">
        <v>10.5</v>
      </c>
      <c r="AU2375" s="10">
        <v>3.5240099999999996E-2</v>
      </c>
      <c r="AV2375" s="10">
        <v>8.8100249999999991E-3</v>
      </c>
      <c r="AW2375" s="10">
        <v>2</v>
      </c>
      <c r="AX2375" s="10">
        <v>10.5</v>
      </c>
      <c r="AZ2375" s="10">
        <v>2436</v>
      </c>
      <c r="BA2375" s="10" t="s">
        <v>307</v>
      </c>
      <c r="BB2375" s="10">
        <v>1.5440249999999999E-2</v>
      </c>
      <c r="BC2375" s="10">
        <v>9.5729549999999993E-3</v>
      </c>
      <c r="BD2375" s="10">
        <v>1</v>
      </c>
      <c r="BE2375" s="10">
        <v>10.5</v>
      </c>
      <c r="BG2375" s="10">
        <v>1.5440249999999999E-2</v>
      </c>
      <c r="BH2375" s="10">
        <v>9.5729549999999993E-3</v>
      </c>
      <c r="BI2375" s="10">
        <v>1</v>
      </c>
      <c r="BJ2375" s="10">
        <v>10.5</v>
      </c>
      <c r="BL2375" s="10">
        <v>1.5440249999999999E-2</v>
      </c>
      <c r="BM2375" s="10">
        <v>9.5729549999999993E-3</v>
      </c>
      <c r="BN2375" s="10">
        <v>1</v>
      </c>
      <c r="BO2375" s="10">
        <v>10.5</v>
      </c>
      <c r="BQ2375" s="10">
        <v>2435</v>
      </c>
      <c r="BR2375" s="10" t="s">
        <v>291</v>
      </c>
      <c r="BS2375" s="10">
        <v>0.10354049999999999</v>
      </c>
      <c r="BT2375" s="10">
        <v>3.3961284000000001E-2</v>
      </c>
      <c r="BU2375" s="10">
        <v>6</v>
      </c>
      <c r="BV2375" s="10">
        <v>10.5</v>
      </c>
      <c r="BX2375" s="10">
        <v>0.13896224999999998</v>
      </c>
      <c r="BY2375" s="10">
        <v>8.6156594999999989E-2</v>
      </c>
      <c r="BZ2375" s="10">
        <v>9</v>
      </c>
      <c r="CA2375" s="10">
        <v>10.5</v>
      </c>
      <c r="CC2375" s="10">
        <v>9.2641499999999988E-2</v>
      </c>
      <c r="CD2375" s="10">
        <v>5.7437729999999992E-2</v>
      </c>
      <c r="CE2375" s="10">
        <v>6</v>
      </c>
      <c r="CF2375" s="10">
        <v>10.5</v>
      </c>
      <c r="CH2375" s="10">
        <v>2435</v>
      </c>
      <c r="CI2375" s="10" t="s">
        <v>291</v>
      </c>
      <c r="CJ2375" s="10">
        <v>1.5440249999999999E-2</v>
      </c>
      <c r="CK2375" s="10">
        <v>9.5729549999999993E-3</v>
      </c>
      <c r="CL2375" s="10">
        <v>1</v>
      </c>
      <c r="CM2375" s="10">
        <v>10.5</v>
      </c>
      <c r="CO2375" s="10">
        <v>3.0880499999999998E-2</v>
      </c>
      <c r="CP2375" s="10">
        <v>1.9145909999999999E-2</v>
      </c>
      <c r="CQ2375" s="10">
        <v>2</v>
      </c>
      <c r="CR2375" s="10">
        <v>10.5</v>
      </c>
      <c r="CT2375" s="10">
        <v>1.5440249999999999E-2</v>
      </c>
      <c r="CU2375" s="10">
        <v>9.5729549999999993E-3</v>
      </c>
      <c r="CV2375" s="10">
        <v>1</v>
      </c>
      <c r="CW2375" s="10">
        <v>10.5</v>
      </c>
      <c r="CY2375" s="10">
        <v>2447</v>
      </c>
      <c r="CZ2375" s="10" t="s">
        <v>9</v>
      </c>
      <c r="DA2375" s="10">
        <v>2.5</v>
      </c>
      <c r="DB2375" s="10">
        <v>0.82</v>
      </c>
      <c r="DC2375" s="10">
        <v>41</v>
      </c>
      <c r="DD2375" s="10">
        <v>36.4</v>
      </c>
      <c r="DF2375" s="10">
        <v>3</v>
      </c>
      <c r="DG2375" s="10">
        <v>0.85</v>
      </c>
      <c r="DH2375" s="10">
        <v>48</v>
      </c>
      <c r="DI2375" s="10">
        <v>36.700000000000003</v>
      </c>
      <c r="DK2375" s="10">
        <v>3.3</v>
      </c>
      <c r="DL2375" s="10">
        <v>0.9</v>
      </c>
      <c r="DM2375" s="10">
        <v>55</v>
      </c>
      <c r="DN2375" s="10">
        <v>36.1</v>
      </c>
    </row>
    <row r="2376" spans="1:118" x14ac:dyDescent="0.25">
      <c r="A2376" s="10">
        <v>2437</v>
      </c>
      <c r="R2376" s="10">
        <v>2437</v>
      </c>
      <c r="S2376" s="10" t="s">
        <v>294</v>
      </c>
      <c r="T2376" s="10">
        <v>3.0880499999999998E-2</v>
      </c>
      <c r="U2376" s="10">
        <v>1.9145909999999999E-2</v>
      </c>
      <c r="V2376" s="10">
        <v>2</v>
      </c>
      <c r="W2376" s="10">
        <v>10.5</v>
      </c>
      <c r="Y2376" s="10">
        <v>3.0880499999999998E-2</v>
      </c>
      <c r="Z2376" s="10">
        <v>1.9145909999999999E-2</v>
      </c>
      <c r="AA2376" s="10">
        <v>2</v>
      </c>
      <c r="AB2376" s="10">
        <v>10.5</v>
      </c>
      <c r="AD2376" s="10">
        <v>3.0880499999999998E-2</v>
      </c>
      <c r="AE2376" s="10">
        <v>1.9145909999999999E-2</v>
      </c>
      <c r="AF2376" s="10">
        <v>2</v>
      </c>
      <c r="AG2376" s="10">
        <v>10.5</v>
      </c>
      <c r="AI2376" s="10">
        <v>2437</v>
      </c>
      <c r="AJ2376" s="10" t="s">
        <v>294</v>
      </c>
      <c r="AK2376" s="10">
        <v>6.9753599999999985E-2</v>
      </c>
      <c r="AL2376" s="10">
        <v>2.0228543999999994E-2</v>
      </c>
      <c r="AM2376" s="10">
        <v>4</v>
      </c>
      <c r="AN2376" s="10">
        <v>10.5</v>
      </c>
      <c r="AP2376" s="10">
        <v>8.8100249999999991E-2</v>
      </c>
      <c r="AQ2376" s="10">
        <v>2.2025062499999998E-2</v>
      </c>
      <c r="AR2376" s="10">
        <v>5</v>
      </c>
      <c r="AS2376" s="10">
        <v>10.5</v>
      </c>
      <c r="AU2376" s="10">
        <v>5.2860149999999995E-2</v>
      </c>
      <c r="AV2376" s="10">
        <v>1.3215037499999999E-2</v>
      </c>
      <c r="AW2376" s="10">
        <v>3</v>
      </c>
      <c r="AX2376" s="10">
        <v>10.5</v>
      </c>
      <c r="AZ2376" s="10">
        <v>2437</v>
      </c>
      <c r="BA2376" s="10" t="s">
        <v>294</v>
      </c>
      <c r="BB2376" s="10">
        <v>1.5440249999999999E-2</v>
      </c>
      <c r="BC2376" s="10">
        <v>9.5729549999999993E-3</v>
      </c>
      <c r="BD2376" s="10">
        <v>1</v>
      </c>
      <c r="BE2376" s="10">
        <v>10.5</v>
      </c>
      <c r="BG2376" s="10">
        <v>1.5440249999999999E-2</v>
      </c>
      <c r="BH2376" s="10">
        <v>9.5729549999999993E-3</v>
      </c>
      <c r="BI2376" s="10">
        <v>1</v>
      </c>
      <c r="BJ2376" s="10">
        <v>10.5</v>
      </c>
      <c r="BL2376" s="10">
        <v>1.5440249999999999E-2</v>
      </c>
      <c r="BM2376" s="10">
        <v>9.5729549999999993E-3</v>
      </c>
      <c r="BN2376" s="10">
        <v>1</v>
      </c>
      <c r="BO2376" s="10">
        <v>10.5</v>
      </c>
      <c r="BQ2376" s="10">
        <v>2436</v>
      </c>
      <c r="BR2376" s="10" t="s">
        <v>307</v>
      </c>
      <c r="BS2376" s="10">
        <v>3.4513499999999996E-2</v>
      </c>
      <c r="BT2376" s="10">
        <v>1.1320427999999999E-2</v>
      </c>
      <c r="BU2376" s="10">
        <v>2</v>
      </c>
      <c r="BV2376" s="10">
        <v>10.5</v>
      </c>
      <c r="BX2376" s="10">
        <v>3.0880499999999998E-2</v>
      </c>
      <c r="BY2376" s="10">
        <v>1.9145909999999999E-2</v>
      </c>
      <c r="BZ2376" s="10">
        <v>2</v>
      </c>
      <c r="CA2376" s="10">
        <v>10.5</v>
      </c>
      <c r="CC2376" s="10">
        <v>3.0880499999999998E-2</v>
      </c>
      <c r="CD2376" s="10">
        <v>1.9145909999999999E-2</v>
      </c>
      <c r="CE2376" s="10">
        <v>2</v>
      </c>
      <c r="CF2376" s="10">
        <v>10.5</v>
      </c>
      <c r="CH2376" s="10">
        <v>2436</v>
      </c>
      <c r="CI2376" s="10" t="s">
        <v>307</v>
      </c>
      <c r="CJ2376" s="10">
        <v>1.5440249999999999E-2</v>
      </c>
      <c r="CK2376" s="10">
        <v>9.5729549999999993E-3</v>
      </c>
      <c r="CL2376" s="10">
        <v>1</v>
      </c>
      <c r="CM2376" s="10">
        <v>10.5</v>
      </c>
      <c r="CO2376" s="10">
        <v>1.5440249999999999E-2</v>
      </c>
      <c r="CP2376" s="10">
        <v>9.5729549999999993E-3</v>
      </c>
      <c r="CQ2376" s="10">
        <v>1</v>
      </c>
      <c r="CR2376" s="10">
        <v>10.5</v>
      </c>
      <c r="CT2376" s="10">
        <v>1.5440249999999999E-2</v>
      </c>
      <c r="CU2376" s="10">
        <v>9.5729549999999993E-3</v>
      </c>
      <c r="CV2376" s="10">
        <v>1</v>
      </c>
      <c r="CW2376" s="10">
        <v>10.5</v>
      </c>
      <c r="CY2376" s="10">
        <v>2448</v>
      </c>
      <c r="CZ2376" s="10" t="s">
        <v>10</v>
      </c>
      <c r="DA2376" s="10">
        <v>2.2000000000000002</v>
      </c>
      <c r="DB2376" s="10">
        <v>0.73</v>
      </c>
      <c r="DC2376" s="10">
        <v>126</v>
      </c>
      <c r="DD2376" s="10">
        <v>10.7</v>
      </c>
      <c r="DF2376" s="10">
        <v>2.8</v>
      </c>
      <c r="DG2376" s="10">
        <v>1.1000000000000001</v>
      </c>
      <c r="DH2376" s="10">
        <v>164</v>
      </c>
      <c r="DI2376" s="10">
        <v>10.6</v>
      </c>
      <c r="DK2376" s="10">
        <v>3</v>
      </c>
      <c r="DL2376" s="10">
        <v>0.94</v>
      </c>
      <c r="DM2376" s="10">
        <v>172</v>
      </c>
      <c r="DN2376" s="10">
        <v>10.6</v>
      </c>
    </row>
    <row r="2377" spans="1:118" x14ac:dyDescent="0.25">
      <c r="A2377" s="10">
        <v>2438</v>
      </c>
      <c r="R2377" s="10">
        <v>2438</v>
      </c>
      <c r="S2377" s="10" t="s">
        <v>297</v>
      </c>
      <c r="T2377" s="10">
        <v>3.0880499999999998E-2</v>
      </c>
      <c r="U2377" s="10">
        <v>1.9145909999999999E-2</v>
      </c>
      <c r="V2377" s="10">
        <v>2</v>
      </c>
      <c r="W2377" s="10">
        <v>10.5</v>
      </c>
      <c r="Y2377" s="10">
        <v>3.0880499999999998E-2</v>
      </c>
      <c r="Z2377" s="10">
        <v>1.9145909999999999E-2</v>
      </c>
      <c r="AA2377" s="10">
        <v>2</v>
      </c>
      <c r="AB2377" s="10">
        <v>10.5</v>
      </c>
      <c r="AD2377" s="10">
        <v>3.0880499999999998E-2</v>
      </c>
      <c r="AE2377" s="10">
        <v>1.9145909999999999E-2</v>
      </c>
      <c r="AF2377" s="10">
        <v>2</v>
      </c>
      <c r="AG2377" s="10">
        <v>10.5</v>
      </c>
      <c r="AI2377" s="10">
        <v>2438</v>
      </c>
      <c r="AJ2377" s="10" t="s">
        <v>297</v>
      </c>
      <c r="AK2377" s="10">
        <v>6.9753599999999985E-2</v>
      </c>
      <c r="AL2377" s="10">
        <v>2.0228543999999994E-2</v>
      </c>
      <c r="AM2377" s="10">
        <v>4</v>
      </c>
      <c r="AN2377" s="10">
        <v>10.5</v>
      </c>
      <c r="AP2377" s="10">
        <v>0.12334035</v>
      </c>
      <c r="AQ2377" s="10">
        <v>3.08350875E-2</v>
      </c>
      <c r="AR2377" s="10">
        <v>7</v>
      </c>
      <c r="AS2377" s="10">
        <v>10.5</v>
      </c>
      <c r="AU2377" s="10">
        <v>0.12334035</v>
      </c>
      <c r="AV2377" s="10">
        <v>3.08350875E-2</v>
      </c>
      <c r="AW2377" s="10">
        <v>7</v>
      </c>
      <c r="AX2377" s="10">
        <v>10.5</v>
      </c>
      <c r="AZ2377" s="10">
        <v>2438</v>
      </c>
      <c r="BA2377" s="10" t="s">
        <v>297</v>
      </c>
      <c r="BB2377" s="10">
        <v>1.5440249999999999E-2</v>
      </c>
      <c r="BC2377" s="10">
        <v>9.5729549999999993E-3</v>
      </c>
      <c r="BD2377" s="10">
        <v>1</v>
      </c>
      <c r="BE2377" s="10">
        <v>10.5</v>
      </c>
      <c r="BG2377" s="10">
        <v>1.5440249999999999E-2</v>
      </c>
      <c r="BH2377" s="10">
        <v>9.5729549999999993E-3</v>
      </c>
      <c r="BI2377" s="10">
        <v>1</v>
      </c>
      <c r="BJ2377" s="10">
        <v>10.5</v>
      </c>
      <c r="BL2377" s="10">
        <v>1.5440249999999999E-2</v>
      </c>
      <c r="BM2377" s="10">
        <v>9.5729549999999993E-3</v>
      </c>
      <c r="BN2377" s="10">
        <v>1</v>
      </c>
      <c r="BO2377" s="10">
        <v>10.5</v>
      </c>
      <c r="BQ2377" s="10">
        <v>2437</v>
      </c>
      <c r="BR2377" s="10" t="s">
        <v>294</v>
      </c>
      <c r="BS2377" s="10">
        <v>3.4513499999999996E-2</v>
      </c>
      <c r="BT2377" s="10">
        <v>1.1320427999999999E-2</v>
      </c>
      <c r="BU2377" s="10">
        <v>2</v>
      </c>
      <c r="BV2377" s="10">
        <v>10.5</v>
      </c>
      <c r="BX2377" s="10">
        <v>6.1760999999999996E-2</v>
      </c>
      <c r="BY2377" s="10">
        <v>3.8291819999999997E-2</v>
      </c>
      <c r="BZ2377" s="10">
        <v>4</v>
      </c>
      <c r="CA2377" s="10">
        <v>10.5</v>
      </c>
      <c r="CC2377" s="10">
        <v>4.6320749999999994E-2</v>
      </c>
      <c r="CD2377" s="10">
        <v>2.8718864999999996E-2</v>
      </c>
      <c r="CE2377" s="10">
        <v>3</v>
      </c>
      <c r="CF2377" s="10">
        <v>10.5</v>
      </c>
      <c r="CH2377" s="10">
        <v>2437</v>
      </c>
      <c r="CI2377" s="10" t="s">
        <v>294</v>
      </c>
      <c r="CJ2377" s="10">
        <v>1.5440249999999999E-2</v>
      </c>
      <c r="CK2377" s="10">
        <v>9.5729549999999993E-3</v>
      </c>
      <c r="CL2377" s="10">
        <v>1</v>
      </c>
      <c r="CM2377" s="10">
        <v>10.5</v>
      </c>
      <c r="CO2377" s="10">
        <v>1.5440249999999999E-2</v>
      </c>
      <c r="CP2377" s="10">
        <v>9.5729549999999993E-3</v>
      </c>
      <c r="CQ2377" s="10">
        <v>1</v>
      </c>
      <c r="CR2377" s="10">
        <v>10.5</v>
      </c>
      <c r="CT2377" s="10">
        <v>1.5440249999999999E-2</v>
      </c>
      <c r="CU2377" s="10">
        <v>9.5729549999999993E-3</v>
      </c>
      <c r="CV2377" s="10">
        <v>1</v>
      </c>
      <c r="CW2377" s="10">
        <v>10.5</v>
      </c>
      <c r="CY2377" s="10">
        <v>2449</v>
      </c>
      <c r="CZ2377" s="10" t="s">
        <v>11</v>
      </c>
      <c r="DA2377" s="10">
        <v>2.2999999999999998</v>
      </c>
      <c r="DB2377" s="10">
        <v>0.74</v>
      </c>
      <c r="DC2377" s="10">
        <v>128</v>
      </c>
      <c r="DD2377" s="10">
        <v>10.7</v>
      </c>
      <c r="DF2377" s="10">
        <v>2.8</v>
      </c>
      <c r="DG2377" s="10">
        <v>1.1000000000000001</v>
      </c>
      <c r="DH2377" s="10">
        <v>162</v>
      </c>
      <c r="DI2377" s="10">
        <v>10.6</v>
      </c>
      <c r="DK2377" s="10">
        <v>3</v>
      </c>
      <c r="DL2377" s="10">
        <v>0.94</v>
      </c>
      <c r="DM2377" s="10">
        <v>170</v>
      </c>
      <c r="DN2377" s="10">
        <v>10.6</v>
      </c>
    </row>
    <row r="2378" spans="1:118" x14ac:dyDescent="0.25">
      <c r="A2378" s="10">
        <v>2439</v>
      </c>
      <c r="R2378" s="10">
        <v>2439</v>
      </c>
      <c r="S2378" s="10" t="s">
        <v>8</v>
      </c>
      <c r="T2378" s="10">
        <v>0.06</v>
      </c>
      <c r="U2378" s="10">
        <v>0.05</v>
      </c>
      <c r="V2378" s="10">
        <v>1</v>
      </c>
      <c r="W2378" s="10">
        <v>37.5</v>
      </c>
      <c r="Y2378" s="10">
        <v>0.06</v>
      </c>
      <c r="Z2378" s="10">
        <v>0.05</v>
      </c>
      <c r="AA2378" s="10">
        <v>1</v>
      </c>
      <c r="AB2378" s="10">
        <v>37.299999999999997</v>
      </c>
      <c r="AD2378" s="10">
        <v>0.08</v>
      </c>
      <c r="AE2378" s="10">
        <v>0.06</v>
      </c>
      <c r="AF2378" s="10">
        <v>2</v>
      </c>
      <c r="AG2378" s="10">
        <v>37.299999999999997</v>
      </c>
      <c r="AI2378" s="10">
        <v>2439</v>
      </c>
      <c r="AJ2378" s="10" t="s">
        <v>8</v>
      </c>
      <c r="AK2378" s="10">
        <v>0.09</v>
      </c>
      <c r="AL2378" s="10">
        <v>0.08</v>
      </c>
      <c r="AM2378" s="10">
        <v>2</v>
      </c>
      <c r="AN2378" s="10">
        <v>37.5</v>
      </c>
      <c r="AP2378" s="10">
        <v>0.11</v>
      </c>
      <c r="AQ2378" s="10">
        <v>0.09</v>
      </c>
      <c r="AR2378" s="10">
        <v>2</v>
      </c>
      <c r="AS2378" s="10">
        <v>37.299999999999997</v>
      </c>
      <c r="AU2378" s="10">
        <v>0.13</v>
      </c>
      <c r="AV2378" s="10">
        <v>0.11</v>
      </c>
      <c r="AW2378" s="10">
        <v>3</v>
      </c>
      <c r="AX2378" s="10">
        <v>37.299999999999997</v>
      </c>
      <c r="AZ2378" s="10">
        <v>2439</v>
      </c>
      <c r="BA2378" s="10" t="s">
        <v>8</v>
      </c>
      <c r="BB2378" s="10">
        <v>0.06</v>
      </c>
      <c r="BC2378" s="10">
        <v>0.05</v>
      </c>
      <c r="BD2378" s="10">
        <v>1</v>
      </c>
      <c r="BE2378" s="10">
        <v>37.5</v>
      </c>
      <c r="BG2378" s="10">
        <v>0.06</v>
      </c>
      <c r="BH2378" s="10">
        <v>0.05</v>
      </c>
      <c r="BI2378" s="10">
        <v>1</v>
      </c>
      <c r="BJ2378" s="10">
        <v>37.299999999999997</v>
      </c>
      <c r="BL2378" s="10">
        <v>0.08</v>
      </c>
      <c r="BM2378" s="10">
        <v>0.06</v>
      </c>
      <c r="BN2378" s="10">
        <v>2</v>
      </c>
      <c r="BO2378" s="10">
        <v>37.299999999999997</v>
      </c>
      <c r="BQ2378" s="10">
        <v>2438</v>
      </c>
      <c r="BR2378" s="10" t="s">
        <v>297</v>
      </c>
      <c r="BS2378" s="10">
        <v>8.6283749999999979E-2</v>
      </c>
      <c r="BT2378" s="10">
        <v>2.8301069999999994E-2</v>
      </c>
      <c r="BU2378" s="10">
        <v>5</v>
      </c>
      <c r="BV2378" s="10">
        <v>10.5</v>
      </c>
      <c r="BX2378" s="10">
        <v>0.12352199999999999</v>
      </c>
      <c r="BY2378" s="10">
        <v>7.6583639999999994E-2</v>
      </c>
      <c r="BZ2378" s="10">
        <v>8</v>
      </c>
      <c r="CA2378" s="10">
        <v>10.5</v>
      </c>
      <c r="CC2378" s="10">
        <v>7.7201249999999985E-2</v>
      </c>
      <c r="CD2378" s="10">
        <v>4.7864774999999991E-2</v>
      </c>
      <c r="CE2378" s="10">
        <v>5</v>
      </c>
      <c r="CF2378" s="10">
        <v>10.5</v>
      </c>
      <c r="CH2378" s="10">
        <v>2438</v>
      </c>
      <c r="CI2378" s="10" t="s">
        <v>297</v>
      </c>
      <c r="CJ2378" s="10">
        <v>1.5440249999999999E-2</v>
      </c>
      <c r="CK2378" s="10">
        <v>9.5729549999999993E-3</v>
      </c>
      <c r="CL2378" s="10">
        <v>1</v>
      </c>
      <c r="CM2378" s="10">
        <v>10.5</v>
      </c>
      <c r="CO2378" s="10">
        <v>1.5440249999999999E-2</v>
      </c>
      <c r="CP2378" s="10">
        <v>9.5729549999999993E-3</v>
      </c>
      <c r="CQ2378" s="10">
        <v>1</v>
      </c>
      <c r="CR2378" s="10">
        <v>10.5</v>
      </c>
      <c r="CT2378" s="10">
        <v>1.5440249999999999E-2</v>
      </c>
      <c r="CU2378" s="10">
        <v>9.5729549999999993E-3</v>
      </c>
      <c r="CV2378" s="10">
        <v>1</v>
      </c>
      <c r="CW2378" s="10">
        <v>10.5</v>
      </c>
      <c r="CY2378" s="10">
        <v>2450</v>
      </c>
      <c r="CZ2378" s="10" t="s">
        <v>558</v>
      </c>
      <c r="DA2378" s="10">
        <v>2.2000000000000002</v>
      </c>
      <c r="DB2378" s="10">
        <v>0.8</v>
      </c>
      <c r="DC2378" s="10">
        <v>39</v>
      </c>
      <c r="DD2378" s="10">
        <v>36.4</v>
      </c>
      <c r="DF2378" s="10">
        <v>2.65</v>
      </c>
      <c r="DG2378" s="10">
        <v>0.86</v>
      </c>
      <c r="DH2378" s="10">
        <v>43</v>
      </c>
      <c r="DI2378" s="10">
        <v>36.700000000000003</v>
      </c>
      <c r="DK2378" s="10">
        <v>3.5</v>
      </c>
      <c r="DL2378" s="10">
        <v>1.1000000000000001</v>
      </c>
      <c r="DM2378" s="10">
        <v>55</v>
      </c>
      <c r="DN2378" s="10">
        <v>36.1</v>
      </c>
    </row>
    <row r="2379" spans="1:118" x14ac:dyDescent="0.25">
      <c r="A2379" s="10">
        <v>2440</v>
      </c>
      <c r="R2379" s="10">
        <v>2440</v>
      </c>
      <c r="S2379" s="10" t="s">
        <v>10</v>
      </c>
      <c r="T2379" s="10">
        <v>0.06</v>
      </c>
      <c r="U2379" s="10">
        <v>0.04</v>
      </c>
      <c r="V2379" s="10">
        <v>3</v>
      </c>
      <c r="W2379" s="10">
        <v>10.7</v>
      </c>
      <c r="Y2379" s="10">
        <v>0.06</v>
      </c>
      <c r="Z2379" s="10">
        <v>0.04</v>
      </c>
      <c r="AA2379" s="10">
        <v>3</v>
      </c>
      <c r="AB2379" s="10">
        <v>10.7</v>
      </c>
      <c r="AD2379" s="10">
        <v>0.08</v>
      </c>
      <c r="AE2379" s="10">
        <v>0.05</v>
      </c>
      <c r="AF2379" s="10">
        <v>3</v>
      </c>
      <c r="AG2379" s="10">
        <v>10.7</v>
      </c>
      <c r="AI2379" s="10">
        <v>2440</v>
      </c>
      <c r="AJ2379" s="10" t="s">
        <v>10</v>
      </c>
      <c r="AK2379" s="10">
        <v>0.08</v>
      </c>
      <c r="AL2379" s="10">
        <v>0.05</v>
      </c>
      <c r="AM2379" s="10">
        <v>5</v>
      </c>
      <c r="AN2379" s="10">
        <v>10.7</v>
      </c>
      <c r="AP2379" s="10">
        <v>0.1</v>
      </c>
      <c r="AQ2379" s="10">
        <v>0.06</v>
      </c>
      <c r="AR2379" s="10">
        <v>6</v>
      </c>
      <c r="AS2379" s="10">
        <v>10.7</v>
      </c>
      <c r="AU2379" s="10">
        <v>0.12</v>
      </c>
      <c r="AV2379" s="10">
        <v>7.0000000000000007E-2</v>
      </c>
      <c r="AW2379" s="10">
        <v>7</v>
      </c>
      <c r="AX2379" s="10">
        <v>10.7</v>
      </c>
      <c r="AZ2379" s="10">
        <v>2440</v>
      </c>
      <c r="BA2379" s="10" t="s">
        <v>10</v>
      </c>
      <c r="BB2379" s="10">
        <v>0.06</v>
      </c>
      <c r="BC2379" s="10">
        <v>0.04</v>
      </c>
      <c r="BD2379" s="10">
        <v>4</v>
      </c>
      <c r="BE2379" s="10">
        <v>10.7</v>
      </c>
      <c r="BG2379" s="10">
        <v>0.06</v>
      </c>
      <c r="BH2379" s="10">
        <v>0.04</v>
      </c>
      <c r="BI2379" s="10">
        <v>4</v>
      </c>
      <c r="BJ2379" s="10">
        <v>10.7</v>
      </c>
      <c r="BL2379" s="10">
        <v>0.08</v>
      </c>
      <c r="BM2379" s="10">
        <v>0.05</v>
      </c>
      <c r="BN2379" s="10">
        <v>5</v>
      </c>
      <c r="BO2379" s="10">
        <v>10.7</v>
      </c>
      <c r="BQ2379" s="10">
        <v>2439</v>
      </c>
      <c r="BR2379" s="10" t="s">
        <v>8</v>
      </c>
      <c r="BS2379" s="10">
        <v>0.09</v>
      </c>
      <c r="BT2379" s="10">
        <v>0.05</v>
      </c>
      <c r="BU2379" s="10">
        <v>1</v>
      </c>
      <c r="BV2379" s="10">
        <v>37.5</v>
      </c>
      <c r="BX2379" s="10">
        <v>0.12</v>
      </c>
      <c r="BY2379" s="10">
        <v>7.0000000000000007E-2</v>
      </c>
      <c r="BZ2379" s="10">
        <v>2</v>
      </c>
      <c r="CA2379" s="10">
        <v>37.299999999999997</v>
      </c>
      <c r="CC2379" s="10">
        <v>0.12</v>
      </c>
      <c r="CD2379" s="10">
        <v>7.0000000000000007E-2</v>
      </c>
      <c r="CE2379" s="10">
        <v>2</v>
      </c>
      <c r="CF2379" s="10">
        <v>37.299999999999997</v>
      </c>
      <c r="CH2379" s="10">
        <v>2439</v>
      </c>
      <c r="CI2379" s="10" t="s">
        <v>8</v>
      </c>
      <c r="CJ2379" s="10">
        <v>7.0000000000000007E-2</v>
      </c>
      <c r="CK2379" s="10">
        <v>0.05</v>
      </c>
      <c r="CL2379" s="10">
        <v>1</v>
      </c>
      <c r="CM2379" s="10">
        <v>37.5</v>
      </c>
      <c r="CO2379" s="10">
        <v>7.0000000000000007E-2</v>
      </c>
      <c r="CP2379" s="10">
        <v>0.05</v>
      </c>
      <c r="CQ2379" s="10">
        <v>1</v>
      </c>
      <c r="CR2379" s="10">
        <v>37.299999999999997</v>
      </c>
      <c r="CT2379" s="10">
        <v>0.09</v>
      </c>
      <c r="CU2379" s="10">
        <v>0.06</v>
      </c>
      <c r="CV2379" s="10">
        <v>2</v>
      </c>
      <c r="CW2379" s="10">
        <v>37.299999999999997</v>
      </c>
      <c r="CY2379" s="10">
        <v>2451</v>
      </c>
      <c r="CZ2379" s="10" t="s">
        <v>559</v>
      </c>
      <c r="DA2379" s="10">
        <v>0.99</v>
      </c>
      <c r="DB2379" s="10">
        <v>0.36</v>
      </c>
      <c r="DC2379" s="10">
        <v>14</v>
      </c>
      <c r="DD2379" s="10">
        <v>36.4</v>
      </c>
      <c r="DF2379" s="10">
        <v>1.34</v>
      </c>
      <c r="DG2379" s="10">
        <v>0.46</v>
      </c>
      <c r="DH2379" s="10">
        <v>21</v>
      </c>
      <c r="DI2379" s="10">
        <v>36.700000000000003</v>
      </c>
      <c r="DK2379" s="10">
        <v>1.34</v>
      </c>
      <c r="DL2379" s="10">
        <v>0.46</v>
      </c>
      <c r="DM2379" s="10">
        <v>22</v>
      </c>
      <c r="DN2379" s="10">
        <v>36.1</v>
      </c>
    </row>
    <row r="2380" spans="1:118" x14ac:dyDescent="0.25">
      <c r="A2380" s="10">
        <v>2441</v>
      </c>
      <c r="R2380" s="10">
        <v>2441</v>
      </c>
      <c r="S2380" s="10" t="s">
        <v>304</v>
      </c>
      <c r="T2380" s="10">
        <v>1.5734349999999998E-2</v>
      </c>
      <c r="U2380" s="10">
        <v>9.7552969999999978E-3</v>
      </c>
      <c r="V2380" s="10">
        <v>1</v>
      </c>
      <c r="W2380" s="10">
        <v>10.7</v>
      </c>
      <c r="Y2380" s="10">
        <v>1.5734349999999998E-2</v>
      </c>
      <c r="Z2380" s="10">
        <v>9.7552969999999978E-3</v>
      </c>
      <c r="AA2380" s="10">
        <v>1</v>
      </c>
      <c r="AB2380" s="10">
        <v>10.7</v>
      </c>
      <c r="AD2380" s="10">
        <v>1.5734349999999998E-2</v>
      </c>
      <c r="AE2380" s="10">
        <v>9.7552969999999978E-3</v>
      </c>
      <c r="AF2380" s="10">
        <v>1</v>
      </c>
      <c r="AG2380" s="10">
        <v>10.7</v>
      </c>
      <c r="AI2380" s="10">
        <v>2441</v>
      </c>
      <c r="AJ2380" s="10" t="s">
        <v>304</v>
      </c>
      <c r="AK2380" s="10">
        <v>3.1468699999999995E-2</v>
      </c>
      <c r="AL2380" s="10">
        <v>1.9510593999999996E-2</v>
      </c>
      <c r="AM2380" s="10">
        <v>2</v>
      </c>
      <c r="AN2380" s="10">
        <v>10.7</v>
      </c>
      <c r="AP2380" s="10">
        <v>3.1468699999999995E-2</v>
      </c>
      <c r="AQ2380" s="10">
        <v>1.9510593999999996E-2</v>
      </c>
      <c r="AR2380" s="10">
        <v>2</v>
      </c>
      <c r="AS2380" s="10">
        <v>10.7</v>
      </c>
      <c r="AU2380" s="10">
        <v>3.1468699999999995E-2</v>
      </c>
      <c r="AV2380" s="10">
        <v>1.9510593999999996E-2</v>
      </c>
      <c r="AW2380" s="10">
        <v>2</v>
      </c>
      <c r="AX2380" s="10">
        <v>10.7</v>
      </c>
      <c r="AZ2380" s="10">
        <v>2441</v>
      </c>
      <c r="BA2380" s="10" t="s">
        <v>304</v>
      </c>
      <c r="BB2380" s="10">
        <v>1.5734349999999998E-2</v>
      </c>
      <c r="BC2380" s="10">
        <v>9.7552969999999978E-3</v>
      </c>
      <c r="BD2380" s="10">
        <v>1</v>
      </c>
      <c r="BE2380" s="10">
        <v>10.7</v>
      </c>
      <c r="BG2380" s="10">
        <v>1.5734349999999998E-2</v>
      </c>
      <c r="BH2380" s="10">
        <v>9.7552969999999978E-3</v>
      </c>
      <c r="BI2380" s="10">
        <v>1</v>
      </c>
      <c r="BJ2380" s="10">
        <v>10.7</v>
      </c>
      <c r="BL2380" s="10">
        <v>1.5734349999999998E-2</v>
      </c>
      <c r="BM2380" s="10">
        <v>9.7552969999999978E-3</v>
      </c>
      <c r="BN2380" s="10">
        <v>1</v>
      </c>
      <c r="BO2380" s="10">
        <v>10.7</v>
      </c>
      <c r="BQ2380" s="10">
        <v>2440</v>
      </c>
      <c r="BR2380" s="10" t="s">
        <v>10</v>
      </c>
      <c r="BS2380" s="10">
        <v>0.09</v>
      </c>
      <c r="BT2380" s="10">
        <v>0.04</v>
      </c>
      <c r="BU2380" s="10">
        <v>5</v>
      </c>
      <c r="BV2380" s="10">
        <v>10.7</v>
      </c>
      <c r="BX2380" s="10">
        <v>0.12</v>
      </c>
      <c r="BY2380" s="10">
        <v>0.06</v>
      </c>
      <c r="BZ2380" s="10">
        <v>7</v>
      </c>
      <c r="CA2380" s="10">
        <v>10.7</v>
      </c>
      <c r="CC2380" s="10">
        <v>0.12</v>
      </c>
      <c r="CD2380" s="10">
        <v>0.06</v>
      </c>
      <c r="CE2380" s="10">
        <v>7</v>
      </c>
      <c r="CF2380" s="10">
        <v>10.7</v>
      </c>
      <c r="CH2380" s="10">
        <v>2440</v>
      </c>
      <c r="CI2380" s="10" t="s">
        <v>10</v>
      </c>
      <c r="CJ2380" s="10">
        <v>0.06</v>
      </c>
      <c r="CK2380" s="10">
        <v>0.04</v>
      </c>
      <c r="CL2380" s="10">
        <v>4</v>
      </c>
      <c r="CM2380" s="10">
        <v>10.7</v>
      </c>
      <c r="CO2380" s="10">
        <v>0.06</v>
      </c>
      <c r="CP2380" s="10">
        <v>0.04</v>
      </c>
      <c r="CQ2380" s="10">
        <v>4</v>
      </c>
      <c r="CR2380" s="10">
        <v>10.7</v>
      </c>
      <c r="CT2380" s="10">
        <v>0.08</v>
      </c>
      <c r="CU2380" s="10">
        <v>0.05</v>
      </c>
      <c r="CV2380" s="10">
        <v>5</v>
      </c>
      <c r="CW2380" s="10">
        <v>10.7</v>
      </c>
      <c r="CY2380" s="10">
        <v>2452</v>
      </c>
      <c r="CZ2380" s="10" t="s">
        <v>560</v>
      </c>
      <c r="DA2380" s="10">
        <v>0.36</v>
      </c>
      <c r="DB2380" s="10">
        <v>0.18</v>
      </c>
      <c r="DC2380" s="10">
        <v>6</v>
      </c>
      <c r="DD2380" s="10">
        <v>36.4</v>
      </c>
      <c r="DF2380" s="10">
        <v>0.41</v>
      </c>
      <c r="DG2380" s="10">
        <v>0.2</v>
      </c>
      <c r="DH2380" s="10">
        <v>7</v>
      </c>
      <c r="DI2380" s="10">
        <v>36.700000000000003</v>
      </c>
      <c r="DK2380" s="10">
        <v>0.43</v>
      </c>
      <c r="DL2380" s="10">
        <v>0.21</v>
      </c>
      <c r="DM2380" s="10">
        <v>8</v>
      </c>
      <c r="DN2380" s="10">
        <v>36.1</v>
      </c>
    </row>
    <row r="2381" spans="1:118" x14ac:dyDescent="0.25">
      <c r="A2381" s="10">
        <v>2442</v>
      </c>
      <c r="R2381" s="10">
        <v>2442</v>
      </c>
      <c r="S2381" s="10" t="s">
        <v>289</v>
      </c>
      <c r="T2381" s="10">
        <v>3.1468699999999995E-2</v>
      </c>
      <c r="U2381" s="10">
        <v>1.9510593999999996E-2</v>
      </c>
      <c r="V2381" s="10">
        <v>2</v>
      </c>
      <c r="W2381" s="10">
        <v>10.7</v>
      </c>
      <c r="Y2381" s="10">
        <v>3.1468699999999995E-2</v>
      </c>
      <c r="Z2381" s="10">
        <v>1.9510593999999996E-2</v>
      </c>
      <c r="AA2381" s="10">
        <v>2</v>
      </c>
      <c r="AB2381" s="10">
        <v>10.7</v>
      </c>
      <c r="AD2381" s="10">
        <v>3.1468699999999995E-2</v>
      </c>
      <c r="AE2381" s="10">
        <v>1.9510593999999996E-2</v>
      </c>
      <c r="AF2381" s="10">
        <v>2</v>
      </c>
      <c r="AG2381" s="10">
        <v>10.7</v>
      </c>
      <c r="AI2381" s="10">
        <v>2442</v>
      </c>
      <c r="AJ2381" s="10" t="s">
        <v>289</v>
      </c>
      <c r="AK2381" s="10">
        <v>1.5734349999999998E-2</v>
      </c>
      <c r="AL2381" s="10">
        <v>9.7552969999999978E-3</v>
      </c>
      <c r="AM2381" s="10">
        <v>1</v>
      </c>
      <c r="AN2381" s="10">
        <v>10.7</v>
      </c>
      <c r="AP2381" s="10">
        <v>3.1468699999999995E-2</v>
      </c>
      <c r="AQ2381" s="10">
        <v>1.9510593999999996E-2</v>
      </c>
      <c r="AR2381" s="10">
        <v>2</v>
      </c>
      <c r="AS2381" s="10">
        <v>10.7</v>
      </c>
      <c r="AU2381" s="10">
        <v>3.1468699999999995E-2</v>
      </c>
      <c r="AV2381" s="10">
        <v>1.9510593999999996E-2</v>
      </c>
      <c r="AW2381" s="10">
        <v>2</v>
      </c>
      <c r="AX2381" s="10">
        <v>10.7</v>
      </c>
      <c r="AZ2381" s="10">
        <v>2442</v>
      </c>
      <c r="BA2381" s="10" t="s">
        <v>289</v>
      </c>
      <c r="BB2381" s="10">
        <v>1.5734349999999998E-2</v>
      </c>
      <c r="BC2381" s="10">
        <v>9.7552969999999978E-3</v>
      </c>
      <c r="BD2381" s="10">
        <v>1</v>
      </c>
      <c r="BE2381" s="10">
        <v>10.7</v>
      </c>
      <c r="BG2381" s="10">
        <v>3.1468699999999995E-2</v>
      </c>
      <c r="BH2381" s="10">
        <v>1.9510593999999996E-2</v>
      </c>
      <c r="BI2381" s="10">
        <v>2</v>
      </c>
      <c r="BJ2381" s="10">
        <v>10.7</v>
      </c>
      <c r="BL2381" s="10">
        <v>3.1468699999999995E-2</v>
      </c>
      <c r="BM2381" s="10">
        <v>1.9510593999999996E-2</v>
      </c>
      <c r="BN2381" s="10">
        <v>2</v>
      </c>
      <c r="BO2381" s="10">
        <v>10.7</v>
      </c>
      <c r="BQ2381" s="10">
        <v>2441</v>
      </c>
      <c r="BR2381" s="10" t="s">
        <v>304</v>
      </c>
      <c r="BS2381" s="10">
        <v>3.1468699999999995E-2</v>
      </c>
      <c r="BT2381" s="10">
        <v>1.9510593999999996E-2</v>
      </c>
      <c r="BU2381" s="10">
        <v>2</v>
      </c>
      <c r="BV2381" s="10">
        <v>10.7</v>
      </c>
      <c r="BX2381" s="10">
        <v>3.1468699999999995E-2</v>
      </c>
      <c r="BY2381" s="10">
        <v>1.9510593999999996E-2</v>
      </c>
      <c r="BZ2381" s="10">
        <v>2</v>
      </c>
      <c r="CA2381" s="10">
        <v>10.7</v>
      </c>
      <c r="CC2381" s="10">
        <v>4.7203049999999996E-2</v>
      </c>
      <c r="CD2381" s="10">
        <v>2.9265890999999999E-2</v>
      </c>
      <c r="CE2381" s="10">
        <v>3</v>
      </c>
      <c r="CF2381" s="10">
        <v>10.7</v>
      </c>
      <c r="CH2381" s="10">
        <v>2441</v>
      </c>
      <c r="CI2381" s="10" t="s">
        <v>304</v>
      </c>
      <c r="CJ2381" s="10">
        <v>1.5734349999999998E-2</v>
      </c>
      <c r="CK2381" s="10">
        <v>9.7552969999999978E-3</v>
      </c>
      <c r="CL2381" s="10">
        <v>1</v>
      </c>
      <c r="CM2381" s="10">
        <v>10.7</v>
      </c>
      <c r="CO2381" s="10">
        <v>1.5734349999999998E-2</v>
      </c>
      <c r="CP2381" s="10">
        <v>9.7552969999999978E-3</v>
      </c>
      <c r="CQ2381" s="10">
        <v>1</v>
      </c>
      <c r="CR2381" s="10">
        <v>10.7</v>
      </c>
      <c r="CT2381" s="10">
        <v>3.1468699999999995E-2</v>
      </c>
      <c r="CU2381" s="10">
        <v>1.9510593999999996E-2</v>
      </c>
      <c r="CV2381" s="10">
        <v>2</v>
      </c>
      <c r="CW2381" s="10">
        <v>10.7</v>
      </c>
      <c r="CY2381" s="10">
        <v>2453</v>
      </c>
      <c r="CZ2381" s="10" t="s">
        <v>561</v>
      </c>
      <c r="DA2381" s="10">
        <v>0.35</v>
      </c>
      <c r="DB2381" s="10">
        <v>0.12</v>
      </c>
      <c r="DC2381" s="10">
        <v>6</v>
      </c>
      <c r="DD2381" s="10">
        <v>36.4</v>
      </c>
      <c r="DF2381" s="10">
        <v>0.4</v>
      </c>
      <c r="DG2381" s="10">
        <v>0.13</v>
      </c>
      <c r="DH2381" s="10">
        <v>6</v>
      </c>
      <c r="DI2381" s="10">
        <v>36.700000000000003</v>
      </c>
      <c r="DK2381" s="10">
        <v>0.4</v>
      </c>
      <c r="DL2381" s="10">
        <v>0.13</v>
      </c>
      <c r="DM2381" s="10">
        <v>7</v>
      </c>
      <c r="DN2381" s="10">
        <v>36.1</v>
      </c>
    </row>
    <row r="2382" spans="1:118" x14ac:dyDescent="0.25">
      <c r="A2382" s="10">
        <v>2443</v>
      </c>
      <c r="R2382" s="10">
        <v>2443</v>
      </c>
      <c r="S2382" s="10" t="s">
        <v>290</v>
      </c>
      <c r="T2382" s="10">
        <v>1.5734349999999998E-2</v>
      </c>
      <c r="U2382" s="10">
        <v>9.7552969999999978E-3</v>
      </c>
      <c r="V2382" s="10">
        <v>1</v>
      </c>
      <c r="W2382" s="10">
        <v>10.7</v>
      </c>
      <c r="Y2382" s="10">
        <v>1.5734349999999998E-2</v>
      </c>
      <c r="Z2382" s="10">
        <v>9.7552969999999978E-3</v>
      </c>
      <c r="AA2382" s="10">
        <v>1</v>
      </c>
      <c r="AB2382" s="10">
        <v>10.7</v>
      </c>
      <c r="AD2382" s="10">
        <v>3.1468699999999995E-2</v>
      </c>
      <c r="AE2382" s="10">
        <v>1.9510593999999996E-2</v>
      </c>
      <c r="AF2382" s="10">
        <v>2</v>
      </c>
      <c r="AG2382" s="10">
        <v>10.7</v>
      </c>
      <c r="AI2382" s="10">
        <v>2443</v>
      </c>
      <c r="AJ2382" s="10" t="s">
        <v>290</v>
      </c>
      <c r="AK2382" s="10">
        <v>4.7203049999999996E-2</v>
      </c>
      <c r="AL2382" s="10">
        <v>2.9265890999999999E-2</v>
      </c>
      <c r="AM2382" s="10">
        <v>3</v>
      </c>
      <c r="AN2382" s="10">
        <v>10.7</v>
      </c>
      <c r="AP2382" s="10">
        <v>3.1468699999999995E-2</v>
      </c>
      <c r="AQ2382" s="10">
        <v>1.9510593999999996E-2</v>
      </c>
      <c r="AR2382" s="10">
        <v>2</v>
      </c>
      <c r="AS2382" s="10">
        <v>10.7</v>
      </c>
      <c r="AU2382" s="10">
        <v>4.7203049999999996E-2</v>
      </c>
      <c r="AV2382" s="10">
        <v>2.9265890999999999E-2</v>
      </c>
      <c r="AW2382" s="10">
        <v>3</v>
      </c>
      <c r="AX2382" s="10">
        <v>10.7</v>
      </c>
      <c r="AZ2382" s="10">
        <v>2443</v>
      </c>
      <c r="BA2382" s="10" t="s">
        <v>290</v>
      </c>
      <c r="BB2382" s="10">
        <v>1.5734349999999998E-2</v>
      </c>
      <c r="BC2382" s="10">
        <v>9.7552969999999978E-3</v>
      </c>
      <c r="BD2382" s="10">
        <v>1</v>
      </c>
      <c r="BE2382" s="10">
        <v>10.7</v>
      </c>
      <c r="BG2382" s="10">
        <v>1.5734349999999998E-2</v>
      </c>
      <c r="BH2382" s="10">
        <v>9.7552969999999978E-3</v>
      </c>
      <c r="BI2382" s="10">
        <v>1</v>
      </c>
      <c r="BJ2382" s="10">
        <v>10.7</v>
      </c>
      <c r="BL2382" s="10">
        <v>3.1468699999999995E-2</v>
      </c>
      <c r="BM2382" s="10">
        <v>1.9510593999999996E-2</v>
      </c>
      <c r="BN2382" s="10">
        <v>2</v>
      </c>
      <c r="BO2382" s="10">
        <v>10.7</v>
      </c>
      <c r="BQ2382" s="10">
        <v>2442</v>
      </c>
      <c r="BR2382" s="10" t="s">
        <v>289</v>
      </c>
      <c r="BS2382" s="10">
        <v>3.1468699999999995E-2</v>
      </c>
      <c r="BT2382" s="10">
        <v>1.9510593999999996E-2</v>
      </c>
      <c r="BU2382" s="10">
        <v>2</v>
      </c>
      <c r="BV2382" s="10">
        <v>10.7</v>
      </c>
      <c r="BX2382" s="10">
        <v>3.1468699999999995E-2</v>
      </c>
      <c r="BY2382" s="10">
        <v>1.9510593999999996E-2</v>
      </c>
      <c r="BZ2382" s="10">
        <v>2</v>
      </c>
      <c r="CA2382" s="10">
        <v>10.7</v>
      </c>
      <c r="CC2382" s="10">
        <v>3.1468699999999995E-2</v>
      </c>
      <c r="CD2382" s="10">
        <v>1.9510593999999996E-2</v>
      </c>
      <c r="CE2382" s="10">
        <v>2</v>
      </c>
      <c r="CF2382" s="10">
        <v>10.7</v>
      </c>
      <c r="CH2382" s="10">
        <v>2442</v>
      </c>
      <c r="CI2382" s="10" t="s">
        <v>289</v>
      </c>
      <c r="CJ2382" s="10">
        <v>1.5734349999999998E-2</v>
      </c>
      <c r="CK2382" s="10">
        <v>9.7552969999999978E-3</v>
      </c>
      <c r="CL2382" s="10">
        <v>1</v>
      </c>
      <c r="CM2382" s="10">
        <v>10.7</v>
      </c>
      <c r="CO2382" s="10">
        <v>3.1468699999999995E-2</v>
      </c>
      <c r="CP2382" s="10">
        <v>1.9510593999999996E-2</v>
      </c>
      <c r="CQ2382" s="10">
        <v>2</v>
      </c>
      <c r="CR2382" s="10">
        <v>10.7</v>
      </c>
      <c r="CT2382" s="10">
        <v>1.5734349999999998E-2</v>
      </c>
      <c r="CU2382" s="10">
        <v>9.7552969999999978E-3</v>
      </c>
      <c r="CV2382" s="10">
        <v>1</v>
      </c>
      <c r="CW2382" s="10">
        <v>10.7</v>
      </c>
      <c r="CY2382" s="10">
        <v>2454</v>
      </c>
      <c r="CZ2382" s="10" t="s">
        <v>562</v>
      </c>
      <c r="DA2382" s="10">
        <v>1.1000000000000001</v>
      </c>
      <c r="DB2382" s="10">
        <v>0.33</v>
      </c>
      <c r="DC2382" s="10">
        <v>16</v>
      </c>
      <c r="DD2382" s="10">
        <v>36.4</v>
      </c>
      <c r="DF2382" s="10">
        <v>2.2599999999999998</v>
      </c>
      <c r="DG2382" s="10">
        <v>0.37</v>
      </c>
      <c r="DH2382" s="10">
        <v>19</v>
      </c>
      <c r="DI2382" s="10">
        <v>36.700000000000003</v>
      </c>
      <c r="DK2382" s="10">
        <v>2.2599999999999998</v>
      </c>
      <c r="DL2382" s="10">
        <v>0.37</v>
      </c>
      <c r="DM2382" s="10">
        <v>21</v>
      </c>
      <c r="DN2382" s="10">
        <v>36.1</v>
      </c>
    </row>
    <row r="2383" spans="1:118" x14ac:dyDescent="0.25">
      <c r="A2383" s="10">
        <v>2444</v>
      </c>
      <c r="R2383" s="10">
        <v>2444</v>
      </c>
      <c r="S2383" s="10" t="s">
        <v>39</v>
      </c>
      <c r="AI2383" s="10">
        <v>2444</v>
      </c>
      <c r="AJ2383" s="10" t="s">
        <v>39</v>
      </c>
      <c r="AK2383" s="10">
        <v>5.2</v>
      </c>
      <c r="AL2383" s="10">
        <v>2.4</v>
      </c>
      <c r="AM2383" s="10">
        <v>28</v>
      </c>
      <c r="AN2383" s="10">
        <v>111</v>
      </c>
      <c r="AP2383" s="10">
        <v>5.9</v>
      </c>
      <c r="AQ2383" s="10">
        <v>3.4</v>
      </c>
      <c r="AR2383" s="10">
        <v>35</v>
      </c>
      <c r="AS2383" s="10">
        <v>110</v>
      </c>
      <c r="AU2383" s="10">
        <v>6.7</v>
      </c>
      <c r="AV2383" s="10">
        <v>2.5369999999999999</v>
      </c>
      <c r="AW2383" s="10">
        <v>37</v>
      </c>
      <c r="AX2383" s="10">
        <v>110</v>
      </c>
      <c r="AZ2383" s="10">
        <v>2444</v>
      </c>
      <c r="BA2383" s="10" t="s">
        <v>39</v>
      </c>
      <c r="BB2383" s="10">
        <v>4</v>
      </c>
      <c r="BC2383" s="10">
        <v>2.6</v>
      </c>
      <c r="BD2383" s="10">
        <v>24</v>
      </c>
      <c r="BE2383" s="10">
        <v>112</v>
      </c>
      <c r="BG2383" s="10">
        <v>5.7</v>
      </c>
      <c r="BH2383" s="10">
        <v>2.9</v>
      </c>
      <c r="BI2383" s="10">
        <v>31</v>
      </c>
      <c r="BJ2383" s="10">
        <v>111</v>
      </c>
      <c r="BL2383" s="10">
        <v>6.5</v>
      </c>
      <c r="BM2383" s="10">
        <v>3.4</v>
      </c>
      <c r="BN2383" s="10">
        <v>37</v>
      </c>
      <c r="BO2383" s="10">
        <v>111</v>
      </c>
      <c r="BQ2383" s="10">
        <v>2443</v>
      </c>
      <c r="BR2383" s="10" t="s">
        <v>290</v>
      </c>
      <c r="BS2383" s="10">
        <v>3.1468699999999995E-2</v>
      </c>
      <c r="BT2383" s="10">
        <v>1.9510593999999996E-2</v>
      </c>
      <c r="BU2383" s="10">
        <v>2</v>
      </c>
      <c r="BV2383" s="10">
        <v>10.7</v>
      </c>
      <c r="BX2383" s="10">
        <v>3.1468699999999995E-2</v>
      </c>
      <c r="BY2383" s="10">
        <v>1.9510593999999996E-2</v>
      </c>
      <c r="BZ2383" s="10">
        <v>2</v>
      </c>
      <c r="CA2383" s="10">
        <v>10.7</v>
      </c>
      <c r="CC2383" s="10">
        <v>4.7203049999999996E-2</v>
      </c>
      <c r="CD2383" s="10">
        <v>2.9265890999999999E-2</v>
      </c>
      <c r="CE2383" s="10">
        <v>3</v>
      </c>
      <c r="CF2383" s="10">
        <v>10.7</v>
      </c>
      <c r="CH2383" s="10">
        <v>2443</v>
      </c>
      <c r="CI2383" s="10" t="s">
        <v>290</v>
      </c>
      <c r="CJ2383" s="10">
        <v>1.5734349999999998E-2</v>
      </c>
      <c r="CK2383" s="10">
        <v>9.7552969999999978E-3</v>
      </c>
      <c r="CL2383" s="10">
        <v>1</v>
      </c>
      <c r="CM2383" s="10">
        <v>10.7</v>
      </c>
      <c r="CO2383" s="10">
        <v>1.5734349999999998E-2</v>
      </c>
      <c r="CP2383" s="10">
        <v>9.7552969999999978E-3</v>
      </c>
      <c r="CQ2383" s="10">
        <v>1</v>
      </c>
      <c r="CR2383" s="10">
        <v>10.7</v>
      </c>
      <c r="CT2383" s="10">
        <v>1.5734349999999998E-2</v>
      </c>
      <c r="CU2383" s="10">
        <v>9.7552969999999978E-3</v>
      </c>
      <c r="CV2383" s="10">
        <v>1</v>
      </c>
      <c r="CW2383" s="10">
        <v>10.7</v>
      </c>
      <c r="CY2383" s="10">
        <v>2455</v>
      </c>
      <c r="CZ2383" s="10" t="s">
        <v>304</v>
      </c>
      <c r="DA2383" s="10">
        <v>0.45722170000000001</v>
      </c>
      <c r="DB2383" s="10">
        <v>0.1499687176</v>
      </c>
      <c r="DC2383" s="10">
        <v>26</v>
      </c>
      <c r="DD2383" s="10">
        <v>10.7</v>
      </c>
      <c r="DF2383" s="10">
        <v>0.57489630000000003</v>
      </c>
      <c r="DG2383" s="10">
        <v>0.18856598640000002</v>
      </c>
      <c r="DH2383" s="10">
        <v>33</v>
      </c>
      <c r="DI2383" s="10">
        <v>10.6</v>
      </c>
      <c r="DK2383" s="10">
        <v>0.55747519999999995</v>
      </c>
      <c r="DL2383" s="10">
        <v>0.1828518656</v>
      </c>
      <c r="DM2383" s="10">
        <v>32</v>
      </c>
      <c r="DN2383" s="10">
        <v>10.6</v>
      </c>
    </row>
    <row r="2384" spans="1:118" x14ac:dyDescent="0.25">
      <c r="A2384" s="10">
        <v>2445</v>
      </c>
      <c r="R2384" s="10">
        <v>2445</v>
      </c>
      <c r="S2384" s="10" t="s">
        <v>40</v>
      </c>
      <c r="T2384" s="10">
        <v>4.0999999999999996</v>
      </c>
      <c r="U2384" s="10">
        <v>2.6</v>
      </c>
      <c r="V2384" s="10">
        <v>23</v>
      </c>
      <c r="W2384" s="10">
        <v>115</v>
      </c>
      <c r="Y2384" s="10">
        <v>5.8</v>
      </c>
      <c r="Z2384" s="10">
        <v>3.2</v>
      </c>
      <c r="AA2384" s="10">
        <v>33</v>
      </c>
      <c r="AB2384" s="10">
        <v>114</v>
      </c>
      <c r="AD2384" s="10">
        <v>6.1</v>
      </c>
      <c r="AE2384" s="10">
        <v>3.2</v>
      </c>
      <c r="AF2384" s="10">
        <v>33</v>
      </c>
      <c r="AG2384" s="10">
        <v>114</v>
      </c>
      <c r="AI2384" s="10">
        <v>2445</v>
      </c>
      <c r="AJ2384" s="10" t="s">
        <v>40</v>
      </c>
      <c r="AK2384" s="10">
        <v>4.9000000000000004</v>
      </c>
      <c r="AL2384" s="10">
        <v>3.1</v>
      </c>
      <c r="AM2384" s="10">
        <v>28</v>
      </c>
      <c r="AN2384" s="10">
        <v>111</v>
      </c>
      <c r="AP2384" s="10">
        <v>5.9</v>
      </c>
      <c r="AQ2384" s="10">
        <v>3.7</v>
      </c>
      <c r="AR2384" s="10">
        <v>35</v>
      </c>
      <c r="AS2384" s="10">
        <v>110</v>
      </c>
      <c r="AU2384" s="10">
        <v>6.2</v>
      </c>
      <c r="AV2384" s="10">
        <v>3.9</v>
      </c>
      <c r="AW2384" s="10">
        <v>36</v>
      </c>
      <c r="AX2384" s="10">
        <v>110</v>
      </c>
      <c r="AZ2384" s="10">
        <v>2445</v>
      </c>
      <c r="BA2384" s="10" t="s">
        <v>40</v>
      </c>
      <c r="BQ2384" s="10">
        <v>2444</v>
      </c>
      <c r="BR2384" s="10" t="s">
        <v>39</v>
      </c>
      <c r="BS2384" s="10">
        <v>4.5999999999999996</v>
      </c>
      <c r="BT2384" s="10">
        <v>2.5</v>
      </c>
      <c r="BU2384" s="10">
        <v>25</v>
      </c>
      <c r="BV2384" s="10">
        <v>114</v>
      </c>
      <c r="BX2384" s="10">
        <v>5.8</v>
      </c>
      <c r="BY2384" s="10">
        <v>2.2999999999999998</v>
      </c>
      <c r="BZ2384" s="10">
        <v>30</v>
      </c>
      <c r="CA2384" s="10">
        <v>111</v>
      </c>
      <c r="CC2384" s="10">
        <v>6.1</v>
      </c>
      <c r="CD2384" s="10">
        <v>2.2999999999999998</v>
      </c>
      <c r="CE2384" s="10">
        <v>33</v>
      </c>
      <c r="CF2384" s="10">
        <v>111</v>
      </c>
      <c r="CH2384" s="10">
        <v>2444</v>
      </c>
      <c r="CI2384" s="10" t="s">
        <v>39</v>
      </c>
      <c r="CJ2384" s="10">
        <v>4</v>
      </c>
      <c r="CK2384" s="10">
        <v>2.5</v>
      </c>
      <c r="CL2384" s="10">
        <v>23</v>
      </c>
      <c r="CM2384" s="10">
        <v>114</v>
      </c>
      <c r="CO2384" s="10">
        <v>5.6</v>
      </c>
      <c r="CP2384" s="10">
        <v>3.2</v>
      </c>
      <c r="CQ2384" s="10">
        <v>31</v>
      </c>
      <c r="CR2384" s="10">
        <v>113</v>
      </c>
      <c r="CT2384" s="10">
        <v>6</v>
      </c>
      <c r="CU2384" s="10">
        <v>3</v>
      </c>
      <c r="CV2384" s="10">
        <v>33</v>
      </c>
      <c r="CW2384" s="10">
        <v>113</v>
      </c>
      <c r="CY2384" s="10">
        <v>2456</v>
      </c>
      <c r="CZ2384" s="10" t="s">
        <v>306</v>
      </c>
      <c r="DA2384" s="10">
        <v>0.80893069999999989</v>
      </c>
      <c r="DB2384" s="10">
        <v>0.26532926959999997</v>
      </c>
      <c r="DC2384" s="10">
        <v>46</v>
      </c>
      <c r="DD2384" s="10">
        <v>10.7</v>
      </c>
      <c r="DF2384" s="10">
        <v>1.2891614000000002</v>
      </c>
      <c r="DG2384" s="10">
        <v>0.4228449392000001</v>
      </c>
      <c r="DH2384" s="10">
        <v>74</v>
      </c>
      <c r="DI2384" s="10">
        <v>10.6</v>
      </c>
      <c r="DK2384" s="10">
        <v>1.2717402999999998</v>
      </c>
      <c r="DL2384" s="10">
        <v>0.41713081839999994</v>
      </c>
      <c r="DM2384" s="10">
        <v>73</v>
      </c>
      <c r="DN2384" s="10">
        <v>10.6</v>
      </c>
    </row>
    <row r="2385" spans="1:118" x14ac:dyDescent="0.25">
      <c r="A2385" s="10">
        <v>2446</v>
      </c>
      <c r="R2385" s="10">
        <v>2446</v>
      </c>
      <c r="S2385" s="10" t="s">
        <v>8</v>
      </c>
      <c r="AI2385" s="10">
        <v>2446</v>
      </c>
      <c r="AJ2385" s="10" t="s">
        <v>8</v>
      </c>
      <c r="AK2385" s="10">
        <v>0.57999999999999996</v>
      </c>
      <c r="AL2385" s="10">
        <v>0.28000000000000003</v>
      </c>
      <c r="AM2385" s="10">
        <v>10</v>
      </c>
      <c r="AN2385" s="10">
        <v>37.1</v>
      </c>
      <c r="AP2385" s="10">
        <v>0.46</v>
      </c>
      <c r="AQ2385" s="10">
        <v>0.22</v>
      </c>
      <c r="AR2385" s="10">
        <v>8</v>
      </c>
      <c r="AS2385" s="10">
        <v>36.799999999999997</v>
      </c>
      <c r="AU2385" s="10">
        <v>0.56999999999999995</v>
      </c>
      <c r="AV2385" s="10">
        <v>0.28000000000000003</v>
      </c>
      <c r="AW2385" s="10">
        <v>10</v>
      </c>
      <c r="AX2385" s="10">
        <v>36.5</v>
      </c>
      <c r="AZ2385" s="10">
        <v>2446</v>
      </c>
      <c r="BA2385" s="10" t="s">
        <v>8</v>
      </c>
      <c r="BB2385" s="10">
        <v>2.34</v>
      </c>
      <c r="BC2385" s="10">
        <v>1.45</v>
      </c>
      <c r="BD2385" s="10">
        <v>43</v>
      </c>
      <c r="BE2385" s="10">
        <v>37</v>
      </c>
      <c r="BG2385" s="10">
        <v>3.15</v>
      </c>
      <c r="BH2385" s="10">
        <v>1.6</v>
      </c>
      <c r="BI2385" s="10">
        <v>56</v>
      </c>
      <c r="BJ2385" s="10">
        <v>36.5</v>
      </c>
      <c r="BL2385" s="10">
        <v>3.8</v>
      </c>
      <c r="BM2385" s="10">
        <v>1.96</v>
      </c>
      <c r="BN2385" s="10">
        <v>68</v>
      </c>
      <c r="BO2385" s="10">
        <v>36.299999999999997</v>
      </c>
      <c r="BQ2385" s="10">
        <v>2445</v>
      </c>
      <c r="BR2385" s="10" t="s">
        <v>40</v>
      </c>
      <c r="BS2385" s="10">
        <v>4.5999999999999996</v>
      </c>
      <c r="BT2385" s="10">
        <v>2.4</v>
      </c>
      <c r="BU2385" s="10">
        <v>25</v>
      </c>
      <c r="BV2385" s="10">
        <v>114</v>
      </c>
      <c r="BX2385" s="10">
        <v>5.5</v>
      </c>
      <c r="BY2385" s="10">
        <v>2.7</v>
      </c>
      <c r="BZ2385" s="10">
        <v>34</v>
      </c>
      <c r="CA2385" s="10">
        <v>111</v>
      </c>
      <c r="CC2385" s="10">
        <v>5.8</v>
      </c>
      <c r="CD2385" s="10">
        <v>3</v>
      </c>
      <c r="CE2385" s="10">
        <v>34</v>
      </c>
      <c r="CF2385" s="10">
        <v>111</v>
      </c>
      <c r="CH2385" s="10">
        <v>2445</v>
      </c>
      <c r="CI2385" s="10" t="s">
        <v>40</v>
      </c>
      <c r="CY2385" s="10">
        <v>2457</v>
      </c>
      <c r="CZ2385" s="10" t="s">
        <v>292</v>
      </c>
      <c r="DA2385" s="10">
        <v>1.2485669499999998</v>
      </c>
      <c r="DB2385" s="10">
        <v>0.40952995959999999</v>
      </c>
      <c r="DC2385" s="10">
        <v>71</v>
      </c>
      <c r="DD2385" s="10">
        <v>10.7</v>
      </c>
      <c r="DF2385" s="10">
        <v>1.3414247000000001</v>
      </c>
      <c r="DG2385" s="10">
        <v>0.43998730160000005</v>
      </c>
      <c r="DH2385" s="10">
        <v>77</v>
      </c>
      <c r="DI2385" s="10">
        <v>10.6</v>
      </c>
      <c r="DK2385" s="10">
        <v>1.7769522</v>
      </c>
      <c r="DL2385" s="10">
        <v>0.58284032159999999</v>
      </c>
      <c r="DM2385" s="10">
        <v>102</v>
      </c>
      <c r="DN2385" s="10">
        <v>10.6</v>
      </c>
    </row>
    <row r="2386" spans="1:118" x14ac:dyDescent="0.25">
      <c r="A2386" s="10">
        <v>2447</v>
      </c>
      <c r="R2386" s="10">
        <v>2447</v>
      </c>
      <c r="S2386" s="10" t="s">
        <v>9</v>
      </c>
      <c r="T2386" s="10">
        <v>2.1</v>
      </c>
      <c r="U2386" s="10">
        <v>1.34</v>
      </c>
      <c r="V2386" s="10">
        <v>40</v>
      </c>
      <c r="W2386" s="10">
        <v>36.799999999999997</v>
      </c>
      <c r="Y2386" s="10">
        <v>3.1</v>
      </c>
      <c r="Z2386" s="10">
        <v>1.52</v>
      </c>
      <c r="AA2386" s="10">
        <v>54</v>
      </c>
      <c r="AB2386" s="10">
        <v>36.5</v>
      </c>
      <c r="AD2386" s="10">
        <v>3.1</v>
      </c>
      <c r="AE2386" s="10">
        <v>1.63</v>
      </c>
      <c r="AF2386" s="10">
        <v>56</v>
      </c>
      <c r="AG2386" s="10">
        <v>36.200000000000003</v>
      </c>
      <c r="AI2386" s="10">
        <v>2447</v>
      </c>
      <c r="AJ2386" s="10" t="s">
        <v>9</v>
      </c>
      <c r="AK2386" s="10">
        <v>4.8</v>
      </c>
      <c r="AL2386" s="10">
        <v>3</v>
      </c>
      <c r="AM2386" s="10">
        <v>88</v>
      </c>
      <c r="AN2386" s="10">
        <v>37.1</v>
      </c>
      <c r="AP2386" s="10">
        <v>5.8</v>
      </c>
      <c r="AQ2386" s="10">
        <v>3.6</v>
      </c>
      <c r="AR2386" s="10">
        <v>108</v>
      </c>
      <c r="AS2386" s="10">
        <v>36.799999999999997</v>
      </c>
      <c r="AU2386" s="10">
        <v>6.1</v>
      </c>
      <c r="AV2386" s="10">
        <v>3.8</v>
      </c>
      <c r="AW2386" s="10">
        <v>113</v>
      </c>
      <c r="AX2386" s="10">
        <v>36.5</v>
      </c>
      <c r="AZ2386" s="10">
        <v>2447</v>
      </c>
      <c r="BA2386" s="10" t="s">
        <v>9</v>
      </c>
      <c r="BQ2386" s="10">
        <v>2446</v>
      </c>
      <c r="BR2386" s="10" t="s">
        <v>8</v>
      </c>
      <c r="BS2386" s="10">
        <v>0.27</v>
      </c>
      <c r="BT2386" s="10">
        <v>0.17</v>
      </c>
      <c r="BU2386" s="10">
        <v>5</v>
      </c>
      <c r="BV2386" s="10">
        <v>37.299999999999997</v>
      </c>
      <c r="BX2386" s="10">
        <v>0.25</v>
      </c>
      <c r="BY2386" s="10">
        <v>0.13</v>
      </c>
      <c r="BZ2386" s="10">
        <v>4</v>
      </c>
      <c r="CA2386" s="10">
        <v>36.799999999999997</v>
      </c>
      <c r="CC2386" s="10">
        <v>0.25</v>
      </c>
      <c r="CD2386" s="10">
        <v>0.13</v>
      </c>
      <c r="CE2386" s="10">
        <v>4</v>
      </c>
      <c r="CF2386" s="10">
        <v>36.799999999999997</v>
      </c>
      <c r="CH2386" s="10">
        <v>2446</v>
      </c>
      <c r="CI2386" s="10" t="s">
        <v>8</v>
      </c>
      <c r="CJ2386" s="10">
        <v>1.9</v>
      </c>
      <c r="CK2386" s="10">
        <v>1.2</v>
      </c>
      <c r="CL2386" s="10">
        <v>34</v>
      </c>
      <c r="CM2386" s="10">
        <v>37.1</v>
      </c>
      <c r="CO2386" s="10">
        <v>2.8</v>
      </c>
      <c r="CP2386" s="10">
        <v>1.3</v>
      </c>
      <c r="CQ2386" s="10">
        <v>49</v>
      </c>
      <c r="CR2386" s="10">
        <v>36.799999999999997</v>
      </c>
      <c r="CT2386" s="10">
        <v>3.1</v>
      </c>
      <c r="CU2386" s="10">
        <v>1.4</v>
      </c>
      <c r="CV2386" s="10">
        <v>54</v>
      </c>
      <c r="CW2386" s="10">
        <v>36.700000000000003</v>
      </c>
      <c r="CY2386" s="10">
        <v>2458</v>
      </c>
      <c r="CZ2386" s="10" t="s">
        <v>293</v>
      </c>
      <c r="DA2386" s="10">
        <v>0.28136719999999998</v>
      </c>
      <c r="DB2386" s="10">
        <v>9.2288441599999993E-2</v>
      </c>
      <c r="DC2386" s="10">
        <v>16</v>
      </c>
      <c r="DD2386" s="10">
        <v>10.7</v>
      </c>
      <c r="DF2386" s="10">
        <v>0.43552750000000001</v>
      </c>
      <c r="DG2386" s="10">
        <v>0.14285302</v>
      </c>
      <c r="DH2386" s="10">
        <v>25</v>
      </c>
      <c r="DI2386" s="10">
        <v>10.6</v>
      </c>
      <c r="DK2386" s="10">
        <v>0.4703697</v>
      </c>
      <c r="DL2386" s="10">
        <v>0.1542812616</v>
      </c>
      <c r="DM2386" s="10">
        <v>27</v>
      </c>
      <c r="DN2386" s="10">
        <v>10.6</v>
      </c>
    </row>
    <row r="2387" spans="1:118" x14ac:dyDescent="0.25">
      <c r="A2387" s="10">
        <v>2448</v>
      </c>
      <c r="R2387" s="10">
        <v>2448</v>
      </c>
      <c r="S2387" s="10" t="s">
        <v>10</v>
      </c>
      <c r="AI2387" s="10">
        <v>2448</v>
      </c>
      <c r="AJ2387" s="10" t="s">
        <v>10</v>
      </c>
      <c r="AK2387" s="10">
        <v>4.5</v>
      </c>
      <c r="AL2387" s="10">
        <v>1.84</v>
      </c>
      <c r="AM2387" s="10">
        <v>262</v>
      </c>
      <c r="AN2387" s="10">
        <v>10.8</v>
      </c>
      <c r="AP2387" s="10">
        <v>5.27</v>
      </c>
      <c r="AQ2387" s="10">
        <v>2.91</v>
      </c>
      <c r="AR2387" s="10">
        <v>334</v>
      </c>
      <c r="AS2387" s="10">
        <v>10.6</v>
      </c>
      <c r="AU2387" s="10">
        <v>5.98</v>
      </c>
      <c r="AV2387" s="10">
        <v>1.96</v>
      </c>
      <c r="AW2387" s="10">
        <v>340</v>
      </c>
      <c r="AX2387" s="10">
        <v>10.7</v>
      </c>
      <c r="AZ2387" s="10">
        <v>2448</v>
      </c>
      <c r="BA2387" s="10" t="s">
        <v>10</v>
      </c>
      <c r="BB2387" s="10">
        <v>1.6</v>
      </c>
      <c r="BC2387" s="10">
        <v>0.98</v>
      </c>
      <c r="BD2387" s="10">
        <v>100</v>
      </c>
      <c r="BE2387" s="10">
        <v>10.7</v>
      </c>
      <c r="BG2387" s="10">
        <v>2.4300000000000002</v>
      </c>
      <c r="BH2387" s="10">
        <v>1.1100000000000001</v>
      </c>
      <c r="BI2387" s="10">
        <v>144</v>
      </c>
      <c r="BJ2387" s="10">
        <v>10.7</v>
      </c>
      <c r="BL2387" s="10">
        <v>2.6</v>
      </c>
      <c r="BM2387" s="10">
        <v>1.33</v>
      </c>
      <c r="BN2387" s="10">
        <v>158</v>
      </c>
      <c r="BO2387" s="10">
        <v>10.7</v>
      </c>
      <c r="BQ2387" s="10">
        <v>2447</v>
      </c>
      <c r="BR2387" s="10" t="s">
        <v>9</v>
      </c>
      <c r="BS2387" s="10">
        <v>4.5</v>
      </c>
      <c r="BT2387" s="10">
        <v>2.2999999999999998</v>
      </c>
      <c r="BU2387" s="10">
        <v>78</v>
      </c>
      <c r="BV2387" s="10">
        <v>37.299999999999997</v>
      </c>
      <c r="BX2387" s="10">
        <v>5.4</v>
      </c>
      <c r="BY2387" s="10">
        <v>2.6</v>
      </c>
      <c r="BZ2387" s="10">
        <v>95</v>
      </c>
      <c r="CA2387" s="10">
        <v>36.799999999999997</v>
      </c>
      <c r="CC2387" s="10">
        <v>5.7</v>
      </c>
      <c r="CD2387" s="10">
        <v>2.9</v>
      </c>
      <c r="CE2387" s="10">
        <v>101</v>
      </c>
      <c r="CF2387" s="10">
        <v>36.799999999999997</v>
      </c>
      <c r="CH2387" s="10">
        <v>2447</v>
      </c>
      <c r="CI2387" s="10" t="s">
        <v>9</v>
      </c>
      <c r="CY2387" s="10">
        <v>2459</v>
      </c>
      <c r="CZ2387" s="10" t="s">
        <v>296</v>
      </c>
      <c r="DA2387" s="10">
        <v>0.17585449999999997</v>
      </c>
      <c r="DB2387" s="10">
        <v>5.7680275999999996E-2</v>
      </c>
      <c r="DC2387" s="10">
        <v>10</v>
      </c>
      <c r="DD2387" s="10">
        <v>10.7</v>
      </c>
      <c r="DF2387" s="10">
        <v>0.20905319999999999</v>
      </c>
      <c r="DG2387" s="10">
        <v>6.8569449599999999E-2</v>
      </c>
      <c r="DH2387" s="10">
        <v>12</v>
      </c>
      <c r="DI2387" s="10">
        <v>10.6</v>
      </c>
      <c r="DK2387" s="10">
        <v>0.27873759999999997</v>
      </c>
      <c r="DL2387" s="10">
        <v>9.1425932799999998E-2</v>
      </c>
      <c r="DM2387" s="10">
        <v>16</v>
      </c>
      <c r="DN2387" s="10">
        <v>10.6</v>
      </c>
    </row>
    <row r="2388" spans="1:118" x14ac:dyDescent="0.25">
      <c r="A2388" s="10">
        <v>2449</v>
      </c>
      <c r="R2388" s="10">
        <v>2449</v>
      </c>
      <c r="S2388" s="10" t="s">
        <v>11</v>
      </c>
      <c r="T2388" s="10">
        <v>1.8</v>
      </c>
      <c r="U2388" s="10">
        <v>1.1000000000000001</v>
      </c>
      <c r="V2388" s="10">
        <v>114</v>
      </c>
      <c r="W2388" s="10">
        <v>10.7</v>
      </c>
      <c r="Y2388" s="10">
        <v>2.6</v>
      </c>
      <c r="Z2388" s="10">
        <v>1.5</v>
      </c>
      <c r="AA2388" s="10">
        <v>164</v>
      </c>
      <c r="AB2388" s="10">
        <v>10.7</v>
      </c>
      <c r="AD2388" s="10">
        <v>2.8</v>
      </c>
      <c r="AE2388" s="10">
        <v>1.4</v>
      </c>
      <c r="AF2388" s="10">
        <v>170</v>
      </c>
      <c r="AG2388" s="10">
        <v>10.7</v>
      </c>
      <c r="AI2388" s="10">
        <v>2449</v>
      </c>
      <c r="AJ2388" s="10" t="s">
        <v>11</v>
      </c>
      <c r="AZ2388" s="10">
        <v>2449</v>
      </c>
      <c r="BA2388" s="10" t="s">
        <v>11</v>
      </c>
      <c r="BQ2388" s="10">
        <v>2448</v>
      </c>
      <c r="BR2388" s="10" t="s">
        <v>10</v>
      </c>
      <c r="BS2388" s="10">
        <v>4.3</v>
      </c>
      <c r="BT2388" s="10">
        <v>2.1</v>
      </c>
      <c r="BU2388" s="10">
        <v>260</v>
      </c>
      <c r="BV2388" s="10">
        <v>10.7</v>
      </c>
      <c r="BX2388" s="10">
        <v>5.5</v>
      </c>
      <c r="BY2388" s="10">
        <v>2</v>
      </c>
      <c r="BZ2388" s="10">
        <v>316</v>
      </c>
      <c r="CA2388" s="10">
        <v>10.7</v>
      </c>
      <c r="CC2388" s="10">
        <v>5.74</v>
      </c>
      <c r="CD2388" s="10">
        <v>2</v>
      </c>
      <c r="CE2388" s="10">
        <v>328</v>
      </c>
      <c r="CF2388" s="10">
        <v>10.7</v>
      </c>
      <c r="CH2388" s="10">
        <v>2448</v>
      </c>
      <c r="CI2388" s="10" t="s">
        <v>10</v>
      </c>
      <c r="CJ2388" s="10">
        <v>2</v>
      </c>
      <c r="CK2388" s="10">
        <v>1.2</v>
      </c>
      <c r="CL2388" s="10">
        <v>126</v>
      </c>
      <c r="CM2388" s="10">
        <v>10.7</v>
      </c>
      <c r="CO2388" s="10">
        <v>2.7</v>
      </c>
      <c r="CP2388" s="10">
        <v>1.7</v>
      </c>
      <c r="CQ2388" s="10">
        <v>172</v>
      </c>
      <c r="CR2388" s="10">
        <v>10.7</v>
      </c>
      <c r="CT2388" s="10">
        <v>2.8</v>
      </c>
      <c r="CU2388" s="10">
        <v>1.4</v>
      </c>
      <c r="CV2388" s="10">
        <v>172</v>
      </c>
      <c r="CW2388" s="10">
        <v>10.6</v>
      </c>
      <c r="CY2388" s="10">
        <v>2460</v>
      </c>
      <c r="CZ2388" s="10" t="s">
        <v>298</v>
      </c>
      <c r="DA2388" s="10">
        <v>0.52756349999999985</v>
      </c>
      <c r="DB2388" s="10">
        <v>0.17304082799999995</v>
      </c>
      <c r="DC2388" s="10">
        <v>30</v>
      </c>
      <c r="DD2388" s="10">
        <v>10.7</v>
      </c>
      <c r="DF2388" s="10">
        <v>0.69684399999999991</v>
      </c>
      <c r="DG2388" s="10">
        <v>0.22856483199999997</v>
      </c>
      <c r="DH2388" s="10">
        <v>40</v>
      </c>
      <c r="DI2388" s="10">
        <v>10.6</v>
      </c>
      <c r="DK2388" s="10">
        <v>0.64458070000000012</v>
      </c>
      <c r="DL2388" s="10">
        <v>0.21142246960000005</v>
      </c>
      <c r="DM2388" s="10">
        <v>37</v>
      </c>
      <c r="DN2388" s="10">
        <v>10.6</v>
      </c>
    </row>
    <row r="2389" spans="1:118" x14ac:dyDescent="0.25">
      <c r="A2389" s="10">
        <v>2450</v>
      </c>
      <c r="R2389" s="10">
        <v>2450</v>
      </c>
      <c r="S2389" s="10" t="s">
        <v>558</v>
      </c>
      <c r="T2389" s="10">
        <v>1.1299999999999999</v>
      </c>
      <c r="U2389" s="10">
        <v>0.74</v>
      </c>
      <c r="V2389" s="10">
        <v>27</v>
      </c>
      <c r="W2389" s="10">
        <v>36.799999999999997</v>
      </c>
      <c r="Y2389" s="10">
        <v>1.44</v>
      </c>
      <c r="Z2389" s="10">
        <v>1</v>
      </c>
      <c r="AA2389" s="10">
        <v>27</v>
      </c>
      <c r="AB2389" s="10">
        <v>36.5</v>
      </c>
      <c r="AD2389" s="10">
        <v>1.64</v>
      </c>
      <c r="AE2389" s="10">
        <v>0.92</v>
      </c>
      <c r="AF2389" s="10">
        <v>35</v>
      </c>
      <c r="AG2389" s="10">
        <v>36.200000000000003</v>
      </c>
      <c r="AI2389" s="10">
        <v>2450</v>
      </c>
      <c r="AJ2389" s="10" t="s">
        <v>558</v>
      </c>
      <c r="AK2389" s="10">
        <v>2.4500000000000002</v>
      </c>
      <c r="AL2389" s="10">
        <v>0.98</v>
      </c>
      <c r="AM2389" s="10">
        <v>40</v>
      </c>
      <c r="AN2389" s="10">
        <v>37.1</v>
      </c>
      <c r="AP2389" s="10">
        <v>3</v>
      </c>
      <c r="AQ2389" s="10">
        <v>1.3</v>
      </c>
      <c r="AR2389" s="10">
        <v>43</v>
      </c>
      <c r="AS2389" s="10">
        <v>36.799999999999997</v>
      </c>
      <c r="AU2389" s="10">
        <v>3.3</v>
      </c>
      <c r="AV2389" s="10">
        <v>1.7</v>
      </c>
      <c r="AW2389" s="10">
        <v>45</v>
      </c>
      <c r="AX2389" s="10">
        <v>36.5</v>
      </c>
      <c r="AZ2389" s="10">
        <v>2450</v>
      </c>
      <c r="BA2389" s="10" t="s">
        <v>558</v>
      </c>
      <c r="BB2389" s="10">
        <v>1.1299999999999999</v>
      </c>
      <c r="BC2389" s="10">
        <v>0.74</v>
      </c>
      <c r="BD2389" s="10">
        <v>22</v>
      </c>
      <c r="BE2389" s="10">
        <v>37</v>
      </c>
      <c r="BG2389" s="10">
        <v>1.44</v>
      </c>
      <c r="BH2389" s="10">
        <v>1</v>
      </c>
      <c r="BI2389" s="10">
        <v>28</v>
      </c>
      <c r="BJ2389" s="10">
        <v>36.5</v>
      </c>
      <c r="BL2389" s="10">
        <v>1.64</v>
      </c>
      <c r="BM2389" s="10">
        <v>0.92</v>
      </c>
      <c r="BN2389" s="10">
        <v>34</v>
      </c>
      <c r="BO2389" s="10">
        <v>36.299999999999997</v>
      </c>
      <c r="BQ2389" s="10">
        <v>2449</v>
      </c>
      <c r="BR2389" s="10" t="s">
        <v>11</v>
      </c>
      <c r="BU2389" s="10">
        <v>0</v>
      </c>
      <c r="BZ2389" s="10">
        <v>0</v>
      </c>
      <c r="CE2389" s="10">
        <v>0</v>
      </c>
      <c r="CH2389" s="10">
        <v>2449</v>
      </c>
      <c r="CI2389" s="10" t="s">
        <v>11</v>
      </c>
      <c r="CY2389" s="10">
        <v>2461</v>
      </c>
      <c r="CZ2389" s="10" t="s">
        <v>308</v>
      </c>
      <c r="DA2389" s="10">
        <v>0.73858889999999999</v>
      </c>
      <c r="DB2389" s="10">
        <v>0.24225715920000002</v>
      </c>
      <c r="DC2389" s="10">
        <v>42</v>
      </c>
      <c r="DD2389" s="10">
        <v>10.7</v>
      </c>
      <c r="DF2389" s="10">
        <v>1.1149503999999999</v>
      </c>
      <c r="DG2389" s="10">
        <v>0.36570373119999999</v>
      </c>
      <c r="DH2389" s="10">
        <v>64</v>
      </c>
      <c r="DI2389" s="10">
        <v>10.6</v>
      </c>
      <c r="DK2389" s="10">
        <v>1.0801082000000002</v>
      </c>
      <c r="DL2389" s="10">
        <v>0.35427548960000005</v>
      </c>
      <c r="DM2389" s="10">
        <v>62</v>
      </c>
      <c r="DN2389" s="10">
        <v>10.6</v>
      </c>
    </row>
    <row r="2390" spans="1:118" x14ac:dyDescent="0.25">
      <c r="A2390" s="10">
        <v>2451</v>
      </c>
      <c r="R2390" s="10">
        <v>2451</v>
      </c>
      <c r="S2390" s="10" t="s">
        <v>559</v>
      </c>
      <c r="T2390" s="10">
        <v>0.49</v>
      </c>
      <c r="U2390" s="10">
        <v>0.42</v>
      </c>
      <c r="V2390" s="10">
        <v>13</v>
      </c>
      <c r="W2390" s="10">
        <v>36.799999999999997</v>
      </c>
      <c r="Y2390" s="10">
        <v>0.56000000000000005</v>
      </c>
      <c r="Z2390" s="10">
        <v>0.48</v>
      </c>
      <c r="AA2390" s="10">
        <v>16</v>
      </c>
      <c r="AB2390" s="10">
        <v>36.5</v>
      </c>
      <c r="AD2390" s="10">
        <v>0.65</v>
      </c>
      <c r="AE2390" s="10">
        <v>0.52</v>
      </c>
      <c r="AF2390" s="10">
        <v>19</v>
      </c>
      <c r="AG2390" s="10">
        <v>36.200000000000003</v>
      </c>
      <c r="AI2390" s="10">
        <v>2451</v>
      </c>
      <c r="AJ2390" s="10" t="s">
        <v>559</v>
      </c>
      <c r="AK2390" s="10">
        <v>1.5</v>
      </c>
      <c r="AL2390" s="10">
        <v>0.78</v>
      </c>
      <c r="AM2390" s="10">
        <v>25</v>
      </c>
      <c r="AN2390" s="10">
        <v>37.1</v>
      </c>
      <c r="AP2390" s="10">
        <v>1.55</v>
      </c>
      <c r="AQ2390" s="10">
        <v>0.8</v>
      </c>
      <c r="AR2390" s="10">
        <v>27</v>
      </c>
      <c r="AS2390" s="10">
        <v>36.799999999999997</v>
      </c>
      <c r="AU2390" s="10">
        <v>1.6</v>
      </c>
      <c r="AV2390" s="10">
        <v>0.8</v>
      </c>
      <c r="AW2390" s="10">
        <v>28</v>
      </c>
      <c r="AX2390" s="10">
        <v>36.5</v>
      </c>
      <c r="AZ2390" s="10">
        <v>2451</v>
      </c>
      <c r="BA2390" s="10" t="s">
        <v>559</v>
      </c>
      <c r="BB2390" s="10">
        <v>0.49</v>
      </c>
      <c r="BC2390" s="10">
        <v>0.42</v>
      </c>
      <c r="BD2390" s="10">
        <v>12</v>
      </c>
      <c r="BE2390" s="10">
        <v>37</v>
      </c>
      <c r="BG2390" s="10">
        <v>0.56000000000000005</v>
      </c>
      <c r="BH2390" s="10">
        <v>0.48</v>
      </c>
      <c r="BI2390" s="10">
        <v>16</v>
      </c>
      <c r="BJ2390" s="10">
        <v>36.5</v>
      </c>
      <c r="BL2390" s="10">
        <v>0.65</v>
      </c>
      <c r="BM2390" s="10">
        <v>0.52</v>
      </c>
      <c r="BN2390" s="10">
        <v>20</v>
      </c>
      <c r="BO2390" s="10">
        <v>36.299999999999997</v>
      </c>
      <c r="BQ2390" s="10">
        <v>2450</v>
      </c>
      <c r="BR2390" s="10" t="s">
        <v>558</v>
      </c>
      <c r="BS2390" s="10">
        <v>2.1823707799999998</v>
      </c>
      <c r="BT2390" s="10">
        <v>1.1173738393599999</v>
      </c>
      <c r="BU2390" s="10">
        <v>38</v>
      </c>
      <c r="BV2390" s="10">
        <v>37.299999999999997</v>
      </c>
      <c r="BX2390" s="10">
        <v>2.2919040000000002</v>
      </c>
      <c r="BY2390" s="10">
        <v>1.1092815360000001</v>
      </c>
      <c r="BZ2390" s="10">
        <v>40</v>
      </c>
      <c r="CA2390" s="10">
        <v>36.799999999999997</v>
      </c>
      <c r="CC2390" s="10">
        <v>2.5497432</v>
      </c>
      <c r="CD2390" s="10">
        <v>1.3054685184000001</v>
      </c>
      <c r="CE2390" s="10">
        <v>45</v>
      </c>
      <c r="CF2390" s="10">
        <v>36.799999999999997</v>
      </c>
      <c r="CH2390" s="10">
        <v>2450</v>
      </c>
      <c r="CI2390" s="10" t="s">
        <v>558</v>
      </c>
      <c r="CJ2390" s="10">
        <v>0.96</v>
      </c>
      <c r="CK2390" s="10">
        <v>0.59</v>
      </c>
      <c r="CL2390" s="10">
        <v>17</v>
      </c>
      <c r="CM2390" s="10">
        <v>37.1</v>
      </c>
      <c r="CO2390" s="10">
        <v>0.96</v>
      </c>
      <c r="CP2390" s="10">
        <v>0.59</v>
      </c>
      <c r="CQ2390" s="10">
        <v>17</v>
      </c>
      <c r="CR2390" s="10">
        <v>36.799999999999997</v>
      </c>
      <c r="CT2390" s="10">
        <v>1.2</v>
      </c>
      <c r="CU2390" s="10">
        <v>0.59</v>
      </c>
      <c r="CV2390" s="10">
        <v>26</v>
      </c>
      <c r="CW2390" s="10">
        <v>36.700000000000003</v>
      </c>
      <c r="CY2390" s="10">
        <v>2462</v>
      </c>
      <c r="CZ2390" s="10" t="s">
        <v>8</v>
      </c>
    </row>
    <row r="2391" spans="1:118" x14ac:dyDescent="0.25">
      <c r="A2391" s="10">
        <v>2452</v>
      </c>
      <c r="R2391" s="10">
        <v>2452</v>
      </c>
      <c r="S2391" s="10" t="s">
        <v>560</v>
      </c>
      <c r="T2391" s="10">
        <v>0.12</v>
      </c>
      <c r="U2391" s="10">
        <v>0.1</v>
      </c>
      <c r="V2391" s="10">
        <v>2</v>
      </c>
      <c r="W2391" s="10">
        <v>36.799999999999997</v>
      </c>
      <c r="Y2391" s="10">
        <v>0.15</v>
      </c>
      <c r="Z2391" s="10">
        <v>0.12</v>
      </c>
      <c r="AA2391" s="10">
        <v>3</v>
      </c>
      <c r="AB2391" s="10">
        <v>36.5</v>
      </c>
      <c r="AD2391" s="10">
        <v>0.18</v>
      </c>
      <c r="AE2391" s="10">
        <v>0.14000000000000001</v>
      </c>
      <c r="AF2391" s="10">
        <v>4</v>
      </c>
      <c r="AG2391" s="10">
        <v>36.200000000000003</v>
      </c>
      <c r="AI2391" s="10">
        <v>2452</v>
      </c>
      <c r="AJ2391" s="10" t="s">
        <v>560</v>
      </c>
      <c r="AK2391" s="10">
        <v>0.34</v>
      </c>
      <c r="AL2391" s="10">
        <v>0.12</v>
      </c>
      <c r="AM2391" s="10">
        <v>6</v>
      </c>
      <c r="AN2391" s="10">
        <v>37.1</v>
      </c>
      <c r="AP2391" s="10">
        <v>0.37</v>
      </c>
      <c r="AQ2391" s="10">
        <v>0.12</v>
      </c>
      <c r="AR2391" s="10">
        <v>7</v>
      </c>
      <c r="AS2391" s="10">
        <v>36.799999999999997</v>
      </c>
      <c r="AU2391" s="10">
        <v>0.41</v>
      </c>
      <c r="AV2391" s="10">
        <v>0.14000000000000001</v>
      </c>
      <c r="AW2391" s="10">
        <v>8</v>
      </c>
      <c r="AX2391" s="10">
        <v>36.5</v>
      </c>
      <c r="AZ2391" s="10">
        <v>2452</v>
      </c>
      <c r="BA2391" s="10" t="s">
        <v>560</v>
      </c>
      <c r="BB2391" s="10">
        <v>0.12</v>
      </c>
      <c r="BC2391" s="10">
        <v>0.1</v>
      </c>
      <c r="BD2391" s="10">
        <v>1</v>
      </c>
      <c r="BE2391" s="10">
        <v>37</v>
      </c>
      <c r="BG2391" s="10">
        <v>0.15</v>
      </c>
      <c r="BH2391" s="10">
        <v>0.12</v>
      </c>
      <c r="BI2391" s="10">
        <v>2</v>
      </c>
      <c r="BJ2391" s="10">
        <v>36.5</v>
      </c>
      <c r="BL2391" s="10">
        <v>0.18</v>
      </c>
      <c r="BM2391" s="10">
        <v>0.14000000000000001</v>
      </c>
      <c r="BN2391" s="10">
        <v>2</v>
      </c>
      <c r="BO2391" s="10">
        <v>36.299999999999997</v>
      </c>
      <c r="BQ2391" s="10">
        <v>2451</v>
      </c>
      <c r="BR2391" s="10" t="s">
        <v>559</v>
      </c>
      <c r="BS2391" s="10">
        <v>0.74660052999999993</v>
      </c>
      <c r="BT2391" s="10">
        <v>0.38225947135999999</v>
      </c>
      <c r="BU2391" s="10">
        <v>13</v>
      </c>
      <c r="BV2391" s="10">
        <v>37.299999999999997</v>
      </c>
      <c r="BX2391" s="10">
        <v>1.1459520000000001</v>
      </c>
      <c r="BY2391" s="10">
        <v>0.55464076800000006</v>
      </c>
      <c r="BZ2391" s="10">
        <v>20</v>
      </c>
      <c r="CA2391" s="10">
        <v>36.799999999999997</v>
      </c>
      <c r="CC2391" s="10">
        <v>1.18988016</v>
      </c>
      <c r="CD2391" s="10">
        <v>0.60921864191999997</v>
      </c>
      <c r="CE2391" s="10">
        <v>21</v>
      </c>
      <c r="CF2391" s="10">
        <v>36.799999999999997</v>
      </c>
      <c r="CH2391" s="10">
        <v>2451</v>
      </c>
      <c r="CI2391" s="10" t="s">
        <v>559</v>
      </c>
      <c r="CJ2391" s="10">
        <v>0.55000000000000004</v>
      </c>
      <c r="CK2391" s="10">
        <v>0.34</v>
      </c>
      <c r="CL2391" s="10">
        <v>6</v>
      </c>
      <c r="CM2391" s="10">
        <v>37.1</v>
      </c>
      <c r="CO2391" s="10">
        <v>0.64</v>
      </c>
      <c r="CP2391" s="10">
        <v>0.38</v>
      </c>
      <c r="CQ2391" s="10">
        <v>12</v>
      </c>
      <c r="CR2391" s="10">
        <v>36.799999999999997</v>
      </c>
      <c r="CT2391" s="10">
        <v>0.74</v>
      </c>
      <c r="CU2391" s="10">
        <v>0.38</v>
      </c>
      <c r="CV2391" s="10">
        <v>13</v>
      </c>
      <c r="CW2391" s="10">
        <v>36.700000000000003</v>
      </c>
      <c r="CY2391" s="10">
        <v>2463</v>
      </c>
      <c r="CZ2391" s="10" t="s">
        <v>9</v>
      </c>
      <c r="DA2391" s="10">
        <v>0.79</v>
      </c>
      <c r="DB2391" s="10">
        <v>0.26</v>
      </c>
      <c r="DC2391" s="10">
        <v>13</v>
      </c>
      <c r="DD2391" s="10">
        <v>36</v>
      </c>
      <c r="DF2391" s="10">
        <v>1.1100000000000001</v>
      </c>
      <c r="DG2391" s="10">
        <v>0.36</v>
      </c>
      <c r="DH2391" s="10">
        <v>19</v>
      </c>
      <c r="DI2391" s="10">
        <v>36.200000000000003</v>
      </c>
      <c r="DK2391" s="10">
        <v>1.1100000000000001</v>
      </c>
      <c r="DL2391" s="10">
        <v>0.36</v>
      </c>
      <c r="DM2391" s="10">
        <v>19</v>
      </c>
      <c r="DN2391" s="10">
        <v>35.9</v>
      </c>
    </row>
    <row r="2392" spans="1:118" x14ac:dyDescent="0.25">
      <c r="A2392" s="10">
        <v>2453</v>
      </c>
      <c r="R2392" s="10">
        <v>2453</v>
      </c>
      <c r="S2392" s="10" t="s">
        <v>561</v>
      </c>
      <c r="T2392" s="10">
        <v>0.12</v>
      </c>
      <c r="U2392" s="10">
        <v>0.1</v>
      </c>
      <c r="V2392" s="10">
        <v>2</v>
      </c>
      <c r="W2392" s="10">
        <v>36.799999999999997</v>
      </c>
      <c r="Y2392" s="10">
        <v>0.14000000000000001</v>
      </c>
      <c r="Z2392" s="10">
        <v>0.11</v>
      </c>
      <c r="AA2392" s="10">
        <v>3</v>
      </c>
      <c r="AB2392" s="10">
        <v>36.5</v>
      </c>
      <c r="AD2392" s="10">
        <v>0.14000000000000001</v>
      </c>
      <c r="AE2392" s="10">
        <v>0.1</v>
      </c>
      <c r="AF2392" s="10">
        <v>3</v>
      </c>
      <c r="AG2392" s="10">
        <v>36.200000000000003</v>
      </c>
      <c r="AI2392" s="10">
        <v>2453</v>
      </c>
      <c r="AJ2392" s="10" t="s">
        <v>561</v>
      </c>
      <c r="AK2392" s="10">
        <v>0.33</v>
      </c>
      <c r="AL2392" s="10">
        <v>0.11</v>
      </c>
      <c r="AM2392" s="10">
        <v>6</v>
      </c>
      <c r="AN2392" s="10">
        <v>37.1</v>
      </c>
      <c r="AP2392" s="10">
        <v>0.37</v>
      </c>
      <c r="AQ2392" s="10">
        <v>0.12</v>
      </c>
      <c r="AR2392" s="10">
        <v>7</v>
      </c>
      <c r="AS2392" s="10">
        <v>36.799999999999997</v>
      </c>
      <c r="AU2392" s="10">
        <v>0.41</v>
      </c>
      <c r="AV2392" s="10">
        <v>0.13</v>
      </c>
      <c r="AW2392" s="10">
        <v>8</v>
      </c>
      <c r="AX2392" s="10">
        <v>36.5</v>
      </c>
      <c r="AZ2392" s="10">
        <v>2453</v>
      </c>
      <c r="BA2392" s="10" t="s">
        <v>561</v>
      </c>
      <c r="BB2392" s="10">
        <v>0.12</v>
      </c>
      <c r="BC2392" s="10">
        <v>0.1</v>
      </c>
      <c r="BD2392" s="10">
        <v>1</v>
      </c>
      <c r="BE2392" s="10">
        <v>37</v>
      </c>
      <c r="BG2392" s="10">
        <v>0.14000000000000001</v>
      </c>
      <c r="BH2392" s="10">
        <v>0.11</v>
      </c>
      <c r="BI2392" s="10">
        <v>11</v>
      </c>
      <c r="BJ2392" s="10">
        <v>36.5</v>
      </c>
      <c r="BL2392" s="10">
        <v>0.14000000000000001</v>
      </c>
      <c r="BM2392" s="10">
        <v>0.1</v>
      </c>
      <c r="BN2392" s="10">
        <v>4</v>
      </c>
      <c r="BO2392" s="10">
        <v>36.299999999999997</v>
      </c>
      <c r="BQ2392" s="10">
        <v>2452</v>
      </c>
      <c r="BR2392" s="10" t="s">
        <v>560</v>
      </c>
      <c r="BS2392" s="10">
        <v>0.34458485999999999</v>
      </c>
      <c r="BT2392" s="10">
        <v>0.17642744832000001</v>
      </c>
      <c r="BU2392" s="10">
        <v>6</v>
      </c>
      <c r="BV2392" s="10">
        <v>37.299999999999997</v>
      </c>
      <c r="BX2392" s="10">
        <v>0.45838079999999998</v>
      </c>
      <c r="BY2392" s="10">
        <v>0.22185630719999999</v>
      </c>
      <c r="BZ2392" s="10">
        <v>8</v>
      </c>
      <c r="CA2392" s="10">
        <v>36.799999999999997</v>
      </c>
      <c r="CC2392" s="10">
        <v>0.45328767999999997</v>
      </c>
      <c r="CD2392" s="10">
        <v>0.23208329215999998</v>
      </c>
      <c r="CE2392" s="10">
        <v>8</v>
      </c>
      <c r="CF2392" s="10">
        <v>36.799999999999997</v>
      </c>
      <c r="CH2392" s="10">
        <v>2452</v>
      </c>
      <c r="CI2392" s="10" t="s">
        <v>560</v>
      </c>
      <c r="CJ2392" s="10">
        <v>0.09</v>
      </c>
      <c r="CK2392" s="10">
        <v>0.06</v>
      </c>
      <c r="CL2392" s="10">
        <v>1</v>
      </c>
      <c r="CM2392" s="10">
        <v>37.1</v>
      </c>
      <c r="CO2392" s="10">
        <v>0.17</v>
      </c>
      <c r="CP2392" s="10">
        <v>0.09</v>
      </c>
      <c r="CQ2392" s="10">
        <v>2</v>
      </c>
      <c r="CR2392" s="10">
        <v>36.799999999999997</v>
      </c>
      <c r="CT2392" s="10">
        <v>0.2</v>
      </c>
      <c r="CU2392" s="10">
        <v>0.1</v>
      </c>
      <c r="CV2392" s="10">
        <v>3</v>
      </c>
      <c r="CW2392" s="10">
        <v>36.700000000000003</v>
      </c>
      <c r="CY2392" s="10">
        <v>2464</v>
      </c>
      <c r="CZ2392" s="10" t="s">
        <v>10</v>
      </c>
    </row>
    <row r="2393" spans="1:118" x14ac:dyDescent="0.25">
      <c r="A2393" s="10">
        <v>2454</v>
      </c>
      <c r="R2393" s="10">
        <v>2454</v>
      </c>
      <c r="S2393" s="10" t="s">
        <v>562</v>
      </c>
      <c r="T2393" s="10">
        <v>0.33</v>
      </c>
      <c r="U2393" s="10">
        <v>0.24</v>
      </c>
      <c r="V2393" s="10">
        <v>8</v>
      </c>
      <c r="W2393" s="10">
        <v>36.799999999999997</v>
      </c>
      <c r="Y2393" s="10">
        <v>0.43</v>
      </c>
      <c r="Z2393" s="10">
        <v>0.28000000000000003</v>
      </c>
      <c r="AA2393" s="10">
        <v>12</v>
      </c>
      <c r="AB2393" s="10">
        <v>36.5</v>
      </c>
      <c r="AD2393" s="10">
        <v>0.49</v>
      </c>
      <c r="AE2393" s="10">
        <v>0.28999999999999998</v>
      </c>
      <c r="AF2393" s="10">
        <v>11</v>
      </c>
      <c r="AG2393" s="10">
        <v>36.200000000000003</v>
      </c>
      <c r="AI2393" s="10">
        <v>2454</v>
      </c>
      <c r="AJ2393" s="10" t="s">
        <v>562</v>
      </c>
      <c r="AK2393" s="10">
        <v>1.41</v>
      </c>
      <c r="AL2393" s="10">
        <v>0.43</v>
      </c>
      <c r="AM2393" s="10">
        <v>17</v>
      </c>
      <c r="AN2393" s="10">
        <v>37.1</v>
      </c>
      <c r="AP2393" s="10">
        <v>1.61</v>
      </c>
      <c r="AQ2393" s="10">
        <v>0.48</v>
      </c>
      <c r="AR2393" s="10">
        <v>30</v>
      </c>
      <c r="AS2393" s="10">
        <v>36.799999999999997</v>
      </c>
      <c r="AU2393" s="10">
        <v>1.51</v>
      </c>
      <c r="AV2393" s="10">
        <v>0.41</v>
      </c>
      <c r="AW2393" s="10">
        <v>29</v>
      </c>
      <c r="AX2393" s="10">
        <v>36.5</v>
      </c>
      <c r="AZ2393" s="10">
        <v>2454</v>
      </c>
      <c r="BA2393" s="10" t="s">
        <v>562</v>
      </c>
      <c r="BB2393" s="10">
        <v>0.33</v>
      </c>
      <c r="BC2393" s="10">
        <v>0.24</v>
      </c>
      <c r="BD2393" s="10">
        <v>4</v>
      </c>
      <c r="BE2393" s="10">
        <v>37</v>
      </c>
      <c r="BG2393" s="10">
        <v>0.43</v>
      </c>
      <c r="BH2393" s="10">
        <v>0.28000000000000003</v>
      </c>
      <c r="BI2393" s="10">
        <v>12</v>
      </c>
      <c r="BJ2393" s="10">
        <v>36.5</v>
      </c>
      <c r="BL2393" s="10">
        <v>0.49</v>
      </c>
      <c r="BM2393" s="10">
        <v>0.28999999999999998</v>
      </c>
      <c r="BN2393" s="10">
        <v>8</v>
      </c>
      <c r="BO2393" s="10">
        <v>36.299999999999997</v>
      </c>
      <c r="BQ2393" s="10">
        <v>2453</v>
      </c>
      <c r="BR2393" s="10" t="s">
        <v>561</v>
      </c>
      <c r="BS2393" s="10">
        <v>0.45944647999999999</v>
      </c>
      <c r="BT2393" s="10">
        <v>0.23523659776</v>
      </c>
      <c r="BU2393" s="10">
        <v>8</v>
      </c>
      <c r="BV2393" s="10">
        <v>37.299999999999997</v>
      </c>
      <c r="BX2393" s="10">
        <v>0.40108319999999997</v>
      </c>
      <c r="BY2393" s="10">
        <v>0.19412426879999997</v>
      </c>
      <c r="BZ2393" s="10">
        <v>7</v>
      </c>
      <c r="CA2393" s="10">
        <v>36.799999999999997</v>
      </c>
      <c r="CC2393" s="10">
        <v>0.45328767999999997</v>
      </c>
      <c r="CD2393" s="10">
        <v>0.23208329215999998</v>
      </c>
      <c r="CE2393" s="10">
        <v>8</v>
      </c>
      <c r="CF2393" s="10">
        <v>36.799999999999997</v>
      </c>
      <c r="CH2393" s="10">
        <v>2453</v>
      </c>
      <c r="CI2393" s="10" t="s">
        <v>561</v>
      </c>
      <c r="CJ2393" s="10">
        <v>0.11</v>
      </c>
      <c r="CK2393" s="10">
        <v>7.0000000000000007E-2</v>
      </c>
      <c r="CL2393" s="10">
        <v>1</v>
      </c>
      <c r="CM2393" s="10">
        <v>37.1</v>
      </c>
      <c r="CO2393" s="10">
        <v>0.18</v>
      </c>
      <c r="CP2393" s="10">
        <v>0.06</v>
      </c>
      <c r="CQ2393" s="10">
        <v>3</v>
      </c>
      <c r="CR2393" s="10">
        <v>36.799999999999997</v>
      </c>
      <c r="CT2393" s="10">
        <v>0.14000000000000001</v>
      </c>
      <c r="CU2393" s="10">
        <v>0.05</v>
      </c>
      <c r="CV2393" s="10">
        <v>2</v>
      </c>
      <c r="CW2393" s="10">
        <v>36.700000000000003</v>
      </c>
      <c r="CY2393" s="10">
        <v>2465</v>
      </c>
      <c r="CZ2393" s="10" t="s">
        <v>11</v>
      </c>
      <c r="DA2393" s="10">
        <v>0.78</v>
      </c>
      <c r="DB2393" s="10">
        <v>0.23</v>
      </c>
      <c r="DC2393" s="10">
        <v>45</v>
      </c>
      <c r="DD2393" s="10">
        <v>10.6</v>
      </c>
      <c r="DF2393" s="10">
        <v>1.1000000000000001</v>
      </c>
      <c r="DG2393" s="10">
        <v>0.33</v>
      </c>
      <c r="DH2393" s="10">
        <v>65</v>
      </c>
      <c r="DI2393" s="10">
        <v>10.6</v>
      </c>
      <c r="DK2393" s="10">
        <v>1.1000000000000001</v>
      </c>
      <c r="DL2393" s="10">
        <v>0.33</v>
      </c>
      <c r="DM2393" s="10">
        <v>65</v>
      </c>
      <c r="DN2393" s="10">
        <v>10.6</v>
      </c>
    </row>
    <row r="2394" spans="1:118" x14ac:dyDescent="0.25">
      <c r="A2394" s="10">
        <v>2455</v>
      </c>
      <c r="R2394" s="10">
        <v>2455</v>
      </c>
      <c r="S2394" s="10" t="s">
        <v>304</v>
      </c>
      <c r="T2394" s="10">
        <v>0.17307784999999998</v>
      </c>
      <c r="U2394" s="10">
        <v>0.10730826699999998</v>
      </c>
      <c r="V2394" s="10">
        <v>11</v>
      </c>
      <c r="W2394" s="10">
        <v>10.7</v>
      </c>
      <c r="Y2394" s="10">
        <v>0.25174959999999996</v>
      </c>
      <c r="Z2394" s="10">
        <v>0.15608475199999997</v>
      </c>
      <c r="AA2394" s="10">
        <v>16</v>
      </c>
      <c r="AB2394" s="10">
        <v>10.7</v>
      </c>
      <c r="AD2394" s="10">
        <v>0.20454654999999999</v>
      </c>
      <c r="AE2394" s="10">
        <v>0.126818861</v>
      </c>
      <c r="AF2394" s="10">
        <v>13</v>
      </c>
      <c r="AG2394" s="10">
        <v>10.7</v>
      </c>
      <c r="AI2394" s="10">
        <v>2455</v>
      </c>
      <c r="AJ2394" s="10" t="s">
        <v>304</v>
      </c>
      <c r="AK2394" s="10">
        <v>0.53311680000000006</v>
      </c>
      <c r="AL2394" s="10">
        <v>0.45208304640000002</v>
      </c>
      <c r="AM2394" s="10">
        <v>32</v>
      </c>
      <c r="AN2394" s="10">
        <v>10.7</v>
      </c>
      <c r="AP2394" s="10">
        <v>0.64788500000000004</v>
      </c>
      <c r="AQ2394" s="10">
        <v>0.35828040500000008</v>
      </c>
      <c r="AR2394" s="10">
        <v>40</v>
      </c>
      <c r="AS2394" s="10">
        <v>10.7</v>
      </c>
      <c r="AU2394" s="10">
        <v>0.61549074999999998</v>
      </c>
      <c r="AV2394" s="10">
        <v>0.201880966</v>
      </c>
      <c r="AW2394" s="10">
        <v>35</v>
      </c>
      <c r="AX2394" s="10">
        <v>10.7</v>
      </c>
      <c r="AZ2394" s="10">
        <v>2455</v>
      </c>
      <c r="BA2394" s="10" t="s">
        <v>304</v>
      </c>
      <c r="BB2394" s="10">
        <v>0.20454654999999999</v>
      </c>
      <c r="BC2394" s="10">
        <v>0.126818861</v>
      </c>
      <c r="BD2394" s="10">
        <v>13</v>
      </c>
      <c r="BE2394" s="10">
        <v>10.7</v>
      </c>
      <c r="BG2394" s="10">
        <v>0.25174959999999996</v>
      </c>
      <c r="BH2394" s="10">
        <v>0.15608475199999997</v>
      </c>
      <c r="BI2394" s="10">
        <v>16</v>
      </c>
      <c r="BJ2394" s="10">
        <v>10.7</v>
      </c>
      <c r="BL2394" s="10">
        <v>0.25174959999999996</v>
      </c>
      <c r="BM2394" s="10">
        <v>0.15608475199999997</v>
      </c>
      <c r="BN2394" s="10">
        <v>16</v>
      </c>
      <c r="BO2394" s="10">
        <v>10.7</v>
      </c>
      <c r="BQ2394" s="10">
        <v>2454</v>
      </c>
      <c r="BR2394" s="10" t="s">
        <v>562</v>
      </c>
      <c r="BS2394" s="10">
        <v>0.91889295999999998</v>
      </c>
      <c r="BT2394" s="10">
        <v>0.47047319552</v>
      </c>
      <c r="BU2394" s="10">
        <v>16</v>
      </c>
      <c r="BV2394" s="10">
        <v>37.299999999999997</v>
      </c>
      <c r="BX2394" s="10">
        <v>1.0797794999999999</v>
      </c>
      <c r="BY2394" s="10">
        <v>0.5226132779999999</v>
      </c>
      <c r="BZ2394" s="10">
        <v>19</v>
      </c>
      <c r="CA2394" s="10">
        <v>36.5</v>
      </c>
      <c r="CC2394" s="10">
        <v>1.07655824</v>
      </c>
      <c r="CD2394" s="10">
        <v>0.55119781887999997</v>
      </c>
      <c r="CE2394" s="10">
        <v>19</v>
      </c>
      <c r="CF2394" s="10">
        <v>36.799999999999997</v>
      </c>
      <c r="CH2394" s="10">
        <v>2454</v>
      </c>
      <c r="CI2394" s="10" t="s">
        <v>562</v>
      </c>
      <c r="CJ2394" s="10">
        <v>0.42</v>
      </c>
      <c r="CK2394" s="10">
        <v>0.26</v>
      </c>
      <c r="CL2394" s="10">
        <v>6</v>
      </c>
      <c r="CM2394" s="10">
        <v>37.1</v>
      </c>
      <c r="CO2394" s="10">
        <v>0.55000000000000004</v>
      </c>
      <c r="CP2394" s="10">
        <v>0.34</v>
      </c>
      <c r="CQ2394" s="10">
        <v>8</v>
      </c>
      <c r="CR2394" s="10">
        <v>36.799999999999997</v>
      </c>
      <c r="CT2394" s="10">
        <v>0.65</v>
      </c>
      <c r="CU2394" s="10">
        <v>0.34</v>
      </c>
      <c r="CV2394" s="10">
        <v>9</v>
      </c>
      <c r="CW2394" s="10">
        <v>36.700000000000003</v>
      </c>
      <c r="CY2394" s="10">
        <v>2466</v>
      </c>
      <c r="CZ2394" s="10" t="s">
        <v>304</v>
      </c>
      <c r="DA2394" s="10">
        <v>0.17421099999999998</v>
      </c>
      <c r="DB2394" s="10">
        <v>5.7141207999999992E-2</v>
      </c>
      <c r="DC2394" s="10">
        <v>10</v>
      </c>
      <c r="DD2394" s="10">
        <v>10.6</v>
      </c>
      <c r="DF2394" s="10">
        <v>0.17421099999999998</v>
      </c>
      <c r="DG2394" s="10">
        <v>5.7141207999999992E-2</v>
      </c>
      <c r="DH2394" s="10">
        <v>10</v>
      </c>
      <c r="DI2394" s="10">
        <v>10.6</v>
      </c>
      <c r="DK2394" s="10">
        <v>0.17421099999999998</v>
      </c>
      <c r="DL2394" s="10">
        <v>5.7141207999999992E-2</v>
      </c>
      <c r="DM2394" s="10">
        <v>10</v>
      </c>
      <c r="DN2394" s="10">
        <v>10.6</v>
      </c>
    </row>
    <row r="2395" spans="1:118" x14ac:dyDescent="0.25">
      <c r="A2395" s="10">
        <v>2456</v>
      </c>
      <c r="R2395" s="10">
        <v>2456</v>
      </c>
      <c r="S2395" s="10" t="s">
        <v>306</v>
      </c>
      <c r="T2395" s="10">
        <v>0.29895264999999999</v>
      </c>
      <c r="U2395" s="10">
        <v>0.18535064299999998</v>
      </c>
      <c r="V2395" s="10">
        <v>19</v>
      </c>
      <c r="W2395" s="10">
        <v>10.7</v>
      </c>
      <c r="Y2395" s="10">
        <v>0.55070224999999995</v>
      </c>
      <c r="Z2395" s="10">
        <v>0.34143539499999997</v>
      </c>
      <c r="AA2395" s="10">
        <v>35</v>
      </c>
      <c r="AB2395" s="10">
        <v>10.7</v>
      </c>
      <c r="AD2395" s="10">
        <v>0.53496789999999994</v>
      </c>
      <c r="AE2395" s="10">
        <v>0.33168009799999998</v>
      </c>
      <c r="AF2395" s="10">
        <v>34</v>
      </c>
      <c r="AG2395" s="10">
        <v>10.7</v>
      </c>
      <c r="AI2395" s="10">
        <v>2456</v>
      </c>
      <c r="AJ2395" s="10" t="s">
        <v>306</v>
      </c>
      <c r="AK2395" s="10">
        <v>0.86631479999999994</v>
      </c>
      <c r="AL2395" s="10">
        <v>0.73463495039999993</v>
      </c>
      <c r="AM2395" s="10">
        <v>52</v>
      </c>
      <c r="AN2395" s="10">
        <v>10.7</v>
      </c>
      <c r="AP2395" s="10">
        <v>1.166193</v>
      </c>
      <c r="AQ2395" s="10">
        <v>0.64490472900000007</v>
      </c>
      <c r="AR2395" s="10">
        <v>72</v>
      </c>
      <c r="AS2395" s="10">
        <v>10.7</v>
      </c>
      <c r="AU2395" s="10">
        <v>1.1782251499999998</v>
      </c>
      <c r="AV2395" s="10">
        <v>0.38645784919999998</v>
      </c>
      <c r="AW2395" s="10">
        <v>67</v>
      </c>
      <c r="AX2395" s="10">
        <v>10.7</v>
      </c>
      <c r="AZ2395" s="10">
        <v>2456</v>
      </c>
      <c r="BA2395" s="10" t="s">
        <v>306</v>
      </c>
      <c r="BB2395" s="10">
        <v>0.26748394999999997</v>
      </c>
      <c r="BC2395" s="10">
        <v>0.16584004899999999</v>
      </c>
      <c r="BD2395" s="10">
        <v>17</v>
      </c>
      <c r="BE2395" s="10">
        <v>10.7</v>
      </c>
      <c r="BG2395" s="10">
        <v>0.55070224999999995</v>
      </c>
      <c r="BH2395" s="10">
        <v>0.34143539499999997</v>
      </c>
      <c r="BI2395" s="10">
        <v>35</v>
      </c>
      <c r="BJ2395" s="10">
        <v>10.7</v>
      </c>
      <c r="BL2395" s="10">
        <v>0.51923354999999993</v>
      </c>
      <c r="BM2395" s="10">
        <v>0.32192480099999998</v>
      </c>
      <c r="BN2395" s="10">
        <v>33</v>
      </c>
      <c r="BO2395" s="10">
        <v>10.7</v>
      </c>
      <c r="BQ2395" s="10">
        <v>2455</v>
      </c>
      <c r="BR2395" s="10" t="s">
        <v>304</v>
      </c>
      <c r="BS2395" s="10">
        <v>0.49979699999999999</v>
      </c>
      <c r="BT2395" s="10">
        <v>0.241901748</v>
      </c>
      <c r="BU2395" s="10">
        <v>30</v>
      </c>
      <c r="BV2395" s="10">
        <v>10.7</v>
      </c>
      <c r="BX2395" s="10">
        <v>0.60901189999999994</v>
      </c>
      <c r="BY2395" s="10">
        <v>0.22107131969999996</v>
      </c>
      <c r="BZ2395" s="10">
        <v>35</v>
      </c>
      <c r="CA2395" s="10">
        <v>10.7</v>
      </c>
      <c r="CC2395" s="10">
        <v>0.59161155999999993</v>
      </c>
      <c r="CD2395" s="10">
        <v>0.21475499627999997</v>
      </c>
      <c r="CE2395" s="10">
        <v>34</v>
      </c>
      <c r="CF2395" s="10">
        <v>10.7</v>
      </c>
      <c r="CH2395" s="10">
        <v>2455</v>
      </c>
      <c r="CI2395" s="10" t="s">
        <v>304</v>
      </c>
      <c r="CJ2395" s="10">
        <v>0.2202809</v>
      </c>
      <c r="CK2395" s="10">
        <v>0.136574158</v>
      </c>
      <c r="CL2395" s="10">
        <v>14</v>
      </c>
      <c r="CM2395" s="10">
        <v>10.7</v>
      </c>
      <c r="CO2395" s="10">
        <v>0.23601524999999995</v>
      </c>
      <c r="CP2395" s="10">
        <v>0.14632945499999997</v>
      </c>
      <c r="CQ2395" s="10">
        <v>15</v>
      </c>
      <c r="CR2395" s="10">
        <v>10.7</v>
      </c>
      <c r="CT2395" s="10">
        <v>0.23380949999999998</v>
      </c>
      <c r="CU2395" s="10">
        <v>0.14496188999999998</v>
      </c>
      <c r="CV2395" s="10">
        <v>15</v>
      </c>
      <c r="CW2395" s="10">
        <v>10.6</v>
      </c>
      <c r="CY2395" s="10">
        <v>2467</v>
      </c>
      <c r="CZ2395" s="10" t="s">
        <v>289</v>
      </c>
      <c r="DA2395" s="10">
        <v>0.54555550000000008</v>
      </c>
      <c r="DB2395" s="10">
        <v>0.33824441000000005</v>
      </c>
      <c r="DC2395" s="10">
        <v>35</v>
      </c>
      <c r="DD2395" s="10">
        <v>10.6</v>
      </c>
      <c r="DF2395" s="10">
        <v>0.85730150000000005</v>
      </c>
      <c r="DG2395" s="10">
        <v>0.31120044450000001</v>
      </c>
      <c r="DH2395" s="10">
        <v>55</v>
      </c>
      <c r="DI2395" s="10">
        <v>10.6</v>
      </c>
      <c r="DK2395" s="10">
        <v>0.85730150000000005</v>
      </c>
      <c r="DL2395" s="10">
        <v>0.53152693000000006</v>
      </c>
      <c r="DM2395" s="10">
        <v>55</v>
      </c>
      <c r="DN2395" s="10">
        <v>10.6</v>
      </c>
    </row>
    <row r="2396" spans="1:118" x14ac:dyDescent="0.25">
      <c r="A2396" s="10">
        <v>2457</v>
      </c>
      <c r="R2396" s="10">
        <v>2457</v>
      </c>
      <c r="S2396" s="10" t="s">
        <v>292</v>
      </c>
      <c r="T2396" s="10">
        <v>0.59790529999999997</v>
      </c>
      <c r="U2396" s="10">
        <v>0.37070128599999996</v>
      </c>
      <c r="V2396" s="10">
        <v>38</v>
      </c>
      <c r="W2396" s="10">
        <v>10.7</v>
      </c>
      <c r="Y2396" s="10">
        <v>0.72378009999999993</v>
      </c>
      <c r="Z2396" s="10">
        <v>0.44874366199999993</v>
      </c>
      <c r="AA2396" s="10">
        <v>46</v>
      </c>
      <c r="AB2396" s="10">
        <v>10.7</v>
      </c>
      <c r="AD2396" s="10">
        <v>0.97552969999999994</v>
      </c>
      <c r="AE2396" s="10">
        <v>0.60482841399999998</v>
      </c>
      <c r="AF2396" s="10">
        <v>62</v>
      </c>
      <c r="AG2396" s="10">
        <v>10.7</v>
      </c>
      <c r="AI2396" s="10">
        <v>2457</v>
      </c>
      <c r="AJ2396" s="10" t="s">
        <v>292</v>
      </c>
      <c r="AK2396" s="10">
        <v>1.1162132999999999</v>
      </c>
      <c r="AL2396" s="10">
        <v>0.94654887839999979</v>
      </c>
      <c r="AM2396" s="10">
        <v>67</v>
      </c>
      <c r="AN2396" s="10">
        <v>10.7</v>
      </c>
      <c r="AP2396" s="10">
        <v>1.4415441250000001</v>
      </c>
      <c r="AQ2396" s="10">
        <v>0.79717390112500008</v>
      </c>
      <c r="AR2396" s="10">
        <v>89</v>
      </c>
      <c r="AS2396" s="10">
        <v>10.7</v>
      </c>
      <c r="AU2396" s="10">
        <v>1.7233741</v>
      </c>
      <c r="AV2396" s="10">
        <v>0.56526670480000007</v>
      </c>
      <c r="AW2396" s="10">
        <v>98</v>
      </c>
      <c r="AX2396" s="10">
        <v>10.7</v>
      </c>
      <c r="AZ2396" s="10">
        <v>2457</v>
      </c>
      <c r="BA2396" s="10" t="s">
        <v>292</v>
      </c>
      <c r="BB2396" s="10">
        <v>0.36189004999999996</v>
      </c>
      <c r="BC2396" s="10">
        <v>0.22437183099999997</v>
      </c>
      <c r="BD2396" s="10">
        <v>23</v>
      </c>
      <c r="BE2396" s="10">
        <v>10.7</v>
      </c>
      <c r="BG2396" s="10">
        <v>0.48776484999999997</v>
      </c>
      <c r="BH2396" s="10">
        <v>0.30241420699999999</v>
      </c>
      <c r="BI2396" s="10">
        <v>31</v>
      </c>
      <c r="BJ2396" s="10">
        <v>10.7</v>
      </c>
      <c r="BL2396" s="10">
        <v>0.67657705000000001</v>
      </c>
      <c r="BM2396" s="10">
        <v>0.419477771</v>
      </c>
      <c r="BN2396" s="10">
        <v>43</v>
      </c>
      <c r="BO2396" s="10">
        <v>10.7</v>
      </c>
      <c r="BQ2396" s="10">
        <v>2456</v>
      </c>
      <c r="BR2396" s="10" t="s">
        <v>306</v>
      </c>
      <c r="BS2396" s="10">
        <v>0.7330355999999999</v>
      </c>
      <c r="BT2396" s="10">
        <v>0.35478923039999993</v>
      </c>
      <c r="BU2396" s="10">
        <v>44</v>
      </c>
      <c r="BV2396" s="10">
        <v>10.7</v>
      </c>
      <c r="BX2396" s="10">
        <v>1.1832231199999999</v>
      </c>
      <c r="BY2396" s="10">
        <v>0.42950999255999994</v>
      </c>
      <c r="BZ2396" s="10">
        <v>68</v>
      </c>
      <c r="CA2396" s="10">
        <v>10.7</v>
      </c>
      <c r="CC2396" s="10">
        <v>1.1658227799999998</v>
      </c>
      <c r="CD2396" s="10">
        <v>0.42319366913999995</v>
      </c>
      <c r="CE2396" s="10">
        <v>67</v>
      </c>
      <c r="CF2396" s="10">
        <v>10.7</v>
      </c>
      <c r="CH2396" s="10">
        <v>2456</v>
      </c>
      <c r="CI2396" s="10" t="s">
        <v>306</v>
      </c>
      <c r="CJ2396" s="10">
        <v>0.33042134999999995</v>
      </c>
      <c r="CK2396" s="10">
        <v>0.20486123699999997</v>
      </c>
      <c r="CL2396" s="10">
        <v>21</v>
      </c>
      <c r="CM2396" s="10">
        <v>10.7</v>
      </c>
      <c r="CO2396" s="10">
        <v>0.53496789999999994</v>
      </c>
      <c r="CP2396" s="10">
        <v>0.33168009799999998</v>
      </c>
      <c r="CQ2396" s="10">
        <v>34</v>
      </c>
      <c r="CR2396" s="10">
        <v>10.7</v>
      </c>
      <c r="CT2396" s="10">
        <v>0.5299682</v>
      </c>
      <c r="CU2396" s="10">
        <v>0.328580284</v>
      </c>
      <c r="CV2396" s="10">
        <v>34</v>
      </c>
      <c r="CW2396" s="10">
        <v>10.6</v>
      </c>
      <c r="CY2396" s="10">
        <v>3327</v>
      </c>
      <c r="CZ2396" s="10" t="s">
        <v>988</v>
      </c>
    </row>
    <row r="2397" spans="1:118" x14ac:dyDescent="0.25">
      <c r="A2397" s="10">
        <v>2458</v>
      </c>
      <c r="R2397" s="10">
        <v>2458</v>
      </c>
      <c r="S2397" s="10" t="s">
        <v>293</v>
      </c>
      <c r="T2397" s="10">
        <v>7.8671749999999985E-2</v>
      </c>
      <c r="U2397" s="10">
        <v>4.8776484999999987E-2</v>
      </c>
      <c r="V2397" s="10">
        <v>5</v>
      </c>
      <c r="W2397" s="10">
        <v>10.7</v>
      </c>
      <c r="Y2397" s="10">
        <v>7.8671749999999985E-2</v>
      </c>
      <c r="Z2397" s="10">
        <v>4.8776484999999987E-2</v>
      </c>
      <c r="AA2397" s="10">
        <v>5</v>
      </c>
      <c r="AB2397" s="10">
        <v>10.7</v>
      </c>
      <c r="AD2397" s="10">
        <v>0.11014045</v>
      </c>
      <c r="AE2397" s="10">
        <v>6.8287079000000001E-2</v>
      </c>
      <c r="AF2397" s="10">
        <v>7</v>
      </c>
      <c r="AG2397" s="10">
        <v>10.7</v>
      </c>
      <c r="AI2397" s="10">
        <v>2458</v>
      </c>
      <c r="AJ2397" s="10" t="s">
        <v>293</v>
      </c>
      <c r="AK2397" s="10">
        <v>0.46647719999999998</v>
      </c>
      <c r="AL2397" s="10">
        <v>0.39557266559999998</v>
      </c>
      <c r="AM2397" s="10">
        <v>28</v>
      </c>
      <c r="AN2397" s="10">
        <v>10.7</v>
      </c>
      <c r="AP2397" s="10">
        <v>0.38873099999999999</v>
      </c>
      <c r="AQ2397" s="10">
        <v>0.214968243</v>
      </c>
      <c r="AR2397" s="10">
        <v>24</v>
      </c>
      <c r="AS2397" s="10">
        <v>10.7</v>
      </c>
      <c r="AU2397" s="10">
        <v>0.49239259999999996</v>
      </c>
      <c r="AV2397" s="10">
        <v>0.1615047728</v>
      </c>
      <c r="AW2397" s="10">
        <v>28</v>
      </c>
      <c r="AX2397" s="10">
        <v>10.7</v>
      </c>
      <c r="AZ2397" s="10">
        <v>2458</v>
      </c>
      <c r="BA2397" s="10" t="s">
        <v>293</v>
      </c>
      <c r="BB2397" s="10">
        <v>9.4406099999999993E-2</v>
      </c>
      <c r="BC2397" s="10">
        <v>5.8531781999999997E-2</v>
      </c>
      <c r="BD2397" s="10">
        <v>6</v>
      </c>
      <c r="BE2397" s="10">
        <v>10.7</v>
      </c>
      <c r="BG2397" s="10">
        <v>0.11014045</v>
      </c>
      <c r="BH2397" s="10">
        <v>6.8287079000000001E-2</v>
      </c>
      <c r="BI2397" s="10">
        <v>7</v>
      </c>
      <c r="BJ2397" s="10">
        <v>10.7</v>
      </c>
      <c r="BL2397" s="10">
        <v>0.12587479999999998</v>
      </c>
      <c r="BM2397" s="10">
        <v>7.8042375999999983E-2</v>
      </c>
      <c r="BN2397" s="10">
        <v>8</v>
      </c>
      <c r="BO2397" s="10">
        <v>10.7</v>
      </c>
      <c r="BQ2397" s="10">
        <v>2457</v>
      </c>
      <c r="BR2397" s="10" t="s">
        <v>292</v>
      </c>
      <c r="BS2397" s="10">
        <v>1.2828123</v>
      </c>
      <c r="BT2397" s="10">
        <v>0.62088115320000004</v>
      </c>
      <c r="BU2397" s="10">
        <v>77</v>
      </c>
      <c r="BV2397" s="10">
        <v>10.7</v>
      </c>
      <c r="BX2397" s="10">
        <v>1.4616285599999999</v>
      </c>
      <c r="BY2397" s="10">
        <v>0.53057116727999998</v>
      </c>
      <c r="BZ2397" s="10">
        <v>84</v>
      </c>
      <c r="CA2397" s="10">
        <v>10.7</v>
      </c>
      <c r="CC2397" s="10">
        <v>1.8444360399999997</v>
      </c>
      <c r="CD2397" s="10">
        <v>0.66953028251999991</v>
      </c>
      <c r="CE2397" s="10">
        <v>106</v>
      </c>
      <c r="CF2397" s="10">
        <v>10.7</v>
      </c>
      <c r="CH2397" s="10">
        <v>2457</v>
      </c>
      <c r="CI2397" s="10" t="s">
        <v>292</v>
      </c>
      <c r="CJ2397" s="10">
        <v>0.61363964999999998</v>
      </c>
      <c r="CK2397" s="10">
        <v>0.38045658299999996</v>
      </c>
      <c r="CL2397" s="10">
        <v>39</v>
      </c>
      <c r="CM2397" s="10">
        <v>10.7</v>
      </c>
      <c r="CO2397" s="10">
        <v>0.77098315000000006</v>
      </c>
      <c r="CP2397" s="10">
        <v>0.47800955300000003</v>
      </c>
      <c r="CQ2397" s="10">
        <v>49</v>
      </c>
      <c r="CR2397" s="10">
        <v>10.7</v>
      </c>
      <c r="CT2397" s="10">
        <v>0.98199990000000004</v>
      </c>
      <c r="CU2397" s="10">
        <v>0.60883993800000002</v>
      </c>
      <c r="CV2397" s="10">
        <v>63</v>
      </c>
      <c r="CW2397" s="10">
        <v>10.6</v>
      </c>
      <c r="CY2397" s="10">
        <v>2468</v>
      </c>
      <c r="CZ2397" s="10" t="s">
        <v>8</v>
      </c>
      <c r="DA2397" s="10">
        <v>0.18</v>
      </c>
      <c r="DB2397" s="10">
        <v>0.08</v>
      </c>
      <c r="DC2397" s="10">
        <v>3</v>
      </c>
      <c r="DD2397" s="10">
        <v>36</v>
      </c>
      <c r="DF2397" s="10">
        <v>0.19</v>
      </c>
      <c r="DG2397" s="10">
        <v>0.08</v>
      </c>
      <c r="DH2397" s="10">
        <v>3</v>
      </c>
      <c r="DI2397" s="10">
        <v>36.200000000000003</v>
      </c>
      <c r="DK2397" s="10">
        <v>0.19</v>
      </c>
      <c r="DL2397" s="10">
        <v>0.08</v>
      </c>
      <c r="DM2397" s="10">
        <v>3</v>
      </c>
      <c r="DN2397" s="10">
        <v>35.9</v>
      </c>
    </row>
    <row r="2398" spans="1:118" x14ac:dyDescent="0.25">
      <c r="A2398" s="10">
        <v>2459</v>
      </c>
      <c r="R2398" s="10">
        <v>2459</v>
      </c>
      <c r="S2398" s="10" t="s">
        <v>296</v>
      </c>
      <c r="T2398" s="10">
        <v>7.8671749999999985E-2</v>
      </c>
      <c r="U2398" s="10">
        <v>4.8776484999999987E-2</v>
      </c>
      <c r="V2398" s="10">
        <v>5</v>
      </c>
      <c r="W2398" s="10">
        <v>10.7</v>
      </c>
      <c r="Y2398" s="10">
        <v>9.4406099999999993E-2</v>
      </c>
      <c r="Z2398" s="10">
        <v>5.8531781999999997E-2</v>
      </c>
      <c r="AA2398" s="10">
        <v>6</v>
      </c>
      <c r="AB2398" s="10">
        <v>10.7</v>
      </c>
      <c r="AD2398" s="10">
        <v>9.4406099999999993E-2</v>
      </c>
      <c r="AE2398" s="10">
        <v>5.8531781999999997E-2</v>
      </c>
      <c r="AF2398" s="10">
        <v>6</v>
      </c>
      <c r="AG2398" s="10">
        <v>10.7</v>
      </c>
      <c r="AI2398" s="10">
        <v>2459</v>
      </c>
      <c r="AJ2398" s="10" t="s">
        <v>296</v>
      </c>
      <c r="AK2398" s="10">
        <v>0.31653809999999999</v>
      </c>
      <c r="AL2398" s="10">
        <v>0.26842430879999996</v>
      </c>
      <c r="AM2398" s="10">
        <v>19</v>
      </c>
      <c r="AN2398" s="10">
        <v>10.7</v>
      </c>
      <c r="AP2398" s="10">
        <v>0.29154825000000001</v>
      </c>
      <c r="AQ2398" s="10">
        <v>0.16122618225000002</v>
      </c>
      <c r="AR2398" s="10">
        <v>18</v>
      </c>
      <c r="AS2398" s="10">
        <v>10.7</v>
      </c>
      <c r="AU2398" s="10">
        <v>0.40446534999999995</v>
      </c>
      <c r="AV2398" s="10">
        <v>0.13266463479999999</v>
      </c>
      <c r="AW2398" s="10">
        <v>23</v>
      </c>
      <c r="AX2398" s="10">
        <v>10.7</v>
      </c>
      <c r="AZ2398" s="10">
        <v>2459</v>
      </c>
      <c r="BA2398" s="10" t="s">
        <v>296</v>
      </c>
      <c r="BB2398" s="10">
        <v>9.4406099999999993E-2</v>
      </c>
      <c r="BC2398" s="10">
        <v>5.8531781999999997E-2</v>
      </c>
      <c r="BD2398" s="10">
        <v>6</v>
      </c>
      <c r="BE2398" s="10">
        <v>10.7</v>
      </c>
      <c r="BG2398" s="10">
        <v>0.11014045</v>
      </c>
      <c r="BH2398" s="10">
        <v>6.8287079000000001E-2</v>
      </c>
      <c r="BI2398" s="10">
        <v>7</v>
      </c>
      <c r="BJ2398" s="10">
        <v>10.7</v>
      </c>
      <c r="BL2398" s="10">
        <v>0.12587479999999998</v>
      </c>
      <c r="BM2398" s="10">
        <v>7.8042375999999983E-2</v>
      </c>
      <c r="BN2398" s="10">
        <v>8</v>
      </c>
      <c r="BO2398" s="10">
        <v>10.7</v>
      </c>
      <c r="BQ2398" s="10">
        <v>2458</v>
      </c>
      <c r="BR2398" s="10" t="s">
        <v>293</v>
      </c>
      <c r="BS2398" s="10">
        <v>0.39983760000000002</v>
      </c>
      <c r="BT2398" s="10">
        <v>0.19352139839999999</v>
      </c>
      <c r="BU2398" s="10">
        <v>24</v>
      </c>
      <c r="BV2398" s="10">
        <v>10.7</v>
      </c>
      <c r="BX2398" s="10">
        <v>0.41760816000000001</v>
      </c>
      <c r="BY2398" s="10">
        <v>0.15159176208</v>
      </c>
      <c r="BZ2398" s="10">
        <v>24</v>
      </c>
      <c r="CA2398" s="10">
        <v>10.7</v>
      </c>
      <c r="CC2398" s="10">
        <v>0.45240883999999998</v>
      </c>
      <c r="CD2398" s="10">
        <v>0.16422440891999998</v>
      </c>
      <c r="CE2398" s="10">
        <v>26</v>
      </c>
      <c r="CF2398" s="10">
        <v>10.7</v>
      </c>
      <c r="CH2398" s="10">
        <v>2458</v>
      </c>
      <c r="CI2398" s="10" t="s">
        <v>293</v>
      </c>
      <c r="CJ2398" s="10">
        <v>7.8671749999999985E-2</v>
      </c>
      <c r="CK2398" s="10">
        <v>4.8776484999999987E-2</v>
      </c>
      <c r="CL2398" s="10">
        <v>5</v>
      </c>
      <c r="CM2398" s="10">
        <v>10.7</v>
      </c>
      <c r="CO2398" s="10">
        <v>0.11014045</v>
      </c>
      <c r="CP2398" s="10">
        <v>6.8287079000000001E-2</v>
      </c>
      <c r="CQ2398" s="10">
        <v>7</v>
      </c>
      <c r="CR2398" s="10">
        <v>10.7</v>
      </c>
      <c r="CT2398" s="10">
        <v>0.1246984</v>
      </c>
      <c r="CU2398" s="10">
        <v>7.7313008000000003E-2</v>
      </c>
      <c r="CV2398" s="10">
        <v>8</v>
      </c>
      <c r="CW2398" s="10">
        <v>10.6</v>
      </c>
      <c r="CY2398" s="10">
        <v>2469</v>
      </c>
      <c r="CZ2398" s="10" t="s">
        <v>10</v>
      </c>
      <c r="DA2398" s="10">
        <v>0.17</v>
      </c>
      <c r="DB2398" s="10">
        <v>0.06</v>
      </c>
      <c r="DC2398" s="10">
        <v>10</v>
      </c>
      <c r="DD2398" s="10">
        <v>10.6</v>
      </c>
      <c r="DF2398" s="10">
        <v>0.18</v>
      </c>
      <c r="DG2398" s="10">
        <v>0.06</v>
      </c>
      <c r="DH2398" s="10">
        <v>10</v>
      </c>
      <c r="DI2398" s="10">
        <v>10.6</v>
      </c>
      <c r="DK2398" s="10">
        <v>0.18</v>
      </c>
      <c r="DL2398" s="10">
        <v>0.06</v>
      </c>
      <c r="DM2398" s="10">
        <v>10</v>
      </c>
      <c r="DN2398" s="10">
        <v>10.6</v>
      </c>
    </row>
    <row r="2399" spans="1:118" x14ac:dyDescent="0.25">
      <c r="A2399" s="10">
        <v>2460</v>
      </c>
      <c r="R2399" s="10">
        <v>2460</v>
      </c>
      <c r="S2399" s="10" t="s">
        <v>298</v>
      </c>
      <c r="T2399" s="10">
        <v>0.2202809</v>
      </c>
      <c r="U2399" s="10">
        <v>0.136574158</v>
      </c>
      <c r="V2399" s="10">
        <v>14</v>
      </c>
      <c r="W2399" s="10">
        <v>10.7</v>
      </c>
      <c r="Y2399" s="10">
        <v>0.31468699999999994</v>
      </c>
      <c r="Z2399" s="10">
        <v>0.19510593999999995</v>
      </c>
      <c r="AA2399" s="10">
        <v>20</v>
      </c>
      <c r="AB2399" s="10">
        <v>10.7</v>
      </c>
      <c r="AD2399" s="10">
        <v>0.31468699999999994</v>
      </c>
      <c r="AE2399" s="10">
        <v>0.19510593999999995</v>
      </c>
      <c r="AF2399" s="10">
        <v>20</v>
      </c>
      <c r="AG2399" s="10">
        <v>10.7</v>
      </c>
      <c r="AI2399" s="10">
        <v>2460</v>
      </c>
      <c r="AJ2399" s="10" t="s">
        <v>298</v>
      </c>
      <c r="AK2399" s="10">
        <v>0.46647719999999998</v>
      </c>
      <c r="AL2399" s="10">
        <v>0.39557266559999998</v>
      </c>
      <c r="AM2399" s="10">
        <v>28</v>
      </c>
      <c r="AN2399" s="10">
        <v>10.7</v>
      </c>
      <c r="AP2399" s="10">
        <v>0.59929362499999994</v>
      </c>
      <c r="AQ2399" s="10">
        <v>0.33140937462499998</v>
      </c>
      <c r="AR2399" s="10">
        <v>37</v>
      </c>
      <c r="AS2399" s="10">
        <v>10.7</v>
      </c>
      <c r="AU2399" s="10">
        <v>0.59790529999999997</v>
      </c>
      <c r="AV2399" s="10">
        <v>0.19611293839999999</v>
      </c>
      <c r="AW2399" s="10">
        <v>34</v>
      </c>
      <c r="AX2399" s="10">
        <v>10.7</v>
      </c>
      <c r="AZ2399" s="10">
        <v>2460</v>
      </c>
      <c r="BA2399" s="10" t="s">
        <v>298</v>
      </c>
      <c r="BB2399" s="10">
        <v>0.25174959999999996</v>
      </c>
      <c r="BC2399" s="10">
        <v>0.15608475199999997</v>
      </c>
      <c r="BD2399" s="10">
        <v>16</v>
      </c>
      <c r="BE2399" s="10">
        <v>10.7</v>
      </c>
      <c r="BG2399" s="10">
        <v>0.31468699999999994</v>
      </c>
      <c r="BH2399" s="10">
        <v>0.19510593999999995</v>
      </c>
      <c r="BI2399" s="10">
        <v>20</v>
      </c>
      <c r="BJ2399" s="10">
        <v>10.7</v>
      </c>
      <c r="BL2399" s="10">
        <v>0.36189004999999996</v>
      </c>
      <c r="BM2399" s="10">
        <v>0.22437183099999997</v>
      </c>
      <c r="BN2399" s="10">
        <v>23</v>
      </c>
      <c r="BO2399" s="10">
        <v>10.7</v>
      </c>
      <c r="BQ2399" s="10">
        <v>2459</v>
      </c>
      <c r="BR2399" s="10" t="s">
        <v>296</v>
      </c>
      <c r="BS2399" s="10">
        <v>0.14993909999999999</v>
      </c>
      <c r="BT2399" s="10">
        <v>7.2570524399999989E-2</v>
      </c>
      <c r="BU2399" s="10">
        <v>9</v>
      </c>
      <c r="BV2399" s="10">
        <v>10.7</v>
      </c>
      <c r="BX2399" s="10">
        <v>0.26100509999999999</v>
      </c>
      <c r="BY2399" s="10">
        <v>9.4744851299999988E-2</v>
      </c>
      <c r="BZ2399" s="10">
        <v>15</v>
      </c>
      <c r="CA2399" s="10">
        <v>10.7</v>
      </c>
      <c r="CC2399" s="10">
        <v>0.26100509999999999</v>
      </c>
      <c r="CD2399" s="10">
        <v>9.4744851299999988E-2</v>
      </c>
      <c r="CE2399" s="10">
        <v>15</v>
      </c>
      <c r="CF2399" s="10">
        <v>10.7</v>
      </c>
      <c r="CH2399" s="10">
        <v>2459</v>
      </c>
      <c r="CI2399" s="10" t="s">
        <v>296</v>
      </c>
      <c r="CJ2399" s="10">
        <v>9.4406099999999993E-2</v>
      </c>
      <c r="CK2399" s="10">
        <v>5.8531781999999997E-2</v>
      </c>
      <c r="CL2399" s="10">
        <v>6</v>
      </c>
      <c r="CM2399" s="10">
        <v>10.7</v>
      </c>
      <c r="CO2399" s="10">
        <v>9.4406099999999993E-2</v>
      </c>
      <c r="CP2399" s="10">
        <v>5.8531781999999997E-2</v>
      </c>
      <c r="CQ2399" s="10">
        <v>6</v>
      </c>
      <c r="CR2399" s="10">
        <v>10.7</v>
      </c>
      <c r="CT2399" s="10">
        <v>9.3523800000000004E-2</v>
      </c>
      <c r="CU2399" s="10">
        <v>5.7984756000000005E-2</v>
      </c>
      <c r="CV2399" s="10">
        <v>6</v>
      </c>
      <c r="CW2399" s="10">
        <v>10.6</v>
      </c>
      <c r="CY2399" s="10">
        <v>2470</v>
      </c>
      <c r="CZ2399" s="10" t="s">
        <v>306</v>
      </c>
      <c r="DA2399" s="10">
        <v>0.17421099999999998</v>
      </c>
      <c r="DB2399" s="10">
        <v>6.3238592999999996E-2</v>
      </c>
      <c r="DC2399" s="10">
        <v>10</v>
      </c>
      <c r="DD2399" s="10">
        <v>10.6</v>
      </c>
      <c r="DF2399" s="10">
        <v>0.17421099999999998</v>
      </c>
      <c r="DG2399" s="10">
        <v>6.3238592999999996E-2</v>
      </c>
      <c r="DH2399" s="10">
        <v>10</v>
      </c>
      <c r="DI2399" s="10">
        <v>10.6</v>
      </c>
      <c r="DK2399" s="10">
        <v>0.17421099999999998</v>
      </c>
      <c r="DL2399" s="10">
        <v>6.3238592999999996E-2</v>
      </c>
      <c r="DM2399" s="10">
        <v>10</v>
      </c>
      <c r="DN2399" s="10">
        <v>10.6</v>
      </c>
    </row>
    <row r="2400" spans="1:118" x14ac:dyDescent="0.25">
      <c r="A2400" s="10">
        <v>2461</v>
      </c>
      <c r="R2400" s="10">
        <v>2461</v>
      </c>
      <c r="S2400" s="10" t="s">
        <v>308</v>
      </c>
      <c r="T2400" s="10">
        <v>0.31468699999999994</v>
      </c>
      <c r="U2400" s="10">
        <v>0.19510593999999995</v>
      </c>
      <c r="V2400" s="10">
        <v>20</v>
      </c>
      <c r="W2400" s="10">
        <v>10.7</v>
      </c>
      <c r="Y2400" s="10">
        <v>0.53496789999999994</v>
      </c>
      <c r="Z2400" s="10">
        <v>0.33168009799999998</v>
      </c>
      <c r="AA2400" s="10">
        <v>34</v>
      </c>
      <c r="AB2400" s="10">
        <v>10.7</v>
      </c>
      <c r="AD2400" s="10">
        <v>0.36189004999999996</v>
      </c>
      <c r="AE2400" s="10">
        <v>0.22437183099999997</v>
      </c>
      <c r="AF2400" s="10">
        <v>23</v>
      </c>
      <c r="AG2400" s="10">
        <v>10.7</v>
      </c>
      <c r="AI2400" s="10">
        <v>2461</v>
      </c>
      <c r="AJ2400" s="10" t="s">
        <v>308</v>
      </c>
      <c r="AK2400" s="10">
        <v>0.64973609999999993</v>
      </c>
      <c r="AL2400" s="10">
        <v>0.55097621279999998</v>
      </c>
      <c r="AM2400" s="10">
        <v>39</v>
      </c>
      <c r="AN2400" s="10">
        <v>10.7</v>
      </c>
      <c r="AP2400" s="10">
        <v>0.85844762500000005</v>
      </c>
      <c r="AQ2400" s="10">
        <v>0.47472153662500005</v>
      </c>
      <c r="AR2400" s="10">
        <v>53</v>
      </c>
      <c r="AS2400" s="10">
        <v>10.7</v>
      </c>
      <c r="AU2400" s="10">
        <v>0.91444340000000002</v>
      </c>
      <c r="AV2400" s="10">
        <v>0.29993743519999999</v>
      </c>
      <c r="AW2400" s="10">
        <v>52</v>
      </c>
      <c r="AX2400" s="10">
        <v>10.7</v>
      </c>
      <c r="AZ2400" s="10">
        <v>2461</v>
      </c>
      <c r="BA2400" s="10" t="s">
        <v>308</v>
      </c>
      <c r="BB2400" s="10">
        <v>0.26748394999999997</v>
      </c>
      <c r="BC2400" s="10">
        <v>0.16584004899999999</v>
      </c>
      <c r="BD2400" s="10">
        <v>17</v>
      </c>
      <c r="BE2400" s="10">
        <v>10.7</v>
      </c>
      <c r="BG2400" s="10">
        <v>0.4405618</v>
      </c>
      <c r="BH2400" s="10">
        <v>0.273148316</v>
      </c>
      <c r="BI2400" s="10">
        <v>28</v>
      </c>
      <c r="BJ2400" s="10">
        <v>10.7</v>
      </c>
      <c r="BL2400" s="10">
        <v>0.45629614999999996</v>
      </c>
      <c r="BM2400" s="10">
        <v>0.282903613</v>
      </c>
      <c r="BN2400" s="10">
        <v>29</v>
      </c>
      <c r="BO2400" s="10">
        <v>10.7</v>
      </c>
      <c r="BQ2400" s="10">
        <v>2460</v>
      </c>
      <c r="BR2400" s="10" t="s">
        <v>298</v>
      </c>
      <c r="BS2400" s="10">
        <v>0.46647719999999998</v>
      </c>
      <c r="BT2400" s="10">
        <v>0.22577496479999998</v>
      </c>
      <c r="BU2400" s="10">
        <v>28</v>
      </c>
      <c r="BV2400" s="10">
        <v>10.7</v>
      </c>
      <c r="BX2400" s="10">
        <v>0.6960135999999999</v>
      </c>
      <c r="BY2400" s="10">
        <v>0.25265293679999995</v>
      </c>
      <c r="BZ2400" s="10">
        <v>40</v>
      </c>
      <c r="CA2400" s="10">
        <v>10.7</v>
      </c>
      <c r="CC2400" s="10">
        <v>0.66121291999999998</v>
      </c>
      <c r="CD2400" s="10">
        <v>0.24002028995999999</v>
      </c>
      <c r="CE2400" s="10">
        <v>38</v>
      </c>
      <c r="CF2400" s="10">
        <v>10.7</v>
      </c>
      <c r="CH2400" s="10">
        <v>2460</v>
      </c>
      <c r="CI2400" s="10" t="s">
        <v>298</v>
      </c>
      <c r="CJ2400" s="10">
        <v>0.18881219999999999</v>
      </c>
      <c r="CK2400" s="10">
        <v>0.11706356399999999</v>
      </c>
      <c r="CL2400" s="10">
        <v>12</v>
      </c>
      <c r="CM2400" s="10">
        <v>10.7</v>
      </c>
      <c r="CO2400" s="10">
        <v>0.40909309999999999</v>
      </c>
      <c r="CP2400" s="10">
        <v>0.25363772200000001</v>
      </c>
      <c r="CQ2400" s="10">
        <v>26</v>
      </c>
      <c r="CR2400" s="10">
        <v>10.7</v>
      </c>
      <c r="CT2400" s="10">
        <v>0.34292060000000002</v>
      </c>
      <c r="CU2400" s="10">
        <v>0.212610772</v>
      </c>
      <c r="CV2400" s="10">
        <v>22</v>
      </c>
      <c r="CW2400" s="10">
        <v>10.6</v>
      </c>
      <c r="CY2400" s="10">
        <v>2471</v>
      </c>
      <c r="CZ2400" s="10" t="s">
        <v>8</v>
      </c>
    </row>
    <row r="2401" spans="1:118" x14ac:dyDescent="0.25">
      <c r="A2401" s="10">
        <v>2462</v>
      </c>
      <c r="R2401" s="10">
        <v>2462</v>
      </c>
      <c r="S2401" s="10" t="s">
        <v>8</v>
      </c>
      <c r="T2401" s="10">
        <v>0.46</v>
      </c>
      <c r="U2401" s="10">
        <v>0.39</v>
      </c>
      <c r="V2401" s="10">
        <v>10</v>
      </c>
      <c r="W2401" s="10">
        <v>36.799999999999997</v>
      </c>
      <c r="Y2401" s="10">
        <v>0.73</v>
      </c>
      <c r="Z2401" s="10">
        <v>0.55000000000000004</v>
      </c>
      <c r="AA2401" s="10">
        <v>12</v>
      </c>
      <c r="AB2401" s="10">
        <v>36.5</v>
      </c>
      <c r="AD2401" s="10">
        <v>0.78</v>
      </c>
      <c r="AE2401" s="10">
        <v>0.59</v>
      </c>
      <c r="AF2401" s="10">
        <v>15</v>
      </c>
      <c r="AG2401" s="10">
        <v>36.200000000000003</v>
      </c>
      <c r="AI2401" s="10">
        <v>2462</v>
      </c>
      <c r="AJ2401" s="10" t="s">
        <v>8</v>
      </c>
      <c r="AK2401" s="10">
        <v>1.28</v>
      </c>
      <c r="AL2401" s="10">
        <v>0.64</v>
      </c>
      <c r="AM2401" s="10">
        <v>26</v>
      </c>
      <c r="AN2401" s="10">
        <v>36.700000000000003</v>
      </c>
      <c r="AP2401" s="10">
        <v>1.33</v>
      </c>
      <c r="AQ2401" s="10">
        <v>0.64</v>
      </c>
      <c r="AR2401" s="10">
        <v>26</v>
      </c>
      <c r="AS2401" s="10">
        <v>36.700000000000003</v>
      </c>
      <c r="AU2401" s="10">
        <v>1.33</v>
      </c>
      <c r="AV2401" s="10">
        <v>0.65</v>
      </c>
      <c r="AW2401" s="10">
        <v>27</v>
      </c>
      <c r="AX2401" s="10">
        <v>36.700000000000003</v>
      </c>
      <c r="AZ2401" s="10">
        <v>2462</v>
      </c>
      <c r="BA2401" s="10" t="s">
        <v>8</v>
      </c>
      <c r="BB2401" s="10">
        <v>0.71</v>
      </c>
      <c r="BC2401" s="10">
        <v>0.39</v>
      </c>
      <c r="BD2401" s="10">
        <v>10</v>
      </c>
      <c r="BE2401" s="10">
        <v>36.799999999999997</v>
      </c>
      <c r="BG2401" s="10">
        <v>1.1000000000000001</v>
      </c>
      <c r="BH2401" s="10">
        <v>0.55000000000000004</v>
      </c>
      <c r="BI2401" s="10">
        <v>12</v>
      </c>
      <c r="BJ2401" s="10">
        <v>36.5</v>
      </c>
      <c r="BL2401" s="10">
        <v>1.2</v>
      </c>
      <c r="BM2401" s="10">
        <v>0.59</v>
      </c>
      <c r="BN2401" s="10">
        <v>15</v>
      </c>
      <c r="BO2401" s="10">
        <v>36.200000000000003</v>
      </c>
      <c r="BQ2401" s="10">
        <v>2461</v>
      </c>
      <c r="BR2401" s="10" t="s">
        <v>308</v>
      </c>
      <c r="BS2401" s="10">
        <v>0.64973609999999993</v>
      </c>
      <c r="BT2401" s="10">
        <v>0.31447227239999997</v>
      </c>
      <c r="BU2401" s="10">
        <v>39</v>
      </c>
      <c r="BV2401" s="10">
        <v>10.7</v>
      </c>
      <c r="BX2401" s="10">
        <v>0.95701869999999989</v>
      </c>
      <c r="BY2401" s="10">
        <v>0.34739778809999994</v>
      </c>
      <c r="BZ2401" s="10">
        <v>55</v>
      </c>
      <c r="CA2401" s="10">
        <v>10.7</v>
      </c>
      <c r="CC2401" s="10">
        <v>0.90481767999999996</v>
      </c>
      <c r="CD2401" s="10">
        <v>0.32844881783999996</v>
      </c>
      <c r="CE2401" s="10">
        <v>52</v>
      </c>
      <c r="CF2401" s="10">
        <v>10.7</v>
      </c>
      <c r="CH2401" s="10">
        <v>2461</v>
      </c>
      <c r="CI2401" s="10" t="s">
        <v>308</v>
      </c>
      <c r="CJ2401" s="10">
        <v>0.29895264999999999</v>
      </c>
      <c r="CK2401" s="10">
        <v>0.18535064299999998</v>
      </c>
      <c r="CL2401" s="10">
        <v>19</v>
      </c>
      <c r="CM2401" s="10">
        <v>10.7</v>
      </c>
      <c r="CO2401" s="10">
        <v>0.42482744999999994</v>
      </c>
      <c r="CP2401" s="10">
        <v>0.26339301899999995</v>
      </c>
      <c r="CQ2401" s="10">
        <v>27</v>
      </c>
      <c r="CR2401" s="10">
        <v>10.7</v>
      </c>
      <c r="CT2401" s="10">
        <v>0.38968249999999999</v>
      </c>
      <c r="CU2401" s="10">
        <v>0.24160314999999999</v>
      </c>
      <c r="CV2401" s="10">
        <v>25</v>
      </c>
      <c r="CW2401" s="10">
        <v>10.6</v>
      </c>
      <c r="CY2401" s="10">
        <v>2472</v>
      </c>
      <c r="CZ2401" s="10" t="s">
        <v>9</v>
      </c>
      <c r="DA2401" s="10">
        <v>0.5</v>
      </c>
      <c r="DB2401" s="10">
        <v>0.27</v>
      </c>
      <c r="DC2401" s="10">
        <v>9</v>
      </c>
      <c r="DD2401" s="10">
        <v>36.5</v>
      </c>
      <c r="DF2401" s="10">
        <v>0.55000000000000004</v>
      </c>
      <c r="DG2401" s="10">
        <v>0.24</v>
      </c>
      <c r="DH2401" s="10">
        <v>9</v>
      </c>
      <c r="DI2401" s="10">
        <v>36.200000000000003</v>
      </c>
      <c r="DK2401" s="10">
        <v>0.6</v>
      </c>
      <c r="DL2401" s="10">
        <v>0.23</v>
      </c>
      <c r="DM2401" s="10">
        <v>10</v>
      </c>
      <c r="DN2401" s="10">
        <v>36.200000000000003</v>
      </c>
    </row>
    <row r="2402" spans="1:118" x14ac:dyDescent="0.25">
      <c r="A2402" s="10">
        <v>2463</v>
      </c>
      <c r="R2402" s="10">
        <v>2463</v>
      </c>
      <c r="S2402" s="10" t="s">
        <v>9</v>
      </c>
      <c r="AI2402" s="10">
        <v>2463</v>
      </c>
      <c r="AJ2402" s="10" t="s">
        <v>9</v>
      </c>
      <c r="AZ2402" s="10">
        <v>2463</v>
      </c>
      <c r="BA2402" s="10" t="s">
        <v>9</v>
      </c>
      <c r="BQ2402" s="10">
        <v>2462</v>
      </c>
      <c r="BR2402" s="10" t="s">
        <v>8</v>
      </c>
      <c r="BS2402" s="10">
        <v>0.5</v>
      </c>
      <c r="BT2402" s="10">
        <v>0.33</v>
      </c>
      <c r="BU2402" s="10">
        <v>9</v>
      </c>
      <c r="BV2402" s="10">
        <v>36.799999999999997</v>
      </c>
      <c r="BX2402" s="10">
        <v>1.1000000000000001</v>
      </c>
      <c r="BY2402" s="10">
        <v>0.57999999999999996</v>
      </c>
      <c r="BZ2402" s="10">
        <v>12</v>
      </c>
      <c r="CA2402" s="10">
        <v>36.5</v>
      </c>
      <c r="CC2402" s="10">
        <v>1.2</v>
      </c>
      <c r="CD2402" s="10">
        <v>0.6</v>
      </c>
      <c r="CE2402" s="10">
        <v>13</v>
      </c>
      <c r="CF2402" s="10">
        <v>36.200000000000003</v>
      </c>
      <c r="CH2402" s="10">
        <v>2462</v>
      </c>
      <c r="CI2402" s="10" t="s">
        <v>8</v>
      </c>
      <c r="CJ2402" s="10">
        <v>0.51</v>
      </c>
      <c r="CK2402" s="10">
        <v>0.41</v>
      </c>
      <c r="CL2402" s="10">
        <v>10</v>
      </c>
      <c r="CM2402" s="10">
        <v>36.799999999999997</v>
      </c>
      <c r="CO2402" s="10">
        <v>0.57999999999999996</v>
      </c>
      <c r="CP2402" s="10">
        <v>0.45</v>
      </c>
      <c r="CQ2402" s="10">
        <v>11</v>
      </c>
      <c r="CR2402" s="10">
        <v>36.5</v>
      </c>
      <c r="CT2402" s="10">
        <v>0.57999999999999996</v>
      </c>
      <c r="CU2402" s="10">
        <v>0.45</v>
      </c>
      <c r="CV2402" s="10">
        <v>11</v>
      </c>
      <c r="CW2402" s="10">
        <v>36.200000000000003</v>
      </c>
      <c r="CY2402" s="10">
        <v>2473</v>
      </c>
      <c r="CZ2402" s="10" t="s">
        <v>10</v>
      </c>
    </row>
    <row r="2403" spans="1:118" x14ac:dyDescent="0.25">
      <c r="A2403" s="10">
        <v>2464</v>
      </c>
      <c r="R2403" s="10">
        <v>2464</v>
      </c>
      <c r="S2403" s="10" t="s">
        <v>10</v>
      </c>
      <c r="T2403" s="10">
        <v>0.45</v>
      </c>
      <c r="U2403" s="10">
        <v>0.28000000000000003</v>
      </c>
      <c r="V2403" s="10">
        <v>30</v>
      </c>
      <c r="W2403" s="10">
        <v>10.6</v>
      </c>
      <c r="Y2403" s="10">
        <v>0.71</v>
      </c>
      <c r="Z2403" s="10">
        <v>0.44</v>
      </c>
      <c r="AA2403" s="10">
        <v>48</v>
      </c>
      <c r="AB2403" s="10">
        <v>10.4</v>
      </c>
      <c r="AD2403" s="10">
        <v>0.76</v>
      </c>
      <c r="AE2403" s="10">
        <v>0.47</v>
      </c>
      <c r="AF2403" s="10">
        <v>52</v>
      </c>
      <c r="AG2403" s="10">
        <v>10.3</v>
      </c>
      <c r="AI2403" s="10">
        <v>2464</v>
      </c>
      <c r="AJ2403" s="10" t="s">
        <v>10</v>
      </c>
      <c r="AK2403" s="10">
        <v>1.25</v>
      </c>
      <c r="AL2403" s="10">
        <v>0.61</v>
      </c>
      <c r="AM2403" s="10">
        <v>79</v>
      </c>
      <c r="AN2403" s="10">
        <v>10.5</v>
      </c>
      <c r="AP2403" s="10">
        <v>1.3</v>
      </c>
      <c r="AQ2403" s="10">
        <v>0.61</v>
      </c>
      <c r="AR2403" s="10">
        <v>80</v>
      </c>
      <c r="AS2403" s="10">
        <v>10.4</v>
      </c>
      <c r="AU2403" s="10">
        <v>1.3</v>
      </c>
      <c r="AV2403" s="10">
        <v>0.62</v>
      </c>
      <c r="AW2403" s="10">
        <v>82</v>
      </c>
      <c r="AX2403" s="10">
        <v>10.3</v>
      </c>
      <c r="AZ2403" s="10">
        <v>2464</v>
      </c>
      <c r="BA2403" s="10" t="s">
        <v>10</v>
      </c>
      <c r="BB2403" s="10">
        <v>0.7</v>
      </c>
      <c r="BC2403" s="10">
        <v>0.4</v>
      </c>
      <c r="BD2403" s="10">
        <v>49</v>
      </c>
      <c r="BE2403" s="10">
        <v>10.5</v>
      </c>
      <c r="BG2403" s="10">
        <v>1.04</v>
      </c>
      <c r="BH2403" s="10">
        <v>0.53</v>
      </c>
      <c r="BI2403" s="10">
        <v>66</v>
      </c>
      <c r="BJ2403" s="10">
        <v>10.4</v>
      </c>
      <c r="BL2403" s="10">
        <v>1.1000000000000001</v>
      </c>
      <c r="BM2403" s="10">
        <v>0.6</v>
      </c>
      <c r="BN2403" s="10">
        <v>66</v>
      </c>
      <c r="BO2403" s="10">
        <v>10.3</v>
      </c>
      <c r="BQ2403" s="10">
        <v>2463</v>
      </c>
      <c r="BR2403" s="10" t="s">
        <v>9</v>
      </c>
      <c r="CH2403" s="10">
        <v>2463</v>
      </c>
      <c r="CI2403" s="10" t="s">
        <v>9</v>
      </c>
      <c r="CY2403" s="10">
        <v>2474</v>
      </c>
      <c r="CZ2403" s="10" t="s">
        <v>11</v>
      </c>
      <c r="DA2403" s="10">
        <v>0.48</v>
      </c>
      <c r="DB2403" s="10">
        <v>0.24</v>
      </c>
      <c r="DC2403" s="10">
        <v>30</v>
      </c>
      <c r="DD2403" s="10">
        <v>10.4</v>
      </c>
      <c r="DF2403" s="10">
        <v>0.53</v>
      </c>
      <c r="DG2403" s="10">
        <v>0.21</v>
      </c>
      <c r="DH2403" s="10">
        <v>32</v>
      </c>
      <c r="DI2403" s="10">
        <v>10.4</v>
      </c>
      <c r="DK2403" s="10">
        <v>0.57999999999999996</v>
      </c>
      <c r="DL2403" s="10">
        <v>0.2</v>
      </c>
      <c r="DM2403" s="10">
        <v>35</v>
      </c>
      <c r="DN2403" s="10">
        <v>10.4</v>
      </c>
    </row>
    <row r="2404" spans="1:118" x14ac:dyDescent="0.25">
      <c r="A2404" s="10">
        <v>2465</v>
      </c>
      <c r="R2404" s="10">
        <v>2465</v>
      </c>
      <c r="S2404" s="10" t="s">
        <v>11</v>
      </c>
      <c r="AI2404" s="10">
        <v>2465</v>
      </c>
      <c r="AJ2404" s="10" t="s">
        <v>11</v>
      </c>
      <c r="AZ2404" s="10">
        <v>2465</v>
      </c>
      <c r="BA2404" s="10" t="s">
        <v>11</v>
      </c>
      <c r="BQ2404" s="10">
        <v>2464</v>
      </c>
      <c r="BR2404" s="10" t="s">
        <v>10</v>
      </c>
      <c r="BS2404" s="10">
        <v>0.48</v>
      </c>
      <c r="BT2404" s="10">
        <v>0.23</v>
      </c>
      <c r="BU2404" s="10">
        <v>30</v>
      </c>
      <c r="BV2404" s="10">
        <v>10.5</v>
      </c>
      <c r="BX2404" s="10">
        <v>1</v>
      </c>
      <c r="BY2404" s="10">
        <v>0.48</v>
      </c>
      <c r="BZ2404" s="10">
        <v>60</v>
      </c>
      <c r="CA2404" s="10">
        <v>10.5</v>
      </c>
      <c r="CC2404" s="10">
        <v>1.1000000000000001</v>
      </c>
      <c r="CD2404" s="10">
        <v>0.5</v>
      </c>
      <c r="CE2404" s="10">
        <v>66</v>
      </c>
      <c r="CF2404" s="10">
        <v>10.5</v>
      </c>
      <c r="CH2404" s="10">
        <v>2464</v>
      </c>
      <c r="CI2404" s="10" t="s">
        <v>10</v>
      </c>
      <c r="CJ2404" s="10">
        <v>0.5</v>
      </c>
      <c r="CK2404" s="10">
        <v>0.31</v>
      </c>
      <c r="CL2404" s="10">
        <v>33</v>
      </c>
      <c r="CM2404" s="10">
        <v>10.5</v>
      </c>
      <c r="CO2404" s="10">
        <v>0.56999999999999995</v>
      </c>
      <c r="CP2404" s="10">
        <v>0.35</v>
      </c>
      <c r="CQ2404" s="10">
        <v>37</v>
      </c>
      <c r="CR2404" s="10">
        <v>10.4</v>
      </c>
      <c r="CT2404" s="10">
        <v>0.56999999999999995</v>
      </c>
      <c r="CU2404" s="10">
        <v>0.35</v>
      </c>
      <c r="CV2404" s="10">
        <v>37</v>
      </c>
      <c r="CW2404" s="10">
        <v>10.3</v>
      </c>
      <c r="CY2404" s="10">
        <v>2475</v>
      </c>
      <c r="CZ2404" s="10" t="s">
        <v>304</v>
      </c>
      <c r="DA2404" s="10">
        <v>0.13673920000000001</v>
      </c>
      <c r="DB2404" s="10">
        <v>4.4850457600000004E-2</v>
      </c>
      <c r="DC2404" s="10">
        <v>8</v>
      </c>
      <c r="DD2404" s="10">
        <v>10.4</v>
      </c>
      <c r="DF2404" s="10">
        <v>0.17092400000000002</v>
      </c>
      <c r="DG2404" s="10">
        <v>5.6063072000000012E-2</v>
      </c>
      <c r="DH2404" s="10">
        <v>10</v>
      </c>
      <c r="DI2404" s="10">
        <v>10.4</v>
      </c>
      <c r="DK2404" s="10">
        <v>0.20510879999999998</v>
      </c>
      <c r="DL2404" s="10">
        <v>6.7275686399999993E-2</v>
      </c>
      <c r="DM2404" s="10">
        <v>12</v>
      </c>
      <c r="DN2404" s="10">
        <v>10.4</v>
      </c>
    </row>
    <row r="2405" spans="1:118" x14ac:dyDescent="0.25">
      <c r="A2405" s="10">
        <v>2466</v>
      </c>
      <c r="R2405" s="10">
        <v>2466</v>
      </c>
      <c r="S2405" s="10" t="s">
        <v>304</v>
      </c>
      <c r="T2405" s="10">
        <v>7.7936499999999992E-2</v>
      </c>
      <c r="U2405" s="10">
        <v>4.8320629999999996E-2</v>
      </c>
      <c r="V2405" s="10">
        <v>5</v>
      </c>
      <c r="W2405" s="10">
        <v>10.6</v>
      </c>
      <c r="Y2405" s="10">
        <v>7.6466000000000006E-2</v>
      </c>
      <c r="Z2405" s="10">
        <v>4.740892E-2</v>
      </c>
      <c r="AA2405" s="10">
        <v>5</v>
      </c>
      <c r="AB2405" s="10">
        <v>10.4</v>
      </c>
      <c r="AD2405" s="10">
        <v>9.087690000000001E-2</v>
      </c>
      <c r="AE2405" s="10">
        <v>5.6343678000000008E-2</v>
      </c>
      <c r="AF2405" s="10">
        <v>6</v>
      </c>
      <c r="AG2405" s="10">
        <v>10.3</v>
      </c>
      <c r="AI2405" s="10">
        <v>2466</v>
      </c>
      <c r="AJ2405" s="10" t="s">
        <v>304</v>
      </c>
      <c r="AK2405" s="10">
        <v>0.14713649999999998</v>
      </c>
      <c r="AL2405" s="10">
        <v>7.1214065999999993E-2</v>
      </c>
      <c r="AM2405" s="10">
        <v>9</v>
      </c>
      <c r="AN2405" s="10">
        <v>10.5</v>
      </c>
      <c r="AP2405" s="10">
        <v>0.16192800000000002</v>
      </c>
      <c r="AQ2405" s="10">
        <v>7.8373152000000001E-2</v>
      </c>
      <c r="AR2405" s="10">
        <v>10</v>
      </c>
      <c r="AS2405" s="10">
        <v>10.4</v>
      </c>
      <c r="AU2405" s="10">
        <v>0.16037100000000004</v>
      </c>
      <c r="AV2405" s="10">
        <v>7.7619564000000016E-2</v>
      </c>
      <c r="AW2405" s="10">
        <v>10</v>
      </c>
      <c r="AX2405" s="10">
        <v>10.3</v>
      </c>
      <c r="AZ2405" s="10">
        <v>2466</v>
      </c>
      <c r="BA2405" s="10" t="s">
        <v>304</v>
      </c>
      <c r="BB2405" s="10">
        <v>9.2641499999999988E-2</v>
      </c>
      <c r="BC2405" s="10">
        <v>5.7437729999999992E-2</v>
      </c>
      <c r="BD2405" s="10">
        <v>6</v>
      </c>
      <c r="BE2405" s="10">
        <v>10.5</v>
      </c>
      <c r="BG2405" s="10">
        <v>0.15293200000000001</v>
      </c>
      <c r="BH2405" s="10">
        <v>9.481784E-2</v>
      </c>
      <c r="BI2405" s="10">
        <v>10</v>
      </c>
      <c r="BJ2405" s="10">
        <v>10.4</v>
      </c>
      <c r="BL2405" s="10">
        <v>0.10602305000000001</v>
      </c>
      <c r="BM2405" s="10">
        <v>6.5734291E-2</v>
      </c>
      <c r="BN2405" s="10">
        <v>7</v>
      </c>
      <c r="BO2405" s="10">
        <v>10.3</v>
      </c>
      <c r="BQ2405" s="10">
        <v>2465</v>
      </c>
      <c r="BR2405" s="10" t="s">
        <v>11</v>
      </c>
      <c r="CH2405" s="10">
        <v>2465</v>
      </c>
      <c r="CI2405" s="10" t="s">
        <v>11</v>
      </c>
      <c r="CY2405" s="10">
        <v>2476</v>
      </c>
      <c r="CZ2405" s="10" t="s">
        <v>287</v>
      </c>
      <c r="DA2405" s="10">
        <v>0.15383159999999999</v>
      </c>
      <c r="DB2405" s="10">
        <v>5.0456764799999998E-2</v>
      </c>
      <c r="DC2405" s="10">
        <v>9</v>
      </c>
      <c r="DD2405" s="10">
        <v>10.4</v>
      </c>
      <c r="DF2405" s="10">
        <v>0.15383159999999999</v>
      </c>
      <c r="DG2405" s="10">
        <v>5.0456764799999998E-2</v>
      </c>
      <c r="DH2405" s="10">
        <v>9</v>
      </c>
      <c r="DI2405" s="10">
        <v>10.4</v>
      </c>
      <c r="DK2405" s="10">
        <v>0.17092400000000002</v>
      </c>
      <c r="DL2405" s="10">
        <v>5.6063072000000012E-2</v>
      </c>
      <c r="DM2405" s="10">
        <v>10</v>
      </c>
      <c r="DN2405" s="10">
        <v>10.4</v>
      </c>
    </row>
    <row r="2406" spans="1:118" x14ac:dyDescent="0.25">
      <c r="A2406" s="10">
        <v>2467</v>
      </c>
      <c r="R2406" s="10">
        <v>2467</v>
      </c>
      <c r="S2406" s="10" t="s">
        <v>289</v>
      </c>
      <c r="T2406" s="10">
        <v>0.38968249999999999</v>
      </c>
      <c r="U2406" s="10">
        <v>0.24160314999999999</v>
      </c>
      <c r="V2406" s="10">
        <v>25</v>
      </c>
      <c r="W2406" s="10">
        <v>10.6</v>
      </c>
      <c r="Y2406" s="10">
        <v>0.65760760000000007</v>
      </c>
      <c r="Z2406" s="10">
        <v>0.23871155880000003</v>
      </c>
      <c r="AA2406" s="10">
        <v>43</v>
      </c>
      <c r="AB2406" s="10">
        <v>10.4</v>
      </c>
      <c r="AD2406" s="10">
        <v>0.69672290000000014</v>
      </c>
      <c r="AE2406" s="10">
        <v>0.43196819800000008</v>
      </c>
      <c r="AF2406" s="10">
        <v>46</v>
      </c>
      <c r="AG2406" s="10">
        <v>10.3</v>
      </c>
      <c r="AI2406" s="10">
        <v>2467</v>
      </c>
      <c r="AJ2406" s="10" t="s">
        <v>289</v>
      </c>
      <c r="AK2406" s="10">
        <v>1.1443950000000001</v>
      </c>
      <c r="AL2406" s="10">
        <v>0.55388718000000003</v>
      </c>
      <c r="AM2406" s="10">
        <v>70</v>
      </c>
      <c r="AN2406" s="10">
        <v>10.5</v>
      </c>
      <c r="AP2406" s="10">
        <v>1.1334960000000001</v>
      </c>
      <c r="AQ2406" s="10">
        <v>0.54861206400000007</v>
      </c>
      <c r="AR2406" s="10">
        <v>70</v>
      </c>
      <c r="AS2406" s="10">
        <v>10.4</v>
      </c>
      <c r="AU2406" s="10">
        <v>0.9943002000000003</v>
      </c>
      <c r="AV2406" s="10">
        <v>0.48124129680000011</v>
      </c>
      <c r="AW2406" s="10">
        <v>62</v>
      </c>
      <c r="AX2406" s="10">
        <v>10.3</v>
      </c>
      <c r="AZ2406" s="10">
        <v>2467</v>
      </c>
      <c r="BA2406" s="10" t="s">
        <v>289</v>
      </c>
      <c r="BB2406" s="10">
        <v>0.6639307499999999</v>
      </c>
      <c r="BC2406" s="10">
        <v>0.41163706499999991</v>
      </c>
      <c r="BD2406" s="10">
        <v>43</v>
      </c>
      <c r="BE2406" s="10">
        <v>10.5</v>
      </c>
      <c r="BG2406" s="10">
        <v>0.85641920000000005</v>
      </c>
      <c r="BH2406" s="10">
        <v>0.31088016960000003</v>
      </c>
      <c r="BI2406" s="10">
        <v>56</v>
      </c>
      <c r="BJ2406" s="10">
        <v>10.4</v>
      </c>
      <c r="BL2406" s="10">
        <v>0.90876900000000005</v>
      </c>
      <c r="BM2406" s="10">
        <v>0.56343678000000008</v>
      </c>
      <c r="BN2406" s="10">
        <v>60</v>
      </c>
      <c r="BO2406" s="10">
        <v>10.3</v>
      </c>
      <c r="BQ2406" s="10">
        <v>2466</v>
      </c>
      <c r="BR2406" s="10" t="s">
        <v>304</v>
      </c>
      <c r="BS2406" s="10">
        <v>8.1742499999999996E-2</v>
      </c>
      <c r="BT2406" s="10">
        <v>3.9563369999999994E-2</v>
      </c>
      <c r="BU2406" s="10">
        <v>5</v>
      </c>
      <c r="BV2406" s="10">
        <v>10.5</v>
      </c>
      <c r="BX2406" s="10">
        <v>8.1742499999999996E-2</v>
      </c>
      <c r="BY2406" s="10">
        <v>3.9563369999999994E-2</v>
      </c>
      <c r="BZ2406" s="10">
        <v>5</v>
      </c>
      <c r="CA2406" s="10">
        <v>10.5</v>
      </c>
      <c r="CC2406" s="10">
        <v>0.11443950000000001</v>
      </c>
      <c r="CD2406" s="10">
        <v>5.5388718000000003E-2</v>
      </c>
      <c r="CE2406" s="10">
        <v>7</v>
      </c>
      <c r="CF2406" s="10">
        <v>10.5</v>
      </c>
      <c r="CH2406" s="10">
        <v>2466</v>
      </c>
      <c r="CI2406" s="10" t="s">
        <v>304</v>
      </c>
      <c r="CJ2406" s="10">
        <v>3.0880499999999998E-2</v>
      </c>
      <c r="CK2406" s="10">
        <v>1.9145909999999999E-2</v>
      </c>
      <c r="CL2406" s="10">
        <v>2</v>
      </c>
      <c r="CM2406" s="10">
        <v>10.5</v>
      </c>
      <c r="CO2406" s="10">
        <v>3.05864E-2</v>
      </c>
      <c r="CP2406" s="10">
        <v>1.8963568E-2</v>
      </c>
      <c r="CQ2406" s="10">
        <v>2</v>
      </c>
      <c r="CR2406" s="10">
        <v>10.4</v>
      </c>
      <c r="CT2406" s="10">
        <v>3.0292300000000005E-2</v>
      </c>
      <c r="CU2406" s="10">
        <v>1.8781226000000002E-2</v>
      </c>
      <c r="CV2406" s="10">
        <v>2</v>
      </c>
      <c r="CW2406" s="10">
        <v>10.3</v>
      </c>
      <c r="CY2406" s="10">
        <v>2477</v>
      </c>
      <c r="CZ2406" s="10" t="s">
        <v>315</v>
      </c>
      <c r="DA2406" s="10">
        <v>3.4184800000000001E-2</v>
      </c>
      <c r="DB2406" s="10">
        <v>1.1212614400000001E-2</v>
      </c>
      <c r="DC2406" s="10">
        <v>2</v>
      </c>
      <c r="DD2406" s="10">
        <v>10.4</v>
      </c>
      <c r="DF2406" s="10">
        <v>3.4184800000000001E-2</v>
      </c>
      <c r="DG2406" s="10">
        <v>1.1212614400000001E-2</v>
      </c>
      <c r="DH2406" s="10">
        <v>2</v>
      </c>
      <c r="DI2406" s="10">
        <v>10.4</v>
      </c>
      <c r="DK2406" s="10">
        <v>3.4184800000000001E-2</v>
      </c>
      <c r="DL2406" s="10">
        <v>1.1212614400000001E-2</v>
      </c>
      <c r="DM2406" s="10">
        <v>2</v>
      </c>
      <c r="DN2406" s="10">
        <v>10.4</v>
      </c>
    </row>
    <row r="2407" spans="1:118" x14ac:dyDescent="0.25">
      <c r="A2407" s="10">
        <v>2468</v>
      </c>
      <c r="R2407" s="10">
        <v>2468</v>
      </c>
      <c r="S2407" s="10" t="s">
        <v>8</v>
      </c>
      <c r="T2407" s="10">
        <v>2.1000000000000001E-2</v>
      </c>
      <c r="U2407" s="10">
        <v>0.03</v>
      </c>
      <c r="V2407" s="10">
        <v>1</v>
      </c>
      <c r="W2407" s="10">
        <v>36.799999999999997</v>
      </c>
      <c r="Y2407" s="10">
        <v>3.3000000000000002E-2</v>
      </c>
      <c r="Z2407" s="10">
        <v>3.5000000000000003E-2</v>
      </c>
      <c r="AA2407" s="10">
        <v>1</v>
      </c>
      <c r="AB2407" s="10">
        <v>36.5</v>
      </c>
      <c r="AD2407" s="10">
        <v>3.3000000000000002E-2</v>
      </c>
      <c r="AE2407" s="10">
        <v>3.5000000000000003E-2</v>
      </c>
      <c r="AF2407" s="10">
        <v>1</v>
      </c>
      <c r="AG2407" s="10">
        <v>36.200000000000003</v>
      </c>
      <c r="AI2407" s="10">
        <v>2468</v>
      </c>
      <c r="AJ2407" s="10" t="s">
        <v>8</v>
      </c>
      <c r="AK2407" s="10">
        <v>0.17</v>
      </c>
      <c r="AL2407" s="10">
        <v>0.1</v>
      </c>
      <c r="AM2407" s="10">
        <v>3</v>
      </c>
      <c r="AN2407" s="10">
        <v>36.700000000000003</v>
      </c>
      <c r="AP2407" s="10">
        <v>0.19</v>
      </c>
      <c r="AQ2407" s="10">
        <v>0.11</v>
      </c>
      <c r="AR2407" s="10">
        <v>4</v>
      </c>
      <c r="AS2407" s="10">
        <v>36.700000000000003</v>
      </c>
      <c r="AU2407" s="10">
        <v>0.21</v>
      </c>
      <c r="AV2407" s="10">
        <v>0.12</v>
      </c>
      <c r="AW2407" s="10">
        <v>4</v>
      </c>
      <c r="AX2407" s="10">
        <v>36.700000000000003</v>
      </c>
      <c r="AZ2407" s="10">
        <v>2468</v>
      </c>
      <c r="BA2407" s="10" t="s">
        <v>8</v>
      </c>
      <c r="BB2407" s="10">
        <v>0.03</v>
      </c>
      <c r="BC2407" s="10">
        <v>0.04</v>
      </c>
      <c r="BD2407" s="10">
        <v>1</v>
      </c>
      <c r="BE2407" s="10">
        <v>36.799999999999997</v>
      </c>
      <c r="BG2407" s="10">
        <v>3.3000000000000002E-2</v>
      </c>
      <c r="BH2407" s="10">
        <v>3.5000000000000003E-2</v>
      </c>
      <c r="BI2407" s="10">
        <v>1</v>
      </c>
      <c r="BJ2407" s="10">
        <v>36.5</v>
      </c>
      <c r="BL2407" s="10">
        <v>3.3000000000000002E-2</v>
      </c>
      <c r="BM2407" s="10">
        <v>3.5000000000000003E-2</v>
      </c>
      <c r="BN2407" s="10">
        <v>1</v>
      </c>
      <c r="BO2407" s="10">
        <v>36.200000000000003</v>
      </c>
      <c r="BQ2407" s="10">
        <v>2467</v>
      </c>
      <c r="BR2407" s="10" t="s">
        <v>289</v>
      </c>
      <c r="BS2407" s="10">
        <v>0.40871250000000003</v>
      </c>
      <c r="BT2407" s="10">
        <v>0.19781685000000002</v>
      </c>
      <c r="BU2407" s="10">
        <v>25</v>
      </c>
      <c r="BV2407" s="10">
        <v>10.5</v>
      </c>
      <c r="BX2407" s="10">
        <v>0.91551600000000011</v>
      </c>
      <c r="BY2407" s="10">
        <v>0.44310974400000003</v>
      </c>
      <c r="BZ2407" s="10">
        <v>56</v>
      </c>
      <c r="CA2407" s="10">
        <v>10.5</v>
      </c>
      <c r="CC2407" s="10">
        <v>0.94821299999999997</v>
      </c>
      <c r="CD2407" s="10">
        <v>0.45893509199999999</v>
      </c>
      <c r="CE2407" s="10">
        <v>58</v>
      </c>
      <c r="CF2407" s="10">
        <v>10.5</v>
      </c>
      <c r="CH2407" s="10">
        <v>2467</v>
      </c>
      <c r="CI2407" s="10" t="s">
        <v>289</v>
      </c>
      <c r="CJ2407" s="10">
        <v>0.47864774999999998</v>
      </c>
      <c r="CK2407" s="10">
        <v>0.29676160499999998</v>
      </c>
      <c r="CL2407" s="10">
        <v>31</v>
      </c>
      <c r="CM2407" s="10">
        <v>10.5</v>
      </c>
      <c r="CO2407" s="10">
        <v>0.53526200000000002</v>
      </c>
      <c r="CP2407" s="10">
        <v>0.194300106</v>
      </c>
      <c r="CQ2407" s="10">
        <v>35</v>
      </c>
      <c r="CR2407" s="10">
        <v>10.4</v>
      </c>
      <c r="CT2407" s="10">
        <v>0.53011525000000004</v>
      </c>
      <c r="CU2407" s="10">
        <v>0.328671455</v>
      </c>
      <c r="CV2407" s="10">
        <v>35</v>
      </c>
      <c r="CW2407" s="10">
        <v>10.3</v>
      </c>
      <c r="CY2407" s="10">
        <v>2478</v>
      </c>
      <c r="CZ2407" s="10" t="s">
        <v>290</v>
      </c>
      <c r="DA2407" s="10">
        <v>0.10255439999999999</v>
      </c>
      <c r="DB2407" s="10">
        <v>3.3637843199999996E-2</v>
      </c>
      <c r="DC2407" s="10">
        <v>6</v>
      </c>
      <c r="DD2407" s="10">
        <v>10.4</v>
      </c>
      <c r="DF2407" s="10">
        <v>0.10255439999999999</v>
      </c>
      <c r="DG2407" s="10">
        <v>3.3637843199999996E-2</v>
      </c>
      <c r="DH2407" s="10">
        <v>6</v>
      </c>
      <c r="DI2407" s="10">
        <v>10.4</v>
      </c>
      <c r="DK2407" s="10">
        <v>0.1196468</v>
      </c>
      <c r="DL2407" s="10">
        <v>3.9244150400000004E-2</v>
      </c>
      <c r="DM2407" s="10">
        <v>7</v>
      </c>
      <c r="DN2407" s="10">
        <v>10.4</v>
      </c>
    </row>
    <row r="2408" spans="1:118" x14ac:dyDescent="0.25">
      <c r="A2408" s="10">
        <v>2469</v>
      </c>
      <c r="R2408" s="10">
        <v>2469</v>
      </c>
      <c r="S2408" s="10" t="s">
        <v>10</v>
      </c>
      <c r="T2408" s="10">
        <v>0.02</v>
      </c>
      <c r="U2408" s="10">
        <v>0.01</v>
      </c>
      <c r="V2408" s="10">
        <v>1</v>
      </c>
      <c r="W2408" s="10">
        <v>10.7</v>
      </c>
      <c r="Y2408" s="10">
        <v>0.03</v>
      </c>
      <c r="Z2408" s="10">
        <v>0.02</v>
      </c>
      <c r="AA2408" s="10">
        <v>2</v>
      </c>
      <c r="AB2408" s="10">
        <v>10.7</v>
      </c>
      <c r="AD2408" s="10">
        <v>0.03</v>
      </c>
      <c r="AE2408" s="10">
        <v>0.02</v>
      </c>
      <c r="AF2408" s="10">
        <v>2</v>
      </c>
      <c r="AG2408" s="10">
        <v>10.7</v>
      </c>
      <c r="AI2408" s="10">
        <v>2469</v>
      </c>
      <c r="AJ2408" s="10" t="s">
        <v>10</v>
      </c>
      <c r="AK2408" s="10">
        <v>0.17</v>
      </c>
      <c r="AL2408" s="10">
        <v>0.08</v>
      </c>
      <c r="AM2408" s="10">
        <v>10</v>
      </c>
      <c r="AN2408" s="10">
        <v>10.7</v>
      </c>
      <c r="AP2408" s="10">
        <v>0.19</v>
      </c>
      <c r="AQ2408" s="10">
        <v>0.09</v>
      </c>
      <c r="AR2408" s="10">
        <v>11</v>
      </c>
      <c r="AS2408" s="10">
        <v>10.7</v>
      </c>
      <c r="AU2408" s="10">
        <v>0.21</v>
      </c>
      <c r="AV2408" s="10">
        <v>0.1</v>
      </c>
      <c r="AW2408" s="10">
        <v>12</v>
      </c>
      <c r="AX2408" s="10">
        <v>10.7</v>
      </c>
      <c r="AZ2408" s="10">
        <v>2469</v>
      </c>
      <c r="BA2408" s="10" t="s">
        <v>10</v>
      </c>
      <c r="BB2408" s="10">
        <v>0.03</v>
      </c>
      <c r="BC2408" s="10">
        <v>0.02</v>
      </c>
      <c r="BD2408" s="10">
        <v>2</v>
      </c>
      <c r="BE2408" s="10">
        <v>10.7</v>
      </c>
      <c r="BG2408" s="10">
        <v>0.03</v>
      </c>
      <c r="BH2408" s="10">
        <v>0.02</v>
      </c>
      <c r="BI2408" s="10">
        <v>2</v>
      </c>
      <c r="BJ2408" s="10">
        <v>10.7</v>
      </c>
      <c r="BL2408" s="10">
        <v>0.03</v>
      </c>
      <c r="BM2408" s="10">
        <v>0.02</v>
      </c>
      <c r="BN2408" s="10">
        <v>2</v>
      </c>
      <c r="BO2408" s="10">
        <v>10.7</v>
      </c>
      <c r="BQ2408" s="10">
        <v>2468</v>
      </c>
      <c r="BR2408" s="10" t="s">
        <v>8</v>
      </c>
      <c r="BS2408" s="10">
        <v>0.09</v>
      </c>
      <c r="BT2408" s="10">
        <v>0.06</v>
      </c>
      <c r="BU2408" s="10">
        <v>1</v>
      </c>
      <c r="BV2408" s="10">
        <v>36.799999999999997</v>
      </c>
      <c r="BX2408" s="10">
        <v>0.13</v>
      </c>
      <c r="BY2408" s="10">
        <v>0.09</v>
      </c>
      <c r="BZ2408" s="10">
        <v>2</v>
      </c>
      <c r="CA2408" s="10">
        <v>36.5</v>
      </c>
      <c r="CC2408" s="10">
        <v>0.15</v>
      </c>
      <c r="CD2408" s="10">
        <v>0.1</v>
      </c>
      <c r="CE2408" s="10">
        <v>3</v>
      </c>
      <c r="CF2408" s="10">
        <v>36.200000000000003</v>
      </c>
      <c r="CH2408" s="10">
        <v>2468</v>
      </c>
      <c r="CI2408" s="10" t="s">
        <v>8</v>
      </c>
      <c r="CJ2408" s="10">
        <v>0.05</v>
      </c>
      <c r="CK2408" s="10">
        <v>0.05</v>
      </c>
      <c r="CL2408" s="10">
        <v>1</v>
      </c>
      <c r="CM2408" s="10">
        <v>36.799999999999997</v>
      </c>
      <c r="CO2408" s="10">
        <v>7.0000000000000007E-2</v>
      </c>
      <c r="CP2408" s="10">
        <v>0.05</v>
      </c>
      <c r="CQ2408" s="10">
        <v>1</v>
      </c>
      <c r="CR2408" s="10">
        <v>36.5</v>
      </c>
      <c r="CT2408" s="10">
        <v>7.0000000000000007E-2</v>
      </c>
      <c r="CU2408" s="10">
        <v>0.05</v>
      </c>
      <c r="CV2408" s="10">
        <v>1</v>
      </c>
      <c r="CW2408" s="10">
        <v>36.200000000000003</v>
      </c>
      <c r="CY2408" s="10">
        <v>2479</v>
      </c>
      <c r="CZ2408" s="10" t="s">
        <v>8</v>
      </c>
    </row>
    <row r="2409" spans="1:118" x14ac:dyDescent="0.25">
      <c r="A2409" s="10">
        <v>2470</v>
      </c>
      <c r="R2409" s="10">
        <v>2470</v>
      </c>
      <c r="S2409" s="10" t="s">
        <v>306</v>
      </c>
      <c r="T2409" s="10">
        <v>1.740034E-2</v>
      </c>
      <c r="U2409" s="10">
        <v>6.3163234199999996E-3</v>
      </c>
      <c r="V2409" s="10">
        <v>1</v>
      </c>
      <c r="W2409" s="10">
        <v>10.7</v>
      </c>
      <c r="Y2409" s="10">
        <v>3.4800680000000001E-2</v>
      </c>
      <c r="Z2409" s="10">
        <v>1.2632646839999999E-2</v>
      </c>
      <c r="AA2409" s="10">
        <v>2</v>
      </c>
      <c r="AB2409" s="10">
        <v>10.7</v>
      </c>
      <c r="AD2409" s="10">
        <v>3.4800680000000001E-2</v>
      </c>
      <c r="AE2409" s="10">
        <v>1.2632646839999999E-2</v>
      </c>
      <c r="AF2409" s="10">
        <v>2</v>
      </c>
      <c r="AG2409" s="10">
        <v>10.7</v>
      </c>
      <c r="AI2409" s="10">
        <v>2470</v>
      </c>
      <c r="AJ2409" s="10" t="s">
        <v>306</v>
      </c>
      <c r="AK2409" s="10">
        <v>0.17400339999999997</v>
      </c>
      <c r="AL2409" s="10">
        <v>6.3163234199999987E-2</v>
      </c>
      <c r="AM2409" s="10">
        <v>10</v>
      </c>
      <c r="AN2409" s="10">
        <v>10.7</v>
      </c>
      <c r="AP2409" s="10">
        <v>0.19140373999999996</v>
      </c>
      <c r="AQ2409" s="10">
        <v>6.9479557619999979E-2</v>
      </c>
      <c r="AR2409" s="10">
        <v>11</v>
      </c>
      <c r="AS2409" s="10">
        <v>10.7</v>
      </c>
      <c r="AU2409" s="10">
        <v>0.20880408</v>
      </c>
      <c r="AV2409" s="10">
        <v>7.5795881039999999E-2</v>
      </c>
      <c r="AW2409" s="10">
        <v>12</v>
      </c>
      <c r="AX2409" s="10">
        <v>10.7</v>
      </c>
      <c r="AZ2409" s="10">
        <v>2470</v>
      </c>
      <c r="BA2409" s="10" t="s">
        <v>306</v>
      </c>
      <c r="BB2409" s="10">
        <v>3.4800680000000001E-2</v>
      </c>
      <c r="BC2409" s="10">
        <v>1.2632646839999999E-2</v>
      </c>
      <c r="BD2409" s="10">
        <v>2</v>
      </c>
      <c r="BE2409" s="10">
        <v>10.7</v>
      </c>
      <c r="BG2409" s="10">
        <v>3.4800680000000001E-2</v>
      </c>
      <c r="BH2409" s="10">
        <v>1.2632646839999999E-2</v>
      </c>
      <c r="BI2409" s="10">
        <v>2</v>
      </c>
      <c r="BJ2409" s="10">
        <v>10.7</v>
      </c>
      <c r="BL2409" s="10">
        <v>3.4800680000000001E-2</v>
      </c>
      <c r="BM2409" s="10">
        <v>1.2632646839999999E-2</v>
      </c>
      <c r="BN2409" s="10">
        <v>2</v>
      </c>
      <c r="BO2409" s="10">
        <v>10.7</v>
      </c>
      <c r="BQ2409" s="10">
        <v>2469</v>
      </c>
      <c r="BR2409" s="10" t="s">
        <v>10</v>
      </c>
      <c r="BS2409" s="10">
        <v>0.09</v>
      </c>
      <c r="BT2409" s="10">
        <v>0.04</v>
      </c>
      <c r="BU2409" s="10">
        <v>5</v>
      </c>
      <c r="BV2409" s="10">
        <v>10.7</v>
      </c>
      <c r="BX2409" s="10">
        <v>0.12</v>
      </c>
      <c r="BY2409" s="10">
        <v>0.06</v>
      </c>
      <c r="BZ2409" s="10">
        <v>7</v>
      </c>
      <c r="CA2409" s="10">
        <v>10.7</v>
      </c>
      <c r="CC2409" s="10">
        <v>0.14000000000000001</v>
      </c>
      <c r="CD2409" s="10">
        <v>7.0000000000000007E-2</v>
      </c>
      <c r="CE2409" s="10">
        <v>8</v>
      </c>
      <c r="CF2409" s="10">
        <v>10.7</v>
      </c>
      <c r="CH2409" s="10">
        <v>2469</v>
      </c>
      <c r="CI2409" s="10" t="s">
        <v>10</v>
      </c>
      <c r="CJ2409" s="10">
        <v>0.05</v>
      </c>
      <c r="CK2409" s="10">
        <v>0.03</v>
      </c>
      <c r="CL2409" s="10">
        <v>3</v>
      </c>
      <c r="CM2409" s="10">
        <v>10.7</v>
      </c>
      <c r="CO2409" s="10">
        <v>7.0000000000000007E-2</v>
      </c>
      <c r="CP2409" s="10">
        <v>0.03</v>
      </c>
      <c r="CQ2409" s="10">
        <v>4</v>
      </c>
      <c r="CR2409" s="10">
        <v>10.7</v>
      </c>
      <c r="CT2409" s="10">
        <v>7.0000000000000007E-2</v>
      </c>
      <c r="CU2409" s="10">
        <v>0.03</v>
      </c>
      <c r="CV2409" s="10">
        <v>4</v>
      </c>
      <c r="CW2409" s="10">
        <v>10.7</v>
      </c>
      <c r="CY2409" s="10">
        <v>2480</v>
      </c>
      <c r="CZ2409" s="10" t="s">
        <v>9</v>
      </c>
      <c r="DA2409" s="10">
        <v>2.21</v>
      </c>
      <c r="DB2409" s="10">
        <v>0.62</v>
      </c>
      <c r="DC2409" s="10">
        <v>37</v>
      </c>
      <c r="DD2409" s="10">
        <v>36.799999999999997</v>
      </c>
      <c r="DF2409" s="10">
        <v>2.5299999999999998</v>
      </c>
      <c r="DG2409" s="10">
        <v>0.82</v>
      </c>
      <c r="DH2409" s="10">
        <v>43</v>
      </c>
      <c r="DI2409" s="10">
        <v>36.200000000000003</v>
      </c>
      <c r="DK2409" s="10">
        <v>2.85</v>
      </c>
      <c r="DL2409" s="10">
        <v>0.75</v>
      </c>
      <c r="DM2409" s="10">
        <v>48</v>
      </c>
      <c r="DN2409" s="10">
        <v>36.200000000000003</v>
      </c>
    </row>
    <row r="2410" spans="1:118" x14ac:dyDescent="0.25">
      <c r="A2410" s="10">
        <v>2471</v>
      </c>
      <c r="R2410" s="10">
        <v>2471</v>
      </c>
      <c r="S2410" s="10" t="s">
        <v>8</v>
      </c>
      <c r="AI2410" s="10">
        <v>2471</v>
      </c>
      <c r="AJ2410" s="10" t="s">
        <v>8</v>
      </c>
      <c r="AZ2410" s="10">
        <v>2471</v>
      </c>
      <c r="BA2410" s="10" t="s">
        <v>8</v>
      </c>
      <c r="BB2410" s="10">
        <v>0.23</v>
      </c>
      <c r="BC2410" s="10">
        <v>0.16</v>
      </c>
      <c r="BD2410" s="10">
        <v>4</v>
      </c>
      <c r="BE2410" s="10">
        <v>36.9</v>
      </c>
      <c r="BG2410" s="10">
        <v>0.28000000000000003</v>
      </c>
      <c r="BH2410" s="10">
        <v>0.19</v>
      </c>
      <c r="BI2410" s="10">
        <v>5</v>
      </c>
      <c r="BJ2410" s="10">
        <v>36.9</v>
      </c>
      <c r="BL2410" s="10">
        <v>0.31</v>
      </c>
      <c r="BM2410" s="10">
        <v>0.21</v>
      </c>
      <c r="BN2410" s="10">
        <v>6</v>
      </c>
      <c r="BO2410" s="10">
        <v>36.9</v>
      </c>
      <c r="BQ2410" s="10">
        <v>2470</v>
      </c>
      <c r="BR2410" s="10" t="s">
        <v>306</v>
      </c>
      <c r="BS2410" s="10">
        <v>8.7001699999999987E-2</v>
      </c>
      <c r="BT2410" s="10">
        <v>3.1581617099999994E-2</v>
      </c>
      <c r="BU2410" s="10">
        <v>5</v>
      </c>
      <c r="BV2410" s="10">
        <v>10.7</v>
      </c>
      <c r="BX2410" s="10">
        <v>0.12180237999999999</v>
      </c>
      <c r="BY2410" s="10">
        <v>4.4214263939999991E-2</v>
      </c>
      <c r="BZ2410" s="10">
        <v>7</v>
      </c>
      <c r="CA2410" s="10">
        <v>10.7</v>
      </c>
      <c r="CC2410" s="10">
        <v>0.13920272</v>
      </c>
      <c r="CD2410" s="10">
        <v>5.0530587359999997E-2</v>
      </c>
      <c r="CE2410" s="10">
        <v>8</v>
      </c>
      <c r="CF2410" s="10">
        <v>10.7</v>
      </c>
      <c r="CH2410" s="10">
        <v>2470</v>
      </c>
      <c r="CI2410" s="10" t="s">
        <v>306</v>
      </c>
      <c r="CJ2410" s="10">
        <v>5.2201020000000001E-2</v>
      </c>
      <c r="CK2410" s="10">
        <v>1.894897026E-2</v>
      </c>
      <c r="CL2410" s="10">
        <v>3</v>
      </c>
      <c r="CM2410" s="10">
        <v>10.7</v>
      </c>
      <c r="CO2410" s="10">
        <v>6.9601360000000001E-2</v>
      </c>
      <c r="CP2410" s="10">
        <v>2.5265293679999998E-2</v>
      </c>
      <c r="CQ2410" s="10">
        <v>4</v>
      </c>
      <c r="CR2410" s="10">
        <v>10.7</v>
      </c>
      <c r="CT2410" s="10">
        <v>6.9601360000000001E-2</v>
      </c>
      <c r="CU2410" s="10">
        <v>2.5265293679999998E-2</v>
      </c>
      <c r="CV2410" s="10">
        <v>4</v>
      </c>
      <c r="CW2410" s="10">
        <v>10.7</v>
      </c>
      <c r="CY2410" s="10">
        <v>2481</v>
      </c>
      <c r="CZ2410" s="10" t="s">
        <v>10</v>
      </c>
    </row>
    <row r="2411" spans="1:118" x14ac:dyDescent="0.25">
      <c r="A2411" s="10">
        <v>2472</v>
      </c>
      <c r="R2411" s="10">
        <v>2472</v>
      </c>
      <c r="S2411" s="10" t="s">
        <v>9</v>
      </c>
      <c r="T2411" s="10">
        <v>0.12</v>
      </c>
      <c r="U2411" s="10">
        <v>0.1</v>
      </c>
      <c r="V2411" s="10">
        <v>2</v>
      </c>
      <c r="W2411" s="10">
        <v>36.9</v>
      </c>
      <c r="Y2411" s="10">
        <v>0.12</v>
      </c>
      <c r="Z2411" s="10">
        <v>0.1</v>
      </c>
      <c r="AA2411" s="10">
        <v>2</v>
      </c>
      <c r="AB2411" s="10">
        <v>36.9</v>
      </c>
      <c r="AD2411" s="10">
        <v>0.17</v>
      </c>
      <c r="AE2411" s="10">
        <v>0.13</v>
      </c>
      <c r="AF2411" s="10">
        <v>3</v>
      </c>
      <c r="AG2411" s="10">
        <v>36.9</v>
      </c>
      <c r="AI2411" s="10">
        <v>2472</v>
      </c>
      <c r="AJ2411" s="10" t="s">
        <v>9</v>
      </c>
      <c r="AK2411" s="10">
        <v>0.48</v>
      </c>
      <c r="AL2411" s="10">
        <v>0.28000000000000003</v>
      </c>
      <c r="AM2411" s="10">
        <v>10</v>
      </c>
      <c r="AN2411" s="10">
        <v>36.9</v>
      </c>
      <c r="AP2411" s="10">
        <v>0.55000000000000004</v>
      </c>
      <c r="AQ2411" s="10">
        <v>0.21</v>
      </c>
      <c r="AR2411" s="10">
        <v>11</v>
      </c>
      <c r="AS2411" s="10">
        <v>36.9</v>
      </c>
      <c r="AU2411" s="10">
        <v>0.56999999999999995</v>
      </c>
      <c r="AV2411" s="10">
        <v>0.25</v>
      </c>
      <c r="AW2411" s="10">
        <v>12</v>
      </c>
      <c r="AX2411" s="10">
        <v>36.9</v>
      </c>
      <c r="AZ2411" s="10">
        <v>2472</v>
      </c>
      <c r="BA2411" s="10" t="s">
        <v>9</v>
      </c>
      <c r="BQ2411" s="10">
        <v>2471</v>
      </c>
      <c r="BR2411" s="10" t="s">
        <v>8</v>
      </c>
      <c r="CH2411" s="10">
        <v>2471</v>
      </c>
      <c r="CI2411" s="10" t="s">
        <v>8</v>
      </c>
      <c r="CJ2411" s="10">
        <v>0.24</v>
      </c>
      <c r="CK2411" s="10">
        <v>0.17</v>
      </c>
      <c r="CL2411" s="10">
        <v>3</v>
      </c>
      <c r="CM2411" s="10">
        <v>36.9</v>
      </c>
      <c r="CO2411" s="10">
        <v>0.28999999999999998</v>
      </c>
      <c r="CP2411" s="10">
        <v>0.21</v>
      </c>
      <c r="CQ2411" s="10">
        <v>5</v>
      </c>
      <c r="CR2411" s="10">
        <v>36.9</v>
      </c>
      <c r="CT2411" s="10">
        <v>0.31</v>
      </c>
      <c r="CU2411" s="10">
        <v>0.22</v>
      </c>
      <c r="CV2411" s="10">
        <v>6</v>
      </c>
      <c r="CW2411" s="10">
        <v>36.9</v>
      </c>
      <c r="CY2411" s="10">
        <v>2482</v>
      </c>
      <c r="CZ2411" s="10" t="s">
        <v>11</v>
      </c>
      <c r="DA2411" s="10">
        <v>2.2000000000000002</v>
      </c>
      <c r="DB2411" s="10">
        <v>0.59</v>
      </c>
      <c r="DC2411" s="10">
        <v>130</v>
      </c>
      <c r="DD2411" s="10">
        <v>10.5</v>
      </c>
      <c r="DF2411" s="10">
        <v>2.5</v>
      </c>
      <c r="DG2411" s="10">
        <v>0.78</v>
      </c>
      <c r="DH2411" s="10">
        <v>151</v>
      </c>
      <c r="DI2411" s="10">
        <v>10.4</v>
      </c>
      <c r="DK2411" s="10">
        <v>2.8</v>
      </c>
      <c r="DL2411" s="10">
        <v>0.7</v>
      </c>
      <c r="DM2411" s="10">
        <v>169</v>
      </c>
      <c r="DN2411" s="10">
        <v>10.4</v>
      </c>
    </row>
    <row r="2412" spans="1:118" x14ac:dyDescent="0.25">
      <c r="A2412" s="10">
        <v>2473</v>
      </c>
      <c r="R2412" s="10">
        <v>2473</v>
      </c>
      <c r="S2412" s="10" t="s">
        <v>10</v>
      </c>
      <c r="AI2412" s="10">
        <v>2473</v>
      </c>
      <c r="AJ2412" s="10" t="s">
        <v>10</v>
      </c>
      <c r="AZ2412" s="10">
        <v>2473</v>
      </c>
      <c r="BA2412" s="10" t="s">
        <v>10</v>
      </c>
      <c r="BB2412" s="10">
        <v>0.23</v>
      </c>
      <c r="BC2412" s="10">
        <v>0.14000000000000001</v>
      </c>
      <c r="BD2412" s="10">
        <v>15</v>
      </c>
      <c r="BE2412" s="10">
        <v>10.5</v>
      </c>
      <c r="BG2412" s="10">
        <v>0.28000000000000003</v>
      </c>
      <c r="BH2412" s="10">
        <v>0.17</v>
      </c>
      <c r="BI2412" s="10">
        <v>18</v>
      </c>
      <c r="BJ2412" s="10">
        <v>10.5</v>
      </c>
      <c r="BL2412" s="10">
        <v>0.31</v>
      </c>
      <c r="BM2412" s="10">
        <v>0.19</v>
      </c>
      <c r="BN2412" s="10">
        <v>20</v>
      </c>
      <c r="BO2412" s="10">
        <v>10.6</v>
      </c>
      <c r="BQ2412" s="10">
        <v>2472</v>
      </c>
      <c r="BR2412" s="10" t="s">
        <v>9</v>
      </c>
      <c r="BS2412" s="10">
        <v>0.48</v>
      </c>
      <c r="BT2412" s="10">
        <v>0.3</v>
      </c>
      <c r="BU2412" s="10">
        <v>9</v>
      </c>
      <c r="BV2412" s="10">
        <v>37.1</v>
      </c>
      <c r="BX2412" s="10">
        <v>0.56999999999999995</v>
      </c>
      <c r="BY2412" s="10">
        <v>0.26</v>
      </c>
      <c r="BZ2412" s="10">
        <v>10</v>
      </c>
      <c r="CA2412" s="10">
        <v>37.200000000000003</v>
      </c>
      <c r="CC2412" s="10">
        <v>0.61</v>
      </c>
      <c r="CD2412" s="10">
        <v>0.26</v>
      </c>
      <c r="CE2412" s="10">
        <v>11</v>
      </c>
      <c r="CF2412" s="10">
        <v>37.200000000000003</v>
      </c>
      <c r="CH2412" s="10">
        <v>2472</v>
      </c>
      <c r="CI2412" s="10" t="s">
        <v>9</v>
      </c>
      <c r="CY2412" s="10">
        <v>2483</v>
      </c>
      <c r="CZ2412" s="10" t="s">
        <v>285</v>
      </c>
      <c r="DA2412" s="10">
        <v>6.9026999999999991E-2</v>
      </c>
      <c r="DB2412" s="10">
        <v>2.2640855999999997E-2</v>
      </c>
      <c r="DC2412" s="10">
        <v>4</v>
      </c>
      <c r="DD2412" s="10">
        <v>10.5</v>
      </c>
      <c r="DF2412" s="10">
        <v>8.546200000000001E-2</v>
      </c>
      <c r="DG2412" s="10">
        <v>2.8031536000000006E-2</v>
      </c>
      <c r="DH2412" s="10">
        <v>5</v>
      </c>
      <c r="DI2412" s="10">
        <v>10.4</v>
      </c>
      <c r="DK2412" s="10">
        <v>8.546200000000001E-2</v>
      </c>
      <c r="DL2412" s="10">
        <v>2.8031536000000006E-2</v>
      </c>
      <c r="DM2412" s="10">
        <v>5</v>
      </c>
      <c r="DN2412" s="10">
        <v>10.4</v>
      </c>
    </row>
    <row r="2413" spans="1:118" x14ac:dyDescent="0.25">
      <c r="A2413" s="10">
        <v>2474</v>
      </c>
      <c r="R2413" s="10">
        <v>2474</v>
      </c>
      <c r="S2413" s="10" t="s">
        <v>11</v>
      </c>
      <c r="T2413" s="10">
        <v>0.11</v>
      </c>
      <c r="U2413" s="10">
        <v>7.0000000000000007E-2</v>
      </c>
      <c r="V2413" s="10">
        <v>7</v>
      </c>
      <c r="W2413" s="10">
        <v>10.7</v>
      </c>
      <c r="Y2413" s="10">
        <v>0.11</v>
      </c>
      <c r="Z2413" s="10">
        <v>7.0000000000000007E-2</v>
      </c>
      <c r="AA2413" s="10">
        <v>7</v>
      </c>
      <c r="AB2413" s="10">
        <v>10.7</v>
      </c>
      <c r="AD2413" s="10">
        <v>0.16</v>
      </c>
      <c r="AE2413" s="10">
        <v>0.1</v>
      </c>
      <c r="AF2413" s="10">
        <v>10</v>
      </c>
      <c r="AG2413" s="10">
        <v>10.7</v>
      </c>
      <c r="AI2413" s="10">
        <v>2474</v>
      </c>
      <c r="AJ2413" s="10" t="s">
        <v>11</v>
      </c>
      <c r="AK2413" s="10">
        <v>0.46</v>
      </c>
      <c r="AL2413" s="10">
        <v>0.24</v>
      </c>
      <c r="AM2413" s="10">
        <v>29</v>
      </c>
      <c r="AN2413" s="10">
        <v>10.7</v>
      </c>
      <c r="AP2413" s="10">
        <v>0.52</v>
      </c>
      <c r="AQ2413" s="10">
        <v>0.18</v>
      </c>
      <c r="AR2413" s="10">
        <v>31</v>
      </c>
      <c r="AS2413" s="10">
        <v>10.7</v>
      </c>
      <c r="AU2413" s="10">
        <v>0.55000000000000004</v>
      </c>
      <c r="AV2413" s="10">
        <v>0.21</v>
      </c>
      <c r="AW2413" s="10">
        <v>33</v>
      </c>
      <c r="AX2413" s="10">
        <v>10.7</v>
      </c>
      <c r="AZ2413" s="10">
        <v>2474</v>
      </c>
      <c r="BA2413" s="10" t="s">
        <v>11</v>
      </c>
      <c r="BQ2413" s="10">
        <v>2473</v>
      </c>
      <c r="BR2413" s="10" t="s">
        <v>10</v>
      </c>
      <c r="CH2413" s="10">
        <v>2473</v>
      </c>
      <c r="CI2413" s="10" t="s">
        <v>10</v>
      </c>
      <c r="CJ2413" s="10">
        <v>0.23</v>
      </c>
      <c r="CK2413" s="10">
        <v>0.14000000000000001</v>
      </c>
      <c r="CL2413" s="10">
        <v>14</v>
      </c>
      <c r="CM2413" s="10">
        <v>10.6</v>
      </c>
      <c r="CO2413" s="10">
        <v>0.28000000000000003</v>
      </c>
      <c r="CP2413" s="10">
        <v>0.18</v>
      </c>
      <c r="CQ2413" s="10">
        <v>18</v>
      </c>
      <c r="CR2413" s="10">
        <v>10.7</v>
      </c>
      <c r="CT2413" s="10">
        <v>0.3</v>
      </c>
      <c r="CU2413" s="10">
        <v>0.19</v>
      </c>
      <c r="CV2413" s="10">
        <v>19</v>
      </c>
      <c r="CW2413" s="10">
        <v>10.7</v>
      </c>
      <c r="CY2413" s="10">
        <v>2484</v>
      </c>
      <c r="CZ2413" s="10" t="s">
        <v>304</v>
      </c>
      <c r="DA2413" s="10">
        <v>0.36239174999999996</v>
      </c>
      <c r="DB2413" s="10">
        <v>0.11886449399999999</v>
      </c>
      <c r="DC2413" s="10">
        <v>21</v>
      </c>
      <c r="DD2413" s="10">
        <v>10.5</v>
      </c>
      <c r="DF2413" s="10">
        <v>0.44440239999999998</v>
      </c>
      <c r="DG2413" s="10">
        <v>0.1457639872</v>
      </c>
      <c r="DH2413" s="10">
        <v>26</v>
      </c>
      <c r="DI2413" s="10">
        <v>10.4</v>
      </c>
      <c r="DK2413" s="10">
        <v>0.44440239999999998</v>
      </c>
      <c r="DL2413" s="10">
        <v>0.1457639872</v>
      </c>
      <c r="DM2413" s="10">
        <v>26</v>
      </c>
      <c r="DN2413" s="10">
        <v>10.4</v>
      </c>
    </row>
    <row r="2414" spans="1:118" x14ac:dyDescent="0.25">
      <c r="A2414" s="10">
        <v>2475</v>
      </c>
      <c r="R2414" s="10">
        <v>2475</v>
      </c>
      <c r="S2414" s="10" t="s">
        <v>304</v>
      </c>
      <c r="T2414" s="10">
        <v>1.5734349999999998E-2</v>
      </c>
      <c r="U2414" s="10">
        <v>9.7552969999999978E-3</v>
      </c>
      <c r="V2414" s="10">
        <v>1</v>
      </c>
      <c r="W2414" s="10">
        <v>10.7</v>
      </c>
      <c r="Y2414" s="10">
        <v>1.5734349999999998E-2</v>
      </c>
      <c r="Z2414" s="10">
        <v>9.7552969999999978E-3</v>
      </c>
      <c r="AA2414" s="10">
        <v>1</v>
      </c>
      <c r="AB2414" s="10">
        <v>10.7</v>
      </c>
      <c r="AD2414" s="10">
        <v>3.1468699999999995E-2</v>
      </c>
      <c r="AE2414" s="10">
        <v>1.9510593999999996E-2</v>
      </c>
      <c r="AF2414" s="10">
        <v>2</v>
      </c>
      <c r="AG2414" s="10">
        <v>10.7</v>
      </c>
      <c r="AI2414" s="10">
        <v>2475</v>
      </c>
      <c r="AJ2414" s="10" t="s">
        <v>304</v>
      </c>
      <c r="AK2414" s="10">
        <v>9.8293410000000012E-2</v>
      </c>
      <c r="AL2414" s="10">
        <v>5.1702333660000009E-2</v>
      </c>
      <c r="AM2414" s="10">
        <v>6</v>
      </c>
      <c r="AN2414" s="10">
        <v>10.7</v>
      </c>
      <c r="AP2414" s="10">
        <v>0.13994315999999998</v>
      </c>
      <c r="AQ2414" s="10">
        <v>4.8280390199999988E-2</v>
      </c>
      <c r="AR2414" s="10">
        <v>8</v>
      </c>
      <c r="AS2414" s="10">
        <v>10.7</v>
      </c>
      <c r="AU2414" s="10">
        <v>0.12115449500000001</v>
      </c>
      <c r="AV2414" s="10">
        <v>4.5917553605000008E-2</v>
      </c>
      <c r="AW2414" s="10">
        <v>7</v>
      </c>
      <c r="AX2414" s="10">
        <v>10.7</v>
      </c>
      <c r="AZ2414" s="10">
        <v>2475</v>
      </c>
      <c r="BA2414" s="10" t="s">
        <v>304</v>
      </c>
      <c r="BB2414" s="10">
        <v>3.0880499999999998E-2</v>
      </c>
      <c r="BC2414" s="10">
        <v>1.9145909999999999E-2</v>
      </c>
      <c r="BD2414" s="10">
        <v>2</v>
      </c>
      <c r="BE2414" s="10">
        <v>10.5</v>
      </c>
      <c r="BG2414" s="10">
        <v>3.0880499999999998E-2</v>
      </c>
      <c r="BH2414" s="10">
        <v>1.9145909999999999E-2</v>
      </c>
      <c r="BI2414" s="10">
        <v>2</v>
      </c>
      <c r="BJ2414" s="10">
        <v>10.5</v>
      </c>
      <c r="BL2414" s="10">
        <v>4.6761900000000002E-2</v>
      </c>
      <c r="BM2414" s="10">
        <v>2.8992378000000003E-2</v>
      </c>
      <c r="BN2414" s="10">
        <v>3</v>
      </c>
      <c r="BO2414" s="10">
        <v>10.6</v>
      </c>
      <c r="BQ2414" s="10">
        <v>2474</v>
      </c>
      <c r="BR2414" s="10" t="s">
        <v>11</v>
      </c>
      <c r="BS2414" s="10">
        <v>0.45</v>
      </c>
      <c r="BT2414" s="10">
        <v>0.26</v>
      </c>
      <c r="BU2414" s="10">
        <v>29</v>
      </c>
      <c r="BV2414" s="10">
        <v>10.4</v>
      </c>
      <c r="BX2414" s="10">
        <v>0.55000000000000004</v>
      </c>
      <c r="BY2414" s="10">
        <v>0.23</v>
      </c>
      <c r="BZ2414" s="10">
        <v>33</v>
      </c>
      <c r="CA2414" s="10">
        <v>10.4</v>
      </c>
      <c r="CC2414" s="10">
        <v>0.59</v>
      </c>
      <c r="CD2414" s="10">
        <v>0.23</v>
      </c>
      <c r="CE2414" s="10">
        <v>35</v>
      </c>
      <c r="CF2414" s="10">
        <v>10.4</v>
      </c>
      <c r="CH2414" s="10">
        <v>2474</v>
      </c>
      <c r="CI2414" s="10" t="s">
        <v>11</v>
      </c>
      <c r="CY2414" s="10">
        <v>2485</v>
      </c>
      <c r="CZ2414" s="10" t="s">
        <v>315</v>
      </c>
      <c r="DA2414" s="10">
        <v>0.94912124999999992</v>
      </c>
      <c r="DB2414" s="10">
        <v>0.31131176999999999</v>
      </c>
      <c r="DC2414" s="10">
        <v>55</v>
      </c>
      <c r="DD2414" s="10">
        <v>10.5</v>
      </c>
      <c r="DF2414" s="10">
        <v>0.9913592</v>
      </c>
      <c r="DG2414" s="10">
        <v>0.32516581760000002</v>
      </c>
      <c r="DH2414" s="10">
        <v>58</v>
      </c>
      <c r="DI2414" s="10">
        <v>10.4</v>
      </c>
      <c r="DK2414" s="10">
        <v>1.0768212000000001</v>
      </c>
      <c r="DL2414" s="10">
        <v>0.35319735360000004</v>
      </c>
      <c r="DM2414" s="10">
        <v>63</v>
      </c>
      <c r="DN2414" s="10">
        <v>10.4</v>
      </c>
    </row>
    <row r="2415" spans="1:118" x14ac:dyDescent="0.25">
      <c r="A2415" s="10">
        <v>2476</v>
      </c>
      <c r="R2415" s="10">
        <v>2476</v>
      </c>
      <c r="S2415" s="10" t="s">
        <v>287</v>
      </c>
      <c r="T2415" s="10">
        <v>6.2937399999999991E-2</v>
      </c>
      <c r="U2415" s="10">
        <v>3.9021187999999991E-2</v>
      </c>
      <c r="V2415" s="10">
        <v>4</v>
      </c>
      <c r="W2415" s="10">
        <v>10.7</v>
      </c>
      <c r="Y2415" s="10">
        <v>6.2937399999999991E-2</v>
      </c>
      <c r="Z2415" s="10">
        <v>3.9021187999999991E-2</v>
      </c>
      <c r="AA2415" s="10">
        <v>4</v>
      </c>
      <c r="AB2415" s="10">
        <v>10.7</v>
      </c>
      <c r="AD2415" s="10">
        <v>7.8671749999999985E-2</v>
      </c>
      <c r="AE2415" s="10">
        <v>4.8776484999999987E-2</v>
      </c>
      <c r="AF2415" s="10">
        <v>5</v>
      </c>
      <c r="AG2415" s="10">
        <v>10.7</v>
      </c>
      <c r="AI2415" s="10">
        <v>2476</v>
      </c>
      <c r="AJ2415" s="10" t="s">
        <v>287</v>
      </c>
      <c r="AK2415" s="10">
        <v>0.16382235000000001</v>
      </c>
      <c r="AL2415" s="10">
        <v>8.6170556100000004E-2</v>
      </c>
      <c r="AM2415" s="10">
        <v>10</v>
      </c>
      <c r="AN2415" s="10">
        <v>10.7</v>
      </c>
      <c r="AP2415" s="10">
        <v>0.17492895</v>
      </c>
      <c r="AQ2415" s="10">
        <v>6.0350487749999994E-2</v>
      </c>
      <c r="AR2415" s="10">
        <v>10</v>
      </c>
      <c r="AS2415" s="10">
        <v>10.7</v>
      </c>
      <c r="AU2415" s="10">
        <v>0.20769341999999999</v>
      </c>
      <c r="AV2415" s="10">
        <v>7.871580618E-2</v>
      </c>
      <c r="AW2415" s="10">
        <v>12</v>
      </c>
      <c r="AX2415" s="10">
        <v>10.7</v>
      </c>
      <c r="AZ2415" s="10">
        <v>2476</v>
      </c>
      <c r="BA2415" s="10" t="s">
        <v>287</v>
      </c>
      <c r="BB2415" s="10">
        <v>4.6320749999999994E-2</v>
      </c>
      <c r="BC2415" s="10">
        <v>2.8718864999999996E-2</v>
      </c>
      <c r="BD2415" s="10">
        <v>3</v>
      </c>
      <c r="BE2415" s="10">
        <v>10.5</v>
      </c>
      <c r="BG2415" s="10">
        <v>4.6320749999999994E-2</v>
      </c>
      <c r="BH2415" s="10">
        <v>2.8718864999999996E-2</v>
      </c>
      <c r="BI2415" s="10">
        <v>3</v>
      </c>
      <c r="BJ2415" s="10">
        <v>10.5</v>
      </c>
      <c r="BL2415" s="10">
        <v>7.7936499999999992E-2</v>
      </c>
      <c r="BM2415" s="10">
        <v>4.8320629999999996E-2</v>
      </c>
      <c r="BN2415" s="10">
        <v>5</v>
      </c>
      <c r="BO2415" s="10">
        <v>10.6</v>
      </c>
      <c r="BQ2415" s="10">
        <v>2475</v>
      </c>
      <c r="BR2415" s="10" t="s">
        <v>304</v>
      </c>
      <c r="BS2415" s="10">
        <v>7.8265200000000007E-2</v>
      </c>
      <c r="BT2415" s="10">
        <v>4.4376368399999998E-2</v>
      </c>
      <c r="BU2415" s="10">
        <v>5</v>
      </c>
      <c r="BV2415" s="10">
        <v>10.4</v>
      </c>
      <c r="BX2415" s="10">
        <v>0.13242112</v>
      </c>
      <c r="BY2415" s="10">
        <v>5.6411397119999998E-2</v>
      </c>
      <c r="BZ2415" s="10">
        <v>8</v>
      </c>
      <c r="CA2415" s="10">
        <v>10.4</v>
      </c>
      <c r="CC2415" s="10">
        <v>0.13386048000000003</v>
      </c>
      <c r="CD2415" s="10">
        <v>5.2874889600000016E-2</v>
      </c>
      <c r="CE2415" s="10">
        <v>8</v>
      </c>
      <c r="CF2415" s="10">
        <v>10.4</v>
      </c>
      <c r="CH2415" s="10">
        <v>2475</v>
      </c>
      <c r="CI2415" s="10" t="s">
        <v>304</v>
      </c>
      <c r="CJ2415" s="10">
        <v>6.23492E-2</v>
      </c>
      <c r="CK2415" s="10">
        <v>3.8656504000000001E-2</v>
      </c>
      <c r="CL2415" s="10">
        <v>4</v>
      </c>
      <c r="CM2415" s="10">
        <v>10.6</v>
      </c>
      <c r="CO2415" s="10">
        <v>7.8671749999999985E-2</v>
      </c>
      <c r="CP2415" s="10">
        <v>4.8776484999999987E-2</v>
      </c>
      <c r="CQ2415" s="10">
        <v>5</v>
      </c>
      <c r="CR2415" s="10">
        <v>10.7</v>
      </c>
      <c r="CT2415" s="10">
        <v>6.2937399999999991E-2</v>
      </c>
      <c r="CU2415" s="10">
        <v>3.9021187999999991E-2</v>
      </c>
      <c r="CV2415" s="10">
        <v>4</v>
      </c>
      <c r="CW2415" s="10">
        <v>10.7</v>
      </c>
      <c r="CY2415" s="10">
        <v>2486</v>
      </c>
      <c r="CZ2415" s="10" t="s">
        <v>297</v>
      </c>
      <c r="DA2415" s="10">
        <v>0.88009424999999986</v>
      </c>
      <c r="DB2415" s="10">
        <v>0.28867091399999995</v>
      </c>
      <c r="DC2415" s="10">
        <v>51</v>
      </c>
      <c r="DD2415" s="10">
        <v>10.5</v>
      </c>
      <c r="DF2415" s="10">
        <v>1.0597288</v>
      </c>
      <c r="DG2415" s="10">
        <v>0.34759104640000005</v>
      </c>
      <c r="DH2415" s="10">
        <v>62</v>
      </c>
      <c r="DI2415" s="10">
        <v>10.4</v>
      </c>
      <c r="DK2415" s="10">
        <v>1.1793756</v>
      </c>
      <c r="DL2415" s="10">
        <v>0.3868351968</v>
      </c>
      <c r="DM2415" s="10">
        <v>69</v>
      </c>
      <c r="DN2415" s="10">
        <v>10.4</v>
      </c>
    </row>
    <row r="2416" spans="1:118" x14ac:dyDescent="0.25">
      <c r="A2416" s="10">
        <v>2477</v>
      </c>
      <c r="R2416" s="10">
        <v>2477</v>
      </c>
      <c r="S2416" s="10" t="s">
        <v>315</v>
      </c>
      <c r="T2416" s="10">
        <v>1.5734349999999998E-2</v>
      </c>
      <c r="U2416" s="10">
        <v>9.7552969999999978E-3</v>
      </c>
      <c r="V2416" s="10">
        <v>1</v>
      </c>
      <c r="W2416" s="10">
        <v>10.7</v>
      </c>
      <c r="Y2416" s="10">
        <v>1.5734349999999998E-2</v>
      </c>
      <c r="Z2416" s="10">
        <v>9.7552969999999978E-3</v>
      </c>
      <c r="AA2416" s="10">
        <v>1</v>
      </c>
      <c r="AB2416" s="10">
        <v>10.7</v>
      </c>
      <c r="AD2416" s="10">
        <v>1.5734349999999998E-2</v>
      </c>
      <c r="AE2416" s="10">
        <v>9.7552969999999978E-3</v>
      </c>
      <c r="AF2416" s="10">
        <v>1</v>
      </c>
      <c r="AG2416" s="10">
        <v>10.7</v>
      </c>
      <c r="AI2416" s="10">
        <v>2477</v>
      </c>
      <c r="AJ2416" s="10" t="s">
        <v>315</v>
      </c>
      <c r="AK2416" s="10">
        <v>1.6382234999999998E-2</v>
      </c>
      <c r="AL2416" s="10">
        <v>8.6170556100000004E-3</v>
      </c>
      <c r="AM2416" s="10">
        <v>1</v>
      </c>
      <c r="AN2416" s="10">
        <v>10.7</v>
      </c>
      <c r="AP2416" s="10">
        <v>3.4985789999999996E-2</v>
      </c>
      <c r="AQ2416" s="10">
        <v>1.2070097549999997E-2</v>
      </c>
      <c r="AR2416" s="10">
        <v>2</v>
      </c>
      <c r="AS2416" s="10">
        <v>10.7</v>
      </c>
      <c r="AU2416" s="10">
        <v>3.4615569999999998E-2</v>
      </c>
      <c r="AV2416" s="10">
        <v>1.3119301029999999E-2</v>
      </c>
      <c r="AW2416" s="10">
        <v>2</v>
      </c>
      <c r="AX2416" s="10">
        <v>10.7</v>
      </c>
      <c r="AZ2416" s="10">
        <v>2477</v>
      </c>
      <c r="BA2416" s="10" t="s">
        <v>315</v>
      </c>
      <c r="BB2416" s="10">
        <v>1.5440249999999999E-2</v>
      </c>
      <c r="BC2416" s="10">
        <v>9.5729549999999993E-3</v>
      </c>
      <c r="BD2416" s="10">
        <v>1</v>
      </c>
      <c r="BE2416" s="10">
        <v>10.5</v>
      </c>
      <c r="BG2416" s="10">
        <v>1.5440249999999999E-2</v>
      </c>
      <c r="BH2416" s="10">
        <v>9.5729549999999993E-3</v>
      </c>
      <c r="BI2416" s="10">
        <v>1</v>
      </c>
      <c r="BJ2416" s="10">
        <v>10.5</v>
      </c>
      <c r="BL2416" s="10">
        <v>1.55873E-2</v>
      </c>
      <c r="BM2416" s="10">
        <v>9.6641260000000003E-3</v>
      </c>
      <c r="BN2416" s="10">
        <v>1</v>
      </c>
      <c r="BO2416" s="10">
        <v>10.6</v>
      </c>
      <c r="BQ2416" s="10">
        <v>2476</v>
      </c>
      <c r="BR2416" s="10" t="s">
        <v>287</v>
      </c>
      <c r="BS2416" s="10">
        <v>0.15653040000000001</v>
      </c>
      <c r="BT2416" s="10">
        <v>8.8752736799999996E-2</v>
      </c>
      <c r="BU2416" s="10">
        <v>10</v>
      </c>
      <c r="BV2416" s="10">
        <v>10.4</v>
      </c>
      <c r="BX2416" s="10">
        <v>0.16552640000000002</v>
      </c>
      <c r="BY2416" s="10">
        <v>7.0514246400000008E-2</v>
      </c>
      <c r="BZ2416" s="10">
        <v>10</v>
      </c>
      <c r="CA2416" s="10">
        <v>10.4</v>
      </c>
      <c r="CC2416" s="10">
        <v>0.20079072000000001</v>
      </c>
      <c r="CD2416" s="10">
        <v>7.9312334400000004E-2</v>
      </c>
      <c r="CE2416" s="10">
        <v>12</v>
      </c>
      <c r="CF2416" s="10">
        <v>10.4</v>
      </c>
      <c r="CH2416" s="10">
        <v>2476</v>
      </c>
      <c r="CI2416" s="10" t="s">
        <v>287</v>
      </c>
      <c r="CJ2416" s="10">
        <v>6.23492E-2</v>
      </c>
      <c r="CK2416" s="10">
        <v>3.8656504000000001E-2</v>
      </c>
      <c r="CL2416" s="10">
        <v>4</v>
      </c>
      <c r="CM2416" s="10">
        <v>10.6</v>
      </c>
      <c r="CO2416" s="10">
        <v>6.2937399999999991E-2</v>
      </c>
      <c r="CP2416" s="10">
        <v>3.9021187999999991E-2</v>
      </c>
      <c r="CQ2416" s="10">
        <v>4</v>
      </c>
      <c r="CR2416" s="10">
        <v>10.7</v>
      </c>
      <c r="CT2416" s="10">
        <v>9.4406099999999993E-2</v>
      </c>
      <c r="CU2416" s="10">
        <v>5.8531781999999997E-2</v>
      </c>
      <c r="CV2416" s="10">
        <v>6</v>
      </c>
      <c r="CW2416" s="10">
        <v>10.7</v>
      </c>
      <c r="CY2416" s="10">
        <v>2487</v>
      </c>
      <c r="CZ2416" s="10" t="s">
        <v>8</v>
      </c>
    </row>
    <row r="2417" spans="1:118" x14ac:dyDescent="0.25">
      <c r="A2417" s="10">
        <v>2478</v>
      </c>
      <c r="R2417" s="10">
        <v>2478</v>
      </c>
      <c r="S2417" s="10" t="s">
        <v>290</v>
      </c>
      <c r="T2417" s="10">
        <v>1.5734349999999998E-2</v>
      </c>
      <c r="U2417" s="10">
        <v>9.7552969999999978E-3</v>
      </c>
      <c r="V2417" s="10">
        <v>1</v>
      </c>
      <c r="W2417" s="10">
        <v>10.7</v>
      </c>
      <c r="Y2417" s="10">
        <v>1.5734349999999998E-2</v>
      </c>
      <c r="Z2417" s="10">
        <v>9.7552969999999978E-3</v>
      </c>
      <c r="AA2417" s="10">
        <v>1</v>
      </c>
      <c r="AB2417" s="10">
        <v>10.7</v>
      </c>
      <c r="AD2417" s="10">
        <v>1.5734349999999998E-2</v>
      </c>
      <c r="AE2417" s="10">
        <v>9.7552969999999978E-3</v>
      </c>
      <c r="AF2417" s="10">
        <v>1</v>
      </c>
      <c r="AG2417" s="10">
        <v>10.7</v>
      </c>
      <c r="AI2417" s="10">
        <v>2478</v>
      </c>
      <c r="AJ2417" s="10" t="s">
        <v>290</v>
      </c>
      <c r="AK2417" s="10">
        <v>8.1911175000000003E-2</v>
      </c>
      <c r="AL2417" s="10">
        <v>4.3085278050000002E-2</v>
      </c>
      <c r="AM2417" s="10">
        <v>5</v>
      </c>
      <c r="AN2417" s="10">
        <v>10.7</v>
      </c>
      <c r="AP2417" s="10">
        <v>0.10495736999999999</v>
      </c>
      <c r="AQ2417" s="10">
        <v>3.6210292649999996E-2</v>
      </c>
      <c r="AR2417" s="10">
        <v>6</v>
      </c>
      <c r="AS2417" s="10">
        <v>10.7</v>
      </c>
      <c r="AU2417" s="10">
        <v>0.12115449500000001</v>
      </c>
      <c r="AV2417" s="10">
        <v>4.5917553605000008E-2</v>
      </c>
      <c r="AW2417" s="10">
        <v>7</v>
      </c>
      <c r="AX2417" s="10">
        <v>10.7</v>
      </c>
      <c r="AZ2417" s="10">
        <v>2478</v>
      </c>
      <c r="BA2417" s="10" t="s">
        <v>290</v>
      </c>
      <c r="BB2417" s="10">
        <v>1.5440249999999999E-2</v>
      </c>
      <c r="BC2417" s="10">
        <v>9.5729549999999993E-3</v>
      </c>
      <c r="BD2417" s="10">
        <v>1</v>
      </c>
      <c r="BE2417" s="10">
        <v>10.5</v>
      </c>
      <c r="BG2417" s="10">
        <v>3.0880499999999998E-2</v>
      </c>
      <c r="BH2417" s="10">
        <v>1.9145909999999999E-2</v>
      </c>
      <c r="BI2417" s="10">
        <v>2</v>
      </c>
      <c r="BJ2417" s="10">
        <v>10.5</v>
      </c>
      <c r="BL2417" s="10">
        <v>3.11746E-2</v>
      </c>
      <c r="BM2417" s="10">
        <v>1.9328252000000001E-2</v>
      </c>
      <c r="BN2417" s="10">
        <v>2</v>
      </c>
      <c r="BO2417" s="10">
        <v>10.6</v>
      </c>
      <c r="BQ2417" s="10">
        <v>2477</v>
      </c>
      <c r="BR2417" s="10" t="s">
        <v>315</v>
      </c>
      <c r="BS2417" s="10">
        <v>1.565304E-2</v>
      </c>
      <c r="BT2417" s="10">
        <v>8.8752736799999985E-3</v>
      </c>
      <c r="BU2417" s="10">
        <v>1</v>
      </c>
      <c r="BV2417" s="10">
        <v>10.4</v>
      </c>
      <c r="BX2417" s="10">
        <v>3.3105280000000001E-2</v>
      </c>
      <c r="BY2417" s="10">
        <v>1.410284928E-2</v>
      </c>
      <c r="BZ2417" s="10">
        <v>2</v>
      </c>
      <c r="CA2417" s="10">
        <v>10.4</v>
      </c>
      <c r="CC2417" s="10">
        <v>3.3465120000000008E-2</v>
      </c>
      <c r="CD2417" s="10">
        <v>1.3218722400000004E-2</v>
      </c>
      <c r="CE2417" s="10">
        <v>2</v>
      </c>
      <c r="CF2417" s="10">
        <v>10.4</v>
      </c>
      <c r="CH2417" s="10">
        <v>2477</v>
      </c>
      <c r="CI2417" s="10" t="s">
        <v>315</v>
      </c>
      <c r="CJ2417" s="10">
        <v>3.11746E-2</v>
      </c>
      <c r="CK2417" s="10">
        <v>1.9328252000000001E-2</v>
      </c>
      <c r="CL2417" s="10">
        <v>2</v>
      </c>
      <c r="CM2417" s="10">
        <v>10.6</v>
      </c>
      <c r="CO2417" s="10">
        <v>4.7203049999999996E-2</v>
      </c>
      <c r="CP2417" s="10">
        <v>2.9265890999999999E-2</v>
      </c>
      <c r="CQ2417" s="10">
        <v>3</v>
      </c>
      <c r="CR2417" s="10">
        <v>10.7</v>
      </c>
      <c r="CT2417" s="10">
        <v>4.7203049999999996E-2</v>
      </c>
      <c r="CU2417" s="10">
        <v>2.9265890999999999E-2</v>
      </c>
      <c r="CV2417" s="10">
        <v>3</v>
      </c>
      <c r="CW2417" s="10">
        <v>10.7</v>
      </c>
      <c r="CY2417" s="10">
        <v>2488</v>
      </c>
      <c r="CZ2417" s="10" t="s">
        <v>9</v>
      </c>
      <c r="DA2417" s="10">
        <v>0.19</v>
      </c>
      <c r="DB2417" s="10">
        <v>0.11</v>
      </c>
      <c r="DC2417" s="10">
        <v>3</v>
      </c>
      <c r="DD2417" s="10">
        <v>36.5</v>
      </c>
      <c r="DF2417" s="10">
        <v>0.17</v>
      </c>
      <c r="DG2417" s="10">
        <v>0.1</v>
      </c>
      <c r="DH2417" s="10">
        <v>3</v>
      </c>
      <c r="DI2417" s="10">
        <v>36.5</v>
      </c>
      <c r="DK2417" s="10">
        <v>0.21</v>
      </c>
      <c r="DL2417" s="10">
        <v>0.11</v>
      </c>
      <c r="DM2417" s="10">
        <v>3</v>
      </c>
      <c r="DN2417" s="10">
        <v>36.5</v>
      </c>
    </row>
    <row r="2418" spans="1:118" x14ac:dyDescent="0.25">
      <c r="A2418" s="10">
        <v>2479</v>
      </c>
      <c r="R2418" s="10">
        <v>2479</v>
      </c>
      <c r="S2418" s="10" t="s">
        <v>8</v>
      </c>
      <c r="AI2418" s="10">
        <v>2479</v>
      </c>
      <c r="AJ2418" s="10" t="s">
        <v>8</v>
      </c>
      <c r="AK2418" s="10">
        <v>1.1200000000000001</v>
      </c>
      <c r="AL2418" s="10">
        <v>0.36</v>
      </c>
      <c r="AM2418" s="10">
        <v>18</v>
      </c>
      <c r="AN2418" s="10">
        <v>37</v>
      </c>
      <c r="AP2418" s="10">
        <v>1.22</v>
      </c>
      <c r="AQ2418" s="10">
        <v>0.37</v>
      </c>
      <c r="AR2418" s="10">
        <v>24</v>
      </c>
      <c r="AS2418" s="10">
        <v>37</v>
      </c>
      <c r="AU2418" s="10">
        <v>0.32</v>
      </c>
      <c r="AV2418" s="10">
        <v>0.36</v>
      </c>
      <c r="AW2418" s="10">
        <v>25</v>
      </c>
      <c r="AX2418" s="10">
        <v>37</v>
      </c>
      <c r="AZ2418" s="10">
        <v>2479</v>
      </c>
      <c r="BA2418" s="10" t="s">
        <v>8</v>
      </c>
      <c r="BQ2418" s="10">
        <v>2478</v>
      </c>
      <c r="BR2418" s="10" t="s">
        <v>290</v>
      </c>
      <c r="BS2418" s="10">
        <v>7.8265200000000007E-2</v>
      </c>
      <c r="BT2418" s="10">
        <v>4.4376368399999998E-2</v>
      </c>
      <c r="BU2418" s="10">
        <v>5</v>
      </c>
      <c r="BV2418" s="10">
        <v>10.4</v>
      </c>
      <c r="BX2418" s="10">
        <v>0.13242112</v>
      </c>
      <c r="BY2418" s="10">
        <v>5.6411397119999998E-2</v>
      </c>
      <c r="BZ2418" s="10">
        <v>8</v>
      </c>
      <c r="CA2418" s="10">
        <v>10.4</v>
      </c>
      <c r="CC2418" s="10">
        <v>0.13386048000000003</v>
      </c>
      <c r="CD2418" s="10">
        <v>5.2874889600000016E-2</v>
      </c>
      <c r="CE2418" s="10">
        <v>8</v>
      </c>
      <c r="CF2418" s="10">
        <v>10.4</v>
      </c>
      <c r="CH2418" s="10">
        <v>2478</v>
      </c>
      <c r="CI2418" s="10" t="s">
        <v>290</v>
      </c>
      <c r="CJ2418" s="10">
        <v>4.6761900000000002E-2</v>
      </c>
      <c r="CK2418" s="10">
        <v>2.8992378000000003E-2</v>
      </c>
      <c r="CL2418" s="10">
        <v>3</v>
      </c>
      <c r="CM2418" s="10">
        <v>10.6</v>
      </c>
      <c r="CO2418" s="10">
        <v>6.2937399999999991E-2</v>
      </c>
      <c r="CP2418" s="10">
        <v>3.9021187999999991E-2</v>
      </c>
      <c r="CQ2418" s="10">
        <v>4</v>
      </c>
      <c r="CR2418" s="10">
        <v>10.7</v>
      </c>
      <c r="CT2418" s="10">
        <v>6.2937399999999991E-2</v>
      </c>
      <c r="CU2418" s="10">
        <v>3.9021187999999991E-2</v>
      </c>
      <c r="CV2418" s="10">
        <v>4</v>
      </c>
      <c r="CW2418" s="10">
        <v>10.7</v>
      </c>
      <c r="CY2418" s="10">
        <v>2489</v>
      </c>
      <c r="CZ2418" s="10" t="s">
        <v>10</v>
      </c>
    </row>
    <row r="2419" spans="1:118" x14ac:dyDescent="0.25">
      <c r="A2419" s="10">
        <v>2480</v>
      </c>
      <c r="R2419" s="10">
        <v>2480</v>
      </c>
      <c r="S2419" s="10" t="s">
        <v>9</v>
      </c>
      <c r="T2419" s="10">
        <v>1.1100000000000001</v>
      </c>
      <c r="U2419" s="10">
        <v>0.53</v>
      </c>
      <c r="V2419" s="10">
        <v>22</v>
      </c>
      <c r="W2419" s="10">
        <v>37.4</v>
      </c>
      <c r="Y2419" s="10">
        <v>1.1100000000000001</v>
      </c>
      <c r="Z2419" s="10">
        <v>0.69</v>
      </c>
      <c r="AA2419" s="10">
        <v>23</v>
      </c>
      <c r="AB2419" s="10">
        <v>37.5</v>
      </c>
      <c r="AD2419" s="10">
        <v>1.21</v>
      </c>
      <c r="AE2419" s="10">
        <v>0.74</v>
      </c>
      <c r="AF2419" s="10">
        <v>26</v>
      </c>
      <c r="AG2419" s="10">
        <v>37.200000000000003</v>
      </c>
      <c r="AI2419" s="10">
        <v>2480</v>
      </c>
      <c r="AJ2419" s="10" t="s">
        <v>9</v>
      </c>
      <c r="AK2419" s="10">
        <v>1.1200000000000001</v>
      </c>
      <c r="AL2419" s="10">
        <v>0.36</v>
      </c>
      <c r="AM2419" s="10">
        <v>18</v>
      </c>
      <c r="AN2419" s="10">
        <v>37</v>
      </c>
      <c r="AP2419" s="10">
        <v>1.22</v>
      </c>
      <c r="AQ2419" s="10">
        <v>0.37</v>
      </c>
      <c r="AR2419" s="10">
        <v>24</v>
      </c>
      <c r="AS2419" s="10">
        <v>37</v>
      </c>
      <c r="AU2419" s="10">
        <v>0.32</v>
      </c>
      <c r="AV2419" s="10">
        <v>0.36</v>
      </c>
      <c r="AW2419" s="10">
        <v>25</v>
      </c>
      <c r="AX2419" s="10">
        <v>37</v>
      </c>
      <c r="AZ2419" s="10">
        <v>2480</v>
      </c>
      <c r="BA2419" s="10" t="s">
        <v>9</v>
      </c>
      <c r="BB2419" s="10">
        <v>0.77</v>
      </c>
      <c r="BC2419" s="10">
        <v>0.5</v>
      </c>
      <c r="BD2419" s="10">
        <v>22</v>
      </c>
      <c r="BE2419" s="10">
        <v>37.4</v>
      </c>
      <c r="BG2419" s="10">
        <v>1.1100000000000001</v>
      </c>
      <c r="BH2419" s="10">
        <v>0.63</v>
      </c>
      <c r="BI2419" s="10">
        <v>23</v>
      </c>
      <c r="BJ2419" s="10">
        <v>37.5</v>
      </c>
      <c r="BL2419" s="10">
        <v>1.31</v>
      </c>
      <c r="BM2419" s="10">
        <v>0.7</v>
      </c>
      <c r="BN2419" s="10">
        <v>26</v>
      </c>
      <c r="BO2419" s="10">
        <v>37.200000000000003</v>
      </c>
      <c r="BQ2419" s="10">
        <v>2479</v>
      </c>
      <c r="BR2419" s="10" t="s">
        <v>8</v>
      </c>
      <c r="BS2419" s="10">
        <v>0.95</v>
      </c>
      <c r="BT2419" s="10">
        <v>0.38</v>
      </c>
      <c r="BU2419" s="10">
        <v>16</v>
      </c>
      <c r="BV2419" s="10">
        <v>37.299999999999997</v>
      </c>
      <c r="BX2419" s="10">
        <v>1.22</v>
      </c>
      <c r="BY2419" s="10">
        <v>0.38</v>
      </c>
      <c r="BZ2419" s="10">
        <v>19</v>
      </c>
      <c r="CA2419" s="10">
        <v>37.5</v>
      </c>
      <c r="CC2419" s="10">
        <v>1.33</v>
      </c>
      <c r="CD2419" s="10">
        <v>0.37</v>
      </c>
      <c r="CE2419" s="10">
        <v>23</v>
      </c>
      <c r="CF2419" s="10">
        <v>37.299999999999997</v>
      </c>
      <c r="CH2419" s="10">
        <v>2479</v>
      </c>
      <c r="CI2419" s="10" t="s">
        <v>8</v>
      </c>
      <c r="CY2419" s="10">
        <v>2490</v>
      </c>
      <c r="CZ2419" s="10" t="s">
        <v>11</v>
      </c>
      <c r="DA2419" s="10">
        <v>0.18</v>
      </c>
      <c r="DB2419" s="10">
        <v>0.09</v>
      </c>
      <c r="DC2419" s="10">
        <v>11</v>
      </c>
      <c r="DD2419" s="10">
        <v>10.5</v>
      </c>
      <c r="DF2419" s="10">
        <v>0.16</v>
      </c>
      <c r="DG2419" s="10">
        <v>0.08</v>
      </c>
      <c r="DH2419" s="10">
        <v>10</v>
      </c>
      <c r="DI2419" s="10">
        <v>10.5</v>
      </c>
      <c r="DK2419" s="10">
        <v>0.2</v>
      </c>
      <c r="DL2419" s="10">
        <v>0.1</v>
      </c>
      <c r="DM2419" s="10">
        <v>12</v>
      </c>
      <c r="DN2419" s="10">
        <v>10.5</v>
      </c>
    </row>
    <row r="2420" spans="1:118" x14ac:dyDescent="0.25">
      <c r="A2420" s="10">
        <v>2481</v>
      </c>
      <c r="R2420" s="10">
        <v>2481</v>
      </c>
      <c r="S2420" s="10" t="s">
        <v>10</v>
      </c>
      <c r="AI2420" s="10">
        <v>2481</v>
      </c>
      <c r="AJ2420" s="10" t="s">
        <v>10</v>
      </c>
      <c r="AK2420" s="10">
        <v>1.1000000000000001</v>
      </c>
      <c r="AL2420" s="10">
        <v>0.33</v>
      </c>
      <c r="AM2420" s="10">
        <v>55</v>
      </c>
      <c r="AN2420" s="10">
        <v>10.4</v>
      </c>
      <c r="AP2420" s="10">
        <v>1.2</v>
      </c>
      <c r="AQ2420" s="10">
        <v>0.35</v>
      </c>
      <c r="AR2420" s="10">
        <v>67</v>
      </c>
      <c r="AS2420" s="10">
        <v>10.4</v>
      </c>
      <c r="AU2420" s="10">
        <v>1.3</v>
      </c>
      <c r="AV2420" s="10">
        <v>0.32</v>
      </c>
      <c r="AW2420" s="10">
        <v>73</v>
      </c>
      <c r="AX2420" s="10">
        <v>10.4</v>
      </c>
      <c r="AZ2420" s="10">
        <v>2481</v>
      </c>
      <c r="BA2420" s="10" t="s">
        <v>10</v>
      </c>
      <c r="BQ2420" s="10">
        <v>2480</v>
      </c>
      <c r="BR2420" s="10" t="s">
        <v>9</v>
      </c>
      <c r="BS2420" s="10">
        <v>0.95</v>
      </c>
      <c r="BT2420" s="10">
        <v>0.38</v>
      </c>
      <c r="BU2420" s="10">
        <v>16</v>
      </c>
      <c r="BV2420" s="10">
        <v>37.299999999999997</v>
      </c>
      <c r="BX2420" s="10">
        <v>1.22</v>
      </c>
      <c r="BY2420" s="10">
        <v>0.38</v>
      </c>
      <c r="BZ2420" s="10">
        <v>19</v>
      </c>
      <c r="CA2420" s="10">
        <v>37.5</v>
      </c>
      <c r="CC2420" s="10">
        <v>1.33</v>
      </c>
      <c r="CD2420" s="10">
        <v>0.37</v>
      </c>
      <c r="CE2420" s="10">
        <v>23</v>
      </c>
      <c r="CF2420" s="10">
        <v>37.299999999999997</v>
      </c>
      <c r="CH2420" s="10">
        <v>2480</v>
      </c>
      <c r="CI2420" s="10" t="s">
        <v>9</v>
      </c>
      <c r="CJ2420" s="10">
        <v>0.76</v>
      </c>
      <c r="CK2420" s="10">
        <v>0.5</v>
      </c>
      <c r="CL2420" s="10">
        <v>15</v>
      </c>
      <c r="CM2420" s="10">
        <v>37.4</v>
      </c>
      <c r="CO2420" s="10">
        <v>1.22</v>
      </c>
      <c r="CP2420" s="10">
        <v>0.7</v>
      </c>
      <c r="CQ2420" s="10">
        <v>21</v>
      </c>
      <c r="CR2420" s="10">
        <v>37.5</v>
      </c>
      <c r="CT2420" s="10">
        <v>1.42</v>
      </c>
      <c r="CU2420" s="10">
        <v>0.75</v>
      </c>
      <c r="CV2420" s="10">
        <v>25</v>
      </c>
      <c r="CW2420" s="10">
        <v>37.200000000000003</v>
      </c>
      <c r="CY2420" s="10">
        <v>2491</v>
      </c>
      <c r="CZ2420" s="10" t="s">
        <v>285</v>
      </c>
      <c r="DA2420" s="10">
        <v>0</v>
      </c>
      <c r="DB2420" s="10">
        <v>0</v>
      </c>
      <c r="DC2420" s="10">
        <v>0</v>
      </c>
      <c r="DD2420" s="10">
        <v>10.5</v>
      </c>
      <c r="DF2420" s="10">
        <v>0</v>
      </c>
      <c r="DG2420" s="10">
        <v>0</v>
      </c>
      <c r="DH2420" s="10">
        <v>0</v>
      </c>
      <c r="DI2420" s="10">
        <v>10.5</v>
      </c>
      <c r="DK2420" s="10">
        <v>0</v>
      </c>
      <c r="DL2420" s="10">
        <v>0</v>
      </c>
      <c r="DM2420" s="10">
        <v>0</v>
      </c>
      <c r="DN2420" s="10">
        <v>10.5</v>
      </c>
    </row>
    <row r="2421" spans="1:118" x14ac:dyDescent="0.25">
      <c r="A2421" s="10">
        <v>2482</v>
      </c>
      <c r="R2421" s="10">
        <v>2482</v>
      </c>
      <c r="S2421" s="10" t="s">
        <v>11</v>
      </c>
      <c r="T2421" s="10">
        <v>1.1000000000000001</v>
      </c>
      <c r="U2421" s="10">
        <v>0.49</v>
      </c>
      <c r="V2421" s="10">
        <v>67</v>
      </c>
      <c r="W2421" s="10">
        <v>10.5</v>
      </c>
      <c r="Y2421" s="10">
        <v>1.1000000000000001</v>
      </c>
      <c r="Z2421" s="10">
        <v>0.65</v>
      </c>
      <c r="AA2421" s="10">
        <v>69</v>
      </c>
      <c r="AB2421" s="10">
        <v>10.5</v>
      </c>
      <c r="AD2421" s="10">
        <v>1.2</v>
      </c>
      <c r="AE2421" s="10">
        <v>0.7</v>
      </c>
      <c r="AF2421" s="10">
        <v>78</v>
      </c>
      <c r="AG2421" s="10">
        <v>10.5</v>
      </c>
      <c r="AI2421" s="10">
        <v>2482</v>
      </c>
      <c r="AJ2421" s="10" t="s">
        <v>11</v>
      </c>
      <c r="AK2421" s="10">
        <v>1.1000000000000001</v>
      </c>
      <c r="AL2421" s="10">
        <v>0.33</v>
      </c>
      <c r="AM2421" s="10">
        <v>55</v>
      </c>
      <c r="AN2421" s="10">
        <v>10.4</v>
      </c>
      <c r="AP2421" s="10">
        <v>1.2</v>
      </c>
      <c r="AQ2421" s="10">
        <v>0.35</v>
      </c>
      <c r="AR2421" s="10">
        <v>67</v>
      </c>
      <c r="AS2421" s="10">
        <v>10.4</v>
      </c>
      <c r="AU2421" s="10">
        <v>1.3</v>
      </c>
      <c r="AV2421" s="10">
        <v>0.32</v>
      </c>
      <c r="AW2421" s="10">
        <v>73</v>
      </c>
      <c r="AX2421" s="10">
        <v>10.4</v>
      </c>
      <c r="AZ2421" s="10">
        <v>2482</v>
      </c>
      <c r="BA2421" s="10" t="s">
        <v>11</v>
      </c>
      <c r="BB2421" s="10">
        <v>0.76</v>
      </c>
      <c r="BC2421" s="10">
        <v>0.47</v>
      </c>
      <c r="BD2421" s="10">
        <v>49</v>
      </c>
      <c r="BE2421" s="10">
        <v>10.6</v>
      </c>
      <c r="BG2421" s="10">
        <v>1.1000000000000001</v>
      </c>
      <c r="BH2421" s="10">
        <v>0.6</v>
      </c>
      <c r="BI2421" s="10">
        <v>70</v>
      </c>
      <c r="BJ2421" s="10">
        <v>10.5</v>
      </c>
      <c r="BL2421" s="10">
        <v>1.3</v>
      </c>
      <c r="BM2421" s="10">
        <v>0.67</v>
      </c>
      <c r="BN2421" s="10">
        <v>80</v>
      </c>
      <c r="BO2421" s="10">
        <v>10.5</v>
      </c>
      <c r="BQ2421" s="10">
        <v>2481</v>
      </c>
      <c r="BR2421" s="10" t="s">
        <v>10</v>
      </c>
      <c r="BS2421" s="10">
        <v>0.94</v>
      </c>
      <c r="BT2421" s="10">
        <v>0.34</v>
      </c>
      <c r="BU2421" s="10">
        <v>55</v>
      </c>
      <c r="BV2421" s="10">
        <v>10.5</v>
      </c>
      <c r="BX2421" s="10">
        <v>1.2</v>
      </c>
      <c r="BY2421" s="10">
        <v>0.34</v>
      </c>
      <c r="BZ2421" s="10">
        <v>74</v>
      </c>
      <c r="CA2421" s="10">
        <v>10.5</v>
      </c>
      <c r="CC2421" s="10">
        <v>1.3</v>
      </c>
      <c r="CD2421" s="10">
        <v>0.32</v>
      </c>
      <c r="CE2421" s="10">
        <v>79</v>
      </c>
      <c r="CF2421" s="10">
        <v>10.5</v>
      </c>
      <c r="CH2421" s="10">
        <v>2481</v>
      </c>
      <c r="CI2421" s="10" t="s">
        <v>10</v>
      </c>
      <c r="CY2421" s="10">
        <v>2492</v>
      </c>
      <c r="CZ2421" s="10" t="s">
        <v>315</v>
      </c>
      <c r="DA2421" s="10">
        <v>0.17256749999999996</v>
      </c>
      <c r="DB2421" s="10">
        <v>5.6602139999999988E-2</v>
      </c>
      <c r="DC2421" s="10">
        <v>10</v>
      </c>
      <c r="DD2421" s="10">
        <v>10.5</v>
      </c>
      <c r="DF2421" s="10">
        <v>0.17256749999999996</v>
      </c>
      <c r="DG2421" s="10">
        <v>5.6602139999999988E-2</v>
      </c>
      <c r="DH2421" s="10">
        <v>10</v>
      </c>
      <c r="DI2421" s="10">
        <v>10.5</v>
      </c>
      <c r="DK2421" s="10">
        <v>0.17256749999999996</v>
      </c>
      <c r="DL2421" s="10">
        <v>5.6602139999999988E-2</v>
      </c>
      <c r="DM2421" s="10">
        <v>10</v>
      </c>
      <c r="DN2421" s="10">
        <v>10.5</v>
      </c>
    </row>
    <row r="2422" spans="1:118" x14ac:dyDescent="0.25">
      <c r="A2422" s="10">
        <v>2483</v>
      </c>
      <c r="R2422" s="10">
        <v>2483</v>
      </c>
      <c r="S2422" s="10" t="s">
        <v>285</v>
      </c>
      <c r="T2422" s="10">
        <v>3.0880499999999998E-2</v>
      </c>
      <c r="U2422" s="10">
        <v>1.9145909999999999E-2</v>
      </c>
      <c r="V2422" s="10">
        <v>2</v>
      </c>
      <c r="W2422" s="10">
        <v>10.5</v>
      </c>
      <c r="Y2422" s="10">
        <v>3.0880499999999998E-2</v>
      </c>
      <c r="Z2422" s="10">
        <v>1.9145909999999999E-2</v>
      </c>
      <c r="AA2422" s="10">
        <v>2</v>
      </c>
      <c r="AB2422" s="10">
        <v>10.5</v>
      </c>
      <c r="AD2422" s="10">
        <v>3.0880499999999998E-2</v>
      </c>
      <c r="AE2422" s="10">
        <v>1.9145909999999999E-2</v>
      </c>
      <c r="AF2422" s="10">
        <v>2</v>
      </c>
      <c r="AG2422" s="10">
        <v>10.5</v>
      </c>
      <c r="AI2422" s="10">
        <v>2483</v>
      </c>
      <c r="AJ2422" s="10" t="s">
        <v>285</v>
      </c>
      <c r="AK2422" s="10">
        <v>5.1277199999999995E-2</v>
      </c>
      <c r="AL2422" s="10">
        <v>1.6818921599999998E-2</v>
      </c>
      <c r="AM2422" s="10">
        <v>3</v>
      </c>
      <c r="AN2422" s="10">
        <v>10.4</v>
      </c>
      <c r="AP2422" s="10">
        <v>8.6361600000000011E-2</v>
      </c>
      <c r="AQ2422" s="10">
        <v>2.5217587200000002E-2</v>
      </c>
      <c r="AR2422" s="10">
        <v>5</v>
      </c>
      <c r="AS2422" s="10">
        <v>10.4</v>
      </c>
      <c r="AU2422" s="10">
        <v>0.13961792000000001</v>
      </c>
      <c r="AV2422" s="10">
        <v>3.5044097920000003E-2</v>
      </c>
      <c r="AW2422" s="10">
        <v>8</v>
      </c>
      <c r="AX2422" s="10">
        <v>10.4</v>
      </c>
      <c r="AZ2422" s="10">
        <v>2483</v>
      </c>
      <c r="BA2422" s="10" t="s">
        <v>285</v>
      </c>
      <c r="BB2422" s="10">
        <v>1.55873E-2</v>
      </c>
      <c r="BC2422" s="10">
        <v>9.6641260000000003E-3</v>
      </c>
      <c r="BD2422" s="10">
        <v>1</v>
      </c>
      <c r="BE2422" s="10">
        <v>10.6</v>
      </c>
      <c r="BG2422" s="10">
        <v>1.5440249999999999E-2</v>
      </c>
      <c r="BH2422" s="10">
        <v>9.5729549999999993E-3</v>
      </c>
      <c r="BI2422" s="10">
        <v>1</v>
      </c>
      <c r="BJ2422" s="10">
        <v>10.5</v>
      </c>
      <c r="BL2422" s="10">
        <v>6.1760999999999996E-2</v>
      </c>
      <c r="BM2422" s="10">
        <v>3.8291819999999997E-2</v>
      </c>
      <c r="BN2422" s="10">
        <v>4</v>
      </c>
      <c r="BO2422" s="10">
        <v>10.5</v>
      </c>
      <c r="BQ2422" s="10">
        <v>2482</v>
      </c>
      <c r="BR2422" s="10" t="s">
        <v>11</v>
      </c>
      <c r="BS2422" s="10">
        <v>0.94</v>
      </c>
      <c r="BT2422" s="10">
        <v>0.34</v>
      </c>
      <c r="BU2422" s="10">
        <v>55</v>
      </c>
      <c r="BV2422" s="10">
        <v>10.5</v>
      </c>
      <c r="BX2422" s="10">
        <v>1.2</v>
      </c>
      <c r="BY2422" s="10">
        <v>0.34</v>
      </c>
      <c r="BZ2422" s="10">
        <v>74</v>
      </c>
      <c r="CA2422" s="10">
        <v>10.5</v>
      </c>
      <c r="CC2422" s="10">
        <v>1.3</v>
      </c>
      <c r="CD2422" s="10">
        <v>0.32</v>
      </c>
      <c r="CE2422" s="10">
        <v>79</v>
      </c>
      <c r="CF2422" s="10">
        <v>10.5</v>
      </c>
      <c r="CH2422" s="10">
        <v>2482</v>
      </c>
      <c r="CI2422" s="10" t="s">
        <v>11</v>
      </c>
      <c r="CJ2422" s="10">
        <v>0.75</v>
      </c>
      <c r="CK2422" s="10">
        <v>0.46</v>
      </c>
      <c r="CL2422" s="10">
        <v>48</v>
      </c>
      <c r="CM2422" s="10">
        <v>10.6</v>
      </c>
      <c r="CO2422" s="10">
        <v>1.2</v>
      </c>
      <c r="CP2422" s="10">
        <v>0.65</v>
      </c>
      <c r="CQ2422" s="10">
        <v>75</v>
      </c>
      <c r="CR2422" s="10">
        <v>10.5</v>
      </c>
      <c r="CT2422" s="10">
        <v>1.4</v>
      </c>
      <c r="CU2422" s="10">
        <v>0.7</v>
      </c>
      <c r="CV2422" s="10">
        <v>84</v>
      </c>
      <c r="CW2422" s="10">
        <v>10.5</v>
      </c>
      <c r="CY2422" s="10">
        <v>2493</v>
      </c>
      <c r="CZ2422" s="10" t="s">
        <v>291</v>
      </c>
      <c r="DA2422" s="10">
        <v>1.7256749999999998E-2</v>
      </c>
      <c r="DB2422" s="10">
        <v>5.6602139999999993E-3</v>
      </c>
      <c r="DC2422" s="10">
        <v>1</v>
      </c>
      <c r="DD2422" s="10">
        <v>10.5</v>
      </c>
      <c r="DF2422" s="10">
        <v>1.7256749999999998E-2</v>
      </c>
      <c r="DG2422" s="10">
        <v>5.6602139999999993E-3</v>
      </c>
      <c r="DH2422" s="10">
        <v>1</v>
      </c>
      <c r="DI2422" s="10">
        <v>10.5</v>
      </c>
      <c r="DK2422" s="10">
        <v>3.4513499999999996E-2</v>
      </c>
      <c r="DL2422" s="10">
        <v>1.1320427999999999E-2</v>
      </c>
      <c r="DM2422" s="10">
        <v>2</v>
      </c>
      <c r="DN2422" s="10">
        <v>10.5</v>
      </c>
    </row>
    <row r="2423" spans="1:118" x14ac:dyDescent="0.25">
      <c r="A2423" s="10">
        <v>2484</v>
      </c>
      <c r="R2423" s="10">
        <v>2484</v>
      </c>
      <c r="S2423" s="10" t="s">
        <v>304</v>
      </c>
      <c r="T2423" s="10">
        <v>4.6320749999999994E-2</v>
      </c>
      <c r="U2423" s="10">
        <v>2.8718864999999996E-2</v>
      </c>
      <c r="V2423" s="10">
        <v>3</v>
      </c>
      <c r="W2423" s="10">
        <v>10.5</v>
      </c>
      <c r="Y2423" s="10">
        <v>0.13896224999999998</v>
      </c>
      <c r="Z2423" s="10">
        <v>8.6156594999999989E-2</v>
      </c>
      <c r="AA2423" s="10">
        <v>9</v>
      </c>
      <c r="AB2423" s="10">
        <v>10.5</v>
      </c>
      <c r="AD2423" s="10">
        <v>7.7201249999999985E-2</v>
      </c>
      <c r="AE2423" s="10">
        <v>4.7864774999999991E-2</v>
      </c>
      <c r="AF2423" s="10">
        <v>5</v>
      </c>
      <c r="AG2423" s="10">
        <v>10.5</v>
      </c>
      <c r="AI2423" s="10">
        <v>2484</v>
      </c>
      <c r="AJ2423" s="10" t="s">
        <v>304</v>
      </c>
      <c r="AK2423" s="10">
        <v>0.35894039999999994</v>
      </c>
      <c r="AL2423" s="10">
        <v>0.11773245119999999</v>
      </c>
      <c r="AM2423" s="10">
        <v>21</v>
      </c>
      <c r="AN2423" s="10">
        <v>10.4</v>
      </c>
      <c r="AP2423" s="10">
        <v>0.39726336000000001</v>
      </c>
      <c r="AQ2423" s="10">
        <v>0.11600090112</v>
      </c>
      <c r="AR2423" s="10">
        <v>23</v>
      </c>
      <c r="AS2423" s="10">
        <v>10.4</v>
      </c>
      <c r="AU2423" s="10">
        <v>0.41885375999999996</v>
      </c>
      <c r="AV2423" s="10">
        <v>0.10513229376</v>
      </c>
      <c r="AW2423" s="10">
        <v>24</v>
      </c>
      <c r="AX2423" s="10">
        <v>10.4</v>
      </c>
      <c r="AZ2423" s="10">
        <v>2484</v>
      </c>
      <c r="BA2423" s="10" t="s">
        <v>304</v>
      </c>
      <c r="BB2423" s="10">
        <v>7.7936499999999992E-2</v>
      </c>
      <c r="BC2423" s="10">
        <v>4.8320629999999996E-2</v>
      </c>
      <c r="BD2423" s="10">
        <v>5</v>
      </c>
      <c r="BE2423" s="10">
        <v>10.6</v>
      </c>
      <c r="BG2423" s="10">
        <v>0.16984274999999999</v>
      </c>
      <c r="BH2423" s="10">
        <v>0.10530250499999999</v>
      </c>
      <c r="BI2423" s="10">
        <v>11</v>
      </c>
      <c r="BJ2423" s="10">
        <v>10.5</v>
      </c>
      <c r="BL2423" s="10">
        <v>0.23160374999999997</v>
      </c>
      <c r="BM2423" s="10">
        <v>0.14359432499999997</v>
      </c>
      <c r="BN2423" s="10">
        <v>15</v>
      </c>
      <c r="BO2423" s="10">
        <v>10.5</v>
      </c>
      <c r="BQ2423" s="10">
        <v>2483</v>
      </c>
      <c r="BR2423" s="10" t="s">
        <v>285</v>
      </c>
      <c r="BS2423" s="10">
        <v>3.4475439999999996E-2</v>
      </c>
      <c r="BT2423" s="10">
        <v>1.2514584719999998E-2</v>
      </c>
      <c r="BU2423" s="10">
        <v>2</v>
      </c>
      <c r="BV2423" s="10">
        <v>10.6</v>
      </c>
      <c r="BX2423" s="10">
        <v>6.9753599999999985E-2</v>
      </c>
      <c r="BY2423" s="10">
        <v>2.0368051199999994E-2</v>
      </c>
      <c r="BZ2423" s="10">
        <v>4</v>
      </c>
      <c r="CA2423" s="10">
        <v>10.5</v>
      </c>
      <c r="CC2423" s="10">
        <v>0.10572029999999999</v>
      </c>
      <c r="CD2423" s="10">
        <v>2.6535795299999998E-2</v>
      </c>
      <c r="CE2423" s="10">
        <v>6</v>
      </c>
      <c r="CF2423" s="10">
        <v>10.5</v>
      </c>
      <c r="CH2423" s="10">
        <v>2483</v>
      </c>
      <c r="CI2423" s="10" t="s">
        <v>285</v>
      </c>
      <c r="CJ2423" s="10">
        <v>1.55873E-2</v>
      </c>
      <c r="CK2423" s="10">
        <v>9.6641260000000003E-3</v>
      </c>
      <c r="CL2423" s="10">
        <v>1</v>
      </c>
      <c r="CM2423" s="10">
        <v>10.6</v>
      </c>
      <c r="CO2423" s="10">
        <v>1.5440249999999999E-2</v>
      </c>
      <c r="CP2423" s="10">
        <v>9.5729549999999993E-3</v>
      </c>
      <c r="CQ2423" s="10">
        <v>1</v>
      </c>
      <c r="CR2423" s="10">
        <v>10.5</v>
      </c>
      <c r="CT2423" s="10">
        <v>4.6320749999999994E-2</v>
      </c>
      <c r="CU2423" s="10">
        <v>2.8718864999999996E-2</v>
      </c>
      <c r="CV2423" s="10">
        <v>3</v>
      </c>
      <c r="CW2423" s="10">
        <v>10.5</v>
      </c>
      <c r="CY2423" s="10">
        <v>3325</v>
      </c>
      <c r="CZ2423" s="10" t="s">
        <v>986</v>
      </c>
    </row>
    <row r="2424" spans="1:118" x14ac:dyDescent="0.25">
      <c r="A2424" s="10">
        <v>2485</v>
      </c>
      <c r="R2424" s="10">
        <v>2485</v>
      </c>
      <c r="S2424" s="10" t="s">
        <v>315</v>
      </c>
      <c r="T2424" s="10">
        <v>0.37056599999999995</v>
      </c>
      <c r="U2424" s="10">
        <v>0.22975091999999997</v>
      </c>
      <c r="V2424" s="10">
        <v>24</v>
      </c>
      <c r="W2424" s="10">
        <v>10.5</v>
      </c>
      <c r="Y2424" s="10">
        <v>0.37056599999999995</v>
      </c>
      <c r="Z2424" s="10">
        <v>0.22975091999999997</v>
      </c>
      <c r="AA2424" s="10">
        <v>24</v>
      </c>
      <c r="AB2424" s="10">
        <v>10.5</v>
      </c>
      <c r="AD2424" s="10">
        <v>0.41688674999999997</v>
      </c>
      <c r="AE2424" s="10">
        <v>0.25846978500000001</v>
      </c>
      <c r="AF2424" s="10">
        <v>27</v>
      </c>
      <c r="AG2424" s="10">
        <v>10.5</v>
      </c>
      <c r="AI2424" s="10">
        <v>2485</v>
      </c>
      <c r="AJ2424" s="10" t="s">
        <v>315</v>
      </c>
      <c r="AK2424" s="10">
        <v>0.80334280000000002</v>
      </c>
      <c r="AL2424" s="10">
        <v>0.26349643840000003</v>
      </c>
      <c r="AM2424" s="10">
        <v>47</v>
      </c>
      <c r="AN2424" s="10">
        <v>10.4</v>
      </c>
      <c r="AP2424" s="10">
        <v>0.94997760000000009</v>
      </c>
      <c r="AQ2424" s="10">
        <v>0.27739345920000003</v>
      </c>
      <c r="AR2424" s="10">
        <v>55</v>
      </c>
      <c r="AS2424" s="10">
        <v>10.4</v>
      </c>
      <c r="AU2424" s="10">
        <v>0.97732543999999999</v>
      </c>
      <c r="AV2424" s="10">
        <v>0.24530868544000001</v>
      </c>
      <c r="AW2424" s="10">
        <v>56</v>
      </c>
      <c r="AX2424" s="10">
        <v>10.4</v>
      </c>
      <c r="AZ2424" s="10">
        <v>2485</v>
      </c>
      <c r="BA2424" s="10" t="s">
        <v>315</v>
      </c>
      <c r="BB2424" s="10">
        <v>0.18704760000000001</v>
      </c>
      <c r="BC2424" s="10">
        <v>0.11596951200000001</v>
      </c>
      <c r="BD2424" s="10">
        <v>12</v>
      </c>
      <c r="BE2424" s="10">
        <v>10.6</v>
      </c>
      <c r="BG2424" s="10">
        <v>0.35512574999999996</v>
      </c>
      <c r="BH2424" s="10">
        <v>0.22017796499999998</v>
      </c>
      <c r="BI2424" s="10">
        <v>23</v>
      </c>
      <c r="BJ2424" s="10">
        <v>10.5</v>
      </c>
      <c r="BL2424" s="10">
        <v>0.41688674999999997</v>
      </c>
      <c r="BM2424" s="10">
        <v>0.25846978500000001</v>
      </c>
      <c r="BN2424" s="10">
        <v>27</v>
      </c>
      <c r="BO2424" s="10">
        <v>10.5</v>
      </c>
      <c r="BQ2424" s="10">
        <v>2484</v>
      </c>
      <c r="BR2424" s="10" t="s">
        <v>304</v>
      </c>
      <c r="BS2424" s="10">
        <v>0.31027895999999999</v>
      </c>
      <c r="BT2424" s="10">
        <v>0.11263126247999999</v>
      </c>
      <c r="BU2424" s="10">
        <v>18</v>
      </c>
      <c r="BV2424" s="10">
        <v>10.6</v>
      </c>
      <c r="BX2424" s="10">
        <v>0.41852159999999999</v>
      </c>
      <c r="BY2424" s="10">
        <v>0.12220830719999999</v>
      </c>
      <c r="BZ2424" s="10">
        <v>24</v>
      </c>
      <c r="CA2424" s="10">
        <v>10.5</v>
      </c>
      <c r="CC2424" s="10">
        <v>0.37002104999999996</v>
      </c>
      <c r="CD2424" s="10">
        <v>9.2875283549999993E-2</v>
      </c>
      <c r="CE2424" s="10">
        <v>21</v>
      </c>
      <c r="CF2424" s="10">
        <v>10.5</v>
      </c>
      <c r="CH2424" s="10">
        <v>2484</v>
      </c>
      <c r="CI2424" s="10" t="s">
        <v>304</v>
      </c>
      <c r="CJ2424" s="10">
        <v>7.7936499999999992E-2</v>
      </c>
      <c r="CK2424" s="10">
        <v>4.8320629999999996E-2</v>
      </c>
      <c r="CL2424" s="10">
        <v>5</v>
      </c>
      <c r="CM2424" s="10">
        <v>10.6</v>
      </c>
      <c r="CO2424" s="10">
        <v>0.15440249999999997</v>
      </c>
      <c r="CP2424" s="10">
        <v>9.5729549999999983E-2</v>
      </c>
      <c r="CQ2424" s="10">
        <v>10</v>
      </c>
      <c r="CR2424" s="10">
        <v>10.5</v>
      </c>
      <c r="CT2424" s="10">
        <v>0.16984274999999999</v>
      </c>
      <c r="CU2424" s="10">
        <v>0.10530250499999999</v>
      </c>
      <c r="CV2424" s="10">
        <v>11</v>
      </c>
      <c r="CW2424" s="10">
        <v>10.5</v>
      </c>
      <c r="CY2424" s="10">
        <v>2494</v>
      </c>
      <c r="CZ2424" s="10" t="s">
        <v>8</v>
      </c>
    </row>
    <row r="2425" spans="1:118" x14ac:dyDescent="0.25">
      <c r="A2425" s="10">
        <v>2486</v>
      </c>
      <c r="R2425" s="10">
        <v>2486</v>
      </c>
      <c r="S2425" s="10" t="s">
        <v>297</v>
      </c>
      <c r="T2425" s="10">
        <v>0.46320749999999994</v>
      </c>
      <c r="U2425" s="10">
        <v>0.28718864999999993</v>
      </c>
      <c r="V2425" s="10">
        <v>30</v>
      </c>
      <c r="W2425" s="10">
        <v>10.5</v>
      </c>
      <c r="Y2425" s="10">
        <v>0.46320749999999994</v>
      </c>
      <c r="Z2425" s="10">
        <v>0.28718864999999993</v>
      </c>
      <c r="AA2425" s="10">
        <v>30</v>
      </c>
      <c r="AB2425" s="10">
        <v>10.5</v>
      </c>
      <c r="AD2425" s="10">
        <v>0.57128925000000008</v>
      </c>
      <c r="AE2425" s="10">
        <v>0.35419933500000006</v>
      </c>
      <c r="AF2425" s="10">
        <v>37</v>
      </c>
      <c r="AG2425" s="10">
        <v>10.5</v>
      </c>
      <c r="AI2425" s="10">
        <v>2486</v>
      </c>
      <c r="AJ2425" s="10" t="s">
        <v>297</v>
      </c>
      <c r="AK2425" s="10">
        <v>0.78625040000000002</v>
      </c>
      <c r="AL2425" s="10">
        <v>0.25789013120000004</v>
      </c>
      <c r="AM2425" s="10">
        <v>46</v>
      </c>
      <c r="AN2425" s="10">
        <v>10.4</v>
      </c>
      <c r="AP2425" s="10">
        <v>1.01906688</v>
      </c>
      <c r="AQ2425" s="10">
        <v>0.29756752895999999</v>
      </c>
      <c r="AR2425" s="10">
        <v>59</v>
      </c>
      <c r="AS2425" s="10">
        <v>10.4</v>
      </c>
      <c r="AU2425" s="10">
        <v>1.08203888</v>
      </c>
      <c r="AV2425" s="10">
        <v>0.27159175888000003</v>
      </c>
      <c r="AW2425" s="10">
        <v>62</v>
      </c>
      <c r="AX2425" s="10">
        <v>10.4</v>
      </c>
      <c r="AZ2425" s="10">
        <v>2486</v>
      </c>
      <c r="BA2425" s="10" t="s">
        <v>297</v>
      </c>
      <c r="BB2425" s="10">
        <v>0.28057139999999997</v>
      </c>
      <c r="BC2425" s="10">
        <v>0.17395426799999997</v>
      </c>
      <c r="BD2425" s="10">
        <v>18</v>
      </c>
      <c r="BE2425" s="10">
        <v>10.6</v>
      </c>
      <c r="BG2425" s="10">
        <v>0.49408799999999997</v>
      </c>
      <c r="BH2425" s="10">
        <v>0.30633455999999998</v>
      </c>
      <c r="BI2425" s="10">
        <v>32</v>
      </c>
      <c r="BJ2425" s="10">
        <v>10.5</v>
      </c>
      <c r="BL2425" s="10">
        <v>0.52496849999999995</v>
      </c>
      <c r="BM2425" s="10">
        <v>0.32548046999999997</v>
      </c>
      <c r="BN2425" s="10">
        <v>34</v>
      </c>
      <c r="BO2425" s="10">
        <v>10.5</v>
      </c>
      <c r="BQ2425" s="10">
        <v>2485</v>
      </c>
      <c r="BR2425" s="10" t="s">
        <v>315</v>
      </c>
      <c r="BS2425" s="10">
        <v>0.75845968000000008</v>
      </c>
      <c r="BT2425" s="10">
        <v>0.27532086384000004</v>
      </c>
      <c r="BU2425" s="10">
        <v>44</v>
      </c>
      <c r="BV2425" s="10">
        <v>10.6</v>
      </c>
      <c r="BX2425" s="10">
        <v>0.90679679999999985</v>
      </c>
      <c r="BY2425" s="10">
        <v>0.26478466559999991</v>
      </c>
      <c r="BZ2425" s="10">
        <v>52</v>
      </c>
      <c r="CA2425" s="10">
        <v>10.5</v>
      </c>
      <c r="CC2425" s="10">
        <v>1.03958295</v>
      </c>
      <c r="CD2425" s="10">
        <v>0.26093532045000001</v>
      </c>
      <c r="CE2425" s="10">
        <v>59</v>
      </c>
      <c r="CF2425" s="10">
        <v>10.5</v>
      </c>
      <c r="CH2425" s="10">
        <v>2485</v>
      </c>
      <c r="CI2425" s="10" t="s">
        <v>315</v>
      </c>
      <c r="CJ2425" s="10">
        <v>0.2649841</v>
      </c>
      <c r="CK2425" s="10">
        <v>0.164290142</v>
      </c>
      <c r="CL2425" s="10">
        <v>17</v>
      </c>
      <c r="CM2425" s="10">
        <v>10.6</v>
      </c>
      <c r="CO2425" s="10">
        <v>0.40144649999999998</v>
      </c>
      <c r="CP2425" s="10">
        <v>0.24889682999999999</v>
      </c>
      <c r="CQ2425" s="10">
        <v>26</v>
      </c>
      <c r="CR2425" s="10">
        <v>10.5</v>
      </c>
      <c r="CT2425" s="10">
        <v>0.52496849999999995</v>
      </c>
      <c r="CU2425" s="10">
        <v>0.32548046999999997</v>
      </c>
      <c r="CV2425" s="10">
        <v>34</v>
      </c>
      <c r="CW2425" s="10">
        <v>10.5</v>
      </c>
      <c r="CY2425" s="10">
        <v>2495</v>
      </c>
      <c r="CZ2425" s="10" t="s">
        <v>9</v>
      </c>
      <c r="DA2425" s="10">
        <v>0.35</v>
      </c>
      <c r="DB2425" s="10">
        <v>0.12</v>
      </c>
      <c r="DC2425" s="10">
        <v>5</v>
      </c>
      <c r="DD2425" s="10">
        <v>36.1</v>
      </c>
      <c r="DF2425" s="10">
        <v>0.4</v>
      </c>
      <c r="DG2425" s="10">
        <v>0.13</v>
      </c>
      <c r="DH2425" s="10">
        <v>6</v>
      </c>
      <c r="DI2425" s="10">
        <v>36.200000000000003</v>
      </c>
      <c r="DK2425" s="10">
        <v>0.4</v>
      </c>
      <c r="DL2425" s="10">
        <v>0.13</v>
      </c>
      <c r="DM2425" s="10">
        <v>6</v>
      </c>
      <c r="DN2425" s="10">
        <v>35.799999999999997</v>
      </c>
    </row>
    <row r="2426" spans="1:118" x14ac:dyDescent="0.25">
      <c r="A2426" s="10">
        <v>2487</v>
      </c>
      <c r="R2426" s="10">
        <v>2487</v>
      </c>
      <c r="S2426" s="10" t="s">
        <v>8</v>
      </c>
      <c r="T2426" s="10">
        <v>6.3E-2</v>
      </c>
      <c r="U2426" s="10">
        <v>0.06</v>
      </c>
      <c r="V2426" s="10">
        <v>1</v>
      </c>
      <c r="W2426" s="10">
        <v>37.1</v>
      </c>
      <c r="Y2426" s="10">
        <v>6.3E-2</v>
      </c>
      <c r="Z2426" s="10">
        <v>0.06</v>
      </c>
      <c r="AA2426" s="10">
        <v>1</v>
      </c>
      <c r="AB2426" s="10">
        <v>37.1</v>
      </c>
      <c r="AD2426" s="10">
        <v>0.1</v>
      </c>
      <c r="AE2426" s="10">
        <v>0.08</v>
      </c>
      <c r="AF2426" s="10">
        <v>2</v>
      </c>
      <c r="AG2426" s="10">
        <v>37.1</v>
      </c>
      <c r="AI2426" s="10">
        <v>2487</v>
      </c>
      <c r="AJ2426" s="10" t="s">
        <v>8</v>
      </c>
      <c r="AK2426" s="10">
        <v>0.24</v>
      </c>
      <c r="AL2426" s="10">
        <v>0.12</v>
      </c>
      <c r="AM2426" s="10">
        <v>4</v>
      </c>
      <c r="AN2426" s="10">
        <v>37</v>
      </c>
      <c r="AP2426" s="10">
        <v>0.3</v>
      </c>
      <c r="AQ2426" s="10">
        <v>0.2</v>
      </c>
      <c r="AR2426" s="10">
        <v>5</v>
      </c>
      <c r="AS2426" s="10">
        <v>37</v>
      </c>
      <c r="AU2426" s="10">
        <v>0.25</v>
      </c>
      <c r="AV2426" s="10">
        <v>0.14000000000000001</v>
      </c>
      <c r="AW2426" s="10">
        <v>5</v>
      </c>
      <c r="AX2426" s="10">
        <v>37</v>
      </c>
      <c r="AZ2426" s="10">
        <v>2487</v>
      </c>
      <c r="BA2426" s="10" t="s">
        <v>8</v>
      </c>
      <c r="BB2426" s="10">
        <v>0.08</v>
      </c>
      <c r="BC2426" s="10">
        <v>0.06</v>
      </c>
      <c r="BD2426" s="10">
        <v>1</v>
      </c>
      <c r="BE2426" s="10">
        <v>37.1</v>
      </c>
      <c r="BG2426" s="10">
        <v>0.1</v>
      </c>
      <c r="BH2426" s="10">
        <v>0.08</v>
      </c>
      <c r="BI2426" s="10">
        <v>1</v>
      </c>
      <c r="BJ2426" s="10">
        <v>37.1</v>
      </c>
      <c r="BL2426" s="10">
        <v>0.08</v>
      </c>
      <c r="BM2426" s="10">
        <v>0.06</v>
      </c>
      <c r="BN2426" s="10">
        <v>2</v>
      </c>
      <c r="BO2426" s="10">
        <v>37.1</v>
      </c>
      <c r="BQ2426" s="10">
        <v>2486</v>
      </c>
      <c r="BR2426" s="10" t="s">
        <v>297</v>
      </c>
      <c r="BS2426" s="10">
        <v>0.81017284000000012</v>
      </c>
      <c r="BT2426" s="10">
        <v>0.29409274092000004</v>
      </c>
      <c r="BU2426" s="10">
        <v>47</v>
      </c>
      <c r="BV2426" s="10">
        <v>10.6</v>
      </c>
      <c r="BX2426" s="10">
        <v>1.0114271999999997</v>
      </c>
      <c r="BY2426" s="10">
        <v>0.29533674239999991</v>
      </c>
      <c r="BZ2426" s="10">
        <v>58</v>
      </c>
      <c r="CA2426" s="10">
        <v>10.5</v>
      </c>
      <c r="CC2426" s="10">
        <v>1.1981633999999999</v>
      </c>
      <c r="CD2426" s="10">
        <v>0.30073901339999998</v>
      </c>
      <c r="CE2426" s="10">
        <v>68</v>
      </c>
      <c r="CF2426" s="10">
        <v>10.5</v>
      </c>
      <c r="CH2426" s="10">
        <v>2486</v>
      </c>
      <c r="CI2426" s="10" t="s">
        <v>297</v>
      </c>
      <c r="CJ2426" s="10">
        <v>0.21822220000000001</v>
      </c>
      <c r="CK2426" s="10">
        <v>0.13529776400000001</v>
      </c>
      <c r="CL2426" s="10">
        <v>14</v>
      </c>
      <c r="CM2426" s="10">
        <v>10.6</v>
      </c>
      <c r="CO2426" s="10">
        <v>0.43232700000000002</v>
      </c>
      <c r="CP2426" s="10">
        <v>0.26804274</v>
      </c>
      <c r="CQ2426" s="10">
        <v>28</v>
      </c>
      <c r="CR2426" s="10">
        <v>10.5</v>
      </c>
      <c r="CT2426" s="10">
        <v>0.54040874999999999</v>
      </c>
      <c r="CU2426" s="10">
        <v>0.33505342500000002</v>
      </c>
      <c r="CV2426" s="10">
        <v>35</v>
      </c>
      <c r="CW2426" s="10">
        <v>10.5</v>
      </c>
      <c r="CY2426" s="10">
        <v>2496</v>
      </c>
      <c r="CZ2426" s="10" t="s">
        <v>10</v>
      </c>
    </row>
    <row r="2427" spans="1:118" x14ac:dyDescent="0.25">
      <c r="A2427" s="10">
        <v>2488</v>
      </c>
      <c r="R2427" s="10">
        <v>2488</v>
      </c>
      <c r="S2427" s="10" t="s">
        <v>9</v>
      </c>
      <c r="AI2427" s="10">
        <v>2488</v>
      </c>
      <c r="AJ2427" s="10" t="s">
        <v>9</v>
      </c>
      <c r="AZ2427" s="10">
        <v>2488</v>
      </c>
      <c r="BA2427" s="10" t="s">
        <v>9</v>
      </c>
      <c r="BQ2427" s="10">
        <v>2487</v>
      </c>
      <c r="BR2427" s="10" t="s">
        <v>8</v>
      </c>
      <c r="CH2427" s="10">
        <v>2487</v>
      </c>
      <c r="CI2427" s="10" t="s">
        <v>8</v>
      </c>
      <c r="CJ2427" s="10">
        <v>0.06</v>
      </c>
      <c r="CK2427" s="10">
        <v>0.06</v>
      </c>
      <c r="CL2427" s="10">
        <v>1</v>
      </c>
      <c r="CM2427" s="10">
        <v>37.1</v>
      </c>
      <c r="CO2427" s="10">
        <v>0.08</v>
      </c>
      <c r="CP2427" s="10">
        <v>7.0000000000000007E-2</v>
      </c>
      <c r="CQ2427" s="10">
        <v>2</v>
      </c>
      <c r="CR2427" s="10">
        <v>37.1</v>
      </c>
      <c r="CT2427" s="10">
        <v>0.17</v>
      </c>
      <c r="CU2427" s="10">
        <v>0.13</v>
      </c>
      <c r="CV2427" s="10">
        <v>3</v>
      </c>
      <c r="CW2427" s="10">
        <v>37.1</v>
      </c>
      <c r="CY2427" s="10">
        <v>2497</v>
      </c>
      <c r="CZ2427" s="10" t="s">
        <v>11</v>
      </c>
      <c r="DA2427" s="10">
        <v>0.34</v>
      </c>
      <c r="DB2427" s="10">
        <v>0.09</v>
      </c>
      <c r="DC2427" s="10">
        <v>19</v>
      </c>
      <c r="DD2427" s="10">
        <v>10.7</v>
      </c>
      <c r="DF2427" s="10">
        <v>0.39</v>
      </c>
      <c r="DG2427" s="10">
        <v>0.1</v>
      </c>
      <c r="DH2427" s="10">
        <v>22</v>
      </c>
      <c r="DI2427" s="10">
        <v>10.6</v>
      </c>
      <c r="DK2427" s="10">
        <v>0.39</v>
      </c>
      <c r="DL2427" s="10">
        <v>0.1</v>
      </c>
      <c r="DM2427" s="10">
        <v>22</v>
      </c>
      <c r="DN2427" s="10">
        <v>10.5</v>
      </c>
    </row>
    <row r="2428" spans="1:118" x14ac:dyDescent="0.25">
      <c r="A2428" s="10">
        <v>2489</v>
      </c>
      <c r="R2428" s="10">
        <v>2489</v>
      </c>
      <c r="S2428" s="10" t="s">
        <v>10</v>
      </c>
      <c r="T2428" s="10">
        <v>0.06</v>
      </c>
      <c r="U2428" s="10">
        <v>0.04</v>
      </c>
      <c r="V2428" s="10">
        <v>4</v>
      </c>
      <c r="W2428" s="10">
        <v>10.7</v>
      </c>
      <c r="Y2428" s="10">
        <v>0.06</v>
      </c>
      <c r="Z2428" s="10">
        <v>0.04</v>
      </c>
      <c r="AA2428" s="10">
        <v>4</v>
      </c>
      <c r="AB2428" s="10">
        <v>10.7</v>
      </c>
      <c r="AD2428" s="10">
        <v>0.1</v>
      </c>
      <c r="AE2428" s="10">
        <v>0.06</v>
      </c>
      <c r="AF2428" s="10">
        <v>6</v>
      </c>
      <c r="AG2428" s="10">
        <v>10.7</v>
      </c>
      <c r="AI2428" s="10">
        <v>2489</v>
      </c>
      <c r="AJ2428" s="10" t="s">
        <v>10</v>
      </c>
      <c r="AK2428" s="10">
        <v>0.23</v>
      </c>
      <c r="AL2428" s="10">
        <v>0.1</v>
      </c>
      <c r="AM2428" s="10">
        <v>13</v>
      </c>
      <c r="AN2428" s="10">
        <v>10.7</v>
      </c>
      <c r="AP2428" s="10">
        <v>0.28999999999999998</v>
      </c>
      <c r="AQ2428" s="10">
        <v>0.18</v>
      </c>
      <c r="AR2428" s="10">
        <v>16</v>
      </c>
      <c r="AS2428" s="10">
        <v>10.5</v>
      </c>
      <c r="AU2428" s="10">
        <v>0.24</v>
      </c>
      <c r="AV2428" s="10">
        <v>0.12</v>
      </c>
      <c r="AW2428" s="10">
        <v>15</v>
      </c>
      <c r="AX2428" s="10">
        <v>10.5</v>
      </c>
      <c r="AZ2428" s="10">
        <v>2489</v>
      </c>
      <c r="BA2428" s="10" t="s">
        <v>10</v>
      </c>
      <c r="BB2428" s="10">
        <v>0.08</v>
      </c>
      <c r="BC2428" s="10">
        <v>0.04</v>
      </c>
      <c r="BD2428" s="10">
        <v>5</v>
      </c>
      <c r="BE2428" s="10">
        <v>10.7</v>
      </c>
      <c r="BG2428" s="10">
        <v>0.1</v>
      </c>
      <c r="BH2428" s="10">
        <v>0.06</v>
      </c>
      <c r="BI2428" s="10">
        <v>6</v>
      </c>
      <c r="BJ2428" s="10">
        <v>10.7</v>
      </c>
      <c r="BL2428" s="10">
        <v>0.08</v>
      </c>
      <c r="BM2428" s="10">
        <v>0.04</v>
      </c>
      <c r="BN2428" s="10">
        <v>5</v>
      </c>
      <c r="BO2428" s="10">
        <v>10.7</v>
      </c>
      <c r="BQ2428" s="10">
        <v>2488</v>
      </c>
      <c r="BR2428" s="10" t="s">
        <v>9</v>
      </c>
      <c r="BS2428" s="10">
        <v>0.25</v>
      </c>
      <c r="BT2428" s="10">
        <v>0.1</v>
      </c>
      <c r="BU2428" s="10">
        <v>3</v>
      </c>
      <c r="BV2428" s="10">
        <v>37.1</v>
      </c>
      <c r="BX2428" s="10">
        <v>0.28000000000000003</v>
      </c>
      <c r="BY2428" s="10">
        <v>0.11</v>
      </c>
      <c r="BZ2428" s="10">
        <v>3</v>
      </c>
      <c r="CA2428" s="10">
        <v>37.1</v>
      </c>
      <c r="CC2428" s="10">
        <v>0.26</v>
      </c>
      <c r="CD2428" s="10">
        <v>0.1</v>
      </c>
      <c r="CE2428" s="10">
        <v>3</v>
      </c>
      <c r="CF2428" s="10">
        <v>37.1</v>
      </c>
      <c r="CH2428" s="10">
        <v>2488</v>
      </c>
      <c r="CI2428" s="10" t="s">
        <v>9</v>
      </c>
      <c r="CY2428" s="10">
        <v>2498</v>
      </c>
      <c r="CZ2428" s="10" t="s">
        <v>304</v>
      </c>
      <c r="DA2428" s="10">
        <v>5.386701E-2</v>
      </c>
      <c r="DB2428" s="10">
        <v>0.11886449399999999</v>
      </c>
      <c r="DC2428" s="10">
        <v>3</v>
      </c>
      <c r="DD2428" s="10">
        <v>10.7</v>
      </c>
      <c r="DF2428" s="10">
        <v>7.115144000000001E-2</v>
      </c>
      <c r="DG2428" s="10">
        <v>0.1457639872</v>
      </c>
      <c r="DH2428" s="10">
        <v>4</v>
      </c>
      <c r="DI2428" s="10">
        <v>10.6</v>
      </c>
      <c r="DK2428" s="10">
        <v>7.0480199999999993E-2</v>
      </c>
      <c r="DL2428" s="10">
        <v>0.1457639872</v>
      </c>
      <c r="DM2428" s="10">
        <v>4</v>
      </c>
      <c r="DN2428" s="10">
        <v>10.5</v>
      </c>
    </row>
    <row r="2429" spans="1:118" x14ac:dyDescent="0.25">
      <c r="A2429" s="10">
        <v>2490</v>
      </c>
      <c r="R2429" s="10">
        <v>2490</v>
      </c>
      <c r="S2429" s="10" t="s">
        <v>11</v>
      </c>
      <c r="AI2429" s="10">
        <v>2490</v>
      </c>
      <c r="AJ2429" s="10" t="s">
        <v>11</v>
      </c>
      <c r="AZ2429" s="10">
        <v>2490</v>
      </c>
      <c r="BA2429" s="10" t="s">
        <v>11</v>
      </c>
      <c r="BQ2429" s="10">
        <v>2489</v>
      </c>
      <c r="BR2429" s="10" t="s">
        <v>10</v>
      </c>
      <c r="CH2429" s="10">
        <v>2489</v>
      </c>
      <c r="CI2429" s="10" t="s">
        <v>10</v>
      </c>
      <c r="CJ2429" s="10">
        <v>0.06</v>
      </c>
      <c r="CK2429" s="10">
        <v>0.04</v>
      </c>
      <c r="CL2429" s="10">
        <v>4</v>
      </c>
      <c r="CM2429" s="10">
        <v>10.7</v>
      </c>
      <c r="CO2429" s="10">
        <v>0.08</v>
      </c>
      <c r="CP2429" s="10">
        <v>0.05</v>
      </c>
      <c r="CQ2429" s="10">
        <v>5</v>
      </c>
      <c r="CR2429" s="10">
        <v>10.7</v>
      </c>
      <c r="CT2429" s="10">
        <v>0.17</v>
      </c>
      <c r="CU2429" s="10">
        <v>0.11</v>
      </c>
      <c r="CV2429" s="10">
        <v>11</v>
      </c>
      <c r="CW2429" s="10">
        <v>10.7</v>
      </c>
      <c r="CY2429" s="10">
        <v>2499</v>
      </c>
      <c r="CZ2429" s="10" t="s">
        <v>287</v>
      </c>
      <c r="DA2429" s="10">
        <v>0.23342371000000001</v>
      </c>
      <c r="DB2429" s="10">
        <v>0.31131176999999999</v>
      </c>
      <c r="DC2429" s="10">
        <v>13</v>
      </c>
      <c r="DD2429" s="10">
        <v>10.7</v>
      </c>
      <c r="DF2429" s="10">
        <v>0.2668179</v>
      </c>
      <c r="DG2429" s="10">
        <v>0.32516581760000002</v>
      </c>
      <c r="DH2429" s="10">
        <v>15</v>
      </c>
      <c r="DI2429" s="10">
        <v>10.6</v>
      </c>
      <c r="DK2429" s="10">
        <v>0.26430074999999992</v>
      </c>
      <c r="DL2429" s="10">
        <v>0.35319735360000004</v>
      </c>
      <c r="DM2429" s="10">
        <v>15</v>
      </c>
      <c r="DN2429" s="10">
        <v>10.5</v>
      </c>
    </row>
    <row r="2430" spans="1:118" x14ac:dyDescent="0.25">
      <c r="A2430" s="10">
        <v>2491</v>
      </c>
      <c r="R2430" s="10">
        <v>2491</v>
      </c>
      <c r="S2430" s="10" t="s">
        <v>285</v>
      </c>
      <c r="T2430" s="10">
        <v>1.5734349999999998E-2</v>
      </c>
      <c r="U2430" s="10">
        <v>9.7552969999999978E-3</v>
      </c>
      <c r="V2430" s="10">
        <v>1</v>
      </c>
      <c r="W2430" s="10">
        <v>10.7</v>
      </c>
      <c r="Y2430" s="10">
        <v>1.5734349999999998E-2</v>
      </c>
      <c r="Z2430" s="10">
        <v>9.7552969999999978E-3</v>
      </c>
      <c r="AA2430" s="10">
        <v>1</v>
      </c>
      <c r="AB2430" s="10">
        <v>10.7</v>
      </c>
      <c r="AD2430" s="10">
        <v>1.5734349999999998E-2</v>
      </c>
      <c r="AE2430" s="10">
        <v>9.7552969999999978E-3</v>
      </c>
      <c r="AF2430" s="10">
        <v>1</v>
      </c>
      <c r="AG2430" s="10">
        <v>10.7</v>
      </c>
      <c r="AI2430" s="10">
        <v>2491</v>
      </c>
      <c r="AJ2430" s="10" t="s">
        <v>285</v>
      </c>
      <c r="AK2430" s="10">
        <v>1.740034E-2</v>
      </c>
      <c r="AL2430" s="10">
        <v>6.3163234199999996E-3</v>
      </c>
      <c r="AM2430" s="10">
        <v>1</v>
      </c>
      <c r="AN2430" s="10">
        <v>10.7</v>
      </c>
      <c r="AP2430" s="10">
        <v>1.5440249999999999E-2</v>
      </c>
      <c r="AQ2430" s="10">
        <v>9.5729549999999993E-3</v>
      </c>
      <c r="AR2430" s="10">
        <v>1</v>
      </c>
      <c r="AS2430" s="10">
        <v>10.5</v>
      </c>
      <c r="AU2430" s="10">
        <v>1.616685E-2</v>
      </c>
      <c r="AV2430" s="10">
        <v>8.2774271999999996E-3</v>
      </c>
      <c r="AW2430" s="10">
        <v>1</v>
      </c>
      <c r="AX2430" s="10">
        <v>10.5</v>
      </c>
      <c r="AZ2430" s="10">
        <v>2491</v>
      </c>
      <c r="BA2430" s="10" t="s">
        <v>285</v>
      </c>
      <c r="BB2430" s="10">
        <v>1.5734349999999998E-2</v>
      </c>
      <c r="BC2430" s="10">
        <v>9.7552969999999978E-3</v>
      </c>
      <c r="BD2430" s="10">
        <v>1</v>
      </c>
      <c r="BE2430" s="10">
        <v>10.7</v>
      </c>
      <c r="BG2430" s="10">
        <v>1.5734349999999998E-2</v>
      </c>
      <c r="BH2430" s="10">
        <v>9.7552969999999978E-3</v>
      </c>
      <c r="BI2430" s="10">
        <v>1</v>
      </c>
      <c r="BJ2430" s="10">
        <v>10.7</v>
      </c>
      <c r="BL2430" s="10">
        <v>3.1468699999999995E-2</v>
      </c>
      <c r="BM2430" s="10">
        <v>1.9510593999999996E-2</v>
      </c>
      <c r="BN2430" s="10">
        <v>2</v>
      </c>
      <c r="BO2430" s="10">
        <v>10.7</v>
      </c>
      <c r="BQ2430" s="10">
        <v>2490</v>
      </c>
      <c r="BR2430" s="10" t="s">
        <v>11</v>
      </c>
      <c r="BS2430" s="10">
        <v>0.24</v>
      </c>
      <c r="BT2430" s="10">
        <v>7.0000000000000007E-2</v>
      </c>
      <c r="BU2430" s="10">
        <v>10</v>
      </c>
      <c r="BV2430" s="10">
        <v>10.5</v>
      </c>
      <c r="BX2430" s="10">
        <v>0.27</v>
      </c>
      <c r="BY2430" s="10">
        <v>0.08</v>
      </c>
      <c r="BZ2430" s="10">
        <v>10</v>
      </c>
      <c r="CA2430" s="10">
        <v>10.7</v>
      </c>
      <c r="CC2430" s="10">
        <v>0.25</v>
      </c>
      <c r="CD2430" s="10">
        <v>7.0000000000000007E-2</v>
      </c>
      <c r="CE2430" s="10">
        <v>11</v>
      </c>
      <c r="CF2430" s="10">
        <v>10.5</v>
      </c>
      <c r="CH2430" s="10">
        <v>2490</v>
      </c>
      <c r="CI2430" s="10" t="s">
        <v>11</v>
      </c>
      <c r="CY2430" s="10">
        <v>2500</v>
      </c>
      <c r="CZ2430" s="10" t="s">
        <v>290</v>
      </c>
      <c r="DA2430" s="10">
        <v>1.7955669999999996E-2</v>
      </c>
      <c r="DB2430" s="10">
        <v>0.28867091399999995</v>
      </c>
      <c r="DC2430" s="10">
        <v>1</v>
      </c>
      <c r="DD2430" s="10">
        <v>10.7</v>
      </c>
      <c r="DF2430" s="10">
        <v>1.7787860000000003E-2</v>
      </c>
      <c r="DG2430" s="10">
        <v>0.34759104640000005</v>
      </c>
      <c r="DH2430" s="10">
        <v>1</v>
      </c>
      <c r="DI2430" s="10">
        <v>10.6</v>
      </c>
      <c r="DK2430" s="10">
        <v>1.7620049999999998E-2</v>
      </c>
      <c r="DL2430" s="10">
        <v>0.3868351968</v>
      </c>
      <c r="DM2430" s="10">
        <v>1</v>
      </c>
      <c r="DN2430" s="10">
        <v>10.5</v>
      </c>
    </row>
    <row r="2431" spans="1:118" x14ac:dyDescent="0.25">
      <c r="A2431" s="10">
        <v>2492</v>
      </c>
      <c r="R2431" s="10">
        <v>2492</v>
      </c>
      <c r="S2431" s="10" t="s">
        <v>315</v>
      </c>
      <c r="T2431" s="10">
        <v>1.5734349999999998E-2</v>
      </c>
      <c r="U2431" s="10">
        <v>9.7552969999999978E-3</v>
      </c>
      <c r="V2431" s="10">
        <v>1</v>
      </c>
      <c r="W2431" s="10">
        <v>10.7</v>
      </c>
      <c r="Y2431" s="10">
        <v>3.1468699999999995E-2</v>
      </c>
      <c r="Z2431" s="10">
        <v>1.9510593999999996E-2</v>
      </c>
      <c r="AA2431" s="10">
        <v>2</v>
      </c>
      <c r="AB2431" s="10">
        <v>10.7</v>
      </c>
      <c r="AD2431" s="10">
        <v>4.7203049999999996E-2</v>
      </c>
      <c r="AE2431" s="10">
        <v>2.9265890999999999E-2</v>
      </c>
      <c r="AF2431" s="10">
        <v>3</v>
      </c>
      <c r="AG2431" s="10">
        <v>10.7</v>
      </c>
      <c r="AI2431" s="10">
        <v>2492</v>
      </c>
      <c r="AJ2431" s="10" t="s">
        <v>315</v>
      </c>
      <c r="AK2431" s="10">
        <v>0.19140373999999996</v>
      </c>
      <c r="AL2431" s="10">
        <v>6.9479557619999979E-2</v>
      </c>
      <c r="AM2431" s="10">
        <v>11</v>
      </c>
      <c r="AN2431" s="10">
        <v>10.7</v>
      </c>
      <c r="AP2431" s="10">
        <v>0.21616350000000001</v>
      </c>
      <c r="AQ2431" s="10">
        <v>0.13402137</v>
      </c>
      <c r="AR2431" s="10">
        <v>14</v>
      </c>
      <c r="AS2431" s="10">
        <v>10.5</v>
      </c>
      <c r="AU2431" s="10">
        <v>0.21016905</v>
      </c>
      <c r="AV2431" s="10">
        <v>0.1076065536</v>
      </c>
      <c r="AW2431" s="10">
        <v>13</v>
      </c>
      <c r="AX2431" s="10">
        <v>10.5</v>
      </c>
      <c r="AZ2431" s="10">
        <v>2492</v>
      </c>
      <c r="BA2431" s="10" t="s">
        <v>315</v>
      </c>
      <c r="BB2431" s="10">
        <v>6.2937399999999991E-2</v>
      </c>
      <c r="BC2431" s="10">
        <v>3.9021187999999991E-2</v>
      </c>
      <c r="BD2431" s="10">
        <v>4</v>
      </c>
      <c r="BE2431" s="10">
        <v>10.7</v>
      </c>
      <c r="BG2431" s="10">
        <v>7.8671749999999985E-2</v>
      </c>
      <c r="BH2431" s="10">
        <v>4.8776484999999987E-2</v>
      </c>
      <c r="BI2431" s="10">
        <v>5</v>
      </c>
      <c r="BJ2431" s="10">
        <v>10.7</v>
      </c>
      <c r="BL2431" s="10">
        <v>4.7203049999999996E-2</v>
      </c>
      <c r="BM2431" s="10">
        <v>2.9265890999999999E-2</v>
      </c>
      <c r="BN2431" s="10">
        <v>3</v>
      </c>
      <c r="BO2431" s="10">
        <v>10.7</v>
      </c>
      <c r="BQ2431" s="10">
        <v>2491</v>
      </c>
      <c r="BR2431" s="10" t="s">
        <v>285</v>
      </c>
      <c r="BS2431" s="10">
        <v>5.2315199999999999E-2</v>
      </c>
      <c r="BT2431" s="10">
        <v>1.5276038399999999E-2</v>
      </c>
      <c r="BU2431" s="10">
        <v>3</v>
      </c>
      <c r="BV2431" s="10">
        <v>10.5</v>
      </c>
      <c r="BX2431" s="10">
        <v>5.331168E-2</v>
      </c>
      <c r="BY2431" s="10">
        <v>1.5567010559999999E-2</v>
      </c>
      <c r="BZ2431" s="10">
        <v>3</v>
      </c>
      <c r="CA2431" s="10">
        <v>10.7</v>
      </c>
      <c r="CC2431" s="10">
        <v>5.2315199999999999E-2</v>
      </c>
      <c r="CD2431" s="10">
        <v>1.5276038399999999E-2</v>
      </c>
      <c r="CE2431" s="10">
        <v>3</v>
      </c>
      <c r="CF2431" s="10">
        <v>10.5</v>
      </c>
      <c r="CH2431" s="10">
        <v>2491</v>
      </c>
      <c r="CI2431" s="10" t="s">
        <v>285</v>
      </c>
      <c r="CJ2431" s="10">
        <v>3.1468699999999995E-2</v>
      </c>
      <c r="CK2431" s="10">
        <v>1.9510593999999996E-2</v>
      </c>
      <c r="CL2431" s="10">
        <v>2</v>
      </c>
      <c r="CM2431" s="10">
        <v>10.7</v>
      </c>
      <c r="CO2431" s="10">
        <v>3.1468699999999995E-2</v>
      </c>
      <c r="CP2431" s="10">
        <v>1.9510593999999996E-2</v>
      </c>
      <c r="CQ2431" s="10">
        <v>2</v>
      </c>
      <c r="CR2431" s="10">
        <v>10.7</v>
      </c>
      <c r="CT2431" s="10">
        <v>9.4406099999999993E-2</v>
      </c>
      <c r="CU2431" s="10">
        <v>5.8531781999999997E-2</v>
      </c>
      <c r="CV2431" s="10">
        <v>6</v>
      </c>
      <c r="CW2431" s="10">
        <v>10.7</v>
      </c>
      <c r="CY2431" s="10">
        <v>2501</v>
      </c>
      <c r="CZ2431" s="10" t="s">
        <v>293</v>
      </c>
      <c r="DA2431" s="10">
        <v>1.7955669999999996E-2</v>
      </c>
      <c r="DB2431" s="10">
        <v>0</v>
      </c>
      <c r="DC2431" s="10">
        <v>1</v>
      </c>
      <c r="DD2431" s="10">
        <v>10.7</v>
      </c>
      <c r="DF2431" s="10">
        <v>1.7787860000000003E-2</v>
      </c>
      <c r="DG2431" s="10">
        <v>0</v>
      </c>
      <c r="DH2431" s="10">
        <v>1</v>
      </c>
      <c r="DI2431" s="10">
        <v>10.6</v>
      </c>
      <c r="DK2431" s="10">
        <v>1.7620049999999998E-2</v>
      </c>
      <c r="DL2431" s="10">
        <v>0</v>
      </c>
      <c r="DM2431" s="10">
        <v>1</v>
      </c>
      <c r="DN2431" s="10">
        <v>10.5</v>
      </c>
    </row>
    <row r="2432" spans="1:118" x14ac:dyDescent="0.25">
      <c r="A2432" s="10">
        <v>2493</v>
      </c>
      <c r="R2432" s="10">
        <v>2493</v>
      </c>
      <c r="S2432" s="10" t="s">
        <v>291</v>
      </c>
      <c r="T2432" s="10">
        <v>1.5734349999999998E-2</v>
      </c>
      <c r="U2432" s="10">
        <v>9.7552969999999978E-3</v>
      </c>
      <c r="V2432" s="10">
        <v>1</v>
      </c>
      <c r="W2432" s="10">
        <v>10.7</v>
      </c>
      <c r="Y2432" s="10">
        <v>1.5734349999999998E-2</v>
      </c>
      <c r="Z2432" s="10">
        <v>9.7552969999999978E-3</v>
      </c>
      <c r="AA2432" s="10">
        <v>1</v>
      </c>
      <c r="AB2432" s="10">
        <v>10.7</v>
      </c>
      <c r="AD2432" s="10">
        <v>1.5734349999999998E-2</v>
      </c>
      <c r="AE2432" s="10">
        <v>9.7552969999999978E-3</v>
      </c>
      <c r="AF2432" s="10">
        <v>1</v>
      </c>
      <c r="AG2432" s="10">
        <v>10.7</v>
      </c>
      <c r="AI2432" s="10">
        <v>2493</v>
      </c>
      <c r="AJ2432" s="10" t="s">
        <v>291</v>
      </c>
      <c r="AK2432" s="10">
        <v>1.740034E-2</v>
      </c>
      <c r="AL2432" s="10">
        <v>6.3163234199999996E-3</v>
      </c>
      <c r="AM2432" s="10">
        <v>1</v>
      </c>
      <c r="AN2432" s="10">
        <v>10.7</v>
      </c>
      <c r="AP2432" s="10">
        <v>1.5440249999999999E-2</v>
      </c>
      <c r="AQ2432" s="10">
        <v>9.5729549999999993E-3</v>
      </c>
      <c r="AR2432" s="10">
        <v>1</v>
      </c>
      <c r="AS2432" s="10">
        <v>10.5</v>
      </c>
      <c r="AU2432" s="10">
        <v>1.616685E-2</v>
      </c>
      <c r="AV2432" s="10">
        <v>8.2774271999999996E-3</v>
      </c>
      <c r="AW2432" s="10">
        <v>1</v>
      </c>
      <c r="AX2432" s="10">
        <v>10.5</v>
      </c>
      <c r="AZ2432" s="10">
        <v>2493</v>
      </c>
      <c r="BA2432" s="10" t="s">
        <v>291</v>
      </c>
      <c r="BB2432" s="10">
        <v>1.5734349999999998E-2</v>
      </c>
      <c r="BC2432" s="10">
        <v>9.7552969999999978E-3</v>
      </c>
      <c r="BD2432" s="10">
        <v>1</v>
      </c>
      <c r="BE2432" s="10">
        <v>10.7</v>
      </c>
      <c r="BG2432" s="10">
        <v>1.5734349999999998E-2</v>
      </c>
      <c r="BH2432" s="10">
        <v>9.7552969999999978E-3</v>
      </c>
      <c r="BI2432" s="10">
        <v>1</v>
      </c>
      <c r="BJ2432" s="10">
        <v>10.7</v>
      </c>
      <c r="BL2432" s="10">
        <v>1.5734349999999998E-2</v>
      </c>
      <c r="BM2432" s="10">
        <v>9.7552969999999978E-3</v>
      </c>
      <c r="BN2432" s="10">
        <v>1</v>
      </c>
      <c r="BO2432" s="10">
        <v>10.7</v>
      </c>
      <c r="BQ2432" s="10">
        <v>2492</v>
      </c>
      <c r="BR2432" s="10" t="s">
        <v>315</v>
      </c>
      <c r="BS2432" s="10">
        <v>0.17438399999999996</v>
      </c>
      <c r="BT2432" s="10">
        <v>5.0920127999999981E-2</v>
      </c>
      <c r="BU2432" s="10">
        <v>10</v>
      </c>
      <c r="BV2432" s="10">
        <v>10.5</v>
      </c>
      <c r="BX2432" s="10">
        <v>0.17770559999999996</v>
      </c>
      <c r="BY2432" s="10">
        <v>5.1890035199999983E-2</v>
      </c>
      <c r="BZ2432" s="10">
        <v>10</v>
      </c>
      <c r="CA2432" s="10">
        <v>10.7</v>
      </c>
      <c r="CC2432" s="10">
        <v>0.17438399999999996</v>
      </c>
      <c r="CD2432" s="10">
        <v>5.0920127999999981E-2</v>
      </c>
      <c r="CE2432" s="10">
        <v>10</v>
      </c>
      <c r="CF2432" s="10">
        <v>10.5</v>
      </c>
      <c r="CH2432" s="10">
        <v>2492</v>
      </c>
      <c r="CI2432" s="10" t="s">
        <v>315</v>
      </c>
      <c r="CJ2432" s="10">
        <v>1.5734349999999998E-2</v>
      </c>
      <c r="CK2432" s="10">
        <v>9.7552969999999978E-3</v>
      </c>
      <c r="CL2432" s="10">
        <v>1</v>
      </c>
      <c r="CM2432" s="10">
        <v>10.7</v>
      </c>
      <c r="CO2432" s="10">
        <v>3.1468699999999995E-2</v>
      </c>
      <c r="CP2432" s="10">
        <v>1.9510593999999996E-2</v>
      </c>
      <c r="CQ2432" s="10">
        <v>2</v>
      </c>
      <c r="CR2432" s="10">
        <v>10.7</v>
      </c>
      <c r="CT2432" s="10">
        <v>6.2937399999999991E-2</v>
      </c>
      <c r="CU2432" s="10">
        <v>3.9021187999999991E-2</v>
      </c>
      <c r="CV2432" s="10">
        <v>4</v>
      </c>
      <c r="CW2432" s="10">
        <v>10.7</v>
      </c>
      <c r="CY2432" s="10">
        <v>2502</v>
      </c>
      <c r="CZ2432" s="10" t="s">
        <v>309</v>
      </c>
      <c r="DA2432" s="10">
        <v>1.7955669999999996E-2</v>
      </c>
      <c r="DB2432" s="10">
        <v>6.232E-2</v>
      </c>
      <c r="DC2432" s="10">
        <v>1</v>
      </c>
      <c r="DD2432" s="10">
        <v>10.7</v>
      </c>
      <c r="DF2432" s="10">
        <v>1.7787860000000003E-2</v>
      </c>
      <c r="DG2432" s="10">
        <v>5.5760000000000004E-2</v>
      </c>
      <c r="DH2432" s="10">
        <v>1</v>
      </c>
      <c r="DI2432" s="10">
        <v>10.6</v>
      </c>
      <c r="DK2432" s="10">
        <v>1.7620049999999998E-2</v>
      </c>
      <c r="DL2432" s="10">
        <v>6.8879999999999997E-2</v>
      </c>
      <c r="DM2432" s="10">
        <v>1</v>
      </c>
      <c r="DN2432" s="10">
        <v>10.5</v>
      </c>
    </row>
    <row r="2433" spans="1:118" x14ac:dyDescent="0.25">
      <c r="A2433" s="10">
        <v>2494</v>
      </c>
      <c r="R2433" s="10">
        <v>2494</v>
      </c>
      <c r="S2433" s="10" t="s">
        <v>8</v>
      </c>
      <c r="AI2433" s="10">
        <v>2494</v>
      </c>
      <c r="AJ2433" s="10" t="s">
        <v>8</v>
      </c>
      <c r="AZ2433" s="10">
        <v>2494</v>
      </c>
      <c r="BA2433" s="10" t="s">
        <v>8</v>
      </c>
      <c r="BQ2433" s="10">
        <v>2493</v>
      </c>
      <c r="BR2433" s="10" t="s">
        <v>291</v>
      </c>
      <c r="BS2433" s="10">
        <v>1.7438399999999996E-2</v>
      </c>
      <c r="BT2433" s="10">
        <v>5.0920127999999985E-3</v>
      </c>
      <c r="BU2433" s="10">
        <v>1</v>
      </c>
      <c r="BV2433" s="10">
        <v>10.5</v>
      </c>
      <c r="BX2433" s="10">
        <v>1.7770560000000001E-2</v>
      </c>
      <c r="BY2433" s="10">
        <v>5.1890035199999998E-3</v>
      </c>
      <c r="BZ2433" s="10">
        <v>1</v>
      </c>
      <c r="CA2433" s="10">
        <v>10.7</v>
      </c>
      <c r="CC2433" s="10">
        <v>1.7438399999999996E-2</v>
      </c>
      <c r="CD2433" s="10">
        <v>5.0920127999999985E-3</v>
      </c>
      <c r="CE2433" s="10">
        <v>1</v>
      </c>
      <c r="CF2433" s="10">
        <v>10.5</v>
      </c>
      <c r="CH2433" s="10">
        <v>2493</v>
      </c>
      <c r="CI2433" s="10" t="s">
        <v>291</v>
      </c>
      <c r="CJ2433" s="10">
        <v>1.5734349999999998E-2</v>
      </c>
      <c r="CK2433" s="10">
        <v>9.7552969999999978E-3</v>
      </c>
      <c r="CL2433" s="10">
        <v>1</v>
      </c>
      <c r="CM2433" s="10">
        <v>10.7</v>
      </c>
      <c r="CO2433" s="10">
        <v>1.5734349999999998E-2</v>
      </c>
      <c r="CP2433" s="10">
        <v>9.7552969999999978E-3</v>
      </c>
      <c r="CQ2433" s="10">
        <v>1</v>
      </c>
      <c r="CR2433" s="10">
        <v>10.7</v>
      </c>
      <c r="CT2433" s="10">
        <v>1.5734349999999998E-2</v>
      </c>
      <c r="CU2433" s="10">
        <v>9.7552969999999978E-3</v>
      </c>
      <c r="CV2433" s="10">
        <v>1</v>
      </c>
      <c r="CW2433" s="10">
        <v>10.7</v>
      </c>
      <c r="CY2433" s="10">
        <v>3326</v>
      </c>
      <c r="CZ2433" s="10" t="s">
        <v>987</v>
      </c>
    </row>
    <row r="2434" spans="1:118" x14ac:dyDescent="0.25">
      <c r="A2434" s="10">
        <v>2495</v>
      </c>
      <c r="R2434" s="10">
        <v>2495</v>
      </c>
      <c r="S2434" s="10" t="s">
        <v>9</v>
      </c>
      <c r="T2434" s="10">
        <v>0.12</v>
      </c>
      <c r="U2434" s="10">
        <v>0.1</v>
      </c>
      <c r="V2434" s="10">
        <v>2</v>
      </c>
      <c r="W2434" s="10">
        <v>36.799999999999997</v>
      </c>
      <c r="Y2434" s="10">
        <v>0.14000000000000001</v>
      </c>
      <c r="Z2434" s="10">
        <v>0.11</v>
      </c>
      <c r="AA2434" s="10">
        <v>3</v>
      </c>
      <c r="AB2434" s="10">
        <v>36.5</v>
      </c>
      <c r="AD2434" s="10">
        <v>0.14000000000000001</v>
      </c>
      <c r="AE2434" s="10">
        <v>0.1</v>
      </c>
      <c r="AF2434" s="10">
        <v>3</v>
      </c>
      <c r="AG2434" s="10">
        <v>36.200000000000003</v>
      </c>
      <c r="AI2434" s="10">
        <v>2495</v>
      </c>
      <c r="AJ2434" s="10" t="s">
        <v>9</v>
      </c>
      <c r="AK2434" s="10">
        <v>0.33</v>
      </c>
      <c r="AL2434" s="10">
        <v>0.11</v>
      </c>
      <c r="AM2434" s="10">
        <v>6</v>
      </c>
      <c r="AN2434" s="10">
        <v>36.6</v>
      </c>
      <c r="AP2434" s="10">
        <v>0.37</v>
      </c>
      <c r="AQ2434" s="10">
        <v>0.12</v>
      </c>
      <c r="AR2434" s="10">
        <v>7</v>
      </c>
      <c r="AS2434" s="10">
        <v>36.6</v>
      </c>
      <c r="AU2434" s="10">
        <v>0.41</v>
      </c>
      <c r="AV2434" s="10">
        <v>0.13</v>
      </c>
      <c r="AW2434" s="10">
        <v>8</v>
      </c>
      <c r="AX2434" s="10">
        <v>36.6</v>
      </c>
      <c r="AZ2434" s="10">
        <v>2495</v>
      </c>
      <c r="BA2434" s="10" t="s">
        <v>9</v>
      </c>
      <c r="BB2434" s="10">
        <v>0.13</v>
      </c>
      <c r="BC2434" s="10">
        <v>0.09</v>
      </c>
      <c r="BD2434" s="10">
        <v>2</v>
      </c>
      <c r="BE2434" s="10">
        <v>36.799999999999997</v>
      </c>
      <c r="BG2434" s="10">
        <v>0.14000000000000001</v>
      </c>
      <c r="BH2434" s="10">
        <v>0.1</v>
      </c>
      <c r="BI2434" s="10">
        <v>3</v>
      </c>
      <c r="BJ2434" s="10">
        <v>36.5</v>
      </c>
      <c r="BL2434" s="10">
        <v>0.17</v>
      </c>
      <c r="BM2434" s="10">
        <v>0.11</v>
      </c>
      <c r="BN2434" s="10">
        <v>3</v>
      </c>
      <c r="BO2434" s="10">
        <v>36.200000000000003</v>
      </c>
      <c r="BQ2434" s="10">
        <v>2494</v>
      </c>
      <c r="BR2434" s="10" t="s">
        <v>8</v>
      </c>
      <c r="CH2434" s="10">
        <v>2494</v>
      </c>
      <c r="CI2434" s="10" t="s">
        <v>8</v>
      </c>
      <c r="CY2434" s="10">
        <v>2503</v>
      </c>
      <c r="CZ2434" s="10" t="s">
        <v>8</v>
      </c>
      <c r="DA2434" s="10">
        <v>1.1000000000000001</v>
      </c>
      <c r="DB2434" s="10">
        <v>0.33</v>
      </c>
      <c r="DC2434" s="10">
        <v>17</v>
      </c>
      <c r="DD2434" s="10">
        <v>35.9</v>
      </c>
      <c r="DF2434" s="10">
        <v>2.2599999999999998</v>
      </c>
      <c r="DG2434" s="10">
        <v>0.37</v>
      </c>
      <c r="DH2434" s="10">
        <v>20</v>
      </c>
      <c r="DI2434" s="10">
        <v>35.799999999999997</v>
      </c>
      <c r="DK2434" s="10">
        <v>2.2599999999999998</v>
      </c>
      <c r="DL2434" s="10">
        <v>0.37</v>
      </c>
      <c r="DM2434" s="10">
        <v>20</v>
      </c>
      <c r="DN2434" s="10">
        <v>35.5</v>
      </c>
    </row>
    <row r="2435" spans="1:118" x14ac:dyDescent="0.25">
      <c r="A2435" s="10">
        <v>2496</v>
      </c>
      <c r="R2435" s="10">
        <v>2496</v>
      </c>
      <c r="S2435" s="10" t="s">
        <v>10</v>
      </c>
      <c r="AI2435" s="10">
        <v>2496</v>
      </c>
      <c r="AJ2435" s="10" t="s">
        <v>10</v>
      </c>
      <c r="AZ2435" s="10">
        <v>2496</v>
      </c>
      <c r="BA2435" s="10" t="s">
        <v>10</v>
      </c>
      <c r="BQ2435" s="10">
        <v>2495</v>
      </c>
      <c r="BR2435" s="10" t="s">
        <v>9</v>
      </c>
      <c r="BS2435" s="10">
        <v>0.48</v>
      </c>
      <c r="BT2435" s="10">
        <v>0.28999999999999998</v>
      </c>
      <c r="BU2435" s="10">
        <v>8</v>
      </c>
      <c r="BV2435" s="10">
        <v>36.799999999999997</v>
      </c>
      <c r="BX2435" s="10">
        <v>0.43</v>
      </c>
      <c r="BY2435" s="10">
        <v>0.24</v>
      </c>
      <c r="BZ2435" s="10">
        <v>7</v>
      </c>
      <c r="CA2435" s="10">
        <v>36.5</v>
      </c>
      <c r="CC2435" s="10">
        <v>0.47</v>
      </c>
      <c r="CD2435" s="10">
        <v>0.28000000000000003</v>
      </c>
      <c r="CE2435" s="10">
        <v>8</v>
      </c>
      <c r="CF2435" s="10">
        <v>36.200000000000003</v>
      </c>
      <c r="CH2435" s="10">
        <v>2495</v>
      </c>
      <c r="CI2435" s="10" t="s">
        <v>9</v>
      </c>
      <c r="CJ2435" s="10">
        <v>0.12</v>
      </c>
      <c r="CK2435" s="10">
        <v>0.1</v>
      </c>
      <c r="CL2435" s="10">
        <v>2</v>
      </c>
      <c r="CM2435" s="10">
        <v>36.799999999999997</v>
      </c>
      <c r="CO2435" s="10">
        <v>0.19</v>
      </c>
      <c r="CP2435" s="10">
        <v>0.09</v>
      </c>
      <c r="CQ2435" s="10">
        <v>3</v>
      </c>
      <c r="CR2435" s="10">
        <v>36.5</v>
      </c>
      <c r="CT2435" s="10">
        <v>0.15</v>
      </c>
      <c r="CU2435" s="10">
        <v>0.08</v>
      </c>
      <c r="CV2435" s="10">
        <v>2</v>
      </c>
      <c r="CW2435" s="10">
        <v>36.200000000000003</v>
      </c>
      <c r="CY2435" s="10">
        <v>2504</v>
      </c>
      <c r="CZ2435" s="10" t="s">
        <v>9</v>
      </c>
    </row>
    <row r="2436" spans="1:118" x14ac:dyDescent="0.25">
      <c r="A2436" s="10">
        <v>2497</v>
      </c>
      <c r="R2436" s="10">
        <v>2497</v>
      </c>
      <c r="S2436" s="10" t="s">
        <v>11</v>
      </c>
      <c r="T2436" s="10">
        <v>0.11</v>
      </c>
      <c r="U2436" s="10">
        <v>7.0000000000000007E-2</v>
      </c>
      <c r="V2436" s="10">
        <v>7</v>
      </c>
      <c r="W2436" s="10">
        <v>10.7</v>
      </c>
      <c r="Y2436" s="10">
        <v>0.13</v>
      </c>
      <c r="Z2436" s="10">
        <v>0.08</v>
      </c>
      <c r="AA2436" s="10">
        <v>8</v>
      </c>
      <c r="AB2436" s="10">
        <v>10.7</v>
      </c>
      <c r="AD2436" s="10">
        <v>0.13</v>
      </c>
      <c r="AE2436" s="10">
        <v>7.0000000000000007E-2</v>
      </c>
      <c r="AF2436" s="10">
        <v>8</v>
      </c>
      <c r="AG2436" s="10">
        <v>10.7</v>
      </c>
      <c r="AI2436" s="10">
        <v>2497</v>
      </c>
      <c r="AJ2436" s="10" t="s">
        <v>11</v>
      </c>
      <c r="AK2436" s="10">
        <v>0.32</v>
      </c>
      <c r="AL2436" s="10">
        <v>0.08</v>
      </c>
      <c r="AM2436" s="10">
        <v>18</v>
      </c>
      <c r="AN2436" s="10">
        <v>10.7</v>
      </c>
      <c r="AP2436" s="10">
        <v>0.36</v>
      </c>
      <c r="AQ2436" s="10">
        <v>0.09</v>
      </c>
      <c r="AR2436" s="10">
        <v>20</v>
      </c>
      <c r="AS2436" s="10">
        <v>10.6</v>
      </c>
      <c r="AU2436" s="10">
        <v>0.4</v>
      </c>
      <c r="AV2436" s="10">
        <v>0.1</v>
      </c>
      <c r="AW2436" s="10">
        <v>22</v>
      </c>
      <c r="AX2436" s="10">
        <v>10.7</v>
      </c>
      <c r="AZ2436" s="10">
        <v>2497</v>
      </c>
      <c r="BA2436" s="10" t="s">
        <v>11</v>
      </c>
      <c r="BB2436" s="10">
        <v>0.12</v>
      </c>
      <c r="BC2436" s="10">
        <v>0.06</v>
      </c>
      <c r="BD2436" s="10">
        <v>7</v>
      </c>
      <c r="BE2436" s="10">
        <v>10.7</v>
      </c>
      <c r="BG2436" s="10">
        <v>0.13</v>
      </c>
      <c r="BH2436" s="10">
        <v>7.0000000000000007E-2</v>
      </c>
      <c r="BI2436" s="10">
        <v>8</v>
      </c>
      <c r="BJ2436" s="10">
        <v>10.7</v>
      </c>
      <c r="BL2436" s="10">
        <v>0.16</v>
      </c>
      <c r="BM2436" s="10">
        <v>0.08</v>
      </c>
      <c r="BN2436" s="10">
        <v>10</v>
      </c>
      <c r="BO2436" s="10">
        <v>10.7</v>
      </c>
      <c r="BQ2436" s="10">
        <v>2496</v>
      </c>
      <c r="BR2436" s="10" t="s">
        <v>10</v>
      </c>
      <c r="CH2436" s="10">
        <v>2496</v>
      </c>
      <c r="CI2436" s="10" t="s">
        <v>10</v>
      </c>
      <c r="CY2436" s="10">
        <v>2505</v>
      </c>
      <c r="CZ2436" s="10" t="s">
        <v>10</v>
      </c>
      <c r="DA2436" s="10">
        <v>1.02</v>
      </c>
      <c r="DB2436" s="10">
        <v>0.3</v>
      </c>
      <c r="DC2436" s="10">
        <v>61</v>
      </c>
      <c r="DD2436" s="10">
        <v>10.5</v>
      </c>
      <c r="DF2436" s="10">
        <v>1.2</v>
      </c>
      <c r="DG2436" s="10">
        <v>0.34</v>
      </c>
      <c r="DH2436" s="10">
        <v>69</v>
      </c>
      <c r="DI2436" s="10">
        <v>10.5</v>
      </c>
      <c r="DK2436" s="10">
        <v>1.2</v>
      </c>
      <c r="DL2436" s="10">
        <v>0.34</v>
      </c>
      <c r="DM2436" s="10">
        <v>70</v>
      </c>
      <c r="DN2436" s="10">
        <v>10.5</v>
      </c>
    </row>
    <row r="2437" spans="1:118" x14ac:dyDescent="0.25">
      <c r="A2437" s="10">
        <v>2498</v>
      </c>
      <c r="R2437" s="10">
        <v>2498</v>
      </c>
      <c r="S2437" s="10" t="s">
        <v>304</v>
      </c>
      <c r="T2437" s="10">
        <v>1.5734349999999998E-2</v>
      </c>
      <c r="U2437" s="10">
        <v>9.7552969999999978E-3</v>
      </c>
      <c r="V2437" s="10">
        <v>1</v>
      </c>
      <c r="W2437" s="10">
        <v>10.7</v>
      </c>
      <c r="Y2437" s="10">
        <v>1.5734349999999998E-2</v>
      </c>
      <c r="Z2437" s="10">
        <v>9.7552969999999978E-3</v>
      </c>
      <c r="AA2437" s="10">
        <v>1</v>
      </c>
      <c r="AB2437" s="10">
        <v>10.7</v>
      </c>
      <c r="AD2437" s="10">
        <v>1.5734349999999998E-2</v>
      </c>
      <c r="AE2437" s="10">
        <v>9.7552969999999978E-3</v>
      </c>
      <c r="AF2437" s="10">
        <v>1</v>
      </c>
      <c r="AG2437" s="10">
        <v>10.7</v>
      </c>
      <c r="AI2437" s="10">
        <v>2498</v>
      </c>
      <c r="AJ2437" s="10" t="s">
        <v>304</v>
      </c>
      <c r="AK2437" s="10">
        <v>5.386701E-2</v>
      </c>
      <c r="AL2437" s="10">
        <v>1.352061951E-2</v>
      </c>
      <c r="AM2437" s="10">
        <v>3</v>
      </c>
      <c r="AN2437" s="10">
        <v>10.7</v>
      </c>
      <c r="AP2437" s="10">
        <v>5.3363580000000001E-2</v>
      </c>
      <c r="AQ2437" s="10">
        <v>1.339425858E-2</v>
      </c>
      <c r="AR2437" s="10">
        <v>3</v>
      </c>
      <c r="AS2437" s="10">
        <v>10.6</v>
      </c>
      <c r="AU2437" s="10">
        <v>7.1822679999999986E-2</v>
      </c>
      <c r="AV2437" s="10">
        <v>1.8027492679999996E-2</v>
      </c>
      <c r="AW2437" s="10">
        <v>4</v>
      </c>
      <c r="AX2437" s="10">
        <v>10.7</v>
      </c>
      <c r="AZ2437" s="10">
        <v>2498</v>
      </c>
      <c r="BA2437" s="10" t="s">
        <v>304</v>
      </c>
      <c r="BB2437" s="10">
        <v>1.5734349999999998E-2</v>
      </c>
      <c r="BC2437" s="10">
        <v>9.7552969999999978E-3</v>
      </c>
      <c r="BD2437" s="10">
        <v>1</v>
      </c>
      <c r="BE2437" s="10">
        <v>10.7</v>
      </c>
      <c r="BG2437" s="10">
        <v>1.5734349999999998E-2</v>
      </c>
      <c r="BH2437" s="10">
        <v>9.7552969999999978E-3</v>
      </c>
      <c r="BI2437" s="10">
        <v>1</v>
      </c>
      <c r="BJ2437" s="10">
        <v>10.7</v>
      </c>
      <c r="BL2437" s="10">
        <v>1.5734349999999998E-2</v>
      </c>
      <c r="BM2437" s="10">
        <v>9.7552969999999978E-3</v>
      </c>
      <c r="BN2437" s="10">
        <v>1</v>
      </c>
      <c r="BO2437" s="10">
        <v>10.7</v>
      </c>
      <c r="BQ2437" s="10">
        <v>2497</v>
      </c>
      <c r="BR2437" s="10" t="s">
        <v>11</v>
      </c>
      <c r="BS2437" s="10">
        <v>0.46</v>
      </c>
      <c r="BT2437" s="10">
        <v>0.24</v>
      </c>
      <c r="BU2437" s="10">
        <v>25</v>
      </c>
      <c r="BV2437" s="10">
        <v>10.7</v>
      </c>
      <c r="BX2437" s="10">
        <v>0.4</v>
      </c>
      <c r="BY2437" s="10">
        <v>0.19</v>
      </c>
      <c r="BZ2437" s="10">
        <v>22</v>
      </c>
      <c r="CA2437" s="10">
        <v>10.7</v>
      </c>
      <c r="CC2437" s="10">
        <v>0.45</v>
      </c>
      <c r="CD2437" s="10">
        <v>0.23</v>
      </c>
      <c r="CE2437" s="10">
        <v>24</v>
      </c>
      <c r="CF2437" s="10">
        <v>10.7</v>
      </c>
      <c r="CH2437" s="10">
        <v>2497</v>
      </c>
      <c r="CI2437" s="10" t="s">
        <v>11</v>
      </c>
      <c r="CJ2437" s="10">
        <v>0.11</v>
      </c>
      <c r="CK2437" s="10">
        <v>7.0000000000000007E-2</v>
      </c>
      <c r="CL2437" s="10">
        <v>7</v>
      </c>
      <c r="CM2437" s="10">
        <v>10.7</v>
      </c>
      <c r="CO2437" s="10">
        <v>0.18</v>
      </c>
      <c r="CP2437" s="10">
        <v>0.06</v>
      </c>
      <c r="CQ2437" s="10">
        <v>10</v>
      </c>
      <c r="CR2437" s="10">
        <v>10.7</v>
      </c>
      <c r="CT2437" s="10">
        <v>0.14000000000000001</v>
      </c>
      <c r="CU2437" s="10">
        <v>0.05</v>
      </c>
      <c r="CV2437" s="10">
        <v>8</v>
      </c>
      <c r="CW2437" s="10">
        <v>10.7</v>
      </c>
      <c r="CY2437" s="10">
        <v>2506</v>
      </c>
      <c r="CZ2437" s="10" t="s">
        <v>11</v>
      </c>
    </row>
    <row r="2438" spans="1:118" x14ac:dyDescent="0.25">
      <c r="A2438" s="10">
        <v>2499</v>
      </c>
      <c r="R2438" s="10">
        <v>2499</v>
      </c>
      <c r="S2438" s="10" t="s">
        <v>287</v>
      </c>
      <c r="T2438" s="10">
        <v>4.7203049999999996E-2</v>
      </c>
      <c r="U2438" s="10">
        <v>2.9265890999999999E-2</v>
      </c>
      <c r="V2438" s="10">
        <v>3</v>
      </c>
      <c r="W2438" s="10">
        <v>10.7</v>
      </c>
      <c r="Y2438" s="10">
        <v>7.8671749999999985E-2</v>
      </c>
      <c r="Z2438" s="10">
        <v>4.8776484999999987E-2</v>
      </c>
      <c r="AA2438" s="10">
        <v>5</v>
      </c>
      <c r="AB2438" s="10">
        <v>10.7</v>
      </c>
      <c r="AD2438" s="10">
        <v>0.11014045</v>
      </c>
      <c r="AE2438" s="10">
        <v>6.8287079000000001E-2</v>
      </c>
      <c r="AF2438" s="10">
        <v>7</v>
      </c>
      <c r="AG2438" s="10">
        <v>10.7</v>
      </c>
      <c r="AI2438" s="10">
        <v>2499</v>
      </c>
      <c r="AJ2438" s="10" t="s">
        <v>287</v>
      </c>
      <c r="AK2438" s="10">
        <v>0.19751236999999996</v>
      </c>
      <c r="AL2438" s="10">
        <v>4.9575604869999991E-2</v>
      </c>
      <c r="AM2438" s="10">
        <v>11</v>
      </c>
      <c r="AN2438" s="10">
        <v>10.7</v>
      </c>
      <c r="AP2438" s="10">
        <v>0.23124217999999999</v>
      </c>
      <c r="AQ2438" s="10">
        <v>5.8041787179999998E-2</v>
      </c>
      <c r="AR2438" s="10">
        <v>13</v>
      </c>
      <c r="AS2438" s="10">
        <v>10.6</v>
      </c>
      <c r="AU2438" s="10">
        <v>0.25137937999999999</v>
      </c>
      <c r="AV2438" s="10">
        <v>6.3096224379999996E-2</v>
      </c>
      <c r="AW2438" s="10">
        <v>14</v>
      </c>
      <c r="AX2438" s="10">
        <v>10.7</v>
      </c>
      <c r="AZ2438" s="10">
        <v>2499</v>
      </c>
      <c r="BA2438" s="10" t="s">
        <v>287</v>
      </c>
      <c r="BB2438" s="10">
        <v>4.7203049999999996E-2</v>
      </c>
      <c r="BC2438" s="10">
        <v>2.9265890999999999E-2</v>
      </c>
      <c r="BD2438" s="10">
        <v>3</v>
      </c>
      <c r="BE2438" s="10">
        <v>10.7</v>
      </c>
      <c r="BG2438" s="10">
        <v>6.2937399999999991E-2</v>
      </c>
      <c r="BH2438" s="10">
        <v>3.9021187999999991E-2</v>
      </c>
      <c r="BI2438" s="10">
        <v>4</v>
      </c>
      <c r="BJ2438" s="10">
        <v>10.7</v>
      </c>
      <c r="BL2438" s="10">
        <v>9.4406099999999993E-2</v>
      </c>
      <c r="BM2438" s="10">
        <v>5.8531781999999997E-2</v>
      </c>
      <c r="BN2438" s="10">
        <v>6</v>
      </c>
      <c r="BO2438" s="10">
        <v>10.7</v>
      </c>
      <c r="BQ2438" s="10">
        <v>2498</v>
      </c>
      <c r="BR2438" s="10" t="s">
        <v>304</v>
      </c>
      <c r="BS2438" s="10">
        <v>3.3319800000000004E-2</v>
      </c>
      <c r="BT2438" s="10">
        <v>1.6126783200000001E-2</v>
      </c>
      <c r="BU2438" s="10">
        <v>2</v>
      </c>
      <c r="BV2438" s="10">
        <v>10.7</v>
      </c>
      <c r="BX2438" s="10">
        <v>3.5170899999999998E-2</v>
      </c>
      <c r="BY2438" s="10">
        <v>1.1536055199999999E-2</v>
      </c>
      <c r="BZ2438" s="10">
        <v>2</v>
      </c>
      <c r="CA2438" s="10">
        <v>10.7</v>
      </c>
      <c r="CC2438" s="10">
        <v>3.5541120000000002E-2</v>
      </c>
      <c r="CD2438" s="10">
        <v>1.037800704E-2</v>
      </c>
      <c r="CE2438" s="10">
        <v>2</v>
      </c>
      <c r="CF2438" s="10">
        <v>10.7</v>
      </c>
      <c r="CH2438" s="10">
        <v>2498</v>
      </c>
      <c r="CI2438" s="10" t="s">
        <v>304</v>
      </c>
      <c r="CJ2438" s="10">
        <v>1.5734349999999998E-2</v>
      </c>
      <c r="CK2438" s="10">
        <v>9.7552969999999978E-3</v>
      </c>
      <c r="CL2438" s="10">
        <v>1</v>
      </c>
      <c r="CM2438" s="10">
        <v>10.7</v>
      </c>
      <c r="CO2438" s="10">
        <v>1.5734349999999998E-2</v>
      </c>
      <c r="CP2438" s="10">
        <v>9.7552969999999978E-3</v>
      </c>
      <c r="CQ2438" s="10">
        <v>1</v>
      </c>
      <c r="CR2438" s="10">
        <v>10.7</v>
      </c>
      <c r="CT2438" s="10">
        <v>1.5734349999999998E-2</v>
      </c>
      <c r="CU2438" s="10">
        <v>9.7552969999999978E-3</v>
      </c>
      <c r="CV2438" s="10">
        <v>1</v>
      </c>
      <c r="CW2438" s="10">
        <v>10.7</v>
      </c>
      <c r="CY2438" s="10">
        <v>2507</v>
      </c>
      <c r="CZ2438" s="10" t="s">
        <v>285</v>
      </c>
      <c r="DA2438" s="10">
        <v>0.43141874999999996</v>
      </c>
      <c r="DB2438" s="10">
        <v>0.14150535</v>
      </c>
      <c r="DC2438" s="10">
        <v>25</v>
      </c>
      <c r="DD2438" s="10">
        <v>10.5</v>
      </c>
      <c r="DF2438" s="10">
        <v>0.51770249999999984</v>
      </c>
      <c r="DG2438" s="10">
        <v>0.16980641999999996</v>
      </c>
      <c r="DH2438" s="10">
        <v>30</v>
      </c>
      <c r="DI2438" s="10">
        <v>10.5</v>
      </c>
      <c r="DK2438" s="10">
        <v>0.51770249999999984</v>
      </c>
      <c r="DL2438" s="10">
        <v>0.16980641999999996</v>
      </c>
      <c r="DM2438" s="10">
        <v>30</v>
      </c>
      <c r="DN2438" s="10">
        <v>10.5</v>
      </c>
    </row>
    <row r="2439" spans="1:118" x14ac:dyDescent="0.25">
      <c r="A2439" s="10">
        <v>2500</v>
      </c>
      <c r="R2439" s="10">
        <v>2500</v>
      </c>
      <c r="S2439" s="10" t="s">
        <v>290</v>
      </c>
      <c r="T2439" s="10">
        <v>1.5734349999999998E-2</v>
      </c>
      <c r="U2439" s="10">
        <v>9.7552969999999978E-3</v>
      </c>
      <c r="V2439" s="10">
        <v>1</v>
      </c>
      <c r="W2439" s="10">
        <v>10.7</v>
      </c>
      <c r="Y2439" s="10">
        <v>1.5734349999999998E-2</v>
      </c>
      <c r="Z2439" s="10">
        <v>9.7552969999999978E-3</v>
      </c>
      <c r="AA2439" s="10">
        <v>1</v>
      </c>
      <c r="AB2439" s="10">
        <v>10.7</v>
      </c>
      <c r="AD2439" s="10">
        <v>1.5734349999999998E-2</v>
      </c>
      <c r="AE2439" s="10">
        <v>9.7552969999999978E-3</v>
      </c>
      <c r="AF2439" s="10">
        <v>1</v>
      </c>
      <c r="AG2439" s="10">
        <v>10.7</v>
      </c>
      <c r="AI2439" s="10">
        <v>2500</v>
      </c>
      <c r="AJ2439" s="10" t="s">
        <v>290</v>
      </c>
      <c r="AK2439" s="10">
        <v>1.7955669999999996E-2</v>
      </c>
      <c r="AL2439" s="10">
        <v>4.5068731699999991E-3</v>
      </c>
      <c r="AM2439" s="10">
        <v>1</v>
      </c>
      <c r="AN2439" s="10">
        <v>10.7</v>
      </c>
      <c r="AP2439" s="10">
        <v>1.7787860000000003E-2</v>
      </c>
      <c r="AQ2439" s="10">
        <v>4.4647528600000007E-3</v>
      </c>
      <c r="AR2439" s="10">
        <v>1</v>
      </c>
      <c r="AS2439" s="10">
        <v>10.6</v>
      </c>
      <c r="AU2439" s="10">
        <v>1.7955669999999996E-2</v>
      </c>
      <c r="AV2439" s="10">
        <v>4.5068731699999991E-3</v>
      </c>
      <c r="AW2439" s="10">
        <v>1</v>
      </c>
      <c r="AX2439" s="10">
        <v>10.7</v>
      </c>
      <c r="AZ2439" s="10">
        <v>2500</v>
      </c>
      <c r="BA2439" s="10" t="s">
        <v>290</v>
      </c>
      <c r="BB2439" s="10">
        <v>1.5734349999999998E-2</v>
      </c>
      <c r="BC2439" s="10">
        <v>9.7552969999999978E-3</v>
      </c>
      <c r="BD2439" s="10">
        <v>1</v>
      </c>
      <c r="BE2439" s="10">
        <v>10.7</v>
      </c>
      <c r="BG2439" s="10">
        <v>1.5734349999999998E-2</v>
      </c>
      <c r="BH2439" s="10">
        <v>9.7552969999999978E-3</v>
      </c>
      <c r="BI2439" s="10">
        <v>1</v>
      </c>
      <c r="BJ2439" s="10">
        <v>10.7</v>
      </c>
      <c r="BL2439" s="10">
        <v>1.5734349999999998E-2</v>
      </c>
      <c r="BM2439" s="10">
        <v>9.7552969999999978E-3</v>
      </c>
      <c r="BN2439" s="10">
        <v>1</v>
      </c>
      <c r="BO2439" s="10">
        <v>10.7</v>
      </c>
      <c r="BQ2439" s="10">
        <v>2499</v>
      </c>
      <c r="BR2439" s="10" t="s">
        <v>287</v>
      </c>
      <c r="BS2439" s="10">
        <v>0.21657869999999999</v>
      </c>
      <c r="BT2439" s="10">
        <v>0.10482409079999999</v>
      </c>
      <c r="BU2439" s="10">
        <v>13</v>
      </c>
      <c r="BV2439" s="10">
        <v>10.7</v>
      </c>
      <c r="BX2439" s="10">
        <v>0.26378174999999993</v>
      </c>
      <c r="BY2439" s="10">
        <v>8.6520413999999976E-2</v>
      </c>
      <c r="BZ2439" s="10">
        <v>15</v>
      </c>
      <c r="CA2439" s="10">
        <v>10.7</v>
      </c>
      <c r="CC2439" s="10">
        <v>0.20454654999999999</v>
      </c>
      <c r="CD2439" s="10">
        <v>5.9727592599999997E-2</v>
      </c>
      <c r="CE2439" s="10">
        <v>13</v>
      </c>
      <c r="CF2439" s="10">
        <v>10.7</v>
      </c>
      <c r="CH2439" s="10">
        <v>2499</v>
      </c>
      <c r="CI2439" s="10" t="s">
        <v>287</v>
      </c>
      <c r="CJ2439" s="10">
        <v>4.7203049999999996E-2</v>
      </c>
      <c r="CK2439" s="10">
        <v>2.9265890999999999E-2</v>
      </c>
      <c r="CL2439" s="10">
        <v>3</v>
      </c>
      <c r="CM2439" s="10">
        <v>10.7</v>
      </c>
      <c r="CO2439" s="10">
        <v>9.4406099999999993E-2</v>
      </c>
      <c r="CP2439" s="10">
        <v>5.8531781999999997E-2</v>
      </c>
      <c r="CQ2439" s="10">
        <v>6</v>
      </c>
      <c r="CR2439" s="10">
        <v>10.7</v>
      </c>
      <c r="CT2439" s="10">
        <v>6.2937399999999991E-2</v>
      </c>
      <c r="CU2439" s="10">
        <v>3.9021187999999991E-2</v>
      </c>
      <c r="CV2439" s="10">
        <v>4</v>
      </c>
      <c r="CW2439" s="10">
        <v>10.7</v>
      </c>
      <c r="CY2439" s="10">
        <v>2508</v>
      </c>
      <c r="CZ2439" s="10" t="s">
        <v>304</v>
      </c>
      <c r="DA2439" s="10">
        <v>0.24159449999999999</v>
      </c>
      <c r="DB2439" s="10">
        <v>7.9242995999999996E-2</v>
      </c>
      <c r="DC2439" s="10">
        <v>14</v>
      </c>
      <c r="DD2439" s="10">
        <v>10.5</v>
      </c>
      <c r="DF2439" s="10">
        <v>0.29336475000000001</v>
      </c>
      <c r="DG2439" s="10">
        <v>9.6223638E-2</v>
      </c>
      <c r="DH2439" s="10">
        <v>17</v>
      </c>
      <c r="DI2439" s="10">
        <v>10.5</v>
      </c>
      <c r="DK2439" s="10">
        <v>0.27610799999999996</v>
      </c>
      <c r="DL2439" s="10">
        <v>9.056342399999999E-2</v>
      </c>
      <c r="DM2439" s="10">
        <v>16</v>
      </c>
      <c r="DN2439" s="10">
        <v>10.5</v>
      </c>
    </row>
    <row r="2440" spans="1:118" x14ac:dyDescent="0.25">
      <c r="A2440" s="10">
        <v>2501</v>
      </c>
      <c r="R2440" s="10">
        <v>2501</v>
      </c>
      <c r="S2440" s="10" t="s">
        <v>293</v>
      </c>
      <c r="T2440" s="10">
        <v>1.5734349999999998E-2</v>
      </c>
      <c r="U2440" s="10">
        <v>9.7552969999999978E-3</v>
      </c>
      <c r="V2440" s="10">
        <v>1</v>
      </c>
      <c r="W2440" s="10">
        <v>10.7</v>
      </c>
      <c r="Y2440" s="10">
        <v>1.5734349999999998E-2</v>
      </c>
      <c r="Z2440" s="10">
        <v>9.7552969999999978E-3</v>
      </c>
      <c r="AA2440" s="10">
        <v>1</v>
      </c>
      <c r="AB2440" s="10">
        <v>10.7</v>
      </c>
      <c r="AD2440" s="10">
        <v>1.5734349999999998E-2</v>
      </c>
      <c r="AE2440" s="10">
        <v>9.7552969999999978E-3</v>
      </c>
      <c r="AF2440" s="10">
        <v>1</v>
      </c>
      <c r="AG2440" s="10">
        <v>10.7</v>
      </c>
      <c r="AI2440" s="10">
        <v>2501</v>
      </c>
      <c r="AJ2440" s="10" t="s">
        <v>293</v>
      </c>
      <c r="AK2440" s="10">
        <v>1.7955669999999996E-2</v>
      </c>
      <c r="AL2440" s="10">
        <v>4.5068731699999991E-3</v>
      </c>
      <c r="AM2440" s="10">
        <v>1</v>
      </c>
      <c r="AN2440" s="10">
        <v>10.7</v>
      </c>
      <c r="AP2440" s="10">
        <v>1.7787860000000003E-2</v>
      </c>
      <c r="AQ2440" s="10">
        <v>4.4647528600000007E-3</v>
      </c>
      <c r="AR2440" s="10">
        <v>1</v>
      </c>
      <c r="AS2440" s="10">
        <v>10.6</v>
      </c>
      <c r="AU2440" s="10">
        <v>1.7955669999999996E-2</v>
      </c>
      <c r="AV2440" s="10">
        <v>4.5068731699999991E-3</v>
      </c>
      <c r="AW2440" s="10">
        <v>1</v>
      </c>
      <c r="AX2440" s="10">
        <v>10.7</v>
      </c>
      <c r="AZ2440" s="10">
        <v>2501</v>
      </c>
      <c r="BA2440" s="10" t="s">
        <v>293</v>
      </c>
      <c r="BB2440" s="10">
        <v>1.5734349999999998E-2</v>
      </c>
      <c r="BC2440" s="10">
        <v>9.7552969999999978E-3</v>
      </c>
      <c r="BD2440" s="10">
        <v>1</v>
      </c>
      <c r="BE2440" s="10">
        <v>10.7</v>
      </c>
      <c r="BG2440" s="10">
        <v>1.5734349999999998E-2</v>
      </c>
      <c r="BH2440" s="10">
        <v>9.7552969999999978E-3</v>
      </c>
      <c r="BI2440" s="10">
        <v>1</v>
      </c>
      <c r="BJ2440" s="10">
        <v>10.7</v>
      </c>
      <c r="BL2440" s="10">
        <v>1.5734349999999998E-2</v>
      </c>
      <c r="BM2440" s="10">
        <v>9.7552969999999978E-3</v>
      </c>
      <c r="BN2440" s="10">
        <v>1</v>
      </c>
      <c r="BO2440" s="10">
        <v>10.7</v>
      </c>
      <c r="BQ2440" s="10">
        <v>2500</v>
      </c>
      <c r="BR2440" s="10" t="s">
        <v>290</v>
      </c>
      <c r="BS2440" s="10">
        <v>3.3319800000000004E-2</v>
      </c>
      <c r="BT2440" s="10">
        <v>1.6126783200000001E-2</v>
      </c>
      <c r="BU2440" s="10">
        <v>2</v>
      </c>
      <c r="BV2440" s="10">
        <v>10.7</v>
      </c>
      <c r="BX2440" s="10">
        <v>3.5170899999999998E-2</v>
      </c>
      <c r="BY2440" s="10">
        <v>1.1536055199999999E-2</v>
      </c>
      <c r="BZ2440" s="10">
        <v>2</v>
      </c>
      <c r="CA2440" s="10">
        <v>10.7</v>
      </c>
      <c r="CC2440" s="10">
        <v>3.1468699999999995E-2</v>
      </c>
      <c r="CD2440" s="10">
        <v>9.1888603999999985E-3</v>
      </c>
      <c r="CE2440" s="10">
        <v>2</v>
      </c>
      <c r="CF2440" s="10">
        <v>10.7</v>
      </c>
      <c r="CH2440" s="10">
        <v>2500</v>
      </c>
      <c r="CI2440" s="10" t="s">
        <v>290</v>
      </c>
      <c r="CJ2440" s="10">
        <v>1.5734349999999998E-2</v>
      </c>
      <c r="CK2440" s="10">
        <v>9.7552969999999978E-3</v>
      </c>
      <c r="CL2440" s="10">
        <v>1</v>
      </c>
      <c r="CM2440" s="10">
        <v>10.7</v>
      </c>
      <c r="CO2440" s="10">
        <v>1.5734349999999998E-2</v>
      </c>
      <c r="CP2440" s="10">
        <v>9.7552969999999978E-3</v>
      </c>
      <c r="CQ2440" s="10">
        <v>1</v>
      </c>
      <c r="CR2440" s="10">
        <v>10.7</v>
      </c>
      <c r="CT2440" s="10">
        <v>1.5734349999999998E-2</v>
      </c>
      <c r="CU2440" s="10">
        <v>9.7552969999999978E-3</v>
      </c>
      <c r="CV2440" s="10">
        <v>1</v>
      </c>
      <c r="CW2440" s="10">
        <v>10.7</v>
      </c>
      <c r="CY2440" s="10">
        <v>2509</v>
      </c>
      <c r="CZ2440" s="10" t="s">
        <v>305</v>
      </c>
      <c r="DA2440" s="10">
        <v>3.4513499999999996E-2</v>
      </c>
      <c r="DB2440" s="10">
        <v>1.1320427999999999E-2</v>
      </c>
      <c r="DC2440" s="10">
        <v>2</v>
      </c>
      <c r="DD2440" s="10">
        <v>10.5</v>
      </c>
      <c r="DF2440" s="10">
        <v>3.4513499999999996E-2</v>
      </c>
      <c r="DG2440" s="10">
        <v>1.1320427999999999E-2</v>
      </c>
      <c r="DH2440" s="10">
        <v>2</v>
      </c>
      <c r="DI2440" s="10">
        <v>10.5</v>
      </c>
      <c r="DK2440" s="10">
        <v>3.4513499999999996E-2</v>
      </c>
      <c r="DL2440" s="10">
        <v>1.1320427999999999E-2</v>
      </c>
      <c r="DM2440" s="10">
        <v>2</v>
      </c>
      <c r="DN2440" s="10">
        <v>10.5</v>
      </c>
    </row>
    <row r="2441" spans="1:118" x14ac:dyDescent="0.25">
      <c r="A2441" s="10">
        <v>2502</v>
      </c>
      <c r="R2441" s="10">
        <v>2502</v>
      </c>
      <c r="S2441" s="10" t="s">
        <v>309</v>
      </c>
      <c r="T2441" s="10">
        <v>1.5734349999999998E-2</v>
      </c>
      <c r="U2441" s="10">
        <v>9.7552969999999978E-3</v>
      </c>
      <c r="V2441" s="10">
        <v>1</v>
      </c>
      <c r="W2441" s="10">
        <v>10.7</v>
      </c>
      <c r="Y2441" s="10">
        <v>1.5734349999999998E-2</v>
      </c>
      <c r="Z2441" s="10">
        <v>9.7552969999999978E-3</v>
      </c>
      <c r="AA2441" s="10">
        <v>1</v>
      </c>
      <c r="AB2441" s="10">
        <v>10.7</v>
      </c>
      <c r="AD2441" s="10">
        <v>1.5734349999999998E-2</v>
      </c>
      <c r="AE2441" s="10">
        <v>9.7552969999999978E-3</v>
      </c>
      <c r="AF2441" s="10">
        <v>1</v>
      </c>
      <c r="AG2441" s="10">
        <v>10.7</v>
      </c>
      <c r="AI2441" s="10">
        <v>2502</v>
      </c>
      <c r="AJ2441" s="10" t="s">
        <v>309</v>
      </c>
      <c r="AK2441" s="10">
        <v>3.5911339999999993E-2</v>
      </c>
      <c r="AL2441" s="10">
        <v>9.0137463399999982E-3</v>
      </c>
      <c r="AM2441" s="10">
        <v>2</v>
      </c>
      <c r="AN2441" s="10">
        <v>10.7</v>
      </c>
      <c r="AP2441" s="10">
        <v>3.5575720000000005E-2</v>
      </c>
      <c r="AQ2441" s="10">
        <v>8.9295057200000014E-3</v>
      </c>
      <c r="AR2441" s="10">
        <v>2</v>
      </c>
      <c r="AS2441" s="10">
        <v>10.6</v>
      </c>
      <c r="AU2441" s="10">
        <v>3.5911339999999993E-2</v>
      </c>
      <c r="AV2441" s="10">
        <v>9.0137463399999982E-3</v>
      </c>
      <c r="AW2441" s="10">
        <v>2</v>
      </c>
      <c r="AX2441" s="10">
        <v>10.7</v>
      </c>
      <c r="AZ2441" s="10">
        <v>2502</v>
      </c>
      <c r="BA2441" s="10" t="s">
        <v>309</v>
      </c>
      <c r="BB2441" s="10">
        <v>1.5734349999999998E-2</v>
      </c>
      <c r="BC2441" s="10">
        <v>9.7552969999999978E-3</v>
      </c>
      <c r="BD2441" s="10">
        <v>1</v>
      </c>
      <c r="BE2441" s="10">
        <v>10.7</v>
      </c>
      <c r="BG2441" s="10">
        <v>1.5734349999999998E-2</v>
      </c>
      <c r="BH2441" s="10">
        <v>9.7552969999999978E-3</v>
      </c>
      <c r="BI2441" s="10">
        <v>1</v>
      </c>
      <c r="BJ2441" s="10">
        <v>10.7</v>
      </c>
      <c r="BL2441" s="10">
        <v>1.5734349999999998E-2</v>
      </c>
      <c r="BM2441" s="10">
        <v>9.7552969999999978E-3</v>
      </c>
      <c r="BN2441" s="10">
        <v>1</v>
      </c>
      <c r="BO2441" s="10">
        <v>10.7</v>
      </c>
      <c r="BQ2441" s="10">
        <v>2501</v>
      </c>
      <c r="BR2441" s="10" t="s">
        <v>293</v>
      </c>
      <c r="BS2441" s="10">
        <v>3.3319800000000004E-2</v>
      </c>
      <c r="BT2441" s="10">
        <v>1.6126783200000001E-2</v>
      </c>
      <c r="BU2441" s="10">
        <v>2</v>
      </c>
      <c r="BV2441" s="10">
        <v>10.7</v>
      </c>
      <c r="BX2441" s="10">
        <v>3.5170899999999998E-2</v>
      </c>
      <c r="BY2441" s="10">
        <v>1.1536055199999999E-2</v>
      </c>
      <c r="BZ2441" s="10">
        <v>2</v>
      </c>
      <c r="CA2441" s="10">
        <v>10.7</v>
      </c>
      <c r="CC2441" s="10">
        <v>3.1468699999999995E-2</v>
      </c>
      <c r="CD2441" s="10">
        <v>9.1888603999999985E-3</v>
      </c>
      <c r="CE2441" s="10">
        <v>2</v>
      </c>
      <c r="CF2441" s="10">
        <v>10.7</v>
      </c>
      <c r="CH2441" s="10">
        <v>2501</v>
      </c>
      <c r="CI2441" s="10" t="s">
        <v>293</v>
      </c>
      <c r="CJ2441" s="10">
        <v>1.5734349999999998E-2</v>
      </c>
      <c r="CK2441" s="10">
        <v>9.7552969999999978E-3</v>
      </c>
      <c r="CL2441" s="10">
        <v>1</v>
      </c>
      <c r="CM2441" s="10">
        <v>10.7</v>
      </c>
      <c r="CO2441" s="10">
        <v>1.5734349999999998E-2</v>
      </c>
      <c r="CP2441" s="10">
        <v>9.7552969999999978E-3</v>
      </c>
      <c r="CQ2441" s="10">
        <v>1</v>
      </c>
      <c r="CR2441" s="10">
        <v>10.7</v>
      </c>
      <c r="CT2441" s="10">
        <v>1.5734349999999998E-2</v>
      </c>
      <c r="CU2441" s="10">
        <v>9.7552969999999978E-3</v>
      </c>
      <c r="CV2441" s="10">
        <v>1</v>
      </c>
      <c r="CW2441" s="10">
        <v>10.7</v>
      </c>
      <c r="CY2441" s="10">
        <v>2510</v>
      </c>
      <c r="CZ2441" s="10" t="s">
        <v>289</v>
      </c>
      <c r="DA2441" s="10">
        <v>0</v>
      </c>
      <c r="DB2441" s="10">
        <v>0</v>
      </c>
      <c r="DC2441" s="10">
        <v>0</v>
      </c>
      <c r="DD2441" s="10">
        <v>10.5</v>
      </c>
      <c r="DF2441" s="10">
        <v>0</v>
      </c>
      <c r="DG2441" s="10">
        <v>0</v>
      </c>
      <c r="DH2441" s="10">
        <v>0</v>
      </c>
      <c r="DI2441" s="10">
        <v>10.5</v>
      </c>
      <c r="DK2441" s="10">
        <v>0</v>
      </c>
      <c r="DL2441" s="10">
        <v>0</v>
      </c>
      <c r="DM2441" s="10">
        <v>0</v>
      </c>
      <c r="DN2441" s="10">
        <v>10.5</v>
      </c>
    </row>
    <row r="2442" spans="1:118" x14ac:dyDescent="0.25">
      <c r="A2442" s="10">
        <v>2503</v>
      </c>
      <c r="R2442" s="10">
        <v>2503</v>
      </c>
      <c r="S2442" s="10" t="s">
        <v>8</v>
      </c>
      <c r="T2442" s="10">
        <v>0.33</v>
      </c>
      <c r="U2442" s="10">
        <v>0.24</v>
      </c>
      <c r="V2442" s="10">
        <v>8</v>
      </c>
      <c r="W2442" s="10">
        <v>36.799999999999997</v>
      </c>
      <c r="Y2442" s="10">
        <v>0.43</v>
      </c>
      <c r="Z2442" s="10">
        <v>0.28000000000000003</v>
      </c>
      <c r="AA2442" s="10">
        <v>12</v>
      </c>
      <c r="AB2442" s="10">
        <v>36.5</v>
      </c>
      <c r="AD2442" s="10">
        <v>0.49</v>
      </c>
      <c r="AE2442" s="10">
        <v>0.28999999999999998</v>
      </c>
      <c r="AF2442" s="10">
        <v>11</v>
      </c>
      <c r="AG2442" s="10">
        <v>36.200000000000003</v>
      </c>
      <c r="AI2442" s="10">
        <v>2503</v>
      </c>
      <c r="AJ2442" s="10" t="s">
        <v>8</v>
      </c>
      <c r="AZ2442" s="10">
        <v>2503</v>
      </c>
      <c r="BA2442" s="10" t="s">
        <v>8</v>
      </c>
      <c r="BB2442" s="10">
        <v>0.53</v>
      </c>
      <c r="BC2442" s="10">
        <v>0.34</v>
      </c>
      <c r="BD2442" s="10">
        <v>8</v>
      </c>
      <c r="BE2442" s="10">
        <v>36.799999999999997</v>
      </c>
      <c r="BG2442" s="10">
        <v>0.61</v>
      </c>
      <c r="BH2442" s="10">
        <v>0.3</v>
      </c>
      <c r="BI2442" s="10">
        <v>12</v>
      </c>
      <c r="BJ2442" s="10">
        <v>36.5</v>
      </c>
      <c r="BL2442" s="10">
        <v>0.66</v>
      </c>
      <c r="BM2442" s="10">
        <v>0.32</v>
      </c>
      <c r="BN2442" s="10">
        <v>11</v>
      </c>
      <c r="BO2442" s="10">
        <v>36.200000000000003</v>
      </c>
      <c r="BQ2442" s="10">
        <v>2502</v>
      </c>
      <c r="BR2442" s="10" t="s">
        <v>309</v>
      </c>
      <c r="BS2442" s="10">
        <v>3.3319800000000004E-2</v>
      </c>
      <c r="BT2442" s="10">
        <v>1.6126783200000001E-2</v>
      </c>
      <c r="BU2442" s="10">
        <v>2</v>
      </c>
      <c r="BV2442" s="10">
        <v>10.7</v>
      </c>
      <c r="BX2442" s="10">
        <v>3.5170899999999998E-2</v>
      </c>
      <c r="BY2442" s="10">
        <v>1.1536055199999999E-2</v>
      </c>
      <c r="BZ2442" s="10">
        <v>2</v>
      </c>
      <c r="CA2442" s="10">
        <v>10.7</v>
      </c>
      <c r="CC2442" s="10">
        <v>3.1468699999999995E-2</v>
      </c>
      <c r="CD2442" s="10">
        <v>9.1888603999999985E-3</v>
      </c>
      <c r="CE2442" s="10">
        <v>2</v>
      </c>
      <c r="CF2442" s="10">
        <v>10.7</v>
      </c>
      <c r="CH2442" s="10">
        <v>2502</v>
      </c>
      <c r="CI2442" s="10" t="s">
        <v>309</v>
      </c>
      <c r="CJ2442" s="10">
        <v>1.5734349999999998E-2</v>
      </c>
      <c r="CK2442" s="10">
        <v>9.7552969999999978E-3</v>
      </c>
      <c r="CL2442" s="10">
        <v>1</v>
      </c>
      <c r="CM2442" s="10">
        <v>10.7</v>
      </c>
      <c r="CO2442" s="10">
        <v>1.5734349999999998E-2</v>
      </c>
      <c r="CP2442" s="10">
        <v>9.7552969999999978E-3</v>
      </c>
      <c r="CQ2442" s="10">
        <v>1</v>
      </c>
      <c r="CR2442" s="10">
        <v>10.7</v>
      </c>
      <c r="CT2442" s="10">
        <v>1.5734349999999998E-2</v>
      </c>
      <c r="CU2442" s="10">
        <v>9.7552969999999978E-3</v>
      </c>
      <c r="CV2442" s="10">
        <v>1</v>
      </c>
      <c r="CW2442" s="10">
        <v>10.7</v>
      </c>
      <c r="CY2442" s="10">
        <v>2511</v>
      </c>
      <c r="CZ2442" s="10" t="s">
        <v>291</v>
      </c>
      <c r="DA2442" s="10">
        <v>0.27610799999999996</v>
      </c>
      <c r="DB2442" s="10">
        <v>9.056342399999999E-2</v>
      </c>
      <c r="DC2442" s="10">
        <v>16</v>
      </c>
      <c r="DD2442" s="10">
        <v>10.5</v>
      </c>
      <c r="DF2442" s="10">
        <v>0.27610799999999996</v>
      </c>
      <c r="DG2442" s="10">
        <v>9.056342399999999E-2</v>
      </c>
      <c r="DH2442" s="10">
        <v>16</v>
      </c>
      <c r="DI2442" s="10">
        <v>10.5</v>
      </c>
      <c r="DK2442" s="10">
        <v>0.27610799999999996</v>
      </c>
      <c r="DL2442" s="10">
        <v>9.056342399999999E-2</v>
      </c>
      <c r="DM2442" s="10">
        <v>16</v>
      </c>
      <c r="DN2442" s="10">
        <v>10.5</v>
      </c>
    </row>
    <row r="2443" spans="1:118" x14ac:dyDescent="0.25">
      <c r="A2443" s="10">
        <v>2504</v>
      </c>
      <c r="R2443" s="10">
        <v>2504</v>
      </c>
      <c r="S2443" s="10" t="s">
        <v>9</v>
      </c>
      <c r="AI2443" s="10">
        <v>2504</v>
      </c>
      <c r="AJ2443" s="10" t="s">
        <v>9</v>
      </c>
      <c r="AK2443" s="10">
        <v>1.41</v>
      </c>
      <c r="AL2443" s="10">
        <v>0.43</v>
      </c>
      <c r="AM2443" s="10">
        <v>17</v>
      </c>
      <c r="AN2443" s="10">
        <v>36.4</v>
      </c>
      <c r="AP2443" s="10">
        <v>1.61</v>
      </c>
      <c r="AQ2443" s="10">
        <v>0.48</v>
      </c>
      <c r="AR2443" s="10">
        <v>30</v>
      </c>
      <c r="AS2443" s="10">
        <v>36.4</v>
      </c>
      <c r="AU2443" s="10">
        <v>1.51</v>
      </c>
      <c r="AV2443" s="10">
        <v>0.41</v>
      </c>
      <c r="AW2443" s="10">
        <v>29</v>
      </c>
      <c r="AX2443" s="10">
        <v>36.4</v>
      </c>
      <c r="AZ2443" s="10">
        <v>2504</v>
      </c>
      <c r="BA2443" s="10" t="s">
        <v>9</v>
      </c>
      <c r="BQ2443" s="10">
        <v>2503</v>
      </c>
      <c r="BR2443" s="10" t="s">
        <v>8</v>
      </c>
      <c r="BS2443" s="10">
        <v>0.97</v>
      </c>
      <c r="BT2443" s="10">
        <v>0.31</v>
      </c>
      <c r="BU2443" s="10">
        <v>16</v>
      </c>
      <c r="BV2443" s="10">
        <v>36.799999999999997</v>
      </c>
      <c r="BX2443" s="10">
        <v>1.1299999999999999</v>
      </c>
      <c r="BY2443" s="10">
        <v>0.36</v>
      </c>
      <c r="BZ2443" s="10">
        <v>18</v>
      </c>
      <c r="CA2443" s="10">
        <v>36.5</v>
      </c>
      <c r="CC2443" s="10">
        <v>1.22</v>
      </c>
      <c r="CD2443" s="10">
        <v>0.38</v>
      </c>
      <c r="CE2443" s="10">
        <v>19</v>
      </c>
      <c r="CF2443" s="10">
        <v>36.200000000000003</v>
      </c>
      <c r="CH2443" s="10">
        <v>2503</v>
      </c>
      <c r="CI2443" s="10" t="s">
        <v>8</v>
      </c>
      <c r="CY2443" s="10">
        <v>2512</v>
      </c>
      <c r="CZ2443" s="10" t="s">
        <v>296</v>
      </c>
      <c r="DA2443" s="10">
        <v>8.6283749999999979E-2</v>
      </c>
      <c r="DB2443" s="10">
        <v>2.8301069999999994E-2</v>
      </c>
      <c r="DC2443" s="10">
        <v>5</v>
      </c>
      <c r="DD2443" s="10">
        <v>10.5</v>
      </c>
      <c r="DF2443" s="10">
        <v>0.13805399999999998</v>
      </c>
      <c r="DG2443" s="10">
        <v>4.5281711999999995E-2</v>
      </c>
      <c r="DH2443" s="10">
        <v>8</v>
      </c>
      <c r="DI2443" s="10">
        <v>10.5</v>
      </c>
      <c r="DK2443" s="10">
        <v>8.6283749999999979E-2</v>
      </c>
      <c r="DL2443" s="10">
        <v>2.8301069999999994E-2</v>
      </c>
      <c r="DM2443" s="10">
        <v>5</v>
      </c>
      <c r="DN2443" s="10">
        <v>10.5</v>
      </c>
    </row>
    <row r="2444" spans="1:118" x14ac:dyDescent="0.25">
      <c r="A2444" s="10">
        <v>2505</v>
      </c>
      <c r="R2444" s="10">
        <v>2505</v>
      </c>
      <c r="S2444" s="10" t="s">
        <v>10</v>
      </c>
      <c r="T2444" s="10">
        <v>0.31</v>
      </c>
      <c r="U2444" s="10">
        <v>0.2</v>
      </c>
      <c r="V2444" s="10">
        <v>20</v>
      </c>
      <c r="W2444" s="10">
        <v>10.7</v>
      </c>
      <c r="Y2444" s="10">
        <v>0.41</v>
      </c>
      <c r="Z2444" s="10">
        <v>0.24</v>
      </c>
      <c r="AA2444" s="10">
        <v>26</v>
      </c>
      <c r="AB2444" s="10">
        <v>10.6</v>
      </c>
      <c r="AD2444" s="10">
        <v>0.47</v>
      </c>
      <c r="AE2444" s="10">
        <v>0.25</v>
      </c>
      <c r="AF2444" s="10">
        <v>29</v>
      </c>
      <c r="AG2444" s="10">
        <v>10.6</v>
      </c>
      <c r="AI2444" s="10">
        <v>2505</v>
      </c>
      <c r="AJ2444" s="10" t="s">
        <v>10</v>
      </c>
      <c r="AZ2444" s="10">
        <v>2505</v>
      </c>
      <c r="BA2444" s="10" t="s">
        <v>10</v>
      </c>
      <c r="BB2444" s="10">
        <v>0.52</v>
      </c>
      <c r="BC2444" s="10">
        <v>0.32</v>
      </c>
      <c r="BD2444" s="10">
        <v>34</v>
      </c>
      <c r="BE2444" s="10">
        <v>10.5</v>
      </c>
      <c r="BG2444" s="10">
        <v>0.6</v>
      </c>
      <c r="BH2444" s="10">
        <v>0.32</v>
      </c>
      <c r="BI2444" s="10">
        <v>38</v>
      </c>
      <c r="BJ2444" s="10">
        <v>10.5</v>
      </c>
      <c r="BL2444" s="10">
        <v>0.65</v>
      </c>
      <c r="BM2444" s="10">
        <v>0.3</v>
      </c>
      <c r="BN2444" s="10">
        <v>40</v>
      </c>
      <c r="BO2444" s="10">
        <v>10.5</v>
      </c>
      <c r="BQ2444" s="10">
        <v>2504</v>
      </c>
      <c r="BR2444" s="10" t="s">
        <v>9</v>
      </c>
      <c r="CH2444" s="10">
        <v>2504</v>
      </c>
      <c r="CI2444" s="10" t="s">
        <v>9</v>
      </c>
      <c r="CJ2444" s="10">
        <v>0.43</v>
      </c>
      <c r="CK2444" s="10">
        <v>0.28999999999999998</v>
      </c>
      <c r="CL2444" s="10">
        <v>6</v>
      </c>
      <c r="CM2444" s="10">
        <v>36.799999999999997</v>
      </c>
      <c r="CO2444" s="10">
        <v>0.56000000000000005</v>
      </c>
      <c r="CP2444" s="10">
        <v>0.38</v>
      </c>
      <c r="CQ2444" s="10">
        <v>11</v>
      </c>
      <c r="CR2444" s="10">
        <v>36.5</v>
      </c>
      <c r="CT2444" s="10">
        <v>0.56000000000000005</v>
      </c>
      <c r="CU2444" s="10">
        <v>0.38</v>
      </c>
      <c r="CV2444" s="10">
        <v>11</v>
      </c>
      <c r="CW2444" s="10">
        <v>36.200000000000003</v>
      </c>
      <c r="CY2444" s="10">
        <v>2513</v>
      </c>
      <c r="CZ2444" s="10" t="s">
        <v>8</v>
      </c>
    </row>
    <row r="2445" spans="1:118" x14ac:dyDescent="0.25">
      <c r="A2445" s="10">
        <v>2506</v>
      </c>
      <c r="R2445" s="10">
        <v>2506</v>
      </c>
      <c r="S2445" s="10" t="s">
        <v>11</v>
      </c>
      <c r="AI2445" s="10">
        <v>2506</v>
      </c>
      <c r="AJ2445" s="10" t="s">
        <v>11</v>
      </c>
      <c r="AK2445" s="10">
        <v>1.4</v>
      </c>
      <c r="AL2445" s="10">
        <v>0.4</v>
      </c>
      <c r="AM2445" s="10">
        <v>78</v>
      </c>
      <c r="AN2445" s="10">
        <v>10.6</v>
      </c>
      <c r="AP2445" s="10">
        <v>1.6</v>
      </c>
      <c r="AQ2445" s="10">
        <v>0.46</v>
      </c>
      <c r="AR2445" s="10">
        <v>90</v>
      </c>
      <c r="AS2445" s="10">
        <v>10.5</v>
      </c>
      <c r="AU2445" s="10">
        <v>1.5</v>
      </c>
      <c r="AV2445" s="10">
        <v>0.38</v>
      </c>
      <c r="AW2445" s="10">
        <v>87</v>
      </c>
      <c r="AX2445" s="10">
        <v>10.5</v>
      </c>
      <c r="AZ2445" s="10">
        <v>2506</v>
      </c>
      <c r="BA2445" s="10" t="s">
        <v>11</v>
      </c>
      <c r="BQ2445" s="10">
        <v>2505</v>
      </c>
      <c r="BR2445" s="10" t="s">
        <v>10</v>
      </c>
      <c r="BS2445" s="10">
        <v>0.95</v>
      </c>
      <c r="BT2445" s="10">
        <v>0.28000000000000003</v>
      </c>
      <c r="BU2445" s="10">
        <v>56</v>
      </c>
      <c r="BV2445" s="10">
        <v>10.5</v>
      </c>
      <c r="BX2445" s="10">
        <v>1.1000000000000001</v>
      </c>
      <c r="BY2445" s="10">
        <v>0.33</v>
      </c>
      <c r="BZ2445" s="10">
        <v>58</v>
      </c>
      <c r="CA2445" s="10">
        <v>10.5</v>
      </c>
      <c r="CC2445" s="10">
        <v>1.2</v>
      </c>
      <c r="CD2445" s="10">
        <v>0.35</v>
      </c>
      <c r="CE2445" s="10">
        <v>70</v>
      </c>
      <c r="CF2445" s="10">
        <v>10.5</v>
      </c>
      <c r="CH2445" s="10">
        <v>2505</v>
      </c>
      <c r="CI2445" s="10" t="s">
        <v>10</v>
      </c>
      <c r="CY2445" s="10">
        <v>2514</v>
      </c>
      <c r="CZ2445" s="10" t="s">
        <v>9</v>
      </c>
      <c r="DA2445" s="10">
        <v>0.36</v>
      </c>
      <c r="DB2445" s="10">
        <v>0.18</v>
      </c>
      <c r="DC2445" s="10">
        <v>6</v>
      </c>
      <c r="DD2445" s="10">
        <v>35.799999999999997</v>
      </c>
      <c r="DF2445" s="10">
        <v>0.41</v>
      </c>
      <c r="DG2445" s="10">
        <v>0.2</v>
      </c>
      <c r="DH2445" s="10">
        <v>7</v>
      </c>
      <c r="DI2445" s="10">
        <v>36.1</v>
      </c>
      <c r="DK2445" s="10">
        <v>0.43</v>
      </c>
      <c r="DL2445" s="10">
        <v>0.21</v>
      </c>
      <c r="DM2445" s="10">
        <v>8</v>
      </c>
      <c r="DN2445" s="10">
        <v>35.5</v>
      </c>
    </row>
    <row r="2446" spans="1:118" x14ac:dyDescent="0.25">
      <c r="A2446" s="10">
        <v>2507</v>
      </c>
      <c r="R2446" s="10">
        <v>2507</v>
      </c>
      <c r="S2446" s="10" t="s">
        <v>285</v>
      </c>
      <c r="T2446" s="10">
        <v>0.14160914999999999</v>
      </c>
      <c r="U2446" s="10">
        <v>8.7797672999999993E-2</v>
      </c>
      <c r="V2446" s="10">
        <v>9</v>
      </c>
      <c r="W2446" s="10">
        <v>10.7</v>
      </c>
      <c r="Y2446" s="10">
        <v>0.15587299999999998</v>
      </c>
      <c r="Z2446" s="10">
        <v>9.6641259999999993E-2</v>
      </c>
      <c r="AA2446" s="10">
        <v>10</v>
      </c>
      <c r="AB2446" s="10">
        <v>10.6</v>
      </c>
      <c r="AD2446" s="10">
        <v>0.15587299999999998</v>
      </c>
      <c r="AE2446" s="10">
        <v>9.6641259999999993E-2</v>
      </c>
      <c r="AF2446" s="10">
        <v>10</v>
      </c>
      <c r="AG2446" s="10">
        <v>10.6</v>
      </c>
      <c r="AI2446" s="10">
        <v>2507</v>
      </c>
      <c r="AJ2446" s="10" t="s">
        <v>285</v>
      </c>
      <c r="AK2446" s="10">
        <v>0.58094783999999988</v>
      </c>
      <c r="AL2446" s="10">
        <v>0.16963676927999996</v>
      </c>
      <c r="AM2446" s="10">
        <v>33</v>
      </c>
      <c r="AN2446" s="10">
        <v>10.6</v>
      </c>
      <c r="AP2446" s="10">
        <v>0.68009759999999997</v>
      </c>
      <c r="AQ2446" s="10">
        <v>0.19858849919999999</v>
      </c>
      <c r="AR2446" s="10">
        <v>39</v>
      </c>
      <c r="AS2446" s="10">
        <v>10.5</v>
      </c>
      <c r="AU2446" s="10">
        <v>0.66956189999999993</v>
      </c>
      <c r="AV2446" s="10">
        <v>0.16806003689999999</v>
      </c>
      <c r="AW2446" s="10">
        <v>38</v>
      </c>
      <c r="AX2446" s="10">
        <v>10.5</v>
      </c>
      <c r="AZ2446" s="10">
        <v>2507</v>
      </c>
      <c r="BA2446" s="10" t="s">
        <v>285</v>
      </c>
      <c r="BB2446" s="10">
        <v>0.20072324999999999</v>
      </c>
      <c r="BC2446" s="10">
        <v>0.12444841499999999</v>
      </c>
      <c r="BD2446" s="10">
        <v>13</v>
      </c>
      <c r="BE2446" s="10">
        <v>10.5</v>
      </c>
      <c r="BG2446" s="10">
        <v>0.24704399999999999</v>
      </c>
      <c r="BH2446" s="10">
        <v>0.15316727999999999</v>
      </c>
      <c r="BI2446" s="10">
        <v>16</v>
      </c>
      <c r="BJ2446" s="10">
        <v>10.5</v>
      </c>
      <c r="BL2446" s="10">
        <v>0.26248424999999997</v>
      </c>
      <c r="BM2446" s="10">
        <v>0.16274023499999998</v>
      </c>
      <c r="BN2446" s="10">
        <v>17</v>
      </c>
      <c r="BO2446" s="10">
        <v>10.5</v>
      </c>
      <c r="BQ2446" s="10">
        <v>2506</v>
      </c>
      <c r="BR2446" s="10" t="s">
        <v>11</v>
      </c>
      <c r="CH2446" s="10">
        <v>2506</v>
      </c>
      <c r="CI2446" s="10" t="s">
        <v>11</v>
      </c>
      <c r="CJ2446" s="10">
        <v>0.42</v>
      </c>
      <c r="CK2446" s="10">
        <v>0.26</v>
      </c>
      <c r="CL2446" s="10">
        <v>27</v>
      </c>
      <c r="CM2446" s="10">
        <v>10.7</v>
      </c>
      <c r="CO2446" s="10">
        <v>0.55000000000000004</v>
      </c>
      <c r="CP2446" s="10">
        <v>0.34</v>
      </c>
      <c r="CQ2446" s="10">
        <v>35</v>
      </c>
      <c r="CR2446" s="10">
        <v>10.7</v>
      </c>
      <c r="CT2446" s="10">
        <v>0.55000000000000004</v>
      </c>
      <c r="CU2446" s="10">
        <v>0.34</v>
      </c>
      <c r="CV2446" s="10">
        <v>35</v>
      </c>
      <c r="CW2446" s="10">
        <v>10.7</v>
      </c>
      <c r="CY2446" s="10">
        <v>2515</v>
      </c>
      <c r="CZ2446" s="10" t="s">
        <v>10</v>
      </c>
    </row>
    <row r="2447" spans="1:118" x14ac:dyDescent="0.25">
      <c r="A2447" s="10">
        <v>2508</v>
      </c>
      <c r="R2447" s="10">
        <v>2508</v>
      </c>
      <c r="S2447" s="10" t="s">
        <v>304</v>
      </c>
      <c r="T2447" s="10">
        <v>4.7203049999999996E-2</v>
      </c>
      <c r="U2447" s="10">
        <v>2.9265890999999999E-2</v>
      </c>
      <c r="V2447" s="10">
        <v>3</v>
      </c>
      <c r="W2447" s="10">
        <v>10.7</v>
      </c>
      <c r="Y2447" s="10">
        <v>9.3523800000000004E-2</v>
      </c>
      <c r="Z2447" s="10">
        <v>5.7984756000000005E-2</v>
      </c>
      <c r="AA2447" s="10">
        <v>6</v>
      </c>
      <c r="AB2447" s="10">
        <v>10.6</v>
      </c>
      <c r="AD2447" s="10">
        <v>0.1246984</v>
      </c>
      <c r="AE2447" s="10">
        <v>7.7313008000000003E-2</v>
      </c>
      <c r="AF2447" s="10">
        <v>8</v>
      </c>
      <c r="AG2447" s="10">
        <v>10.6</v>
      </c>
      <c r="AI2447" s="10">
        <v>2508</v>
      </c>
      <c r="AJ2447" s="10" t="s">
        <v>304</v>
      </c>
      <c r="AK2447" s="10">
        <v>0.28167167999999998</v>
      </c>
      <c r="AL2447" s="10">
        <v>8.2248130559999993E-2</v>
      </c>
      <c r="AM2447" s="10">
        <v>16</v>
      </c>
      <c r="AN2447" s="10">
        <v>10.6</v>
      </c>
      <c r="AP2447" s="10">
        <v>0.34876799999999991</v>
      </c>
      <c r="AQ2447" s="10">
        <v>0.10184025599999996</v>
      </c>
      <c r="AR2447" s="10">
        <v>20</v>
      </c>
      <c r="AS2447" s="10">
        <v>10.5</v>
      </c>
      <c r="AU2447" s="10">
        <v>0.31716089999999997</v>
      </c>
      <c r="AV2447" s="10">
        <v>7.9607385899999994E-2</v>
      </c>
      <c r="AW2447" s="10">
        <v>18</v>
      </c>
      <c r="AX2447" s="10">
        <v>10.5</v>
      </c>
      <c r="AZ2447" s="10">
        <v>2508</v>
      </c>
      <c r="BA2447" s="10" t="s">
        <v>304</v>
      </c>
      <c r="BB2447" s="10">
        <v>3.0880499999999998E-2</v>
      </c>
      <c r="BC2447" s="10">
        <v>1.9145909999999999E-2</v>
      </c>
      <c r="BD2447" s="10">
        <v>2</v>
      </c>
      <c r="BE2447" s="10">
        <v>10.5</v>
      </c>
      <c r="BG2447" s="10">
        <v>6.1760999999999996E-2</v>
      </c>
      <c r="BH2447" s="10">
        <v>3.8291819999999997E-2</v>
      </c>
      <c r="BI2447" s="10">
        <v>4</v>
      </c>
      <c r="BJ2447" s="10">
        <v>10.5</v>
      </c>
      <c r="BL2447" s="10">
        <v>6.1760999999999996E-2</v>
      </c>
      <c r="BM2447" s="10">
        <v>3.8291819999999997E-2</v>
      </c>
      <c r="BN2447" s="10">
        <v>4</v>
      </c>
      <c r="BO2447" s="10">
        <v>10.5</v>
      </c>
      <c r="BQ2447" s="10">
        <v>2507</v>
      </c>
      <c r="BR2447" s="10" t="s">
        <v>285</v>
      </c>
      <c r="BS2447" s="10">
        <v>0.36620639999999999</v>
      </c>
      <c r="BT2447" s="10">
        <v>0.10693226879999999</v>
      </c>
      <c r="BU2447" s="10">
        <v>21</v>
      </c>
      <c r="BV2447" s="10">
        <v>10.5</v>
      </c>
      <c r="BX2447" s="10">
        <v>0.4708368</v>
      </c>
      <c r="BY2447" s="10">
        <v>0.1374843456</v>
      </c>
      <c r="BZ2447" s="10">
        <v>27</v>
      </c>
      <c r="CA2447" s="10">
        <v>10.5</v>
      </c>
      <c r="CC2447" s="10">
        <v>0.4708368</v>
      </c>
      <c r="CD2447" s="10">
        <v>0.1374843456</v>
      </c>
      <c r="CE2447" s="10">
        <v>27</v>
      </c>
      <c r="CF2447" s="10">
        <v>10.5</v>
      </c>
      <c r="CH2447" s="10">
        <v>2507</v>
      </c>
      <c r="CI2447" s="10" t="s">
        <v>285</v>
      </c>
      <c r="CJ2447" s="10">
        <v>0.15734349999999997</v>
      </c>
      <c r="CK2447" s="10">
        <v>9.7552969999999975E-2</v>
      </c>
      <c r="CL2447" s="10">
        <v>10</v>
      </c>
      <c r="CM2447" s="10">
        <v>10.7</v>
      </c>
      <c r="CO2447" s="10">
        <v>0.20454654999999999</v>
      </c>
      <c r="CP2447" s="10">
        <v>0.126818861</v>
      </c>
      <c r="CQ2447" s="10">
        <v>13</v>
      </c>
      <c r="CR2447" s="10">
        <v>10.7</v>
      </c>
      <c r="CT2447" s="10">
        <v>0.23601524999999995</v>
      </c>
      <c r="CU2447" s="10">
        <v>0.14632945499999997</v>
      </c>
      <c r="CV2447" s="10">
        <v>15</v>
      </c>
      <c r="CW2447" s="10">
        <v>10.7</v>
      </c>
      <c r="CY2447" s="10">
        <v>2516</v>
      </c>
      <c r="CZ2447" s="10" t="s">
        <v>11</v>
      </c>
      <c r="DA2447" s="10">
        <v>0.35</v>
      </c>
      <c r="DB2447" s="10">
        <v>0.11</v>
      </c>
      <c r="DC2447" s="10">
        <v>21</v>
      </c>
      <c r="DD2447" s="10">
        <v>10.3</v>
      </c>
      <c r="DF2447" s="10">
        <v>0.4</v>
      </c>
      <c r="DG2447" s="10">
        <v>0.13</v>
      </c>
      <c r="DH2447" s="10">
        <v>24</v>
      </c>
      <c r="DI2447" s="10">
        <v>10.3</v>
      </c>
      <c r="DK2447" s="10">
        <v>0.41</v>
      </c>
      <c r="DL2447" s="10">
        <v>0.14000000000000001</v>
      </c>
      <c r="DM2447" s="10">
        <v>25</v>
      </c>
      <c r="DN2447" s="10">
        <v>10.3</v>
      </c>
    </row>
    <row r="2448" spans="1:118" x14ac:dyDescent="0.25">
      <c r="A2448" s="10">
        <v>2509</v>
      </c>
      <c r="R2448" s="10">
        <v>2509</v>
      </c>
      <c r="S2448" s="10" t="s">
        <v>305</v>
      </c>
      <c r="T2448" s="10">
        <v>1.5734349999999998E-2</v>
      </c>
      <c r="U2448" s="10">
        <v>9.7552969999999978E-3</v>
      </c>
      <c r="V2448" s="10">
        <v>1</v>
      </c>
      <c r="W2448" s="10">
        <v>10.7</v>
      </c>
      <c r="Y2448" s="10">
        <v>1.55873E-2</v>
      </c>
      <c r="Z2448" s="10">
        <v>9.6641260000000003E-3</v>
      </c>
      <c r="AA2448" s="10">
        <v>1</v>
      </c>
      <c r="AB2448" s="10">
        <v>10.6</v>
      </c>
      <c r="AD2448" s="10">
        <v>1.55873E-2</v>
      </c>
      <c r="AE2448" s="10">
        <v>9.6641260000000003E-3</v>
      </c>
      <c r="AF2448" s="10">
        <v>1</v>
      </c>
      <c r="AG2448" s="10">
        <v>10.6</v>
      </c>
      <c r="AI2448" s="10">
        <v>2509</v>
      </c>
      <c r="AJ2448" s="10" t="s">
        <v>305</v>
      </c>
      <c r="AK2448" s="10">
        <v>5.2813440000000003E-2</v>
      </c>
      <c r="AL2448" s="10">
        <v>1.5421524480000001E-2</v>
      </c>
      <c r="AM2448" s="10">
        <v>3</v>
      </c>
      <c r="AN2448" s="10">
        <v>10.6</v>
      </c>
      <c r="AP2448" s="10">
        <v>6.9753599999999985E-2</v>
      </c>
      <c r="AQ2448" s="10">
        <v>2.0368051199999994E-2</v>
      </c>
      <c r="AR2448" s="10">
        <v>4</v>
      </c>
      <c r="AS2448" s="10">
        <v>10.5</v>
      </c>
      <c r="AU2448" s="10">
        <v>7.0480199999999993E-2</v>
      </c>
      <c r="AV2448" s="10">
        <v>1.7690530199999999E-2</v>
      </c>
      <c r="AW2448" s="10">
        <v>4</v>
      </c>
      <c r="AX2448" s="10">
        <v>10.5</v>
      </c>
      <c r="AZ2448" s="10">
        <v>2509</v>
      </c>
      <c r="BA2448" s="10" t="s">
        <v>305</v>
      </c>
      <c r="BB2448" s="10">
        <v>1.5440249999999999E-2</v>
      </c>
      <c r="BC2448" s="10">
        <v>9.5729549999999993E-3</v>
      </c>
      <c r="BD2448" s="10">
        <v>1</v>
      </c>
      <c r="BE2448" s="10">
        <v>10.5</v>
      </c>
      <c r="BG2448" s="10">
        <v>1.5440249999999999E-2</v>
      </c>
      <c r="BH2448" s="10">
        <v>9.5729549999999993E-3</v>
      </c>
      <c r="BI2448" s="10">
        <v>1</v>
      </c>
      <c r="BJ2448" s="10">
        <v>10.5</v>
      </c>
      <c r="BL2448" s="10">
        <v>1.5440249999999999E-2</v>
      </c>
      <c r="BM2448" s="10">
        <v>9.5729549999999993E-3</v>
      </c>
      <c r="BN2448" s="10">
        <v>1</v>
      </c>
      <c r="BO2448" s="10">
        <v>10.5</v>
      </c>
      <c r="BQ2448" s="10">
        <v>2508</v>
      </c>
      <c r="BR2448" s="10" t="s">
        <v>304</v>
      </c>
      <c r="BS2448" s="10">
        <v>0.17438399999999996</v>
      </c>
      <c r="BT2448" s="10">
        <v>5.0920127999999981E-2</v>
      </c>
      <c r="BU2448" s="10">
        <v>10</v>
      </c>
      <c r="BV2448" s="10">
        <v>10.5</v>
      </c>
      <c r="BX2448" s="10">
        <v>0.24704399999999999</v>
      </c>
      <c r="BY2448" s="10">
        <v>0.15316727999999999</v>
      </c>
      <c r="BZ2448" s="10">
        <v>16</v>
      </c>
      <c r="CA2448" s="10">
        <v>10.5</v>
      </c>
      <c r="CC2448" s="10">
        <v>0.26248424999999997</v>
      </c>
      <c r="CD2448" s="10">
        <v>0.16274023499999998</v>
      </c>
      <c r="CE2448" s="10">
        <v>17</v>
      </c>
      <c r="CF2448" s="10">
        <v>10.5</v>
      </c>
      <c r="CH2448" s="10">
        <v>2508</v>
      </c>
      <c r="CI2448" s="10" t="s">
        <v>304</v>
      </c>
      <c r="CJ2448" s="10">
        <v>6.2937399999999991E-2</v>
      </c>
      <c r="CK2448" s="10">
        <v>3.9021187999999991E-2</v>
      </c>
      <c r="CL2448" s="10">
        <v>4</v>
      </c>
      <c r="CM2448" s="10">
        <v>10.7</v>
      </c>
      <c r="CO2448" s="10">
        <v>7.8671749999999985E-2</v>
      </c>
      <c r="CP2448" s="10">
        <v>4.8776484999999987E-2</v>
      </c>
      <c r="CQ2448" s="10">
        <v>5</v>
      </c>
      <c r="CR2448" s="10">
        <v>10.7</v>
      </c>
      <c r="CT2448" s="10">
        <v>6.2937399999999991E-2</v>
      </c>
      <c r="CU2448" s="10">
        <v>3.9021187999999991E-2</v>
      </c>
      <c r="CV2448" s="10">
        <v>4</v>
      </c>
      <c r="CW2448" s="10">
        <v>10.7</v>
      </c>
      <c r="CY2448" s="10">
        <v>2517</v>
      </c>
      <c r="CZ2448" s="10" t="s">
        <v>285</v>
      </c>
      <c r="DA2448" s="10">
        <v>0</v>
      </c>
      <c r="DB2448" s="10">
        <v>0</v>
      </c>
      <c r="DC2448" s="10">
        <v>0</v>
      </c>
      <c r="DD2448" s="10">
        <v>10.3</v>
      </c>
      <c r="DF2448" s="10">
        <v>0</v>
      </c>
      <c r="DG2448" s="10">
        <v>0</v>
      </c>
      <c r="DH2448" s="10">
        <v>0</v>
      </c>
      <c r="DI2448" s="10">
        <v>10.3</v>
      </c>
      <c r="DK2448" s="10">
        <v>0</v>
      </c>
      <c r="DL2448" s="10">
        <v>0</v>
      </c>
      <c r="DM2448" s="10">
        <v>0</v>
      </c>
      <c r="DN2448" s="10">
        <v>10.3</v>
      </c>
    </row>
    <row r="2449" spans="1:118" x14ac:dyDescent="0.25">
      <c r="A2449" s="10">
        <v>2510</v>
      </c>
      <c r="R2449" s="10">
        <v>2510</v>
      </c>
      <c r="S2449" s="10" t="s">
        <v>289</v>
      </c>
      <c r="T2449" s="10">
        <v>0</v>
      </c>
      <c r="U2449" s="10">
        <v>0</v>
      </c>
      <c r="V2449" s="10">
        <v>0</v>
      </c>
      <c r="W2449" s="10">
        <v>10.7</v>
      </c>
      <c r="Y2449" s="10">
        <v>0</v>
      </c>
      <c r="Z2449" s="10">
        <v>0</v>
      </c>
      <c r="AA2449" s="10">
        <v>0</v>
      </c>
      <c r="AB2449" s="10">
        <v>10.6</v>
      </c>
      <c r="AD2449" s="10">
        <v>0</v>
      </c>
      <c r="AE2449" s="10">
        <v>0</v>
      </c>
      <c r="AF2449" s="10">
        <v>0</v>
      </c>
      <c r="AG2449" s="10">
        <v>10.6</v>
      </c>
      <c r="AI2449" s="10">
        <v>2510</v>
      </c>
      <c r="AJ2449" s="10" t="s">
        <v>289</v>
      </c>
      <c r="AK2449" s="10">
        <v>0</v>
      </c>
      <c r="AL2449" s="10">
        <v>0</v>
      </c>
      <c r="AM2449" s="10">
        <v>0</v>
      </c>
      <c r="AN2449" s="10">
        <v>10.6</v>
      </c>
      <c r="AP2449" s="10">
        <v>0</v>
      </c>
      <c r="AQ2449" s="10">
        <v>0</v>
      </c>
      <c r="AR2449" s="10">
        <v>0</v>
      </c>
      <c r="AS2449" s="10">
        <v>10.5</v>
      </c>
      <c r="AU2449" s="10">
        <v>0</v>
      </c>
      <c r="AV2449" s="10">
        <v>0</v>
      </c>
      <c r="AW2449" s="10">
        <v>0</v>
      </c>
      <c r="AX2449" s="10">
        <v>10.5</v>
      </c>
      <c r="AZ2449" s="10">
        <v>2510</v>
      </c>
      <c r="BA2449" s="10" t="s">
        <v>289</v>
      </c>
      <c r="BB2449" s="10">
        <v>0</v>
      </c>
      <c r="BC2449" s="10">
        <v>0</v>
      </c>
      <c r="BD2449" s="10">
        <v>0</v>
      </c>
      <c r="BE2449" s="10">
        <v>10.5</v>
      </c>
      <c r="BG2449" s="10">
        <v>0</v>
      </c>
      <c r="BH2449" s="10">
        <v>0</v>
      </c>
      <c r="BI2449" s="10">
        <v>0</v>
      </c>
      <c r="BJ2449" s="10">
        <v>10.5</v>
      </c>
      <c r="BL2449" s="10">
        <v>0</v>
      </c>
      <c r="BM2449" s="10">
        <v>0</v>
      </c>
      <c r="BN2449" s="10">
        <v>0</v>
      </c>
      <c r="BO2449" s="10">
        <v>10.5</v>
      </c>
      <c r="BQ2449" s="10">
        <v>2509</v>
      </c>
      <c r="BR2449" s="10" t="s">
        <v>305</v>
      </c>
      <c r="BS2449" s="10">
        <v>5.2315199999999999E-2</v>
      </c>
      <c r="BT2449" s="10">
        <v>1.5276038399999999E-2</v>
      </c>
      <c r="BU2449" s="10">
        <v>3</v>
      </c>
      <c r="BV2449" s="10">
        <v>10.5</v>
      </c>
      <c r="BX2449" s="10">
        <v>4.6320749999999994E-2</v>
      </c>
      <c r="BY2449" s="10">
        <v>2.8718864999999996E-2</v>
      </c>
      <c r="BZ2449" s="10">
        <v>3</v>
      </c>
      <c r="CA2449" s="10">
        <v>10.5</v>
      </c>
      <c r="CC2449" s="10">
        <v>6.1760999999999996E-2</v>
      </c>
      <c r="CD2449" s="10">
        <v>3.8291819999999997E-2</v>
      </c>
      <c r="CE2449" s="10">
        <v>4</v>
      </c>
      <c r="CF2449" s="10">
        <v>10.5</v>
      </c>
      <c r="CH2449" s="10">
        <v>2509</v>
      </c>
      <c r="CI2449" s="10" t="s">
        <v>305</v>
      </c>
      <c r="CJ2449" s="10">
        <v>3.1468699999999995E-2</v>
      </c>
      <c r="CK2449" s="10">
        <v>1.9510593999999996E-2</v>
      </c>
      <c r="CL2449" s="10">
        <v>2</v>
      </c>
      <c r="CM2449" s="10">
        <v>10.7</v>
      </c>
      <c r="CO2449" s="10">
        <v>4.7203049999999996E-2</v>
      </c>
      <c r="CP2449" s="10">
        <v>2.9265890999999999E-2</v>
      </c>
      <c r="CQ2449" s="10">
        <v>3</v>
      </c>
      <c r="CR2449" s="10">
        <v>10.7</v>
      </c>
      <c r="CT2449" s="10">
        <v>3.1468699999999995E-2</v>
      </c>
      <c r="CU2449" s="10">
        <v>1.9510593999999996E-2</v>
      </c>
      <c r="CV2449" s="10">
        <v>2</v>
      </c>
      <c r="CW2449" s="10">
        <v>10.7</v>
      </c>
      <c r="CY2449" s="10">
        <v>2518</v>
      </c>
      <c r="CZ2449" s="10" t="s">
        <v>305</v>
      </c>
      <c r="DA2449" s="10">
        <v>5.0784150000000007E-2</v>
      </c>
      <c r="DB2449" s="10">
        <v>1.6657201200000003E-2</v>
      </c>
      <c r="DC2449" s="10">
        <v>3</v>
      </c>
      <c r="DD2449" s="10">
        <v>10.3</v>
      </c>
      <c r="DF2449" s="10">
        <v>5.0784150000000007E-2</v>
      </c>
      <c r="DG2449" s="10">
        <v>1.6657201200000003E-2</v>
      </c>
      <c r="DH2449" s="10">
        <v>3</v>
      </c>
      <c r="DI2449" s="10">
        <v>10.3</v>
      </c>
      <c r="DK2449" s="10">
        <v>6.7712200000000014E-2</v>
      </c>
      <c r="DL2449" s="10">
        <v>2.2209601600000007E-2</v>
      </c>
      <c r="DM2449" s="10">
        <v>4</v>
      </c>
      <c r="DN2449" s="10">
        <v>10.3</v>
      </c>
    </row>
    <row r="2450" spans="1:118" x14ac:dyDescent="0.25">
      <c r="A2450" s="10">
        <v>2511</v>
      </c>
      <c r="R2450" s="10">
        <v>2511</v>
      </c>
      <c r="S2450" s="10" t="s">
        <v>291</v>
      </c>
      <c r="T2450" s="10">
        <v>4.7203049999999996E-2</v>
      </c>
      <c r="U2450" s="10">
        <v>2.9265890999999999E-2</v>
      </c>
      <c r="V2450" s="10">
        <v>3</v>
      </c>
      <c r="W2450" s="10">
        <v>10.7</v>
      </c>
      <c r="Y2450" s="10">
        <v>6.23492E-2</v>
      </c>
      <c r="Z2450" s="10">
        <v>3.8656504000000001E-2</v>
      </c>
      <c r="AA2450" s="10">
        <v>4</v>
      </c>
      <c r="AB2450" s="10">
        <v>10.6</v>
      </c>
      <c r="AD2450" s="10">
        <v>4.6761900000000002E-2</v>
      </c>
      <c r="AE2450" s="10">
        <v>2.8992378000000003E-2</v>
      </c>
      <c r="AF2450" s="10">
        <v>3</v>
      </c>
      <c r="AG2450" s="10">
        <v>10.6</v>
      </c>
      <c r="AI2450" s="10">
        <v>2511</v>
      </c>
      <c r="AJ2450" s="10" t="s">
        <v>291</v>
      </c>
      <c r="AK2450" s="10">
        <v>0.28167167999999998</v>
      </c>
      <c r="AL2450" s="10">
        <v>8.2248130559999993E-2</v>
      </c>
      <c r="AM2450" s="10">
        <v>16</v>
      </c>
      <c r="AN2450" s="10">
        <v>10.6</v>
      </c>
      <c r="AP2450" s="10">
        <v>0.29645279999999996</v>
      </c>
      <c r="AQ2450" s="10">
        <v>8.6564217599999979E-2</v>
      </c>
      <c r="AR2450" s="10">
        <v>17</v>
      </c>
      <c r="AS2450" s="10">
        <v>10.5</v>
      </c>
      <c r="AU2450" s="10">
        <v>0.29954084999999997</v>
      </c>
      <c r="AV2450" s="10">
        <v>7.5184753349999994E-2</v>
      </c>
      <c r="AW2450" s="10">
        <v>17</v>
      </c>
      <c r="AX2450" s="10">
        <v>10.5</v>
      </c>
      <c r="AZ2450" s="10">
        <v>2511</v>
      </c>
      <c r="BA2450" s="10" t="s">
        <v>291</v>
      </c>
      <c r="BB2450" s="10">
        <v>4.6320749999999994E-2</v>
      </c>
      <c r="BC2450" s="10">
        <v>2.8718864999999996E-2</v>
      </c>
      <c r="BD2450" s="10">
        <v>3</v>
      </c>
      <c r="BE2450" s="10">
        <v>10.5</v>
      </c>
      <c r="BG2450" s="10">
        <v>4.6320749999999994E-2</v>
      </c>
      <c r="BH2450" s="10">
        <v>2.8718864999999996E-2</v>
      </c>
      <c r="BI2450" s="10">
        <v>3</v>
      </c>
      <c r="BJ2450" s="10">
        <v>10.5</v>
      </c>
      <c r="BL2450" s="10">
        <v>9.2641499999999988E-2</v>
      </c>
      <c r="BM2450" s="10">
        <v>5.7437729999999992E-2</v>
      </c>
      <c r="BN2450" s="10">
        <v>6</v>
      </c>
      <c r="BO2450" s="10">
        <v>10.5</v>
      </c>
      <c r="BQ2450" s="10">
        <v>2510</v>
      </c>
      <c r="BR2450" s="10" t="s">
        <v>289</v>
      </c>
      <c r="BS2450" s="10">
        <v>0</v>
      </c>
      <c r="BT2450" s="10">
        <v>0</v>
      </c>
      <c r="BU2450" s="10">
        <v>0</v>
      </c>
      <c r="BV2450" s="10">
        <v>10.5</v>
      </c>
      <c r="BX2450" s="10">
        <v>0</v>
      </c>
      <c r="BY2450" s="10">
        <v>0</v>
      </c>
      <c r="BZ2450" s="10">
        <v>0</v>
      </c>
      <c r="CA2450" s="10">
        <v>10.5</v>
      </c>
      <c r="CC2450" s="10">
        <v>0</v>
      </c>
      <c r="CD2450" s="10">
        <v>0</v>
      </c>
      <c r="CE2450" s="10">
        <v>0</v>
      </c>
      <c r="CF2450" s="10">
        <v>10.5</v>
      </c>
      <c r="CH2450" s="10">
        <v>2510</v>
      </c>
      <c r="CI2450" s="10" t="s">
        <v>289</v>
      </c>
      <c r="CJ2450" s="10">
        <v>0</v>
      </c>
      <c r="CK2450" s="10">
        <v>0</v>
      </c>
      <c r="CL2450" s="10">
        <v>0</v>
      </c>
      <c r="CM2450" s="10">
        <v>10.7</v>
      </c>
      <c r="CO2450" s="10">
        <v>0</v>
      </c>
      <c r="CP2450" s="10">
        <v>0</v>
      </c>
      <c r="CQ2450" s="10">
        <v>0</v>
      </c>
      <c r="CR2450" s="10">
        <v>10.7</v>
      </c>
      <c r="CT2450" s="10">
        <v>0</v>
      </c>
      <c r="CU2450" s="10">
        <v>0</v>
      </c>
      <c r="CV2450" s="10">
        <v>0</v>
      </c>
      <c r="CW2450" s="10">
        <v>10.7</v>
      </c>
      <c r="CY2450" s="10">
        <v>2519</v>
      </c>
      <c r="CZ2450" s="10" t="s">
        <v>315</v>
      </c>
      <c r="DA2450" s="10">
        <v>3.3856100000000007E-2</v>
      </c>
      <c r="DB2450" s="10">
        <v>1.1104800800000003E-2</v>
      </c>
      <c r="DC2450" s="10">
        <v>2</v>
      </c>
      <c r="DD2450" s="10">
        <v>10.3</v>
      </c>
      <c r="DF2450" s="10">
        <v>3.3856100000000007E-2</v>
      </c>
      <c r="DG2450" s="10">
        <v>1.1104800800000003E-2</v>
      </c>
      <c r="DH2450" s="10">
        <v>2</v>
      </c>
      <c r="DI2450" s="10">
        <v>10.3</v>
      </c>
      <c r="DK2450" s="10">
        <v>3.3856100000000007E-2</v>
      </c>
      <c r="DL2450" s="10">
        <v>1.1104800800000003E-2</v>
      </c>
      <c r="DM2450" s="10">
        <v>2</v>
      </c>
      <c r="DN2450" s="10">
        <v>10.3</v>
      </c>
    </row>
    <row r="2451" spans="1:118" x14ac:dyDescent="0.25">
      <c r="A2451" s="10">
        <v>2512</v>
      </c>
      <c r="R2451" s="10">
        <v>2512</v>
      </c>
      <c r="S2451" s="10" t="s">
        <v>296</v>
      </c>
      <c r="T2451" s="10">
        <v>7.8671749999999985E-2</v>
      </c>
      <c r="U2451" s="10">
        <v>4.8776484999999987E-2</v>
      </c>
      <c r="V2451" s="10">
        <v>5</v>
      </c>
      <c r="W2451" s="10">
        <v>10.7</v>
      </c>
      <c r="Y2451" s="10">
        <v>0.1091111</v>
      </c>
      <c r="Z2451" s="10">
        <v>6.7648882000000007E-2</v>
      </c>
      <c r="AA2451" s="10">
        <v>7</v>
      </c>
      <c r="AB2451" s="10">
        <v>10.6</v>
      </c>
      <c r="AD2451" s="10">
        <v>0.1091111</v>
      </c>
      <c r="AE2451" s="10">
        <v>6.7648882000000007E-2</v>
      </c>
      <c r="AF2451" s="10">
        <v>7</v>
      </c>
      <c r="AG2451" s="10">
        <v>10.6</v>
      </c>
      <c r="AI2451" s="10">
        <v>2512</v>
      </c>
      <c r="AJ2451" s="10" t="s">
        <v>296</v>
      </c>
      <c r="AK2451" s="10">
        <v>0.12323136000000001</v>
      </c>
      <c r="AL2451" s="10">
        <v>3.5983557120000002E-2</v>
      </c>
      <c r="AM2451" s="10">
        <v>7</v>
      </c>
      <c r="AN2451" s="10">
        <v>10.6</v>
      </c>
      <c r="AP2451" s="10">
        <v>0.17438399999999996</v>
      </c>
      <c r="AQ2451" s="10">
        <v>5.0920127999999981E-2</v>
      </c>
      <c r="AR2451" s="10">
        <v>10</v>
      </c>
      <c r="AS2451" s="10">
        <v>10.5</v>
      </c>
      <c r="AU2451" s="10">
        <v>0.17620049999999998</v>
      </c>
      <c r="AV2451" s="10">
        <v>4.4226325499999997E-2</v>
      </c>
      <c r="AW2451" s="10">
        <v>10</v>
      </c>
      <c r="AX2451" s="10">
        <v>10.5</v>
      </c>
      <c r="AZ2451" s="10">
        <v>2512</v>
      </c>
      <c r="BA2451" s="10" t="s">
        <v>296</v>
      </c>
      <c r="BB2451" s="10">
        <v>6.1760999999999996E-2</v>
      </c>
      <c r="BC2451" s="10">
        <v>3.8291819999999997E-2</v>
      </c>
      <c r="BD2451" s="10">
        <v>4</v>
      </c>
      <c r="BE2451" s="10">
        <v>10.5</v>
      </c>
      <c r="BG2451" s="10">
        <v>0.12352199999999999</v>
      </c>
      <c r="BH2451" s="10">
        <v>7.6583639999999994E-2</v>
      </c>
      <c r="BI2451" s="10">
        <v>8</v>
      </c>
      <c r="BJ2451" s="10">
        <v>10.5</v>
      </c>
      <c r="BL2451" s="10">
        <v>6.1760999999999996E-2</v>
      </c>
      <c r="BM2451" s="10">
        <v>3.8291819999999997E-2</v>
      </c>
      <c r="BN2451" s="10">
        <v>4</v>
      </c>
      <c r="BO2451" s="10">
        <v>10.5</v>
      </c>
      <c r="BQ2451" s="10">
        <v>2511</v>
      </c>
      <c r="BR2451" s="10" t="s">
        <v>291</v>
      </c>
      <c r="BS2451" s="10">
        <v>0.19182239999999998</v>
      </c>
      <c r="BT2451" s="10">
        <v>5.6012140799999992E-2</v>
      </c>
      <c r="BU2451" s="10">
        <v>11</v>
      </c>
      <c r="BV2451" s="10">
        <v>10.5</v>
      </c>
      <c r="BX2451" s="10">
        <v>0.21616350000000001</v>
      </c>
      <c r="BY2451" s="10">
        <v>0.13402137</v>
      </c>
      <c r="BZ2451" s="10">
        <v>14</v>
      </c>
      <c r="CA2451" s="10">
        <v>10.5</v>
      </c>
      <c r="CC2451" s="10">
        <v>0.23160374999999997</v>
      </c>
      <c r="CD2451" s="10">
        <v>0.14359432499999997</v>
      </c>
      <c r="CE2451" s="10">
        <v>15</v>
      </c>
      <c r="CF2451" s="10">
        <v>10.5</v>
      </c>
      <c r="CH2451" s="10">
        <v>2511</v>
      </c>
      <c r="CI2451" s="10" t="s">
        <v>291</v>
      </c>
      <c r="CJ2451" s="10">
        <v>6.2937399999999991E-2</v>
      </c>
      <c r="CK2451" s="10">
        <v>3.9021187999999991E-2</v>
      </c>
      <c r="CL2451" s="10">
        <v>4</v>
      </c>
      <c r="CM2451" s="10">
        <v>10.7</v>
      </c>
      <c r="CO2451" s="10">
        <v>6.2937399999999991E-2</v>
      </c>
      <c r="CP2451" s="10">
        <v>3.9021187999999991E-2</v>
      </c>
      <c r="CQ2451" s="10">
        <v>4</v>
      </c>
      <c r="CR2451" s="10">
        <v>10.7</v>
      </c>
      <c r="CT2451" s="10">
        <v>6.2937399999999991E-2</v>
      </c>
      <c r="CU2451" s="10">
        <v>3.9021187999999991E-2</v>
      </c>
      <c r="CV2451" s="10">
        <v>4</v>
      </c>
      <c r="CW2451" s="10">
        <v>10.7</v>
      </c>
      <c r="CY2451" s="10">
        <v>2520</v>
      </c>
      <c r="CZ2451" s="10" t="s">
        <v>290</v>
      </c>
      <c r="DA2451" s="10">
        <v>3.3856100000000007E-2</v>
      </c>
      <c r="DB2451" s="10">
        <v>1.1104800800000003E-2</v>
      </c>
      <c r="DC2451" s="10">
        <v>2</v>
      </c>
      <c r="DD2451" s="10">
        <v>10.3</v>
      </c>
      <c r="DF2451" s="10">
        <v>3.3856100000000007E-2</v>
      </c>
      <c r="DG2451" s="10">
        <v>1.1104800800000003E-2</v>
      </c>
      <c r="DH2451" s="10">
        <v>2</v>
      </c>
      <c r="DI2451" s="10">
        <v>10.3</v>
      </c>
      <c r="DK2451" s="10">
        <v>3.3856100000000007E-2</v>
      </c>
      <c r="DL2451" s="10">
        <v>1.1104800800000003E-2</v>
      </c>
      <c r="DM2451" s="10">
        <v>2</v>
      </c>
      <c r="DN2451" s="10">
        <v>10.3</v>
      </c>
    </row>
    <row r="2452" spans="1:118" x14ac:dyDescent="0.25">
      <c r="A2452" s="10">
        <v>2513</v>
      </c>
      <c r="R2452" s="10">
        <v>2513</v>
      </c>
      <c r="S2452" s="10" t="s">
        <v>8</v>
      </c>
      <c r="T2452" s="10">
        <v>0.12</v>
      </c>
      <c r="U2452" s="10">
        <v>0.1</v>
      </c>
      <c r="V2452" s="10">
        <v>2</v>
      </c>
      <c r="W2452" s="10">
        <v>36.799999999999997</v>
      </c>
      <c r="Y2452" s="10">
        <v>0.15</v>
      </c>
      <c r="Z2452" s="10">
        <v>0.12</v>
      </c>
      <c r="AA2452" s="10">
        <v>3</v>
      </c>
      <c r="AB2452" s="10">
        <v>36.5</v>
      </c>
      <c r="AD2452" s="10">
        <v>0.18</v>
      </c>
      <c r="AE2452" s="10">
        <v>0.14000000000000001</v>
      </c>
      <c r="AF2452" s="10">
        <v>4</v>
      </c>
      <c r="AG2452" s="10">
        <v>36.200000000000003</v>
      </c>
      <c r="AI2452" s="10">
        <v>2513</v>
      </c>
      <c r="AJ2452" s="10" t="s">
        <v>8</v>
      </c>
      <c r="AK2452" s="10">
        <v>0.34</v>
      </c>
      <c r="AL2452" s="10">
        <v>0.12</v>
      </c>
      <c r="AM2452" s="10">
        <v>6</v>
      </c>
      <c r="AN2452" s="10">
        <v>36.6</v>
      </c>
      <c r="AP2452" s="10">
        <v>0.37</v>
      </c>
      <c r="AQ2452" s="10">
        <v>0.12</v>
      </c>
      <c r="AR2452" s="10">
        <v>7</v>
      </c>
      <c r="AS2452" s="10">
        <v>36.6</v>
      </c>
      <c r="AU2452" s="10">
        <v>0.41</v>
      </c>
      <c r="AV2452" s="10">
        <v>0.14000000000000001</v>
      </c>
      <c r="AW2452" s="10">
        <v>8</v>
      </c>
      <c r="AX2452" s="10">
        <v>36.6</v>
      </c>
      <c r="AZ2452" s="10">
        <v>2513</v>
      </c>
      <c r="BA2452" s="10" t="s">
        <v>8</v>
      </c>
      <c r="BB2452" s="10">
        <v>0.12</v>
      </c>
      <c r="BC2452" s="10">
        <v>0.1</v>
      </c>
      <c r="BD2452" s="10">
        <v>2</v>
      </c>
      <c r="BE2452" s="10">
        <v>36.799999999999997</v>
      </c>
      <c r="BG2452" s="10">
        <v>0.17</v>
      </c>
      <c r="BH2452" s="10">
        <v>0.11</v>
      </c>
      <c r="BI2452" s="10">
        <v>3</v>
      </c>
      <c r="BJ2452" s="10">
        <v>36.5</v>
      </c>
      <c r="BL2452" s="10">
        <v>0.17</v>
      </c>
      <c r="BM2452" s="10">
        <v>0.11</v>
      </c>
      <c r="BN2452" s="10">
        <v>4</v>
      </c>
      <c r="BO2452" s="10">
        <v>36.200000000000003</v>
      </c>
      <c r="BQ2452" s="10">
        <v>2512</v>
      </c>
      <c r="BR2452" s="10" t="s">
        <v>296</v>
      </c>
      <c r="BS2452" s="10">
        <v>0.1046304</v>
      </c>
      <c r="BT2452" s="10">
        <v>3.0552076799999998E-2</v>
      </c>
      <c r="BU2452" s="10">
        <v>6</v>
      </c>
      <c r="BV2452" s="10">
        <v>10.5</v>
      </c>
      <c r="BX2452" s="10">
        <v>0.12352199999999999</v>
      </c>
      <c r="BY2452" s="10">
        <v>7.6583639999999994E-2</v>
      </c>
      <c r="BZ2452" s="10">
        <v>8</v>
      </c>
      <c r="CA2452" s="10">
        <v>10.5</v>
      </c>
      <c r="CC2452" s="10">
        <v>0.15440249999999997</v>
      </c>
      <c r="CD2452" s="10">
        <v>9.5729549999999983E-2</v>
      </c>
      <c r="CE2452" s="10">
        <v>10</v>
      </c>
      <c r="CF2452" s="10">
        <v>10.5</v>
      </c>
      <c r="CH2452" s="10">
        <v>2512</v>
      </c>
      <c r="CI2452" s="10" t="s">
        <v>296</v>
      </c>
      <c r="CJ2452" s="10">
        <v>7.8671749999999985E-2</v>
      </c>
      <c r="CK2452" s="10">
        <v>4.8776484999999987E-2</v>
      </c>
      <c r="CL2452" s="10">
        <v>5</v>
      </c>
      <c r="CM2452" s="10">
        <v>10.7</v>
      </c>
      <c r="CO2452" s="10">
        <v>7.8671749999999985E-2</v>
      </c>
      <c r="CP2452" s="10">
        <v>4.8776484999999987E-2</v>
      </c>
      <c r="CQ2452" s="10">
        <v>5</v>
      </c>
      <c r="CR2452" s="10">
        <v>10.7</v>
      </c>
      <c r="CT2452" s="10">
        <v>7.8671749999999985E-2</v>
      </c>
      <c r="CU2452" s="10">
        <v>4.8776484999999987E-2</v>
      </c>
      <c r="CV2452" s="10">
        <v>5</v>
      </c>
      <c r="CW2452" s="10">
        <v>10.7</v>
      </c>
      <c r="CY2452" s="10">
        <v>2521</v>
      </c>
      <c r="CZ2452" s="10" t="s">
        <v>291</v>
      </c>
      <c r="DA2452" s="10">
        <v>0.2369927</v>
      </c>
      <c r="DB2452" s="10">
        <v>7.7733605600000005E-2</v>
      </c>
      <c r="DC2452" s="10">
        <v>14</v>
      </c>
      <c r="DD2452" s="10">
        <v>10.3</v>
      </c>
      <c r="DF2452" s="10">
        <v>0.28777685000000003</v>
      </c>
      <c r="DG2452" s="10">
        <v>9.4390806800000018E-2</v>
      </c>
      <c r="DH2452" s="10">
        <v>17</v>
      </c>
      <c r="DI2452" s="10">
        <v>10.3</v>
      </c>
      <c r="DK2452" s="10">
        <v>0.28777685000000003</v>
      </c>
      <c r="DL2452" s="10">
        <v>9.4390806800000018E-2</v>
      </c>
      <c r="DM2452" s="10">
        <v>17</v>
      </c>
      <c r="DN2452" s="10">
        <v>10.3</v>
      </c>
    </row>
    <row r="2453" spans="1:118" x14ac:dyDescent="0.25">
      <c r="A2453" s="10">
        <v>2514</v>
      </c>
      <c r="R2453" s="10">
        <v>2514</v>
      </c>
      <c r="S2453" s="10" t="s">
        <v>9</v>
      </c>
      <c r="AI2453" s="10">
        <v>2514</v>
      </c>
      <c r="AJ2453" s="10" t="s">
        <v>9</v>
      </c>
      <c r="AZ2453" s="10">
        <v>2514</v>
      </c>
      <c r="BA2453" s="10" t="s">
        <v>9</v>
      </c>
      <c r="BQ2453" s="10">
        <v>2513</v>
      </c>
      <c r="BR2453" s="10" t="s">
        <v>8</v>
      </c>
      <c r="BS2453" s="10">
        <v>0.3</v>
      </c>
      <c r="BT2453" s="10">
        <v>0.12</v>
      </c>
      <c r="BU2453" s="10">
        <v>5</v>
      </c>
      <c r="BV2453" s="10">
        <v>36.799999999999997</v>
      </c>
      <c r="BX2453" s="10">
        <v>0.37</v>
      </c>
      <c r="BY2453" s="10">
        <v>0.12</v>
      </c>
      <c r="BZ2453" s="10">
        <v>6</v>
      </c>
      <c r="CA2453" s="10">
        <v>36.5</v>
      </c>
      <c r="CC2453" s="10">
        <v>0.38</v>
      </c>
      <c r="CD2453" s="10">
        <v>0.12</v>
      </c>
      <c r="CE2453" s="10">
        <v>7</v>
      </c>
      <c r="CF2453" s="10">
        <v>36.200000000000003</v>
      </c>
      <c r="CH2453" s="10">
        <v>2513</v>
      </c>
      <c r="CI2453" s="10" t="s">
        <v>8</v>
      </c>
      <c r="CJ2453" s="10">
        <v>0.1</v>
      </c>
      <c r="CK2453" s="10">
        <v>0.09</v>
      </c>
      <c r="CL2453" s="10">
        <v>2</v>
      </c>
      <c r="CM2453" s="10">
        <v>36.799999999999997</v>
      </c>
      <c r="CO2453" s="10">
        <v>0.17</v>
      </c>
      <c r="CP2453" s="10">
        <v>0.12</v>
      </c>
      <c r="CQ2453" s="10">
        <v>3</v>
      </c>
      <c r="CR2453" s="10">
        <v>36.5</v>
      </c>
      <c r="CT2453" s="10">
        <v>0.21</v>
      </c>
      <c r="CU2453" s="10">
        <v>0.13</v>
      </c>
      <c r="CV2453" s="10">
        <v>4</v>
      </c>
      <c r="CW2453" s="10">
        <v>36.200000000000003</v>
      </c>
      <c r="CY2453" s="10">
        <v>2522</v>
      </c>
      <c r="CZ2453" s="10" t="s">
        <v>8</v>
      </c>
      <c r="DA2453" s="10">
        <v>0.95</v>
      </c>
      <c r="DB2453" s="10">
        <v>0.31</v>
      </c>
      <c r="DC2453" s="10">
        <v>16</v>
      </c>
      <c r="DD2453" s="10">
        <v>35.799999999999997</v>
      </c>
      <c r="DF2453" s="10">
        <v>1.1499999999999999</v>
      </c>
      <c r="DG2453" s="10">
        <v>0.36</v>
      </c>
      <c r="DH2453" s="10">
        <v>17</v>
      </c>
      <c r="DI2453" s="10">
        <v>36.1</v>
      </c>
      <c r="DK2453" s="10">
        <v>1.53</v>
      </c>
      <c r="DL2453" s="10">
        <v>0.48</v>
      </c>
      <c r="DM2453" s="10">
        <v>22</v>
      </c>
      <c r="DN2453" s="10">
        <v>35.6</v>
      </c>
    </row>
    <row r="2454" spans="1:118" x14ac:dyDescent="0.25">
      <c r="A2454" s="10">
        <v>2515</v>
      </c>
      <c r="R2454" s="10">
        <v>2515</v>
      </c>
      <c r="S2454" s="10" t="s">
        <v>10</v>
      </c>
      <c r="T2454" s="10">
        <v>0.11</v>
      </c>
      <c r="U2454" s="10">
        <v>7.0000000000000007E-2</v>
      </c>
      <c r="V2454" s="10">
        <v>7</v>
      </c>
      <c r="W2454" s="10">
        <v>10.7</v>
      </c>
      <c r="Y2454" s="10">
        <v>0.14000000000000001</v>
      </c>
      <c r="Z2454" s="10">
        <v>0.09</v>
      </c>
      <c r="AA2454" s="10">
        <v>9</v>
      </c>
      <c r="AB2454" s="10">
        <v>10.6</v>
      </c>
      <c r="AD2454" s="10">
        <v>0.17</v>
      </c>
      <c r="AE2454" s="10">
        <v>0.11</v>
      </c>
      <c r="AF2454" s="10">
        <v>11</v>
      </c>
      <c r="AG2454" s="10">
        <v>10.6</v>
      </c>
      <c r="AI2454" s="10">
        <v>2515</v>
      </c>
      <c r="AJ2454" s="10" t="s">
        <v>10</v>
      </c>
      <c r="AK2454" s="10">
        <v>0.33</v>
      </c>
      <c r="AL2454" s="10">
        <v>0.09</v>
      </c>
      <c r="AM2454" s="10">
        <v>19</v>
      </c>
      <c r="AN2454" s="10">
        <v>10.3</v>
      </c>
      <c r="AP2454" s="10">
        <v>0.36</v>
      </c>
      <c r="AQ2454" s="10">
        <v>0.09</v>
      </c>
      <c r="AR2454" s="10">
        <v>21</v>
      </c>
      <c r="AS2454" s="10">
        <v>10.3</v>
      </c>
      <c r="AU2454" s="10">
        <v>0.41</v>
      </c>
      <c r="AV2454" s="10">
        <v>0.1</v>
      </c>
      <c r="AW2454" s="10">
        <v>24</v>
      </c>
      <c r="AX2454" s="10">
        <v>10.3</v>
      </c>
      <c r="AZ2454" s="10">
        <v>2515</v>
      </c>
      <c r="BA2454" s="10" t="s">
        <v>10</v>
      </c>
      <c r="BB2454" s="10">
        <v>0.11</v>
      </c>
      <c r="BC2454" s="10">
        <v>7.0000000000000007E-2</v>
      </c>
      <c r="BD2454" s="10">
        <v>7</v>
      </c>
      <c r="BE2454" s="10">
        <v>10.5</v>
      </c>
      <c r="BG2454" s="10">
        <v>0.16</v>
      </c>
      <c r="BH2454" s="10">
        <v>0.08</v>
      </c>
      <c r="BI2454" s="10">
        <v>10</v>
      </c>
      <c r="BJ2454" s="10">
        <v>10.5</v>
      </c>
      <c r="BL2454" s="10">
        <v>0.16</v>
      </c>
      <c r="BM2454" s="10">
        <v>0.08</v>
      </c>
      <c r="BN2454" s="10">
        <v>10</v>
      </c>
      <c r="BO2454" s="10">
        <v>10.5</v>
      </c>
      <c r="BQ2454" s="10">
        <v>2514</v>
      </c>
      <c r="BR2454" s="10" t="s">
        <v>9</v>
      </c>
      <c r="CH2454" s="10">
        <v>2514</v>
      </c>
      <c r="CI2454" s="10" t="s">
        <v>9</v>
      </c>
      <c r="CY2454" s="10">
        <v>2523</v>
      </c>
      <c r="CZ2454" s="10" t="s">
        <v>9</v>
      </c>
      <c r="DA2454" s="10">
        <v>1.1499999999999999</v>
      </c>
      <c r="DB2454" s="10">
        <v>0.43</v>
      </c>
      <c r="DC2454" s="10">
        <v>19</v>
      </c>
      <c r="DD2454" s="10">
        <v>35.799999999999997</v>
      </c>
      <c r="DF2454" s="10">
        <v>1.44</v>
      </c>
      <c r="DG2454" s="10">
        <v>0.45</v>
      </c>
      <c r="DH2454" s="10">
        <v>19</v>
      </c>
      <c r="DI2454" s="10">
        <v>36.1</v>
      </c>
      <c r="DK2454" s="10">
        <v>1.85</v>
      </c>
      <c r="DL2454" s="10">
        <v>0.56000000000000005</v>
      </c>
      <c r="DM2454" s="10">
        <v>28</v>
      </c>
      <c r="DN2454" s="10">
        <v>35.6</v>
      </c>
    </row>
    <row r="2455" spans="1:118" x14ac:dyDescent="0.25">
      <c r="A2455" s="10">
        <v>2516</v>
      </c>
      <c r="R2455" s="10">
        <v>2516</v>
      </c>
      <c r="S2455" s="10" t="s">
        <v>11</v>
      </c>
      <c r="AI2455" s="10">
        <v>2516</v>
      </c>
      <c r="AJ2455" s="10" t="s">
        <v>11</v>
      </c>
      <c r="AZ2455" s="10">
        <v>2516</v>
      </c>
      <c r="BA2455" s="10" t="s">
        <v>11</v>
      </c>
      <c r="BQ2455" s="10">
        <v>2515</v>
      </c>
      <c r="BR2455" s="10" t="s">
        <v>10</v>
      </c>
      <c r="BS2455" s="10">
        <v>0.28999999999999998</v>
      </c>
      <c r="BT2455" s="10">
        <v>0.09</v>
      </c>
      <c r="BU2455" s="10">
        <v>17</v>
      </c>
      <c r="BV2455" s="10">
        <v>10.5</v>
      </c>
      <c r="BX2455" s="10">
        <v>0.36</v>
      </c>
      <c r="BY2455" s="10">
        <v>0.09</v>
      </c>
      <c r="BZ2455" s="10">
        <v>21</v>
      </c>
      <c r="CA2455" s="10">
        <v>10.5</v>
      </c>
      <c r="CC2455" s="10">
        <v>0.37</v>
      </c>
      <c r="CD2455" s="10">
        <v>0.09</v>
      </c>
      <c r="CE2455" s="10">
        <v>22</v>
      </c>
      <c r="CF2455" s="10">
        <v>10.5</v>
      </c>
      <c r="CH2455" s="10">
        <v>2515</v>
      </c>
      <c r="CI2455" s="10" t="s">
        <v>10</v>
      </c>
      <c r="CJ2455" s="10">
        <v>0.09</v>
      </c>
      <c r="CK2455" s="10">
        <v>0.06</v>
      </c>
      <c r="CL2455" s="10">
        <v>6</v>
      </c>
      <c r="CM2455" s="10">
        <v>10.5</v>
      </c>
      <c r="CO2455" s="10">
        <v>0.17</v>
      </c>
      <c r="CP2455" s="10">
        <v>0.09</v>
      </c>
      <c r="CQ2455" s="10">
        <v>11</v>
      </c>
      <c r="CR2455" s="10">
        <v>10.5</v>
      </c>
      <c r="CT2455" s="10">
        <v>0.2</v>
      </c>
      <c r="CU2455" s="10">
        <v>0.1</v>
      </c>
      <c r="CV2455" s="10">
        <v>13</v>
      </c>
      <c r="CW2455" s="10">
        <v>10.5</v>
      </c>
      <c r="CY2455" s="10">
        <v>2524</v>
      </c>
      <c r="CZ2455" s="10" t="s">
        <v>399</v>
      </c>
      <c r="DA2455" s="10">
        <v>0.93</v>
      </c>
      <c r="DB2455" s="10">
        <v>0.27</v>
      </c>
      <c r="DC2455" s="10">
        <v>90</v>
      </c>
      <c r="DD2455" s="10">
        <v>6.3</v>
      </c>
      <c r="DF2455" s="10">
        <v>1.1000000000000001</v>
      </c>
      <c r="DG2455" s="10">
        <v>0.32</v>
      </c>
      <c r="DH2455" s="10">
        <v>99</v>
      </c>
      <c r="DI2455" s="10">
        <v>6.3</v>
      </c>
      <c r="DK2455" s="10">
        <v>1.5</v>
      </c>
      <c r="DL2455" s="10">
        <v>0.44</v>
      </c>
      <c r="DM2455" s="10">
        <v>130</v>
      </c>
      <c r="DN2455" s="10">
        <v>6.2</v>
      </c>
    </row>
    <row r="2456" spans="1:118" x14ac:dyDescent="0.25">
      <c r="A2456" s="10">
        <v>2517</v>
      </c>
      <c r="R2456" s="10">
        <v>2517</v>
      </c>
      <c r="S2456" s="10" t="s">
        <v>285</v>
      </c>
      <c r="T2456" s="10">
        <v>0</v>
      </c>
      <c r="U2456" s="10">
        <v>0</v>
      </c>
      <c r="V2456" s="10">
        <v>0</v>
      </c>
      <c r="W2456" s="10">
        <v>10.7</v>
      </c>
      <c r="Y2456" s="10">
        <v>0</v>
      </c>
      <c r="Z2456" s="10">
        <v>0</v>
      </c>
      <c r="AA2456" s="10">
        <v>0</v>
      </c>
      <c r="AB2456" s="10">
        <v>10.6</v>
      </c>
      <c r="AD2456" s="10">
        <v>0</v>
      </c>
      <c r="AE2456" s="10">
        <v>0</v>
      </c>
      <c r="AF2456" s="10">
        <v>0</v>
      </c>
      <c r="AG2456" s="10">
        <v>10.6</v>
      </c>
      <c r="AI2456" s="10">
        <v>2517</v>
      </c>
      <c r="AJ2456" s="10" t="s">
        <v>285</v>
      </c>
      <c r="AK2456" s="10">
        <v>0</v>
      </c>
      <c r="AL2456" s="10">
        <v>0</v>
      </c>
      <c r="AM2456" s="10">
        <v>0</v>
      </c>
      <c r="AN2456" s="10">
        <v>10.3</v>
      </c>
      <c r="AP2456" s="10">
        <v>0</v>
      </c>
      <c r="AQ2456" s="10">
        <v>0</v>
      </c>
      <c r="AR2456" s="10">
        <v>0</v>
      </c>
      <c r="AS2456" s="10">
        <v>10.3</v>
      </c>
      <c r="AU2456" s="10">
        <v>0</v>
      </c>
      <c r="AV2456" s="10">
        <v>0</v>
      </c>
      <c r="AW2456" s="10">
        <v>0</v>
      </c>
      <c r="AX2456" s="10">
        <v>10.3</v>
      </c>
      <c r="AZ2456" s="10">
        <v>2517</v>
      </c>
      <c r="BA2456" s="10" t="s">
        <v>285</v>
      </c>
      <c r="BB2456" s="10">
        <v>0</v>
      </c>
      <c r="BC2456" s="10">
        <v>0</v>
      </c>
      <c r="BD2456" s="10">
        <v>0</v>
      </c>
      <c r="BE2456" s="10">
        <v>10.5</v>
      </c>
      <c r="BG2456" s="10">
        <v>0</v>
      </c>
      <c r="BH2456" s="10">
        <v>0</v>
      </c>
      <c r="BI2456" s="10">
        <v>0</v>
      </c>
      <c r="BJ2456" s="10">
        <v>10.5</v>
      </c>
      <c r="BL2456" s="10">
        <v>0</v>
      </c>
      <c r="BM2456" s="10">
        <v>0</v>
      </c>
      <c r="BN2456" s="10">
        <v>0</v>
      </c>
      <c r="BO2456" s="10">
        <v>10.5</v>
      </c>
      <c r="BQ2456" s="10">
        <v>2516</v>
      </c>
      <c r="BR2456" s="10" t="s">
        <v>11</v>
      </c>
      <c r="CH2456" s="10">
        <v>2516</v>
      </c>
      <c r="CI2456" s="10" t="s">
        <v>11</v>
      </c>
      <c r="CY2456" s="10">
        <v>2525</v>
      </c>
      <c r="CZ2456" s="10" t="s">
        <v>530</v>
      </c>
      <c r="DA2456" s="10">
        <v>1.1000000000000001</v>
      </c>
      <c r="DB2456" s="10">
        <v>0.32</v>
      </c>
      <c r="DC2456" s="10">
        <v>110</v>
      </c>
      <c r="DD2456" s="10">
        <v>6.3</v>
      </c>
      <c r="DF2456" s="10">
        <v>1.4</v>
      </c>
      <c r="DG2456" s="10">
        <v>0.41</v>
      </c>
      <c r="DH2456" s="10">
        <v>110</v>
      </c>
      <c r="DI2456" s="10">
        <v>6.3</v>
      </c>
      <c r="DK2456" s="10">
        <v>1.8</v>
      </c>
      <c r="DL2456" s="10">
        <v>0.53</v>
      </c>
      <c r="DM2456" s="10">
        <v>160</v>
      </c>
      <c r="DN2456" s="10">
        <v>6.2</v>
      </c>
    </row>
    <row r="2457" spans="1:118" x14ac:dyDescent="0.25">
      <c r="A2457" s="10">
        <v>2518</v>
      </c>
      <c r="R2457" s="10">
        <v>2518</v>
      </c>
      <c r="S2457" s="10" t="s">
        <v>305</v>
      </c>
      <c r="T2457" s="10">
        <v>1.5734349999999998E-2</v>
      </c>
      <c r="U2457" s="10">
        <v>9.7552969999999978E-3</v>
      </c>
      <c r="V2457" s="10">
        <v>1</v>
      </c>
      <c r="W2457" s="10">
        <v>10.7</v>
      </c>
      <c r="Y2457" s="10">
        <v>1.55873E-2</v>
      </c>
      <c r="Z2457" s="10">
        <v>9.6641260000000003E-3</v>
      </c>
      <c r="AA2457" s="10">
        <v>1</v>
      </c>
      <c r="AB2457" s="10">
        <v>10.6</v>
      </c>
      <c r="AD2457" s="10">
        <v>1.55873E-2</v>
      </c>
      <c r="AE2457" s="10">
        <v>9.6641260000000003E-3</v>
      </c>
      <c r="AF2457" s="10">
        <v>1</v>
      </c>
      <c r="AG2457" s="10">
        <v>10.6</v>
      </c>
      <c r="AI2457" s="10">
        <v>2518</v>
      </c>
      <c r="AJ2457" s="10" t="s">
        <v>305</v>
      </c>
      <c r="AK2457" s="10">
        <v>1.728443E-2</v>
      </c>
      <c r="AL2457" s="10">
        <v>4.3383919300000002E-3</v>
      </c>
      <c r="AM2457" s="10">
        <v>1</v>
      </c>
      <c r="AN2457" s="10">
        <v>10.3</v>
      </c>
      <c r="AP2457" s="10">
        <v>1.728443E-2</v>
      </c>
      <c r="AQ2457" s="10">
        <v>4.3383919300000002E-3</v>
      </c>
      <c r="AR2457" s="10">
        <v>1</v>
      </c>
      <c r="AS2457" s="10">
        <v>10.3</v>
      </c>
      <c r="AU2457" s="10">
        <v>1.728443E-2</v>
      </c>
      <c r="AV2457" s="10">
        <v>4.3383919300000002E-3</v>
      </c>
      <c r="AW2457" s="10">
        <v>1</v>
      </c>
      <c r="AX2457" s="10">
        <v>10.3</v>
      </c>
      <c r="AZ2457" s="10">
        <v>2518</v>
      </c>
      <c r="BA2457" s="10" t="s">
        <v>305</v>
      </c>
      <c r="BB2457" s="10">
        <v>1.5440249999999999E-2</v>
      </c>
      <c r="BC2457" s="10">
        <v>9.5729549999999993E-3</v>
      </c>
      <c r="BD2457" s="10">
        <v>1</v>
      </c>
      <c r="BE2457" s="10">
        <v>10.5</v>
      </c>
      <c r="BG2457" s="10">
        <v>1.5440249999999999E-2</v>
      </c>
      <c r="BH2457" s="10">
        <v>9.5729549999999993E-3</v>
      </c>
      <c r="BI2457" s="10">
        <v>1</v>
      </c>
      <c r="BJ2457" s="10">
        <v>10.5</v>
      </c>
      <c r="BL2457" s="10">
        <v>1.5440249999999999E-2</v>
      </c>
      <c r="BM2457" s="10">
        <v>9.5729549999999993E-3</v>
      </c>
      <c r="BN2457" s="10">
        <v>1</v>
      </c>
      <c r="BO2457" s="10">
        <v>10.5</v>
      </c>
      <c r="BQ2457" s="10">
        <v>2517</v>
      </c>
      <c r="BR2457" s="10" t="s">
        <v>285</v>
      </c>
      <c r="BS2457" s="10">
        <v>0</v>
      </c>
      <c r="BT2457" s="10">
        <v>0</v>
      </c>
      <c r="BU2457" s="10">
        <v>0</v>
      </c>
      <c r="BV2457" s="10">
        <v>10.5</v>
      </c>
      <c r="BX2457" s="10">
        <v>0</v>
      </c>
      <c r="BY2457" s="10">
        <v>0</v>
      </c>
      <c r="BZ2457" s="10">
        <v>0</v>
      </c>
      <c r="CA2457" s="10">
        <v>10.5</v>
      </c>
      <c r="CC2457" s="10">
        <v>0</v>
      </c>
      <c r="CD2457" s="10">
        <v>0</v>
      </c>
      <c r="CE2457" s="10">
        <v>0</v>
      </c>
      <c r="CF2457" s="10">
        <v>10.5</v>
      </c>
      <c r="CH2457" s="10">
        <v>2517</v>
      </c>
      <c r="CI2457" s="10" t="s">
        <v>285</v>
      </c>
      <c r="CJ2457" s="10">
        <v>0</v>
      </c>
      <c r="CK2457" s="10">
        <v>0</v>
      </c>
      <c r="CL2457" s="10">
        <v>0</v>
      </c>
      <c r="CM2457" s="10">
        <v>10.5</v>
      </c>
      <c r="CO2457" s="10">
        <v>0</v>
      </c>
      <c r="CP2457" s="10">
        <v>0</v>
      </c>
      <c r="CQ2457" s="10">
        <v>0</v>
      </c>
      <c r="CR2457" s="10">
        <v>10.5</v>
      </c>
      <c r="CT2457" s="10">
        <v>0</v>
      </c>
      <c r="CU2457" s="10">
        <v>0</v>
      </c>
      <c r="CV2457" s="10">
        <v>0</v>
      </c>
      <c r="CW2457" s="10">
        <v>10.5</v>
      </c>
      <c r="CY2457" s="10">
        <v>2526</v>
      </c>
      <c r="CZ2457" s="10" t="s">
        <v>285</v>
      </c>
      <c r="DA2457" s="10">
        <v>1.0354049999999998E-2</v>
      </c>
      <c r="DB2457" s="10">
        <v>3.3961283999999997E-3</v>
      </c>
      <c r="DC2457" s="10">
        <v>1</v>
      </c>
      <c r="DD2457" s="10">
        <v>6.3</v>
      </c>
      <c r="DF2457" s="10">
        <v>1.0354049999999998E-2</v>
      </c>
      <c r="DG2457" s="10">
        <v>3.3961283999999997E-3</v>
      </c>
      <c r="DH2457" s="10">
        <v>1</v>
      </c>
      <c r="DI2457" s="10">
        <v>6.3</v>
      </c>
      <c r="DK2457" s="10">
        <v>1.0189699999999999E-2</v>
      </c>
      <c r="DL2457" s="10">
        <v>3.3422216E-3</v>
      </c>
      <c r="DM2457" s="10">
        <v>1</v>
      </c>
      <c r="DN2457" s="10">
        <v>6.2</v>
      </c>
    </row>
    <row r="2458" spans="1:118" x14ac:dyDescent="0.25">
      <c r="A2458" s="10">
        <v>2519</v>
      </c>
      <c r="R2458" s="10">
        <v>2519</v>
      </c>
      <c r="S2458" s="10" t="s">
        <v>315</v>
      </c>
      <c r="T2458" s="10">
        <v>1.5734349999999998E-2</v>
      </c>
      <c r="U2458" s="10">
        <v>9.7552969999999978E-3</v>
      </c>
      <c r="V2458" s="10">
        <v>1</v>
      </c>
      <c r="W2458" s="10">
        <v>10.7</v>
      </c>
      <c r="Y2458" s="10">
        <v>1.55873E-2</v>
      </c>
      <c r="Z2458" s="10">
        <v>9.6641260000000003E-3</v>
      </c>
      <c r="AA2458" s="10">
        <v>1</v>
      </c>
      <c r="AB2458" s="10">
        <v>10.6</v>
      </c>
      <c r="AD2458" s="10">
        <v>1.55873E-2</v>
      </c>
      <c r="AE2458" s="10">
        <v>9.6641260000000003E-3</v>
      </c>
      <c r="AF2458" s="10">
        <v>1</v>
      </c>
      <c r="AG2458" s="10">
        <v>10.6</v>
      </c>
      <c r="AI2458" s="10">
        <v>2519</v>
      </c>
      <c r="AJ2458" s="10" t="s">
        <v>315</v>
      </c>
      <c r="AK2458" s="10">
        <v>1.728443E-2</v>
      </c>
      <c r="AL2458" s="10">
        <v>4.3383919300000002E-3</v>
      </c>
      <c r="AM2458" s="10">
        <v>1</v>
      </c>
      <c r="AN2458" s="10">
        <v>10.3</v>
      </c>
      <c r="AP2458" s="10">
        <v>1.728443E-2</v>
      </c>
      <c r="AQ2458" s="10">
        <v>4.3383919300000002E-3</v>
      </c>
      <c r="AR2458" s="10">
        <v>1</v>
      </c>
      <c r="AS2458" s="10">
        <v>10.3</v>
      </c>
      <c r="AU2458" s="10">
        <v>1.728443E-2</v>
      </c>
      <c r="AV2458" s="10">
        <v>4.3383919300000002E-3</v>
      </c>
      <c r="AW2458" s="10">
        <v>1</v>
      </c>
      <c r="AX2458" s="10">
        <v>10.3</v>
      </c>
      <c r="AZ2458" s="10">
        <v>2519</v>
      </c>
      <c r="BA2458" s="10" t="s">
        <v>315</v>
      </c>
      <c r="BB2458" s="10">
        <v>1.5440249999999999E-2</v>
      </c>
      <c r="BC2458" s="10">
        <v>9.5729549999999993E-3</v>
      </c>
      <c r="BD2458" s="10">
        <v>1</v>
      </c>
      <c r="BE2458" s="10">
        <v>10.5</v>
      </c>
      <c r="BG2458" s="10">
        <v>1.5440249999999999E-2</v>
      </c>
      <c r="BH2458" s="10">
        <v>9.5729549999999993E-3</v>
      </c>
      <c r="BI2458" s="10">
        <v>1</v>
      </c>
      <c r="BJ2458" s="10">
        <v>10.5</v>
      </c>
      <c r="BL2458" s="10">
        <v>1.5440249999999999E-2</v>
      </c>
      <c r="BM2458" s="10">
        <v>9.5729549999999993E-3</v>
      </c>
      <c r="BN2458" s="10">
        <v>1</v>
      </c>
      <c r="BO2458" s="10">
        <v>10.5</v>
      </c>
      <c r="BQ2458" s="10">
        <v>2518</v>
      </c>
      <c r="BR2458" s="10" t="s">
        <v>305</v>
      </c>
      <c r="BS2458" s="10">
        <v>1.7620049999999998E-2</v>
      </c>
      <c r="BT2458" s="10">
        <v>4.4226325499999997E-3</v>
      </c>
      <c r="BU2458" s="10">
        <v>1</v>
      </c>
      <c r="BV2458" s="10">
        <v>10.5</v>
      </c>
      <c r="BX2458" s="10">
        <v>1.7620049999999998E-2</v>
      </c>
      <c r="BY2458" s="10">
        <v>4.4226325499999997E-3</v>
      </c>
      <c r="BZ2458" s="10">
        <v>1</v>
      </c>
      <c r="CA2458" s="10">
        <v>10.5</v>
      </c>
      <c r="CC2458" s="10">
        <v>1.7620049999999998E-2</v>
      </c>
      <c r="CD2458" s="10">
        <v>4.4226325499999997E-3</v>
      </c>
      <c r="CE2458" s="10">
        <v>1</v>
      </c>
      <c r="CF2458" s="10">
        <v>10.5</v>
      </c>
      <c r="CH2458" s="10">
        <v>2518</v>
      </c>
      <c r="CI2458" s="10" t="s">
        <v>305</v>
      </c>
      <c r="CJ2458" s="10">
        <v>1.5440249999999999E-2</v>
      </c>
      <c r="CK2458" s="10">
        <v>9.5729549999999993E-3</v>
      </c>
      <c r="CL2458" s="10">
        <v>1</v>
      </c>
      <c r="CM2458" s="10">
        <v>10.5</v>
      </c>
      <c r="CO2458" s="10">
        <v>1.5440249999999999E-2</v>
      </c>
      <c r="CP2458" s="10">
        <v>9.5729549999999993E-3</v>
      </c>
      <c r="CQ2458" s="10">
        <v>1</v>
      </c>
      <c r="CR2458" s="10">
        <v>10.5</v>
      </c>
      <c r="CT2458" s="10">
        <v>1.5440249999999999E-2</v>
      </c>
      <c r="CU2458" s="10">
        <v>9.5729549999999993E-3</v>
      </c>
      <c r="CV2458" s="10">
        <v>1</v>
      </c>
      <c r="CW2458" s="10">
        <v>10.5</v>
      </c>
      <c r="CY2458" s="10">
        <v>2527</v>
      </c>
      <c r="CZ2458" s="10" t="s">
        <v>304</v>
      </c>
      <c r="DA2458" s="10">
        <v>0.37274579999999996</v>
      </c>
      <c r="DB2458" s="10">
        <v>0.12226062239999999</v>
      </c>
      <c r="DC2458" s="10">
        <v>36</v>
      </c>
      <c r="DD2458" s="10">
        <v>6.3</v>
      </c>
      <c r="DF2458" s="10">
        <v>0.44522414999999993</v>
      </c>
      <c r="DG2458" s="10">
        <v>0.14603352119999999</v>
      </c>
      <c r="DH2458" s="10">
        <v>43</v>
      </c>
      <c r="DI2458" s="10">
        <v>6.3</v>
      </c>
      <c r="DK2458" s="10">
        <v>0.81517600000000001</v>
      </c>
      <c r="DL2458" s="10">
        <v>0.26737772800000004</v>
      </c>
      <c r="DM2458" s="10">
        <v>80</v>
      </c>
      <c r="DN2458" s="10">
        <v>6.2</v>
      </c>
    </row>
    <row r="2459" spans="1:118" x14ac:dyDescent="0.25">
      <c r="A2459" s="10">
        <v>2520</v>
      </c>
      <c r="R2459" s="10">
        <v>2520</v>
      </c>
      <c r="S2459" s="10" t="s">
        <v>290</v>
      </c>
      <c r="T2459" s="10">
        <v>1.5734349999999998E-2</v>
      </c>
      <c r="U2459" s="10">
        <v>9.7552969999999978E-3</v>
      </c>
      <c r="V2459" s="10">
        <v>1</v>
      </c>
      <c r="W2459" s="10">
        <v>10.7</v>
      </c>
      <c r="Y2459" s="10">
        <v>1.55873E-2</v>
      </c>
      <c r="Z2459" s="10">
        <v>9.6641260000000003E-3</v>
      </c>
      <c r="AA2459" s="10">
        <v>1</v>
      </c>
      <c r="AB2459" s="10">
        <v>10.6</v>
      </c>
      <c r="AD2459" s="10">
        <v>1.55873E-2</v>
      </c>
      <c r="AE2459" s="10">
        <v>9.6641260000000003E-3</v>
      </c>
      <c r="AF2459" s="10">
        <v>1</v>
      </c>
      <c r="AG2459" s="10">
        <v>10.6</v>
      </c>
      <c r="AI2459" s="10">
        <v>2520</v>
      </c>
      <c r="AJ2459" s="10" t="s">
        <v>290</v>
      </c>
      <c r="AK2459" s="10">
        <v>1.728443E-2</v>
      </c>
      <c r="AL2459" s="10">
        <v>4.3383919300000002E-3</v>
      </c>
      <c r="AM2459" s="10">
        <v>1</v>
      </c>
      <c r="AN2459" s="10">
        <v>10.3</v>
      </c>
      <c r="AP2459" s="10">
        <v>1.728443E-2</v>
      </c>
      <c r="AQ2459" s="10">
        <v>4.3383919300000002E-3</v>
      </c>
      <c r="AR2459" s="10">
        <v>1</v>
      </c>
      <c r="AS2459" s="10">
        <v>10.3</v>
      </c>
      <c r="AU2459" s="10">
        <v>1.728443E-2</v>
      </c>
      <c r="AV2459" s="10">
        <v>4.3383919300000002E-3</v>
      </c>
      <c r="AW2459" s="10">
        <v>1</v>
      </c>
      <c r="AX2459" s="10">
        <v>10.3</v>
      </c>
      <c r="AZ2459" s="10">
        <v>2520</v>
      </c>
      <c r="BA2459" s="10" t="s">
        <v>290</v>
      </c>
      <c r="BB2459" s="10">
        <v>1.5440249999999999E-2</v>
      </c>
      <c r="BC2459" s="10">
        <v>9.5729549999999993E-3</v>
      </c>
      <c r="BD2459" s="10">
        <v>1</v>
      </c>
      <c r="BE2459" s="10">
        <v>10.5</v>
      </c>
      <c r="BG2459" s="10">
        <v>1.5440249999999999E-2</v>
      </c>
      <c r="BH2459" s="10">
        <v>9.5729549999999993E-3</v>
      </c>
      <c r="BI2459" s="10">
        <v>1</v>
      </c>
      <c r="BJ2459" s="10">
        <v>10.5</v>
      </c>
      <c r="BL2459" s="10">
        <v>1.5440249999999999E-2</v>
      </c>
      <c r="BM2459" s="10">
        <v>9.5729549999999993E-3</v>
      </c>
      <c r="BN2459" s="10">
        <v>1</v>
      </c>
      <c r="BO2459" s="10">
        <v>10.5</v>
      </c>
      <c r="BQ2459" s="10">
        <v>2519</v>
      </c>
      <c r="BR2459" s="10" t="s">
        <v>315</v>
      </c>
      <c r="BS2459" s="10">
        <v>1.7620049999999998E-2</v>
      </c>
      <c r="BT2459" s="10">
        <v>4.4226325499999997E-3</v>
      </c>
      <c r="BU2459" s="10">
        <v>1</v>
      </c>
      <c r="BV2459" s="10">
        <v>10.5</v>
      </c>
      <c r="BX2459" s="10">
        <v>1.7620049999999998E-2</v>
      </c>
      <c r="BY2459" s="10">
        <v>4.4226325499999997E-3</v>
      </c>
      <c r="BZ2459" s="10">
        <v>1</v>
      </c>
      <c r="CA2459" s="10">
        <v>10.5</v>
      </c>
      <c r="CC2459" s="10">
        <v>1.7620049999999998E-2</v>
      </c>
      <c r="CD2459" s="10">
        <v>4.4226325499999997E-3</v>
      </c>
      <c r="CE2459" s="10">
        <v>1</v>
      </c>
      <c r="CF2459" s="10">
        <v>10.5</v>
      </c>
      <c r="CH2459" s="10">
        <v>2519</v>
      </c>
      <c r="CI2459" s="10" t="s">
        <v>315</v>
      </c>
      <c r="CJ2459" s="10">
        <v>1.5440249999999999E-2</v>
      </c>
      <c r="CK2459" s="10">
        <v>9.5729549999999993E-3</v>
      </c>
      <c r="CL2459" s="10">
        <v>1</v>
      </c>
      <c r="CM2459" s="10">
        <v>10.5</v>
      </c>
      <c r="CO2459" s="10">
        <v>1.5440249999999999E-2</v>
      </c>
      <c r="CP2459" s="10">
        <v>9.5729549999999993E-3</v>
      </c>
      <c r="CQ2459" s="10">
        <v>1</v>
      </c>
      <c r="CR2459" s="10">
        <v>10.5</v>
      </c>
      <c r="CT2459" s="10">
        <v>1.5440249999999999E-2</v>
      </c>
      <c r="CU2459" s="10">
        <v>9.5729549999999993E-3</v>
      </c>
      <c r="CV2459" s="10">
        <v>1</v>
      </c>
      <c r="CW2459" s="10">
        <v>10.5</v>
      </c>
      <c r="CY2459" s="10">
        <v>2528</v>
      </c>
      <c r="CZ2459" s="10" t="s">
        <v>305</v>
      </c>
      <c r="DA2459" s="10">
        <v>0.46593224999999994</v>
      </c>
      <c r="DB2459" s="10">
        <v>0.152825778</v>
      </c>
      <c r="DC2459" s="10">
        <v>45</v>
      </c>
      <c r="DD2459" s="10">
        <v>6.3</v>
      </c>
      <c r="DF2459" s="10">
        <v>0.48664034999999989</v>
      </c>
      <c r="DG2459" s="10">
        <v>0.15961803479999997</v>
      </c>
      <c r="DH2459" s="10">
        <v>47</v>
      </c>
      <c r="DI2459" s="10">
        <v>6.3</v>
      </c>
      <c r="DK2459" s="10">
        <v>1.0087803</v>
      </c>
      <c r="DL2459" s="10">
        <v>0.33087993840000002</v>
      </c>
      <c r="DM2459" s="10">
        <v>99</v>
      </c>
      <c r="DN2459" s="10">
        <v>6.2</v>
      </c>
    </row>
    <row r="2460" spans="1:118" x14ac:dyDescent="0.25">
      <c r="A2460" s="10">
        <v>2521</v>
      </c>
      <c r="R2460" s="10">
        <v>2521</v>
      </c>
      <c r="S2460" s="10" t="s">
        <v>291</v>
      </c>
      <c r="T2460" s="10">
        <v>6.2937399999999991E-2</v>
      </c>
      <c r="U2460" s="10">
        <v>3.9021187999999991E-2</v>
      </c>
      <c r="V2460" s="10">
        <v>4</v>
      </c>
      <c r="W2460" s="10">
        <v>10.7</v>
      </c>
      <c r="Y2460" s="10">
        <v>9.3523800000000004E-2</v>
      </c>
      <c r="Z2460" s="10">
        <v>5.7984756000000005E-2</v>
      </c>
      <c r="AA2460" s="10">
        <v>6</v>
      </c>
      <c r="AB2460" s="10">
        <v>10.6</v>
      </c>
      <c r="AD2460" s="10">
        <v>0.1246984</v>
      </c>
      <c r="AE2460" s="10">
        <v>7.7313008000000003E-2</v>
      </c>
      <c r="AF2460" s="10">
        <v>8</v>
      </c>
      <c r="AG2460" s="10">
        <v>10.6</v>
      </c>
      <c r="AI2460" s="10">
        <v>2521</v>
      </c>
      <c r="AJ2460" s="10" t="s">
        <v>291</v>
      </c>
      <c r="AK2460" s="10">
        <v>0.27655088</v>
      </c>
      <c r="AL2460" s="10">
        <v>6.9414270880000004E-2</v>
      </c>
      <c r="AM2460" s="10">
        <v>16</v>
      </c>
      <c r="AN2460" s="10">
        <v>10.3</v>
      </c>
      <c r="AP2460" s="10">
        <v>0.31111974000000009</v>
      </c>
      <c r="AQ2460" s="10">
        <v>7.8091054740000027E-2</v>
      </c>
      <c r="AR2460" s="10">
        <v>18</v>
      </c>
      <c r="AS2460" s="10">
        <v>10.3</v>
      </c>
      <c r="AU2460" s="10">
        <v>0.36297303000000003</v>
      </c>
      <c r="AV2460" s="10">
        <v>9.1106230530000012E-2</v>
      </c>
      <c r="AW2460" s="10">
        <v>21</v>
      </c>
      <c r="AX2460" s="10">
        <v>10.3</v>
      </c>
      <c r="AZ2460" s="10">
        <v>2521</v>
      </c>
      <c r="BA2460" s="10" t="s">
        <v>291</v>
      </c>
      <c r="BB2460" s="10">
        <v>6.1760999999999996E-2</v>
      </c>
      <c r="BC2460" s="10">
        <v>3.8291819999999997E-2</v>
      </c>
      <c r="BD2460" s="10">
        <v>4</v>
      </c>
      <c r="BE2460" s="10">
        <v>10.5</v>
      </c>
      <c r="BG2460" s="10">
        <v>9.2641499999999988E-2</v>
      </c>
      <c r="BH2460" s="10">
        <v>5.7437729999999992E-2</v>
      </c>
      <c r="BI2460" s="10">
        <v>6</v>
      </c>
      <c r="BJ2460" s="10">
        <v>10.5</v>
      </c>
      <c r="BL2460" s="10">
        <v>0.12352199999999999</v>
      </c>
      <c r="BM2460" s="10">
        <v>7.6583639999999994E-2</v>
      </c>
      <c r="BN2460" s="10">
        <v>8</v>
      </c>
      <c r="BO2460" s="10">
        <v>10.5</v>
      </c>
      <c r="BQ2460" s="10">
        <v>2520</v>
      </c>
      <c r="BR2460" s="10" t="s">
        <v>290</v>
      </c>
      <c r="BS2460" s="10">
        <v>1.7620049999999998E-2</v>
      </c>
      <c r="BT2460" s="10">
        <v>4.4226325499999997E-3</v>
      </c>
      <c r="BU2460" s="10">
        <v>1</v>
      </c>
      <c r="BV2460" s="10">
        <v>10.5</v>
      </c>
      <c r="BX2460" s="10">
        <v>1.7620049999999998E-2</v>
      </c>
      <c r="BY2460" s="10">
        <v>4.4226325499999997E-3</v>
      </c>
      <c r="BZ2460" s="10">
        <v>1</v>
      </c>
      <c r="CA2460" s="10">
        <v>10.5</v>
      </c>
      <c r="CC2460" s="10">
        <v>1.7620049999999998E-2</v>
      </c>
      <c r="CD2460" s="10">
        <v>4.4226325499999997E-3</v>
      </c>
      <c r="CE2460" s="10">
        <v>1</v>
      </c>
      <c r="CF2460" s="10">
        <v>10.5</v>
      </c>
      <c r="CH2460" s="10">
        <v>2520</v>
      </c>
      <c r="CI2460" s="10" t="s">
        <v>290</v>
      </c>
      <c r="CJ2460" s="10">
        <v>1.5440249999999999E-2</v>
      </c>
      <c r="CK2460" s="10">
        <v>9.5729549999999993E-3</v>
      </c>
      <c r="CL2460" s="10">
        <v>1</v>
      </c>
      <c r="CM2460" s="10">
        <v>10.5</v>
      </c>
      <c r="CO2460" s="10">
        <v>1.5440249999999999E-2</v>
      </c>
      <c r="CP2460" s="10">
        <v>9.5729549999999993E-3</v>
      </c>
      <c r="CQ2460" s="10">
        <v>1</v>
      </c>
      <c r="CR2460" s="10">
        <v>10.5</v>
      </c>
      <c r="CT2460" s="10">
        <v>1.5440249999999999E-2</v>
      </c>
      <c r="CU2460" s="10">
        <v>9.5729549999999993E-3</v>
      </c>
      <c r="CV2460" s="10">
        <v>1</v>
      </c>
      <c r="CW2460" s="10">
        <v>10.5</v>
      </c>
      <c r="CY2460" s="10">
        <v>2529</v>
      </c>
      <c r="CZ2460" s="10" t="s">
        <v>315</v>
      </c>
      <c r="DA2460" s="10">
        <v>0.44522414999999993</v>
      </c>
      <c r="DB2460" s="10">
        <v>0.14603352119999999</v>
      </c>
      <c r="DC2460" s="10">
        <v>43</v>
      </c>
      <c r="DD2460" s="10">
        <v>6.3</v>
      </c>
      <c r="DF2460" s="10">
        <v>0.46593224999999994</v>
      </c>
      <c r="DG2460" s="10">
        <v>0.152825778</v>
      </c>
      <c r="DH2460" s="10">
        <v>45</v>
      </c>
      <c r="DI2460" s="10">
        <v>6.3</v>
      </c>
      <c r="DK2460" s="10">
        <v>0.45853650000000001</v>
      </c>
      <c r="DL2460" s="10">
        <v>0.15039997200000002</v>
      </c>
      <c r="DM2460" s="10">
        <v>45</v>
      </c>
      <c r="DN2460" s="10">
        <v>6.2</v>
      </c>
    </row>
    <row r="2461" spans="1:118" x14ac:dyDescent="0.25">
      <c r="A2461" s="10">
        <v>2522</v>
      </c>
      <c r="R2461" s="10">
        <v>2522</v>
      </c>
      <c r="S2461" s="10" t="s">
        <v>8</v>
      </c>
      <c r="T2461" s="10">
        <v>1.1299999999999999</v>
      </c>
      <c r="U2461" s="10">
        <v>0.74</v>
      </c>
      <c r="V2461" s="10">
        <v>27</v>
      </c>
      <c r="W2461" s="10">
        <v>36.799999999999997</v>
      </c>
      <c r="Y2461" s="10">
        <v>1.44</v>
      </c>
      <c r="Z2461" s="10">
        <v>1</v>
      </c>
      <c r="AA2461" s="10">
        <v>27</v>
      </c>
      <c r="AB2461" s="10">
        <v>36.5</v>
      </c>
      <c r="AD2461" s="10">
        <v>1.64</v>
      </c>
      <c r="AE2461" s="10">
        <v>0.92</v>
      </c>
      <c r="AF2461" s="10">
        <v>29</v>
      </c>
      <c r="AG2461" s="10">
        <v>36.200000000000003</v>
      </c>
      <c r="AI2461" s="10">
        <v>2522</v>
      </c>
      <c r="AJ2461" s="10" t="s">
        <v>8</v>
      </c>
      <c r="AK2461" s="10">
        <v>1.1200000000000001</v>
      </c>
      <c r="AL2461" s="10">
        <v>0.44</v>
      </c>
      <c r="AM2461" s="10">
        <v>20</v>
      </c>
      <c r="AN2461" s="10">
        <v>36.200000000000003</v>
      </c>
      <c r="AP2461" s="10">
        <v>1.32</v>
      </c>
      <c r="AQ2461" s="10">
        <v>0.51</v>
      </c>
      <c r="AR2461" s="10">
        <v>25</v>
      </c>
      <c r="AS2461" s="10">
        <v>36.200000000000003</v>
      </c>
      <c r="AU2461" s="10">
        <v>1.51</v>
      </c>
      <c r="AV2461" s="10">
        <v>0.68</v>
      </c>
      <c r="AW2461" s="10">
        <v>26</v>
      </c>
      <c r="AX2461" s="10">
        <v>36.200000000000003</v>
      </c>
      <c r="AZ2461" s="10">
        <v>2522</v>
      </c>
      <c r="BA2461" s="10" t="s">
        <v>8</v>
      </c>
      <c r="BB2461" s="10">
        <v>1.23</v>
      </c>
      <c r="BC2461" s="10">
        <v>0.8</v>
      </c>
      <c r="BD2461" s="10">
        <v>27</v>
      </c>
      <c r="BE2461" s="10">
        <v>36.799999999999997</v>
      </c>
      <c r="BG2461" s="10">
        <v>1.51</v>
      </c>
      <c r="BH2461" s="10">
        <v>0.97</v>
      </c>
      <c r="BI2461" s="10">
        <v>27</v>
      </c>
      <c r="BJ2461" s="10">
        <v>36.5</v>
      </c>
      <c r="BL2461" s="10">
        <v>1.8</v>
      </c>
      <c r="BM2461" s="10">
        <v>1.1000000000000001</v>
      </c>
      <c r="BN2461" s="10">
        <v>29</v>
      </c>
      <c r="BO2461" s="10">
        <v>36.200000000000003</v>
      </c>
      <c r="BQ2461" s="10">
        <v>2521</v>
      </c>
      <c r="BR2461" s="10" t="s">
        <v>291</v>
      </c>
      <c r="BS2461" s="10">
        <v>0.2466807</v>
      </c>
      <c r="BT2461" s="10">
        <v>6.1916855700000002E-2</v>
      </c>
      <c r="BU2461" s="10">
        <v>14</v>
      </c>
      <c r="BV2461" s="10">
        <v>10.5</v>
      </c>
      <c r="BX2461" s="10">
        <v>0.31716089999999997</v>
      </c>
      <c r="BY2461" s="10">
        <v>7.9607385899999994E-2</v>
      </c>
      <c r="BZ2461" s="10">
        <v>18</v>
      </c>
      <c r="CA2461" s="10">
        <v>10.5</v>
      </c>
      <c r="CC2461" s="10">
        <v>0.33478094999999997</v>
      </c>
      <c r="CD2461" s="10">
        <v>8.4030018449999994E-2</v>
      </c>
      <c r="CE2461" s="10">
        <v>19</v>
      </c>
      <c r="CF2461" s="10">
        <v>10.5</v>
      </c>
      <c r="CH2461" s="10">
        <v>2521</v>
      </c>
      <c r="CI2461" s="10" t="s">
        <v>291</v>
      </c>
      <c r="CJ2461" s="10">
        <v>4.6320749999999994E-2</v>
      </c>
      <c r="CK2461" s="10">
        <v>2.8718864999999996E-2</v>
      </c>
      <c r="CL2461" s="10">
        <v>3</v>
      </c>
      <c r="CM2461" s="10">
        <v>10.5</v>
      </c>
      <c r="CO2461" s="10">
        <v>0.12352199999999999</v>
      </c>
      <c r="CP2461" s="10">
        <v>7.6583639999999994E-2</v>
      </c>
      <c r="CQ2461" s="10">
        <v>8</v>
      </c>
      <c r="CR2461" s="10">
        <v>10.5</v>
      </c>
      <c r="CT2461" s="10">
        <v>0.15440249999999997</v>
      </c>
      <c r="CU2461" s="10">
        <v>9.5729549999999983E-2</v>
      </c>
      <c r="CV2461" s="10">
        <v>10</v>
      </c>
      <c r="CW2461" s="10">
        <v>10.5</v>
      </c>
      <c r="CY2461" s="10">
        <v>2530</v>
      </c>
      <c r="CZ2461" s="10" t="s">
        <v>290</v>
      </c>
      <c r="DA2461" s="10">
        <v>0.18637289999999998</v>
      </c>
      <c r="DB2461" s="10">
        <v>6.1130311199999995E-2</v>
      </c>
      <c r="DC2461" s="10">
        <v>18</v>
      </c>
      <c r="DD2461" s="10">
        <v>6.3</v>
      </c>
      <c r="DF2461" s="10">
        <v>0.19672694999999998</v>
      </c>
      <c r="DG2461" s="10">
        <v>6.4526439599999999E-2</v>
      </c>
      <c r="DH2461" s="10">
        <v>19</v>
      </c>
      <c r="DI2461" s="10">
        <v>6.3</v>
      </c>
      <c r="DK2461" s="10">
        <v>0.203794</v>
      </c>
      <c r="DL2461" s="10">
        <v>6.6844432000000009E-2</v>
      </c>
      <c r="DM2461" s="10">
        <v>20</v>
      </c>
      <c r="DN2461" s="10">
        <v>6.2</v>
      </c>
    </row>
    <row r="2462" spans="1:118" x14ac:dyDescent="0.25">
      <c r="A2462" s="10">
        <v>2523</v>
      </c>
      <c r="R2462" s="10">
        <v>2523</v>
      </c>
      <c r="S2462" s="10" t="s">
        <v>9</v>
      </c>
      <c r="AI2462" s="10">
        <v>2523</v>
      </c>
      <c r="AJ2462" s="10" t="s">
        <v>9</v>
      </c>
      <c r="AK2462" s="10">
        <v>1.32</v>
      </c>
      <c r="AL2462" s="10">
        <v>0.51</v>
      </c>
      <c r="AM2462" s="10">
        <v>25</v>
      </c>
      <c r="AN2462" s="10">
        <v>36.200000000000003</v>
      </c>
      <c r="AP2462" s="10">
        <v>1.62</v>
      </c>
      <c r="AQ2462" s="10">
        <v>0.63</v>
      </c>
      <c r="AR2462" s="10">
        <v>30</v>
      </c>
      <c r="AS2462" s="10">
        <v>36.200000000000003</v>
      </c>
      <c r="AU2462" s="10">
        <v>1.72</v>
      </c>
      <c r="AV2462" s="10">
        <v>0.78</v>
      </c>
      <c r="AW2462" s="10">
        <v>32</v>
      </c>
      <c r="AX2462" s="10">
        <v>36.200000000000003</v>
      </c>
      <c r="AZ2462" s="10">
        <v>2523</v>
      </c>
      <c r="BA2462" s="10" t="s">
        <v>9</v>
      </c>
      <c r="BQ2462" s="10">
        <v>2522</v>
      </c>
      <c r="BR2462" s="10" t="s">
        <v>8</v>
      </c>
      <c r="BS2462" s="10">
        <v>0.84</v>
      </c>
      <c r="BT2462" s="10">
        <v>0.55000000000000004</v>
      </c>
      <c r="BU2462" s="10">
        <v>15</v>
      </c>
      <c r="BV2462" s="10">
        <v>36.700000000000003</v>
      </c>
      <c r="BX2462" s="10">
        <v>1.1499999999999999</v>
      </c>
      <c r="BY2462" s="10">
        <v>0.5</v>
      </c>
      <c r="BZ2462" s="10">
        <v>18</v>
      </c>
      <c r="CA2462" s="10">
        <v>36.5</v>
      </c>
      <c r="CC2462" s="10">
        <v>1.24</v>
      </c>
      <c r="CD2462" s="10">
        <v>0.77</v>
      </c>
      <c r="CE2462" s="10">
        <v>19</v>
      </c>
      <c r="CF2462" s="10">
        <v>36.5</v>
      </c>
      <c r="CH2462" s="10">
        <v>2522</v>
      </c>
      <c r="CI2462" s="10" t="s">
        <v>8</v>
      </c>
      <c r="CJ2462" s="10">
        <v>0.77</v>
      </c>
      <c r="CK2462" s="10">
        <v>0.53</v>
      </c>
      <c r="CL2462" s="10">
        <v>15</v>
      </c>
      <c r="CM2462" s="10">
        <v>36.799999999999997</v>
      </c>
      <c r="CO2462" s="10">
        <v>0.98</v>
      </c>
      <c r="CP2462" s="10">
        <v>0.63</v>
      </c>
      <c r="CQ2462" s="10">
        <v>19</v>
      </c>
      <c r="CR2462" s="10">
        <v>36.5</v>
      </c>
      <c r="CT2462" s="10">
        <v>1.22</v>
      </c>
      <c r="CU2462" s="10">
        <v>0.78</v>
      </c>
      <c r="CV2462" s="10">
        <v>25</v>
      </c>
      <c r="CW2462" s="10">
        <v>36.200000000000003</v>
      </c>
      <c r="CY2462" s="10">
        <v>2531</v>
      </c>
      <c r="CZ2462" s="10" t="s">
        <v>291</v>
      </c>
      <c r="DA2462" s="10">
        <v>0.13460264999999999</v>
      </c>
      <c r="DB2462" s="10">
        <v>4.4149669199999998E-2</v>
      </c>
      <c r="DC2462" s="10">
        <v>13</v>
      </c>
      <c r="DD2462" s="10">
        <v>6.3</v>
      </c>
      <c r="DF2462" s="10">
        <v>0.17601884999999998</v>
      </c>
      <c r="DG2462" s="10">
        <v>5.7734182799999992E-2</v>
      </c>
      <c r="DH2462" s="10">
        <v>17</v>
      </c>
      <c r="DI2462" s="10">
        <v>6.3</v>
      </c>
      <c r="DK2462" s="10">
        <v>0.1426558</v>
      </c>
      <c r="DL2462" s="10">
        <v>4.6791102399999999E-2</v>
      </c>
      <c r="DM2462" s="10">
        <v>14</v>
      </c>
      <c r="DN2462" s="10">
        <v>6.2</v>
      </c>
    </row>
    <row r="2463" spans="1:118" x14ac:dyDescent="0.25">
      <c r="A2463" s="10">
        <v>2524</v>
      </c>
      <c r="R2463" s="10">
        <v>2524</v>
      </c>
      <c r="S2463" s="10" t="s">
        <v>399</v>
      </c>
      <c r="T2463" s="10">
        <v>1.1000000000000001</v>
      </c>
      <c r="U2463" s="10">
        <v>0.67</v>
      </c>
      <c r="V2463" s="10">
        <v>110</v>
      </c>
      <c r="W2463" s="10">
        <v>6.7</v>
      </c>
      <c r="Y2463" s="10">
        <v>1.4</v>
      </c>
      <c r="Z2463" s="10">
        <v>0.86</v>
      </c>
      <c r="AA2463" s="10">
        <v>140</v>
      </c>
      <c r="AB2463" s="10">
        <v>6.7</v>
      </c>
      <c r="AD2463" s="10">
        <v>1.6</v>
      </c>
      <c r="AE2463" s="10">
        <v>0.87</v>
      </c>
      <c r="AF2463" s="10">
        <v>160</v>
      </c>
      <c r="AG2463" s="10">
        <v>6.6</v>
      </c>
      <c r="AI2463" s="10">
        <v>2524</v>
      </c>
      <c r="AJ2463" s="10" t="s">
        <v>399</v>
      </c>
      <c r="AK2463" s="10">
        <v>1.1000000000000001</v>
      </c>
      <c r="AL2463" s="10">
        <v>0.42</v>
      </c>
      <c r="AM2463" s="10">
        <v>100</v>
      </c>
      <c r="AN2463" s="10">
        <v>6.7</v>
      </c>
      <c r="AP2463" s="10">
        <v>1.3</v>
      </c>
      <c r="AQ2463" s="10">
        <v>0.49</v>
      </c>
      <c r="AR2463" s="10">
        <v>120</v>
      </c>
      <c r="AS2463" s="10">
        <v>6.7</v>
      </c>
      <c r="AU2463" s="10">
        <v>1.5</v>
      </c>
      <c r="AV2463" s="10">
        <v>0.66</v>
      </c>
      <c r="AW2463" s="10">
        <v>140</v>
      </c>
      <c r="AX2463" s="10">
        <v>6.7</v>
      </c>
      <c r="AZ2463" s="10">
        <v>2524</v>
      </c>
      <c r="BA2463" s="10" t="s">
        <v>399</v>
      </c>
      <c r="BB2463" s="10">
        <v>1.2130000000000001</v>
      </c>
      <c r="BC2463" s="10">
        <v>0.76</v>
      </c>
      <c r="BD2463" s="10">
        <v>125</v>
      </c>
      <c r="BE2463" s="10">
        <v>6.7</v>
      </c>
      <c r="BG2463" s="10">
        <v>1.5</v>
      </c>
      <c r="BH2463" s="10">
        <v>0.93</v>
      </c>
      <c r="BI2463" s="10">
        <v>155</v>
      </c>
      <c r="BJ2463" s="10">
        <v>6.6</v>
      </c>
      <c r="BL2463" s="10">
        <v>1.78</v>
      </c>
      <c r="BM2463" s="10">
        <v>1</v>
      </c>
      <c r="BN2463" s="10">
        <v>180</v>
      </c>
      <c r="BO2463" s="10">
        <v>6.6</v>
      </c>
      <c r="BQ2463" s="10">
        <v>2523</v>
      </c>
      <c r="BR2463" s="10" t="s">
        <v>9</v>
      </c>
      <c r="BS2463" s="10">
        <v>1.1399999999999999</v>
      </c>
      <c r="BT2463" s="10">
        <v>0.46</v>
      </c>
      <c r="BU2463" s="10">
        <v>16</v>
      </c>
      <c r="BV2463" s="10">
        <v>36.700000000000003</v>
      </c>
      <c r="BX2463" s="10">
        <v>1.1200000000000001</v>
      </c>
      <c r="BY2463" s="10">
        <v>0.54</v>
      </c>
      <c r="BZ2463" s="10">
        <v>18</v>
      </c>
      <c r="CA2463" s="10">
        <v>36.5</v>
      </c>
      <c r="CC2463" s="10">
        <v>1.42</v>
      </c>
      <c r="CD2463" s="10">
        <v>0.48</v>
      </c>
      <c r="CE2463" s="10">
        <v>20</v>
      </c>
      <c r="CF2463" s="10">
        <v>36.5</v>
      </c>
      <c r="CH2463" s="10">
        <v>2523</v>
      </c>
      <c r="CI2463" s="10" t="s">
        <v>9</v>
      </c>
      <c r="CY2463" s="10">
        <v>2532</v>
      </c>
      <c r="CZ2463" s="10" t="s">
        <v>307</v>
      </c>
      <c r="DA2463" s="10">
        <v>0.39345389999999997</v>
      </c>
      <c r="DB2463" s="10">
        <v>0.1290528792</v>
      </c>
      <c r="DC2463" s="10">
        <v>38</v>
      </c>
      <c r="DD2463" s="10">
        <v>6.3</v>
      </c>
      <c r="DF2463" s="10">
        <v>0.31062149999999999</v>
      </c>
      <c r="DG2463" s="10">
        <v>0.101883852</v>
      </c>
      <c r="DH2463" s="10">
        <v>30</v>
      </c>
      <c r="DI2463" s="10">
        <v>6.3</v>
      </c>
      <c r="DK2463" s="10">
        <v>0.49929530000000005</v>
      </c>
      <c r="DL2463" s="10">
        <v>0.16376885840000002</v>
      </c>
      <c r="DM2463" s="10">
        <v>49</v>
      </c>
      <c r="DN2463" s="10">
        <v>6.2</v>
      </c>
    </row>
    <row r="2464" spans="1:118" x14ac:dyDescent="0.25">
      <c r="A2464" s="10">
        <v>2525</v>
      </c>
      <c r="R2464" s="10">
        <v>2525</v>
      </c>
      <c r="S2464" s="10" t="s">
        <v>530</v>
      </c>
      <c r="AI2464" s="10">
        <v>2525</v>
      </c>
      <c r="AJ2464" s="10" t="s">
        <v>530</v>
      </c>
      <c r="AK2464" s="10">
        <v>1.3</v>
      </c>
      <c r="AL2464" s="10">
        <v>0.49</v>
      </c>
      <c r="AM2464" s="10">
        <v>120</v>
      </c>
      <c r="AN2464" s="10">
        <v>6.7</v>
      </c>
      <c r="AP2464" s="10">
        <v>1.6</v>
      </c>
      <c r="AQ2464" s="10">
        <v>0.61</v>
      </c>
      <c r="AR2464" s="10">
        <v>145</v>
      </c>
      <c r="AS2464" s="10">
        <v>6.7</v>
      </c>
      <c r="AU2464" s="10">
        <v>1.7</v>
      </c>
      <c r="AV2464" s="10">
        <v>0.75</v>
      </c>
      <c r="AW2464" s="10">
        <v>160</v>
      </c>
      <c r="AX2464" s="10">
        <v>6.7</v>
      </c>
      <c r="AZ2464" s="10">
        <v>2525</v>
      </c>
      <c r="BA2464" s="10" t="s">
        <v>530</v>
      </c>
      <c r="BQ2464" s="10">
        <v>2524</v>
      </c>
      <c r="BR2464" s="10" t="s">
        <v>399</v>
      </c>
      <c r="BS2464" s="10">
        <v>0.82</v>
      </c>
      <c r="BT2464" s="10">
        <v>0.51</v>
      </c>
      <c r="BU2464" s="10">
        <v>85</v>
      </c>
      <c r="BV2464" s="10">
        <v>6.6</v>
      </c>
      <c r="BX2464" s="10">
        <v>1.1000000000000001</v>
      </c>
      <c r="BY2464" s="10">
        <v>0.44</v>
      </c>
      <c r="BZ2464" s="10">
        <v>105</v>
      </c>
      <c r="CA2464" s="10">
        <v>6.6</v>
      </c>
      <c r="CC2464" s="10">
        <v>1.2</v>
      </c>
      <c r="CD2464" s="10">
        <v>0.72</v>
      </c>
      <c r="CE2464" s="10">
        <v>120</v>
      </c>
      <c r="CF2464" s="10">
        <v>6.6</v>
      </c>
      <c r="CH2464" s="10">
        <v>2524</v>
      </c>
      <c r="CI2464" s="10" t="s">
        <v>399</v>
      </c>
      <c r="CJ2464" s="10">
        <v>0.76</v>
      </c>
      <c r="CK2464" s="10">
        <v>0.5</v>
      </c>
      <c r="CL2464" s="10">
        <v>80</v>
      </c>
      <c r="CM2464" s="10">
        <v>6.7</v>
      </c>
      <c r="CO2464" s="10">
        <v>0.96</v>
      </c>
      <c r="CP2464" s="10">
        <v>0.59</v>
      </c>
      <c r="CQ2464" s="10">
        <v>100</v>
      </c>
      <c r="CR2464" s="10">
        <v>6.6</v>
      </c>
      <c r="CT2464" s="10">
        <v>1.2</v>
      </c>
      <c r="CU2464" s="10">
        <v>0.7</v>
      </c>
      <c r="CV2464" s="10">
        <v>120</v>
      </c>
      <c r="CW2464" s="10">
        <v>6.6</v>
      </c>
      <c r="CY2464" s="10">
        <v>2533</v>
      </c>
      <c r="CZ2464" s="10" t="s">
        <v>8</v>
      </c>
      <c r="DA2464" s="10">
        <v>0.48121680000000006</v>
      </c>
      <c r="DB2464" s="10">
        <v>0.15783911040000004</v>
      </c>
      <c r="DC2464" s="10">
        <v>8</v>
      </c>
      <c r="DD2464" s="10">
        <v>36.6</v>
      </c>
      <c r="DF2464" s="10">
        <v>0.60480800000000001</v>
      </c>
      <c r="DG2464" s="10">
        <v>0.19837702400000001</v>
      </c>
      <c r="DH2464" s="10">
        <v>10</v>
      </c>
      <c r="DI2464" s="10">
        <v>36.799999999999997</v>
      </c>
      <c r="DK2464" s="10">
        <v>0.5443271999999999</v>
      </c>
      <c r="DL2464" s="10">
        <v>0.17853932159999997</v>
      </c>
      <c r="DM2464" s="10">
        <v>9</v>
      </c>
      <c r="DN2464" s="10">
        <v>36.799999999999997</v>
      </c>
    </row>
    <row r="2465" spans="1:118" x14ac:dyDescent="0.25">
      <c r="A2465" s="10">
        <v>2526</v>
      </c>
      <c r="R2465" s="10">
        <v>2526</v>
      </c>
      <c r="S2465" s="10" t="s">
        <v>285</v>
      </c>
      <c r="T2465" s="10">
        <v>4.926175E-2</v>
      </c>
      <c r="U2465" s="10">
        <v>3.0542284999999999E-2</v>
      </c>
      <c r="V2465" s="10">
        <v>5</v>
      </c>
      <c r="W2465" s="10">
        <v>6.7</v>
      </c>
      <c r="Y2465" s="10">
        <v>9.85235E-2</v>
      </c>
      <c r="Z2465" s="10">
        <v>6.1084569999999998E-2</v>
      </c>
      <c r="AA2465" s="10">
        <v>10</v>
      </c>
      <c r="AB2465" s="10">
        <v>6.7</v>
      </c>
      <c r="AD2465" s="10">
        <v>4.85265E-2</v>
      </c>
      <c r="AE2465" s="10">
        <v>3.0086430000000001E-2</v>
      </c>
      <c r="AF2465" s="10">
        <v>5</v>
      </c>
      <c r="AG2465" s="10">
        <v>6.6</v>
      </c>
      <c r="AI2465" s="10">
        <v>2526</v>
      </c>
      <c r="AJ2465" s="10" t="s">
        <v>285</v>
      </c>
      <c r="AK2465" s="10">
        <v>5.4187924999999998E-2</v>
      </c>
      <c r="AL2465" s="10">
        <v>2.0537223574999999E-2</v>
      </c>
      <c r="AM2465" s="10">
        <v>5</v>
      </c>
      <c r="AN2465" s="10">
        <v>6.7</v>
      </c>
      <c r="AP2465" s="10">
        <v>5.4187924999999998E-2</v>
      </c>
      <c r="AQ2465" s="10">
        <v>2.0537223574999999E-2</v>
      </c>
      <c r="AR2465" s="10">
        <v>5</v>
      </c>
      <c r="AS2465" s="10">
        <v>6.7</v>
      </c>
      <c r="AU2465" s="10">
        <v>5.3028824999999995E-2</v>
      </c>
      <c r="AV2465" s="10">
        <v>2.3385711824999999E-2</v>
      </c>
      <c r="AW2465" s="10">
        <v>5</v>
      </c>
      <c r="AX2465" s="10">
        <v>6.7</v>
      </c>
      <c r="AZ2465" s="10">
        <v>2526</v>
      </c>
      <c r="BA2465" s="10" t="s">
        <v>285</v>
      </c>
      <c r="BB2465" s="10">
        <v>9.85235E-2</v>
      </c>
      <c r="BC2465" s="10">
        <v>6.1084569999999998E-2</v>
      </c>
      <c r="BD2465" s="10">
        <v>10</v>
      </c>
      <c r="BE2465" s="10">
        <v>6.7</v>
      </c>
      <c r="BG2465" s="10">
        <v>9.7053E-2</v>
      </c>
      <c r="BH2465" s="10">
        <v>6.0172860000000002E-2</v>
      </c>
      <c r="BI2465" s="10">
        <v>10</v>
      </c>
      <c r="BJ2465" s="10">
        <v>6.6</v>
      </c>
      <c r="BL2465" s="10">
        <v>9.7053E-2</v>
      </c>
      <c r="BM2465" s="10">
        <v>6.0172860000000002E-2</v>
      </c>
      <c r="BN2465" s="10">
        <v>10</v>
      </c>
      <c r="BO2465" s="10">
        <v>6.6</v>
      </c>
      <c r="BQ2465" s="10">
        <v>2525</v>
      </c>
      <c r="BR2465" s="10" t="s">
        <v>530</v>
      </c>
      <c r="BS2465" s="10">
        <v>1.1000000000000001</v>
      </c>
      <c r="BT2465" s="10">
        <v>0.36</v>
      </c>
      <c r="BU2465" s="10">
        <v>100</v>
      </c>
      <c r="BV2465" s="10">
        <v>6.6</v>
      </c>
      <c r="BX2465" s="10">
        <v>1.1000000000000001</v>
      </c>
      <c r="BY2465" s="10">
        <v>0.44</v>
      </c>
      <c r="BZ2465" s="10">
        <v>105</v>
      </c>
      <c r="CA2465" s="10">
        <v>6.6</v>
      </c>
      <c r="CC2465" s="10">
        <v>1.4</v>
      </c>
      <c r="CD2465" s="10">
        <v>0.36</v>
      </c>
      <c r="CE2465" s="10">
        <v>130</v>
      </c>
      <c r="CF2465" s="10">
        <v>6.6</v>
      </c>
      <c r="CH2465" s="10">
        <v>2525</v>
      </c>
      <c r="CI2465" s="10" t="s">
        <v>530</v>
      </c>
      <c r="CY2465" s="10">
        <v>2534</v>
      </c>
      <c r="CZ2465" s="10" t="s">
        <v>9</v>
      </c>
    </row>
    <row r="2466" spans="1:118" x14ac:dyDescent="0.25">
      <c r="A2466" s="10">
        <v>2527</v>
      </c>
      <c r="R2466" s="10">
        <v>2527</v>
      </c>
      <c r="S2466" s="10" t="s">
        <v>304</v>
      </c>
      <c r="T2466" s="10">
        <v>0.34483225000000001</v>
      </c>
      <c r="U2466" s="10">
        <v>0.21379599500000002</v>
      </c>
      <c r="V2466" s="10">
        <v>35</v>
      </c>
      <c r="W2466" s="10">
        <v>6.7</v>
      </c>
      <c r="Y2466" s="10">
        <v>0.44335574999999988</v>
      </c>
      <c r="Z2466" s="10">
        <v>0.27488056499999991</v>
      </c>
      <c r="AA2466" s="10">
        <v>45</v>
      </c>
      <c r="AB2466" s="10">
        <v>6.7</v>
      </c>
      <c r="AD2466" s="10">
        <v>0.58231799999999989</v>
      </c>
      <c r="AE2466" s="10">
        <v>0.36103715999999991</v>
      </c>
      <c r="AF2466" s="10">
        <v>60</v>
      </c>
      <c r="AG2466" s="10">
        <v>6.6</v>
      </c>
      <c r="AI2466" s="10">
        <v>2527</v>
      </c>
      <c r="AJ2466" s="10" t="s">
        <v>304</v>
      </c>
      <c r="AK2466" s="10">
        <v>0.43350339999999998</v>
      </c>
      <c r="AL2466" s="10">
        <v>0.16429778859999999</v>
      </c>
      <c r="AM2466" s="10">
        <v>40</v>
      </c>
      <c r="AN2466" s="10">
        <v>6.7</v>
      </c>
      <c r="AP2466" s="10">
        <v>0.54187924999999992</v>
      </c>
      <c r="AQ2466" s="10">
        <v>0.20537223574999997</v>
      </c>
      <c r="AR2466" s="10">
        <v>50</v>
      </c>
      <c r="AS2466" s="10">
        <v>6.7</v>
      </c>
      <c r="AU2466" s="10">
        <v>0.68937472499999997</v>
      </c>
      <c r="AV2466" s="10">
        <v>0.30401425372499996</v>
      </c>
      <c r="AW2466" s="10">
        <v>65</v>
      </c>
      <c r="AX2466" s="10">
        <v>6.7</v>
      </c>
      <c r="AZ2466" s="10">
        <v>2527</v>
      </c>
      <c r="BA2466" s="10" t="s">
        <v>304</v>
      </c>
      <c r="BB2466" s="10">
        <v>0.29557049999999996</v>
      </c>
      <c r="BC2466" s="10">
        <v>0.18325370999999999</v>
      </c>
      <c r="BD2466" s="10">
        <v>30</v>
      </c>
      <c r="BE2466" s="10">
        <v>6.7</v>
      </c>
      <c r="BG2466" s="10">
        <v>0.388212</v>
      </c>
      <c r="BH2466" s="10">
        <v>0.24069144000000001</v>
      </c>
      <c r="BI2466" s="10">
        <v>40</v>
      </c>
      <c r="BJ2466" s="10">
        <v>6.6</v>
      </c>
      <c r="BL2466" s="10">
        <v>0.63084449999999992</v>
      </c>
      <c r="BM2466" s="10">
        <v>0.39112358999999997</v>
      </c>
      <c r="BN2466" s="10">
        <v>65</v>
      </c>
      <c r="BO2466" s="10">
        <v>6.6</v>
      </c>
      <c r="BQ2466" s="10">
        <v>2526</v>
      </c>
      <c r="BR2466" s="10" t="s">
        <v>285</v>
      </c>
      <c r="BS2466" s="10">
        <v>1.94106E-2</v>
      </c>
      <c r="BT2466" s="10">
        <v>1.2034572E-2</v>
      </c>
      <c r="BU2466" s="10">
        <v>2</v>
      </c>
      <c r="BV2466" s="10">
        <v>6.6</v>
      </c>
      <c r="BX2466" s="10">
        <v>2.1237480000000003E-2</v>
      </c>
      <c r="BY2466" s="10">
        <v>8.3888046000000008E-3</v>
      </c>
      <c r="BZ2466" s="10">
        <v>2</v>
      </c>
      <c r="CA2466" s="10">
        <v>6.6</v>
      </c>
      <c r="CC2466" s="10">
        <v>1.94106E-2</v>
      </c>
      <c r="CD2466" s="10">
        <v>1.2034572E-2</v>
      </c>
      <c r="CE2466" s="10">
        <v>2</v>
      </c>
      <c r="CF2466" s="10">
        <v>6.6</v>
      </c>
      <c r="CH2466" s="10">
        <v>2526</v>
      </c>
      <c r="CI2466" s="10" t="s">
        <v>285</v>
      </c>
      <c r="CJ2466" s="10">
        <v>4.926175E-2</v>
      </c>
      <c r="CK2466" s="10">
        <v>3.0542284999999999E-2</v>
      </c>
      <c r="CL2466" s="10">
        <v>5</v>
      </c>
      <c r="CM2466" s="10">
        <v>6.7</v>
      </c>
      <c r="CO2466" s="10">
        <v>4.85265E-2</v>
      </c>
      <c r="CP2466" s="10">
        <v>3.0086430000000001E-2</v>
      </c>
      <c r="CQ2466" s="10">
        <v>5</v>
      </c>
      <c r="CR2466" s="10">
        <v>6.6</v>
      </c>
      <c r="CT2466" s="10">
        <v>4.85265E-2</v>
      </c>
      <c r="CU2466" s="10">
        <v>3.0086430000000001E-2</v>
      </c>
      <c r="CV2466" s="10">
        <v>5</v>
      </c>
      <c r="CW2466" s="10">
        <v>6.6</v>
      </c>
      <c r="CY2466" s="10">
        <v>2535</v>
      </c>
      <c r="CZ2466" s="10" t="s">
        <v>572</v>
      </c>
      <c r="DA2466" s="10">
        <v>0.19</v>
      </c>
      <c r="DB2466" s="10">
        <v>0.11</v>
      </c>
      <c r="DC2466" s="10">
        <v>3</v>
      </c>
      <c r="DD2466" s="10">
        <v>36.5</v>
      </c>
      <c r="DF2466" s="10">
        <v>0.17</v>
      </c>
      <c r="DG2466" s="10">
        <v>0.1</v>
      </c>
      <c r="DH2466" s="10">
        <v>3</v>
      </c>
      <c r="DI2466" s="10">
        <v>36.5</v>
      </c>
      <c r="DK2466" s="10">
        <v>0.21</v>
      </c>
      <c r="DL2466" s="10">
        <v>0.11</v>
      </c>
      <c r="DM2466" s="10">
        <v>3</v>
      </c>
      <c r="DN2466" s="10">
        <v>36.5</v>
      </c>
    </row>
    <row r="2467" spans="1:118" x14ac:dyDescent="0.25">
      <c r="A2467" s="10">
        <v>2528</v>
      </c>
      <c r="R2467" s="10">
        <v>2528</v>
      </c>
      <c r="S2467" s="10" t="s">
        <v>305</v>
      </c>
      <c r="T2467" s="10">
        <v>0.394094</v>
      </c>
      <c r="U2467" s="10">
        <v>0.24433827999999999</v>
      </c>
      <c r="V2467" s="10">
        <v>40</v>
      </c>
      <c r="W2467" s="10">
        <v>6.7</v>
      </c>
      <c r="Y2467" s="10">
        <v>0.54187924999999992</v>
      </c>
      <c r="Z2467" s="10">
        <v>0.33596513499999997</v>
      </c>
      <c r="AA2467" s="10">
        <v>55</v>
      </c>
      <c r="AB2467" s="10">
        <v>6.7</v>
      </c>
      <c r="AD2467" s="10">
        <v>0.63084449999999992</v>
      </c>
      <c r="AE2467" s="10">
        <v>0.39112358999999997</v>
      </c>
      <c r="AF2467" s="10">
        <v>65</v>
      </c>
      <c r="AG2467" s="10">
        <v>6.6</v>
      </c>
      <c r="AI2467" s="10">
        <v>2528</v>
      </c>
      <c r="AJ2467" s="10" t="s">
        <v>305</v>
      </c>
      <c r="AK2467" s="10">
        <v>0.86700679999999997</v>
      </c>
      <c r="AL2467" s="10">
        <v>0.32859557719999999</v>
      </c>
      <c r="AM2467" s="10">
        <v>80</v>
      </c>
      <c r="AN2467" s="10">
        <v>6.7</v>
      </c>
      <c r="AP2467" s="10">
        <v>1.0837584999999998</v>
      </c>
      <c r="AQ2467" s="10">
        <v>0.41074447149999993</v>
      </c>
      <c r="AR2467" s="10">
        <v>100</v>
      </c>
      <c r="AS2467" s="10">
        <v>6.7</v>
      </c>
      <c r="AU2467" s="10">
        <v>1.3257206250000002</v>
      </c>
      <c r="AV2467" s="10">
        <v>0.5846427956250001</v>
      </c>
      <c r="AW2467" s="10">
        <v>125</v>
      </c>
      <c r="AX2467" s="10">
        <v>6.7</v>
      </c>
      <c r="AZ2467" s="10">
        <v>2528</v>
      </c>
      <c r="BA2467" s="10" t="s">
        <v>305</v>
      </c>
      <c r="BB2467" s="10">
        <v>0.44335574999999988</v>
      </c>
      <c r="BC2467" s="10">
        <v>0.27488056499999991</v>
      </c>
      <c r="BD2467" s="10">
        <v>45</v>
      </c>
      <c r="BE2467" s="10">
        <v>6.7</v>
      </c>
      <c r="BG2467" s="10">
        <v>0.53379150000000009</v>
      </c>
      <c r="BH2467" s="10">
        <v>0.33095073000000003</v>
      </c>
      <c r="BI2467" s="10">
        <v>55</v>
      </c>
      <c r="BJ2467" s="10">
        <v>6.6</v>
      </c>
      <c r="BL2467" s="10">
        <v>0.67937099999999995</v>
      </c>
      <c r="BM2467" s="10">
        <v>0.42121001999999996</v>
      </c>
      <c r="BN2467" s="10">
        <v>70</v>
      </c>
      <c r="BO2467" s="10">
        <v>6.6</v>
      </c>
      <c r="BQ2467" s="10">
        <v>2527</v>
      </c>
      <c r="BR2467" s="10" t="s">
        <v>304</v>
      </c>
      <c r="BS2467" s="10">
        <v>0.485265</v>
      </c>
      <c r="BT2467" s="10">
        <v>0.30086429999999997</v>
      </c>
      <c r="BU2467" s="10">
        <v>50</v>
      </c>
      <c r="BV2467" s="10">
        <v>6.6</v>
      </c>
      <c r="BX2467" s="10">
        <v>0.69021810000000006</v>
      </c>
      <c r="BY2467" s="10">
        <v>0.27263614950000004</v>
      </c>
      <c r="BZ2467" s="10">
        <v>65</v>
      </c>
      <c r="CA2467" s="10">
        <v>6.6</v>
      </c>
      <c r="CC2467" s="10">
        <v>0.67937099999999995</v>
      </c>
      <c r="CD2467" s="10">
        <v>0.42121001999999996</v>
      </c>
      <c r="CE2467" s="10">
        <v>70</v>
      </c>
      <c r="CF2467" s="10">
        <v>6.6</v>
      </c>
      <c r="CH2467" s="10">
        <v>2527</v>
      </c>
      <c r="CI2467" s="10" t="s">
        <v>304</v>
      </c>
      <c r="CJ2467" s="10">
        <v>1.9704699999999999E-2</v>
      </c>
      <c r="CK2467" s="10">
        <v>1.2216913999999999E-2</v>
      </c>
      <c r="CL2467" s="10">
        <v>2</v>
      </c>
      <c r="CM2467" s="10">
        <v>6.7</v>
      </c>
      <c r="CO2467" s="10">
        <v>0.4076226</v>
      </c>
      <c r="CP2467" s="10">
        <v>0.252726012</v>
      </c>
      <c r="CQ2467" s="10">
        <v>42</v>
      </c>
      <c r="CR2467" s="10">
        <v>6.6</v>
      </c>
      <c r="CT2467" s="10">
        <v>0.53379150000000009</v>
      </c>
      <c r="CU2467" s="10">
        <v>0.33095073000000003</v>
      </c>
      <c r="CV2467" s="10">
        <v>55</v>
      </c>
      <c r="CW2467" s="10">
        <v>6.6</v>
      </c>
      <c r="CY2467" s="10">
        <v>2536</v>
      </c>
      <c r="CZ2467" s="10" t="s">
        <v>10</v>
      </c>
      <c r="DA2467" s="10">
        <v>0.45</v>
      </c>
      <c r="DB2467" s="10">
        <v>0.25</v>
      </c>
      <c r="DC2467" s="10">
        <v>27</v>
      </c>
      <c r="DD2467" s="10">
        <v>10.7</v>
      </c>
      <c r="DF2467" s="10">
        <v>0.61</v>
      </c>
      <c r="DG2467" s="10">
        <v>0.26</v>
      </c>
      <c r="DH2467" s="10">
        <v>35</v>
      </c>
      <c r="DI2467" s="10">
        <v>10.6</v>
      </c>
      <c r="DK2467" s="10">
        <v>0.57999999999999996</v>
      </c>
      <c r="DL2467" s="10">
        <v>0.16</v>
      </c>
      <c r="DM2467" s="10">
        <v>32</v>
      </c>
      <c r="DN2467" s="10">
        <v>10.6</v>
      </c>
    </row>
    <row r="2468" spans="1:118" x14ac:dyDescent="0.25">
      <c r="A2468" s="10">
        <v>2529</v>
      </c>
      <c r="R2468" s="10">
        <v>2529</v>
      </c>
      <c r="S2468" s="10" t="s">
        <v>315</v>
      </c>
      <c r="T2468" s="10">
        <v>9.85235E-2</v>
      </c>
      <c r="U2468" s="10">
        <v>6.1084569999999998E-2</v>
      </c>
      <c r="V2468" s="10">
        <v>10</v>
      </c>
      <c r="W2468" s="10">
        <v>6.7</v>
      </c>
      <c r="Y2468" s="10">
        <v>9.85235E-2</v>
      </c>
      <c r="Z2468" s="10">
        <v>6.1084569999999998E-2</v>
      </c>
      <c r="AA2468" s="10">
        <v>10</v>
      </c>
      <c r="AB2468" s="10">
        <v>6.7</v>
      </c>
      <c r="AD2468" s="10">
        <v>9.7053E-2</v>
      </c>
      <c r="AE2468" s="10">
        <v>6.0172860000000002E-2</v>
      </c>
      <c r="AF2468" s="10">
        <v>10</v>
      </c>
      <c r="AG2468" s="10">
        <v>6.6</v>
      </c>
      <c r="AI2468" s="10">
        <v>2529</v>
      </c>
      <c r="AJ2468" s="10" t="s">
        <v>315</v>
      </c>
      <c r="AK2468" s="10">
        <v>0.37931547500000007</v>
      </c>
      <c r="AL2468" s="10">
        <v>0.14376056502500004</v>
      </c>
      <c r="AM2468" s="10">
        <v>35</v>
      </c>
      <c r="AN2468" s="10">
        <v>6.7</v>
      </c>
      <c r="AP2468" s="10">
        <v>0.43350339999999998</v>
      </c>
      <c r="AQ2468" s="10">
        <v>0.16429778859999999</v>
      </c>
      <c r="AR2468" s="10">
        <v>40</v>
      </c>
      <c r="AS2468" s="10">
        <v>6.7</v>
      </c>
      <c r="AU2468" s="10">
        <v>0.42423059999999996</v>
      </c>
      <c r="AV2468" s="10">
        <v>0.18708569459999999</v>
      </c>
      <c r="AW2468" s="10">
        <v>40</v>
      </c>
      <c r="AX2468" s="10">
        <v>6.7</v>
      </c>
      <c r="AZ2468" s="10">
        <v>2529</v>
      </c>
      <c r="BA2468" s="10" t="s">
        <v>315</v>
      </c>
      <c r="BB2468" s="10">
        <v>0.14778524999999998</v>
      </c>
      <c r="BC2468" s="10">
        <v>9.1626854999999993E-2</v>
      </c>
      <c r="BD2468" s="10">
        <v>15</v>
      </c>
      <c r="BE2468" s="10">
        <v>6.7</v>
      </c>
      <c r="BG2468" s="10">
        <v>0.14557949999999997</v>
      </c>
      <c r="BH2468" s="10">
        <v>9.0259289999999978E-2</v>
      </c>
      <c r="BI2468" s="10">
        <v>15</v>
      </c>
      <c r="BJ2468" s="10">
        <v>6.6</v>
      </c>
      <c r="BL2468" s="10">
        <v>4.85265E-2</v>
      </c>
      <c r="BM2468" s="10">
        <v>3.0086430000000001E-2</v>
      </c>
      <c r="BN2468" s="10">
        <v>5</v>
      </c>
      <c r="BO2468" s="10">
        <v>6.6</v>
      </c>
      <c r="BQ2468" s="10">
        <v>2528</v>
      </c>
      <c r="BR2468" s="10" t="s">
        <v>305</v>
      </c>
      <c r="BS2468" s="10">
        <v>0.58231799999999989</v>
      </c>
      <c r="BT2468" s="10">
        <v>0.36103715999999991</v>
      </c>
      <c r="BU2468" s="10">
        <v>60</v>
      </c>
      <c r="BV2468" s="10">
        <v>6.6</v>
      </c>
      <c r="BX2468" s="10">
        <v>0.58403070000000001</v>
      </c>
      <c r="BY2468" s="10">
        <v>0.23069212650000001</v>
      </c>
      <c r="BZ2468" s="10">
        <v>55</v>
      </c>
      <c r="CA2468" s="10">
        <v>6.6</v>
      </c>
      <c r="CC2468" s="10">
        <v>0.58231799999999989</v>
      </c>
      <c r="CD2468" s="10">
        <v>0.36103715999999991</v>
      </c>
      <c r="CE2468" s="10">
        <v>60</v>
      </c>
      <c r="CF2468" s="10">
        <v>6.6</v>
      </c>
      <c r="CH2468" s="10">
        <v>2528</v>
      </c>
      <c r="CI2468" s="10" t="s">
        <v>305</v>
      </c>
      <c r="CJ2468" s="10">
        <v>4.926175E-2</v>
      </c>
      <c r="CK2468" s="10">
        <v>3.0542284999999999E-2</v>
      </c>
      <c r="CL2468" s="10">
        <v>5</v>
      </c>
      <c r="CM2468" s="10">
        <v>6.7</v>
      </c>
      <c r="CO2468" s="10">
        <v>0.29115899999999995</v>
      </c>
      <c r="CP2468" s="10">
        <v>0.18051857999999996</v>
      </c>
      <c r="CQ2468" s="10">
        <v>30</v>
      </c>
      <c r="CR2468" s="10">
        <v>6.6</v>
      </c>
      <c r="CT2468" s="10">
        <v>0.43673849999999992</v>
      </c>
      <c r="CU2468" s="10">
        <v>0.27077786999999992</v>
      </c>
      <c r="CV2468" s="10">
        <v>45</v>
      </c>
      <c r="CW2468" s="10">
        <v>6.6</v>
      </c>
      <c r="CY2468" s="10">
        <v>2537</v>
      </c>
      <c r="CZ2468" s="10" t="s">
        <v>11</v>
      </c>
    </row>
    <row r="2469" spans="1:118" x14ac:dyDescent="0.25">
      <c r="A2469" s="10">
        <v>2530</v>
      </c>
      <c r="R2469" s="10">
        <v>2530</v>
      </c>
      <c r="S2469" s="10" t="s">
        <v>290</v>
      </c>
      <c r="T2469" s="10">
        <v>4.926175E-2</v>
      </c>
      <c r="U2469" s="10">
        <v>3.0542284999999999E-2</v>
      </c>
      <c r="V2469" s="10">
        <v>5</v>
      </c>
      <c r="W2469" s="10">
        <v>6.7</v>
      </c>
      <c r="Y2469" s="10">
        <v>4.926175E-2</v>
      </c>
      <c r="Z2469" s="10">
        <v>3.0542284999999999E-2</v>
      </c>
      <c r="AA2469" s="10">
        <v>5</v>
      </c>
      <c r="AB2469" s="10">
        <v>6.7</v>
      </c>
      <c r="AD2469" s="10">
        <v>4.85265E-2</v>
      </c>
      <c r="AE2469" s="10">
        <v>3.0086430000000001E-2</v>
      </c>
      <c r="AF2469" s="10">
        <v>5</v>
      </c>
      <c r="AG2469" s="10">
        <v>6.6</v>
      </c>
      <c r="AI2469" s="10">
        <v>2530</v>
      </c>
      <c r="AJ2469" s="10" t="s">
        <v>290</v>
      </c>
      <c r="AK2469" s="10">
        <v>0.10837585</v>
      </c>
      <c r="AL2469" s="10">
        <v>4.1074447149999999E-2</v>
      </c>
      <c r="AM2469" s="10">
        <v>10</v>
      </c>
      <c r="AN2469" s="10">
        <v>6.7</v>
      </c>
      <c r="AP2469" s="10">
        <v>0.16256377499999999</v>
      </c>
      <c r="AQ2469" s="10">
        <v>6.1611670724999998E-2</v>
      </c>
      <c r="AR2469" s="10">
        <v>15</v>
      </c>
      <c r="AS2469" s="10">
        <v>6.7</v>
      </c>
      <c r="AU2469" s="10">
        <v>0.15908647499999998</v>
      </c>
      <c r="AV2469" s="10">
        <v>7.0157135474999993E-2</v>
      </c>
      <c r="AW2469" s="10">
        <v>15</v>
      </c>
      <c r="AX2469" s="10">
        <v>6.7</v>
      </c>
      <c r="AZ2469" s="10">
        <v>2530</v>
      </c>
      <c r="BA2469" s="10" t="s">
        <v>290</v>
      </c>
      <c r="BB2469" s="10">
        <v>4.926175E-2</v>
      </c>
      <c r="BC2469" s="10">
        <v>3.0542284999999999E-2</v>
      </c>
      <c r="BD2469" s="10">
        <v>5</v>
      </c>
      <c r="BE2469" s="10">
        <v>6.7</v>
      </c>
      <c r="BG2469" s="10">
        <v>9.7053E-2</v>
      </c>
      <c r="BH2469" s="10">
        <v>6.0172860000000002E-2</v>
      </c>
      <c r="BI2469" s="10">
        <v>10</v>
      </c>
      <c r="BJ2469" s="10">
        <v>6.6</v>
      </c>
      <c r="BL2469" s="10">
        <v>4.85265E-2</v>
      </c>
      <c r="BM2469" s="10">
        <v>3.0086430000000001E-2</v>
      </c>
      <c r="BN2469" s="10">
        <v>5</v>
      </c>
      <c r="BO2469" s="10">
        <v>6.6</v>
      </c>
      <c r="BQ2469" s="10">
        <v>2529</v>
      </c>
      <c r="BR2469" s="10" t="s">
        <v>315</v>
      </c>
      <c r="BS2469" s="10">
        <v>0.29115899999999995</v>
      </c>
      <c r="BT2469" s="10">
        <v>0.18051857999999996</v>
      </c>
      <c r="BU2469" s="10">
        <v>30</v>
      </c>
      <c r="BV2469" s="10">
        <v>6.6</v>
      </c>
      <c r="BX2469" s="10">
        <v>0.31856219999999996</v>
      </c>
      <c r="BY2469" s="10">
        <v>0.12583206899999999</v>
      </c>
      <c r="BZ2469" s="10">
        <v>30</v>
      </c>
      <c r="CA2469" s="10">
        <v>6.6</v>
      </c>
      <c r="CC2469" s="10">
        <v>0.388212</v>
      </c>
      <c r="CD2469" s="10">
        <v>0.24069144000000001</v>
      </c>
      <c r="CE2469" s="10">
        <v>40</v>
      </c>
      <c r="CF2469" s="10">
        <v>6.6</v>
      </c>
      <c r="CH2469" s="10">
        <v>2529</v>
      </c>
      <c r="CI2469" s="10" t="s">
        <v>315</v>
      </c>
      <c r="CJ2469" s="10">
        <v>0.29557049999999996</v>
      </c>
      <c r="CK2469" s="10">
        <v>0.18325370999999999</v>
      </c>
      <c r="CL2469" s="10">
        <v>30</v>
      </c>
      <c r="CM2469" s="10">
        <v>6.7</v>
      </c>
      <c r="CO2469" s="10">
        <v>4.85265E-2</v>
      </c>
      <c r="CP2469" s="10">
        <v>3.0086430000000001E-2</v>
      </c>
      <c r="CQ2469" s="10">
        <v>5</v>
      </c>
      <c r="CR2469" s="10">
        <v>6.6</v>
      </c>
      <c r="CT2469" s="10">
        <v>4.85265E-2</v>
      </c>
      <c r="CU2469" s="10">
        <v>3.0086430000000001E-2</v>
      </c>
      <c r="CV2469" s="10">
        <v>5</v>
      </c>
      <c r="CW2469" s="10">
        <v>6.6</v>
      </c>
      <c r="CY2469" s="10">
        <v>2538</v>
      </c>
      <c r="CZ2469" s="10" t="s">
        <v>285</v>
      </c>
      <c r="DA2469" s="10">
        <v>0.15826904999999999</v>
      </c>
      <c r="DB2469" s="10">
        <v>5.19122484E-2</v>
      </c>
      <c r="DC2469" s="10">
        <v>9</v>
      </c>
      <c r="DD2469" s="10">
        <v>10.7</v>
      </c>
      <c r="DF2469" s="10">
        <v>0.1916321</v>
      </c>
      <c r="DG2469" s="10">
        <v>6.2855328799999999E-2</v>
      </c>
      <c r="DH2469" s="10">
        <v>11</v>
      </c>
      <c r="DI2469" s="10">
        <v>10.6</v>
      </c>
      <c r="DK2469" s="10">
        <v>0.1916321</v>
      </c>
      <c r="DL2469" s="10">
        <v>6.2855328799999999E-2</v>
      </c>
      <c r="DM2469" s="10">
        <v>11</v>
      </c>
      <c r="DN2469" s="10">
        <v>10.6</v>
      </c>
    </row>
    <row r="2470" spans="1:118" x14ac:dyDescent="0.25">
      <c r="A2470" s="10">
        <v>2531</v>
      </c>
      <c r="R2470" s="10">
        <v>2531</v>
      </c>
      <c r="S2470" s="10" t="s">
        <v>291</v>
      </c>
      <c r="T2470" s="10">
        <v>4.926175E-2</v>
      </c>
      <c r="U2470" s="10">
        <v>3.0542284999999999E-2</v>
      </c>
      <c r="V2470" s="10">
        <v>5</v>
      </c>
      <c r="W2470" s="10">
        <v>6.7</v>
      </c>
      <c r="Y2470" s="10">
        <v>4.926175E-2</v>
      </c>
      <c r="Z2470" s="10">
        <v>3.0542284999999999E-2</v>
      </c>
      <c r="AA2470" s="10">
        <v>5</v>
      </c>
      <c r="AB2470" s="10">
        <v>6.7</v>
      </c>
      <c r="AD2470" s="10">
        <v>4.85265E-2</v>
      </c>
      <c r="AE2470" s="10">
        <v>3.0086430000000001E-2</v>
      </c>
      <c r="AF2470" s="10">
        <v>5</v>
      </c>
      <c r="AG2470" s="10">
        <v>6.6</v>
      </c>
      <c r="AI2470" s="10">
        <v>2531</v>
      </c>
      <c r="AJ2470" s="10" t="s">
        <v>291</v>
      </c>
      <c r="AK2470" s="10">
        <v>0.10837585</v>
      </c>
      <c r="AL2470" s="10">
        <v>4.1074447149999999E-2</v>
      </c>
      <c r="AM2470" s="10">
        <v>10</v>
      </c>
      <c r="AN2470" s="10">
        <v>6.7</v>
      </c>
      <c r="AP2470" s="10">
        <v>0.16256377499999999</v>
      </c>
      <c r="AQ2470" s="10">
        <v>6.1611670724999998E-2</v>
      </c>
      <c r="AR2470" s="10">
        <v>15</v>
      </c>
      <c r="AS2470" s="10">
        <v>6.7</v>
      </c>
      <c r="AU2470" s="10">
        <v>0.15908647499999998</v>
      </c>
      <c r="AV2470" s="10">
        <v>7.0157135474999993E-2</v>
      </c>
      <c r="AW2470" s="10">
        <v>15</v>
      </c>
      <c r="AX2470" s="10">
        <v>6.7</v>
      </c>
      <c r="AZ2470" s="10">
        <v>2531</v>
      </c>
      <c r="BA2470" s="10" t="s">
        <v>291</v>
      </c>
      <c r="BB2470" s="10">
        <v>9.85235E-2</v>
      </c>
      <c r="BC2470" s="10">
        <v>6.1084569999999998E-2</v>
      </c>
      <c r="BD2470" s="10">
        <v>10</v>
      </c>
      <c r="BE2470" s="10">
        <v>6.7</v>
      </c>
      <c r="BG2470" s="10">
        <v>4.85265E-2</v>
      </c>
      <c r="BH2470" s="10">
        <v>3.0086430000000001E-2</v>
      </c>
      <c r="BI2470" s="10">
        <v>5</v>
      </c>
      <c r="BJ2470" s="10">
        <v>6.6</v>
      </c>
      <c r="BL2470" s="10">
        <v>4.85265E-2</v>
      </c>
      <c r="BM2470" s="10">
        <v>3.0086430000000001E-2</v>
      </c>
      <c r="BN2470" s="10">
        <v>5</v>
      </c>
      <c r="BO2470" s="10">
        <v>6.6</v>
      </c>
      <c r="BQ2470" s="10">
        <v>2530</v>
      </c>
      <c r="BR2470" s="10" t="s">
        <v>290</v>
      </c>
      <c r="BS2470" s="10">
        <v>9.7053E-2</v>
      </c>
      <c r="BT2470" s="10">
        <v>6.0172860000000002E-2</v>
      </c>
      <c r="BU2470" s="10">
        <v>10</v>
      </c>
      <c r="BV2470" s="10">
        <v>6.6</v>
      </c>
      <c r="BX2470" s="10">
        <v>5.3093700000000001E-2</v>
      </c>
      <c r="BY2470" s="10">
        <v>2.0972011500000002E-2</v>
      </c>
      <c r="BZ2470" s="10">
        <v>5</v>
      </c>
      <c r="CA2470" s="10">
        <v>6.6</v>
      </c>
      <c r="CC2470" s="10">
        <v>4.85265E-2</v>
      </c>
      <c r="CD2470" s="10">
        <v>3.0086430000000001E-2</v>
      </c>
      <c r="CE2470" s="10">
        <v>5</v>
      </c>
      <c r="CF2470" s="10">
        <v>6.6</v>
      </c>
      <c r="CH2470" s="10">
        <v>2530</v>
      </c>
      <c r="CI2470" s="10" t="s">
        <v>290</v>
      </c>
      <c r="CJ2470" s="10">
        <v>9.8523499999999993E-3</v>
      </c>
      <c r="CK2470" s="10">
        <v>6.1084569999999994E-3</v>
      </c>
      <c r="CL2470" s="10">
        <v>1</v>
      </c>
      <c r="CM2470" s="10">
        <v>6.7</v>
      </c>
      <c r="CO2470" s="10">
        <v>9.7053E-3</v>
      </c>
      <c r="CP2470" s="10">
        <v>6.0172860000000002E-3</v>
      </c>
      <c r="CQ2470" s="10">
        <v>1</v>
      </c>
      <c r="CR2470" s="10">
        <v>6.6</v>
      </c>
      <c r="CT2470" s="10">
        <v>9.7053E-3</v>
      </c>
      <c r="CU2470" s="10">
        <v>6.0172860000000002E-3</v>
      </c>
      <c r="CV2470" s="10">
        <v>1</v>
      </c>
      <c r="CW2470" s="10">
        <v>6.6</v>
      </c>
      <c r="CY2470" s="10">
        <v>2539</v>
      </c>
      <c r="CZ2470" s="10" t="s">
        <v>287</v>
      </c>
      <c r="DA2470" s="10">
        <v>5.275635E-2</v>
      </c>
      <c r="DB2470" s="10">
        <v>1.7304082800000002E-2</v>
      </c>
      <c r="DC2470" s="10">
        <v>3</v>
      </c>
      <c r="DD2470" s="10">
        <v>10.7</v>
      </c>
      <c r="DF2470" s="10">
        <v>8.7105499999999988E-2</v>
      </c>
      <c r="DG2470" s="10">
        <v>2.8570603999999996E-2</v>
      </c>
      <c r="DH2470" s="10">
        <v>5</v>
      </c>
      <c r="DI2470" s="10">
        <v>10.6</v>
      </c>
      <c r="DK2470" s="10">
        <v>0.12194770000000001</v>
      </c>
      <c r="DL2470" s="10">
        <v>3.9998845600000006E-2</v>
      </c>
      <c r="DM2470" s="10">
        <v>7</v>
      </c>
      <c r="DN2470" s="10">
        <v>10.6</v>
      </c>
    </row>
    <row r="2471" spans="1:118" x14ac:dyDescent="0.25">
      <c r="A2471" s="10">
        <v>2532</v>
      </c>
      <c r="R2471" s="10">
        <v>2532</v>
      </c>
      <c r="S2471" s="10" t="s">
        <v>307</v>
      </c>
      <c r="T2471" s="10">
        <v>9.85235E-2</v>
      </c>
      <c r="U2471" s="10">
        <v>6.1084569999999998E-2</v>
      </c>
      <c r="V2471" s="10">
        <v>10</v>
      </c>
      <c r="W2471" s="10">
        <v>6.7</v>
      </c>
      <c r="Y2471" s="10">
        <v>9.85235E-2</v>
      </c>
      <c r="Z2471" s="10">
        <v>6.1084569999999998E-2</v>
      </c>
      <c r="AA2471" s="10">
        <v>10</v>
      </c>
      <c r="AB2471" s="10">
        <v>6.7</v>
      </c>
      <c r="AD2471" s="10">
        <v>9.7053E-2</v>
      </c>
      <c r="AE2471" s="10">
        <v>6.0172860000000002E-2</v>
      </c>
      <c r="AF2471" s="10">
        <v>10</v>
      </c>
      <c r="AG2471" s="10">
        <v>6.6</v>
      </c>
      <c r="AI2471" s="10">
        <v>2532</v>
      </c>
      <c r="AJ2471" s="10" t="s">
        <v>307</v>
      </c>
      <c r="AK2471" s="10">
        <v>0.43350339999999998</v>
      </c>
      <c r="AL2471" s="10">
        <v>0.16429778859999999</v>
      </c>
      <c r="AM2471" s="10">
        <v>40</v>
      </c>
      <c r="AN2471" s="10">
        <v>6.7</v>
      </c>
      <c r="AP2471" s="10">
        <v>0.59606717500000006</v>
      </c>
      <c r="AQ2471" s="10">
        <v>0.22590945932500003</v>
      </c>
      <c r="AR2471" s="10">
        <v>55</v>
      </c>
      <c r="AS2471" s="10">
        <v>6.7</v>
      </c>
      <c r="AU2471" s="10">
        <v>0.42423059999999996</v>
      </c>
      <c r="AV2471" s="10">
        <v>0.18708569459999999</v>
      </c>
      <c r="AW2471" s="10">
        <v>40</v>
      </c>
      <c r="AX2471" s="10">
        <v>6.7</v>
      </c>
      <c r="AZ2471" s="10">
        <v>2532</v>
      </c>
      <c r="BA2471" s="10" t="s">
        <v>307</v>
      </c>
      <c r="BB2471" s="10">
        <v>9.85235E-2</v>
      </c>
      <c r="BC2471" s="10">
        <v>6.1084569999999998E-2</v>
      </c>
      <c r="BD2471" s="10">
        <v>10</v>
      </c>
      <c r="BE2471" s="10">
        <v>6.7</v>
      </c>
      <c r="BG2471" s="10">
        <v>0.194106</v>
      </c>
      <c r="BH2471" s="10">
        <v>0.12034572</v>
      </c>
      <c r="BI2471" s="10">
        <v>20</v>
      </c>
      <c r="BJ2471" s="10">
        <v>6.6</v>
      </c>
      <c r="BL2471" s="10">
        <v>0.194106</v>
      </c>
      <c r="BM2471" s="10">
        <v>0.12034572</v>
      </c>
      <c r="BN2471" s="10">
        <v>20</v>
      </c>
      <c r="BO2471" s="10">
        <v>6.6</v>
      </c>
      <c r="BQ2471" s="10">
        <v>2531</v>
      </c>
      <c r="BR2471" s="10" t="s">
        <v>291</v>
      </c>
      <c r="BS2471" s="10">
        <v>0.14557949999999997</v>
      </c>
      <c r="BT2471" s="10">
        <v>9.0259289999999978E-2</v>
      </c>
      <c r="BU2471" s="10">
        <v>15</v>
      </c>
      <c r="BV2471" s="10">
        <v>6.6</v>
      </c>
      <c r="BX2471" s="10">
        <v>0.15928109999999998</v>
      </c>
      <c r="BY2471" s="10">
        <v>6.2916034499999995E-2</v>
      </c>
      <c r="BZ2471" s="10">
        <v>15</v>
      </c>
      <c r="CA2471" s="10">
        <v>6.6</v>
      </c>
      <c r="CC2471" s="10">
        <v>0.14557949999999997</v>
      </c>
      <c r="CD2471" s="10">
        <v>9.0259289999999978E-2</v>
      </c>
      <c r="CE2471" s="10">
        <v>15</v>
      </c>
      <c r="CF2471" s="10">
        <v>6.6</v>
      </c>
      <c r="CH2471" s="10">
        <v>2531</v>
      </c>
      <c r="CI2471" s="10" t="s">
        <v>291</v>
      </c>
      <c r="CJ2471" s="10">
        <v>7.8818799999999994E-2</v>
      </c>
      <c r="CK2471" s="10">
        <v>4.8867655999999995E-2</v>
      </c>
      <c r="CL2471" s="10">
        <v>8</v>
      </c>
      <c r="CM2471" s="10">
        <v>6.7</v>
      </c>
      <c r="CO2471" s="10">
        <v>7.76424E-2</v>
      </c>
      <c r="CP2471" s="10">
        <v>4.8138288000000001E-2</v>
      </c>
      <c r="CQ2471" s="10">
        <v>8</v>
      </c>
      <c r="CR2471" s="10">
        <v>6.6</v>
      </c>
      <c r="CT2471" s="10">
        <v>7.76424E-2</v>
      </c>
      <c r="CU2471" s="10">
        <v>4.8138288000000001E-2</v>
      </c>
      <c r="CV2471" s="10">
        <v>8</v>
      </c>
      <c r="CW2471" s="10">
        <v>6.6</v>
      </c>
      <c r="CY2471" s="10">
        <v>2540</v>
      </c>
      <c r="CZ2471" s="10" t="s">
        <v>315</v>
      </c>
      <c r="DA2471" s="10">
        <v>1.7585449999999999E-2</v>
      </c>
      <c r="DB2471" s="10">
        <v>5.7680275999999996E-3</v>
      </c>
      <c r="DC2471" s="10">
        <v>1</v>
      </c>
      <c r="DD2471" s="10">
        <v>10.7</v>
      </c>
      <c r="DF2471" s="10">
        <v>1.7421099999999998E-2</v>
      </c>
      <c r="DG2471" s="10">
        <v>5.7141207999999999E-3</v>
      </c>
      <c r="DH2471" s="10">
        <v>1</v>
      </c>
      <c r="DI2471" s="10">
        <v>10.6</v>
      </c>
      <c r="DK2471" s="10">
        <v>1.7421099999999998E-2</v>
      </c>
      <c r="DL2471" s="10">
        <v>5.7141207999999999E-3</v>
      </c>
      <c r="DM2471" s="10">
        <v>1</v>
      </c>
      <c r="DN2471" s="10">
        <v>10.6</v>
      </c>
    </row>
    <row r="2472" spans="1:118" x14ac:dyDescent="0.25">
      <c r="A2472" s="10">
        <v>2533</v>
      </c>
      <c r="R2472" s="10">
        <v>2533</v>
      </c>
      <c r="S2472" s="10" t="s">
        <v>8</v>
      </c>
      <c r="T2472" s="10">
        <v>0.14000000000000001</v>
      </c>
      <c r="U2472" s="10">
        <v>0.1</v>
      </c>
      <c r="V2472" s="10">
        <v>3</v>
      </c>
      <c r="W2472" s="10">
        <v>37.299999999999997</v>
      </c>
      <c r="Y2472" s="10">
        <v>0.21</v>
      </c>
      <c r="Z2472" s="10">
        <v>0.15</v>
      </c>
      <c r="AA2472" s="10">
        <v>4</v>
      </c>
      <c r="AB2472" s="10">
        <v>37.299999999999997</v>
      </c>
      <c r="AD2472" s="10">
        <v>0.22</v>
      </c>
      <c r="AE2472" s="10">
        <v>0.16</v>
      </c>
      <c r="AF2472" s="10">
        <v>4</v>
      </c>
      <c r="AG2472" s="10">
        <v>37.299999999999997</v>
      </c>
      <c r="AI2472" s="10">
        <v>2533</v>
      </c>
      <c r="AJ2472" s="10" t="s">
        <v>8</v>
      </c>
      <c r="AZ2472" s="10">
        <v>2533</v>
      </c>
      <c r="BA2472" s="10" t="s">
        <v>8</v>
      </c>
      <c r="BB2472" s="10">
        <v>0.21</v>
      </c>
      <c r="BC2472" s="10">
        <v>0.16</v>
      </c>
      <c r="BD2472" s="10">
        <v>4</v>
      </c>
      <c r="BE2472" s="10">
        <v>37.299999999999997</v>
      </c>
      <c r="BG2472" s="10">
        <v>0.23</v>
      </c>
      <c r="BH2472" s="10">
        <v>0.17</v>
      </c>
      <c r="BI2472" s="10">
        <v>5</v>
      </c>
      <c r="BJ2472" s="10">
        <v>37.299999999999997</v>
      </c>
      <c r="BL2472" s="10">
        <v>0.24</v>
      </c>
      <c r="BM2472" s="10">
        <v>0.16</v>
      </c>
      <c r="BN2472" s="10">
        <v>5</v>
      </c>
      <c r="BO2472" s="10">
        <v>37.299999999999997</v>
      </c>
      <c r="BQ2472" s="10">
        <v>2532</v>
      </c>
      <c r="BR2472" s="10" t="s">
        <v>307</v>
      </c>
      <c r="BS2472" s="10">
        <v>0.29115899999999995</v>
      </c>
      <c r="BT2472" s="10">
        <v>0.18051857999999996</v>
      </c>
      <c r="BU2472" s="10">
        <v>30</v>
      </c>
      <c r="BV2472" s="10">
        <v>6.6</v>
      </c>
      <c r="BX2472" s="10">
        <v>0.31856219999999996</v>
      </c>
      <c r="BY2472" s="10">
        <v>0.12583206899999999</v>
      </c>
      <c r="BZ2472" s="10">
        <v>30</v>
      </c>
      <c r="CA2472" s="10">
        <v>6.6</v>
      </c>
      <c r="CC2472" s="10">
        <v>0.33968549999999997</v>
      </c>
      <c r="CD2472" s="10">
        <v>0.21060500999999998</v>
      </c>
      <c r="CE2472" s="10">
        <v>35</v>
      </c>
      <c r="CF2472" s="10">
        <v>6.6</v>
      </c>
      <c r="CH2472" s="10">
        <v>2532</v>
      </c>
      <c r="CI2472" s="10" t="s">
        <v>307</v>
      </c>
      <c r="CJ2472" s="10">
        <v>9.85235E-2</v>
      </c>
      <c r="CK2472" s="10">
        <v>6.1084569999999998E-2</v>
      </c>
      <c r="CL2472" s="10">
        <v>10</v>
      </c>
      <c r="CM2472" s="10">
        <v>6.7</v>
      </c>
      <c r="CO2472" s="10">
        <v>9.7053E-2</v>
      </c>
      <c r="CP2472" s="10">
        <v>6.0172860000000002E-2</v>
      </c>
      <c r="CQ2472" s="10">
        <v>10</v>
      </c>
      <c r="CR2472" s="10">
        <v>6.6</v>
      </c>
      <c r="CT2472" s="10">
        <v>4.85265E-2</v>
      </c>
      <c r="CU2472" s="10">
        <v>3.0086430000000001E-2</v>
      </c>
      <c r="CV2472" s="10">
        <v>5</v>
      </c>
      <c r="CW2472" s="10">
        <v>6.6</v>
      </c>
      <c r="CY2472" s="10">
        <v>2541</v>
      </c>
      <c r="CZ2472" s="10" t="s">
        <v>291</v>
      </c>
      <c r="DA2472" s="10">
        <v>0.22861085</v>
      </c>
      <c r="DB2472" s="10">
        <v>7.4984358799999998E-2</v>
      </c>
      <c r="DC2472" s="10">
        <v>13</v>
      </c>
      <c r="DD2472" s="10">
        <v>10.7</v>
      </c>
      <c r="DF2472" s="10">
        <v>0.2961587</v>
      </c>
      <c r="DG2472" s="10">
        <v>9.7140053599999998E-2</v>
      </c>
      <c r="DH2472" s="10">
        <v>17</v>
      </c>
      <c r="DI2472" s="10">
        <v>10.6</v>
      </c>
      <c r="DK2472" s="10">
        <v>0.24389540000000001</v>
      </c>
      <c r="DL2472" s="10">
        <v>7.9997691200000012E-2</v>
      </c>
      <c r="DM2472" s="10">
        <v>14</v>
      </c>
      <c r="DN2472" s="10">
        <v>10.6</v>
      </c>
    </row>
    <row r="2473" spans="1:118" x14ac:dyDescent="0.25">
      <c r="A2473" s="10">
        <v>2534</v>
      </c>
      <c r="R2473" s="10">
        <v>2534</v>
      </c>
      <c r="S2473" s="10" t="s">
        <v>9</v>
      </c>
      <c r="AI2473" s="10">
        <v>2534</v>
      </c>
      <c r="AJ2473" s="10" t="s">
        <v>9</v>
      </c>
      <c r="AK2473" s="10">
        <v>0.42</v>
      </c>
      <c r="AL2473" s="10">
        <v>0.21</v>
      </c>
      <c r="AM2473" s="10">
        <v>1</v>
      </c>
      <c r="AN2473" s="10">
        <v>37</v>
      </c>
      <c r="AP2473" s="10">
        <v>0.54</v>
      </c>
      <c r="AQ2473" s="10">
        <v>0.3</v>
      </c>
      <c r="AR2473" s="10">
        <v>2</v>
      </c>
      <c r="AS2473" s="10">
        <v>37</v>
      </c>
      <c r="AU2473" s="10">
        <v>0.37</v>
      </c>
      <c r="AV2473" s="10">
        <v>0.12</v>
      </c>
      <c r="AW2473" s="10">
        <v>2</v>
      </c>
      <c r="AX2473" s="10">
        <v>37</v>
      </c>
      <c r="AZ2473" s="10">
        <v>2534</v>
      </c>
      <c r="BA2473" s="10" t="s">
        <v>9</v>
      </c>
      <c r="BQ2473" s="10">
        <v>2533</v>
      </c>
      <c r="BR2473" s="10" t="s">
        <v>8</v>
      </c>
      <c r="CH2473" s="10">
        <v>2533</v>
      </c>
      <c r="CI2473" s="10" t="s">
        <v>8</v>
      </c>
      <c r="CJ2473" s="10">
        <v>0.13</v>
      </c>
      <c r="CK2473" s="10">
        <v>0.1</v>
      </c>
      <c r="CL2473" s="10">
        <v>2</v>
      </c>
      <c r="CM2473" s="10">
        <v>37.299999999999997</v>
      </c>
      <c r="CO2473" s="10">
        <v>0.32</v>
      </c>
      <c r="CP2473" s="10">
        <v>0.22</v>
      </c>
      <c r="CQ2473" s="10">
        <v>5</v>
      </c>
      <c r="CR2473" s="10">
        <v>37.299999999999997</v>
      </c>
      <c r="CT2473" s="10">
        <v>0.33</v>
      </c>
      <c r="CU2473" s="10">
        <v>0.2</v>
      </c>
      <c r="CV2473" s="10">
        <v>5</v>
      </c>
      <c r="CW2473" s="10">
        <v>37.299999999999997</v>
      </c>
      <c r="CY2473" s="10">
        <v>3303</v>
      </c>
      <c r="CZ2473" s="10" t="s">
        <v>945</v>
      </c>
    </row>
    <row r="2474" spans="1:118" x14ac:dyDescent="0.25">
      <c r="A2474" s="10">
        <v>2535</v>
      </c>
      <c r="R2474" s="10">
        <v>2535</v>
      </c>
      <c r="S2474" s="10" t="s">
        <v>572</v>
      </c>
      <c r="T2474" s="10">
        <v>6.3E-2</v>
      </c>
      <c r="U2474" s="10">
        <v>0.06</v>
      </c>
      <c r="V2474" s="10">
        <v>1</v>
      </c>
      <c r="W2474" s="10">
        <v>37.299999999999997</v>
      </c>
      <c r="Y2474" s="10">
        <v>6.3E-2</v>
      </c>
      <c r="Z2474" s="10">
        <v>0.06</v>
      </c>
      <c r="AA2474" s="10">
        <v>1</v>
      </c>
      <c r="AB2474" s="10">
        <v>37.299999999999997</v>
      </c>
      <c r="AD2474" s="10">
        <v>0.1</v>
      </c>
      <c r="AE2474" s="10">
        <v>0.08</v>
      </c>
      <c r="AF2474" s="10">
        <v>2</v>
      </c>
      <c r="AG2474" s="10">
        <v>37.299999999999997</v>
      </c>
      <c r="AI2474" s="10">
        <v>2535</v>
      </c>
      <c r="AJ2474" s="10" t="s">
        <v>572</v>
      </c>
      <c r="AK2474" s="10">
        <v>0.24</v>
      </c>
      <c r="AL2474" s="10">
        <v>0.12</v>
      </c>
      <c r="AM2474" s="10">
        <v>4</v>
      </c>
      <c r="AN2474" s="10">
        <v>37</v>
      </c>
      <c r="AP2474" s="10">
        <v>0.3</v>
      </c>
      <c r="AQ2474" s="10">
        <v>0.2</v>
      </c>
      <c r="AR2474" s="10">
        <v>5</v>
      </c>
      <c r="AS2474" s="10">
        <v>37</v>
      </c>
      <c r="AU2474" s="10">
        <v>0.25</v>
      </c>
      <c r="AV2474" s="10">
        <v>0.14000000000000001</v>
      </c>
      <c r="AW2474" s="10">
        <v>5</v>
      </c>
      <c r="AX2474" s="10">
        <v>37</v>
      </c>
      <c r="AZ2474" s="10">
        <v>2535</v>
      </c>
      <c r="BA2474" s="10" t="s">
        <v>572</v>
      </c>
      <c r="BB2474" s="10">
        <v>0.08</v>
      </c>
      <c r="BC2474" s="10">
        <v>0.06</v>
      </c>
      <c r="BD2474" s="10">
        <v>1</v>
      </c>
      <c r="BE2474" s="10">
        <v>37.1</v>
      </c>
      <c r="BG2474" s="10">
        <v>0.1</v>
      </c>
      <c r="BH2474" s="10">
        <v>0.08</v>
      </c>
      <c r="BI2474" s="10">
        <v>1</v>
      </c>
      <c r="BJ2474" s="10">
        <v>37.1</v>
      </c>
      <c r="BL2474" s="10">
        <v>0.08</v>
      </c>
      <c r="BM2474" s="10">
        <v>0.06</v>
      </c>
      <c r="BN2474" s="10">
        <v>2</v>
      </c>
      <c r="BO2474" s="10">
        <v>37.1</v>
      </c>
      <c r="BQ2474" s="10">
        <v>2534</v>
      </c>
      <c r="BR2474" s="10" t="s">
        <v>9</v>
      </c>
      <c r="BS2474" s="10">
        <v>0.48</v>
      </c>
      <c r="BT2474" s="10">
        <v>0.22</v>
      </c>
      <c r="BU2474" s="10">
        <v>8</v>
      </c>
      <c r="BV2474" s="10">
        <v>37.299999999999997</v>
      </c>
      <c r="BX2474" s="10">
        <v>0.54</v>
      </c>
      <c r="BY2474" s="10">
        <v>0.26</v>
      </c>
      <c r="BZ2474" s="10">
        <v>9</v>
      </c>
      <c r="CA2474" s="10">
        <v>37.299999999999997</v>
      </c>
      <c r="CC2474" s="10">
        <v>0.56999999999999995</v>
      </c>
      <c r="CD2474" s="10">
        <v>0.19</v>
      </c>
      <c r="CE2474" s="10">
        <v>9</v>
      </c>
      <c r="CF2474" s="10">
        <v>37.299999999999997</v>
      </c>
      <c r="CH2474" s="10">
        <v>2534</v>
      </c>
      <c r="CI2474" s="10" t="s">
        <v>9</v>
      </c>
      <c r="CY2474" s="10">
        <v>2542</v>
      </c>
      <c r="CZ2474" s="10" t="s">
        <v>8</v>
      </c>
      <c r="DA2474" s="10">
        <v>0.27</v>
      </c>
      <c r="DB2474" s="10">
        <v>0.11</v>
      </c>
      <c r="DC2474" s="10">
        <v>6</v>
      </c>
      <c r="DD2474" s="10">
        <v>37.299999999999997</v>
      </c>
      <c r="DF2474" s="10">
        <v>0.27</v>
      </c>
      <c r="DG2474" s="10">
        <v>0.11</v>
      </c>
      <c r="DH2474" s="10">
        <v>4</v>
      </c>
      <c r="DI2474" s="10">
        <v>37</v>
      </c>
      <c r="DK2474" s="10">
        <v>0.34</v>
      </c>
      <c r="DL2474" s="10">
        <v>0.14000000000000001</v>
      </c>
      <c r="DM2474" s="10">
        <v>5</v>
      </c>
      <c r="DN2474" s="10">
        <v>37.1</v>
      </c>
    </row>
    <row r="2475" spans="1:118" x14ac:dyDescent="0.25">
      <c r="A2475" s="10">
        <v>2536</v>
      </c>
      <c r="R2475" s="10">
        <v>2536</v>
      </c>
      <c r="S2475" s="10" t="s">
        <v>10</v>
      </c>
      <c r="T2475" s="10">
        <v>0.13</v>
      </c>
      <c r="U2475" s="10">
        <v>0.08</v>
      </c>
      <c r="V2475" s="10">
        <v>8</v>
      </c>
      <c r="W2475" s="10">
        <v>10.6</v>
      </c>
      <c r="Y2475" s="10">
        <v>0.22</v>
      </c>
      <c r="Z2475" s="10">
        <v>0.14000000000000001</v>
      </c>
      <c r="AA2475" s="10">
        <v>14</v>
      </c>
      <c r="AB2475" s="10">
        <v>10.7</v>
      </c>
      <c r="AD2475" s="10">
        <v>0.23</v>
      </c>
      <c r="AE2475" s="10">
        <v>0.14000000000000001</v>
      </c>
      <c r="AF2475" s="10">
        <v>14</v>
      </c>
      <c r="AG2475" s="10">
        <v>10.5</v>
      </c>
      <c r="AI2475" s="10">
        <v>2536</v>
      </c>
      <c r="AJ2475" s="10" t="s">
        <v>10</v>
      </c>
      <c r="AZ2475" s="10">
        <v>2536</v>
      </c>
      <c r="BA2475" s="10" t="s">
        <v>10</v>
      </c>
      <c r="BB2475" s="10">
        <v>0.2</v>
      </c>
      <c r="BC2475" s="10">
        <v>0.13</v>
      </c>
      <c r="BD2475" s="10">
        <v>13</v>
      </c>
      <c r="BE2475" s="10">
        <v>10.7</v>
      </c>
      <c r="BG2475" s="10">
        <v>0.22</v>
      </c>
      <c r="BH2475" s="10">
        <v>0.14000000000000001</v>
      </c>
      <c r="BI2475" s="10">
        <v>14</v>
      </c>
      <c r="BJ2475" s="10">
        <v>10.6</v>
      </c>
      <c r="BL2475" s="10">
        <v>0.23</v>
      </c>
      <c r="BM2475" s="10">
        <v>0.14000000000000001</v>
      </c>
      <c r="BN2475" s="10">
        <v>14</v>
      </c>
      <c r="BO2475" s="10">
        <v>10.6</v>
      </c>
      <c r="BQ2475" s="10">
        <v>2535</v>
      </c>
      <c r="BR2475" s="10" t="s">
        <v>572</v>
      </c>
      <c r="BS2475" s="10">
        <v>0.25</v>
      </c>
      <c r="BT2475" s="10">
        <v>0.1</v>
      </c>
      <c r="BU2475" s="10">
        <v>3</v>
      </c>
      <c r="BV2475" s="10">
        <v>37.299999999999997</v>
      </c>
      <c r="BX2475" s="10">
        <v>0.28000000000000003</v>
      </c>
      <c r="BY2475" s="10">
        <v>0.11</v>
      </c>
      <c r="BZ2475" s="10">
        <v>3</v>
      </c>
      <c r="CA2475" s="10">
        <v>37.299999999999997</v>
      </c>
      <c r="CC2475" s="10">
        <v>0.26</v>
      </c>
      <c r="CD2475" s="10">
        <v>0.1</v>
      </c>
      <c r="CE2475" s="10">
        <v>3</v>
      </c>
      <c r="CF2475" s="10">
        <v>37.299999999999997</v>
      </c>
      <c r="CH2475" s="10">
        <v>2535</v>
      </c>
      <c r="CI2475" s="10" t="s">
        <v>572</v>
      </c>
      <c r="CJ2475" s="10">
        <v>0.06</v>
      </c>
      <c r="CK2475" s="10">
        <v>0.06</v>
      </c>
      <c r="CL2475" s="10">
        <v>1</v>
      </c>
      <c r="CM2475" s="10">
        <v>37.1</v>
      </c>
      <c r="CO2475" s="10">
        <v>0.08</v>
      </c>
      <c r="CP2475" s="10">
        <v>7.0000000000000007E-2</v>
      </c>
      <c r="CQ2475" s="10">
        <v>2</v>
      </c>
      <c r="CR2475" s="10">
        <v>37.1</v>
      </c>
      <c r="CT2475" s="10">
        <v>0.17</v>
      </c>
      <c r="CU2475" s="10">
        <v>0.13</v>
      </c>
      <c r="CV2475" s="10">
        <v>3</v>
      </c>
      <c r="CW2475" s="10">
        <v>37.1</v>
      </c>
      <c r="CY2475" s="10">
        <v>2543</v>
      </c>
      <c r="CZ2475" s="10" t="s">
        <v>9</v>
      </c>
    </row>
    <row r="2476" spans="1:118" x14ac:dyDescent="0.25">
      <c r="A2476" s="10">
        <v>2537</v>
      </c>
      <c r="R2476" s="10">
        <v>2537</v>
      </c>
      <c r="S2476" s="10" t="s">
        <v>11</v>
      </c>
      <c r="AI2476" s="10">
        <v>2537</v>
      </c>
      <c r="AJ2476" s="10" t="s">
        <v>11</v>
      </c>
      <c r="AK2476" s="10">
        <v>0.41</v>
      </c>
      <c r="AL2476" s="10">
        <v>0.18</v>
      </c>
      <c r="AM2476" s="10">
        <v>24</v>
      </c>
      <c r="AN2476" s="10">
        <v>10.7</v>
      </c>
      <c r="AP2476" s="10">
        <v>0.53</v>
      </c>
      <c r="AQ2476" s="10">
        <v>0.26</v>
      </c>
      <c r="AR2476" s="10">
        <v>32</v>
      </c>
      <c r="AS2476" s="10">
        <v>10.7</v>
      </c>
      <c r="AU2476" s="10">
        <v>0.36</v>
      </c>
      <c r="AV2476" s="10">
        <v>0.1</v>
      </c>
      <c r="AW2476" s="10">
        <v>20</v>
      </c>
      <c r="AX2476" s="10">
        <v>10.7</v>
      </c>
      <c r="AZ2476" s="10">
        <v>2537</v>
      </c>
      <c r="BA2476" s="10" t="s">
        <v>11</v>
      </c>
      <c r="BQ2476" s="10">
        <v>2536</v>
      </c>
      <c r="BR2476" s="10" t="s">
        <v>10</v>
      </c>
      <c r="CH2476" s="10">
        <v>2536</v>
      </c>
      <c r="CI2476" s="10" t="s">
        <v>10</v>
      </c>
      <c r="CJ2476" s="10">
        <v>0.13</v>
      </c>
      <c r="CK2476" s="10">
        <v>0.08</v>
      </c>
      <c r="CL2476" s="10">
        <v>8</v>
      </c>
      <c r="CM2476" s="10">
        <v>10.7</v>
      </c>
      <c r="CO2476" s="10">
        <v>0.31</v>
      </c>
      <c r="CP2476" s="10">
        <v>0.19</v>
      </c>
      <c r="CQ2476" s="10">
        <v>19</v>
      </c>
      <c r="CR2476" s="10">
        <v>10.6</v>
      </c>
      <c r="CT2476" s="10">
        <v>0.32</v>
      </c>
      <c r="CU2476" s="10">
        <v>0.17</v>
      </c>
      <c r="CV2476" s="10">
        <v>19</v>
      </c>
      <c r="CW2476" s="10">
        <v>10.6</v>
      </c>
      <c r="CY2476" s="10">
        <v>2544</v>
      </c>
      <c r="CZ2476" s="10" t="s">
        <v>10</v>
      </c>
      <c r="DA2476" s="10">
        <v>0.26</v>
      </c>
      <c r="DB2476" s="10">
        <v>0.08</v>
      </c>
      <c r="DC2476" s="10">
        <v>22</v>
      </c>
      <c r="DD2476" s="10">
        <v>10.6</v>
      </c>
      <c r="DF2476" s="10">
        <v>0.26</v>
      </c>
      <c r="DG2476" s="10">
        <v>0.08</v>
      </c>
      <c r="DH2476" s="10">
        <v>15</v>
      </c>
      <c r="DI2476" s="10">
        <v>10.6</v>
      </c>
      <c r="DK2476" s="10">
        <v>0.33</v>
      </c>
      <c r="DL2476" s="10">
        <v>0.11</v>
      </c>
      <c r="DM2476" s="10">
        <v>19</v>
      </c>
      <c r="DN2476" s="10">
        <v>10.6</v>
      </c>
    </row>
    <row r="2477" spans="1:118" x14ac:dyDescent="0.25">
      <c r="A2477" s="10">
        <v>2538</v>
      </c>
      <c r="R2477" s="10">
        <v>2538</v>
      </c>
      <c r="S2477" s="10" t="s">
        <v>285</v>
      </c>
      <c r="T2477" s="10">
        <v>9.3523800000000004E-2</v>
      </c>
      <c r="U2477" s="10">
        <v>5.7984756000000005E-2</v>
      </c>
      <c r="V2477" s="10">
        <v>6</v>
      </c>
      <c r="W2477" s="10">
        <v>10.6</v>
      </c>
      <c r="Y2477" s="10">
        <v>0.14160914999999999</v>
      </c>
      <c r="Z2477" s="10">
        <v>8.7797672999999993E-2</v>
      </c>
      <c r="AA2477" s="10">
        <v>9</v>
      </c>
      <c r="AB2477" s="10">
        <v>10.7</v>
      </c>
      <c r="AD2477" s="10">
        <v>0.15440249999999997</v>
      </c>
      <c r="AE2477" s="10">
        <v>9.5729549999999983E-2</v>
      </c>
      <c r="AF2477" s="10">
        <v>10</v>
      </c>
      <c r="AG2477" s="10">
        <v>10.5</v>
      </c>
      <c r="AI2477" s="10">
        <v>2538</v>
      </c>
      <c r="AJ2477" s="10" t="s">
        <v>285</v>
      </c>
      <c r="AK2477" s="10">
        <v>0.16937564999999999</v>
      </c>
      <c r="AL2477" s="10">
        <v>7.4694661649999994E-2</v>
      </c>
      <c r="AM2477" s="10">
        <v>10</v>
      </c>
      <c r="AN2477" s="10">
        <v>10.7</v>
      </c>
      <c r="AP2477" s="10">
        <v>0.19880814000000002</v>
      </c>
      <c r="AQ2477" s="10">
        <v>9.9006453720000012E-2</v>
      </c>
      <c r="AR2477" s="10">
        <v>12</v>
      </c>
      <c r="AS2477" s="10">
        <v>10.7</v>
      </c>
      <c r="AU2477" s="10">
        <v>0.21324672</v>
      </c>
      <c r="AV2477" s="10">
        <v>6.2268042239999995E-2</v>
      </c>
      <c r="AW2477" s="10">
        <v>12</v>
      </c>
      <c r="AX2477" s="10">
        <v>10.7</v>
      </c>
      <c r="AZ2477" s="10">
        <v>2538</v>
      </c>
      <c r="BA2477" s="10" t="s">
        <v>285</v>
      </c>
      <c r="BB2477" s="10">
        <v>6.2937399999999991E-2</v>
      </c>
      <c r="BC2477" s="10">
        <v>3.9021187999999991E-2</v>
      </c>
      <c r="BD2477" s="10">
        <v>4</v>
      </c>
      <c r="BE2477" s="10">
        <v>10.7</v>
      </c>
      <c r="BG2477" s="10">
        <v>0.1091111</v>
      </c>
      <c r="BH2477" s="10">
        <v>6.7648882000000007E-2</v>
      </c>
      <c r="BI2477" s="10">
        <v>7</v>
      </c>
      <c r="BJ2477" s="10">
        <v>10.6</v>
      </c>
      <c r="BL2477" s="10">
        <v>0.1246984</v>
      </c>
      <c r="BM2477" s="10">
        <v>7.7313008000000003E-2</v>
      </c>
      <c r="BN2477" s="10">
        <v>8</v>
      </c>
      <c r="BO2477" s="10">
        <v>10.6</v>
      </c>
      <c r="BQ2477" s="10">
        <v>2537</v>
      </c>
      <c r="BR2477" s="10" t="s">
        <v>11</v>
      </c>
      <c r="BS2477" s="10">
        <v>0.47</v>
      </c>
      <c r="BT2477" s="10">
        <v>0.19</v>
      </c>
      <c r="BU2477" s="10">
        <v>27</v>
      </c>
      <c r="BV2477" s="10">
        <v>10.7</v>
      </c>
      <c r="BX2477" s="10">
        <v>0.52</v>
      </c>
      <c r="BY2477" s="10">
        <v>0.22</v>
      </c>
      <c r="BZ2477" s="10">
        <v>30</v>
      </c>
      <c r="CA2477" s="10">
        <v>10.7</v>
      </c>
      <c r="CC2477" s="10">
        <v>0.55000000000000004</v>
      </c>
      <c r="CD2477" s="10">
        <v>0.15</v>
      </c>
      <c r="CE2477" s="10">
        <v>31</v>
      </c>
      <c r="CF2477" s="10">
        <v>10.7</v>
      </c>
      <c r="CH2477" s="10">
        <v>2537</v>
      </c>
      <c r="CI2477" s="10" t="s">
        <v>11</v>
      </c>
      <c r="CY2477" s="10">
        <v>2545</v>
      </c>
      <c r="CZ2477" s="10" t="s">
        <v>11</v>
      </c>
    </row>
    <row r="2478" spans="1:118" x14ac:dyDescent="0.25">
      <c r="A2478" s="10">
        <v>2539</v>
      </c>
      <c r="R2478" s="10">
        <v>2539</v>
      </c>
      <c r="S2478" s="10" t="s">
        <v>287</v>
      </c>
      <c r="T2478" s="10">
        <v>1.55873E-2</v>
      </c>
      <c r="U2478" s="10">
        <v>9.6641260000000003E-3</v>
      </c>
      <c r="V2478" s="10">
        <v>1</v>
      </c>
      <c r="W2478" s="10">
        <v>10.6</v>
      </c>
      <c r="Y2478" s="10">
        <v>3.1468699999999995E-2</v>
      </c>
      <c r="Z2478" s="10">
        <v>1.9510593999999996E-2</v>
      </c>
      <c r="AA2478" s="10">
        <v>2</v>
      </c>
      <c r="AB2478" s="10">
        <v>10.7</v>
      </c>
      <c r="AD2478" s="10">
        <v>3.0880499999999998E-2</v>
      </c>
      <c r="AE2478" s="10">
        <v>1.9145909999999999E-2</v>
      </c>
      <c r="AF2478" s="10">
        <v>2</v>
      </c>
      <c r="AG2478" s="10">
        <v>10.5</v>
      </c>
      <c r="AI2478" s="10">
        <v>2539</v>
      </c>
      <c r="AJ2478" s="10" t="s">
        <v>287</v>
      </c>
      <c r="AK2478" s="10">
        <v>1.6937564999999998E-2</v>
      </c>
      <c r="AL2478" s="10">
        <v>7.469466164999999E-3</v>
      </c>
      <c r="AM2478" s="10">
        <v>1</v>
      </c>
      <c r="AN2478" s="10">
        <v>10.7</v>
      </c>
      <c r="AP2478" s="10">
        <v>4.9702035000000006E-2</v>
      </c>
      <c r="AQ2478" s="10">
        <v>2.4751613430000003E-2</v>
      </c>
      <c r="AR2478" s="10">
        <v>3</v>
      </c>
      <c r="AS2478" s="10">
        <v>10.7</v>
      </c>
      <c r="AU2478" s="10">
        <v>3.5541120000000002E-2</v>
      </c>
      <c r="AV2478" s="10">
        <v>1.037800704E-2</v>
      </c>
      <c r="AW2478" s="10">
        <v>2</v>
      </c>
      <c r="AX2478" s="10">
        <v>10.7</v>
      </c>
      <c r="AZ2478" s="10">
        <v>2539</v>
      </c>
      <c r="BA2478" s="10" t="s">
        <v>287</v>
      </c>
      <c r="BB2478" s="10">
        <v>6.2937399999999991E-2</v>
      </c>
      <c r="BC2478" s="10">
        <v>3.9021187999999991E-2</v>
      </c>
      <c r="BD2478" s="10">
        <v>4</v>
      </c>
      <c r="BE2478" s="10">
        <v>10.7</v>
      </c>
      <c r="BG2478" s="10">
        <v>3.11746E-2</v>
      </c>
      <c r="BH2478" s="10">
        <v>1.9328252000000001E-2</v>
      </c>
      <c r="BI2478" s="10">
        <v>2</v>
      </c>
      <c r="BJ2478" s="10">
        <v>10.6</v>
      </c>
      <c r="BL2478" s="10">
        <v>3.11746E-2</v>
      </c>
      <c r="BM2478" s="10">
        <v>1.9328252000000001E-2</v>
      </c>
      <c r="BN2478" s="10">
        <v>2</v>
      </c>
      <c r="BO2478" s="10">
        <v>10.6</v>
      </c>
      <c r="BQ2478" s="10">
        <v>2538</v>
      </c>
      <c r="BR2478" s="10" t="s">
        <v>285</v>
      </c>
      <c r="BS2478" s="10">
        <v>0.15410407500000001</v>
      </c>
      <c r="BT2478" s="10">
        <v>6.3336774824999997E-2</v>
      </c>
      <c r="BU2478" s="10">
        <v>9</v>
      </c>
      <c r="BV2478" s="10">
        <v>10.7</v>
      </c>
      <c r="BX2478" s="10">
        <v>0.17122674999999998</v>
      </c>
      <c r="BY2478" s="10">
        <v>7.0374194249999994E-2</v>
      </c>
      <c r="BZ2478" s="10">
        <v>10</v>
      </c>
      <c r="CA2478" s="10">
        <v>10.7</v>
      </c>
      <c r="CC2478" s="10">
        <v>0.18834942499999999</v>
      </c>
      <c r="CD2478" s="10">
        <v>7.7411613674999991E-2</v>
      </c>
      <c r="CE2478" s="10">
        <v>11</v>
      </c>
      <c r="CF2478" s="10">
        <v>10.7</v>
      </c>
      <c r="CH2478" s="10">
        <v>2538</v>
      </c>
      <c r="CI2478" s="10" t="s">
        <v>285</v>
      </c>
      <c r="CJ2478" s="10">
        <v>3.1468699999999995E-2</v>
      </c>
      <c r="CK2478" s="10">
        <v>1.9510593999999996E-2</v>
      </c>
      <c r="CL2478" s="10">
        <v>2</v>
      </c>
      <c r="CM2478" s="10">
        <v>10.7</v>
      </c>
      <c r="CO2478" s="10">
        <v>0.14028569999999999</v>
      </c>
      <c r="CP2478" s="10">
        <v>8.6977133999999984E-2</v>
      </c>
      <c r="CQ2478" s="10">
        <v>9</v>
      </c>
      <c r="CR2478" s="10">
        <v>10.6</v>
      </c>
      <c r="CT2478" s="10">
        <v>0.1246984</v>
      </c>
      <c r="CU2478" s="10">
        <v>7.7313008000000003E-2</v>
      </c>
      <c r="CV2478" s="10">
        <v>8</v>
      </c>
      <c r="CW2478" s="10">
        <v>10.6</v>
      </c>
      <c r="CY2478" s="10">
        <v>2546</v>
      </c>
      <c r="CZ2478" s="10" t="s">
        <v>285</v>
      </c>
      <c r="DA2478" s="10">
        <v>1.7421099999999998E-2</v>
      </c>
      <c r="DB2478" s="10">
        <v>5.7141207999999999E-3</v>
      </c>
      <c r="DC2478" s="10">
        <v>1</v>
      </c>
      <c r="DD2478" s="10">
        <v>10.6</v>
      </c>
      <c r="DF2478" s="10">
        <v>1.7421099999999998E-2</v>
      </c>
      <c r="DG2478" s="10">
        <v>5.7141207999999999E-3</v>
      </c>
      <c r="DH2478" s="10">
        <v>1</v>
      </c>
      <c r="DI2478" s="10">
        <v>10.6</v>
      </c>
      <c r="DK2478" s="10">
        <v>1.7421099999999998E-2</v>
      </c>
      <c r="DL2478" s="10">
        <v>5.7141207999999999E-3</v>
      </c>
      <c r="DM2478" s="10">
        <v>1</v>
      </c>
      <c r="DN2478" s="10">
        <v>10.6</v>
      </c>
    </row>
    <row r="2479" spans="1:118" x14ac:dyDescent="0.25">
      <c r="A2479" s="10">
        <v>2540</v>
      </c>
      <c r="R2479" s="10">
        <v>2540</v>
      </c>
      <c r="S2479" s="10" t="s">
        <v>315</v>
      </c>
      <c r="T2479" s="10">
        <v>1.55873E-2</v>
      </c>
      <c r="U2479" s="10">
        <v>9.6641260000000003E-3</v>
      </c>
      <c r="V2479" s="10">
        <v>1</v>
      </c>
      <c r="W2479" s="10">
        <v>10.6</v>
      </c>
      <c r="Y2479" s="10">
        <v>1.5734349999999998E-2</v>
      </c>
      <c r="Z2479" s="10">
        <v>9.7552969999999978E-3</v>
      </c>
      <c r="AA2479" s="10">
        <v>1</v>
      </c>
      <c r="AB2479" s="10">
        <v>10.7</v>
      </c>
      <c r="AD2479" s="10">
        <v>1.5440249999999999E-2</v>
      </c>
      <c r="AE2479" s="10">
        <v>9.5729549999999993E-3</v>
      </c>
      <c r="AF2479" s="10">
        <v>1</v>
      </c>
      <c r="AG2479" s="10">
        <v>10.5</v>
      </c>
      <c r="AI2479" s="10">
        <v>2540</v>
      </c>
      <c r="AJ2479" s="10" t="s">
        <v>315</v>
      </c>
      <c r="AK2479" s="10">
        <v>1.6937564999999998E-2</v>
      </c>
      <c r="AL2479" s="10">
        <v>7.469466164999999E-3</v>
      </c>
      <c r="AM2479" s="10">
        <v>1</v>
      </c>
      <c r="AN2479" s="10">
        <v>10.7</v>
      </c>
      <c r="AP2479" s="10">
        <v>3.3134690000000001E-2</v>
      </c>
      <c r="AQ2479" s="10">
        <v>1.650107562E-2</v>
      </c>
      <c r="AR2479" s="10">
        <v>2</v>
      </c>
      <c r="AS2479" s="10">
        <v>10.7</v>
      </c>
      <c r="AU2479" s="10">
        <v>5.331168E-2</v>
      </c>
      <c r="AV2479" s="10">
        <v>1.5567010559999999E-2</v>
      </c>
      <c r="AW2479" s="10">
        <v>3</v>
      </c>
      <c r="AX2479" s="10">
        <v>10.7</v>
      </c>
      <c r="AZ2479" s="10">
        <v>2540</v>
      </c>
      <c r="BA2479" s="10" t="s">
        <v>315</v>
      </c>
      <c r="BB2479" s="10">
        <v>4.7203049999999996E-2</v>
      </c>
      <c r="BC2479" s="10">
        <v>2.9265890999999999E-2</v>
      </c>
      <c r="BD2479" s="10">
        <v>3</v>
      </c>
      <c r="BE2479" s="10">
        <v>10.7</v>
      </c>
      <c r="BG2479" s="10">
        <v>3.11746E-2</v>
      </c>
      <c r="BH2479" s="10">
        <v>1.9328252000000001E-2</v>
      </c>
      <c r="BI2479" s="10">
        <v>2</v>
      </c>
      <c r="BJ2479" s="10">
        <v>10.6</v>
      </c>
      <c r="BL2479" s="10">
        <v>3.11746E-2</v>
      </c>
      <c r="BM2479" s="10">
        <v>1.9328252000000001E-2</v>
      </c>
      <c r="BN2479" s="10">
        <v>2</v>
      </c>
      <c r="BO2479" s="10">
        <v>10.6</v>
      </c>
      <c r="BQ2479" s="10">
        <v>2539</v>
      </c>
      <c r="BR2479" s="10" t="s">
        <v>287</v>
      </c>
      <c r="BS2479" s="10">
        <v>8.5613374999999992E-2</v>
      </c>
      <c r="BT2479" s="10">
        <v>3.5187097124999997E-2</v>
      </c>
      <c r="BU2479" s="10">
        <v>5</v>
      </c>
      <c r="BV2479" s="10">
        <v>10.7</v>
      </c>
      <c r="BX2479" s="10">
        <v>8.5613374999999992E-2</v>
      </c>
      <c r="BY2479" s="10">
        <v>3.5187097124999997E-2</v>
      </c>
      <c r="BZ2479" s="10">
        <v>5</v>
      </c>
      <c r="CA2479" s="10">
        <v>10.7</v>
      </c>
      <c r="CC2479" s="10">
        <v>8.5613374999999992E-2</v>
      </c>
      <c r="CD2479" s="10">
        <v>3.5187097124999997E-2</v>
      </c>
      <c r="CE2479" s="10">
        <v>5</v>
      </c>
      <c r="CF2479" s="10">
        <v>10.7</v>
      </c>
      <c r="CH2479" s="10">
        <v>2539</v>
      </c>
      <c r="CI2479" s="10" t="s">
        <v>287</v>
      </c>
      <c r="CJ2479" s="10">
        <v>4.7203049999999996E-2</v>
      </c>
      <c r="CK2479" s="10">
        <v>2.9265890999999999E-2</v>
      </c>
      <c r="CL2479" s="10">
        <v>3</v>
      </c>
      <c r="CM2479" s="10">
        <v>10.7</v>
      </c>
      <c r="CO2479" s="10">
        <v>7.7936499999999992E-2</v>
      </c>
      <c r="CP2479" s="10">
        <v>4.8320629999999996E-2</v>
      </c>
      <c r="CQ2479" s="10">
        <v>5</v>
      </c>
      <c r="CR2479" s="10">
        <v>10.6</v>
      </c>
      <c r="CT2479" s="10">
        <v>9.3523800000000004E-2</v>
      </c>
      <c r="CU2479" s="10">
        <v>5.7984756000000005E-2</v>
      </c>
      <c r="CV2479" s="10">
        <v>6</v>
      </c>
      <c r="CW2479" s="10">
        <v>10.6</v>
      </c>
      <c r="CY2479" s="10">
        <v>2547</v>
      </c>
      <c r="CZ2479" s="10" t="s">
        <v>293</v>
      </c>
      <c r="DA2479" s="10">
        <v>0.31357979999999996</v>
      </c>
      <c r="DB2479" s="10">
        <v>0.1028541744</v>
      </c>
      <c r="DC2479" s="10">
        <v>18</v>
      </c>
      <c r="DD2479" s="10">
        <v>10.6</v>
      </c>
      <c r="DF2479" s="10">
        <v>0.20905319999999999</v>
      </c>
      <c r="DG2479" s="10">
        <v>6.8569449599999999E-2</v>
      </c>
      <c r="DH2479" s="10">
        <v>12</v>
      </c>
      <c r="DI2479" s="10">
        <v>10.6</v>
      </c>
      <c r="DK2479" s="10">
        <v>0.27873759999999997</v>
      </c>
      <c r="DL2479" s="10">
        <v>9.1425932799999998E-2</v>
      </c>
      <c r="DM2479" s="10">
        <v>16</v>
      </c>
      <c r="DN2479" s="10">
        <v>10.6</v>
      </c>
    </row>
    <row r="2480" spans="1:118" x14ac:dyDescent="0.25">
      <c r="A2480" s="10">
        <v>2541</v>
      </c>
      <c r="R2480" s="10">
        <v>2541</v>
      </c>
      <c r="S2480" s="10" t="s">
        <v>291</v>
      </c>
      <c r="T2480" s="10">
        <v>1.55873E-2</v>
      </c>
      <c r="U2480" s="10">
        <v>9.6641260000000003E-3</v>
      </c>
      <c r="V2480" s="10">
        <v>1</v>
      </c>
      <c r="W2480" s="10">
        <v>10.6</v>
      </c>
      <c r="Y2480" s="10">
        <v>3.1468699999999995E-2</v>
      </c>
      <c r="Z2480" s="10">
        <v>1.9510593999999996E-2</v>
      </c>
      <c r="AA2480" s="10">
        <v>2</v>
      </c>
      <c r="AB2480" s="10">
        <v>10.7</v>
      </c>
      <c r="AD2480" s="10">
        <v>3.0880499999999998E-2</v>
      </c>
      <c r="AE2480" s="10">
        <v>1.9145909999999999E-2</v>
      </c>
      <c r="AF2480" s="10">
        <v>2</v>
      </c>
      <c r="AG2480" s="10">
        <v>10.5</v>
      </c>
      <c r="AI2480" s="10">
        <v>2541</v>
      </c>
      <c r="AJ2480" s="10" t="s">
        <v>291</v>
      </c>
      <c r="AK2480" s="10">
        <v>0.16937564999999999</v>
      </c>
      <c r="AL2480" s="10">
        <v>7.4694661649999994E-2</v>
      </c>
      <c r="AM2480" s="10">
        <v>10</v>
      </c>
      <c r="AN2480" s="10">
        <v>10.7</v>
      </c>
      <c r="AP2480" s="10">
        <v>0.16567345</v>
      </c>
      <c r="AQ2480" s="10">
        <v>8.2505378099999999E-2</v>
      </c>
      <c r="AR2480" s="10">
        <v>10</v>
      </c>
      <c r="AS2480" s="10">
        <v>10.7</v>
      </c>
      <c r="AU2480" s="10">
        <v>0.17770559999999996</v>
      </c>
      <c r="AV2480" s="10">
        <v>5.1890035199999983E-2</v>
      </c>
      <c r="AW2480" s="10">
        <v>10</v>
      </c>
      <c r="AX2480" s="10">
        <v>10.7</v>
      </c>
      <c r="AZ2480" s="10">
        <v>2541</v>
      </c>
      <c r="BA2480" s="10" t="s">
        <v>291</v>
      </c>
      <c r="BB2480" s="10">
        <v>4.7203049999999996E-2</v>
      </c>
      <c r="BC2480" s="10">
        <v>2.9265890999999999E-2</v>
      </c>
      <c r="BD2480" s="10">
        <v>3</v>
      </c>
      <c r="BE2480" s="10">
        <v>10.7</v>
      </c>
      <c r="BG2480" s="10">
        <v>4.6761900000000002E-2</v>
      </c>
      <c r="BH2480" s="10">
        <v>2.8992378000000003E-2</v>
      </c>
      <c r="BI2480" s="10">
        <v>3</v>
      </c>
      <c r="BJ2480" s="10">
        <v>10.6</v>
      </c>
      <c r="BL2480" s="10">
        <v>4.6761900000000002E-2</v>
      </c>
      <c r="BM2480" s="10">
        <v>2.8992378000000003E-2</v>
      </c>
      <c r="BN2480" s="10">
        <v>3</v>
      </c>
      <c r="BO2480" s="10">
        <v>10.6</v>
      </c>
      <c r="BQ2480" s="10">
        <v>2540</v>
      </c>
      <c r="BR2480" s="10" t="s">
        <v>315</v>
      </c>
      <c r="BS2480" s="10">
        <v>3.4245350000000001E-2</v>
      </c>
      <c r="BT2480" s="10">
        <v>1.407483885E-2</v>
      </c>
      <c r="BU2480" s="10">
        <v>2</v>
      </c>
      <c r="BV2480" s="10">
        <v>10.7</v>
      </c>
      <c r="BX2480" s="10">
        <v>3.4245350000000001E-2</v>
      </c>
      <c r="BY2480" s="10">
        <v>1.407483885E-2</v>
      </c>
      <c r="BZ2480" s="10">
        <v>2</v>
      </c>
      <c r="CA2480" s="10">
        <v>10.7</v>
      </c>
      <c r="CC2480" s="10">
        <v>3.4245350000000001E-2</v>
      </c>
      <c r="CD2480" s="10">
        <v>1.407483885E-2</v>
      </c>
      <c r="CE2480" s="10">
        <v>2</v>
      </c>
      <c r="CF2480" s="10">
        <v>10.7</v>
      </c>
      <c r="CH2480" s="10">
        <v>2540</v>
      </c>
      <c r="CI2480" s="10" t="s">
        <v>315</v>
      </c>
      <c r="CJ2480" s="10">
        <v>1.5734349999999998E-2</v>
      </c>
      <c r="CK2480" s="10">
        <v>9.7552969999999978E-3</v>
      </c>
      <c r="CL2480" s="10">
        <v>1</v>
      </c>
      <c r="CM2480" s="10">
        <v>10.7</v>
      </c>
      <c r="CO2480" s="10">
        <v>3.11746E-2</v>
      </c>
      <c r="CP2480" s="10">
        <v>1.9328252000000001E-2</v>
      </c>
      <c r="CQ2480" s="10">
        <v>2</v>
      </c>
      <c r="CR2480" s="10">
        <v>10.6</v>
      </c>
      <c r="CT2480" s="10">
        <v>3.11746E-2</v>
      </c>
      <c r="CU2480" s="10">
        <v>1.9328252000000001E-2</v>
      </c>
      <c r="CV2480" s="10">
        <v>2</v>
      </c>
      <c r="CW2480" s="10">
        <v>10.6</v>
      </c>
      <c r="CY2480" s="10">
        <v>2548</v>
      </c>
      <c r="CZ2480" s="10" t="s">
        <v>308</v>
      </c>
      <c r="DA2480" s="10">
        <v>1.7421099999999998E-2</v>
      </c>
      <c r="DB2480" s="10">
        <v>5.7141207999999999E-3</v>
      </c>
      <c r="DC2480" s="10">
        <v>1</v>
      </c>
      <c r="DD2480" s="10">
        <v>10.6</v>
      </c>
      <c r="DF2480" s="10">
        <v>3.4842199999999997E-2</v>
      </c>
      <c r="DG2480" s="10">
        <v>1.14282416E-2</v>
      </c>
      <c r="DH2480" s="10">
        <v>2</v>
      </c>
      <c r="DI2480" s="10">
        <v>10.6</v>
      </c>
      <c r="DK2480" s="10">
        <v>3.4842199999999997E-2</v>
      </c>
      <c r="DL2480" s="10">
        <v>1.14282416E-2</v>
      </c>
      <c r="DM2480" s="10">
        <v>2</v>
      </c>
      <c r="DN2480" s="10">
        <v>10.6</v>
      </c>
    </row>
    <row r="2481" spans="1:118" x14ac:dyDescent="0.25">
      <c r="A2481" s="10">
        <v>2542</v>
      </c>
      <c r="R2481" s="10">
        <v>2542</v>
      </c>
      <c r="S2481" s="10" t="s">
        <v>8</v>
      </c>
      <c r="AI2481" s="10">
        <v>2542</v>
      </c>
      <c r="AJ2481" s="10" t="s">
        <v>8</v>
      </c>
      <c r="AZ2481" s="10">
        <v>2542</v>
      </c>
      <c r="BA2481" s="10" t="s">
        <v>8</v>
      </c>
      <c r="BQ2481" s="10">
        <v>2541</v>
      </c>
      <c r="BR2481" s="10" t="s">
        <v>291</v>
      </c>
      <c r="BS2481" s="10">
        <v>0.18834942499999999</v>
      </c>
      <c r="BT2481" s="10">
        <v>7.7411613674999991E-2</v>
      </c>
      <c r="BU2481" s="10">
        <v>11</v>
      </c>
      <c r="BV2481" s="10">
        <v>10.7</v>
      </c>
      <c r="BX2481" s="10">
        <v>0.22259477499999999</v>
      </c>
      <c r="BY2481" s="10">
        <v>9.1486452524999998E-2</v>
      </c>
      <c r="BZ2481" s="10">
        <v>13</v>
      </c>
      <c r="CA2481" s="10">
        <v>10.7</v>
      </c>
      <c r="CC2481" s="10">
        <v>0.22259477499999999</v>
      </c>
      <c r="CD2481" s="10">
        <v>9.1486452524999998E-2</v>
      </c>
      <c r="CE2481" s="10">
        <v>13</v>
      </c>
      <c r="CF2481" s="10">
        <v>10.7</v>
      </c>
      <c r="CH2481" s="10">
        <v>2541</v>
      </c>
      <c r="CI2481" s="10" t="s">
        <v>291</v>
      </c>
      <c r="CJ2481" s="10">
        <v>3.1468699999999995E-2</v>
      </c>
      <c r="CK2481" s="10">
        <v>1.9510593999999996E-2</v>
      </c>
      <c r="CL2481" s="10">
        <v>2</v>
      </c>
      <c r="CM2481" s="10">
        <v>10.7</v>
      </c>
      <c r="CO2481" s="10">
        <v>4.6761900000000002E-2</v>
      </c>
      <c r="CP2481" s="10">
        <v>2.8992378000000003E-2</v>
      </c>
      <c r="CQ2481" s="10">
        <v>3</v>
      </c>
      <c r="CR2481" s="10">
        <v>10.6</v>
      </c>
      <c r="CT2481" s="10">
        <v>6.23492E-2</v>
      </c>
      <c r="CU2481" s="10">
        <v>3.8656504000000001E-2</v>
      </c>
      <c r="CV2481" s="10">
        <v>4</v>
      </c>
      <c r="CW2481" s="10">
        <v>10.6</v>
      </c>
      <c r="CY2481" s="10">
        <v>2549</v>
      </c>
      <c r="CZ2481" s="10" t="s">
        <v>8</v>
      </c>
    </row>
    <row r="2482" spans="1:118" x14ac:dyDescent="0.25">
      <c r="A2482" s="10">
        <v>2543</v>
      </c>
      <c r="R2482" s="10">
        <v>2543</v>
      </c>
      <c r="S2482" s="10" t="s">
        <v>9</v>
      </c>
      <c r="T2482" s="10">
        <v>5.5E-2</v>
      </c>
      <c r="U2482" s="10">
        <v>0.04</v>
      </c>
      <c r="V2482" s="10">
        <v>1</v>
      </c>
      <c r="W2482" s="10">
        <v>37.6</v>
      </c>
      <c r="Y2482" s="10">
        <v>0.08</v>
      </c>
      <c r="Z2482" s="10">
        <v>0.05</v>
      </c>
      <c r="AA2482" s="10">
        <v>1</v>
      </c>
      <c r="AB2482" s="10">
        <v>37.6</v>
      </c>
      <c r="AD2482" s="10">
        <v>0.09</v>
      </c>
      <c r="AE2482" s="10">
        <v>0.06</v>
      </c>
      <c r="AF2482" s="10">
        <v>1</v>
      </c>
      <c r="AG2482" s="10">
        <v>37.6</v>
      </c>
      <c r="AI2482" s="10">
        <v>2543</v>
      </c>
      <c r="AJ2482" s="10" t="s">
        <v>9</v>
      </c>
      <c r="AK2482" s="10">
        <v>0.06</v>
      </c>
      <c r="AL2482" s="10">
        <v>0.1</v>
      </c>
      <c r="AM2482" s="10">
        <v>1</v>
      </c>
      <c r="AN2482" s="10">
        <v>37</v>
      </c>
      <c r="AP2482" s="10">
        <v>0.08</v>
      </c>
      <c r="AQ2482" s="10">
        <v>0.1</v>
      </c>
      <c r="AR2482" s="10">
        <v>1</v>
      </c>
      <c r="AS2482" s="10">
        <v>37</v>
      </c>
      <c r="AU2482" s="10">
        <v>0.09</v>
      </c>
      <c r="AV2482" s="10">
        <v>0.1</v>
      </c>
      <c r="AW2482" s="10">
        <v>1</v>
      </c>
      <c r="AX2482" s="10">
        <v>37</v>
      </c>
      <c r="AZ2482" s="10">
        <v>2543</v>
      </c>
      <c r="BA2482" s="10" t="s">
        <v>9</v>
      </c>
      <c r="BB2482" s="10">
        <v>0.04</v>
      </c>
      <c r="BC2482" s="10">
        <v>0.04</v>
      </c>
      <c r="BD2482" s="10">
        <v>1</v>
      </c>
      <c r="BE2482" s="10">
        <v>37.6</v>
      </c>
      <c r="BG2482" s="10">
        <v>0.06</v>
      </c>
      <c r="BH2482" s="10">
        <v>0.04</v>
      </c>
      <c r="BI2482" s="10">
        <v>1</v>
      </c>
      <c r="BJ2482" s="10">
        <v>37.6</v>
      </c>
      <c r="BL2482" s="10">
        <v>0.06</v>
      </c>
      <c r="BM2482" s="10">
        <v>0.05</v>
      </c>
      <c r="BN2482" s="10">
        <v>1</v>
      </c>
      <c r="BO2482" s="10">
        <v>37.6</v>
      </c>
      <c r="BQ2482" s="10">
        <v>2542</v>
      </c>
      <c r="BR2482" s="10" t="s">
        <v>8</v>
      </c>
      <c r="CH2482" s="10">
        <v>2542</v>
      </c>
      <c r="CI2482" s="10" t="s">
        <v>8</v>
      </c>
      <c r="CY2482" s="10">
        <v>2550</v>
      </c>
      <c r="CZ2482" s="10" t="s">
        <v>9</v>
      </c>
      <c r="DA2482" s="10">
        <v>0.23</v>
      </c>
      <c r="DB2482" s="10">
        <v>0.12</v>
      </c>
      <c r="DC2482" s="10">
        <v>4</v>
      </c>
      <c r="DD2482" s="10">
        <v>37.200000000000003</v>
      </c>
      <c r="DF2482" s="10">
        <v>0.3</v>
      </c>
      <c r="DG2482" s="10">
        <v>0.12</v>
      </c>
      <c r="DH2482" s="10">
        <v>5</v>
      </c>
      <c r="DI2482" s="10">
        <v>36.799999999999997</v>
      </c>
      <c r="DK2482" s="10">
        <v>0.34</v>
      </c>
      <c r="DL2482" s="10">
        <v>0.12</v>
      </c>
      <c r="DM2482" s="10">
        <v>5</v>
      </c>
      <c r="DN2482" s="10">
        <v>37.1</v>
      </c>
    </row>
    <row r="2483" spans="1:118" x14ac:dyDescent="0.25">
      <c r="A2483" s="10">
        <v>2544</v>
      </c>
      <c r="R2483" s="10">
        <v>2544</v>
      </c>
      <c r="S2483" s="10" t="s">
        <v>10</v>
      </c>
      <c r="AI2483" s="10">
        <v>2544</v>
      </c>
      <c r="AJ2483" s="10" t="s">
        <v>10</v>
      </c>
      <c r="AZ2483" s="10">
        <v>2544</v>
      </c>
      <c r="BA2483" s="10" t="s">
        <v>10</v>
      </c>
      <c r="BQ2483" s="10">
        <v>2543</v>
      </c>
      <c r="BR2483" s="10" t="s">
        <v>9</v>
      </c>
      <c r="BS2483" s="10">
        <v>0.08</v>
      </c>
      <c r="BT2483" s="10">
        <v>0.05</v>
      </c>
      <c r="BU2483" s="10">
        <v>1</v>
      </c>
      <c r="BV2483" s="10">
        <v>37.4</v>
      </c>
      <c r="BX2483" s="10">
        <v>0.2</v>
      </c>
      <c r="BY2483" s="10">
        <v>7.0000000000000007E-2</v>
      </c>
      <c r="BZ2483" s="10">
        <v>3</v>
      </c>
      <c r="CA2483" s="10">
        <v>37.1</v>
      </c>
      <c r="CC2483" s="10">
        <v>0.11</v>
      </c>
      <c r="CD2483" s="10">
        <v>0.06</v>
      </c>
      <c r="CE2483" s="10">
        <v>2</v>
      </c>
      <c r="CF2483" s="10">
        <v>37.1</v>
      </c>
      <c r="CH2483" s="10">
        <v>2543</v>
      </c>
      <c r="CI2483" s="10" t="s">
        <v>9</v>
      </c>
      <c r="CJ2483" s="10">
        <v>0.03</v>
      </c>
      <c r="CK2483" s="10">
        <v>0.05</v>
      </c>
      <c r="CL2483" s="10">
        <v>1</v>
      </c>
      <c r="CM2483" s="10">
        <v>37.5</v>
      </c>
      <c r="CO2483" s="10">
        <v>0.06</v>
      </c>
      <c r="CP2483" s="10">
        <v>7.0000000000000007E-2</v>
      </c>
      <c r="CQ2483" s="10">
        <v>2</v>
      </c>
      <c r="CR2483" s="10">
        <v>37</v>
      </c>
      <c r="CT2483" s="10">
        <v>0.06</v>
      </c>
      <c r="CU2483" s="10">
        <v>7.0000000000000007E-2</v>
      </c>
      <c r="CV2483" s="10">
        <v>2</v>
      </c>
      <c r="CW2483" s="10">
        <v>37.6</v>
      </c>
      <c r="CY2483" s="10">
        <v>2551</v>
      </c>
      <c r="CZ2483" s="10" t="s">
        <v>10</v>
      </c>
    </row>
    <row r="2484" spans="1:118" x14ac:dyDescent="0.25">
      <c r="A2484" s="10">
        <v>2545</v>
      </c>
      <c r="R2484" s="10">
        <v>2545</v>
      </c>
      <c r="S2484" s="10" t="s">
        <v>11</v>
      </c>
      <c r="T2484" s="10">
        <v>0.05</v>
      </c>
      <c r="U2484" s="10">
        <v>0.02</v>
      </c>
      <c r="V2484" s="10">
        <v>3</v>
      </c>
      <c r="W2484" s="10">
        <v>10.6</v>
      </c>
      <c r="Y2484" s="10">
        <v>7.0000000000000007E-2</v>
      </c>
      <c r="Z2484" s="10">
        <v>0.03</v>
      </c>
      <c r="AA2484" s="10">
        <v>5</v>
      </c>
      <c r="AB2484" s="10">
        <v>10.6</v>
      </c>
      <c r="AD2484" s="10">
        <v>0.08</v>
      </c>
      <c r="AE2484" s="10">
        <v>0.04</v>
      </c>
      <c r="AF2484" s="10">
        <v>5</v>
      </c>
      <c r="AG2484" s="10">
        <v>10.6</v>
      </c>
      <c r="AI2484" s="10">
        <v>2545</v>
      </c>
      <c r="AJ2484" s="10" t="s">
        <v>11</v>
      </c>
      <c r="AK2484" s="10">
        <v>0.05</v>
      </c>
      <c r="AL2484" s="10">
        <v>0.02</v>
      </c>
      <c r="AM2484" s="10">
        <v>3</v>
      </c>
      <c r="AN2484" s="10">
        <v>10.7</v>
      </c>
      <c r="AP2484" s="10">
        <v>7.0000000000000007E-2</v>
      </c>
      <c r="AQ2484" s="10">
        <v>0.02</v>
      </c>
      <c r="AR2484" s="10">
        <v>4</v>
      </c>
      <c r="AS2484" s="10">
        <v>10.6</v>
      </c>
      <c r="AU2484" s="10">
        <v>0.08</v>
      </c>
      <c r="AV2484" s="10">
        <v>0.02</v>
      </c>
      <c r="AW2484" s="10">
        <v>4</v>
      </c>
      <c r="AX2484" s="10">
        <v>10.6</v>
      </c>
      <c r="AZ2484" s="10">
        <v>2545</v>
      </c>
      <c r="BA2484" s="10" t="s">
        <v>11</v>
      </c>
      <c r="BB2484" s="10">
        <v>0.03</v>
      </c>
      <c r="BC2484" s="10">
        <v>0.02</v>
      </c>
      <c r="BD2484" s="10">
        <v>2</v>
      </c>
      <c r="BE2484" s="10">
        <v>10.7</v>
      </c>
      <c r="BG2484" s="10">
        <v>0.05</v>
      </c>
      <c r="BH2484" s="10">
        <v>0.02</v>
      </c>
      <c r="BI2484" s="10">
        <v>3</v>
      </c>
      <c r="BJ2484" s="10">
        <v>10.6</v>
      </c>
      <c r="BL2484" s="10">
        <v>0.05</v>
      </c>
      <c r="BM2484" s="10">
        <v>0.03</v>
      </c>
      <c r="BN2484" s="10">
        <v>3</v>
      </c>
      <c r="BO2484" s="10">
        <v>10.7</v>
      </c>
      <c r="BQ2484" s="10">
        <v>2544</v>
      </c>
      <c r="BR2484" s="10" t="s">
        <v>10</v>
      </c>
      <c r="CH2484" s="10">
        <v>2544</v>
      </c>
      <c r="CI2484" s="10" t="s">
        <v>10</v>
      </c>
      <c r="CY2484" s="10">
        <v>2552</v>
      </c>
      <c r="CZ2484" s="10" t="s">
        <v>11</v>
      </c>
      <c r="DA2484" s="10">
        <v>0.22</v>
      </c>
      <c r="DB2484" s="10">
        <v>0.1</v>
      </c>
      <c r="DC2484" s="10">
        <v>13</v>
      </c>
      <c r="DD2484" s="10">
        <v>10.7</v>
      </c>
      <c r="DF2484" s="10">
        <v>0.28999999999999998</v>
      </c>
      <c r="DG2484" s="10">
        <v>0.1</v>
      </c>
      <c r="DH2484" s="10">
        <v>17</v>
      </c>
      <c r="DI2484" s="10">
        <v>10.5</v>
      </c>
      <c r="DK2484" s="10">
        <v>0.33</v>
      </c>
      <c r="DL2484" s="10">
        <v>0.1</v>
      </c>
      <c r="DM2484" s="10">
        <v>19</v>
      </c>
      <c r="DN2484" s="10">
        <v>10.6</v>
      </c>
    </row>
    <row r="2485" spans="1:118" x14ac:dyDescent="0.25">
      <c r="A2485" s="10">
        <v>2546</v>
      </c>
      <c r="R2485" s="10">
        <v>2546</v>
      </c>
      <c r="S2485" s="10" t="s">
        <v>285</v>
      </c>
      <c r="T2485" s="10">
        <v>1.55873E-2</v>
      </c>
      <c r="U2485" s="10">
        <v>9.6641260000000003E-3</v>
      </c>
      <c r="V2485" s="10">
        <v>1</v>
      </c>
      <c r="W2485" s="10">
        <v>10.6</v>
      </c>
      <c r="Y2485" s="10">
        <v>1.55873E-2</v>
      </c>
      <c r="Z2485" s="10">
        <v>9.6641260000000003E-3</v>
      </c>
      <c r="AA2485" s="10">
        <v>1</v>
      </c>
      <c r="AB2485" s="10">
        <v>10.6</v>
      </c>
      <c r="AD2485" s="10">
        <v>1.55873E-2</v>
      </c>
      <c r="AE2485" s="10">
        <v>9.6641260000000003E-3</v>
      </c>
      <c r="AF2485" s="10">
        <v>1</v>
      </c>
      <c r="AG2485" s="10">
        <v>10.6</v>
      </c>
      <c r="AI2485" s="10">
        <v>2546</v>
      </c>
      <c r="AJ2485" s="10" t="s">
        <v>285</v>
      </c>
      <c r="AK2485" s="10">
        <v>1.7770560000000001E-2</v>
      </c>
      <c r="AL2485" s="10">
        <v>5.1890035199999998E-3</v>
      </c>
      <c r="AM2485" s="10">
        <v>1</v>
      </c>
      <c r="AN2485" s="10">
        <v>10.7</v>
      </c>
      <c r="AP2485" s="10">
        <v>1.7421099999999998E-2</v>
      </c>
      <c r="AQ2485" s="10">
        <v>5.7141207999999999E-3</v>
      </c>
      <c r="AR2485" s="10">
        <v>1</v>
      </c>
      <c r="AS2485" s="10">
        <v>10.6</v>
      </c>
      <c r="AU2485" s="10">
        <v>1.7237719999999998E-2</v>
      </c>
      <c r="AV2485" s="10">
        <v>6.2572923599999988E-3</v>
      </c>
      <c r="AW2485" s="10">
        <v>1</v>
      </c>
      <c r="AX2485" s="10">
        <v>10.6</v>
      </c>
      <c r="AZ2485" s="10">
        <v>2546</v>
      </c>
      <c r="BA2485" s="10" t="s">
        <v>285</v>
      </c>
      <c r="BB2485" s="10">
        <v>1.5734349999999998E-2</v>
      </c>
      <c r="BC2485" s="10">
        <v>9.7552969999999978E-3</v>
      </c>
      <c r="BD2485" s="10">
        <v>1</v>
      </c>
      <c r="BE2485" s="10">
        <v>10.7</v>
      </c>
      <c r="BG2485" s="10">
        <v>1.55873E-2</v>
      </c>
      <c r="BH2485" s="10">
        <v>9.6641260000000003E-3</v>
      </c>
      <c r="BI2485" s="10">
        <v>1</v>
      </c>
      <c r="BJ2485" s="10">
        <v>10.6</v>
      </c>
      <c r="BL2485" s="10">
        <v>1.5734349999999998E-2</v>
      </c>
      <c r="BM2485" s="10">
        <v>9.7552969999999978E-3</v>
      </c>
      <c r="BN2485" s="10">
        <v>1</v>
      </c>
      <c r="BO2485" s="10">
        <v>10.7</v>
      </c>
      <c r="BQ2485" s="10">
        <v>2545</v>
      </c>
      <c r="BR2485" s="10" t="s">
        <v>11</v>
      </c>
      <c r="BS2485" s="10">
        <v>0.08</v>
      </c>
      <c r="BT2485" s="10">
        <v>0.04</v>
      </c>
      <c r="BU2485" s="10">
        <v>5</v>
      </c>
      <c r="BV2485" s="10">
        <v>10.7</v>
      </c>
      <c r="BX2485" s="10">
        <v>0.19</v>
      </c>
      <c r="BY2485" s="10">
        <v>0.06</v>
      </c>
      <c r="BZ2485" s="10">
        <v>11</v>
      </c>
      <c r="CA2485" s="10">
        <v>10.7</v>
      </c>
      <c r="CC2485" s="10">
        <v>0.1</v>
      </c>
      <c r="CD2485" s="10">
        <v>0.05</v>
      </c>
      <c r="CE2485" s="10">
        <v>6</v>
      </c>
      <c r="CF2485" s="10">
        <v>10.7</v>
      </c>
      <c r="CH2485" s="10">
        <v>2545</v>
      </c>
      <c r="CI2485" s="10" t="s">
        <v>11</v>
      </c>
      <c r="CJ2485" s="10">
        <v>0.03</v>
      </c>
      <c r="CK2485" s="10">
        <v>0.02</v>
      </c>
      <c r="CL2485" s="10">
        <v>3</v>
      </c>
      <c r="CM2485" s="10">
        <v>10.7</v>
      </c>
      <c r="CO2485" s="10">
        <v>0.06</v>
      </c>
      <c r="CP2485" s="10">
        <v>0.04</v>
      </c>
      <c r="CQ2485" s="10">
        <v>4</v>
      </c>
      <c r="CR2485" s="10">
        <v>10.6</v>
      </c>
      <c r="CT2485" s="10">
        <v>0.06</v>
      </c>
      <c r="CU2485" s="10">
        <v>0.04</v>
      </c>
      <c r="CV2485" s="10">
        <v>4</v>
      </c>
      <c r="CW2485" s="10">
        <v>10.7</v>
      </c>
      <c r="CY2485" s="10">
        <v>2553</v>
      </c>
      <c r="CZ2485" s="10" t="s">
        <v>575</v>
      </c>
      <c r="DA2485" s="10">
        <v>0.36</v>
      </c>
      <c r="DB2485" s="10">
        <v>0.17</v>
      </c>
      <c r="DC2485" s="10">
        <v>6</v>
      </c>
      <c r="DD2485" s="10">
        <v>36.799999999999997</v>
      </c>
      <c r="DF2485" s="10">
        <v>0.63</v>
      </c>
      <c r="DG2485" s="10">
        <v>0.18</v>
      </c>
      <c r="DH2485" s="10">
        <v>10</v>
      </c>
      <c r="DI2485" s="10">
        <v>36.4</v>
      </c>
      <c r="DK2485" s="10">
        <v>0.62</v>
      </c>
      <c r="DL2485" s="10">
        <v>0.14000000000000001</v>
      </c>
      <c r="DM2485" s="10">
        <v>10</v>
      </c>
      <c r="DN2485" s="10">
        <v>36.5</v>
      </c>
    </row>
    <row r="2486" spans="1:118" x14ac:dyDescent="0.25">
      <c r="A2486" s="10">
        <v>2547</v>
      </c>
      <c r="R2486" s="10">
        <v>2547</v>
      </c>
      <c r="S2486" s="10" t="s">
        <v>293</v>
      </c>
      <c r="T2486" s="10">
        <v>3.11746E-2</v>
      </c>
      <c r="U2486" s="10">
        <v>1.9328252000000001E-2</v>
      </c>
      <c r="V2486" s="10">
        <v>2</v>
      </c>
      <c r="W2486" s="10">
        <v>10.6</v>
      </c>
      <c r="Y2486" s="10">
        <v>5.1713160000000001E-2</v>
      </c>
      <c r="Z2486" s="10">
        <v>3.2062159200000002E-2</v>
      </c>
      <c r="AA2486" s="10">
        <v>3</v>
      </c>
      <c r="AB2486" s="10">
        <v>10.6</v>
      </c>
      <c r="AD2486" s="10">
        <v>6.8950879999999992E-2</v>
      </c>
      <c r="AE2486" s="10">
        <v>4.2749545599999994E-2</v>
      </c>
      <c r="AF2486" s="10">
        <v>4</v>
      </c>
      <c r="AG2486" s="10">
        <v>10.6</v>
      </c>
      <c r="AI2486" s="10">
        <v>2547</v>
      </c>
      <c r="AJ2486" s="10" t="s">
        <v>293</v>
      </c>
      <c r="AK2486" s="10">
        <v>3.5541120000000002E-2</v>
      </c>
      <c r="AL2486" s="10">
        <v>1.037800704E-2</v>
      </c>
      <c r="AM2486" s="10">
        <v>2</v>
      </c>
      <c r="AN2486" s="10">
        <v>10.7</v>
      </c>
      <c r="AP2486" s="10">
        <v>5.2263299999999999E-2</v>
      </c>
      <c r="AQ2486" s="10">
        <v>1.71423624E-2</v>
      </c>
      <c r="AR2486" s="10">
        <v>3</v>
      </c>
      <c r="AS2486" s="10">
        <v>10.6</v>
      </c>
      <c r="AU2486" s="10">
        <v>5.1713160000000001E-2</v>
      </c>
      <c r="AV2486" s="10">
        <v>1.8771877079999999E-2</v>
      </c>
      <c r="AW2486" s="10">
        <v>3</v>
      </c>
      <c r="AX2486" s="10">
        <v>10.6</v>
      </c>
      <c r="AZ2486" s="10">
        <v>2547</v>
      </c>
      <c r="BA2486" s="10" t="s">
        <v>293</v>
      </c>
      <c r="BB2486" s="10">
        <v>1.5734349999999998E-2</v>
      </c>
      <c r="BC2486" s="10">
        <v>9.7552969999999978E-3</v>
      </c>
      <c r="BD2486" s="10">
        <v>1</v>
      </c>
      <c r="BE2486" s="10">
        <v>10.7</v>
      </c>
      <c r="BG2486" s="10">
        <v>3.4475439999999996E-2</v>
      </c>
      <c r="BH2486" s="10">
        <v>2.1374772799999997E-2</v>
      </c>
      <c r="BI2486" s="10">
        <v>2</v>
      </c>
      <c r="BJ2486" s="10">
        <v>10.6</v>
      </c>
      <c r="BL2486" s="10">
        <v>3.4800680000000001E-2</v>
      </c>
      <c r="BM2486" s="10">
        <v>2.1576421599999999E-2</v>
      </c>
      <c r="BN2486" s="10">
        <v>2</v>
      </c>
      <c r="BO2486" s="10">
        <v>10.7</v>
      </c>
      <c r="BQ2486" s="10">
        <v>2546</v>
      </c>
      <c r="BR2486" s="10" t="s">
        <v>285</v>
      </c>
      <c r="BS2486" s="10">
        <v>1.647479E-2</v>
      </c>
      <c r="BT2486" s="10">
        <v>8.4350924799999998E-3</v>
      </c>
      <c r="BU2486" s="10">
        <v>1</v>
      </c>
      <c r="BV2486" s="10">
        <v>10.7</v>
      </c>
      <c r="BX2486" s="10">
        <v>1.7585449999999999E-2</v>
      </c>
      <c r="BY2486" s="10">
        <v>5.7680275999999996E-3</v>
      </c>
      <c r="BZ2486" s="10">
        <v>1</v>
      </c>
      <c r="CA2486" s="10">
        <v>10.7</v>
      </c>
      <c r="CC2486" s="10">
        <v>1.6659900000000002E-2</v>
      </c>
      <c r="CD2486" s="10">
        <v>8.0633916000000007E-3</v>
      </c>
      <c r="CE2486" s="10">
        <v>1</v>
      </c>
      <c r="CF2486" s="10">
        <v>10.7</v>
      </c>
      <c r="CH2486" s="10">
        <v>2546</v>
      </c>
      <c r="CI2486" s="10" t="s">
        <v>285</v>
      </c>
      <c r="CJ2486" s="10">
        <v>7.8671749999999988E-3</v>
      </c>
      <c r="CK2486" s="10">
        <v>4.8776484999999989E-3</v>
      </c>
      <c r="CL2486" s="10">
        <v>0.5</v>
      </c>
      <c r="CM2486" s="10">
        <v>10.7</v>
      </c>
      <c r="CO2486" s="10">
        <v>7.7936500000000001E-3</v>
      </c>
      <c r="CP2486" s="10">
        <v>4.8320630000000002E-3</v>
      </c>
      <c r="CQ2486" s="10">
        <v>0.5</v>
      </c>
      <c r="CR2486" s="10">
        <v>10.6</v>
      </c>
      <c r="CT2486" s="10">
        <v>1.5734349999999998E-2</v>
      </c>
      <c r="CU2486" s="10">
        <v>9.7552969999999978E-3</v>
      </c>
      <c r="CV2486" s="10">
        <v>1</v>
      </c>
      <c r="CW2486" s="10">
        <v>10.7</v>
      </c>
      <c r="CY2486" s="10">
        <v>2554</v>
      </c>
      <c r="CZ2486" s="10" t="s">
        <v>285</v>
      </c>
      <c r="DA2486" s="10">
        <v>0.19343994999999997</v>
      </c>
      <c r="DB2486" s="10">
        <v>6.3448303599999992E-2</v>
      </c>
      <c r="DC2486" s="10">
        <v>11</v>
      </c>
      <c r="DD2486" s="10">
        <v>10.7</v>
      </c>
      <c r="DF2486" s="10">
        <v>0.25885124999999992</v>
      </c>
      <c r="DG2486" s="10">
        <v>8.4903209999999979E-2</v>
      </c>
      <c r="DH2486" s="10">
        <v>15</v>
      </c>
      <c r="DI2486" s="10">
        <v>10.5</v>
      </c>
      <c r="DK2486" s="10">
        <v>0.2961587</v>
      </c>
      <c r="DL2486" s="10">
        <v>9.7140053599999998E-2</v>
      </c>
      <c r="DM2486" s="10">
        <v>17</v>
      </c>
      <c r="DN2486" s="10">
        <v>10.6</v>
      </c>
    </row>
    <row r="2487" spans="1:118" x14ac:dyDescent="0.25">
      <c r="A2487" s="10">
        <v>2548</v>
      </c>
      <c r="R2487" s="10">
        <v>2548</v>
      </c>
      <c r="S2487" s="10" t="s">
        <v>308</v>
      </c>
      <c r="T2487" s="10">
        <v>1.55873E-2</v>
      </c>
      <c r="U2487" s="10">
        <v>9.6641260000000003E-3</v>
      </c>
      <c r="V2487" s="10">
        <v>1</v>
      </c>
      <c r="W2487" s="10">
        <v>10.6</v>
      </c>
      <c r="Y2487" s="10">
        <v>1.7237719999999998E-2</v>
      </c>
      <c r="Z2487" s="10">
        <v>1.0687386399999999E-2</v>
      </c>
      <c r="AA2487" s="10">
        <v>1</v>
      </c>
      <c r="AB2487" s="10">
        <v>10.6</v>
      </c>
      <c r="AD2487" s="10">
        <v>1.7237719999999998E-2</v>
      </c>
      <c r="AE2487" s="10">
        <v>1.0687386399999999E-2</v>
      </c>
      <c r="AF2487" s="10">
        <v>1</v>
      </c>
      <c r="AG2487" s="10">
        <v>10.6</v>
      </c>
      <c r="AI2487" s="10">
        <v>2548</v>
      </c>
      <c r="AJ2487" s="10" t="s">
        <v>308</v>
      </c>
      <c r="AK2487" s="10">
        <v>1.7770560000000001E-2</v>
      </c>
      <c r="AL2487" s="10">
        <v>5.1890035199999998E-3</v>
      </c>
      <c r="AM2487" s="10">
        <v>1</v>
      </c>
      <c r="AN2487" s="10">
        <v>10.7</v>
      </c>
      <c r="AP2487" s="10">
        <v>1.7421099999999998E-2</v>
      </c>
      <c r="AQ2487" s="10">
        <v>5.7141207999999999E-3</v>
      </c>
      <c r="AR2487" s="10">
        <v>1</v>
      </c>
      <c r="AS2487" s="10">
        <v>10.6</v>
      </c>
      <c r="AU2487" s="10">
        <v>1.7237719999999998E-2</v>
      </c>
      <c r="AV2487" s="10">
        <v>6.2572923599999988E-3</v>
      </c>
      <c r="AW2487" s="10">
        <v>1</v>
      </c>
      <c r="AX2487" s="10">
        <v>10.6</v>
      </c>
      <c r="AZ2487" s="10">
        <v>2548</v>
      </c>
      <c r="BA2487" s="10" t="s">
        <v>308</v>
      </c>
      <c r="BB2487" s="10">
        <v>1.5734349999999998E-2</v>
      </c>
      <c r="BC2487" s="10">
        <v>9.7552969999999978E-3</v>
      </c>
      <c r="BD2487" s="10">
        <v>1</v>
      </c>
      <c r="BE2487" s="10">
        <v>10.7</v>
      </c>
      <c r="BG2487" s="10">
        <v>1.7237719999999998E-2</v>
      </c>
      <c r="BH2487" s="10">
        <v>1.0687386399999999E-2</v>
      </c>
      <c r="BI2487" s="10">
        <v>1</v>
      </c>
      <c r="BJ2487" s="10">
        <v>10.6</v>
      </c>
      <c r="BL2487" s="10">
        <v>1.740034E-2</v>
      </c>
      <c r="BM2487" s="10">
        <v>1.07882108E-2</v>
      </c>
      <c r="BN2487" s="10">
        <v>1</v>
      </c>
      <c r="BO2487" s="10">
        <v>10.7</v>
      </c>
      <c r="BQ2487" s="10">
        <v>2547</v>
      </c>
      <c r="BR2487" s="10" t="s">
        <v>293</v>
      </c>
      <c r="BS2487" s="10">
        <v>3.2949579999999999E-2</v>
      </c>
      <c r="BT2487" s="10">
        <v>1.687018496E-2</v>
      </c>
      <c r="BU2487" s="10">
        <v>2</v>
      </c>
      <c r="BV2487" s="10">
        <v>10.7</v>
      </c>
      <c r="BX2487" s="10">
        <v>0.1055127</v>
      </c>
      <c r="BY2487" s="10">
        <v>3.4608165600000004E-2</v>
      </c>
      <c r="BZ2487" s="10">
        <v>6</v>
      </c>
      <c r="CA2487" s="10">
        <v>10.7</v>
      </c>
      <c r="CC2487" s="10">
        <v>4.9979700000000002E-2</v>
      </c>
      <c r="CD2487" s="10">
        <v>2.4190174799999999E-2</v>
      </c>
      <c r="CE2487" s="10">
        <v>3</v>
      </c>
      <c r="CF2487" s="10">
        <v>10.7</v>
      </c>
      <c r="CH2487" s="10">
        <v>2547</v>
      </c>
      <c r="CI2487" s="10" t="s">
        <v>293</v>
      </c>
      <c r="CJ2487" s="10">
        <v>1.5734349999999998E-2</v>
      </c>
      <c r="CK2487" s="10">
        <v>9.7552969999999978E-3</v>
      </c>
      <c r="CL2487" s="10">
        <v>1</v>
      </c>
      <c r="CM2487" s="10">
        <v>10.7</v>
      </c>
      <c r="CO2487" s="10">
        <v>3.4475439999999996E-2</v>
      </c>
      <c r="CP2487" s="10">
        <v>2.1374772799999997E-2</v>
      </c>
      <c r="CQ2487" s="10">
        <v>2</v>
      </c>
      <c r="CR2487" s="10">
        <v>10.6</v>
      </c>
      <c r="CT2487" s="10">
        <v>3.4800680000000001E-2</v>
      </c>
      <c r="CU2487" s="10">
        <v>2.1576421599999999E-2</v>
      </c>
      <c r="CV2487" s="10">
        <v>2</v>
      </c>
      <c r="CW2487" s="10">
        <v>10.7</v>
      </c>
      <c r="CY2487" s="10">
        <v>2555</v>
      </c>
      <c r="CZ2487" s="10" t="s">
        <v>305</v>
      </c>
      <c r="DA2487" s="10">
        <v>1.7585449999999999E-2</v>
      </c>
      <c r="DB2487" s="10">
        <v>5.7680275999999996E-3</v>
      </c>
      <c r="DC2487" s="10">
        <v>1</v>
      </c>
      <c r="DD2487" s="10">
        <v>10.7</v>
      </c>
      <c r="DF2487" s="10">
        <v>1.7256749999999998E-2</v>
      </c>
      <c r="DG2487" s="10">
        <v>5.6602139999999993E-3</v>
      </c>
      <c r="DH2487" s="10">
        <v>1</v>
      </c>
      <c r="DI2487" s="10">
        <v>10.5</v>
      </c>
      <c r="DK2487" s="10">
        <v>1.7421099999999998E-2</v>
      </c>
      <c r="DL2487" s="10">
        <v>5.7141207999999999E-3</v>
      </c>
      <c r="DM2487" s="10">
        <v>1</v>
      </c>
      <c r="DN2487" s="10">
        <v>10.6</v>
      </c>
    </row>
    <row r="2488" spans="1:118" x14ac:dyDescent="0.25">
      <c r="A2488" s="10">
        <v>2549</v>
      </c>
      <c r="R2488" s="10">
        <v>2549</v>
      </c>
      <c r="S2488" s="10" t="s">
        <v>8</v>
      </c>
      <c r="T2488" s="10">
        <v>0.05</v>
      </c>
      <c r="U2488" s="10">
        <v>0.05</v>
      </c>
      <c r="V2488" s="10">
        <v>1</v>
      </c>
      <c r="W2488" s="10">
        <v>37.5</v>
      </c>
      <c r="Y2488" s="10">
        <v>0.09</v>
      </c>
      <c r="Z2488" s="10">
        <v>0.08</v>
      </c>
      <c r="AA2488" s="10">
        <v>2</v>
      </c>
      <c r="AB2488" s="10">
        <v>37.5</v>
      </c>
      <c r="AD2488" s="10">
        <v>0.06</v>
      </c>
      <c r="AE2488" s="10">
        <v>0.06</v>
      </c>
      <c r="AF2488" s="10">
        <v>1</v>
      </c>
      <c r="AG2488" s="10">
        <v>37.5</v>
      </c>
      <c r="AI2488" s="10">
        <v>2549</v>
      </c>
      <c r="AJ2488" s="10" t="s">
        <v>8</v>
      </c>
      <c r="AZ2488" s="10">
        <v>2549</v>
      </c>
      <c r="BA2488" s="10" t="s">
        <v>8</v>
      </c>
      <c r="BB2488" s="10">
        <v>0.05</v>
      </c>
      <c r="BC2488" s="10">
        <v>0.05</v>
      </c>
      <c r="BD2488" s="10">
        <v>1</v>
      </c>
      <c r="BE2488" s="10">
        <v>37.5</v>
      </c>
      <c r="BG2488" s="10">
        <v>0.12</v>
      </c>
      <c r="BH2488" s="10">
        <v>0.1</v>
      </c>
      <c r="BI2488" s="10">
        <v>2</v>
      </c>
      <c r="BJ2488" s="10">
        <v>37.5</v>
      </c>
      <c r="BL2488" s="10">
        <v>0.06</v>
      </c>
      <c r="BM2488" s="10">
        <v>0.06</v>
      </c>
      <c r="BN2488" s="10">
        <v>1</v>
      </c>
      <c r="BO2488" s="10">
        <v>37.5</v>
      </c>
      <c r="BQ2488" s="10">
        <v>2548</v>
      </c>
      <c r="BR2488" s="10" t="s">
        <v>308</v>
      </c>
      <c r="BS2488" s="10">
        <v>3.2949579999999999E-2</v>
      </c>
      <c r="BT2488" s="10">
        <v>1.687018496E-2</v>
      </c>
      <c r="BU2488" s="10">
        <v>2</v>
      </c>
      <c r="BV2488" s="10">
        <v>10.7</v>
      </c>
      <c r="BX2488" s="10">
        <v>7.0341799999999996E-2</v>
      </c>
      <c r="BY2488" s="10">
        <v>2.3072110399999998E-2</v>
      </c>
      <c r="BZ2488" s="10">
        <v>4</v>
      </c>
      <c r="CA2488" s="10">
        <v>10.7</v>
      </c>
      <c r="CC2488" s="10">
        <v>3.3319800000000004E-2</v>
      </c>
      <c r="CD2488" s="10">
        <v>1.6126783200000001E-2</v>
      </c>
      <c r="CE2488" s="10">
        <v>2</v>
      </c>
      <c r="CF2488" s="10">
        <v>10.7</v>
      </c>
      <c r="CH2488" s="10">
        <v>2548</v>
      </c>
      <c r="CI2488" s="10" t="s">
        <v>308</v>
      </c>
      <c r="CJ2488" s="10">
        <v>1.5734349999999998E-2</v>
      </c>
      <c r="CK2488" s="10">
        <v>9.7552969999999978E-3</v>
      </c>
      <c r="CL2488" s="10">
        <v>1</v>
      </c>
      <c r="CM2488" s="10">
        <v>10.7</v>
      </c>
      <c r="CO2488" s="10">
        <v>1.7237719999999998E-2</v>
      </c>
      <c r="CP2488" s="10">
        <v>1.0687386399999999E-2</v>
      </c>
      <c r="CQ2488" s="10">
        <v>1</v>
      </c>
      <c r="CR2488" s="10">
        <v>10.6</v>
      </c>
      <c r="CT2488" s="10">
        <v>1.740034E-2</v>
      </c>
      <c r="CU2488" s="10">
        <v>1.07882108E-2</v>
      </c>
      <c r="CV2488" s="10">
        <v>1</v>
      </c>
      <c r="CW2488" s="10">
        <v>10.7</v>
      </c>
      <c r="CY2488" s="10">
        <v>2556</v>
      </c>
      <c r="CZ2488" s="10" t="s">
        <v>315</v>
      </c>
      <c r="DA2488" s="10">
        <v>1.7585449999999999E-2</v>
      </c>
      <c r="DB2488" s="10">
        <v>5.7680275999999996E-3</v>
      </c>
      <c r="DC2488" s="10">
        <v>1</v>
      </c>
      <c r="DD2488" s="10">
        <v>10.7</v>
      </c>
      <c r="DF2488" s="10">
        <v>1.7256749999999998E-2</v>
      </c>
      <c r="DG2488" s="10">
        <v>5.6602139999999993E-3</v>
      </c>
      <c r="DH2488" s="10">
        <v>1</v>
      </c>
      <c r="DI2488" s="10">
        <v>10.5</v>
      </c>
      <c r="DK2488" s="10">
        <v>1.7421099999999998E-2</v>
      </c>
      <c r="DL2488" s="10">
        <v>5.7141207999999999E-3</v>
      </c>
      <c r="DM2488" s="10">
        <v>1</v>
      </c>
      <c r="DN2488" s="10">
        <v>10.6</v>
      </c>
    </row>
    <row r="2489" spans="1:118" x14ac:dyDescent="0.25">
      <c r="A2489" s="10">
        <v>2550</v>
      </c>
      <c r="R2489" s="10">
        <v>2550</v>
      </c>
      <c r="S2489" s="10" t="s">
        <v>9</v>
      </c>
      <c r="AI2489" s="10">
        <v>2550</v>
      </c>
      <c r="AJ2489" s="10" t="s">
        <v>9</v>
      </c>
      <c r="AK2489" s="10">
        <v>0.28000000000000003</v>
      </c>
      <c r="AL2489" s="10">
        <v>0.14000000000000001</v>
      </c>
      <c r="AM2489" s="10">
        <v>5</v>
      </c>
      <c r="AN2489" s="10">
        <v>36.9</v>
      </c>
      <c r="AP2489" s="10">
        <v>0.33</v>
      </c>
      <c r="AQ2489" s="10">
        <v>0.2</v>
      </c>
      <c r="AR2489" s="10">
        <v>5</v>
      </c>
      <c r="AS2489" s="10">
        <v>36.9</v>
      </c>
      <c r="AU2489" s="10">
        <v>0.34</v>
      </c>
      <c r="AV2489" s="10">
        <v>0.14000000000000001</v>
      </c>
      <c r="AW2489" s="10">
        <v>5</v>
      </c>
      <c r="AX2489" s="10">
        <v>36.9</v>
      </c>
      <c r="AZ2489" s="10">
        <v>2550</v>
      </c>
      <c r="BA2489" s="10" t="s">
        <v>9</v>
      </c>
      <c r="BQ2489" s="10">
        <v>2549</v>
      </c>
      <c r="BR2489" s="10" t="s">
        <v>8</v>
      </c>
      <c r="CH2489" s="10">
        <v>2549</v>
      </c>
      <c r="CI2489" s="10" t="s">
        <v>8</v>
      </c>
      <c r="CJ2489" s="10">
        <v>0.05</v>
      </c>
      <c r="CK2489" s="10">
        <v>0.09</v>
      </c>
      <c r="CL2489" s="10">
        <v>1</v>
      </c>
      <c r="CM2489" s="10">
        <v>37.200000000000003</v>
      </c>
      <c r="CO2489" s="10">
        <v>0.08</v>
      </c>
      <c r="CP2489" s="10">
        <v>0.11</v>
      </c>
      <c r="CQ2489" s="10">
        <v>2</v>
      </c>
      <c r="CR2489" s="10">
        <v>36.799999999999997</v>
      </c>
      <c r="CT2489" s="10">
        <v>0.13</v>
      </c>
      <c r="CU2489" s="10">
        <v>0.14000000000000001</v>
      </c>
      <c r="CV2489" s="10">
        <v>2</v>
      </c>
      <c r="CW2489" s="10">
        <v>37.5</v>
      </c>
      <c r="CY2489" s="10">
        <v>2557</v>
      </c>
      <c r="CZ2489" s="10" t="s">
        <v>8</v>
      </c>
      <c r="DA2489" s="10">
        <v>0.36</v>
      </c>
      <c r="DB2489" s="10">
        <v>0.17</v>
      </c>
      <c r="DC2489" s="10">
        <v>6</v>
      </c>
      <c r="DD2489" s="10">
        <v>36.799999999999997</v>
      </c>
      <c r="DF2489" s="10">
        <v>0.63</v>
      </c>
      <c r="DG2489" s="10">
        <v>0.18</v>
      </c>
      <c r="DH2489" s="10">
        <v>10</v>
      </c>
      <c r="DI2489" s="10">
        <v>36.4</v>
      </c>
      <c r="DK2489" s="10">
        <v>0.62</v>
      </c>
      <c r="DL2489" s="10">
        <v>0.14000000000000001</v>
      </c>
      <c r="DM2489" s="10">
        <v>10</v>
      </c>
      <c r="DN2489" s="10">
        <v>36.5</v>
      </c>
    </row>
    <row r="2490" spans="1:118" x14ac:dyDescent="0.25">
      <c r="A2490" s="10">
        <v>2551</v>
      </c>
      <c r="R2490" s="10">
        <v>2551</v>
      </c>
      <c r="S2490" s="10" t="s">
        <v>10</v>
      </c>
      <c r="T2490" s="10">
        <v>0.05</v>
      </c>
      <c r="U2490" s="10">
        <v>0.03</v>
      </c>
      <c r="V2490" s="10">
        <v>3</v>
      </c>
      <c r="W2490" s="10">
        <v>10.6</v>
      </c>
      <c r="Y2490" s="10">
        <v>0.09</v>
      </c>
      <c r="Z2490" s="10">
        <v>0.06</v>
      </c>
      <c r="AA2490" s="10">
        <v>6</v>
      </c>
      <c r="AB2490" s="10">
        <v>10.5</v>
      </c>
      <c r="AD2490" s="10">
        <v>0.06</v>
      </c>
      <c r="AE2490" s="10">
        <v>0.04</v>
      </c>
      <c r="AF2490" s="10">
        <v>4</v>
      </c>
      <c r="AG2490" s="10">
        <v>10.6</v>
      </c>
      <c r="AI2490" s="10">
        <v>2551</v>
      </c>
      <c r="AJ2490" s="10" t="s">
        <v>10</v>
      </c>
      <c r="AZ2490" s="10">
        <v>2551</v>
      </c>
      <c r="BA2490" s="10" t="s">
        <v>10</v>
      </c>
      <c r="BB2490" s="10">
        <v>0.05</v>
      </c>
      <c r="BC2490" s="10">
        <v>0.03</v>
      </c>
      <c r="BD2490" s="10">
        <v>3</v>
      </c>
      <c r="BE2490" s="10">
        <v>10.6</v>
      </c>
      <c r="BG2490" s="10">
        <v>0.12</v>
      </c>
      <c r="BH2490" s="10">
        <v>0.08</v>
      </c>
      <c r="BI2490" s="10">
        <v>8</v>
      </c>
      <c r="BJ2490" s="10">
        <v>10.6</v>
      </c>
      <c r="BL2490" s="10">
        <v>0.06</v>
      </c>
      <c r="BM2490" s="10">
        <v>0.04</v>
      </c>
      <c r="BN2490" s="10">
        <v>4</v>
      </c>
      <c r="BO2490" s="10">
        <v>10.6</v>
      </c>
      <c r="BQ2490" s="10">
        <v>2550</v>
      </c>
      <c r="BR2490" s="10" t="s">
        <v>9</v>
      </c>
      <c r="BS2490" s="10">
        <v>0.21</v>
      </c>
      <c r="BT2490" s="10">
        <v>0.1</v>
      </c>
      <c r="BU2490" s="10">
        <v>4</v>
      </c>
      <c r="BV2490" s="10">
        <v>37.1</v>
      </c>
      <c r="BX2490" s="10">
        <v>0.27</v>
      </c>
      <c r="BY2490" s="10">
        <v>0.1</v>
      </c>
      <c r="BZ2490" s="10">
        <v>4</v>
      </c>
      <c r="CA2490" s="10">
        <v>36.799999999999997</v>
      </c>
      <c r="CC2490" s="10">
        <v>0.28999999999999998</v>
      </c>
      <c r="CD2490" s="10">
        <v>0.1</v>
      </c>
      <c r="CE2490" s="10">
        <v>5</v>
      </c>
      <c r="CF2490" s="10">
        <v>36.799999999999997</v>
      </c>
      <c r="CH2490" s="10">
        <v>2550</v>
      </c>
      <c r="CI2490" s="10" t="s">
        <v>9</v>
      </c>
      <c r="CY2490" s="10">
        <v>2558</v>
      </c>
      <c r="CZ2490" s="10" t="s">
        <v>9</v>
      </c>
    </row>
    <row r="2491" spans="1:118" x14ac:dyDescent="0.25">
      <c r="A2491" s="10">
        <v>2552</v>
      </c>
      <c r="R2491" s="10">
        <v>2552</v>
      </c>
      <c r="S2491" s="10" t="s">
        <v>11</v>
      </c>
      <c r="AI2491" s="10">
        <v>2552</v>
      </c>
      <c r="AJ2491" s="10" t="s">
        <v>11</v>
      </c>
      <c r="AK2491" s="10">
        <v>0.27</v>
      </c>
      <c r="AL2491" s="10">
        <v>0.12</v>
      </c>
      <c r="AM2491" s="10">
        <v>14</v>
      </c>
      <c r="AN2491" s="10">
        <v>10.5</v>
      </c>
      <c r="AP2491" s="10">
        <v>0.32</v>
      </c>
      <c r="AQ2491" s="10">
        <v>0.18</v>
      </c>
      <c r="AR2491" s="10">
        <v>16</v>
      </c>
      <c r="AS2491" s="10">
        <v>10.4</v>
      </c>
      <c r="AU2491" s="10">
        <v>0.33</v>
      </c>
      <c r="AV2491" s="10">
        <v>0.12</v>
      </c>
      <c r="AW2491" s="10">
        <v>16</v>
      </c>
      <c r="AX2491" s="10">
        <v>10.4</v>
      </c>
      <c r="AZ2491" s="10">
        <v>2552</v>
      </c>
      <c r="BA2491" s="10" t="s">
        <v>11</v>
      </c>
      <c r="BQ2491" s="10">
        <v>2551</v>
      </c>
      <c r="BR2491" s="10" t="s">
        <v>10</v>
      </c>
      <c r="CH2491" s="10">
        <v>2551</v>
      </c>
      <c r="CI2491" s="10" t="s">
        <v>10</v>
      </c>
      <c r="CJ2491" s="10">
        <v>0.05</v>
      </c>
      <c r="CK2491" s="10">
        <v>0.03</v>
      </c>
      <c r="CL2491" s="10">
        <v>3</v>
      </c>
      <c r="CM2491" s="10">
        <v>10.7</v>
      </c>
      <c r="CO2491" s="10">
        <v>0.08</v>
      </c>
      <c r="CP2491" s="10">
        <v>0.05</v>
      </c>
      <c r="CQ2491" s="10">
        <v>5</v>
      </c>
      <c r="CR2491" s="10">
        <v>10.7</v>
      </c>
      <c r="CT2491" s="10">
        <v>0.13</v>
      </c>
      <c r="CU2491" s="10">
        <v>0.08</v>
      </c>
      <c r="CV2491" s="10">
        <v>8</v>
      </c>
      <c r="CW2491" s="10">
        <v>10.7</v>
      </c>
      <c r="CY2491" s="10">
        <v>2559</v>
      </c>
      <c r="CZ2491" s="10" t="s">
        <v>10</v>
      </c>
      <c r="DA2491" s="10">
        <v>0.35</v>
      </c>
      <c r="DB2491" s="10">
        <v>0.15</v>
      </c>
      <c r="DC2491" s="10">
        <v>21</v>
      </c>
      <c r="DD2491" s="10">
        <v>10.6</v>
      </c>
      <c r="DF2491" s="10">
        <v>0.62</v>
      </c>
      <c r="DG2491" s="10">
        <v>0.16</v>
      </c>
      <c r="DH2491" s="10">
        <v>35</v>
      </c>
      <c r="DI2491" s="10">
        <v>10.6</v>
      </c>
      <c r="DK2491" s="10">
        <v>0.61</v>
      </c>
      <c r="DL2491" s="10">
        <v>0.12</v>
      </c>
      <c r="DM2491" s="10">
        <v>34</v>
      </c>
      <c r="DN2491" s="10">
        <v>10.6</v>
      </c>
    </row>
    <row r="2492" spans="1:118" x14ac:dyDescent="0.25">
      <c r="A2492" s="10">
        <v>2553</v>
      </c>
      <c r="R2492" s="10">
        <v>2553</v>
      </c>
      <c r="S2492" s="10" t="s">
        <v>575</v>
      </c>
      <c r="T2492" s="10">
        <v>0.13</v>
      </c>
      <c r="U2492" s="10">
        <v>0.09</v>
      </c>
      <c r="V2492" s="10">
        <v>2</v>
      </c>
      <c r="W2492" s="10">
        <v>37.5</v>
      </c>
      <c r="Y2492" s="10">
        <v>0.25</v>
      </c>
      <c r="Z2492" s="10">
        <v>0.12</v>
      </c>
      <c r="AA2492" s="10">
        <v>4</v>
      </c>
      <c r="AB2492" s="10">
        <v>37.5</v>
      </c>
      <c r="AD2492" s="10">
        <v>0.21</v>
      </c>
      <c r="AE2492" s="10">
        <v>0.13</v>
      </c>
      <c r="AF2492" s="10">
        <v>3</v>
      </c>
      <c r="AG2492" s="10">
        <v>37.5</v>
      </c>
      <c r="AI2492" s="10">
        <v>2553</v>
      </c>
      <c r="AJ2492" s="10" t="s">
        <v>575</v>
      </c>
      <c r="AK2492" s="10">
        <v>0.56999999999999995</v>
      </c>
      <c r="AL2492" s="10">
        <v>0.2</v>
      </c>
      <c r="AM2492" s="10">
        <v>11</v>
      </c>
      <c r="AN2492" s="10">
        <v>35.6</v>
      </c>
      <c r="AP2492" s="10">
        <v>0.64</v>
      </c>
      <c r="AQ2492" s="10">
        <v>0.28999999999999998</v>
      </c>
      <c r="AR2492" s="10">
        <v>12</v>
      </c>
      <c r="AS2492" s="10">
        <v>35.6</v>
      </c>
      <c r="AU2492" s="10">
        <v>0.61</v>
      </c>
      <c r="AV2492" s="10">
        <v>0.39</v>
      </c>
      <c r="AW2492" s="10">
        <v>13</v>
      </c>
      <c r="AX2492" s="10">
        <v>35.6</v>
      </c>
      <c r="AZ2492" s="10">
        <v>2553</v>
      </c>
      <c r="BA2492" s="10" t="s">
        <v>575</v>
      </c>
      <c r="BB2492" s="10">
        <v>0.15</v>
      </c>
      <c r="BC2492" s="10">
        <v>0.11</v>
      </c>
      <c r="BD2492" s="10">
        <v>3</v>
      </c>
      <c r="BE2492" s="10">
        <v>37.5</v>
      </c>
      <c r="BG2492" s="10">
        <v>0.26</v>
      </c>
      <c r="BH2492" s="10">
        <v>0.14000000000000001</v>
      </c>
      <c r="BI2492" s="10">
        <v>4</v>
      </c>
      <c r="BJ2492" s="10">
        <v>37.5</v>
      </c>
      <c r="BL2492" s="10">
        <v>0.12</v>
      </c>
      <c r="BM2492" s="10">
        <v>0.09</v>
      </c>
      <c r="BN2492" s="10">
        <v>3</v>
      </c>
      <c r="BO2492" s="10">
        <v>37.5</v>
      </c>
      <c r="BQ2492" s="10">
        <v>2552</v>
      </c>
      <c r="BR2492" s="10" t="s">
        <v>11</v>
      </c>
      <c r="BS2492" s="10">
        <v>0.2</v>
      </c>
      <c r="BT2492" s="10">
        <v>0.08</v>
      </c>
      <c r="BU2492" s="10">
        <v>12</v>
      </c>
      <c r="BV2492" s="10">
        <v>10.6</v>
      </c>
      <c r="BX2492" s="10">
        <v>0.26</v>
      </c>
      <c r="BY2492" s="10">
        <v>0.08</v>
      </c>
      <c r="BZ2492" s="10">
        <v>15</v>
      </c>
      <c r="CA2492" s="10">
        <v>10.5</v>
      </c>
      <c r="CC2492" s="10">
        <v>0.28000000000000003</v>
      </c>
      <c r="CD2492" s="10">
        <v>0.08</v>
      </c>
      <c r="CE2492" s="10">
        <v>16</v>
      </c>
      <c r="CF2492" s="10">
        <v>10.6</v>
      </c>
      <c r="CH2492" s="10">
        <v>2552</v>
      </c>
      <c r="CI2492" s="10" t="s">
        <v>11</v>
      </c>
      <c r="CY2492" s="10">
        <v>2560</v>
      </c>
      <c r="CZ2492" s="10" t="s">
        <v>11</v>
      </c>
    </row>
    <row r="2493" spans="1:118" x14ac:dyDescent="0.25">
      <c r="A2493" s="10">
        <v>2554</v>
      </c>
      <c r="R2493" s="10">
        <v>2554</v>
      </c>
      <c r="S2493" s="10" t="s">
        <v>285</v>
      </c>
      <c r="T2493" s="10">
        <v>3.11746E-2</v>
      </c>
      <c r="U2493" s="10">
        <v>1.9328252000000001E-2</v>
      </c>
      <c r="V2493" s="10">
        <v>2</v>
      </c>
      <c r="W2493" s="10">
        <v>10.6</v>
      </c>
      <c r="Y2493" s="10">
        <v>6.1760999999999996E-2</v>
      </c>
      <c r="Z2493" s="10">
        <v>3.8291819999999997E-2</v>
      </c>
      <c r="AA2493" s="10">
        <v>4</v>
      </c>
      <c r="AB2493" s="10">
        <v>10.5</v>
      </c>
      <c r="AD2493" s="10">
        <v>4.6761900000000002E-2</v>
      </c>
      <c r="AE2493" s="10">
        <v>2.8992378000000003E-2</v>
      </c>
      <c r="AF2493" s="10">
        <v>3</v>
      </c>
      <c r="AG2493" s="10">
        <v>10.6</v>
      </c>
      <c r="AI2493" s="10">
        <v>2554</v>
      </c>
      <c r="AJ2493" s="10" t="s">
        <v>285</v>
      </c>
      <c r="AK2493" s="10">
        <v>0.19082332499999999</v>
      </c>
      <c r="AL2493" s="10">
        <v>5.9346054074999995E-2</v>
      </c>
      <c r="AM2493" s="10">
        <v>11</v>
      </c>
      <c r="AN2493" s="10">
        <v>10.5</v>
      </c>
      <c r="AP2493" s="10">
        <v>0.2392936</v>
      </c>
      <c r="AQ2493" s="10">
        <v>7.8488300800000008E-2</v>
      </c>
      <c r="AR2493" s="10">
        <v>14</v>
      </c>
      <c r="AS2493" s="10">
        <v>10.4</v>
      </c>
      <c r="AU2493" s="10">
        <v>0.24433136</v>
      </c>
      <c r="AV2493" s="10">
        <v>6.1327171360000002E-2</v>
      </c>
      <c r="AW2493" s="10">
        <v>14</v>
      </c>
      <c r="AX2493" s="10">
        <v>10.4</v>
      </c>
      <c r="AZ2493" s="10">
        <v>2554</v>
      </c>
      <c r="BA2493" s="10" t="s">
        <v>285</v>
      </c>
      <c r="BB2493" s="10">
        <v>3.11746E-2</v>
      </c>
      <c r="BC2493" s="10">
        <v>1.9328252000000001E-2</v>
      </c>
      <c r="BD2493" s="10">
        <v>2</v>
      </c>
      <c r="BE2493" s="10">
        <v>10.6</v>
      </c>
      <c r="BG2493" s="10">
        <v>9.2641499999999988E-2</v>
      </c>
      <c r="BH2493" s="10">
        <v>5.7437729999999992E-2</v>
      </c>
      <c r="BI2493" s="10">
        <v>6</v>
      </c>
      <c r="BJ2493" s="10">
        <v>10.5</v>
      </c>
      <c r="BL2493" s="10">
        <v>4.6761900000000002E-2</v>
      </c>
      <c r="BM2493" s="10">
        <v>2.8992378000000003E-2</v>
      </c>
      <c r="BN2493" s="10">
        <v>3</v>
      </c>
      <c r="BO2493" s="10">
        <v>10.6</v>
      </c>
      <c r="BQ2493" s="10">
        <v>2553</v>
      </c>
      <c r="BR2493" s="10" t="s">
        <v>575</v>
      </c>
      <c r="BS2493" s="10">
        <v>0.45</v>
      </c>
      <c r="BT2493" s="10">
        <v>0.17</v>
      </c>
      <c r="BU2493" s="10">
        <v>7</v>
      </c>
      <c r="BV2493" s="10">
        <v>37.1</v>
      </c>
      <c r="BX2493" s="10">
        <v>0.57999999999999996</v>
      </c>
      <c r="BY2493" s="10">
        <v>0.17</v>
      </c>
      <c r="BZ2493" s="10">
        <v>9</v>
      </c>
      <c r="CA2493" s="10">
        <v>36.799999999999997</v>
      </c>
      <c r="CC2493" s="10">
        <v>0.62</v>
      </c>
      <c r="CD2493" s="10">
        <v>0.18</v>
      </c>
      <c r="CE2493" s="10">
        <v>10</v>
      </c>
      <c r="CF2493" s="10">
        <v>36.799999999999997</v>
      </c>
      <c r="CH2493" s="10">
        <v>2553</v>
      </c>
      <c r="CI2493" s="10" t="s">
        <v>575</v>
      </c>
      <c r="CJ2493" s="10">
        <v>0.21</v>
      </c>
      <c r="CK2493" s="10">
        <v>0.12</v>
      </c>
      <c r="CL2493" s="10">
        <v>3</v>
      </c>
      <c r="CM2493" s="10">
        <v>37</v>
      </c>
      <c r="CO2493" s="10">
        <v>0.23</v>
      </c>
      <c r="CP2493" s="10">
        <v>0.12</v>
      </c>
      <c r="CQ2493" s="10">
        <v>4</v>
      </c>
      <c r="CR2493" s="10">
        <v>36.5</v>
      </c>
      <c r="CT2493" s="10">
        <v>0.21</v>
      </c>
      <c r="CU2493" s="10">
        <v>0.12</v>
      </c>
      <c r="CV2493" s="10">
        <v>4</v>
      </c>
      <c r="CW2493" s="10">
        <v>37.1</v>
      </c>
      <c r="CY2493" s="10">
        <v>2561</v>
      </c>
      <c r="CZ2493" s="10" t="s">
        <v>285</v>
      </c>
      <c r="DA2493" s="10">
        <v>3.4842199999999997E-2</v>
      </c>
      <c r="DB2493" s="10">
        <v>1.2647718599999998E-2</v>
      </c>
      <c r="DC2493" s="10">
        <v>2</v>
      </c>
      <c r="DD2493" s="10">
        <v>10.6</v>
      </c>
      <c r="DF2493" s="10">
        <v>6.8950879999999992E-2</v>
      </c>
      <c r="DG2493" s="10">
        <v>2.5029169439999995E-2</v>
      </c>
      <c r="DH2493" s="10">
        <v>4</v>
      </c>
      <c r="DI2493" s="10">
        <v>10.6</v>
      </c>
      <c r="DK2493" s="10">
        <v>8.618859999999999E-2</v>
      </c>
      <c r="DL2493" s="10">
        <v>3.1286461799999998E-2</v>
      </c>
      <c r="DM2493" s="10">
        <v>5</v>
      </c>
      <c r="DN2493" s="10">
        <v>10.6</v>
      </c>
    </row>
    <row r="2494" spans="1:118" x14ac:dyDescent="0.25">
      <c r="A2494" s="10">
        <v>2555</v>
      </c>
      <c r="R2494" s="10">
        <v>2555</v>
      </c>
      <c r="S2494" s="10" t="s">
        <v>305</v>
      </c>
      <c r="T2494" s="10">
        <v>1.55873E-2</v>
      </c>
      <c r="U2494" s="10">
        <v>9.6641260000000003E-3</v>
      </c>
      <c r="V2494" s="10">
        <v>1</v>
      </c>
      <c r="W2494" s="10">
        <v>10.6</v>
      </c>
      <c r="Y2494" s="10">
        <v>1.5440249999999999E-2</v>
      </c>
      <c r="Z2494" s="10">
        <v>9.5729549999999993E-3</v>
      </c>
      <c r="AA2494" s="10">
        <v>1</v>
      </c>
      <c r="AB2494" s="10">
        <v>10.5</v>
      </c>
      <c r="AD2494" s="10">
        <v>1.55873E-2</v>
      </c>
      <c r="AE2494" s="10">
        <v>9.6641260000000003E-3</v>
      </c>
      <c r="AF2494" s="10">
        <v>1</v>
      </c>
      <c r="AG2494" s="10">
        <v>10.6</v>
      </c>
      <c r="AI2494" s="10">
        <v>2555</v>
      </c>
      <c r="AJ2494" s="10" t="s">
        <v>305</v>
      </c>
      <c r="AK2494" s="10">
        <v>3.4695150000000001E-2</v>
      </c>
      <c r="AL2494" s="10">
        <v>1.0790191650000001E-2</v>
      </c>
      <c r="AM2494" s="10">
        <v>2</v>
      </c>
      <c r="AN2494" s="10">
        <v>10.5</v>
      </c>
      <c r="AP2494" s="10">
        <v>1.7092400000000001E-2</v>
      </c>
      <c r="AQ2494" s="10">
        <v>5.6063072000000005E-3</v>
      </c>
      <c r="AR2494" s="10">
        <v>1</v>
      </c>
      <c r="AS2494" s="10">
        <v>10.4</v>
      </c>
      <c r="AU2494" s="10">
        <v>1.7452240000000001E-2</v>
      </c>
      <c r="AV2494" s="10">
        <v>4.3805122400000004E-3</v>
      </c>
      <c r="AW2494" s="10">
        <v>1</v>
      </c>
      <c r="AX2494" s="10">
        <v>10.4</v>
      </c>
      <c r="AZ2494" s="10">
        <v>2555</v>
      </c>
      <c r="BA2494" s="10" t="s">
        <v>305</v>
      </c>
      <c r="BB2494" s="10">
        <v>1.55873E-2</v>
      </c>
      <c r="BC2494" s="10">
        <v>9.6641260000000003E-3</v>
      </c>
      <c r="BD2494" s="10">
        <v>1</v>
      </c>
      <c r="BE2494" s="10">
        <v>10.6</v>
      </c>
      <c r="BG2494" s="10">
        <v>1.5440249999999999E-2</v>
      </c>
      <c r="BH2494" s="10">
        <v>9.5729549999999993E-3</v>
      </c>
      <c r="BI2494" s="10">
        <v>1</v>
      </c>
      <c r="BJ2494" s="10">
        <v>10.5</v>
      </c>
      <c r="BL2494" s="10">
        <v>1.55873E-2</v>
      </c>
      <c r="BM2494" s="10">
        <v>9.6641260000000003E-3</v>
      </c>
      <c r="BN2494" s="10">
        <v>1</v>
      </c>
      <c r="BO2494" s="10">
        <v>10.6</v>
      </c>
      <c r="BQ2494" s="10">
        <v>2554</v>
      </c>
      <c r="BR2494" s="10" t="s">
        <v>285</v>
      </c>
      <c r="BS2494" s="10">
        <v>0.15266384999999999</v>
      </c>
      <c r="BT2494" s="10">
        <v>6.2744842349999996E-2</v>
      </c>
      <c r="BU2494" s="10">
        <v>9</v>
      </c>
      <c r="BV2494" s="10">
        <v>10.6</v>
      </c>
      <c r="BX2494" s="10">
        <v>0.22669919999999996</v>
      </c>
      <c r="BY2494" s="10">
        <v>6.6196166399999978E-2</v>
      </c>
      <c r="BZ2494" s="10">
        <v>13</v>
      </c>
      <c r="CA2494" s="10">
        <v>10.5</v>
      </c>
      <c r="CC2494" s="10">
        <v>0.24646272000000002</v>
      </c>
      <c r="CD2494" s="10">
        <v>7.1967114240000005E-2</v>
      </c>
      <c r="CE2494" s="10">
        <v>14</v>
      </c>
      <c r="CF2494" s="10">
        <v>10.6</v>
      </c>
      <c r="CH2494" s="10">
        <v>2554</v>
      </c>
      <c r="CI2494" s="10" t="s">
        <v>285</v>
      </c>
      <c r="CJ2494" s="10">
        <v>3.1468699999999995E-2</v>
      </c>
      <c r="CK2494" s="10">
        <v>1.9510593999999996E-2</v>
      </c>
      <c r="CL2494" s="10">
        <v>2</v>
      </c>
      <c r="CM2494" s="10">
        <v>10.7</v>
      </c>
      <c r="CO2494" s="10">
        <v>6.2937399999999991E-2</v>
      </c>
      <c r="CP2494" s="10">
        <v>3.9021187999999991E-2</v>
      </c>
      <c r="CQ2494" s="10">
        <v>4</v>
      </c>
      <c r="CR2494" s="10">
        <v>10.7</v>
      </c>
      <c r="CT2494" s="10">
        <v>0.11014045</v>
      </c>
      <c r="CU2494" s="10">
        <v>6.8287079000000001E-2</v>
      </c>
      <c r="CV2494" s="10">
        <v>7</v>
      </c>
      <c r="CW2494" s="10">
        <v>10.7</v>
      </c>
      <c r="CY2494" s="10">
        <v>2562</v>
      </c>
      <c r="CZ2494" s="10" t="s">
        <v>287</v>
      </c>
      <c r="DA2494" s="10">
        <v>0.13936879999999999</v>
      </c>
      <c r="DB2494" s="10">
        <v>5.0590874399999992E-2</v>
      </c>
      <c r="DC2494" s="10">
        <v>8</v>
      </c>
      <c r="DD2494" s="10">
        <v>10.6</v>
      </c>
      <c r="DF2494" s="10">
        <v>0.22409036000000002</v>
      </c>
      <c r="DG2494" s="10">
        <v>8.134480068000001E-2</v>
      </c>
      <c r="DH2494" s="10">
        <v>13</v>
      </c>
      <c r="DI2494" s="10">
        <v>10.6</v>
      </c>
      <c r="DK2494" s="10">
        <v>0.20685264</v>
      </c>
      <c r="DL2494" s="10">
        <v>7.5087508319999996E-2</v>
      </c>
      <c r="DM2494" s="10">
        <v>12</v>
      </c>
      <c r="DN2494" s="10">
        <v>10.6</v>
      </c>
    </row>
    <row r="2495" spans="1:118" x14ac:dyDescent="0.25">
      <c r="A2495" s="10">
        <v>2556</v>
      </c>
      <c r="R2495" s="10">
        <v>2556</v>
      </c>
      <c r="S2495" s="10" t="s">
        <v>315</v>
      </c>
      <c r="T2495" s="10">
        <v>1.55873E-2</v>
      </c>
      <c r="U2495" s="10">
        <v>9.6641260000000003E-3</v>
      </c>
      <c r="V2495" s="10">
        <v>1</v>
      </c>
      <c r="W2495" s="10">
        <v>10.6</v>
      </c>
      <c r="Y2495" s="10">
        <v>1.5440249999999999E-2</v>
      </c>
      <c r="Z2495" s="10">
        <v>9.5729549999999993E-3</v>
      </c>
      <c r="AA2495" s="10">
        <v>1</v>
      </c>
      <c r="AB2495" s="10">
        <v>10.5</v>
      </c>
      <c r="AD2495" s="10">
        <v>1.55873E-2</v>
      </c>
      <c r="AE2495" s="10">
        <v>9.6641260000000003E-3</v>
      </c>
      <c r="AF2495" s="10">
        <v>1</v>
      </c>
      <c r="AG2495" s="10">
        <v>10.6</v>
      </c>
      <c r="AI2495" s="10">
        <v>2556</v>
      </c>
      <c r="AJ2495" s="10" t="s">
        <v>315</v>
      </c>
      <c r="AK2495" s="10">
        <v>1.7347575E-2</v>
      </c>
      <c r="AL2495" s="10">
        <v>5.3950958250000005E-3</v>
      </c>
      <c r="AM2495" s="10">
        <v>1</v>
      </c>
      <c r="AN2495" s="10">
        <v>10.5</v>
      </c>
      <c r="AP2495" s="10">
        <v>1.7092400000000001E-2</v>
      </c>
      <c r="AQ2495" s="10">
        <v>5.6063072000000005E-3</v>
      </c>
      <c r="AR2495" s="10">
        <v>1</v>
      </c>
      <c r="AS2495" s="10">
        <v>10.4</v>
      </c>
      <c r="AU2495" s="10">
        <v>1.7452240000000001E-2</v>
      </c>
      <c r="AV2495" s="10">
        <v>4.3805122400000004E-3</v>
      </c>
      <c r="AW2495" s="10">
        <v>1</v>
      </c>
      <c r="AX2495" s="10">
        <v>10.4</v>
      </c>
      <c r="AZ2495" s="10">
        <v>2556</v>
      </c>
      <c r="BA2495" s="10" t="s">
        <v>315</v>
      </c>
      <c r="BB2495" s="10">
        <v>1.55873E-2</v>
      </c>
      <c r="BC2495" s="10">
        <v>9.6641260000000003E-3</v>
      </c>
      <c r="BD2495" s="10">
        <v>1</v>
      </c>
      <c r="BE2495" s="10">
        <v>10.6</v>
      </c>
      <c r="BG2495" s="10">
        <v>1.5440249999999999E-2</v>
      </c>
      <c r="BH2495" s="10">
        <v>9.5729549999999993E-3</v>
      </c>
      <c r="BI2495" s="10">
        <v>1</v>
      </c>
      <c r="BJ2495" s="10">
        <v>10.5</v>
      </c>
      <c r="BL2495" s="10">
        <v>1.55873E-2</v>
      </c>
      <c r="BM2495" s="10">
        <v>9.6641260000000003E-3</v>
      </c>
      <c r="BN2495" s="10">
        <v>1</v>
      </c>
      <c r="BO2495" s="10">
        <v>10.6</v>
      </c>
      <c r="BQ2495" s="10">
        <v>2555</v>
      </c>
      <c r="BR2495" s="10" t="s">
        <v>305</v>
      </c>
      <c r="BS2495" s="10">
        <v>1.6962649999999999E-2</v>
      </c>
      <c r="BT2495" s="10">
        <v>6.9716491499999993E-3</v>
      </c>
      <c r="BU2495" s="10">
        <v>1</v>
      </c>
      <c r="BV2495" s="10">
        <v>10.6</v>
      </c>
      <c r="BX2495" s="10">
        <v>1.7438399999999996E-2</v>
      </c>
      <c r="BY2495" s="10">
        <v>5.0920127999999985E-3</v>
      </c>
      <c r="BZ2495" s="10">
        <v>1</v>
      </c>
      <c r="CA2495" s="10">
        <v>10.5</v>
      </c>
      <c r="CC2495" s="10">
        <v>1.7604479999999999E-2</v>
      </c>
      <c r="CD2495" s="10">
        <v>5.1405081599999996E-3</v>
      </c>
      <c r="CE2495" s="10">
        <v>1</v>
      </c>
      <c r="CF2495" s="10">
        <v>10.6</v>
      </c>
      <c r="CH2495" s="10">
        <v>2555</v>
      </c>
      <c r="CI2495" s="10" t="s">
        <v>305</v>
      </c>
      <c r="CJ2495" s="10">
        <v>1.5734349999999998E-2</v>
      </c>
      <c r="CK2495" s="10">
        <v>9.7552969999999978E-3</v>
      </c>
      <c r="CL2495" s="10">
        <v>1</v>
      </c>
      <c r="CM2495" s="10">
        <v>10.7</v>
      </c>
      <c r="CO2495" s="10">
        <v>1.5734349999999998E-2</v>
      </c>
      <c r="CP2495" s="10">
        <v>9.7552969999999978E-3</v>
      </c>
      <c r="CQ2495" s="10">
        <v>1</v>
      </c>
      <c r="CR2495" s="10">
        <v>10.7</v>
      </c>
      <c r="CT2495" s="10">
        <v>1.5734349999999998E-2</v>
      </c>
      <c r="CU2495" s="10">
        <v>9.7552969999999978E-3</v>
      </c>
      <c r="CV2495" s="10">
        <v>1</v>
      </c>
      <c r="CW2495" s="10">
        <v>10.7</v>
      </c>
      <c r="CY2495" s="10">
        <v>2563</v>
      </c>
      <c r="CZ2495" s="10" t="s">
        <v>315</v>
      </c>
      <c r="DA2495" s="10">
        <v>3.4842199999999997E-2</v>
      </c>
      <c r="DB2495" s="10">
        <v>1.2647718599999998E-2</v>
      </c>
      <c r="DC2495" s="10">
        <v>2</v>
      </c>
      <c r="DD2495" s="10">
        <v>10.6</v>
      </c>
      <c r="DF2495" s="10">
        <v>3.4475439999999996E-2</v>
      </c>
      <c r="DG2495" s="10">
        <v>1.2514584719999998E-2</v>
      </c>
      <c r="DH2495" s="10">
        <v>2</v>
      </c>
      <c r="DI2495" s="10">
        <v>10.6</v>
      </c>
      <c r="DK2495" s="10">
        <v>3.4475439999999996E-2</v>
      </c>
      <c r="DL2495" s="10">
        <v>1.2514584719999998E-2</v>
      </c>
      <c r="DM2495" s="10">
        <v>2</v>
      </c>
      <c r="DN2495" s="10">
        <v>10.6</v>
      </c>
    </row>
    <row r="2496" spans="1:118" x14ac:dyDescent="0.25">
      <c r="A2496" s="10">
        <v>2557</v>
      </c>
      <c r="R2496" s="10">
        <v>2557</v>
      </c>
      <c r="S2496" s="10" t="s">
        <v>8</v>
      </c>
      <c r="T2496" s="10">
        <v>0.13</v>
      </c>
      <c r="U2496" s="10">
        <v>0.09</v>
      </c>
      <c r="V2496" s="10">
        <v>2</v>
      </c>
      <c r="W2496" s="10">
        <v>37.5</v>
      </c>
      <c r="Y2496" s="10">
        <v>0.25</v>
      </c>
      <c r="Z2496" s="10">
        <v>0.12</v>
      </c>
      <c r="AA2496" s="10">
        <v>4</v>
      </c>
      <c r="AB2496" s="10">
        <v>37.5</v>
      </c>
      <c r="AD2496" s="10">
        <v>0.21</v>
      </c>
      <c r="AE2496" s="10">
        <v>0.13</v>
      </c>
      <c r="AF2496" s="10">
        <v>3</v>
      </c>
      <c r="AG2496" s="10">
        <v>37.5</v>
      </c>
      <c r="AI2496" s="10">
        <v>2557</v>
      </c>
      <c r="AJ2496" s="10" t="s">
        <v>8</v>
      </c>
      <c r="AK2496" s="10">
        <v>0.56999999999999995</v>
      </c>
      <c r="AL2496" s="10">
        <v>0.2</v>
      </c>
      <c r="AM2496" s="10">
        <v>11</v>
      </c>
      <c r="AN2496" s="10">
        <v>35.6</v>
      </c>
      <c r="AP2496" s="10">
        <v>0.64</v>
      </c>
      <c r="AQ2496" s="10">
        <v>0.28999999999999998</v>
      </c>
      <c r="AR2496" s="10">
        <v>12</v>
      </c>
      <c r="AS2496" s="10">
        <v>35.6</v>
      </c>
      <c r="AU2496" s="10">
        <v>0.61</v>
      </c>
      <c r="AV2496" s="10">
        <v>0.39</v>
      </c>
      <c r="AW2496" s="10">
        <v>13</v>
      </c>
      <c r="AX2496" s="10">
        <v>35.6</v>
      </c>
      <c r="AZ2496" s="10">
        <v>2557</v>
      </c>
      <c r="BA2496" s="10" t="s">
        <v>8</v>
      </c>
      <c r="BQ2496" s="10">
        <v>2556</v>
      </c>
      <c r="BR2496" s="10" t="s">
        <v>315</v>
      </c>
      <c r="BS2496" s="10">
        <v>1.6962649999999999E-2</v>
      </c>
      <c r="BT2496" s="10">
        <v>6.9716491499999993E-3</v>
      </c>
      <c r="BU2496" s="10">
        <v>1</v>
      </c>
      <c r="BV2496" s="10">
        <v>10.6</v>
      </c>
      <c r="BX2496" s="10">
        <v>1.7438399999999996E-2</v>
      </c>
      <c r="BY2496" s="10">
        <v>5.0920127999999985E-3</v>
      </c>
      <c r="BZ2496" s="10">
        <v>1</v>
      </c>
      <c r="CA2496" s="10">
        <v>10.5</v>
      </c>
      <c r="CC2496" s="10">
        <v>1.7604479999999999E-2</v>
      </c>
      <c r="CD2496" s="10">
        <v>5.1405081599999996E-3</v>
      </c>
      <c r="CE2496" s="10">
        <v>1</v>
      </c>
      <c r="CF2496" s="10">
        <v>10.6</v>
      </c>
      <c r="CH2496" s="10">
        <v>2556</v>
      </c>
      <c r="CI2496" s="10" t="s">
        <v>315</v>
      </c>
      <c r="CJ2496" s="10">
        <v>1.5734349999999998E-2</v>
      </c>
      <c r="CK2496" s="10">
        <v>9.7552969999999978E-3</v>
      </c>
      <c r="CL2496" s="10">
        <v>1</v>
      </c>
      <c r="CM2496" s="10">
        <v>10.7</v>
      </c>
      <c r="CO2496" s="10">
        <v>1.5734349999999998E-2</v>
      </c>
      <c r="CP2496" s="10">
        <v>9.7552969999999978E-3</v>
      </c>
      <c r="CQ2496" s="10">
        <v>1</v>
      </c>
      <c r="CR2496" s="10">
        <v>10.7</v>
      </c>
      <c r="CT2496" s="10">
        <v>1.5734349999999998E-2</v>
      </c>
      <c r="CU2496" s="10">
        <v>9.7552969999999978E-3</v>
      </c>
      <c r="CV2496" s="10">
        <v>1</v>
      </c>
      <c r="CW2496" s="10">
        <v>10.7</v>
      </c>
      <c r="CY2496" s="10">
        <v>2564</v>
      </c>
      <c r="CZ2496" s="10" t="s">
        <v>291</v>
      </c>
      <c r="DA2496" s="10">
        <v>0.15678989999999998</v>
      </c>
      <c r="DB2496" s="10">
        <v>5.6914733699999991E-2</v>
      </c>
      <c r="DC2496" s="10">
        <v>9</v>
      </c>
      <c r="DD2496" s="10">
        <v>10.6</v>
      </c>
      <c r="DF2496" s="10">
        <v>0.25856579999999996</v>
      </c>
      <c r="DG2496" s="10">
        <v>9.3859385399999981E-2</v>
      </c>
      <c r="DH2496" s="10">
        <v>15</v>
      </c>
      <c r="DI2496" s="10">
        <v>10.6</v>
      </c>
      <c r="DK2496" s="10">
        <v>0.25856579999999996</v>
      </c>
      <c r="DL2496" s="10">
        <v>9.3859385399999981E-2</v>
      </c>
      <c r="DM2496" s="10">
        <v>15</v>
      </c>
      <c r="DN2496" s="10">
        <v>10.6</v>
      </c>
    </row>
    <row r="2497" spans="1:118" x14ac:dyDescent="0.25">
      <c r="A2497" s="10">
        <v>2558</v>
      </c>
      <c r="R2497" s="10">
        <v>2558</v>
      </c>
      <c r="S2497" s="10" t="s">
        <v>9</v>
      </c>
      <c r="AI2497" s="10">
        <v>2558</v>
      </c>
      <c r="AJ2497" s="10" t="s">
        <v>9</v>
      </c>
      <c r="AZ2497" s="10">
        <v>2558</v>
      </c>
      <c r="BA2497" s="10" t="s">
        <v>9</v>
      </c>
      <c r="BB2497" s="10">
        <v>0.15</v>
      </c>
      <c r="BC2497" s="10">
        <v>0.11</v>
      </c>
      <c r="BD2497" s="10">
        <v>3</v>
      </c>
      <c r="BE2497" s="10">
        <v>37.5</v>
      </c>
      <c r="BG2497" s="10">
        <v>0.26</v>
      </c>
      <c r="BH2497" s="10">
        <v>0.14000000000000001</v>
      </c>
      <c r="BI2497" s="10">
        <v>4</v>
      </c>
      <c r="BJ2497" s="10">
        <v>37.5</v>
      </c>
      <c r="BL2497" s="10">
        <v>0.12</v>
      </c>
      <c r="BM2497" s="10">
        <v>0.09</v>
      </c>
      <c r="BN2497" s="10">
        <v>3</v>
      </c>
      <c r="BO2497" s="10">
        <v>37.5</v>
      </c>
      <c r="BQ2497" s="10">
        <v>2557</v>
      </c>
      <c r="BR2497" s="10" t="s">
        <v>8</v>
      </c>
      <c r="BS2497" s="10">
        <v>0.45</v>
      </c>
      <c r="BT2497" s="10">
        <v>0.17</v>
      </c>
      <c r="BU2497" s="10">
        <v>7</v>
      </c>
      <c r="BV2497" s="10">
        <v>36.700000000000003</v>
      </c>
      <c r="BX2497" s="10">
        <v>0.57999999999999996</v>
      </c>
      <c r="BY2497" s="10">
        <v>0.17</v>
      </c>
      <c r="BZ2497" s="10">
        <v>9</v>
      </c>
      <c r="CA2497" s="10">
        <v>36.200000000000003</v>
      </c>
      <c r="CC2497" s="10">
        <v>0.62</v>
      </c>
      <c r="CD2497" s="10">
        <v>0.18</v>
      </c>
      <c r="CE2497" s="10">
        <v>10</v>
      </c>
      <c r="CF2497" s="10">
        <v>36.200000000000003</v>
      </c>
      <c r="CH2497" s="10">
        <v>2557</v>
      </c>
      <c r="CI2497" s="10" t="s">
        <v>8</v>
      </c>
      <c r="CY2497" s="10">
        <v>2565</v>
      </c>
      <c r="CZ2497" s="10" t="s">
        <v>8</v>
      </c>
      <c r="DA2497" s="10">
        <v>0.28000000000000003</v>
      </c>
      <c r="DB2497" s="10">
        <v>0.14000000000000001</v>
      </c>
      <c r="DC2497" s="10">
        <v>4</v>
      </c>
      <c r="DD2497" s="10">
        <v>37.200000000000003</v>
      </c>
      <c r="DF2497" s="10">
        <v>0.49</v>
      </c>
      <c r="DG2497" s="10">
        <v>0.17</v>
      </c>
      <c r="DH2497" s="10">
        <v>7</v>
      </c>
      <c r="DI2497" s="10">
        <v>36.1</v>
      </c>
      <c r="DK2497" s="10">
        <v>0.56999999999999995</v>
      </c>
      <c r="DL2497" s="10">
        <v>0.17</v>
      </c>
      <c r="DM2497" s="10">
        <v>8</v>
      </c>
      <c r="DN2497" s="10">
        <v>36.6</v>
      </c>
    </row>
    <row r="2498" spans="1:118" x14ac:dyDescent="0.25">
      <c r="A2498" s="10">
        <v>2559</v>
      </c>
      <c r="R2498" s="10">
        <v>2559</v>
      </c>
      <c r="S2498" s="10" t="s">
        <v>10</v>
      </c>
      <c r="T2498" s="10">
        <v>0.12</v>
      </c>
      <c r="U2498" s="10">
        <v>7.0000000000000007E-2</v>
      </c>
      <c r="V2498" s="10">
        <v>8</v>
      </c>
      <c r="W2498" s="10">
        <v>10.5</v>
      </c>
      <c r="Y2498" s="10">
        <v>0.24</v>
      </c>
      <c r="Z2498" s="10">
        <v>0.1</v>
      </c>
      <c r="AA2498" s="10">
        <v>14</v>
      </c>
      <c r="AB2498" s="10">
        <v>10.7</v>
      </c>
      <c r="AD2498" s="10">
        <v>0.2</v>
      </c>
      <c r="AE2498" s="10">
        <v>0.11</v>
      </c>
      <c r="AF2498" s="10">
        <v>12</v>
      </c>
      <c r="AG2498" s="10">
        <v>10.7</v>
      </c>
      <c r="AI2498" s="10">
        <v>2559</v>
      </c>
      <c r="AJ2498" s="10" t="s">
        <v>10</v>
      </c>
      <c r="AK2498" s="10">
        <v>0.56000000000000005</v>
      </c>
      <c r="AL2498" s="10">
        <v>0.18</v>
      </c>
      <c r="AM2498" s="10">
        <v>32</v>
      </c>
      <c r="AN2498" s="10">
        <v>10.5</v>
      </c>
      <c r="AP2498" s="10">
        <v>0.63</v>
      </c>
      <c r="AQ2498" s="10">
        <v>0.27</v>
      </c>
      <c r="AR2498" s="10">
        <v>34</v>
      </c>
      <c r="AS2498" s="10">
        <v>10.4</v>
      </c>
      <c r="AU2498" s="10">
        <v>0.6</v>
      </c>
      <c r="AV2498" s="10">
        <v>0.37</v>
      </c>
      <c r="AW2498" s="10">
        <v>39</v>
      </c>
      <c r="AX2498" s="10">
        <v>10.5</v>
      </c>
      <c r="AZ2498" s="10">
        <v>2559</v>
      </c>
      <c r="BA2498" s="10" t="s">
        <v>10</v>
      </c>
      <c r="BQ2498" s="10">
        <v>2558</v>
      </c>
      <c r="BR2498" s="10" t="s">
        <v>9</v>
      </c>
      <c r="CH2498" s="10">
        <v>2558</v>
      </c>
      <c r="CI2498" s="10" t="s">
        <v>9</v>
      </c>
      <c r="CJ2498" s="10">
        <v>0.21</v>
      </c>
      <c r="CK2498" s="10">
        <v>0.12</v>
      </c>
      <c r="CL2498" s="10">
        <v>3</v>
      </c>
      <c r="CM2498" s="10">
        <v>37</v>
      </c>
      <c r="CO2498" s="10">
        <v>0.23</v>
      </c>
      <c r="CP2498" s="10">
        <v>0.12</v>
      </c>
      <c r="CQ2498" s="10">
        <v>4</v>
      </c>
      <c r="CR2498" s="10">
        <v>36.5</v>
      </c>
      <c r="CT2498" s="10">
        <v>0.21</v>
      </c>
      <c r="CU2498" s="10">
        <v>0.12</v>
      </c>
      <c r="CV2498" s="10">
        <v>4</v>
      </c>
      <c r="CW2498" s="10">
        <v>37.1</v>
      </c>
      <c r="CY2498" s="10">
        <v>2566</v>
      </c>
      <c r="CZ2498" s="10" t="s">
        <v>9</v>
      </c>
    </row>
    <row r="2499" spans="1:118" x14ac:dyDescent="0.25">
      <c r="A2499" s="10">
        <v>2560</v>
      </c>
      <c r="R2499" s="10">
        <v>2560</v>
      </c>
      <c r="S2499" s="10" t="s">
        <v>11</v>
      </c>
      <c r="AI2499" s="10">
        <v>2560</v>
      </c>
      <c r="AJ2499" s="10" t="s">
        <v>11</v>
      </c>
      <c r="AZ2499" s="10">
        <v>2560</v>
      </c>
      <c r="BA2499" s="10" t="s">
        <v>11</v>
      </c>
      <c r="BB2499" s="10">
        <v>0.14000000000000001</v>
      </c>
      <c r="BC2499" s="10">
        <v>0.09</v>
      </c>
      <c r="BD2499" s="10">
        <v>9</v>
      </c>
      <c r="BE2499" s="10">
        <v>10.7</v>
      </c>
      <c r="BG2499" s="10">
        <v>0.25</v>
      </c>
      <c r="BH2499" s="10">
        <v>0.12</v>
      </c>
      <c r="BI2499" s="10">
        <v>15</v>
      </c>
      <c r="BJ2499" s="10">
        <v>10.7</v>
      </c>
      <c r="BL2499" s="10">
        <v>0.11</v>
      </c>
      <c r="BM2499" s="10">
        <v>7.0000000000000007E-2</v>
      </c>
      <c r="BN2499" s="10">
        <v>7</v>
      </c>
      <c r="BO2499" s="10">
        <v>10.7</v>
      </c>
      <c r="BQ2499" s="10">
        <v>2559</v>
      </c>
      <c r="BR2499" s="10" t="s">
        <v>10</v>
      </c>
      <c r="BS2499" s="10">
        <v>0.44</v>
      </c>
      <c r="BT2499" s="10">
        <v>0.14000000000000001</v>
      </c>
      <c r="BU2499" s="10">
        <v>25</v>
      </c>
      <c r="BV2499" s="10">
        <v>10.6</v>
      </c>
      <c r="BX2499" s="10">
        <v>0.56000000000000005</v>
      </c>
      <c r="BY2499" s="10">
        <v>0.14000000000000001</v>
      </c>
      <c r="BZ2499" s="10">
        <v>32</v>
      </c>
      <c r="CA2499" s="10">
        <v>10.5</v>
      </c>
      <c r="CC2499" s="10">
        <v>0.6</v>
      </c>
      <c r="CD2499" s="10">
        <v>0.15</v>
      </c>
      <c r="CE2499" s="10">
        <v>34</v>
      </c>
      <c r="CF2499" s="10">
        <v>10.5</v>
      </c>
      <c r="CH2499" s="10">
        <v>2559</v>
      </c>
      <c r="CI2499" s="10" t="s">
        <v>10</v>
      </c>
      <c r="CY2499" s="10">
        <v>2567</v>
      </c>
      <c r="CZ2499" s="10" t="s">
        <v>10</v>
      </c>
      <c r="DA2499" s="10">
        <v>0.27</v>
      </c>
      <c r="DB2499" s="10">
        <v>0.12</v>
      </c>
      <c r="DC2499" s="10">
        <v>15</v>
      </c>
      <c r="DD2499" s="10">
        <v>10.7</v>
      </c>
      <c r="DF2499" s="10">
        <v>0.48</v>
      </c>
      <c r="DG2499" s="10">
        <v>0.15</v>
      </c>
      <c r="DH2499" s="10">
        <v>26</v>
      </c>
      <c r="DI2499" s="10">
        <v>10.7</v>
      </c>
      <c r="DK2499" s="10">
        <v>0.55000000000000004</v>
      </c>
      <c r="DL2499" s="10">
        <v>0.15</v>
      </c>
      <c r="DM2499" s="10">
        <v>29</v>
      </c>
      <c r="DN2499" s="10">
        <v>10.7</v>
      </c>
    </row>
    <row r="2500" spans="1:118" x14ac:dyDescent="0.25">
      <c r="A2500" s="10">
        <v>2561</v>
      </c>
      <c r="R2500" s="10">
        <v>2561</v>
      </c>
      <c r="S2500" s="10" t="s">
        <v>285</v>
      </c>
      <c r="T2500" s="10">
        <v>1.5440249999999999E-2</v>
      </c>
      <c r="U2500" s="10">
        <v>5.6048107499999996E-3</v>
      </c>
      <c r="V2500" s="10">
        <v>1</v>
      </c>
      <c r="W2500" s="10">
        <v>10.5</v>
      </c>
      <c r="Y2500" s="10">
        <v>3.4800680000000001E-2</v>
      </c>
      <c r="Z2500" s="10">
        <v>1.2632646839999999E-2</v>
      </c>
      <c r="AA2500" s="10">
        <v>2</v>
      </c>
      <c r="AB2500" s="10">
        <v>10.7</v>
      </c>
      <c r="AD2500" s="10">
        <v>3.4800680000000001E-2</v>
      </c>
      <c r="AE2500" s="10">
        <v>1.2632646839999999E-2</v>
      </c>
      <c r="AF2500" s="10">
        <v>2</v>
      </c>
      <c r="AG2500" s="10">
        <v>10.7</v>
      </c>
      <c r="AI2500" s="10">
        <v>2561</v>
      </c>
      <c r="AJ2500" s="10" t="s">
        <v>285</v>
      </c>
      <c r="AK2500" s="10">
        <v>0.10354049999999999</v>
      </c>
      <c r="AL2500" s="10">
        <v>3.3961284000000001E-2</v>
      </c>
      <c r="AM2500" s="10">
        <v>6</v>
      </c>
      <c r="AN2500" s="10">
        <v>10.5</v>
      </c>
      <c r="AP2500" s="10">
        <v>0.10363391999999999</v>
      </c>
      <c r="AQ2500" s="10">
        <v>3.0261104639999994E-2</v>
      </c>
      <c r="AR2500" s="10">
        <v>6</v>
      </c>
      <c r="AS2500" s="10">
        <v>10.4</v>
      </c>
      <c r="AU2500" s="10">
        <v>0.12352199999999999</v>
      </c>
      <c r="AV2500" s="10">
        <v>7.6583639999999994E-2</v>
      </c>
      <c r="AW2500" s="10">
        <v>8</v>
      </c>
      <c r="AX2500" s="10">
        <v>10.5</v>
      </c>
      <c r="AZ2500" s="10">
        <v>2561</v>
      </c>
      <c r="BA2500" s="10" t="s">
        <v>285</v>
      </c>
      <c r="BB2500" s="10">
        <v>1.5440249999999999E-2</v>
      </c>
      <c r="BC2500" s="10">
        <v>5.6048107499999996E-3</v>
      </c>
      <c r="BD2500" s="10">
        <v>1</v>
      </c>
      <c r="BE2500" s="10">
        <v>10.5</v>
      </c>
      <c r="BG2500" s="10">
        <v>3.4800680000000001E-2</v>
      </c>
      <c r="BH2500" s="10">
        <v>1.2632646839999999E-2</v>
      </c>
      <c r="BI2500" s="10">
        <v>2</v>
      </c>
      <c r="BJ2500" s="10">
        <v>10.7</v>
      </c>
      <c r="BL2500" s="10">
        <v>3.4800680000000001E-2</v>
      </c>
      <c r="BM2500" s="10">
        <v>1.2632646839999999E-2</v>
      </c>
      <c r="BN2500" s="10">
        <v>2</v>
      </c>
      <c r="BO2500" s="10">
        <v>10.7</v>
      </c>
      <c r="BQ2500" s="10">
        <v>2560</v>
      </c>
      <c r="BR2500" s="10" t="s">
        <v>11</v>
      </c>
      <c r="CH2500" s="10">
        <v>2560</v>
      </c>
      <c r="CI2500" s="10" t="s">
        <v>11</v>
      </c>
      <c r="CJ2500" s="10">
        <v>0.2</v>
      </c>
      <c r="CK2500" s="10">
        <v>0.1</v>
      </c>
      <c r="CL2500" s="10">
        <v>12</v>
      </c>
      <c r="CM2500" s="10">
        <v>10.6</v>
      </c>
      <c r="CO2500" s="10">
        <v>0.22</v>
      </c>
      <c r="CP2500" s="10">
        <v>0.1</v>
      </c>
      <c r="CQ2500" s="10">
        <v>13</v>
      </c>
      <c r="CR2500" s="10">
        <v>10.7</v>
      </c>
      <c r="CT2500" s="10">
        <v>0.2</v>
      </c>
      <c r="CU2500" s="10">
        <v>0.1</v>
      </c>
      <c r="CV2500" s="10">
        <v>12</v>
      </c>
      <c r="CW2500" s="10">
        <v>10.7</v>
      </c>
      <c r="CY2500" s="10">
        <v>2568</v>
      </c>
      <c r="CZ2500" s="10" t="s">
        <v>11</v>
      </c>
    </row>
    <row r="2501" spans="1:118" x14ac:dyDescent="0.25">
      <c r="A2501" s="10">
        <v>2562</v>
      </c>
      <c r="R2501" s="10">
        <v>2562</v>
      </c>
      <c r="S2501" s="10" t="s">
        <v>287</v>
      </c>
      <c r="T2501" s="10">
        <v>3.4150199999999999E-2</v>
      </c>
      <c r="U2501" s="10">
        <v>2.1173123999999998E-2</v>
      </c>
      <c r="V2501" s="10">
        <v>2</v>
      </c>
      <c r="W2501" s="10">
        <v>10.5</v>
      </c>
      <c r="Y2501" s="10">
        <v>3.4800680000000001E-2</v>
      </c>
      <c r="Z2501" s="10">
        <v>2.1576421599999999E-2</v>
      </c>
      <c r="AA2501" s="10">
        <v>2</v>
      </c>
      <c r="AB2501" s="10">
        <v>10.7</v>
      </c>
      <c r="AD2501" s="10">
        <v>3.4800680000000001E-2</v>
      </c>
      <c r="AE2501" s="10">
        <v>2.1576421599999999E-2</v>
      </c>
      <c r="AF2501" s="10">
        <v>2</v>
      </c>
      <c r="AG2501" s="10">
        <v>10.7</v>
      </c>
      <c r="AI2501" s="10">
        <v>2562</v>
      </c>
      <c r="AJ2501" s="10" t="s">
        <v>287</v>
      </c>
      <c r="AK2501" s="10">
        <v>0.15531075</v>
      </c>
      <c r="AL2501" s="10">
        <v>5.0941925999999998E-2</v>
      </c>
      <c r="AM2501" s="10">
        <v>9</v>
      </c>
      <c r="AN2501" s="10">
        <v>10.5</v>
      </c>
      <c r="AP2501" s="10">
        <v>0.15545087999999999</v>
      </c>
      <c r="AQ2501" s="10">
        <v>4.5391656959999992E-2</v>
      </c>
      <c r="AR2501" s="10">
        <v>9</v>
      </c>
      <c r="AS2501" s="10">
        <v>10.4</v>
      </c>
      <c r="AU2501" s="10">
        <v>0.18528299999999998</v>
      </c>
      <c r="AV2501" s="10">
        <v>0.11487545999999998</v>
      </c>
      <c r="AW2501" s="10">
        <v>12</v>
      </c>
      <c r="AX2501" s="10">
        <v>10.5</v>
      </c>
      <c r="AZ2501" s="10">
        <v>2562</v>
      </c>
      <c r="BA2501" s="10" t="s">
        <v>287</v>
      </c>
      <c r="BB2501" s="10">
        <v>3.4150199999999999E-2</v>
      </c>
      <c r="BC2501" s="10">
        <v>2.1173123999999998E-2</v>
      </c>
      <c r="BD2501" s="10">
        <v>2</v>
      </c>
      <c r="BE2501" s="10">
        <v>10.5</v>
      </c>
      <c r="BG2501" s="10">
        <v>3.4800680000000001E-2</v>
      </c>
      <c r="BH2501" s="10">
        <v>2.1576421599999999E-2</v>
      </c>
      <c r="BI2501" s="10">
        <v>2</v>
      </c>
      <c r="BJ2501" s="10">
        <v>10.7</v>
      </c>
      <c r="BL2501" s="10">
        <v>3.4800680000000001E-2</v>
      </c>
      <c r="BM2501" s="10">
        <v>2.1576421599999999E-2</v>
      </c>
      <c r="BN2501" s="10">
        <v>2</v>
      </c>
      <c r="BO2501" s="10">
        <v>10.7</v>
      </c>
      <c r="BQ2501" s="10">
        <v>2561</v>
      </c>
      <c r="BR2501" s="10" t="s">
        <v>285</v>
      </c>
      <c r="BS2501" s="10">
        <v>6.9684399999999994E-2</v>
      </c>
      <c r="BT2501" s="10">
        <v>2.28564832E-2</v>
      </c>
      <c r="BU2501" s="10">
        <v>4</v>
      </c>
      <c r="BV2501" s="10">
        <v>10.6</v>
      </c>
      <c r="BX2501" s="10">
        <v>0.10572029999999999</v>
      </c>
      <c r="BY2501" s="10">
        <v>2.6535795299999998E-2</v>
      </c>
      <c r="BZ2501" s="10">
        <v>6</v>
      </c>
      <c r="CA2501" s="10">
        <v>10.5</v>
      </c>
      <c r="CC2501" s="10">
        <v>0.10572029999999999</v>
      </c>
      <c r="CD2501" s="10">
        <v>2.6535795299999998E-2</v>
      </c>
      <c r="CE2501" s="10">
        <v>6</v>
      </c>
      <c r="CF2501" s="10">
        <v>10.5</v>
      </c>
      <c r="CH2501" s="10">
        <v>2561</v>
      </c>
      <c r="CI2501" s="10" t="s">
        <v>285</v>
      </c>
      <c r="CJ2501" s="10">
        <v>4.6761900000000002E-2</v>
      </c>
      <c r="CK2501" s="10">
        <v>1.6974569700000001E-2</v>
      </c>
      <c r="CL2501" s="10">
        <v>3</v>
      </c>
      <c r="CM2501" s="10">
        <v>10.6</v>
      </c>
      <c r="CO2501" s="10">
        <v>6.9601360000000001E-2</v>
      </c>
      <c r="CP2501" s="10">
        <v>2.5265293679999998E-2</v>
      </c>
      <c r="CQ2501" s="10">
        <v>4</v>
      </c>
      <c r="CR2501" s="10">
        <v>10.7</v>
      </c>
      <c r="CT2501" s="10">
        <v>5.2201020000000001E-2</v>
      </c>
      <c r="CU2501" s="10">
        <v>1.894897026E-2</v>
      </c>
      <c r="CV2501" s="10">
        <v>3</v>
      </c>
      <c r="CW2501" s="10">
        <v>10.7</v>
      </c>
      <c r="CY2501" s="10">
        <v>2569</v>
      </c>
      <c r="CZ2501" s="10" t="s">
        <v>578</v>
      </c>
      <c r="DA2501" s="10">
        <v>0.21</v>
      </c>
      <c r="DB2501" s="10">
        <v>0.14000000000000001</v>
      </c>
      <c r="DC2501" s="10">
        <v>3</v>
      </c>
      <c r="DD2501" s="10">
        <v>36.1</v>
      </c>
      <c r="DF2501" s="10">
        <v>0.28999999999999998</v>
      </c>
      <c r="DG2501" s="10">
        <v>0.13</v>
      </c>
      <c r="DH2501" s="10">
        <v>5</v>
      </c>
      <c r="DI2501" s="10">
        <v>35.799999999999997</v>
      </c>
      <c r="DK2501" s="10">
        <v>0.25</v>
      </c>
      <c r="DL2501" s="10">
        <v>0.14000000000000001</v>
      </c>
      <c r="DM2501" s="10">
        <v>4</v>
      </c>
      <c r="DN2501" s="10">
        <v>36.1</v>
      </c>
    </row>
    <row r="2502" spans="1:118" x14ac:dyDescent="0.25">
      <c r="A2502" s="10">
        <v>2563</v>
      </c>
      <c r="R2502" s="10">
        <v>2563</v>
      </c>
      <c r="S2502" s="10" t="s">
        <v>315</v>
      </c>
      <c r="T2502" s="10">
        <v>1.7075099999999999E-2</v>
      </c>
      <c r="U2502" s="10">
        <v>1.0586561999999999E-2</v>
      </c>
      <c r="V2502" s="10">
        <v>1</v>
      </c>
      <c r="W2502" s="10">
        <v>10.5</v>
      </c>
      <c r="Y2502" s="10">
        <v>1.740034E-2</v>
      </c>
      <c r="Z2502" s="10">
        <v>1.07882108E-2</v>
      </c>
      <c r="AA2502" s="10">
        <v>1</v>
      </c>
      <c r="AB2502" s="10">
        <v>10.7</v>
      </c>
      <c r="AD2502" s="10">
        <v>1.740034E-2</v>
      </c>
      <c r="AE2502" s="10">
        <v>1.07882108E-2</v>
      </c>
      <c r="AF2502" s="10">
        <v>1</v>
      </c>
      <c r="AG2502" s="10">
        <v>10.7</v>
      </c>
      <c r="AI2502" s="10">
        <v>2563</v>
      </c>
      <c r="AJ2502" s="10" t="s">
        <v>315</v>
      </c>
      <c r="AK2502" s="10">
        <v>1.7256749999999998E-2</v>
      </c>
      <c r="AL2502" s="10">
        <v>5.6602139999999993E-3</v>
      </c>
      <c r="AM2502" s="10">
        <v>1</v>
      </c>
      <c r="AN2502" s="10">
        <v>10.5</v>
      </c>
      <c r="AP2502" s="10">
        <v>1.7272320000000001E-2</v>
      </c>
      <c r="AQ2502" s="10">
        <v>5.0435174399999999E-3</v>
      </c>
      <c r="AR2502" s="10">
        <v>1</v>
      </c>
      <c r="AS2502" s="10">
        <v>10.4</v>
      </c>
      <c r="AU2502" s="10">
        <v>1.5440249999999999E-2</v>
      </c>
      <c r="AV2502" s="10">
        <v>9.5729549999999993E-3</v>
      </c>
      <c r="AW2502" s="10">
        <v>1</v>
      </c>
      <c r="AX2502" s="10">
        <v>10.5</v>
      </c>
      <c r="AZ2502" s="10">
        <v>2563</v>
      </c>
      <c r="BA2502" s="10" t="s">
        <v>315</v>
      </c>
      <c r="BB2502" s="10">
        <v>1.7075099999999999E-2</v>
      </c>
      <c r="BC2502" s="10">
        <v>1.0586561999999999E-2</v>
      </c>
      <c r="BD2502" s="10">
        <v>1</v>
      </c>
      <c r="BE2502" s="10">
        <v>10.5</v>
      </c>
      <c r="BG2502" s="10">
        <v>1.740034E-2</v>
      </c>
      <c r="BH2502" s="10">
        <v>1.07882108E-2</v>
      </c>
      <c r="BI2502" s="10">
        <v>1</v>
      </c>
      <c r="BJ2502" s="10">
        <v>10.7</v>
      </c>
      <c r="BL2502" s="10">
        <v>1.740034E-2</v>
      </c>
      <c r="BM2502" s="10">
        <v>1.07882108E-2</v>
      </c>
      <c r="BN2502" s="10">
        <v>1</v>
      </c>
      <c r="BO2502" s="10">
        <v>10.7</v>
      </c>
      <c r="BQ2502" s="10">
        <v>2562</v>
      </c>
      <c r="BR2502" s="10" t="s">
        <v>287</v>
      </c>
      <c r="BS2502" s="10">
        <v>0.15678989999999998</v>
      </c>
      <c r="BT2502" s="10">
        <v>5.1427087199999999E-2</v>
      </c>
      <c r="BU2502" s="10">
        <v>9</v>
      </c>
      <c r="BV2502" s="10">
        <v>10.6</v>
      </c>
      <c r="BX2502" s="10">
        <v>0.17620049999999998</v>
      </c>
      <c r="BY2502" s="10">
        <v>0.10924430999999998</v>
      </c>
      <c r="BZ2502" s="10">
        <v>10</v>
      </c>
      <c r="CA2502" s="10">
        <v>10.5</v>
      </c>
      <c r="CC2502" s="10">
        <v>0.21144059999999998</v>
      </c>
      <c r="CD2502" s="10">
        <v>5.3071590599999996E-2</v>
      </c>
      <c r="CE2502" s="10">
        <v>12</v>
      </c>
      <c r="CF2502" s="10">
        <v>10.5</v>
      </c>
      <c r="CH2502" s="10">
        <v>2562</v>
      </c>
      <c r="CI2502" s="10" t="s">
        <v>287</v>
      </c>
      <c r="CJ2502" s="10">
        <v>5.1713160000000001E-2</v>
      </c>
      <c r="CK2502" s="10">
        <v>3.2062159200000002E-2</v>
      </c>
      <c r="CL2502" s="10">
        <v>3</v>
      </c>
      <c r="CM2502" s="10">
        <v>10.6</v>
      </c>
      <c r="CO2502" s="10">
        <v>3.4800680000000001E-2</v>
      </c>
      <c r="CP2502" s="10">
        <v>2.1576421599999999E-2</v>
      </c>
      <c r="CQ2502" s="10">
        <v>2</v>
      </c>
      <c r="CR2502" s="10">
        <v>10.7</v>
      </c>
      <c r="CT2502" s="10">
        <v>3.4800680000000001E-2</v>
      </c>
      <c r="CU2502" s="10">
        <v>2.1576421599999999E-2</v>
      </c>
      <c r="CV2502" s="10">
        <v>2</v>
      </c>
      <c r="CW2502" s="10">
        <v>10.7</v>
      </c>
      <c r="CY2502" s="10">
        <v>2570</v>
      </c>
      <c r="CZ2502" s="10" t="s">
        <v>285</v>
      </c>
      <c r="DA2502" s="10">
        <v>1.7585449999999999E-2</v>
      </c>
      <c r="DB2502" s="10">
        <v>5.7680275999999996E-3</v>
      </c>
      <c r="DC2502" s="10">
        <v>1</v>
      </c>
      <c r="DD2502" s="10">
        <v>10.7</v>
      </c>
      <c r="DF2502" s="10">
        <v>1.7585449999999999E-2</v>
      </c>
      <c r="DG2502" s="10">
        <v>5.7680275999999996E-3</v>
      </c>
      <c r="DH2502" s="10">
        <v>1</v>
      </c>
      <c r="DI2502" s="10">
        <v>10.7</v>
      </c>
      <c r="DK2502" s="10">
        <v>1.7585449999999999E-2</v>
      </c>
      <c r="DL2502" s="10">
        <v>5.7680275999999996E-3</v>
      </c>
      <c r="DM2502" s="10">
        <v>1</v>
      </c>
      <c r="DN2502" s="10">
        <v>10.7</v>
      </c>
    </row>
    <row r="2503" spans="1:118" x14ac:dyDescent="0.25">
      <c r="A2503" s="10">
        <v>2564</v>
      </c>
      <c r="R2503" s="10">
        <v>2564</v>
      </c>
      <c r="S2503" s="10" t="s">
        <v>291</v>
      </c>
      <c r="T2503" s="10">
        <v>6.8300399999999997E-2</v>
      </c>
      <c r="U2503" s="10">
        <v>4.2346247999999996E-2</v>
      </c>
      <c r="V2503" s="10">
        <v>4</v>
      </c>
      <c r="W2503" s="10">
        <v>10.5</v>
      </c>
      <c r="Y2503" s="10">
        <v>0.15660305999999996</v>
      </c>
      <c r="Z2503" s="10">
        <v>9.7093897199999973E-2</v>
      </c>
      <c r="AA2503" s="10">
        <v>9</v>
      </c>
      <c r="AB2503" s="10">
        <v>10.7</v>
      </c>
      <c r="AD2503" s="10">
        <v>0.12180237999999999</v>
      </c>
      <c r="AE2503" s="10">
        <v>7.5517475599999995E-2</v>
      </c>
      <c r="AF2503" s="10">
        <v>7</v>
      </c>
      <c r="AG2503" s="10">
        <v>10.7</v>
      </c>
      <c r="AI2503" s="10">
        <v>2564</v>
      </c>
      <c r="AJ2503" s="10" t="s">
        <v>291</v>
      </c>
      <c r="AK2503" s="10">
        <v>0.29336475000000001</v>
      </c>
      <c r="AL2503" s="10">
        <v>9.6223638E-2</v>
      </c>
      <c r="AM2503" s="10">
        <v>17</v>
      </c>
      <c r="AN2503" s="10">
        <v>10.5</v>
      </c>
      <c r="AP2503" s="10">
        <v>0.31090175999999997</v>
      </c>
      <c r="AQ2503" s="10">
        <v>9.0783313919999983E-2</v>
      </c>
      <c r="AR2503" s="10">
        <v>18</v>
      </c>
      <c r="AS2503" s="10">
        <v>10.4</v>
      </c>
      <c r="AU2503" s="10">
        <v>0.27792449999999996</v>
      </c>
      <c r="AV2503" s="10">
        <v>0.17231318999999998</v>
      </c>
      <c r="AW2503" s="10">
        <v>18</v>
      </c>
      <c r="AX2503" s="10">
        <v>10.5</v>
      </c>
      <c r="AZ2503" s="10">
        <v>2564</v>
      </c>
      <c r="BA2503" s="10" t="s">
        <v>291</v>
      </c>
      <c r="BB2503" s="10">
        <v>6.8300399999999997E-2</v>
      </c>
      <c r="BC2503" s="10">
        <v>4.2346247999999996E-2</v>
      </c>
      <c r="BD2503" s="10">
        <v>4</v>
      </c>
      <c r="BE2503" s="10">
        <v>10.5</v>
      </c>
      <c r="BG2503" s="10">
        <v>0.15660305999999996</v>
      </c>
      <c r="BH2503" s="10">
        <v>9.7093897199999973E-2</v>
      </c>
      <c r="BI2503" s="10">
        <v>9</v>
      </c>
      <c r="BJ2503" s="10">
        <v>10.7</v>
      </c>
      <c r="BL2503" s="10">
        <v>0.12180237999999999</v>
      </c>
      <c r="BM2503" s="10">
        <v>7.5517475599999995E-2</v>
      </c>
      <c r="BN2503" s="10">
        <v>7</v>
      </c>
      <c r="BO2503" s="10">
        <v>10.7</v>
      </c>
      <c r="BQ2503" s="10">
        <v>2563</v>
      </c>
      <c r="BR2503" s="10" t="s">
        <v>315</v>
      </c>
      <c r="BS2503" s="10">
        <v>1.7421099999999998E-2</v>
      </c>
      <c r="BT2503" s="10">
        <v>5.7141207999999999E-3</v>
      </c>
      <c r="BU2503" s="10">
        <v>1</v>
      </c>
      <c r="BV2503" s="10">
        <v>10.6</v>
      </c>
      <c r="BX2503" s="10">
        <v>1.7620049999999998E-2</v>
      </c>
      <c r="BY2503" s="10">
        <v>1.0924430999999998E-2</v>
      </c>
      <c r="BZ2503" s="10">
        <v>1</v>
      </c>
      <c r="CA2503" s="10">
        <v>10.5</v>
      </c>
      <c r="CC2503" s="10">
        <v>1.7620049999999998E-2</v>
      </c>
      <c r="CD2503" s="10">
        <v>4.4226325499999997E-3</v>
      </c>
      <c r="CE2503" s="10">
        <v>1</v>
      </c>
      <c r="CF2503" s="10">
        <v>10.5</v>
      </c>
      <c r="CH2503" s="10">
        <v>2563</v>
      </c>
      <c r="CI2503" s="10" t="s">
        <v>315</v>
      </c>
      <c r="CJ2503" s="10">
        <v>1.7237719999999998E-2</v>
      </c>
      <c r="CK2503" s="10">
        <v>1.0687386399999999E-2</v>
      </c>
      <c r="CL2503" s="10">
        <v>1</v>
      </c>
      <c r="CM2503" s="10">
        <v>10.6</v>
      </c>
      <c r="CO2503" s="10">
        <v>1.740034E-2</v>
      </c>
      <c r="CP2503" s="10">
        <v>1.07882108E-2</v>
      </c>
      <c r="CQ2503" s="10">
        <v>1</v>
      </c>
      <c r="CR2503" s="10">
        <v>10.7</v>
      </c>
      <c r="CT2503" s="10">
        <v>1.740034E-2</v>
      </c>
      <c r="CU2503" s="10">
        <v>1.07882108E-2</v>
      </c>
      <c r="CV2503" s="10">
        <v>1</v>
      </c>
      <c r="CW2503" s="10">
        <v>10.7</v>
      </c>
      <c r="CY2503" s="10">
        <v>2571</v>
      </c>
      <c r="CZ2503" s="10" t="s">
        <v>289</v>
      </c>
      <c r="DA2503" s="10">
        <v>0.14068359999999999</v>
      </c>
      <c r="DB2503" s="10">
        <v>4.6144220799999996E-2</v>
      </c>
      <c r="DC2503" s="10">
        <v>8</v>
      </c>
      <c r="DD2503" s="10">
        <v>10.7</v>
      </c>
      <c r="DF2503" s="10">
        <v>0.2110254</v>
      </c>
      <c r="DG2503" s="10">
        <v>6.9216331200000009E-2</v>
      </c>
      <c r="DH2503" s="10">
        <v>12</v>
      </c>
      <c r="DI2503" s="10">
        <v>10.7</v>
      </c>
      <c r="DK2503" s="10">
        <v>0.24619629999999998</v>
      </c>
      <c r="DL2503" s="10">
        <v>8.0752386400000001E-2</v>
      </c>
      <c r="DM2503" s="10">
        <v>14</v>
      </c>
      <c r="DN2503" s="10">
        <v>10.7</v>
      </c>
    </row>
    <row r="2504" spans="1:118" x14ac:dyDescent="0.25">
      <c r="A2504" s="10">
        <v>2565</v>
      </c>
      <c r="R2504" s="10">
        <v>2565</v>
      </c>
      <c r="S2504" s="10" t="s">
        <v>8</v>
      </c>
      <c r="AI2504" s="10">
        <v>2565</v>
      </c>
      <c r="AJ2504" s="10" t="s">
        <v>8</v>
      </c>
      <c r="AK2504" s="10">
        <v>0.36</v>
      </c>
      <c r="AL2504" s="10">
        <v>0.21</v>
      </c>
      <c r="AM2504" s="10">
        <v>6</v>
      </c>
      <c r="AN2504" s="10">
        <v>36.4</v>
      </c>
      <c r="AP2504" s="10">
        <v>0.5</v>
      </c>
      <c r="AQ2504" s="10">
        <v>0.2</v>
      </c>
      <c r="AR2504" s="10">
        <v>8</v>
      </c>
      <c r="AS2504" s="10">
        <v>36.4</v>
      </c>
      <c r="AU2504" s="10">
        <v>0.51</v>
      </c>
      <c r="AV2504" s="10">
        <v>0.21</v>
      </c>
      <c r="AW2504" s="10">
        <v>7</v>
      </c>
      <c r="AX2504" s="10">
        <v>36.4</v>
      </c>
      <c r="AZ2504" s="10">
        <v>2565</v>
      </c>
      <c r="BA2504" s="10" t="s">
        <v>8</v>
      </c>
      <c r="BQ2504" s="10">
        <v>2564</v>
      </c>
      <c r="BR2504" s="10" t="s">
        <v>291</v>
      </c>
      <c r="BS2504" s="10">
        <v>0.1916321</v>
      </c>
      <c r="BT2504" s="10">
        <v>6.2855328799999999E-2</v>
      </c>
      <c r="BU2504" s="10">
        <v>11</v>
      </c>
      <c r="BV2504" s="10">
        <v>10.6</v>
      </c>
      <c r="BX2504" s="10">
        <v>0.26430074999999992</v>
      </c>
      <c r="BY2504" s="10">
        <v>0.16386646499999996</v>
      </c>
      <c r="BZ2504" s="10">
        <v>15</v>
      </c>
      <c r="CA2504" s="10">
        <v>10.5</v>
      </c>
      <c r="CC2504" s="10">
        <v>0.26430074999999992</v>
      </c>
      <c r="CD2504" s="10">
        <v>6.6339488249999981E-2</v>
      </c>
      <c r="CE2504" s="10">
        <v>15</v>
      </c>
      <c r="CF2504" s="10">
        <v>10.5</v>
      </c>
      <c r="CH2504" s="10">
        <v>2564</v>
      </c>
      <c r="CI2504" s="10" t="s">
        <v>291</v>
      </c>
      <c r="CJ2504" s="10">
        <v>8.618859999999999E-2</v>
      </c>
      <c r="CK2504" s="10">
        <v>5.3436931999999993E-2</v>
      </c>
      <c r="CL2504" s="10">
        <v>5</v>
      </c>
      <c r="CM2504" s="10">
        <v>10.6</v>
      </c>
      <c r="CO2504" s="10">
        <v>0.10440204</v>
      </c>
      <c r="CP2504" s="10">
        <v>6.4729264800000005E-2</v>
      </c>
      <c r="CQ2504" s="10">
        <v>6</v>
      </c>
      <c r="CR2504" s="10">
        <v>10.7</v>
      </c>
      <c r="CT2504" s="10">
        <v>8.7001699999999987E-2</v>
      </c>
      <c r="CU2504" s="10">
        <v>5.3941053999999995E-2</v>
      </c>
      <c r="CV2504" s="10">
        <v>5</v>
      </c>
      <c r="CW2504" s="10">
        <v>10.7</v>
      </c>
      <c r="CY2504" s="10">
        <v>2572</v>
      </c>
      <c r="CZ2504" s="10" t="s">
        <v>306</v>
      </c>
      <c r="DA2504" s="10">
        <v>8.7927249999999985E-2</v>
      </c>
      <c r="DB2504" s="10">
        <v>2.8840137999999998E-2</v>
      </c>
      <c r="DC2504" s="10">
        <v>5</v>
      </c>
      <c r="DD2504" s="10">
        <v>10.7</v>
      </c>
      <c r="DF2504" s="10">
        <v>0.2110254</v>
      </c>
      <c r="DG2504" s="10">
        <v>6.9216331200000009E-2</v>
      </c>
      <c r="DH2504" s="10">
        <v>12</v>
      </c>
      <c r="DI2504" s="10">
        <v>10.7</v>
      </c>
      <c r="DK2504" s="10">
        <v>0.22861085</v>
      </c>
      <c r="DL2504" s="10">
        <v>7.4984358799999998E-2</v>
      </c>
      <c r="DM2504" s="10">
        <v>13</v>
      </c>
      <c r="DN2504" s="10">
        <v>10.7</v>
      </c>
    </row>
    <row r="2505" spans="1:118" x14ac:dyDescent="0.25">
      <c r="A2505" s="10">
        <v>2566</v>
      </c>
      <c r="R2505" s="10">
        <v>2566</v>
      </c>
      <c r="S2505" s="10" t="s">
        <v>9</v>
      </c>
      <c r="T2505" s="10">
        <v>0.11</v>
      </c>
      <c r="U2505" s="10">
        <v>0.08</v>
      </c>
      <c r="V2505" s="10">
        <v>2</v>
      </c>
      <c r="W2505" s="10">
        <v>37.5</v>
      </c>
      <c r="Y2505" s="10">
        <v>0.37</v>
      </c>
      <c r="Z2505" s="10">
        <v>0.25</v>
      </c>
      <c r="AA2505" s="10">
        <v>8</v>
      </c>
      <c r="AB2505" s="10">
        <v>37.5</v>
      </c>
      <c r="AD2505" s="10">
        <v>0.2</v>
      </c>
      <c r="AE2505" s="10">
        <v>0.14000000000000001</v>
      </c>
      <c r="AF2505" s="10">
        <v>4</v>
      </c>
      <c r="AG2505" s="10">
        <v>37.5</v>
      </c>
      <c r="AI2505" s="10">
        <v>2566</v>
      </c>
      <c r="AJ2505" s="10" t="s">
        <v>9</v>
      </c>
      <c r="AZ2505" s="10">
        <v>2566</v>
      </c>
      <c r="BA2505" s="10" t="s">
        <v>9</v>
      </c>
      <c r="BB2505" s="10">
        <v>0.09</v>
      </c>
      <c r="BC2505" s="10">
        <v>0.08</v>
      </c>
      <c r="BD2505" s="10">
        <v>2</v>
      </c>
      <c r="BE2505" s="10">
        <v>37.5</v>
      </c>
      <c r="BG2505" s="10">
        <v>0.3</v>
      </c>
      <c r="BH2505" s="10">
        <v>0.18</v>
      </c>
      <c r="BI2505" s="10">
        <v>5</v>
      </c>
      <c r="BJ2505" s="10">
        <v>37.5</v>
      </c>
      <c r="BL2505" s="10">
        <v>0.12</v>
      </c>
      <c r="BM2505" s="10">
        <v>0.1</v>
      </c>
      <c r="BN2505" s="10">
        <v>2</v>
      </c>
      <c r="BO2505" s="10">
        <v>37.5</v>
      </c>
      <c r="BQ2505" s="10">
        <v>2565</v>
      </c>
      <c r="BR2505" s="10" t="s">
        <v>8</v>
      </c>
      <c r="BS2505" s="10">
        <v>0.43</v>
      </c>
      <c r="BT2505" s="10">
        <v>0.23</v>
      </c>
      <c r="BU2505" s="10">
        <v>7</v>
      </c>
      <c r="BV2505" s="10">
        <v>36.799999999999997</v>
      </c>
      <c r="BX2505" s="10">
        <v>0.52</v>
      </c>
      <c r="BY2505" s="10">
        <v>0.26</v>
      </c>
      <c r="BZ2505" s="10">
        <v>9</v>
      </c>
      <c r="CA2505" s="10">
        <v>36.5</v>
      </c>
      <c r="CC2505" s="10">
        <v>0.48</v>
      </c>
      <c r="CD2505" s="10">
        <v>0.22</v>
      </c>
      <c r="CE2505" s="10">
        <v>8</v>
      </c>
      <c r="CF2505" s="10">
        <v>36.5</v>
      </c>
      <c r="CH2505" s="10">
        <v>2565</v>
      </c>
      <c r="CI2505" s="10" t="s">
        <v>8</v>
      </c>
      <c r="CJ2505" s="10">
        <v>0.12</v>
      </c>
      <c r="CK2505" s="10">
        <v>0.11</v>
      </c>
      <c r="CL2505" s="10">
        <v>2</v>
      </c>
      <c r="CM2505" s="10">
        <v>37.200000000000003</v>
      </c>
      <c r="CO2505" s="10">
        <v>0.22</v>
      </c>
      <c r="CP2505" s="10">
        <v>0.13</v>
      </c>
      <c r="CQ2505" s="10">
        <v>4</v>
      </c>
      <c r="CR2505" s="10">
        <v>36.799999999999997</v>
      </c>
      <c r="CT2505" s="10">
        <v>0.13</v>
      </c>
      <c r="CU2505" s="10">
        <v>0.11</v>
      </c>
      <c r="CV2505" s="10">
        <v>2</v>
      </c>
      <c r="CW2505" s="10">
        <v>37.299999999999997</v>
      </c>
      <c r="CY2505" s="10">
        <v>2573</v>
      </c>
      <c r="CZ2505" s="10" t="s">
        <v>292</v>
      </c>
      <c r="DA2505" s="10">
        <v>1.7585449999999999E-2</v>
      </c>
      <c r="DB2505" s="10">
        <v>5.7680275999999996E-3</v>
      </c>
      <c r="DC2505" s="10">
        <v>1</v>
      </c>
      <c r="DD2505" s="10">
        <v>10.7</v>
      </c>
      <c r="DF2505" s="10">
        <v>1.7585449999999999E-2</v>
      </c>
      <c r="DG2505" s="10">
        <v>5.7680275999999996E-3</v>
      </c>
      <c r="DH2505" s="10">
        <v>1</v>
      </c>
      <c r="DI2505" s="10">
        <v>10.7</v>
      </c>
      <c r="DK2505" s="10">
        <v>1.7585449999999999E-2</v>
      </c>
      <c r="DL2505" s="10">
        <v>5.7680275999999996E-3</v>
      </c>
      <c r="DM2505" s="10">
        <v>1</v>
      </c>
      <c r="DN2505" s="10">
        <v>10.7</v>
      </c>
    </row>
    <row r="2506" spans="1:118" x14ac:dyDescent="0.25">
      <c r="A2506" s="10">
        <v>2567</v>
      </c>
      <c r="R2506" s="10">
        <v>2567</v>
      </c>
      <c r="S2506" s="10" t="s">
        <v>10</v>
      </c>
      <c r="AI2506" s="10">
        <v>2567</v>
      </c>
      <c r="AJ2506" s="10" t="s">
        <v>10</v>
      </c>
      <c r="AK2506" s="10">
        <v>0.35</v>
      </c>
      <c r="AL2506" s="10">
        <v>0.19</v>
      </c>
      <c r="AM2506" s="10">
        <v>19</v>
      </c>
      <c r="AN2506" s="10">
        <v>10.7</v>
      </c>
      <c r="AP2506" s="10">
        <v>0.49</v>
      </c>
      <c r="AQ2506" s="10">
        <v>0.18</v>
      </c>
      <c r="AR2506" s="10">
        <v>26</v>
      </c>
      <c r="AS2506" s="10">
        <v>10.6</v>
      </c>
      <c r="AU2506" s="10">
        <v>0.5</v>
      </c>
      <c r="AV2506" s="10">
        <v>0.18</v>
      </c>
      <c r="AW2506" s="10">
        <v>18</v>
      </c>
      <c r="AX2506" s="10">
        <v>10.7</v>
      </c>
      <c r="AZ2506" s="10">
        <v>2567</v>
      </c>
      <c r="BA2506" s="10" t="s">
        <v>10</v>
      </c>
      <c r="BQ2506" s="10">
        <v>2566</v>
      </c>
      <c r="BR2506" s="10" t="s">
        <v>9</v>
      </c>
      <c r="CH2506" s="10">
        <v>2566</v>
      </c>
      <c r="CI2506" s="10" t="s">
        <v>9</v>
      </c>
      <c r="CY2506" s="10">
        <v>2574</v>
      </c>
      <c r="CZ2506" s="10" t="s">
        <v>8</v>
      </c>
    </row>
    <row r="2507" spans="1:118" x14ac:dyDescent="0.25">
      <c r="A2507" s="10">
        <v>2568</v>
      </c>
      <c r="R2507" s="10">
        <v>2568</v>
      </c>
      <c r="S2507" s="10" t="s">
        <v>11</v>
      </c>
      <c r="T2507" s="10">
        <v>0.1</v>
      </c>
      <c r="U2507" s="10">
        <v>0.06</v>
      </c>
      <c r="V2507" s="10">
        <v>6</v>
      </c>
      <c r="W2507" s="10">
        <v>10.7</v>
      </c>
      <c r="Y2507" s="10">
        <v>0.36</v>
      </c>
      <c r="Z2507" s="10">
        <v>0.23</v>
      </c>
      <c r="AA2507" s="10">
        <v>24</v>
      </c>
      <c r="AB2507" s="10">
        <v>10.5</v>
      </c>
      <c r="AD2507" s="10">
        <v>0.19</v>
      </c>
      <c r="AE2507" s="10">
        <v>0.12</v>
      </c>
      <c r="AF2507" s="10">
        <v>12</v>
      </c>
      <c r="AG2507" s="10">
        <v>10.7</v>
      </c>
      <c r="AI2507" s="10">
        <v>2568</v>
      </c>
      <c r="AJ2507" s="10" t="s">
        <v>11</v>
      </c>
      <c r="AZ2507" s="10">
        <v>2568</v>
      </c>
      <c r="BA2507" s="10" t="s">
        <v>11</v>
      </c>
      <c r="BB2507" s="10">
        <v>0.09</v>
      </c>
      <c r="BC2507" s="10">
        <v>0.06</v>
      </c>
      <c r="BD2507" s="10">
        <v>6</v>
      </c>
      <c r="BE2507" s="10">
        <v>10.7</v>
      </c>
      <c r="BG2507" s="10">
        <v>0.3</v>
      </c>
      <c r="BH2507" s="10">
        <v>0.16</v>
      </c>
      <c r="BI2507" s="10">
        <v>19</v>
      </c>
      <c r="BJ2507" s="10">
        <v>10.6</v>
      </c>
      <c r="BL2507" s="10">
        <v>0.12</v>
      </c>
      <c r="BM2507" s="10">
        <v>0.08</v>
      </c>
      <c r="BN2507" s="10">
        <v>8</v>
      </c>
      <c r="BO2507" s="10">
        <v>10.7</v>
      </c>
      <c r="BQ2507" s="10">
        <v>2567</v>
      </c>
      <c r="BR2507" s="10" t="s">
        <v>10</v>
      </c>
      <c r="BS2507" s="10">
        <v>0.42</v>
      </c>
      <c r="BT2507" s="10">
        <v>0.18</v>
      </c>
      <c r="BU2507" s="10">
        <v>24</v>
      </c>
      <c r="BV2507" s="10">
        <v>10.7</v>
      </c>
      <c r="BX2507" s="10">
        <v>0.51</v>
      </c>
      <c r="BY2507" s="10">
        <v>0.21</v>
      </c>
      <c r="BZ2507" s="10">
        <v>30</v>
      </c>
      <c r="CA2507" s="10">
        <v>10.6</v>
      </c>
      <c r="CC2507" s="10">
        <v>0.46</v>
      </c>
      <c r="CD2507" s="10">
        <v>0.17</v>
      </c>
      <c r="CE2507" s="10">
        <v>26</v>
      </c>
      <c r="CF2507" s="10">
        <v>10.7</v>
      </c>
      <c r="CH2507" s="10">
        <v>2567</v>
      </c>
      <c r="CI2507" s="10" t="s">
        <v>10</v>
      </c>
      <c r="CJ2507" s="10">
        <v>0.11</v>
      </c>
      <c r="CK2507" s="10">
        <v>7.0000000000000007E-2</v>
      </c>
      <c r="CL2507" s="10">
        <v>7</v>
      </c>
      <c r="CM2507" s="10">
        <v>10.7</v>
      </c>
      <c r="CO2507" s="10">
        <v>0.21</v>
      </c>
      <c r="CP2507" s="10">
        <v>0.09</v>
      </c>
      <c r="CQ2507" s="10">
        <v>12</v>
      </c>
      <c r="CR2507" s="10">
        <v>10.7</v>
      </c>
      <c r="CT2507" s="10">
        <v>0.12</v>
      </c>
      <c r="CU2507" s="10">
        <v>7.0000000000000007E-2</v>
      </c>
      <c r="CV2507" s="10">
        <v>7</v>
      </c>
      <c r="CW2507" s="10">
        <v>10.7</v>
      </c>
      <c r="CY2507" s="10">
        <v>2575</v>
      </c>
      <c r="CZ2507" s="10" t="s">
        <v>9</v>
      </c>
      <c r="DA2507" s="10">
        <v>0.21</v>
      </c>
      <c r="DB2507" s="10">
        <v>0.14000000000000001</v>
      </c>
      <c r="DC2507" s="10">
        <v>3</v>
      </c>
      <c r="DD2507" s="10">
        <v>36.1</v>
      </c>
      <c r="DF2507" s="10">
        <v>0.28999999999999998</v>
      </c>
      <c r="DG2507" s="10">
        <v>0.13</v>
      </c>
      <c r="DH2507" s="10">
        <v>5</v>
      </c>
      <c r="DI2507" s="10">
        <v>35.799999999999997</v>
      </c>
      <c r="DK2507" s="10">
        <v>0.25</v>
      </c>
      <c r="DL2507" s="10">
        <v>0.14000000000000001</v>
      </c>
      <c r="DM2507" s="10">
        <v>4</v>
      </c>
      <c r="DN2507" s="10">
        <v>36.1</v>
      </c>
    </row>
    <row r="2508" spans="1:118" x14ac:dyDescent="0.25">
      <c r="A2508" s="10">
        <v>2569</v>
      </c>
      <c r="R2508" s="10">
        <v>2569</v>
      </c>
      <c r="S2508" s="10" t="s">
        <v>578</v>
      </c>
      <c r="T2508" s="10">
        <v>6.5000000000000002E-2</v>
      </c>
      <c r="U2508" s="10">
        <v>7.0000000000000007E-2</v>
      </c>
      <c r="V2508" s="10">
        <v>1</v>
      </c>
      <c r="W2508" s="10">
        <v>37.5</v>
      </c>
      <c r="Y2508" s="10">
        <v>0.09</v>
      </c>
      <c r="Z2508" s="10">
        <v>0.08</v>
      </c>
      <c r="AA2508" s="10">
        <v>2</v>
      </c>
      <c r="AB2508" s="10">
        <v>37.5</v>
      </c>
      <c r="AD2508" s="10">
        <v>8.5000000000000006E-2</v>
      </c>
      <c r="AE2508" s="10">
        <v>0.08</v>
      </c>
      <c r="AF2508" s="10">
        <v>2</v>
      </c>
      <c r="AG2508" s="10">
        <v>37.5</v>
      </c>
      <c r="AI2508" s="10">
        <v>2569</v>
      </c>
      <c r="AJ2508" s="10" t="s">
        <v>578</v>
      </c>
      <c r="AK2508" s="10">
        <v>0.24</v>
      </c>
      <c r="AL2508" s="10">
        <v>0.14000000000000001</v>
      </c>
      <c r="AM2508" s="10">
        <v>4</v>
      </c>
      <c r="AN2508" s="10">
        <v>35.700000000000003</v>
      </c>
      <c r="AP2508" s="10">
        <v>0.33</v>
      </c>
      <c r="AQ2508" s="10">
        <v>0.15</v>
      </c>
      <c r="AR2508" s="10">
        <v>6</v>
      </c>
      <c r="AS2508" s="10">
        <v>35.700000000000003</v>
      </c>
      <c r="AU2508" s="10">
        <v>0.31</v>
      </c>
      <c r="AV2508" s="10">
        <v>0.15</v>
      </c>
      <c r="AW2508" s="10">
        <v>6</v>
      </c>
      <c r="AX2508" s="10">
        <v>35.700000000000003</v>
      </c>
      <c r="AZ2508" s="10">
        <v>2569</v>
      </c>
      <c r="BA2508" s="10" t="s">
        <v>578</v>
      </c>
      <c r="BB2508" s="10">
        <v>0.09</v>
      </c>
      <c r="BC2508" s="10">
        <v>0.08</v>
      </c>
      <c r="BD2508" s="10">
        <v>1</v>
      </c>
      <c r="BE2508" s="10">
        <v>37.4</v>
      </c>
      <c r="BG2508" s="10">
        <v>0.09</v>
      </c>
      <c r="BH2508" s="10">
        <v>0.08</v>
      </c>
      <c r="BI2508" s="10">
        <v>2</v>
      </c>
      <c r="BJ2508" s="10">
        <v>37.4</v>
      </c>
      <c r="BL2508" s="10">
        <v>8.5000000000000006E-2</v>
      </c>
      <c r="BM2508" s="10">
        <v>0.08</v>
      </c>
      <c r="BN2508" s="10">
        <v>2</v>
      </c>
      <c r="BO2508" s="10">
        <v>37.4</v>
      </c>
      <c r="BQ2508" s="10">
        <v>2568</v>
      </c>
      <c r="BR2508" s="10" t="s">
        <v>11</v>
      </c>
      <c r="CH2508" s="10">
        <v>2568</v>
      </c>
      <c r="CI2508" s="10" t="s">
        <v>11</v>
      </c>
      <c r="CW2508" s="10">
        <v>10.7</v>
      </c>
      <c r="CY2508" s="10">
        <v>2576</v>
      </c>
      <c r="CZ2508" s="10" t="s">
        <v>10</v>
      </c>
    </row>
    <row r="2509" spans="1:118" x14ac:dyDescent="0.25">
      <c r="A2509" s="10">
        <v>2570</v>
      </c>
      <c r="R2509" s="10">
        <v>2570</v>
      </c>
      <c r="S2509" s="10" t="s">
        <v>285</v>
      </c>
      <c r="T2509" s="10">
        <v>1.5734349999999998E-2</v>
      </c>
      <c r="U2509" s="10">
        <v>9.7552969999999978E-3</v>
      </c>
      <c r="V2509" s="10">
        <v>1</v>
      </c>
      <c r="W2509" s="10">
        <v>10.7</v>
      </c>
      <c r="Y2509" s="10">
        <v>1.5440249999999999E-2</v>
      </c>
      <c r="Z2509" s="10">
        <v>9.5729549999999993E-3</v>
      </c>
      <c r="AA2509" s="10">
        <v>1</v>
      </c>
      <c r="AB2509" s="10">
        <v>10.5</v>
      </c>
      <c r="AD2509" s="10">
        <v>1.5734349999999998E-2</v>
      </c>
      <c r="AE2509" s="10">
        <v>9.7552969999999978E-3</v>
      </c>
      <c r="AF2509" s="10">
        <v>1</v>
      </c>
      <c r="AG2509" s="10">
        <v>10.7</v>
      </c>
      <c r="AI2509" s="10">
        <v>2570</v>
      </c>
      <c r="AJ2509" s="10" t="s">
        <v>285</v>
      </c>
      <c r="AK2509" s="10">
        <v>1.5734349999999998E-2</v>
      </c>
      <c r="AL2509" s="10">
        <v>9.7552969999999978E-3</v>
      </c>
      <c r="AM2509" s="10">
        <v>1</v>
      </c>
      <c r="AN2509" s="10">
        <v>10.7</v>
      </c>
      <c r="AP2509" s="10">
        <v>1.7237719999999998E-2</v>
      </c>
      <c r="AQ2509" s="10">
        <v>6.2572923599999988E-3</v>
      </c>
      <c r="AR2509" s="10">
        <v>1</v>
      </c>
      <c r="AS2509" s="10">
        <v>10.6</v>
      </c>
      <c r="AU2509" s="10">
        <v>1.6659900000000002E-2</v>
      </c>
      <c r="AV2509" s="10">
        <v>8.0633916000000007E-3</v>
      </c>
      <c r="AW2509" s="10">
        <v>1</v>
      </c>
      <c r="AX2509" s="10">
        <v>10.7</v>
      </c>
      <c r="AZ2509" s="10">
        <v>2570</v>
      </c>
      <c r="BA2509" s="10" t="s">
        <v>285</v>
      </c>
      <c r="BB2509" s="10">
        <v>1.5734349999999998E-2</v>
      </c>
      <c r="BC2509" s="10">
        <v>9.7552969999999978E-3</v>
      </c>
      <c r="BD2509" s="10">
        <v>1</v>
      </c>
      <c r="BE2509" s="10">
        <v>10.7</v>
      </c>
      <c r="BG2509" s="10">
        <v>1.55873E-2</v>
      </c>
      <c r="BH2509" s="10">
        <v>9.6641260000000003E-3</v>
      </c>
      <c r="BI2509" s="10">
        <v>1</v>
      </c>
      <c r="BJ2509" s="10">
        <v>10.6</v>
      </c>
      <c r="BL2509" s="10">
        <v>1.5734349999999998E-2</v>
      </c>
      <c r="BM2509" s="10">
        <v>9.7552969999999978E-3</v>
      </c>
      <c r="BN2509" s="10">
        <v>1</v>
      </c>
      <c r="BO2509" s="10">
        <v>10.7</v>
      </c>
      <c r="BQ2509" s="10">
        <v>2569</v>
      </c>
      <c r="BR2509" s="10" t="s">
        <v>578</v>
      </c>
      <c r="BS2509" s="10">
        <v>0.19</v>
      </c>
      <c r="BT2509" s="10">
        <v>0.13</v>
      </c>
      <c r="BU2509" s="10">
        <v>3</v>
      </c>
      <c r="BV2509" s="10">
        <v>36.799999999999997</v>
      </c>
      <c r="BX2509" s="10">
        <v>0.25</v>
      </c>
      <c r="BY2509" s="10">
        <v>0.12</v>
      </c>
      <c r="BZ2509" s="10">
        <v>4</v>
      </c>
      <c r="CA2509" s="10">
        <v>36.5</v>
      </c>
      <c r="CC2509" s="10">
        <v>0.25</v>
      </c>
      <c r="CD2509" s="10">
        <v>0.12</v>
      </c>
      <c r="CE2509" s="10">
        <v>4</v>
      </c>
      <c r="CF2509" s="10">
        <v>36.5</v>
      </c>
      <c r="CH2509" s="10">
        <v>2569</v>
      </c>
      <c r="CI2509" s="10" t="s">
        <v>578</v>
      </c>
      <c r="CJ2509" s="10">
        <v>0.08</v>
      </c>
      <c r="CK2509" s="10">
        <v>0.05</v>
      </c>
      <c r="CL2509" s="10">
        <v>1</v>
      </c>
      <c r="CM2509" s="10">
        <v>37</v>
      </c>
      <c r="CO2509" s="10">
        <v>0.1</v>
      </c>
      <c r="CP2509" s="10">
        <v>0.05</v>
      </c>
      <c r="CQ2509" s="10">
        <v>2</v>
      </c>
      <c r="CR2509" s="10">
        <v>36.700000000000003</v>
      </c>
      <c r="CT2509" s="10">
        <v>0.1</v>
      </c>
      <c r="CU2509" s="10">
        <v>0.1</v>
      </c>
      <c r="CV2509" s="10">
        <v>2</v>
      </c>
      <c r="CW2509" s="10">
        <v>37.1</v>
      </c>
      <c r="CY2509" s="10">
        <v>2577</v>
      </c>
      <c r="CZ2509" s="10" t="s">
        <v>11</v>
      </c>
      <c r="DA2509" s="10">
        <v>0.2</v>
      </c>
      <c r="DB2509" s="10">
        <v>0.11</v>
      </c>
      <c r="DC2509" s="10">
        <v>12</v>
      </c>
      <c r="DD2509" s="10">
        <v>10.7</v>
      </c>
      <c r="DF2509" s="10">
        <v>0.28000000000000003</v>
      </c>
      <c r="DG2509" s="10">
        <v>0.1</v>
      </c>
      <c r="DH2509" s="10">
        <v>16</v>
      </c>
      <c r="DI2509" s="10">
        <v>10.6</v>
      </c>
      <c r="DK2509" s="10">
        <v>0.24</v>
      </c>
      <c r="DL2509" s="10">
        <v>0.12</v>
      </c>
      <c r="DM2509" s="10">
        <v>15</v>
      </c>
      <c r="DN2509" s="10">
        <v>10.5</v>
      </c>
    </row>
    <row r="2510" spans="1:118" x14ac:dyDescent="0.25">
      <c r="A2510" s="10">
        <v>2571</v>
      </c>
      <c r="R2510" s="10">
        <v>2571</v>
      </c>
      <c r="S2510" s="10" t="s">
        <v>289</v>
      </c>
      <c r="T2510" s="10">
        <v>3.1468699999999995E-2</v>
      </c>
      <c r="U2510" s="10">
        <v>1.9510593999999996E-2</v>
      </c>
      <c r="V2510" s="10">
        <v>2</v>
      </c>
      <c r="W2510" s="10">
        <v>10.7</v>
      </c>
      <c r="Y2510" s="10">
        <v>0.16984274999999999</v>
      </c>
      <c r="Z2510" s="10">
        <v>0.10530250499999999</v>
      </c>
      <c r="AA2510" s="10">
        <v>11</v>
      </c>
      <c r="AB2510" s="10">
        <v>10.5</v>
      </c>
      <c r="AD2510" s="10">
        <v>3.1468699999999995E-2</v>
      </c>
      <c r="AE2510" s="10">
        <v>1.9510593999999996E-2</v>
      </c>
      <c r="AF2510" s="10">
        <v>2</v>
      </c>
      <c r="AG2510" s="10">
        <v>10.7</v>
      </c>
      <c r="AI2510" s="10">
        <v>2571</v>
      </c>
      <c r="AJ2510" s="10" t="s">
        <v>289</v>
      </c>
      <c r="AK2510" s="10">
        <v>0.15734349999999997</v>
      </c>
      <c r="AL2510" s="10">
        <v>9.7552969999999975E-2</v>
      </c>
      <c r="AM2510" s="10">
        <v>10</v>
      </c>
      <c r="AN2510" s="10">
        <v>10.7</v>
      </c>
      <c r="AP2510" s="10">
        <v>0.20685264</v>
      </c>
      <c r="AQ2510" s="10">
        <v>7.5087508319999996E-2</v>
      </c>
      <c r="AR2510" s="10">
        <v>12</v>
      </c>
      <c r="AS2510" s="10">
        <v>10.6</v>
      </c>
      <c r="AU2510" s="10">
        <v>0.13327920000000001</v>
      </c>
      <c r="AV2510" s="10">
        <v>6.4507132800000005E-2</v>
      </c>
      <c r="AW2510" s="10">
        <v>8</v>
      </c>
      <c r="AX2510" s="10">
        <v>10.7</v>
      </c>
      <c r="AZ2510" s="10">
        <v>2571</v>
      </c>
      <c r="BA2510" s="10" t="s">
        <v>289</v>
      </c>
      <c r="BB2510" s="10">
        <v>3.1468699999999995E-2</v>
      </c>
      <c r="BC2510" s="10">
        <v>1.9510593999999996E-2</v>
      </c>
      <c r="BD2510" s="10">
        <v>2</v>
      </c>
      <c r="BE2510" s="10">
        <v>10.7</v>
      </c>
      <c r="BG2510" s="10">
        <v>0.15587299999999998</v>
      </c>
      <c r="BH2510" s="10">
        <v>9.6641259999999993E-2</v>
      </c>
      <c r="BI2510" s="10">
        <v>10</v>
      </c>
      <c r="BJ2510" s="10">
        <v>10.6</v>
      </c>
      <c r="BL2510" s="10">
        <v>6.2937399999999991E-2</v>
      </c>
      <c r="BM2510" s="10">
        <v>3.9021187999999991E-2</v>
      </c>
      <c r="BN2510" s="10">
        <v>4</v>
      </c>
      <c r="BO2510" s="10">
        <v>10.7</v>
      </c>
      <c r="BQ2510" s="10">
        <v>2570</v>
      </c>
      <c r="BR2510" s="10" t="s">
        <v>285</v>
      </c>
      <c r="BS2510" s="10">
        <v>1.7030119999999999E-2</v>
      </c>
      <c r="BT2510" s="10">
        <v>7.2548311199999993E-3</v>
      </c>
      <c r="BU2510" s="10">
        <v>1</v>
      </c>
      <c r="BV2510" s="10">
        <v>10.7</v>
      </c>
      <c r="BX2510" s="10">
        <v>1.6870960000000001E-2</v>
      </c>
      <c r="BY2510" s="10">
        <v>7.1870289600000003E-3</v>
      </c>
      <c r="BZ2510" s="10">
        <v>1</v>
      </c>
      <c r="CA2510" s="10">
        <v>10.6</v>
      </c>
      <c r="CC2510" s="10">
        <v>1.740034E-2</v>
      </c>
      <c r="CD2510" s="10">
        <v>6.3163234199999996E-3</v>
      </c>
      <c r="CE2510" s="10">
        <v>1</v>
      </c>
      <c r="CF2510" s="10">
        <v>10.7</v>
      </c>
      <c r="CH2510" s="10">
        <v>2570</v>
      </c>
      <c r="CI2510" s="10" t="s">
        <v>285</v>
      </c>
      <c r="CJ2510" s="10">
        <v>1.5734349999999998E-2</v>
      </c>
      <c r="CK2510" s="10">
        <v>9.7552969999999978E-3</v>
      </c>
      <c r="CL2510" s="10">
        <v>1</v>
      </c>
      <c r="CM2510" s="10">
        <v>10.7</v>
      </c>
      <c r="CO2510" s="10">
        <v>1.5734349999999998E-2</v>
      </c>
      <c r="CP2510" s="10">
        <v>9.7552969999999978E-3</v>
      </c>
      <c r="CQ2510" s="10">
        <v>1</v>
      </c>
      <c r="CR2510" s="10">
        <v>10.7</v>
      </c>
      <c r="CT2510" s="10">
        <v>1.5734349999999998E-2</v>
      </c>
      <c r="CU2510" s="10">
        <v>9.7552969999999978E-3</v>
      </c>
      <c r="CV2510" s="10">
        <v>1</v>
      </c>
      <c r="CW2510" s="10">
        <v>10.7</v>
      </c>
      <c r="CY2510" s="10">
        <v>2578</v>
      </c>
      <c r="CZ2510" s="10" t="s">
        <v>285</v>
      </c>
      <c r="DA2510" s="10">
        <v>3.5170899999999998E-2</v>
      </c>
      <c r="DB2510" s="10">
        <v>1.1536055199999999E-2</v>
      </c>
      <c r="DC2510" s="10">
        <v>2</v>
      </c>
      <c r="DD2510" s="10">
        <v>10.7</v>
      </c>
      <c r="DF2510" s="10">
        <v>5.2263299999999999E-2</v>
      </c>
      <c r="DG2510" s="10">
        <v>1.71423624E-2</v>
      </c>
      <c r="DH2510" s="10">
        <v>3</v>
      </c>
      <c r="DI2510" s="10">
        <v>10.6</v>
      </c>
      <c r="DK2510" s="10">
        <v>4.7955599999999994E-2</v>
      </c>
      <c r="DL2510" s="10">
        <v>2.5896024E-2</v>
      </c>
      <c r="DM2510" s="10">
        <v>3</v>
      </c>
      <c r="DN2510" s="10">
        <v>10.5</v>
      </c>
    </row>
    <row r="2511" spans="1:118" x14ac:dyDescent="0.25">
      <c r="A2511" s="10">
        <v>2572</v>
      </c>
      <c r="R2511" s="10">
        <v>2572</v>
      </c>
      <c r="S2511" s="10" t="s">
        <v>306</v>
      </c>
      <c r="T2511" s="10">
        <v>1.5734349999999998E-2</v>
      </c>
      <c r="U2511" s="10">
        <v>9.7552969999999978E-3</v>
      </c>
      <c r="V2511" s="10">
        <v>1</v>
      </c>
      <c r="W2511" s="10">
        <v>10.7</v>
      </c>
      <c r="Y2511" s="10">
        <v>0.13896224999999998</v>
      </c>
      <c r="Z2511" s="10">
        <v>8.6156594999999989E-2</v>
      </c>
      <c r="AA2511" s="10">
        <v>9</v>
      </c>
      <c r="AB2511" s="10">
        <v>10.5</v>
      </c>
      <c r="AD2511" s="10">
        <v>3.1468699999999995E-2</v>
      </c>
      <c r="AE2511" s="10">
        <v>1.9510593999999996E-2</v>
      </c>
      <c r="AF2511" s="10">
        <v>2</v>
      </c>
      <c r="AG2511" s="10">
        <v>10.7</v>
      </c>
      <c r="AI2511" s="10">
        <v>2572</v>
      </c>
      <c r="AJ2511" s="10" t="s">
        <v>306</v>
      </c>
      <c r="AK2511" s="10">
        <v>9.4406099999999993E-2</v>
      </c>
      <c r="AL2511" s="10">
        <v>5.8531781999999997E-2</v>
      </c>
      <c r="AM2511" s="10">
        <v>6</v>
      </c>
      <c r="AN2511" s="10">
        <v>10.7</v>
      </c>
      <c r="AP2511" s="10">
        <v>0.20685264</v>
      </c>
      <c r="AQ2511" s="10">
        <v>7.5087508319999996E-2</v>
      </c>
      <c r="AR2511" s="10">
        <v>12</v>
      </c>
      <c r="AS2511" s="10">
        <v>10.6</v>
      </c>
      <c r="AU2511" s="10">
        <v>0.13327920000000001</v>
      </c>
      <c r="AV2511" s="10">
        <v>6.4507132800000005E-2</v>
      </c>
      <c r="AW2511" s="10">
        <v>8</v>
      </c>
      <c r="AX2511" s="10">
        <v>10.7</v>
      </c>
      <c r="AZ2511" s="10">
        <v>2572</v>
      </c>
      <c r="BA2511" s="10" t="s">
        <v>306</v>
      </c>
      <c r="BB2511" s="10">
        <v>1.5734349999999998E-2</v>
      </c>
      <c r="BC2511" s="10">
        <v>9.7552969999999978E-3</v>
      </c>
      <c r="BD2511" s="10">
        <v>1</v>
      </c>
      <c r="BE2511" s="10">
        <v>10.7</v>
      </c>
      <c r="BG2511" s="10">
        <v>0.1091111</v>
      </c>
      <c r="BH2511" s="10">
        <v>6.7648882000000007E-2</v>
      </c>
      <c r="BI2511" s="10">
        <v>7</v>
      </c>
      <c r="BJ2511" s="10">
        <v>10.6</v>
      </c>
      <c r="BL2511" s="10">
        <v>3.1468699999999995E-2</v>
      </c>
      <c r="BM2511" s="10">
        <v>1.9510593999999996E-2</v>
      </c>
      <c r="BN2511" s="10">
        <v>2</v>
      </c>
      <c r="BO2511" s="10">
        <v>10.7</v>
      </c>
      <c r="BQ2511" s="10">
        <v>2571</v>
      </c>
      <c r="BR2511" s="10" t="s">
        <v>289</v>
      </c>
      <c r="BS2511" s="10">
        <v>0.17030119999999999</v>
      </c>
      <c r="BT2511" s="10">
        <v>7.2548311199999993E-2</v>
      </c>
      <c r="BU2511" s="10">
        <v>10</v>
      </c>
      <c r="BV2511" s="10">
        <v>10.7</v>
      </c>
      <c r="BX2511" s="10">
        <v>0.23619344000000003</v>
      </c>
      <c r="BY2511" s="10">
        <v>0.10061840544000002</v>
      </c>
      <c r="BZ2511" s="10">
        <v>14</v>
      </c>
      <c r="CA2511" s="10">
        <v>10.6</v>
      </c>
      <c r="CC2511" s="10">
        <v>0.24360475999999998</v>
      </c>
      <c r="CD2511" s="10">
        <v>8.8428527879999982E-2</v>
      </c>
      <c r="CE2511" s="10">
        <v>14</v>
      </c>
      <c r="CF2511" s="10">
        <v>10.7</v>
      </c>
      <c r="CH2511" s="10">
        <v>2571</v>
      </c>
      <c r="CI2511" s="10" t="s">
        <v>289</v>
      </c>
      <c r="CJ2511" s="10">
        <v>6.2937399999999991E-2</v>
      </c>
      <c r="CK2511" s="10">
        <v>3.9021187999999991E-2</v>
      </c>
      <c r="CL2511" s="10">
        <v>4</v>
      </c>
      <c r="CM2511" s="10">
        <v>10.7</v>
      </c>
      <c r="CO2511" s="10">
        <v>7.8671749999999985E-2</v>
      </c>
      <c r="CP2511" s="10">
        <v>4.8776484999999987E-2</v>
      </c>
      <c r="CQ2511" s="10">
        <v>5</v>
      </c>
      <c r="CR2511" s="10">
        <v>10.7</v>
      </c>
      <c r="CT2511" s="10">
        <v>7.8671749999999985E-2</v>
      </c>
      <c r="CU2511" s="10">
        <v>4.8776484999999987E-2</v>
      </c>
      <c r="CV2511" s="10">
        <v>5</v>
      </c>
      <c r="CW2511" s="10">
        <v>10.7</v>
      </c>
      <c r="CY2511" s="10">
        <v>2579</v>
      </c>
      <c r="CZ2511" s="10" t="s">
        <v>305</v>
      </c>
      <c r="DA2511" s="10">
        <v>0.15826904999999999</v>
      </c>
      <c r="DB2511" s="10">
        <v>5.19122484E-2</v>
      </c>
      <c r="DC2511" s="10">
        <v>9</v>
      </c>
      <c r="DD2511" s="10">
        <v>10.7</v>
      </c>
      <c r="DF2511" s="10">
        <v>0.20905319999999999</v>
      </c>
      <c r="DG2511" s="10">
        <v>6.8569449599999999E-2</v>
      </c>
      <c r="DH2511" s="10">
        <v>12</v>
      </c>
      <c r="DI2511" s="10">
        <v>10.6</v>
      </c>
      <c r="DK2511" s="10">
        <v>0.1758372</v>
      </c>
      <c r="DL2511" s="10">
        <v>9.4952088000000004E-2</v>
      </c>
      <c r="DM2511" s="10">
        <v>11</v>
      </c>
      <c r="DN2511" s="10">
        <v>10.5</v>
      </c>
    </row>
    <row r="2512" spans="1:118" x14ac:dyDescent="0.25">
      <c r="A2512" s="10">
        <v>2573</v>
      </c>
      <c r="R2512" s="10">
        <v>2573</v>
      </c>
      <c r="S2512" s="10" t="s">
        <v>292</v>
      </c>
      <c r="T2512" s="10">
        <v>1.5734349999999998E-2</v>
      </c>
      <c r="U2512" s="10">
        <v>9.7552969999999978E-3</v>
      </c>
      <c r="V2512" s="10">
        <v>1</v>
      </c>
      <c r="W2512" s="10">
        <v>10.7</v>
      </c>
      <c r="Y2512" s="10">
        <v>1.5440249999999999E-2</v>
      </c>
      <c r="Z2512" s="10">
        <v>9.5729549999999993E-3</v>
      </c>
      <c r="AA2512" s="10">
        <v>1</v>
      </c>
      <c r="AB2512" s="10">
        <v>10.5</v>
      </c>
      <c r="AD2512" s="10">
        <v>1.5734349999999998E-2</v>
      </c>
      <c r="AE2512" s="10">
        <v>9.7552969999999978E-3</v>
      </c>
      <c r="AF2512" s="10">
        <v>1</v>
      </c>
      <c r="AG2512" s="10">
        <v>10.7</v>
      </c>
      <c r="AI2512" s="10">
        <v>2573</v>
      </c>
      <c r="AJ2512" s="10" t="s">
        <v>292</v>
      </c>
      <c r="AK2512" s="10">
        <v>1.5734349999999998E-2</v>
      </c>
      <c r="AL2512" s="10">
        <v>9.7552969999999978E-3</v>
      </c>
      <c r="AM2512" s="10">
        <v>1</v>
      </c>
      <c r="AN2512" s="10">
        <v>10.7</v>
      </c>
      <c r="AP2512" s="10">
        <v>1.7237719999999998E-2</v>
      </c>
      <c r="AQ2512" s="10">
        <v>6.2572923599999988E-3</v>
      </c>
      <c r="AR2512" s="10">
        <v>1</v>
      </c>
      <c r="AS2512" s="10">
        <v>10.6</v>
      </c>
      <c r="AU2512" s="10">
        <v>1.6659900000000002E-2</v>
      </c>
      <c r="AV2512" s="10">
        <v>8.0633916000000007E-3</v>
      </c>
      <c r="AW2512" s="10">
        <v>1</v>
      </c>
      <c r="AX2512" s="10">
        <v>10.7</v>
      </c>
      <c r="AZ2512" s="10">
        <v>2573</v>
      </c>
      <c r="BA2512" s="10" t="s">
        <v>292</v>
      </c>
      <c r="BB2512" s="10">
        <v>1.5734349999999998E-2</v>
      </c>
      <c r="BC2512" s="10">
        <v>9.7552969999999978E-3</v>
      </c>
      <c r="BD2512" s="10">
        <v>1</v>
      </c>
      <c r="BE2512" s="10">
        <v>10.7</v>
      </c>
      <c r="BG2512" s="10">
        <v>1.55873E-2</v>
      </c>
      <c r="BH2512" s="10">
        <v>9.6641260000000003E-3</v>
      </c>
      <c r="BI2512" s="10">
        <v>1</v>
      </c>
      <c r="BJ2512" s="10">
        <v>10.6</v>
      </c>
      <c r="BL2512" s="10">
        <v>1.5734349999999998E-2</v>
      </c>
      <c r="BM2512" s="10">
        <v>9.7552969999999978E-3</v>
      </c>
      <c r="BN2512" s="10">
        <v>1</v>
      </c>
      <c r="BO2512" s="10">
        <v>10.7</v>
      </c>
      <c r="BQ2512" s="10">
        <v>2572</v>
      </c>
      <c r="BR2512" s="10" t="s">
        <v>306</v>
      </c>
      <c r="BS2512" s="10">
        <v>8.5150599999999993E-2</v>
      </c>
      <c r="BT2512" s="10">
        <v>3.6274155599999997E-2</v>
      </c>
      <c r="BU2512" s="10">
        <v>5</v>
      </c>
      <c r="BV2512" s="10">
        <v>10.7</v>
      </c>
      <c r="BX2512" s="10">
        <v>0.20245152000000002</v>
      </c>
      <c r="BY2512" s="10">
        <v>8.6244347520000014E-2</v>
      </c>
      <c r="BZ2512" s="10">
        <v>12</v>
      </c>
      <c r="CA2512" s="10">
        <v>10.6</v>
      </c>
      <c r="CC2512" s="10">
        <v>0.17400339999999997</v>
      </c>
      <c r="CD2512" s="10">
        <v>6.3163234199999987E-2</v>
      </c>
      <c r="CE2512" s="10">
        <v>10</v>
      </c>
      <c r="CF2512" s="10">
        <v>10.7</v>
      </c>
      <c r="CH2512" s="10">
        <v>2572</v>
      </c>
      <c r="CI2512" s="10" t="s">
        <v>306</v>
      </c>
      <c r="CJ2512" s="10">
        <v>3.1468699999999995E-2</v>
      </c>
      <c r="CK2512" s="10">
        <v>1.9510593999999996E-2</v>
      </c>
      <c r="CL2512" s="10">
        <v>2</v>
      </c>
      <c r="CM2512" s="10">
        <v>10.7</v>
      </c>
      <c r="CO2512" s="10">
        <v>9.4406099999999993E-2</v>
      </c>
      <c r="CP2512" s="10">
        <v>5.8531781999999997E-2</v>
      </c>
      <c r="CQ2512" s="10">
        <v>6</v>
      </c>
      <c r="CR2512" s="10">
        <v>10.7</v>
      </c>
      <c r="CT2512" s="10">
        <v>1.5734349999999998E-2</v>
      </c>
      <c r="CU2512" s="10">
        <v>9.7552969999999978E-3</v>
      </c>
      <c r="CV2512" s="10">
        <v>1</v>
      </c>
      <c r="CW2512" s="10">
        <v>10.7</v>
      </c>
      <c r="CY2512" s="10">
        <v>2580</v>
      </c>
      <c r="CZ2512" s="10" t="s">
        <v>307</v>
      </c>
      <c r="DA2512" s="10">
        <v>1.7585449999999999E-2</v>
      </c>
      <c r="DB2512" s="10">
        <v>5.7680275999999996E-3</v>
      </c>
      <c r="DC2512" s="10">
        <v>1</v>
      </c>
      <c r="DD2512" s="10">
        <v>10.7</v>
      </c>
      <c r="DF2512" s="10">
        <v>1.7421099999999998E-2</v>
      </c>
      <c r="DG2512" s="10">
        <v>5.7141207999999999E-3</v>
      </c>
      <c r="DH2512" s="10">
        <v>1</v>
      </c>
      <c r="DI2512" s="10">
        <v>10.6</v>
      </c>
      <c r="DK2512" s="10">
        <v>1.5985199999999998E-2</v>
      </c>
      <c r="DL2512" s="10">
        <v>8.632008E-3</v>
      </c>
      <c r="DM2512" s="10">
        <v>1</v>
      </c>
      <c r="DN2512" s="10">
        <v>10.5</v>
      </c>
    </row>
    <row r="2513" spans="1:118" x14ac:dyDescent="0.25">
      <c r="A2513" s="10">
        <v>2574</v>
      </c>
      <c r="R2513" s="10">
        <v>2574</v>
      </c>
      <c r="S2513" s="10" t="s">
        <v>8</v>
      </c>
      <c r="AI2513" s="10">
        <v>2574</v>
      </c>
      <c r="AJ2513" s="10" t="s">
        <v>8</v>
      </c>
      <c r="AZ2513" s="10">
        <v>2574</v>
      </c>
      <c r="BA2513" s="10" t="s">
        <v>8</v>
      </c>
      <c r="BQ2513" s="10">
        <v>2573</v>
      </c>
      <c r="BR2513" s="10" t="s">
        <v>292</v>
      </c>
      <c r="BS2513" s="10">
        <v>1.7030119999999999E-2</v>
      </c>
      <c r="BT2513" s="10">
        <v>7.2548311199999993E-3</v>
      </c>
      <c r="BU2513" s="10">
        <v>1</v>
      </c>
      <c r="BV2513" s="10">
        <v>10.7</v>
      </c>
      <c r="BX2513" s="10">
        <v>1.6870960000000001E-2</v>
      </c>
      <c r="BY2513" s="10">
        <v>7.1870289600000003E-3</v>
      </c>
      <c r="BZ2513" s="10">
        <v>1</v>
      </c>
      <c r="CA2513" s="10">
        <v>10.6</v>
      </c>
      <c r="CC2513" s="10">
        <v>1.740034E-2</v>
      </c>
      <c r="CD2513" s="10">
        <v>6.3163234199999996E-3</v>
      </c>
      <c r="CE2513" s="10">
        <v>1</v>
      </c>
      <c r="CF2513" s="10">
        <v>10.7</v>
      </c>
      <c r="CH2513" s="10">
        <v>2573</v>
      </c>
      <c r="CI2513" s="10" t="s">
        <v>292</v>
      </c>
      <c r="CJ2513" s="10">
        <v>1.5734349999999998E-2</v>
      </c>
      <c r="CK2513" s="10">
        <v>9.7552969999999978E-3</v>
      </c>
      <c r="CL2513" s="10">
        <v>1</v>
      </c>
      <c r="CM2513" s="10">
        <v>10.7</v>
      </c>
      <c r="CO2513" s="10">
        <v>1.5734349999999998E-2</v>
      </c>
      <c r="CP2513" s="10">
        <v>9.7552969999999978E-3</v>
      </c>
      <c r="CQ2513" s="10">
        <v>1</v>
      </c>
      <c r="CR2513" s="10">
        <v>10.7</v>
      </c>
      <c r="CT2513" s="10">
        <v>1.5734349999999998E-2</v>
      </c>
      <c r="CU2513" s="10">
        <v>9.7552969999999978E-3</v>
      </c>
      <c r="CV2513" s="10">
        <v>1</v>
      </c>
      <c r="CW2513" s="10">
        <v>10.7</v>
      </c>
      <c r="CY2513" s="10">
        <v>2581</v>
      </c>
      <c r="CZ2513" s="10" t="s">
        <v>8</v>
      </c>
      <c r="DA2513" s="10">
        <v>1.52</v>
      </c>
      <c r="DB2513" s="10">
        <v>0.7</v>
      </c>
      <c r="DC2513" s="10">
        <v>25</v>
      </c>
      <c r="DD2513" s="10">
        <v>37.299999999999997</v>
      </c>
      <c r="DF2513" s="10">
        <v>1.93</v>
      </c>
      <c r="DG2513" s="10">
        <v>1.2</v>
      </c>
      <c r="DH2513" s="10">
        <v>35</v>
      </c>
      <c r="DI2513" s="10">
        <v>37</v>
      </c>
      <c r="DK2513" s="10">
        <v>2.44</v>
      </c>
      <c r="DL2513" s="10">
        <v>1.1000000000000001</v>
      </c>
      <c r="DM2513" s="10">
        <v>40</v>
      </c>
      <c r="DN2513" s="10">
        <v>37.1</v>
      </c>
    </row>
    <row r="2514" spans="1:118" x14ac:dyDescent="0.25">
      <c r="A2514" s="10">
        <v>2575</v>
      </c>
      <c r="R2514" s="10">
        <v>2575</v>
      </c>
      <c r="S2514" s="10" t="s">
        <v>9</v>
      </c>
      <c r="T2514" s="10">
        <v>6.5000000000000002E-2</v>
      </c>
      <c r="U2514" s="10">
        <v>7.0000000000000007E-2</v>
      </c>
      <c r="V2514" s="10">
        <v>1</v>
      </c>
      <c r="W2514" s="10">
        <v>37.4</v>
      </c>
      <c r="Y2514" s="10">
        <v>0.09</v>
      </c>
      <c r="Z2514" s="10">
        <v>0.08</v>
      </c>
      <c r="AA2514" s="10">
        <v>2</v>
      </c>
      <c r="AB2514" s="10">
        <v>37.4</v>
      </c>
      <c r="AD2514" s="10">
        <v>8.5000000000000006E-2</v>
      </c>
      <c r="AE2514" s="10">
        <v>0.08</v>
      </c>
      <c r="AF2514" s="10">
        <v>2</v>
      </c>
      <c r="AG2514" s="10">
        <v>37.4</v>
      </c>
      <c r="AI2514" s="10">
        <v>2575</v>
      </c>
      <c r="AJ2514" s="10" t="s">
        <v>9</v>
      </c>
      <c r="AK2514" s="10">
        <v>0.24</v>
      </c>
      <c r="AL2514" s="10">
        <v>0.14000000000000001</v>
      </c>
      <c r="AM2514" s="10">
        <v>4</v>
      </c>
      <c r="AN2514" s="10">
        <v>35.700000000000003</v>
      </c>
      <c r="AP2514" s="10">
        <v>0.33</v>
      </c>
      <c r="AQ2514" s="10">
        <v>0.15</v>
      </c>
      <c r="AR2514" s="10">
        <v>6</v>
      </c>
      <c r="AS2514" s="10">
        <v>35.700000000000003</v>
      </c>
      <c r="AU2514" s="10">
        <v>0.31</v>
      </c>
      <c r="AV2514" s="10">
        <v>0.15</v>
      </c>
      <c r="AW2514" s="10">
        <v>6</v>
      </c>
      <c r="AX2514" s="10">
        <v>35.700000000000003</v>
      </c>
      <c r="AZ2514" s="10">
        <v>2575</v>
      </c>
      <c r="BA2514" s="10" t="s">
        <v>9</v>
      </c>
      <c r="BB2514" s="10">
        <v>0.09</v>
      </c>
      <c r="BC2514" s="10">
        <v>0.08</v>
      </c>
      <c r="BD2514" s="10">
        <v>1</v>
      </c>
      <c r="BE2514" s="10">
        <v>37.4</v>
      </c>
      <c r="BG2514" s="10">
        <v>0.09</v>
      </c>
      <c r="BH2514" s="10">
        <v>0.08</v>
      </c>
      <c r="BI2514" s="10">
        <v>2</v>
      </c>
      <c r="BJ2514" s="10">
        <v>37.4</v>
      </c>
      <c r="BL2514" s="10">
        <v>8.5000000000000006E-2</v>
      </c>
      <c r="BM2514" s="10">
        <v>0.08</v>
      </c>
      <c r="BN2514" s="10">
        <v>2</v>
      </c>
      <c r="BO2514" s="10">
        <v>37.4</v>
      </c>
      <c r="BQ2514" s="10">
        <v>2574</v>
      </c>
      <c r="BR2514" s="10" t="s">
        <v>8</v>
      </c>
      <c r="CH2514" s="10">
        <v>2574</v>
      </c>
      <c r="CI2514" s="10" t="s">
        <v>8</v>
      </c>
      <c r="CY2514" s="10">
        <v>2582</v>
      </c>
      <c r="CZ2514" s="10" t="s">
        <v>9</v>
      </c>
    </row>
    <row r="2515" spans="1:118" x14ac:dyDescent="0.25">
      <c r="A2515" s="10">
        <v>2576</v>
      </c>
      <c r="R2515" s="10">
        <v>2576</v>
      </c>
      <c r="S2515" s="10" t="s">
        <v>10</v>
      </c>
      <c r="AI2515" s="10">
        <v>2576</v>
      </c>
      <c r="AJ2515" s="10" t="s">
        <v>10</v>
      </c>
      <c r="AZ2515" s="10">
        <v>2576</v>
      </c>
      <c r="BA2515" s="10" t="s">
        <v>10</v>
      </c>
      <c r="BQ2515" s="10">
        <v>2575</v>
      </c>
      <c r="BR2515" s="10" t="s">
        <v>9</v>
      </c>
      <c r="BS2515" s="10">
        <v>0.19</v>
      </c>
      <c r="BT2515" s="10">
        <v>0.13</v>
      </c>
      <c r="BU2515" s="10">
        <v>3</v>
      </c>
      <c r="BV2515" s="10">
        <v>36.4</v>
      </c>
      <c r="BX2515" s="10">
        <v>0.25</v>
      </c>
      <c r="BY2515" s="10">
        <v>0.12</v>
      </c>
      <c r="BZ2515" s="10">
        <v>4</v>
      </c>
      <c r="CA2515" s="10">
        <v>36.1</v>
      </c>
      <c r="CC2515" s="10">
        <v>0.25</v>
      </c>
      <c r="CD2515" s="10">
        <v>0.12</v>
      </c>
      <c r="CE2515" s="10">
        <v>4</v>
      </c>
      <c r="CF2515" s="10">
        <v>36.1</v>
      </c>
      <c r="CH2515" s="10">
        <v>2575</v>
      </c>
      <c r="CI2515" s="10" t="s">
        <v>9</v>
      </c>
      <c r="CJ2515" s="10">
        <v>0.08</v>
      </c>
      <c r="CK2515" s="10">
        <v>0.05</v>
      </c>
      <c r="CL2515" s="10">
        <v>1</v>
      </c>
      <c r="CM2515" s="10">
        <v>37</v>
      </c>
      <c r="CO2515" s="10">
        <v>0.1</v>
      </c>
      <c r="CP2515" s="10">
        <v>0.05</v>
      </c>
      <c r="CQ2515" s="10">
        <v>2</v>
      </c>
      <c r="CR2515" s="10">
        <v>36.700000000000003</v>
      </c>
      <c r="CT2515" s="10">
        <v>0.1</v>
      </c>
      <c r="CU2515" s="10">
        <v>0.1</v>
      </c>
      <c r="CV2515" s="10">
        <v>2</v>
      </c>
      <c r="CW2515" s="10">
        <v>37.1</v>
      </c>
      <c r="CY2515" s="10">
        <v>2583</v>
      </c>
      <c r="CZ2515" s="10" t="s">
        <v>10</v>
      </c>
      <c r="DA2515" s="10">
        <v>1.5</v>
      </c>
      <c r="DB2515" s="10">
        <v>0.64</v>
      </c>
      <c r="DC2515" s="10">
        <v>87</v>
      </c>
      <c r="DD2515" s="10">
        <v>10.7</v>
      </c>
      <c r="DF2515" s="10">
        <v>1.9</v>
      </c>
      <c r="DG2515" s="10">
        <v>1.1000000000000001</v>
      </c>
      <c r="DH2515" s="10">
        <v>122</v>
      </c>
      <c r="DI2515" s="10">
        <v>10.5</v>
      </c>
      <c r="DK2515" s="10">
        <v>2.4</v>
      </c>
      <c r="DL2515" s="10">
        <v>1</v>
      </c>
      <c r="DM2515" s="10">
        <v>140</v>
      </c>
      <c r="DN2515" s="10">
        <v>10.5</v>
      </c>
    </row>
    <row r="2516" spans="1:118" x14ac:dyDescent="0.25">
      <c r="A2516" s="10">
        <v>2577</v>
      </c>
      <c r="R2516" s="10">
        <v>2577</v>
      </c>
      <c r="S2516" s="10" t="s">
        <v>11</v>
      </c>
      <c r="T2516" s="10">
        <v>6.4000000000000001E-2</v>
      </c>
      <c r="U2516" s="10">
        <v>0.04</v>
      </c>
      <c r="V2516" s="10">
        <v>4</v>
      </c>
      <c r="W2516" s="10">
        <v>10.7</v>
      </c>
      <c r="Y2516" s="10">
        <v>0.08</v>
      </c>
      <c r="Z2516" s="10">
        <v>0.05</v>
      </c>
      <c r="AA2516" s="10">
        <v>6</v>
      </c>
      <c r="AB2516" s="10">
        <v>10.5</v>
      </c>
      <c r="AD2516" s="10">
        <v>0.08</v>
      </c>
      <c r="AE2516" s="10">
        <v>0.05</v>
      </c>
      <c r="AF2516" s="10">
        <v>5</v>
      </c>
      <c r="AG2516" s="10">
        <v>10.8</v>
      </c>
      <c r="AI2516" s="10">
        <v>2577</v>
      </c>
      <c r="AJ2516" s="10" t="s">
        <v>11</v>
      </c>
      <c r="AK2516" s="10">
        <v>0.23</v>
      </c>
      <c r="AL2516" s="10">
        <v>0.12</v>
      </c>
      <c r="AM2516" s="10">
        <v>13</v>
      </c>
      <c r="AN2516" s="10">
        <v>10.7</v>
      </c>
      <c r="AP2516" s="10">
        <v>0.32</v>
      </c>
      <c r="AQ2516" s="10">
        <v>0.13</v>
      </c>
      <c r="AR2516" s="10">
        <v>17</v>
      </c>
      <c r="AS2516" s="10">
        <v>10.5</v>
      </c>
      <c r="AU2516" s="10">
        <v>0.3</v>
      </c>
      <c r="AV2516" s="10">
        <v>0.14000000000000001</v>
      </c>
      <c r="AW2516" s="10">
        <v>17</v>
      </c>
      <c r="AX2516" s="10">
        <v>10.8</v>
      </c>
      <c r="AZ2516" s="10">
        <v>2577</v>
      </c>
      <c r="BA2516" s="10" t="s">
        <v>11</v>
      </c>
      <c r="BB2516" s="10">
        <v>0.08</v>
      </c>
      <c r="BC2516" s="10">
        <v>0.05</v>
      </c>
      <c r="BD2516" s="10">
        <v>5</v>
      </c>
      <c r="BE2516" s="10">
        <v>10.7</v>
      </c>
      <c r="BG2516" s="10">
        <v>0.08</v>
      </c>
      <c r="BH2516" s="10">
        <v>0.05</v>
      </c>
      <c r="BI2516" s="10">
        <v>5</v>
      </c>
      <c r="BJ2516" s="10">
        <v>10.7</v>
      </c>
      <c r="BL2516" s="10">
        <v>0.08</v>
      </c>
      <c r="BM2516" s="10">
        <v>0.05</v>
      </c>
      <c r="BN2516" s="10">
        <v>5</v>
      </c>
      <c r="BO2516" s="10">
        <v>10.8</v>
      </c>
      <c r="BQ2516" s="10">
        <v>2576</v>
      </c>
      <c r="BR2516" s="10" t="s">
        <v>10</v>
      </c>
      <c r="CH2516" s="10">
        <v>2576</v>
      </c>
      <c r="CI2516" s="10" t="s">
        <v>10</v>
      </c>
      <c r="CY2516" s="10">
        <v>2584</v>
      </c>
      <c r="CZ2516" s="10" t="s">
        <v>11</v>
      </c>
    </row>
    <row r="2517" spans="1:118" x14ac:dyDescent="0.25">
      <c r="A2517" s="10">
        <v>2578</v>
      </c>
      <c r="R2517" s="10">
        <v>2578</v>
      </c>
      <c r="S2517" s="10" t="s">
        <v>285</v>
      </c>
      <c r="T2517" s="10">
        <v>1.5734349999999998E-2</v>
      </c>
      <c r="U2517" s="10">
        <v>9.7552969999999978E-3</v>
      </c>
      <c r="V2517" s="10">
        <v>1</v>
      </c>
      <c r="W2517" s="10">
        <v>10.7</v>
      </c>
      <c r="Y2517" s="10">
        <v>1.5440249999999999E-2</v>
      </c>
      <c r="Z2517" s="10">
        <v>9.5729549999999993E-3</v>
      </c>
      <c r="AA2517" s="10">
        <v>1</v>
      </c>
      <c r="AB2517" s="10">
        <v>10.5</v>
      </c>
      <c r="AD2517" s="10">
        <v>1.58814E-2</v>
      </c>
      <c r="AE2517" s="10">
        <v>9.8464680000000006E-3</v>
      </c>
      <c r="AF2517" s="10">
        <v>1</v>
      </c>
      <c r="AG2517" s="10">
        <v>10.8</v>
      </c>
      <c r="AI2517" s="10">
        <v>2578</v>
      </c>
      <c r="AJ2517" s="10" t="s">
        <v>285</v>
      </c>
      <c r="AK2517" s="10">
        <v>4.9424370000000002E-2</v>
      </c>
      <c r="AL2517" s="10">
        <v>2.5305277440000003E-2</v>
      </c>
      <c r="AM2517" s="10">
        <v>3</v>
      </c>
      <c r="AN2517" s="10">
        <v>10.7</v>
      </c>
      <c r="AP2517" s="10">
        <v>6.8300399999999997E-2</v>
      </c>
      <c r="AQ2517" s="10">
        <v>2.4724744799999997E-2</v>
      </c>
      <c r="AR2517" s="10">
        <v>4</v>
      </c>
      <c r="AS2517" s="10">
        <v>10.5</v>
      </c>
      <c r="AU2517" s="10">
        <v>6.6515039999999997E-2</v>
      </c>
      <c r="AV2517" s="10">
        <v>3.4055700479999999E-2</v>
      </c>
      <c r="AW2517" s="10">
        <v>4</v>
      </c>
      <c r="AX2517" s="10">
        <v>10.8</v>
      </c>
      <c r="AZ2517" s="10">
        <v>2578</v>
      </c>
      <c r="BA2517" s="10" t="s">
        <v>285</v>
      </c>
      <c r="BB2517" s="10">
        <v>1.5734349999999998E-2</v>
      </c>
      <c r="BC2517" s="10">
        <v>9.7552969999999978E-3</v>
      </c>
      <c r="BD2517" s="10">
        <v>1</v>
      </c>
      <c r="BE2517" s="10">
        <v>10.7</v>
      </c>
      <c r="BG2517" s="10">
        <v>1.5734349999999998E-2</v>
      </c>
      <c r="BH2517" s="10">
        <v>9.7552969999999978E-3</v>
      </c>
      <c r="BI2517" s="10">
        <v>1</v>
      </c>
      <c r="BJ2517" s="10">
        <v>10.7</v>
      </c>
      <c r="BL2517" s="10">
        <v>1.58814E-2</v>
      </c>
      <c r="BM2517" s="10">
        <v>9.8464680000000006E-3</v>
      </c>
      <c r="BN2517" s="10">
        <v>1</v>
      </c>
      <c r="BO2517" s="10">
        <v>10.8</v>
      </c>
      <c r="BQ2517" s="10">
        <v>2577</v>
      </c>
      <c r="BR2517" s="10" t="s">
        <v>11</v>
      </c>
      <c r="BS2517" s="10">
        <v>0.19</v>
      </c>
      <c r="BT2517" s="10">
        <v>0.1</v>
      </c>
      <c r="BU2517" s="10">
        <v>11</v>
      </c>
      <c r="BV2517" s="10">
        <v>10.5</v>
      </c>
      <c r="BX2517" s="10">
        <v>0.24</v>
      </c>
      <c r="BY2517" s="10">
        <v>0.09</v>
      </c>
      <c r="BZ2517" s="10">
        <v>13</v>
      </c>
      <c r="CA2517" s="10">
        <v>10.5</v>
      </c>
      <c r="CC2517" s="10">
        <v>0.24</v>
      </c>
      <c r="CD2517" s="10">
        <v>0.09</v>
      </c>
      <c r="CE2517" s="10">
        <v>12</v>
      </c>
      <c r="CF2517" s="10">
        <v>10.5</v>
      </c>
      <c r="CH2517" s="10">
        <v>2577</v>
      </c>
      <c r="CI2517" s="10" t="s">
        <v>11</v>
      </c>
      <c r="CJ2517" s="10">
        <v>7.0000000000000007E-2</v>
      </c>
      <c r="CK2517" s="10">
        <v>0.02</v>
      </c>
      <c r="CL2517" s="10">
        <v>4</v>
      </c>
      <c r="CM2517" s="10">
        <v>10.5</v>
      </c>
      <c r="CO2517" s="10">
        <v>0.09</v>
      </c>
      <c r="CP2517" s="10">
        <v>0.02</v>
      </c>
      <c r="CQ2517" s="10">
        <v>6</v>
      </c>
      <c r="CR2517" s="10">
        <v>10.5</v>
      </c>
      <c r="CT2517" s="10">
        <v>0.1</v>
      </c>
      <c r="CU2517" s="10">
        <v>0.06</v>
      </c>
      <c r="CV2517" s="10">
        <v>6</v>
      </c>
      <c r="CW2517" s="10">
        <v>10.8</v>
      </c>
      <c r="CY2517" s="10">
        <v>2585</v>
      </c>
      <c r="CZ2517" s="10" t="s">
        <v>305</v>
      </c>
      <c r="DA2517" s="10">
        <v>0.4220508</v>
      </c>
      <c r="DB2517" s="10">
        <v>0.13843266240000002</v>
      </c>
      <c r="DC2517" s="10">
        <v>24</v>
      </c>
      <c r="DD2517" s="10">
        <v>10.7</v>
      </c>
      <c r="DF2517" s="10">
        <v>0.56947274999999986</v>
      </c>
      <c r="DG2517" s="10">
        <v>0.18678706199999998</v>
      </c>
      <c r="DH2517" s="10">
        <v>33</v>
      </c>
      <c r="DI2517" s="10">
        <v>10.5</v>
      </c>
      <c r="DK2517" s="10">
        <v>0.39690524999999999</v>
      </c>
      <c r="DL2517" s="10">
        <v>0.13018492200000001</v>
      </c>
      <c r="DM2517" s="10">
        <v>23</v>
      </c>
      <c r="DN2517" s="10">
        <v>10.5</v>
      </c>
    </row>
    <row r="2518" spans="1:118" x14ac:dyDescent="0.25">
      <c r="A2518" s="10">
        <v>2579</v>
      </c>
      <c r="R2518" s="10">
        <v>2579</v>
      </c>
      <c r="S2518" s="10" t="s">
        <v>305</v>
      </c>
      <c r="T2518" s="10">
        <v>3.1468699999999995E-2</v>
      </c>
      <c r="U2518" s="10">
        <v>1.9510593999999996E-2</v>
      </c>
      <c r="V2518" s="10">
        <v>2</v>
      </c>
      <c r="W2518" s="10">
        <v>10.7</v>
      </c>
      <c r="Y2518" s="10">
        <v>4.6320749999999994E-2</v>
      </c>
      <c r="Z2518" s="10">
        <v>2.8718864999999996E-2</v>
      </c>
      <c r="AA2518" s="10">
        <v>3</v>
      </c>
      <c r="AB2518" s="10">
        <v>10.5</v>
      </c>
      <c r="AD2518" s="10">
        <v>4.7644200000000005E-2</v>
      </c>
      <c r="AE2518" s="10">
        <v>2.9539404000000002E-2</v>
      </c>
      <c r="AF2518" s="10">
        <v>3</v>
      </c>
      <c r="AG2518" s="10">
        <v>10.8</v>
      </c>
      <c r="AI2518" s="10">
        <v>2579</v>
      </c>
      <c r="AJ2518" s="10" t="s">
        <v>305</v>
      </c>
      <c r="AK2518" s="10">
        <v>0.14827311000000001</v>
      </c>
      <c r="AL2518" s="10">
        <v>7.5915832320000015E-2</v>
      </c>
      <c r="AM2518" s="10">
        <v>9</v>
      </c>
      <c r="AN2518" s="10">
        <v>10.7</v>
      </c>
      <c r="AP2518" s="10">
        <v>0.20490119999999998</v>
      </c>
      <c r="AQ2518" s="10">
        <v>7.4174234399999983E-2</v>
      </c>
      <c r="AR2518" s="10">
        <v>12</v>
      </c>
      <c r="AS2518" s="10">
        <v>10.5</v>
      </c>
      <c r="AU2518" s="10">
        <v>0.19954512000000002</v>
      </c>
      <c r="AV2518" s="10">
        <v>0.10216710144000002</v>
      </c>
      <c r="AW2518" s="10">
        <v>12</v>
      </c>
      <c r="AX2518" s="10">
        <v>10.8</v>
      </c>
      <c r="AZ2518" s="10">
        <v>2579</v>
      </c>
      <c r="BA2518" s="10" t="s">
        <v>305</v>
      </c>
      <c r="BB2518" s="10">
        <v>4.7203049999999996E-2</v>
      </c>
      <c r="BC2518" s="10">
        <v>2.9265890999999999E-2</v>
      </c>
      <c r="BD2518" s="10">
        <v>3</v>
      </c>
      <c r="BE2518" s="10">
        <v>10.7</v>
      </c>
      <c r="BG2518" s="10">
        <v>4.7203049999999996E-2</v>
      </c>
      <c r="BH2518" s="10">
        <v>2.9265890999999999E-2</v>
      </c>
      <c r="BI2518" s="10">
        <v>3</v>
      </c>
      <c r="BJ2518" s="10">
        <v>10.7</v>
      </c>
      <c r="BL2518" s="10">
        <v>4.7644200000000005E-2</v>
      </c>
      <c r="BM2518" s="10">
        <v>2.9539404000000002E-2</v>
      </c>
      <c r="BN2518" s="10">
        <v>3</v>
      </c>
      <c r="BO2518" s="10">
        <v>10.8</v>
      </c>
      <c r="BQ2518" s="10">
        <v>2578</v>
      </c>
      <c r="BR2518" s="10" t="s">
        <v>285</v>
      </c>
      <c r="BS2518" s="10">
        <v>3.23337E-2</v>
      </c>
      <c r="BT2518" s="10">
        <v>1.6554854399999999E-2</v>
      </c>
      <c r="BU2518" s="10">
        <v>2</v>
      </c>
      <c r="BV2518" s="10">
        <v>10.5</v>
      </c>
      <c r="BX2518" s="10">
        <v>3.3786900000000002E-2</v>
      </c>
      <c r="BY2518" s="10">
        <v>1.3345825500000002E-2</v>
      </c>
      <c r="BZ2518" s="10">
        <v>2</v>
      </c>
      <c r="CA2518" s="10">
        <v>10.5</v>
      </c>
      <c r="CC2518" s="10">
        <v>3.4513499999999996E-2</v>
      </c>
      <c r="CD2518" s="10">
        <v>1.1320427999999999E-2</v>
      </c>
      <c r="CE2518" s="10">
        <v>2</v>
      </c>
      <c r="CF2518" s="10">
        <v>10.5</v>
      </c>
      <c r="CH2518" s="10">
        <v>2578</v>
      </c>
      <c r="CI2518" s="10" t="s">
        <v>285</v>
      </c>
      <c r="CJ2518" s="10">
        <v>1.5440249999999999E-2</v>
      </c>
      <c r="CK2518" s="10">
        <v>9.5729549999999993E-3</v>
      </c>
      <c r="CL2518" s="10">
        <v>1</v>
      </c>
      <c r="CM2518" s="10">
        <v>10.5</v>
      </c>
      <c r="CO2518" s="10">
        <v>1.5440249999999999E-2</v>
      </c>
      <c r="CP2518" s="10">
        <v>9.5729549999999993E-3</v>
      </c>
      <c r="CQ2518" s="10">
        <v>1</v>
      </c>
      <c r="CR2518" s="10">
        <v>10.5</v>
      </c>
      <c r="CT2518" s="10">
        <v>1.58814E-2</v>
      </c>
      <c r="CU2518" s="10">
        <v>9.8464680000000006E-3</v>
      </c>
      <c r="CV2518" s="10">
        <v>1</v>
      </c>
      <c r="CW2518" s="10">
        <v>10.8</v>
      </c>
      <c r="CY2518" s="10">
        <v>2586</v>
      </c>
      <c r="CZ2518" s="10" t="s">
        <v>315</v>
      </c>
      <c r="DA2518" s="10">
        <v>7.0341799999999996E-2</v>
      </c>
      <c r="DB2518" s="10">
        <v>2.3072110399999998E-2</v>
      </c>
      <c r="DC2518" s="10">
        <v>4</v>
      </c>
      <c r="DD2518" s="10">
        <v>10.7</v>
      </c>
      <c r="DF2518" s="10">
        <v>6.9026999999999991E-2</v>
      </c>
      <c r="DG2518" s="10">
        <v>2.2640855999999997E-2</v>
      </c>
      <c r="DH2518" s="10">
        <v>4</v>
      </c>
      <c r="DI2518" s="10">
        <v>10.5</v>
      </c>
      <c r="DK2518" s="10">
        <v>6.9026999999999991E-2</v>
      </c>
      <c r="DL2518" s="10">
        <v>2.2640855999999997E-2</v>
      </c>
      <c r="DM2518" s="10">
        <v>4</v>
      </c>
      <c r="DN2518" s="10">
        <v>10.5</v>
      </c>
    </row>
    <row r="2519" spans="1:118" x14ac:dyDescent="0.25">
      <c r="A2519" s="10">
        <v>2580</v>
      </c>
      <c r="R2519" s="10">
        <v>2580</v>
      </c>
      <c r="S2519" s="10" t="s">
        <v>307</v>
      </c>
      <c r="T2519" s="10">
        <v>1.5734349999999998E-2</v>
      </c>
      <c r="U2519" s="10">
        <v>9.7552969999999978E-3</v>
      </c>
      <c r="V2519" s="10">
        <v>1</v>
      </c>
      <c r="W2519" s="10">
        <v>10.7</v>
      </c>
      <c r="Y2519" s="10">
        <v>1.5440249999999999E-2</v>
      </c>
      <c r="Z2519" s="10">
        <v>9.5729549999999993E-3</v>
      </c>
      <c r="AA2519" s="10">
        <v>1</v>
      </c>
      <c r="AB2519" s="10">
        <v>10.5</v>
      </c>
      <c r="AD2519" s="10">
        <v>1.58814E-2</v>
      </c>
      <c r="AE2519" s="10">
        <v>9.8464680000000006E-3</v>
      </c>
      <c r="AF2519" s="10">
        <v>1</v>
      </c>
      <c r="AG2519" s="10">
        <v>10.8</v>
      </c>
      <c r="AI2519" s="10">
        <v>2580</v>
      </c>
      <c r="AJ2519" s="10" t="s">
        <v>307</v>
      </c>
      <c r="AK2519" s="10">
        <v>1.647479E-2</v>
      </c>
      <c r="AL2519" s="10">
        <v>8.4350924799999998E-3</v>
      </c>
      <c r="AM2519" s="10">
        <v>1</v>
      </c>
      <c r="AN2519" s="10">
        <v>10.7</v>
      </c>
      <c r="AP2519" s="10">
        <v>1.7075099999999999E-2</v>
      </c>
      <c r="AQ2519" s="10">
        <v>6.1811861999999992E-3</v>
      </c>
      <c r="AR2519" s="10">
        <v>1</v>
      </c>
      <c r="AS2519" s="10">
        <v>10.5</v>
      </c>
      <c r="AU2519" s="10">
        <v>1.6628759999999999E-2</v>
      </c>
      <c r="AV2519" s="10">
        <v>8.5139251199999998E-3</v>
      </c>
      <c r="AW2519" s="10">
        <v>1</v>
      </c>
      <c r="AX2519" s="10">
        <v>10.8</v>
      </c>
      <c r="AZ2519" s="10">
        <v>2580</v>
      </c>
      <c r="BA2519" s="10" t="s">
        <v>307</v>
      </c>
      <c r="BB2519" s="10">
        <v>1.5734349999999998E-2</v>
      </c>
      <c r="BC2519" s="10">
        <v>9.7552969999999978E-3</v>
      </c>
      <c r="BD2519" s="10">
        <v>1</v>
      </c>
      <c r="BE2519" s="10">
        <v>10.7</v>
      </c>
      <c r="BG2519" s="10">
        <v>1.5734349999999998E-2</v>
      </c>
      <c r="BH2519" s="10">
        <v>9.7552969999999978E-3</v>
      </c>
      <c r="BI2519" s="10">
        <v>1</v>
      </c>
      <c r="BJ2519" s="10">
        <v>10.7</v>
      </c>
      <c r="BL2519" s="10">
        <v>1.58814E-2</v>
      </c>
      <c r="BM2519" s="10">
        <v>9.8464680000000006E-3</v>
      </c>
      <c r="BN2519" s="10">
        <v>1</v>
      </c>
      <c r="BO2519" s="10">
        <v>10.8</v>
      </c>
      <c r="BQ2519" s="10">
        <v>2579</v>
      </c>
      <c r="BR2519" s="10" t="s">
        <v>305</v>
      </c>
      <c r="BS2519" s="10">
        <v>0.1293348</v>
      </c>
      <c r="BT2519" s="10">
        <v>6.6219417599999997E-2</v>
      </c>
      <c r="BU2519" s="10">
        <v>8</v>
      </c>
      <c r="BV2519" s="10">
        <v>10.5</v>
      </c>
      <c r="BX2519" s="10">
        <v>0.16893449999999999</v>
      </c>
      <c r="BY2519" s="10">
        <v>6.6729127499999999E-2</v>
      </c>
      <c r="BZ2519" s="10">
        <v>10</v>
      </c>
      <c r="CA2519" s="10">
        <v>10.5</v>
      </c>
      <c r="CC2519" s="10">
        <v>0.15531075</v>
      </c>
      <c r="CD2519" s="10">
        <v>5.0941925999999998E-2</v>
      </c>
      <c r="CE2519" s="10">
        <v>9</v>
      </c>
      <c r="CF2519" s="10">
        <v>10.5</v>
      </c>
      <c r="CH2519" s="10">
        <v>2579</v>
      </c>
      <c r="CI2519" s="10" t="s">
        <v>305</v>
      </c>
      <c r="CJ2519" s="10">
        <v>3.0880499999999998E-2</v>
      </c>
      <c r="CK2519" s="10">
        <v>1.9145909999999999E-2</v>
      </c>
      <c r="CL2519" s="10">
        <v>2</v>
      </c>
      <c r="CM2519" s="10">
        <v>10.5</v>
      </c>
      <c r="CO2519" s="10">
        <v>6.1760999999999996E-2</v>
      </c>
      <c r="CP2519" s="10">
        <v>3.8291819999999997E-2</v>
      </c>
      <c r="CQ2519" s="10">
        <v>4</v>
      </c>
      <c r="CR2519" s="10">
        <v>10.5</v>
      </c>
      <c r="CT2519" s="10">
        <v>6.3525600000000002E-2</v>
      </c>
      <c r="CU2519" s="10">
        <v>3.9385872000000002E-2</v>
      </c>
      <c r="CV2519" s="10">
        <v>4</v>
      </c>
      <c r="CW2519" s="10">
        <v>10.8</v>
      </c>
      <c r="CY2519" s="10">
        <v>2587</v>
      </c>
      <c r="CZ2519" s="10" t="s">
        <v>298</v>
      </c>
      <c r="DA2519" s="10">
        <v>0.2110254</v>
      </c>
      <c r="DB2519" s="10">
        <v>6.9216331200000009E-2</v>
      </c>
      <c r="DC2519" s="10">
        <v>12</v>
      </c>
      <c r="DD2519" s="10">
        <v>10.7</v>
      </c>
      <c r="DF2519" s="10">
        <v>0.22433774999999997</v>
      </c>
      <c r="DG2519" s="10">
        <v>7.3582781999999999E-2</v>
      </c>
      <c r="DH2519" s="10">
        <v>13</v>
      </c>
      <c r="DI2519" s="10">
        <v>10.5</v>
      </c>
      <c r="DK2519" s="10">
        <v>0.17256749999999996</v>
      </c>
      <c r="DL2519" s="10">
        <v>5.6602139999999988E-2</v>
      </c>
      <c r="DM2519" s="10">
        <v>10</v>
      </c>
      <c r="DN2519" s="10">
        <v>10.5</v>
      </c>
    </row>
    <row r="2520" spans="1:118" x14ac:dyDescent="0.25">
      <c r="A2520" s="10">
        <v>2581</v>
      </c>
      <c r="R2520" s="10">
        <v>2581</v>
      </c>
      <c r="S2520" s="10" t="s">
        <v>8</v>
      </c>
      <c r="AI2520" s="10">
        <v>2581</v>
      </c>
      <c r="AJ2520" s="10" t="s">
        <v>8</v>
      </c>
      <c r="AZ2520" s="10">
        <v>2581</v>
      </c>
      <c r="BA2520" s="10" t="s">
        <v>8</v>
      </c>
      <c r="BQ2520" s="10">
        <v>2580</v>
      </c>
      <c r="BR2520" s="10" t="s">
        <v>307</v>
      </c>
      <c r="BS2520" s="10">
        <v>1.616685E-2</v>
      </c>
      <c r="BT2520" s="10">
        <v>8.2774271999999996E-3</v>
      </c>
      <c r="BU2520" s="10">
        <v>1</v>
      </c>
      <c r="BV2520" s="10">
        <v>10.5</v>
      </c>
      <c r="BX2520" s="10">
        <v>1.6893450000000001E-2</v>
      </c>
      <c r="BY2520" s="10">
        <v>6.6729127500000009E-3</v>
      </c>
      <c r="BZ2520" s="10">
        <v>1</v>
      </c>
      <c r="CA2520" s="10">
        <v>10.5</v>
      </c>
      <c r="CC2520" s="10">
        <v>1.7256749999999998E-2</v>
      </c>
      <c r="CD2520" s="10">
        <v>5.6602139999999993E-3</v>
      </c>
      <c r="CE2520" s="10">
        <v>1</v>
      </c>
      <c r="CF2520" s="10">
        <v>10.5</v>
      </c>
      <c r="CH2520" s="10">
        <v>2580</v>
      </c>
      <c r="CI2520" s="10" t="s">
        <v>307</v>
      </c>
      <c r="CJ2520" s="10">
        <v>1.5440249999999999E-2</v>
      </c>
      <c r="CK2520" s="10">
        <v>9.5729549999999993E-3</v>
      </c>
      <c r="CL2520" s="10">
        <v>1</v>
      </c>
      <c r="CM2520" s="10">
        <v>10.5</v>
      </c>
      <c r="CO2520" s="10">
        <v>1.5440249999999999E-2</v>
      </c>
      <c r="CP2520" s="10">
        <v>9.5729549999999993E-3</v>
      </c>
      <c r="CQ2520" s="10">
        <v>1</v>
      </c>
      <c r="CR2520" s="10">
        <v>10.5</v>
      </c>
      <c r="CT2520" s="10">
        <v>1.58814E-2</v>
      </c>
      <c r="CU2520" s="10">
        <v>9.8464680000000006E-3</v>
      </c>
      <c r="CV2520" s="10">
        <v>1</v>
      </c>
      <c r="CW2520" s="10">
        <v>10.8</v>
      </c>
      <c r="CY2520" s="10">
        <v>2588</v>
      </c>
      <c r="CZ2520" s="10" t="s">
        <v>308</v>
      </c>
      <c r="DA2520" s="10">
        <v>1.7585449999999999E-2</v>
      </c>
      <c r="DB2520" s="10">
        <v>5.7680275999999996E-3</v>
      </c>
      <c r="DC2520" s="10">
        <v>1</v>
      </c>
      <c r="DD2520" s="10">
        <v>10.7</v>
      </c>
      <c r="DF2520" s="10">
        <v>1.7256749999999998E-2</v>
      </c>
      <c r="DG2520" s="10">
        <v>5.6602139999999993E-3</v>
      </c>
      <c r="DH2520" s="10">
        <v>1</v>
      </c>
      <c r="DI2520" s="10">
        <v>10.5</v>
      </c>
      <c r="DK2520" s="10">
        <v>1.7256749999999998E-2</v>
      </c>
      <c r="DL2520" s="10">
        <v>5.6602139999999993E-3</v>
      </c>
      <c r="DM2520" s="10">
        <v>1</v>
      </c>
      <c r="DN2520" s="10">
        <v>10.5</v>
      </c>
    </row>
    <row r="2521" spans="1:118" x14ac:dyDescent="0.25">
      <c r="A2521" s="10">
        <v>2582</v>
      </c>
      <c r="R2521" s="10">
        <v>2582</v>
      </c>
      <c r="S2521" s="10" t="s">
        <v>9</v>
      </c>
      <c r="T2521" s="10">
        <v>0.64</v>
      </c>
      <c r="U2521" s="10">
        <v>0.54</v>
      </c>
      <c r="V2521" s="10">
        <v>12</v>
      </c>
      <c r="W2521" s="10">
        <v>37.6</v>
      </c>
      <c r="Y2521" s="10">
        <v>1.33</v>
      </c>
      <c r="Z2521" s="10">
        <v>0.84</v>
      </c>
      <c r="AA2521" s="10">
        <v>25</v>
      </c>
      <c r="AB2521" s="10">
        <v>37.6</v>
      </c>
      <c r="AD2521" s="10">
        <v>1.27</v>
      </c>
      <c r="AE2521" s="10">
        <v>0.82</v>
      </c>
      <c r="AF2521" s="10">
        <v>24</v>
      </c>
      <c r="AG2521" s="10">
        <v>37.6</v>
      </c>
      <c r="AI2521" s="10">
        <v>2582</v>
      </c>
      <c r="AJ2521" s="10" t="s">
        <v>9</v>
      </c>
      <c r="AK2521" s="10">
        <v>1.51</v>
      </c>
      <c r="AL2521" s="10">
        <v>0.75</v>
      </c>
      <c r="AM2521" s="10">
        <v>28</v>
      </c>
      <c r="AN2521" s="10">
        <v>37.6</v>
      </c>
      <c r="AP2521" s="10">
        <v>2.31</v>
      </c>
      <c r="AQ2521" s="10">
        <v>0.99</v>
      </c>
      <c r="AR2521" s="10">
        <v>42</v>
      </c>
      <c r="AS2521" s="10">
        <v>37.6</v>
      </c>
      <c r="AU2521" s="10">
        <v>2.41</v>
      </c>
      <c r="AV2521" s="10">
        <v>0.89</v>
      </c>
      <c r="AW2521" s="10">
        <v>48</v>
      </c>
      <c r="AX2521" s="10">
        <v>37.6</v>
      </c>
      <c r="AZ2521" s="10">
        <v>2582</v>
      </c>
      <c r="BA2521" s="10" t="s">
        <v>9</v>
      </c>
      <c r="BB2521" s="10">
        <v>0.72</v>
      </c>
      <c r="BC2521" s="10">
        <v>0.47</v>
      </c>
      <c r="BD2521" s="10">
        <v>13</v>
      </c>
      <c r="BE2521" s="10">
        <v>37.6</v>
      </c>
      <c r="BG2521" s="10">
        <v>1.3</v>
      </c>
      <c r="BH2521" s="10">
        <v>0.77</v>
      </c>
      <c r="BI2521" s="10">
        <v>25</v>
      </c>
      <c r="BJ2521" s="10">
        <v>37.6</v>
      </c>
      <c r="BL2521" s="10">
        <v>1.3</v>
      </c>
      <c r="BM2521" s="10">
        <v>0.82</v>
      </c>
      <c r="BN2521" s="10">
        <v>24</v>
      </c>
      <c r="BO2521" s="10">
        <v>37.6</v>
      </c>
      <c r="BQ2521" s="10">
        <v>2581</v>
      </c>
      <c r="BR2521" s="10" t="s">
        <v>8</v>
      </c>
      <c r="CH2521" s="10">
        <v>2581</v>
      </c>
      <c r="CI2521" s="10" t="s">
        <v>8</v>
      </c>
      <c r="CY2521" s="10">
        <v>2589</v>
      </c>
      <c r="CZ2521" s="10" t="s">
        <v>299</v>
      </c>
      <c r="DA2521" s="10">
        <v>0.82651614999999989</v>
      </c>
      <c r="DB2521" s="10">
        <v>0.27109729719999998</v>
      </c>
      <c r="DC2521" s="10">
        <v>47</v>
      </c>
      <c r="DD2521" s="10">
        <v>10.7</v>
      </c>
      <c r="DF2521" s="10">
        <v>1.2079724999999999</v>
      </c>
      <c r="DG2521" s="10">
        <v>0.39621497999999999</v>
      </c>
      <c r="DH2521" s="10">
        <v>70</v>
      </c>
      <c r="DI2521" s="10">
        <v>10.5</v>
      </c>
      <c r="DK2521" s="10">
        <v>1.5531074999999999</v>
      </c>
      <c r="DL2521" s="10">
        <v>0.50941925999999993</v>
      </c>
      <c r="DM2521" s="10">
        <v>90</v>
      </c>
      <c r="DN2521" s="10">
        <v>10.5</v>
      </c>
    </row>
    <row r="2522" spans="1:118" x14ac:dyDescent="0.25">
      <c r="A2522" s="10">
        <v>2583</v>
      </c>
      <c r="R2522" s="10">
        <v>2583</v>
      </c>
      <c r="S2522" s="10" t="s">
        <v>10</v>
      </c>
      <c r="AI2522" s="10">
        <v>2583</v>
      </c>
      <c r="AJ2522" s="10" t="s">
        <v>10</v>
      </c>
      <c r="AZ2522" s="10">
        <v>2583</v>
      </c>
      <c r="BA2522" s="10" t="s">
        <v>10</v>
      </c>
      <c r="BQ2522" s="10">
        <v>2582</v>
      </c>
      <c r="BR2522" s="10" t="s">
        <v>9</v>
      </c>
      <c r="BS2522" s="10">
        <v>1.45</v>
      </c>
      <c r="BT2522" s="10">
        <v>0.91</v>
      </c>
      <c r="BU2522" s="10">
        <v>26</v>
      </c>
      <c r="BV2522" s="10">
        <v>37.200000000000003</v>
      </c>
      <c r="BX2522" s="10">
        <v>2.2200000000000002</v>
      </c>
      <c r="BY2522" s="10">
        <v>1</v>
      </c>
      <c r="BZ2522" s="10">
        <v>37</v>
      </c>
      <c r="CA2522" s="10">
        <v>37</v>
      </c>
      <c r="CC2522" s="10">
        <v>2.25</v>
      </c>
      <c r="CD2522" s="10">
        <v>0.93</v>
      </c>
      <c r="CE2522" s="10">
        <v>41</v>
      </c>
      <c r="CF2522" s="10">
        <v>37</v>
      </c>
      <c r="CH2522" s="10">
        <v>2582</v>
      </c>
      <c r="CI2522" s="10" t="s">
        <v>9</v>
      </c>
      <c r="CJ2522" s="10">
        <v>0.64</v>
      </c>
      <c r="CK2522" s="10">
        <v>0.43</v>
      </c>
      <c r="CL2522" s="10">
        <v>12</v>
      </c>
      <c r="CM2522" s="10">
        <v>37.299999999999997</v>
      </c>
      <c r="CO2522" s="10">
        <v>1.33</v>
      </c>
      <c r="CP2522" s="10">
        <v>0.73</v>
      </c>
      <c r="CQ2522" s="10">
        <v>22</v>
      </c>
      <c r="CR2522" s="10">
        <v>36.9</v>
      </c>
      <c r="CT2522" s="10">
        <v>1.33</v>
      </c>
      <c r="CU2522" s="10">
        <v>0.73</v>
      </c>
      <c r="CV2522" s="10">
        <v>22</v>
      </c>
      <c r="CW2522" s="10">
        <v>37.6</v>
      </c>
      <c r="CY2522" s="10">
        <v>2590</v>
      </c>
      <c r="CZ2522" s="10" t="s">
        <v>8</v>
      </c>
      <c r="DA2522" s="10">
        <v>0.1</v>
      </c>
      <c r="DB2522" s="10">
        <v>0.06</v>
      </c>
      <c r="DC2522" s="10">
        <v>1</v>
      </c>
      <c r="DD2522" s="10">
        <v>37.299999999999997</v>
      </c>
      <c r="DF2522" s="10">
        <v>0.1</v>
      </c>
      <c r="DG2522" s="10">
        <v>0.06</v>
      </c>
      <c r="DH2522" s="10">
        <v>1</v>
      </c>
      <c r="DI2522" s="10">
        <v>37</v>
      </c>
      <c r="DK2522" s="10">
        <v>0.1</v>
      </c>
      <c r="DL2522" s="10">
        <v>0.06</v>
      </c>
      <c r="DM2522" s="10">
        <v>1</v>
      </c>
      <c r="DN2522" s="10">
        <v>37.1</v>
      </c>
    </row>
    <row r="2523" spans="1:118" x14ac:dyDescent="0.25">
      <c r="A2523" s="10">
        <v>2584</v>
      </c>
      <c r="R2523" s="10">
        <v>2584</v>
      </c>
      <c r="S2523" s="10" t="s">
        <v>11</v>
      </c>
      <c r="T2523" s="10">
        <v>0.62</v>
      </c>
      <c r="U2523" s="10">
        <v>0.39</v>
      </c>
      <c r="V2523" s="10">
        <v>40</v>
      </c>
      <c r="W2523" s="10">
        <v>10.5</v>
      </c>
      <c r="Y2523" s="10">
        <v>1.3</v>
      </c>
      <c r="Z2523" s="10">
        <v>0.81</v>
      </c>
      <c r="AA2523" s="10">
        <v>85</v>
      </c>
      <c r="AB2523" s="10">
        <v>10.5</v>
      </c>
      <c r="AD2523" s="10">
        <v>1.25</v>
      </c>
      <c r="AE2523" s="10">
        <v>0.78</v>
      </c>
      <c r="AF2523" s="10">
        <v>82</v>
      </c>
      <c r="AG2523" s="10">
        <v>10.5</v>
      </c>
      <c r="AI2523" s="10">
        <v>2584</v>
      </c>
      <c r="AJ2523" s="10" t="s">
        <v>11</v>
      </c>
      <c r="AK2523" s="10">
        <v>1.5</v>
      </c>
      <c r="AL2523" s="10">
        <v>0.73</v>
      </c>
      <c r="AM2523" s="10">
        <v>80</v>
      </c>
      <c r="AN2523" s="10">
        <v>10.5</v>
      </c>
      <c r="AP2523" s="10">
        <v>2.2999999999999998</v>
      </c>
      <c r="AQ2523" s="10">
        <v>0.97</v>
      </c>
      <c r="AR2523" s="10">
        <v>122</v>
      </c>
      <c r="AS2523" s="10">
        <v>10.5</v>
      </c>
      <c r="AU2523" s="10">
        <v>2.4</v>
      </c>
      <c r="AV2523" s="10">
        <v>0.87</v>
      </c>
      <c r="AW2523" s="10">
        <v>140</v>
      </c>
      <c r="AX2523" s="10">
        <v>10.5</v>
      </c>
      <c r="AZ2523" s="10">
        <v>2584</v>
      </c>
      <c r="BA2523" s="10" t="s">
        <v>11</v>
      </c>
      <c r="BB2523" s="10">
        <v>0.71</v>
      </c>
      <c r="BC2523" s="10">
        <v>0.44</v>
      </c>
      <c r="BD2523" s="10">
        <v>44</v>
      </c>
      <c r="BE2523" s="10">
        <v>10.7</v>
      </c>
      <c r="BG2523" s="10">
        <v>1.2</v>
      </c>
      <c r="BH2523" s="10">
        <v>0.73</v>
      </c>
      <c r="BI2523" s="10">
        <v>75</v>
      </c>
      <c r="BJ2523" s="10">
        <v>10.7</v>
      </c>
      <c r="BL2523" s="10">
        <v>1.3</v>
      </c>
      <c r="BM2523" s="10">
        <v>0.78</v>
      </c>
      <c r="BN2523" s="10">
        <v>82</v>
      </c>
      <c r="BO2523" s="10">
        <v>10.5</v>
      </c>
      <c r="BQ2523" s="10">
        <v>2583</v>
      </c>
      <c r="BR2523" s="10" t="s">
        <v>10</v>
      </c>
      <c r="CH2523" s="10">
        <v>2583</v>
      </c>
      <c r="CI2523" s="10" t="s">
        <v>10</v>
      </c>
      <c r="CY2523" s="10">
        <v>2591</v>
      </c>
      <c r="CZ2523" s="10" t="s">
        <v>9</v>
      </c>
    </row>
    <row r="2524" spans="1:118" x14ac:dyDescent="0.25">
      <c r="A2524" s="10">
        <v>2585</v>
      </c>
      <c r="R2524" s="10">
        <v>2585</v>
      </c>
      <c r="S2524" s="10" t="s">
        <v>305</v>
      </c>
      <c r="T2524" s="10">
        <v>1.5440249999999999E-2</v>
      </c>
      <c r="U2524" s="10">
        <v>9.5729549999999993E-3</v>
      </c>
      <c r="V2524" s="10">
        <v>1</v>
      </c>
      <c r="W2524" s="10">
        <v>10.5</v>
      </c>
      <c r="Y2524" s="10">
        <v>0.18528299999999998</v>
      </c>
      <c r="Z2524" s="10">
        <v>0.11487545999999998</v>
      </c>
      <c r="AA2524" s="10">
        <v>12</v>
      </c>
      <c r="AB2524" s="10">
        <v>10.5</v>
      </c>
      <c r="AD2524" s="10">
        <v>3.0880499999999998E-2</v>
      </c>
      <c r="AE2524" s="10">
        <v>1.9145909999999999E-2</v>
      </c>
      <c r="AF2524" s="10">
        <v>2</v>
      </c>
      <c r="AG2524" s="10">
        <v>10.5</v>
      </c>
      <c r="AI2524" s="10">
        <v>2585</v>
      </c>
      <c r="AJ2524" s="10" t="s">
        <v>305</v>
      </c>
      <c r="AK2524" s="10">
        <v>0.2514036</v>
      </c>
      <c r="AL2524" s="10">
        <v>0.14581408799999998</v>
      </c>
      <c r="AM2524" s="10">
        <v>16</v>
      </c>
      <c r="AN2524" s="10">
        <v>10.5</v>
      </c>
      <c r="AP2524" s="10">
        <v>0.57219750000000003</v>
      </c>
      <c r="AQ2524" s="10">
        <v>0.27694359000000002</v>
      </c>
      <c r="AR2524" s="10">
        <v>35</v>
      </c>
      <c r="AS2524" s="10">
        <v>10.5</v>
      </c>
      <c r="AU2524" s="10">
        <v>0.30735179999999995</v>
      </c>
      <c r="AV2524" s="10">
        <v>0.11126135159999997</v>
      </c>
      <c r="AW2524" s="10">
        <v>18</v>
      </c>
      <c r="AX2524" s="10">
        <v>10.5</v>
      </c>
      <c r="AZ2524" s="10">
        <v>2585</v>
      </c>
      <c r="BA2524" s="10" t="s">
        <v>305</v>
      </c>
      <c r="BB2524" s="10">
        <v>1.5734349999999998E-2</v>
      </c>
      <c r="BC2524" s="10">
        <v>9.7552969999999978E-3</v>
      </c>
      <c r="BD2524" s="10">
        <v>1</v>
      </c>
      <c r="BE2524" s="10">
        <v>10.7</v>
      </c>
      <c r="BG2524" s="10">
        <v>0.11014045</v>
      </c>
      <c r="BH2524" s="10">
        <v>6.8287079000000001E-2</v>
      </c>
      <c r="BI2524" s="10">
        <v>7</v>
      </c>
      <c r="BJ2524" s="10">
        <v>10.7</v>
      </c>
      <c r="BL2524" s="10">
        <v>1.5440249999999999E-2</v>
      </c>
      <c r="BM2524" s="10">
        <v>9.5729549999999993E-3</v>
      </c>
      <c r="BN2524" s="10">
        <v>1</v>
      </c>
      <c r="BO2524" s="10">
        <v>10.5</v>
      </c>
      <c r="BQ2524" s="10">
        <v>2584</v>
      </c>
      <c r="BR2524" s="10" t="s">
        <v>11</v>
      </c>
      <c r="BS2524" s="10">
        <v>1.44</v>
      </c>
      <c r="BT2524" s="10">
        <v>0.87</v>
      </c>
      <c r="BU2524" s="10">
        <v>90</v>
      </c>
      <c r="BV2524" s="10">
        <v>10.7</v>
      </c>
      <c r="BX2524" s="10">
        <v>2.2000000000000002</v>
      </c>
      <c r="BY2524" s="10">
        <v>0.96</v>
      </c>
      <c r="BZ2524" s="10">
        <v>127</v>
      </c>
      <c r="CA2524" s="10">
        <v>10.7</v>
      </c>
      <c r="CC2524" s="10">
        <v>2.5</v>
      </c>
      <c r="CD2524" s="10">
        <v>0.89</v>
      </c>
      <c r="CE2524" s="10">
        <v>140</v>
      </c>
      <c r="CF2524" s="10">
        <v>10.7</v>
      </c>
      <c r="CH2524" s="10">
        <v>2584</v>
      </c>
      <c r="CI2524" s="10" t="s">
        <v>11</v>
      </c>
      <c r="CJ2524" s="10">
        <v>0.63</v>
      </c>
      <c r="CK2524" s="10">
        <v>0.39</v>
      </c>
      <c r="CL2524" s="10">
        <v>40</v>
      </c>
      <c r="CM2524" s="10">
        <v>10.7</v>
      </c>
      <c r="CO2524" s="10">
        <v>1.3</v>
      </c>
      <c r="CP2524" s="10">
        <v>0.69</v>
      </c>
      <c r="CQ2524" s="10">
        <v>78</v>
      </c>
      <c r="CR2524" s="10">
        <v>10.7</v>
      </c>
      <c r="CT2524" s="10">
        <v>1.3</v>
      </c>
      <c r="CU2524" s="10">
        <v>0.69</v>
      </c>
      <c r="CV2524" s="10">
        <v>78</v>
      </c>
      <c r="CW2524" s="10">
        <v>10.6</v>
      </c>
      <c r="CY2524" s="10">
        <v>2592</v>
      </c>
      <c r="CZ2524" s="10" t="s">
        <v>10</v>
      </c>
      <c r="DA2524" s="10">
        <v>0.1</v>
      </c>
      <c r="DB2524" s="10">
        <v>0.05</v>
      </c>
      <c r="DC2524" s="10">
        <v>2</v>
      </c>
      <c r="DD2524" s="10">
        <v>10.7</v>
      </c>
      <c r="DF2524" s="10">
        <v>0.1</v>
      </c>
      <c r="DG2524" s="10">
        <v>0.05</v>
      </c>
      <c r="DH2524" s="10">
        <v>3</v>
      </c>
      <c r="DI2524" s="10">
        <v>10.7</v>
      </c>
      <c r="DK2524" s="10">
        <v>0.1</v>
      </c>
      <c r="DL2524" s="10">
        <v>0.05</v>
      </c>
      <c r="DM2524" s="10">
        <v>3</v>
      </c>
      <c r="DN2524" s="10">
        <v>10.7</v>
      </c>
    </row>
    <row r="2525" spans="1:118" x14ac:dyDescent="0.25">
      <c r="A2525" s="10">
        <v>2586</v>
      </c>
      <c r="R2525" s="10">
        <v>2586</v>
      </c>
      <c r="S2525" s="10" t="s">
        <v>315</v>
      </c>
      <c r="T2525" s="10">
        <v>1.5440249999999999E-2</v>
      </c>
      <c r="U2525" s="10">
        <v>9.5729549999999993E-3</v>
      </c>
      <c r="V2525" s="10">
        <v>1</v>
      </c>
      <c r="W2525" s="10">
        <v>10.5</v>
      </c>
      <c r="Y2525" s="10">
        <v>3.0880499999999998E-2</v>
      </c>
      <c r="Z2525" s="10">
        <v>1.9145909999999999E-2</v>
      </c>
      <c r="AA2525" s="10">
        <v>2</v>
      </c>
      <c r="AB2525" s="10">
        <v>10.5</v>
      </c>
      <c r="AD2525" s="10">
        <v>6.1760999999999996E-2</v>
      </c>
      <c r="AE2525" s="10">
        <v>3.8291819999999997E-2</v>
      </c>
      <c r="AF2525" s="10">
        <v>4</v>
      </c>
      <c r="AG2525" s="10">
        <v>10.5</v>
      </c>
      <c r="AI2525" s="10">
        <v>2586</v>
      </c>
      <c r="AJ2525" s="10" t="s">
        <v>315</v>
      </c>
      <c r="AK2525" s="10">
        <v>1.5712725E-2</v>
      </c>
      <c r="AL2525" s="10">
        <v>9.1133804999999988E-3</v>
      </c>
      <c r="AM2525" s="10">
        <v>1</v>
      </c>
      <c r="AN2525" s="10">
        <v>10.5</v>
      </c>
      <c r="AP2525" s="10">
        <v>3.2697000000000004E-2</v>
      </c>
      <c r="AQ2525" s="10">
        <v>1.5825348000000003E-2</v>
      </c>
      <c r="AR2525" s="10">
        <v>2</v>
      </c>
      <c r="AS2525" s="10">
        <v>10.5</v>
      </c>
      <c r="AU2525" s="10">
        <v>1.7075099999999999E-2</v>
      </c>
      <c r="AV2525" s="10">
        <v>6.1811861999999992E-3</v>
      </c>
      <c r="AW2525" s="10">
        <v>1</v>
      </c>
      <c r="AX2525" s="10">
        <v>10.5</v>
      </c>
      <c r="AZ2525" s="10">
        <v>2586</v>
      </c>
      <c r="BA2525" s="10" t="s">
        <v>315</v>
      </c>
      <c r="BB2525" s="10">
        <v>1.5734349999999998E-2</v>
      </c>
      <c r="BC2525" s="10">
        <v>9.7552969999999978E-3</v>
      </c>
      <c r="BD2525" s="10">
        <v>1</v>
      </c>
      <c r="BE2525" s="10">
        <v>10.7</v>
      </c>
      <c r="BG2525" s="10">
        <v>3.1468699999999995E-2</v>
      </c>
      <c r="BH2525" s="10">
        <v>1.9510593999999996E-2</v>
      </c>
      <c r="BI2525" s="10">
        <v>2</v>
      </c>
      <c r="BJ2525" s="10">
        <v>10.7</v>
      </c>
      <c r="BL2525" s="10">
        <v>3.0880499999999998E-2</v>
      </c>
      <c r="BM2525" s="10">
        <v>1.9145909999999999E-2</v>
      </c>
      <c r="BN2525" s="10">
        <v>2</v>
      </c>
      <c r="BO2525" s="10">
        <v>10.5</v>
      </c>
      <c r="BQ2525" s="10">
        <v>2585</v>
      </c>
      <c r="BR2525" s="10" t="s">
        <v>305</v>
      </c>
      <c r="BS2525" s="10">
        <v>0.28321829999999998</v>
      </c>
      <c r="BT2525" s="10">
        <v>0.17559534599999999</v>
      </c>
      <c r="BU2525" s="10">
        <v>18</v>
      </c>
      <c r="BV2525" s="10">
        <v>10.7</v>
      </c>
      <c r="BX2525" s="10">
        <v>0.54200207999999994</v>
      </c>
      <c r="BY2525" s="10">
        <v>0.23902291727999997</v>
      </c>
      <c r="BZ2525" s="10">
        <v>32</v>
      </c>
      <c r="CA2525" s="10">
        <v>10.7</v>
      </c>
      <c r="CC2525" s="10">
        <v>0.31320611999999992</v>
      </c>
      <c r="CD2525" s="10">
        <v>0.11338061543999997</v>
      </c>
      <c r="CE2525" s="10">
        <v>18</v>
      </c>
      <c r="CF2525" s="10">
        <v>10.7</v>
      </c>
      <c r="CH2525" s="10">
        <v>2585</v>
      </c>
      <c r="CI2525" s="10" t="s">
        <v>305</v>
      </c>
      <c r="CJ2525" s="10">
        <v>9.4406099999999993E-2</v>
      </c>
      <c r="CK2525" s="10">
        <v>5.8531781999999997E-2</v>
      </c>
      <c r="CL2525" s="10">
        <v>6</v>
      </c>
      <c r="CM2525" s="10">
        <v>10.7</v>
      </c>
      <c r="CO2525" s="10">
        <v>9.4406099999999993E-2</v>
      </c>
      <c r="CP2525" s="10">
        <v>5.8531781999999997E-2</v>
      </c>
      <c r="CQ2525" s="10">
        <v>6</v>
      </c>
      <c r="CR2525" s="10">
        <v>10.7</v>
      </c>
      <c r="CT2525" s="10">
        <v>1.55873E-2</v>
      </c>
      <c r="CU2525" s="10">
        <v>9.6641260000000003E-3</v>
      </c>
      <c r="CV2525" s="10">
        <v>1</v>
      </c>
      <c r="CW2525" s="10">
        <v>10.6</v>
      </c>
      <c r="CY2525" s="10">
        <v>2593</v>
      </c>
      <c r="CZ2525" s="10" t="s">
        <v>11</v>
      </c>
    </row>
    <row r="2526" spans="1:118" x14ac:dyDescent="0.25">
      <c r="A2526" s="10">
        <v>2587</v>
      </c>
      <c r="R2526" s="10">
        <v>2587</v>
      </c>
      <c r="S2526" s="10" t="s">
        <v>298</v>
      </c>
      <c r="T2526" s="10">
        <v>0.21616350000000001</v>
      </c>
      <c r="U2526" s="10">
        <v>0.13402137</v>
      </c>
      <c r="V2526" s="10">
        <v>14</v>
      </c>
      <c r="W2526" s="10">
        <v>10.5</v>
      </c>
      <c r="Y2526" s="10">
        <v>0.21616350000000001</v>
      </c>
      <c r="Z2526" s="10">
        <v>0.13402137</v>
      </c>
      <c r="AA2526" s="10">
        <v>14</v>
      </c>
      <c r="AB2526" s="10">
        <v>10.5</v>
      </c>
      <c r="AD2526" s="10">
        <v>0.18528299999999998</v>
      </c>
      <c r="AE2526" s="10">
        <v>0.11487545999999998</v>
      </c>
      <c r="AF2526" s="10">
        <v>12</v>
      </c>
      <c r="AG2526" s="10">
        <v>10.5</v>
      </c>
      <c r="AI2526" s="10">
        <v>2587</v>
      </c>
      <c r="AJ2526" s="10" t="s">
        <v>298</v>
      </c>
      <c r="AK2526" s="10">
        <v>4.7138174999999997E-2</v>
      </c>
      <c r="AL2526" s="10">
        <v>2.7340141499999998E-2</v>
      </c>
      <c r="AM2526" s="10">
        <v>3</v>
      </c>
      <c r="AN2526" s="10">
        <v>10.5</v>
      </c>
      <c r="AP2526" s="10">
        <v>8.1742499999999996E-2</v>
      </c>
      <c r="AQ2526" s="10">
        <v>3.9563369999999994E-2</v>
      </c>
      <c r="AR2526" s="10">
        <v>5</v>
      </c>
      <c r="AS2526" s="10">
        <v>10.5</v>
      </c>
      <c r="AU2526" s="10">
        <v>0.17075099999999999</v>
      </c>
      <c r="AV2526" s="10">
        <v>6.1811861999999995E-2</v>
      </c>
      <c r="AW2526" s="10">
        <v>10</v>
      </c>
      <c r="AX2526" s="10">
        <v>10.5</v>
      </c>
      <c r="AZ2526" s="10">
        <v>2587</v>
      </c>
      <c r="BA2526" s="10" t="s">
        <v>298</v>
      </c>
      <c r="BB2526" s="10">
        <v>3.1468699999999995E-2</v>
      </c>
      <c r="BC2526" s="10">
        <v>1.9510593999999996E-2</v>
      </c>
      <c r="BD2526" s="10">
        <v>2</v>
      </c>
      <c r="BE2526" s="10">
        <v>10.7</v>
      </c>
      <c r="BG2526" s="10">
        <v>0.15734349999999997</v>
      </c>
      <c r="BH2526" s="10">
        <v>9.7552969999999975E-2</v>
      </c>
      <c r="BI2526" s="10">
        <v>10</v>
      </c>
      <c r="BJ2526" s="10">
        <v>10.7</v>
      </c>
      <c r="BL2526" s="10">
        <v>3.0880499999999998E-2</v>
      </c>
      <c r="BM2526" s="10">
        <v>1.9145909999999999E-2</v>
      </c>
      <c r="BN2526" s="10">
        <v>2</v>
      </c>
      <c r="BO2526" s="10">
        <v>10.5</v>
      </c>
      <c r="BQ2526" s="10">
        <v>2586</v>
      </c>
      <c r="BR2526" s="10" t="s">
        <v>315</v>
      </c>
      <c r="BS2526" s="10">
        <v>0.15734349999999997</v>
      </c>
      <c r="BT2526" s="10">
        <v>9.7552969999999975E-2</v>
      </c>
      <c r="BU2526" s="10">
        <v>10</v>
      </c>
      <c r="BV2526" s="10">
        <v>10.7</v>
      </c>
      <c r="BX2526" s="10">
        <v>0.118562955</v>
      </c>
      <c r="BY2526" s="10">
        <v>5.2286263154999998E-2</v>
      </c>
      <c r="BZ2526" s="10">
        <v>7</v>
      </c>
      <c r="CA2526" s="10">
        <v>10.7</v>
      </c>
      <c r="CC2526" s="10">
        <v>0.12180237999999999</v>
      </c>
      <c r="CD2526" s="10">
        <v>4.4092461559999997E-2</v>
      </c>
      <c r="CE2526" s="10">
        <v>7</v>
      </c>
      <c r="CF2526" s="10">
        <v>10.7</v>
      </c>
      <c r="CH2526" s="10">
        <v>2586</v>
      </c>
      <c r="CI2526" s="10" t="s">
        <v>315</v>
      </c>
      <c r="CJ2526" s="10">
        <v>4.7203049999999996E-2</v>
      </c>
      <c r="CK2526" s="10">
        <v>2.9265890999999999E-2</v>
      </c>
      <c r="CL2526" s="10">
        <v>3</v>
      </c>
      <c r="CM2526" s="10">
        <v>10.7</v>
      </c>
      <c r="CO2526" s="10">
        <v>4.7203049999999996E-2</v>
      </c>
      <c r="CP2526" s="10">
        <v>2.9265890999999999E-2</v>
      </c>
      <c r="CQ2526" s="10">
        <v>3</v>
      </c>
      <c r="CR2526" s="10">
        <v>10.7</v>
      </c>
      <c r="CT2526" s="10">
        <v>4.6761900000000002E-2</v>
      </c>
      <c r="CU2526" s="10">
        <v>2.8992378000000003E-2</v>
      </c>
      <c r="CV2526" s="10">
        <v>3</v>
      </c>
      <c r="CW2526" s="10">
        <v>10.6</v>
      </c>
      <c r="CY2526" s="10">
        <v>2594</v>
      </c>
      <c r="CZ2526" s="10" t="s">
        <v>288</v>
      </c>
      <c r="DA2526" s="10">
        <v>1.7585449999999999E-2</v>
      </c>
      <c r="DB2526" s="10">
        <v>5.7680275999999996E-3</v>
      </c>
      <c r="DC2526" s="10">
        <v>1</v>
      </c>
      <c r="DD2526" s="10">
        <v>10.7</v>
      </c>
      <c r="DF2526" s="10">
        <v>3.5170899999999998E-2</v>
      </c>
      <c r="DG2526" s="10">
        <v>1.1536055199999999E-2</v>
      </c>
      <c r="DH2526" s="10">
        <v>2</v>
      </c>
      <c r="DI2526" s="10">
        <v>10.7</v>
      </c>
      <c r="DK2526" s="10">
        <v>1.7585449999999999E-2</v>
      </c>
      <c r="DL2526" s="10">
        <v>5.7680275999999996E-3</v>
      </c>
      <c r="DM2526" s="10">
        <v>1</v>
      </c>
      <c r="DN2526" s="10">
        <v>10.7</v>
      </c>
    </row>
    <row r="2527" spans="1:118" x14ac:dyDescent="0.25">
      <c r="A2527" s="10">
        <v>2588</v>
      </c>
      <c r="R2527" s="10">
        <v>2588</v>
      </c>
      <c r="S2527" s="10" t="s">
        <v>308</v>
      </c>
      <c r="T2527" s="10">
        <v>0</v>
      </c>
      <c r="U2527" s="10">
        <v>0</v>
      </c>
      <c r="V2527" s="10">
        <v>0</v>
      </c>
      <c r="W2527" s="10">
        <v>10.5</v>
      </c>
      <c r="Y2527" s="10">
        <v>0</v>
      </c>
      <c r="Z2527" s="10">
        <v>0</v>
      </c>
      <c r="AA2527" s="10">
        <v>0</v>
      </c>
      <c r="AB2527" s="10">
        <v>10.5</v>
      </c>
      <c r="AD2527" s="10">
        <v>0</v>
      </c>
      <c r="AE2527" s="10">
        <v>0</v>
      </c>
      <c r="AF2527" s="10">
        <v>0</v>
      </c>
      <c r="AG2527" s="10">
        <v>10.5</v>
      </c>
      <c r="AI2527" s="10">
        <v>2588</v>
      </c>
      <c r="AJ2527" s="10" t="s">
        <v>308</v>
      </c>
      <c r="AK2527" s="10">
        <v>0</v>
      </c>
      <c r="AL2527" s="10">
        <v>0</v>
      </c>
      <c r="AM2527" s="10">
        <v>0</v>
      </c>
      <c r="AN2527" s="10">
        <v>10.5</v>
      </c>
      <c r="AP2527" s="10">
        <v>0</v>
      </c>
      <c r="AQ2527" s="10">
        <v>0</v>
      </c>
      <c r="AR2527" s="10">
        <v>0</v>
      </c>
      <c r="AS2527" s="10">
        <v>10.5</v>
      </c>
      <c r="AU2527" s="10">
        <v>0</v>
      </c>
      <c r="AV2527" s="10">
        <v>0</v>
      </c>
      <c r="AW2527" s="10">
        <v>0</v>
      </c>
      <c r="AX2527" s="10">
        <v>10.5</v>
      </c>
      <c r="AZ2527" s="10">
        <v>2588</v>
      </c>
      <c r="BA2527" s="10" t="s">
        <v>308</v>
      </c>
      <c r="BB2527" s="10">
        <v>0</v>
      </c>
      <c r="BC2527" s="10">
        <v>0</v>
      </c>
      <c r="BD2527" s="10">
        <v>0</v>
      </c>
      <c r="BE2527" s="10">
        <v>10.7</v>
      </c>
      <c r="BG2527" s="10">
        <v>0</v>
      </c>
      <c r="BH2527" s="10">
        <v>0</v>
      </c>
      <c r="BI2527" s="10">
        <v>0</v>
      </c>
      <c r="BJ2527" s="10">
        <v>10.7</v>
      </c>
      <c r="BL2527" s="10">
        <v>0</v>
      </c>
      <c r="BM2527" s="10">
        <v>0</v>
      </c>
      <c r="BN2527" s="10">
        <v>0</v>
      </c>
      <c r="BO2527" s="10">
        <v>10.5</v>
      </c>
      <c r="BQ2527" s="10">
        <v>2587</v>
      </c>
      <c r="BR2527" s="10" t="s">
        <v>298</v>
      </c>
      <c r="BS2527" s="10">
        <v>0.15734349999999997</v>
      </c>
      <c r="BT2527" s="10">
        <v>9.7552969999999975E-2</v>
      </c>
      <c r="BU2527" s="10">
        <v>10</v>
      </c>
      <c r="BV2527" s="10">
        <v>10.7</v>
      </c>
      <c r="BX2527" s="10">
        <v>0.16937564999999999</v>
      </c>
      <c r="BY2527" s="10">
        <v>7.4694661649999994E-2</v>
      </c>
      <c r="BZ2527" s="10">
        <v>10</v>
      </c>
      <c r="CA2527" s="10">
        <v>10.7</v>
      </c>
      <c r="CC2527" s="10">
        <v>0.17400339999999997</v>
      </c>
      <c r="CD2527" s="10">
        <v>6.298923079999999E-2</v>
      </c>
      <c r="CE2527" s="10">
        <v>10</v>
      </c>
      <c r="CF2527" s="10">
        <v>10.7</v>
      </c>
      <c r="CH2527" s="10">
        <v>2587</v>
      </c>
      <c r="CI2527" s="10" t="s">
        <v>298</v>
      </c>
      <c r="CJ2527" s="10">
        <v>0.12587479999999998</v>
      </c>
      <c r="CK2527" s="10">
        <v>7.8042375999999983E-2</v>
      </c>
      <c r="CL2527" s="10">
        <v>8</v>
      </c>
      <c r="CM2527" s="10">
        <v>10.7</v>
      </c>
      <c r="CO2527" s="10">
        <v>3.1468699999999995E-2</v>
      </c>
      <c r="CP2527" s="10">
        <v>1.9510593999999996E-2</v>
      </c>
      <c r="CQ2527" s="10">
        <v>2</v>
      </c>
      <c r="CR2527" s="10">
        <v>10.7</v>
      </c>
      <c r="CT2527" s="10">
        <v>3.11746E-2</v>
      </c>
      <c r="CU2527" s="10">
        <v>1.9328252000000001E-2</v>
      </c>
      <c r="CV2527" s="10">
        <v>2</v>
      </c>
      <c r="CW2527" s="10">
        <v>10.6</v>
      </c>
      <c r="CY2527" s="10">
        <v>2595</v>
      </c>
      <c r="CZ2527" s="10" t="s">
        <v>289</v>
      </c>
      <c r="DA2527" s="10">
        <v>0</v>
      </c>
      <c r="DB2527" s="10">
        <v>0</v>
      </c>
      <c r="DC2527" s="10">
        <v>0</v>
      </c>
      <c r="DD2527" s="10">
        <v>10.7</v>
      </c>
      <c r="DF2527" s="10">
        <v>0</v>
      </c>
      <c r="DG2527" s="10">
        <v>0</v>
      </c>
      <c r="DH2527" s="10">
        <v>0</v>
      </c>
      <c r="DI2527" s="10">
        <v>10.7</v>
      </c>
      <c r="DK2527" s="10">
        <v>0</v>
      </c>
      <c r="DL2527" s="10">
        <v>0</v>
      </c>
      <c r="DM2527" s="10">
        <v>0</v>
      </c>
      <c r="DN2527" s="10">
        <v>10.7</v>
      </c>
    </row>
    <row r="2528" spans="1:118" x14ac:dyDescent="0.25">
      <c r="A2528" s="10">
        <v>2589</v>
      </c>
      <c r="R2528" s="10">
        <v>2589</v>
      </c>
      <c r="S2528" s="10" t="s">
        <v>299</v>
      </c>
      <c r="T2528" s="10">
        <v>0.46320749999999994</v>
      </c>
      <c r="U2528" s="10">
        <v>0.28718864999999993</v>
      </c>
      <c r="V2528" s="10">
        <v>30</v>
      </c>
      <c r="W2528" s="10">
        <v>10.5</v>
      </c>
      <c r="Y2528" s="10">
        <v>0.84921374999999988</v>
      </c>
      <c r="Z2528" s="10">
        <v>0.5265125249999999</v>
      </c>
      <c r="AA2528" s="10">
        <v>55</v>
      </c>
      <c r="AB2528" s="10">
        <v>10.5</v>
      </c>
      <c r="AD2528" s="10">
        <v>0.92641499999999988</v>
      </c>
      <c r="AE2528" s="10">
        <v>0.57437729999999987</v>
      </c>
      <c r="AF2528" s="10">
        <v>60</v>
      </c>
      <c r="AG2528" s="10">
        <v>10.5</v>
      </c>
      <c r="AI2528" s="10">
        <v>2589</v>
      </c>
      <c r="AJ2528" s="10" t="s">
        <v>299</v>
      </c>
      <c r="AK2528" s="10">
        <v>0.72278534999999988</v>
      </c>
      <c r="AL2528" s="10">
        <v>0.41921550299999988</v>
      </c>
      <c r="AM2528" s="10">
        <v>46</v>
      </c>
      <c r="AN2528" s="10">
        <v>10.5</v>
      </c>
      <c r="AP2528" s="10">
        <v>1.1770919999999998</v>
      </c>
      <c r="AQ2528" s="10">
        <v>0.56971252799999994</v>
      </c>
      <c r="AR2528" s="10">
        <v>72</v>
      </c>
      <c r="AS2528" s="10">
        <v>10.5</v>
      </c>
      <c r="AU2528" s="10">
        <v>1.5367589999999998</v>
      </c>
      <c r="AV2528" s="10">
        <v>0.55630675799999985</v>
      </c>
      <c r="AW2528" s="10">
        <v>90</v>
      </c>
      <c r="AX2528" s="10">
        <v>10.5</v>
      </c>
      <c r="AZ2528" s="10">
        <v>2589</v>
      </c>
      <c r="BA2528" s="10" t="s">
        <v>299</v>
      </c>
      <c r="BB2528" s="10">
        <v>0.62937399999999988</v>
      </c>
      <c r="BC2528" s="10">
        <v>0.3902118799999999</v>
      </c>
      <c r="BD2528" s="10">
        <v>40</v>
      </c>
      <c r="BE2528" s="10">
        <v>10.7</v>
      </c>
      <c r="BG2528" s="10">
        <v>0.88112360000000001</v>
      </c>
      <c r="BH2528" s="10">
        <v>0.546296632</v>
      </c>
      <c r="BI2528" s="10">
        <v>56</v>
      </c>
      <c r="BJ2528" s="10">
        <v>10.7</v>
      </c>
      <c r="BL2528" s="10">
        <v>1.0036162499999999</v>
      </c>
      <c r="BM2528" s="10">
        <v>0.62224207499999995</v>
      </c>
      <c r="BN2528" s="10">
        <v>65</v>
      </c>
      <c r="BO2528" s="10">
        <v>10.5</v>
      </c>
      <c r="BQ2528" s="10">
        <v>2588</v>
      </c>
      <c r="BR2528" s="10" t="s">
        <v>308</v>
      </c>
      <c r="BS2528" s="10">
        <v>0</v>
      </c>
      <c r="BT2528" s="10">
        <v>0</v>
      </c>
      <c r="BU2528" s="10">
        <v>0</v>
      </c>
      <c r="BV2528" s="10">
        <v>10.7</v>
      </c>
      <c r="BX2528" s="10">
        <v>0</v>
      </c>
      <c r="BY2528" s="10">
        <v>0</v>
      </c>
      <c r="BZ2528" s="10">
        <v>0</v>
      </c>
      <c r="CA2528" s="10">
        <v>10.7</v>
      </c>
      <c r="CC2528" s="10">
        <v>0</v>
      </c>
      <c r="CD2528" s="10">
        <v>0</v>
      </c>
      <c r="CE2528" s="10">
        <v>0</v>
      </c>
      <c r="CF2528" s="10">
        <v>10.7</v>
      </c>
      <c r="CH2528" s="10">
        <v>2588</v>
      </c>
      <c r="CI2528" s="10" t="s">
        <v>308</v>
      </c>
      <c r="CJ2528" s="10">
        <v>0</v>
      </c>
      <c r="CK2528" s="10">
        <v>0</v>
      </c>
      <c r="CL2528" s="10">
        <v>0</v>
      </c>
      <c r="CM2528" s="10">
        <v>10.7</v>
      </c>
      <c r="CO2528" s="10">
        <v>0</v>
      </c>
      <c r="CP2528" s="10">
        <v>0</v>
      </c>
      <c r="CQ2528" s="10">
        <v>0</v>
      </c>
      <c r="CR2528" s="10">
        <v>10.7</v>
      </c>
      <c r="CT2528" s="10">
        <v>0</v>
      </c>
      <c r="CU2528" s="10">
        <v>0</v>
      </c>
      <c r="CV2528" s="10">
        <v>0</v>
      </c>
      <c r="CW2528" s="10">
        <v>10.6</v>
      </c>
      <c r="CY2528" s="10">
        <v>2596</v>
      </c>
      <c r="CZ2528" s="10" t="s">
        <v>290</v>
      </c>
      <c r="DA2528" s="10">
        <v>1.7585449999999999E-2</v>
      </c>
      <c r="DB2528" s="10">
        <v>5.7680275999999996E-3</v>
      </c>
      <c r="DC2528" s="10">
        <v>1</v>
      </c>
      <c r="DD2528" s="10">
        <v>10.7</v>
      </c>
      <c r="DF2528" s="10">
        <v>3.5170899999999998E-2</v>
      </c>
      <c r="DG2528" s="10">
        <v>1.1536055199999999E-2</v>
      </c>
      <c r="DH2528" s="10">
        <v>2</v>
      </c>
      <c r="DI2528" s="10">
        <v>10.7</v>
      </c>
      <c r="DK2528" s="10">
        <v>3.5170899999999998E-2</v>
      </c>
      <c r="DL2528" s="10">
        <v>1.1536055199999999E-2</v>
      </c>
      <c r="DM2528" s="10">
        <v>2</v>
      </c>
      <c r="DN2528" s="10">
        <v>10.7</v>
      </c>
    </row>
    <row r="2529" spans="1:118" x14ac:dyDescent="0.25">
      <c r="A2529" s="10">
        <v>2590</v>
      </c>
      <c r="R2529" s="10">
        <v>2590</v>
      </c>
      <c r="S2529" s="10" t="s">
        <v>8</v>
      </c>
      <c r="AI2529" s="10">
        <v>2590</v>
      </c>
      <c r="AJ2529" s="10" t="s">
        <v>8</v>
      </c>
      <c r="AK2529" s="10">
        <v>0.06</v>
      </c>
      <c r="AL2529" s="10">
        <v>0.08</v>
      </c>
      <c r="AM2529" s="10">
        <v>1</v>
      </c>
      <c r="AN2529" s="10">
        <v>37.4</v>
      </c>
      <c r="AP2529" s="10">
        <v>0.08</v>
      </c>
      <c r="AQ2529" s="10">
        <v>0.08</v>
      </c>
      <c r="AR2529" s="10">
        <v>1</v>
      </c>
      <c r="AS2529" s="10">
        <v>37.4</v>
      </c>
      <c r="AU2529" s="10">
        <v>0.08</v>
      </c>
      <c r="AV2529" s="10">
        <v>0.08</v>
      </c>
      <c r="AW2529" s="10">
        <v>1</v>
      </c>
      <c r="AX2529" s="10">
        <v>37.4</v>
      </c>
      <c r="AZ2529" s="10">
        <v>2590</v>
      </c>
      <c r="BA2529" s="10" t="s">
        <v>8</v>
      </c>
      <c r="BQ2529" s="10">
        <v>2589</v>
      </c>
      <c r="BR2529" s="10" t="s">
        <v>299</v>
      </c>
      <c r="BS2529" s="10">
        <v>0.75524879999999994</v>
      </c>
      <c r="BT2529" s="10">
        <v>0.46825425599999998</v>
      </c>
      <c r="BU2529" s="10">
        <v>48</v>
      </c>
      <c r="BV2529" s="10">
        <v>10.7</v>
      </c>
      <c r="BX2529" s="10">
        <v>1.21950468</v>
      </c>
      <c r="BY2529" s="10">
        <v>0.53780156388</v>
      </c>
      <c r="BZ2529" s="10">
        <v>72</v>
      </c>
      <c r="CA2529" s="10">
        <v>10.7</v>
      </c>
      <c r="CC2529" s="10">
        <v>1.7226336599999998</v>
      </c>
      <c r="CD2529" s="10">
        <v>0.62359338491999994</v>
      </c>
      <c r="CE2529" s="10">
        <v>99</v>
      </c>
      <c r="CF2529" s="10">
        <v>10.7</v>
      </c>
      <c r="CH2529" s="10">
        <v>2589</v>
      </c>
      <c r="CI2529" s="10" t="s">
        <v>299</v>
      </c>
      <c r="CJ2529" s="10">
        <v>0.31468699999999994</v>
      </c>
      <c r="CK2529" s="10">
        <v>0.19510593999999995</v>
      </c>
      <c r="CL2529" s="10">
        <v>20</v>
      </c>
      <c r="CM2529" s="10">
        <v>10.7</v>
      </c>
      <c r="CO2529" s="10">
        <v>0.70804575000000003</v>
      </c>
      <c r="CP2529" s="10">
        <v>0.43898836499999999</v>
      </c>
      <c r="CQ2529" s="10">
        <v>45</v>
      </c>
      <c r="CR2529" s="10">
        <v>10.7</v>
      </c>
      <c r="CT2529" s="10">
        <v>0.79495230000000006</v>
      </c>
      <c r="CU2529" s="10">
        <v>0.49287042600000003</v>
      </c>
      <c r="CV2529" s="10">
        <v>51</v>
      </c>
      <c r="CW2529" s="10">
        <v>10.6</v>
      </c>
      <c r="CY2529" s="10">
        <v>3232</v>
      </c>
      <c r="CZ2529" s="10" t="s">
        <v>877</v>
      </c>
      <c r="DA2529" s="10">
        <v>4.71</v>
      </c>
      <c r="DB2529" s="10">
        <v>0.4</v>
      </c>
      <c r="DC2529" s="10">
        <v>29</v>
      </c>
      <c r="DD2529" s="10">
        <v>118</v>
      </c>
      <c r="DF2529" s="10">
        <v>4.2699999999999996</v>
      </c>
      <c r="DG2529" s="10">
        <v>0.31</v>
      </c>
      <c r="DH2529" s="10">
        <v>23</v>
      </c>
      <c r="DI2529" s="10">
        <v>118</v>
      </c>
      <c r="DK2529" s="10">
        <v>4.3899999999999997</v>
      </c>
      <c r="DL2529" s="10">
        <v>0.44</v>
      </c>
      <c r="DM2529" s="10">
        <v>22</v>
      </c>
      <c r="DN2529" s="10">
        <v>116</v>
      </c>
    </row>
    <row r="2530" spans="1:118" x14ac:dyDescent="0.25">
      <c r="A2530" s="10">
        <v>2591</v>
      </c>
      <c r="R2530" s="10">
        <v>2591</v>
      </c>
      <c r="S2530" s="10" t="s">
        <v>9</v>
      </c>
      <c r="T2530" s="10">
        <v>0.03</v>
      </c>
      <c r="U2530" s="10">
        <v>0.03</v>
      </c>
      <c r="V2530" s="10">
        <v>1</v>
      </c>
      <c r="W2530" s="10">
        <v>37.4</v>
      </c>
      <c r="Y2530" s="10">
        <v>0.04</v>
      </c>
      <c r="Z2530" s="10">
        <v>0.03</v>
      </c>
      <c r="AA2530" s="10">
        <v>1</v>
      </c>
      <c r="AB2530" s="10">
        <v>37.4</v>
      </c>
      <c r="AD2530" s="10">
        <v>0.03</v>
      </c>
      <c r="AE2530" s="10">
        <v>0.03</v>
      </c>
      <c r="AF2530" s="10">
        <v>1</v>
      </c>
      <c r="AG2530" s="10">
        <v>37.4</v>
      </c>
      <c r="AI2530" s="10">
        <v>2591</v>
      </c>
      <c r="AJ2530" s="10" t="s">
        <v>9</v>
      </c>
      <c r="AZ2530" s="10">
        <v>2591</v>
      </c>
      <c r="BA2530" s="10" t="s">
        <v>9</v>
      </c>
      <c r="BB2530" s="10">
        <v>0.05</v>
      </c>
      <c r="BC2530" s="10">
        <v>0.04</v>
      </c>
      <c r="BD2530" s="10">
        <v>1</v>
      </c>
      <c r="BE2530" s="10">
        <v>37.4</v>
      </c>
      <c r="BG2530" s="10">
        <v>0.05</v>
      </c>
      <c r="BH2530" s="10">
        <v>0.04</v>
      </c>
      <c r="BI2530" s="10">
        <v>1</v>
      </c>
      <c r="BJ2530" s="10">
        <v>37.4</v>
      </c>
      <c r="BL2530" s="10">
        <v>0.05</v>
      </c>
      <c r="BM2530" s="10">
        <v>0.04</v>
      </c>
      <c r="BN2530" s="10">
        <v>1</v>
      </c>
      <c r="BO2530" s="10">
        <v>37.4</v>
      </c>
      <c r="BQ2530" s="10">
        <v>2590</v>
      </c>
      <c r="BR2530" s="10" t="s">
        <v>8</v>
      </c>
      <c r="BS2530" s="10">
        <v>0.05</v>
      </c>
      <c r="BT2530" s="10">
        <v>0.03</v>
      </c>
      <c r="BU2530" s="10">
        <v>1</v>
      </c>
      <c r="BV2530" s="10">
        <v>37.4</v>
      </c>
      <c r="BX2530" s="10">
        <v>0.1</v>
      </c>
      <c r="BY2530" s="10">
        <v>0.06</v>
      </c>
      <c r="BZ2530" s="10">
        <v>2</v>
      </c>
      <c r="CA2530" s="10">
        <v>37.4</v>
      </c>
      <c r="CC2530" s="10">
        <v>7.0000000000000007E-2</v>
      </c>
      <c r="CD2530" s="10">
        <v>0.03</v>
      </c>
      <c r="CE2530" s="10">
        <v>1</v>
      </c>
      <c r="CF2530" s="10">
        <v>37.4</v>
      </c>
      <c r="CH2530" s="10">
        <v>2590</v>
      </c>
      <c r="CI2530" s="10" t="s">
        <v>8</v>
      </c>
      <c r="CY2530" s="10">
        <v>3233</v>
      </c>
      <c r="CZ2530" s="10" t="s">
        <v>878</v>
      </c>
      <c r="DA2530" s="10">
        <v>15.02</v>
      </c>
      <c r="DB2530" s="10">
        <v>1.07</v>
      </c>
      <c r="DC2530" s="10">
        <v>74</v>
      </c>
      <c r="DD2530" s="10">
        <v>118</v>
      </c>
      <c r="DF2530" s="10">
        <v>14.4</v>
      </c>
      <c r="DG2530" s="10">
        <v>0.96</v>
      </c>
      <c r="DH2530" s="10">
        <v>72</v>
      </c>
      <c r="DI2530" s="10">
        <v>118</v>
      </c>
      <c r="DK2530" s="10">
        <v>14.58</v>
      </c>
      <c r="DL2530" s="10">
        <v>1.0900000000000001</v>
      </c>
      <c r="DM2530" s="10">
        <v>72</v>
      </c>
      <c r="DN2530" s="10">
        <v>116</v>
      </c>
    </row>
    <row r="2531" spans="1:118" x14ac:dyDescent="0.25">
      <c r="A2531" s="10">
        <v>2592</v>
      </c>
      <c r="R2531" s="10">
        <v>2592</v>
      </c>
      <c r="S2531" s="10" t="s">
        <v>10</v>
      </c>
      <c r="AI2531" s="10">
        <v>2592</v>
      </c>
      <c r="AJ2531" s="10" t="s">
        <v>10</v>
      </c>
      <c r="AK2531" s="10">
        <v>0.05</v>
      </c>
      <c r="AL2531" s="10">
        <v>0.03</v>
      </c>
      <c r="AM2531" s="10">
        <v>3</v>
      </c>
      <c r="AN2531" s="10">
        <v>10.5</v>
      </c>
      <c r="AP2531" s="10">
        <v>7.0000000000000007E-2</v>
      </c>
      <c r="AQ2531" s="10">
        <v>0.03</v>
      </c>
      <c r="AR2531" s="10">
        <v>3</v>
      </c>
      <c r="AS2531" s="10">
        <v>10.5</v>
      </c>
      <c r="AU2531" s="10">
        <v>7.0000000000000007E-2</v>
      </c>
      <c r="AV2531" s="10">
        <v>0.03</v>
      </c>
      <c r="AW2531" s="10">
        <v>4</v>
      </c>
      <c r="AX2531" s="10">
        <v>10.5</v>
      </c>
      <c r="AZ2531" s="10">
        <v>2592</v>
      </c>
      <c r="BA2531" s="10" t="s">
        <v>10</v>
      </c>
      <c r="BQ2531" s="10">
        <v>2591</v>
      </c>
      <c r="BR2531" s="10" t="s">
        <v>9</v>
      </c>
      <c r="CH2531" s="10">
        <v>2591</v>
      </c>
      <c r="CI2531" s="10" t="s">
        <v>9</v>
      </c>
      <c r="CJ2531" s="10">
        <v>0.04</v>
      </c>
      <c r="CK2531" s="10">
        <v>0.03</v>
      </c>
      <c r="CL2531" s="10">
        <v>1</v>
      </c>
      <c r="CM2531" s="10">
        <v>37.200000000000003</v>
      </c>
      <c r="CO2531" s="10">
        <v>0.04</v>
      </c>
      <c r="CP2531" s="10">
        <v>0.03</v>
      </c>
      <c r="CQ2531" s="10">
        <v>1</v>
      </c>
      <c r="CR2531" s="10">
        <v>36.5</v>
      </c>
      <c r="CT2531" s="10">
        <v>0.04</v>
      </c>
      <c r="CU2531" s="10">
        <v>0.03</v>
      </c>
      <c r="CV2531" s="10">
        <v>1</v>
      </c>
      <c r="CW2531" s="10">
        <v>37.1</v>
      </c>
      <c r="CY2531" s="10">
        <v>2597</v>
      </c>
      <c r="CZ2531" s="10" t="s">
        <v>39</v>
      </c>
      <c r="DA2531" s="10">
        <v>5</v>
      </c>
      <c r="DB2531" s="10">
        <v>1.7</v>
      </c>
      <c r="DC2531" s="10">
        <v>20</v>
      </c>
      <c r="DD2531" s="10">
        <v>118</v>
      </c>
      <c r="DF2531" s="10">
        <v>5.6</v>
      </c>
      <c r="DG2531" s="10">
        <v>1.6</v>
      </c>
      <c r="DH2531" s="10">
        <v>33</v>
      </c>
      <c r="DI2531" s="10">
        <v>118</v>
      </c>
      <c r="DK2531" s="10">
        <v>5.8</v>
      </c>
      <c r="DL2531" s="10">
        <v>1.8</v>
      </c>
      <c r="DM2531" s="10">
        <v>33</v>
      </c>
      <c r="DN2531" s="10">
        <v>116</v>
      </c>
    </row>
    <row r="2532" spans="1:118" x14ac:dyDescent="0.25">
      <c r="A2532" s="10">
        <v>2593</v>
      </c>
      <c r="R2532" s="10">
        <v>2593</v>
      </c>
      <c r="S2532" s="10" t="s">
        <v>11</v>
      </c>
      <c r="T2532" s="10">
        <v>0.03</v>
      </c>
      <c r="U2532" s="10">
        <v>0.02</v>
      </c>
      <c r="V2532" s="10">
        <v>2</v>
      </c>
      <c r="W2532" s="10">
        <v>10.5</v>
      </c>
      <c r="Y2532" s="10">
        <v>0.04</v>
      </c>
      <c r="Z2532" s="10">
        <v>0.02</v>
      </c>
      <c r="AA2532" s="10">
        <v>3</v>
      </c>
      <c r="AB2532" s="10">
        <v>10.5</v>
      </c>
      <c r="AD2532" s="10">
        <v>0.03</v>
      </c>
      <c r="AE2532" s="10">
        <v>0.02</v>
      </c>
      <c r="AF2532" s="10">
        <v>2</v>
      </c>
      <c r="AG2532" s="10">
        <v>10.5</v>
      </c>
      <c r="AI2532" s="10">
        <v>2593</v>
      </c>
      <c r="AJ2532" s="10" t="s">
        <v>11</v>
      </c>
      <c r="AZ2532" s="10">
        <v>2593</v>
      </c>
      <c r="BA2532" s="10" t="s">
        <v>11</v>
      </c>
      <c r="BB2532" s="10">
        <v>0.05</v>
      </c>
      <c r="BC2532" s="10">
        <v>0.03</v>
      </c>
      <c r="BD2532" s="10">
        <v>3</v>
      </c>
      <c r="BE2532" s="10">
        <v>10.7</v>
      </c>
      <c r="BG2532" s="10">
        <v>0.05</v>
      </c>
      <c r="BH2532" s="10">
        <v>0.03</v>
      </c>
      <c r="BI2532" s="10">
        <v>3</v>
      </c>
      <c r="BJ2532" s="10">
        <v>10.5</v>
      </c>
      <c r="BL2532" s="10">
        <v>0.05</v>
      </c>
      <c r="BM2532" s="10">
        <v>0.03</v>
      </c>
      <c r="BN2532" s="10">
        <v>3</v>
      </c>
      <c r="BO2532" s="10">
        <v>10.7</v>
      </c>
      <c r="BQ2532" s="10">
        <v>2592</v>
      </c>
      <c r="BR2532" s="10" t="s">
        <v>10</v>
      </c>
      <c r="BS2532" s="10">
        <v>0.05</v>
      </c>
      <c r="BT2532" s="10">
        <v>0.02</v>
      </c>
      <c r="BU2532" s="10">
        <v>2</v>
      </c>
      <c r="BV2532" s="10">
        <v>10.5</v>
      </c>
      <c r="BX2532" s="10">
        <v>0.1</v>
      </c>
      <c r="BY2532" s="10">
        <v>0.05</v>
      </c>
      <c r="BZ2532" s="10">
        <v>6</v>
      </c>
      <c r="CA2532" s="10">
        <v>10.5</v>
      </c>
      <c r="CC2532" s="10">
        <v>7.0000000000000007E-2</v>
      </c>
      <c r="CD2532" s="10">
        <v>0.02</v>
      </c>
      <c r="CE2532" s="10">
        <v>4</v>
      </c>
      <c r="CF2532" s="10">
        <v>10.5</v>
      </c>
      <c r="CH2532" s="10">
        <v>2592</v>
      </c>
      <c r="CI2532" s="10" t="s">
        <v>10</v>
      </c>
      <c r="CY2532" s="10">
        <v>2598</v>
      </c>
      <c r="CZ2532" s="10" t="s">
        <v>40</v>
      </c>
    </row>
    <row r="2533" spans="1:118" x14ac:dyDescent="0.25">
      <c r="A2533" s="10">
        <v>2594</v>
      </c>
      <c r="R2533" s="10">
        <v>2594</v>
      </c>
      <c r="S2533" s="10" t="s">
        <v>288</v>
      </c>
      <c r="T2533" s="10">
        <v>1.5440249999999999E-2</v>
      </c>
      <c r="U2533" s="10">
        <v>9.5729549999999993E-3</v>
      </c>
      <c r="V2533" s="10">
        <v>1</v>
      </c>
      <c r="W2533" s="10">
        <v>10.5</v>
      </c>
      <c r="Y2533" s="10">
        <v>1.5440249999999999E-2</v>
      </c>
      <c r="Z2533" s="10">
        <v>9.5729549999999993E-3</v>
      </c>
      <c r="AA2533" s="10">
        <v>1</v>
      </c>
      <c r="AB2533" s="10">
        <v>10.5</v>
      </c>
      <c r="AD2533" s="10">
        <v>1.5440249999999999E-2</v>
      </c>
      <c r="AE2533" s="10">
        <v>9.5729549999999993E-3</v>
      </c>
      <c r="AF2533" s="10">
        <v>1</v>
      </c>
      <c r="AG2533" s="10">
        <v>10.5</v>
      </c>
      <c r="AI2533" s="10">
        <v>2594</v>
      </c>
      <c r="AJ2533" s="10" t="s">
        <v>288</v>
      </c>
      <c r="AK2533" s="10">
        <v>1.5440249999999999E-2</v>
      </c>
      <c r="AL2533" s="10">
        <v>9.5729549999999993E-3</v>
      </c>
      <c r="AM2533" s="10">
        <v>1</v>
      </c>
      <c r="AN2533" s="10">
        <v>10.5</v>
      </c>
      <c r="AP2533" s="10">
        <v>3.2697000000000004E-2</v>
      </c>
      <c r="AQ2533" s="10">
        <v>1.5825348000000003E-2</v>
      </c>
      <c r="AR2533" s="10">
        <v>2</v>
      </c>
      <c r="AS2533" s="10">
        <v>10.5</v>
      </c>
      <c r="AU2533" s="10">
        <v>1.6348500000000002E-2</v>
      </c>
      <c r="AV2533" s="10">
        <v>7.9126740000000015E-3</v>
      </c>
      <c r="AW2533" s="10">
        <v>1</v>
      </c>
      <c r="AX2533" s="10">
        <v>10.5</v>
      </c>
      <c r="AZ2533" s="10">
        <v>2594</v>
      </c>
      <c r="BA2533" s="10" t="s">
        <v>288</v>
      </c>
      <c r="BB2533" s="10">
        <v>1.5734349999999998E-2</v>
      </c>
      <c r="BC2533" s="10">
        <v>9.7552969999999978E-3</v>
      </c>
      <c r="BD2533" s="10">
        <v>1</v>
      </c>
      <c r="BE2533" s="10">
        <v>10.7</v>
      </c>
      <c r="BG2533" s="10">
        <v>1.5440249999999999E-2</v>
      </c>
      <c r="BH2533" s="10">
        <v>9.5729549999999993E-3</v>
      </c>
      <c r="BI2533" s="10">
        <v>1</v>
      </c>
      <c r="BJ2533" s="10">
        <v>10.5</v>
      </c>
      <c r="BL2533" s="10">
        <v>1.5734349999999998E-2</v>
      </c>
      <c r="BM2533" s="10">
        <v>9.7552969999999978E-3</v>
      </c>
      <c r="BN2533" s="10">
        <v>1</v>
      </c>
      <c r="BO2533" s="10">
        <v>10.7</v>
      </c>
      <c r="BQ2533" s="10">
        <v>2593</v>
      </c>
      <c r="BR2533" s="10" t="s">
        <v>11</v>
      </c>
      <c r="CH2533" s="10">
        <v>2593</v>
      </c>
      <c r="CI2533" s="10" t="s">
        <v>11</v>
      </c>
      <c r="CJ2533" s="10">
        <v>0.04</v>
      </c>
      <c r="CK2533" s="10">
        <v>0.02</v>
      </c>
      <c r="CL2533" s="10">
        <v>1</v>
      </c>
      <c r="CM2533" s="10">
        <v>10.7</v>
      </c>
      <c r="CO2533" s="10">
        <v>0.04</v>
      </c>
      <c r="CP2533" s="10">
        <v>0.02</v>
      </c>
      <c r="CQ2533" s="10">
        <v>2</v>
      </c>
      <c r="CR2533" s="10">
        <v>10.7</v>
      </c>
      <c r="CT2533" s="10">
        <v>0.04</v>
      </c>
      <c r="CU2533" s="10">
        <v>0.02</v>
      </c>
      <c r="CV2533" s="10">
        <v>2</v>
      </c>
      <c r="CW2533" s="10">
        <v>10.7</v>
      </c>
      <c r="CY2533" s="10">
        <v>2599</v>
      </c>
      <c r="CZ2533" s="10" t="s">
        <v>8</v>
      </c>
      <c r="DA2533" s="10">
        <v>4.5999999999999996</v>
      </c>
      <c r="DB2533" s="10">
        <v>1.5</v>
      </c>
      <c r="DC2533" s="10">
        <v>73</v>
      </c>
      <c r="DD2533" s="10">
        <v>38</v>
      </c>
      <c r="DF2533" s="10">
        <v>5.0999999999999996</v>
      </c>
      <c r="DG2533" s="10">
        <v>1.5</v>
      </c>
      <c r="DH2533" s="10">
        <v>81</v>
      </c>
      <c r="DI2533" s="10">
        <v>38</v>
      </c>
      <c r="DK2533" s="10">
        <v>5.3</v>
      </c>
      <c r="DL2533" s="10">
        <v>1.55</v>
      </c>
      <c r="DM2533" s="10">
        <v>84</v>
      </c>
      <c r="DN2533" s="10">
        <v>38</v>
      </c>
    </row>
    <row r="2534" spans="1:118" x14ac:dyDescent="0.25">
      <c r="A2534" s="10">
        <v>2595</v>
      </c>
      <c r="R2534" s="10">
        <v>2595</v>
      </c>
      <c r="S2534" s="10" t="s">
        <v>289</v>
      </c>
      <c r="T2534" s="10">
        <v>1.5440249999999999E-2</v>
      </c>
      <c r="U2534" s="10">
        <v>9.5729549999999993E-3</v>
      </c>
      <c r="V2534" s="10">
        <v>1</v>
      </c>
      <c r="W2534" s="10">
        <v>10.5</v>
      </c>
      <c r="Y2534" s="10">
        <v>1.5440249999999999E-2</v>
      </c>
      <c r="Z2534" s="10">
        <v>9.5729549999999993E-3</v>
      </c>
      <c r="AA2534" s="10">
        <v>1</v>
      </c>
      <c r="AB2534" s="10">
        <v>10.5</v>
      </c>
      <c r="AD2534" s="10">
        <v>1.5440249999999999E-2</v>
      </c>
      <c r="AE2534" s="10">
        <v>9.5729549999999993E-3</v>
      </c>
      <c r="AF2534" s="10">
        <v>1</v>
      </c>
      <c r="AG2534" s="10">
        <v>10.5</v>
      </c>
      <c r="AI2534" s="10">
        <v>2595</v>
      </c>
      <c r="AJ2534" s="10" t="s">
        <v>289</v>
      </c>
      <c r="AK2534" s="10">
        <v>1.5440249999999999E-2</v>
      </c>
      <c r="AL2534" s="10">
        <v>9.5729549999999993E-3</v>
      </c>
      <c r="AM2534" s="10">
        <v>1</v>
      </c>
      <c r="AN2534" s="10">
        <v>10.5</v>
      </c>
      <c r="AP2534" s="10">
        <v>1.6348500000000002E-2</v>
      </c>
      <c r="AQ2534" s="10">
        <v>7.9126740000000015E-3</v>
      </c>
      <c r="AR2534" s="10">
        <v>1</v>
      </c>
      <c r="AS2534" s="10">
        <v>10.5</v>
      </c>
      <c r="AU2534" s="10">
        <v>1.6348500000000002E-2</v>
      </c>
      <c r="AV2534" s="10">
        <v>7.9126740000000015E-3</v>
      </c>
      <c r="AW2534" s="10">
        <v>1</v>
      </c>
      <c r="AX2534" s="10">
        <v>10.5</v>
      </c>
      <c r="AZ2534" s="10">
        <v>2595</v>
      </c>
      <c r="BA2534" s="10" t="s">
        <v>289</v>
      </c>
      <c r="BB2534" s="10">
        <v>1.5734349999999998E-2</v>
      </c>
      <c r="BC2534" s="10">
        <v>9.7552969999999978E-3</v>
      </c>
      <c r="BD2534" s="10">
        <v>1</v>
      </c>
      <c r="BE2534" s="10">
        <v>10.7</v>
      </c>
      <c r="BG2534" s="10">
        <v>1.5440249999999999E-2</v>
      </c>
      <c r="BH2534" s="10">
        <v>9.5729549999999993E-3</v>
      </c>
      <c r="BI2534" s="10">
        <v>1</v>
      </c>
      <c r="BJ2534" s="10">
        <v>10.5</v>
      </c>
      <c r="BL2534" s="10">
        <v>1.5734349999999998E-2</v>
      </c>
      <c r="BM2534" s="10">
        <v>9.7552969999999978E-3</v>
      </c>
      <c r="BN2534" s="10">
        <v>1</v>
      </c>
      <c r="BO2534" s="10">
        <v>10.7</v>
      </c>
      <c r="BQ2534" s="10">
        <v>2594</v>
      </c>
      <c r="BR2534" s="10" t="s">
        <v>288</v>
      </c>
      <c r="BS2534" s="10">
        <v>1.616685E-2</v>
      </c>
      <c r="BT2534" s="10">
        <v>8.2774271999999996E-3</v>
      </c>
      <c r="BU2534" s="10">
        <v>1</v>
      </c>
      <c r="BV2534" s="10">
        <v>10.5</v>
      </c>
      <c r="BX2534" s="10">
        <v>3.2697000000000004E-2</v>
      </c>
      <c r="BY2534" s="10">
        <v>1.5825348000000003E-2</v>
      </c>
      <c r="BZ2534" s="10">
        <v>2</v>
      </c>
      <c r="CA2534" s="10">
        <v>10.5</v>
      </c>
      <c r="CC2534" s="10">
        <v>1.7256749999999998E-2</v>
      </c>
      <c r="CD2534" s="10">
        <v>5.6602139999999993E-3</v>
      </c>
      <c r="CE2534" s="10">
        <v>1</v>
      </c>
      <c r="CF2534" s="10">
        <v>10.5</v>
      </c>
      <c r="CH2534" s="10">
        <v>2594</v>
      </c>
      <c r="CI2534" s="10" t="s">
        <v>288</v>
      </c>
      <c r="CJ2534" s="10">
        <v>1.5734349999999998E-2</v>
      </c>
      <c r="CK2534" s="10">
        <v>9.7552969999999978E-3</v>
      </c>
      <c r="CL2534" s="10">
        <v>1</v>
      </c>
      <c r="CM2534" s="10">
        <v>10.7</v>
      </c>
      <c r="CO2534" s="10">
        <v>1.5734349999999998E-2</v>
      </c>
      <c r="CP2534" s="10">
        <v>9.7552969999999978E-3</v>
      </c>
      <c r="CQ2534" s="10">
        <v>1</v>
      </c>
      <c r="CR2534" s="10">
        <v>10.7</v>
      </c>
      <c r="CT2534" s="10">
        <v>1.5734349999999998E-2</v>
      </c>
      <c r="CU2534" s="10">
        <v>9.7552969999999978E-3</v>
      </c>
      <c r="CV2534" s="10">
        <v>1</v>
      </c>
      <c r="CW2534" s="10">
        <v>10.7</v>
      </c>
      <c r="CY2534" s="10">
        <v>2600</v>
      </c>
      <c r="CZ2534" s="10" t="s">
        <v>9</v>
      </c>
    </row>
    <row r="2535" spans="1:118" x14ac:dyDescent="0.25">
      <c r="A2535" s="10">
        <v>2596</v>
      </c>
      <c r="R2535" s="10">
        <v>2596</v>
      </c>
      <c r="S2535" s="10" t="s">
        <v>290</v>
      </c>
      <c r="T2535" s="10">
        <v>1.5440249999999999E-2</v>
      </c>
      <c r="U2535" s="10">
        <v>9.5729549999999993E-3</v>
      </c>
      <c r="V2535" s="10">
        <v>1</v>
      </c>
      <c r="W2535" s="10">
        <v>10.5</v>
      </c>
      <c r="Y2535" s="10">
        <v>1.5440249999999999E-2</v>
      </c>
      <c r="Z2535" s="10">
        <v>9.5729549999999993E-3</v>
      </c>
      <c r="AA2535" s="10">
        <v>1</v>
      </c>
      <c r="AB2535" s="10">
        <v>10.5</v>
      </c>
      <c r="AD2535" s="10">
        <v>1.5440249999999999E-2</v>
      </c>
      <c r="AE2535" s="10">
        <v>9.5729549999999993E-3</v>
      </c>
      <c r="AF2535" s="10">
        <v>1</v>
      </c>
      <c r="AG2535" s="10">
        <v>10.5</v>
      </c>
      <c r="AI2535" s="10">
        <v>2596</v>
      </c>
      <c r="AJ2535" s="10" t="s">
        <v>290</v>
      </c>
      <c r="AK2535" s="10">
        <v>3.0880499999999998E-2</v>
      </c>
      <c r="AL2535" s="10">
        <v>1.9145909999999999E-2</v>
      </c>
      <c r="AM2535" s="10">
        <v>2</v>
      </c>
      <c r="AN2535" s="10">
        <v>10.5</v>
      </c>
      <c r="AP2535" s="10">
        <v>3.2697000000000004E-2</v>
      </c>
      <c r="AQ2535" s="10">
        <v>1.5825348000000003E-2</v>
      </c>
      <c r="AR2535" s="10">
        <v>2</v>
      </c>
      <c r="AS2535" s="10">
        <v>10.5</v>
      </c>
      <c r="AU2535" s="10">
        <v>4.9045499999999999E-2</v>
      </c>
      <c r="AV2535" s="10">
        <v>2.3738021999999998E-2</v>
      </c>
      <c r="AW2535" s="10">
        <v>3</v>
      </c>
      <c r="AX2535" s="10">
        <v>10.5</v>
      </c>
      <c r="AZ2535" s="10">
        <v>2596</v>
      </c>
      <c r="BA2535" s="10" t="s">
        <v>290</v>
      </c>
      <c r="BB2535" s="10">
        <v>1.5734349999999998E-2</v>
      </c>
      <c r="BC2535" s="10">
        <v>9.7552969999999978E-3</v>
      </c>
      <c r="BD2535" s="10">
        <v>1</v>
      </c>
      <c r="BE2535" s="10">
        <v>10.7</v>
      </c>
      <c r="BG2535" s="10">
        <v>1.5440249999999999E-2</v>
      </c>
      <c r="BH2535" s="10">
        <v>9.5729549999999993E-3</v>
      </c>
      <c r="BI2535" s="10">
        <v>1</v>
      </c>
      <c r="BJ2535" s="10">
        <v>10.5</v>
      </c>
      <c r="BL2535" s="10">
        <v>1.5734349999999998E-2</v>
      </c>
      <c r="BM2535" s="10">
        <v>9.7552969999999978E-3</v>
      </c>
      <c r="BN2535" s="10">
        <v>1</v>
      </c>
      <c r="BO2535" s="10">
        <v>10.7</v>
      </c>
      <c r="BQ2535" s="10">
        <v>2595</v>
      </c>
      <c r="BR2535" s="10" t="s">
        <v>289</v>
      </c>
      <c r="BS2535" s="10">
        <v>1.616685E-2</v>
      </c>
      <c r="BT2535" s="10">
        <v>8.2774271999999996E-3</v>
      </c>
      <c r="BU2535" s="10">
        <v>1</v>
      </c>
      <c r="BV2535" s="10">
        <v>10.5</v>
      </c>
      <c r="BX2535" s="10">
        <v>1.6348500000000002E-2</v>
      </c>
      <c r="BY2535" s="10">
        <v>7.9126740000000015E-3</v>
      </c>
      <c r="BZ2535" s="10">
        <v>1</v>
      </c>
      <c r="CA2535" s="10">
        <v>10.5</v>
      </c>
      <c r="CC2535" s="10">
        <v>1.7256749999999998E-2</v>
      </c>
      <c r="CD2535" s="10">
        <v>5.6602139999999993E-3</v>
      </c>
      <c r="CE2535" s="10">
        <v>1</v>
      </c>
      <c r="CF2535" s="10">
        <v>10.5</v>
      </c>
      <c r="CH2535" s="10">
        <v>2595</v>
      </c>
      <c r="CI2535" s="10" t="s">
        <v>289</v>
      </c>
      <c r="CJ2535" s="10">
        <v>0</v>
      </c>
      <c r="CK2535" s="10">
        <v>0</v>
      </c>
      <c r="CL2535" s="10">
        <v>0</v>
      </c>
      <c r="CM2535" s="10">
        <v>10.7</v>
      </c>
      <c r="CO2535" s="10">
        <v>0</v>
      </c>
      <c r="CP2535" s="10">
        <v>0</v>
      </c>
      <c r="CQ2535" s="10">
        <v>0</v>
      </c>
      <c r="CR2535" s="10">
        <v>10.7</v>
      </c>
      <c r="CT2535" s="10">
        <v>0</v>
      </c>
      <c r="CU2535" s="10">
        <v>0</v>
      </c>
      <c r="CV2535" s="10">
        <v>0</v>
      </c>
      <c r="CW2535" s="10">
        <v>10.7</v>
      </c>
      <c r="CY2535" s="10">
        <v>2601</v>
      </c>
      <c r="CZ2535" s="10" t="s">
        <v>399</v>
      </c>
      <c r="DA2535" s="10">
        <v>0.38</v>
      </c>
      <c r="DB2535" s="10">
        <v>0.11</v>
      </c>
      <c r="DC2535" s="10">
        <v>35</v>
      </c>
      <c r="DD2535" s="10">
        <v>6.5</v>
      </c>
      <c r="DF2535" s="10">
        <v>0.45</v>
      </c>
      <c r="DG2535" s="10">
        <v>0.1</v>
      </c>
      <c r="DH2535" s="10">
        <v>41</v>
      </c>
      <c r="DI2535" s="10">
        <v>6.5</v>
      </c>
      <c r="DK2535" s="10">
        <v>0.46</v>
      </c>
      <c r="DL2535" s="10">
        <v>0.12</v>
      </c>
      <c r="DM2535" s="10">
        <v>42</v>
      </c>
      <c r="DN2535" s="10">
        <v>6.5</v>
      </c>
    </row>
    <row r="2536" spans="1:118" x14ac:dyDescent="0.25">
      <c r="A2536" s="10">
        <v>3232</v>
      </c>
      <c r="R2536" s="10">
        <v>2597</v>
      </c>
      <c r="S2536" s="10" t="s">
        <v>39</v>
      </c>
      <c r="AI2536" s="10">
        <v>2597</v>
      </c>
      <c r="AJ2536" s="10" t="s">
        <v>39</v>
      </c>
      <c r="AK2536" s="10">
        <v>4</v>
      </c>
      <c r="AL2536" s="10">
        <v>2</v>
      </c>
      <c r="AM2536" s="10">
        <v>25</v>
      </c>
      <c r="AN2536" s="10">
        <v>112</v>
      </c>
      <c r="AP2536" s="10">
        <v>4.9000000000000004</v>
      </c>
      <c r="AQ2536" s="10">
        <v>2</v>
      </c>
      <c r="AR2536" s="10">
        <v>30</v>
      </c>
      <c r="AS2536" s="10">
        <v>112</v>
      </c>
      <c r="AU2536" s="10">
        <v>4.8</v>
      </c>
      <c r="AV2536" s="10">
        <v>2.2000000000000002</v>
      </c>
      <c r="AW2536" s="10">
        <v>30</v>
      </c>
      <c r="AX2536" s="10">
        <v>111</v>
      </c>
      <c r="AZ2536" s="10">
        <v>3232</v>
      </c>
      <c r="BA2536" s="10" t="s">
        <v>877</v>
      </c>
      <c r="BD2536" s="10">
        <v>0</v>
      </c>
      <c r="BE2536" s="10">
        <v>119</v>
      </c>
      <c r="BJ2536" s="10">
        <v>120</v>
      </c>
      <c r="BN2536" s="10">
        <v>0</v>
      </c>
      <c r="BO2536" s="10">
        <v>119</v>
      </c>
      <c r="BQ2536" s="10">
        <v>2596</v>
      </c>
      <c r="BR2536" s="10" t="s">
        <v>290</v>
      </c>
      <c r="BS2536" s="10">
        <v>1.616685E-2</v>
      </c>
      <c r="BT2536" s="10">
        <v>8.2774271999999996E-3</v>
      </c>
      <c r="BU2536" s="10">
        <v>1</v>
      </c>
      <c r="BV2536" s="10">
        <v>10.5</v>
      </c>
      <c r="BX2536" s="10">
        <v>3.2697000000000004E-2</v>
      </c>
      <c r="BY2536" s="10">
        <v>1.5825348000000003E-2</v>
      </c>
      <c r="BZ2536" s="10">
        <v>2</v>
      </c>
      <c r="CA2536" s="10">
        <v>10.5</v>
      </c>
      <c r="CC2536" s="10">
        <v>3.4513499999999996E-2</v>
      </c>
      <c r="CD2536" s="10">
        <v>1.1320427999999999E-2</v>
      </c>
      <c r="CE2536" s="10">
        <v>2</v>
      </c>
      <c r="CF2536" s="10">
        <v>10.5</v>
      </c>
      <c r="CH2536" s="10">
        <v>2596</v>
      </c>
      <c r="CI2536" s="10" t="s">
        <v>290</v>
      </c>
      <c r="CJ2536" s="10">
        <v>1.5734349999999998E-2</v>
      </c>
      <c r="CK2536" s="10">
        <v>9.7552969999999978E-3</v>
      </c>
      <c r="CL2536" s="10">
        <v>1</v>
      </c>
      <c r="CM2536" s="10">
        <v>10.7</v>
      </c>
      <c r="CO2536" s="10">
        <v>1.5734349999999998E-2</v>
      </c>
      <c r="CP2536" s="10">
        <v>9.7552969999999978E-3</v>
      </c>
      <c r="CQ2536" s="10">
        <v>1</v>
      </c>
      <c r="CR2536" s="10">
        <v>10.7</v>
      </c>
      <c r="CT2536" s="10">
        <v>1.5734349999999998E-2</v>
      </c>
      <c r="CU2536" s="10">
        <v>9.7552969999999978E-3</v>
      </c>
      <c r="CV2536" s="10">
        <v>1</v>
      </c>
      <c r="CW2536" s="10">
        <v>10.7</v>
      </c>
      <c r="CY2536" s="10">
        <v>2602</v>
      </c>
      <c r="CZ2536" s="10" t="s">
        <v>44</v>
      </c>
    </row>
    <row r="2537" spans="1:118" x14ac:dyDescent="0.25">
      <c r="A2537" s="10">
        <v>3233</v>
      </c>
      <c r="R2537" s="10">
        <v>2598</v>
      </c>
      <c r="S2537" s="10" t="s">
        <v>40</v>
      </c>
      <c r="T2537" s="10">
        <v>7.6</v>
      </c>
      <c r="U2537" s="10">
        <v>3.9</v>
      </c>
      <c r="V2537" s="10">
        <v>42</v>
      </c>
      <c r="W2537" s="10">
        <v>122</v>
      </c>
      <c r="Y2537" s="10">
        <v>6.7</v>
      </c>
      <c r="Z2537" s="10">
        <v>4.3</v>
      </c>
      <c r="AA2537" s="10">
        <v>40</v>
      </c>
      <c r="AB2537" s="10">
        <v>122</v>
      </c>
      <c r="AD2537" s="10">
        <v>7.1</v>
      </c>
      <c r="AE2537" s="10">
        <v>4.4000000000000004</v>
      </c>
      <c r="AF2537" s="10">
        <v>40</v>
      </c>
      <c r="AG2537" s="10">
        <v>122</v>
      </c>
      <c r="AI2537" s="10">
        <v>2598</v>
      </c>
      <c r="AJ2537" s="10" t="s">
        <v>40</v>
      </c>
      <c r="AZ2537" s="10">
        <v>3233</v>
      </c>
      <c r="BA2537" s="10" t="s">
        <v>878</v>
      </c>
      <c r="BB2537" s="10">
        <v>13.97</v>
      </c>
      <c r="BC2537" s="10">
        <v>-0.5</v>
      </c>
      <c r="BD2537" s="10">
        <v>70</v>
      </c>
      <c r="BE2537" s="10">
        <v>119</v>
      </c>
      <c r="BG2537" s="10">
        <v>14.8</v>
      </c>
      <c r="BH2537" s="10">
        <v>-0.3</v>
      </c>
      <c r="BI2537" s="10">
        <v>74</v>
      </c>
      <c r="BJ2537" s="10">
        <v>120</v>
      </c>
      <c r="BL2537" s="10">
        <v>14.93</v>
      </c>
      <c r="BM2537" s="10">
        <v>1</v>
      </c>
      <c r="BN2537" s="10">
        <v>76</v>
      </c>
      <c r="BO2537" s="10">
        <v>119</v>
      </c>
      <c r="BQ2537" s="10">
        <v>3232</v>
      </c>
      <c r="BR2537" s="10" t="s">
        <v>877</v>
      </c>
      <c r="BU2537" s="10">
        <v>0</v>
      </c>
      <c r="BV2537" s="10">
        <v>119</v>
      </c>
      <c r="CA2537" s="10">
        <v>116</v>
      </c>
      <c r="CE2537" s="10">
        <v>0</v>
      </c>
      <c r="CF2537" s="10">
        <v>117</v>
      </c>
      <c r="CH2537" s="10">
        <v>3232</v>
      </c>
      <c r="CI2537" s="10" t="s">
        <v>877</v>
      </c>
      <c r="CJ2537" s="10">
        <v>0</v>
      </c>
      <c r="CO2537" s="10">
        <v>0</v>
      </c>
      <c r="CT2537" s="10">
        <v>0</v>
      </c>
      <c r="CY2537" s="10">
        <v>3311</v>
      </c>
      <c r="CZ2537" s="10" t="s">
        <v>951</v>
      </c>
    </row>
    <row r="2538" spans="1:118" x14ac:dyDescent="0.25">
      <c r="A2538" s="10">
        <v>2597</v>
      </c>
      <c r="R2538" s="10">
        <v>2599</v>
      </c>
      <c r="S2538" s="10" t="s">
        <v>8</v>
      </c>
      <c r="AI2538" s="10">
        <v>2599</v>
      </c>
      <c r="AJ2538" s="10" t="s">
        <v>8</v>
      </c>
      <c r="AK2538" s="10">
        <v>3.67</v>
      </c>
      <c r="AL2538" s="10">
        <v>1.78</v>
      </c>
      <c r="AM2538" s="10">
        <v>62</v>
      </c>
      <c r="AN2538" s="10">
        <v>38</v>
      </c>
      <c r="AP2538" s="10">
        <v>4.53</v>
      </c>
      <c r="AQ2538" s="10">
        <v>1.79</v>
      </c>
      <c r="AR2538" s="10">
        <v>77</v>
      </c>
      <c r="AS2538" s="10">
        <v>37</v>
      </c>
      <c r="AU2538" s="10">
        <v>4.37</v>
      </c>
      <c r="AV2538" s="10">
        <v>1.99</v>
      </c>
      <c r="AW2538" s="10">
        <v>75</v>
      </c>
      <c r="AX2538" s="10">
        <v>37</v>
      </c>
      <c r="AZ2538" s="10">
        <v>2597</v>
      </c>
      <c r="BA2538" s="10" t="s">
        <v>39</v>
      </c>
      <c r="BB2538" s="10">
        <v>8</v>
      </c>
      <c r="BC2538" s="10">
        <v>4.5</v>
      </c>
      <c r="BD2538" s="10">
        <v>44</v>
      </c>
      <c r="BE2538" s="10">
        <v>119</v>
      </c>
      <c r="BG2538" s="10">
        <v>6.6</v>
      </c>
      <c r="BH2538" s="10">
        <v>3.8</v>
      </c>
      <c r="BI2538" s="10">
        <v>38</v>
      </c>
      <c r="BJ2538" s="10">
        <v>120</v>
      </c>
      <c r="BL2538" s="10">
        <v>6.9</v>
      </c>
      <c r="BM2538" s="10">
        <v>4.2</v>
      </c>
      <c r="BN2538" s="10">
        <v>41</v>
      </c>
      <c r="BO2538" s="10">
        <v>119</v>
      </c>
      <c r="BQ2538" s="10">
        <v>3233</v>
      </c>
      <c r="BR2538" s="10" t="s">
        <v>878</v>
      </c>
      <c r="BS2538" s="10">
        <v>18.8</v>
      </c>
      <c r="BT2538" s="10">
        <v>4.72</v>
      </c>
      <c r="BU2538" s="10">
        <v>70</v>
      </c>
      <c r="BV2538" s="10">
        <v>119</v>
      </c>
      <c r="BX2538" s="10">
        <v>18.899999999999999</v>
      </c>
      <c r="BY2538" s="10">
        <v>4.74</v>
      </c>
      <c r="BZ2538" s="10">
        <v>74</v>
      </c>
      <c r="CA2538" s="10">
        <v>116</v>
      </c>
      <c r="CC2538" s="10">
        <v>20.100000000000001</v>
      </c>
      <c r="CD2538" s="10">
        <v>5.0999999999999996</v>
      </c>
      <c r="CE2538" s="10">
        <v>76</v>
      </c>
      <c r="CF2538" s="10">
        <v>117</v>
      </c>
      <c r="CH2538" s="10">
        <v>3233</v>
      </c>
      <c r="CI2538" s="10" t="s">
        <v>878</v>
      </c>
      <c r="CJ2538" s="10">
        <v>20</v>
      </c>
      <c r="CK2538" s="10">
        <v>4.91</v>
      </c>
      <c r="CL2538" s="10">
        <v>105</v>
      </c>
      <c r="CM2538" s="10">
        <v>112</v>
      </c>
      <c r="CO2538" s="10">
        <v>19.399999999999999</v>
      </c>
      <c r="CP2538" s="10">
        <v>5.0999999999999996</v>
      </c>
      <c r="CQ2538" s="10">
        <v>102</v>
      </c>
      <c r="CR2538" s="10">
        <v>114</v>
      </c>
      <c r="CT2538" s="10">
        <v>17.8</v>
      </c>
      <c r="CU2538" s="10">
        <v>4.5</v>
      </c>
      <c r="CV2538" s="10">
        <v>95</v>
      </c>
      <c r="CW2538" s="10">
        <v>113</v>
      </c>
      <c r="CY2538" s="10">
        <v>2603</v>
      </c>
      <c r="CZ2538" s="10" t="s">
        <v>583</v>
      </c>
      <c r="DA2538" s="10">
        <v>0.22</v>
      </c>
      <c r="DB2538" s="10">
        <v>0.21</v>
      </c>
      <c r="DC2538" s="10">
        <v>4</v>
      </c>
      <c r="DD2538" s="10">
        <v>38</v>
      </c>
      <c r="DF2538" s="10">
        <v>0.36</v>
      </c>
      <c r="DG2538" s="10">
        <v>0.3</v>
      </c>
      <c r="DH2538" s="10">
        <v>6</v>
      </c>
      <c r="DI2538" s="10">
        <v>38</v>
      </c>
      <c r="DK2538" s="10">
        <v>0.26</v>
      </c>
      <c r="DL2538" s="10">
        <v>0.24</v>
      </c>
      <c r="DM2538" s="10">
        <v>5</v>
      </c>
      <c r="DN2538" s="10">
        <v>38</v>
      </c>
    </row>
    <row r="2539" spans="1:118" x14ac:dyDescent="0.25">
      <c r="A2539" s="10">
        <v>2598</v>
      </c>
      <c r="R2539" s="10">
        <v>2600</v>
      </c>
      <c r="S2539" s="10" t="s">
        <v>9</v>
      </c>
      <c r="T2539" s="10">
        <v>6.9</v>
      </c>
      <c r="U2539" s="10">
        <v>3.35</v>
      </c>
      <c r="V2539" s="10">
        <v>120</v>
      </c>
      <c r="W2539" s="10">
        <v>37</v>
      </c>
      <c r="Y2539" s="10">
        <v>6</v>
      </c>
      <c r="Z2539" s="10">
        <v>3.74</v>
      </c>
      <c r="AA2539" s="10">
        <v>111</v>
      </c>
      <c r="AB2539" s="10">
        <v>37</v>
      </c>
      <c r="AD2539" s="10">
        <v>6.3</v>
      </c>
      <c r="AE2539" s="10">
        <v>3.75</v>
      </c>
      <c r="AF2539" s="10">
        <v>115</v>
      </c>
      <c r="AG2539" s="10">
        <v>37</v>
      </c>
      <c r="AI2539" s="10">
        <v>2600</v>
      </c>
      <c r="AJ2539" s="10" t="s">
        <v>9</v>
      </c>
      <c r="AP2539" s="10">
        <v>6</v>
      </c>
      <c r="AZ2539" s="10">
        <v>2598</v>
      </c>
      <c r="BA2539" s="10" t="s">
        <v>40</v>
      </c>
      <c r="BQ2539" s="10">
        <v>2597</v>
      </c>
      <c r="BR2539" s="10" t="s">
        <v>39</v>
      </c>
      <c r="BS2539" s="10">
        <v>3.4</v>
      </c>
      <c r="BT2539" s="10">
        <v>1.8</v>
      </c>
      <c r="BU2539" s="10">
        <v>20</v>
      </c>
      <c r="BV2539" s="10">
        <v>119</v>
      </c>
      <c r="BX2539" s="10">
        <v>4.5</v>
      </c>
      <c r="BY2539" s="10">
        <v>2.2000000000000002</v>
      </c>
      <c r="BZ2539" s="10">
        <v>23</v>
      </c>
      <c r="CA2539" s="10">
        <v>116</v>
      </c>
      <c r="CC2539" s="10">
        <v>4.7</v>
      </c>
      <c r="CD2539" s="10">
        <v>2.2999999999999998</v>
      </c>
      <c r="CE2539" s="10">
        <v>23</v>
      </c>
      <c r="CF2539" s="10">
        <v>117</v>
      </c>
      <c r="CH2539" s="10">
        <v>2597</v>
      </c>
      <c r="CI2539" s="10" t="s">
        <v>39</v>
      </c>
      <c r="CJ2539" s="10">
        <v>6.12</v>
      </c>
      <c r="CK2539" s="10">
        <v>3.84</v>
      </c>
      <c r="CL2539" s="10">
        <v>36</v>
      </c>
      <c r="CM2539" s="10">
        <v>112</v>
      </c>
      <c r="CO2539" s="10">
        <v>5.8</v>
      </c>
      <c r="CP2539" s="10">
        <v>3.7</v>
      </c>
      <c r="CQ2539" s="10">
        <v>32</v>
      </c>
      <c r="CR2539" s="10">
        <v>114</v>
      </c>
      <c r="CT2539" s="10">
        <v>6.3</v>
      </c>
      <c r="CU2539" s="10">
        <v>3.7</v>
      </c>
      <c r="CV2539" s="10">
        <v>41</v>
      </c>
      <c r="CW2539" s="10">
        <v>113</v>
      </c>
      <c r="CY2539" s="10">
        <v>2604</v>
      </c>
      <c r="CZ2539" s="10" t="s">
        <v>584</v>
      </c>
      <c r="DA2539" s="10">
        <v>1.8</v>
      </c>
      <c r="DB2539" s="10">
        <v>0.87</v>
      </c>
      <c r="DC2539" s="10">
        <v>25</v>
      </c>
      <c r="DD2539" s="10">
        <v>38</v>
      </c>
      <c r="DF2539" s="10">
        <v>1.7</v>
      </c>
      <c r="DG2539" s="10">
        <v>0.82</v>
      </c>
      <c r="DH2539" s="10">
        <v>24</v>
      </c>
      <c r="DI2539" s="10">
        <v>38</v>
      </c>
      <c r="DK2539" s="10">
        <v>1.7</v>
      </c>
      <c r="DL2539" s="10">
        <v>0.82</v>
      </c>
      <c r="DM2539" s="10">
        <v>24</v>
      </c>
      <c r="DN2539" s="10">
        <v>38</v>
      </c>
    </row>
    <row r="2540" spans="1:118" x14ac:dyDescent="0.25">
      <c r="A2540" s="10">
        <v>2599</v>
      </c>
      <c r="R2540" s="10">
        <v>2601</v>
      </c>
      <c r="S2540" s="10" t="s">
        <v>399</v>
      </c>
      <c r="AI2540" s="10">
        <v>2601</v>
      </c>
      <c r="AJ2540" s="10" t="s">
        <v>399</v>
      </c>
      <c r="AK2540" s="10">
        <v>0.31</v>
      </c>
      <c r="AL2540" s="10">
        <v>0.08</v>
      </c>
      <c r="AM2540" s="10">
        <v>28</v>
      </c>
      <c r="AN2540" s="10">
        <v>6.5</v>
      </c>
      <c r="AP2540" s="10">
        <v>0.33</v>
      </c>
      <c r="AQ2540" s="10">
        <v>0.08</v>
      </c>
      <c r="AR2540" s="10">
        <v>30</v>
      </c>
      <c r="AS2540" s="10">
        <v>6.5</v>
      </c>
      <c r="AU2540" s="10">
        <v>0.37</v>
      </c>
      <c r="AV2540" s="10">
        <v>0.09</v>
      </c>
      <c r="AW2540" s="10">
        <v>34</v>
      </c>
      <c r="AX2540" s="10">
        <v>6.5</v>
      </c>
      <c r="AZ2540" s="10">
        <v>2599</v>
      </c>
      <c r="BA2540" s="10" t="s">
        <v>8</v>
      </c>
      <c r="BB2540" s="10">
        <v>7.14</v>
      </c>
      <c r="BC2540" s="10">
        <v>3.85</v>
      </c>
      <c r="BD2540" s="10">
        <v>125</v>
      </c>
      <c r="BE2540" s="10">
        <v>37.5</v>
      </c>
      <c r="BG2540" s="10">
        <v>6.2</v>
      </c>
      <c r="BH2540" s="10">
        <v>3.37</v>
      </c>
      <c r="BI2540" s="10">
        <v>108</v>
      </c>
      <c r="BJ2540" s="10">
        <v>38</v>
      </c>
      <c r="BL2540" s="10">
        <v>5.95</v>
      </c>
      <c r="BM2540" s="10">
        <v>3.53</v>
      </c>
      <c r="BN2540" s="10">
        <v>108</v>
      </c>
      <c r="BO2540" s="10">
        <v>37</v>
      </c>
      <c r="BQ2540" s="10">
        <v>2598</v>
      </c>
      <c r="BR2540" s="10" t="s">
        <v>40</v>
      </c>
      <c r="CH2540" s="10">
        <v>2598</v>
      </c>
      <c r="CI2540" s="10" t="s">
        <v>40</v>
      </c>
      <c r="CY2540" s="10">
        <v>2605</v>
      </c>
      <c r="CZ2540" s="10" t="s">
        <v>585</v>
      </c>
      <c r="DA2540" s="10">
        <v>1.82</v>
      </c>
      <c r="DB2540" s="10">
        <v>0.9</v>
      </c>
      <c r="DC2540" s="10">
        <v>31</v>
      </c>
      <c r="DD2540" s="10">
        <v>38</v>
      </c>
      <c r="DF2540" s="10">
        <v>2.2999999999999998</v>
      </c>
      <c r="DG2540" s="10">
        <v>0.85</v>
      </c>
      <c r="DH2540" s="10">
        <v>34</v>
      </c>
      <c r="DI2540" s="10">
        <v>38</v>
      </c>
      <c r="DK2540" s="10">
        <v>2.2000000000000002</v>
      </c>
      <c r="DL2540" s="10">
        <v>0.89</v>
      </c>
      <c r="DM2540" s="10">
        <v>35</v>
      </c>
      <c r="DN2540" s="10">
        <v>38</v>
      </c>
    </row>
    <row r="2541" spans="1:118" x14ac:dyDescent="0.25">
      <c r="A2541" s="10">
        <v>2600</v>
      </c>
      <c r="R2541" s="10">
        <v>2602</v>
      </c>
      <c r="S2541" s="10" t="s">
        <v>44</v>
      </c>
      <c r="T2541" s="10">
        <v>0.6</v>
      </c>
      <c r="U2541" s="10">
        <v>0.35</v>
      </c>
      <c r="V2541" s="10">
        <v>65</v>
      </c>
      <c r="W2541" s="10">
        <v>6.2</v>
      </c>
      <c r="Y2541" s="10">
        <v>0.6</v>
      </c>
      <c r="Z2541" s="10">
        <v>0.33</v>
      </c>
      <c r="AA2541" s="10">
        <v>65</v>
      </c>
      <c r="AB2541" s="10">
        <v>6.1</v>
      </c>
      <c r="AD2541" s="10">
        <v>0.69</v>
      </c>
      <c r="AE2541" s="10">
        <v>0.42</v>
      </c>
      <c r="AF2541" s="10">
        <v>75</v>
      </c>
      <c r="AG2541" s="10">
        <v>6.2</v>
      </c>
      <c r="AI2541" s="10">
        <v>2602</v>
      </c>
      <c r="AJ2541" s="10" t="s">
        <v>44</v>
      </c>
      <c r="AZ2541" s="10">
        <v>2600</v>
      </c>
      <c r="BA2541" s="10" t="s">
        <v>9</v>
      </c>
      <c r="BQ2541" s="10">
        <v>2599</v>
      </c>
      <c r="BR2541" s="10" t="s">
        <v>8</v>
      </c>
      <c r="BS2541" s="10">
        <v>3</v>
      </c>
      <c r="BT2541" s="10">
        <v>1.6</v>
      </c>
      <c r="BU2541" s="10">
        <v>52</v>
      </c>
      <c r="BV2541" s="10">
        <v>38</v>
      </c>
      <c r="BX2541" s="10">
        <v>4</v>
      </c>
      <c r="BY2541" s="10">
        <v>1.9</v>
      </c>
      <c r="BZ2541" s="10">
        <v>67</v>
      </c>
      <c r="CA2541" s="10">
        <v>38</v>
      </c>
      <c r="CC2541" s="10">
        <v>4.3</v>
      </c>
      <c r="CD2541" s="10">
        <v>2.1</v>
      </c>
      <c r="CE2541" s="10">
        <v>72</v>
      </c>
      <c r="CF2541" s="10">
        <v>38</v>
      </c>
      <c r="CH2541" s="10">
        <v>2599</v>
      </c>
      <c r="CI2541" s="10" t="s">
        <v>8</v>
      </c>
      <c r="CJ2541" s="10">
        <v>5.4</v>
      </c>
      <c r="CK2541" s="10">
        <v>3.3</v>
      </c>
      <c r="CL2541" s="10">
        <v>95</v>
      </c>
      <c r="CM2541" s="10">
        <v>38.5</v>
      </c>
      <c r="CO2541" s="10">
        <v>5</v>
      </c>
      <c r="CP2541" s="10">
        <v>3.1</v>
      </c>
      <c r="CQ2541" s="10">
        <v>89</v>
      </c>
      <c r="CR2541" s="10">
        <v>38</v>
      </c>
      <c r="CT2541" s="10">
        <v>5.6</v>
      </c>
      <c r="CU2541" s="10">
        <v>3.2</v>
      </c>
      <c r="CV2541" s="10">
        <v>100</v>
      </c>
      <c r="CW2541" s="10">
        <v>38</v>
      </c>
      <c r="CY2541" s="10">
        <v>2606</v>
      </c>
      <c r="CZ2541" s="10" t="s">
        <v>586</v>
      </c>
      <c r="DA2541" s="10">
        <v>0.76</v>
      </c>
      <c r="DB2541" s="10">
        <v>0.6</v>
      </c>
      <c r="DC2541" s="10">
        <v>11</v>
      </c>
      <c r="DD2541" s="10">
        <v>38</v>
      </c>
      <c r="DF2541" s="10">
        <v>0.89</v>
      </c>
      <c r="DG2541" s="10">
        <v>0.61</v>
      </c>
      <c r="DH2541" s="10">
        <v>15</v>
      </c>
      <c r="DI2541" s="10">
        <v>38</v>
      </c>
      <c r="DK2541" s="10">
        <v>0.85</v>
      </c>
      <c r="DL2541" s="10">
        <v>0.6</v>
      </c>
      <c r="DM2541" s="10">
        <v>15</v>
      </c>
      <c r="DN2541" s="10">
        <v>38</v>
      </c>
    </row>
    <row r="2542" spans="1:118" x14ac:dyDescent="0.25">
      <c r="A2542" s="10">
        <v>2601</v>
      </c>
      <c r="R2542" s="10">
        <v>2603</v>
      </c>
      <c r="S2542" s="10" t="s">
        <v>583</v>
      </c>
      <c r="T2542" s="10">
        <v>0.11</v>
      </c>
      <c r="U2542" s="10">
        <v>0.15</v>
      </c>
      <c r="V2542" s="10">
        <v>1</v>
      </c>
      <c r="W2542" s="10">
        <v>37</v>
      </c>
      <c r="Y2542" s="10">
        <v>0.17</v>
      </c>
      <c r="Z2542" s="10">
        <v>0.16</v>
      </c>
      <c r="AA2542" s="10">
        <v>2</v>
      </c>
      <c r="AB2542" s="10">
        <v>37</v>
      </c>
      <c r="AD2542" s="10">
        <v>0.16</v>
      </c>
      <c r="AE2542" s="10">
        <v>0.18</v>
      </c>
      <c r="AF2542" s="10">
        <v>1</v>
      </c>
      <c r="AG2542" s="10">
        <v>37</v>
      </c>
      <c r="AI2542" s="10">
        <v>2603</v>
      </c>
      <c r="AJ2542" s="10" t="s">
        <v>583</v>
      </c>
      <c r="AK2542" s="10">
        <v>0.22</v>
      </c>
      <c r="AL2542" s="10">
        <v>0.15</v>
      </c>
      <c r="AM2542" s="10">
        <v>4</v>
      </c>
      <c r="AN2542" s="10">
        <v>38</v>
      </c>
      <c r="AP2542" s="10">
        <v>0.49</v>
      </c>
      <c r="AQ2542" s="10">
        <v>0.31</v>
      </c>
      <c r="AR2542" s="10">
        <v>11</v>
      </c>
      <c r="AS2542" s="10">
        <v>37</v>
      </c>
      <c r="AU2542" s="10">
        <v>0.28000000000000003</v>
      </c>
      <c r="AV2542" s="10">
        <v>0.2</v>
      </c>
      <c r="AW2542" s="10">
        <v>5</v>
      </c>
      <c r="AX2542" s="10">
        <v>37</v>
      </c>
      <c r="AZ2542" s="10">
        <v>2601</v>
      </c>
      <c r="BA2542" s="10" t="s">
        <v>399</v>
      </c>
      <c r="BB2542" s="10">
        <v>0.71</v>
      </c>
      <c r="BC2542" s="10">
        <v>0.43</v>
      </c>
      <c r="BD2542" s="10">
        <v>75</v>
      </c>
      <c r="BE2542" s="10">
        <v>6.4</v>
      </c>
      <c r="BG2542" s="10">
        <v>0.25</v>
      </c>
      <c r="BH2542" s="10">
        <v>0.14000000000000001</v>
      </c>
      <c r="BI2542" s="10">
        <v>25</v>
      </c>
      <c r="BJ2542" s="10">
        <v>6.5</v>
      </c>
      <c r="BL2542" s="10">
        <v>0.84</v>
      </c>
      <c r="BM2542" s="10">
        <v>0.52</v>
      </c>
      <c r="BN2542" s="10">
        <v>88</v>
      </c>
      <c r="BO2542" s="10">
        <v>6.5</v>
      </c>
      <c r="BQ2542" s="10">
        <v>2600</v>
      </c>
      <c r="BR2542" s="10" t="s">
        <v>9</v>
      </c>
      <c r="CH2542" s="10">
        <v>2600</v>
      </c>
      <c r="CI2542" s="10" t="s">
        <v>9</v>
      </c>
      <c r="CY2542" s="10">
        <v>2607</v>
      </c>
      <c r="CZ2542" s="10" t="s">
        <v>287</v>
      </c>
      <c r="DA2542" s="10">
        <v>0.19820609999999997</v>
      </c>
      <c r="DB2542" s="10">
        <v>6.5011600799999986E-2</v>
      </c>
      <c r="DC2542" s="10">
        <v>18</v>
      </c>
      <c r="DD2542" s="10">
        <v>6.7</v>
      </c>
      <c r="DF2542" s="10">
        <v>0.24570324999999996</v>
      </c>
      <c r="DG2542" s="10">
        <v>8.0590665999999991E-2</v>
      </c>
      <c r="DH2542" s="10">
        <v>23</v>
      </c>
      <c r="DI2542" s="10">
        <v>6.5</v>
      </c>
      <c r="DK2542" s="10">
        <v>0.22433774999999997</v>
      </c>
      <c r="DL2542" s="10">
        <v>7.3582781999999999E-2</v>
      </c>
      <c r="DM2542" s="10">
        <v>21</v>
      </c>
      <c r="DN2542" s="10">
        <v>6.5</v>
      </c>
    </row>
    <row r="2543" spans="1:118" x14ac:dyDescent="0.25">
      <c r="A2543" s="10">
        <v>2602</v>
      </c>
      <c r="R2543" s="10">
        <v>2604</v>
      </c>
      <c r="S2543" s="10" t="s">
        <v>584</v>
      </c>
      <c r="T2543" s="10">
        <v>1.9</v>
      </c>
      <c r="U2543" s="10">
        <v>1.21</v>
      </c>
      <c r="V2543" s="10">
        <v>36</v>
      </c>
      <c r="W2543" s="10">
        <v>37</v>
      </c>
      <c r="Y2543" s="10">
        <v>1.5</v>
      </c>
      <c r="Z2543" s="10">
        <v>0.79</v>
      </c>
      <c r="AA2543" s="10">
        <v>27</v>
      </c>
      <c r="AB2543" s="10">
        <v>37</v>
      </c>
      <c r="AD2543" s="10">
        <v>1.3</v>
      </c>
      <c r="AE2543" s="10">
        <v>0.87</v>
      </c>
      <c r="AF2543" s="10">
        <v>24</v>
      </c>
      <c r="AG2543" s="10">
        <v>37</v>
      </c>
      <c r="AI2543" s="10">
        <v>2604</v>
      </c>
      <c r="AJ2543" s="10" t="s">
        <v>584</v>
      </c>
      <c r="AK2543" s="10">
        <v>0.8</v>
      </c>
      <c r="AL2543" s="10">
        <v>0.52</v>
      </c>
      <c r="AM2543" s="10">
        <v>20</v>
      </c>
      <c r="AN2543" s="10">
        <v>38</v>
      </c>
      <c r="AP2543" s="10">
        <v>1</v>
      </c>
      <c r="AQ2543" s="10">
        <v>0.48</v>
      </c>
      <c r="AR2543" s="10">
        <v>21</v>
      </c>
      <c r="AS2543" s="10">
        <v>37</v>
      </c>
      <c r="AU2543" s="10">
        <v>1</v>
      </c>
      <c r="AV2543" s="10">
        <v>0.57999999999999996</v>
      </c>
      <c r="AW2543" s="10">
        <v>21</v>
      </c>
      <c r="AX2543" s="10">
        <v>37</v>
      </c>
      <c r="AZ2543" s="10">
        <v>2602</v>
      </c>
      <c r="BA2543" s="10" t="s">
        <v>44</v>
      </c>
      <c r="BQ2543" s="10">
        <v>2601</v>
      </c>
      <c r="BR2543" s="10" t="s">
        <v>399</v>
      </c>
      <c r="BS2543" s="10">
        <v>0.31</v>
      </c>
      <c r="BT2543" s="10">
        <v>0.08</v>
      </c>
      <c r="BU2543" s="10">
        <v>28</v>
      </c>
      <c r="BV2543" s="10">
        <v>6.6</v>
      </c>
      <c r="BX2543" s="10">
        <v>0.38</v>
      </c>
      <c r="BY2543" s="10">
        <v>0.11</v>
      </c>
      <c r="BZ2543" s="10">
        <v>35</v>
      </c>
      <c r="CA2543" s="10">
        <v>6.5</v>
      </c>
      <c r="CC2543" s="10">
        <v>0.36</v>
      </c>
      <c r="CD2543" s="10">
        <v>0.1</v>
      </c>
      <c r="CE2543" s="10">
        <v>33</v>
      </c>
      <c r="CF2543" s="10">
        <v>6.5</v>
      </c>
      <c r="CH2543" s="10">
        <v>2601</v>
      </c>
      <c r="CI2543" s="10" t="s">
        <v>399</v>
      </c>
      <c r="CJ2543" s="10">
        <v>0.59</v>
      </c>
      <c r="CK2543" s="10">
        <v>0.37</v>
      </c>
      <c r="CL2543" s="10">
        <v>60</v>
      </c>
      <c r="CM2543" s="10">
        <v>6.7</v>
      </c>
      <c r="CO2543" s="10">
        <v>0.71</v>
      </c>
      <c r="CP2543" s="10">
        <v>0.44</v>
      </c>
      <c r="CQ2543" s="10">
        <v>74</v>
      </c>
      <c r="CR2543" s="10">
        <v>6.5</v>
      </c>
      <c r="CT2543" s="10">
        <v>0.65</v>
      </c>
      <c r="CU2543" s="10">
        <v>0.4</v>
      </c>
      <c r="CV2543" s="10">
        <v>68</v>
      </c>
      <c r="CW2543" s="10">
        <v>6.5</v>
      </c>
      <c r="CY2543" s="10">
        <v>2608</v>
      </c>
      <c r="CZ2543" s="10" t="s">
        <v>305</v>
      </c>
      <c r="DA2543" s="10">
        <v>1.1011449999999999E-2</v>
      </c>
      <c r="DB2543" s="10">
        <v>3.6117555999999997E-3</v>
      </c>
      <c r="DC2543" s="10">
        <v>1</v>
      </c>
      <c r="DD2543" s="10">
        <v>6.7</v>
      </c>
      <c r="DF2543" s="10">
        <v>1.0682749999999998E-2</v>
      </c>
      <c r="DG2543" s="10">
        <v>3.5039419999999995E-3</v>
      </c>
      <c r="DH2543" s="10">
        <v>1</v>
      </c>
      <c r="DI2543" s="10">
        <v>6.5</v>
      </c>
      <c r="DK2543" s="10">
        <v>1.0682749999999998E-2</v>
      </c>
      <c r="DL2543" s="10">
        <v>3.5039419999999995E-3</v>
      </c>
      <c r="DM2543" s="10">
        <v>1</v>
      </c>
      <c r="DN2543" s="10">
        <v>6.5</v>
      </c>
    </row>
    <row r="2544" spans="1:118" x14ac:dyDescent="0.25">
      <c r="A2544" s="10">
        <v>2603</v>
      </c>
      <c r="R2544" s="10">
        <v>2605</v>
      </c>
      <c r="S2544" s="10" t="s">
        <v>585</v>
      </c>
      <c r="T2544" s="10">
        <v>1.3</v>
      </c>
      <c r="U2544" s="10">
        <v>0.89</v>
      </c>
      <c r="V2544" s="10">
        <v>28</v>
      </c>
      <c r="W2544" s="10">
        <v>37</v>
      </c>
      <c r="Y2544" s="10">
        <v>1.35</v>
      </c>
      <c r="Z2544" s="10">
        <v>1.1000000000000001</v>
      </c>
      <c r="AA2544" s="10">
        <v>25</v>
      </c>
      <c r="AB2544" s="10">
        <v>37</v>
      </c>
      <c r="AD2544" s="10">
        <v>1.6</v>
      </c>
      <c r="AE2544" s="10">
        <v>1.32</v>
      </c>
      <c r="AF2544" s="10">
        <v>25</v>
      </c>
      <c r="AG2544" s="10">
        <v>37</v>
      </c>
      <c r="AI2544" s="10">
        <v>2605</v>
      </c>
      <c r="AJ2544" s="10" t="s">
        <v>585</v>
      </c>
      <c r="AK2544" s="10">
        <v>2.2000000000000002</v>
      </c>
      <c r="AL2544" s="10">
        <v>0.9</v>
      </c>
      <c r="AM2544" s="10">
        <v>40</v>
      </c>
      <c r="AN2544" s="10">
        <v>38</v>
      </c>
      <c r="AP2544" s="10">
        <v>2.4</v>
      </c>
      <c r="AQ2544" s="10">
        <v>1</v>
      </c>
      <c r="AR2544" s="10">
        <v>45</v>
      </c>
      <c r="AS2544" s="10">
        <v>37</v>
      </c>
      <c r="AU2544" s="10">
        <v>2.4</v>
      </c>
      <c r="AV2544" s="10">
        <v>0.95</v>
      </c>
      <c r="AW2544" s="10">
        <v>45</v>
      </c>
      <c r="AX2544" s="10">
        <v>37</v>
      </c>
      <c r="AZ2544" s="10">
        <v>2603</v>
      </c>
      <c r="BA2544" s="10" t="s">
        <v>583</v>
      </c>
      <c r="BB2544" s="10">
        <v>0.11</v>
      </c>
      <c r="BC2544" s="10">
        <v>0.15</v>
      </c>
      <c r="BD2544" s="10">
        <v>1</v>
      </c>
      <c r="BE2544" s="10">
        <v>37</v>
      </c>
      <c r="BG2544" s="10">
        <v>0.17</v>
      </c>
      <c r="BH2544" s="10">
        <v>0.16</v>
      </c>
      <c r="BI2544" s="10">
        <v>8</v>
      </c>
      <c r="BJ2544" s="10">
        <v>37</v>
      </c>
      <c r="BL2544" s="10">
        <v>0.16</v>
      </c>
      <c r="BM2544" s="10">
        <v>0.18</v>
      </c>
      <c r="BN2544" s="10">
        <v>1</v>
      </c>
      <c r="BO2544" s="10">
        <v>37</v>
      </c>
      <c r="BQ2544" s="10">
        <v>2602</v>
      </c>
      <c r="BR2544" s="10" t="s">
        <v>44</v>
      </c>
      <c r="CH2544" s="10">
        <v>2602</v>
      </c>
      <c r="CI2544" s="10" t="s">
        <v>44</v>
      </c>
      <c r="CY2544" s="10">
        <v>2609</v>
      </c>
      <c r="CZ2544" s="10" t="s">
        <v>288</v>
      </c>
      <c r="DA2544" s="10">
        <v>0.11011449999999999</v>
      </c>
      <c r="DB2544" s="10">
        <v>3.6117555999999995E-2</v>
      </c>
      <c r="DC2544" s="10">
        <v>10</v>
      </c>
      <c r="DD2544" s="10">
        <v>6.7</v>
      </c>
      <c r="DF2544" s="10">
        <v>0.11751024999999998</v>
      </c>
      <c r="DG2544" s="10">
        <v>3.8543361999999998E-2</v>
      </c>
      <c r="DH2544" s="10">
        <v>11</v>
      </c>
      <c r="DI2544" s="10">
        <v>6.5</v>
      </c>
      <c r="DK2544" s="10">
        <v>0.14955849999999998</v>
      </c>
      <c r="DL2544" s="10">
        <v>4.9055188E-2</v>
      </c>
      <c r="DM2544" s="10">
        <v>14</v>
      </c>
      <c r="DN2544" s="10">
        <v>6.5</v>
      </c>
    </row>
    <row r="2545" spans="1:118" x14ac:dyDescent="0.25">
      <c r="A2545" s="10">
        <v>2604</v>
      </c>
      <c r="R2545" s="10">
        <v>2606</v>
      </c>
      <c r="S2545" s="10" t="s">
        <v>586</v>
      </c>
      <c r="T2545" s="10">
        <v>2.2000000000000002</v>
      </c>
      <c r="U2545" s="10">
        <v>1.5</v>
      </c>
      <c r="V2545" s="10">
        <v>40</v>
      </c>
      <c r="W2545" s="10">
        <v>37</v>
      </c>
      <c r="Y2545" s="10">
        <v>2.2000000000000002</v>
      </c>
      <c r="Z2545" s="10">
        <v>1.62</v>
      </c>
      <c r="AA2545" s="10">
        <v>40</v>
      </c>
      <c r="AB2545" s="10">
        <v>37</v>
      </c>
      <c r="AD2545" s="10">
        <v>2.1</v>
      </c>
      <c r="AE2545" s="10">
        <v>1.44</v>
      </c>
      <c r="AF2545" s="10">
        <v>40</v>
      </c>
      <c r="AG2545" s="10">
        <v>37</v>
      </c>
      <c r="AI2545" s="10">
        <v>2606</v>
      </c>
      <c r="AJ2545" s="10" t="s">
        <v>586</v>
      </c>
      <c r="AK2545" s="10">
        <v>0.95</v>
      </c>
      <c r="AL2545" s="10">
        <v>0.5</v>
      </c>
      <c r="AM2545" s="10">
        <v>17</v>
      </c>
      <c r="AN2545" s="10">
        <v>38</v>
      </c>
      <c r="AP2545" s="10">
        <v>1</v>
      </c>
      <c r="AQ2545" s="10">
        <v>0.41</v>
      </c>
      <c r="AR2545" s="10">
        <v>19</v>
      </c>
      <c r="AS2545" s="10">
        <v>37</v>
      </c>
      <c r="AU2545" s="10">
        <v>1.2</v>
      </c>
      <c r="AV2545" s="10">
        <v>0.44</v>
      </c>
      <c r="AW2545" s="10">
        <v>20</v>
      </c>
      <c r="AX2545" s="10">
        <v>37</v>
      </c>
      <c r="AZ2545" s="10">
        <v>2604</v>
      </c>
      <c r="BA2545" s="10" t="s">
        <v>584</v>
      </c>
      <c r="BB2545" s="10">
        <v>1.9</v>
      </c>
      <c r="BC2545" s="10">
        <v>1.21</v>
      </c>
      <c r="BD2545" s="10">
        <v>40</v>
      </c>
      <c r="BE2545" s="10">
        <v>37</v>
      </c>
      <c r="BG2545" s="10">
        <v>1.5</v>
      </c>
      <c r="BH2545" s="10">
        <v>0.79</v>
      </c>
      <c r="BI2545" s="10">
        <v>25</v>
      </c>
      <c r="BJ2545" s="10">
        <v>37</v>
      </c>
      <c r="BL2545" s="10">
        <v>1.3</v>
      </c>
      <c r="BM2545" s="10">
        <v>0.87</v>
      </c>
      <c r="BN2545" s="10">
        <v>42</v>
      </c>
      <c r="BO2545" s="10">
        <v>37</v>
      </c>
      <c r="BQ2545" s="10">
        <v>2603</v>
      </c>
      <c r="BR2545" s="10" t="s">
        <v>583</v>
      </c>
      <c r="BS2545" s="10">
        <v>0.17552579999999998</v>
      </c>
      <c r="BT2545" s="10">
        <v>8.9869209599999986E-2</v>
      </c>
      <c r="BU2545" s="10">
        <v>3</v>
      </c>
      <c r="BV2545" s="10">
        <v>38</v>
      </c>
      <c r="BX2545" s="10">
        <v>0.29582999999999998</v>
      </c>
      <c r="BY2545" s="10">
        <v>0.14318171999999998</v>
      </c>
      <c r="BZ2545" s="10">
        <v>5</v>
      </c>
      <c r="CA2545" s="10">
        <v>38</v>
      </c>
      <c r="CC2545" s="10">
        <v>0.29582999999999998</v>
      </c>
      <c r="CD2545" s="10">
        <v>0.14318171999999998</v>
      </c>
      <c r="CE2545" s="10">
        <v>5</v>
      </c>
      <c r="CF2545" s="10">
        <v>38</v>
      </c>
      <c r="CH2545" s="10">
        <v>2603</v>
      </c>
      <c r="CI2545" s="10" t="s">
        <v>583</v>
      </c>
      <c r="CJ2545" s="10">
        <v>0.06</v>
      </c>
      <c r="CK2545" s="10">
        <v>0.04</v>
      </c>
      <c r="CL2545" s="10">
        <v>1</v>
      </c>
      <c r="CM2545" s="10">
        <v>38.5</v>
      </c>
      <c r="CO2545" s="10">
        <v>0.17</v>
      </c>
      <c r="CP2545" s="10">
        <v>0.11</v>
      </c>
      <c r="CQ2545" s="10">
        <v>3</v>
      </c>
      <c r="CR2545" s="10">
        <v>38</v>
      </c>
      <c r="CT2545" s="10">
        <v>0.06</v>
      </c>
      <c r="CU2545" s="10">
        <v>0.04</v>
      </c>
      <c r="CV2545" s="10">
        <v>1</v>
      </c>
      <c r="CW2545" s="10">
        <v>38</v>
      </c>
      <c r="CY2545" s="10">
        <v>3366</v>
      </c>
      <c r="CZ2545" s="10" t="s">
        <v>315</v>
      </c>
    </row>
    <row r="2546" spans="1:118" x14ac:dyDescent="0.25">
      <c r="A2546" s="10">
        <v>2605</v>
      </c>
      <c r="R2546" s="10">
        <v>2607</v>
      </c>
      <c r="S2546" s="10" t="s">
        <v>287</v>
      </c>
      <c r="T2546" s="10">
        <v>2.7351300000000002E-2</v>
      </c>
      <c r="U2546" s="10">
        <v>1.6957806000000002E-2</v>
      </c>
      <c r="V2546" s="10">
        <v>3</v>
      </c>
      <c r="W2546" s="10">
        <v>6.2</v>
      </c>
      <c r="Y2546" s="10">
        <v>2.6910149999999997E-2</v>
      </c>
      <c r="Z2546" s="10">
        <v>1.6684292999999999E-2</v>
      </c>
      <c r="AA2546" s="10">
        <v>3</v>
      </c>
      <c r="AB2546" s="10">
        <v>6.1</v>
      </c>
      <c r="AD2546" s="10">
        <v>2.7351300000000002E-2</v>
      </c>
      <c r="AE2546" s="10">
        <v>1.6957806000000002E-2</v>
      </c>
      <c r="AF2546" s="10">
        <v>3</v>
      </c>
      <c r="AG2546" s="10">
        <v>6.2</v>
      </c>
      <c r="AI2546" s="10">
        <v>2607</v>
      </c>
      <c r="AJ2546" s="10" t="s">
        <v>287</v>
      </c>
      <c r="AK2546" s="10">
        <v>0.16192799999999999</v>
      </c>
      <c r="AL2546" s="10">
        <v>7.8373151999999988E-2</v>
      </c>
      <c r="AM2546" s="10">
        <v>16</v>
      </c>
      <c r="AN2546" s="10">
        <v>6.5</v>
      </c>
      <c r="AP2546" s="10">
        <v>6.310694E-2</v>
      </c>
      <c r="AQ2546" s="10">
        <v>2.6883556440000001E-2</v>
      </c>
      <c r="AR2546" s="10">
        <v>6.5</v>
      </c>
      <c r="AS2546" s="10">
        <v>6.1</v>
      </c>
      <c r="AU2546" s="10">
        <v>0.18419310000000003</v>
      </c>
      <c r="AV2546" s="10">
        <v>8.3992053600000019E-2</v>
      </c>
      <c r="AW2546" s="10">
        <v>18</v>
      </c>
      <c r="AX2546" s="10">
        <v>6.5</v>
      </c>
      <c r="AZ2546" s="10">
        <v>2605</v>
      </c>
      <c r="BA2546" s="10" t="s">
        <v>585</v>
      </c>
      <c r="BB2546" s="10">
        <v>1.3</v>
      </c>
      <c r="BC2546" s="10">
        <v>0.89</v>
      </c>
      <c r="BD2546" s="10">
        <v>24</v>
      </c>
      <c r="BE2546" s="10">
        <v>37</v>
      </c>
      <c r="BG2546" s="10">
        <v>1.35</v>
      </c>
      <c r="BH2546" s="10">
        <v>1.1000000000000001</v>
      </c>
      <c r="BI2546" s="10">
        <v>28</v>
      </c>
      <c r="BJ2546" s="10">
        <v>37</v>
      </c>
      <c r="BL2546" s="10">
        <v>1.6</v>
      </c>
      <c r="BM2546" s="10">
        <v>1.32</v>
      </c>
      <c r="BN2546" s="10">
        <v>27</v>
      </c>
      <c r="BO2546" s="10">
        <v>37</v>
      </c>
      <c r="BQ2546" s="10">
        <v>2604</v>
      </c>
      <c r="BR2546" s="10" t="s">
        <v>584</v>
      </c>
      <c r="BS2546" s="10">
        <v>0.58508599999999999</v>
      </c>
      <c r="BT2546" s="10">
        <v>0.29956403199999998</v>
      </c>
      <c r="BU2546" s="10">
        <v>10</v>
      </c>
      <c r="BV2546" s="10">
        <v>38</v>
      </c>
      <c r="BX2546" s="10">
        <v>1.1241540000000001</v>
      </c>
      <c r="BY2546" s="10">
        <v>0.54409053600000001</v>
      </c>
      <c r="BZ2546" s="10">
        <v>19</v>
      </c>
      <c r="CA2546" s="10">
        <v>38</v>
      </c>
      <c r="CC2546" s="10">
        <v>1.301652</v>
      </c>
      <c r="CD2546" s="10">
        <v>0.62999956800000001</v>
      </c>
      <c r="CE2546" s="10">
        <v>22</v>
      </c>
      <c r="CF2546" s="10">
        <v>38</v>
      </c>
      <c r="CH2546" s="10">
        <v>2604</v>
      </c>
      <c r="CI2546" s="10" t="s">
        <v>584</v>
      </c>
      <c r="CJ2546" s="10">
        <v>2</v>
      </c>
      <c r="CK2546" s="10">
        <v>1.2</v>
      </c>
      <c r="CL2546" s="10">
        <v>35</v>
      </c>
      <c r="CM2546" s="10">
        <v>38.5</v>
      </c>
      <c r="CO2546" s="10">
        <v>2.1</v>
      </c>
      <c r="CP2546" s="10">
        <v>1.3</v>
      </c>
      <c r="CQ2546" s="10">
        <v>38</v>
      </c>
      <c r="CR2546" s="10">
        <v>38</v>
      </c>
      <c r="CT2546" s="10">
        <v>1.5</v>
      </c>
      <c r="CU2546" s="10">
        <v>0.93</v>
      </c>
      <c r="CV2546" s="10">
        <v>27</v>
      </c>
      <c r="CW2546" s="10">
        <v>38</v>
      </c>
      <c r="CY2546" s="10">
        <v>2610</v>
      </c>
      <c r="CZ2546" s="10" t="s">
        <v>290</v>
      </c>
      <c r="DA2546" s="10">
        <v>5.5057249999999995E-2</v>
      </c>
      <c r="DB2546" s="10">
        <v>1.8058777999999998E-2</v>
      </c>
      <c r="DC2546" s="10">
        <v>5</v>
      </c>
      <c r="DD2546" s="10">
        <v>6.7</v>
      </c>
      <c r="DF2546" s="10">
        <v>5.3413749999999996E-2</v>
      </c>
      <c r="DG2546" s="10">
        <v>1.7519710000000001E-2</v>
      </c>
      <c r="DH2546" s="10">
        <v>5</v>
      </c>
      <c r="DI2546" s="10">
        <v>6.5</v>
      </c>
      <c r="DK2546" s="10">
        <v>5.3413749999999996E-2</v>
      </c>
      <c r="DL2546" s="10">
        <v>1.7519710000000001E-2</v>
      </c>
      <c r="DM2546" s="10">
        <v>5</v>
      </c>
      <c r="DN2546" s="10">
        <v>6.5</v>
      </c>
    </row>
    <row r="2547" spans="1:118" x14ac:dyDescent="0.25">
      <c r="A2547" s="10">
        <v>2606</v>
      </c>
      <c r="R2547" s="10">
        <v>2608</v>
      </c>
      <c r="S2547" s="10" t="s">
        <v>305</v>
      </c>
      <c r="T2547" s="10">
        <v>9.1171000000000012E-3</v>
      </c>
      <c r="U2547" s="10">
        <v>5.6526020000000005E-3</v>
      </c>
      <c r="V2547" s="10">
        <v>1</v>
      </c>
      <c r="W2547" s="10">
        <v>6.2</v>
      </c>
      <c r="Y2547" s="10">
        <v>8.9700499999999985E-3</v>
      </c>
      <c r="Z2547" s="10">
        <v>5.5614309999999986E-3</v>
      </c>
      <c r="AA2547" s="10">
        <v>1</v>
      </c>
      <c r="AB2547" s="10">
        <v>6.1</v>
      </c>
      <c r="AD2547" s="10">
        <v>9.1171000000000012E-3</v>
      </c>
      <c r="AE2547" s="10">
        <v>5.6526020000000005E-3</v>
      </c>
      <c r="AF2547" s="10">
        <v>1</v>
      </c>
      <c r="AG2547" s="10">
        <v>6.2</v>
      </c>
      <c r="AI2547" s="10">
        <v>2608</v>
      </c>
      <c r="AJ2547" s="10" t="s">
        <v>305</v>
      </c>
      <c r="AK2547" s="10">
        <v>1.0120499999999999E-2</v>
      </c>
      <c r="AL2547" s="10">
        <v>4.8983219999999992E-3</v>
      </c>
      <c r="AM2547" s="10">
        <v>1</v>
      </c>
      <c r="AN2547" s="10">
        <v>6.5</v>
      </c>
      <c r="AP2547" s="10">
        <v>6.310694E-2</v>
      </c>
      <c r="AQ2547" s="10">
        <v>2.6883556440000001E-2</v>
      </c>
      <c r="AR2547" s="10">
        <v>6.5</v>
      </c>
      <c r="AS2547" s="10">
        <v>6.1</v>
      </c>
      <c r="AU2547" s="10">
        <v>1.0232949999999999E-2</v>
      </c>
      <c r="AV2547" s="10">
        <v>4.6662251999999996E-3</v>
      </c>
      <c r="AW2547" s="10">
        <v>1</v>
      </c>
      <c r="AX2547" s="10">
        <v>6.5</v>
      </c>
      <c r="AZ2547" s="10">
        <v>2606</v>
      </c>
      <c r="BA2547" s="10" t="s">
        <v>586</v>
      </c>
      <c r="BB2547" s="10">
        <v>2.2000000000000002</v>
      </c>
      <c r="BC2547" s="10">
        <v>1.5</v>
      </c>
      <c r="BD2547" s="10">
        <v>60</v>
      </c>
      <c r="BE2547" s="10">
        <v>37</v>
      </c>
      <c r="BG2547" s="10">
        <v>2.2000000000000002</v>
      </c>
      <c r="BH2547" s="10">
        <v>1.62</v>
      </c>
      <c r="BI2547" s="10">
        <v>40</v>
      </c>
      <c r="BJ2547" s="10">
        <v>37</v>
      </c>
      <c r="BL2547" s="10">
        <v>2.1</v>
      </c>
      <c r="BM2547" s="10">
        <v>1.44</v>
      </c>
      <c r="BN2547" s="10">
        <v>40</v>
      </c>
      <c r="BO2547" s="10">
        <v>37</v>
      </c>
      <c r="BQ2547" s="10">
        <v>2605</v>
      </c>
      <c r="BR2547" s="10" t="s">
        <v>585</v>
      </c>
      <c r="BS2547" s="10">
        <v>1.6382407999999997</v>
      </c>
      <c r="BT2547" s="10">
        <v>0.83877928959999992</v>
      </c>
      <c r="BU2547" s="10">
        <v>28</v>
      </c>
      <c r="BV2547" s="10">
        <v>38</v>
      </c>
      <c r="BX2547" s="10">
        <v>1.8933119999999999</v>
      </c>
      <c r="BY2547" s="10">
        <v>0.91636300799999992</v>
      </c>
      <c r="BZ2547" s="10">
        <v>32</v>
      </c>
      <c r="CA2547" s="10">
        <v>38</v>
      </c>
      <c r="CC2547" s="10">
        <v>1.8933119999999999</v>
      </c>
      <c r="CD2547" s="10">
        <v>0.91636300799999992</v>
      </c>
      <c r="CE2547" s="10">
        <v>32</v>
      </c>
      <c r="CF2547" s="10">
        <v>38</v>
      </c>
      <c r="CH2547" s="10">
        <v>2605</v>
      </c>
      <c r="CI2547" s="10" t="s">
        <v>585</v>
      </c>
      <c r="CJ2547" s="10">
        <v>0.96</v>
      </c>
      <c r="CK2547" s="10">
        <v>0.6</v>
      </c>
      <c r="CL2547" s="10">
        <v>17</v>
      </c>
      <c r="CM2547" s="10">
        <v>38.5</v>
      </c>
      <c r="CO2547" s="10">
        <v>0.78</v>
      </c>
      <c r="CP2547" s="10">
        <v>0.48</v>
      </c>
      <c r="CQ2547" s="10">
        <v>14</v>
      </c>
      <c r="CR2547" s="10">
        <v>38</v>
      </c>
      <c r="CT2547" s="10">
        <v>1.2</v>
      </c>
      <c r="CU2547" s="10">
        <v>0.74</v>
      </c>
      <c r="CV2547" s="10">
        <v>22</v>
      </c>
      <c r="CW2547" s="10">
        <v>38</v>
      </c>
      <c r="CY2547" s="10">
        <v>3234</v>
      </c>
      <c r="CZ2547" s="10" t="s">
        <v>879</v>
      </c>
      <c r="DA2547" s="10">
        <v>14.725327499999999</v>
      </c>
      <c r="DB2547" s="10">
        <v>3.6960572024999996</v>
      </c>
      <c r="DC2547" s="10">
        <v>75</v>
      </c>
      <c r="DD2547" s="10">
        <v>117</v>
      </c>
      <c r="DF2547" s="10">
        <v>15.118002899999999</v>
      </c>
      <c r="DG2547" s="10">
        <v>3.7946187278999997</v>
      </c>
      <c r="DH2547" s="10">
        <v>77</v>
      </c>
      <c r="DI2547" s="10">
        <v>117</v>
      </c>
      <c r="DK2547" s="10">
        <v>15.707015999999999</v>
      </c>
      <c r="DL2547" s="10">
        <v>3.9424610159999998</v>
      </c>
      <c r="DM2547" s="10">
        <v>80</v>
      </c>
      <c r="DN2547" s="10">
        <v>117</v>
      </c>
    </row>
    <row r="2548" spans="1:118" x14ac:dyDescent="0.25">
      <c r="A2548" s="10">
        <v>2607</v>
      </c>
      <c r="R2548" s="10">
        <v>2609</v>
      </c>
      <c r="S2548" s="10" t="s">
        <v>288</v>
      </c>
      <c r="T2548" s="10">
        <v>9.1171000000000012E-3</v>
      </c>
      <c r="U2548" s="10">
        <v>5.6526020000000005E-3</v>
      </c>
      <c r="V2548" s="10">
        <v>1</v>
      </c>
      <c r="W2548" s="10">
        <v>6.2</v>
      </c>
      <c r="Y2548" s="10">
        <v>8.9700499999999985E-3</v>
      </c>
      <c r="Z2548" s="10">
        <v>5.5614309999999986E-3</v>
      </c>
      <c r="AA2548" s="10">
        <v>1</v>
      </c>
      <c r="AB2548" s="10">
        <v>6.1</v>
      </c>
      <c r="AD2548" s="10">
        <v>9.1171000000000012E-3</v>
      </c>
      <c r="AE2548" s="10">
        <v>5.6526020000000005E-3</v>
      </c>
      <c r="AF2548" s="10">
        <v>1</v>
      </c>
      <c r="AG2548" s="10">
        <v>6.2</v>
      </c>
      <c r="AI2548" s="10">
        <v>2609</v>
      </c>
      <c r="AJ2548" s="10" t="s">
        <v>288</v>
      </c>
      <c r="AK2548" s="10">
        <v>9.1084499999999999E-2</v>
      </c>
      <c r="AL2548" s="10">
        <v>4.4084897999999997E-2</v>
      </c>
      <c r="AM2548" s="10">
        <v>9</v>
      </c>
      <c r="AN2548" s="10">
        <v>6.5</v>
      </c>
      <c r="AP2548" s="10">
        <v>6.310694E-2</v>
      </c>
      <c r="AQ2548" s="10">
        <v>2.6883556440000001E-2</v>
      </c>
      <c r="AR2548" s="10">
        <v>6.5</v>
      </c>
      <c r="AS2548" s="10">
        <v>6.1</v>
      </c>
      <c r="AU2548" s="10">
        <v>0.14326129999999998</v>
      </c>
      <c r="AV2548" s="10">
        <v>6.5327152799999996E-2</v>
      </c>
      <c r="AW2548" s="10">
        <v>14</v>
      </c>
      <c r="AX2548" s="10">
        <v>6.5</v>
      </c>
      <c r="AZ2548" s="10">
        <v>2607</v>
      </c>
      <c r="BA2548" s="10" t="s">
        <v>287</v>
      </c>
      <c r="BB2548" s="10">
        <v>2.8233599999999998E-2</v>
      </c>
      <c r="BC2548" s="10">
        <v>1.7504831999999998E-2</v>
      </c>
      <c r="BD2548" s="10">
        <v>3</v>
      </c>
      <c r="BE2548" s="10">
        <v>6.4</v>
      </c>
      <c r="BG2548" s="10">
        <v>5.7349499999999998E-2</v>
      </c>
      <c r="BH2548" s="10">
        <v>3.5556689999999995E-2</v>
      </c>
      <c r="BI2548" s="10">
        <v>6</v>
      </c>
      <c r="BJ2548" s="10">
        <v>6.5</v>
      </c>
      <c r="BL2548" s="10">
        <v>2.8674749999999999E-2</v>
      </c>
      <c r="BM2548" s="10">
        <v>1.7778344999999997E-2</v>
      </c>
      <c r="BN2548" s="10">
        <v>3</v>
      </c>
      <c r="BO2548" s="10">
        <v>6.5</v>
      </c>
      <c r="BQ2548" s="10">
        <v>2606</v>
      </c>
      <c r="BR2548" s="10" t="s">
        <v>586</v>
      </c>
      <c r="BS2548" s="10">
        <v>0.70210319999999993</v>
      </c>
      <c r="BT2548" s="10">
        <v>0.35947683839999994</v>
      </c>
      <c r="BU2548" s="10">
        <v>12</v>
      </c>
      <c r="BV2548" s="10">
        <v>38</v>
      </c>
      <c r="BX2548" s="10">
        <v>0.70999199999999996</v>
      </c>
      <c r="BY2548" s="10">
        <v>0.34363612799999999</v>
      </c>
      <c r="BZ2548" s="10">
        <v>12</v>
      </c>
      <c r="CA2548" s="10">
        <v>38</v>
      </c>
      <c r="CC2548" s="10">
        <v>0.82832399999999995</v>
      </c>
      <c r="CD2548" s="10">
        <v>0.40090881599999995</v>
      </c>
      <c r="CE2548" s="10">
        <v>14</v>
      </c>
      <c r="CF2548" s="10">
        <v>38</v>
      </c>
      <c r="CH2548" s="10">
        <v>2606</v>
      </c>
      <c r="CI2548" s="10" t="s">
        <v>586</v>
      </c>
      <c r="CJ2548" s="10">
        <v>2.2000000000000002</v>
      </c>
      <c r="CK2548" s="10">
        <v>1.4</v>
      </c>
      <c r="CL2548" s="10">
        <v>39</v>
      </c>
      <c r="CM2548" s="10">
        <v>38.5</v>
      </c>
      <c r="CO2548" s="10">
        <v>1.8</v>
      </c>
      <c r="CP2548" s="10">
        <v>1.1000000000000001</v>
      </c>
      <c r="CQ2548" s="10">
        <v>32</v>
      </c>
      <c r="CR2548" s="10">
        <v>38</v>
      </c>
      <c r="CT2548" s="10">
        <v>2.8</v>
      </c>
      <c r="CU2548" s="10">
        <v>1.7</v>
      </c>
      <c r="CV2548" s="10">
        <v>50</v>
      </c>
      <c r="CW2548" s="10">
        <v>38</v>
      </c>
      <c r="CY2548" s="10">
        <v>3235</v>
      </c>
      <c r="CZ2548" s="10" t="s">
        <v>880</v>
      </c>
      <c r="DC2548" s="10">
        <v>0</v>
      </c>
      <c r="DH2548" s="10">
        <v>0</v>
      </c>
      <c r="DM2548" s="10">
        <v>0</v>
      </c>
    </row>
    <row r="2549" spans="1:118" x14ac:dyDescent="0.25">
      <c r="A2549" s="10">
        <v>2608</v>
      </c>
      <c r="R2549" s="10">
        <v>2610</v>
      </c>
      <c r="S2549" s="10" t="s">
        <v>290</v>
      </c>
      <c r="T2549" s="10">
        <v>0.59261149999999996</v>
      </c>
      <c r="U2549" s="10">
        <v>0.36741912999999998</v>
      </c>
      <c r="V2549" s="10">
        <v>65</v>
      </c>
      <c r="W2549" s="10">
        <v>6.2</v>
      </c>
      <c r="Y2549" s="10">
        <v>0.49335274999999995</v>
      </c>
      <c r="Z2549" s="10">
        <v>0.30587870499999997</v>
      </c>
      <c r="AA2549" s="10">
        <v>55</v>
      </c>
      <c r="AB2549" s="10">
        <v>6.1</v>
      </c>
      <c r="AD2549" s="10">
        <v>0.45585500000000001</v>
      </c>
      <c r="AE2549" s="10">
        <v>0.2826301</v>
      </c>
      <c r="AF2549" s="10">
        <v>50</v>
      </c>
      <c r="AG2549" s="10">
        <v>6.2</v>
      </c>
      <c r="AI2549" s="10">
        <v>2610</v>
      </c>
      <c r="AJ2549" s="10" t="s">
        <v>290</v>
      </c>
      <c r="AK2549" s="10">
        <v>1.0120499999999999E-2</v>
      </c>
      <c r="AL2549" s="10">
        <v>4.8983219999999992E-3</v>
      </c>
      <c r="AM2549" s="10">
        <v>1</v>
      </c>
      <c r="AN2549" s="10">
        <v>6.5</v>
      </c>
      <c r="AP2549" s="10">
        <v>6.310694E-2</v>
      </c>
      <c r="AQ2549" s="10">
        <v>2.6883556440000001E-2</v>
      </c>
      <c r="AR2549" s="10">
        <v>6.5</v>
      </c>
      <c r="AS2549" s="10">
        <v>6.1</v>
      </c>
      <c r="AU2549" s="10">
        <v>1.0232949999999999E-2</v>
      </c>
      <c r="AV2549" s="10">
        <v>4.6662251999999996E-3</v>
      </c>
      <c r="AW2549" s="10">
        <v>1</v>
      </c>
      <c r="AX2549" s="10">
        <v>6.5</v>
      </c>
      <c r="AZ2549" s="10">
        <v>2608</v>
      </c>
      <c r="BA2549" s="10" t="s">
        <v>305</v>
      </c>
      <c r="BB2549" s="10">
        <v>9.4112000000000015E-3</v>
      </c>
      <c r="BC2549" s="10">
        <v>5.8349440000000008E-3</v>
      </c>
      <c r="BD2549" s="10">
        <v>1</v>
      </c>
      <c r="BE2549" s="10">
        <v>6.4</v>
      </c>
      <c r="BG2549" s="10">
        <v>9.558249999999999E-3</v>
      </c>
      <c r="BH2549" s="10">
        <v>5.9261149999999992E-3</v>
      </c>
      <c r="BI2549" s="10">
        <v>1</v>
      </c>
      <c r="BJ2549" s="10">
        <v>6.5</v>
      </c>
      <c r="BL2549" s="10">
        <v>9.558249999999999E-3</v>
      </c>
      <c r="BM2549" s="10">
        <v>5.9261149999999992E-3</v>
      </c>
      <c r="BN2549" s="10">
        <v>1</v>
      </c>
      <c r="BO2549" s="10">
        <v>6.5</v>
      </c>
      <c r="BQ2549" s="10">
        <v>2607</v>
      </c>
      <c r="BR2549" s="10" t="s">
        <v>287</v>
      </c>
      <c r="BS2549" s="10">
        <v>0.15505643999999999</v>
      </c>
      <c r="BT2549" s="10">
        <v>3.891916644E-2</v>
      </c>
      <c r="BU2549" s="10">
        <v>14</v>
      </c>
      <c r="BV2549" s="10">
        <v>6.6</v>
      </c>
      <c r="BX2549" s="10">
        <v>0.21815299999999996</v>
      </c>
      <c r="BY2549" s="10">
        <v>5.4756402999999988E-2</v>
      </c>
      <c r="BZ2549" s="10">
        <v>20</v>
      </c>
      <c r="CA2549" s="10">
        <v>6.5</v>
      </c>
      <c r="CC2549" s="10">
        <v>0.20724534999999997</v>
      </c>
      <c r="CD2549" s="10">
        <v>5.2018582849999995E-2</v>
      </c>
      <c r="CE2549" s="10">
        <v>19</v>
      </c>
      <c r="CF2549" s="10">
        <v>6.5</v>
      </c>
      <c r="CH2549" s="10">
        <v>2607</v>
      </c>
      <c r="CI2549" s="10" t="s">
        <v>287</v>
      </c>
      <c r="CJ2549" s="10">
        <v>2.9557049999999998E-2</v>
      </c>
      <c r="CK2549" s="10">
        <v>1.8325371E-2</v>
      </c>
      <c r="CL2549" s="10">
        <v>3</v>
      </c>
      <c r="CM2549" s="10">
        <v>6.7</v>
      </c>
      <c r="CO2549" s="10">
        <v>2.8674749999999999E-2</v>
      </c>
      <c r="CP2549" s="10">
        <v>1.7778344999999997E-2</v>
      </c>
      <c r="CQ2549" s="10">
        <v>3</v>
      </c>
      <c r="CR2549" s="10">
        <v>6.5</v>
      </c>
      <c r="CT2549" s="10">
        <v>2.8674749999999999E-2</v>
      </c>
      <c r="CU2549" s="10">
        <v>1.7778344999999997E-2</v>
      </c>
      <c r="CV2549" s="10">
        <v>3</v>
      </c>
      <c r="CW2549" s="10">
        <v>6.5</v>
      </c>
      <c r="CY2549" s="10">
        <v>2611</v>
      </c>
      <c r="CZ2549" s="10" t="s">
        <v>39</v>
      </c>
    </row>
    <row r="2550" spans="1:118" x14ac:dyDescent="0.25">
      <c r="A2550" s="10">
        <v>2609</v>
      </c>
      <c r="R2550" s="10">
        <v>2611</v>
      </c>
      <c r="S2550" s="10" t="s">
        <v>39</v>
      </c>
      <c r="AI2550" s="10">
        <v>2611</v>
      </c>
      <c r="AJ2550" s="10" t="s">
        <v>39</v>
      </c>
      <c r="AZ2550" s="10">
        <v>2609</v>
      </c>
      <c r="BA2550" s="10" t="s">
        <v>288</v>
      </c>
      <c r="BB2550" s="10">
        <v>9.4112000000000015E-3</v>
      </c>
      <c r="BC2550" s="10">
        <v>5.8349440000000008E-3</v>
      </c>
      <c r="BD2550" s="10">
        <v>1</v>
      </c>
      <c r="BE2550" s="10">
        <v>6.4</v>
      </c>
      <c r="BG2550" s="10">
        <v>9.558249999999999E-3</v>
      </c>
      <c r="BH2550" s="10">
        <v>5.9261149999999992E-3</v>
      </c>
      <c r="BI2550" s="10">
        <v>1</v>
      </c>
      <c r="BJ2550" s="10">
        <v>6.5</v>
      </c>
      <c r="BL2550" s="10">
        <v>9.558249999999999E-3</v>
      </c>
      <c r="BM2550" s="10">
        <v>5.9261149999999992E-3</v>
      </c>
      <c r="BN2550" s="10">
        <v>1</v>
      </c>
      <c r="BO2550" s="10">
        <v>6.5</v>
      </c>
      <c r="BQ2550" s="10">
        <v>2608</v>
      </c>
      <c r="BR2550" s="10" t="s">
        <v>305</v>
      </c>
      <c r="BS2550" s="10">
        <v>1.1075459999999999E-2</v>
      </c>
      <c r="BT2550" s="10">
        <v>2.7799404599999997E-3</v>
      </c>
      <c r="BU2550" s="10">
        <v>1</v>
      </c>
      <c r="BV2550" s="10">
        <v>6.6</v>
      </c>
      <c r="BX2550" s="10">
        <v>1.0907649999999998E-2</v>
      </c>
      <c r="BY2550" s="10">
        <v>2.7378201499999996E-3</v>
      </c>
      <c r="BZ2550" s="10">
        <v>1</v>
      </c>
      <c r="CA2550" s="10">
        <v>6.5</v>
      </c>
      <c r="CC2550" s="10">
        <v>1.0907649999999998E-2</v>
      </c>
      <c r="CD2550" s="10">
        <v>2.7378201499999996E-3</v>
      </c>
      <c r="CE2550" s="10">
        <v>1</v>
      </c>
      <c r="CF2550" s="10">
        <v>6.5</v>
      </c>
      <c r="CH2550" s="10">
        <v>2608</v>
      </c>
      <c r="CI2550" s="10" t="s">
        <v>305</v>
      </c>
      <c r="CJ2550" s="10">
        <v>9.8523499999999993E-3</v>
      </c>
      <c r="CK2550" s="10">
        <v>6.1084569999999994E-3</v>
      </c>
      <c r="CL2550" s="10">
        <v>1</v>
      </c>
      <c r="CM2550" s="10">
        <v>6.7</v>
      </c>
      <c r="CO2550" s="10">
        <v>9.558249999999999E-3</v>
      </c>
      <c r="CP2550" s="10">
        <v>5.9261149999999992E-3</v>
      </c>
      <c r="CQ2550" s="10">
        <v>1</v>
      </c>
      <c r="CR2550" s="10">
        <v>6.5</v>
      </c>
      <c r="CT2550" s="10">
        <v>9.558249999999999E-3</v>
      </c>
      <c r="CU2550" s="10">
        <v>5.9261149999999992E-3</v>
      </c>
      <c r="CV2550" s="10">
        <v>1</v>
      </c>
      <c r="CW2550" s="10">
        <v>6.5</v>
      </c>
      <c r="CY2550" s="10">
        <v>2612</v>
      </c>
      <c r="CZ2550" s="10" t="s">
        <v>40</v>
      </c>
      <c r="DA2550" s="10">
        <v>0.17</v>
      </c>
      <c r="DB2550" s="10">
        <v>0.11</v>
      </c>
      <c r="DC2550" s="10">
        <v>1</v>
      </c>
      <c r="DD2550" s="10">
        <v>117</v>
      </c>
      <c r="DF2550" s="10">
        <v>0.21</v>
      </c>
      <c r="DG2550" s="10">
        <v>0.13</v>
      </c>
      <c r="DH2550" s="10">
        <v>1</v>
      </c>
      <c r="DI2550" s="10">
        <v>117</v>
      </c>
      <c r="DK2550" s="10">
        <v>0.19</v>
      </c>
      <c r="DL2550" s="10">
        <v>0.11</v>
      </c>
      <c r="DM2550" s="10">
        <v>1</v>
      </c>
      <c r="DN2550" s="10">
        <v>116</v>
      </c>
    </row>
    <row r="2551" spans="1:118" x14ac:dyDescent="0.25">
      <c r="A2551" s="10">
        <v>2610</v>
      </c>
      <c r="R2551" s="10">
        <v>2612</v>
      </c>
      <c r="S2551" s="10" t="s">
        <v>40</v>
      </c>
      <c r="T2551" s="10">
        <v>0.11</v>
      </c>
      <c r="U2551" s="10">
        <v>0.11</v>
      </c>
      <c r="V2551" s="10">
        <v>5</v>
      </c>
      <c r="W2551" s="10">
        <v>115</v>
      </c>
      <c r="Y2551" s="10">
        <v>0.13</v>
      </c>
      <c r="Z2551" s="10">
        <v>0.1</v>
      </c>
      <c r="AA2551" s="10">
        <v>5</v>
      </c>
      <c r="AB2551" s="10">
        <v>115</v>
      </c>
      <c r="AD2551" s="10">
        <v>0.15</v>
      </c>
      <c r="AE2551" s="10">
        <v>0.12</v>
      </c>
      <c r="AF2551" s="10">
        <v>5</v>
      </c>
      <c r="AG2551" s="10">
        <v>115</v>
      </c>
      <c r="AI2551" s="10">
        <v>2612</v>
      </c>
      <c r="AJ2551" s="10" t="s">
        <v>40</v>
      </c>
      <c r="AK2551" s="10">
        <v>0.26</v>
      </c>
      <c r="AL2551" s="10">
        <v>0.2</v>
      </c>
      <c r="AM2551" s="10">
        <v>2</v>
      </c>
      <c r="AN2551" s="10">
        <v>111</v>
      </c>
      <c r="AP2551" s="10">
        <v>0.32</v>
      </c>
      <c r="AQ2551" s="10">
        <v>0.15</v>
      </c>
      <c r="AR2551" s="10">
        <v>3</v>
      </c>
      <c r="AS2551" s="10">
        <v>114</v>
      </c>
      <c r="AU2551" s="10">
        <v>0.3</v>
      </c>
      <c r="AV2551" s="10">
        <v>0.19</v>
      </c>
      <c r="AW2551" s="10">
        <v>3</v>
      </c>
      <c r="AX2551" s="10">
        <v>114</v>
      </c>
      <c r="AZ2551" s="10">
        <v>2610</v>
      </c>
      <c r="BA2551" s="10" t="s">
        <v>290</v>
      </c>
      <c r="BB2551" s="10">
        <v>0.61172800000000005</v>
      </c>
      <c r="BC2551" s="10">
        <v>0.37927136</v>
      </c>
      <c r="BD2551" s="10">
        <v>65</v>
      </c>
      <c r="BE2551" s="10">
        <v>6.4</v>
      </c>
      <c r="BG2551" s="10">
        <v>0.14337374999999997</v>
      </c>
      <c r="BH2551" s="10">
        <v>8.8891724999999977E-2</v>
      </c>
      <c r="BI2551" s="10">
        <v>15</v>
      </c>
      <c r="BJ2551" s="10">
        <v>6.5</v>
      </c>
      <c r="BL2551" s="10">
        <v>0.66907749999999999</v>
      </c>
      <c r="BM2551" s="10">
        <v>0.41482805</v>
      </c>
      <c r="BN2551" s="10">
        <v>70</v>
      </c>
      <c r="BO2551" s="10">
        <v>6.5</v>
      </c>
      <c r="BQ2551" s="10">
        <v>2609</v>
      </c>
      <c r="BR2551" s="10" t="s">
        <v>288</v>
      </c>
      <c r="BS2551" s="10">
        <v>0.12183005999999999</v>
      </c>
      <c r="BT2551" s="10">
        <v>3.0579345059999999E-2</v>
      </c>
      <c r="BU2551" s="10">
        <v>11</v>
      </c>
      <c r="BV2551" s="10">
        <v>6.6</v>
      </c>
      <c r="BX2551" s="10">
        <v>0.1308918</v>
      </c>
      <c r="BY2551" s="10">
        <v>3.2853841799999998E-2</v>
      </c>
      <c r="BZ2551" s="10">
        <v>12</v>
      </c>
      <c r="CA2551" s="10">
        <v>6.5</v>
      </c>
      <c r="CC2551" s="10">
        <v>1.0907649999999998E-2</v>
      </c>
      <c r="CD2551" s="10">
        <v>2.7378201499999996E-3</v>
      </c>
      <c r="CE2551" s="10">
        <v>1</v>
      </c>
      <c r="CF2551" s="10">
        <v>6.5</v>
      </c>
      <c r="CH2551" s="10">
        <v>2609</v>
      </c>
      <c r="CI2551" s="10" t="s">
        <v>288</v>
      </c>
      <c r="CJ2551" s="10">
        <v>9.8523499999999993E-3</v>
      </c>
      <c r="CK2551" s="10">
        <v>6.1084569999999994E-3</v>
      </c>
      <c r="CL2551" s="10">
        <v>1</v>
      </c>
      <c r="CM2551" s="10">
        <v>6.7</v>
      </c>
      <c r="CO2551" s="10">
        <v>9.558249999999999E-3</v>
      </c>
      <c r="CP2551" s="10">
        <v>5.9261149999999992E-3</v>
      </c>
      <c r="CQ2551" s="10">
        <v>1</v>
      </c>
      <c r="CR2551" s="10">
        <v>6.5</v>
      </c>
      <c r="CT2551" s="10">
        <v>9.558249999999999E-3</v>
      </c>
      <c r="CU2551" s="10">
        <v>5.9261149999999992E-3</v>
      </c>
      <c r="CV2551" s="10">
        <v>1</v>
      </c>
      <c r="CW2551" s="10">
        <v>6.5</v>
      </c>
      <c r="CY2551" s="10">
        <v>2613</v>
      </c>
      <c r="CZ2551" s="10" t="s">
        <v>399</v>
      </c>
    </row>
    <row r="2552" spans="1:118" x14ac:dyDescent="0.25">
      <c r="A2552" s="10">
        <v>3234</v>
      </c>
      <c r="R2552" s="10">
        <v>2613</v>
      </c>
      <c r="S2552" s="10" t="s">
        <v>399</v>
      </c>
      <c r="AI2552" s="10">
        <v>2613</v>
      </c>
      <c r="AJ2552" s="10" t="s">
        <v>399</v>
      </c>
      <c r="AZ2552" s="10">
        <v>3234</v>
      </c>
      <c r="BA2552" s="10" t="s">
        <v>879</v>
      </c>
      <c r="BB2552" s="10">
        <v>16.399999999999999</v>
      </c>
      <c r="BC2552" s="10">
        <v>7.9</v>
      </c>
      <c r="BD2552" s="10">
        <v>90</v>
      </c>
      <c r="BE2552" s="10">
        <v>115</v>
      </c>
      <c r="BG2552" s="10">
        <v>15.5</v>
      </c>
      <c r="BH2552" s="10">
        <v>7.5</v>
      </c>
      <c r="BI2552" s="10">
        <v>85</v>
      </c>
      <c r="BJ2552" s="10">
        <v>115</v>
      </c>
      <c r="BL2552" s="10">
        <v>14.6</v>
      </c>
      <c r="BM2552" s="10">
        <v>7.1</v>
      </c>
      <c r="BN2552" s="10">
        <v>80</v>
      </c>
      <c r="BO2552" s="10">
        <v>115</v>
      </c>
      <c r="BQ2552" s="10">
        <v>2610</v>
      </c>
      <c r="BR2552" s="10" t="s">
        <v>290</v>
      </c>
      <c r="BS2552" s="10">
        <v>1.1075459999999999E-2</v>
      </c>
      <c r="BT2552" s="10">
        <v>2.7799404599999997E-3</v>
      </c>
      <c r="BU2552" s="10">
        <v>1</v>
      </c>
      <c r="BV2552" s="10">
        <v>6.6</v>
      </c>
      <c r="BX2552" s="10">
        <v>1.0907649999999998E-2</v>
      </c>
      <c r="BY2552" s="10">
        <v>2.7378201499999996E-3</v>
      </c>
      <c r="BZ2552" s="10">
        <v>1</v>
      </c>
      <c r="CA2552" s="10">
        <v>6.5</v>
      </c>
      <c r="CC2552" s="10">
        <v>1.0907649999999998E-2</v>
      </c>
      <c r="CD2552" s="10">
        <v>2.7378201499999996E-3</v>
      </c>
      <c r="CE2552" s="10">
        <v>1</v>
      </c>
      <c r="CF2552" s="10">
        <v>6.5</v>
      </c>
      <c r="CH2552" s="10">
        <v>2610</v>
      </c>
      <c r="CI2552" s="10" t="s">
        <v>290</v>
      </c>
      <c r="CJ2552" s="10">
        <v>0.54187924999999992</v>
      </c>
      <c r="CK2552" s="10">
        <v>0.33596513499999997</v>
      </c>
      <c r="CL2552" s="10">
        <v>55</v>
      </c>
      <c r="CM2552" s="10">
        <v>6.7</v>
      </c>
      <c r="CO2552" s="10">
        <v>0.55437849999999989</v>
      </c>
      <c r="CP2552" s="10">
        <v>0.34371466999999994</v>
      </c>
      <c r="CQ2552" s="10">
        <v>58</v>
      </c>
      <c r="CR2552" s="10">
        <v>6.5</v>
      </c>
      <c r="CT2552" s="10">
        <v>0.52570374999999991</v>
      </c>
      <c r="CU2552" s="10">
        <v>0.32593632499999997</v>
      </c>
      <c r="CV2552" s="10">
        <v>55</v>
      </c>
      <c r="CW2552" s="10">
        <v>6.5</v>
      </c>
      <c r="CY2552" s="10">
        <v>2614</v>
      </c>
      <c r="CZ2552" s="10" t="s">
        <v>44</v>
      </c>
      <c r="DA2552" s="10">
        <v>0.16</v>
      </c>
      <c r="DB2552" s="10">
        <v>0.06</v>
      </c>
      <c r="DC2552" s="10">
        <v>16</v>
      </c>
      <c r="DD2552" s="10">
        <v>6.3</v>
      </c>
      <c r="DF2552" s="10">
        <v>0.2</v>
      </c>
      <c r="DG2552" s="10">
        <v>0.08</v>
      </c>
      <c r="DH2552" s="10">
        <v>20</v>
      </c>
      <c r="DI2552" s="10">
        <v>6.3</v>
      </c>
      <c r="DK2552" s="10">
        <v>0.18</v>
      </c>
      <c r="DL2552" s="10">
        <v>0.06</v>
      </c>
      <c r="DM2552" s="10">
        <v>18</v>
      </c>
      <c r="DN2552" s="10">
        <v>6.3</v>
      </c>
    </row>
    <row r="2553" spans="1:118" x14ac:dyDescent="0.25">
      <c r="A2553" s="10">
        <v>3235</v>
      </c>
      <c r="R2553" s="10">
        <v>2614</v>
      </c>
      <c r="S2553" s="10" t="s">
        <v>44</v>
      </c>
      <c r="T2553" s="10">
        <v>9.2999999999999999E-2</v>
      </c>
      <c r="U2553" s="10">
        <v>0.06</v>
      </c>
      <c r="V2553" s="10">
        <v>10</v>
      </c>
      <c r="W2553" s="10">
        <v>6.3</v>
      </c>
      <c r="Y2553" s="10">
        <v>0.12</v>
      </c>
      <c r="Z2553" s="10">
        <v>0.05</v>
      </c>
      <c r="AA2553" s="10">
        <v>15</v>
      </c>
      <c r="AB2553" s="10">
        <v>6.3</v>
      </c>
      <c r="AD2553" s="10">
        <v>0.14000000000000001</v>
      </c>
      <c r="AE2553" s="10">
        <v>7.0000000000000007E-2</v>
      </c>
      <c r="AF2553" s="10">
        <v>14</v>
      </c>
      <c r="AG2553" s="10">
        <v>6.3</v>
      </c>
      <c r="AI2553" s="10">
        <v>2614</v>
      </c>
      <c r="AJ2553" s="10" t="s">
        <v>44</v>
      </c>
      <c r="AK2553" s="10">
        <v>0.25</v>
      </c>
      <c r="AL2553" s="10">
        <v>0.15</v>
      </c>
      <c r="AM2553" s="10">
        <v>27</v>
      </c>
      <c r="AN2553" s="10">
        <v>6.2</v>
      </c>
      <c r="AP2553" s="10">
        <v>0.31</v>
      </c>
      <c r="AQ2553" s="10">
        <v>0.1</v>
      </c>
      <c r="AR2553" s="10">
        <v>30</v>
      </c>
      <c r="AS2553" s="10">
        <v>6.2</v>
      </c>
      <c r="AU2553" s="10">
        <v>0.28999999999999998</v>
      </c>
      <c r="AV2553" s="10">
        <v>0.14000000000000001</v>
      </c>
      <c r="AW2553" s="10">
        <v>30</v>
      </c>
      <c r="AX2553" s="10">
        <v>6.2</v>
      </c>
      <c r="AZ2553" s="10">
        <v>3235</v>
      </c>
      <c r="BA2553" s="10" t="s">
        <v>880</v>
      </c>
      <c r="BD2553" s="10">
        <v>0</v>
      </c>
      <c r="BE2553" s="10">
        <v>115</v>
      </c>
      <c r="BI2553" s="10">
        <v>0</v>
      </c>
      <c r="BJ2553" s="10">
        <v>115</v>
      </c>
      <c r="BN2553" s="10">
        <v>0</v>
      </c>
      <c r="BO2553" s="10">
        <v>115</v>
      </c>
      <c r="BQ2553" s="10">
        <v>3234</v>
      </c>
      <c r="BR2553" s="10" t="s">
        <v>879</v>
      </c>
      <c r="BS2553" s="10">
        <v>12.6</v>
      </c>
      <c r="BT2553" s="10">
        <v>3.2</v>
      </c>
      <c r="BU2553" s="10">
        <v>64</v>
      </c>
      <c r="BV2553" s="10">
        <v>116</v>
      </c>
      <c r="BX2553" s="10">
        <v>12.8</v>
      </c>
      <c r="BY2553" s="10">
        <v>3.2</v>
      </c>
      <c r="BZ2553" s="10">
        <v>65</v>
      </c>
      <c r="CA2553" s="10">
        <v>116</v>
      </c>
      <c r="CC2553" s="10">
        <v>13</v>
      </c>
      <c r="CD2553" s="10">
        <v>3.3</v>
      </c>
      <c r="CE2553" s="10">
        <v>66</v>
      </c>
      <c r="CF2553" s="10">
        <v>116</v>
      </c>
      <c r="CH2553" s="10">
        <v>3234</v>
      </c>
      <c r="CI2553" s="10" t="s">
        <v>879</v>
      </c>
      <c r="CJ2553" s="10">
        <v>12.3</v>
      </c>
      <c r="CK2553" s="10">
        <v>7.6</v>
      </c>
      <c r="CL2553" s="10">
        <v>72</v>
      </c>
      <c r="CM2553" s="10">
        <v>116</v>
      </c>
      <c r="CO2553" s="10">
        <v>12.6</v>
      </c>
      <c r="CP2553" s="10">
        <v>7.8</v>
      </c>
      <c r="CQ2553" s="10">
        <v>74</v>
      </c>
      <c r="CR2553" s="10">
        <v>116</v>
      </c>
      <c r="CT2553" s="10">
        <v>11.94</v>
      </c>
      <c r="CU2553" s="10">
        <v>7.4</v>
      </c>
      <c r="CV2553" s="10">
        <v>70</v>
      </c>
      <c r="CW2553" s="10">
        <v>116</v>
      </c>
      <c r="CY2553" s="10">
        <v>2615</v>
      </c>
      <c r="CZ2553" s="10" t="s">
        <v>305</v>
      </c>
      <c r="DA2553" s="10">
        <v>0</v>
      </c>
      <c r="DB2553" s="10">
        <v>0</v>
      </c>
      <c r="DC2553" s="10">
        <v>0</v>
      </c>
      <c r="DD2553" s="10">
        <v>6.3</v>
      </c>
      <c r="DF2553" s="10">
        <v>0</v>
      </c>
      <c r="DG2553" s="10">
        <v>0</v>
      </c>
      <c r="DH2553" s="10">
        <v>0</v>
      </c>
      <c r="DI2553" s="10">
        <v>6.3</v>
      </c>
      <c r="DK2553" s="10">
        <v>0</v>
      </c>
      <c r="DL2553" s="10">
        <v>0</v>
      </c>
      <c r="DM2553" s="10">
        <v>0</v>
      </c>
      <c r="DN2553" s="10">
        <v>6.3</v>
      </c>
    </row>
    <row r="2554" spans="1:118" x14ac:dyDescent="0.25">
      <c r="A2554" s="10">
        <v>2611</v>
      </c>
      <c r="R2554" s="10">
        <v>2615</v>
      </c>
      <c r="S2554" s="10" t="s">
        <v>305</v>
      </c>
      <c r="T2554" s="10">
        <v>3.7056599999999995E-2</v>
      </c>
      <c r="U2554" s="10">
        <v>2.2975091999999996E-2</v>
      </c>
      <c r="V2554" s="10">
        <v>4</v>
      </c>
      <c r="W2554" s="10">
        <v>6.3</v>
      </c>
      <c r="Y2554" s="10">
        <v>4.6320749999999994E-2</v>
      </c>
      <c r="Z2554" s="10">
        <v>2.8718864999999996E-2</v>
      </c>
      <c r="AA2554" s="10">
        <v>5</v>
      </c>
      <c r="AB2554" s="10">
        <v>6.3</v>
      </c>
      <c r="AD2554" s="10">
        <v>5.5584899999999993E-2</v>
      </c>
      <c r="AE2554" s="10">
        <v>3.4462637999999997E-2</v>
      </c>
      <c r="AF2554" s="10">
        <v>6</v>
      </c>
      <c r="AG2554" s="10">
        <v>6.3</v>
      </c>
      <c r="AI2554" s="10">
        <v>2615</v>
      </c>
      <c r="AJ2554" s="10" t="s">
        <v>305</v>
      </c>
      <c r="AK2554" s="10">
        <v>7.293680000000001E-2</v>
      </c>
      <c r="AL2554" s="10">
        <v>4.5220816000000004E-2</v>
      </c>
      <c r="AM2554" s="10">
        <v>8</v>
      </c>
      <c r="AN2554" s="10">
        <v>6.2</v>
      </c>
      <c r="AP2554" s="10">
        <v>0.101897</v>
      </c>
      <c r="AQ2554" s="10">
        <v>3.3422216000000005E-2</v>
      </c>
      <c r="AR2554" s="10">
        <v>10</v>
      </c>
      <c r="AS2554" s="10">
        <v>6.2</v>
      </c>
      <c r="AU2554" s="10">
        <v>4.8267000000000004E-2</v>
      </c>
      <c r="AV2554" s="10">
        <v>2.3361228000000001E-2</v>
      </c>
      <c r="AW2554" s="10">
        <v>5</v>
      </c>
      <c r="AX2554" s="10">
        <v>6.2</v>
      </c>
      <c r="AZ2554" s="10">
        <v>2611</v>
      </c>
      <c r="BA2554" s="10" t="s">
        <v>39</v>
      </c>
      <c r="BQ2554" s="10">
        <v>3235</v>
      </c>
      <c r="BR2554" s="10" t="s">
        <v>880</v>
      </c>
      <c r="BU2554" s="10">
        <v>0</v>
      </c>
      <c r="BV2554" s="10">
        <v>116</v>
      </c>
      <c r="BZ2554" s="10">
        <v>0</v>
      </c>
      <c r="CA2554" s="10">
        <v>116</v>
      </c>
      <c r="CE2554" s="10">
        <v>0</v>
      </c>
      <c r="CF2554" s="10">
        <v>116</v>
      </c>
      <c r="CH2554" s="10">
        <v>3235</v>
      </c>
      <c r="CI2554" s="10" t="s">
        <v>880</v>
      </c>
      <c r="CL2554" s="10">
        <v>0</v>
      </c>
      <c r="CQ2554" s="10">
        <v>0</v>
      </c>
      <c r="CV2554" s="10">
        <v>0</v>
      </c>
      <c r="CY2554" s="10">
        <v>2616</v>
      </c>
      <c r="CZ2554" s="10" t="s">
        <v>315</v>
      </c>
      <c r="DA2554" s="10">
        <v>0.14495669999999999</v>
      </c>
      <c r="DB2554" s="10">
        <v>4.7545797600000002E-2</v>
      </c>
      <c r="DC2554" s="10">
        <v>14</v>
      </c>
      <c r="DD2554" s="10">
        <v>6.3</v>
      </c>
      <c r="DF2554" s="10">
        <v>0.18637289999999998</v>
      </c>
      <c r="DG2554" s="10">
        <v>6.1130311199999995E-2</v>
      </c>
      <c r="DH2554" s="10">
        <v>18</v>
      </c>
      <c r="DI2554" s="10">
        <v>6.3</v>
      </c>
      <c r="DK2554" s="10">
        <v>0.16566479999999997</v>
      </c>
      <c r="DL2554" s="10">
        <v>5.4338054399999995E-2</v>
      </c>
      <c r="DM2554" s="10">
        <v>16</v>
      </c>
      <c r="DN2554" s="10">
        <v>6.3</v>
      </c>
    </row>
    <row r="2555" spans="1:118" x14ac:dyDescent="0.25">
      <c r="A2555" s="10">
        <v>2612</v>
      </c>
      <c r="R2555" s="10">
        <v>2616</v>
      </c>
      <c r="S2555" s="10" t="s">
        <v>315</v>
      </c>
      <c r="T2555" s="10">
        <v>3.7056599999999995E-2</v>
      </c>
      <c r="U2555" s="10">
        <v>2.2975091999999996E-2</v>
      </c>
      <c r="V2555" s="10">
        <v>4</v>
      </c>
      <c r="W2555" s="10">
        <v>6.3</v>
      </c>
      <c r="Y2555" s="10">
        <v>7.411319999999999E-2</v>
      </c>
      <c r="Z2555" s="10">
        <v>4.5950183999999991E-2</v>
      </c>
      <c r="AA2555" s="10">
        <v>8</v>
      </c>
      <c r="AB2555" s="10">
        <v>6.3</v>
      </c>
      <c r="AD2555" s="10">
        <v>5.5584899999999993E-2</v>
      </c>
      <c r="AE2555" s="10">
        <v>3.4462637999999997E-2</v>
      </c>
      <c r="AF2555" s="10">
        <v>6</v>
      </c>
      <c r="AG2555" s="10">
        <v>6.3</v>
      </c>
      <c r="AI2555" s="10">
        <v>2616</v>
      </c>
      <c r="AJ2555" s="10" t="s">
        <v>315</v>
      </c>
      <c r="AK2555" s="10">
        <v>0.12763940000000001</v>
      </c>
      <c r="AL2555" s="10">
        <v>7.9136428000000009E-2</v>
      </c>
      <c r="AM2555" s="10">
        <v>14</v>
      </c>
      <c r="AN2555" s="10">
        <v>6.2</v>
      </c>
      <c r="AP2555" s="10">
        <v>0.101897</v>
      </c>
      <c r="AQ2555" s="10">
        <v>3.3422216000000005E-2</v>
      </c>
      <c r="AR2555" s="10">
        <v>10</v>
      </c>
      <c r="AS2555" s="10">
        <v>6.2</v>
      </c>
      <c r="AU2555" s="10">
        <v>0.14480100000000001</v>
      </c>
      <c r="AV2555" s="10">
        <v>7.0083684000000007E-2</v>
      </c>
      <c r="AW2555" s="10">
        <v>15</v>
      </c>
      <c r="AX2555" s="10">
        <v>6.2</v>
      </c>
      <c r="AZ2555" s="10">
        <v>2612</v>
      </c>
      <c r="BA2555" s="10" t="s">
        <v>40</v>
      </c>
      <c r="BB2555" s="10">
        <v>0.16</v>
      </c>
      <c r="BC2555" s="10">
        <v>0.09</v>
      </c>
      <c r="BD2555" s="10">
        <v>1</v>
      </c>
      <c r="BE2555" s="10">
        <v>115</v>
      </c>
      <c r="BG2555" s="10">
        <v>0.17</v>
      </c>
      <c r="BH2555" s="10">
        <v>0.11</v>
      </c>
      <c r="BI2555" s="10">
        <v>1</v>
      </c>
      <c r="BJ2555" s="10">
        <v>115</v>
      </c>
      <c r="BL2555" s="10">
        <v>0.25</v>
      </c>
      <c r="BM2555" s="10">
        <v>0.2</v>
      </c>
      <c r="BN2555" s="10">
        <v>1</v>
      </c>
      <c r="BO2555" s="10">
        <v>115</v>
      </c>
      <c r="BQ2555" s="10">
        <v>2611</v>
      </c>
      <c r="BR2555" s="10" t="s">
        <v>39</v>
      </c>
      <c r="CH2555" s="10">
        <v>2611</v>
      </c>
      <c r="CI2555" s="10" t="s">
        <v>39</v>
      </c>
      <c r="CY2555" s="10">
        <v>2617</v>
      </c>
      <c r="CZ2555" s="10" t="s">
        <v>290</v>
      </c>
      <c r="DA2555" s="10">
        <v>2.0708099999999997E-2</v>
      </c>
      <c r="DB2555" s="10">
        <v>6.7922567999999994E-3</v>
      </c>
      <c r="DC2555" s="10">
        <v>2</v>
      </c>
      <c r="DD2555" s="10">
        <v>6.3</v>
      </c>
      <c r="DF2555" s="10">
        <v>2.0708099999999997E-2</v>
      </c>
      <c r="DG2555" s="10">
        <v>6.7922567999999994E-3</v>
      </c>
      <c r="DH2555" s="10">
        <v>2</v>
      </c>
      <c r="DI2555" s="10">
        <v>6.3</v>
      </c>
      <c r="DK2555" s="10">
        <v>2.0708099999999997E-2</v>
      </c>
      <c r="DL2555" s="10">
        <v>6.7922567999999994E-3</v>
      </c>
      <c r="DM2555" s="10">
        <v>2</v>
      </c>
      <c r="DN2555" s="10">
        <v>6.3</v>
      </c>
    </row>
    <row r="2556" spans="1:118" x14ac:dyDescent="0.25">
      <c r="A2556" s="10">
        <v>2613</v>
      </c>
      <c r="R2556" s="10">
        <v>2617</v>
      </c>
      <c r="S2556" s="10" t="s">
        <v>290</v>
      </c>
      <c r="T2556" s="10">
        <v>1.8528299999999998E-2</v>
      </c>
      <c r="U2556" s="10">
        <v>1.1487545999999998E-2</v>
      </c>
      <c r="V2556" s="10">
        <v>2</v>
      </c>
      <c r="W2556" s="10">
        <v>6.3</v>
      </c>
      <c r="Y2556" s="10">
        <v>1.8528299999999998E-2</v>
      </c>
      <c r="Z2556" s="10">
        <v>1.1487545999999998E-2</v>
      </c>
      <c r="AA2556" s="10">
        <v>2</v>
      </c>
      <c r="AB2556" s="10">
        <v>6.3</v>
      </c>
      <c r="AD2556" s="10">
        <v>1.8528299999999998E-2</v>
      </c>
      <c r="AE2556" s="10">
        <v>1.1487545999999998E-2</v>
      </c>
      <c r="AF2556" s="10">
        <v>2</v>
      </c>
      <c r="AG2556" s="10">
        <v>6.3</v>
      </c>
      <c r="AI2556" s="10">
        <v>2617</v>
      </c>
      <c r="AJ2556" s="10" t="s">
        <v>290</v>
      </c>
      <c r="AK2556" s="10">
        <v>4.5585500000000001E-2</v>
      </c>
      <c r="AL2556" s="10">
        <v>2.8263010000000002E-2</v>
      </c>
      <c r="AM2556" s="10">
        <v>5</v>
      </c>
      <c r="AN2556" s="10">
        <v>6.2</v>
      </c>
      <c r="AP2556" s="10">
        <v>0.101897</v>
      </c>
      <c r="AQ2556" s="10">
        <v>3.3422216000000005E-2</v>
      </c>
      <c r="AR2556" s="10">
        <v>10</v>
      </c>
      <c r="AS2556" s="10">
        <v>6.2</v>
      </c>
      <c r="AU2556" s="10">
        <v>9.6534000000000009E-2</v>
      </c>
      <c r="AV2556" s="10">
        <v>4.6722456000000002E-2</v>
      </c>
      <c r="AW2556" s="10">
        <v>10</v>
      </c>
      <c r="AX2556" s="10">
        <v>6.2</v>
      </c>
      <c r="AZ2556" s="10">
        <v>2613</v>
      </c>
      <c r="BA2556" s="10" t="s">
        <v>399</v>
      </c>
      <c r="BQ2556" s="10">
        <v>2612</v>
      </c>
      <c r="BR2556" s="10" t="s">
        <v>40</v>
      </c>
      <c r="BS2556" s="10">
        <v>0.15</v>
      </c>
      <c r="BT2556" s="10">
        <v>0.14000000000000001</v>
      </c>
      <c r="BU2556" s="10">
        <v>1</v>
      </c>
      <c r="BV2556" s="10">
        <v>116</v>
      </c>
      <c r="BX2556" s="10">
        <v>0.23</v>
      </c>
      <c r="BY2556" s="10">
        <v>0.14000000000000001</v>
      </c>
      <c r="BZ2556" s="10">
        <v>1</v>
      </c>
      <c r="CA2556" s="10">
        <v>116</v>
      </c>
      <c r="CC2556" s="10">
        <v>0.24</v>
      </c>
      <c r="CD2556" s="10">
        <v>0.13</v>
      </c>
      <c r="CE2556" s="10">
        <v>1</v>
      </c>
      <c r="CF2556" s="10">
        <v>116</v>
      </c>
      <c r="CH2556" s="10">
        <v>2612</v>
      </c>
      <c r="CI2556" s="10" t="s">
        <v>40</v>
      </c>
      <c r="CJ2556" s="10">
        <v>0.09</v>
      </c>
      <c r="CK2556" s="10">
        <v>0.1</v>
      </c>
      <c r="CL2556" s="10">
        <v>1</v>
      </c>
      <c r="CM2556" s="10">
        <v>116</v>
      </c>
      <c r="CO2556" s="10">
        <v>0.12</v>
      </c>
      <c r="CP2556" s="10">
        <v>0.1</v>
      </c>
      <c r="CQ2556" s="10">
        <v>1</v>
      </c>
      <c r="CR2556" s="10">
        <v>116</v>
      </c>
      <c r="CT2556" s="10">
        <v>0.13</v>
      </c>
      <c r="CU2556" s="10">
        <v>0.12</v>
      </c>
      <c r="CV2556" s="10">
        <v>1</v>
      </c>
      <c r="CW2556" s="10">
        <v>116</v>
      </c>
      <c r="CY2556" s="10">
        <v>2618</v>
      </c>
      <c r="CZ2556" s="10" t="s">
        <v>39</v>
      </c>
      <c r="DA2556" s="10">
        <v>0.54</v>
      </c>
      <c r="DB2556" s="10">
        <v>0.2</v>
      </c>
      <c r="DC2556" s="10">
        <v>3</v>
      </c>
      <c r="DD2556" s="10">
        <v>119</v>
      </c>
      <c r="DF2556" s="10">
        <v>0.48</v>
      </c>
      <c r="DG2556" s="10">
        <v>0.14000000000000001</v>
      </c>
      <c r="DH2556" s="10">
        <v>2</v>
      </c>
      <c r="DI2556" s="10">
        <v>118</v>
      </c>
      <c r="DK2556" s="10">
        <v>0.54</v>
      </c>
      <c r="DL2556" s="10">
        <v>0.16</v>
      </c>
      <c r="DM2556" s="10">
        <v>3</v>
      </c>
      <c r="DN2556" s="10">
        <v>118</v>
      </c>
    </row>
    <row r="2557" spans="1:118" x14ac:dyDescent="0.25">
      <c r="A2557" s="10">
        <v>2614</v>
      </c>
      <c r="R2557" s="10">
        <v>2618</v>
      </c>
      <c r="S2557" s="10" t="s">
        <v>39</v>
      </c>
      <c r="T2557" s="10">
        <v>2.7E-2</v>
      </c>
      <c r="U2557" s="10">
        <v>5.7000000000000002E-2</v>
      </c>
      <c r="W2557" s="10">
        <v>115</v>
      </c>
      <c r="Y2557" s="10">
        <v>2.7E-2</v>
      </c>
      <c r="Z2557" s="10">
        <v>5.7000000000000002E-2</v>
      </c>
      <c r="AB2557" s="10">
        <v>115</v>
      </c>
      <c r="AD2557" s="10">
        <v>2.7E-2</v>
      </c>
      <c r="AE2557" s="10">
        <v>5.7000000000000002E-2</v>
      </c>
      <c r="AG2557" s="10">
        <v>115</v>
      </c>
      <c r="AI2557" s="10">
        <v>2618</v>
      </c>
      <c r="AJ2557" s="10" t="s">
        <v>39</v>
      </c>
      <c r="AK2557" s="10">
        <v>2.7E-2</v>
      </c>
      <c r="AL2557" s="10">
        <v>5.7000000000000002E-2</v>
      </c>
      <c r="AN2557" s="10">
        <v>115</v>
      </c>
      <c r="AP2557" s="10">
        <v>2.7E-2</v>
      </c>
      <c r="AQ2557" s="10">
        <v>5.7000000000000002E-2</v>
      </c>
      <c r="AS2557" s="10">
        <v>114</v>
      </c>
      <c r="AU2557" s="10">
        <v>2.7E-2</v>
      </c>
      <c r="AV2557" s="10">
        <v>5.7000000000000002E-2</v>
      </c>
      <c r="AX2557" s="10">
        <v>114</v>
      </c>
      <c r="AZ2557" s="10">
        <v>2614</v>
      </c>
      <c r="BA2557" s="10" t="s">
        <v>44</v>
      </c>
      <c r="BB2557" s="10">
        <v>0.15</v>
      </c>
      <c r="BC2557" s="10">
        <v>0.04</v>
      </c>
      <c r="BD2557" s="10">
        <v>14</v>
      </c>
      <c r="BE2557" s="10">
        <v>6.2</v>
      </c>
      <c r="BG2557" s="10">
        <v>0.16</v>
      </c>
      <c r="BH2557" s="10">
        <v>0.06</v>
      </c>
      <c r="BI2557" s="10">
        <v>16</v>
      </c>
      <c r="BJ2557" s="10">
        <v>6.2</v>
      </c>
      <c r="BL2557" s="10">
        <v>0.24</v>
      </c>
      <c r="BM2557" s="10">
        <v>0.15</v>
      </c>
      <c r="BN2557" s="10">
        <v>26</v>
      </c>
      <c r="BO2557" s="10">
        <v>6.2</v>
      </c>
      <c r="BQ2557" s="10">
        <v>2613</v>
      </c>
      <c r="BR2557" s="10" t="s">
        <v>399</v>
      </c>
      <c r="CH2557" s="10">
        <v>2613</v>
      </c>
      <c r="CI2557" s="10" t="s">
        <v>399</v>
      </c>
      <c r="CY2557" s="10">
        <v>2619</v>
      </c>
      <c r="CZ2557" s="10" t="s">
        <v>399</v>
      </c>
      <c r="DA2557" s="10">
        <v>0.53</v>
      </c>
      <c r="DB2557" s="10">
        <v>0.15</v>
      </c>
      <c r="DC2557" s="10">
        <v>30</v>
      </c>
      <c r="DD2557" s="10">
        <v>10.6</v>
      </c>
      <c r="DF2557" s="10">
        <v>0.47</v>
      </c>
      <c r="DG2557" s="10">
        <v>9.5000000000000001E-2</v>
      </c>
      <c r="DH2557" s="10">
        <v>26</v>
      </c>
      <c r="DI2557" s="10">
        <v>10.6</v>
      </c>
      <c r="DK2557" s="10">
        <v>0.53</v>
      </c>
      <c r="DL2557" s="10">
        <v>0.11</v>
      </c>
      <c r="DM2557" s="10">
        <v>30</v>
      </c>
      <c r="DN2557" s="10">
        <v>10.5</v>
      </c>
    </row>
    <row r="2558" spans="1:118" x14ac:dyDescent="0.25">
      <c r="A2558" s="10">
        <v>2615</v>
      </c>
      <c r="R2558" s="10">
        <v>2619</v>
      </c>
      <c r="S2558" s="10" t="s">
        <v>399</v>
      </c>
      <c r="T2558" s="10">
        <v>1.4999999999999999E-2</v>
      </c>
      <c r="U2558" s="10">
        <v>0.01</v>
      </c>
      <c r="V2558" s="10">
        <v>1</v>
      </c>
      <c r="W2558" s="10">
        <v>10.5</v>
      </c>
      <c r="Y2558" s="10">
        <v>1.4999999999999999E-2</v>
      </c>
      <c r="Z2558" s="10">
        <v>0.01</v>
      </c>
      <c r="AA2558" s="10">
        <v>1</v>
      </c>
      <c r="AB2558" s="10">
        <v>10.5</v>
      </c>
      <c r="AD2558" s="10">
        <v>1.4999999999999999E-2</v>
      </c>
      <c r="AE2558" s="10">
        <v>0.01</v>
      </c>
      <c r="AF2558" s="10">
        <v>1</v>
      </c>
      <c r="AG2558" s="10">
        <v>10.5</v>
      </c>
      <c r="AI2558" s="10">
        <v>2619</v>
      </c>
      <c r="AJ2558" s="10" t="s">
        <v>399</v>
      </c>
      <c r="AK2558" s="10">
        <v>1.4999999999999999E-2</v>
      </c>
      <c r="AL2558" s="10">
        <v>0.01</v>
      </c>
      <c r="AM2558" s="10">
        <v>1</v>
      </c>
      <c r="AN2558" s="10">
        <v>10.5</v>
      </c>
      <c r="AP2558" s="10">
        <v>1.4999999999999999E-2</v>
      </c>
      <c r="AQ2558" s="10">
        <v>0.01</v>
      </c>
      <c r="AR2558" s="10">
        <v>1</v>
      </c>
      <c r="AS2558" s="10">
        <v>10.5</v>
      </c>
      <c r="AU2558" s="10">
        <v>1.4999999999999999E-2</v>
      </c>
      <c r="AV2558" s="10">
        <v>0.01</v>
      </c>
      <c r="AW2558" s="10">
        <v>1</v>
      </c>
      <c r="AX2558" s="10">
        <v>10.5</v>
      </c>
      <c r="AZ2558" s="10">
        <v>2615</v>
      </c>
      <c r="BA2558" s="10" t="s">
        <v>305</v>
      </c>
      <c r="BB2558" s="10">
        <v>1.8234200000000002E-2</v>
      </c>
      <c r="BC2558" s="10">
        <v>1.1305204000000001E-2</v>
      </c>
      <c r="BD2558" s="10">
        <v>2</v>
      </c>
      <c r="BE2558" s="10">
        <v>6.2</v>
      </c>
      <c r="BG2558" s="10">
        <v>2.7351300000000002E-2</v>
      </c>
      <c r="BH2558" s="10">
        <v>1.6957806000000002E-2</v>
      </c>
      <c r="BI2558" s="10">
        <v>3</v>
      </c>
      <c r="BJ2558" s="10">
        <v>6.2</v>
      </c>
      <c r="BL2558" s="10">
        <v>7.293680000000001E-2</v>
      </c>
      <c r="BM2558" s="10">
        <v>4.5220816000000004E-2</v>
      </c>
      <c r="BN2558" s="10">
        <v>8</v>
      </c>
      <c r="BO2558" s="10">
        <v>6.2</v>
      </c>
      <c r="BQ2558" s="10">
        <v>2614</v>
      </c>
      <c r="BR2558" s="10" t="s">
        <v>44</v>
      </c>
      <c r="BS2558" s="10">
        <v>0.14000000000000001</v>
      </c>
      <c r="BT2558" s="10">
        <v>0.09</v>
      </c>
      <c r="BU2558" s="10">
        <v>15</v>
      </c>
      <c r="BV2558" s="10">
        <v>6.3</v>
      </c>
      <c r="BX2558" s="10">
        <v>0.22</v>
      </c>
      <c r="BY2558" s="10">
        <v>0.09</v>
      </c>
      <c r="BZ2558" s="10">
        <v>22</v>
      </c>
      <c r="CA2558" s="10">
        <v>6.3</v>
      </c>
      <c r="CC2558" s="10">
        <v>0.23</v>
      </c>
      <c r="CD2558" s="10">
        <v>0.08</v>
      </c>
      <c r="CE2558" s="10">
        <v>22</v>
      </c>
      <c r="CF2558" s="10">
        <v>6.3</v>
      </c>
      <c r="CH2558" s="10">
        <v>2614</v>
      </c>
      <c r="CI2558" s="10" t="s">
        <v>44</v>
      </c>
      <c r="CJ2558" s="10">
        <v>0.08</v>
      </c>
      <c r="CK2558" s="10">
        <v>0.05</v>
      </c>
      <c r="CL2558" s="10">
        <v>9</v>
      </c>
      <c r="CM2558" s="10">
        <v>6.3</v>
      </c>
      <c r="CO2558" s="10">
        <v>0.11</v>
      </c>
      <c r="CP2558" s="10">
        <v>0.05</v>
      </c>
      <c r="CQ2558" s="10">
        <v>11</v>
      </c>
      <c r="CR2558" s="10">
        <v>6.3</v>
      </c>
      <c r="CT2558" s="10">
        <v>0.12</v>
      </c>
      <c r="CU2558" s="10">
        <v>7.0000000000000007E-2</v>
      </c>
      <c r="CV2558" s="10">
        <v>13</v>
      </c>
      <c r="CW2558" s="10">
        <v>6.3</v>
      </c>
      <c r="CY2558" s="10">
        <v>2620</v>
      </c>
      <c r="CZ2558" s="10" t="s">
        <v>287</v>
      </c>
      <c r="DA2558" s="10">
        <v>0.53</v>
      </c>
      <c r="DB2558" s="10">
        <v>0.15</v>
      </c>
      <c r="DC2558" s="10">
        <v>30</v>
      </c>
      <c r="DD2558" s="10">
        <v>10.6</v>
      </c>
      <c r="DF2558" s="10">
        <v>0.47</v>
      </c>
      <c r="DG2558" s="10">
        <v>9.5000000000000001E-2</v>
      </c>
      <c r="DH2558" s="10">
        <v>26</v>
      </c>
      <c r="DI2558" s="10">
        <v>10.6</v>
      </c>
      <c r="DK2558" s="10">
        <v>0.53</v>
      </c>
      <c r="DL2558" s="10">
        <v>0.11</v>
      </c>
      <c r="DM2558" s="10">
        <v>30</v>
      </c>
      <c r="DN2558" s="10">
        <v>10.5</v>
      </c>
    </row>
    <row r="2559" spans="1:118" x14ac:dyDescent="0.25">
      <c r="A2559" s="10">
        <v>2616</v>
      </c>
      <c r="R2559" s="10">
        <v>2620</v>
      </c>
      <c r="S2559" s="10" t="s">
        <v>287</v>
      </c>
      <c r="T2559" s="10">
        <v>0.02</v>
      </c>
      <c r="U2559" s="10">
        <v>0.01</v>
      </c>
      <c r="V2559" s="10">
        <v>1</v>
      </c>
      <c r="W2559" s="10">
        <v>10.5</v>
      </c>
      <c r="Y2559" s="10">
        <v>0.02</v>
      </c>
      <c r="Z2559" s="10">
        <v>0.01</v>
      </c>
      <c r="AA2559" s="10">
        <v>1</v>
      </c>
      <c r="AB2559" s="10">
        <v>10.5</v>
      </c>
      <c r="AD2559" s="10">
        <v>0.02</v>
      </c>
      <c r="AE2559" s="10">
        <v>0.01</v>
      </c>
      <c r="AF2559" s="10">
        <v>1</v>
      </c>
      <c r="AG2559" s="10">
        <v>10.5</v>
      </c>
      <c r="AI2559" s="10">
        <v>2620</v>
      </c>
      <c r="AJ2559" s="10" t="s">
        <v>287</v>
      </c>
      <c r="AK2559" s="10">
        <v>0.02</v>
      </c>
      <c r="AL2559" s="10">
        <v>0.01</v>
      </c>
      <c r="AM2559" s="10">
        <v>1</v>
      </c>
      <c r="AN2559" s="10">
        <v>10.5</v>
      </c>
      <c r="AP2559" s="10">
        <v>0.02</v>
      </c>
      <c r="AQ2559" s="10">
        <v>0.01</v>
      </c>
      <c r="AR2559" s="10">
        <v>1</v>
      </c>
      <c r="AS2559" s="10">
        <v>10.5</v>
      </c>
      <c r="AU2559" s="10">
        <v>0.02</v>
      </c>
      <c r="AV2559" s="10">
        <v>0.01</v>
      </c>
      <c r="AW2559" s="10">
        <v>1</v>
      </c>
      <c r="AX2559" s="10">
        <v>10.5</v>
      </c>
      <c r="AZ2559" s="10">
        <v>2616</v>
      </c>
      <c r="BA2559" s="10" t="s">
        <v>315</v>
      </c>
      <c r="BB2559" s="10">
        <v>9.1171000000000002E-2</v>
      </c>
      <c r="BC2559" s="10">
        <v>5.6526020000000003E-2</v>
      </c>
      <c r="BD2559" s="10">
        <v>10</v>
      </c>
      <c r="BE2559" s="10">
        <v>6.2</v>
      </c>
      <c r="BG2559" s="10">
        <v>0.10940520000000001</v>
      </c>
      <c r="BH2559" s="10">
        <v>6.7831224000000009E-2</v>
      </c>
      <c r="BI2559" s="10">
        <v>12</v>
      </c>
      <c r="BJ2559" s="10">
        <v>6.2</v>
      </c>
      <c r="BL2559" s="10">
        <v>0.14587360000000002</v>
      </c>
      <c r="BM2559" s="10">
        <v>9.0441632000000008E-2</v>
      </c>
      <c r="BN2559" s="10">
        <v>16</v>
      </c>
      <c r="BO2559" s="10">
        <v>6.2</v>
      </c>
      <c r="BQ2559" s="10">
        <v>2615</v>
      </c>
      <c r="BR2559" s="10" t="s">
        <v>305</v>
      </c>
      <c r="BS2559" s="10">
        <v>1.8528299999999998E-2</v>
      </c>
      <c r="BT2559" s="10">
        <v>1.1487545999999998E-2</v>
      </c>
      <c r="BU2559" s="10">
        <v>2</v>
      </c>
      <c r="BV2559" s="10">
        <v>6.3</v>
      </c>
      <c r="BX2559" s="10">
        <v>9.2641499999999988E-3</v>
      </c>
      <c r="BY2559" s="10">
        <v>5.7437729999999989E-3</v>
      </c>
      <c r="BZ2559" s="10">
        <v>1</v>
      </c>
      <c r="CA2559" s="10">
        <v>6.3</v>
      </c>
      <c r="CC2559" s="10">
        <v>9.2641499999999988E-3</v>
      </c>
      <c r="CD2559" s="10">
        <v>5.7437729999999989E-3</v>
      </c>
      <c r="CE2559" s="10">
        <v>1</v>
      </c>
      <c r="CF2559" s="10">
        <v>6.3</v>
      </c>
      <c r="CH2559" s="10">
        <v>2615</v>
      </c>
      <c r="CI2559" s="10" t="s">
        <v>305</v>
      </c>
      <c r="CJ2559" s="10">
        <v>0</v>
      </c>
      <c r="CK2559" s="10">
        <v>0</v>
      </c>
      <c r="CL2559" s="10">
        <v>0</v>
      </c>
      <c r="CM2559" s="10">
        <v>6.3</v>
      </c>
      <c r="CO2559" s="10">
        <v>0</v>
      </c>
      <c r="CP2559" s="10">
        <v>0</v>
      </c>
      <c r="CQ2559" s="10">
        <v>0</v>
      </c>
      <c r="CR2559" s="10">
        <v>6.3</v>
      </c>
      <c r="CT2559" s="10">
        <v>0</v>
      </c>
      <c r="CU2559" s="10">
        <v>0</v>
      </c>
      <c r="CV2559" s="10">
        <v>0</v>
      </c>
      <c r="CW2559" s="10">
        <v>6.3</v>
      </c>
      <c r="CY2559" s="10">
        <v>2621</v>
      </c>
      <c r="CZ2559" s="10" t="s">
        <v>8</v>
      </c>
    </row>
    <row r="2560" spans="1:118" x14ac:dyDescent="0.25">
      <c r="A2560" s="10">
        <v>2617</v>
      </c>
      <c r="R2560" s="10">
        <v>2621</v>
      </c>
      <c r="S2560" s="10" t="s">
        <v>8</v>
      </c>
      <c r="AI2560" s="10">
        <v>2621</v>
      </c>
      <c r="AJ2560" s="10" t="s">
        <v>8</v>
      </c>
      <c r="AZ2560" s="10">
        <v>2617</v>
      </c>
      <c r="BA2560" s="10" t="s">
        <v>290</v>
      </c>
      <c r="BB2560" s="10">
        <v>1.8234200000000002E-2</v>
      </c>
      <c r="BC2560" s="10">
        <v>1.1305204000000001E-2</v>
      </c>
      <c r="BD2560" s="10">
        <v>2</v>
      </c>
      <c r="BE2560" s="10">
        <v>6.2</v>
      </c>
      <c r="BG2560" s="10">
        <v>2.7351300000000002E-2</v>
      </c>
      <c r="BH2560" s="10">
        <v>1.6957806000000002E-2</v>
      </c>
      <c r="BI2560" s="10">
        <v>3</v>
      </c>
      <c r="BJ2560" s="10">
        <v>6.2</v>
      </c>
      <c r="BL2560" s="10">
        <v>1.8234200000000002E-2</v>
      </c>
      <c r="BM2560" s="10">
        <v>1.1305204000000001E-2</v>
      </c>
      <c r="BN2560" s="10">
        <v>2</v>
      </c>
      <c r="BO2560" s="10">
        <v>6.2</v>
      </c>
      <c r="BQ2560" s="10">
        <v>2616</v>
      </c>
      <c r="BR2560" s="10" t="s">
        <v>315</v>
      </c>
      <c r="BS2560" s="10">
        <v>0.10190565</v>
      </c>
      <c r="BT2560" s="10">
        <v>6.3181503E-2</v>
      </c>
      <c r="BU2560" s="10">
        <v>11</v>
      </c>
      <c r="BV2560" s="10">
        <v>6.3</v>
      </c>
      <c r="BX2560" s="10">
        <v>0.12969809999999998</v>
      </c>
      <c r="BY2560" s="10">
        <v>8.0412821999999995E-2</v>
      </c>
      <c r="BZ2560" s="10">
        <v>14</v>
      </c>
      <c r="CA2560" s="10">
        <v>6.3</v>
      </c>
      <c r="CC2560" s="10">
        <v>0.17601884999999998</v>
      </c>
      <c r="CD2560" s="10">
        <v>0.10913168699999999</v>
      </c>
      <c r="CE2560" s="10">
        <v>19</v>
      </c>
      <c r="CF2560" s="10">
        <v>6.3</v>
      </c>
      <c r="CH2560" s="10">
        <v>2616</v>
      </c>
      <c r="CI2560" s="10" t="s">
        <v>315</v>
      </c>
      <c r="CJ2560" s="10">
        <v>7.411319999999999E-2</v>
      </c>
      <c r="CK2560" s="10">
        <v>4.5950183999999991E-2</v>
      </c>
      <c r="CL2560" s="10">
        <v>8</v>
      </c>
      <c r="CM2560" s="10">
        <v>6.3</v>
      </c>
      <c r="CO2560" s="10">
        <v>9.2641499999999988E-2</v>
      </c>
      <c r="CP2560" s="10">
        <v>5.7437729999999992E-2</v>
      </c>
      <c r="CQ2560" s="10">
        <v>10</v>
      </c>
      <c r="CR2560" s="10">
        <v>6.3</v>
      </c>
      <c r="CT2560" s="10">
        <v>0.11116979999999999</v>
      </c>
      <c r="CU2560" s="10">
        <v>6.8925275999999994E-2</v>
      </c>
      <c r="CV2560" s="10">
        <v>12</v>
      </c>
      <c r="CW2560" s="10">
        <v>6.3</v>
      </c>
      <c r="CY2560" s="10">
        <v>2622</v>
      </c>
      <c r="CZ2560" s="10" t="s">
        <v>9</v>
      </c>
      <c r="DA2560" s="10">
        <v>0.56000000000000005</v>
      </c>
      <c r="DB2560" s="10">
        <v>0.36</v>
      </c>
      <c r="DC2560" s="10">
        <v>9</v>
      </c>
      <c r="DD2560" s="10">
        <v>37.1</v>
      </c>
      <c r="DF2560" s="10">
        <v>0.63</v>
      </c>
      <c r="DG2560" s="10">
        <v>0.4</v>
      </c>
      <c r="DH2560" s="10">
        <v>11</v>
      </c>
      <c r="DI2560" s="10">
        <v>37.1</v>
      </c>
      <c r="DK2560" s="10">
        <v>0.61</v>
      </c>
      <c r="DL2560" s="10">
        <v>0.39</v>
      </c>
      <c r="DM2560" s="10">
        <v>10</v>
      </c>
      <c r="DN2560" s="10">
        <v>37</v>
      </c>
    </row>
    <row r="2561" spans="1:118" x14ac:dyDescent="0.25">
      <c r="A2561" s="10">
        <v>2618</v>
      </c>
      <c r="R2561" s="10">
        <v>2622</v>
      </c>
      <c r="S2561" s="10" t="s">
        <v>9</v>
      </c>
      <c r="T2561" s="10">
        <v>0.74</v>
      </c>
      <c r="U2561" s="10">
        <v>0.47</v>
      </c>
      <c r="V2561" s="10">
        <v>14</v>
      </c>
      <c r="W2561" s="10">
        <v>36</v>
      </c>
      <c r="Y2561" s="10">
        <v>0.74</v>
      </c>
      <c r="Z2561" s="10">
        <v>0.47</v>
      </c>
      <c r="AA2561" s="10">
        <v>14</v>
      </c>
      <c r="AB2561" s="10">
        <v>35.799999999999997</v>
      </c>
      <c r="AD2561" s="10">
        <v>0.69</v>
      </c>
      <c r="AE2561" s="10">
        <v>0.43</v>
      </c>
      <c r="AF2561" s="10">
        <v>12</v>
      </c>
      <c r="AG2561" s="10">
        <v>35.799999999999997</v>
      </c>
      <c r="AI2561" s="10">
        <v>2622</v>
      </c>
      <c r="AJ2561" s="10" t="s">
        <v>9</v>
      </c>
      <c r="AK2561" s="10">
        <v>0.75</v>
      </c>
      <c r="AL2561" s="10">
        <v>0.31</v>
      </c>
      <c r="AM2561" s="10">
        <v>11</v>
      </c>
      <c r="AN2561" s="10">
        <v>36</v>
      </c>
      <c r="AP2561" s="10">
        <v>0.76</v>
      </c>
      <c r="AQ2561" s="10">
        <v>0.27</v>
      </c>
      <c r="AR2561" s="10">
        <v>14</v>
      </c>
      <c r="AS2561" s="10">
        <v>35.799999999999997</v>
      </c>
      <c r="AU2561" s="10">
        <v>0.82</v>
      </c>
      <c r="AV2561" s="10">
        <v>0.3</v>
      </c>
      <c r="AW2561" s="10">
        <v>16</v>
      </c>
      <c r="AX2561" s="10">
        <v>35.799999999999997</v>
      </c>
      <c r="AZ2561" s="10">
        <v>2618</v>
      </c>
      <c r="BA2561" s="10" t="s">
        <v>39</v>
      </c>
      <c r="BB2561" s="10">
        <v>2.7E-2</v>
      </c>
      <c r="BC2561" s="10">
        <v>5.7000000000000002E-2</v>
      </c>
      <c r="BE2561" s="10">
        <v>114</v>
      </c>
      <c r="BG2561" s="10">
        <v>2.7E-2</v>
      </c>
      <c r="BH2561" s="10">
        <v>5.7000000000000002E-2</v>
      </c>
      <c r="BJ2561" s="10">
        <v>114</v>
      </c>
      <c r="BL2561" s="10">
        <v>2.7E-2</v>
      </c>
      <c r="BM2561" s="10">
        <v>5.7000000000000002E-2</v>
      </c>
      <c r="BO2561" s="10">
        <v>114</v>
      </c>
      <c r="BQ2561" s="10">
        <v>2617</v>
      </c>
      <c r="BR2561" s="10" t="s">
        <v>290</v>
      </c>
      <c r="BS2561" s="10">
        <v>1.8528299999999998E-2</v>
      </c>
      <c r="BT2561" s="10">
        <v>1.1487545999999998E-2</v>
      </c>
      <c r="BU2561" s="10">
        <v>2</v>
      </c>
      <c r="BV2561" s="10">
        <v>6.3</v>
      </c>
      <c r="BX2561" s="10">
        <v>3.7056599999999995E-2</v>
      </c>
      <c r="BY2561" s="10">
        <v>2.2975091999999996E-2</v>
      </c>
      <c r="BZ2561" s="10">
        <v>4</v>
      </c>
      <c r="CA2561" s="10">
        <v>6.3</v>
      </c>
      <c r="CC2561" s="10">
        <v>1.8528299999999998E-2</v>
      </c>
      <c r="CD2561" s="10">
        <v>1.1487545999999998E-2</v>
      </c>
      <c r="CE2561" s="10">
        <v>2</v>
      </c>
      <c r="CF2561" s="10">
        <v>6.3</v>
      </c>
      <c r="CH2561" s="10">
        <v>2617</v>
      </c>
      <c r="CI2561" s="10" t="s">
        <v>290</v>
      </c>
      <c r="CJ2561" s="10">
        <v>9.2641499999999988E-3</v>
      </c>
      <c r="CK2561" s="10">
        <v>5.7437729999999989E-3</v>
      </c>
      <c r="CL2561" s="10">
        <v>1</v>
      </c>
      <c r="CM2561" s="10">
        <v>6.3</v>
      </c>
      <c r="CO2561" s="10">
        <v>9.2641499999999988E-3</v>
      </c>
      <c r="CP2561" s="10">
        <v>5.7437729999999989E-3</v>
      </c>
      <c r="CQ2561" s="10">
        <v>1</v>
      </c>
      <c r="CR2561" s="10">
        <v>6.3</v>
      </c>
      <c r="CT2561" s="10">
        <v>9.2641499999999988E-3</v>
      </c>
      <c r="CU2561" s="10">
        <v>5.7437729999999989E-3</v>
      </c>
      <c r="CV2561" s="10">
        <v>1</v>
      </c>
      <c r="CW2561" s="10">
        <v>6.3</v>
      </c>
      <c r="CY2561" s="10">
        <v>2623</v>
      </c>
      <c r="CZ2561" s="10" t="s">
        <v>399</v>
      </c>
    </row>
    <row r="2562" spans="1:118" x14ac:dyDescent="0.25">
      <c r="A2562" s="10">
        <v>2619</v>
      </c>
      <c r="R2562" s="10">
        <v>2623</v>
      </c>
      <c r="S2562" s="10" t="s">
        <v>399</v>
      </c>
      <c r="AI2562" s="10">
        <v>2623</v>
      </c>
      <c r="AJ2562" s="10" t="s">
        <v>399</v>
      </c>
      <c r="AZ2562" s="10">
        <v>2619</v>
      </c>
      <c r="BA2562" s="10" t="s">
        <v>399</v>
      </c>
      <c r="BB2562" s="10">
        <v>1.4999999999999999E-2</v>
      </c>
      <c r="BC2562" s="10">
        <v>0.01</v>
      </c>
      <c r="BD2562" s="10">
        <v>1</v>
      </c>
      <c r="BE2562" s="10">
        <v>10.5</v>
      </c>
      <c r="BG2562" s="10">
        <v>1.4999999999999999E-2</v>
      </c>
      <c r="BH2562" s="10">
        <v>0.01</v>
      </c>
      <c r="BI2562" s="10">
        <v>1</v>
      </c>
      <c r="BJ2562" s="10">
        <v>10.5</v>
      </c>
      <c r="BL2562" s="10">
        <v>1.4999999999999999E-2</v>
      </c>
      <c r="BM2562" s="10">
        <v>0.01</v>
      </c>
      <c r="BN2562" s="10">
        <v>1</v>
      </c>
      <c r="BO2562" s="10">
        <v>10.5</v>
      </c>
      <c r="BQ2562" s="10">
        <v>2618</v>
      </c>
      <c r="BR2562" s="10" t="s">
        <v>39</v>
      </c>
      <c r="BS2562" s="10">
        <v>2.7E-2</v>
      </c>
      <c r="BT2562" s="10">
        <v>5.7000000000000002E-2</v>
      </c>
      <c r="BV2562" s="10">
        <v>119</v>
      </c>
      <c r="BX2562" s="10">
        <v>2.7E-2</v>
      </c>
      <c r="BY2562" s="10">
        <v>5.7000000000000002E-2</v>
      </c>
      <c r="CA2562" s="10">
        <v>120</v>
      </c>
      <c r="CC2562" s="10">
        <v>2.7E-2</v>
      </c>
      <c r="CD2562" s="10">
        <v>5.7000000000000002E-2</v>
      </c>
      <c r="CF2562" s="10">
        <v>119</v>
      </c>
      <c r="CH2562" s="10">
        <v>2618</v>
      </c>
      <c r="CI2562" s="10" t="s">
        <v>39</v>
      </c>
      <c r="CJ2562" s="10">
        <v>0.05</v>
      </c>
      <c r="CK2562" s="10">
        <v>0.06</v>
      </c>
      <c r="CL2562" s="10">
        <v>1</v>
      </c>
      <c r="CM2562" s="10">
        <v>119</v>
      </c>
      <c r="CO2562" s="10">
        <v>4.2000000000000003E-2</v>
      </c>
      <c r="CP2562" s="10">
        <v>7.0000000000000007E-2</v>
      </c>
      <c r="CQ2562" s="10">
        <v>1</v>
      </c>
      <c r="CR2562" s="10">
        <v>119</v>
      </c>
      <c r="CT2562" s="10">
        <v>4.2000000000000003E-2</v>
      </c>
      <c r="CU2562" s="10">
        <v>7.0000000000000007E-2</v>
      </c>
      <c r="CV2562" s="10">
        <v>1</v>
      </c>
      <c r="CW2562" s="10">
        <v>119</v>
      </c>
      <c r="CY2562" s="10">
        <v>2624</v>
      </c>
      <c r="CZ2562" s="10" t="s">
        <v>44</v>
      </c>
      <c r="DA2562" s="10">
        <v>0.55000000000000004</v>
      </c>
      <c r="DB2562" s="10">
        <v>0.34</v>
      </c>
      <c r="DC2562" s="10">
        <v>55</v>
      </c>
      <c r="DD2562" s="10">
        <v>6.5</v>
      </c>
      <c r="DF2562" s="10">
        <v>0.62</v>
      </c>
      <c r="DG2562" s="10">
        <v>0.38</v>
      </c>
      <c r="DH2562" s="10">
        <v>62</v>
      </c>
      <c r="DI2562" s="10">
        <v>6.5</v>
      </c>
      <c r="DK2562" s="10">
        <v>0.6</v>
      </c>
      <c r="DL2562" s="10">
        <v>0.37</v>
      </c>
      <c r="DM2562" s="10">
        <v>60</v>
      </c>
      <c r="DN2562" s="10">
        <v>6.5</v>
      </c>
    </row>
    <row r="2563" spans="1:118" x14ac:dyDescent="0.25">
      <c r="A2563" s="10">
        <v>2620</v>
      </c>
      <c r="R2563" s="10">
        <v>2624</v>
      </c>
      <c r="S2563" s="10" t="s">
        <v>44</v>
      </c>
      <c r="T2563" s="10">
        <v>0.73</v>
      </c>
      <c r="U2563" s="10">
        <v>0.45</v>
      </c>
      <c r="V2563" s="10">
        <v>80</v>
      </c>
      <c r="W2563" s="10">
        <v>6.2</v>
      </c>
      <c r="Y2563" s="10">
        <v>0.73</v>
      </c>
      <c r="Z2563" s="10">
        <v>0.45</v>
      </c>
      <c r="AA2563" s="10">
        <v>80</v>
      </c>
      <c r="AB2563" s="10">
        <v>6.2</v>
      </c>
      <c r="AD2563" s="10">
        <v>0.68</v>
      </c>
      <c r="AE2563" s="10">
        <v>0.42</v>
      </c>
      <c r="AF2563" s="10">
        <v>75</v>
      </c>
      <c r="AG2563" s="10">
        <v>6.2</v>
      </c>
      <c r="AI2563" s="10">
        <v>2624</v>
      </c>
      <c r="AJ2563" s="10" t="s">
        <v>44</v>
      </c>
      <c r="AK2563" s="10">
        <v>0.74</v>
      </c>
      <c r="AL2563" s="10">
        <v>0.28999999999999998</v>
      </c>
      <c r="AM2563" s="10">
        <v>58</v>
      </c>
      <c r="AN2563" s="10">
        <v>6.2</v>
      </c>
      <c r="AP2563" s="10">
        <v>0.75</v>
      </c>
      <c r="AQ2563" s="10">
        <v>0.25</v>
      </c>
      <c r="AR2563" s="10">
        <v>68</v>
      </c>
      <c r="AS2563" s="10">
        <v>6.2</v>
      </c>
      <c r="AU2563" s="10">
        <v>0.81</v>
      </c>
      <c r="AV2563" s="10">
        <v>0.27</v>
      </c>
      <c r="AW2563" s="10">
        <v>74</v>
      </c>
      <c r="AX2563" s="10">
        <v>6.2</v>
      </c>
      <c r="AZ2563" s="10">
        <v>2620</v>
      </c>
      <c r="BA2563" s="10" t="s">
        <v>287</v>
      </c>
      <c r="BB2563" s="10">
        <v>0.02</v>
      </c>
      <c r="BC2563" s="10">
        <v>0.01</v>
      </c>
      <c r="BD2563" s="10">
        <v>1</v>
      </c>
      <c r="BE2563" s="10">
        <v>10.5</v>
      </c>
      <c r="BG2563" s="10">
        <v>0.02</v>
      </c>
      <c r="BH2563" s="10">
        <v>0.01</v>
      </c>
      <c r="BI2563" s="10">
        <v>1</v>
      </c>
      <c r="BJ2563" s="10">
        <v>10.5</v>
      </c>
      <c r="BL2563" s="10">
        <v>0.02</v>
      </c>
      <c r="BM2563" s="10">
        <v>0.01</v>
      </c>
      <c r="BN2563" s="10">
        <v>1</v>
      </c>
      <c r="BO2563" s="10">
        <v>10.5</v>
      </c>
      <c r="BQ2563" s="10">
        <v>2619</v>
      </c>
      <c r="BR2563" s="10" t="s">
        <v>399</v>
      </c>
      <c r="BS2563" s="10">
        <v>1.4999999999999999E-2</v>
      </c>
      <c r="BT2563" s="10">
        <v>0.01</v>
      </c>
      <c r="BU2563" s="10">
        <v>1</v>
      </c>
      <c r="BV2563" s="10">
        <v>10.7</v>
      </c>
      <c r="BX2563" s="10">
        <v>1.4999999999999999E-2</v>
      </c>
      <c r="BY2563" s="10">
        <v>0.01</v>
      </c>
      <c r="BZ2563" s="10">
        <v>1</v>
      </c>
      <c r="CA2563" s="10">
        <v>10.7</v>
      </c>
      <c r="CC2563" s="10">
        <v>1.4999999999999999E-2</v>
      </c>
      <c r="CD2563" s="10">
        <v>0.01</v>
      </c>
      <c r="CE2563" s="10">
        <v>1</v>
      </c>
      <c r="CF2563" s="10">
        <v>10.7</v>
      </c>
      <c r="CH2563" s="10">
        <v>2619</v>
      </c>
      <c r="CI2563" s="10" t="s">
        <v>399</v>
      </c>
      <c r="CJ2563" s="10">
        <v>0.04</v>
      </c>
      <c r="CK2563" s="10">
        <v>0.01</v>
      </c>
      <c r="CL2563" s="10">
        <v>2</v>
      </c>
      <c r="CM2563" s="10">
        <v>10.7</v>
      </c>
      <c r="CO2563" s="10">
        <v>0.03</v>
      </c>
      <c r="CP2563" s="10">
        <v>0.02</v>
      </c>
      <c r="CQ2563" s="10">
        <v>2</v>
      </c>
      <c r="CR2563" s="10">
        <v>10.7</v>
      </c>
      <c r="CT2563" s="10">
        <v>0.03</v>
      </c>
      <c r="CU2563" s="10">
        <v>0.02</v>
      </c>
      <c r="CV2563" s="10">
        <v>2</v>
      </c>
      <c r="CW2563" s="10">
        <v>10.7</v>
      </c>
      <c r="CY2563" s="10">
        <v>2625</v>
      </c>
      <c r="CZ2563" s="10" t="s">
        <v>590</v>
      </c>
      <c r="DA2563" s="10">
        <v>0.18</v>
      </c>
      <c r="DB2563" s="10">
        <v>0.18</v>
      </c>
      <c r="DC2563" s="10">
        <v>3</v>
      </c>
      <c r="DD2563" s="10">
        <v>36.1</v>
      </c>
      <c r="DF2563" s="10">
        <v>0.21</v>
      </c>
      <c r="DG2563" s="10">
        <v>0.17</v>
      </c>
      <c r="DH2563" s="10">
        <v>3</v>
      </c>
      <c r="DI2563" s="10">
        <v>36</v>
      </c>
      <c r="DK2563" s="10">
        <v>0.2</v>
      </c>
      <c r="DL2563" s="10">
        <v>0.16</v>
      </c>
      <c r="DM2563" s="10">
        <v>3</v>
      </c>
      <c r="DN2563" s="10">
        <v>36</v>
      </c>
    </row>
    <row r="2564" spans="1:118" x14ac:dyDescent="0.25">
      <c r="A2564" s="10">
        <v>2621</v>
      </c>
      <c r="R2564" s="10">
        <v>2625</v>
      </c>
      <c r="S2564" s="10" t="s">
        <v>590</v>
      </c>
      <c r="T2564" s="10">
        <v>1.44</v>
      </c>
      <c r="U2564" s="10">
        <v>1.1000000000000001</v>
      </c>
      <c r="V2564" s="10">
        <v>30</v>
      </c>
      <c r="W2564" s="10">
        <v>36</v>
      </c>
      <c r="Y2564" s="10">
        <v>1.34</v>
      </c>
      <c r="Z2564" s="10">
        <v>1.1000000000000001</v>
      </c>
      <c r="AA2564" s="10">
        <v>28</v>
      </c>
      <c r="AB2564" s="10">
        <v>35.799999999999997</v>
      </c>
      <c r="AD2564" s="10">
        <v>1.38</v>
      </c>
      <c r="AE2564" s="10">
        <v>0.9</v>
      </c>
      <c r="AF2564" s="10">
        <v>25</v>
      </c>
      <c r="AG2564" s="10">
        <v>35.799999999999997</v>
      </c>
      <c r="AI2564" s="10">
        <v>2625</v>
      </c>
      <c r="AJ2564" s="10" t="s">
        <v>590</v>
      </c>
      <c r="AK2564" s="10">
        <v>0.15</v>
      </c>
      <c r="AL2564" s="10">
        <v>0.11</v>
      </c>
      <c r="AM2564" s="10">
        <v>3</v>
      </c>
      <c r="AN2564" s="10">
        <v>35.299999999999997</v>
      </c>
      <c r="AP2564" s="10">
        <v>0.18</v>
      </c>
      <c r="AQ2564" s="10">
        <v>0.08</v>
      </c>
      <c r="AR2564" s="10">
        <v>3</v>
      </c>
      <c r="AS2564" s="10">
        <v>35.299999999999997</v>
      </c>
      <c r="AU2564" s="10">
        <v>0.18</v>
      </c>
      <c r="AV2564" s="10">
        <v>0.08</v>
      </c>
      <c r="AW2564" s="10">
        <v>3</v>
      </c>
      <c r="AX2564" s="10">
        <v>34.6</v>
      </c>
      <c r="AZ2564" s="10">
        <v>2621</v>
      </c>
      <c r="BA2564" s="10" t="s">
        <v>8</v>
      </c>
      <c r="BQ2564" s="10">
        <v>2620</v>
      </c>
      <c r="BR2564" s="10" t="s">
        <v>287</v>
      </c>
      <c r="BS2564" s="10">
        <v>0.02</v>
      </c>
      <c r="BT2564" s="10">
        <v>0.01</v>
      </c>
      <c r="BU2564" s="10">
        <v>1</v>
      </c>
      <c r="BV2564" s="10">
        <v>10.7</v>
      </c>
      <c r="BX2564" s="10">
        <v>0.02</v>
      </c>
      <c r="BY2564" s="10">
        <v>0.01</v>
      </c>
      <c r="BZ2564" s="10">
        <v>1</v>
      </c>
      <c r="CA2564" s="10">
        <v>10.7</v>
      </c>
      <c r="CC2564" s="10">
        <v>0.02</v>
      </c>
      <c r="CD2564" s="10">
        <v>0.01</v>
      </c>
      <c r="CE2564" s="10">
        <v>1</v>
      </c>
      <c r="CF2564" s="10">
        <v>10.7</v>
      </c>
      <c r="CH2564" s="10">
        <v>2620</v>
      </c>
      <c r="CI2564" s="10" t="s">
        <v>287</v>
      </c>
      <c r="CJ2564" s="10">
        <v>0.04</v>
      </c>
      <c r="CK2564" s="10">
        <v>0.01</v>
      </c>
      <c r="CL2564" s="10">
        <v>2</v>
      </c>
      <c r="CM2564" s="10">
        <v>10.7</v>
      </c>
      <c r="CO2564" s="10">
        <v>0.03</v>
      </c>
      <c r="CP2564" s="10">
        <v>0.02</v>
      </c>
      <c r="CQ2564" s="10">
        <v>2</v>
      </c>
      <c r="CR2564" s="10">
        <v>10.7</v>
      </c>
      <c r="CT2564" s="10">
        <v>0.03</v>
      </c>
      <c r="CU2564" s="10">
        <v>0.02</v>
      </c>
      <c r="CV2564" s="10">
        <v>2</v>
      </c>
      <c r="CW2564" s="10">
        <v>10.7</v>
      </c>
      <c r="CY2564" s="10">
        <v>2626</v>
      </c>
      <c r="CZ2564" s="10" t="s">
        <v>304</v>
      </c>
      <c r="DA2564" s="10">
        <v>0.30586399999999997</v>
      </c>
      <c r="DB2564" s="10">
        <v>0.18963567999999997</v>
      </c>
      <c r="DC2564" s="10">
        <v>32</v>
      </c>
      <c r="DD2564" s="10">
        <v>6.5</v>
      </c>
      <c r="DF2564" s="10">
        <v>0.30586399999999997</v>
      </c>
      <c r="DG2564" s="10">
        <v>0.18963567999999997</v>
      </c>
      <c r="DH2564" s="10">
        <v>32</v>
      </c>
      <c r="DI2564" s="10">
        <v>6.5</v>
      </c>
      <c r="DK2564" s="10">
        <v>0.30586399999999997</v>
      </c>
      <c r="DL2564" s="10">
        <v>0.18963567999999997</v>
      </c>
      <c r="DM2564" s="10">
        <v>32</v>
      </c>
      <c r="DN2564" s="10">
        <v>6.5</v>
      </c>
    </row>
    <row r="2565" spans="1:118" x14ac:dyDescent="0.25">
      <c r="A2565" s="10">
        <v>2622</v>
      </c>
      <c r="R2565" s="10">
        <v>2626</v>
      </c>
      <c r="S2565" s="10" t="s">
        <v>304</v>
      </c>
      <c r="T2565" s="10">
        <v>9.1171000000000012E-3</v>
      </c>
      <c r="U2565" s="10">
        <v>5.6526020000000005E-3</v>
      </c>
      <c r="V2565" s="10">
        <v>1</v>
      </c>
      <c r="W2565" s="10">
        <v>6.2</v>
      </c>
      <c r="Y2565" s="10">
        <v>9.1171000000000002E-2</v>
      </c>
      <c r="Z2565" s="10">
        <v>5.6526020000000003E-2</v>
      </c>
      <c r="AA2565" s="10">
        <v>10</v>
      </c>
      <c r="AB2565" s="10">
        <v>6.2</v>
      </c>
      <c r="AD2565" s="10">
        <v>4.5585500000000001E-2</v>
      </c>
      <c r="AE2565" s="10">
        <v>2.8263010000000002E-2</v>
      </c>
      <c r="AF2565" s="10">
        <v>5</v>
      </c>
      <c r="AG2565" s="10">
        <v>6.2</v>
      </c>
      <c r="AI2565" s="10">
        <v>2626</v>
      </c>
      <c r="AJ2565" s="10" t="s">
        <v>304</v>
      </c>
      <c r="AK2565" s="10">
        <v>0.31920576000000006</v>
      </c>
      <c r="AL2565" s="10">
        <v>0.29845738560000007</v>
      </c>
      <c r="AM2565" s="10">
        <v>32</v>
      </c>
      <c r="AN2565" s="10">
        <v>6.2</v>
      </c>
      <c r="AP2565" s="10">
        <v>0.2853116</v>
      </c>
      <c r="AQ2565" s="10">
        <v>9.3582204799999999E-2</v>
      </c>
      <c r="AR2565" s="10">
        <v>28</v>
      </c>
      <c r="AS2565" s="10">
        <v>6.2</v>
      </c>
      <c r="AU2565" s="10">
        <v>0.34644979999999997</v>
      </c>
      <c r="AV2565" s="10">
        <v>0.1136355344</v>
      </c>
      <c r="AW2565" s="10">
        <v>34</v>
      </c>
      <c r="AX2565" s="10">
        <v>6.2</v>
      </c>
      <c r="AZ2565" s="10">
        <v>2622</v>
      </c>
      <c r="BA2565" s="10" t="s">
        <v>9</v>
      </c>
      <c r="BB2565" s="10">
        <v>0.83</v>
      </c>
      <c r="BC2565" s="10">
        <v>0.44</v>
      </c>
      <c r="BD2565" s="10">
        <v>14</v>
      </c>
      <c r="BE2565" s="10">
        <v>36</v>
      </c>
      <c r="BG2565" s="10">
        <v>0.88</v>
      </c>
      <c r="BH2565" s="10">
        <v>0.49</v>
      </c>
      <c r="BI2565" s="10">
        <v>14</v>
      </c>
      <c r="BJ2565" s="10">
        <v>35.799999999999997</v>
      </c>
      <c r="BL2565" s="10">
        <v>0.53</v>
      </c>
      <c r="BM2565" s="10">
        <v>0.24</v>
      </c>
      <c r="BN2565" s="10">
        <v>12</v>
      </c>
      <c r="BO2565" s="10">
        <v>35.799999999999997</v>
      </c>
      <c r="BQ2565" s="10">
        <v>2621</v>
      </c>
      <c r="BR2565" s="10" t="s">
        <v>8</v>
      </c>
      <c r="CH2565" s="10">
        <v>2621</v>
      </c>
      <c r="CI2565" s="10" t="s">
        <v>8</v>
      </c>
      <c r="CY2565" s="10">
        <v>2627</v>
      </c>
      <c r="CZ2565" s="10" t="s">
        <v>315</v>
      </c>
      <c r="DA2565" s="10">
        <v>0.19116499999999997</v>
      </c>
      <c r="DB2565" s="10">
        <v>0.11852229999999998</v>
      </c>
      <c r="DC2565" s="10">
        <v>20</v>
      </c>
      <c r="DD2565" s="10">
        <v>6.5</v>
      </c>
      <c r="DF2565" s="10">
        <v>0.26763099999999995</v>
      </c>
      <c r="DG2565" s="10">
        <v>0.16593121999999996</v>
      </c>
      <c r="DH2565" s="10">
        <v>28</v>
      </c>
      <c r="DI2565" s="10">
        <v>6.5</v>
      </c>
      <c r="DK2565" s="10">
        <v>0.26763099999999995</v>
      </c>
      <c r="DL2565" s="10">
        <v>0.16593121999999996</v>
      </c>
      <c r="DM2565" s="10">
        <v>28</v>
      </c>
      <c r="DN2565" s="10">
        <v>6.5</v>
      </c>
    </row>
    <row r="2566" spans="1:118" x14ac:dyDescent="0.25">
      <c r="A2566" s="10">
        <v>2623</v>
      </c>
      <c r="R2566" s="10">
        <v>2627</v>
      </c>
      <c r="S2566" s="10" t="s">
        <v>315</v>
      </c>
      <c r="T2566" s="10">
        <v>0.182342</v>
      </c>
      <c r="U2566" s="10">
        <v>0.11305204000000001</v>
      </c>
      <c r="V2566" s="10">
        <v>20</v>
      </c>
      <c r="W2566" s="10">
        <v>6.2</v>
      </c>
      <c r="Y2566" s="10">
        <v>0.19156635999999999</v>
      </c>
      <c r="Z2566" s="10">
        <v>0.1187711432</v>
      </c>
      <c r="AA2566" s="10">
        <v>19</v>
      </c>
      <c r="AB2566" s="10">
        <v>6.2</v>
      </c>
      <c r="AD2566" s="10">
        <v>0.20164879999999999</v>
      </c>
      <c r="AE2566" s="10">
        <v>0.125022256</v>
      </c>
      <c r="AF2566" s="10">
        <v>20</v>
      </c>
      <c r="AG2566" s="10">
        <v>6.2</v>
      </c>
      <c r="AI2566" s="10">
        <v>2627</v>
      </c>
      <c r="AJ2566" s="10" t="s">
        <v>315</v>
      </c>
      <c r="AK2566" s="10">
        <v>0.29925540000000006</v>
      </c>
      <c r="AL2566" s="10">
        <v>0.27980379900000008</v>
      </c>
      <c r="AM2566" s="10">
        <v>30</v>
      </c>
      <c r="AN2566" s="10">
        <v>6.2</v>
      </c>
      <c r="AP2566" s="10">
        <v>0.24455280000000001</v>
      </c>
      <c r="AQ2566" s="10">
        <v>8.0213318400000011E-2</v>
      </c>
      <c r="AR2566" s="10">
        <v>24</v>
      </c>
      <c r="AS2566" s="10">
        <v>6.2</v>
      </c>
      <c r="AU2566" s="10">
        <v>0.34644979999999997</v>
      </c>
      <c r="AV2566" s="10">
        <v>0.1136355344</v>
      </c>
      <c r="AW2566" s="10">
        <v>34</v>
      </c>
      <c r="AX2566" s="10">
        <v>6.2</v>
      </c>
      <c r="AZ2566" s="10">
        <v>2623</v>
      </c>
      <c r="BA2566" s="10" t="s">
        <v>399</v>
      </c>
      <c r="BQ2566" s="10">
        <v>2622</v>
      </c>
      <c r="BR2566" s="10" t="s">
        <v>9</v>
      </c>
      <c r="BS2566" s="10">
        <v>0.63</v>
      </c>
      <c r="BT2566" s="10">
        <v>0.33</v>
      </c>
      <c r="BU2566" s="10">
        <v>10</v>
      </c>
      <c r="BV2566" s="10">
        <v>37</v>
      </c>
      <c r="BX2566" s="10">
        <v>0.81</v>
      </c>
      <c r="BY2566" s="10">
        <v>0.25</v>
      </c>
      <c r="BZ2566" s="10">
        <v>12</v>
      </c>
      <c r="CA2566" s="10">
        <v>37.200000000000003</v>
      </c>
      <c r="CC2566" s="10">
        <v>0.72</v>
      </c>
      <c r="CD2566" s="10">
        <v>0.27</v>
      </c>
      <c r="CE2566" s="10">
        <v>11</v>
      </c>
      <c r="CF2566" s="10">
        <v>37.200000000000003</v>
      </c>
      <c r="CH2566" s="10">
        <v>2622</v>
      </c>
      <c r="CI2566" s="10" t="s">
        <v>9</v>
      </c>
      <c r="CJ2566" s="10">
        <v>0.32</v>
      </c>
      <c r="CK2566" s="10">
        <v>0.22</v>
      </c>
      <c r="CL2566" s="10">
        <v>6</v>
      </c>
      <c r="CM2566" s="10">
        <v>36</v>
      </c>
      <c r="CO2566" s="10">
        <v>0.42</v>
      </c>
      <c r="CP2566" s="10">
        <v>0.28000000000000003</v>
      </c>
      <c r="CQ2566" s="10">
        <v>8</v>
      </c>
      <c r="CR2566" s="10">
        <v>35.799999999999997</v>
      </c>
      <c r="CT2566" s="10">
        <v>0.86</v>
      </c>
      <c r="CU2566" s="10">
        <v>0.45</v>
      </c>
      <c r="CV2566" s="10">
        <v>16</v>
      </c>
      <c r="CW2566" s="10">
        <v>35.799999999999997</v>
      </c>
      <c r="CY2566" s="10">
        <v>2628</v>
      </c>
      <c r="CZ2566" s="10" t="s">
        <v>290</v>
      </c>
      <c r="DA2566" s="10">
        <v>9.558249999999999E-3</v>
      </c>
      <c r="DB2566" s="10">
        <v>5.9261149999999992E-3</v>
      </c>
      <c r="DC2566" s="10">
        <v>1</v>
      </c>
      <c r="DD2566" s="10">
        <v>6.5</v>
      </c>
      <c r="DF2566" s="10">
        <v>9.558249999999999E-3</v>
      </c>
      <c r="DG2566" s="10">
        <v>5.9261149999999992E-3</v>
      </c>
      <c r="DH2566" s="10">
        <v>1</v>
      </c>
      <c r="DI2566" s="10">
        <v>6.5</v>
      </c>
      <c r="DK2566" s="10">
        <v>9.558249999999999E-3</v>
      </c>
      <c r="DL2566" s="10">
        <v>5.9261149999999992E-3</v>
      </c>
      <c r="DM2566" s="10">
        <v>1</v>
      </c>
      <c r="DN2566" s="10">
        <v>6.5</v>
      </c>
    </row>
    <row r="2567" spans="1:118" x14ac:dyDescent="0.25">
      <c r="A2567" s="10">
        <v>2624</v>
      </c>
      <c r="R2567" s="10">
        <v>2628</v>
      </c>
      <c r="S2567" s="10" t="s">
        <v>290</v>
      </c>
      <c r="T2567" s="10">
        <v>0.50144050000000007</v>
      </c>
      <c r="U2567" s="10">
        <v>0.31089311000000003</v>
      </c>
      <c r="V2567" s="10">
        <v>55</v>
      </c>
      <c r="W2567" s="10">
        <v>6.2</v>
      </c>
      <c r="Y2567" s="10">
        <v>0.50412199999999996</v>
      </c>
      <c r="Z2567" s="10">
        <v>0.31255563999999997</v>
      </c>
      <c r="AA2567" s="10">
        <v>50</v>
      </c>
      <c r="AB2567" s="10">
        <v>6.2</v>
      </c>
      <c r="AD2567" s="10">
        <v>0.4537098</v>
      </c>
      <c r="AE2567" s="10">
        <v>0.28130007600000001</v>
      </c>
      <c r="AF2567" s="10">
        <v>45</v>
      </c>
      <c r="AG2567" s="10">
        <v>6.2</v>
      </c>
      <c r="AI2567" s="10">
        <v>2628</v>
      </c>
      <c r="AJ2567" s="10" t="s">
        <v>290</v>
      </c>
      <c r="AK2567" s="10">
        <v>7.9801440000000015E-2</v>
      </c>
      <c r="AL2567" s="10">
        <v>7.4614346400000017E-2</v>
      </c>
      <c r="AM2567" s="10">
        <v>8</v>
      </c>
      <c r="AN2567" s="10">
        <v>6.2</v>
      </c>
      <c r="AP2567" s="10">
        <v>8.1517599999999996E-2</v>
      </c>
      <c r="AQ2567" s="10">
        <v>2.67377728E-2</v>
      </c>
      <c r="AR2567" s="10">
        <v>8</v>
      </c>
      <c r="AS2567" s="10">
        <v>6.2</v>
      </c>
      <c r="AU2567" s="10">
        <v>8.1517599999999996E-2</v>
      </c>
      <c r="AV2567" s="10">
        <v>2.67377728E-2</v>
      </c>
      <c r="AW2567" s="10">
        <v>8</v>
      </c>
      <c r="AX2567" s="10">
        <v>6.2</v>
      </c>
      <c r="AZ2567" s="10">
        <v>2624</v>
      </c>
      <c r="BA2567" s="10" t="s">
        <v>44</v>
      </c>
      <c r="BB2567" s="10">
        <v>0.82</v>
      </c>
      <c r="BC2567" s="10">
        <v>0.42</v>
      </c>
      <c r="BD2567" s="10">
        <v>85</v>
      </c>
      <c r="BE2567" s="10">
        <v>6.3</v>
      </c>
      <c r="BG2567" s="10">
        <v>0.86</v>
      </c>
      <c r="BH2567" s="10">
        <v>0.47</v>
      </c>
      <c r="BI2567" s="10">
        <v>90</v>
      </c>
      <c r="BJ2567" s="10">
        <v>6.3</v>
      </c>
      <c r="BL2567" s="10">
        <v>0.52</v>
      </c>
      <c r="BM2567" s="10">
        <v>0.22</v>
      </c>
      <c r="BN2567" s="10">
        <v>50</v>
      </c>
      <c r="BO2567" s="10">
        <v>6.3</v>
      </c>
      <c r="BQ2567" s="10">
        <v>2623</v>
      </c>
      <c r="BR2567" s="10" t="s">
        <v>399</v>
      </c>
      <c r="CH2567" s="10">
        <v>2623</v>
      </c>
      <c r="CI2567" s="10" t="s">
        <v>399</v>
      </c>
      <c r="CY2567" s="10">
        <v>2629</v>
      </c>
      <c r="CZ2567" s="10" t="s">
        <v>8</v>
      </c>
    </row>
    <row r="2568" spans="1:118" x14ac:dyDescent="0.25">
      <c r="A2568" s="10">
        <v>2625</v>
      </c>
      <c r="R2568" s="10">
        <v>2629</v>
      </c>
      <c r="S2568" s="10" t="s">
        <v>8</v>
      </c>
      <c r="AI2568" s="10">
        <v>2629</v>
      </c>
      <c r="AJ2568" s="10" t="s">
        <v>8</v>
      </c>
      <c r="AZ2568" s="10">
        <v>2625</v>
      </c>
      <c r="BA2568" s="10" t="s">
        <v>590</v>
      </c>
      <c r="BB2568" s="10">
        <v>1.62</v>
      </c>
      <c r="BC2568" s="10">
        <v>1.1000000000000001</v>
      </c>
      <c r="BD2568" s="10">
        <v>30</v>
      </c>
      <c r="BE2568" s="10">
        <v>36</v>
      </c>
      <c r="BG2568" s="10">
        <v>1.1000000000000001</v>
      </c>
      <c r="BH2568" s="10">
        <v>0.81</v>
      </c>
      <c r="BI2568" s="10">
        <v>28</v>
      </c>
      <c r="BJ2568" s="10">
        <v>35.799999999999997</v>
      </c>
      <c r="BL2568" s="10">
        <v>1.52</v>
      </c>
      <c r="BM2568" s="10">
        <v>1.2</v>
      </c>
      <c r="BN2568" s="10">
        <v>25</v>
      </c>
      <c r="BO2568" s="10">
        <v>35.799999999999997</v>
      </c>
      <c r="BQ2568" s="10">
        <v>2624</v>
      </c>
      <c r="BR2568" s="10" t="s">
        <v>44</v>
      </c>
      <c r="BS2568" s="10">
        <v>0.61</v>
      </c>
      <c r="BT2568" s="10">
        <v>0.31</v>
      </c>
      <c r="BU2568" s="10">
        <v>58</v>
      </c>
      <c r="BV2568" s="10">
        <v>6.7</v>
      </c>
      <c r="BX2568" s="10">
        <v>0.79</v>
      </c>
      <c r="BY2568" s="10">
        <v>0.23</v>
      </c>
      <c r="BZ2568" s="10">
        <v>70</v>
      </c>
      <c r="CA2568" s="10">
        <v>6.7</v>
      </c>
      <c r="CC2568" s="10">
        <v>0.7</v>
      </c>
      <c r="CD2568" s="10">
        <v>0.25</v>
      </c>
      <c r="CE2568" s="10">
        <v>63</v>
      </c>
      <c r="CF2568" s="10">
        <v>6.7</v>
      </c>
      <c r="CH2568" s="10">
        <v>2624</v>
      </c>
      <c r="CI2568" s="10" t="s">
        <v>44</v>
      </c>
      <c r="CJ2568" s="10">
        <v>0.31</v>
      </c>
      <c r="CK2568" s="10">
        <v>0.2</v>
      </c>
      <c r="CL2568" s="10">
        <v>33</v>
      </c>
      <c r="CM2568" s="10">
        <v>6.5</v>
      </c>
      <c r="CO2568" s="10">
        <v>0.4</v>
      </c>
      <c r="CP2568" s="10">
        <v>0.25</v>
      </c>
      <c r="CQ2568" s="10">
        <v>42</v>
      </c>
      <c r="CR2568" s="10">
        <v>6.5</v>
      </c>
      <c r="CT2568" s="10">
        <v>0.84</v>
      </c>
      <c r="CU2568" s="10">
        <v>0.42</v>
      </c>
      <c r="CV2568" s="10">
        <v>85</v>
      </c>
      <c r="CW2568" s="10">
        <v>6.4</v>
      </c>
      <c r="CY2568" s="10">
        <v>2630</v>
      </c>
      <c r="CZ2568" s="10" t="s">
        <v>9</v>
      </c>
      <c r="DA2568" s="10">
        <v>0.87</v>
      </c>
      <c r="DB2568" s="10">
        <v>0.31</v>
      </c>
      <c r="DC2568" s="10">
        <v>13</v>
      </c>
      <c r="DD2568" s="10">
        <v>37.1</v>
      </c>
      <c r="DF2568" s="10">
        <v>1.1000000000000001</v>
      </c>
      <c r="DG2568" s="10">
        <v>0.31</v>
      </c>
      <c r="DH2568" s="10">
        <v>16</v>
      </c>
      <c r="DI2568" s="10">
        <v>37.1</v>
      </c>
      <c r="DK2568" s="10">
        <v>1.1000000000000001</v>
      </c>
      <c r="DL2568" s="10">
        <v>0.28000000000000003</v>
      </c>
      <c r="DM2568" s="10">
        <v>15</v>
      </c>
      <c r="DN2568" s="10">
        <v>37.1</v>
      </c>
    </row>
    <row r="2569" spans="1:118" x14ac:dyDescent="0.25">
      <c r="A2569" s="10">
        <v>2626</v>
      </c>
      <c r="R2569" s="10">
        <v>2630</v>
      </c>
      <c r="S2569" s="10" t="s">
        <v>9</v>
      </c>
      <c r="T2569" s="10">
        <v>0.28000000000000003</v>
      </c>
      <c r="U2569" s="10">
        <v>0.21</v>
      </c>
      <c r="V2569" s="10">
        <v>4</v>
      </c>
      <c r="W2569" s="10">
        <v>36.700000000000003</v>
      </c>
      <c r="Y2569" s="10">
        <v>0.3</v>
      </c>
      <c r="Z2569" s="10">
        <v>0.22</v>
      </c>
      <c r="AA2569" s="10">
        <v>7</v>
      </c>
      <c r="AB2569" s="10">
        <v>37.299999999999997</v>
      </c>
      <c r="AD2569" s="10">
        <v>0.31</v>
      </c>
      <c r="AE2569" s="10">
        <v>0.23</v>
      </c>
      <c r="AF2569" s="10">
        <v>6</v>
      </c>
      <c r="AG2569" s="10">
        <v>36.5</v>
      </c>
      <c r="AI2569" s="10">
        <v>2630</v>
      </c>
      <c r="AJ2569" s="10" t="s">
        <v>9</v>
      </c>
      <c r="AK2569" s="10">
        <v>1.1000000000000001</v>
      </c>
      <c r="AL2569" s="10">
        <v>0.3</v>
      </c>
      <c r="AM2569" s="10">
        <v>20</v>
      </c>
      <c r="AN2569" s="10">
        <v>36.700000000000003</v>
      </c>
      <c r="AP2569" s="10">
        <v>1.21</v>
      </c>
      <c r="AQ2569" s="10">
        <v>0.32</v>
      </c>
      <c r="AR2569" s="10">
        <v>21</v>
      </c>
      <c r="AS2569" s="10">
        <v>36.5</v>
      </c>
      <c r="AU2569" s="10">
        <v>1.1000000000000001</v>
      </c>
      <c r="AV2569" s="10">
        <v>0.31</v>
      </c>
      <c r="AW2569" s="10">
        <v>20</v>
      </c>
      <c r="AX2569" s="10">
        <v>36.5</v>
      </c>
      <c r="AZ2569" s="10">
        <v>2626</v>
      </c>
      <c r="BA2569" s="10" t="s">
        <v>304</v>
      </c>
      <c r="BB2569" s="10">
        <v>1.8528299999999998E-2</v>
      </c>
      <c r="BC2569" s="10">
        <v>1.1487545999999998E-2</v>
      </c>
      <c r="BD2569" s="10">
        <v>2</v>
      </c>
      <c r="BE2569" s="10">
        <v>6.3</v>
      </c>
      <c r="BG2569" s="10">
        <v>9.2641499999999988E-2</v>
      </c>
      <c r="BH2569" s="10">
        <v>5.7437729999999992E-2</v>
      </c>
      <c r="BI2569" s="10">
        <v>10</v>
      </c>
      <c r="BJ2569" s="10">
        <v>6.3</v>
      </c>
      <c r="BL2569" s="10">
        <v>7.411319999999999E-2</v>
      </c>
      <c r="BM2569" s="10">
        <v>4.5950183999999991E-2</v>
      </c>
      <c r="BN2569" s="10">
        <v>8</v>
      </c>
      <c r="BO2569" s="10">
        <v>6.3</v>
      </c>
      <c r="BQ2569" s="10">
        <v>2625</v>
      </c>
      <c r="BR2569" s="10" t="s">
        <v>590</v>
      </c>
      <c r="BS2569" s="10">
        <v>0.15</v>
      </c>
      <c r="BT2569" s="10">
        <v>0.16</v>
      </c>
      <c r="BU2569" s="10">
        <v>2</v>
      </c>
      <c r="BV2569" s="10">
        <v>37</v>
      </c>
      <c r="BX2569" s="10">
        <v>0.23</v>
      </c>
      <c r="BY2569" s="10">
        <v>0.2</v>
      </c>
      <c r="BZ2569" s="10">
        <v>4</v>
      </c>
      <c r="CA2569" s="10">
        <v>37.200000000000003</v>
      </c>
      <c r="CC2569" s="10">
        <v>0.21</v>
      </c>
      <c r="CD2569" s="10">
        <v>0.21</v>
      </c>
      <c r="CE2569" s="10">
        <v>3</v>
      </c>
      <c r="CF2569" s="10">
        <v>37.200000000000003</v>
      </c>
      <c r="CH2569" s="10">
        <v>2625</v>
      </c>
      <c r="CI2569" s="10" t="s">
        <v>590</v>
      </c>
      <c r="CJ2569" s="10">
        <v>0.95</v>
      </c>
      <c r="CK2569" s="10">
        <v>0.67</v>
      </c>
      <c r="CL2569" s="10">
        <v>18</v>
      </c>
      <c r="CM2569" s="10">
        <v>35.299999999999997</v>
      </c>
      <c r="CO2569" s="10">
        <v>0.95</v>
      </c>
      <c r="CP2569" s="10">
        <v>0.67</v>
      </c>
      <c r="CQ2569" s="10">
        <v>18</v>
      </c>
      <c r="CR2569" s="10">
        <v>35.299999999999997</v>
      </c>
      <c r="CT2569" s="10">
        <v>0.95</v>
      </c>
      <c r="CU2569" s="10">
        <v>0.67</v>
      </c>
      <c r="CV2569" s="10">
        <v>18</v>
      </c>
      <c r="CW2569" s="10">
        <v>34.6</v>
      </c>
      <c r="CY2569" s="10">
        <v>2631</v>
      </c>
      <c r="CZ2569" s="10" t="s">
        <v>399</v>
      </c>
    </row>
    <row r="2570" spans="1:118" x14ac:dyDescent="0.25">
      <c r="A2570" s="10">
        <v>2627</v>
      </c>
      <c r="R2570" s="10">
        <v>2631</v>
      </c>
      <c r="S2570" s="10" t="s">
        <v>399</v>
      </c>
      <c r="AI2570" s="10">
        <v>2631</v>
      </c>
      <c r="AJ2570" s="10" t="s">
        <v>399</v>
      </c>
      <c r="AZ2570" s="10">
        <v>2627</v>
      </c>
      <c r="BA2570" s="10" t="s">
        <v>315</v>
      </c>
      <c r="BB2570" s="10">
        <v>0.11116979999999999</v>
      </c>
      <c r="BC2570" s="10">
        <v>6.8925275999999994E-2</v>
      </c>
      <c r="BD2570" s="10">
        <v>12</v>
      </c>
      <c r="BE2570" s="10">
        <v>6.3</v>
      </c>
      <c r="BG2570" s="10">
        <v>0.15367589999999998</v>
      </c>
      <c r="BH2570" s="10">
        <v>9.5279057999999986E-2</v>
      </c>
      <c r="BI2570" s="10">
        <v>15</v>
      </c>
      <c r="BJ2570" s="10">
        <v>6.3</v>
      </c>
      <c r="BL2570" s="10">
        <v>0.15367589999999998</v>
      </c>
      <c r="BM2570" s="10">
        <v>9.5279057999999986E-2</v>
      </c>
      <c r="BN2570" s="10">
        <v>15</v>
      </c>
      <c r="BO2570" s="10">
        <v>6.3</v>
      </c>
      <c r="BQ2570" s="10">
        <v>2626</v>
      </c>
      <c r="BR2570" s="10" t="s">
        <v>304</v>
      </c>
      <c r="BS2570" s="10">
        <v>0.30043871999999999</v>
      </c>
      <c r="BT2570" s="10">
        <v>8.7728106239999992E-2</v>
      </c>
      <c r="BU2570" s="10">
        <v>27</v>
      </c>
      <c r="BV2570" s="10">
        <v>6.7</v>
      </c>
      <c r="BX2570" s="10">
        <v>0.30043871999999999</v>
      </c>
      <c r="BY2570" s="10">
        <v>8.7728106239999992E-2</v>
      </c>
      <c r="BZ2570" s="10">
        <v>27</v>
      </c>
      <c r="CA2570" s="10">
        <v>6.7</v>
      </c>
      <c r="CC2570" s="10">
        <v>0.31156608000000002</v>
      </c>
      <c r="CD2570" s="10">
        <v>9.0977295360000002E-2</v>
      </c>
      <c r="CE2570" s="10">
        <v>28</v>
      </c>
      <c r="CF2570" s="10">
        <v>6.7</v>
      </c>
      <c r="CH2570" s="10">
        <v>2626</v>
      </c>
      <c r="CI2570" s="10" t="s">
        <v>304</v>
      </c>
      <c r="CJ2570" s="10">
        <v>7.411319999999999E-2</v>
      </c>
      <c r="CK2570" s="10">
        <v>4.5950183999999991E-2</v>
      </c>
      <c r="CL2570" s="10">
        <v>8</v>
      </c>
      <c r="CM2570" s="10">
        <v>6.3</v>
      </c>
      <c r="CO2570" s="10">
        <v>0.24086789999999997</v>
      </c>
      <c r="CP2570" s="10">
        <v>0.14933809799999997</v>
      </c>
      <c r="CQ2570" s="10">
        <v>26</v>
      </c>
      <c r="CR2570" s="10">
        <v>6.3</v>
      </c>
      <c r="CT2570" s="10">
        <v>7.411319999999999E-2</v>
      </c>
      <c r="CU2570" s="10">
        <v>4.5950183999999991E-2</v>
      </c>
      <c r="CV2570" s="10">
        <v>8</v>
      </c>
      <c r="CW2570" s="10">
        <v>6.3</v>
      </c>
      <c r="CY2570" s="10">
        <v>2632</v>
      </c>
      <c r="CZ2570" s="10" t="s">
        <v>44</v>
      </c>
      <c r="DA2570" s="10">
        <v>0.86</v>
      </c>
      <c r="DB2570" s="10">
        <v>0.28000000000000003</v>
      </c>
      <c r="DC2570" s="10">
        <v>78</v>
      </c>
      <c r="DD2570" s="10">
        <v>6.5</v>
      </c>
      <c r="DF2570" s="10">
        <v>1</v>
      </c>
      <c r="DG2570" s="10">
        <v>0.28000000000000003</v>
      </c>
      <c r="DH2570" s="10">
        <v>92</v>
      </c>
      <c r="DI2570" s="10">
        <v>6.7</v>
      </c>
      <c r="DK2570" s="10">
        <v>1</v>
      </c>
      <c r="DL2570" s="10">
        <v>0.25</v>
      </c>
      <c r="DM2570" s="10">
        <v>90</v>
      </c>
      <c r="DN2570" s="10">
        <v>6.5</v>
      </c>
    </row>
    <row r="2571" spans="1:118" x14ac:dyDescent="0.25">
      <c r="A2571" s="10">
        <v>2628</v>
      </c>
      <c r="R2571" s="10">
        <v>2632</v>
      </c>
      <c r="S2571" s="10" t="s">
        <v>44</v>
      </c>
      <c r="T2571" s="10">
        <v>0.27</v>
      </c>
      <c r="U2571" s="10">
        <v>0.17</v>
      </c>
      <c r="V2571" s="10">
        <v>28</v>
      </c>
      <c r="W2571" s="10">
        <v>6.5</v>
      </c>
      <c r="Y2571" s="10">
        <v>0.28999999999999998</v>
      </c>
      <c r="Z2571" s="10">
        <v>0.18</v>
      </c>
      <c r="AA2571" s="10">
        <v>30</v>
      </c>
      <c r="AB2571" s="10">
        <v>6.4</v>
      </c>
      <c r="AD2571" s="10">
        <v>0.3</v>
      </c>
      <c r="AE2571" s="10">
        <v>0.19</v>
      </c>
      <c r="AF2571" s="10">
        <v>31</v>
      </c>
      <c r="AG2571" s="10">
        <v>6.4</v>
      </c>
      <c r="AI2571" s="10">
        <v>2632</v>
      </c>
      <c r="AJ2571" s="10" t="s">
        <v>44</v>
      </c>
      <c r="AK2571" s="10">
        <v>1</v>
      </c>
      <c r="AL2571" s="10">
        <v>0.26</v>
      </c>
      <c r="AM2571" s="10">
        <v>93</v>
      </c>
      <c r="AN2571" s="10">
        <v>6.6</v>
      </c>
      <c r="AP2571" s="10">
        <v>1.2</v>
      </c>
      <c r="AQ2571" s="10">
        <v>0.28999999999999998</v>
      </c>
      <c r="AR2571" s="10">
        <v>105</v>
      </c>
      <c r="AS2571" s="10">
        <v>6.6</v>
      </c>
      <c r="AU2571" s="10">
        <v>1</v>
      </c>
      <c r="AV2571" s="10">
        <v>0.28000000000000003</v>
      </c>
      <c r="AW2571" s="10">
        <v>93</v>
      </c>
      <c r="AX2571" s="10">
        <v>6.6</v>
      </c>
      <c r="AZ2571" s="10">
        <v>2628</v>
      </c>
      <c r="BA2571" s="10" t="s">
        <v>290</v>
      </c>
      <c r="BB2571" s="10">
        <v>0.46320749999999994</v>
      </c>
      <c r="BC2571" s="10">
        <v>0.28718864999999993</v>
      </c>
      <c r="BD2571" s="10">
        <v>50</v>
      </c>
      <c r="BE2571" s="10">
        <v>6.3</v>
      </c>
      <c r="BG2571" s="10">
        <v>0.43029251999999996</v>
      </c>
      <c r="BH2571" s="10">
        <v>0.26678136239999994</v>
      </c>
      <c r="BI2571" s="10">
        <v>42</v>
      </c>
      <c r="BJ2571" s="10">
        <v>6.3</v>
      </c>
      <c r="BL2571" s="10">
        <v>8.1960479999999988E-2</v>
      </c>
      <c r="BM2571" s="10">
        <v>5.0815497599999995E-2</v>
      </c>
      <c r="BN2571" s="10">
        <v>8</v>
      </c>
      <c r="BO2571" s="10">
        <v>6.3</v>
      </c>
      <c r="BQ2571" s="10">
        <v>2627</v>
      </c>
      <c r="BR2571" s="10" t="s">
        <v>315</v>
      </c>
      <c r="BS2571" s="10">
        <v>0.27818399999999999</v>
      </c>
      <c r="BT2571" s="10">
        <v>8.1229727999999987E-2</v>
      </c>
      <c r="BU2571" s="10">
        <v>25</v>
      </c>
      <c r="BV2571" s="10">
        <v>6.7</v>
      </c>
      <c r="BX2571" s="10">
        <v>0.35607551999999998</v>
      </c>
      <c r="BY2571" s="10">
        <v>0.10397405183999998</v>
      </c>
      <c r="BZ2571" s="10">
        <v>32</v>
      </c>
      <c r="CA2571" s="10">
        <v>6.7</v>
      </c>
      <c r="CC2571" s="10">
        <v>0.33382079999999997</v>
      </c>
      <c r="CD2571" s="10">
        <v>9.7475673599999993E-2</v>
      </c>
      <c r="CE2571" s="10">
        <v>30</v>
      </c>
      <c r="CF2571" s="10">
        <v>6.7</v>
      </c>
      <c r="CH2571" s="10">
        <v>2627</v>
      </c>
      <c r="CI2571" s="10" t="s">
        <v>315</v>
      </c>
      <c r="CJ2571" s="10">
        <v>0.12043394999999998</v>
      </c>
      <c r="CK2571" s="10">
        <v>7.4669048999999987E-2</v>
      </c>
      <c r="CL2571" s="10">
        <v>13</v>
      </c>
      <c r="CM2571" s="10">
        <v>6.3</v>
      </c>
      <c r="CO2571" s="10">
        <v>0.14343083999999998</v>
      </c>
      <c r="CP2571" s="10">
        <v>8.8927120799999981E-2</v>
      </c>
      <c r="CQ2571" s="10">
        <v>14</v>
      </c>
      <c r="CR2571" s="10">
        <v>6.3</v>
      </c>
      <c r="CT2571" s="10">
        <v>0.14343083999999998</v>
      </c>
      <c r="CU2571" s="10">
        <v>8.8927120799999981E-2</v>
      </c>
      <c r="CV2571" s="10">
        <v>14</v>
      </c>
      <c r="CW2571" s="10">
        <v>6.3</v>
      </c>
      <c r="CY2571" s="10">
        <v>2633</v>
      </c>
      <c r="CZ2571" s="10" t="s">
        <v>315</v>
      </c>
      <c r="DA2571" s="10">
        <v>0.85461999999999994</v>
      </c>
      <c r="DB2571" s="10">
        <v>0.28031536000000001</v>
      </c>
      <c r="DC2571" s="10">
        <v>80</v>
      </c>
      <c r="DD2571" s="10">
        <v>6.5</v>
      </c>
      <c r="DF2571" s="10">
        <v>0.99349574999999979</v>
      </c>
      <c r="DG2571" s="10">
        <v>0.32586660599999995</v>
      </c>
      <c r="DH2571" s="10">
        <v>93</v>
      </c>
      <c r="DI2571" s="10">
        <v>6.5</v>
      </c>
      <c r="DK2571" s="10">
        <v>1.0041784999999999</v>
      </c>
      <c r="DL2571" s="10">
        <v>0.32937054799999999</v>
      </c>
      <c r="DM2571" s="10">
        <v>94</v>
      </c>
      <c r="DN2571" s="10">
        <v>6.5</v>
      </c>
    </row>
    <row r="2572" spans="1:118" x14ac:dyDescent="0.25">
      <c r="A2572" s="10">
        <v>2629</v>
      </c>
      <c r="R2572" s="10">
        <v>2633</v>
      </c>
      <c r="S2572" s="10" t="s">
        <v>315</v>
      </c>
      <c r="T2572" s="10">
        <v>0.26763099999999995</v>
      </c>
      <c r="U2572" s="10">
        <v>0.16593121999999996</v>
      </c>
      <c r="V2572" s="10">
        <v>28</v>
      </c>
      <c r="W2572" s="10">
        <v>6.5</v>
      </c>
      <c r="Y2572" s="10">
        <v>0.28233600000000003</v>
      </c>
      <c r="Z2572" s="10">
        <v>0.17504832000000001</v>
      </c>
      <c r="AA2572" s="10">
        <v>30</v>
      </c>
      <c r="AB2572" s="10">
        <v>6.4</v>
      </c>
      <c r="AD2572" s="10">
        <v>0.29174720000000004</v>
      </c>
      <c r="AE2572" s="10">
        <v>0.18088326400000002</v>
      </c>
      <c r="AF2572" s="10">
        <v>31</v>
      </c>
      <c r="AG2572" s="10">
        <v>6.4</v>
      </c>
      <c r="AI2572" s="10">
        <v>2633</v>
      </c>
      <c r="AJ2572" s="10" t="s">
        <v>315</v>
      </c>
      <c r="AK2572" s="10">
        <v>1.0521687</v>
      </c>
      <c r="AL2572" s="10">
        <v>0.26409434370000001</v>
      </c>
      <c r="AM2572" s="10">
        <v>95</v>
      </c>
      <c r="AN2572" s="10">
        <v>6.6</v>
      </c>
      <c r="AP2572" s="10">
        <v>1.2072251399999998</v>
      </c>
      <c r="AQ2572" s="10">
        <v>0.30301351013999994</v>
      </c>
      <c r="AR2572" s="10">
        <v>109</v>
      </c>
      <c r="AS2572" s="10">
        <v>6.6</v>
      </c>
      <c r="AU2572" s="10">
        <v>1.0687818899999997</v>
      </c>
      <c r="AV2572" s="10">
        <v>0.29070867407999995</v>
      </c>
      <c r="AW2572" s="10">
        <v>97</v>
      </c>
      <c r="AX2572" s="10">
        <v>6.6</v>
      </c>
      <c r="AZ2572" s="10">
        <v>2629</v>
      </c>
      <c r="BA2572" s="10" t="s">
        <v>8</v>
      </c>
      <c r="BB2572" s="10">
        <v>0.32</v>
      </c>
      <c r="BC2572" s="10">
        <v>0.28999999999999998</v>
      </c>
      <c r="BD2572" s="10">
        <v>6</v>
      </c>
      <c r="BE2572" s="10">
        <v>36.700000000000003</v>
      </c>
      <c r="BG2572" s="10">
        <v>0.39</v>
      </c>
      <c r="BH2572" s="10">
        <v>0.35</v>
      </c>
      <c r="BI2572" s="10">
        <v>7</v>
      </c>
      <c r="BJ2572" s="10">
        <v>37.299999999999997</v>
      </c>
      <c r="BL2572" s="10">
        <v>0.32</v>
      </c>
      <c r="BM2572" s="10">
        <v>0.28999999999999998</v>
      </c>
      <c r="BN2572" s="10">
        <v>6</v>
      </c>
      <c r="BO2572" s="10">
        <v>36.5</v>
      </c>
      <c r="BQ2572" s="10">
        <v>2628</v>
      </c>
      <c r="BR2572" s="10" t="s">
        <v>290</v>
      </c>
      <c r="BS2572" s="10">
        <v>8.9018879999999995E-2</v>
      </c>
      <c r="BT2572" s="10">
        <v>2.5993512959999996E-2</v>
      </c>
      <c r="BU2572" s="10">
        <v>8</v>
      </c>
      <c r="BV2572" s="10">
        <v>6.7</v>
      </c>
      <c r="BX2572" s="10">
        <v>8.9018879999999995E-2</v>
      </c>
      <c r="BY2572" s="10">
        <v>2.5993512959999996E-2</v>
      </c>
      <c r="BZ2572" s="10">
        <v>8</v>
      </c>
      <c r="CA2572" s="10">
        <v>6.7</v>
      </c>
      <c r="CC2572" s="10">
        <v>8.9018879999999995E-2</v>
      </c>
      <c r="CD2572" s="10">
        <v>2.5993512959999996E-2</v>
      </c>
      <c r="CE2572" s="10">
        <v>8</v>
      </c>
      <c r="CF2572" s="10">
        <v>6.7</v>
      </c>
      <c r="CH2572" s="10">
        <v>2628</v>
      </c>
      <c r="CI2572" s="10" t="s">
        <v>290</v>
      </c>
      <c r="CJ2572" s="10">
        <v>7.411319999999999E-2</v>
      </c>
      <c r="CK2572" s="10">
        <v>4.5950183999999991E-2</v>
      </c>
      <c r="CL2572" s="10">
        <v>8</v>
      </c>
      <c r="CM2572" s="10">
        <v>6.3</v>
      </c>
      <c r="CO2572" s="10">
        <v>8.1960479999999988E-2</v>
      </c>
      <c r="CP2572" s="10">
        <v>5.0815497599999995E-2</v>
      </c>
      <c r="CQ2572" s="10">
        <v>8</v>
      </c>
      <c r="CR2572" s="10">
        <v>6.3</v>
      </c>
      <c r="CT2572" s="10">
        <v>0.51225299999999996</v>
      </c>
      <c r="CU2572" s="10">
        <v>0.31759685999999998</v>
      </c>
      <c r="CV2572" s="10">
        <v>50</v>
      </c>
      <c r="CW2572" s="10">
        <v>6.3</v>
      </c>
      <c r="CY2572" s="10">
        <v>2634</v>
      </c>
      <c r="CZ2572" s="10" t="s">
        <v>8</v>
      </c>
      <c r="DA2572" s="10">
        <v>0.04</v>
      </c>
      <c r="DB2572" s="10">
        <v>7.0000000000000007E-2</v>
      </c>
      <c r="DC2572" s="10">
        <v>1</v>
      </c>
      <c r="DD2572" s="10">
        <v>37.200000000000003</v>
      </c>
      <c r="DF2572" s="10">
        <v>0.04</v>
      </c>
      <c r="DG2572" s="10">
        <v>7.0000000000000007E-2</v>
      </c>
      <c r="DH2572" s="10">
        <v>1</v>
      </c>
      <c r="DI2572" s="10">
        <v>37.200000000000003</v>
      </c>
      <c r="DK2572" s="10">
        <v>0.04</v>
      </c>
      <c r="DL2572" s="10">
        <v>7.0000000000000007E-2</v>
      </c>
      <c r="DM2572" s="10">
        <v>1</v>
      </c>
      <c r="DN2572" s="10">
        <v>37.200000000000003</v>
      </c>
    </row>
    <row r="2573" spans="1:118" x14ac:dyDescent="0.25">
      <c r="A2573" s="10">
        <v>2630</v>
      </c>
      <c r="R2573" s="10">
        <v>2634</v>
      </c>
      <c r="S2573" s="10" t="s">
        <v>8</v>
      </c>
      <c r="T2573" s="10">
        <v>0.6</v>
      </c>
      <c r="U2573" s="10">
        <v>0.33</v>
      </c>
      <c r="V2573" s="10">
        <v>12</v>
      </c>
      <c r="W2573" s="10">
        <v>36.799999999999997</v>
      </c>
      <c r="Y2573" s="10">
        <v>0.53</v>
      </c>
      <c r="Z2573" s="10">
        <v>0.35</v>
      </c>
      <c r="AA2573" s="10">
        <v>11</v>
      </c>
      <c r="AB2573" s="10">
        <v>37.5</v>
      </c>
      <c r="AD2573" s="10">
        <v>0.63</v>
      </c>
      <c r="AE2573" s="10">
        <v>0.42</v>
      </c>
      <c r="AF2573" s="10">
        <v>13</v>
      </c>
      <c r="AG2573" s="10">
        <v>36.799999999999997</v>
      </c>
      <c r="AI2573" s="10">
        <v>2634</v>
      </c>
      <c r="AJ2573" s="10" t="s">
        <v>8</v>
      </c>
      <c r="AZ2573" s="10">
        <v>2630</v>
      </c>
      <c r="BA2573" s="10" t="s">
        <v>9</v>
      </c>
      <c r="BQ2573" s="10">
        <v>2629</v>
      </c>
      <c r="BR2573" s="10" t="s">
        <v>8</v>
      </c>
      <c r="BS2573" s="10">
        <v>0.74</v>
      </c>
      <c r="BT2573" s="10">
        <v>0.5</v>
      </c>
      <c r="BU2573" s="10">
        <v>13</v>
      </c>
      <c r="BV2573" s="10">
        <v>36.700000000000003</v>
      </c>
      <c r="BX2573" s="10">
        <v>1.1000000000000001</v>
      </c>
      <c r="BY2573" s="10">
        <v>0.5</v>
      </c>
      <c r="BZ2573" s="10">
        <v>17</v>
      </c>
      <c r="CA2573" s="10">
        <v>37.299999999999997</v>
      </c>
      <c r="CC2573" s="10">
        <v>0.99</v>
      </c>
      <c r="CD2573" s="10">
        <v>0.46</v>
      </c>
      <c r="CE2573" s="10">
        <v>15</v>
      </c>
      <c r="CF2573" s="10">
        <v>36.799999999999997</v>
      </c>
      <c r="CH2573" s="10">
        <v>2629</v>
      </c>
      <c r="CI2573" s="10" t="s">
        <v>8</v>
      </c>
      <c r="CY2573" s="10">
        <v>2635</v>
      </c>
      <c r="CZ2573" s="10" t="s">
        <v>9</v>
      </c>
    </row>
    <row r="2574" spans="1:118" x14ac:dyDescent="0.25">
      <c r="A2574" s="10">
        <v>2631</v>
      </c>
      <c r="R2574" s="10">
        <v>2635</v>
      </c>
      <c r="S2574" s="10" t="s">
        <v>9</v>
      </c>
      <c r="AI2574" s="10">
        <v>2635</v>
      </c>
      <c r="AJ2574" s="10" t="s">
        <v>9</v>
      </c>
      <c r="AZ2574" s="10">
        <v>2631</v>
      </c>
      <c r="BA2574" s="10" t="s">
        <v>399</v>
      </c>
      <c r="BB2574" s="10">
        <v>0.31</v>
      </c>
      <c r="BC2574" s="10">
        <v>0.19</v>
      </c>
      <c r="BD2574" s="10">
        <v>32</v>
      </c>
      <c r="BE2574" s="10">
        <v>6.5</v>
      </c>
      <c r="BG2574" s="10">
        <v>0.38</v>
      </c>
      <c r="BH2574" s="10">
        <v>0.24</v>
      </c>
      <c r="BI2574" s="10">
        <v>40</v>
      </c>
      <c r="BJ2574" s="10">
        <v>6.5</v>
      </c>
      <c r="BL2574" s="10">
        <v>0.31</v>
      </c>
      <c r="BM2574" s="10">
        <v>0.19</v>
      </c>
      <c r="BN2574" s="10">
        <v>32</v>
      </c>
      <c r="BO2574" s="10">
        <v>6.5</v>
      </c>
      <c r="BQ2574" s="10">
        <v>2630</v>
      </c>
      <c r="BR2574" s="10" t="s">
        <v>9</v>
      </c>
      <c r="CH2574" s="10">
        <v>2630</v>
      </c>
      <c r="CI2574" s="10" t="s">
        <v>9</v>
      </c>
      <c r="CJ2574" s="10">
        <v>0.25</v>
      </c>
      <c r="CK2574" s="10">
        <v>0.25</v>
      </c>
      <c r="CL2574" s="10">
        <v>4</v>
      </c>
      <c r="CM2574" s="10">
        <v>36.700000000000003</v>
      </c>
      <c r="CO2574" s="10">
        <v>0.36</v>
      </c>
      <c r="CP2574" s="10">
        <v>0.28999999999999998</v>
      </c>
      <c r="CQ2574" s="10">
        <v>6</v>
      </c>
      <c r="CR2574" s="10">
        <v>37.299999999999997</v>
      </c>
      <c r="CT2574" s="10">
        <v>0.34</v>
      </c>
      <c r="CU2574" s="10">
        <v>0.27</v>
      </c>
      <c r="CV2574" s="10">
        <v>6</v>
      </c>
      <c r="CW2574" s="10">
        <v>36.5</v>
      </c>
      <c r="CY2574" s="10">
        <v>2636</v>
      </c>
      <c r="CZ2574" s="10" t="s">
        <v>399</v>
      </c>
      <c r="DA2574" s="10">
        <v>0.04</v>
      </c>
      <c r="DB2574" s="10">
        <v>0.02</v>
      </c>
      <c r="DC2574" s="10">
        <v>5</v>
      </c>
      <c r="DD2574" s="10">
        <v>6.5</v>
      </c>
      <c r="DF2574" s="10">
        <v>0.04</v>
      </c>
      <c r="DG2574" s="10">
        <v>0.02</v>
      </c>
      <c r="DH2574" s="10">
        <v>5</v>
      </c>
      <c r="DI2574" s="10">
        <v>6.5</v>
      </c>
      <c r="DK2574" s="10">
        <v>0.04</v>
      </c>
      <c r="DL2574" s="10">
        <v>0.02</v>
      </c>
      <c r="DM2574" s="10">
        <v>5</v>
      </c>
      <c r="DN2574" s="10">
        <v>6.5</v>
      </c>
    </row>
    <row r="2575" spans="1:118" x14ac:dyDescent="0.25">
      <c r="A2575" s="10">
        <v>2632</v>
      </c>
      <c r="R2575" s="10">
        <v>2636</v>
      </c>
      <c r="S2575" s="10" t="s">
        <v>399</v>
      </c>
      <c r="T2575" s="10">
        <v>0.6</v>
      </c>
      <c r="U2575" s="10">
        <v>0.37</v>
      </c>
      <c r="V2575" s="10">
        <v>55</v>
      </c>
      <c r="W2575" s="10">
        <v>6.4</v>
      </c>
      <c r="Y2575" s="10">
        <v>0.74</v>
      </c>
      <c r="Z2575" s="10">
        <v>0.46</v>
      </c>
      <c r="AA2575" s="10">
        <v>65</v>
      </c>
      <c r="AB2575" s="10">
        <v>6.4</v>
      </c>
      <c r="AD2575" s="10">
        <v>0.74</v>
      </c>
      <c r="AE2575" s="10">
        <v>0.46</v>
      </c>
      <c r="AF2575" s="10">
        <v>65</v>
      </c>
      <c r="AG2575" s="10">
        <v>6.3</v>
      </c>
      <c r="AI2575" s="10">
        <v>2636</v>
      </c>
      <c r="AJ2575" s="10" t="s">
        <v>399</v>
      </c>
      <c r="AZ2575" s="10">
        <v>2632</v>
      </c>
      <c r="BA2575" s="10" t="s">
        <v>44</v>
      </c>
      <c r="BQ2575" s="10">
        <v>2631</v>
      </c>
      <c r="BR2575" s="10" t="s">
        <v>399</v>
      </c>
      <c r="BS2575" s="10">
        <v>0.73</v>
      </c>
      <c r="BT2575" s="10">
        <v>0.37</v>
      </c>
      <c r="BU2575" s="10">
        <v>72</v>
      </c>
      <c r="BV2575" s="10">
        <v>6.6</v>
      </c>
      <c r="BX2575" s="10">
        <v>1.04</v>
      </c>
      <c r="BY2575" s="10">
        <v>0.32</v>
      </c>
      <c r="BZ2575" s="10">
        <v>95</v>
      </c>
      <c r="CA2575" s="10">
        <v>6.6</v>
      </c>
      <c r="CC2575" s="10">
        <v>0.96</v>
      </c>
      <c r="CD2575" s="10">
        <v>0.3</v>
      </c>
      <c r="CE2575" s="10">
        <v>88</v>
      </c>
      <c r="CF2575" s="10">
        <v>6.6</v>
      </c>
      <c r="CH2575" s="10">
        <v>2631</v>
      </c>
      <c r="CI2575" s="10" t="s">
        <v>399</v>
      </c>
      <c r="CY2575" s="10">
        <v>2637</v>
      </c>
      <c r="CZ2575" s="10" t="s">
        <v>44</v>
      </c>
      <c r="DD2575" s="10">
        <v>6.5</v>
      </c>
      <c r="DI2575" s="10">
        <v>6.6</v>
      </c>
      <c r="DN2575" s="10">
        <v>6.5</v>
      </c>
    </row>
    <row r="2576" spans="1:118" x14ac:dyDescent="0.25">
      <c r="A2576" s="10">
        <v>2633</v>
      </c>
      <c r="R2576" s="10">
        <v>2637</v>
      </c>
      <c r="S2576" s="10" t="s">
        <v>44</v>
      </c>
      <c r="AI2576" s="10">
        <v>2637</v>
      </c>
      <c r="AJ2576" s="10" t="s">
        <v>44</v>
      </c>
      <c r="AZ2576" s="10">
        <v>2633</v>
      </c>
      <c r="BA2576" s="10" t="s">
        <v>315</v>
      </c>
      <c r="BB2576" s="10">
        <v>0.30586399999999997</v>
      </c>
      <c r="BC2576" s="10">
        <v>0.18963567999999997</v>
      </c>
      <c r="BD2576" s="10">
        <v>32</v>
      </c>
      <c r="BE2576" s="10">
        <v>6.5</v>
      </c>
      <c r="BG2576" s="10">
        <v>0.38232999999999995</v>
      </c>
      <c r="BH2576" s="10">
        <v>0.23704459999999997</v>
      </c>
      <c r="BI2576" s="10">
        <v>40</v>
      </c>
      <c r="BJ2576" s="10">
        <v>6.5</v>
      </c>
      <c r="BL2576" s="10">
        <v>0.30586399999999997</v>
      </c>
      <c r="BM2576" s="10">
        <v>0.18963567999999997</v>
      </c>
      <c r="BN2576" s="10">
        <v>32</v>
      </c>
      <c r="BO2576" s="10">
        <v>6.5</v>
      </c>
      <c r="BQ2576" s="10">
        <v>2632</v>
      </c>
      <c r="BR2576" s="10" t="s">
        <v>44</v>
      </c>
      <c r="CH2576" s="10">
        <v>2632</v>
      </c>
      <c r="CI2576" s="10" t="s">
        <v>44</v>
      </c>
      <c r="CJ2576" s="10">
        <v>0.24</v>
      </c>
      <c r="CK2576" s="10">
        <v>0.15</v>
      </c>
      <c r="CL2576" s="10">
        <v>24</v>
      </c>
      <c r="CM2576" s="10">
        <v>6.5</v>
      </c>
      <c r="CO2576" s="10">
        <v>0.35</v>
      </c>
      <c r="CP2576" s="10">
        <v>0.18</v>
      </c>
      <c r="CQ2576" s="10">
        <v>34</v>
      </c>
      <c r="CR2576" s="10">
        <v>6.7</v>
      </c>
      <c r="CT2576" s="10">
        <v>0.33</v>
      </c>
      <c r="CU2576" s="10">
        <v>0.16</v>
      </c>
      <c r="CV2576" s="10">
        <v>33</v>
      </c>
      <c r="CW2576" s="10">
        <v>6.5</v>
      </c>
      <c r="CY2576" s="10">
        <v>2638</v>
      </c>
      <c r="CZ2576" s="10" t="s">
        <v>304</v>
      </c>
      <c r="DA2576" s="10">
        <v>0</v>
      </c>
      <c r="DB2576" s="10">
        <v>0</v>
      </c>
      <c r="DC2576" s="10">
        <v>0</v>
      </c>
      <c r="DD2576" s="10">
        <v>6.5</v>
      </c>
      <c r="DF2576" s="10">
        <v>0</v>
      </c>
      <c r="DG2576" s="10">
        <v>0</v>
      </c>
      <c r="DH2576" s="10">
        <v>0</v>
      </c>
      <c r="DI2576" s="10">
        <v>6.6</v>
      </c>
      <c r="DK2576" s="10">
        <v>0</v>
      </c>
      <c r="DL2576" s="10">
        <v>0</v>
      </c>
      <c r="DM2576" s="10">
        <v>0</v>
      </c>
      <c r="DN2576" s="10">
        <v>6.5</v>
      </c>
    </row>
    <row r="2577" spans="1:118" x14ac:dyDescent="0.25">
      <c r="A2577" s="10">
        <v>2634</v>
      </c>
      <c r="R2577" s="10">
        <v>2638</v>
      </c>
      <c r="S2577" s="10" t="s">
        <v>304</v>
      </c>
      <c r="T2577" s="10">
        <v>0.31056960000000006</v>
      </c>
      <c r="U2577" s="10">
        <v>0.11273676480000001</v>
      </c>
      <c r="V2577" s="10">
        <v>33</v>
      </c>
      <c r="W2577" s="10">
        <v>6.4</v>
      </c>
      <c r="Y2577" s="10">
        <v>0.30115840000000005</v>
      </c>
      <c r="Z2577" s="10">
        <v>0.10932049920000002</v>
      </c>
      <c r="AA2577" s="10">
        <v>32</v>
      </c>
      <c r="AB2577" s="10">
        <v>6.4</v>
      </c>
      <c r="AD2577" s="10">
        <v>0.29645279999999996</v>
      </c>
      <c r="AE2577" s="10">
        <v>0.10761236639999998</v>
      </c>
      <c r="AF2577" s="10">
        <v>32</v>
      </c>
      <c r="AG2577" s="10">
        <v>6.3</v>
      </c>
      <c r="AI2577" s="10">
        <v>2638</v>
      </c>
      <c r="AJ2577" s="10" t="s">
        <v>304</v>
      </c>
      <c r="AK2577" s="10">
        <v>0</v>
      </c>
      <c r="AL2577" s="10">
        <v>0</v>
      </c>
      <c r="AP2577" s="10">
        <v>0</v>
      </c>
      <c r="AQ2577" s="10">
        <v>0</v>
      </c>
      <c r="AU2577" s="10">
        <v>0</v>
      </c>
      <c r="AV2577" s="10">
        <v>0</v>
      </c>
      <c r="AZ2577" s="10">
        <v>2634</v>
      </c>
      <c r="BA2577" s="10" t="s">
        <v>8</v>
      </c>
      <c r="BB2577" s="10">
        <v>0.36</v>
      </c>
      <c r="BC2577" s="10">
        <v>0.21</v>
      </c>
      <c r="BD2577" s="10">
        <v>12</v>
      </c>
      <c r="BE2577" s="10">
        <v>36.799999999999997</v>
      </c>
      <c r="BG2577" s="10">
        <v>0.42</v>
      </c>
      <c r="BH2577" s="10">
        <v>0.28999999999999998</v>
      </c>
      <c r="BI2577" s="10">
        <v>11</v>
      </c>
      <c r="BJ2577" s="10">
        <v>37.5</v>
      </c>
      <c r="BL2577" s="10">
        <v>0.62</v>
      </c>
      <c r="BM2577" s="10">
        <v>0.4</v>
      </c>
      <c r="BN2577" s="10">
        <v>13</v>
      </c>
      <c r="BO2577" s="10">
        <v>36.799999999999997</v>
      </c>
      <c r="BQ2577" s="10">
        <v>2633</v>
      </c>
      <c r="BR2577" s="10" t="s">
        <v>315</v>
      </c>
      <c r="BS2577" s="10">
        <v>0.71574424999999997</v>
      </c>
      <c r="BT2577" s="10">
        <v>0.234764114</v>
      </c>
      <c r="BU2577" s="10">
        <v>67</v>
      </c>
      <c r="BV2577" s="10">
        <v>6.5</v>
      </c>
      <c r="BX2577" s="10">
        <v>1.0041784999999999</v>
      </c>
      <c r="BY2577" s="10">
        <v>0.32937054799999999</v>
      </c>
      <c r="BZ2577" s="10">
        <v>94</v>
      </c>
      <c r="CA2577" s="10">
        <v>6.5</v>
      </c>
      <c r="CC2577" s="10">
        <v>0.91871649999999994</v>
      </c>
      <c r="CD2577" s="10">
        <v>0.30133901200000002</v>
      </c>
      <c r="CE2577" s="10">
        <v>86</v>
      </c>
      <c r="CF2577" s="10">
        <v>6.5</v>
      </c>
      <c r="CH2577" s="10">
        <v>2633</v>
      </c>
      <c r="CI2577" s="10" t="s">
        <v>315</v>
      </c>
      <c r="CJ2577" s="10">
        <v>0.22939799999999999</v>
      </c>
      <c r="CK2577" s="10">
        <v>0.14222675999999998</v>
      </c>
      <c r="CL2577" s="10">
        <v>24</v>
      </c>
      <c r="CM2577" s="10">
        <v>6.5</v>
      </c>
      <c r="CO2577" s="10">
        <v>0.32498050000000001</v>
      </c>
      <c r="CP2577" s="10">
        <v>0.20148790999999999</v>
      </c>
      <c r="CQ2577" s="10">
        <v>34</v>
      </c>
      <c r="CR2577" s="10">
        <v>6.5</v>
      </c>
      <c r="CT2577" s="10">
        <v>0.31542224999999996</v>
      </c>
      <c r="CU2577" s="10">
        <v>0.19556179499999998</v>
      </c>
      <c r="CV2577" s="10">
        <v>33</v>
      </c>
      <c r="CW2577" s="10">
        <v>6.5</v>
      </c>
      <c r="CY2577" s="10">
        <v>2639</v>
      </c>
      <c r="CZ2577" s="10" t="s">
        <v>288</v>
      </c>
      <c r="DA2577" s="10">
        <v>4.2730999999999991E-2</v>
      </c>
      <c r="DB2577" s="10">
        <v>1.5511352999999997E-2</v>
      </c>
      <c r="DC2577" s="10">
        <v>4</v>
      </c>
      <c r="DD2577" s="10">
        <v>6.5</v>
      </c>
      <c r="DF2577" s="10">
        <v>4.3388400000000001E-2</v>
      </c>
      <c r="DG2577" s="10">
        <v>1.5749989199999998E-2</v>
      </c>
      <c r="DH2577" s="10">
        <v>4</v>
      </c>
      <c r="DI2577" s="10">
        <v>6.6</v>
      </c>
      <c r="DK2577" s="10">
        <v>4.2730999999999991E-2</v>
      </c>
      <c r="DL2577" s="10">
        <v>1.5511352999999997E-2</v>
      </c>
      <c r="DM2577" s="10">
        <v>4</v>
      </c>
      <c r="DN2577" s="10">
        <v>6.5</v>
      </c>
    </row>
    <row r="2578" spans="1:118" x14ac:dyDescent="0.25">
      <c r="A2578" s="10">
        <v>2635</v>
      </c>
      <c r="R2578" s="10">
        <v>2639</v>
      </c>
      <c r="S2578" s="10" t="s">
        <v>288</v>
      </c>
      <c r="T2578" s="10">
        <v>0.2164576</v>
      </c>
      <c r="U2578" s="10">
        <v>7.85741088E-2</v>
      </c>
      <c r="V2578" s="10">
        <v>23</v>
      </c>
      <c r="W2578" s="10">
        <v>6.4</v>
      </c>
      <c r="Y2578" s="10">
        <v>0.31056960000000006</v>
      </c>
      <c r="Z2578" s="10">
        <v>0.11273676480000001</v>
      </c>
      <c r="AA2578" s="10">
        <v>33</v>
      </c>
      <c r="AB2578" s="10">
        <v>6.4</v>
      </c>
      <c r="AD2578" s="10">
        <v>0.30571694999999999</v>
      </c>
      <c r="AE2578" s="10">
        <v>0.11097525285</v>
      </c>
      <c r="AF2578" s="10">
        <v>33</v>
      </c>
      <c r="AG2578" s="10">
        <v>6.3</v>
      </c>
      <c r="AI2578" s="10">
        <v>2639</v>
      </c>
      <c r="AJ2578" s="10" t="s">
        <v>288</v>
      </c>
      <c r="AK2578" s="10">
        <v>0</v>
      </c>
      <c r="AL2578" s="10">
        <v>0</v>
      </c>
      <c r="AP2578" s="10">
        <v>0</v>
      </c>
      <c r="AQ2578" s="10">
        <v>0</v>
      </c>
      <c r="AU2578" s="10">
        <v>0</v>
      </c>
      <c r="AV2578" s="10">
        <v>0</v>
      </c>
      <c r="AZ2578" s="10">
        <v>2635</v>
      </c>
      <c r="BA2578" s="10" t="s">
        <v>9</v>
      </c>
      <c r="BQ2578" s="10">
        <v>2634</v>
      </c>
      <c r="BR2578" s="10" t="s">
        <v>8</v>
      </c>
      <c r="BS2578" s="10">
        <v>1.4E-2</v>
      </c>
      <c r="BT2578" s="10">
        <v>0.06</v>
      </c>
      <c r="BU2578" s="10">
        <v>1</v>
      </c>
      <c r="BV2578" s="10">
        <v>37.5</v>
      </c>
      <c r="BX2578" s="10">
        <v>1.4E-2</v>
      </c>
      <c r="BY2578" s="10">
        <v>0.06</v>
      </c>
      <c r="BZ2578" s="10">
        <v>1</v>
      </c>
      <c r="CA2578" s="10">
        <v>37.5</v>
      </c>
      <c r="CC2578" s="10">
        <v>1.4E-2</v>
      </c>
      <c r="CD2578" s="10">
        <v>0.06</v>
      </c>
      <c r="CE2578" s="10">
        <v>1</v>
      </c>
      <c r="CF2578" s="10">
        <v>37.5</v>
      </c>
      <c r="CH2578" s="10">
        <v>2634</v>
      </c>
      <c r="CI2578" s="10" t="s">
        <v>8</v>
      </c>
      <c r="CY2578" s="10">
        <v>2640</v>
      </c>
      <c r="CZ2578" s="10" t="s">
        <v>8</v>
      </c>
      <c r="DA2578" s="10">
        <v>0.18</v>
      </c>
      <c r="DB2578" s="10">
        <v>0.18</v>
      </c>
      <c r="DC2578" s="10">
        <v>3</v>
      </c>
      <c r="DD2578" s="10">
        <v>36.1</v>
      </c>
      <c r="DF2578" s="10">
        <v>0.21</v>
      </c>
      <c r="DG2578" s="10">
        <v>0.17</v>
      </c>
      <c r="DH2578" s="10">
        <v>3</v>
      </c>
      <c r="DI2578" s="10">
        <v>36</v>
      </c>
      <c r="DK2578" s="10">
        <v>0.2</v>
      </c>
      <c r="DL2578" s="10">
        <v>0.16</v>
      </c>
      <c r="DM2578" s="10">
        <v>3</v>
      </c>
      <c r="DN2578" s="10">
        <v>36</v>
      </c>
    </row>
    <row r="2579" spans="1:118" x14ac:dyDescent="0.25">
      <c r="A2579" s="10">
        <v>2636</v>
      </c>
      <c r="R2579" s="10">
        <v>2640</v>
      </c>
      <c r="S2579" s="10" t="s">
        <v>8</v>
      </c>
      <c r="T2579" s="10">
        <v>0.72</v>
      </c>
      <c r="U2579" s="10">
        <v>0.54</v>
      </c>
      <c r="V2579" s="10">
        <v>13</v>
      </c>
      <c r="W2579" s="10">
        <v>35.299999999999997</v>
      </c>
      <c r="Y2579" s="10">
        <v>0.67</v>
      </c>
      <c r="Z2579" s="10">
        <v>0.5</v>
      </c>
      <c r="AA2579" s="10">
        <v>8</v>
      </c>
      <c r="AB2579" s="10">
        <v>35.299999999999997</v>
      </c>
      <c r="AD2579" s="10">
        <v>0.62</v>
      </c>
      <c r="AE2579" s="10">
        <v>0.44</v>
      </c>
      <c r="AF2579" s="10">
        <v>11</v>
      </c>
      <c r="AG2579" s="10">
        <v>34.6</v>
      </c>
      <c r="AI2579" s="10">
        <v>2640</v>
      </c>
      <c r="AJ2579" s="10" t="s">
        <v>8</v>
      </c>
      <c r="AK2579" s="10">
        <v>0.15</v>
      </c>
      <c r="AL2579" s="10">
        <v>0.11</v>
      </c>
      <c r="AM2579" s="10">
        <v>3</v>
      </c>
      <c r="AN2579" s="10">
        <v>35.299999999999997</v>
      </c>
      <c r="AP2579" s="10">
        <v>0.18</v>
      </c>
      <c r="AQ2579" s="10">
        <v>0.08</v>
      </c>
      <c r="AR2579" s="10">
        <v>3</v>
      </c>
      <c r="AS2579" s="10">
        <v>35.299999999999997</v>
      </c>
      <c r="AU2579" s="10">
        <v>0.18</v>
      </c>
      <c r="AV2579" s="10">
        <v>0.08</v>
      </c>
      <c r="AW2579" s="10">
        <v>3</v>
      </c>
      <c r="AX2579" s="10">
        <v>34.6</v>
      </c>
      <c r="AZ2579" s="10">
        <v>2636</v>
      </c>
      <c r="BA2579" s="10" t="s">
        <v>399</v>
      </c>
      <c r="BB2579" s="10">
        <v>0.36</v>
      </c>
      <c r="BC2579" s="10">
        <v>0.19</v>
      </c>
      <c r="BD2579" s="10">
        <v>40</v>
      </c>
      <c r="BE2579" s="10">
        <v>6.1</v>
      </c>
      <c r="BG2579" s="10">
        <v>0.41</v>
      </c>
      <c r="BH2579" s="10">
        <v>0.26</v>
      </c>
      <c r="BI2579" s="10">
        <v>47</v>
      </c>
      <c r="BJ2579" s="10">
        <v>6</v>
      </c>
      <c r="BL2579" s="10">
        <v>0.61</v>
      </c>
      <c r="BM2579" s="10">
        <v>0.38</v>
      </c>
      <c r="BN2579" s="10">
        <v>70</v>
      </c>
      <c r="BO2579" s="10">
        <v>6.1</v>
      </c>
      <c r="BQ2579" s="10">
        <v>2635</v>
      </c>
      <c r="BR2579" s="10" t="s">
        <v>9</v>
      </c>
      <c r="CH2579" s="10">
        <v>2635</v>
      </c>
      <c r="CI2579" s="10" t="s">
        <v>9</v>
      </c>
      <c r="CJ2579" s="10">
        <v>0.46</v>
      </c>
      <c r="CK2579" s="10">
        <v>0.33</v>
      </c>
      <c r="CL2579" s="10">
        <v>8</v>
      </c>
      <c r="CM2579" s="10">
        <v>36.5</v>
      </c>
      <c r="CO2579" s="10">
        <v>0.26</v>
      </c>
      <c r="CP2579" s="10">
        <v>0.22</v>
      </c>
      <c r="CQ2579" s="10">
        <v>4</v>
      </c>
      <c r="CR2579" s="10">
        <v>37.1</v>
      </c>
      <c r="CT2579" s="10">
        <v>0.47</v>
      </c>
      <c r="CU2579" s="10">
        <v>0.33</v>
      </c>
      <c r="CV2579" s="10">
        <v>8</v>
      </c>
      <c r="CW2579" s="10">
        <v>36.200000000000003</v>
      </c>
      <c r="CY2579" s="10">
        <v>2641</v>
      </c>
      <c r="CZ2579" s="10" t="s">
        <v>9</v>
      </c>
    </row>
    <row r="2580" spans="1:118" x14ac:dyDescent="0.25">
      <c r="A2580" s="10">
        <v>2637</v>
      </c>
      <c r="R2580" s="10">
        <v>2641</v>
      </c>
      <c r="S2580" s="10" t="s">
        <v>9</v>
      </c>
      <c r="T2580" s="10">
        <v>0.72</v>
      </c>
      <c r="U2580" s="10">
        <v>0.54</v>
      </c>
      <c r="V2580" s="10">
        <v>13</v>
      </c>
      <c r="W2580" s="10">
        <v>35.299999999999997</v>
      </c>
      <c r="Y2580" s="10">
        <v>0.67</v>
      </c>
      <c r="Z2580" s="10">
        <v>0.5</v>
      </c>
      <c r="AA2580" s="10">
        <v>8</v>
      </c>
      <c r="AB2580" s="10">
        <v>35.299999999999997</v>
      </c>
      <c r="AD2580" s="10">
        <v>0.62</v>
      </c>
      <c r="AE2580" s="10">
        <v>0.44</v>
      </c>
      <c r="AF2580" s="10">
        <v>11</v>
      </c>
      <c r="AG2580" s="10">
        <v>34.6</v>
      </c>
      <c r="AI2580" s="10">
        <v>2641</v>
      </c>
      <c r="AJ2580" s="10" t="s">
        <v>9</v>
      </c>
      <c r="AZ2580" s="10">
        <v>2637</v>
      </c>
      <c r="BA2580" s="10" t="s">
        <v>44</v>
      </c>
      <c r="BQ2580" s="10">
        <v>2636</v>
      </c>
      <c r="BR2580" s="10" t="s">
        <v>399</v>
      </c>
      <c r="BS2580" s="10">
        <v>8.9999999999999993E-3</v>
      </c>
      <c r="BT2580" s="10">
        <v>6.0000000000000001E-3</v>
      </c>
      <c r="BU2580" s="10">
        <v>1</v>
      </c>
      <c r="BV2580" s="10">
        <v>6.3</v>
      </c>
      <c r="BX2580" s="10">
        <v>8.9999999999999993E-3</v>
      </c>
      <c r="BY2580" s="10">
        <v>6.0000000000000001E-3</v>
      </c>
      <c r="BZ2580" s="10">
        <v>1</v>
      </c>
      <c r="CA2580" s="10">
        <v>6.3</v>
      </c>
      <c r="CC2580" s="10">
        <v>8.9999999999999993E-3</v>
      </c>
      <c r="CD2580" s="10">
        <v>6.0000000000000001E-3</v>
      </c>
      <c r="CE2580" s="10">
        <v>1</v>
      </c>
      <c r="CF2580" s="10">
        <v>6.3</v>
      </c>
      <c r="CH2580" s="10">
        <v>2636</v>
      </c>
      <c r="CI2580" s="10" t="s">
        <v>399</v>
      </c>
      <c r="CY2580" s="10">
        <v>2642</v>
      </c>
      <c r="CZ2580" s="10" t="s">
        <v>399</v>
      </c>
      <c r="DA2580" s="10">
        <v>0.17</v>
      </c>
      <c r="DB2580" s="10">
        <v>0.09</v>
      </c>
      <c r="DC2580" s="10">
        <v>15</v>
      </c>
      <c r="DD2580" s="10">
        <v>6.6</v>
      </c>
      <c r="DF2580" s="10">
        <v>0.2</v>
      </c>
      <c r="DG2580" s="10">
        <v>0.08</v>
      </c>
      <c r="DH2580" s="10">
        <v>17</v>
      </c>
      <c r="DI2580" s="10">
        <v>6.5</v>
      </c>
      <c r="DK2580" s="10">
        <v>0.19</v>
      </c>
      <c r="DL2580" s="10">
        <v>7.0000000000000007E-2</v>
      </c>
      <c r="DM2580" s="10">
        <v>16</v>
      </c>
      <c r="DN2580" s="10">
        <v>6.6</v>
      </c>
    </row>
    <row r="2581" spans="1:118" x14ac:dyDescent="0.25">
      <c r="A2581" s="10">
        <v>2638</v>
      </c>
      <c r="R2581" s="10">
        <v>2642</v>
      </c>
      <c r="S2581" s="10" t="s">
        <v>399</v>
      </c>
      <c r="T2581" s="10">
        <v>0.71</v>
      </c>
      <c r="U2581" s="10">
        <v>0.44</v>
      </c>
      <c r="V2581" s="10">
        <v>77</v>
      </c>
      <c r="W2581" s="10">
        <v>6.3</v>
      </c>
      <c r="Y2581" s="10">
        <v>0.66</v>
      </c>
      <c r="Z2581" s="10">
        <v>0.4</v>
      </c>
      <c r="AA2581" s="10">
        <v>72</v>
      </c>
      <c r="AB2581" s="10">
        <v>6.2</v>
      </c>
      <c r="AD2581" s="10">
        <v>0.61</v>
      </c>
      <c r="AE2581" s="10">
        <v>0.34</v>
      </c>
      <c r="AF2581" s="10">
        <v>64</v>
      </c>
      <c r="AG2581" s="10">
        <v>6.3</v>
      </c>
      <c r="AI2581" s="10">
        <v>2642</v>
      </c>
      <c r="AJ2581" s="10" t="s">
        <v>399</v>
      </c>
      <c r="AK2581" s="10">
        <v>0.14000000000000001</v>
      </c>
      <c r="AL2581" s="10">
        <v>0.09</v>
      </c>
      <c r="AM2581" s="10">
        <v>13</v>
      </c>
      <c r="AN2581" s="10">
        <v>6.6</v>
      </c>
      <c r="AP2581" s="10">
        <v>0.17</v>
      </c>
      <c r="AQ2581" s="10">
        <v>0.05</v>
      </c>
      <c r="AR2581" s="10">
        <v>14</v>
      </c>
      <c r="AS2581" s="10">
        <v>6.6</v>
      </c>
      <c r="AU2581" s="10">
        <v>0.17</v>
      </c>
      <c r="AV2581" s="10">
        <v>0.05</v>
      </c>
      <c r="AW2581" s="10">
        <v>14</v>
      </c>
      <c r="AX2581" s="10">
        <v>6.6</v>
      </c>
      <c r="AZ2581" s="10">
        <v>2638</v>
      </c>
      <c r="BA2581" s="10" t="s">
        <v>304</v>
      </c>
      <c r="BB2581" s="10">
        <v>0.34086189999999994</v>
      </c>
      <c r="BC2581" s="10">
        <v>0.12373286969999997</v>
      </c>
      <c r="BD2581" s="10">
        <v>38</v>
      </c>
      <c r="BE2581" s="10">
        <v>6.1</v>
      </c>
      <c r="BG2581" s="10">
        <v>0.388212</v>
      </c>
      <c r="BH2581" s="10">
        <v>0.14092095599999999</v>
      </c>
      <c r="BI2581" s="10">
        <v>44</v>
      </c>
      <c r="BJ2581" s="10">
        <v>6</v>
      </c>
      <c r="BL2581" s="10">
        <v>0.44850249999999992</v>
      </c>
      <c r="BM2581" s="10">
        <v>0.16280640749999997</v>
      </c>
      <c r="BN2581" s="10">
        <v>50</v>
      </c>
      <c r="BO2581" s="10">
        <v>6.1</v>
      </c>
      <c r="BQ2581" s="10">
        <v>2637</v>
      </c>
      <c r="BR2581" s="10" t="s">
        <v>44</v>
      </c>
      <c r="CH2581" s="10">
        <v>2637</v>
      </c>
      <c r="CI2581" s="10" t="s">
        <v>44</v>
      </c>
      <c r="CJ2581" s="10">
        <v>0.45</v>
      </c>
      <c r="CK2581" s="10">
        <v>0.28000000000000003</v>
      </c>
      <c r="CL2581" s="10">
        <v>47</v>
      </c>
      <c r="CM2581" s="10">
        <v>6.5</v>
      </c>
      <c r="CO2581" s="10">
        <v>0.25</v>
      </c>
      <c r="CP2581" s="10">
        <v>0.16</v>
      </c>
      <c r="CQ2581" s="10">
        <v>26</v>
      </c>
      <c r="CR2581" s="10">
        <v>6.6</v>
      </c>
      <c r="CT2581" s="10">
        <v>0.46</v>
      </c>
      <c r="CU2581" s="10">
        <v>0.28999999999999998</v>
      </c>
      <c r="CV2581" s="10">
        <v>48</v>
      </c>
      <c r="CW2581" s="10">
        <v>6.5</v>
      </c>
      <c r="CY2581" s="10">
        <v>2643</v>
      </c>
      <c r="CZ2581" s="10" t="s">
        <v>44</v>
      </c>
    </row>
    <row r="2582" spans="1:118" x14ac:dyDescent="0.25">
      <c r="A2582" s="10">
        <v>2639</v>
      </c>
      <c r="R2582" s="10">
        <v>2643</v>
      </c>
      <c r="S2582" s="10" t="s">
        <v>44</v>
      </c>
      <c r="T2582" s="10">
        <v>0.71</v>
      </c>
      <c r="U2582" s="10">
        <v>0.44</v>
      </c>
      <c r="V2582" s="10">
        <v>77</v>
      </c>
      <c r="W2582" s="10">
        <v>6.3</v>
      </c>
      <c r="Y2582" s="10">
        <v>0.66</v>
      </c>
      <c r="Z2582" s="10">
        <v>0.4</v>
      </c>
      <c r="AA2582" s="10">
        <v>72</v>
      </c>
      <c r="AB2582" s="10">
        <v>6.2</v>
      </c>
      <c r="AD2582" s="10">
        <v>0.61</v>
      </c>
      <c r="AE2582" s="10">
        <v>0.34</v>
      </c>
      <c r="AF2582" s="10">
        <v>64</v>
      </c>
      <c r="AG2582" s="10">
        <v>6.3</v>
      </c>
      <c r="AI2582" s="10">
        <v>2643</v>
      </c>
      <c r="AJ2582" s="10" t="s">
        <v>44</v>
      </c>
      <c r="AZ2582" s="10">
        <v>2639</v>
      </c>
      <c r="BA2582" s="10" t="s">
        <v>288</v>
      </c>
      <c r="BB2582" s="10">
        <v>1.7940099999999997E-2</v>
      </c>
      <c r="BC2582" s="10">
        <v>6.5122562999999989E-3</v>
      </c>
      <c r="BD2582" s="10">
        <v>2</v>
      </c>
      <c r="BE2582" s="10">
        <v>6.1</v>
      </c>
      <c r="BG2582" s="10">
        <v>2.6468999999999996E-2</v>
      </c>
      <c r="BH2582" s="10">
        <v>9.6082469999999986E-3</v>
      </c>
      <c r="BI2582" s="10">
        <v>3</v>
      </c>
      <c r="BJ2582" s="10">
        <v>6</v>
      </c>
      <c r="BL2582" s="10">
        <v>0.19734109999999996</v>
      </c>
      <c r="BM2582" s="10">
        <v>7.1634819299999986E-2</v>
      </c>
      <c r="BN2582" s="10">
        <v>22</v>
      </c>
      <c r="BO2582" s="10">
        <v>6.1</v>
      </c>
      <c r="BQ2582" s="10">
        <v>2638</v>
      </c>
      <c r="BR2582" s="10" t="s">
        <v>304</v>
      </c>
      <c r="BS2582" s="10">
        <v>9.2641499999999988E-3</v>
      </c>
      <c r="BT2582" s="10">
        <v>3.3628864499999993E-3</v>
      </c>
      <c r="BU2582" s="10">
        <v>1</v>
      </c>
      <c r="BV2582" s="10">
        <v>6.3</v>
      </c>
      <c r="BX2582" s="10">
        <v>9.2641499999999988E-3</v>
      </c>
      <c r="BY2582" s="10">
        <v>3.3628864499999993E-3</v>
      </c>
      <c r="BZ2582" s="10">
        <v>1</v>
      </c>
      <c r="CA2582" s="10">
        <v>6.3</v>
      </c>
      <c r="CC2582" s="10">
        <v>9.2641499999999988E-3</v>
      </c>
      <c r="CD2582" s="10">
        <v>3.3628864499999993E-3</v>
      </c>
      <c r="CE2582" s="10">
        <v>1</v>
      </c>
      <c r="CF2582" s="10">
        <v>6.3</v>
      </c>
      <c r="CH2582" s="10">
        <v>2638</v>
      </c>
      <c r="CI2582" s="10" t="s">
        <v>304</v>
      </c>
      <c r="CJ2582" s="10">
        <v>0</v>
      </c>
      <c r="CK2582" s="10">
        <v>0</v>
      </c>
      <c r="CL2582" s="10">
        <v>0</v>
      </c>
      <c r="CM2582" s="10">
        <v>6.5</v>
      </c>
      <c r="CO2582" s="10">
        <v>0</v>
      </c>
      <c r="CP2582" s="10">
        <v>0</v>
      </c>
      <c r="CQ2582" s="10">
        <v>0</v>
      </c>
      <c r="CR2582" s="10">
        <v>6.6</v>
      </c>
      <c r="CT2582" s="10">
        <v>0</v>
      </c>
      <c r="CU2582" s="10">
        <v>0</v>
      </c>
      <c r="CV2582" s="10">
        <v>0</v>
      </c>
      <c r="CW2582" s="10">
        <v>6.5</v>
      </c>
      <c r="CY2582" s="10">
        <v>2644</v>
      </c>
      <c r="CZ2582" s="10" t="s">
        <v>304</v>
      </c>
      <c r="DA2582" s="10">
        <v>9.7623899999999986E-2</v>
      </c>
      <c r="DB2582" s="10">
        <v>3.2020639199999999E-2</v>
      </c>
      <c r="DC2582" s="10">
        <v>9</v>
      </c>
      <c r="DD2582" s="10">
        <v>6.6</v>
      </c>
      <c r="DF2582" s="10">
        <v>0.11751024999999998</v>
      </c>
      <c r="DG2582" s="10">
        <v>3.8543361999999998E-2</v>
      </c>
      <c r="DH2582" s="10">
        <v>11</v>
      </c>
      <c r="DI2582" s="10">
        <v>6.5</v>
      </c>
      <c r="DK2582" s="10">
        <v>0.10847099999999998</v>
      </c>
      <c r="DL2582" s="10">
        <v>3.5578487999999998E-2</v>
      </c>
      <c r="DM2582" s="10">
        <v>10</v>
      </c>
      <c r="DN2582" s="10">
        <v>6.6</v>
      </c>
    </row>
    <row r="2583" spans="1:118" x14ac:dyDescent="0.25">
      <c r="A2583" s="10">
        <v>2640</v>
      </c>
      <c r="R2583" s="10">
        <v>2644</v>
      </c>
      <c r="S2583" s="10" t="s">
        <v>304</v>
      </c>
      <c r="T2583" s="10">
        <v>5.5584899999999993E-2</v>
      </c>
      <c r="U2583" s="10">
        <v>3.4462637999999997E-2</v>
      </c>
      <c r="V2583" s="10">
        <v>6</v>
      </c>
      <c r="W2583" s="10">
        <v>6.3</v>
      </c>
      <c r="Y2583" s="10">
        <v>5.4702600000000004E-2</v>
      </c>
      <c r="Z2583" s="10">
        <v>3.3915612000000005E-2</v>
      </c>
      <c r="AA2583" s="10">
        <v>6</v>
      </c>
      <c r="AB2583" s="10">
        <v>6.2</v>
      </c>
      <c r="AD2583" s="10">
        <v>5.5584899999999993E-2</v>
      </c>
      <c r="AE2583" s="10">
        <v>3.4462637999999997E-2</v>
      </c>
      <c r="AF2583" s="10">
        <v>6</v>
      </c>
      <c r="AG2583" s="10">
        <v>6.3</v>
      </c>
      <c r="AI2583" s="10">
        <v>2644</v>
      </c>
      <c r="AJ2583" s="10" t="s">
        <v>304</v>
      </c>
      <c r="AK2583" s="10">
        <v>6.7937099999999986E-2</v>
      </c>
      <c r="AL2583" s="10">
        <v>4.2121001999999991E-2</v>
      </c>
      <c r="AM2583" s="10">
        <v>7</v>
      </c>
      <c r="AN2583" s="10">
        <v>6.6</v>
      </c>
      <c r="AP2583" s="10">
        <v>7.76424E-2</v>
      </c>
      <c r="AQ2583" s="10">
        <v>4.8138288000000001E-2</v>
      </c>
      <c r="AR2583" s="10">
        <v>8</v>
      </c>
      <c r="AS2583" s="10">
        <v>6.6</v>
      </c>
      <c r="AU2583" s="10">
        <v>7.76424E-2</v>
      </c>
      <c r="AV2583" s="10">
        <v>4.8138288000000001E-2</v>
      </c>
      <c r="AW2583" s="10">
        <v>8</v>
      </c>
      <c r="AX2583" s="10">
        <v>6.6</v>
      </c>
      <c r="AZ2583" s="10">
        <v>2640</v>
      </c>
      <c r="BA2583" s="10" t="s">
        <v>8</v>
      </c>
      <c r="BB2583" s="10">
        <v>0.79</v>
      </c>
      <c r="BC2583" s="10">
        <v>0.56999999999999995</v>
      </c>
      <c r="BD2583" s="10">
        <v>15</v>
      </c>
      <c r="BE2583" s="10">
        <v>35.299999999999997</v>
      </c>
      <c r="BG2583" s="10">
        <v>0.48</v>
      </c>
      <c r="BH2583" s="10">
        <v>0.36</v>
      </c>
      <c r="BI2583" s="10">
        <v>8</v>
      </c>
      <c r="BJ2583" s="10">
        <v>35.299999999999997</v>
      </c>
      <c r="BL2583" s="10">
        <v>0.77</v>
      </c>
      <c r="BM2583" s="10">
        <v>0.56000000000000005</v>
      </c>
      <c r="BN2583" s="10">
        <v>14</v>
      </c>
      <c r="BO2583" s="10">
        <v>34.6</v>
      </c>
      <c r="BQ2583" s="10">
        <v>2639</v>
      </c>
      <c r="BR2583" s="10" t="s">
        <v>288</v>
      </c>
      <c r="BS2583" s="10">
        <v>0</v>
      </c>
      <c r="BT2583" s="10">
        <v>0</v>
      </c>
      <c r="BU2583" s="10">
        <v>0</v>
      </c>
      <c r="BV2583" s="10">
        <v>6.3</v>
      </c>
      <c r="BX2583" s="10">
        <v>0</v>
      </c>
      <c r="BY2583" s="10">
        <v>0</v>
      </c>
      <c r="BZ2583" s="10">
        <v>0</v>
      </c>
      <c r="CA2583" s="10">
        <v>6.3</v>
      </c>
      <c r="CC2583" s="10">
        <v>0</v>
      </c>
      <c r="CD2583" s="10">
        <v>0</v>
      </c>
      <c r="CE2583" s="10">
        <v>0</v>
      </c>
      <c r="CF2583" s="10">
        <v>6.3</v>
      </c>
      <c r="CH2583" s="10">
        <v>2639</v>
      </c>
      <c r="CI2583" s="10" t="s">
        <v>288</v>
      </c>
      <c r="CJ2583" s="10">
        <v>0.44923774999999994</v>
      </c>
      <c r="CK2583" s="10">
        <v>0.16307330324999997</v>
      </c>
      <c r="CL2583" s="10">
        <v>47</v>
      </c>
      <c r="CM2583" s="10">
        <v>6.5</v>
      </c>
      <c r="CO2583" s="10">
        <v>0.2523378</v>
      </c>
      <c r="CP2583" s="10">
        <v>9.1598621399999997E-2</v>
      </c>
      <c r="CQ2583" s="10">
        <v>26</v>
      </c>
      <c r="CR2583" s="10">
        <v>6.6</v>
      </c>
      <c r="CT2583" s="10">
        <v>0.45879599999999998</v>
      </c>
      <c r="CU2583" s="10">
        <v>0.166542948</v>
      </c>
      <c r="CV2583" s="10">
        <v>48</v>
      </c>
      <c r="CW2583" s="10">
        <v>6.5</v>
      </c>
      <c r="CY2583" s="10">
        <v>2645</v>
      </c>
      <c r="CZ2583" s="10" t="s">
        <v>287</v>
      </c>
      <c r="DA2583" s="10">
        <v>3.2541300000000002E-2</v>
      </c>
      <c r="DB2583" s="10">
        <v>1.0673546400000001E-2</v>
      </c>
      <c r="DC2583" s="10">
        <v>3</v>
      </c>
      <c r="DD2583" s="10">
        <v>6.6</v>
      </c>
      <c r="DF2583" s="10">
        <v>3.2048249999999993E-2</v>
      </c>
      <c r="DG2583" s="10">
        <v>1.0511825999999998E-2</v>
      </c>
      <c r="DH2583" s="10">
        <v>3</v>
      </c>
      <c r="DI2583" s="10">
        <v>6.5</v>
      </c>
      <c r="DK2583" s="10">
        <v>3.2541300000000002E-2</v>
      </c>
      <c r="DL2583" s="10">
        <v>1.0673546400000001E-2</v>
      </c>
      <c r="DM2583" s="10">
        <v>3</v>
      </c>
      <c r="DN2583" s="10">
        <v>6.6</v>
      </c>
    </row>
    <row r="2584" spans="1:118" x14ac:dyDescent="0.25">
      <c r="A2584" s="10">
        <v>2641</v>
      </c>
      <c r="R2584" s="10">
        <v>2645</v>
      </c>
      <c r="S2584" s="10" t="s">
        <v>287</v>
      </c>
      <c r="T2584" s="10">
        <v>2.7792449999999996E-2</v>
      </c>
      <c r="U2584" s="10">
        <v>1.7231318999999998E-2</v>
      </c>
      <c r="V2584" s="10">
        <v>3</v>
      </c>
      <c r="W2584" s="10">
        <v>6.3</v>
      </c>
      <c r="Y2584" s="10">
        <v>2.7351300000000002E-2</v>
      </c>
      <c r="Z2584" s="10">
        <v>1.6957806000000002E-2</v>
      </c>
      <c r="AA2584" s="10">
        <v>3</v>
      </c>
      <c r="AB2584" s="10">
        <v>6.2</v>
      </c>
      <c r="AD2584" s="10">
        <v>2.7792449999999996E-2</v>
      </c>
      <c r="AE2584" s="10">
        <v>1.7231318999999998E-2</v>
      </c>
      <c r="AF2584" s="10">
        <v>3</v>
      </c>
      <c r="AG2584" s="10">
        <v>6.3</v>
      </c>
      <c r="AI2584" s="10">
        <v>2645</v>
      </c>
      <c r="AJ2584" s="10" t="s">
        <v>287</v>
      </c>
      <c r="AK2584" s="10">
        <v>2.9115899999999997E-2</v>
      </c>
      <c r="AL2584" s="10">
        <v>1.8051857999999997E-2</v>
      </c>
      <c r="AM2584" s="10">
        <v>3</v>
      </c>
      <c r="AN2584" s="10">
        <v>6.6</v>
      </c>
      <c r="AP2584" s="10">
        <v>2.9115899999999997E-2</v>
      </c>
      <c r="AQ2584" s="10">
        <v>1.8051857999999997E-2</v>
      </c>
      <c r="AR2584" s="10">
        <v>3</v>
      </c>
      <c r="AS2584" s="10">
        <v>6.6</v>
      </c>
      <c r="AU2584" s="10">
        <v>2.9115899999999997E-2</v>
      </c>
      <c r="AV2584" s="10">
        <v>1.8051857999999997E-2</v>
      </c>
      <c r="AW2584" s="10">
        <v>3</v>
      </c>
      <c r="AX2584" s="10">
        <v>6.6</v>
      </c>
      <c r="AZ2584" s="10">
        <v>2641</v>
      </c>
      <c r="BA2584" s="10" t="s">
        <v>9</v>
      </c>
      <c r="BB2584" s="10">
        <v>0.79</v>
      </c>
      <c r="BC2584" s="10">
        <v>0.56999999999999995</v>
      </c>
      <c r="BD2584" s="10">
        <v>15</v>
      </c>
      <c r="BE2584" s="10">
        <v>35.299999999999997</v>
      </c>
      <c r="BG2584" s="10">
        <v>0.48</v>
      </c>
      <c r="BH2584" s="10">
        <v>0.36</v>
      </c>
      <c r="BI2584" s="10">
        <v>8</v>
      </c>
      <c r="BJ2584" s="10">
        <v>35.299999999999997</v>
      </c>
      <c r="BL2584" s="10">
        <v>0.77</v>
      </c>
      <c r="BM2584" s="10">
        <v>0.56000000000000005</v>
      </c>
      <c r="BN2584" s="10">
        <v>14</v>
      </c>
      <c r="BO2584" s="10">
        <v>34.6</v>
      </c>
      <c r="BQ2584" s="10">
        <v>2640</v>
      </c>
      <c r="BR2584" s="10" t="s">
        <v>8</v>
      </c>
      <c r="BS2584" s="10">
        <v>0.15</v>
      </c>
      <c r="BT2584" s="10">
        <v>0.16</v>
      </c>
      <c r="BU2584" s="10">
        <v>2</v>
      </c>
      <c r="BV2584" s="10">
        <v>36.700000000000003</v>
      </c>
      <c r="BX2584" s="10">
        <v>0.23</v>
      </c>
      <c r="BY2584" s="10">
        <v>0.2</v>
      </c>
      <c r="BZ2584" s="10">
        <v>4</v>
      </c>
      <c r="CA2584" s="10">
        <v>36.700000000000003</v>
      </c>
      <c r="CC2584" s="10">
        <v>0.21</v>
      </c>
      <c r="CD2584" s="10">
        <v>0.21</v>
      </c>
      <c r="CE2584" s="10">
        <v>3</v>
      </c>
      <c r="CF2584" s="10">
        <v>36.700000000000003</v>
      </c>
      <c r="CH2584" s="10">
        <v>2640</v>
      </c>
      <c r="CI2584" s="10" t="s">
        <v>8</v>
      </c>
      <c r="CJ2584" s="10">
        <v>0.95</v>
      </c>
      <c r="CK2584" s="10">
        <v>0.67</v>
      </c>
      <c r="CL2584" s="10">
        <v>18</v>
      </c>
      <c r="CM2584" s="10">
        <v>35.299999999999997</v>
      </c>
      <c r="CO2584" s="10">
        <v>0.95</v>
      </c>
      <c r="CP2584" s="10">
        <v>0.67</v>
      </c>
      <c r="CQ2584" s="10">
        <v>18</v>
      </c>
      <c r="CR2584" s="10">
        <v>35.299999999999997</v>
      </c>
      <c r="CT2584" s="10">
        <v>0.95</v>
      </c>
      <c r="CU2584" s="10">
        <v>0.67</v>
      </c>
      <c r="CV2584" s="10">
        <v>18</v>
      </c>
      <c r="CW2584" s="10">
        <v>34.6</v>
      </c>
      <c r="CY2584" s="10">
        <v>2646</v>
      </c>
      <c r="CZ2584" s="10" t="s">
        <v>288</v>
      </c>
      <c r="DA2584" s="10">
        <v>1.08471E-2</v>
      </c>
      <c r="DB2584" s="10">
        <v>3.5578488E-3</v>
      </c>
      <c r="DC2584" s="10">
        <v>1</v>
      </c>
      <c r="DD2584" s="10">
        <v>6.6</v>
      </c>
      <c r="DF2584" s="10">
        <v>1.0682749999999998E-2</v>
      </c>
      <c r="DG2584" s="10">
        <v>3.5039419999999995E-3</v>
      </c>
      <c r="DH2584" s="10">
        <v>1</v>
      </c>
      <c r="DI2584" s="10">
        <v>6.5</v>
      </c>
      <c r="DK2584" s="10">
        <v>1.08471E-2</v>
      </c>
      <c r="DL2584" s="10">
        <v>3.5578488E-3</v>
      </c>
      <c r="DM2584" s="10">
        <v>1</v>
      </c>
      <c r="DN2584" s="10">
        <v>6.6</v>
      </c>
    </row>
    <row r="2585" spans="1:118" x14ac:dyDescent="0.25">
      <c r="A2585" s="10">
        <v>2642</v>
      </c>
      <c r="R2585" s="10">
        <v>2646</v>
      </c>
      <c r="S2585" s="10" t="s">
        <v>288</v>
      </c>
      <c r="T2585" s="10">
        <v>0.55584899999999993</v>
      </c>
      <c r="U2585" s="10">
        <v>0.34462637999999995</v>
      </c>
      <c r="V2585" s="10">
        <v>60</v>
      </c>
      <c r="W2585" s="10">
        <v>6.3</v>
      </c>
      <c r="Y2585" s="10">
        <v>0.45585500000000001</v>
      </c>
      <c r="Z2585" s="10">
        <v>0.2826301</v>
      </c>
      <c r="AA2585" s="10">
        <v>50</v>
      </c>
      <c r="AB2585" s="10">
        <v>6.2</v>
      </c>
      <c r="AD2585" s="10">
        <v>0.55584899999999993</v>
      </c>
      <c r="AE2585" s="10">
        <v>0.34462637999999995</v>
      </c>
      <c r="AF2585" s="10">
        <v>60</v>
      </c>
      <c r="AG2585" s="10">
        <v>6.3</v>
      </c>
      <c r="AI2585" s="10">
        <v>2646</v>
      </c>
      <c r="AJ2585" s="10" t="s">
        <v>288</v>
      </c>
      <c r="AK2585" s="10">
        <v>9.7053E-3</v>
      </c>
      <c r="AL2585" s="10">
        <v>6.0172860000000002E-3</v>
      </c>
      <c r="AM2585" s="10">
        <v>1</v>
      </c>
      <c r="AN2585" s="10">
        <v>6.6</v>
      </c>
      <c r="AP2585" s="10">
        <v>9.7053E-3</v>
      </c>
      <c r="AQ2585" s="10">
        <v>6.0172860000000002E-3</v>
      </c>
      <c r="AR2585" s="10">
        <v>1</v>
      </c>
      <c r="AS2585" s="10">
        <v>6.6</v>
      </c>
      <c r="AU2585" s="10">
        <v>9.7053E-3</v>
      </c>
      <c r="AV2585" s="10">
        <v>6.0172860000000002E-3</v>
      </c>
      <c r="AW2585" s="10">
        <v>1</v>
      </c>
      <c r="AX2585" s="10">
        <v>6.6</v>
      </c>
      <c r="AZ2585" s="10">
        <v>2642</v>
      </c>
      <c r="BA2585" s="10" t="s">
        <v>399</v>
      </c>
      <c r="BB2585" s="10">
        <v>0.78</v>
      </c>
      <c r="BC2585" s="10">
        <v>0.48</v>
      </c>
      <c r="BD2585" s="10">
        <v>84</v>
      </c>
      <c r="BE2585" s="10">
        <v>6.5</v>
      </c>
      <c r="BG2585" s="10">
        <v>0.47</v>
      </c>
      <c r="BH2585" s="10">
        <v>0.27</v>
      </c>
      <c r="BI2585" s="10">
        <v>49</v>
      </c>
      <c r="BJ2585" s="10">
        <v>6.3</v>
      </c>
      <c r="BL2585" s="10">
        <v>0.76</v>
      </c>
      <c r="BM2585" s="10">
        <v>0.47</v>
      </c>
      <c r="BN2585" s="10">
        <v>79</v>
      </c>
      <c r="BO2585" s="10">
        <v>6.3</v>
      </c>
      <c r="BQ2585" s="10">
        <v>2641</v>
      </c>
      <c r="BR2585" s="10" t="s">
        <v>9</v>
      </c>
      <c r="CH2585" s="10">
        <v>2641</v>
      </c>
      <c r="CI2585" s="10" t="s">
        <v>9</v>
      </c>
      <c r="CY2585" s="10">
        <v>2647</v>
      </c>
      <c r="CZ2585" s="10" t="s">
        <v>289</v>
      </c>
      <c r="DA2585" s="10">
        <v>1.08471E-2</v>
      </c>
      <c r="DB2585" s="10">
        <v>3.5578488E-3</v>
      </c>
      <c r="DC2585" s="10">
        <v>1</v>
      </c>
      <c r="DD2585" s="10">
        <v>6.6</v>
      </c>
      <c r="DF2585" s="10">
        <v>1.0682749999999998E-2</v>
      </c>
      <c r="DG2585" s="10">
        <v>3.5039419999999995E-3</v>
      </c>
      <c r="DH2585" s="10">
        <v>1</v>
      </c>
      <c r="DI2585" s="10">
        <v>6.5</v>
      </c>
      <c r="DK2585" s="10">
        <v>1.08471E-2</v>
      </c>
      <c r="DL2585" s="10">
        <v>3.5578488E-3</v>
      </c>
      <c r="DM2585" s="10">
        <v>1</v>
      </c>
      <c r="DN2585" s="10">
        <v>6.6</v>
      </c>
    </row>
    <row r="2586" spans="1:118" x14ac:dyDescent="0.25">
      <c r="A2586" s="10">
        <v>2643</v>
      </c>
      <c r="R2586" s="10">
        <v>2647</v>
      </c>
      <c r="S2586" s="10" t="s">
        <v>289</v>
      </c>
      <c r="T2586" s="10">
        <v>2.7792449999999996E-2</v>
      </c>
      <c r="U2586" s="10">
        <v>1.7231318999999998E-2</v>
      </c>
      <c r="V2586" s="10">
        <v>3</v>
      </c>
      <c r="W2586" s="10">
        <v>6.3</v>
      </c>
      <c r="Y2586" s="10">
        <v>2.7351300000000002E-2</v>
      </c>
      <c r="Z2586" s="10">
        <v>1.6957806000000002E-2</v>
      </c>
      <c r="AA2586" s="10">
        <v>3</v>
      </c>
      <c r="AB2586" s="10">
        <v>6.2</v>
      </c>
      <c r="AD2586" s="10">
        <v>2.7792449999999996E-2</v>
      </c>
      <c r="AE2586" s="10">
        <v>1.7231318999999998E-2</v>
      </c>
      <c r="AF2586" s="10">
        <v>3</v>
      </c>
      <c r="AG2586" s="10">
        <v>6.3</v>
      </c>
      <c r="AI2586" s="10">
        <v>2647</v>
      </c>
      <c r="AJ2586" s="10" t="s">
        <v>289</v>
      </c>
      <c r="AK2586" s="10">
        <v>9.7053E-3</v>
      </c>
      <c r="AL2586" s="10">
        <v>6.0172860000000002E-3</v>
      </c>
      <c r="AM2586" s="10">
        <v>1</v>
      </c>
      <c r="AN2586" s="10">
        <v>6.6</v>
      </c>
      <c r="AP2586" s="10">
        <v>9.7053E-3</v>
      </c>
      <c r="AQ2586" s="10">
        <v>6.0172860000000002E-3</v>
      </c>
      <c r="AR2586" s="10">
        <v>1</v>
      </c>
      <c r="AS2586" s="10">
        <v>6.6</v>
      </c>
      <c r="AU2586" s="10">
        <v>9.7053E-3</v>
      </c>
      <c r="AV2586" s="10">
        <v>6.0172860000000002E-3</v>
      </c>
      <c r="AW2586" s="10">
        <v>1</v>
      </c>
      <c r="AX2586" s="10">
        <v>6.6</v>
      </c>
      <c r="AZ2586" s="10">
        <v>2643</v>
      </c>
      <c r="BA2586" s="10" t="s">
        <v>44</v>
      </c>
      <c r="BB2586" s="10">
        <v>0.78</v>
      </c>
      <c r="BC2586" s="10">
        <v>0.48</v>
      </c>
      <c r="BD2586" s="10">
        <v>84</v>
      </c>
      <c r="BE2586" s="10">
        <v>6.5</v>
      </c>
      <c r="BG2586" s="10">
        <v>0.47</v>
      </c>
      <c r="BH2586" s="10">
        <v>0.27</v>
      </c>
      <c r="BI2586" s="10">
        <v>49</v>
      </c>
      <c r="BJ2586" s="10">
        <v>6.3</v>
      </c>
      <c r="BL2586" s="10">
        <v>0.76</v>
      </c>
      <c r="BM2586" s="10">
        <v>0.47</v>
      </c>
      <c r="BN2586" s="10">
        <v>79</v>
      </c>
      <c r="BO2586" s="10">
        <v>6.3</v>
      </c>
      <c r="BQ2586" s="10">
        <v>2642</v>
      </c>
      <c r="BR2586" s="10" t="s">
        <v>399</v>
      </c>
      <c r="BS2586" s="10">
        <v>0.14000000000000001</v>
      </c>
      <c r="BT2586" s="10">
        <v>7.0000000000000007E-2</v>
      </c>
      <c r="BU2586" s="10">
        <v>13</v>
      </c>
      <c r="BV2586" s="10">
        <v>6.7</v>
      </c>
      <c r="BX2586" s="10">
        <v>0.22</v>
      </c>
      <c r="BY2586" s="10">
        <v>0.11</v>
      </c>
      <c r="BZ2586" s="10">
        <v>20</v>
      </c>
      <c r="CA2586" s="10">
        <v>6.7</v>
      </c>
      <c r="CC2586" s="10">
        <v>0.2</v>
      </c>
      <c r="CD2586" s="10">
        <v>0.12</v>
      </c>
      <c r="CE2586" s="10">
        <v>15</v>
      </c>
      <c r="CF2586" s="10">
        <v>6.7</v>
      </c>
      <c r="CH2586" s="10">
        <v>2642</v>
      </c>
      <c r="CI2586" s="10" t="s">
        <v>399</v>
      </c>
      <c r="CJ2586" s="10">
        <v>0.94</v>
      </c>
      <c r="CK2586" s="10">
        <v>0.57999999999999996</v>
      </c>
      <c r="CL2586" s="10">
        <v>97</v>
      </c>
      <c r="CM2586" s="10">
        <v>6.6</v>
      </c>
      <c r="CO2586" s="10">
        <v>0.94</v>
      </c>
      <c r="CP2586" s="10">
        <v>0.57999999999999996</v>
      </c>
      <c r="CQ2586" s="10">
        <v>98</v>
      </c>
      <c r="CR2586" s="10">
        <v>6.5</v>
      </c>
      <c r="CT2586" s="10">
        <v>0.94</v>
      </c>
      <c r="CU2586" s="10">
        <v>0.57999999999999996</v>
      </c>
      <c r="CV2586" s="10">
        <v>97</v>
      </c>
      <c r="CW2586" s="10">
        <v>6.6</v>
      </c>
      <c r="CY2586" s="10">
        <v>2648</v>
      </c>
      <c r="CZ2586" s="10" t="s">
        <v>306</v>
      </c>
      <c r="DA2586" s="10">
        <v>1.08471E-2</v>
      </c>
      <c r="DB2586" s="10">
        <v>3.5578488E-3</v>
      </c>
      <c r="DC2586" s="10">
        <v>1</v>
      </c>
      <c r="DD2586" s="10">
        <v>6.6</v>
      </c>
      <c r="DF2586" s="10">
        <v>1.0682749999999998E-2</v>
      </c>
      <c r="DG2586" s="10">
        <v>3.5039419999999995E-3</v>
      </c>
      <c r="DH2586" s="10">
        <v>1</v>
      </c>
      <c r="DI2586" s="10">
        <v>6.5</v>
      </c>
      <c r="DK2586" s="10">
        <v>1.08471E-2</v>
      </c>
      <c r="DL2586" s="10">
        <v>3.5578488E-3</v>
      </c>
      <c r="DM2586" s="10">
        <v>1</v>
      </c>
      <c r="DN2586" s="10">
        <v>6.6</v>
      </c>
    </row>
    <row r="2587" spans="1:118" x14ac:dyDescent="0.25">
      <c r="A2587" s="10">
        <v>2644</v>
      </c>
      <c r="R2587" s="10">
        <v>2648</v>
      </c>
      <c r="S2587" s="10" t="s">
        <v>306</v>
      </c>
      <c r="T2587" s="10">
        <v>9.2641499999999988E-3</v>
      </c>
      <c r="U2587" s="10">
        <v>5.7437729999999989E-3</v>
      </c>
      <c r="V2587" s="10">
        <v>1</v>
      </c>
      <c r="W2587" s="10">
        <v>6.3</v>
      </c>
      <c r="Y2587" s="10">
        <v>9.1171000000000012E-3</v>
      </c>
      <c r="Z2587" s="10">
        <v>5.6526020000000005E-3</v>
      </c>
      <c r="AA2587" s="10">
        <v>1</v>
      </c>
      <c r="AB2587" s="10">
        <v>6.2</v>
      </c>
      <c r="AD2587" s="10">
        <v>9.2641499999999988E-3</v>
      </c>
      <c r="AE2587" s="10">
        <v>5.7437729999999989E-3</v>
      </c>
      <c r="AF2587" s="10">
        <v>1</v>
      </c>
      <c r="AG2587" s="10">
        <v>6.3</v>
      </c>
      <c r="AI2587" s="10">
        <v>2648</v>
      </c>
      <c r="AJ2587" s="10" t="s">
        <v>306</v>
      </c>
      <c r="AK2587" s="10">
        <v>9.7053E-3</v>
      </c>
      <c r="AL2587" s="10">
        <v>6.0172860000000002E-3</v>
      </c>
      <c r="AM2587" s="10">
        <v>1</v>
      </c>
      <c r="AN2587" s="10">
        <v>6.6</v>
      </c>
      <c r="AP2587" s="10">
        <v>9.7053E-3</v>
      </c>
      <c r="AQ2587" s="10">
        <v>6.0172860000000002E-3</v>
      </c>
      <c r="AR2587" s="10">
        <v>1</v>
      </c>
      <c r="AS2587" s="10">
        <v>6.6</v>
      </c>
      <c r="AU2587" s="10">
        <v>9.7053E-3</v>
      </c>
      <c r="AV2587" s="10">
        <v>6.0172860000000002E-3</v>
      </c>
      <c r="AW2587" s="10">
        <v>1</v>
      </c>
      <c r="AX2587" s="10">
        <v>6.6</v>
      </c>
      <c r="AZ2587" s="10">
        <v>2644</v>
      </c>
      <c r="BA2587" s="10" t="s">
        <v>304</v>
      </c>
      <c r="BB2587" s="10">
        <v>4.7791249999999993E-2</v>
      </c>
      <c r="BC2587" s="10">
        <v>2.9630574999999996E-2</v>
      </c>
      <c r="BD2587" s="10">
        <v>5</v>
      </c>
      <c r="BE2587" s="10">
        <v>6.5</v>
      </c>
      <c r="BG2587" s="10">
        <v>4.6320749999999994E-2</v>
      </c>
      <c r="BH2587" s="10">
        <v>2.8718864999999996E-2</v>
      </c>
      <c r="BI2587" s="10">
        <v>5</v>
      </c>
      <c r="BJ2587" s="10">
        <v>6.3</v>
      </c>
      <c r="BL2587" s="10">
        <v>4.6320749999999994E-2</v>
      </c>
      <c r="BM2587" s="10">
        <v>2.8718864999999996E-2</v>
      </c>
      <c r="BN2587" s="10">
        <v>5</v>
      </c>
      <c r="BO2587" s="10">
        <v>6.3</v>
      </c>
      <c r="BQ2587" s="10">
        <v>2643</v>
      </c>
      <c r="BR2587" s="10" t="s">
        <v>44</v>
      </c>
      <c r="CH2587" s="10">
        <v>2643</v>
      </c>
      <c r="CI2587" s="10" t="s">
        <v>44</v>
      </c>
      <c r="CY2587" s="10">
        <v>2649</v>
      </c>
      <c r="CZ2587" s="10" t="s">
        <v>8</v>
      </c>
      <c r="DA2587" s="10">
        <v>0.22</v>
      </c>
      <c r="DB2587" s="10">
        <v>0.21</v>
      </c>
      <c r="DC2587" s="10">
        <v>4</v>
      </c>
      <c r="DD2587" s="10">
        <v>37.1</v>
      </c>
      <c r="DF2587" s="10">
        <v>0.36</v>
      </c>
      <c r="DG2587" s="10">
        <v>0.3</v>
      </c>
      <c r="DH2587" s="10">
        <v>6</v>
      </c>
      <c r="DI2587" s="10">
        <v>37</v>
      </c>
      <c r="DK2587" s="10">
        <v>0.26</v>
      </c>
      <c r="DL2587" s="10">
        <v>0.24</v>
      </c>
      <c r="DM2587" s="10">
        <v>5</v>
      </c>
      <c r="DN2587" s="10">
        <v>37</v>
      </c>
    </row>
    <row r="2588" spans="1:118" x14ac:dyDescent="0.25">
      <c r="A2588" s="10">
        <v>2645</v>
      </c>
      <c r="R2588" s="10">
        <v>2649</v>
      </c>
      <c r="S2588" s="10" t="s">
        <v>8</v>
      </c>
      <c r="AI2588" s="10">
        <v>2649</v>
      </c>
      <c r="AJ2588" s="10" t="s">
        <v>8</v>
      </c>
      <c r="AK2588" s="10">
        <v>0.22</v>
      </c>
      <c r="AL2588" s="10">
        <v>0.15</v>
      </c>
      <c r="AM2588" s="10">
        <v>4</v>
      </c>
      <c r="AN2588" s="10">
        <v>36.5</v>
      </c>
      <c r="AP2588" s="10">
        <v>0.49</v>
      </c>
      <c r="AQ2588" s="10">
        <v>0.31</v>
      </c>
      <c r="AR2588" s="10">
        <v>11</v>
      </c>
      <c r="AS2588" s="10">
        <v>36.4</v>
      </c>
      <c r="AU2588" s="10">
        <v>0.28000000000000003</v>
      </c>
      <c r="AV2588" s="10">
        <v>0.2</v>
      </c>
      <c r="AW2588" s="10">
        <v>5</v>
      </c>
      <c r="AX2588" s="10">
        <v>36.4</v>
      </c>
      <c r="AZ2588" s="10">
        <v>2645</v>
      </c>
      <c r="BA2588" s="10" t="s">
        <v>287</v>
      </c>
      <c r="BB2588" s="10">
        <v>1.9116499999999998E-2</v>
      </c>
      <c r="BC2588" s="10">
        <v>1.1852229999999998E-2</v>
      </c>
      <c r="BD2588" s="10">
        <v>2</v>
      </c>
      <c r="BE2588" s="10">
        <v>6.5</v>
      </c>
      <c r="BG2588" s="10">
        <v>1.8528299999999998E-2</v>
      </c>
      <c r="BH2588" s="10">
        <v>1.1487545999999998E-2</v>
      </c>
      <c r="BI2588" s="10">
        <v>2</v>
      </c>
      <c r="BJ2588" s="10">
        <v>6.3</v>
      </c>
      <c r="BL2588" s="10">
        <v>1.8528299999999998E-2</v>
      </c>
      <c r="BM2588" s="10">
        <v>1.1487545999999998E-2</v>
      </c>
      <c r="BN2588" s="10">
        <v>2</v>
      </c>
      <c r="BO2588" s="10">
        <v>6.3</v>
      </c>
      <c r="BQ2588" s="10">
        <v>2644</v>
      </c>
      <c r="BR2588" s="10" t="s">
        <v>304</v>
      </c>
      <c r="BS2588" s="10">
        <v>7.8818799999999994E-2</v>
      </c>
      <c r="BT2588" s="10">
        <v>4.8867655999999995E-2</v>
      </c>
      <c r="BU2588" s="10">
        <v>8</v>
      </c>
      <c r="BV2588" s="10">
        <v>6.7</v>
      </c>
      <c r="BX2588" s="10">
        <v>0.11822819999999999</v>
      </c>
      <c r="BY2588" s="10">
        <v>7.3301484E-2</v>
      </c>
      <c r="BZ2588" s="10">
        <v>12</v>
      </c>
      <c r="CA2588" s="10">
        <v>6.7</v>
      </c>
      <c r="CC2588" s="10">
        <v>9.85235E-2</v>
      </c>
      <c r="CD2588" s="10">
        <v>6.1084569999999998E-2</v>
      </c>
      <c r="CE2588" s="10">
        <v>10</v>
      </c>
      <c r="CF2588" s="10">
        <v>6.7</v>
      </c>
      <c r="CH2588" s="10">
        <v>2644</v>
      </c>
      <c r="CI2588" s="10" t="s">
        <v>304</v>
      </c>
      <c r="CJ2588" s="10">
        <v>2.9115899999999997E-2</v>
      </c>
      <c r="CK2588" s="10">
        <v>1.8051857999999997E-2</v>
      </c>
      <c r="CL2588" s="10">
        <v>3</v>
      </c>
      <c r="CM2588" s="10">
        <v>6.6</v>
      </c>
      <c r="CO2588" s="10">
        <v>3.8232999999999996E-2</v>
      </c>
      <c r="CP2588" s="10">
        <v>2.3704459999999997E-2</v>
      </c>
      <c r="CQ2588" s="10">
        <v>4</v>
      </c>
      <c r="CR2588" s="10">
        <v>6.5</v>
      </c>
      <c r="CT2588" s="10">
        <v>2.9115899999999997E-2</v>
      </c>
      <c r="CU2588" s="10">
        <v>1.8051857999999997E-2</v>
      </c>
      <c r="CV2588" s="10">
        <v>3</v>
      </c>
      <c r="CW2588" s="10">
        <v>6.6</v>
      </c>
      <c r="CY2588" s="10">
        <v>2650</v>
      </c>
      <c r="CZ2588" s="10" t="s">
        <v>9</v>
      </c>
    </row>
    <row r="2589" spans="1:118" x14ac:dyDescent="0.25">
      <c r="A2589" s="10">
        <v>2646</v>
      </c>
      <c r="R2589" s="10">
        <v>2650</v>
      </c>
      <c r="S2589" s="10" t="s">
        <v>9</v>
      </c>
      <c r="T2589" s="10">
        <v>0.1</v>
      </c>
      <c r="U2589" s="10">
        <v>0.14000000000000001</v>
      </c>
      <c r="W2589" s="10">
        <v>36.5</v>
      </c>
      <c r="Y2589" s="10">
        <v>0.15</v>
      </c>
      <c r="Z2589" s="10">
        <v>0.17</v>
      </c>
      <c r="AB2589" s="10">
        <v>36.4</v>
      </c>
      <c r="AD2589" s="10">
        <v>0.11</v>
      </c>
      <c r="AE2589" s="10">
        <v>0.15</v>
      </c>
      <c r="AG2589" s="10">
        <v>36.4</v>
      </c>
      <c r="AI2589" s="10">
        <v>2650</v>
      </c>
      <c r="AJ2589" s="10" t="s">
        <v>9</v>
      </c>
      <c r="AZ2589" s="10">
        <v>2646</v>
      </c>
      <c r="BA2589" s="10" t="s">
        <v>288</v>
      </c>
      <c r="BB2589" s="10">
        <v>0.57349499999999987</v>
      </c>
      <c r="BC2589" s="10">
        <v>0.35556689999999991</v>
      </c>
      <c r="BD2589" s="10">
        <v>60</v>
      </c>
      <c r="BE2589" s="10">
        <v>6.5</v>
      </c>
      <c r="BG2589" s="10">
        <v>4.6320749999999994E-2</v>
      </c>
      <c r="BH2589" s="10">
        <v>2.8718864999999996E-2</v>
      </c>
      <c r="BI2589" s="10">
        <v>5</v>
      </c>
      <c r="BJ2589" s="10">
        <v>6.3</v>
      </c>
      <c r="BL2589" s="10">
        <v>0.55584899999999993</v>
      </c>
      <c r="BM2589" s="10">
        <v>0.34462637999999995</v>
      </c>
      <c r="BN2589" s="10">
        <v>60</v>
      </c>
      <c r="BO2589" s="10">
        <v>6.3</v>
      </c>
      <c r="BQ2589" s="10">
        <v>2645</v>
      </c>
      <c r="BR2589" s="10" t="s">
        <v>287</v>
      </c>
      <c r="BS2589" s="10">
        <v>1.9704699999999999E-2</v>
      </c>
      <c r="BT2589" s="10">
        <v>1.2216913999999999E-2</v>
      </c>
      <c r="BU2589" s="10">
        <v>2</v>
      </c>
      <c r="BV2589" s="10">
        <v>6.7</v>
      </c>
      <c r="BX2589" s="10">
        <v>1.9704699999999999E-2</v>
      </c>
      <c r="BY2589" s="10">
        <v>1.2216913999999999E-2</v>
      </c>
      <c r="BZ2589" s="10">
        <v>2</v>
      </c>
      <c r="CA2589" s="10">
        <v>6.7</v>
      </c>
      <c r="CC2589" s="10">
        <v>1.9704699999999999E-2</v>
      </c>
      <c r="CD2589" s="10">
        <v>1.2216913999999999E-2</v>
      </c>
      <c r="CE2589" s="10">
        <v>2</v>
      </c>
      <c r="CF2589" s="10">
        <v>6.7</v>
      </c>
      <c r="CH2589" s="10">
        <v>2645</v>
      </c>
      <c r="CI2589" s="10" t="s">
        <v>287</v>
      </c>
      <c r="CJ2589" s="10">
        <v>1.94106E-2</v>
      </c>
      <c r="CK2589" s="10">
        <v>1.2034572E-2</v>
      </c>
      <c r="CL2589" s="10">
        <v>2</v>
      </c>
      <c r="CM2589" s="10">
        <v>6.6</v>
      </c>
      <c r="CO2589" s="10">
        <v>1.9116499999999998E-2</v>
      </c>
      <c r="CP2589" s="10">
        <v>1.1852229999999998E-2</v>
      </c>
      <c r="CQ2589" s="10">
        <v>2</v>
      </c>
      <c r="CR2589" s="10">
        <v>6.5</v>
      </c>
      <c r="CT2589" s="10">
        <v>1.94106E-2</v>
      </c>
      <c r="CU2589" s="10">
        <v>1.2034572E-2</v>
      </c>
      <c r="CV2589" s="10">
        <v>2</v>
      </c>
      <c r="CW2589" s="10">
        <v>6.6</v>
      </c>
      <c r="CY2589" s="10">
        <v>2651</v>
      </c>
      <c r="CZ2589" s="10" t="s">
        <v>399</v>
      </c>
      <c r="DA2589" s="10">
        <v>0.2</v>
      </c>
      <c r="DB2589" s="10">
        <v>0.12</v>
      </c>
      <c r="DC2589" s="10">
        <v>22</v>
      </c>
      <c r="DD2589" s="10">
        <v>6.2</v>
      </c>
      <c r="DF2589" s="10">
        <v>0.34</v>
      </c>
      <c r="DG2589" s="10">
        <v>0.21</v>
      </c>
      <c r="DH2589" s="10">
        <v>37</v>
      </c>
      <c r="DI2589" s="10">
        <v>6.2</v>
      </c>
      <c r="DK2589" s="10">
        <v>0.24</v>
      </c>
      <c r="DL2589" s="10">
        <v>0.15</v>
      </c>
      <c r="DM2589" s="10">
        <v>27</v>
      </c>
      <c r="DN2589" s="10">
        <v>6.1</v>
      </c>
    </row>
    <row r="2590" spans="1:118" x14ac:dyDescent="0.25">
      <c r="A2590" s="10">
        <v>2647</v>
      </c>
      <c r="R2590" s="10">
        <v>2651</v>
      </c>
      <c r="S2590" s="10" t="s">
        <v>399</v>
      </c>
      <c r="AI2590" s="10">
        <v>2651</v>
      </c>
      <c r="AJ2590" s="10" t="s">
        <v>399</v>
      </c>
      <c r="AK2590" s="10">
        <v>0.21</v>
      </c>
      <c r="AL2590" s="10">
        <v>0.13</v>
      </c>
      <c r="AM2590" s="10">
        <v>23</v>
      </c>
      <c r="AN2590" s="10">
        <v>6.1</v>
      </c>
      <c r="AP2590" s="10">
        <v>0.48</v>
      </c>
      <c r="AQ2590" s="10">
        <v>0.28999999999999998</v>
      </c>
      <c r="AR2590" s="10">
        <v>52</v>
      </c>
      <c r="AS2590" s="10">
        <v>6.1</v>
      </c>
      <c r="AU2590" s="10">
        <v>0.26</v>
      </c>
      <c r="AV2590" s="10">
        <v>0.16</v>
      </c>
      <c r="AW2590" s="10">
        <v>29</v>
      </c>
      <c r="AX2590" s="10">
        <v>6.1</v>
      </c>
      <c r="AZ2590" s="10">
        <v>2647</v>
      </c>
      <c r="BA2590" s="10" t="s">
        <v>289</v>
      </c>
      <c r="BB2590" s="10">
        <v>0.95582499999999992</v>
      </c>
      <c r="BC2590" s="10">
        <v>0.59261149999999996</v>
      </c>
      <c r="BD2590" s="10">
        <v>100</v>
      </c>
      <c r="BE2590" s="10">
        <v>6.5</v>
      </c>
      <c r="BG2590" s="10">
        <v>0.78745274999999992</v>
      </c>
      <c r="BH2590" s="10">
        <v>0.48822070499999992</v>
      </c>
      <c r="BI2590" s="10">
        <v>85</v>
      </c>
      <c r="BJ2590" s="10">
        <v>6.3</v>
      </c>
      <c r="BL2590" s="10">
        <v>0.83377349999999995</v>
      </c>
      <c r="BM2590" s="10">
        <v>0.51693957000000001</v>
      </c>
      <c r="BN2590" s="10">
        <v>90</v>
      </c>
      <c r="BO2590" s="10">
        <v>6.3</v>
      </c>
      <c r="BQ2590" s="10">
        <v>2646</v>
      </c>
      <c r="BR2590" s="10" t="s">
        <v>288</v>
      </c>
      <c r="BS2590" s="10">
        <v>9.8523499999999993E-3</v>
      </c>
      <c r="BT2590" s="10">
        <v>6.1084569999999994E-3</v>
      </c>
      <c r="BU2590" s="10">
        <v>1</v>
      </c>
      <c r="BV2590" s="10">
        <v>6.7</v>
      </c>
      <c r="BX2590" s="10">
        <v>9.8523499999999993E-3</v>
      </c>
      <c r="BY2590" s="10">
        <v>6.1084569999999994E-3</v>
      </c>
      <c r="BZ2590" s="10">
        <v>1</v>
      </c>
      <c r="CA2590" s="10">
        <v>6.7</v>
      </c>
      <c r="CC2590" s="10">
        <v>9.8523499999999993E-3</v>
      </c>
      <c r="CD2590" s="10">
        <v>6.1084569999999994E-3</v>
      </c>
      <c r="CE2590" s="10">
        <v>1</v>
      </c>
      <c r="CF2590" s="10">
        <v>6.7</v>
      </c>
      <c r="CH2590" s="10">
        <v>2646</v>
      </c>
      <c r="CI2590" s="10" t="s">
        <v>288</v>
      </c>
      <c r="CJ2590" s="10">
        <v>9.7053E-3</v>
      </c>
      <c r="CK2590" s="10">
        <v>6.0172860000000002E-3</v>
      </c>
      <c r="CL2590" s="10">
        <v>1</v>
      </c>
      <c r="CM2590" s="10">
        <v>6.6</v>
      </c>
      <c r="CO2590" s="10">
        <v>9.558249999999999E-3</v>
      </c>
      <c r="CP2590" s="10">
        <v>5.9261149999999992E-3</v>
      </c>
      <c r="CQ2590" s="10">
        <v>1</v>
      </c>
      <c r="CR2590" s="10">
        <v>6.5</v>
      </c>
      <c r="CT2590" s="10">
        <v>9.7053E-3</v>
      </c>
      <c r="CU2590" s="10">
        <v>6.0172860000000002E-3</v>
      </c>
      <c r="CV2590" s="10">
        <v>1</v>
      </c>
      <c r="CW2590" s="10">
        <v>6.6</v>
      </c>
      <c r="CY2590" s="10">
        <v>2652</v>
      </c>
      <c r="CZ2590" s="10" t="s">
        <v>44</v>
      </c>
    </row>
    <row r="2591" spans="1:118" x14ac:dyDescent="0.25">
      <c r="A2591" s="10">
        <v>2648</v>
      </c>
      <c r="R2591" s="10">
        <v>2652</v>
      </c>
      <c r="S2591" s="10" t="s">
        <v>44</v>
      </c>
      <c r="T2591" s="10">
        <v>0.08</v>
      </c>
      <c r="U2591" s="10">
        <v>0.05</v>
      </c>
      <c r="V2591" s="10">
        <v>9</v>
      </c>
      <c r="W2591" s="10">
        <v>6.1</v>
      </c>
      <c r="Y2591" s="10">
        <v>0.13</v>
      </c>
      <c r="Z2591" s="10">
        <v>0.08</v>
      </c>
      <c r="AA2591" s="10">
        <v>15</v>
      </c>
      <c r="AB2591" s="10">
        <v>6.1</v>
      </c>
      <c r="AD2591" s="10">
        <v>0.09</v>
      </c>
      <c r="AE2591" s="10">
        <v>0.06</v>
      </c>
      <c r="AF2591" s="10">
        <v>10</v>
      </c>
      <c r="AG2591" s="10">
        <v>6.1</v>
      </c>
      <c r="AI2591" s="10">
        <v>2652</v>
      </c>
      <c r="AJ2591" s="10" t="s">
        <v>44</v>
      </c>
      <c r="AZ2591" s="10">
        <v>2648</v>
      </c>
      <c r="BA2591" s="10" t="s">
        <v>306</v>
      </c>
      <c r="BB2591" s="10">
        <v>9.558249999999999E-3</v>
      </c>
      <c r="BC2591" s="10">
        <v>5.9261149999999992E-3</v>
      </c>
      <c r="BD2591" s="10">
        <v>1</v>
      </c>
      <c r="BE2591" s="10">
        <v>6.5</v>
      </c>
      <c r="BG2591" s="10">
        <v>9.2641499999999988E-3</v>
      </c>
      <c r="BH2591" s="10">
        <v>5.7437729999999989E-3</v>
      </c>
      <c r="BI2591" s="10">
        <v>1</v>
      </c>
      <c r="BJ2591" s="10">
        <v>6.3</v>
      </c>
      <c r="BL2591" s="10">
        <v>9.2641499999999988E-3</v>
      </c>
      <c r="BM2591" s="10">
        <v>5.7437729999999989E-3</v>
      </c>
      <c r="BN2591" s="10">
        <v>1</v>
      </c>
      <c r="BO2591" s="10">
        <v>6.3</v>
      </c>
      <c r="BQ2591" s="10">
        <v>2647</v>
      </c>
      <c r="BR2591" s="10" t="s">
        <v>289</v>
      </c>
      <c r="BS2591" s="10">
        <v>9.8523499999999993E-3</v>
      </c>
      <c r="BT2591" s="10">
        <v>6.1084569999999994E-3</v>
      </c>
      <c r="BU2591" s="10">
        <v>1</v>
      </c>
      <c r="BV2591" s="10">
        <v>6.7</v>
      </c>
      <c r="BX2591" s="10">
        <v>9.8523499999999993E-3</v>
      </c>
      <c r="BY2591" s="10">
        <v>6.1084569999999994E-3</v>
      </c>
      <c r="BZ2591" s="10">
        <v>1</v>
      </c>
      <c r="CA2591" s="10">
        <v>6.7</v>
      </c>
      <c r="CC2591" s="10">
        <v>9.8523499999999993E-3</v>
      </c>
      <c r="CD2591" s="10">
        <v>6.1084569999999994E-3</v>
      </c>
      <c r="CE2591" s="10">
        <v>1</v>
      </c>
      <c r="CF2591" s="10">
        <v>6.7</v>
      </c>
      <c r="CH2591" s="10">
        <v>2647</v>
      </c>
      <c r="CI2591" s="10" t="s">
        <v>289</v>
      </c>
      <c r="CJ2591" s="10">
        <v>0.87347699999999984</v>
      </c>
      <c r="CK2591" s="10">
        <v>0.54155573999999984</v>
      </c>
      <c r="CL2591" s="10">
        <v>90</v>
      </c>
      <c r="CM2591" s="10">
        <v>6.6</v>
      </c>
      <c r="CO2591" s="10">
        <v>0.86024249999999991</v>
      </c>
      <c r="CP2591" s="10">
        <v>0.53335034999999997</v>
      </c>
      <c r="CQ2591" s="10">
        <v>90</v>
      </c>
      <c r="CR2591" s="10">
        <v>6.5</v>
      </c>
      <c r="CT2591" s="10">
        <v>0.87347699999999984</v>
      </c>
      <c r="CU2591" s="10">
        <v>0.54155573999999984</v>
      </c>
      <c r="CV2591" s="10">
        <v>90</v>
      </c>
      <c r="CW2591" s="10">
        <v>6.6</v>
      </c>
      <c r="CY2591" s="10">
        <v>2653</v>
      </c>
      <c r="CZ2591" s="10" t="s">
        <v>595</v>
      </c>
      <c r="DA2591" s="10">
        <v>1.8</v>
      </c>
      <c r="DB2591" s="10">
        <v>0.87</v>
      </c>
      <c r="DC2591" s="10">
        <v>25</v>
      </c>
      <c r="DD2591" s="10">
        <v>37.1</v>
      </c>
      <c r="DF2591" s="10">
        <v>1.7</v>
      </c>
      <c r="DG2591" s="10">
        <v>0.82</v>
      </c>
      <c r="DH2591" s="10">
        <v>24</v>
      </c>
      <c r="DI2591" s="10">
        <v>37</v>
      </c>
      <c r="DK2591" s="10">
        <v>1.7</v>
      </c>
      <c r="DL2591" s="10">
        <v>0.82</v>
      </c>
      <c r="DM2591" s="10">
        <v>24</v>
      </c>
      <c r="DN2591" s="10">
        <v>37</v>
      </c>
    </row>
    <row r="2592" spans="1:118" x14ac:dyDescent="0.25">
      <c r="A2592" s="10">
        <v>2649</v>
      </c>
      <c r="R2592" s="10">
        <v>2653</v>
      </c>
      <c r="S2592" s="10" t="s">
        <v>595</v>
      </c>
      <c r="T2592" s="10">
        <v>1.9</v>
      </c>
      <c r="U2592" s="10">
        <v>1.21</v>
      </c>
      <c r="V2592" s="10">
        <v>36</v>
      </c>
      <c r="W2592" s="10">
        <v>36.5</v>
      </c>
      <c r="Y2592" s="10">
        <v>1.5</v>
      </c>
      <c r="Z2592" s="10">
        <v>0.79</v>
      </c>
      <c r="AA2592" s="10">
        <v>27</v>
      </c>
      <c r="AB2592" s="10">
        <v>36.4</v>
      </c>
      <c r="AD2592" s="10">
        <v>1.3</v>
      </c>
      <c r="AE2592" s="10">
        <v>0.87</v>
      </c>
      <c r="AF2592" s="10">
        <v>24</v>
      </c>
      <c r="AG2592" s="10">
        <v>36.4</v>
      </c>
      <c r="AI2592" s="10">
        <v>2653</v>
      </c>
      <c r="AJ2592" s="10" t="s">
        <v>595</v>
      </c>
      <c r="AK2592" s="10">
        <v>0.8</v>
      </c>
      <c r="AL2592" s="10">
        <v>0.52</v>
      </c>
      <c r="AM2592" s="10">
        <v>20</v>
      </c>
      <c r="AN2592" s="10">
        <v>36.5</v>
      </c>
      <c r="AP2592" s="10">
        <v>1</v>
      </c>
      <c r="AQ2592" s="10">
        <v>0.48</v>
      </c>
      <c r="AR2592" s="10">
        <v>21</v>
      </c>
      <c r="AS2592" s="10">
        <v>36.4</v>
      </c>
      <c r="AU2592" s="10">
        <v>1</v>
      </c>
      <c r="AV2592" s="10">
        <v>0.57999999999999996</v>
      </c>
      <c r="AW2592" s="10">
        <v>21</v>
      </c>
      <c r="AX2592" s="10">
        <v>36.4</v>
      </c>
      <c r="AZ2592" s="10">
        <v>2649</v>
      </c>
      <c r="BA2592" s="10" t="s">
        <v>8</v>
      </c>
      <c r="BB2592" s="10">
        <v>0.12</v>
      </c>
      <c r="BC2592" s="10">
        <v>0.15</v>
      </c>
      <c r="BD2592" s="10">
        <v>2</v>
      </c>
      <c r="BE2592" s="10">
        <v>36.700000000000003</v>
      </c>
      <c r="BG2592" s="10">
        <v>0.37</v>
      </c>
      <c r="BH2592" s="10">
        <v>0.31</v>
      </c>
      <c r="BI2592" s="10">
        <v>7</v>
      </c>
      <c r="BJ2592" s="10">
        <v>36.6</v>
      </c>
      <c r="BL2592" s="10">
        <v>0.15</v>
      </c>
      <c r="BM2592" s="10">
        <v>0.17</v>
      </c>
      <c r="BN2592" s="10">
        <v>2</v>
      </c>
      <c r="BO2592" s="10">
        <v>36.6</v>
      </c>
      <c r="BQ2592" s="10">
        <v>2648</v>
      </c>
      <c r="BR2592" s="10" t="s">
        <v>306</v>
      </c>
      <c r="BS2592" s="10">
        <v>9.8523499999999993E-3</v>
      </c>
      <c r="BT2592" s="10">
        <v>6.1084569999999994E-3</v>
      </c>
      <c r="BU2592" s="10">
        <v>1</v>
      </c>
      <c r="BV2592" s="10">
        <v>6.7</v>
      </c>
      <c r="BX2592" s="10">
        <v>9.8523499999999993E-3</v>
      </c>
      <c r="BY2592" s="10">
        <v>6.1084569999999994E-3</v>
      </c>
      <c r="BZ2592" s="10">
        <v>1</v>
      </c>
      <c r="CA2592" s="10">
        <v>6.7</v>
      </c>
      <c r="CC2592" s="10">
        <v>9.8523499999999993E-3</v>
      </c>
      <c r="CD2592" s="10">
        <v>6.1084569999999994E-3</v>
      </c>
      <c r="CE2592" s="10">
        <v>1</v>
      </c>
      <c r="CF2592" s="10">
        <v>6.7</v>
      </c>
      <c r="CH2592" s="10">
        <v>2648</v>
      </c>
      <c r="CI2592" s="10" t="s">
        <v>306</v>
      </c>
      <c r="CJ2592" s="10">
        <v>9.7053E-3</v>
      </c>
      <c r="CK2592" s="10">
        <v>6.0172860000000002E-3</v>
      </c>
      <c r="CL2592" s="10">
        <v>1</v>
      </c>
      <c r="CM2592" s="10">
        <v>6.6</v>
      </c>
      <c r="CO2592" s="10">
        <v>9.558249999999999E-3</v>
      </c>
      <c r="CP2592" s="10">
        <v>5.9261149999999992E-3</v>
      </c>
      <c r="CQ2592" s="10">
        <v>1</v>
      </c>
      <c r="CR2592" s="10">
        <v>6.5</v>
      </c>
      <c r="CT2592" s="10">
        <v>9.7053E-3</v>
      </c>
      <c r="CU2592" s="10">
        <v>6.0172860000000002E-3</v>
      </c>
      <c r="CV2592" s="10">
        <v>1</v>
      </c>
      <c r="CW2592" s="10">
        <v>6.6</v>
      </c>
      <c r="CY2592" s="10">
        <v>2654</v>
      </c>
      <c r="CZ2592" s="10" t="s">
        <v>287</v>
      </c>
      <c r="DA2592" s="10">
        <v>4.5585500000000001E-2</v>
      </c>
      <c r="DB2592" s="10">
        <v>2.8263010000000002E-2</v>
      </c>
      <c r="DC2592" s="10">
        <v>5</v>
      </c>
      <c r="DD2592" s="10">
        <v>6.2</v>
      </c>
      <c r="DF2592" s="10">
        <v>4.5585500000000001E-2</v>
      </c>
      <c r="DG2592" s="10">
        <v>2.8263010000000002E-2</v>
      </c>
      <c r="DH2592" s="10">
        <v>5</v>
      </c>
      <c r="DI2592" s="10">
        <v>6.2</v>
      </c>
      <c r="DK2592" s="10">
        <v>4.4850249999999994E-2</v>
      </c>
      <c r="DL2592" s="10">
        <v>2.7807154999999997E-2</v>
      </c>
      <c r="DM2592" s="10">
        <v>5</v>
      </c>
      <c r="DN2592" s="10">
        <v>6.1</v>
      </c>
    </row>
    <row r="2593" spans="1:118" x14ac:dyDescent="0.25">
      <c r="A2593" s="10">
        <v>2650</v>
      </c>
      <c r="R2593" s="10">
        <v>2654</v>
      </c>
      <c r="S2593" s="10" t="s">
        <v>287</v>
      </c>
      <c r="T2593" s="10">
        <v>8.9700499999999985E-3</v>
      </c>
      <c r="U2593" s="10">
        <v>5.5614309999999986E-3</v>
      </c>
      <c r="V2593" s="10">
        <v>1</v>
      </c>
      <c r="W2593" s="10">
        <v>6.1</v>
      </c>
      <c r="Y2593" s="10">
        <v>8.9700499999999985E-3</v>
      </c>
      <c r="Z2593" s="10">
        <v>5.5614309999999986E-3</v>
      </c>
      <c r="AA2593" s="10">
        <v>1</v>
      </c>
      <c r="AB2593" s="10">
        <v>6.1</v>
      </c>
      <c r="AD2593" s="10">
        <v>8.9700499999999985E-3</v>
      </c>
      <c r="AE2593" s="10">
        <v>5.5614309999999986E-3</v>
      </c>
      <c r="AF2593" s="10">
        <v>1</v>
      </c>
      <c r="AG2593" s="10">
        <v>6.1</v>
      </c>
      <c r="AI2593" s="10">
        <v>2654</v>
      </c>
      <c r="AJ2593" s="10" t="s">
        <v>287</v>
      </c>
      <c r="AK2593" s="10">
        <v>5.3820299999999995E-2</v>
      </c>
      <c r="AL2593" s="10">
        <v>3.3368585999999999E-2</v>
      </c>
      <c r="AM2593" s="10">
        <v>6</v>
      </c>
      <c r="AN2593" s="10">
        <v>6.1</v>
      </c>
      <c r="AP2593" s="10">
        <v>5.3820299999999995E-2</v>
      </c>
      <c r="AQ2593" s="10">
        <v>3.3368585999999999E-2</v>
      </c>
      <c r="AR2593" s="10">
        <v>6</v>
      </c>
      <c r="AS2593" s="10">
        <v>6.1</v>
      </c>
      <c r="AU2593" s="10">
        <v>5.4136889999999993E-2</v>
      </c>
      <c r="AV2593" s="10">
        <v>3.3564871799999993E-2</v>
      </c>
      <c r="AW2593" s="10">
        <v>6</v>
      </c>
      <c r="AX2593" s="10">
        <v>6.1</v>
      </c>
      <c r="AZ2593" s="10">
        <v>2650</v>
      </c>
      <c r="BA2593" s="10" t="s">
        <v>9</v>
      </c>
      <c r="BQ2593" s="10">
        <v>2649</v>
      </c>
      <c r="BR2593" s="10" t="s">
        <v>8</v>
      </c>
      <c r="BS2593" s="10">
        <v>0.24</v>
      </c>
      <c r="BT2593" s="10">
        <v>0.25</v>
      </c>
      <c r="BU2593" s="10">
        <v>4</v>
      </c>
      <c r="BV2593" s="10">
        <v>37.200000000000003</v>
      </c>
      <c r="BX2593" s="10">
        <v>0.38</v>
      </c>
      <c r="BY2593" s="10">
        <v>0.31</v>
      </c>
      <c r="BZ2593" s="10">
        <v>7</v>
      </c>
      <c r="CA2593" s="10">
        <v>37.5</v>
      </c>
      <c r="CC2593" s="10">
        <v>0.26</v>
      </c>
      <c r="CD2593" s="10">
        <v>0.24</v>
      </c>
      <c r="CE2593" s="10">
        <v>4</v>
      </c>
      <c r="CF2593" s="10">
        <v>37.6</v>
      </c>
      <c r="CH2593" s="10">
        <v>2649</v>
      </c>
      <c r="CI2593" s="10" t="s">
        <v>8</v>
      </c>
      <c r="CJ2593" s="10">
        <v>0.1</v>
      </c>
      <c r="CK2593" s="10">
        <v>0.14000000000000001</v>
      </c>
      <c r="CL2593" s="10">
        <v>2</v>
      </c>
      <c r="CM2593" s="10">
        <v>36.700000000000003</v>
      </c>
      <c r="CO2593" s="10">
        <v>0.19</v>
      </c>
      <c r="CP2593" s="10">
        <v>0.21</v>
      </c>
      <c r="CQ2593" s="10">
        <v>4</v>
      </c>
      <c r="CR2593" s="10">
        <v>36.6</v>
      </c>
      <c r="CT2593" s="10">
        <v>0.14000000000000001</v>
      </c>
      <c r="CU2593" s="10">
        <v>0.18</v>
      </c>
      <c r="CV2593" s="10">
        <v>3</v>
      </c>
      <c r="CW2593" s="10">
        <v>36.6</v>
      </c>
      <c r="CY2593" s="10">
        <v>2655</v>
      </c>
      <c r="CZ2593" s="10" t="s">
        <v>305</v>
      </c>
      <c r="DA2593" s="10">
        <v>7.293680000000001E-2</v>
      </c>
      <c r="DB2593" s="10">
        <v>4.5220816000000004E-2</v>
      </c>
      <c r="DC2593" s="10">
        <v>8</v>
      </c>
      <c r="DD2593" s="10">
        <v>6.2</v>
      </c>
      <c r="DF2593" s="10">
        <v>0.10940520000000001</v>
      </c>
      <c r="DG2593" s="10">
        <v>6.7831224000000009E-2</v>
      </c>
      <c r="DH2593" s="10">
        <v>12</v>
      </c>
      <c r="DI2593" s="10">
        <v>6.2</v>
      </c>
      <c r="DK2593" s="10">
        <v>0.10764059999999999</v>
      </c>
      <c r="DL2593" s="10">
        <v>6.6737171999999997E-2</v>
      </c>
      <c r="DM2593" s="10">
        <v>12</v>
      </c>
      <c r="DN2593" s="10">
        <v>6.1</v>
      </c>
    </row>
    <row r="2594" spans="1:118" x14ac:dyDescent="0.25">
      <c r="A2594" s="10">
        <v>2651</v>
      </c>
      <c r="R2594" s="10">
        <v>2655</v>
      </c>
      <c r="S2594" s="10" t="s">
        <v>305</v>
      </c>
      <c r="T2594" s="10">
        <v>2.6910149999999997E-2</v>
      </c>
      <c r="U2594" s="10">
        <v>1.6684292999999999E-2</v>
      </c>
      <c r="V2594" s="10">
        <v>3</v>
      </c>
      <c r="W2594" s="10">
        <v>6.1</v>
      </c>
      <c r="Y2594" s="10">
        <v>5.3820299999999995E-2</v>
      </c>
      <c r="Z2594" s="10">
        <v>3.3368585999999999E-2</v>
      </c>
      <c r="AA2594" s="10">
        <v>6</v>
      </c>
      <c r="AB2594" s="10">
        <v>6.1</v>
      </c>
      <c r="AD2594" s="10">
        <v>3.5880199999999994E-2</v>
      </c>
      <c r="AE2594" s="10">
        <v>2.2245723999999995E-2</v>
      </c>
      <c r="AF2594" s="10">
        <v>4</v>
      </c>
      <c r="AG2594" s="10">
        <v>6.1</v>
      </c>
      <c r="AI2594" s="10">
        <v>2655</v>
      </c>
      <c r="AJ2594" s="10" t="s">
        <v>305</v>
      </c>
      <c r="AK2594" s="10">
        <v>7.1760399999999988E-2</v>
      </c>
      <c r="AL2594" s="10">
        <v>4.4491447999999989E-2</v>
      </c>
      <c r="AM2594" s="10">
        <v>8</v>
      </c>
      <c r="AN2594" s="10">
        <v>6.1</v>
      </c>
      <c r="AP2594" s="10">
        <v>0.10764059999999999</v>
      </c>
      <c r="AQ2594" s="10">
        <v>6.6737171999999997E-2</v>
      </c>
      <c r="AR2594" s="10">
        <v>12</v>
      </c>
      <c r="AS2594" s="10">
        <v>6.1</v>
      </c>
      <c r="AU2594" s="10">
        <v>0.10764059999999999</v>
      </c>
      <c r="AV2594" s="10">
        <v>6.6737171999999997E-2</v>
      </c>
      <c r="AW2594" s="10">
        <v>12</v>
      </c>
      <c r="AX2594" s="10">
        <v>6.1</v>
      </c>
      <c r="AZ2594" s="10">
        <v>2651</v>
      </c>
      <c r="BA2594" s="10" t="s">
        <v>399</v>
      </c>
      <c r="BB2594" s="10">
        <v>0.1</v>
      </c>
      <c r="BC2594" s="10">
        <v>0.06</v>
      </c>
      <c r="BD2594" s="10">
        <v>11</v>
      </c>
      <c r="BE2594" s="10">
        <v>6.1</v>
      </c>
      <c r="BG2594" s="10">
        <v>0.35</v>
      </c>
      <c r="BH2594" s="10">
        <v>0.22</v>
      </c>
      <c r="BI2594" s="10">
        <v>40</v>
      </c>
      <c r="BJ2594" s="10">
        <v>6.1</v>
      </c>
      <c r="BL2594" s="10">
        <v>0.13</v>
      </c>
      <c r="BM2594" s="10">
        <v>0.08</v>
      </c>
      <c r="BN2594" s="10">
        <v>14</v>
      </c>
      <c r="BO2594" s="10">
        <v>6.1</v>
      </c>
      <c r="BQ2594" s="10">
        <v>2650</v>
      </c>
      <c r="BR2594" s="10" t="s">
        <v>9</v>
      </c>
      <c r="CH2594" s="10">
        <v>2650</v>
      </c>
      <c r="CI2594" s="10" t="s">
        <v>9</v>
      </c>
      <c r="CY2594" s="10">
        <v>2656</v>
      </c>
      <c r="CZ2594" s="10" t="s">
        <v>306</v>
      </c>
      <c r="DA2594" s="10">
        <v>4.5585500000000001E-2</v>
      </c>
      <c r="DB2594" s="10">
        <v>2.8263010000000002E-2</v>
      </c>
      <c r="DC2594" s="10">
        <v>5</v>
      </c>
      <c r="DD2594" s="10">
        <v>6.2</v>
      </c>
      <c r="DF2594" s="10">
        <v>4.5585500000000001E-2</v>
      </c>
      <c r="DG2594" s="10">
        <v>2.8263010000000002E-2</v>
      </c>
      <c r="DH2594" s="10">
        <v>5</v>
      </c>
      <c r="DI2594" s="10">
        <v>6.2</v>
      </c>
      <c r="DK2594" s="10">
        <v>4.4850249999999994E-2</v>
      </c>
      <c r="DL2594" s="10">
        <v>2.7807154999999997E-2</v>
      </c>
      <c r="DM2594" s="10">
        <v>5</v>
      </c>
      <c r="DN2594" s="10">
        <v>6.1</v>
      </c>
    </row>
    <row r="2595" spans="1:118" x14ac:dyDescent="0.25">
      <c r="A2595" s="10">
        <v>2652</v>
      </c>
      <c r="R2595" s="10">
        <v>2656</v>
      </c>
      <c r="S2595" s="10" t="s">
        <v>306</v>
      </c>
      <c r="T2595" s="10">
        <v>3.5880199999999994E-2</v>
      </c>
      <c r="U2595" s="10">
        <v>2.2245723999999995E-2</v>
      </c>
      <c r="V2595" s="10">
        <v>4</v>
      </c>
      <c r="W2595" s="10">
        <v>6.1</v>
      </c>
      <c r="Y2595" s="10">
        <v>2.6910149999999997E-2</v>
      </c>
      <c r="Z2595" s="10">
        <v>1.6684292999999999E-2</v>
      </c>
      <c r="AA2595" s="10">
        <v>3</v>
      </c>
      <c r="AB2595" s="10">
        <v>6.1</v>
      </c>
      <c r="AD2595" s="10">
        <v>3.5880199999999994E-2</v>
      </c>
      <c r="AE2595" s="10">
        <v>2.2245723999999995E-2</v>
      </c>
      <c r="AF2595" s="10">
        <v>4</v>
      </c>
      <c r="AG2595" s="10">
        <v>6.1</v>
      </c>
      <c r="AI2595" s="10">
        <v>2656</v>
      </c>
      <c r="AJ2595" s="10" t="s">
        <v>306</v>
      </c>
      <c r="AK2595" s="10">
        <v>5.3820299999999995E-2</v>
      </c>
      <c r="AL2595" s="10">
        <v>3.3368585999999999E-2</v>
      </c>
      <c r="AM2595" s="10">
        <v>6</v>
      </c>
      <c r="AN2595" s="10">
        <v>6.1</v>
      </c>
      <c r="AP2595" s="10">
        <v>5.3820299999999995E-2</v>
      </c>
      <c r="AQ2595" s="10">
        <v>3.3368585999999999E-2</v>
      </c>
      <c r="AR2595" s="10">
        <v>6</v>
      </c>
      <c r="AS2595" s="10">
        <v>6.1</v>
      </c>
      <c r="AU2595" s="10">
        <v>5.3820299999999995E-2</v>
      </c>
      <c r="AV2595" s="10">
        <v>3.3368585999999999E-2</v>
      </c>
      <c r="AW2595" s="10">
        <v>6</v>
      </c>
      <c r="AX2595" s="10">
        <v>6.1</v>
      </c>
      <c r="AZ2595" s="10">
        <v>2652</v>
      </c>
      <c r="BA2595" s="10" t="s">
        <v>44</v>
      </c>
      <c r="BQ2595" s="10">
        <v>2651</v>
      </c>
      <c r="BR2595" s="10" t="s">
        <v>399</v>
      </c>
      <c r="BS2595" s="10">
        <v>0.22</v>
      </c>
      <c r="BT2595" s="10">
        <v>0.14000000000000001</v>
      </c>
      <c r="BU2595" s="10">
        <v>24</v>
      </c>
      <c r="BV2595" s="10">
        <v>6.3</v>
      </c>
      <c r="BX2595" s="10">
        <v>0.36</v>
      </c>
      <c r="BY2595" s="10">
        <v>0.22</v>
      </c>
      <c r="BZ2595" s="10">
        <v>39</v>
      </c>
      <c r="CA2595" s="10">
        <v>6.2</v>
      </c>
      <c r="CC2595" s="10">
        <v>0.24</v>
      </c>
      <c r="CD2595" s="10">
        <v>0.15</v>
      </c>
      <c r="CE2595" s="10">
        <v>26</v>
      </c>
      <c r="CF2595" s="10">
        <v>6.2</v>
      </c>
      <c r="CH2595" s="10">
        <v>2651</v>
      </c>
      <c r="CI2595" s="10" t="s">
        <v>399</v>
      </c>
      <c r="CJ2595" s="10">
        <v>0.08</v>
      </c>
      <c r="CK2595" s="10">
        <v>0.05</v>
      </c>
      <c r="CL2595" s="10">
        <v>9</v>
      </c>
      <c r="CM2595" s="10">
        <v>6.1</v>
      </c>
      <c r="CO2595" s="10">
        <v>0.17</v>
      </c>
      <c r="CP2595" s="10">
        <v>0.11</v>
      </c>
      <c r="CQ2595" s="10">
        <v>19</v>
      </c>
      <c r="CR2595" s="10">
        <v>6.1</v>
      </c>
      <c r="CT2595" s="10">
        <v>0.13</v>
      </c>
      <c r="CU2595" s="10">
        <v>0.08</v>
      </c>
      <c r="CV2595" s="10">
        <v>14</v>
      </c>
      <c r="CW2595" s="10">
        <v>6.2</v>
      </c>
      <c r="CY2595" s="10">
        <v>2657</v>
      </c>
      <c r="CZ2595" s="10" t="s">
        <v>291</v>
      </c>
      <c r="DA2595" s="10">
        <v>3.6468400000000005E-2</v>
      </c>
      <c r="DB2595" s="10">
        <v>2.2610408000000002E-2</v>
      </c>
      <c r="DC2595" s="10">
        <v>4</v>
      </c>
      <c r="DD2595" s="10">
        <v>6.2</v>
      </c>
      <c r="DF2595" s="10">
        <v>0.1367565</v>
      </c>
      <c r="DG2595" s="10">
        <v>8.4789030000000001E-2</v>
      </c>
      <c r="DH2595" s="10">
        <v>15</v>
      </c>
      <c r="DI2595" s="10">
        <v>6.2</v>
      </c>
      <c r="DK2595" s="10">
        <v>4.4850249999999994E-2</v>
      </c>
      <c r="DL2595" s="10">
        <v>2.7807154999999997E-2</v>
      </c>
      <c r="DM2595" s="10">
        <v>5</v>
      </c>
      <c r="DN2595" s="10">
        <v>6.1</v>
      </c>
    </row>
    <row r="2596" spans="1:118" x14ac:dyDescent="0.25">
      <c r="A2596" s="10">
        <v>2653</v>
      </c>
      <c r="R2596" s="10">
        <v>2657</v>
      </c>
      <c r="S2596" s="10" t="s">
        <v>291</v>
      </c>
      <c r="T2596" s="10">
        <v>1.7940099999999997E-2</v>
      </c>
      <c r="U2596" s="10">
        <v>1.1122861999999997E-2</v>
      </c>
      <c r="V2596" s="10">
        <v>2</v>
      </c>
      <c r="W2596" s="10">
        <v>6.1</v>
      </c>
      <c r="Y2596" s="10">
        <v>4.4850249999999994E-2</v>
      </c>
      <c r="Z2596" s="10">
        <v>2.7807154999999997E-2</v>
      </c>
      <c r="AA2596" s="10">
        <v>5</v>
      </c>
      <c r="AB2596" s="10">
        <v>6.1</v>
      </c>
      <c r="AD2596" s="10">
        <v>1.7940099999999997E-2</v>
      </c>
      <c r="AE2596" s="10">
        <v>1.1122861999999997E-2</v>
      </c>
      <c r="AF2596" s="10">
        <v>2</v>
      </c>
      <c r="AG2596" s="10">
        <v>6.1</v>
      </c>
      <c r="AI2596" s="10">
        <v>2657</v>
      </c>
      <c r="AJ2596" s="10" t="s">
        <v>291</v>
      </c>
      <c r="AK2596" s="10">
        <v>2.6910149999999997E-2</v>
      </c>
      <c r="AL2596" s="10">
        <v>1.6684292999999999E-2</v>
      </c>
      <c r="AM2596" s="10">
        <v>3</v>
      </c>
      <c r="AN2596" s="10">
        <v>6.1</v>
      </c>
      <c r="AP2596" s="10">
        <v>0.25116139999999998</v>
      </c>
      <c r="AQ2596" s="10">
        <v>0.15572006799999999</v>
      </c>
      <c r="AR2596" s="10">
        <v>28</v>
      </c>
      <c r="AS2596" s="10">
        <v>6.1</v>
      </c>
      <c r="AU2596" s="10">
        <v>4.4850249999999994E-2</v>
      </c>
      <c r="AV2596" s="10">
        <v>2.7807154999999997E-2</v>
      </c>
      <c r="AW2596" s="10">
        <v>5</v>
      </c>
      <c r="AX2596" s="10">
        <v>6.1</v>
      </c>
      <c r="AZ2596" s="10">
        <v>2653</v>
      </c>
      <c r="BA2596" s="10" t="s">
        <v>595</v>
      </c>
      <c r="BB2596" s="10">
        <v>1.9</v>
      </c>
      <c r="BC2596" s="10">
        <v>1.21</v>
      </c>
      <c r="BD2596" s="10">
        <v>36</v>
      </c>
      <c r="BE2596" s="10">
        <v>36.5</v>
      </c>
      <c r="BG2596" s="10">
        <v>1.5</v>
      </c>
      <c r="BH2596" s="10">
        <v>0.79</v>
      </c>
      <c r="BI2596" s="10">
        <v>27</v>
      </c>
      <c r="BJ2596" s="10">
        <v>36.4</v>
      </c>
      <c r="BL2596" s="10">
        <v>1.3</v>
      </c>
      <c r="BM2596" s="10">
        <v>0.87</v>
      </c>
      <c r="BN2596" s="10">
        <v>24</v>
      </c>
      <c r="BO2596" s="10">
        <v>36.4</v>
      </c>
      <c r="BQ2596" s="10">
        <v>2652</v>
      </c>
      <c r="BR2596" s="10" t="s">
        <v>44</v>
      </c>
      <c r="CH2596" s="10">
        <v>2652</v>
      </c>
      <c r="CI2596" s="10" t="s">
        <v>44</v>
      </c>
      <c r="CY2596" s="10">
        <v>2658</v>
      </c>
      <c r="CZ2596" s="10" t="s">
        <v>8</v>
      </c>
    </row>
    <row r="2597" spans="1:118" x14ac:dyDescent="0.25">
      <c r="A2597" s="10">
        <v>2654</v>
      </c>
      <c r="R2597" s="10">
        <v>2658</v>
      </c>
      <c r="S2597" s="10" t="s">
        <v>8</v>
      </c>
      <c r="AI2597" s="10">
        <v>2658</v>
      </c>
      <c r="AJ2597" s="10" t="s">
        <v>8</v>
      </c>
      <c r="AZ2597" s="10">
        <v>2654</v>
      </c>
      <c r="BA2597" s="10" t="s">
        <v>287</v>
      </c>
      <c r="BB2597" s="10">
        <v>8.9700499999999985E-3</v>
      </c>
      <c r="BC2597" s="10">
        <v>5.5614309999999986E-3</v>
      </c>
      <c r="BD2597" s="10">
        <v>1</v>
      </c>
      <c r="BE2597" s="10">
        <v>6.1</v>
      </c>
      <c r="BG2597" s="10">
        <v>8.9700499999999985E-3</v>
      </c>
      <c r="BH2597" s="10">
        <v>5.5614309999999986E-3</v>
      </c>
      <c r="BI2597" s="10">
        <v>1</v>
      </c>
      <c r="BJ2597" s="10">
        <v>6.1</v>
      </c>
      <c r="BL2597" s="10">
        <v>8.9700499999999985E-3</v>
      </c>
      <c r="BM2597" s="10">
        <v>5.5614309999999986E-3</v>
      </c>
      <c r="BN2597" s="10">
        <v>1</v>
      </c>
      <c r="BO2597" s="10">
        <v>6.1</v>
      </c>
      <c r="BQ2597" s="10">
        <v>2653</v>
      </c>
      <c r="BR2597" s="10" t="s">
        <v>595</v>
      </c>
      <c r="BS2597" s="10">
        <v>0.63</v>
      </c>
      <c r="BT2597" s="10">
        <v>0.4</v>
      </c>
      <c r="BU2597" s="10">
        <v>12</v>
      </c>
      <c r="BV2597" s="10">
        <v>37.200000000000003</v>
      </c>
      <c r="BX2597" s="10">
        <v>0.83</v>
      </c>
      <c r="BY2597" s="10">
        <v>0.4</v>
      </c>
      <c r="BZ2597" s="10">
        <v>14</v>
      </c>
      <c r="CA2597" s="10">
        <v>37.5</v>
      </c>
      <c r="CC2597" s="10">
        <v>0.93</v>
      </c>
      <c r="CD2597" s="10">
        <v>0.4</v>
      </c>
      <c r="CE2597" s="10">
        <v>14</v>
      </c>
      <c r="CF2597" s="10">
        <v>37.6</v>
      </c>
      <c r="CH2597" s="10">
        <v>2653</v>
      </c>
      <c r="CI2597" s="10" t="s">
        <v>595</v>
      </c>
      <c r="CJ2597" s="10">
        <v>1.9</v>
      </c>
      <c r="CK2597" s="10">
        <v>1.1000000000000001</v>
      </c>
      <c r="CL2597" s="10">
        <v>35</v>
      </c>
      <c r="CM2597" s="10">
        <v>36.5</v>
      </c>
      <c r="CO2597" s="10">
        <v>2.21</v>
      </c>
      <c r="CP2597" s="10">
        <v>1.4</v>
      </c>
      <c r="CQ2597" s="10">
        <v>40</v>
      </c>
      <c r="CR2597" s="10">
        <v>36.4</v>
      </c>
      <c r="CT2597" s="10">
        <v>1.9</v>
      </c>
      <c r="CU2597" s="10">
        <v>1.2</v>
      </c>
      <c r="CV2597" s="10">
        <v>34</v>
      </c>
      <c r="CW2597" s="10">
        <v>36.4</v>
      </c>
      <c r="CY2597" s="10">
        <v>2659</v>
      </c>
      <c r="CZ2597" s="10" t="s">
        <v>9</v>
      </c>
      <c r="DA2597" s="10">
        <v>0.85</v>
      </c>
      <c r="DB2597" s="10">
        <v>0.46</v>
      </c>
      <c r="DC2597" s="10">
        <v>14</v>
      </c>
      <c r="DD2597" s="10">
        <v>36.6</v>
      </c>
      <c r="DF2597" s="10">
        <v>1.1000000000000001</v>
      </c>
      <c r="DG2597" s="10">
        <v>0.42</v>
      </c>
      <c r="DH2597" s="10">
        <v>16</v>
      </c>
      <c r="DI2597" s="10">
        <v>36.6</v>
      </c>
      <c r="DK2597" s="10">
        <v>0.99</v>
      </c>
      <c r="DL2597" s="10">
        <v>0.48</v>
      </c>
      <c r="DM2597" s="10">
        <v>16</v>
      </c>
      <c r="DN2597" s="10">
        <v>36.700000000000003</v>
      </c>
    </row>
    <row r="2598" spans="1:118" x14ac:dyDescent="0.25">
      <c r="A2598" s="10">
        <v>2655</v>
      </c>
      <c r="R2598" s="10">
        <v>2659</v>
      </c>
      <c r="S2598" s="10" t="s">
        <v>9</v>
      </c>
      <c r="T2598" s="10">
        <v>0.39</v>
      </c>
      <c r="U2598" s="10">
        <v>0.32</v>
      </c>
      <c r="V2598" s="10">
        <v>8</v>
      </c>
      <c r="W2598" s="10">
        <v>36.6</v>
      </c>
      <c r="Y2598" s="10">
        <v>0.49</v>
      </c>
      <c r="Z2598" s="10">
        <v>0.44</v>
      </c>
      <c r="AA2598" s="10">
        <v>11</v>
      </c>
      <c r="AB2598" s="10">
        <v>36.6</v>
      </c>
      <c r="AD2598" s="10">
        <v>0.62</v>
      </c>
      <c r="AE2598" s="10">
        <v>0.52</v>
      </c>
      <c r="AF2598" s="10">
        <v>14</v>
      </c>
      <c r="AG2598" s="10">
        <v>36.700000000000003</v>
      </c>
      <c r="AI2598" s="10">
        <v>2659</v>
      </c>
      <c r="AJ2598" s="10" t="s">
        <v>9</v>
      </c>
      <c r="AK2598" s="10">
        <v>0.93</v>
      </c>
      <c r="AL2598" s="10">
        <v>0.51</v>
      </c>
      <c r="AM2598" s="10">
        <v>16</v>
      </c>
      <c r="AN2598" s="10">
        <v>36.6</v>
      </c>
      <c r="AP2598" s="10">
        <v>1.1200000000000001</v>
      </c>
      <c r="AQ2598" s="10">
        <v>0.55000000000000004</v>
      </c>
      <c r="AR2598" s="10">
        <v>17</v>
      </c>
      <c r="AS2598" s="10">
        <v>36.6</v>
      </c>
      <c r="AU2598" s="10">
        <v>1.22</v>
      </c>
      <c r="AV2598" s="10">
        <v>0.53</v>
      </c>
      <c r="AW2598" s="10">
        <v>18</v>
      </c>
      <c r="AX2598" s="10">
        <v>36.700000000000003</v>
      </c>
      <c r="AZ2598" s="10">
        <v>2655</v>
      </c>
      <c r="BA2598" s="10" t="s">
        <v>305</v>
      </c>
      <c r="BB2598" s="10">
        <v>4.4850249999999994E-2</v>
      </c>
      <c r="BC2598" s="10">
        <v>2.7807154999999997E-2</v>
      </c>
      <c r="BD2598" s="10">
        <v>5</v>
      </c>
      <c r="BE2598" s="10">
        <v>6.1</v>
      </c>
      <c r="BG2598" s="10">
        <v>5.3820299999999995E-2</v>
      </c>
      <c r="BH2598" s="10">
        <v>3.3368585999999999E-2</v>
      </c>
      <c r="BI2598" s="10">
        <v>6</v>
      </c>
      <c r="BJ2598" s="10">
        <v>6.1</v>
      </c>
      <c r="BL2598" s="10">
        <v>6.2790349999999995E-2</v>
      </c>
      <c r="BM2598" s="10">
        <v>3.8930016999999997E-2</v>
      </c>
      <c r="BN2598" s="10">
        <v>7</v>
      </c>
      <c r="BO2598" s="10">
        <v>6.1</v>
      </c>
      <c r="BQ2598" s="10">
        <v>2654</v>
      </c>
      <c r="BR2598" s="10" t="s">
        <v>287</v>
      </c>
      <c r="BS2598" s="10">
        <v>4.6320749999999994E-2</v>
      </c>
      <c r="BT2598" s="10">
        <v>2.8718864999999996E-2</v>
      </c>
      <c r="BU2598" s="10">
        <v>5</v>
      </c>
      <c r="BV2598" s="10">
        <v>6.3</v>
      </c>
      <c r="BX2598" s="10">
        <v>4.5585500000000001E-2</v>
      </c>
      <c r="BY2598" s="10">
        <v>2.8263010000000002E-2</v>
      </c>
      <c r="BZ2598" s="10">
        <v>5</v>
      </c>
      <c r="CA2598" s="10">
        <v>6.2</v>
      </c>
      <c r="CC2598" s="10">
        <v>5.4702600000000004E-2</v>
      </c>
      <c r="CD2598" s="10">
        <v>3.3915612000000005E-2</v>
      </c>
      <c r="CE2598" s="10">
        <v>6</v>
      </c>
      <c r="CF2598" s="10">
        <v>6.2</v>
      </c>
      <c r="CH2598" s="10">
        <v>2654</v>
      </c>
      <c r="CI2598" s="10" t="s">
        <v>287</v>
      </c>
      <c r="CJ2598" s="10">
        <v>8.9700499999999985E-3</v>
      </c>
      <c r="CK2598" s="10">
        <v>5.5614309999999986E-3</v>
      </c>
      <c r="CL2598" s="10">
        <v>1</v>
      </c>
      <c r="CM2598" s="10">
        <v>6.1</v>
      </c>
      <c r="CO2598" s="10">
        <v>8.9700499999999985E-3</v>
      </c>
      <c r="CP2598" s="10">
        <v>5.5614309999999986E-3</v>
      </c>
      <c r="CQ2598" s="10">
        <v>1</v>
      </c>
      <c r="CR2598" s="10">
        <v>6.1</v>
      </c>
      <c r="CT2598" s="10">
        <v>9.1171000000000012E-3</v>
      </c>
      <c r="CU2598" s="10">
        <v>5.6526020000000005E-3</v>
      </c>
      <c r="CV2598" s="10">
        <v>1</v>
      </c>
      <c r="CW2598" s="10">
        <v>6.2</v>
      </c>
      <c r="CY2598" s="10">
        <v>2660</v>
      </c>
      <c r="CZ2598" s="10" t="s">
        <v>399</v>
      </c>
    </row>
    <row r="2599" spans="1:118" x14ac:dyDescent="0.25">
      <c r="A2599" s="10">
        <v>2656</v>
      </c>
      <c r="R2599" s="10">
        <v>2660</v>
      </c>
      <c r="S2599" s="10" t="s">
        <v>399</v>
      </c>
      <c r="AI2599" s="10">
        <v>2660</v>
      </c>
      <c r="AJ2599" s="10" t="s">
        <v>399</v>
      </c>
      <c r="AZ2599" s="10">
        <v>2656</v>
      </c>
      <c r="BA2599" s="10" t="s">
        <v>306</v>
      </c>
      <c r="BB2599" s="10">
        <v>2.6910149999999997E-2</v>
      </c>
      <c r="BC2599" s="10">
        <v>1.6684292999999999E-2</v>
      </c>
      <c r="BD2599" s="10">
        <v>3</v>
      </c>
      <c r="BE2599" s="10">
        <v>6.1</v>
      </c>
      <c r="BG2599" s="10">
        <v>3.5880199999999994E-2</v>
      </c>
      <c r="BH2599" s="10">
        <v>2.2245723999999995E-2</v>
      </c>
      <c r="BI2599" s="10">
        <v>4</v>
      </c>
      <c r="BJ2599" s="10">
        <v>6.1</v>
      </c>
      <c r="BL2599" s="10">
        <v>2.6910149999999997E-2</v>
      </c>
      <c r="BM2599" s="10">
        <v>1.6684292999999999E-2</v>
      </c>
      <c r="BN2599" s="10">
        <v>3</v>
      </c>
      <c r="BO2599" s="10">
        <v>6.1</v>
      </c>
      <c r="BQ2599" s="10">
        <v>2655</v>
      </c>
      <c r="BR2599" s="10" t="s">
        <v>305</v>
      </c>
      <c r="BS2599" s="10">
        <v>7.411319999999999E-2</v>
      </c>
      <c r="BT2599" s="10">
        <v>4.5950183999999991E-2</v>
      </c>
      <c r="BU2599" s="10">
        <v>8</v>
      </c>
      <c r="BV2599" s="10">
        <v>6.3</v>
      </c>
      <c r="BX2599" s="10">
        <v>9.1171000000000002E-2</v>
      </c>
      <c r="BY2599" s="10">
        <v>5.6526020000000003E-2</v>
      </c>
      <c r="BZ2599" s="10">
        <v>10</v>
      </c>
      <c r="CA2599" s="10">
        <v>6.2</v>
      </c>
      <c r="CC2599" s="10">
        <v>8.2053899999999999E-2</v>
      </c>
      <c r="CD2599" s="10">
        <v>5.0873417999999997E-2</v>
      </c>
      <c r="CE2599" s="10">
        <v>9</v>
      </c>
      <c r="CF2599" s="10">
        <v>6.2</v>
      </c>
      <c r="CH2599" s="10">
        <v>2655</v>
      </c>
      <c r="CI2599" s="10" t="s">
        <v>305</v>
      </c>
      <c r="CJ2599" s="10">
        <v>2.6910149999999997E-2</v>
      </c>
      <c r="CK2599" s="10">
        <v>1.6684292999999999E-2</v>
      </c>
      <c r="CL2599" s="10">
        <v>3</v>
      </c>
      <c r="CM2599" s="10">
        <v>6.1</v>
      </c>
      <c r="CO2599" s="10">
        <v>4.4850249999999994E-2</v>
      </c>
      <c r="CP2599" s="10">
        <v>2.7807154999999997E-2</v>
      </c>
      <c r="CQ2599" s="10">
        <v>5</v>
      </c>
      <c r="CR2599" s="10">
        <v>6.1</v>
      </c>
      <c r="CT2599" s="10">
        <v>4.5585500000000001E-2</v>
      </c>
      <c r="CU2599" s="10">
        <v>2.8263010000000002E-2</v>
      </c>
      <c r="CV2599" s="10">
        <v>5</v>
      </c>
      <c r="CW2599" s="10">
        <v>6.2</v>
      </c>
      <c r="CY2599" s="10">
        <v>2661</v>
      </c>
      <c r="CZ2599" s="10" t="s">
        <v>44</v>
      </c>
      <c r="DA2599" s="10">
        <v>0.84</v>
      </c>
      <c r="DB2599" s="10">
        <v>0.45</v>
      </c>
      <c r="DC2599" s="10">
        <v>83</v>
      </c>
      <c r="DD2599" s="10">
        <v>6.6</v>
      </c>
      <c r="DF2599" s="10">
        <v>1</v>
      </c>
      <c r="DG2599" s="10">
        <v>0.4</v>
      </c>
      <c r="DH2599" s="10">
        <v>93</v>
      </c>
      <c r="DI2599" s="10">
        <v>6.7</v>
      </c>
      <c r="DK2599" s="10">
        <v>0.98</v>
      </c>
      <c r="DL2599" s="10">
        <v>0.46</v>
      </c>
      <c r="DM2599" s="10">
        <v>95</v>
      </c>
      <c r="DN2599" s="10">
        <v>6.6</v>
      </c>
    </row>
    <row r="2600" spans="1:118" x14ac:dyDescent="0.25">
      <c r="A2600" s="10">
        <v>2657</v>
      </c>
      <c r="R2600" s="10">
        <v>2661</v>
      </c>
      <c r="S2600" s="10" t="s">
        <v>44</v>
      </c>
      <c r="T2600" s="10">
        <v>0.38</v>
      </c>
      <c r="U2600" s="10">
        <v>0.23</v>
      </c>
      <c r="V2600" s="10">
        <v>40</v>
      </c>
      <c r="W2600" s="10">
        <v>6.4</v>
      </c>
      <c r="Y2600" s="10">
        <v>0.48</v>
      </c>
      <c r="Z2600" s="10">
        <v>0.3</v>
      </c>
      <c r="AA2600" s="10">
        <v>51</v>
      </c>
      <c r="AB2600" s="10">
        <v>6.4</v>
      </c>
      <c r="AD2600" s="10">
        <v>0.6</v>
      </c>
      <c r="AE2600" s="10">
        <v>0.37</v>
      </c>
      <c r="AF2600" s="10">
        <v>63</v>
      </c>
      <c r="AG2600" s="10">
        <v>6.4</v>
      </c>
      <c r="AI2600" s="10">
        <v>2661</v>
      </c>
      <c r="AJ2600" s="10" t="s">
        <v>44</v>
      </c>
      <c r="AK2600" s="10">
        <v>0.92</v>
      </c>
      <c r="AL2600" s="10">
        <v>0.48</v>
      </c>
      <c r="AM2600" s="10">
        <v>91</v>
      </c>
      <c r="AN2600" s="10">
        <v>6.6</v>
      </c>
      <c r="AP2600" s="10">
        <v>1.1000000000000001</v>
      </c>
      <c r="AQ2600" s="10">
        <v>0.53</v>
      </c>
      <c r="AR2600" s="10">
        <v>104</v>
      </c>
      <c r="AS2600" s="10">
        <v>6.5</v>
      </c>
      <c r="AU2600" s="10">
        <v>1.2</v>
      </c>
      <c r="AV2600" s="10">
        <v>0.51</v>
      </c>
      <c r="AW2600" s="10">
        <v>115</v>
      </c>
      <c r="AX2600" s="10">
        <v>6.6</v>
      </c>
      <c r="AZ2600" s="10">
        <v>2657</v>
      </c>
      <c r="BA2600" s="10" t="s">
        <v>291</v>
      </c>
      <c r="BB2600" s="10">
        <v>1.7940099999999997E-2</v>
      </c>
      <c r="BC2600" s="10">
        <v>1.1122861999999997E-2</v>
      </c>
      <c r="BD2600" s="10">
        <v>2</v>
      </c>
      <c r="BE2600" s="10">
        <v>6.1</v>
      </c>
      <c r="BG2600" s="10">
        <v>0.26013144999999999</v>
      </c>
      <c r="BH2600" s="10">
        <v>0.16128149899999999</v>
      </c>
      <c r="BI2600" s="10">
        <v>29</v>
      </c>
      <c r="BJ2600" s="10">
        <v>6.1</v>
      </c>
      <c r="BL2600" s="10">
        <v>3.5880199999999994E-2</v>
      </c>
      <c r="BM2600" s="10">
        <v>2.2245723999999995E-2</v>
      </c>
      <c r="BN2600" s="10">
        <v>4</v>
      </c>
      <c r="BO2600" s="10">
        <v>6.1</v>
      </c>
      <c r="BQ2600" s="10">
        <v>2656</v>
      </c>
      <c r="BR2600" s="10" t="s">
        <v>306</v>
      </c>
      <c r="BS2600" s="10">
        <v>5.5584899999999993E-2</v>
      </c>
      <c r="BT2600" s="10">
        <v>3.4462637999999997E-2</v>
      </c>
      <c r="BU2600" s="10">
        <v>6</v>
      </c>
      <c r="BV2600" s="10">
        <v>6.3</v>
      </c>
      <c r="BX2600" s="10">
        <v>5.4702600000000004E-2</v>
      </c>
      <c r="BY2600" s="10">
        <v>3.3915612000000005E-2</v>
      </c>
      <c r="BZ2600" s="10">
        <v>6</v>
      </c>
      <c r="CA2600" s="10">
        <v>6.2</v>
      </c>
      <c r="CC2600" s="10">
        <v>5.4702600000000004E-2</v>
      </c>
      <c r="CD2600" s="10">
        <v>3.3915612000000005E-2</v>
      </c>
      <c r="CE2600" s="10">
        <v>6</v>
      </c>
      <c r="CF2600" s="10">
        <v>6.2</v>
      </c>
      <c r="CH2600" s="10">
        <v>2656</v>
      </c>
      <c r="CI2600" s="10" t="s">
        <v>306</v>
      </c>
      <c r="CJ2600" s="10">
        <v>3.5880199999999994E-2</v>
      </c>
      <c r="CK2600" s="10">
        <v>2.2245723999999995E-2</v>
      </c>
      <c r="CL2600" s="10">
        <v>4</v>
      </c>
      <c r="CM2600" s="10">
        <v>6.1</v>
      </c>
      <c r="CO2600" s="10">
        <v>3.5880199999999994E-2</v>
      </c>
      <c r="CP2600" s="10">
        <v>2.2245723999999995E-2</v>
      </c>
      <c r="CQ2600" s="10">
        <v>4</v>
      </c>
      <c r="CR2600" s="10">
        <v>6.1</v>
      </c>
      <c r="CT2600" s="10">
        <v>3.6468400000000005E-2</v>
      </c>
      <c r="CU2600" s="10">
        <v>2.2610408000000002E-2</v>
      </c>
      <c r="CV2600" s="10">
        <v>4</v>
      </c>
      <c r="CW2600" s="10">
        <v>6.2</v>
      </c>
      <c r="CY2600" s="10">
        <v>2662</v>
      </c>
      <c r="CZ2600" s="10" t="s">
        <v>305</v>
      </c>
      <c r="DA2600" s="10">
        <v>0.21694199999999997</v>
      </c>
      <c r="DB2600" s="10">
        <v>7.1156975999999997E-2</v>
      </c>
      <c r="DC2600" s="10">
        <v>20</v>
      </c>
      <c r="DD2600" s="10">
        <v>6.6</v>
      </c>
      <c r="DF2600" s="10">
        <v>0.24225189999999996</v>
      </c>
      <c r="DG2600" s="10">
        <v>7.9458623199999995E-2</v>
      </c>
      <c r="DH2600" s="10">
        <v>22</v>
      </c>
      <c r="DI2600" s="10">
        <v>6.7</v>
      </c>
      <c r="DK2600" s="10">
        <v>0.23863619999999997</v>
      </c>
      <c r="DL2600" s="10">
        <v>7.8272673599999995E-2</v>
      </c>
      <c r="DM2600" s="10">
        <v>22</v>
      </c>
      <c r="DN2600" s="10">
        <v>6.6</v>
      </c>
    </row>
    <row r="2601" spans="1:118" x14ac:dyDescent="0.25">
      <c r="A2601" s="10">
        <v>2658</v>
      </c>
      <c r="R2601" s="10">
        <v>2662</v>
      </c>
      <c r="S2601" s="10" t="s">
        <v>305</v>
      </c>
      <c r="T2601" s="10">
        <v>5.6467199999999995E-2</v>
      </c>
      <c r="U2601" s="10">
        <v>3.5009663999999996E-2</v>
      </c>
      <c r="V2601" s="10">
        <v>6</v>
      </c>
      <c r="W2601" s="10">
        <v>6.4</v>
      </c>
      <c r="Y2601" s="10">
        <v>4.6320749999999994E-2</v>
      </c>
      <c r="Z2601" s="10">
        <v>2.8718864999999996E-2</v>
      </c>
      <c r="AA2601" s="10">
        <v>5</v>
      </c>
      <c r="AB2601" s="10">
        <v>6.3</v>
      </c>
      <c r="AD2601" s="10">
        <v>8.9700499999999989E-2</v>
      </c>
      <c r="AE2601" s="10">
        <v>5.5614309999999993E-2</v>
      </c>
      <c r="AF2601" s="10">
        <v>10</v>
      </c>
      <c r="AG2601" s="10">
        <v>6.1</v>
      </c>
      <c r="AI2601" s="10">
        <v>2662</v>
      </c>
      <c r="AJ2601" s="10" t="s">
        <v>305</v>
      </c>
      <c r="AK2601" s="10">
        <v>0.18188874000000002</v>
      </c>
      <c r="AL2601" s="10">
        <v>9.5673477240000013E-2</v>
      </c>
      <c r="AM2601" s="10">
        <v>18</v>
      </c>
      <c r="AN2601" s="10">
        <v>6.6</v>
      </c>
      <c r="AP2601" s="10">
        <v>0.22017709999999999</v>
      </c>
      <c r="AQ2601" s="10">
        <v>0.11273067519999999</v>
      </c>
      <c r="AR2601" s="10">
        <v>22</v>
      </c>
      <c r="AS2601" s="10">
        <v>6.5</v>
      </c>
      <c r="AU2601" s="10">
        <v>0.26261399999999996</v>
      </c>
      <c r="AV2601" s="10">
        <v>0.11187356399999998</v>
      </c>
      <c r="AW2601" s="10">
        <v>25</v>
      </c>
      <c r="AX2601" s="10">
        <v>6.6</v>
      </c>
      <c r="AZ2601" s="10">
        <v>2658</v>
      </c>
      <c r="BA2601" s="10" t="s">
        <v>8</v>
      </c>
      <c r="BQ2601" s="10">
        <v>2657</v>
      </c>
      <c r="BR2601" s="10" t="s">
        <v>291</v>
      </c>
      <c r="BS2601" s="10">
        <v>4.6320749999999994E-2</v>
      </c>
      <c r="BT2601" s="10">
        <v>2.8718864999999996E-2</v>
      </c>
      <c r="BU2601" s="10">
        <v>5</v>
      </c>
      <c r="BV2601" s="10">
        <v>6.3</v>
      </c>
      <c r="BX2601" s="10">
        <v>0.1641078</v>
      </c>
      <c r="BY2601" s="10">
        <v>0.10174683599999999</v>
      </c>
      <c r="BZ2601" s="10">
        <v>18</v>
      </c>
      <c r="CA2601" s="10">
        <v>6.2</v>
      </c>
      <c r="CC2601" s="10">
        <v>4.5585500000000001E-2</v>
      </c>
      <c r="CD2601" s="10">
        <v>2.8263010000000002E-2</v>
      </c>
      <c r="CE2601" s="10">
        <v>5</v>
      </c>
      <c r="CF2601" s="10">
        <v>6.2</v>
      </c>
      <c r="CH2601" s="10">
        <v>2657</v>
      </c>
      <c r="CI2601" s="10" t="s">
        <v>291</v>
      </c>
      <c r="CJ2601" s="10">
        <v>1.7940099999999997E-2</v>
      </c>
      <c r="CK2601" s="10">
        <v>1.1122861999999997E-2</v>
      </c>
      <c r="CL2601" s="10">
        <v>2</v>
      </c>
      <c r="CM2601" s="10">
        <v>6.1</v>
      </c>
      <c r="CO2601" s="10">
        <v>8.9700499999999989E-2</v>
      </c>
      <c r="CP2601" s="10">
        <v>5.5614309999999993E-2</v>
      </c>
      <c r="CQ2601" s="10">
        <v>10</v>
      </c>
      <c r="CR2601" s="10">
        <v>6.1</v>
      </c>
      <c r="CT2601" s="10">
        <v>3.6468400000000005E-2</v>
      </c>
      <c r="CU2601" s="10">
        <v>2.2610408000000002E-2</v>
      </c>
      <c r="CV2601" s="10">
        <v>4</v>
      </c>
      <c r="CW2601" s="10">
        <v>6.2</v>
      </c>
      <c r="CY2601" s="10">
        <v>2663</v>
      </c>
      <c r="CZ2601" s="10" t="s">
        <v>289</v>
      </c>
      <c r="DA2601" s="10">
        <v>1.08471E-2</v>
      </c>
      <c r="DB2601" s="10">
        <v>3.5578488E-3</v>
      </c>
      <c r="DC2601" s="10">
        <v>1</v>
      </c>
      <c r="DD2601" s="10">
        <v>6.6</v>
      </c>
      <c r="DF2601" s="10">
        <v>1.1011449999999999E-2</v>
      </c>
      <c r="DG2601" s="10">
        <v>3.6117555999999997E-3</v>
      </c>
      <c r="DH2601" s="10">
        <v>1</v>
      </c>
      <c r="DI2601" s="10">
        <v>6.7</v>
      </c>
      <c r="DK2601" s="10">
        <v>1.08471E-2</v>
      </c>
      <c r="DL2601" s="10">
        <v>3.5578488E-3</v>
      </c>
      <c r="DM2601" s="10">
        <v>1</v>
      </c>
      <c r="DN2601" s="10">
        <v>6.6</v>
      </c>
    </row>
    <row r="2602" spans="1:118" x14ac:dyDescent="0.25">
      <c r="A2602" s="10">
        <v>2659</v>
      </c>
      <c r="R2602" s="10">
        <v>2663</v>
      </c>
      <c r="S2602" s="10" t="s">
        <v>289</v>
      </c>
      <c r="T2602" s="10">
        <v>9.4112000000000015E-3</v>
      </c>
      <c r="U2602" s="10">
        <v>5.8349440000000008E-3</v>
      </c>
      <c r="V2602" s="10">
        <v>1</v>
      </c>
      <c r="W2602" s="10">
        <v>6.4</v>
      </c>
      <c r="Y2602" s="10">
        <v>9.2641499999999988E-3</v>
      </c>
      <c r="Z2602" s="10">
        <v>5.7437729999999989E-3</v>
      </c>
      <c r="AA2602" s="10">
        <v>1</v>
      </c>
      <c r="AB2602" s="10">
        <v>6.3</v>
      </c>
      <c r="AD2602" s="10">
        <v>8.9700499999999985E-3</v>
      </c>
      <c r="AE2602" s="10">
        <v>5.5614309999999986E-3</v>
      </c>
      <c r="AF2602" s="10">
        <v>1</v>
      </c>
      <c r="AG2602" s="10">
        <v>6.1</v>
      </c>
      <c r="AI2602" s="10">
        <v>2663</v>
      </c>
      <c r="AJ2602" s="10" t="s">
        <v>289</v>
      </c>
      <c r="AK2602" s="10">
        <v>2.020986E-2</v>
      </c>
      <c r="AL2602" s="10">
        <v>1.0630386360000001E-2</v>
      </c>
      <c r="AM2602" s="10">
        <v>2</v>
      </c>
      <c r="AN2602" s="10">
        <v>6.6</v>
      </c>
      <c r="AP2602" s="10">
        <v>3.0024149999999999E-2</v>
      </c>
      <c r="AQ2602" s="10">
        <v>1.53723648E-2</v>
      </c>
      <c r="AR2602" s="10">
        <v>3</v>
      </c>
      <c r="AS2602" s="10">
        <v>6.5</v>
      </c>
      <c r="AU2602" s="10">
        <v>4.2018239999999998E-2</v>
      </c>
      <c r="AV2602" s="10">
        <v>1.7899770239999998E-2</v>
      </c>
      <c r="AW2602" s="10">
        <v>4</v>
      </c>
      <c r="AX2602" s="10">
        <v>6.6</v>
      </c>
      <c r="AZ2602" s="10">
        <v>2659</v>
      </c>
      <c r="BA2602" s="10" t="s">
        <v>9</v>
      </c>
      <c r="BB2602" s="10">
        <v>0.3</v>
      </c>
      <c r="BC2602" s="10">
        <v>0.22</v>
      </c>
      <c r="BD2602" s="10">
        <v>5</v>
      </c>
      <c r="BE2602" s="10">
        <v>36.6</v>
      </c>
      <c r="BG2602" s="10">
        <v>0.47</v>
      </c>
      <c r="BH2602" s="10">
        <v>0.3</v>
      </c>
      <c r="BI2602" s="10">
        <v>8</v>
      </c>
      <c r="BJ2602" s="10">
        <v>36.6</v>
      </c>
      <c r="BL2602" s="10">
        <v>0.47</v>
      </c>
      <c r="BM2602" s="10">
        <v>0.32</v>
      </c>
      <c r="BN2602" s="10">
        <v>8</v>
      </c>
      <c r="BO2602" s="10">
        <v>36.700000000000003</v>
      </c>
      <c r="BQ2602" s="10">
        <v>2658</v>
      </c>
      <c r="BR2602" s="10" t="s">
        <v>8</v>
      </c>
      <c r="CH2602" s="10">
        <v>2658</v>
      </c>
      <c r="CI2602" s="10" t="s">
        <v>8</v>
      </c>
      <c r="CY2602" s="10">
        <v>2664</v>
      </c>
      <c r="CZ2602" s="10" t="s">
        <v>306</v>
      </c>
      <c r="DA2602" s="10">
        <v>7.5929699999999989E-2</v>
      </c>
      <c r="DB2602" s="10">
        <v>2.4904941599999997E-2</v>
      </c>
      <c r="DC2602" s="10">
        <v>7</v>
      </c>
      <c r="DD2602" s="10">
        <v>6.6</v>
      </c>
      <c r="DF2602" s="10">
        <v>8.8091599999999992E-2</v>
      </c>
      <c r="DG2602" s="10">
        <v>2.8894044799999997E-2</v>
      </c>
      <c r="DH2602" s="10">
        <v>8</v>
      </c>
      <c r="DI2602" s="10">
        <v>6.7</v>
      </c>
      <c r="DK2602" s="10">
        <v>9.7623899999999986E-2</v>
      </c>
      <c r="DL2602" s="10">
        <v>3.2020639199999999E-2</v>
      </c>
      <c r="DM2602" s="10">
        <v>9</v>
      </c>
      <c r="DN2602" s="10">
        <v>6.6</v>
      </c>
    </row>
    <row r="2603" spans="1:118" x14ac:dyDescent="0.25">
      <c r="A2603" s="10">
        <v>2660</v>
      </c>
      <c r="R2603" s="10">
        <v>2664</v>
      </c>
      <c r="S2603" s="10" t="s">
        <v>306</v>
      </c>
      <c r="T2603" s="10">
        <v>0.2164576</v>
      </c>
      <c r="U2603" s="10">
        <v>0.134203712</v>
      </c>
      <c r="V2603" s="10">
        <v>23</v>
      </c>
      <c r="W2603" s="10">
        <v>6.4</v>
      </c>
      <c r="Y2603" s="10">
        <v>0.23160374999999997</v>
      </c>
      <c r="Z2603" s="10">
        <v>0.14359432499999997</v>
      </c>
      <c r="AA2603" s="10">
        <v>25</v>
      </c>
      <c r="AB2603" s="10">
        <v>6.3</v>
      </c>
      <c r="AD2603" s="10">
        <v>0.26910149999999999</v>
      </c>
      <c r="AE2603" s="10">
        <v>0.16684293</v>
      </c>
      <c r="AF2603" s="10">
        <v>30</v>
      </c>
      <c r="AG2603" s="10">
        <v>6.1</v>
      </c>
      <c r="AI2603" s="10">
        <v>2664</v>
      </c>
      <c r="AJ2603" s="10" t="s">
        <v>306</v>
      </c>
      <c r="AK2603" s="10">
        <v>0.20209859999999999</v>
      </c>
      <c r="AL2603" s="10">
        <v>0.10630386359999999</v>
      </c>
      <c r="AM2603" s="10">
        <v>20</v>
      </c>
      <c r="AN2603" s="10">
        <v>6.6</v>
      </c>
      <c r="AP2603" s="10">
        <v>0.23018515000000001</v>
      </c>
      <c r="AQ2603" s="10">
        <v>0.11785479680000001</v>
      </c>
      <c r="AR2603" s="10">
        <v>23</v>
      </c>
      <c r="AS2603" s="10">
        <v>6.5</v>
      </c>
      <c r="AU2603" s="10">
        <v>0.26261399999999996</v>
      </c>
      <c r="AV2603" s="10">
        <v>0.11187356399999998</v>
      </c>
      <c r="AW2603" s="10">
        <v>25</v>
      </c>
      <c r="AX2603" s="10">
        <v>6.6</v>
      </c>
      <c r="AZ2603" s="10">
        <v>2660</v>
      </c>
      <c r="BA2603" s="10" t="s">
        <v>399</v>
      </c>
      <c r="BQ2603" s="10">
        <v>2659</v>
      </c>
      <c r="BR2603" s="10" t="s">
        <v>9</v>
      </c>
      <c r="BS2603" s="10">
        <v>0.76</v>
      </c>
      <c r="BT2603" s="10">
        <v>0.52</v>
      </c>
      <c r="BU2603" s="10">
        <v>13</v>
      </c>
      <c r="BV2603" s="10">
        <v>37.4</v>
      </c>
      <c r="BX2603" s="10">
        <v>0.86</v>
      </c>
      <c r="BY2603" s="10">
        <v>0.5</v>
      </c>
      <c r="BZ2603" s="10">
        <v>14</v>
      </c>
      <c r="CA2603" s="10">
        <v>37.299999999999997</v>
      </c>
      <c r="CC2603" s="10">
        <v>0.95</v>
      </c>
      <c r="CD2603" s="10">
        <v>0.54</v>
      </c>
      <c r="CE2603" s="10">
        <v>15</v>
      </c>
      <c r="CF2603" s="10">
        <v>37.200000000000003</v>
      </c>
      <c r="CH2603" s="10">
        <v>2659</v>
      </c>
      <c r="CI2603" s="10" t="s">
        <v>9</v>
      </c>
      <c r="CJ2603" s="10">
        <v>0.22</v>
      </c>
      <c r="CK2603" s="10">
        <v>0.27</v>
      </c>
      <c r="CL2603" s="10">
        <v>4</v>
      </c>
      <c r="CM2603" s="10">
        <v>36.6</v>
      </c>
      <c r="CO2603" s="10">
        <v>0.36</v>
      </c>
      <c r="CP2603" s="10">
        <v>0.35</v>
      </c>
      <c r="CQ2603" s="10">
        <v>6</v>
      </c>
      <c r="CR2603" s="10">
        <v>36.6</v>
      </c>
      <c r="CT2603" s="10">
        <v>0.42</v>
      </c>
      <c r="CU2603" s="10">
        <v>0.35</v>
      </c>
      <c r="CV2603" s="10">
        <v>8</v>
      </c>
      <c r="CW2603" s="10">
        <v>36.700000000000003</v>
      </c>
      <c r="CY2603" s="10">
        <v>2665</v>
      </c>
      <c r="CZ2603" s="10" t="s">
        <v>307</v>
      </c>
      <c r="DA2603" s="10">
        <v>0.56404919999999992</v>
      </c>
      <c r="DB2603" s="10">
        <v>0.18500813759999998</v>
      </c>
      <c r="DC2603" s="10">
        <v>52</v>
      </c>
      <c r="DD2603" s="10">
        <v>6.6</v>
      </c>
      <c r="DF2603" s="10">
        <v>0.64967554999999988</v>
      </c>
      <c r="DG2603" s="10">
        <v>0.21309358039999998</v>
      </c>
      <c r="DH2603" s="10">
        <v>59</v>
      </c>
      <c r="DI2603" s="10">
        <v>6.7</v>
      </c>
      <c r="DK2603" s="10">
        <v>0.6508259999999999</v>
      </c>
      <c r="DL2603" s="10">
        <v>0.21347092799999998</v>
      </c>
      <c r="DM2603" s="10">
        <v>60</v>
      </c>
      <c r="DN2603" s="10">
        <v>6.6</v>
      </c>
    </row>
    <row r="2604" spans="1:118" x14ac:dyDescent="0.25">
      <c r="A2604" s="10">
        <v>2661</v>
      </c>
      <c r="R2604" s="10">
        <v>2665</v>
      </c>
      <c r="S2604" s="10" t="s">
        <v>307</v>
      </c>
      <c r="T2604" s="10">
        <v>6.5878400000000004E-2</v>
      </c>
      <c r="U2604" s="10">
        <v>4.0844608000000004E-2</v>
      </c>
      <c r="V2604" s="10">
        <v>7</v>
      </c>
      <c r="W2604" s="10">
        <v>6.4</v>
      </c>
      <c r="Y2604" s="10">
        <v>0.16675469999999998</v>
      </c>
      <c r="Z2604" s="10">
        <v>0.10338791399999998</v>
      </c>
      <c r="AA2604" s="10">
        <v>18</v>
      </c>
      <c r="AB2604" s="10">
        <v>6.3</v>
      </c>
      <c r="AD2604" s="10">
        <v>0.17940099999999998</v>
      </c>
      <c r="AE2604" s="10">
        <v>0.11122861999999999</v>
      </c>
      <c r="AF2604" s="10">
        <v>20</v>
      </c>
      <c r="AG2604" s="10">
        <v>6.1</v>
      </c>
      <c r="AI2604" s="10">
        <v>2665</v>
      </c>
      <c r="AJ2604" s="10" t="s">
        <v>307</v>
      </c>
      <c r="AK2604" s="10">
        <v>0.48503663999999996</v>
      </c>
      <c r="AL2604" s="10">
        <v>0.25512927264000002</v>
      </c>
      <c r="AM2604" s="10">
        <v>48</v>
      </c>
      <c r="AN2604" s="10">
        <v>6.6</v>
      </c>
      <c r="AP2604" s="10">
        <v>0.53042665</v>
      </c>
      <c r="AQ2604" s="10">
        <v>0.27157844479999999</v>
      </c>
      <c r="AR2604" s="10">
        <v>53</v>
      </c>
      <c r="AS2604" s="10">
        <v>6.5</v>
      </c>
      <c r="AU2604" s="10">
        <v>0.60926447999999989</v>
      </c>
      <c r="AV2604" s="10">
        <v>0.25954666847999996</v>
      </c>
      <c r="AW2604" s="10">
        <v>58</v>
      </c>
      <c r="AX2604" s="10">
        <v>6.6</v>
      </c>
      <c r="AZ2604" s="10">
        <v>2661</v>
      </c>
      <c r="BA2604" s="10" t="s">
        <v>44</v>
      </c>
      <c r="BB2604" s="10">
        <v>0.28999999999999998</v>
      </c>
      <c r="BC2604" s="10">
        <v>0.18</v>
      </c>
      <c r="BD2604" s="10">
        <v>30</v>
      </c>
      <c r="BE2604" s="10">
        <v>6.4</v>
      </c>
      <c r="BG2604" s="10">
        <v>0.46</v>
      </c>
      <c r="BH2604" s="10">
        <v>0.26</v>
      </c>
      <c r="BI2604" s="10">
        <v>47</v>
      </c>
      <c r="BJ2604" s="10">
        <v>6.4</v>
      </c>
      <c r="BL2604" s="10">
        <v>0.46</v>
      </c>
      <c r="BM2604" s="10">
        <v>0.28000000000000003</v>
      </c>
      <c r="BN2604" s="10">
        <v>47</v>
      </c>
      <c r="BO2604" s="10">
        <v>6.4</v>
      </c>
      <c r="BQ2604" s="10">
        <v>2660</v>
      </c>
      <c r="BR2604" s="10" t="s">
        <v>399</v>
      </c>
      <c r="CH2604" s="10">
        <v>2660</v>
      </c>
      <c r="CI2604" s="10" t="s">
        <v>399</v>
      </c>
      <c r="CY2604" s="10">
        <v>3229</v>
      </c>
      <c r="CZ2604" s="10" t="s">
        <v>868</v>
      </c>
    </row>
    <row r="2605" spans="1:118" x14ac:dyDescent="0.25">
      <c r="A2605" s="10">
        <v>2662</v>
      </c>
      <c r="R2605" s="10">
        <v>2666</v>
      </c>
      <c r="S2605" s="10" t="s">
        <v>10</v>
      </c>
      <c r="T2605" s="10">
        <v>0</v>
      </c>
      <c r="U2605" s="10">
        <v>0</v>
      </c>
      <c r="V2605" s="10">
        <v>0</v>
      </c>
      <c r="W2605" s="10">
        <v>11</v>
      </c>
      <c r="Y2605" s="10">
        <v>0</v>
      </c>
      <c r="Z2605" s="10">
        <v>0</v>
      </c>
      <c r="AA2605" s="10">
        <v>0</v>
      </c>
      <c r="AB2605" s="10">
        <v>11</v>
      </c>
      <c r="AD2605" s="10">
        <v>0</v>
      </c>
      <c r="AE2605" s="10">
        <v>0</v>
      </c>
      <c r="AF2605" s="10">
        <v>0</v>
      </c>
      <c r="AG2605" s="10">
        <v>11</v>
      </c>
      <c r="AI2605" s="10">
        <v>2666</v>
      </c>
      <c r="AJ2605" s="10" t="s">
        <v>10</v>
      </c>
      <c r="AK2605" s="10">
        <v>0</v>
      </c>
      <c r="AL2605" s="10">
        <v>0</v>
      </c>
      <c r="AM2605" s="10">
        <v>0</v>
      </c>
      <c r="AN2605" s="10">
        <v>11.1</v>
      </c>
      <c r="AP2605" s="10">
        <v>0</v>
      </c>
      <c r="AQ2605" s="10">
        <v>0</v>
      </c>
      <c r="AR2605" s="10">
        <v>0</v>
      </c>
      <c r="AS2605" s="10">
        <v>11.1</v>
      </c>
      <c r="AU2605" s="10">
        <v>0</v>
      </c>
      <c r="AV2605" s="10">
        <v>0</v>
      </c>
      <c r="AW2605" s="10">
        <v>0</v>
      </c>
      <c r="AX2605" s="10">
        <v>11.1</v>
      </c>
      <c r="AZ2605" s="10">
        <v>2662</v>
      </c>
      <c r="BA2605" s="10" t="s">
        <v>305</v>
      </c>
      <c r="BB2605" s="10">
        <v>4.7056000000000008E-2</v>
      </c>
      <c r="BC2605" s="10">
        <v>2.9174720000000005E-2</v>
      </c>
      <c r="BD2605" s="10">
        <v>5</v>
      </c>
      <c r="BE2605" s="10">
        <v>6.4</v>
      </c>
      <c r="BG2605" s="10">
        <v>7.5289600000000012E-2</v>
      </c>
      <c r="BH2605" s="10">
        <v>4.6679552000000006E-2</v>
      </c>
      <c r="BI2605" s="10">
        <v>8</v>
      </c>
      <c r="BJ2605" s="10">
        <v>6.4</v>
      </c>
      <c r="BL2605" s="10">
        <v>9.4112000000000015E-2</v>
      </c>
      <c r="BM2605" s="10">
        <v>5.8349440000000009E-2</v>
      </c>
      <c r="BN2605" s="10">
        <v>10</v>
      </c>
      <c r="BO2605" s="10">
        <v>6.4</v>
      </c>
      <c r="BQ2605" s="10">
        <v>2661</v>
      </c>
      <c r="BR2605" s="10" t="s">
        <v>44</v>
      </c>
      <c r="BS2605" s="10">
        <v>0.74</v>
      </c>
      <c r="BT2605" s="10">
        <v>0.46</v>
      </c>
      <c r="BU2605" s="10">
        <v>75</v>
      </c>
      <c r="BV2605" s="10">
        <v>6.6</v>
      </c>
      <c r="BX2605" s="10">
        <v>0.84</v>
      </c>
      <c r="BY2605" s="10">
        <v>0.44</v>
      </c>
      <c r="BZ2605" s="10">
        <v>83</v>
      </c>
      <c r="CA2605" s="10">
        <v>6.6</v>
      </c>
      <c r="CC2605" s="10">
        <v>0.93</v>
      </c>
      <c r="CD2605" s="10">
        <v>0.48</v>
      </c>
      <c r="CE2605" s="10">
        <v>90</v>
      </c>
      <c r="CF2605" s="10">
        <v>6.6</v>
      </c>
      <c r="CH2605" s="10">
        <v>2661</v>
      </c>
      <c r="CI2605" s="10" t="s">
        <v>44</v>
      </c>
      <c r="CJ2605" s="10">
        <v>0.21</v>
      </c>
      <c r="CK2605" s="10">
        <v>0.13</v>
      </c>
      <c r="CL2605" s="10">
        <v>23</v>
      </c>
      <c r="CM2605" s="10">
        <v>6.7</v>
      </c>
      <c r="CO2605" s="10">
        <v>0.35</v>
      </c>
      <c r="CP2605" s="10">
        <v>0.21</v>
      </c>
      <c r="CQ2605" s="10">
        <v>35</v>
      </c>
      <c r="CR2605" s="10">
        <v>6.7</v>
      </c>
      <c r="CT2605" s="10">
        <v>0.41</v>
      </c>
      <c r="CU2605" s="10">
        <v>0.21</v>
      </c>
      <c r="CV2605" s="10">
        <v>40</v>
      </c>
      <c r="CW2605" s="10">
        <v>6.7</v>
      </c>
      <c r="CY2605" s="10">
        <v>3230</v>
      </c>
      <c r="CZ2605" s="10" t="s">
        <v>867</v>
      </c>
    </row>
    <row r="2606" spans="1:118" x14ac:dyDescent="0.25">
      <c r="A2606" s="10">
        <v>2663</v>
      </c>
      <c r="R2606" s="10">
        <v>2667</v>
      </c>
      <c r="S2606" s="10" t="s">
        <v>10</v>
      </c>
      <c r="T2606" s="10">
        <v>0</v>
      </c>
      <c r="U2606" s="10">
        <v>0</v>
      </c>
      <c r="V2606" s="10">
        <v>0</v>
      </c>
      <c r="W2606" s="10">
        <v>11</v>
      </c>
      <c r="Y2606" s="10">
        <v>0</v>
      </c>
      <c r="Z2606" s="10">
        <v>0</v>
      </c>
      <c r="AA2606" s="10">
        <v>0</v>
      </c>
      <c r="AB2606" s="10">
        <v>11</v>
      </c>
      <c r="AD2606" s="10">
        <v>0</v>
      </c>
      <c r="AE2606" s="10">
        <v>0</v>
      </c>
      <c r="AF2606" s="10">
        <v>0</v>
      </c>
      <c r="AG2606" s="10">
        <v>11</v>
      </c>
      <c r="AI2606" s="10">
        <v>2667</v>
      </c>
      <c r="AJ2606" s="10" t="s">
        <v>10</v>
      </c>
      <c r="AK2606" s="10">
        <v>0</v>
      </c>
      <c r="AL2606" s="10">
        <v>0</v>
      </c>
      <c r="AM2606" s="10">
        <v>0</v>
      </c>
      <c r="AN2606" s="10">
        <v>11.1</v>
      </c>
      <c r="AP2606" s="10">
        <v>0</v>
      </c>
      <c r="AQ2606" s="10">
        <v>0</v>
      </c>
      <c r="AR2606" s="10">
        <v>0</v>
      </c>
      <c r="AS2606" s="10">
        <v>11.1</v>
      </c>
      <c r="AU2606" s="10">
        <v>0</v>
      </c>
      <c r="AV2606" s="10">
        <v>0</v>
      </c>
      <c r="AW2606" s="10">
        <v>0</v>
      </c>
      <c r="AX2606" s="10">
        <v>11.1</v>
      </c>
      <c r="AZ2606" s="10">
        <v>2663</v>
      </c>
      <c r="BA2606" s="10" t="s">
        <v>289</v>
      </c>
      <c r="BB2606" s="10">
        <v>9.4112000000000015E-3</v>
      </c>
      <c r="BC2606" s="10">
        <v>5.8349440000000008E-3</v>
      </c>
      <c r="BD2606" s="10">
        <v>1</v>
      </c>
      <c r="BE2606" s="10">
        <v>6.4</v>
      </c>
      <c r="BG2606" s="10">
        <v>9.4112000000000015E-3</v>
      </c>
      <c r="BH2606" s="10">
        <v>5.8349440000000008E-3</v>
      </c>
      <c r="BI2606" s="10">
        <v>1</v>
      </c>
      <c r="BJ2606" s="10">
        <v>6.4</v>
      </c>
      <c r="BL2606" s="10">
        <v>9.4112000000000015E-3</v>
      </c>
      <c r="BM2606" s="10">
        <v>5.8349440000000008E-3</v>
      </c>
      <c r="BN2606" s="10">
        <v>1</v>
      </c>
      <c r="BO2606" s="10">
        <v>6.4</v>
      </c>
      <c r="BQ2606" s="10">
        <v>2662</v>
      </c>
      <c r="BR2606" s="10" t="s">
        <v>305</v>
      </c>
      <c r="BS2606" s="10">
        <v>0.18291636</v>
      </c>
      <c r="BT2606" s="10">
        <v>9.3653176320000003E-2</v>
      </c>
      <c r="BU2606" s="10">
        <v>18</v>
      </c>
      <c r="BV2606" s="10">
        <v>6.6</v>
      </c>
      <c r="BX2606" s="10">
        <v>0.18291636</v>
      </c>
      <c r="BY2606" s="10">
        <v>9.3653176320000003E-2</v>
      </c>
      <c r="BZ2606" s="10">
        <v>18</v>
      </c>
      <c r="CA2606" s="10">
        <v>6.6</v>
      </c>
      <c r="CC2606" s="10">
        <v>0.22356443999999998</v>
      </c>
      <c r="CD2606" s="10">
        <v>0.11446499328</v>
      </c>
      <c r="CE2606" s="10">
        <v>22</v>
      </c>
      <c r="CF2606" s="10">
        <v>6.6</v>
      </c>
      <c r="CH2606" s="10">
        <v>2662</v>
      </c>
      <c r="CI2606" s="10" t="s">
        <v>305</v>
      </c>
      <c r="CJ2606" s="10">
        <v>2.9557049999999998E-2</v>
      </c>
      <c r="CK2606" s="10">
        <v>1.8325371E-2</v>
      </c>
      <c r="CL2606" s="10">
        <v>3</v>
      </c>
      <c r="CM2606" s="10">
        <v>6.7</v>
      </c>
      <c r="CO2606" s="10">
        <v>6.8966449999999999E-2</v>
      </c>
      <c r="CP2606" s="10">
        <v>4.2759198999999998E-2</v>
      </c>
      <c r="CQ2606" s="10">
        <v>7</v>
      </c>
      <c r="CR2606" s="10">
        <v>6.7</v>
      </c>
      <c r="CT2606" s="10">
        <v>7.8818799999999994E-2</v>
      </c>
      <c r="CU2606" s="10">
        <v>4.8867655999999995E-2</v>
      </c>
      <c r="CV2606" s="10">
        <v>8</v>
      </c>
      <c r="CW2606" s="10">
        <v>6.7</v>
      </c>
      <c r="CY2606" s="10">
        <v>2666</v>
      </c>
      <c r="CZ2606" s="10" t="s">
        <v>10</v>
      </c>
      <c r="DA2606" s="10">
        <v>0.35599999999999998</v>
      </c>
      <c r="DB2606" s="10">
        <v>0.16</v>
      </c>
      <c r="DC2606" s="10">
        <v>20.89</v>
      </c>
      <c r="DD2606" s="10">
        <v>10.5</v>
      </c>
      <c r="DF2606" s="10">
        <v>0.38</v>
      </c>
      <c r="DG2606" s="10">
        <v>0.16</v>
      </c>
      <c r="DH2606" s="10">
        <v>22.07</v>
      </c>
      <c r="DI2606" s="10">
        <v>10.5</v>
      </c>
      <c r="DK2606" s="10">
        <v>0.48199999999999998</v>
      </c>
      <c r="DL2606" s="10">
        <v>0.2</v>
      </c>
      <c r="DM2606" s="10">
        <v>27.95</v>
      </c>
      <c r="DN2606" s="10">
        <v>10.5</v>
      </c>
    </row>
    <row r="2607" spans="1:118" x14ac:dyDescent="0.25">
      <c r="A2607" s="10">
        <v>2664</v>
      </c>
      <c r="R2607" s="10">
        <v>2668</v>
      </c>
      <c r="S2607" s="10" t="s">
        <v>11</v>
      </c>
      <c r="T2607" s="10">
        <v>0.3999999999996362</v>
      </c>
      <c r="U2607" s="10">
        <v>0</v>
      </c>
      <c r="V2607" s="10">
        <v>21.408691928903671</v>
      </c>
      <c r="W2607" s="10">
        <v>11</v>
      </c>
      <c r="Y2607" s="10">
        <v>0</v>
      </c>
      <c r="Z2607" s="10">
        <v>0.3999999999996362</v>
      </c>
      <c r="AA2607" s="10">
        <v>21.408691928903671</v>
      </c>
      <c r="AB2607" s="10">
        <v>11</v>
      </c>
      <c r="AD2607" s="10">
        <v>0</v>
      </c>
      <c r="AE2607" s="10">
        <v>0</v>
      </c>
      <c r="AF2607" s="10">
        <v>0</v>
      </c>
      <c r="AG2607" s="10">
        <v>11</v>
      </c>
      <c r="AI2607" s="10">
        <v>2668</v>
      </c>
      <c r="AJ2607" s="10" t="s">
        <v>11</v>
      </c>
      <c r="AK2607" s="10">
        <v>0.3999999999996362</v>
      </c>
      <c r="AL2607" s="10">
        <v>0.3999999999996362</v>
      </c>
      <c r="AM2607" s="10">
        <v>30.276462478522987</v>
      </c>
      <c r="AN2607" s="10">
        <v>11.1</v>
      </c>
      <c r="AP2607" s="10">
        <v>0.3999999999996362</v>
      </c>
      <c r="AQ2607" s="10">
        <v>0</v>
      </c>
      <c r="AR2607" s="10">
        <v>21.408691928903671</v>
      </c>
      <c r="AS2607" s="10">
        <v>11.1</v>
      </c>
      <c r="AU2607" s="10">
        <v>0.40000000000077307</v>
      </c>
      <c r="AV2607" s="10">
        <v>0.40000000000077307</v>
      </c>
      <c r="AW2607" s="10">
        <v>30.276462478609037</v>
      </c>
      <c r="AX2607" s="10">
        <v>11.1</v>
      </c>
      <c r="AZ2607" s="10">
        <v>2664</v>
      </c>
      <c r="BA2607" s="10" t="s">
        <v>306</v>
      </c>
      <c r="BB2607" s="10">
        <v>4.7056000000000008E-2</v>
      </c>
      <c r="BC2607" s="10">
        <v>2.9174720000000005E-2</v>
      </c>
      <c r="BD2607" s="10">
        <v>5</v>
      </c>
      <c r="BE2607" s="10">
        <v>6.4</v>
      </c>
      <c r="BG2607" s="10">
        <v>9.4112000000000015E-2</v>
      </c>
      <c r="BH2607" s="10">
        <v>5.8349440000000009E-2</v>
      </c>
      <c r="BI2607" s="10">
        <v>10</v>
      </c>
      <c r="BJ2607" s="10">
        <v>6.4</v>
      </c>
      <c r="BL2607" s="10">
        <v>9.4112000000000015E-2</v>
      </c>
      <c r="BM2607" s="10">
        <v>5.8349440000000009E-2</v>
      </c>
      <c r="BN2607" s="10">
        <v>10</v>
      </c>
      <c r="BO2607" s="10">
        <v>6.4</v>
      </c>
      <c r="BQ2607" s="10">
        <v>2663</v>
      </c>
      <c r="BR2607" s="10" t="s">
        <v>289</v>
      </c>
      <c r="BS2607" s="10">
        <v>2.0324040000000002E-2</v>
      </c>
      <c r="BT2607" s="10">
        <v>1.0405908480000002E-2</v>
      </c>
      <c r="BU2607" s="10">
        <v>2</v>
      </c>
      <c r="BV2607" s="10">
        <v>6.6</v>
      </c>
      <c r="BX2607" s="10">
        <v>2.0324040000000002E-2</v>
      </c>
      <c r="BY2607" s="10">
        <v>1.0405908480000002E-2</v>
      </c>
      <c r="BZ2607" s="10">
        <v>2</v>
      </c>
      <c r="CA2607" s="10">
        <v>6.6</v>
      </c>
      <c r="CC2607" s="10">
        <v>2.0324040000000002E-2</v>
      </c>
      <c r="CD2607" s="10">
        <v>1.0405908480000002E-2</v>
      </c>
      <c r="CE2607" s="10">
        <v>2</v>
      </c>
      <c r="CF2607" s="10">
        <v>6.6</v>
      </c>
      <c r="CH2607" s="10">
        <v>2663</v>
      </c>
      <c r="CI2607" s="10" t="s">
        <v>289</v>
      </c>
      <c r="CJ2607" s="10">
        <v>9.8523499999999993E-3</v>
      </c>
      <c r="CK2607" s="10">
        <v>6.1084569999999994E-3</v>
      </c>
      <c r="CL2607" s="10">
        <v>1</v>
      </c>
      <c r="CM2607" s="10">
        <v>6.7</v>
      </c>
      <c r="CO2607" s="10">
        <v>9.8523499999999993E-3</v>
      </c>
      <c r="CP2607" s="10">
        <v>6.1084569999999994E-3</v>
      </c>
      <c r="CQ2607" s="10">
        <v>1</v>
      </c>
      <c r="CR2607" s="10">
        <v>6.7</v>
      </c>
      <c r="CT2607" s="10">
        <v>9.8523499999999993E-3</v>
      </c>
      <c r="CU2607" s="10">
        <v>6.1084569999999994E-3</v>
      </c>
      <c r="CV2607" s="10">
        <v>1</v>
      </c>
      <c r="CW2607" s="10">
        <v>6.7</v>
      </c>
      <c r="CY2607" s="10">
        <v>2667</v>
      </c>
      <c r="CZ2607" s="10" t="s">
        <v>10</v>
      </c>
      <c r="DA2607" s="10">
        <v>0.2</v>
      </c>
      <c r="DB2607" s="10">
        <v>0.04</v>
      </c>
      <c r="DC2607" s="10">
        <v>10.92</v>
      </c>
      <c r="DD2607" s="10">
        <v>10.5</v>
      </c>
      <c r="DF2607" s="10">
        <v>0.2</v>
      </c>
      <c r="DG2607" s="10">
        <v>0.04</v>
      </c>
      <c r="DH2607" s="10">
        <v>10.92</v>
      </c>
      <c r="DI2607" s="10">
        <v>10.5</v>
      </c>
      <c r="DK2607" s="10">
        <v>0.32</v>
      </c>
      <c r="DL2607" s="10">
        <v>0.04</v>
      </c>
      <c r="DM2607" s="10">
        <v>17.260000000000002</v>
      </c>
      <c r="DN2607" s="10">
        <v>10.5</v>
      </c>
    </row>
    <row r="2608" spans="1:118" x14ac:dyDescent="0.25">
      <c r="A2608" s="10">
        <v>2665</v>
      </c>
      <c r="R2608" s="10">
        <v>2669</v>
      </c>
      <c r="S2608" s="10" t="s">
        <v>11</v>
      </c>
      <c r="T2608" s="10">
        <v>0.40000000000020464</v>
      </c>
      <c r="U2608" s="10">
        <v>0</v>
      </c>
      <c r="V2608" s="10">
        <v>21.408691928934093</v>
      </c>
      <c r="W2608" s="10">
        <v>11</v>
      </c>
      <c r="Y2608" s="10">
        <v>0</v>
      </c>
      <c r="Z2608" s="10">
        <v>0</v>
      </c>
      <c r="AA2608" s="10">
        <v>0</v>
      </c>
      <c r="AB2608" s="10">
        <v>11</v>
      </c>
      <c r="AD2608" s="10">
        <v>0</v>
      </c>
      <c r="AE2608" s="10">
        <v>0</v>
      </c>
      <c r="AF2608" s="10">
        <v>0</v>
      </c>
      <c r="AG2608" s="10">
        <v>11</v>
      </c>
      <c r="AI2608" s="10">
        <v>2669</v>
      </c>
      <c r="AJ2608" s="10" t="s">
        <v>11</v>
      </c>
      <c r="AK2608" s="10">
        <v>0.40000000000020464</v>
      </c>
      <c r="AL2608" s="10">
        <v>0</v>
      </c>
      <c r="AM2608" s="10">
        <v>21.408691928934093</v>
      </c>
      <c r="AN2608" s="10">
        <v>11.1</v>
      </c>
      <c r="AP2608" s="10">
        <v>0.40000000000020464</v>
      </c>
      <c r="AQ2608" s="10">
        <v>0</v>
      </c>
      <c r="AR2608" s="10">
        <v>21.408691928934093</v>
      </c>
      <c r="AS2608" s="10">
        <v>11.1</v>
      </c>
      <c r="AU2608" s="10">
        <v>0.3999999999996362</v>
      </c>
      <c r="AV2608" s="10">
        <v>0</v>
      </c>
      <c r="AW2608" s="10">
        <v>21.408691928903671</v>
      </c>
      <c r="AX2608" s="10">
        <v>11.1</v>
      </c>
      <c r="AZ2608" s="10">
        <v>2665</v>
      </c>
      <c r="BA2608" s="10" t="s">
        <v>307</v>
      </c>
      <c r="BB2608" s="10">
        <v>0.14116800000000002</v>
      </c>
      <c r="BC2608" s="10">
        <v>8.7524160000000004E-2</v>
      </c>
      <c r="BD2608" s="10">
        <v>15</v>
      </c>
      <c r="BE2608" s="10">
        <v>6.4</v>
      </c>
      <c r="BG2608" s="10">
        <v>0.23527999999999999</v>
      </c>
      <c r="BH2608" s="10">
        <v>0.14587359999999999</v>
      </c>
      <c r="BI2608" s="10">
        <v>25</v>
      </c>
      <c r="BJ2608" s="10">
        <v>6.4</v>
      </c>
      <c r="BL2608" s="10">
        <v>0.2164576</v>
      </c>
      <c r="BM2608" s="10">
        <v>0.134203712</v>
      </c>
      <c r="BN2608" s="10">
        <v>23</v>
      </c>
      <c r="BO2608" s="10">
        <v>6.4</v>
      </c>
      <c r="BQ2608" s="10">
        <v>2664</v>
      </c>
      <c r="BR2608" s="10" t="s">
        <v>306</v>
      </c>
      <c r="BS2608" s="10">
        <v>0.10162019999999999</v>
      </c>
      <c r="BT2608" s="10">
        <v>5.2029542399999996E-2</v>
      </c>
      <c r="BU2608" s="10">
        <v>10</v>
      </c>
      <c r="BV2608" s="10">
        <v>6.6</v>
      </c>
      <c r="BX2608" s="10">
        <v>0.10162019999999999</v>
      </c>
      <c r="BY2608" s="10">
        <v>5.2029542399999996E-2</v>
      </c>
      <c r="BZ2608" s="10">
        <v>10</v>
      </c>
      <c r="CA2608" s="10">
        <v>6.6</v>
      </c>
      <c r="CC2608" s="10">
        <v>0.10162019999999999</v>
      </c>
      <c r="CD2608" s="10">
        <v>5.2029542399999996E-2</v>
      </c>
      <c r="CE2608" s="10">
        <v>10</v>
      </c>
      <c r="CF2608" s="10">
        <v>6.6</v>
      </c>
      <c r="CH2608" s="10">
        <v>2664</v>
      </c>
      <c r="CI2608" s="10" t="s">
        <v>306</v>
      </c>
      <c r="CJ2608" s="10">
        <v>2.9557049999999998E-2</v>
      </c>
      <c r="CK2608" s="10">
        <v>1.8325371E-2</v>
      </c>
      <c r="CL2608" s="10">
        <v>3</v>
      </c>
      <c r="CM2608" s="10">
        <v>6.7</v>
      </c>
      <c r="CO2608" s="10">
        <v>4.926175E-2</v>
      </c>
      <c r="CP2608" s="10">
        <v>3.0542284999999999E-2</v>
      </c>
      <c r="CQ2608" s="10">
        <v>5</v>
      </c>
      <c r="CR2608" s="10">
        <v>6.7</v>
      </c>
      <c r="CT2608" s="10">
        <v>3.9409399999999997E-2</v>
      </c>
      <c r="CU2608" s="10">
        <v>2.4433827999999998E-2</v>
      </c>
      <c r="CV2608" s="10">
        <v>4</v>
      </c>
      <c r="CW2608" s="10">
        <v>6.7</v>
      </c>
      <c r="CY2608" s="10">
        <v>2668</v>
      </c>
      <c r="CZ2608" s="10" t="s">
        <v>11</v>
      </c>
      <c r="DA2608" s="10">
        <v>0</v>
      </c>
      <c r="DB2608" s="10">
        <v>0</v>
      </c>
      <c r="DC2608" s="10">
        <v>0</v>
      </c>
      <c r="DD2608" s="10">
        <v>10.5</v>
      </c>
      <c r="DF2608" s="10">
        <v>0</v>
      </c>
      <c r="DG2608" s="10">
        <v>0</v>
      </c>
      <c r="DH2608" s="10">
        <v>0</v>
      </c>
      <c r="DI2608" s="10">
        <v>10.5</v>
      </c>
      <c r="DK2608" s="10">
        <v>0</v>
      </c>
      <c r="DL2608" s="10">
        <v>0</v>
      </c>
      <c r="DM2608" s="10">
        <v>0</v>
      </c>
      <c r="DN2608" s="10">
        <v>10.5</v>
      </c>
    </row>
    <row r="2609" spans="1:118" x14ac:dyDescent="0.25">
      <c r="A2609" s="10">
        <v>3229</v>
      </c>
      <c r="R2609" s="10">
        <v>2670</v>
      </c>
      <c r="S2609" s="10" t="s">
        <v>290</v>
      </c>
      <c r="T2609" s="10">
        <v>0.11999999999989086</v>
      </c>
      <c r="U2609" s="10">
        <v>7.999999999992724E-2</v>
      </c>
      <c r="V2609" s="10">
        <v>7.7190136490274242</v>
      </c>
      <c r="W2609" s="10">
        <v>11</v>
      </c>
      <c r="Y2609" s="10">
        <v>0.11999999999989086</v>
      </c>
      <c r="Z2609" s="10">
        <v>0.11999999999989086</v>
      </c>
      <c r="AA2609" s="10">
        <v>9.0829387435568965</v>
      </c>
      <c r="AB2609" s="10">
        <v>11</v>
      </c>
      <c r="AD2609" s="10">
        <v>7.999999999992724E-2</v>
      </c>
      <c r="AE2609" s="10">
        <v>0.11999999999989086</v>
      </c>
      <c r="AF2609" s="10">
        <v>7.7190136490274242</v>
      </c>
      <c r="AG2609" s="10">
        <v>11</v>
      </c>
      <c r="AI2609" s="10">
        <v>2670</v>
      </c>
      <c r="AJ2609" s="10" t="s">
        <v>290</v>
      </c>
      <c r="AK2609" s="10">
        <v>0.36000000000058208</v>
      </c>
      <c r="AL2609" s="10">
        <v>0.24000000000069122</v>
      </c>
      <c r="AM2609" s="10">
        <v>23.157040947149778</v>
      </c>
      <c r="AN2609" s="10">
        <v>11.1</v>
      </c>
      <c r="AP2609" s="10">
        <v>0.3999999999996362</v>
      </c>
      <c r="AQ2609" s="10">
        <v>0.27999999999974534</v>
      </c>
      <c r="AR2609" s="10">
        <v>26.13263886902719</v>
      </c>
      <c r="AS2609" s="10">
        <v>11.1</v>
      </c>
      <c r="AU2609" s="10">
        <v>0.3999999999996362</v>
      </c>
      <c r="AV2609" s="10">
        <v>0.28000000000065484</v>
      </c>
      <c r="AW2609" s="10">
        <v>26.132638869055103</v>
      </c>
      <c r="AX2609" s="10">
        <v>11.1</v>
      </c>
      <c r="AZ2609" s="10">
        <v>3229</v>
      </c>
      <c r="BA2609" s="10" t="s">
        <v>868</v>
      </c>
      <c r="BB2609" s="10">
        <v>0.27600000000000002</v>
      </c>
      <c r="BC2609" s="10">
        <v>0.13900000000000001</v>
      </c>
      <c r="BD2609" s="10">
        <v>1.464</v>
      </c>
      <c r="BE2609" s="10">
        <v>117</v>
      </c>
      <c r="BG2609" s="10">
        <v>0.316</v>
      </c>
      <c r="BH2609" s="10">
        <v>0.219</v>
      </c>
      <c r="BI2609" s="10">
        <v>1.6910000000000001</v>
      </c>
      <c r="BJ2609" s="10">
        <v>116</v>
      </c>
      <c r="BL2609" s="10">
        <v>0.27600000000000002</v>
      </c>
      <c r="BM2609" s="10">
        <v>0.219</v>
      </c>
      <c r="BN2609" s="10">
        <v>1.464</v>
      </c>
      <c r="BO2609" s="10">
        <v>117</v>
      </c>
      <c r="BQ2609" s="10">
        <v>2665</v>
      </c>
      <c r="BR2609" s="10" t="s">
        <v>307</v>
      </c>
      <c r="BS2609" s="10">
        <v>0.43696686000000001</v>
      </c>
      <c r="BT2609" s="10">
        <v>0.22372703232000002</v>
      </c>
      <c r="BU2609" s="10">
        <v>43</v>
      </c>
      <c r="BV2609" s="10">
        <v>6.6</v>
      </c>
      <c r="BX2609" s="10">
        <v>0.50810100000000002</v>
      </c>
      <c r="BY2609" s="10">
        <v>0.26014771200000003</v>
      </c>
      <c r="BZ2609" s="10">
        <v>50</v>
      </c>
      <c r="CA2609" s="10">
        <v>6.6</v>
      </c>
      <c r="CC2609" s="10">
        <v>0.52842504000000001</v>
      </c>
      <c r="CD2609" s="10">
        <v>0.27055362048000003</v>
      </c>
      <c r="CE2609" s="10">
        <v>52</v>
      </c>
      <c r="CF2609" s="10">
        <v>6.6</v>
      </c>
      <c r="CH2609" s="10">
        <v>2665</v>
      </c>
      <c r="CI2609" s="10" t="s">
        <v>307</v>
      </c>
      <c r="CJ2609" s="10">
        <v>9.85235E-2</v>
      </c>
      <c r="CK2609" s="10">
        <v>6.1084569999999998E-2</v>
      </c>
      <c r="CL2609" s="10">
        <v>10</v>
      </c>
      <c r="CM2609" s="10">
        <v>6.7</v>
      </c>
      <c r="CO2609" s="10">
        <v>0.197047</v>
      </c>
      <c r="CP2609" s="10">
        <v>0.12216914</v>
      </c>
      <c r="CQ2609" s="10">
        <v>20</v>
      </c>
      <c r="CR2609" s="10">
        <v>6.7</v>
      </c>
      <c r="CT2609" s="10">
        <v>0.20689934999999998</v>
      </c>
      <c r="CU2609" s="10">
        <v>0.12827759699999999</v>
      </c>
      <c r="CV2609" s="10">
        <v>21</v>
      </c>
      <c r="CW2609" s="10">
        <v>6.7</v>
      </c>
      <c r="CY2609" s="10">
        <v>2669</v>
      </c>
      <c r="CZ2609" s="10" t="s">
        <v>11</v>
      </c>
      <c r="DA2609" s="10">
        <v>0</v>
      </c>
      <c r="DB2609" s="10">
        <v>0</v>
      </c>
      <c r="DC2609" s="10">
        <v>0</v>
      </c>
      <c r="DD2609" s="10">
        <v>10.5</v>
      </c>
      <c r="DF2609" s="10">
        <v>0</v>
      </c>
      <c r="DG2609" s="10">
        <v>0</v>
      </c>
      <c r="DH2609" s="10">
        <v>0</v>
      </c>
      <c r="DI2609" s="10">
        <v>10.5</v>
      </c>
      <c r="DK2609" s="10">
        <v>0</v>
      </c>
      <c r="DL2609" s="10">
        <v>0</v>
      </c>
      <c r="DM2609" s="10">
        <v>0</v>
      </c>
      <c r="DN2609" s="10">
        <v>10.5</v>
      </c>
    </row>
    <row r="2610" spans="1:118" x14ac:dyDescent="0.25">
      <c r="A2610" s="10">
        <v>3230</v>
      </c>
      <c r="R2610" s="10">
        <v>2671</v>
      </c>
      <c r="S2610" s="10" t="s">
        <v>299</v>
      </c>
      <c r="T2610" s="10">
        <v>0</v>
      </c>
      <c r="U2610" s="10">
        <v>3.999999999996362E-2</v>
      </c>
      <c r="V2610" s="10">
        <v>2.1408691928903671</v>
      </c>
      <c r="W2610" s="10">
        <v>11</v>
      </c>
      <c r="Y2610" s="10">
        <v>0</v>
      </c>
      <c r="Z2610" s="10">
        <v>3.999999999996362E-2</v>
      </c>
      <c r="AA2610" s="10">
        <v>2.1408691928903671</v>
      </c>
      <c r="AB2610" s="10">
        <v>11</v>
      </c>
      <c r="AD2610" s="10">
        <v>0</v>
      </c>
      <c r="AE2610" s="10">
        <v>3.999999999996362E-2</v>
      </c>
      <c r="AF2610" s="10">
        <v>2.1408691928903671</v>
      </c>
      <c r="AG2610" s="10">
        <v>11</v>
      </c>
      <c r="AI2610" s="10">
        <v>2671</v>
      </c>
      <c r="AJ2610" s="10" t="s">
        <v>299</v>
      </c>
      <c r="AK2610" s="10">
        <v>0</v>
      </c>
      <c r="AL2610" s="10">
        <v>3.999999999996362E-2</v>
      </c>
      <c r="AM2610" s="10">
        <v>2.1408691928903671</v>
      </c>
      <c r="AN2610" s="10">
        <v>11.1</v>
      </c>
      <c r="AP2610" s="10">
        <v>3.999999999996362E-2</v>
      </c>
      <c r="AQ2610" s="10">
        <v>3.999999999996362E-2</v>
      </c>
      <c r="AR2610" s="10">
        <v>3.027646247852299</v>
      </c>
      <c r="AS2610" s="10">
        <v>11.1</v>
      </c>
      <c r="AU2610" s="10">
        <v>0</v>
      </c>
      <c r="AV2610" s="10">
        <v>3.999999999996362E-2</v>
      </c>
      <c r="AW2610" s="10">
        <v>2.1408691928903671</v>
      </c>
      <c r="AX2610" s="10">
        <v>11.1</v>
      </c>
      <c r="AZ2610" s="10">
        <v>3230</v>
      </c>
      <c r="BA2610" s="10" t="s">
        <v>867</v>
      </c>
      <c r="BB2610" s="10">
        <v>0</v>
      </c>
      <c r="BC2610" s="10">
        <v>0</v>
      </c>
      <c r="BD2610" s="10">
        <v>0</v>
      </c>
      <c r="BE2610" s="10">
        <v>116</v>
      </c>
      <c r="BG2610" s="10">
        <v>0</v>
      </c>
      <c r="BH2610" s="10">
        <v>0</v>
      </c>
      <c r="BI2610" s="10">
        <v>0</v>
      </c>
      <c r="BJ2610" s="10">
        <v>115</v>
      </c>
      <c r="BL2610" s="10">
        <v>0</v>
      </c>
      <c r="BM2610" s="10">
        <v>0</v>
      </c>
      <c r="BN2610" s="10">
        <v>0</v>
      </c>
      <c r="BO2610" s="10">
        <v>116</v>
      </c>
      <c r="BQ2610" s="10">
        <v>3229</v>
      </c>
      <c r="BR2610" s="10" t="s">
        <v>868</v>
      </c>
      <c r="CH2610" s="10">
        <v>3229</v>
      </c>
      <c r="CI2610" s="10" t="s">
        <v>868</v>
      </c>
      <c r="CJ2610" s="10">
        <v>0.14451281843143624</v>
      </c>
      <c r="CK2610" s="10">
        <v>0.20027315200038459</v>
      </c>
      <c r="CM2610" s="10">
        <v>119</v>
      </c>
      <c r="CO2610" s="10">
        <v>0.30451281843220024</v>
      </c>
      <c r="CP2610" s="10">
        <v>0.24027315199887028</v>
      </c>
      <c r="CR2610" s="10">
        <v>119</v>
      </c>
      <c r="CT2610" s="10">
        <v>0.26451281843314611</v>
      </c>
      <c r="CU2610" s="10">
        <v>0.20027315200038459</v>
      </c>
      <c r="CW2610" s="10">
        <v>120</v>
      </c>
      <c r="CY2610" s="10">
        <v>2670</v>
      </c>
      <c r="CZ2610" s="10" t="s">
        <v>290</v>
      </c>
      <c r="DA2610" s="10">
        <v>0.24</v>
      </c>
      <c r="DB2610" s="10">
        <v>0.16</v>
      </c>
      <c r="DC2610" s="10">
        <v>15.44</v>
      </c>
      <c r="DD2610" s="10">
        <v>10.5</v>
      </c>
      <c r="DF2610" s="10">
        <v>0.24</v>
      </c>
      <c r="DG2610" s="10">
        <v>0.12</v>
      </c>
      <c r="DH2610" s="10">
        <v>14.36</v>
      </c>
      <c r="DI2610" s="10">
        <v>10.5</v>
      </c>
      <c r="DK2610" s="10">
        <v>0.36</v>
      </c>
      <c r="DL2610" s="10">
        <v>0.2</v>
      </c>
      <c r="DM2610" s="10">
        <v>22.04</v>
      </c>
      <c r="DN2610" s="10">
        <v>10.5</v>
      </c>
    </row>
    <row r="2611" spans="1:118" x14ac:dyDescent="0.25">
      <c r="A2611" s="10">
        <v>2666</v>
      </c>
      <c r="R2611" s="10">
        <v>2672</v>
      </c>
      <c r="S2611" s="10" t="s">
        <v>328</v>
      </c>
      <c r="T2611" s="10">
        <v>0.11999999999989086</v>
      </c>
      <c r="U2611" s="10">
        <v>3.999999999996362E-2</v>
      </c>
      <c r="V2611" s="10">
        <v>6.770022822019917</v>
      </c>
      <c r="W2611" s="10">
        <v>11</v>
      </c>
      <c r="Y2611" s="10">
        <v>0.15999999999985448</v>
      </c>
      <c r="Z2611" s="10">
        <v>8.0000000000154614E-2</v>
      </c>
      <c r="AA2611" s="10">
        <v>9.5742580924813829</v>
      </c>
      <c r="AB2611" s="10">
        <v>11</v>
      </c>
      <c r="AD2611" s="10">
        <v>0.15999999999985448</v>
      </c>
      <c r="AE2611" s="10">
        <v>7.999999999992724E-2</v>
      </c>
      <c r="AF2611" s="10">
        <v>9.5742580924759402</v>
      </c>
      <c r="AG2611" s="10">
        <v>11</v>
      </c>
      <c r="AI2611" s="10">
        <v>2672</v>
      </c>
      <c r="AJ2611" s="10" t="s">
        <v>328</v>
      </c>
      <c r="AK2611" s="10">
        <v>0.15999999999985448</v>
      </c>
      <c r="AL2611" s="10">
        <v>3.999999999996362E-2</v>
      </c>
      <c r="AM2611" s="10">
        <v>8.8270298129178126</v>
      </c>
      <c r="AN2611" s="10">
        <v>11.1</v>
      </c>
      <c r="AP2611" s="10">
        <v>0.23999999999978172</v>
      </c>
      <c r="AQ2611" s="10">
        <v>8.0000000000154614E-2</v>
      </c>
      <c r="AR2611" s="10">
        <v>13.540045644043682</v>
      </c>
      <c r="AS2611" s="10">
        <v>11.1</v>
      </c>
      <c r="AU2611" s="10">
        <v>0.3999999999996362</v>
      </c>
      <c r="AV2611" s="10">
        <v>7.999999999992724E-2</v>
      </c>
      <c r="AW2611" s="10">
        <v>21.832667581195235</v>
      </c>
      <c r="AX2611" s="10">
        <v>11.1</v>
      </c>
      <c r="AZ2611" s="10">
        <v>2666</v>
      </c>
      <c r="BA2611" s="10" t="s">
        <v>10</v>
      </c>
      <c r="BB2611" s="10">
        <v>0.12000000000057298</v>
      </c>
      <c r="BC2611" s="10">
        <v>8.0000000000381988E-2</v>
      </c>
      <c r="BD2611" s="10">
        <v>7.7190136490713011</v>
      </c>
      <c r="BE2611" s="10">
        <v>11</v>
      </c>
      <c r="BG2611" s="10">
        <v>0.11999999999943611</v>
      </c>
      <c r="BH2611" s="10">
        <v>0.15999999999962711</v>
      </c>
      <c r="BI2611" s="10">
        <v>10.704345964427496</v>
      </c>
      <c r="BJ2611" s="10">
        <v>11</v>
      </c>
      <c r="BL2611" s="10">
        <v>7.9999999999245119E-2</v>
      </c>
      <c r="BM2611" s="10">
        <v>0.11999999999943611</v>
      </c>
      <c r="BN2611" s="10">
        <v>7.7190136489869214</v>
      </c>
      <c r="BO2611" s="10">
        <v>11</v>
      </c>
      <c r="BQ2611" s="10">
        <v>3230</v>
      </c>
      <c r="BR2611" s="10" t="s">
        <v>867</v>
      </c>
      <c r="CH2611" s="10">
        <v>3230</v>
      </c>
      <c r="CI2611" s="10" t="s">
        <v>867</v>
      </c>
      <c r="CM2611" s="10">
        <v>119</v>
      </c>
      <c r="CR2611" s="10">
        <v>119</v>
      </c>
      <c r="CW2611" s="10">
        <v>120</v>
      </c>
      <c r="CY2611" s="10">
        <v>2671</v>
      </c>
      <c r="CZ2611" s="10" t="s">
        <v>299</v>
      </c>
      <c r="DA2611" s="10">
        <v>0</v>
      </c>
      <c r="DB2611" s="10">
        <v>0</v>
      </c>
      <c r="DC2611" s="10">
        <v>0</v>
      </c>
      <c r="DD2611" s="10">
        <v>10.5</v>
      </c>
      <c r="DF2611" s="10">
        <v>0.04</v>
      </c>
      <c r="DG2611" s="10">
        <v>0.04</v>
      </c>
      <c r="DH2611" s="10">
        <v>3.03</v>
      </c>
      <c r="DI2611" s="10">
        <v>10.5</v>
      </c>
      <c r="DK2611" s="10">
        <v>0</v>
      </c>
      <c r="DL2611" s="10">
        <v>0</v>
      </c>
      <c r="DM2611" s="10">
        <v>0</v>
      </c>
      <c r="DN2611" s="10">
        <v>10.5</v>
      </c>
    </row>
    <row r="2612" spans="1:118" x14ac:dyDescent="0.25">
      <c r="A2612" s="10">
        <v>2667</v>
      </c>
      <c r="R2612" s="10">
        <v>2673</v>
      </c>
      <c r="S2612" s="10" t="s">
        <v>530</v>
      </c>
      <c r="T2612" s="10">
        <v>2.0800000000035651E-2</v>
      </c>
      <c r="U2612" s="10">
        <v>0</v>
      </c>
      <c r="V2612" s="10">
        <v>1.8216850586824009</v>
      </c>
      <c r="W2612" s="10">
        <v>6.7</v>
      </c>
      <c r="Y2612" s="10">
        <v>2.0000000000018191E-2</v>
      </c>
      <c r="Z2612" s="10">
        <v>1.1999999999989085E-2</v>
      </c>
      <c r="AA2612" s="10">
        <v>2.0427226816772803</v>
      </c>
      <c r="AB2612" s="10">
        <v>6.7</v>
      </c>
      <c r="AD2612" s="10">
        <v>1.6000000000003636E-2</v>
      </c>
      <c r="AE2612" s="10">
        <v>1.1999999999989085E-2</v>
      </c>
      <c r="AF2612" s="10">
        <v>1.7516202487297567</v>
      </c>
      <c r="AG2612" s="10">
        <v>6.7</v>
      </c>
      <c r="AI2612" s="10">
        <v>2673</v>
      </c>
      <c r="AJ2612" s="10" t="s">
        <v>530</v>
      </c>
      <c r="AK2612" s="10">
        <v>7.9199999999927967E-2</v>
      </c>
      <c r="AL2612" s="10">
        <v>1.1999999999989085E-2</v>
      </c>
      <c r="AM2612" s="10">
        <v>7.0155835074150117</v>
      </c>
      <c r="AN2612" s="10">
        <v>6.9</v>
      </c>
      <c r="AP2612" s="10">
        <v>6.7999999999947255E-2</v>
      </c>
      <c r="AQ2612" s="10">
        <v>1.1999999999989085E-2</v>
      </c>
      <c r="AR2612" s="10">
        <v>6.0475307415024027</v>
      </c>
      <c r="AS2612" s="10">
        <v>6.9</v>
      </c>
      <c r="AU2612" s="10">
        <v>6.7199999999947982E-2</v>
      </c>
      <c r="AV2612" s="10">
        <v>1.1999999999989085E-2</v>
      </c>
      <c r="AW2612" s="10">
        <v>5.9785444680259898</v>
      </c>
      <c r="AX2612" s="10">
        <v>6.9</v>
      </c>
      <c r="AZ2612" s="10">
        <v>2667</v>
      </c>
      <c r="BA2612" s="10" t="s">
        <v>10</v>
      </c>
      <c r="BB2612" s="10">
        <v>0.11999999999943611</v>
      </c>
      <c r="BC2612" s="10">
        <v>3.9999999999906777E-2</v>
      </c>
      <c r="BD2612" s="10">
        <v>6.7700228219958651</v>
      </c>
      <c r="BE2612" s="10">
        <v>11</v>
      </c>
      <c r="BG2612" s="10">
        <v>0.16000000000076398</v>
      </c>
      <c r="BH2612" s="10">
        <v>3.9999999999906777E-2</v>
      </c>
      <c r="BI2612" s="10">
        <v>8.8270298129642999</v>
      </c>
      <c r="BJ2612" s="10">
        <v>11</v>
      </c>
      <c r="BL2612" s="10">
        <v>0.16000000000076398</v>
      </c>
      <c r="BM2612" s="10">
        <v>7.9999999999813554E-2</v>
      </c>
      <c r="BN2612" s="10">
        <v>9.5742580925167573</v>
      </c>
      <c r="BO2612" s="10">
        <v>11</v>
      </c>
      <c r="BQ2612" s="10">
        <v>2666</v>
      </c>
      <c r="BR2612" s="10" t="s">
        <v>10</v>
      </c>
      <c r="BS2612" s="10">
        <v>0.32</v>
      </c>
      <c r="BT2612" s="10">
        <v>0.32</v>
      </c>
      <c r="BU2612" s="10">
        <v>24.22</v>
      </c>
      <c r="BV2612" s="10">
        <v>11</v>
      </c>
      <c r="BX2612" s="10">
        <v>0.56000000000000005</v>
      </c>
      <c r="BY2612" s="10">
        <v>0.36</v>
      </c>
      <c r="BZ2612" s="10">
        <v>35.630000000000003</v>
      </c>
      <c r="CA2612" s="10">
        <v>11</v>
      </c>
      <c r="CC2612" s="10">
        <v>0.54</v>
      </c>
      <c r="CD2612" s="10">
        <v>0.32</v>
      </c>
      <c r="CE2612" s="10">
        <v>33.6</v>
      </c>
      <c r="CF2612" s="10">
        <v>11</v>
      </c>
      <c r="CH2612" s="10">
        <v>2666</v>
      </c>
      <c r="CI2612" s="10" t="s">
        <v>10</v>
      </c>
      <c r="CJ2612" s="10">
        <v>3.9999999999054126E-2</v>
      </c>
      <c r="CK2612" s="10">
        <v>4.0000000000190994E-2</v>
      </c>
      <c r="CL2612" s="10">
        <v>3.0276462478264836</v>
      </c>
      <c r="CM2612" s="10">
        <v>10.5</v>
      </c>
      <c r="CO2612" s="10">
        <v>0.12000000000170985</v>
      </c>
      <c r="CP2612" s="10">
        <v>7.9999999999245119E-2</v>
      </c>
      <c r="CQ2612" s="10">
        <v>7.7190136490881773</v>
      </c>
      <c r="CR2612" s="10">
        <v>10.5</v>
      </c>
      <c r="CT2612" s="10">
        <v>8.0000000000381988E-2</v>
      </c>
      <c r="CU2612" s="10">
        <v>4.0000000000190994E-2</v>
      </c>
      <c r="CV2612" s="10">
        <v>4.7871290462651812</v>
      </c>
      <c r="CW2612" s="10">
        <v>10.5</v>
      </c>
      <c r="CY2612" s="10">
        <v>2672</v>
      </c>
      <c r="CZ2612" s="10" t="s">
        <v>328</v>
      </c>
      <c r="DA2612" s="10">
        <v>0.2</v>
      </c>
      <c r="DB2612" s="10">
        <v>0.04</v>
      </c>
      <c r="DC2612" s="10">
        <v>10.92</v>
      </c>
      <c r="DD2612" s="10">
        <v>10.5</v>
      </c>
      <c r="DF2612" s="10">
        <v>0.2</v>
      </c>
      <c r="DG2612" s="10">
        <v>0.04</v>
      </c>
      <c r="DH2612" s="10">
        <v>10.92</v>
      </c>
      <c r="DI2612" s="10">
        <v>10.5</v>
      </c>
      <c r="DK2612" s="10">
        <v>0.32</v>
      </c>
      <c r="DL2612" s="10">
        <v>0.04</v>
      </c>
      <c r="DM2612" s="10">
        <v>17.260000000000002</v>
      </c>
      <c r="DN2612" s="10">
        <v>10.5</v>
      </c>
    </row>
    <row r="2613" spans="1:118" x14ac:dyDescent="0.25">
      <c r="A2613" s="10">
        <v>2668</v>
      </c>
      <c r="R2613" s="10">
        <v>2674</v>
      </c>
      <c r="S2613" s="10" t="s">
        <v>288</v>
      </c>
      <c r="T2613" s="10">
        <v>1.1999999999989085E-2</v>
      </c>
      <c r="U2613" s="10">
        <v>0</v>
      </c>
      <c r="V2613" s="10">
        <v>1.0509721492370894</v>
      </c>
      <c r="W2613" s="10">
        <v>6.7</v>
      </c>
      <c r="Y2613" s="10">
        <v>1.1999999999989085E-2</v>
      </c>
      <c r="Z2613" s="10">
        <v>1.1999999999989085E-2</v>
      </c>
      <c r="AA2613" s="10">
        <v>1.4862990671274923</v>
      </c>
      <c r="AB2613" s="10">
        <v>6.7</v>
      </c>
      <c r="AD2613" s="10">
        <v>1.1999999999989085E-2</v>
      </c>
      <c r="AE2613" s="10">
        <v>1.1999999999989085E-2</v>
      </c>
      <c r="AF2613" s="10">
        <v>1.4862990671274923</v>
      </c>
      <c r="AG2613" s="10">
        <v>6.7</v>
      </c>
      <c r="AI2613" s="10">
        <v>2674</v>
      </c>
      <c r="AJ2613" s="10" t="s">
        <v>288</v>
      </c>
      <c r="AK2613" s="10">
        <v>7.1999999999934519E-2</v>
      </c>
      <c r="AL2613" s="10">
        <v>1.1999999999989085E-2</v>
      </c>
      <c r="AM2613" s="10">
        <v>6.3928140097663553</v>
      </c>
      <c r="AN2613" s="10">
        <v>6.9</v>
      </c>
      <c r="AP2613" s="10">
        <v>5.999999999994543E-2</v>
      </c>
      <c r="AQ2613" s="10">
        <v>1.1999999999989085E-2</v>
      </c>
      <c r="AR2613" s="10">
        <v>5.3589274972024672</v>
      </c>
      <c r="AS2613" s="10">
        <v>6.9</v>
      </c>
      <c r="AU2613" s="10">
        <v>5.999999999994543E-2</v>
      </c>
      <c r="AV2613" s="10">
        <v>1.1999999999989085E-2</v>
      </c>
      <c r="AW2613" s="10">
        <v>5.3589274972024672</v>
      </c>
      <c r="AX2613" s="10">
        <v>6.9</v>
      </c>
      <c r="AZ2613" s="10">
        <v>2668</v>
      </c>
      <c r="BA2613" s="10" t="s">
        <v>11</v>
      </c>
      <c r="BB2613" s="10">
        <v>0</v>
      </c>
      <c r="BC2613" s="10">
        <v>0</v>
      </c>
      <c r="BD2613" s="10">
        <v>0</v>
      </c>
      <c r="BE2613" s="10">
        <v>11</v>
      </c>
      <c r="BG2613" s="10">
        <v>0</v>
      </c>
      <c r="BH2613" s="10">
        <v>0</v>
      </c>
      <c r="BI2613" s="10">
        <v>0</v>
      </c>
      <c r="BJ2613" s="10">
        <v>11</v>
      </c>
      <c r="BL2613" s="10">
        <v>0</v>
      </c>
      <c r="BM2613" s="10">
        <v>0</v>
      </c>
      <c r="BN2613" s="10">
        <v>0</v>
      </c>
      <c r="BO2613" s="10">
        <v>11</v>
      </c>
      <c r="BQ2613" s="10">
        <v>2667</v>
      </c>
      <c r="BR2613" s="10" t="s">
        <v>10</v>
      </c>
      <c r="BS2613" s="10">
        <v>0.44</v>
      </c>
      <c r="BT2613" s="10">
        <v>0.08</v>
      </c>
      <c r="BU2613" s="10">
        <v>23.94</v>
      </c>
      <c r="BV2613" s="10">
        <v>11</v>
      </c>
      <c r="BX2613" s="10">
        <v>0.48</v>
      </c>
      <c r="BY2613" s="10">
        <v>0.08</v>
      </c>
      <c r="BZ2613" s="10">
        <v>26.04</v>
      </c>
      <c r="CA2613" s="10">
        <v>11</v>
      </c>
      <c r="CC2613" s="10">
        <v>0.4</v>
      </c>
      <c r="CD2613" s="10">
        <v>0.12</v>
      </c>
      <c r="CE2613" s="10">
        <v>22.35</v>
      </c>
      <c r="CF2613" s="10">
        <v>11</v>
      </c>
      <c r="CH2613" s="10">
        <v>2667</v>
      </c>
      <c r="CI2613" s="10" t="s">
        <v>10</v>
      </c>
      <c r="CJ2613" s="10">
        <v>8.0000000000381988E-2</v>
      </c>
      <c r="CK2613" s="10">
        <v>4.0000000000190994E-2</v>
      </c>
      <c r="CL2613" s="10">
        <v>4.7871290462651812</v>
      </c>
      <c r="CM2613" s="10">
        <v>10.5</v>
      </c>
      <c r="CO2613" s="10">
        <v>0.15999999999849024</v>
      </c>
      <c r="CP2613" s="10">
        <v>3.999999999962256E-2</v>
      </c>
      <c r="CQ2613" s="10">
        <v>8.8270298128425484</v>
      </c>
      <c r="CR2613" s="10">
        <v>10.5</v>
      </c>
      <c r="CT2613" s="10">
        <v>0.16000000000076398</v>
      </c>
      <c r="CU2613" s="10">
        <v>4.0000000000190994E-2</v>
      </c>
      <c r="CV2613" s="10">
        <v>8.8270298129679894</v>
      </c>
      <c r="CW2613" s="10">
        <v>10.5</v>
      </c>
      <c r="CY2613" s="10">
        <v>3262</v>
      </c>
      <c r="CZ2613" s="10" t="s">
        <v>934</v>
      </c>
    </row>
    <row r="2614" spans="1:118" x14ac:dyDescent="0.25">
      <c r="A2614" s="10">
        <v>2669</v>
      </c>
      <c r="R2614" s="10">
        <v>2675</v>
      </c>
      <c r="S2614" s="10" t="s">
        <v>290</v>
      </c>
      <c r="T2614" s="10">
        <v>0.40799999999962894</v>
      </c>
      <c r="U2614" s="10">
        <v>0.11999999999989086</v>
      </c>
      <c r="V2614" s="10">
        <v>37.246547864746688</v>
      </c>
      <c r="W2614" s="10">
        <v>6.7</v>
      </c>
      <c r="Y2614" s="10">
        <v>0.37199999999993449</v>
      </c>
      <c r="Z2614" s="10">
        <v>0.14399999999986904</v>
      </c>
      <c r="AA2614" s="10">
        <v>34.935933029091217</v>
      </c>
      <c r="AB2614" s="10">
        <v>6.7</v>
      </c>
      <c r="AD2614" s="10">
        <v>0.40799999999962894</v>
      </c>
      <c r="AE2614" s="10">
        <v>0.12000000000043656</v>
      </c>
      <c r="AF2614" s="10">
        <v>37.246547864760174</v>
      </c>
      <c r="AG2614" s="10">
        <v>6.7</v>
      </c>
      <c r="AI2614" s="10">
        <v>2675</v>
      </c>
      <c r="AJ2614" s="10" t="s">
        <v>290</v>
      </c>
      <c r="AK2614" s="10">
        <v>0</v>
      </c>
      <c r="AL2614" s="10">
        <v>0</v>
      </c>
      <c r="AM2614" s="10">
        <v>0</v>
      </c>
      <c r="AN2614" s="10">
        <v>6.9</v>
      </c>
      <c r="AP2614" s="10">
        <v>0</v>
      </c>
      <c r="AQ2614" s="10">
        <v>0</v>
      </c>
      <c r="AR2614" s="10">
        <v>0</v>
      </c>
      <c r="AS2614" s="10">
        <v>6.9</v>
      </c>
      <c r="AU2614" s="10">
        <v>0</v>
      </c>
      <c r="AV2614" s="10">
        <v>1.1999999999997613E-2</v>
      </c>
      <c r="AW2614" s="10">
        <v>1.0509721492378361</v>
      </c>
      <c r="AX2614" s="10">
        <v>6.9</v>
      </c>
      <c r="AZ2614" s="10">
        <v>2669</v>
      </c>
      <c r="BA2614" s="10" t="s">
        <v>11</v>
      </c>
      <c r="BB2614" s="10">
        <v>0</v>
      </c>
      <c r="BC2614" s="10">
        <v>0</v>
      </c>
      <c r="BD2614" s="10">
        <v>0</v>
      </c>
      <c r="BE2614" s="10">
        <v>0</v>
      </c>
      <c r="BG2614" s="10">
        <v>0</v>
      </c>
      <c r="BH2614" s="10">
        <v>0</v>
      </c>
      <c r="BI2614" s="10">
        <v>0</v>
      </c>
      <c r="BJ2614" s="10">
        <v>0</v>
      </c>
      <c r="BL2614" s="10">
        <v>0</v>
      </c>
      <c r="BM2614" s="10">
        <v>0</v>
      </c>
      <c r="BN2614" s="10">
        <v>0</v>
      </c>
      <c r="BO2614" s="10">
        <v>0</v>
      </c>
      <c r="BQ2614" s="10">
        <v>2668</v>
      </c>
      <c r="BR2614" s="10" t="s">
        <v>11</v>
      </c>
      <c r="CH2614" s="10">
        <v>2668</v>
      </c>
      <c r="CI2614" s="10" t="s">
        <v>11</v>
      </c>
      <c r="CJ2614" s="10">
        <v>0</v>
      </c>
      <c r="CK2614" s="10">
        <v>0</v>
      </c>
      <c r="CL2614" s="10">
        <v>0</v>
      </c>
      <c r="CM2614" s="10">
        <v>10.5</v>
      </c>
      <c r="CO2614" s="10">
        <v>0</v>
      </c>
      <c r="CP2614" s="10">
        <v>0</v>
      </c>
      <c r="CQ2614" s="10">
        <v>0</v>
      </c>
      <c r="CR2614" s="10">
        <v>10.5</v>
      </c>
      <c r="CT2614" s="10">
        <v>0</v>
      </c>
      <c r="CU2614" s="10">
        <v>0</v>
      </c>
      <c r="CV2614" s="10">
        <v>0</v>
      </c>
      <c r="CW2614" s="10">
        <v>10.5</v>
      </c>
      <c r="CY2614" s="10">
        <v>3266</v>
      </c>
      <c r="CZ2614" s="10" t="s">
        <v>39</v>
      </c>
    </row>
    <row r="2615" spans="1:118" x14ac:dyDescent="0.25">
      <c r="A2615" s="10">
        <v>2670</v>
      </c>
      <c r="R2615" s="10">
        <v>2676</v>
      </c>
      <c r="S2615" s="10" t="s">
        <v>608</v>
      </c>
      <c r="T2615" s="10">
        <v>0</v>
      </c>
      <c r="U2615" s="10">
        <v>0</v>
      </c>
      <c r="V2615" s="10">
        <v>0</v>
      </c>
      <c r="W2615" s="10">
        <v>6.5</v>
      </c>
      <c r="Y2615" s="10">
        <v>0</v>
      </c>
      <c r="Z2615" s="10">
        <v>0</v>
      </c>
      <c r="AA2615" s="10">
        <v>0</v>
      </c>
      <c r="AB2615" s="10">
        <v>6.5</v>
      </c>
      <c r="AD2615" s="10">
        <v>0</v>
      </c>
      <c r="AE2615" s="10">
        <v>0</v>
      </c>
      <c r="AF2615" s="10">
        <v>0</v>
      </c>
      <c r="AG2615" s="10">
        <v>6.5</v>
      </c>
      <c r="AI2615" s="10">
        <v>2676</v>
      </c>
      <c r="AJ2615" s="10" t="s">
        <v>608</v>
      </c>
      <c r="AK2615" s="10">
        <v>4.6799999999998363</v>
      </c>
      <c r="AL2615" s="10">
        <v>0.72000000000036835</v>
      </c>
      <c r="AM2615" s="10">
        <v>434.44909786839349</v>
      </c>
      <c r="AN2615" s="10">
        <v>6.4</v>
      </c>
      <c r="AP2615" s="10">
        <v>5.3999999999991815</v>
      </c>
      <c r="AQ2615" s="10">
        <v>0.89999999999918145</v>
      </c>
      <c r="AR2615" s="10">
        <v>502.29252933915558</v>
      </c>
      <c r="AS2615" s="10">
        <v>6.4</v>
      </c>
      <c r="AU2615" s="10">
        <v>5.2199999999993452</v>
      </c>
      <c r="AV2615" s="10">
        <v>0.72000000000036835</v>
      </c>
      <c r="AW2615" s="10">
        <v>483.47749523708626</v>
      </c>
      <c r="AX2615" s="10">
        <v>6.5</v>
      </c>
      <c r="AZ2615" s="10">
        <v>2670</v>
      </c>
      <c r="BA2615" s="10" t="s">
        <v>290</v>
      </c>
      <c r="BB2615" s="10">
        <v>0.12000000000080036</v>
      </c>
      <c r="BC2615" s="10">
        <v>7.999999999992724E-2</v>
      </c>
      <c r="BD2615" s="10">
        <v>7.7190136490679269</v>
      </c>
      <c r="BE2615" s="10">
        <v>11</v>
      </c>
      <c r="BG2615" s="10">
        <v>0.12000000000080036</v>
      </c>
      <c r="BH2615" s="10">
        <v>0.15999999999985448</v>
      </c>
      <c r="BI2615" s="10">
        <v>10.704345964481043</v>
      </c>
      <c r="BJ2615" s="10">
        <v>11</v>
      </c>
      <c r="BL2615" s="10">
        <v>7.999999999992724E-2</v>
      </c>
      <c r="BM2615" s="10">
        <v>0.11999999999989086</v>
      </c>
      <c r="BN2615" s="10">
        <v>7.7190136490274242</v>
      </c>
      <c r="BO2615" s="10">
        <v>11</v>
      </c>
      <c r="BQ2615" s="10">
        <v>2669</v>
      </c>
      <c r="BR2615" s="10" t="s">
        <v>11</v>
      </c>
      <c r="CH2615" s="10">
        <v>2669</v>
      </c>
      <c r="CI2615" s="10" t="s">
        <v>11</v>
      </c>
      <c r="CJ2615" s="10">
        <v>0</v>
      </c>
      <c r="CK2615" s="10">
        <v>0</v>
      </c>
      <c r="CL2615" s="10">
        <v>0</v>
      </c>
      <c r="CM2615" s="10">
        <v>10.5</v>
      </c>
      <c r="CO2615" s="10">
        <v>0</v>
      </c>
      <c r="CP2615" s="10">
        <v>0</v>
      </c>
      <c r="CQ2615" s="10">
        <v>0</v>
      </c>
      <c r="CR2615" s="10">
        <v>10.5</v>
      </c>
      <c r="CT2615" s="10">
        <v>0</v>
      </c>
      <c r="CU2615" s="10">
        <v>0</v>
      </c>
      <c r="CV2615" s="10">
        <v>0</v>
      </c>
      <c r="CW2615" s="10">
        <v>10.5</v>
      </c>
      <c r="CY2615" s="10">
        <v>3236</v>
      </c>
      <c r="CZ2615" s="10" t="s">
        <v>40</v>
      </c>
    </row>
    <row r="2616" spans="1:118" x14ac:dyDescent="0.25">
      <c r="A2616" s="10">
        <v>2671</v>
      </c>
      <c r="R2616" s="10">
        <v>3190</v>
      </c>
      <c r="S2616" s="10" t="s">
        <v>530</v>
      </c>
      <c r="AI2616" s="10">
        <v>3190</v>
      </c>
      <c r="AJ2616" s="10" t="s">
        <v>530</v>
      </c>
      <c r="AK2616" s="10">
        <v>0</v>
      </c>
      <c r="AL2616" s="10">
        <v>0</v>
      </c>
      <c r="AM2616" s="10">
        <v>0</v>
      </c>
      <c r="AN2616" s="10">
        <v>6.4</v>
      </c>
      <c r="AP2616" s="10">
        <v>0</v>
      </c>
      <c r="AQ2616" s="10">
        <v>0</v>
      </c>
      <c r="AR2616" s="10">
        <v>0</v>
      </c>
      <c r="AS2616" s="10">
        <v>6.4</v>
      </c>
      <c r="AU2616" s="10">
        <v>0</v>
      </c>
      <c r="AV2616" s="10">
        <v>0</v>
      </c>
      <c r="AW2616" s="10">
        <v>0</v>
      </c>
      <c r="AX2616" s="10">
        <v>6.5</v>
      </c>
      <c r="AZ2616" s="10">
        <v>2671</v>
      </c>
      <c r="BA2616" s="10" t="s">
        <v>299</v>
      </c>
      <c r="BB2616" s="10">
        <v>0</v>
      </c>
      <c r="BC2616" s="10">
        <v>0</v>
      </c>
      <c r="BD2616" s="10">
        <v>0</v>
      </c>
      <c r="BE2616" s="10">
        <v>11</v>
      </c>
      <c r="BG2616" s="10">
        <v>0</v>
      </c>
      <c r="BH2616" s="10">
        <v>0</v>
      </c>
      <c r="BI2616" s="10">
        <v>0</v>
      </c>
      <c r="BJ2616" s="10">
        <v>11</v>
      </c>
      <c r="BL2616" s="10">
        <v>0</v>
      </c>
      <c r="BM2616" s="10">
        <v>0</v>
      </c>
      <c r="BN2616" s="10">
        <v>0</v>
      </c>
      <c r="BO2616" s="10">
        <v>11</v>
      </c>
      <c r="BQ2616" s="10">
        <v>2670</v>
      </c>
      <c r="BR2616" s="10" t="s">
        <v>290</v>
      </c>
      <c r="BS2616" s="10">
        <v>0.32</v>
      </c>
      <c r="BT2616" s="10">
        <v>0.28000000000000003</v>
      </c>
      <c r="BU2616" s="10">
        <v>22.76</v>
      </c>
      <c r="BV2616" s="10">
        <v>11</v>
      </c>
      <c r="BX2616" s="10">
        <v>0.4</v>
      </c>
      <c r="BY2616" s="10">
        <v>0.32</v>
      </c>
      <c r="BZ2616" s="10">
        <v>27.42</v>
      </c>
      <c r="CA2616" s="10">
        <v>11</v>
      </c>
      <c r="CC2616" s="10">
        <v>0.44</v>
      </c>
      <c r="CD2616" s="10">
        <v>0.28000000000000003</v>
      </c>
      <c r="CE2616" s="10">
        <v>27.91</v>
      </c>
      <c r="CF2616" s="10">
        <v>11</v>
      </c>
      <c r="CH2616" s="10">
        <v>2670</v>
      </c>
      <c r="CI2616" s="10" t="s">
        <v>290</v>
      </c>
      <c r="CJ2616" s="10">
        <v>4.0000000000873115E-2</v>
      </c>
      <c r="CK2616" s="10">
        <v>3.9999999999054126E-2</v>
      </c>
      <c r="CL2616" s="10">
        <v>3.027646247852299</v>
      </c>
      <c r="CM2616" s="10">
        <v>10.5</v>
      </c>
      <c r="CO2616" s="10">
        <v>0.11999999999898137</v>
      </c>
      <c r="CP2616" s="10">
        <v>7.999999999992724E-2</v>
      </c>
      <c r="CQ2616" s="10">
        <v>7.7190136489869214</v>
      </c>
      <c r="CR2616" s="10">
        <v>10.5</v>
      </c>
      <c r="CT2616" s="10">
        <v>7.999999999992724E-2</v>
      </c>
      <c r="CU2616" s="10">
        <v>3.9999999999054126E-2</v>
      </c>
      <c r="CV2616" s="10">
        <v>4.7871290462162008</v>
      </c>
      <c r="CW2616" s="10">
        <v>10.5</v>
      </c>
      <c r="CY2616" s="10">
        <v>3267</v>
      </c>
      <c r="CZ2616" s="10" t="s">
        <v>8</v>
      </c>
    </row>
    <row r="2617" spans="1:118" x14ac:dyDescent="0.25">
      <c r="A2617" s="10">
        <v>2672</v>
      </c>
      <c r="R2617" s="10">
        <v>2677</v>
      </c>
      <c r="S2617" s="10" t="s">
        <v>305</v>
      </c>
      <c r="W2617" s="10">
        <v>6.5</v>
      </c>
      <c r="AB2617" s="10">
        <v>6.5</v>
      </c>
      <c r="AG2617" s="10">
        <v>6.5</v>
      </c>
      <c r="AI2617" s="10">
        <v>2677</v>
      </c>
      <c r="AJ2617" s="10" t="s">
        <v>305</v>
      </c>
      <c r="AN2617" s="10">
        <v>6.4</v>
      </c>
      <c r="AS2617" s="10">
        <v>6.4</v>
      </c>
      <c r="AX2617" s="10">
        <v>6.5</v>
      </c>
      <c r="AZ2617" s="10">
        <v>2672</v>
      </c>
      <c r="BA2617" s="10" t="s">
        <v>328</v>
      </c>
      <c r="BB2617" s="10">
        <v>0.11999999999989086</v>
      </c>
      <c r="BC2617" s="10">
        <v>3.999999999996362E-2</v>
      </c>
      <c r="BD2617" s="10">
        <v>6.770022822019917</v>
      </c>
      <c r="BE2617" s="10">
        <v>11</v>
      </c>
      <c r="BG2617" s="10">
        <v>0.15999999999985448</v>
      </c>
      <c r="BH2617" s="10">
        <v>3.999999999996362E-2</v>
      </c>
      <c r="BI2617" s="10">
        <v>8.8270298129178126</v>
      </c>
      <c r="BJ2617" s="10">
        <v>11</v>
      </c>
      <c r="BL2617" s="10">
        <v>0.15999999999985448</v>
      </c>
      <c r="BM2617" s="10">
        <v>7.999999999992724E-2</v>
      </c>
      <c r="BN2617" s="10">
        <v>9.5742580924759402</v>
      </c>
      <c r="BO2617" s="10">
        <v>11</v>
      </c>
      <c r="BQ2617" s="10">
        <v>2671</v>
      </c>
      <c r="BR2617" s="10" t="s">
        <v>299</v>
      </c>
      <c r="BS2617" s="10">
        <v>0</v>
      </c>
      <c r="BT2617" s="10">
        <v>0.04</v>
      </c>
      <c r="BU2617" s="10">
        <v>2.14</v>
      </c>
      <c r="BV2617" s="10">
        <v>11</v>
      </c>
      <c r="BX2617" s="10">
        <v>0.04</v>
      </c>
      <c r="BY2617" s="10">
        <v>0.04</v>
      </c>
      <c r="BZ2617" s="10">
        <v>3.03</v>
      </c>
      <c r="CA2617" s="10">
        <v>11</v>
      </c>
      <c r="CC2617" s="10">
        <v>0</v>
      </c>
      <c r="CD2617" s="10">
        <v>0</v>
      </c>
      <c r="CE2617" s="10">
        <v>0</v>
      </c>
      <c r="CF2617" s="10">
        <v>11</v>
      </c>
      <c r="CH2617" s="10">
        <v>2671</v>
      </c>
      <c r="CI2617" s="10" t="s">
        <v>299</v>
      </c>
      <c r="CJ2617" s="10">
        <v>0</v>
      </c>
      <c r="CK2617" s="10">
        <v>0</v>
      </c>
      <c r="CL2617" s="10">
        <v>0</v>
      </c>
      <c r="CM2617" s="10">
        <v>10.5</v>
      </c>
      <c r="CO2617" s="10">
        <v>0</v>
      </c>
      <c r="CP2617" s="10">
        <v>0</v>
      </c>
      <c r="CQ2617" s="10">
        <v>0</v>
      </c>
      <c r="CR2617" s="10">
        <v>10.5</v>
      </c>
      <c r="CT2617" s="10">
        <v>0</v>
      </c>
      <c r="CU2617" s="10">
        <v>0</v>
      </c>
      <c r="CV2617" s="10">
        <v>0</v>
      </c>
      <c r="CW2617" s="10">
        <v>10.5</v>
      </c>
      <c r="CY2617" s="10">
        <v>3237</v>
      </c>
      <c r="CZ2617" s="10" t="s">
        <v>9</v>
      </c>
    </row>
    <row r="2618" spans="1:118" x14ac:dyDescent="0.25">
      <c r="A2618" s="10">
        <v>3236</v>
      </c>
      <c r="R2618" s="10">
        <v>2678</v>
      </c>
      <c r="S2618" s="10" t="s">
        <v>292</v>
      </c>
      <c r="T2618" s="10">
        <v>2.400000000052387E-2</v>
      </c>
      <c r="U2618" s="10">
        <v>1.1999999999989085E-2</v>
      </c>
      <c r="V2618" s="10">
        <v>2.4619520809671673</v>
      </c>
      <c r="W2618" s="10">
        <v>6.5</v>
      </c>
      <c r="Y2618" s="10">
        <v>3.5999999999694408E-2</v>
      </c>
      <c r="Z2618" s="10">
        <v>2.3999999999978171E-2</v>
      </c>
      <c r="AA2618" s="10">
        <v>3.9697784480504179</v>
      </c>
      <c r="AB2618" s="10">
        <v>6.5</v>
      </c>
      <c r="AD2618" s="10">
        <v>3.6000000000240104E-2</v>
      </c>
      <c r="AE2618" s="10">
        <v>1.1999999999989085E-2</v>
      </c>
      <c r="AF2618" s="10">
        <v>3.4817260227768498</v>
      </c>
      <c r="AG2618" s="10">
        <v>6.5</v>
      </c>
      <c r="AI2618" s="10">
        <v>2678</v>
      </c>
      <c r="AJ2618" s="10" t="s">
        <v>292</v>
      </c>
      <c r="AK2618" s="10">
        <v>7.1999999999934519E-2</v>
      </c>
      <c r="AL2618" s="10">
        <v>1.1999999999989085E-2</v>
      </c>
      <c r="AM2618" s="10">
        <v>6.6972337245171341</v>
      </c>
      <c r="AN2618" s="10">
        <v>6.4</v>
      </c>
      <c r="AP2618" s="10">
        <v>7.1999999999934519E-2</v>
      </c>
      <c r="AQ2618" s="10">
        <v>1.1999999999989085E-2</v>
      </c>
      <c r="AR2618" s="10">
        <v>6.6972337245171341</v>
      </c>
      <c r="AS2618" s="10">
        <v>6.4</v>
      </c>
      <c r="AU2618" s="10">
        <v>9.5999999999912683E-2</v>
      </c>
      <c r="AV2618" s="10">
        <v>1.1999999999989085E-2</v>
      </c>
      <c r="AW2618" s="10">
        <v>8.876694465500929</v>
      </c>
      <c r="AX2618" s="10">
        <v>6.5</v>
      </c>
      <c r="AZ2618" s="10">
        <v>3236</v>
      </c>
      <c r="BA2618" s="10" t="s">
        <v>40</v>
      </c>
      <c r="BB2618" s="10">
        <v>0.16700000000000001</v>
      </c>
      <c r="BC2618" s="10">
        <v>0.153</v>
      </c>
      <c r="BD2618" s="10">
        <v>0.879</v>
      </c>
      <c r="BE2618" s="10">
        <v>118</v>
      </c>
      <c r="BG2618" s="10">
        <v>5.8000000000000003E-2</v>
      </c>
      <c r="BH2618" s="10">
        <v>0.05</v>
      </c>
      <c r="BI2618" s="10">
        <v>0.30499999999999999</v>
      </c>
      <c r="BJ2618" s="10">
        <v>118</v>
      </c>
      <c r="BL2618" s="10">
        <v>8.5000000000000006E-2</v>
      </c>
      <c r="BM2618" s="10">
        <v>8.3000000000000004E-2</v>
      </c>
      <c r="BN2618" s="10">
        <v>0.44700000000000001</v>
      </c>
      <c r="BO2618" s="10">
        <v>118</v>
      </c>
      <c r="BQ2618" s="10">
        <v>2672</v>
      </c>
      <c r="BR2618" s="10" t="s">
        <v>328</v>
      </c>
      <c r="BS2618" s="10">
        <v>0.32</v>
      </c>
      <c r="BT2618" s="10">
        <v>0.08</v>
      </c>
      <c r="BU2618" s="10">
        <v>17.649999999999999</v>
      </c>
      <c r="BV2618" s="10">
        <v>11</v>
      </c>
      <c r="BX2618" s="10">
        <v>0.48</v>
      </c>
      <c r="BY2618" s="10">
        <v>0.08</v>
      </c>
      <c r="BZ2618" s="10">
        <v>26.04</v>
      </c>
      <c r="CA2618" s="10">
        <v>11</v>
      </c>
      <c r="CC2618" s="10">
        <v>0.4</v>
      </c>
      <c r="CD2618" s="10">
        <v>0.12</v>
      </c>
      <c r="CE2618" s="10">
        <v>22.35</v>
      </c>
      <c r="CF2618" s="10">
        <v>11</v>
      </c>
      <c r="CH2618" s="10">
        <v>2672</v>
      </c>
      <c r="CI2618" s="10" t="s">
        <v>328</v>
      </c>
      <c r="CJ2618" s="10">
        <v>7.999999999992724E-2</v>
      </c>
      <c r="CK2618" s="10">
        <v>3.999999999996362E-2</v>
      </c>
      <c r="CL2618" s="10">
        <v>4.7871290462379701</v>
      </c>
      <c r="CM2618" s="10">
        <v>10.5</v>
      </c>
      <c r="CO2618" s="10">
        <v>0.15999999999985448</v>
      </c>
      <c r="CP2618" s="10">
        <v>3.999999999996362E-2</v>
      </c>
      <c r="CQ2618" s="10">
        <v>8.8270298129178126</v>
      </c>
      <c r="CR2618" s="10">
        <v>10.5</v>
      </c>
      <c r="CT2618" s="10">
        <v>0.15999999999985448</v>
      </c>
      <c r="CU2618" s="10">
        <v>3.999999999996362E-2</v>
      </c>
      <c r="CV2618" s="10">
        <v>8.8270298129178126</v>
      </c>
      <c r="CW2618" s="10">
        <v>10.5</v>
      </c>
      <c r="CY2618" s="10">
        <v>3265</v>
      </c>
      <c r="CZ2618" s="10" t="s">
        <v>937</v>
      </c>
    </row>
    <row r="2619" spans="1:118" x14ac:dyDescent="0.25">
      <c r="A2619" s="10">
        <v>3237</v>
      </c>
      <c r="R2619" s="10">
        <v>2679</v>
      </c>
      <c r="S2619" s="10" t="s">
        <v>293</v>
      </c>
      <c r="AI2619" s="10">
        <v>2679</v>
      </c>
      <c r="AJ2619" s="10" t="s">
        <v>293</v>
      </c>
      <c r="AZ2619" s="10">
        <v>3237</v>
      </c>
      <c r="BA2619" s="10" t="s">
        <v>9</v>
      </c>
      <c r="BB2619" s="10">
        <v>0</v>
      </c>
      <c r="BC2619" s="10">
        <v>0</v>
      </c>
      <c r="BD2619" s="10">
        <v>0</v>
      </c>
      <c r="BE2619" s="10">
        <v>0</v>
      </c>
      <c r="BG2619" s="10">
        <v>0</v>
      </c>
      <c r="BH2619" s="10">
        <v>0</v>
      </c>
      <c r="BI2619" s="10">
        <v>0</v>
      </c>
      <c r="BJ2619" s="10">
        <v>0</v>
      </c>
      <c r="BL2619" s="10">
        <v>0</v>
      </c>
      <c r="BM2619" s="10">
        <v>0</v>
      </c>
      <c r="BN2619" s="10">
        <v>0</v>
      </c>
      <c r="BO2619" s="10">
        <v>0</v>
      </c>
      <c r="BQ2619" s="10">
        <v>3236</v>
      </c>
      <c r="BR2619" s="10" t="s">
        <v>40</v>
      </c>
      <c r="CH2619" s="10">
        <v>3262</v>
      </c>
      <c r="CI2619" s="10" t="s">
        <v>934</v>
      </c>
      <c r="CY2619" s="10">
        <v>3250</v>
      </c>
      <c r="CZ2619" s="10" t="s">
        <v>608</v>
      </c>
      <c r="DA2619" s="10">
        <v>4.8000000000000001E-2</v>
      </c>
      <c r="DB2619" s="10">
        <v>1.2E-2</v>
      </c>
      <c r="DC2619" s="10">
        <v>4.33</v>
      </c>
      <c r="DD2619" s="10">
        <v>5.5</v>
      </c>
      <c r="DF2619" s="10">
        <v>0.06</v>
      </c>
      <c r="DG2619" s="10">
        <v>1.2E-2</v>
      </c>
      <c r="DH2619" s="10">
        <v>5.36</v>
      </c>
      <c r="DI2619" s="10">
        <v>6</v>
      </c>
      <c r="DK2619" s="10">
        <v>0.06</v>
      </c>
      <c r="DL2619" s="10">
        <v>1.2E-2</v>
      </c>
      <c r="DM2619" s="10">
        <v>5.36</v>
      </c>
      <c r="DN2619" s="10">
        <v>6.8</v>
      </c>
    </row>
    <row r="2620" spans="1:118" x14ac:dyDescent="0.25">
      <c r="A2620" s="10">
        <v>3250</v>
      </c>
      <c r="R2620" s="10">
        <v>2680</v>
      </c>
      <c r="S2620" s="10" t="s">
        <v>294</v>
      </c>
      <c r="T2620" s="10">
        <v>0</v>
      </c>
      <c r="U2620" s="10">
        <v>0</v>
      </c>
      <c r="V2620" s="10">
        <v>0</v>
      </c>
      <c r="W2620" s="10">
        <v>6.5</v>
      </c>
      <c r="Y2620" s="10">
        <v>0</v>
      </c>
      <c r="Z2620" s="10">
        <v>0</v>
      </c>
      <c r="AA2620" s="10">
        <v>0</v>
      </c>
      <c r="AB2620" s="10">
        <v>6.5</v>
      </c>
      <c r="AD2620" s="10">
        <v>0</v>
      </c>
      <c r="AE2620" s="10">
        <v>0</v>
      </c>
      <c r="AF2620" s="10">
        <v>0</v>
      </c>
      <c r="AG2620" s="10">
        <v>6.5</v>
      </c>
      <c r="AI2620" s="10">
        <v>2680</v>
      </c>
      <c r="AJ2620" s="10" t="s">
        <v>294</v>
      </c>
      <c r="AK2620" s="10">
        <v>0</v>
      </c>
      <c r="AL2620" s="10">
        <v>0</v>
      </c>
      <c r="AM2620" s="10">
        <v>0</v>
      </c>
      <c r="AN2620" s="10">
        <v>6.4</v>
      </c>
      <c r="AP2620" s="10">
        <v>0</v>
      </c>
      <c r="AQ2620" s="10">
        <v>0</v>
      </c>
      <c r="AR2620" s="10">
        <v>0</v>
      </c>
      <c r="AS2620" s="10">
        <v>6.4</v>
      </c>
      <c r="AU2620" s="10">
        <v>0</v>
      </c>
      <c r="AV2620" s="10">
        <v>0</v>
      </c>
      <c r="AW2620" s="10">
        <v>0</v>
      </c>
      <c r="AX2620" s="10">
        <v>6.5</v>
      </c>
      <c r="AZ2620" s="10">
        <v>2673</v>
      </c>
      <c r="BA2620" s="10" t="s">
        <v>530</v>
      </c>
      <c r="BB2620" s="10">
        <v>0.1571999999999906</v>
      </c>
      <c r="BC2620" s="10">
        <v>0.10800000000000409</v>
      </c>
      <c r="BD2620" s="10">
        <v>16.703845977352351</v>
      </c>
      <c r="BE2620" s="10">
        <v>6.8</v>
      </c>
      <c r="BG2620" s="10">
        <v>4.8399999999987245E-2</v>
      </c>
      <c r="BH2620" s="10">
        <v>4.8000000000050135E-2</v>
      </c>
      <c r="BI2620" s="10">
        <v>5.9700193128823278</v>
      </c>
      <c r="BJ2620" s="10">
        <v>6.8</v>
      </c>
      <c r="BL2620" s="10">
        <v>7.4599999999988995E-2</v>
      </c>
      <c r="BM2620" s="10">
        <v>8.3999999999974762E-2</v>
      </c>
      <c r="BN2620" s="10">
        <v>9.8391956731411128</v>
      </c>
      <c r="BO2620" s="10">
        <v>6.8</v>
      </c>
      <c r="BQ2620" s="10">
        <v>3237</v>
      </c>
      <c r="BR2620" s="10" t="s">
        <v>9</v>
      </c>
      <c r="CH2620" s="10">
        <v>3236</v>
      </c>
      <c r="CI2620" s="10" t="s">
        <v>40</v>
      </c>
      <c r="CJ2620" s="10">
        <v>0.22392158173847315</v>
      </c>
      <c r="CK2620" s="10">
        <v>9.9688382769841266E-2</v>
      </c>
      <c r="CM2620" s="10">
        <v>119</v>
      </c>
      <c r="CO2620" s="10">
        <v>0.23292158173847316</v>
      </c>
      <c r="CP2620" s="10">
        <v>0.11768838276984125</v>
      </c>
      <c r="CR2620" s="10">
        <v>119</v>
      </c>
      <c r="CT2620" s="10">
        <v>0.29292158173847321</v>
      </c>
      <c r="CU2620" s="10">
        <v>9.9688382769841266E-2</v>
      </c>
      <c r="CW2620" s="10">
        <v>120</v>
      </c>
      <c r="CY2620" s="10">
        <v>2673</v>
      </c>
      <c r="CZ2620" s="10" t="s">
        <v>530</v>
      </c>
      <c r="DA2620" s="10">
        <v>2E-3</v>
      </c>
      <c r="DB2620" s="10">
        <v>4.0000000000000001E-3</v>
      </c>
      <c r="DC2620" s="10">
        <v>0.35</v>
      </c>
      <c r="DD2620" s="10">
        <v>5.5</v>
      </c>
      <c r="DF2620" s="10">
        <v>2E-3</v>
      </c>
      <c r="DG2620" s="10">
        <v>4.0000000000000001E-3</v>
      </c>
      <c r="DH2620" s="10">
        <v>0.35</v>
      </c>
      <c r="DI2620" s="10">
        <v>6</v>
      </c>
      <c r="DK2620" s="10">
        <v>4.0000000000000001E-3</v>
      </c>
      <c r="DL2620" s="10">
        <v>2E-3</v>
      </c>
      <c r="DM2620" s="10">
        <v>0.35</v>
      </c>
      <c r="DN2620" s="10">
        <v>6.8</v>
      </c>
    </row>
    <row r="2621" spans="1:118" x14ac:dyDescent="0.25">
      <c r="A2621" s="10">
        <v>2673</v>
      </c>
      <c r="R2621" s="10">
        <v>2681</v>
      </c>
      <c r="S2621" s="10" t="s">
        <v>296</v>
      </c>
      <c r="T2621" s="10">
        <v>0.14399999999877763</v>
      </c>
      <c r="U2621" s="10">
        <v>0.1320000000006985</v>
      </c>
      <c r="V2621" s="10">
        <v>17.923281691234738</v>
      </c>
      <c r="W2621" s="10">
        <v>6.5</v>
      </c>
      <c r="Y2621" s="10">
        <v>0.24000000000087313</v>
      </c>
      <c r="Z2621" s="10">
        <v>0.14399999999986904</v>
      </c>
      <c r="AA2621" s="10">
        <v>25.679942283994471</v>
      </c>
      <c r="AB2621" s="10">
        <v>6.5</v>
      </c>
      <c r="AD2621" s="10">
        <v>0.21600000000034925</v>
      </c>
      <c r="AE2621" s="10">
        <v>0.14399999999986904</v>
      </c>
      <c r="AF2621" s="10">
        <v>23.818670688469144</v>
      </c>
      <c r="AG2621" s="10">
        <v>6.5</v>
      </c>
      <c r="AI2621" s="10">
        <v>2681</v>
      </c>
      <c r="AJ2621" s="10" t="s">
        <v>296</v>
      </c>
      <c r="AK2621" s="10">
        <v>0.32400000000052387</v>
      </c>
      <c r="AL2621" s="10">
        <v>0.12000000000043656</v>
      </c>
      <c r="AM2621" s="10">
        <v>31.700919458111219</v>
      </c>
      <c r="AN2621" s="10">
        <v>6.4</v>
      </c>
      <c r="AP2621" s="10">
        <v>0.51599999999816648</v>
      </c>
      <c r="AQ2621" s="10">
        <v>0.15600000000013098</v>
      </c>
      <c r="AR2621" s="10">
        <v>49.460120991235137</v>
      </c>
      <c r="AS2621" s="10">
        <v>6.4</v>
      </c>
      <c r="AU2621" s="10">
        <v>0.55200000000113503</v>
      </c>
      <c r="AV2621" s="10">
        <v>0.15600000000013098</v>
      </c>
      <c r="AW2621" s="10">
        <v>52.630524206950149</v>
      </c>
      <c r="AX2621" s="10">
        <v>6.5</v>
      </c>
      <c r="AZ2621" s="10">
        <v>2674</v>
      </c>
      <c r="BA2621" s="10" t="s">
        <v>288</v>
      </c>
      <c r="BB2621" s="10">
        <v>2.3999999999978171E-2</v>
      </c>
      <c r="BC2621" s="10">
        <v>0</v>
      </c>
      <c r="BD2621" s="10">
        <v>2.1019442984741787</v>
      </c>
      <c r="BE2621" s="10">
        <v>6.8</v>
      </c>
      <c r="BG2621" s="10">
        <v>2.3999999999978171E-2</v>
      </c>
      <c r="BH2621" s="10">
        <v>1.2000000000057298E-2</v>
      </c>
      <c r="BI2621" s="10">
        <v>2.3500451681558574</v>
      </c>
      <c r="BJ2621" s="10">
        <v>6.8</v>
      </c>
      <c r="BL2621" s="10">
        <v>2.3999999999978171E-2</v>
      </c>
      <c r="BM2621" s="10">
        <v>1.1999999999989085E-2</v>
      </c>
      <c r="BN2621" s="10">
        <v>2.3500451681531853</v>
      </c>
      <c r="BO2621" s="10">
        <v>6.8</v>
      </c>
      <c r="BQ2621" s="10">
        <v>3250</v>
      </c>
      <c r="BR2621" s="10" t="s">
        <v>608</v>
      </c>
      <c r="BS2621" s="10">
        <v>4.8000000000000001E-2</v>
      </c>
      <c r="BT2621" s="10">
        <v>1.2E-2</v>
      </c>
      <c r="BU2621" s="10">
        <v>4.33</v>
      </c>
      <c r="BV2621" s="10">
        <v>6.9</v>
      </c>
      <c r="BX2621" s="10">
        <v>4.8000000000000001E-2</v>
      </c>
      <c r="BY2621" s="10">
        <v>1.2E-2</v>
      </c>
      <c r="BZ2621" s="10">
        <v>4.33</v>
      </c>
      <c r="CA2621" s="10">
        <v>6.9</v>
      </c>
      <c r="CC2621" s="10">
        <v>0.06</v>
      </c>
      <c r="CD2621" s="10">
        <v>1.2E-2</v>
      </c>
      <c r="CE2621" s="10">
        <v>5.36</v>
      </c>
      <c r="CF2621" s="10">
        <v>6.9</v>
      </c>
      <c r="CH2621" s="10">
        <v>3237</v>
      </c>
      <c r="CI2621" s="10" t="s">
        <v>9</v>
      </c>
      <c r="CY2621" s="10">
        <v>2674</v>
      </c>
      <c r="CZ2621" s="10" t="s">
        <v>288</v>
      </c>
      <c r="DA2621" s="10">
        <v>4.8000000000000001E-2</v>
      </c>
      <c r="DB2621" s="10">
        <v>1.2E-2</v>
      </c>
      <c r="DC2621" s="10">
        <v>4.33</v>
      </c>
      <c r="DD2621" s="10">
        <v>5.5</v>
      </c>
      <c r="DF2621" s="10">
        <v>0.06</v>
      </c>
      <c r="DG2621" s="10">
        <v>1.2E-2</v>
      </c>
      <c r="DH2621" s="10">
        <v>5.36</v>
      </c>
      <c r="DI2621" s="10">
        <v>6</v>
      </c>
      <c r="DK2621" s="10">
        <v>0.06</v>
      </c>
      <c r="DL2621" s="10">
        <v>1.2E-2</v>
      </c>
      <c r="DM2621" s="10">
        <v>5.36</v>
      </c>
      <c r="DN2621" s="10">
        <v>6.8</v>
      </c>
    </row>
    <row r="2622" spans="1:118" x14ac:dyDescent="0.25">
      <c r="A2622" s="10">
        <v>2674</v>
      </c>
      <c r="R2622" s="10">
        <v>2682</v>
      </c>
      <c r="S2622" s="10" t="s">
        <v>297</v>
      </c>
      <c r="T2622" s="10">
        <v>4.7999999999956341E-2</v>
      </c>
      <c r="U2622" s="10">
        <v>4.7999999999956341E-2</v>
      </c>
      <c r="V2622" s="10">
        <v>6.2283008527247299</v>
      </c>
      <c r="W2622" s="10">
        <v>6.5</v>
      </c>
      <c r="Y2622" s="10">
        <v>9.5999999999912683E-2</v>
      </c>
      <c r="Z2622" s="10">
        <v>4.7999999999956341E-2</v>
      </c>
      <c r="AA2622" s="10">
        <v>9.8478083236895397</v>
      </c>
      <c r="AB2622" s="10">
        <v>6.5</v>
      </c>
      <c r="AD2622" s="10">
        <v>0.12000000000043656</v>
      </c>
      <c r="AE2622" s="10">
        <v>5.9999999999672579E-2</v>
      </c>
      <c r="AF2622" s="10">
        <v>12.309760404645512</v>
      </c>
      <c r="AG2622" s="10">
        <v>6.5</v>
      </c>
      <c r="AI2622" s="10">
        <v>2682</v>
      </c>
      <c r="AJ2622" s="10" t="s">
        <v>297</v>
      </c>
      <c r="AK2622" s="10">
        <v>0.15600000000013098</v>
      </c>
      <c r="AL2622" s="10">
        <v>4.7999999999956341E-2</v>
      </c>
      <c r="AM2622" s="10">
        <v>14.975469869248343</v>
      </c>
      <c r="AN2622" s="10">
        <v>6.4</v>
      </c>
      <c r="AP2622" s="10">
        <v>0.2640000000003056</v>
      </c>
      <c r="AQ2622" s="10">
        <v>5.9999999999672579E-2</v>
      </c>
      <c r="AR2622" s="10">
        <v>24.840108280072386</v>
      </c>
      <c r="AS2622" s="10">
        <v>6.4</v>
      </c>
      <c r="AU2622" s="10">
        <v>0.23999999999978172</v>
      </c>
      <c r="AV2622" s="10">
        <v>6.0000000000218282E-2</v>
      </c>
      <c r="AW2622" s="10">
        <v>22.698076661794737</v>
      </c>
      <c r="AX2622" s="10">
        <v>6.5</v>
      </c>
      <c r="AZ2622" s="10">
        <v>2675</v>
      </c>
      <c r="BA2622" s="10" t="s">
        <v>290</v>
      </c>
      <c r="BB2622" s="10">
        <v>0.1260000000000133</v>
      </c>
      <c r="BC2622" s="10">
        <v>0.10800000000000409</v>
      </c>
      <c r="BD2622" s="10">
        <v>14.534226679916337</v>
      </c>
      <c r="BE2622" s="10">
        <v>6.8</v>
      </c>
      <c r="BG2622" s="10">
        <v>1.800000000000921E-2</v>
      </c>
      <c r="BH2622" s="10">
        <v>3.5999999999992836E-2</v>
      </c>
      <c r="BI2622" s="10">
        <v>3.5250677522327845</v>
      </c>
      <c r="BJ2622" s="10">
        <v>6.8</v>
      </c>
      <c r="BL2622" s="10">
        <v>4.5000000000010233E-2</v>
      </c>
      <c r="BM2622" s="10">
        <v>7.1999999999985673E-2</v>
      </c>
      <c r="BN2622" s="10">
        <v>7.4361385696709323</v>
      </c>
      <c r="BO2622" s="10">
        <v>6.8</v>
      </c>
      <c r="BQ2622" s="10">
        <v>2673</v>
      </c>
      <c r="BR2622" s="10" t="s">
        <v>530</v>
      </c>
      <c r="BS2622" s="10">
        <v>2E-3</v>
      </c>
      <c r="BT2622" s="10">
        <v>0</v>
      </c>
      <c r="BU2622" s="10">
        <v>0.16</v>
      </c>
      <c r="BV2622" s="10">
        <v>6.9</v>
      </c>
      <c r="BX2622" s="10">
        <v>2E-3</v>
      </c>
      <c r="BY2622" s="10">
        <v>2E-3</v>
      </c>
      <c r="BZ2622" s="10">
        <v>0.22</v>
      </c>
      <c r="CA2622" s="10">
        <v>6.9</v>
      </c>
      <c r="CC2622" s="10">
        <v>2E-3</v>
      </c>
      <c r="CD2622" s="10">
        <v>2E-3</v>
      </c>
      <c r="CE2622" s="10">
        <v>0.22</v>
      </c>
      <c r="CF2622" s="10">
        <v>6.9</v>
      </c>
      <c r="CH2622" s="10">
        <v>3250</v>
      </c>
      <c r="CI2622" s="10" t="s">
        <v>608</v>
      </c>
      <c r="CM2622" s="10">
        <v>6.7</v>
      </c>
      <c r="CR2622" s="10">
        <v>6.8</v>
      </c>
      <c r="CW2622" s="10">
        <v>6.7</v>
      </c>
      <c r="CY2622" s="10">
        <v>3354</v>
      </c>
      <c r="CZ2622" s="10" t="s">
        <v>289</v>
      </c>
    </row>
    <row r="2623" spans="1:118" x14ac:dyDescent="0.25">
      <c r="A2623" s="10">
        <v>2675</v>
      </c>
      <c r="R2623" s="10">
        <v>2683</v>
      </c>
      <c r="S2623" s="10" t="s">
        <v>298</v>
      </c>
      <c r="T2623" s="10">
        <v>2.6999999999770808E-2</v>
      </c>
      <c r="U2623" s="10">
        <v>4.5000000000163708E-2</v>
      </c>
      <c r="V2623" s="10">
        <v>4.8149891782393039</v>
      </c>
      <c r="W2623" s="10">
        <v>6.5</v>
      </c>
      <c r="Y2623" s="10">
        <v>5.4000000000360163E-2</v>
      </c>
      <c r="Z2623" s="10">
        <v>0.11700000000009822</v>
      </c>
      <c r="AA2623" s="10">
        <v>11.823138780597056</v>
      </c>
      <c r="AB2623" s="10">
        <v>6.5</v>
      </c>
      <c r="AD2623" s="10">
        <v>2.7000000000589351E-2</v>
      </c>
      <c r="AE2623" s="10">
        <v>4.4999999999345161E-2</v>
      </c>
      <c r="AF2623" s="10">
        <v>4.8149891782135441</v>
      </c>
      <c r="AG2623" s="10">
        <v>6.5</v>
      </c>
      <c r="AI2623" s="10">
        <v>2683</v>
      </c>
      <c r="AJ2623" s="10" t="s">
        <v>298</v>
      </c>
      <c r="AK2623" s="10">
        <v>0.13499999999967258</v>
      </c>
      <c r="AL2623" s="10">
        <v>0.11700000000009822</v>
      </c>
      <c r="AM2623" s="10">
        <v>16.3909440472823</v>
      </c>
      <c r="AN2623" s="10">
        <v>6.4</v>
      </c>
      <c r="AP2623" s="10">
        <v>0.20699999999960711</v>
      </c>
      <c r="AQ2623" s="10">
        <v>0.17999999999983629</v>
      </c>
      <c r="AR2623" s="10">
        <v>25.168869783824494</v>
      </c>
      <c r="AS2623" s="10">
        <v>6.4</v>
      </c>
      <c r="AU2623" s="10">
        <v>0.15300000000006547</v>
      </c>
      <c r="AV2623" s="10">
        <v>0.12599999999947614</v>
      </c>
      <c r="AW2623" s="10">
        <v>18.18556196987106</v>
      </c>
      <c r="AX2623" s="10">
        <v>6.5</v>
      </c>
      <c r="AZ2623" s="10">
        <v>3243</v>
      </c>
      <c r="BA2623" s="10" t="s">
        <v>868</v>
      </c>
      <c r="BB2623" s="10">
        <v>0.58799999999999997</v>
      </c>
      <c r="BC2623" s="10">
        <v>0.503</v>
      </c>
      <c r="BD2623" s="10">
        <v>3.3180000000000001</v>
      </c>
      <c r="BE2623" s="10">
        <v>110</v>
      </c>
      <c r="BG2623" s="10">
        <v>0.57099999999999995</v>
      </c>
      <c r="BH2623" s="10">
        <v>0.505</v>
      </c>
      <c r="BI2623" s="10">
        <v>3.22</v>
      </c>
      <c r="BJ2623" s="10">
        <v>110</v>
      </c>
      <c r="BL2623" s="10">
        <v>0.51100000000000001</v>
      </c>
      <c r="BM2623" s="10">
        <v>0.49099999999999999</v>
      </c>
      <c r="BN2623" s="10">
        <v>2.8839999999999999</v>
      </c>
      <c r="BO2623" s="10">
        <v>110</v>
      </c>
      <c r="BQ2623" s="10">
        <v>2674</v>
      </c>
      <c r="BR2623" s="10" t="s">
        <v>288</v>
      </c>
      <c r="BS2623" s="10">
        <v>4.8000000000000001E-2</v>
      </c>
      <c r="BT2623" s="10">
        <v>1.2E-2</v>
      </c>
      <c r="BU2623" s="10">
        <v>4.33</v>
      </c>
      <c r="BV2623" s="10">
        <v>6.9</v>
      </c>
      <c r="BX2623" s="10">
        <v>4.8000000000000001E-2</v>
      </c>
      <c r="BY2623" s="10">
        <v>1.2E-2</v>
      </c>
      <c r="BZ2623" s="10">
        <v>4.33</v>
      </c>
      <c r="CA2623" s="10">
        <v>6.9</v>
      </c>
      <c r="CC2623" s="10">
        <v>0.06</v>
      </c>
      <c r="CD2623" s="10">
        <v>1.2E-2</v>
      </c>
      <c r="CE2623" s="10">
        <v>5.36</v>
      </c>
      <c r="CF2623" s="10">
        <v>6.9</v>
      </c>
      <c r="CH2623" s="10">
        <v>2673</v>
      </c>
      <c r="CI2623" s="10" t="s">
        <v>530</v>
      </c>
      <c r="CJ2623" s="10">
        <v>0.20899999999999999</v>
      </c>
      <c r="CK2623" s="10">
        <v>7.0000000000000001E-3</v>
      </c>
      <c r="CL2623" s="10">
        <v>16.25</v>
      </c>
      <c r="CM2623" s="10">
        <v>6.7</v>
      </c>
      <c r="CO2623" s="10">
        <v>0.218</v>
      </c>
      <c r="CP2623" s="10">
        <v>2.5000000000000001E-2</v>
      </c>
      <c r="CQ2623" s="10">
        <v>17.059999999999999</v>
      </c>
      <c r="CR2623" s="10">
        <v>6.8</v>
      </c>
      <c r="CT2623" s="10">
        <v>0.27800000000000002</v>
      </c>
      <c r="CU2623" s="10">
        <v>7.0000000000000001E-3</v>
      </c>
      <c r="CV2623" s="10">
        <v>22.24</v>
      </c>
      <c r="CW2623" s="10">
        <v>6.7</v>
      </c>
      <c r="CY2623" s="10">
        <v>2675</v>
      </c>
      <c r="CZ2623" s="10" t="s">
        <v>290</v>
      </c>
    </row>
    <row r="2624" spans="1:118" x14ac:dyDescent="0.25">
      <c r="A2624" s="10">
        <v>3251</v>
      </c>
      <c r="R2624" s="10">
        <v>2684</v>
      </c>
      <c r="S2624" s="10" t="s">
        <v>608</v>
      </c>
      <c r="T2624" s="10">
        <v>0.14399999999986904</v>
      </c>
      <c r="U2624" s="10">
        <v>0.14399999999986904</v>
      </c>
      <c r="V2624" s="10">
        <v>17.311012664190791</v>
      </c>
      <c r="W2624" s="10">
        <v>6.6</v>
      </c>
      <c r="Y2624" s="10">
        <v>0.23999999999978172</v>
      </c>
      <c r="Z2624" s="10">
        <v>0.14400000000041474</v>
      </c>
      <c r="AA2624" s="10">
        <v>23.791711233645071</v>
      </c>
      <c r="AB2624" s="10">
        <v>6.6</v>
      </c>
      <c r="AD2624" s="10">
        <v>0.23999999999978172</v>
      </c>
      <c r="AE2624" s="10">
        <v>0.19200000000037107</v>
      </c>
      <c r="AF2624" s="10">
        <v>26.126314467599297</v>
      </c>
      <c r="AG2624" s="10">
        <v>6.7</v>
      </c>
      <c r="AI2624" s="10">
        <v>2684</v>
      </c>
      <c r="AJ2624" s="10" t="s">
        <v>608</v>
      </c>
      <c r="AK2624" s="10">
        <v>1.0080000000001745</v>
      </c>
      <c r="AL2624" s="10">
        <v>0.38399999999965073</v>
      </c>
      <c r="AM2624" s="10">
        <v>91.692098147208611</v>
      </c>
      <c r="AN2624" s="10">
        <v>6.6</v>
      </c>
      <c r="AP2624" s="10">
        <v>1.1040000000000874</v>
      </c>
      <c r="AQ2624" s="10">
        <v>0.38399999999965073</v>
      </c>
      <c r="AR2624" s="10">
        <v>99.360454228240073</v>
      </c>
      <c r="AS2624" s="10">
        <v>6.6</v>
      </c>
      <c r="AU2624" s="10">
        <v>1.0080000000001745</v>
      </c>
      <c r="AV2624" s="10">
        <v>0.38399999999965073</v>
      </c>
      <c r="AW2624" s="10">
        <v>91.692098147208611</v>
      </c>
      <c r="AX2624" s="10">
        <v>6.6</v>
      </c>
      <c r="AZ2624" s="10">
        <v>3244</v>
      </c>
      <c r="BA2624" s="10" t="s">
        <v>867</v>
      </c>
      <c r="BB2624" s="10">
        <v>0</v>
      </c>
      <c r="BC2624" s="10">
        <v>0</v>
      </c>
      <c r="BD2624" s="10">
        <v>0</v>
      </c>
      <c r="BE2624" s="10">
        <v>110</v>
      </c>
      <c r="BG2624" s="10">
        <v>0</v>
      </c>
      <c r="BH2624" s="10">
        <v>0</v>
      </c>
      <c r="BI2624" s="10">
        <v>0</v>
      </c>
      <c r="BJ2624" s="10">
        <v>110</v>
      </c>
      <c r="BL2624" s="10">
        <v>0</v>
      </c>
      <c r="BM2624" s="10">
        <v>0</v>
      </c>
      <c r="BN2624" s="10">
        <v>0</v>
      </c>
      <c r="BO2624" s="10">
        <v>110</v>
      </c>
      <c r="BQ2624" s="10">
        <v>2675</v>
      </c>
      <c r="BR2624" s="10" t="s">
        <v>290</v>
      </c>
      <c r="CH2624" s="10">
        <v>2674</v>
      </c>
      <c r="CI2624" s="10" t="s">
        <v>288</v>
      </c>
      <c r="CJ2624" s="10">
        <v>2.4E-2</v>
      </c>
      <c r="CK2624" s="10">
        <v>0</v>
      </c>
      <c r="CL2624" s="10">
        <v>2.1</v>
      </c>
      <c r="CM2624" s="10">
        <v>6.7</v>
      </c>
      <c r="CO2624" s="10">
        <v>2.4E-2</v>
      </c>
      <c r="CP2624" s="10">
        <v>1.2E-2</v>
      </c>
      <c r="CQ2624" s="10">
        <v>2.35</v>
      </c>
      <c r="CR2624" s="10">
        <v>6.8</v>
      </c>
      <c r="CT2624" s="10">
        <v>2.4E-2</v>
      </c>
      <c r="CU2624" s="10">
        <v>0</v>
      </c>
      <c r="CV2624" s="10">
        <v>2.1</v>
      </c>
      <c r="CW2624" s="10">
        <v>6.7</v>
      </c>
      <c r="CY2624" s="10">
        <v>3251</v>
      </c>
      <c r="CZ2624" s="10" t="s">
        <v>292</v>
      </c>
      <c r="DA2624" s="10">
        <v>2E-3</v>
      </c>
      <c r="DB2624" s="10">
        <v>4.0000000000000001E-3</v>
      </c>
      <c r="DC2624" s="10">
        <v>0.35</v>
      </c>
      <c r="DD2624" s="10">
        <v>5.5</v>
      </c>
      <c r="DF2624" s="10">
        <v>2E-3</v>
      </c>
      <c r="DG2624" s="10">
        <v>4.0000000000000001E-3</v>
      </c>
      <c r="DH2624" s="10">
        <v>0.35</v>
      </c>
      <c r="DI2624" s="10">
        <v>6</v>
      </c>
      <c r="DK2624" s="10">
        <v>4.0000000000000001E-3</v>
      </c>
      <c r="DL2624" s="10">
        <v>2E-3</v>
      </c>
      <c r="DM2624" s="10">
        <v>0.35</v>
      </c>
      <c r="DN2624" s="10">
        <v>6.8</v>
      </c>
    </row>
    <row r="2625" spans="1:118" x14ac:dyDescent="0.25">
      <c r="A2625" s="10">
        <v>3243</v>
      </c>
      <c r="R2625" s="10">
        <v>2685</v>
      </c>
      <c r="S2625" s="10" t="s">
        <v>287</v>
      </c>
      <c r="T2625" s="10">
        <v>5.9999999999945427E-3</v>
      </c>
      <c r="U2625" s="10">
        <v>2.3999999999978171E-2</v>
      </c>
      <c r="V2625" s="10">
        <v>2.1029100436657142</v>
      </c>
      <c r="W2625" s="10">
        <v>6.6</v>
      </c>
      <c r="Y2625" s="10">
        <v>5.9999999999945427E-3</v>
      </c>
      <c r="Z2625" s="10">
        <v>2.4000000000046384E-2</v>
      </c>
      <c r="AA2625" s="10">
        <v>2.1029100436713395</v>
      </c>
      <c r="AB2625" s="10">
        <v>6.6</v>
      </c>
      <c r="AD2625" s="10">
        <v>1.1999999999989085E-2</v>
      </c>
      <c r="AE2625" s="10">
        <v>2.9999999999972715E-2</v>
      </c>
      <c r="AF2625" s="10">
        <v>2.7465988475669536</v>
      </c>
      <c r="AG2625" s="10">
        <v>6.7</v>
      </c>
      <c r="AI2625" s="10">
        <v>2685</v>
      </c>
      <c r="AJ2625" s="10" t="s">
        <v>287</v>
      </c>
      <c r="AK2625" s="10">
        <v>4.8000000000092767E-2</v>
      </c>
      <c r="AL2625" s="10">
        <v>3.599999999996726E-2</v>
      </c>
      <c r="AM2625" s="10">
        <v>5.1003060183657407</v>
      </c>
      <c r="AN2625" s="10">
        <v>6.6</v>
      </c>
      <c r="AP2625" s="10">
        <v>4.8000000000092767E-2</v>
      </c>
      <c r="AQ2625" s="10">
        <v>3.6000000000035469E-2</v>
      </c>
      <c r="AR2625" s="10">
        <v>5.1003060183692197</v>
      </c>
      <c r="AS2625" s="10">
        <v>6.6</v>
      </c>
      <c r="AU2625" s="10">
        <v>4.8000000000092767E-2</v>
      </c>
      <c r="AV2625" s="10">
        <v>3.0000000000040928E-2</v>
      </c>
      <c r="AW2625" s="10">
        <v>4.811619074501869</v>
      </c>
      <c r="AX2625" s="10">
        <v>6.6</v>
      </c>
      <c r="AZ2625" s="10">
        <v>3245</v>
      </c>
      <c r="BA2625" s="10" t="s">
        <v>611</v>
      </c>
      <c r="BB2625" s="10">
        <v>0.24499999999977717</v>
      </c>
      <c r="BC2625" s="10">
        <v>0.20999999999980901</v>
      </c>
      <c r="BD2625" s="10">
        <v>4.8573587428491924</v>
      </c>
      <c r="BE2625" s="10">
        <v>35.5</v>
      </c>
      <c r="BG2625" s="10">
        <v>3.4999999999968168E-2</v>
      </c>
      <c r="BH2625" s="10">
        <v>3.4999999999968168E-2</v>
      </c>
      <c r="BI2625" s="10">
        <v>0.74508481880740163</v>
      </c>
      <c r="BJ2625" s="10">
        <v>35</v>
      </c>
      <c r="BL2625" s="10">
        <v>3.4999999999968168E-2</v>
      </c>
      <c r="BM2625" s="10">
        <v>3.4999999999968168E-2</v>
      </c>
      <c r="BN2625" s="10">
        <v>0.74508481880740163</v>
      </c>
      <c r="BO2625" s="10">
        <v>35.5</v>
      </c>
      <c r="BQ2625" s="10">
        <v>3251</v>
      </c>
      <c r="BR2625" s="10" t="s">
        <v>292</v>
      </c>
      <c r="BS2625" s="10">
        <v>2E-3</v>
      </c>
      <c r="BT2625" s="10">
        <v>0</v>
      </c>
      <c r="BU2625" s="10">
        <v>0.16</v>
      </c>
      <c r="BV2625" s="10">
        <v>6.9</v>
      </c>
      <c r="BX2625" s="10">
        <v>2E-3</v>
      </c>
      <c r="BY2625" s="10">
        <v>2E-3</v>
      </c>
      <c r="BZ2625" s="10">
        <v>0.22</v>
      </c>
      <c r="CA2625" s="10">
        <v>6.9</v>
      </c>
      <c r="CC2625" s="10">
        <v>2E-3</v>
      </c>
      <c r="CD2625" s="10">
        <v>2E-3</v>
      </c>
      <c r="CE2625" s="10">
        <v>0.22</v>
      </c>
      <c r="CF2625" s="10">
        <v>6.9</v>
      </c>
      <c r="CH2625" s="10">
        <v>2675</v>
      </c>
      <c r="CI2625" s="10" t="s">
        <v>290</v>
      </c>
      <c r="CY2625" s="10">
        <v>3243</v>
      </c>
      <c r="CZ2625" s="10" t="s">
        <v>868</v>
      </c>
    </row>
    <row r="2626" spans="1:118" x14ac:dyDescent="0.25">
      <c r="A2626" s="10">
        <v>3244</v>
      </c>
      <c r="R2626" s="10">
        <v>2686</v>
      </c>
      <c r="S2626" s="10" t="s">
        <v>305</v>
      </c>
      <c r="T2626" s="10">
        <v>0.14399999999986904</v>
      </c>
      <c r="U2626" s="10">
        <v>0.14400000000041474</v>
      </c>
      <c r="V2626" s="10">
        <v>17.311012664223593</v>
      </c>
      <c r="W2626" s="10">
        <v>6.6</v>
      </c>
      <c r="Y2626" s="10">
        <v>0.21600000000034925</v>
      </c>
      <c r="Z2626" s="10">
        <v>0.14399999999986904</v>
      </c>
      <c r="AA2626" s="10">
        <v>22.067297843728763</v>
      </c>
      <c r="AB2626" s="10">
        <v>6.6</v>
      </c>
      <c r="AD2626" s="10">
        <v>0.21599999999925784</v>
      </c>
      <c r="AE2626" s="10">
        <v>0.19200000000037107</v>
      </c>
      <c r="AF2626" s="10">
        <v>24.566326920325309</v>
      </c>
      <c r="AG2626" s="10">
        <v>6.7</v>
      </c>
      <c r="AI2626" s="10">
        <v>2686</v>
      </c>
      <c r="AJ2626" s="10" t="s">
        <v>305</v>
      </c>
      <c r="AK2626" s="10">
        <v>0.93600000000078576</v>
      </c>
      <c r="AL2626" s="10">
        <v>0.35999999999967258</v>
      </c>
      <c r="AM2626" s="10">
        <v>85.24685106748322</v>
      </c>
      <c r="AN2626" s="10">
        <v>6.6</v>
      </c>
      <c r="AP2626" s="10">
        <v>1.0559999999990395</v>
      </c>
      <c r="AQ2626" s="10">
        <v>0.33600000000024011</v>
      </c>
      <c r="AR2626" s="10">
        <v>94.199766451735485</v>
      </c>
      <c r="AS2626" s="10">
        <v>6.6</v>
      </c>
      <c r="AU2626" s="10">
        <v>0.98399999999965071</v>
      </c>
      <c r="AV2626" s="10">
        <v>0.35999999999967258</v>
      </c>
      <c r="AW2626" s="10">
        <v>89.067174238424613</v>
      </c>
      <c r="AX2626" s="10">
        <v>6.6</v>
      </c>
      <c r="AZ2626" s="10">
        <v>3246</v>
      </c>
      <c r="BA2626" s="10" t="s">
        <v>815</v>
      </c>
      <c r="BB2626" s="10">
        <v>0</v>
      </c>
      <c r="BC2626" s="10">
        <v>0</v>
      </c>
      <c r="BD2626" s="10">
        <v>0</v>
      </c>
      <c r="BE2626" s="10">
        <v>35.5</v>
      </c>
      <c r="BG2626" s="10">
        <v>0</v>
      </c>
      <c r="BH2626" s="10">
        <v>0</v>
      </c>
      <c r="BI2626" s="10">
        <v>0</v>
      </c>
      <c r="BJ2626" s="10">
        <v>35</v>
      </c>
      <c r="BL2626" s="10">
        <v>0</v>
      </c>
      <c r="BM2626" s="10">
        <v>0</v>
      </c>
      <c r="BN2626" s="10">
        <v>0</v>
      </c>
      <c r="BO2626" s="10">
        <v>35.5</v>
      </c>
      <c r="BQ2626" s="10">
        <v>3243</v>
      </c>
      <c r="BR2626" s="10" t="s">
        <v>868</v>
      </c>
      <c r="CH2626" s="10">
        <v>3251</v>
      </c>
      <c r="CI2626" s="10" t="s">
        <v>292</v>
      </c>
      <c r="CJ2626" s="10">
        <v>0.185</v>
      </c>
      <c r="CK2626" s="10">
        <v>7.0000000000000001E-3</v>
      </c>
      <c r="CL2626" s="10">
        <v>16.25</v>
      </c>
      <c r="CM2626" s="10">
        <v>6.7</v>
      </c>
      <c r="CO2626" s="10">
        <v>0.19400000000000001</v>
      </c>
      <c r="CP2626" s="10">
        <v>1.2999999999999999E-2</v>
      </c>
      <c r="CQ2626" s="10">
        <v>17.059999999999999</v>
      </c>
      <c r="CR2626" s="10">
        <v>6.8</v>
      </c>
      <c r="CT2626" s="10">
        <v>0.254</v>
      </c>
      <c r="CU2626" s="10">
        <v>7.0000000000000001E-3</v>
      </c>
      <c r="CV2626" s="10">
        <v>22.24</v>
      </c>
      <c r="CW2626" s="10">
        <v>6.7</v>
      </c>
      <c r="CY2626" s="10">
        <v>3244</v>
      </c>
      <c r="CZ2626" s="10" t="s">
        <v>867</v>
      </c>
    </row>
    <row r="2627" spans="1:118" x14ac:dyDescent="0.25">
      <c r="A2627" s="10">
        <v>3245</v>
      </c>
      <c r="R2627" s="10">
        <v>2687</v>
      </c>
      <c r="S2627" s="10" t="s">
        <v>611</v>
      </c>
      <c r="AI2627" s="10">
        <v>2687</v>
      </c>
      <c r="AJ2627" s="10" t="s">
        <v>611</v>
      </c>
      <c r="AN2627" s="10">
        <v>36</v>
      </c>
      <c r="AS2627" s="10">
        <v>36.5</v>
      </c>
      <c r="AX2627" s="10">
        <v>36</v>
      </c>
      <c r="AZ2627" s="10">
        <v>3231</v>
      </c>
      <c r="BA2627" s="10" t="s">
        <v>869</v>
      </c>
      <c r="BB2627" s="10">
        <v>0.24499999999977717</v>
      </c>
      <c r="BC2627" s="10">
        <v>0.20999999999980901</v>
      </c>
      <c r="BD2627" s="10">
        <v>4.8573587428491924</v>
      </c>
      <c r="BE2627" s="10">
        <v>35.5</v>
      </c>
      <c r="BG2627" s="10">
        <v>3.4999999999968168E-2</v>
      </c>
      <c r="BH2627" s="10">
        <v>3.4999999999968168E-2</v>
      </c>
      <c r="BI2627" s="10">
        <v>0.74508481880740163</v>
      </c>
      <c r="BJ2627" s="10">
        <v>35</v>
      </c>
      <c r="BL2627" s="10">
        <v>3.4999999999968168E-2</v>
      </c>
      <c r="BM2627" s="10">
        <v>3.4999999999968168E-2</v>
      </c>
      <c r="BN2627" s="10">
        <v>0.74508481880740163</v>
      </c>
      <c r="BO2627" s="10">
        <v>35.5</v>
      </c>
      <c r="BQ2627" s="10">
        <v>3244</v>
      </c>
      <c r="BR2627" s="10" t="s">
        <v>867</v>
      </c>
      <c r="CH2627" s="10">
        <v>3243</v>
      </c>
      <c r="CI2627" s="10" t="s">
        <v>868</v>
      </c>
      <c r="CJ2627" s="10">
        <v>0.64304525771517085</v>
      </c>
      <c r="CK2627" s="10">
        <v>0.21161900434259537</v>
      </c>
      <c r="CM2627" s="10">
        <v>119</v>
      </c>
      <c r="CO2627" s="10">
        <v>0.80104525771517077</v>
      </c>
      <c r="CP2627" s="10">
        <v>0.28961900434259535</v>
      </c>
      <c r="CR2627" s="10">
        <v>119</v>
      </c>
      <c r="CT2627" s="10">
        <v>0.75104525771517083</v>
      </c>
      <c r="CU2627" s="10">
        <v>0.26961900434259534</v>
      </c>
      <c r="CW2627" s="10">
        <v>120</v>
      </c>
      <c r="CY2627" s="10">
        <v>3245</v>
      </c>
      <c r="CZ2627" s="10" t="s">
        <v>611</v>
      </c>
      <c r="DA2627" s="10">
        <v>0</v>
      </c>
      <c r="DB2627" s="10">
        <v>0</v>
      </c>
      <c r="DC2627" s="10">
        <v>0</v>
      </c>
      <c r="DD2627" s="10">
        <v>36</v>
      </c>
      <c r="DF2627" s="10">
        <v>0</v>
      </c>
      <c r="DG2627" s="10">
        <v>0</v>
      </c>
      <c r="DH2627" s="10">
        <v>0</v>
      </c>
      <c r="DI2627" s="10">
        <v>36</v>
      </c>
      <c r="DK2627" s="10">
        <v>0</v>
      </c>
      <c r="DL2627" s="10">
        <v>0</v>
      </c>
      <c r="DM2627" s="10">
        <v>0</v>
      </c>
      <c r="DN2627" s="10">
        <v>36.5</v>
      </c>
    </row>
    <row r="2628" spans="1:118" x14ac:dyDescent="0.25">
      <c r="A2628" s="10">
        <v>3246</v>
      </c>
      <c r="R2628" s="10">
        <v>2688</v>
      </c>
      <c r="S2628" s="10" t="s">
        <v>612</v>
      </c>
      <c r="T2628" s="10">
        <v>0</v>
      </c>
      <c r="U2628" s="10">
        <v>0.10399999999990542</v>
      </c>
      <c r="V2628" s="10">
        <v>0</v>
      </c>
      <c r="W2628" s="10">
        <v>36</v>
      </c>
      <c r="Y2628" s="10">
        <v>0</v>
      </c>
      <c r="Z2628" s="10">
        <v>0.10999999999989996</v>
      </c>
      <c r="AA2628" s="10">
        <v>0</v>
      </c>
      <c r="AB2628" s="10">
        <v>36</v>
      </c>
      <c r="AD2628" s="10">
        <v>0</v>
      </c>
      <c r="AE2628" s="10">
        <v>6.9999999999936335E-2</v>
      </c>
      <c r="AF2628" s="10">
        <v>0</v>
      </c>
      <c r="AG2628" s="10">
        <v>36</v>
      </c>
      <c r="AI2628" s="10">
        <v>2688</v>
      </c>
      <c r="AJ2628" s="10" t="s">
        <v>612</v>
      </c>
      <c r="AK2628" s="10">
        <v>0.46200000000244473</v>
      </c>
      <c r="AL2628" s="10">
        <v>0.11599999999989449</v>
      </c>
      <c r="AM2628" s="10">
        <v>7.4812322847089137</v>
      </c>
      <c r="AN2628" s="10">
        <v>36</v>
      </c>
      <c r="AP2628" s="10">
        <v>0.46200000000244473</v>
      </c>
      <c r="AQ2628" s="10">
        <v>0.16199999999985265</v>
      </c>
      <c r="AR2628" s="10">
        <v>7.4016809132095185</v>
      </c>
      <c r="AS2628" s="10">
        <v>36.5</v>
      </c>
      <c r="AU2628" s="10">
        <v>0.44099999999816647</v>
      </c>
      <c r="AV2628" s="10">
        <v>0.1620000000003074</v>
      </c>
      <c r="AW2628" s="10">
        <v>7.2622217785255891</v>
      </c>
      <c r="AX2628" s="10">
        <v>36</v>
      </c>
      <c r="AZ2628" s="10">
        <v>2676</v>
      </c>
      <c r="BA2628" s="10" t="s">
        <v>608</v>
      </c>
      <c r="BB2628" s="10">
        <v>0</v>
      </c>
      <c r="BC2628" s="10">
        <v>0</v>
      </c>
      <c r="BD2628" s="10">
        <v>0</v>
      </c>
      <c r="BE2628" s="10">
        <v>6.5</v>
      </c>
      <c r="BG2628" s="10">
        <v>0</v>
      </c>
      <c r="BH2628" s="10">
        <v>0</v>
      </c>
      <c r="BI2628" s="10">
        <v>0</v>
      </c>
      <c r="BJ2628" s="10">
        <v>6.5</v>
      </c>
      <c r="BL2628" s="10">
        <v>0</v>
      </c>
      <c r="BM2628" s="10">
        <v>0</v>
      </c>
      <c r="BN2628" s="10">
        <v>0</v>
      </c>
      <c r="BO2628" s="10">
        <v>6.5</v>
      </c>
      <c r="BQ2628" s="10">
        <v>3245</v>
      </c>
      <c r="BR2628" s="10" t="s">
        <v>611</v>
      </c>
      <c r="BS2628" s="10">
        <v>0.105</v>
      </c>
      <c r="BT2628" s="10">
        <v>0</v>
      </c>
      <c r="BU2628" s="10">
        <v>1.58</v>
      </c>
      <c r="BV2628" s="10">
        <v>38</v>
      </c>
      <c r="BX2628" s="10">
        <v>0.105</v>
      </c>
      <c r="BY2628" s="10">
        <v>0</v>
      </c>
      <c r="BZ2628" s="10">
        <v>1.58</v>
      </c>
      <c r="CA2628" s="10">
        <v>38</v>
      </c>
      <c r="CC2628" s="10">
        <v>0.105</v>
      </c>
      <c r="CD2628" s="10">
        <v>0.105</v>
      </c>
      <c r="CE2628" s="10">
        <v>2.2400000000000002</v>
      </c>
      <c r="CF2628" s="10">
        <v>38</v>
      </c>
      <c r="CH2628" s="10">
        <v>3244</v>
      </c>
      <c r="CI2628" s="10" t="s">
        <v>867</v>
      </c>
      <c r="CM2628" s="10">
        <v>119</v>
      </c>
      <c r="CR2628" s="10">
        <v>119</v>
      </c>
      <c r="CW2628" s="10">
        <v>120</v>
      </c>
      <c r="CY2628" s="10">
        <v>3246</v>
      </c>
      <c r="CZ2628" s="10" t="s">
        <v>815</v>
      </c>
    </row>
    <row r="2629" spans="1:118" x14ac:dyDescent="0.25">
      <c r="A2629" s="10">
        <v>3231</v>
      </c>
      <c r="R2629" s="10">
        <v>2689</v>
      </c>
      <c r="S2629" s="10" t="s">
        <v>613</v>
      </c>
      <c r="T2629" s="10">
        <v>8.3999999999923608E-2</v>
      </c>
      <c r="U2629" s="10">
        <v>0.1259999999998854</v>
      </c>
      <c r="V2629" s="10">
        <v>2.3657733724316485</v>
      </c>
      <c r="W2629" s="10">
        <v>36</v>
      </c>
      <c r="Y2629" s="10">
        <v>0.1049999999999045</v>
      </c>
      <c r="Z2629" s="10">
        <v>0.12600000000084038</v>
      </c>
      <c r="AA2629" s="10">
        <v>2.5623378096332479</v>
      </c>
      <c r="AB2629" s="10">
        <v>36</v>
      </c>
      <c r="AD2629" s="10">
        <v>0.1049999999999045</v>
      </c>
      <c r="AE2629" s="10">
        <v>0.1259999999998854</v>
      </c>
      <c r="AF2629" s="10">
        <v>2.5623378096217864</v>
      </c>
      <c r="AG2629" s="10">
        <v>36</v>
      </c>
      <c r="AI2629" s="10">
        <v>2689</v>
      </c>
      <c r="AJ2629" s="10" t="s">
        <v>613</v>
      </c>
      <c r="AK2629" s="10">
        <v>1.7149999999928696</v>
      </c>
      <c r="AL2629" s="10">
        <v>0.48999999999796273</v>
      </c>
      <c r="AM2629" s="10">
        <v>27.864816792162333</v>
      </c>
      <c r="AN2629" s="10">
        <v>36</v>
      </c>
      <c r="AP2629" s="10">
        <v>1.9599999999918509</v>
      </c>
      <c r="AQ2629" s="10">
        <v>0.55999999999949068</v>
      </c>
      <c r="AR2629" s="10">
        <v>31.845504905336192</v>
      </c>
      <c r="AS2629" s="10">
        <v>36.5</v>
      </c>
      <c r="AU2629" s="10">
        <v>1.9599999999918509</v>
      </c>
      <c r="AV2629" s="10">
        <v>0.55999999999949068</v>
      </c>
      <c r="AW2629" s="10">
        <v>31.845504905336192</v>
      </c>
      <c r="AX2629" s="10">
        <v>36</v>
      </c>
      <c r="AZ2629" s="10">
        <v>3190</v>
      </c>
      <c r="BA2629" s="10" t="s">
        <v>530</v>
      </c>
      <c r="BB2629" s="10">
        <v>0.30599999999890315</v>
      </c>
      <c r="BC2629" s="10">
        <v>0.22500000000005116</v>
      </c>
      <c r="BD2629" s="10">
        <v>34.84879908499056</v>
      </c>
      <c r="BE2629" s="10">
        <v>6.5</v>
      </c>
      <c r="BG2629" s="10">
        <v>0.49859999999966931</v>
      </c>
      <c r="BH2629" s="10">
        <v>0.30240000000006262</v>
      </c>
      <c r="BI2629" s="10">
        <v>53.503634059179774</v>
      </c>
      <c r="BJ2629" s="10">
        <v>6.5</v>
      </c>
      <c r="BL2629" s="10">
        <v>0.43920000000025539</v>
      </c>
      <c r="BM2629" s="10">
        <v>0.28800000000009618</v>
      </c>
      <c r="BN2629" s="10">
        <v>48.188396300171448</v>
      </c>
      <c r="BO2629" s="10">
        <v>6.5</v>
      </c>
      <c r="BQ2629" s="10">
        <v>3246</v>
      </c>
      <c r="BR2629" s="10" t="s">
        <v>815</v>
      </c>
      <c r="CH2629" s="10">
        <v>3245</v>
      </c>
      <c r="CI2629" s="10" t="s">
        <v>611</v>
      </c>
      <c r="CJ2629" s="10">
        <v>0.105</v>
      </c>
      <c r="CK2629" s="10">
        <v>0</v>
      </c>
      <c r="CL2629" s="10">
        <v>1.58</v>
      </c>
      <c r="CM2629" s="10">
        <v>36.5</v>
      </c>
      <c r="CO2629" s="10">
        <v>0.105</v>
      </c>
      <c r="CP2629" s="10">
        <v>0</v>
      </c>
      <c r="CQ2629" s="10">
        <v>1.58</v>
      </c>
      <c r="CR2629" s="10">
        <v>36</v>
      </c>
      <c r="CT2629" s="10">
        <v>0.105</v>
      </c>
      <c r="CU2629" s="10">
        <v>0</v>
      </c>
      <c r="CV2629" s="10">
        <v>1.58</v>
      </c>
      <c r="CW2629" s="10">
        <v>36.5</v>
      </c>
      <c r="CY2629" s="10">
        <v>3231</v>
      </c>
      <c r="CZ2629" s="10" t="s">
        <v>869</v>
      </c>
    </row>
    <row r="2630" spans="1:118" x14ac:dyDescent="0.25">
      <c r="A2630" s="10">
        <v>2676</v>
      </c>
      <c r="R2630" s="10">
        <v>2690</v>
      </c>
      <c r="S2630" s="10" t="s">
        <v>614</v>
      </c>
      <c r="T2630" s="10">
        <v>0.21000000000076396</v>
      </c>
      <c r="U2630" s="10">
        <v>0.14700000000129876</v>
      </c>
      <c r="V2630" s="10">
        <v>4.0046503348192219</v>
      </c>
      <c r="W2630" s="10">
        <v>36</v>
      </c>
      <c r="Y2630" s="10">
        <v>0.29399999999877763</v>
      </c>
      <c r="Z2630" s="10">
        <v>0.18900000000030559</v>
      </c>
      <c r="AA2630" s="10">
        <v>5.4602352213418994</v>
      </c>
      <c r="AB2630" s="10">
        <v>36</v>
      </c>
      <c r="AD2630" s="10">
        <v>0.10499999999847205</v>
      </c>
      <c r="AE2630" s="10">
        <v>8.3999999999923608E-2</v>
      </c>
      <c r="AF2630" s="10">
        <v>2.1006969064966245</v>
      </c>
      <c r="AG2630" s="10">
        <v>36</v>
      </c>
      <c r="AI2630" s="10">
        <v>2690</v>
      </c>
      <c r="AJ2630" s="10" t="s">
        <v>614</v>
      </c>
      <c r="AK2630" s="10">
        <v>0.1259999999998854</v>
      </c>
      <c r="AL2630" s="10">
        <v>0.14699999999938881</v>
      </c>
      <c r="AM2630" s="10">
        <v>3.0246904171631308</v>
      </c>
      <c r="AN2630" s="10">
        <v>36</v>
      </c>
      <c r="AP2630" s="10">
        <v>0.16799999999984722</v>
      </c>
      <c r="AQ2630" s="10">
        <v>0.18900000000030559</v>
      </c>
      <c r="AR2630" s="10">
        <v>3.9505309507071562</v>
      </c>
      <c r="AS2630" s="10">
        <v>36.5</v>
      </c>
      <c r="AU2630" s="10">
        <v>0.1470000000003438</v>
      </c>
      <c r="AV2630" s="10">
        <v>0.14699999999938881</v>
      </c>
      <c r="AW2630" s="10">
        <v>3.247764312898858</v>
      </c>
      <c r="AX2630" s="10">
        <v>36</v>
      </c>
      <c r="AZ2630" s="10">
        <v>2677</v>
      </c>
      <c r="BA2630" s="10" t="s">
        <v>305</v>
      </c>
      <c r="BQ2630" s="10">
        <v>3231</v>
      </c>
      <c r="BR2630" s="10" t="s">
        <v>869</v>
      </c>
      <c r="CH2630" s="10">
        <v>3246</v>
      </c>
      <c r="CI2630" s="10" t="s">
        <v>815</v>
      </c>
      <c r="CY2630" s="10">
        <v>2676</v>
      </c>
      <c r="CZ2630" s="10" t="s">
        <v>608</v>
      </c>
      <c r="DA2630" s="10">
        <v>6</v>
      </c>
      <c r="DB2630" s="10">
        <v>0.36</v>
      </c>
      <c r="DC2630" s="10">
        <v>551.5</v>
      </c>
      <c r="DD2630" s="10">
        <v>6.1</v>
      </c>
      <c r="DF2630" s="10">
        <v>5.88</v>
      </c>
      <c r="DG2630" s="10">
        <v>0.36</v>
      </c>
      <c r="DH2630" s="10">
        <v>540.51</v>
      </c>
      <c r="DI2630" s="10">
        <v>6.2</v>
      </c>
      <c r="DK2630" s="10">
        <v>5.52</v>
      </c>
      <c r="DL2630" s="10">
        <v>0.36</v>
      </c>
      <c r="DM2630" s="10">
        <v>507.54</v>
      </c>
      <c r="DN2630" s="10">
        <v>6.2</v>
      </c>
    </row>
    <row r="2631" spans="1:118" x14ac:dyDescent="0.25">
      <c r="A2631" s="10">
        <v>3190</v>
      </c>
      <c r="R2631" s="10">
        <v>2691</v>
      </c>
      <c r="S2631" s="10" t="s">
        <v>605</v>
      </c>
      <c r="T2631" s="10">
        <v>2E-3</v>
      </c>
      <c r="U2631" s="10">
        <v>0</v>
      </c>
      <c r="V2631" s="10">
        <v>117473.48</v>
      </c>
      <c r="W2631" s="10">
        <v>10.5</v>
      </c>
      <c r="Y2631" s="10">
        <v>2.3600000000005821E-3</v>
      </c>
      <c r="Z2631" s="10">
        <v>0</v>
      </c>
      <c r="AA2631" s="10">
        <v>117485.66</v>
      </c>
      <c r="AB2631" s="10">
        <v>10.199999999999999</v>
      </c>
      <c r="AD2631" s="10">
        <v>2.8999999999941794E-3</v>
      </c>
      <c r="AE2631" s="10">
        <v>0</v>
      </c>
      <c r="AF2631" s="10">
        <v>117511.5</v>
      </c>
      <c r="AG2631" s="10">
        <v>10.5</v>
      </c>
      <c r="AI2631" s="10">
        <v>2691</v>
      </c>
      <c r="AJ2631" s="10" t="s">
        <v>605</v>
      </c>
      <c r="AK2631" s="10">
        <v>0</v>
      </c>
      <c r="AL2631" s="10">
        <v>0</v>
      </c>
      <c r="AM2631" s="10">
        <v>0</v>
      </c>
      <c r="AN2631" s="10">
        <v>10.6</v>
      </c>
      <c r="AP2631" s="10">
        <v>0</v>
      </c>
      <c r="AQ2631" s="10">
        <v>0</v>
      </c>
      <c r="AR2631" s="10">
        <v>0</v>
      </c>
      <c r="AS2631" s="10">
        <v>10.5</v>
      </c>
      <c r="AU2631" s="10">
        <v>0</v>
      </c>
      <c r="AV2631" s="10">
        <v>0</v>
      </c>
      <c r="AW2631" s="10">
        <v>0</v>
      </c>
      <c r="AX2631" s="10">
        <v>10.8</v>
      </c>
      <c r="AZ2631" s="10">
        <v>2678</v>
      </c>
      <c r="BA2631" s="10" t="s">
        <v>292</v>
      </c>
      <c r="BB2631" s="10">
        <v>1.2000000000261935E-2</v>
      </c>
      <c r="BC2631" s="10">
        <v>1.1999999999989085E-2</v>
      </c>
      <c r="BD2631" s="10">
        <v>1.5570752131988843</v>
      </c>
      <c r="BE2631" s="10">
        <v>6.5</v>
      </c>
      <c r="BG2631" s="10">
        <v>4.8000000000502044E-2</v>
      </c>
      <c r="BH2631" s="10">
        <v>2.3999999999978171E-2</v>
      </c>
      <c r="BI2631" s="10">
        <v>4.9239041618895527</v>
      </c>
      <c r="BJ2631" s="10">
        <v>6.5</v>
      </c>
      <c r="BL2631" s="10">
        <v>4.7999999999956341E-2</v>
      </c>
      <c r="BM2631" s="10">
        <v>2.3999999999978171E-2</v>
      </c>
      <c r="BN2631" s="10">
        <v>4.9239041618447699</v>
      </c>
      <c r="BO2631" s="10">
        <v>6.5</v>
      </c>
      <c r="BQ2631" s="10">
        <v>2676</v>
      </c>
      <c r="BR2631" s="10" t="s">
        <v>608</v>
      </c>
      <c r="BS2631" s="10">
        <v>0</v>
      </c>
      <c r="BT2631" s="10">
        <v>0</v>
      </c>
      <c r="BU2631" s="10">
        <v>0</v>
      </c>
      <c r="BV2631" s="10">
        <v>6.5</v>
      </c>
      <c r="BX2631" s="10">
        <v>0</v>
      </c>
      <c r="BY2631" s="10">
        <v>0</v>
      </c>
      <c r="BZ2631" s="10">
        <v>0</v>
      </c>
      <c r="CA2631" s="10">
        <v>6.4</v>
      </c>
      <c r="CC2631" s="10">
        <v>0</v>
      </c>
      <c r="CD2631" s="10">
        <v>0</v>
      </c>
      <c r="CE2631" s="10">
        <v>0</v>
      </c>
      <c r="CF2631" s="10">
        <v>6.4</v>
      </c>
      <c r="CH2631" s="10">
        <v>3231</v>
      </c>
      <c r="CI2631" s="10" t="s">
        <v>869</v>
      </c>
      <c r="CY2631" s="10">
        <v>3190</v>
      </c>
      <c r="CZ2631" s="10" t="s">
        <v>530</v>
      </c>
      <c r="DA2631" s="10">
        <v>1.26</v>
      </c>
      <c r="DB2631" s="10">
        <v>0.36</v>
      </c>
      <c r="DC2631" s="10">
        <v>120.23</v>
      </c>
      <c r="DD2631" s="10">
        <v>6.1</v>
      </c>
      <c r="DF2631" s="10">
        <v>1.26</v>
      </c>
      <c r="DG2631" s="10">
        <v>0.36</v>
      </c>
      <c r="DH2631" s="10">
        <v>120.23</v>
      </c>
      <c r="DI2631" s="10">
        <v>6.2</v>
      </c>
      <c r="DK2631" s="10">
        <v>1.44</v>
      </c>
      <c r="DL2631" s="10">
        <v>0.36</v>
      </c>
      <c r="DM2631" s="10">
        <v>136.19</v>
      </c>
      <c r="DN2631" s="10">
        <v>6.2</v>
      </c>
    </row>
    <row r="2632" spans="1:118" x14ac:dyDescent="0.25">
      <c r="A2632" s="10">
        <v>2677</v>
      </c>
      <c r="R2632" s="10">
        <v>3191</v>
      </c>
      <c r="S2632" s="10" t="s">
        <v>815</v>
      </c>
      <c r="AI2632" s="10">
        <v>3191</v>
      </c>
      <c r="AJ2632" s="10" t="s">
        <v>815</v>
      </c>
      <c r="AK2632" s="10">
        <v>1.5</v>
      </c>
      <c r="AN2632" s="10">
        <v>36</v>
      </c>
      <c r="AP2632" s="10">
        <v>2</v>
      </c>
      <c r="AS2632" s="10">
        <v>36.5</v>
      </c>
      <c r="AU2632" s="10">
        <v>2</v>
      </c>
      <c r="AX2632" s="10">
        <v>36</v>
      </c>
      <c r="AZ2632" s="10">
        <v>2679</v>
      </c>
      <c r="BA2632" s="10" t="s">
        <v>293</v>
      </c>
      <c r="BQ2632" s="10">
        <v>3190</v>
      </c>
      <c r="BR2632" s="10" t="s">
        <v>530</v>
      </c>
      <c r="BS2632" s="10">
        <v>3.8519999999999999</v>
      </c>
      <c r="BT2632" s="10">
        <v>0.61199999999999999</v>
      </c>
      <c r="BU2632" s="10">
        <v>357.86</v>
      </c>
      <c r="BV2632" s="10">
        <v>6.5</v>
      </c>
      <c r="BX2632" s="10">
        <v>3.6539999999999999</v>
      </c>
      <c r="BY2632" s="10">
        <v>0.72</v>
      </c>
      <c r="BZ2632" s="10">
        <v>341.71</v>
      </c>
      <c r="CA2632" s="10">
        <v>6.4</v>
      </c>
      <c r="CC2632" s="10">
        <v>4.32</v>
      </c>
      <c r="CD2632" s="10">
        <v>0.54</v>
      </c>
      <c r="CE2632" s="10">
        <v>399.45</v>
      </c>
      <c r="CF2632" s="10">
        <v>6.4</v>
      </c>
      <c r="CH2632" s="10">
        <v>2676</v>
      </c>
      <c r="CI2632" s="10" t="s">
        <v>608</v>
      </c>
      <c r="CJ2632" s="10">
        <v>0.432</v>
      </c>
      <c r="CK2632" s="10">
        <v>0.192</v>
      </c>
      <c r="CL2632" s="10">
        <v>43.38</v>
      </c>
      <c r="CM2632" s="10">
        <v>6.3</v>
      </c>
      <c r="CO2632" s="10">
        <v>0.59</v>
      </c>
      <c r="CP2632" s="10">
        <v>0.27</v>
      </c>
      <c r="CQ2632" s="10">
        <v>59.53</v>
      </c>
      <c r="CR2632" s="10">
        <v>6.3</v>
      </c>
      <c r="CT2632" s="10">
        <v>0.54</v>
      </c>
      <c r="CU2632" s="10">
        <v>0.25</v>
      </c>
      <c r="CV2632" s="10">
        <v>54.58</v>
      </c>
      <c r="CW2632" s="10">
        <v>6.3</v>
      </c>
      <c r="CY2632" s="10">
        <v>2677</v>
      </c>
      <c r="CZ2632" s="10" t="s">
        <v>305</v>
      </c>
      <c r="DD2632" s="10">
        <v>6.1</v>
      </c>
      <c r="DI2632" s="10">
        <v>6.2</v>
      </c>
      <c r="DN2632" s="10">
        <v>6.2</v>
      </c>
    </row>
    <row r="2633" spans="1:118" x14ac:dyDescent="0.25">
      <c r="A2633" s="10">
        <v>2678</v>
      </c>
      <c r="R2633" s="10">
        <v>3192</v>
      </c>
      <c r="S2633" s="10" t="s">
        <v>621</v>
      </c>
      <c r="AI2633" s="10">
        <v>3192</v>
      </c>
      <c r="AJ2633" s="10" t="s">
        <v>621</v>
      </c>
      <c r="AK2633" s="10">
        <v>0.60999999999960297</v>
      </c>
      <c r="AL2633" s="10">
        <v>0.13599999999989407</v>
      </c>
      <c r="AM2633" s="10">
        <v>30.270815639939102</v>
      </c>
      <c r="AN2633" s="10">
        <v>10.6</v>
      </c>
      <c r="AP2633" s="10">
        <v>0.7340000000006689</v>
      </c>
      <c r="AQ2633" s="10">
        <v>0.18199999999985222</v>
      </c>
      <c r="AR2633" s="10">
        <v>36.99201497266229</v>
      </c>
      <c r="AS2633" s="10">
        <v>10.5</v>
      </c>
      <c r="AU2633" s="10">
        <v>0.73799999999973809</v>
      </c>
      <c r="AV2633" s="10">
        <v>0.1620000000003074</v>
      </c>
      <c r="AW2633" s="10">
        <v>38.19047474349518</v>
      </c>
      <c r="AX2633" s="10">
        <v>10.8</v>
      </c>
      <c r="AZ2633" s="10">
        <v>2680</v>
      </c>
      <c r="BA2633" s="10" t="s">
        <v>294</v>
      </c>
      <c r="BB2633" s="10">
        <v>0</v>
      </c>
      <c r="BC2633" s="10">
        <v>0</v>
      </c>
      <c r="BD2633" s="10">
        <v>0</v>
      </c>
      <c r="BE2633" s="10">
        <v>6.5</v>
      </c>
      <c r="BG2633" s="10">
        <v>0</v>
      </c>
      <c r="BH2633" s="10">
        <v>0</v>
      </c>
      <c r="BI2633" s="10">
        <v>0</v>
      </c>
      <c r="BJ2633" s="10">
        <v>6.5</v>
      </c>
      <c r="BL2633" s="10">
        <v>0</v>
      </c>
      <c r="BM2633" s="10">
        <v>0</v>
      </c>
      <c r="BN2633" s="10">
        <v>0</v>
      </c>
      <c r="BO2633" s="10">
        <v>6.5</v>
      </c>
      <c r="BQ2633" s="10">
        <v>2677</v>
      </c>
      <c r="BR2633" s="10" t="s">
        <v>305</v>
      </c>
      <c r="BV2633" s="10">
        <v>6.5</v>
      </c>
      <c r="CA2633" s="10">
        <v>6.4</v>
      </c>
      <c r="CF2633" s="10">
        <v>6.4</v>
      </c>
      <c r="CH2633" s="10">
        <v>3190</v>
      </c>
      <c r="CI2633" s="10" t="s">
        <v>530</v>
      </c>
      <c r="CJ2633" s="10">
        <v>0</v>
      </c>
      <c r="CK2633" s="10">
        <v>0</v>
      </c>
      <c r="CL2633" s="10">
        <v>0</v>
      </c>
      <c r="CM2633" s="10">
        <v>6.3</v>
      </c>
      <c r="CO2633" s="10">
        <v>0</v>
      </c>
      <c r="CP2633" s="10">
        <v>0</v>
      </c>
      <c r="CQ2633" s="10">
        <v>0</v>
      </c>
      <c r="CR2633" s="10">
        <v>6.3</v>
      </c>
      <c r="CT2633" s="10">
        <v>0</v>
      </c>
      <c r="CU2633" s="10">
        <v>0</v>
      </c>
      <c r="CV2633" s="10">
        <v>0</v>
      </c>
      <c r="CW2633" s="10">
        <v>6.3</v>
      </c>
      <c r="CY2633" s="10">
        <v>2678</v>
      </c>
      <c r="CZ2633" s="10" t="s">
        <v>292</v>
      </c>
      <c r="DA2633" s="10">
        <v>7.1999999999999995E-2</v>
      </c>
      <c r="DB2633" s="10">
        <v>1.2E-2</v>
      </c>
      <c r="DC2633" s="10">
        <v>6.7</v>
      </c>
      <c r="DD2633" s="10">
        <v>6.1</v>
      </c>
      <c r="DF2633" s="10">
        <v>0.108</v>
      </c>
      <c r="DG2633" s="10">
        <v>1.2E-2</v>
      </c>
      <c r="DH2633" s="10">
        <v>9.9700000000000006</v>
      </c>
      <c r="DI2633" s="10">
        <v>6.2</v>
      </c>
      <c r="DK2633" s="10">
        <v>0.12</v>
      </c>
      <c r="DL2633" s="10">
        <v>2.4E-2</v>
      </c>
      <c r="DM2633" s="10">
        <v>11.23</v>
      </c>
      <c r="DN2633" s="10">
        <v>6.2</v>
      </c>
    </row>
    <row r="2634" spans="1:118" x14ac:dyDescent="0.25">
      <c r="A2634" s="10">
        <v>2679</v>
      </c>
      <c r="R2634" s="10">
        <v>2692</v>
      </c>
      <c r="S2634" s="10" t="s">
        <v>292</v>
      </c>
      <c r="T2634" s="10">
        <v>6.5999999999803549E-2</v>
      </c>
      <c r="U2634" s="10">
        <v>2.3999999999978171E-2</v>
      </c>
      <c r="V2634" s="10">
        <v>3.5299421695966657</v>
      </c>
      <c r="W2634" s="10">
        <v>10.5</v>
      </c>
      <c r="Y2634" s="10">
        <v>0.11400000000030559</v>
      </c>
      <c r="Z2634" s="10">
        <v>2.9999999999972715E-2</v>
      </c>
      <c r="AA2634" s="10">
        <v>5.925171964142729</v>
      </c>
      <c r="AB2634" s="10">
        <v>10.199999999999999</v>
      </c>
      <c r="AD2634" s="10">
        <v>0.10799999999962892</v>
      </c>
      <c r="AE2634" s="10">
        <v>2.9999999999972715E-2</v>
      </c>
      <c r="AF2634" s="10">
        <v>5.6340412240890467</v>
      </c>
      <c r="AG2634" s="10">
        <v>10.5</v>
      </c>
      <c r="AI2634" s="10">
        <v>2692</v>
      </c>
      <c r="AJ2634" s="10" t="s">
        <v>292</v>
      </c>
      <c r="AK2634" s="10">
        <v>0.26999999999989088</v>
      </c>
      <c r="AL2634" s="10">
        <v>3.599999999996726E-2</v>
      </c>
      <c r="AM2634" s="10">
        <v>13.691350947849989</v>
      </c>
      <c r="AN2634" s="10">
        <v>10.6</v>
      </c>
      <c r="AP2634" s="10">
        <v>0.3540000000000873</v>
      </c>
      <c r="AQ2634" s="10">
        <v>4.1999999999961804E-2</v>
      </c>
      <c r="AR2634" s="10">
        <v>17.918211543623674</v>
      </c>
      <c r="AS2634" s="10">
        <v>10.5</v>
      </c>
      <c r="AU2634" s="10">
        <v>0.37800000000006551</v>
      </c>
      <c r="AV2634" s="10">
        <v>4.1999999999961804E-2</v>
      </c>
      <c r="AW2634" s="10">
        <v>19.116671314492706</v>
      </c>
      <c r="AX2634" s="10">
        <v>10.8</v>
      </c>
      <c r="AZ2634" s="10">
        <v>2681</v>
      </c>
      <c r="BA2634" s="10" t="s">
        <v>296</v>
      </c>
      <c r="BB2634" s="10">
        <v>0.17999999999956345</v>
      </c>
      <c r="BC2634" s="10">
        <v>0.1320000000006985</v>
      </c>
      <c r="BD2634" s="10">
        <v>20.480126878880661</v>
      </c>
      <c r="BE2634" s="10">
        <v>6.5</v>
      </c>
      <c r="BG2634" s="10">
        <v>0.2639999999992142</v>
      </c>
      <c r="BH2634" s="10">
        <v>0.15600000000013098</v>
      </c>
      <c r="BI2634" s="10">
        <v>28.135276276697443</v>
      </c>
      <c r="BJ2634" s="10">
        <v>6.5</v>
      </c>
      <c r="BL2634" s="10">
        <v>0.26400000000139701</v>
      </c>
      <c r="BM2634" s="10">
        <v>0.15600000000013098</v>
      </c>
      <c r="BN2634" s="10">
        <v>28.135276276869863</v>
      </c>
      <c r="BO2634" s="10">
        <v>6.5</v>
      </c>
      <c r="BQ2634" s="10">
        <v>2678</v>
      </c>
      <c r="BR2634" s="10" t="s">
        <v>292</v>
      </c>
      <c r="BS2634" s="10">
        <v>0.06</v>
      </c>
      <c r="BT2634" s="10">
        <v>2.4E-2</v>
      </c>
      <c r="BU2634" s="10">
        <v>5.93</v>
      </c>
      <c r="BV2634" s="10">
        <v>6.5</v>
      </c>
      <c r="BX2634" s="10">
        <v>8.4000000000000005E-2</v>
      </c>
      <c r="BY2634" s="10">
        <v>1.2E-2</v>
      </c>
      <c r="BZ2634" s="10">
        <v>7.79</v>
      </c>
      <c r="CA2634" s="10">
        <v>6.4</v>
      </c>
      <c r="CC2634" s="10">
        <v>0.13200000000000001</v>
      </c>
      <c r="CD2634" s="10">
        <v>3.5999999999999997E-2</v>
      </c>
      <c r="CE2634" s="10">
        <v>12.55</v>
      </c>
      <c r="CF2634" s="10">
        <v>6.4</v>
      </c>
      <c r="CH2634" s="10">
        <v>2677</v>
      </c>
      <c r="CI2634" s="10" t="s">
        <v>305</v>
      </c>
      <c r="CM2634" s="10">
        <v>6.3</v>
      </c>
      <c r="CR2634" s="10">
        <v>6.3</v>
      </c>
      <c r="CW2634" s="10">
        <v>6.3</v>
      </c>
      <c r="CY2634" s="10">
        <v>2679</v>
      </c>
      <c r="CZ2634" s="10" t="s">
        <v>293</v>
      </c>
      <c r="DA2634" s="10">
        <v>6.0119999999999996</v>
      </c>
      <c r="DB2634" s="10">
        <v>0.40300000000000002</v>
      </c>
      <c r="DC2634" s="10">
        <v>552.85</v>
      </c>
      <c r="DD2634" s="10">
        <v>6.2</v>
      </c>
      <c r="DF2634" s="10">
        <v>5.5149999999999997</v>
      </c>
      <c r="DG2634" s="10">
        <v>0.38200000000000001</v>
      </c>
      <c r="DH2634" s="10">
        <v>507.24</v>
      </c>
      <c r="DI2634" s="10">
        <v>6.2</v>
      </c>
      <c r="DK2634" s="10">
        <v>5.3860000000000001</v>
      </c>
      <c r="DL2634" s="10">
        <v>0.36699999999999999</v>
      </c>
      <c r="DM2634" s="10">
        <v>495.28</v>
      </c>
      <c r="DN2634" s="10">
        <v>6.2</v>
      </c>
    </row>
    <row r="2635" spans="1:118" x14ac:dyDescent="0.25">
      <c r="A2635" s="10">
        <v>2680</v>
      </c>
      <c r="R2635" s="10">
        <v>2693</v>
      </c>
      <c r="S2635" s="10" t="s">
        <v>293</v>
      </c>
      <c r="T2635" s="10">
        <v>3.999999999996362E-2</v>
      </c>
      <c r="U2635" s="10">
        <v>7.999999999992724E-2</v>
      </c>
      <c r="V2635" s="10">
        <v>4.49573858255392</v>
      </c>
      <c r="W2635" s="10">
        <v>10.5</v>
      </c>
      <c r="Y2635" s="10">
        <v>0.11999999999989086</v>
      </c>
      <c r="Z2635" s="10">
        <v>7.999999999992724E-2</v>
      </c>
      <c r="AA2635" s="10">
        <v>7.2491606443040162</v>
      </c>
      <c r="AB2635" s="10">
        <v>10.199999999999999</v>
      </c>
      <c r="AD2635" s="10">
        <v>0.11999999999989086</v>
      </c>
      <c r="AE2635" s="10">
        <v>3.999999999996362E-2</v>
      </c>
      <c r="AF2635" s="10">
        <v>6.3579344763317485</v>
      </c>
      <c r="AG2635" s="10">
        <v>10.5</v>
      </c>
      <c r="AI2635" s="10">
        <v>2693</v>
      </c>
      <c r="AJ2635" s="10" t="s">
        <v>293</v>
      </c>
      <c r="AK2635" s="10">
        <v>0.31999999999970896</v>
      </c>
      <c r="AL2635" s="10">
        <v>7.999999999992724E-2</v>
      </c>
      <c r="AM2635" s="10">
        <v>16.579464692089111</v>
      </c>
      <c r="AN2635" s="10">
        <v>10.6</v>
      </c>
      <c r="AP2635" s="10">
        <v>0.36000000000058208</v>
      </c>
      <c r="AQ2635" s="10">
        <v>0.11999999999989086</v>
      </c>
      <c r="AR2635" s="10">
        <v>19.073803429038616</v>
      </c>
      <c r="AS2635" s="10">
        <v>10.5</v>
      </c>
      <c r="AU2635" s="10">
        <v>0.35999999999967258</v>
      </c>
      <c r="AV2635" s="10">
        <v>0.12000000000034561</v>
      </c>
      <c r="AW2635" s="10">
        <v>19.073803429002474</v>
      </c>
      <c r="AX2635" s="10">
        <v>10.8</v>
      </c>
      <c r="AZ2635" s="10">
        <v>2682</v>
      </c>
      <c r="BA2635" s="10" t="s">
        <v>297</v>
      </c>
      <c r="BB2635" s="10">
        <v>8.3999999999650757E-2</v>
      </c>
      <c r="BC2635" s="10">
        <v>3.6000000000240104E-2</v>
      </c>
      <c r="BD2635" s="10">
        <v>8.3851066400716103</v>
      </c>
      <c r="BE2635" s="10">
        <v>6.5</v>
      </c>
      <c r="BG2635" s="10">
        <v>0.1319999999996071</v>
      </c>
      <c r="BH2635" s="10">
        <v>4.8000000000502044E-2</v>
      </c>
      <c r="BI2635" s="10">
        <v>12.887090460449384</v>
      </c>
      <c r="BJ2635" s="10">
        <v>6.5</v>
      </c>
      <c r="BL2635" s="10">
        <v>0.10800000000017462</v>
      </c>
      <c r="BM2635" s="10">
        <v>6.0000000000218282E-2</v>
      </c>
      <c r="BN2635" s="10">
        <v>11.335678657867939</v>
      </c>
      <c r="BO2635" s="10">
        <v>6.5</v>
      </c>
      <c r="BQ2635" s="10">
        <v>2679</v>
      </c>
      <c r="BR2635" s="10" t="s">
        <v>293</v>
      </c>
      <c r="CH2635" s="10">
        <v>2678</v>
      </c>
      <c r="CI2635" s="10" t="s">
        <v>292</v>
      </c>
      <c r="CJ2635" s="10">
        <v>2.4E-2</v>
      </c>
      <c r="CK2635" s="10">
        <v>1.2E-2</v>
      </c>
      <c r="CL2635" s="10">
        <v>2.46</v>
      </c>
      <c r="CM2635" s="10">
        <v>6.3</v>
      </c>
      <c r="CO2635" s="10">
        <v>3.5999999999999997E-2</v>
      </c>
      <c r="CP2635" s="10">
        <v>1.2E-2</v>
      </c>
      <c r="CQ2635" s="10">
        <v>3.48</v>
      </c>
      <c r="CR2635" s="10">
        <v>6.3</v>
      </c>
      <c r="CT2635" s="10">
        <v>0.06</v>
      </c>
      <c r="CU2635" s="10">
        <v>1.2E-2</v>
      </c>
      <c r="CV2635" s="10">
        <v>5.61</v>
      </c>
      <c r="CW2635" s="10">
        <v>6.3</v>
      </c>
      <c r="CY2635" s="10">
        <v>2680</v>
      </c>
      <c r="CZ2635" s="10" t="s">
        <v>294</v>
      </c>
      <c r="DA2635" s="10">
        <v>0</v>
      </c>
      <c r="DB2635" s="10">
        <v>0</v>
      </c>
      <c r="DC2635" s="10">
        <v>0</v>
      </c>
      <c r="DD2635" s="10">
        <v>6.2</v>
      </c>
      <c r="DF2635" s="10">
        <v>0</v>
      </c>
      <c r="DG2635" s="10">
        <v>0</v>
      </c>
      <c r="DH2635" s="10">
        <v>0</v>
      </c>
      <c r="DI2635" s="10">
        <v>6.2</v>
      </c>
      <c r="DK2635" s="10">
        <v>0</v>
      </c>
      <c r="DL2635" s="10">
        <v>0</v>
      </c>
      <c r="DM2635" s="10">
        <v>0</v>
      </c>
      <c r="DN2635" s="10">
        <v>6.2</v>
      </c>
    </row>
    <row r="2636" spans="1:118" x14ac:dyDescent="0.25">
      <c r="A2636" s="10">
        <v>2681</v>
      </c>
      <c r="R2636" s="10">
        <v>3193</v>
      </c>
      <c r="S2636" s="10" t="s">
        <v>307</v>
      </c>
      <c r="AI2636" s="10">
        <v>3193</v>
      </c>
      <c r="AJ2636" s="10" t="s">
        <v>307</v>
      </c>
      <c r="AK2636" s="10">
        <v>2.0000000000003126E-2</v>
      </c>
      <c r="AL2636" s="10">
        <v>1.9999999999999574E-2</v>
      </c>
      <c r="AM2636" s="10">
        <v>1.4216773685581205</v>
      </c>
      <c r="AN2636" s="10">
        <v>10.6</v>
      </c>
      <c r="AP2636" s="10">
        <v>1.9999999999999574E-2</v>
      </c>
      <c r="AQ2636" s="10">
        <v>1.9999999999999574E-2</v>
      </c>
      <c r="AR2636" s="10">
        <v>1.4216773685579944</v>
      </c>
      <c r="AS2636" s="10">
        <v>10.5</v>
      </c>
      <c r="AU2636" s="10">
        <v>0</v>
      </c>
      <c r="AV2636" s="10">
        <v>0</v>
      </c>
      <c r="AW2636" s="10">
        <v>0</v>
      </c>
      <c r="AX2636" s="10">
        <v>10.8</v>
      </c>
      <c r="AZ2636" s="10">
        <v>2683</v>
      </c>
      <c r="BA2636" s="10" t="s">
        <v>298</v>
      </c>
      <c r="BB2636" s="10">
        <v>2.6999999999770808E-2</v>
      </c>
      <c r="BC2636" s="10">
        <v>4.4999999999345161E-2</v>
      </c>
      <c r="BD2636" s="10">
        <v>4.8149891781749039</v>
      </c>
      <c r="BE2636" s="10">
        <v>6.5</v>
      </c>
      <c r="BG2636" s="10">
        <v>5.4000000000360163E-2</v>
      </c>
      <c r="BH2636" s="10">
        <v>7.1999999999934519E-2</v>
      </c>
      <c r="BI2636" s="10">
        <v>8.2576383154568056</v>
      </c>
      <c r="BJ2636" s="10">
        <v>6.5</v>
      </c>
      <c r="BL2636" s="10">
        <v>1.7999999999574356E-2</v>
      </c>
      <c r="BM2636" s="10">
        <v>4.4999999999345161E-2</v>
      </c>
      <c r="BN2636" s="10">
        <v>4.4468743245659663</v>
      </c>
      <c r="BO2636" s="10">
        <v>6.5</v>
      </c>
      <c r="BQ2636" s="10">
        <v>2680</v>
      </c>
      <c r="BR2636" s="10" t="s">
        <v>294</v>
      </c>
      <c r="BS2636" s="10">
        <v>3.0720000000000001</v>
      </c>
      <c r="BT2636" s="10">
        <v>0.38400000000000001</v>
      </c>
      <c r="BU2636" s="10">
        <v>284.05</v>
      </c>
      <c r="BV2636" s="10">
        <v>6.5</v>
      </c>
      <c r="BX2636" s="10">
        <v>2.7839999999999998</v>
      </c>
      <c r="BY2636" s="10">
        <v>0.46100000000000002</v>
      </c>
      <c r="BZ2636" s="10">
        <v>258.91000000000003</v>
      </c>
      <c r="CA2636" s="10">
        <v>6.4</v>
      </c>
      <c r="CC2636" s="10">
        <v>3.1680000000000001</v>
      </c>
      <c r="CD2636" s="10">
        <v>0.48</v>
      </c>
      <c r="CE2636" s="10">
        <v>293.99</v>
      </c>
      <c r="CF2636" s="10">
        <v>6.4</v>
      </c>
      <c r="CH2636" s="10">
        <v>2679</v>
      </c>
      <c r="CI2636" s="10" t="s">
        <v>293</v>
      </c>
      <c r="CY2636" s="10">
        <v>2681</v>
      </c>
      <c r="CZ2636" s="10" t="s">
        <v>296</v>
      </c>
      <c r="DA2636" s="10">
        <v>0.40799999999999997</v>
      </c>
      <c r="DB2636" s="10">
        <v>0.108</v>
      </c>
      <c r="DC2636" s="10">
        <v>38.72</v>
      </c>
      <c r="DD2636" s="10">
        <v>6.2</v>
      </c>
      <c r="DF2636" s="10">
        <v>0.49199999999999999</v>
      </c>
      <c r="DG2636" s="10">
        <v>0.108</v>
      </c>
      <c r="DH2636" s="10">
        <v>46.22</v>
      </c>
      <c r="DI2636" s="10">
        <v>6.2</v>
      </c>
      <c r="DK2636" s="10">
        <v>0.6</v>
      </c>
      <c r="DL2636" s="10">
        <v>0.13200000000000001</v>
      </c>
      <c r="DM2636" s="10">
        <v>56.37</v>
      </c>
      <c r="DN2636" s="10">
        <v>6.2</v>
      </c>
    </row>
    <row r="2637" spans="1:118" x14ac:dyDescent="0.25">
      <c r="A2637" s="10">
        <v>2682</v>
      </c>
      <c r="R2637" s="10">
        <v>2694</v>
      </c>
      <c r="S2637" s="10" t="s">
        <v>616</v>
      </c>
      <c r="T2637" s="10">
        <v>2.3999999999978172</v>
      </c>
      <c r="U2637" s="10">
        <v>0.90000000000600267</v>
      </c>
      <c r="V2637" s="10">
        <v>141.10658538922783</v>
      </c>
      <c r="W2637" s="10">
        <v>10.3</v>
      </c>
      <c r="Y2637" s="10">
        <v>6.3000000000010914</v>
      </c>
      <c r="Z2637" s="10">
        <v>2.3999999999978172</v>
      </c>
      <c r="AA2637" s="10">
        <v>371.13468297679674</v>
      </c>
      <c r="AB2637" s="10">
        <v>10.4</v>
      </c>
      <c r="AD2637" s="10">
        <v>7.1999999999934516</v>
      </c>
      <c r="AE2637" s="10">
        <v>2.3999999999978172</v>
      </c>
      <c r="AF2637" s="10">
        <v>417.8071227303721</v>
      </c>
      <c r="AG2637" s="10">
        <v>10.5</v>
      </c>
      <c r="AI2637" s="10">
        <v>2694</v>
      </c>
      <c r="AJ2637" s="10" t="s">
        <v>616</v>
      </c>
      <c r="AK2637" s="10">
        <v>6.0000000000218279</v>
      </c>
      <c r="AL2637" s="10">
        <v>2.0999999999912689</v>
      </c>
      <c r="AM2637" s="10">
        <v>349.95243766269448</v>
      </c>
      <c r="AN2637" s="10">
        <v>10.3</v>
      </c>
      <c r="AP2637" s="10">
        <v>8.1000000000130967</v>
      </c>
      <c r="AQ2637" s="10">
        <v>2.1000000000049113</v>
      </c>
      <c r="AR2637" s="10">
        <v>460.65485321237117</v>
      </c>
      <c r="AS2637" s="10">
        <v>10.199999999999999</v>
      </c>
      <c r="AU2637" s="10">
        <v>6.8999999999869033</v>
      </c>
      <c r="AV2637" s="10">
        <v>1.4999999999918145</v>
      </c>
      <c r="AW2637" s="10">
        <v>388.72344495179499</v>
      </c>
      <c r="AX2637" s="10">
        <v>10.4</v>
      </c>
      <c r="AZ2637" s="10">
        <v>3242</v>
      </c>
      <c r="BA2637" s="10" t="s">
        <v>39</v>
      </c>
      <c r="BB2637" s="10">
        <v>0.19800000000000001</v>
      </c>
      <c r="BC2637" s="10">
        <v>0.191</v>
      </c>
      <c r="BD2637" s="10">
        <v>1.0329999999999999</v>
      </c>
      <c r="BE2637" s="10">
        <v>119</v>
      </c>
      <c r="BG2637" s="10">
        <v>0.29099999999999998</v>
      </c>
      <c r="BH2637" s="10">
        <v>0.23799999999999999</v>
      </c>
      <c r="BI2637" s="10">
        <v>1.5049999999999999</v>
      </c>
      <c r="BJ2637" s="10">
        <v>120</v>
      </c>
      <c r="BL2637" s="10">
        <v>0.29099999999999998</v>
      </c>
      <c r="BM2637" s="10">
        <v>0.23799999999999999</v>
      </c>
      <c r="BN2637" s="10">
        <v>1.518</v>
      </c>
      <c r="BO2637" s="10">
        <v>119</v>
      </c>
      <c r="BQ2637" s="10">
        <v>2681</v>
      </c>
      <c r="BR2637" s="10" t="s">
        <v>296</v>
      </c>
      <c r="BS2637" s="10">
        <v>0.48</v>
      </c>
      <c r="BT2637" s="10">
        <v>0.14399999999999999</v>
      </c>
      <c r="BU2637" s="10">
        <v>45.98</v>
      </c>
      <c r="BV2637" s="10">
        <v>6.5</v>
      </c>
      <c r="BX2637" s="10">
        <v>0.54</v>
      </c>
      <c r="BY2637" s="10">
        <v>0.18</v>
      </c>
      <c r="BZ2637" s="10">
        <v>52.23</v>
      </c>
      <c r="CA2637" s="10">
        <v>6.4</v>
      </c>
      <c r="CC2637" s="10">
        <v>0.74399999999999999</v>
      </c>
      <c r="CD2637" s="10">
        <v>4.8000000000000001E-2</v>
      </c>
      <c r="CE2637" s="10">
        <v>68.41</v>
      </c>
      <c r="CF2637" s="10">
        <v>6.4</v>
      </c>
      <c r="CH2637" s="10">
        <v>2680</v>
      </c>
      <c r="CI2637" s="10" t="s">
        <v>294</v>
      </c>
      <c r="CJ2637" s="10">
        <v>0</v>
      </c>
      <c r="CK2637" s="10">
        <v>0</v>
      </c>
      <c r="CL2637" s="10">
        <v>0</v>
      </c>
      <c r="CM2637" s="10">
        <v>6.3</v>
      </c>
      <c r="CO2637" s="10">
        <v>0</v>
      </c>
      <c r="CP2637" s="10">
        <v>0</v>
      </c>
      <c r="CQ2637" s="10">
        <v>0</v>
      </c>
      <c r="CR2637" s="10">
        <v>6.3</v>
      </c>
      <c r="CT2637" s="10">
        <v>0</v>
      </c>
      <c r="CU2637" s="10">
        <v>0</v>
      </c>
      <c r="CV2637" s="10">
        <v>0</v>
      </c>
      <c r="CW2637" s="10">
        <v>6.3</v>
      </c>
      <c r="CY2637" s="10">
        <v>2682</v>
      </c>
      <c r="CZ2637" s="10" t="s">
        <v>297</v>
      </c>
      <c r="DA2637" s="10">
        <v>0.24</v>
      </c>
      <c r="DB2637" s="10">
        <v>4.8000000000000001E-2</v>
      </c>
      <c r="DC2637" s="10">
        <v>22.46</v>
      </c>
      <c r="DD2637" s="10">
        <v>6.2</v>
      </c>
      <c r="DF2637" s="10">
        <v>0.26400000000000001</v>
      </c>
      <c r="DG2637" s="10">
        <v>3.5999999999999997E-2</v>
      </c>
      <c r="DH2637" s="10">
        <v>24.45</v>
      </c>
      <c r="DI2637" s="10">
        <v>6.2</v>
      </c>
      <c r="DK2637" s="10">
        <v>0.26400000000000001</v>
      </c>
      <c r="DL2637" s="10">
        <v>4.8000000000000001E-2</v>
      </c>
      <c r="DM2637" s="10">
        <v>24.62</v>
      </c>
      <c r="DN2637" s="10">
        <v>6.2</v>
      </c>
    </row>
    <row r="2638" spans="1:118" x14ac:dyDescent="0.25">
      <c r="A2638" s="10">
        <v>2683</v>
      </c>
      <c r="R2638" s="10">
        <v>2695</v>
      </c>
      <c r="S2638" s="10" t="s">
        <v>617</v>
      </c>
      <c r="T2638" s="10">
        <v>2.3999999999978172</v>
      </c>
      <c r="U2638" s="10">
        <v>1.1999999999989086</v>
      </c>
      <c r="V2638" s="10">
        <v>147.71712485534309</v>
      </c>
      <c r="W2638" s="10">
        <v>10.3</v>
      </c>
      <c r="Y2638" s="10">
        <v>3.9000000000032742</v>
      </c>
      <c r="Z2638" s="10">
        <v>1.4999999999986358</v>
      </c>
      <c r="AA2638" s="10">
        <v>230.0311854201928</v>
      </c>
      <c r="AB2638" s="10">
        <v>10.4</v>
      </c>
      <c r="AD2638" s="10">
        <v>3.9000000000032742</v>
      </c>
      <c r="AE2638" s="10">
        <v>1.1999999999989086</v>
      </c>
      <c r="AF2638" s="10">
        <v>224.63204803872512</v>
      </c>
      <c r="AG2638" s="10">
        <v>10.5</v>
      </c>
      <c r="AI2638" s="10">
        <v>2695</v>
      </c>
      <c r="AJ2638" s="10" t="s">
        <v>617</v>
      </c>
      <c r="AK2638" s="10">
        <v>2.7000000000043656</v>
      </c>
      <c r="AL2638" s="10">
        <v>0.5999999999994543</v>
      </c>
      <c r="AM2638" s="10">
        <v>152.26332712314945</v>
      </c>
      <c r="AN2638" s="10">
        <v>10.3</v>
      </c>
      <c r="AP2638" s="10">
        <v>3.2999999999901775</v>
      </c>
      <c r="AQ2638" s="10">
        <v>0.89999999999918145</v>
      </c>
      <c r="AR2638" s="10">
        <v>188.30312553194176</v>
      </c>
      <c r="AS2638" s="10">
        <v>10.199999999999999</v>
      </c>
      <c r="AU2638" s="10">
        <v>2.7000000000043656</v>
      </c>
      <c r="AV2638" s="10">
        <v>0.5999999999994543</v>
      </c>
      <c r="AW2638" s="10">
        <v>152.26332712314945</v>
      </c>
      <c r="AX2638" s="10">
        <v>10.4</v>
      </c>
      <c r="AZ2638" s="10">
        <v>2684</v>
      </c>
      <c r="BA2638" s="10" t="s">
        <v>608</v>
      </c>
      <c r="BB2638" s="10">
        <v>0.17760000000125728</v>
      </c>
      <c r="BC2638" s="10">
        <v>0.16800000000039289</v>
      </c>
      <c r="BD2638" s="10">
        <v>20.781228009480007</v>
      </c>
      <c r="BE2638" s="10">
        <v>6.6</v>
      </c>
      <c r="BG2638" s="10">
        <v>0.27071999999971014</v>
      </c>
      <c r="BH2638" s="10">
        <v>0.16800000000039289</v>
      </c>
      <c r="BI2638" s="10">
        <v>27.083606580523774</v>
      </c>
      <c r="BJ2638" s="10">
        <v>6.6</v>
      </c>
      <c r="BL2638" s="10">
        <v>0.27120000000068101</v>
      </c>
      <c r="BM2638" s="10">
        <v>0.16800000000039289</v>
      </c>
      <c r="BN2638" s="10">
        <v>27.118284413253729</v>
      </c>
      <c r="BO2638" s="10">
        <v>6.6</v>
      </c>
      <c r="BQ2638" s="10">
        <v>2682</v>
      </c>
      <c r="BR2638" s="10" t="s">
        <v>297</v>
      </c>
      <c r="BS2638" s="10">
        <v>0.156</v>
      </c>
      <c r="BT2638" s="10">
        <v>0.06</v>
      </c>
      <c r="BU2638" s="10">
        <v>15.34</v>
      </c>
      <c r="BV2638" s="10">
        <v>6.5</v>
      </c>
      <c r="BX2638" s="10">
        <v>0.252</v>
      </c>
      <c r="BY2638" s="10">
        <v>7.1999999999999995E-2</v>
      </c>
      <c r="BZ2638" s="10">
        <v>24.05</v>
      </c>
      <c r="CA2638" s="10">
        <v>6.4</v>
      </c>
      <c r="CC2638" s="10">
        <v>0.27600000000000002</v>
      </c>
      <c r="CD2638" s="10">
        <v>0</v>
      </c>
      <c r="CE2638" s="10">
        <v>25.32</v>
      </c>
      <c r="CF2638" s="10">
        <v>6.4</v>
      </c>
      <c r="CH2638" s="10">
        <v>2681</v>
      </c>
      <c r="CI2638" s="10" t="s">
        <v>296</v>
      </c>
      <c r="CJ2638" s="10">
        <v>0.156</v>
      </c>
      <c r="CK2638" s="10">
        <v>0.12</v>
      </c>
      <c r="CL2638" s="10">
        <v>18.059999999999999</v>
      </c>
      <c r="CM2638" s="10">
        <v>6.3</v>
      </c>
      <c r="CO2638" s="10">
        <v>0.26400000000000001</v>
      </c>
      <c r="CP2638" s="10">
        <v>0.13200000000000001</v>
      </c>
      <c r="CQ2638" s="10">
        <v>27.08</v>
      </c>
      <c r="CR2638" s="10">
        <v>6.3</v>
      </c>
      <c r="CT2638" s="10">
        <v>0.3</v>
      </c>
      <c r="CU2638" s="10">
        <v>0.14399999999999999</v>
      </c>
      <c r="CV2638" s="10">
        <v>30.53</v>
      </c>
      <c r="CW2638" s="10">
        <v>6.3</v>
      </c>
      <c r="CY2638" s="10">
        <v>2683</v>
      </c>
      <c r="CZ2638" s="10" t="s">
        <v>298</v>
      </c>
      <c r="DA2638" s="10">
        <v>0.108</v>
      </c>
      <c r="DB2638" s="10">
        <v>8.1000000000000003E-2</v>
      </c>
      <c r="DC2638" s="10">
        <v>12.39</v>
      </c>
      <c r="DD2638" s="10">
        <v>6.2</v>
      </c>
      <c r="DF2638" s="10">
        <v>0.11700000000000001</v>
      </c>
      <c r="DG2638" s="10">
        <v>7.1999999999999995E-2</v>
      </c>
      <c r="DH2638" s="10">
        <v>12.6</v>
      </c>
      <c r="DI2638" s="10">
        <v>6.2</v>
      </c>
      <c r="DK2638" s="10">
        <v>0.108</v>
      </c>
      <c r="DL2638" s="10">
        <v>6.3E-2</v>
      </c>
      <c r="DM2638" s="10">
        <v>11.47</v>
      </c>
      <c r="DN2638" s="10">
        <v>6.2</v>
      </c>
    </row>
    <row r="2639" spans="1:118" x14ac:dyDescent="0.25">
      <c r="A2639" s="10">
        <v>3242</v>
      </c>
      <c r="R2639" s="10">
        <v>2696</v>
      </c>
      <c r="S2639" s="10" t="s">
        <v>618</v>
      </c>
      <c r="T2639" s="10">
        <v>0</v>
      </c>
      <c r="U2639" s="10">
        <v>0</v>
      </c>
      <c r="V2639" s="10">
        <v>0</v>
      </c>
      <c r="W2639" s="10">
        <v>10.5</v>
      </c>
      <c r="Y2639" s="10">
        <v>0</v>
      </c>
      <c r="Z2639" s="10">
        <v>0</v>
      </c>
      <c r="AA2639" s="10">
        <v>0</v>
      </c>
      <c r="AB2639" s="10">
        <v>10.4</v>
      </c>
      <c r="AD2639" s="10">
        <v>0</v>
      </c>
      <c r="AE2639" s="10">
        <v>0</v>
      </c>
      <c r="AF2639" s="10">
        <v>0</v>
      </c>
      <c r="AG2639" s="10">
        <v>10.5</v>
      </c>
      <c r="AI2639" s="10">
        <v>2696</v>
      </c>
      <c r="AJ2639" s="10" t="s">
        <v>618</v>
      </c>
      <c r="AK2639" s="10">
        <v>1.4999999999918145</v>
      </c>
      <c r="AL2639" s="10">
        <v>0.60000000000627551</v>
      </c>
      <c r="AM2639" s="10">
        <v>88.937486492435013</v>
      </c>
      <c r="AN2639" s="10">
        <v>10.4</v>
      </c>
      <c r="AP2639" s="10">
        <v>3.9000000000032742</v>
      </c>
      <c r="AQ2639" s="10">
        <v>1.1999999999989086</v>
      </c>
      <c r="AR2639" s="10">
        <v>224.63204803872512</v>
      </c>
      <c r="AS2639" s="10">
        <v>10.199999999999999</v>
      </c>
      <c r="AU2639" s="10">
        <v>3.9000000000032742</v>
      </c>
      <c r="AV2639" s="10">
        <v>0.5999999999994543</v>
      </c>
      <c r="AW2639" s="10">
        <v>217.22454893437518</v>
      </c>
      <c r="AX2639" s="10">
        <v>10.4</v>
      </c>
      <c r="AZ2639" s="10">
        <v>2685</v>
      </c>
      <c r="BA2639" s="10" t="s">
        <v>287</v>
      </c>
      <c r="BB2639" s="10">
        <v>5.9999999999945427E-3</v>
      </c>
      <c r="BC2639" s="10">
        <v>2.4000000000114596E-2</v>
      </c>
      <c r="BD2639" s="10">
        <v>2.1029100436769652</v>
      </c>
      <c r="BE2639" s="10">
        <v>6.6</v>
      </c>
      <c r="BG2639" s="10">
        <v>5.9999999999945427E-3</v>
      </c>
      <c r="BH2639" s="10">
        <v>2.3999999999978171E-2</v>
      </c>
      <c r="BI2639" s="10">
        <v>2.1029100436657142</v>
      </c>
      <c r="BJ2639" s="10">
        <v>6.6</v>
      </c>
      <c r="BL2639" s="10">
        <v>5.9999999999945427E-3</v>
      </c>
      <c r="BM2639" s="10">
        <v>2.3999999999978171E-2</v>
      </c>
      <c r="BN2639" s="10">
        <v>2.1029100436657142</v>
      </c>
      <c r="BO2639" s="10">
        <v>6.6</v>
      </c>
      <c r="BQ2639" s="10">
        <v>2683</v>
      </c>
      <c r="BR2639" s="10" t="s">
        <v>298</v>
      </c>
      <c r="BS2639" s="10">
        <v>0</v>
      </c>
      <c r="BT2639" s="10">
        <v>0</v>
      </c>
      <c r="BU2639" s="10">
        <v>0</v>
      </c>
      <c r="BV2639" s="10">
        <v>6.5</v>
      </c>
      <c r="BX2639" s="10">
        <v>0</v>
      </c>
      <c r="BY2639" s="10">
        <v>0</v>
      </c>
      <c r="BZ2639" s="10">
        <v>0</v>
      </c>
      <c r="CA2639" s="10">
        <v>6.4</v>
      </c>
      <c r="CC2639" s="10">
        <v>0</v>
      </c>
      <c r="CD2639" s="10">
        <v>0</v>
      </c>
      <c r="CE2639" s="10">
        <v>0</v>
      </c>
      <c r="CF2639" s="10">
        <v>6.4</v>
      </c>
      <c r="CH2639" s="10">
        <v>2682</v>
      </c>
      <c r="CI2639" s="10" t="s">
        <v>297</v>
      </c>
      <c r="CJ2639" s="10">
        <v>8.4000000000000005E-2</v>
      </c>
      <c r="CK2639" s="10">
        <v>3.5999999999999997E-2</v>
      </c>
      <c r="CL2639" s="10">
        <v>8.39</v>
      </c>
      <c r="CM2639" s="10">
        <v>6.3</v>
      </c>
      <c r="CO2639" s="10">
        <v>0.156</v>
      </c>
      <c r="CP2639" s="10">
        <v>4.8000000000000001E-2</v>
      </c>
      <c r="CQ2639" s="10">
        <v>14.98</v>
      </c>
      <c r="CR2639" s="10">
        <v>6.3</v>
      </c>
      <c r="CT2639" s="10">
        <v>0.13200000000000001</v>
      </c>
      <c r="CU2639" s="10">
        <v>4.8000000000000001E-2</v>
      </c>
      <c r="CV2639" s="10">
        <v>12.89</v>
      </c>
      <c r="CW2639" s="10">
        <v>6.3</v>
      </c>
      <c r="CY2639" s="10">
        <v>3242</v>
      </c>
      <c r="CZ2639" s="10" t="s">
        <v>39</v>
      </c>
    </row>
    <row r="2640" spans="1:118" x14ac:dyDescent="0.25">
      <c r="A2640" s="10">
        <v>2684</v>
      </c>
      <c r="R2640" s="10">
        <v>2697</v>
      </c>
      <c r="S2640" s="10" t="s">
        <v>619</v>
      </c>
      <c r="T2640" s="10">
        <v>0</v>
      </c>
      <c r="U2640" s="10">
        <v>0</v>
      </c>
      <c r="V2640" s="10">
        <v>0</v>
      </c>
      <c r="W2640" s="10">
        <v>10.5</v>
      </c>
      <c r="Y2640" s="10">
        <v>0</v>
      </c>
      <c r="Z2640" s="10">
        <v>0</v>
      </c>
      <c r="AA2640" s="10">
        <v>0</v>
      </c>
      <c r="AB2640" s="10">
        <v>10.4</v>
      </c>
      <c r="AD2640" s="10">
        <v>0</v>
      </c>
      <c r="AE2640" s="10">
        <v>0</v>
      </c>
      <c r="AF2640" s="10">
        <v>0</v>
      </c>
      <c r="AG2640" s="10">
        <v>10.5</v>
      </c>
      <c r="AI2640" s="10">
        <v>2697</v>
      </c>
      <c r="AJ2640" s="10" t="s">
        <v>619</v>
      </c>
      <c r="AK2640" s="10">
        <v>2.3999999999978172</v>
      </c>
      <c r="AL2640" s="10">
        <v>0.89999999999918145</v>
      </c>
      <c r="AM2640" s="10">
        <v>141.10658538909595</v>
      </c>
      <c r="AN2640" s="10">
        <v>10.4</v>
      </c>
      <c r="AP2640" s="10">
        <v>5.1000000000021828</v>
      </c>
      <c r="AQ2640" s="10">
        <v>1.7999999999983629</v>
      </c>
      <c r="AR2640" s="10">
        <v>297.73338360569767</v>
      </c>
      <c r="AS2640" s="10">
        <v>10.199999999999999</v>
      </c>
      <c r="AU2640" s="10">
        <v>4.1999999999825377</v>
      </c>
      <c r="AV2640" s="10">
        <v>0.89999999999918145</v>
      </c>
      <c r="AW2640" s="10">
        <v>236.46277561055109</v>
      </c>
      <c r="AX2640" s="10">
        <v>10.4</v>
      </c>
      <c r="AZ2640" s="10">
        <v>2686</v>
      </c>
      <c r="BA2640" s="10" t="s">
        <v>305</v>
      </c>
      <c r="BB2640" s="10">
        <v>0.16799999999930151</v>
      </c>
      <c r="BC2640" s="10">
        <v>0.14399999999986904</v>
      </c>
      <c r="BD2640" s="10">
        <v>18.808999232779136</v>
      </c>
      <c r="BE2640" s="10">
        <v>6.6</v>
      </c>
      <c r="BG2640" s="10">
        <v>0.2639999999992142</v>
      </c>
      <c r="BH2640" s="10">
        <v>0.14399999999986904</v>
      </c>
      <c r="BI2640" s="10">
        <v>25.562660495294754</v>
      </c>
      <c r="BJ2640" s="10">
        <v>6.6</v>
      </c>
      <c r="BL2640" s="10">
        <v>0.2639999999992142</v>
      </c>
      <c r="BM2640" s="10">
        <v>0.14399999999986904</v>
      </c>
      <c r="BN2640" s="10">
        <v>25.562660495294754</v>
      </c>
      <c r="BO2640" s="10">
        <v>6.6</v>
      </c>
      <c r="BQ2640" s="10">
        <v>3242</v>
      </c>
      <c r="BR2640" s="10" t="s">
        <v>39</v>
      </c>
      <c r="CH2640" s="10">
        <v>2683</v>
      </c>
      <c r="CI2640" s="10" t="s">
        <v>298</v>
      </c>
      <c r="CJ2640" s="10">
        <v>4.4999999999999998E-2</v>
      </c>
      <c r="CK2640" s="10">
        <v>4.4999999999999998E-2</v>
      </c>
      <c r="CL2640" s="10">
        <v>5.84</v>
      </c>
      <c r="CM2640" s="10">
        <v>6.3</v>
      </c>
      <c r="CO2640" s="10">
        <v>7.1999999999999995E-2</v>
      </c>
      <c r="CP2640" s="10">
        <v>9.9000000000000005E-2</v>
      </c>
      <c r="CQ2640" s="10">
        <v>11.23</v>
      </c>
      <c r="CR2640" s="10">
        <v>6.3</v>
      </c>
      <c r="CT2640" s="10">
        <v>2.7E-2</v>
      </c>
      <c r="CU2640" s="10">
        <v>6.3E-2</v>
      </c>
      <c r="CV2640" s="10">
        <v>6.29</v>
      </c>
      <c r="CW2640" s="10">
        <v>6.3</v>
      </c>
      <c r="CY2640" s="10">
        <v>3268</v>
      </c>
      <c r="CZ2640" s="10" t="s">
        <v>40</v>
      </c>
    </row>
    <row r="2641" spans="1:118" x14ac:dyDescent="0.25">
      <c r="A2641" s="10">
        <v>2685</v>
      </c>
      <c r="R2641" s="10">
        <v>2698</v>
      </c>
      <c r="S2641" s="10" t="s">
        <v>290</v>
      </c>
      <c r="T2641" s="10">
        <v>0.66000000000076398</v>
      </c>
      <c r="U2641" s="10">
        <v>0.30000000000040927</v>
      </c>
      <c r="V2641" s="10">
        <v>39.910969359567261</v>
      </c>
      <c r="W2641" s="10">
        <v>10.3</v>
      </c>
      <c r="Y2641" s="10">
        <v>1.919999999999618</v>
      </c>
      <c r="Z2641" s="10">
        <v>0.72000000000002728</v>
      </c>
      <c r="AA2641" s="10">
        <v>112.88526831136029</v>
      </c>
      <c r="AB2641" s="10">
        <v>10.4</v>
      </c>
      <c r="AD2641" s="10">
        <v>1.6199999999998909</v>
      </c>
      <c r="AE2641" s="10">
        <v>0.53999999999950887</v>
      </c>
      <c r="AF2641" s="10">
        <v>94.006602614404969</v>
      </c>
      <c r="AG2641" s="10">
        <v>10.5</v>
      </c>
      <c r="AI2641" s="10">
        <v>2698</v>
      </c>
      <c r="AJ2641" s="10" t="s">
        <v>290</v>
      </c>
      <c r="AK2641" s="10">
        <v>1.3199999999987995</v>
      </c>
      <c r="AL2641" s="10">
        <v>0.5999999999994543</v>
      </c>
      <c r="AM2641" s="10">
        <v>79.821938718966706</v>
      </c>
      <c r="AN2641" s="10">
        <v>10.3</v>
      </c>
      <c r="AP2641" s="10">
        <v>2.7600000000002183</v>
      </c>
      <c r="AQ2641" s="10">
        <v>1.2000000000002728</v>
      </c>
      <c r="AR2641" s="10">
        <v>165.68041227396517</v>
      </c>
      <c r="AS2641" s="10">
        <v>10.199999999999999</v>
      </c>
      <c r="AU2641" s="10">
        <v>2.0999999999994543</v>
      </c>
      <c r="AV2641" s="10">
        <v>0.66000000000008185</v>
      </c>
      <c r="AW2641" s="10">
        <v>121.18207318143689</v>
      </c>
      <c r="AX2641" s="10">
        <v>10.4</v>
      </c>
      <c r="AZ2641" s="10">
        <v>3240</v>
      </c>
      <c r="BA2641" s="10" t="s">
        <v>868</v>
      </c>
      <c r="BB2641" s="10">
        <v>1.542</v>
      </c>
      <c r="BC2641" s="10">
        <v>0.65600000000000003</v>
      </c>
      <c r="BD2641" s="10">
        <v>8.1129999999999995</v>
      </c>
      <c r="BE2641" s="10">
        <v>118</v>
      </c>
      <c r="BG2641" s="10">
        <v>1.8420000000000001</v>
      </c>
      <c r="BH2641" s="10">
        <v>0.63600000000000001</v>
      </c>
      <c r="BI2641" s="10">
        <v>9.7739999999999991</v>
      </c>
      <c r="BJ2641" s="10">
        <v>117</v>
      </c>
      <c r="BL2641" s="10">
        <v>1.377</v>
      </c>
      <c r="BM2641" s="10">
        <v>0.69299999999999995</v>
      </c>
      <c r="BN2641" s="10">
        <v>7.4329999999999998</v>
      </c>
      <c r="BO2641" s="10">
        <v>115</v>
      </c>
      <c r="BQ2641" s="10">
        <v>2684</v>
      </c>
      <c r="BR2641" s="10" t="s">
        <v>608</v>
      </c>
      <c r="BS2641" s="10">
        <v>0.83799999999999997</v>
      </c>
      <c r="BT2641" s="10">
        <v>0.372</v>
      </c>
      <c r="BU2641" s="10">
        <v>77.94</v>
      </c>
      <c r="BV2641" s="10">
        <v>6.7</v>
      </c>
      <c r="BX2641" s="10">
        <v>0.93400000000000005</v>
      </c>
      <c r="BY2641" s="10">
        <v>0.32400000000000001</v>
      </c>
      <c r="BZ2641" s="10">
        <v>84</v>
      </c>
      <c r="CA2641" s="10">
        <v>6.7</v>
      </c>
      <c r="CC2641" s="10">
        <v>1.1040000000000001</v>
      </c>
      <c r="CD2641" s="10">
        <v>0.40200000000000002</v>
      </c>
      <c r="CE2641" s="10">
        <v>99.88</v>
      </c>
      <c r="CF2641" s="10">
        <v>6.7</v>
      </c>
      <c r="CH2641" s="10">
        <v>3242</v>
      </c>
      <c r="CI2641" s="10" t="s">
        <v>39</v>
      </c>
      <c r="CJ2641" s="10">
        <v>0.21602217330000001</v>
      </c>
      <c r="CK2641" s="10">
        <v>0.1837655212</v>
      </c>
      <c r="CM2641" s="10">
        <v>119</v>
      </c>
      <c r="CO2641" s="10">
        <v>0.31802217329999999</v>
      </c>
      <c r="CP2641" s="10">
        <v>0.15976552119999998</v>
      </c>
      <c r="CR2641" s="10">
        <v>119</v>
      </c>
      <c r="CT2641" s="10">
        <v>0.31802217329999999</v>
      </c>
      <c r="CU2641" s="10">
        <v>0.23176552119999999</v>
      </c>
      <c r="CW2641" s="10">
        <v>121</v>
      </c>
      <c r="CY2641" s="10">
        <v>2684</v>
      </c>
      <c r="CZ2641" s="10" t="s">
        <v>608</v>
      </c>
      <c r="DA2641" s="10">
        <v>0.9</v>
      </c>
      <c r="DB2641" s="10">
        <v>0.372</v>
      </c>
      <c r="DC2641" s="10">
        <v>82.78</v>
      </c>
      <c r="DD2641" s="10">
        <v>6.7</v>
      </c>
      <c r="DF2641" s="10">
        <v>0.79800000000000004</v>
      </c>
      <c r="DG2641" s="10">
        <v>0.29499999999999998</v>
      </c>
      <c r="DH2641" s="10">
        <v>72.33</v>
      </c>
      <c r="DI2641" s="10">
        <v>6.7</v>
      </c>
      <c r="DK2641" s="10">
        <v>0.95399999999999996</v>
      </c>
      <c r="DL2641" s="10">
        <v>0.372</v>
      </c>
      <c r="DM2641" s="10">
        <v>87.06</v>
      </c>
      <c r="DN2641" s="10">
        <v>6.6</v>
      </c>
    </row>
    <row r="2642" spans="1:118" x14ac:dyDescent="0.25">
      <c r="A2642" s="10">
        <v>2686</v>
      </c>
      <c r="R2642" s="10">
        <v>2699</v>
      </c>
      <c r="S2642" s="10" t="s">
        <v>293</v>
      </c>
      <c r="T2642" s="10">
        <v>0.31999999999970896</v>
      </c>
      <c r="U2642" s="10">
        <v>0.23999999999978172</v>
      </c>
      <c r="V2642" s="10">
        <v>22.020368841158064</v>
      </c>
      <c r="W2642" s="10">
        <v>10.3</v>
      </c>
      <c r="Y2642" s="10">
        <v>0.40000000000145519</v>
      </c>
      <c r="Z2642" s="10">
        <v>0.23999999999978172</v>
      </c>
      <c r="AA2642" s="10">
        <v>25.679942283994471</v>
      </c>
      <c r="AB2642" s="10">
        <v>10.4</v>
      </c>
      <c r="AD2642" s="10">
        <v>0</v>
      </c>
      <c r="AE2642" s="10">
        <v>7.999999999992724E-2</v>
      </c>
      <c r="AF2642" s="10">
        <v>4.4040737682316129</v>
      </c>
      <c r="AG2642" s="10">
        <v>10.5</v>
      </c>
      <c r="AI2642" s="10">
        <v>2699</v>
      </c>
      <c r="AJ2642" s="10" t="s">
        <v>293</v>
      </c>
      <c r="AK2642" s="10">
        <v>1.3600000000005821</v>
      </c>
      <c r="AL2642" s="10">
        <v>0.31999999999970896</v>
      </c>
      <c r="AM2642" s="10">
        <v>76.913841768584547</v>
      </c>
      <c r="AN2642" s="10">
        <v>10.3</v>
      </c>
      <c r="AP2642" s="10">
        <v>1.8399999999965075</v>
      </c>
      <c r="AQ2642" s="10">
        <v>0.3999999999996362</v>
      </c>
      <c r="AR2642" s="10">
        <v>103.65958532049994</v>
      </c>
      <c r="AS2642" s="10">
        <v>10.199999999999999</v>
      </c>
      <c r="AU2642" s="10">
        <v>1.3600000000005821</v>
      </c>
      <c r="AV2642" s="10">
        <v>0.31999999999970896</v>
      </c>
      <c r="AW2642" s="10">
        <v>76.913841768584547</v>
      </c>
      <c r="AX2642" s="10">
        <v>10.4</v>
      </c>
      <c r="AZ2642" s="10">
        <v>3241</v>
      </c>
      <c r="BA2642" s="10" t="s">
        <v>867</v>
      </c>
      <c r="BB2642" s="10">
        <v>0</v>
      </c>
      <c r="BC2642" s="10">
        <v>0</v>
      </c>
      <c r="BD2642" s="10">
        <v>0</v>
      </c>
      <c r="BE2642" s="10">
        <v>118</v>
      </c>
      <c r="BG2642" s="10">
        <v>0</v>
      </c>
      <c r="BH2642" s="10">
        <v>0</v>
      </c>
      <c r="BI2642" s="10">
        <v>0</v>
      </c>
      <c r="BJ2642" s="10">
        <v>117</v>
      </c>
      <c r="BL2642" s="10">
        <v>0</v>
      </c>
      <c r="BM2642" s="10">
        <v>0</v>
      </c>
      <c r="BN2642" s="10">
        <v>0</v>
      </c>
      <c r="BO2642" s="10">
        <v>115</v>
      </c>
      <c r="BQ2642" s="10">
        <v>2685</v>
      </c>
      <c r="BR2642" s="10" t="s">
        <v>287</v>
      </c>
      <c r="BS2642" s="10">
        <v>6.6000000000000003E-2</v>
      </c>
      <c r="BT2642" s="10">
        <v>3.5999999999999997E-2</v>
      </c>
      <c r="BU2642" s="10">
        <v>6.39</v>
      </c>
      <c r="BV2642" s="10">
        <v>6.7</v>
      </c>
      <c r="BX2642" s="10">
        <v>6.6000000000000003E-2</v>
      </c>
      <c r="BY2642" s="10">
        <v>3.5999999999999997E-2</v>
      </c>
      <c r="BZ2642" s="10">
        <v>6.39</v>
      </c>
      <c r="CA2642" s="10">
        <v>6.7</v>
      </c>
      <c r="CC2642" s="10">
        <v>0.09</v>
      </c>
      <c r="CD2642" s="10">
        <v>4.2000000000000003E-2</v>
      </c>
      <c r="CE2642" s="10">
        <v>8.44</v>
      </c>
      <c r="CF2642" s="10">
        <v>6.7</v>
      </c>
      <c r="CH2642" s="10">
        <v>2684</v>
      </c>
      <c r="CI2642" s="10" t="s">
        <v>608</v>
      </c>
      <c r="CJ2642" s="10">
        <v>0.14399999999999999</v>
      </c>
      <c r="CK2642" s="10">
        <v>0.16800000000000001</v>
      </c>
      <c r="CL2642" s="10">
        <v>18.809999999999999</v>
      </c>
      <c r="CM2642" s="10">
        <v>6.3</v>
      </c>
      <c r="CO2642" s="10">
        <v>0.246</v>
      </c>
      <c r="CP2642" s="10">
        <v>0.14399999999999999</v>
      </c>
      <c r="CQ2642" s="10">
        <v>24.23</v>
      </c>
      <c r="CR2642" s="10">
        <v>6.4</v>
      </c>
      <c r="CT2642" s="10">
        <v>0.246</v>
      </c>
      <c r="CU2642" s="10">
        <v>0.216</v>
      </c>
      <c r="CV2642" s="10">
        <v>27.83</v>
      </c>
      <c r="CW2642" s="10">
        <v>6.4</v>
      </c>
      <c r="CY2642" s="10">
        <v>2685</v>
      </c>
      <c r="CZ2642" s="10" t="s">
        <v>287</v>
      </c>
      <c r="DA2642" s="10">
        <v>0.06</v>
      </c>
      <c r="DB2642" s="10">
        <v>3.5999999999999997E-2</v>
      </c>
      <c r="DC2642" s="10">
        <v>5.95</v>
      </c>
      <c r="DD2642" s="10">
        <v>6.7</v>
      </c>
      <c r="DF2642" s="10">
        <v>5.3999999999999999E-2</v>
      </c>
      <c r="DG2642" s="10">
        <v>0.03</v>
      </c>
      <c r="DH2642" s="10">
        <v>5.25</v>
      </c>
      <c r="DI2642" s="10">
        <v>6.7</v>
      </c>
      <c r="DK2642" s="10">
        <v>6.6000000000000003E-2</v>
      </c>
      <c r="DL2642" s="10">
        <v>3.5999999999999997E-2</v>
      </c>
      <c r="DM2642" s="10">
        <v>6.39</v>
      </c>
      <c r="DN2642" s="10">
        <v>6.6</v>
      </c>
    </row>
    <row r="2643" spans="1:118" x14ac:dyDescent="0.25">
      <c r="A2643" s="10">
        <v>3240</v>
      </c>
      <c r="R2643" s="10">
        <v>2700</v>
      </c>
      <c r="S2643" s="10" t="s">
        <v>294</v>
      </c>
      <c r="T2643" s="10">
        <v>0.1500000000005457</v>
      </c>
      <c r="U2643" s="10">
        <v>5.999999999994543E-2</v>
      </c>
      <c r="V2643" s="10">
        <v>8.8937486492992868</v>
      </c>
      <c r="W2643" s="10">
        <v>10.3</v>
      </c>
      <c r="Y2643" s="10">
        <v>0.14999999999918145</v>
      </c>
      <c r="Z2643" s="10">
        <v>5.999999999994543E-2</v>
      </c>
      <c r="AA2643" s="10">
        <v>8.8937486492295541</v>
      </c>
      <c r="AB2643" s="10">
        <v>10.4</v>
      </c>
      <c r="AD2643" s="10">
        <v>0.11999999999989086</v>
      </c>
      <c r="AE2643" s="10">
        <v>9.0000000000259206E-2</v>
      </c>
      <c r="AF2643" s="10">
        <v>8.2576383154455399</v>
      </c>
      <c r="AG2643" s="10">
        <v>10.5</v>
      </c>
      <c r="AI2643" s="10">
        <v>2700</v>
      </c>
      <c r="AJ2643" s="10" t="s">
        <v>294</v>
      </c>
      <c r="AK2643" s="10">
        <v>0.65999999999939973</v>
      </c>
      <c r="AL2643" s="10">
        <v>0.12000000000023192</v>
      </c>
      <c r="AM2643" s="10">
        <v>36.929281213839133</v>
      </c>
      <c r="AN2643" s="10">
        <v>10.3</v>
      </c>
      <c r="AP2643" s="10">
        <v>1.0200000000004366</v>
      </c>
      <c r="AQ2643" s="10">
        <v>0.18000000000017735</v>
      </c>
      <c r="AR2643" s="10">
        <v>57.019575562806772</v>
      </c>
      <c r="AS2643" s="10">
        <v>10.199999999999999</v>
      </c>
      <c r="AU2643" s="10">
        <v>0.66000000000076398</v>
      </c>
      <c r="AV2643" s="10">
        <v>0.14999999999986358</v>
      </c>
      <c r="AW2643" s="10">
        <v>37.260162420116892</v>
      </c>
      <c r="AX2643" s="10">
        <v>10.4</v>
      </c>
      <c r="AZ2643" s="10">
        <v>2687</v>
      </c>
      <c r="BA2643" s="10" t="s">
        <v>611</v>
      </c>
      <c r="BB2643" s="10">
        <v>1.3720000000102119</v>
      </c>
      <c r="BC2643" s="10">
        <v>0.50300000000224832</v>
      </c>
      <c r="BD2643" s="10">
        <v>23.922185964985886</v>
      </c>
      <c r="BE2643" s="10">
        <v>37</v>
      </c>
      <c r="BG2643" s="10">
        <v>1.5679999999979373</v>
      </c>
      <c r="BH2643" s="10">
        <v>0.47499999999877218</v>
      </c>
      <c r="BI2643" s="10">
        <v>26.525235156572464</v>
      </c>
      <c r="BJ2643" s="10">
        <v>38</v>
      </c>
      <c r="BL2643" s="10">
        <v>1.1829999999997201</v>
      </c>
      <c r="BM2643" s="10">
        <v>0.54600000000109505</v>
      </c>
      <c r="BN2643" s="10">
        <v>21.427610669971855</v>
      </c>
      <c r="BO2643" s="10">
        <v>36.5</v>
      </c>
      <c r="BQ2643" s="10">
        <v>2686</v>
      </c>
      <c r="BR2643" s="10" t="s">
        <v>305</v>
      </c>
      <c r="BS2643" s="10">
        <v>0.76800000000000002</v>
      </c>
      <c r="BT2643" s="10">
        <v>0.33600000000000002</v>
      </c>
      <c r="BU2643" s="10">
        <v>71.260000000000005</v>
      </c>
      <c r="BV2643" s="10">
        <v>6.7</v>
      </c>
      <c r="BX2643" s="10">
        <v>0.86399999999999999</v>
      </c>
      <c r="BY2643" s="10">
        <v>0.28799999999999998</v>
      </c>
      <c r="BZ2643" s="10">
        <v>77.42</v>
      </c>
      <c r="CA2643" s="10">
        <v>6.7</v>
      </c>
      <c r="CC2643" s="10">
        <v>1.008</v>
      </c>
      <c r="CD2643" s="10">
        <v>0.36</v>
      </c>
      <c r="CE2643" s="10">
        <v>90.99</v>
      </c>
      <c r="CF2643" s="10">
        <v>6.7</v>
      </c>
      <c r="CH2643" s="10">
        <v>2685</v>
      </c>
      <c r="CI2643" s="10" t="s">
        <v>287</v>
      </c>
      <c r="CJ2643" s="10">
        <v>0</v>
      </c>
      <c r="CK2643" s="10">
        <v>2.4E-2</v>
      </c>
      <c r="CL2643" s="10">
        <v>2.04</v>
      </c>
      <c r="CM2643" s="10">
        <v>6.3</v>
      </c>
      <c r="CO2643" s="10">
        <v>6.0000000000000001E-3</v>
      </c>
      <c r="CP2643" s="10">
        <v>2.4E-2</v>
      </c>
      <c r="CQ2643" s="10">
        <v>2.1</v>
      </c>
      <c r="CR2643" s="10">
        <v>6.4</v>
      </c>
      <c r="CT2643" s="10">
        <v>6.0000000000000001E-3</v>
      </c>
      <c r="CU2643" s="10">
        <v>2.4E-2</v>
      </c>
      <c r="CV2643" s="10">
        <v>2.1</v>
      </c>
      <c r="CW2643" s="10">
        <v>6.4</v>
      </c>
      <c r="CY2643" s="10">
        <v>2686</v>
      </c>
      <c r="CZ2643" s="10" t="s">
        <v>305</v>
      </c>
      <c r="DA2643" s="10">
        <v>0.84</v>
      </c>
      <c r="DB2643" s="10">
        <v>0.33600000000000002</v>
      </c>
      <c r="DC2643" s="10">
        <v>76.900000000000006</v>
      </c>
      <c r="DD2643" s="10">
        <v>6.7</v>
      </c>
      <c r="DF2643" s="10">
        <v>0.74399999999999999</v>
      </c>
      <c r="DG2643" s="10">
        <v>0.26400000000000001</v>
      </c>
      <c r="DH2643" s="10">
        <v>67.11</v>
      </c>
      <c r="DI2643" s="10">
        <v>6.7</v>
      </c>
      <c r="DK2643" s="10">
        <v>0.88800000000000001</v>
      </c>
      <c r="DL2643" s="10">
        <v>0.33600000000000002</v>
      </c>
      <c r="DM2643" s="10">
        <v>80.709999999999994</v>
      </c>
      <c r="DN2643" s="10">
        <v>6.6</v>
      </c>
    </row>
    <row r="2644" spans="1:118" x14ac:dyDescent="0.25">
      <c r="A2644" s="10">
        <v>3241</v>
      </c>
      <c r="R2644" s="10">
        <v>2701</v>
      </c>
      <c r="S2644" s="10" t="s">
        <v>296</v>
      </c>
      <c r="T2644" s="10">
        <v>7.9999999998108251E-2</v>
      </c>
      <c r="U2644" s="10">
        <v>7.999999999992724E-2</v>
      </c>
      <c r="V2644" s="10">
        <v>6.2283008526539216</v>
      </c>
      <c r="W2644" s="10">
        <v>10.3</v>
      </c>
      <c r="Y2644" s="10">
        <v>0.15999999999985448</v>
      </c>
      <c r="Z2644" s="10">
        <v>0</v>
      </c>
      <c r="AA2644" s="10">
        <v>8.8081475364632258</v>
      </c>
      <c r="AB2644" s="10">
        <v>10.4</v>
      </c>
      <c r="AD2644" s="10">
        <v>0.31999999999970896</v>
      </c>
      <c r="AE2644" s="10">
        <v>7.999999999992724E-2</v>
      </c>
      <c r="AF2644" s="10">
        <v>18.158461329430931</v>
      </c>
      <c r="AG2644" s="10">
        <v>10.5</v>
      </c>
      <c r="AI2644" s="10">
        <v>2701</v>
      </c>
      <c r="AJ2644" s="10" t="s">
        <v>296</v>
      </c>
      <c r="AK2644" s="10">
        <v>0.47999999999956344</v>
      </c>
      <c r="AL2644" s="10">
        <v>7.999999999992724E-2</v>
      </c>
      <c r="AM2644" s="10">
        <v>26.78893489806854</v>
      </c>
      <c r="AN2644" s="10">
        <v>10.3</v>
      </c>
      <c r="AP2644" s="10">
        <v>0.7999999999992724</v>
      </c>
      <c r="AQ2644" s="10">
        <v>0.15999999999985448</v>
      </c>
      <c r="AR2644" s="10">
        <v>44.912916167030197</v>
      </c>
      <c r="AS2644" s="10">
        <v>10.199999999999999</v>
      </c>
      <c r="AU2644" s="10">
        <v>0.63999999999941792</v>
      </c>
      <c r="AV2644" s="10">
        <v>7.999999999992724E-2</v>
      </c>
      <c r="AW2644" s="10">
        <v>35.506777862003716</v>
      </c>
      <c r="AX2644" s="10">
        <v>10.4</v>
      </c>
      <c r="AZ2644" s="10">
        <v>2688</v>
      </c>
      <c r="BA2644" s="10" t="s">
        <v>612</v>
      </c>
      <c r="BB2644" s="10">
        <v>0.69300000000366713</v>
      </c>
      <c r="BC2644" s="10">
        <v>7.5999999999930873E-2</v>
      </c>
      <c r="BD2644" s="10">
        <v>11.003927713104988</v>
      </c>
      <c r="BE2644" s="10">
        <v>37</v>
      </c>
      <c r="BG2644" s="10">
        <v>0.79800000000213911</v>
      </c>
      <c r="BH2644" s="10">
        <v>0.10399999999990542</v>
      </c>
      <c r="BI2644" s="10">
        <v>12.891252516584597</v>
      </c>
      <c r="BJ2644" s="10">
        <v>38</v>
      </c>
      <c r="BL2644" s="10">
        <v>0.60900000000183352</v>
      </c>
      <c r="BM2644" s="10">
        <v>6.9999999999936335E-2</v>
      </c>
      <c r="BN2644" s="10">
        <v>9.6545139310026951</v>
      </c>
      <c r="BO2644" s="10">
        <v>36.5</v>
      </c>
      <c r="BQ2644" s="10">
        <v>3240</v>
      </c>
      <c r="BR2644" s="10" t="s">
        <v>868</v>
      </c>
      <c r="CH2644" s="10">
        <v>2686</v>
      </c>
      <c r="CI2644" s="10" t="s">
        <v>305</v>
      </c>
      <c r="CJ2644" s="10">
        <v>0.14399999999999999</v>
      </c>
      <c r="CK2644" s="10">
        <v>0.14399999999999999</v>
      </c>
      <c r="CL2644" s="10">
        <v>17.309999999999999</v>
      </c>
      <c r="CM2644" s="10">
        <v>6.3</v>
      </c>
      <c r="CO2644" s="10">
        <v>0.24</v>
      </c>
      <c r="CP2644" s="10">
        <v>0.12</v>
      </c>
      <c r="CQ2644" s="10">
        <v>22.81</v>
      </c>
      <c r="CR2644" s="10">
        <v>6.4</v>
      </c>
      <c r="CT2644" s="10">
        <v>0.24</v>
      </c>
      <c r="CU2644" s="10">
        <v>0.192</v>
      </c>
      <c r="CV2644" s="10">
        <v>26.13</v>
      </c>
      <c r="CW2644" s="10">
        <v>6.4</v>
      </c>
      <c r="CY2644" s="10">
        <v>3240</v>
      </c>
      <c r="CZ2644" s="10" t="s">
        <v>868</v>
      </c>
    </row>
    <row r="2645" spans="1:118" x14ac:dyDescent="0.25">
      <c r="A2645" s="10">
        <v>2687</v>
      </c>
      <c r="R2645" s="10">
        <v>2702</v>
      </c>
      <c r="S2645" s="10" t="s">
        <v>297</v>
      </c>
      <c r="T2645" s="10">
        <v>0.87999999999738066</v>
      </c>
      <c r="U2645" s="10">
        <v>0.39999999999781721</v>
      </c>
      <c r="V2645" s="10">
        <v>53.214625812511862</v>
      </c>
      <c r="W2645" s="10">
        <v>10.3</v>
      </c>
      <c r="Y2645" s="10">
        <v>1.5999999999985448</v>
      </c>
      <c r="Z2645" s="10">
        <v>0.6400000000030559</v>
      </c>
      <c r="AA2645" s="10">
        <v>94.86665225889486</v>
      </c>
      <c r="AB2645" s="10">
        <v>10.4</v>
      </c>
      <c r="AD2645" s="10">
        <v>1.5200000000040745</v>
      </c>
      <c r="AE2645" s="10">
        <v>0.56000000000130967</v>
      </c>
      <c r="AF2645" s="10">
        <v>89.175697137880718</v>
      </c>
      <c r="AG2645" s="10">
        <v>10.5</v>
      </c>
      <c r="AI2645" s="10">
        <v>2702</v>
      </c>
      <c r="AJ2645" s="10" t="s">
        <v>297</v>
      </c>
      <c r="AK2645" s="10">
        <v>1.1999999999970896</v>
      </c>
      <c r="AL2645" s="10">
        <v>0.63999999999941792</v>
      </c>
      <c r="AM2645" s="10">
        <v>74.869254059849055</v>
      </c>
      <c r="AN2645" s="10">
        <v>10.3</v>
      </c>
      <c r="AP2645" s="10">
        <v>4.1600000000034925</v>
      </c>
      <c r="AQ2645" s="10">
        <v>1.1200000000026193</v>
      </c>
      <c r="AR2645" s="10">
        <v>237.16663064749005</v>
      </c>
      <c r="AS2645" s="10">
        <v>10.199999999999999</v>
      </c>
      <c r="AU2645" s="10">
        <v>3.1199999999953434</v>
      </c>
      <c r="AV2645" s="10">
        <v>0.88000000000101863</v>
      </c>
      <c r="AW2645" s="10">
        <v>178.46011198968148</v>
      </c>
      <c r="AX2645" s="10">
        <v>10.4</v>
      </c>
      <c r="AZ2645" s="10">
        <v>2689</v>
      </c>
      <c r="BA2645" s="10" t="s">
        <v>881</v>
      </c>
      <c r="BB2645" s="10">
        <v>0.59500000000662112</v>
      </c>
      <c r="BC2645" s="10">
        <v>0.28000000000292857</v>
      </c>
      <c r="BD2645" s="10">
        <v>10.273243211829332</v>
      </c>
      <c r="BE2645" s="10">
        <v>37</v>
      </c>
      <c r="BG2645" s="10">
        <v>0.66499999999541615</v>
      </c>
      <c r="BH2645" s="10">
        <v>0.24499999999898137</v>
      </c>
      <c r="BI2645" s="10">
        <v>11.071644830361304</v>
      </c>
      <c r="BJ2645" s="10">
        <v>38</v>
      </c>
      <c r="BL2645" s="10">
        <v>0.48999999999796273</v>
      </c>
      <c r="BM2645" s="10">
        <v>0.35000000000127329</v>
      </c>
      <c r="BN2645" s="10">
        <v>9.4073233665375113</v>
      </c>
      <c r="BO2645" s="10">
        <v>36.5</v>
      </c>
      <c r="BQ2645" s="10">
        <v>3241</v>
      </c>
      <c r="BR2645" s="10" t="s">
        <v>867</v>
      </c>
      <c r="CH2645" s="10">
        <v>3240</v>
      </c>
      <c r="CI2645" s="10" t="s">
        <v>868</v>
      </c>
      <c r="CM2645" s="10">
        <v>119</v>
      </c>
      <c r="CR2645" s="10">
        <v>118</v>
      </c>
      <c r="CW2645" s="10">
        <v>120</v>
      </c>
      <c r="CY2645" s="10">
        <v>3241</v>
      </c>
      <c r="CZ2645" s="10" t="s">
        <v>867</v>
      </c>
    </row>
    <row r="2646" spans="1:118" x14ac:dyDescent="0.25">
      <c r="A2646" s="10">
        <v>2688</v>
      </c>
      <c r="R2646" s="10">
        <v>2703</v>
      </c>
      <c r="S2646" s="10" t="s">
        <v>308</v>
      </c>
      <c r="T2646" s="10">
        <v>0.7800000000061118</v>
      </c>
      <c r="U2646" s="10">
        <v>0.42000000000098225</v>
      </c>
      <c r="V2646" s="10">
        <v>48.769027449482579</v>
      </c>
      <c r="W2646" s="10">
        <v>10.3</v>
      </c>
      <c r="Y2646" s="10">
        <v>1.5</v>
      </c>
      <c r="Z2646" s="10">
        <v>0.5999999999994543</v>
      </c>
      <c r="AA2646" s="10">
        <v>88.93748649271393</v>
      </c>
      <c r="AB2646" s="10">
        <v>10.4</v>
      </c>
      <c r="AD2646" s="10">
        <v>1.319999999996071</v>
      </c>
      <c r="AE2646" s="10">
        <v>0.42000000000098225</v>
      </c>
      <c r="AF2646" s="10">
        <v>76.256953794130325</v>
      </c>
      <c r="AG2646" s="10">
        <v>10.5</v>
      </c>
      <c r="AI2646" s="10">
        <v>2703</v>
      </c>
      <c r="AJ2646" s="10" t="s">
        <v>308</v>
      </c>
      <c r="AK2646" s="10">
        <v>0.66000000000349246</v>
      </c>
      <c r="AL2646" s="10">
        <v>0.35999999999967258</v>
      </c>
      <c r="AM2646" s="10">
        <v>41.387164611693329</v>
      </c>
      <c r="AN2646" s="10">
        <v>10.3</v>
      </c>
      <c r="AP2646" s="10">
        <v>2.2799999999951979</v>
      </c>
      <c r="AQ2646" s="10">
        <v>0.42000000000098225</v>
      </c>
      <c r="AR2646" s="10">
        <v>127.62793781221328</v>
      </c>
      <c r="AS2646" s="10">
        <v>10.199999999999999</v>
      </c>
      <c r="AU2646" s="10">
        <v>1.680000000003929</v>
      </c>
      <c r="AV2646" s="10">
        <v>0.42000000000098225</v>
      </c>
      <c r="AW2646" s="10">
        <v>95.331921979822042</v>
      </c>
      <c r="AX2646" s="10">
        <v>10.4</v>
      </c>
      <c r="AZ2646" s="10">
        <v>2690</v>
      </c>
      <c r="BA2646" s="10" t="s">
        <v>614</v>
      </c>
      <c r="BB2646" s="10">
        <v>8.3999999999923608E-2</v>
      </c>
      <c r="BC2646" s="10">
        <v>0.14699999999938881</v>
      </c>
      <c r="BD2646" s="10">
        <v>2.6450150400515695</v>
      </c>
      <c r="BE2646" s="10">
        <v>37</v>
      </c>
      <c r="BG2646" s="10">
        <v>0.10500000000038198</v>
      </c>
      <c r="BH2646" s="10">
        <v>0.1259999999998854</v>
      </c>
      <c r="BI2646" s="10">
        <v>2.5623378096265621</v>
      </c>
      <c r="BJ2646" s="10">
        <v>38</v>
      </c>
      <c r="BL2646" s="10">
        <v>8.3999999999923608E-2</v>
      </c>
      <c r="BM2646" s="10">
        <v>0.1259999999998854</v>
      </c>
      <c r="BN2646" s="10">
        <v>2.3657733724316485</v>
      </c>
      <c r="BO2646" s="10">
        <v>36.5</v>
      </c>
      <c r="BQ2646" s="10">
        <v>2687</v>
      </c>
      <c r="BR2646" s="10" t="s">
        <v>611</v>
      </c>
      <c r="BV2646" s="10">
        <v>36</v>
      </c>
      <c r="CA2646" s="10">
        <v>36.5</v>
      </c>
      <c r="CF2646" s="10">
        <v>36</v>
      </c>
      <c r="CH2646" s="10">
        <v>3241</v>
      </c>
      <c r="CI2646" s="10" t="s">
        <v>867</v>
      </c>
      <c r="CJ2646" s="10">
        <v>1.6519617744302177</v>
      </c>
      <c r="CK2646" s="10">
        <v>0.50762498733394668</v>
      </c>
      <c r="CM2646" s="10">
        <v>119</v>
      </c>
      <c r="CO2646" s="10">
        <v>1.2989617744302178</v>
      </c>
      <c r="CP2646" s="10">
        <v>0.4066249873339467</v>
      </c>
      <c r="CR2646" s="10">
        <v>118</v>
      </c>
      <c r="CT2646" s="10">
        <v>1.8009617744302173</v>
      </c>
      <c r="CU2646" s="10">
        <v>0.58162498733394674</v>
      </c>
      <c r="CW2646" s="10">
        <v>120</v>
      </c>
      <c r="CY2646" s="10">
        <v>2687</v>
      </c>
      <c r="CZ2646" s="10" t="s">
        <v>611</v>
      </c>
      <c r="DD2646" s="10">
        <v>38</v>
      </c>
      <c r="DI2646" s="10">
        <v>38</v>
      </c>
      <c r="DN2646" s="10">
        <v>38</v>
      </c>
    </row>
    <row r="2647" spans="1:118" x14ac:dyDescent="0.25">
      <c r="A2647" s="10">
        <v>2689</v>
      </c>
      <c r="R2647" s="10">
        <v>2704</v>
      </c>
      <c r="S2647" s="10" t="s">
        <v>299</v>
      </c>
      <c r="T2647" s="10">
        <v>1.4999999999986358E-2</v>
      </c>
      <c r="U2647" s="10">
        <v>1.4999999999986358E-2</v>
      </c>
      <c r="V2647" s="10">
        <v>1.1678064098858867</v>
      </c>
      <c r="W2647" s="10">
        <v>10.3</v>
      </c>
      <c r="Y2647" s="10">
        <v>1.4999999999986358E-2</v>
      </c>
      <c r="Z2647" s="10">
        <v>1.4999999999986358E-2</v>
      </c>
      <c r="AA2647" s="10">
        <v>1.1678064098858867</v>
      </c>
      <c r="AB2647" s="10">
        <v>10.4</v>
      </c>
      <c r="AD2647" s="10">
        <v>1.5000000000071623E-2</v>
      </c>
      <c r="AE2647" s="10">
        <v>0</v>
      </c>
      <c r="AF2647" s="10">
        <v>0.82576383154812127</v>
      </c>
      <c r="AG2647" s="10">
        <v>10.5</v>
      </c>
      <c r="AI2647" s="10">
        <v>2704</v>
      </c>
      <c r="AJ2647" s="10" t="s">
        <v>299</v>
      </c>
      <c r="AK2647" s="10">
        <v>1.4999999999986358E-2</v>
      </c>
      <c r="AL2647" s="10">
        <v>2.9999999999972715E-2</v>
      </c>
      <c r="AM2647" s="10">
        <v>1.8464640606917886</v>
      </c>
      <c r="AN2647" s="10">
        <v>10.3</v>
      </c>
      <c r="AP2647" s="10">
        <v>5.999999999994543E-2</v>
      </c>
      <c r="AQ2647" s="10">
        <v>1.4999999999986358E-2</v>
      </c>
      <c r="AR2647" s="10">
        <v>3.4047114992682999</v>
      </c>
      <c r="AS2647" s="10">
        <v>10.199999999999999</v>
      </c>
      <c r="AU2647" s="10">
        <v>4.4999999999959073E-2</v>
      </c>
      <c r="AV2647" s="10">
        <v>2.9999999999972715E-2</v>
      </c>
      <c r="AW2647" s="10">
        <v>2.9773338360534356</v>
      </c>
      <c r="AX2647" s="10">
        <v>10.4</v>
      </c>
      <c r="AZ2647" s="10">
        <v>2691</v>
      </c>
      <c r="BA2647" s="10" t="s">
        <v>605</v>
      </c>
      <c r="BB2647" s="10">
        <v>0.16000000000014153</v>
      </c>
      <c r="BC2647" s="10">
        <v>9.5999999999926894E-2</v>
      </c>
      <c r="BD2647" s="10">
        <v>8.0127741562314228</v>
      </c>
      <c r="BE2647" s="10">
        <v>11.2</v>
      </c>
      <c r="BG2647" s="10">
        <v>0.26399999999950124</v>
      </c>
      <c r="BH2647" s="10">
        <v>0.10399999999990542</v>
      </c>
      <c r="BI2647" s="10">
        <v>13.382596475036184</v>
      </c>
      <c r="BJ2647" s="10">
        <v>11.5</v>
      </c>
      <c r="BL2647" s="10">
        <v>0.183999999999574</v>
      </c>
      <c r="BM2647" s="10">
        <v>8.9999999999946567E-2</v>
      </c>
      <c r="BN2647" s="10">
        <v>8.9790968375714098</v>
      </c>
      <c r="BO2647" s="10">
        <v>10.3</v>
      </c>
      <c r="BQ2647" s="10">
        <v>2688</v>
      </c>
      <c r="BR2647" s="10" t="s">
        <v>914</v>
      </c>
      <c r="BS2647" s="10">
        <v>0.58799999999999997</v>
      </c>
      <c r="BT2647" s="10">
        <v>4.5999999999999999E-2</v>
      </c>
      <c r="BU2647" s="10">
        <v>9.99</v>
      </c>
      <c r="BV2647" s="10">
        <v>36</v>
      </c>
      <c r="BX2647" s="10">
        <v>0.65100000000000002</v>
      </c>
      <c r="BY2647" s="10">
        <v>8.5999999999999993E-2</v>
      </c>
      <c r="BZ2647" s="10">
        <v>10.91</v>
      </c>
      <c r="CA2647" s="10">
        <v>36.5</v>
      </c>
      <c r="CC2647" s="10">
        <v>0.65100000000000002</v>
      </c>
      <c r="CD2647" s="10">
        <v>0.13200000000000001</v>
      </c>
      <c r="CE2647" s="10">
        <v>10.69</v>
      </c>
      <c r="CF2647" s="10">
        <v>36</v>
      </c>
      <c r="CH2647" s="10">
        <v>2687</v>
      </c>
      <c r="CI2647" s="10" t="s">
        <v>611</v>
      </c>
      <c r="CM2647" s="10">
        <v>37.6</v>
      </c>
      <c r="CR2647" s="10">
        <v>37</v>
      </c>
      <c r="CW2647" s="10">
        <v>38</v>
      </c>
      <c r="CY2647" s="10">
        <v>2688</v>
      </c>
      <c r="CZ2647" s="10" t="s">
        <v>914</v>
      </c>
      <c r="DA2647" s="10">
        <v>1.0580000000000001</v>
      </c>
      <c r="DB2647" s="10">
        <v>4.5999999999999999E-2</v>
      </c>
      <c r="DC2647" s="10">
        <v>17.25</v>
      </c>
      <c r="DD2647" s="10">
        <v>38</v>
      </c>
      <c r="DF2647" s="10">
        <v>1.0860000000000001</v>
      </c>
      <c r="DG2647" s="10">
        <v>8.5999999999999993E-2</v>
      </c>
      <c r="DH2647" s="10">
        <v>18.309999999999999</v>
      </c>
      <c r="DI2647" s="10">
        <v>38</v>
      </c>
      <c r="DK2647" s="10">
        <v>0.93400000000000005</v>
      </c>
      <c r="DL2647" s="10">
        <v>0.13200000000000001</v>
      </c>
      <c r="DM2647" s="10">
        <v>15.25</v>
      </c>
      <c r="DN2647" s="10">
        <v>38</v>
      </c>
    </row>
    <row r="2648" spans="1:118" x14ac:dyDescent="0.25">
      <c r="A2648" s="10">
        <v>2690</v>
      </c>
      <c r="R2648" s="10">
        <v>2705</v>
      </c>
      <c r="S2648" s="10" t="s">
        <v>300</v>
      </c>
      <c r="T2648" s="10">
        <v>0.31999999999970896</v>
      </c>
      <c r="U2648" s="10">
        <v>0.28000000000065484</v>
      </c>
      <c r="V2648" s="10">
        <v>23.407973163203863</v>
      </c>
      <c r="W2648" s="10">
        <v>10.3</v>
      </c>
      <c r="Y2648" s="10">
        <v>0.43999999999869033</v>
      </c>
      <c r="Z2648" s="10">
        <v>0.31999999999970896</v>
      </c>
      <c r="AA2648" s="10">
        <v>29.950939738408337</v>
      </c>
      <c r="AB2648" s="10">
        <v>10.4</v>
      </c>
      <c r="AD2648" s="10">
        <v>0.28000000000247383</v>
      </c>
      <c r="AE2648" s="10">
        <v>0.19999999999890861</v>
      </c>
      <c r="AF2648" s="10">
        <v>18.94263752728234</v>
      </c>
      <c r="AG2648" s="10">
        <v>10.5</v>
      </c>
      <c r="AI2648" s="10">
        <v>2705</v>
      </c>
      <c r="AJ2648" s="10" t="s">
        <v>300</v>
      </c>
      <c r="AK2648" s="10">
        <v>0.68000000000029104</v>
      </c>
      <c r="AL2648" s="10">
        <v>0.47999999999956344</v>
      </c>
      <c r="AM2648" s="10">
        <v>45.821419315572726</v>
      </c>
      <c r="AN2648" s="10">
        <v>10.3</v>
      </c>
      <c r="AP2648" s="10">
        <v>1.2400000000016007</v>
      </c>
      <c r="AQ2648" s="10">
        <v>0.27999999999883585</v>
      </c>
      <c r="AR2648" s="10">
        <v>69.981826951112652</v>
      </c>
      <c r="AS2648" s="10">
        <v>10.199999999999999</v>
      </c>
      <c r="AU2648" s="10">
        <v>1.0800000000017462</v>
      </c>
      <c r="AV2648" s="10">
        <v>0.44000000000050932</v>
      </c>
      <c r="AW2648" s="10">
        <v>64.199855709929508</v>
      </c>
      <c r="AX2648" s="10">
        <v>10.4</v>
      </c>
      <c r="AZ2648" s="10">
        <v>3191</v>
      </c>
      <c r="BA2648" s="10" t="s">
        <v>815</v>
      </c>
      <c r="BB2648" s="10">
        <v>0</v>
      </c>
      <c r="BC2648" s="10">
        <v>0</v>
      </c>
      <c r="BD2648" s="10">
        <v>0</v>
      </c>
      <c r="BE2648" s="10">
        <v>37</v>
      </c>
      <c r="BG2648" s="10">
        <v>0</v>
      </c>
      <c r="BH2648" s="10">
        <v>0</v>
      </c>
      <c r="BI2648" s="10">
        <v>0</v>
      </c>
      <c r="BJ2648" s="10">
        <v>38</v>
      </c>
      <c r="BL2648" s="10">
        <v>0</v>
      </c>
      <c r="BM2648" s="10">
        <v>0</v>
      </c>
      <c r="BN2648" s="10">
        <v>0</v>
      </c>
      <c r="BO2648" s="10">
        <v>36.5</v>
      </c>
      <c r="BQ2648" s="10">
        <v>2689</v>
      </c>
      <c r="BR2648" s="10" t="s">
        <v>613</v>
      </c>
      <c r="BS2648" s="10">
        <v>1.02</v>
      </c>
      <c r="BT2648" s="10">
        <v>0.51</v>
      </c>
      <c r="BU2648" s="10">
        <v>18.380064749482472</v>
      </c>
      <c r="BV2648" s="10">
        <v>36</v>
      </c>
      <c r="BW2648" s="10">
        <v>0.89</v>
      </c>
      <c r="BX2648" s="10">
        <v>1.2</v>
      </c>
      <c r="BY2648" s="10">
        <v>0.6</v>
      </c>
      <c r="BZ2648" s="10">
        <v>21.327391812453467</v>
      </c>
      <c r="CA2648" s="10">
        <v>36.5</v>
      </c>
      <c r="CB2648" s="10">
        <v>0.89</v>
      </c>
      <c r="CC2648" s="10">
        <v>1.37</v>
      </c>
      <c r="CD2648" s="10">
        <v>0.68500000000000005</v>
      </c>
      <c r="CE2648" s="10">
        <v>24.686949712540184</v>
      </c>
      <c r="CF2648" s="10">
        <v>36</v>
      </c>
      <c r="CG2648" s="10">
        <v>0.89</v>
      </c>
      <c r="CH2648" s="10">
        <v>2688</v>
      </c>
      <c r="CI2648" s="10" t="s">
        <v>914</v>
      </c>
      <c r="CJ2648" s="10">
        <v>1.4470000000000001</v>
      </c>
      <c r="CK2648" s="10">
        <v>8.5999999999999993E-2</v>
      </c>
      <c r="CL2648" s="10">
        <v>24.76</v>
      </c>
      <c r="CM2648" s="10">
        <v>37.6</v>
      </c>
      <c r="CO2648" s="10">
        <v>1.0940000000000001</v>
      </c>
      <c r="CP2648" s="10">
        <v>4.5999999999999999E-2</v>
      </c>
      <c r="CQ2648" s="10">
        <v>18.53</v>
      </c>
      <c r="CR2648" s="10">
        <v>37</v>
      </c>
      <c r="CT2648" s="10">
        <v>1.4359999999999999</v>
      </c>
      <c r="CU2648" s="10">
        <v>9.1999999999999998E-2</v>
      </c>
      <c r="CV2648" s="10">
        <v>24.25</v>
      </c>
      <c r="CW2648" s="10">
        <v>38</v>
      </c>
      <c r="CY2648" s="10">
        <v>2689</v>
      </c>
      <c r="CZ2648" s="10" t="s">
        <v>613</v>
      </c>
      <c r="DA2648" s="10">
        <v>1.0900000000000001</v>
      </c>
      <c r="DD2648" s="10">
        <v>38</v>
      </c>
      <c r="DF2648" s="10">
        <v>1.0900000000000001</v>
      </c>
      <c r="DI2648" s="10">
        <v>37</v>
      </c>
      <c r="DK2648" s="10">
        <v>1.0900000000000001</v>
      </c>
      <c r="DN2648" s="10">
        <v>38</v>
      </c>
    </row>
    <row r="2649" spans="1:118" x14ac:dyDescent="0.25">
      <c r="A2649" s="10">
        <v>2691</v>
      </c>
      <c r="R2649" s="10">
        <v>2706</v>
      </c>
      <c r="S2649" s="10" t="s">
        <v>310</v>
      </c>
      <c r="T2649" s="10">
        <v>0</v>
      </c>
      <c r="U2649" s="10">
        <v>0</v>
      </c>
      <c r="V2649" s="10">
        <v>0</v>
      </c>
      <c r="W2649" s="10">
        <v>10.3</v>
      </c>
      <c r="Y2649" s="10">
        <v>0</v>
      </c>
      <c r="Z2649" s="10">
        <v>0</v>
      </c>
      <c r="AA2649" s="10">
        <v>0</v>
      </c>
      <c r="AB2649" s="10">
        <v>10.4</v>
      </c>
      <c r="AD2649" s="10">
        <v>0</v>
      </c>
      <c r="AE2649" s="10">
        <v>0</v>
      </c>
      <c r="AF2649" s="10">
        <v>0</v>
      </c>
      <c r="AG2649" s="10">
        <v>10.5</v>
      </c>
      <c r="AI2649" s="10">
        <v>2706</v>
      </c>
      <c r="AJ2649" s="10" t="s">
        <v>310</v>
      </c>
      <c r="AK2649" s="10">
        <v>0</v>
      </c>
      <c r="AL2649" s="10">
        <v>0</v>
      </c>
      <c r="AM2649" s="10">
        <v>0</v>
      </c>
      <c r="AN2649" s="10">
        <v>10.3</v>
      </c>
      <c r="AP2649" s="10">
        <v>0.16000000000008185</v>
      </c>
      <c r="AQ2649" s="10">
        <v>7.999999999992724E-2</v>
      </c>
      <c r="AR2649" s="10">
        <v>9.8478083237007361</v>
      </c>
      <c r="AS2649" s="10">
        <v>10.199999999999999</v>
      </c>
      <c r="AU2649" s="10">
        <v>8.0000000000154614E-2</v>
      </c>
      <c r="AV2649" s="10">
        <v>0</v>
      </c>
      <c r="AW2649" s="10">
        <v>4.40407376824413</v>
      </c>
      <c r="AX2649" s="10">
        <v>10.4</v>
      </c>
      <c r="AZ2649" s="10">
        <v>3192</v>
      </c>
      <c r="BA2649" s="10" t="s">
        <v>621</v>
      </c>
      <c r="BB2649" s="10">
        <v>0</v>
      </c>
      <c r="BC2649" s="10">
        <v>0</v>
      </c>
      <c r="BD2649" s="10">
        <v>0</v>
      </c>
      <c r="BE2649" s="10">
        <v>0</v>
      </c>
      <c r="BG2649" s="10">
        <v>0</v>
      </c>
      <c r="BH2649" s="10">
        <v>0</v>
      </c>
      <c r="BI2649" s="10">
        <v>0</v>
      </c>
      <c r="BJ2649" s="10">
        <v>0</v>
      </c>
      <c r="BL2649" s="10">
        <v>0</v>
      </c>
      <c r="BM2649" s="10">
        <v>0</v>
      </c>
      <c r="BN2649" s="10">
        <v>0</v>
      </c>
      <c r="BO2649" s="10">
        <v>0</v>
      </c>
      <c r="BQ2649" s="10">
        <v>2690</v>
      </c>
      <c r="BR2649" s="10" t="s">
        <v>614</v>
      </c>
      <c r="BS2649" s="10">
        <v>8.4000000000000005E-2</v>
      </c>
      <c r="BT2649" s="10">
        <v>0.105</v>
      </c>
      <c r="BU2649" s="10">
        <v>2.1</v>
      </c>
      <c r="BV2649" s="10">
        <v>36</v>
      </c>
      <c r="BX2649" s="10">
        <v>0.105</v>
      </c>
      <c r="BY2649" s="10">
        <v>0.14699999999999999</v>
      </c>
      <c r="BZ2649" s="10">
        <v>2.82</v>
      </c>
      <c r="CA2649" s="10">
        <v>36.5</v>
      </c>
      <c r="CC2649" s="10">
        <v>0.126</v>
      </c>
      <c r="CD2649" s="10">
        <v>0.14699999999999999</v>
      </c>
      <c r="CE2649" s="10">
        <v>3.02</v>
      </c>
      <c r="CF2649" s="10">
        <v>36</v>
      </c>
      <c r="CH2649" s="10">
        <v>2689</v>
      </c>
      <c r="CI2649" s="10" t="s">
        <v>613</v>
      </c>
      <c r="CM2649" s="10">
        <v>37.6</v>
      </c>
      <c r="CR2649" s="10">
        <v>37</v>
      </c>
      <c r="CW2649" s="10">
        <v>38</v>
      </c>
      <c r="CY2649" s="10">
        <v>2690</v>
      </c>
      <c r="CZ2649" s="10" t="s">
        <v>614</v>
      </c>
      <c r="DA2649" s="10">
        <v>0.126</v>
      </c>
      <c r="DB2649" s="10">
        <v>0.14699999999999999</v>
      </c>
      <c r="DC2649" s="10">
        <v>3.02</v>
      </c>
      <c r="DD2649" s="10">
        <v>38</v>
      </c>
      <c r="DF2649" s="10">
        <v>0.189</v>
      </c>
      <c r="DG2649" s="10">
        <v>0.16800000000000001</v>
      </c>
      <c r="DH2649" s="10">
        <v>3.95</v>
      </c>
      <c r="DI2649" s="10">
        <v>37</v>
      </c>
      <c r="DK2649" s="10">
        <v>0.126</v>
      </c>
      <c r="DL2649" s="10">
        <v>0.14699999999999999</v>
      </c>
      <c r="DM2649" s="10">
        <v>3.02</v>
      </c>
      <c r="DN2649" s="10">
        <v>38</v>
      </c>
    </row>
    <row r="2650" spans="1:118" x14ac:dyDescent="0.25">
      <c r="A2650" s="10">
        <v>3191</v>
      </c>
      <c r="R2650" s="10">
        <v>2707</v>
      </c>
      <c r="S2650" s="10" t="s">
        <v>316</v>
      </c>
      <c r="T2650" s="10">
        <v>0.11999999999898137</v>
      </c>
      <c r="U2650" s="10">
        <v>7.999999999992724E-2</v>
      </c>
      <c r="V2650" s="10">
        <v>7.939556896100834</v>
      </c>
      <c r="W2650" s="10">
        <v>10.3</v>
      </c>
      <c r="Y2650" s="10">
        <v>7.999999999992724E-2</v>
      </c>
      <c r="Z2650" s="10">
        <v>7.999999999992724E-2</v>
      </c>
      <c r="AA2650" s="10">
        <v>6.2283008527247299</v>
      </c>
      <c r="AB2650" s="10">
        <v>10.4</v>
      </c>
      <c r="AD2650" s="10">
        <v>0.12000000000080036</v>
      </c>
      <c r="AE2650" s="10">
        <v>7.999999999992724E-2</v>
      </c>
      <c r="AF2650" s="10">
        <v>7.9395568961841541</v>
      </c>
      <c r="AG2650" s="10">
        <v>10.5</v>
      </c>
      <c r="AI2650" s="10">
        <v>2707</v>
      </c>
      <c r="AJ2650" s="10" t="s">
        <v>316</v>
      </c>
      <c r="AK2650" s="10">
        <v>0.32000000000152795</v>
      </c>
      <c r="AL2650" s="10">
        <v>7.999999999992724E-2</v>
      </c>
      <c r="AM2650" s="10">
        <v>18.15846132952808</v>
      </c>
      <c r="AN2650" s="10">
        <v>10.3</v>
      </c>
      <c r="AP2650" s="10">
        <v>0.47999999999956344</v>
      </c>
      <c r="AQ2650" s="10">
        <v>0.15999999999985448</v>
      </c>
      <c r="AR2650" s="10">
        <v>27.853808182024803</v>
      </c>
      <c r="AS2650" s="10">
        <v>10.199999999999999</v>
      </c>
      <c r="AU2650" s="10">
        <v>0.44000000000050932</v>
      </c>
      <c r="AV2650" s="10">
        <v>0.16000000000076398</v>
      </c>
      <c r="AW2650" s="10">
        <v>25.774180920975763</v>
      </c>
      <c r="AX2650" s="10">
        <v>10.4</v>
      </c>
      <c r="AZ2650" s="10">
        <v>2692</v>
      </c>
      <c r="BA2650" s="10" t="s">
        <v>292</v>
      </c>
      <c r="BB2650" s="10">
        <v>6.0000000000218282E-2</v>
      </c>
      <c r="BC2650" s="10">
        <v>3.599999999996726E-2</v>
      </c>
      <c r="BD2650" s="10">
        <v>3.5170355736775036</v>
      </c>
      <c r="BE2650" s="10">
        <v>11.2</v>
      </c>
      <c r="BG2650" s="10">
        <v>8.3999999999650757E-2</v>
      </c>
      <c r="BH2650" s="10">
        <v>2.3999999999978171E-2</v>
      </c>
      <c r="BI2650" s="10">
        <v>4.391119309928345</v>
      </c>
      <c r="BJ2650" s="10">
        <v>11.5</v>
      </c>
      <c r="BL2650" s="10">
        <v>8.3999999999650757E-2</v>
      </c>
      <c r="BM2650" s="10">
        <v>2.9999999999972715E-2</v>
      </c>
      <c r="BN2650" s="10">
        <v>4.4833582550174897</v>
      </c>
      <c r="BO2650" s="10">
        <v>10.3</v>
      </c>
      <c r="BQ2650" s="10">
        <v>2691</v>
      </c>
      <c r="BR2650" s="10" t="s">
        <v>605</v>
      </c>
      <c r="BS2650" s="10">
        <v>0</v>
      </c>
      <c r="BT2650" s="10">
        <v>0</v>
      </c>
      <c r="BU2650" s="10">
        <v>0</v>
      </c>
      <c r="BV2650" s="10">
        <v>10.6</v>
      </c>
      <c r="BX2650" s="10">
        <v>0</v>
      </c>
      <c r="BY2650" s="10">
        <v>0</v>
      </c>
      <c r="BZ2650" s="10">
        <v>0</v>
      </c>
      <c r="CA2650" s="10">
        <v>10.5</v>
      </c>
      <c r="CC2650" s="10">
        <v>0</v>
      </c>
      <c r="CD2650" s="10">
        <v>0</v>
      </c>
      <c r="CE2650" s="10">
        <v>0</v>
      </c>
      <c r="CF2650" s="10">
        <v>10.8</v>
      </c>
      <c r="CH2650" s="10">
        <v>2690</v>
      </c>
      <c r="CI2650" s="10" t="s">
        <v>614</v>
      </c>
      <c r="CJ2650" s="10">
        <v>8.4000000000000005E-2</v>
      </c>
      <c r="CK2650" s="10">
        <v>0.14699999999999999</v>
      </c>
      <c r="CL2650" s="10">
        <v>2.65</v>
      </c>
      <c r="CM2650" s="10">
        <v>37.6</v>
      </c>
      <c r="CO2650" s="10">
        <v>8.4000000000000005E-2</v>
      </c>
      <c r="CP2650" s="10">
        <v>0.126</v>
      </c>
      <c r="CQ2650" s="10">
        <v>2.37</v>
      </c>
      <c r="CR2650" s="10">
        <v>37</v>
      </c>
      <c r="CT2650" s="10">
        <v>0.126</v>
      </c>
      <c r="CU2650" s="10">
        <v>0.189</v>
      </c>
      <c r="CV2650" s="10">
        <v>3.55</v>
      </c>
      <c r="CW2650" s="10">
        <v>38</v>
      </c>
      <c r="CY2650" s="10">
        <v>2691</v>
      </c>
      <c r="CZ2650" s="10" t="s">
        <v>605</v>
      </c>
      <c r="DA2650" s="10">
        <v>0</v>
      </c>
      <c r="DB2650" s="10">
        <v>0</v>
      </c>
      <c r="DC2650" s="10">
        <v>0</v>
      </c>
      <c r="DD2650" s="10">
        <v>10.5</v>
      </c>
      <c r="DF2650" s="10">
        <v>0</v>
      </c>
      <c r="DG2650" s="10">
        <v>0</v>
      </c>
      <c r="DH2650" s="10">
        <v>0</v>
      </c>
      <c r="DI2650" s="10">
        <v>10.5</v>
      </c>
      <c r="DK2650" s="10">
        <v>0</v>
      </c>
      <c r="DL2650" s="10">
        <v>0</v>
      </c>
      <c r="DM2650" s="10">
        <v>0</v>
      </c>
      <c r="DN2650" s="10">
        <v>10.5</v>
      </c>
    </row>
    <row r="2651" spans="1:118" x14ac:dyDescent="0.25">
      <c r="A2651" s="10">
        <v>3192</v>
      </c>
      <c r="R2651" s="10">
        <v>2708</v>
      </c>
      <c r="S2651" s="10" t="s">
        <v>328</v>
      </c>
      <c r="T2651" s="10">
        <v>0</v>
      </c>
      <c r="U2651" s="10">
        <v>0</v>
      </c>
      <c r="V2651" s="10">
        <v>0</v>
      </c>
      <c r="W2651" s="10">
        <v>10.5</v>
      </c>
      <c r="Y2651" s="10">
        <v>0.11999999999989086</v>
      </c>
      <c r="Z2651" s="10">
        <v>5.999999999994543E-2</v>
      </c>
      <c r="AA2651" s="10">
        <v>7.3858562427671544</v>
      </c>
      <c r="AB2651" s="10">
        <v>10.5</v>
      </c>
      <c r="AD2651" s="10">
        <v>6.0000000000286491E-2</v>
      </c>
      <c r="AE2651" s="10">
        <v>5.999999999994543E-2</v>
      </c>
      <c r="AF2651" s="10">
        <v>4.6712256395568241</v>
      </c>
      <c r="AG2651" s="10">
        <v>10.5</v>
      </c>
      <c r="AI2651" s="10">
        <v>2708</v>
      </c>
      <c r="AJ2651" s="10" t="s">
        <v>328</v>
      </c>
      <c r="AK2651" s="10">
        <v>5.999999999994543E-2</v>
      </c>
      <c r="AL2651" s="10">
        <v>0</v>
      </c>
      <c r="AM2651" s="10">
        <v>3.3030553261737094</v>
      </c>
      <c r="AN2651" s="10">
        <v>10.4</v>
      </c>
      <c r="AP2651" s="10">
        <v>0.11999999999989086</v>
      </c>
      <c r="AQ2651" s="10">
        <v>5.999999999994543E-2</v>
      </c>
      <c r="AR2651" s="10">
        <v>7.3858562427671544</v>
      </c>
      <c r="AS2651" s="10">
        <v>10.199999999999999</v>
      </c>
      <c r="AU2651" s="10">
        <v>5.999999999994543E-2</v>
      </c>
      <c r="AV2651" s="10">
        <v>5.999999999994543E-2</v>
      </c>
      <c r="AW2651" s="10">
        <v>4.6712256395435467</v>
      </c>
      <c r="AX2651" s="10">
        <v>10.4</v>
      </c>
      <c r="AZ2651" s="10">
        <v>2693</v>
      </c>
      <c r="BA2651" s="10" t="s">
        <v>293</v>
      </c>
      <c r="BB2651" s="10">
        <v>7.999999999992724E-2</v>
      </c>
      <c r="BC2651" s="10">
        <v>3.999999999996362E-2</v>
      </c>
      <c r="BD2651" s="10">
        <v>4.49573858255392</v>
      </c>
      <c r="BE2651" s="10">
        <v>11.2</v>
      </c>
      <c r="BG2651" s="10">
        <v>0.15999999999985448</v>
      </c>
      <c r="BH2651" s="10">
        <v>7.999999999992724E-2</v>
      </c>
      <c r="BI2651" s="10">
        <v>8.99147716510784</v>
      </c>
      <c r="BJ2651" s="10">
        <v>11.5</v>
      </c>
      <c r="BL2651" s="10">
        <v>7.999999999992724E-2</v>
      </c>
      <c r="BM2651" s="10">
        <v>3.999999999996362E-2</v>
      </c>
      <c r="BN2651" s="10">
        <v>4.49573858255392</v>
      </c>
      <c r="BO2651" s="10">
        <v>10.3</v>
      </c>
      <c r="BQ2651" s="10">
        <v>3191</v>
      </c>
      <c r="BR2651" s="10" t="s">
        <v>815</v>
      </c>
      <c r="BS2651" s="10">
        <v>1.5</v>
      </c>
      <c r="BV2651" s="10">
        <v>36</v>
      </c>
      <c r="BX2651" s="10">
        <v>2</v>
      </c>
      <c r="CA2651" s="10">
        <v>36.5</v>
      </c>
      <c r="CC2651" s="10">
        <v>2</v>
      </c>
      <c r="CF2651" s="10">
        <v>36</v>
      </c>
      <c r="CH2651" s="10">
        <v>2691</v>
      </c>
      <c r="CI2651" s="10" t="s">
        <v>605</v>
      </c>
      <c r="CJ2651" s="10">
        <v>0</v>
      </c>
      <c r="CK2651" s="10">
        <v>0</v>
      </c>
      <c r="CL2651" s="10">
        <v>0</v>
      </c>
      <c r="CM2651" s="10">
        <v>10.5</v>
      </c>
      <c r="CO2651" s="10">
        <v>0</v>
      </c>
      <c r="CP2651" s="10">
        <v>0</v>
      </c>
      <c r="CQ2651" s="10">
        <v>0</v>
      </c>
      <c r="CR2651" s="10">
        <v>10.4</v>
      </c>
      <c r="CT2651" s="10">
        <v>0</v>
      </c>
      <c r="CU2651" s="10">
        <v>0</v>
      </c>
      <c r="CV2651" s="10">
        <v>0</v>
      </c>
      <c r="CW2651" s="10">
        <v>10.6</v>
      </c>
      <c r="CY2651" s="10">
        <v>3191</v>
      </c>
      <c r="CZ2651" s="10" t="s">
        <v>815</v>
      </c>
      <c r="DD2651" s="10">
        <v>37.6</v>
      </c>
      <c r="DI2651" s="10">
        <v>37</v>
      </c>
      <c r="DN2651" s="10">
        <v>36</v>
      </c>
    </row>
    <row r="2652" spans="1:118" x14ac:dyDescent="0.25">
      <c r="A2652" s="10">
        <v>2692</v>
      </c>
      <c r="R2652" s="10">
        <v>2709</v>
      </c>
      <c r="S2652" s="10" t="s">
        <v>330</v>
      </c>
      <c r="T2652" s="10">
        <v>0.15999999999985448</v>
      </c>
      <c r="U2652" s="10">
        <v>7.999999999992724E-2</v>
      </c>
      <c r="V2652" s="10">
        <v>9.8478083236895397</v>
      </c>
      <c r="W2652" s="10">
        <v>10.5</v>
      </c>
      <c r="Y2652" s="10">
        <v>0.19999999999890861</v>
      </c>
      <c r="Z2652" s="10">
        <v>0.11999999999989086</v>
      </c>
      <c r="AA2652" s="10">
        <v>12.83997114191137</v>
      </c>
      <c r="AB2652" s="10">
        <v>10.5</v>
      </c>
      <c r="AD2652" s="10">
        <v>0.2000000000007276</v>
      </c>
      <c r="AE2652" s="10">
        <v>0.11999999999989086</v>
      </c>
      <c r="AF2652" s="10">
        <v>12.83997114191137</v>
      </c>
      <c r="AG2652" s="10">
        <v>10.5</v>
      </c>
      <c r="AI2652" s="10">
        <v>2709</v>
      </c>
      <c r="AJ2652" s="10" t="s">
        <v>330</v>
      </c>
      <c r="AK2652" s="10">
        <v>0.15999999999985448</v>
      </c>
      <c r="AL2652" s="10">
        <v>7.999999999992724E-2</v>
      </c>
      <c r="AM2652" s="10">
        <v>9.8478083236895397</v>
      </c>
      <c r="AN2652" s="10">
        <v>10.4</v>
      </c>
      <c r="AP2652" s="10">
        <v>0.31999999999970896</v>
      </c>
      <c r="AQ2652" s="10">
        <v>0.15999999999985448</v>
      </c>
      <c r="AR2652" s="10">
        <v>19.695616647379079</v>
      </c>
      <c r="AS2652" s="10">
        <v>10.199999999999999</v>
      </c>
      <c r="AU2652" s="10">
        <v>0.27999999999883585</v>
      </c>
      <c r="AV2652" s="10">
        <v>0.11999999999989086</v>
      </c>
      <c r="AW2652" s="10">
        <v>19.695616647379079</v>
      </c>
      <c r="AX2652" s="10">
        <v>10.4</v>
      </c>
      <c r="AZ2652" s="10">
        <v>3193</v>
      </c>
      <c r="BA2652" s="10" t="s">
        <v>307</v>
      </c>
      <c r="BB2652" s="10">
        <v>1.9999999999996021E-2</v>
      </c>
      <c r="BC2652" s="10">
        <v>1.9999999999996021E-2</v>
      </c>
      <c r="BD2652" s="10">
        <v>1.421677368557742</v>
      </c>
      <c r="BE2652" s="10">
        <v>11.2</v>
      </c>
      <c r="BG2652" s="10">
        <v>1.9999999999996021E-2</v>
      </c>
      <c r="BH2652" s="10">
        <v>0</v>
      </c>
      <c r="BI2652" s="10">
        <v>1.0052777079666257</v>
      </c>
      <c r="BJ2652" s="10">
        <v>11.5</v>
      </c>
      <c r="BL2652" s="10">
        <v>1.9999999999996021E-2</v>
      </c>
      <c r="BM2652" s="10">
        <v>2.0000000000010232E-2</v>
      </c>
      <c r="BN2652" s="10">
        <v>1.4216773685582469</v>
      </c>
      <c r="BO2652" s="10">
        <v>10.3</v>
      </c>
      <c r="BQ2652" s="10">
        <v>3192</v>
      </c>
      <c r="BR2652" s="10" t="s">
        <v>621</v>
      </c>
      <c r="BS2652" s="10">
        <v>0.26200000000000001</v>
      </c>
      <c r="BT2652" s="10">
        <v>6.6000000000000003E-2</v>
      </c>
      <c r="BU2652" s="10">
        <v>12.38</v>
      </c>
      <c r="BV2652" s="10">
        <v>10.6</v>
      </c>
      <c r="BX2652" s="10">
        <v>0.30599999999999999</v>
      </c>
      <c r="BY2652" s="10">
        <v>0.106</v>
      </c>
      <c r="BZ2652" s="10">
        <v>16.05</v>
      </c>
      <c r="CA2652" s="10">
        <v>10.5</v>
      </c>
      <c r="CC2652" s="10">
        <v>0.40400000000000003</v>
      </c>
      <c r="CD2652" s="10">
        <v>0.152</v>
      </c>
      <c r="CE2652" s="10">
        <v>21.44</v>
      </c>
      <c r="CF2652" s="10">
        <v>10.8</v>
      </c>
      <c r="CH2652" s="10">
        <v>3191</v>
      </c>
      <c r="CI2652" s="10" t="s">
        <v>815</v>
      </c>
      <c r="CJ2652" s="10">
        <v>1.5310000000000001</v>
      </c>
      <c r="CK2652" s="10">
        <v>0.23299999999999998</v>
      </c>
      <c r="CM2652" s="10">
        <v>37.6</v>
      </c>
      <c r="CO2652" s="10">
        <v>1.1780000000000002</v>
      </c>
      <c r="CP2652" s="10">
        <v>0.17199999999999999</v>
      </c>
      <c r="CR2652" s="10">
        <v>37</v>
      </c>
      <c r="CT2652" s="10">
        <v>1.5619999999999998</v>
      </c>
      <c r="CU2652" s="10">
        <v>0.28100000000000003</v>
      </c>
      <c r="CW2652" s="10">
        <v>36</v>
      </c>
      <c r="CY2652" s="10">
        <v>3192</v>
      </c>
      <c r="CZ2652" s="10" t="s">
        <v>621</v>
      </c>
      <c r="DA2652" s="10">
        <v>0.13400000000000001</v>
      </c>
      <c r="DB2652" s="10">
        <v>4.5999999999999999E-2</v>
      </c>
      <c r="DC2652" s="10">
        <v>7.23</v>
      </c>
      <c r="DD2652" s="10">
        <v>10.5</v>
      </c>
      <c r="DF2652" s="10">
        <v>0.378</v>
      </c>
      <c r="DG2652" s="10">
        <v>0.186</v>
      </c>
      <c r="DH2652" s="10">
        <v>18.57</v>
      </c>
      <c r="DI2652" s="10">
        <v>10.5</v>
      </c>
      <c r="DK2652" s="10">
        <v>0.47</v>
      </c>
      <c r="DL2652" s="10">
        <v>0.23200000000000001</v>
      </c>
      <c r="DM2652" s="10">
        <v>23.64</v>
      </c>
      <c r="DN2652" s="10">
        <v>10.5</v>
      </c>
    </row>
    <row r="2653" spans="1:118" x14ac:dyDescent="0.25">
      <c r="A2653" s="10">
        <v>2693</v>
      </c>
      <c r="R2653" s="10">
        <v>2710</v>
      </c>
      <c r="S2653" s="10" t="s">
        <v>365</v>
      </c>
      <c r="T2653" s="10">
        <v>2.9999999999972715E-2</v>
      </c>
      <c r="U2653" s="10">
        <v>2.9999999999972715E-2</v>
      </c>
      <c r="V2653" s="10">
        <v>2.3356128197717734</v>
      </c>
      <c r="W2653" s="10">
        <v>10.5</v>
      </c>
      <c r="Y2653" s="10">
        <v>5.999999999994543E-2</v>
      </c>
      <c r="Z2653" s="10">
        <v>2.9999999999972715E-2</v>
      </c>
      <c r="AA2653" s="10">
        <v>3.6929281213835772</v>
      </c>
      <c r="AB2653" s="10">
        <v>10.5</v>
      </c>
      <c r="AD2653" s="10">
        <v>7.4999999999931788E-2</v>
      </c>
      <c r="AE2653" s="10">
        <v>2.9999999999972715E-2</v>
      </c>
      <c r="AF2653" s="10">
        <v>4.4468743246322102</v>
      </c>
      <c r="AG2653" s="10">
        <v>10.5</v>
      </c>
      <c r="AI2653" s="10">
        <v>2710</v>
      </c>
      <c r="AJ2653" s="10" t="s">
        <v>365</v>
      </c>
      <c r="AK2653" s="10">
        <v>0.16500000000019099</v>
      </c>
      <c r="AL2653" s="10">
        <v>4.5000000000129603E-2</v>
      </c>
      <c r="AM2653" s="10">
        <v>9.4151562766357877</v>
      </c>
      <c r="AN2653" s="10">
        <v>10.4</v>
      </c>
      <c r="AP2653" s="10">
        <v>0.40500000000065484</v>
      </c>
      <c r="AQ2653" s="10">
        <v>5.999999999994543E-2</v>
      </c>
      <c r="AR2653" s="10">
        <v>22.538966249343531</v>
      </c>
      <c r="AS2653" s="10">
        <v>10.199999999999999</v>
      </c>
      <c r="AU2653" s="10">
        <v>0.28500000000008185</v>
      </c>
      <c r="AV2653" s="10">
        <v>2.9999999999972715E-2</v>
      </c>
      <c r="AW2653" s="10">
        <v>15.776195850163532</v>
      </c>
      <c r="AX2653" s="10">
        <v>10.4</v>
      </c>
      <c r="AZ2653" s="10">
        <v>3238</v>
      </c>
      <c r="BA2653" s="10" t="s">
        <v>39</v>
      </c>
      <c r="BB2653" s="10">
        <v>6.9390000000000001</v>
      </c>
      <c r="BC2653" s="10">
        <v>3.8919999999999999</v>
      </c>
      <c r="BD2653" s="10">
        <v>35.023000000000003</v>
      </c>
      <c r="BE2653" s="10">
        <v>123</v>
      </c>
      <c r="BG2653" s="10">
        <v>12.53</v>
      </c>
      <c r="BH2653" s="10">
        <v>5.2320000000000002</v>
      </c>
      <c r="BI2653" s="10">
        <v>63.76</v>
      </c>
      <c r="BJ2653" s="10">
        <v>122</v>
      </c>
      <c r="BL2653" s="10">
        <v>18.657</v>
      </c>
      <c r="BM2653" s="10">
        <v>5.5220000000000002</v>
      </c>
      <c r="BN2653" s="10">
        <v>95.72</v>
      </c>
      <c r="BO2653" s="10">
        <v>121</v>
      </c>
      <c r="BQ2653" s="10">
        <v>2692</v>
      </c>
      <c r="BR2653" s="10" t="s">
        <v>292</v>
      </c>
      <c r="BS2653" s="10">
        <v>4.2000000000000003E-2</v>
      </c>
      <c r="BT2653" s="10">
        <v>6.0000000000000001E-3</v>
      </c>
      <c r="BU2653" s="10">
        <v>2.13</v>
      </c>
      <c r="BV2653" s="10">
        <v>10.6</v>
      </c>
      <c r="BX2653" s="10">
        <v>6.6000000000000003E-2</v>
      </c>
      <c r="BY2653" s="10">
        <v>6.0000000000000001E-3</v>
      </c>
      <c r="BZ2653" s="10">
        <v>3.33</v>
      </c>
      <c r="CA2653" s="10">
        <v>10.5</v>
      </c>
      <c r="CC2653" s="10">
        <v>8.4000000000000005E-2</v>
      </c>
      <c r="CD2653" s="10">
        <v>1.2E-2</v>
      </c>
      <c r="CE2653" s="10">
        <v>4.2699999999999996</v>
      </c>
      <c r="CF2653" s="10">
        <v>10.8</v>
      </c>
      <c r="CH2653" s="10">
        <v>3192</v>
      </c>
      <c r="CI2653" s="10" t="s">
        <v>621</v>
      </c>
      <c r="CJ2653" s="10">
        <v>0.104</v>
      </c>
      <c r="CK2653" s="10">
        <v>0.126</v>
      </c>
      <c r="CL2653" s="10">
        <v>6.93</v>
      </c>
      <c r="CM2653" s="10">
        <v>10.5</v>
      </c>
      <c r="CO2653" s="10">
        <v>0.104</v>
      </c>
      <c r="CP2653" s="10">
        <v>8.5999999999999993E-2</v>
      </c>
      <c r="CQ2653" s="10">
        <v>5.74</v>
      </c>
      <c r="CR2653" s="10">
        <v>10.4</v>
      </c>
      <c r="CT2653" s="10">
        <v>0.222</v>
      </c>
      <c r="CU2653" s="10">
        <v>0.152</v>
      </c>
      <c r="CV2653" s="10">
        <v>11.19</v>
      </c>
      <c r="CW2653" s="10">
        <v>10.6</v>
      </c>
      <c r="CY2653" s="10">
        <v>2692</v>
      </c>
      <c r="CZ2653" s="10" t="s">
        <v>292</v>
      </c>
      <c r="DA2653" s="10">
        <v>5.3999999999999999E-2</v>
      </c>
      <c r="DB2653" s="10">
        <v>6.0000000000000001E-3</v>
      </c>
      <c r="DC2653" s="10">
        <v>2.73</v>
      </c>
      <c r="DD2653" s="10">
        <v>10.5</v>
      </c>
      <c r="DF2653" s="10">
        <v>7.8E-2</v>
      </c>
      <c r="DG2653" s="10">
        <v>6.0000000000000001E-3</v>
      </c>
      <c r="DH2653" s="10">
        <v>3.93</v>
      </c>
      <c r="DI2653" s="10">
        <v>10.5</v>
      </c>
      <c r="DK2653" s="10">
        <v>0.09</v>
      </c>
      <c r="DL2653" s="10">
        <v>1.2E-2</v>
      </c>
      <c r="DM2653" s="10">
        <v>4.5599999999999996</v>
      </c>
      <c r="DN2653" s="10">
        <v>10.5</v>
      </c>
    </row>
    <row r="2654" spans="1:118" x14ac:dyDescent="0.25">
      <c r="A2654" s="10">
        <v>3193</v>
      </c>
      <c r="R2654" s="10">
        <v>2711</v>
      </c>
      <c r="S2654" s="10" t="s">
        <v>329</v>
      </c>
      <c r="T2654" s="10">
        <v>7.9999999998108251E-2</v>
      </c>
      <c r="U2654" s="10">
        <v>4.0000000000873115E-2</v>
      </c>
      <c r="V2654" s="10">
        <v>4.923904161777596</v>
      </c>
      <c r="W2654" s="10">
        <v>10.5</v>
      </c>
      <c r="Y2654" s="10">
        <v>0.15999999999985448</v>
      </c>
      <c r="Z2654" s="10">
        <v>0.15999999999985448</v>
      </c>
      <c r="AA2654" s="10">
        <v>12.45660170544946</v>
      </c>
      <c r="AB2654" s="10">
        <v>10.5</v>
      </c>
      <c r="AD2654" s="10">
        <v>0.2000000000007276</v>
      </c>
      <c r="AE2654" s="10">
        <v>0.15999999999985448</v>
      </c>
      <c r="AF2654" s="10">
        <v>14.099915744442125</v>
      </c>
      <c r="AG2654" s="10">
        <v>10.5</v>
      </c>
      <c r="AI2654" s="10">
        <v>2711</v>
      </c>
      <c r="AJ2654" s="10" t="s">
        <v>329</v>
      </c>
      <c r="AK2654" s="10">
        <v>0.40000000000145519</v>
      </c>
      <c r="AL2654" s="10">
        <v>0.11999999999898137</v>
      </c>
      <c r="AM2654" s="10">
        <v>22.989940014176884</v>
      </c>
      <c r="AN2654" s="10">
        <v>10.4</v>
      </c>
      <c r="AP2654" s="10">
        <v>0.68000000000029104</v>
      </c>
      <c r="AQ2654" s="10">
        <v>0.15999999999985448</v>
      </c>
      <c r="AR2654" s="10">
        <v>38.456920884292273</v>
      </c>
      <c r="AS2654" s="10">
        <v>10.199999999999999</v>
      </c>
      <c r="AU2654" s="10">
        <v>0.56000000000130967</v>
      </c>
      <c r="AV2654" s="10">
        <v>0.15999999999985448</v>
      </c>
      <c r="AW2654" s="10">
        <v>32.062140993320163</v>
      </c>
      <c r="AX2654" s="10">
        <v>10.4</v>
      </c>
      <c r="AZ2654" s="10">
        <v>3239</v>
      </c>
      <c r="BA2654" s="10" t="s">
        <v>40</v>
      </c>
      <c r="BB2654" s="10">
        <v>0</v>
      </c>
      <c r="BC2654" s="10">
        <v>0</v>
      </c>
      <c r="BD2654" s="10">
        <v>0</v>
      </c>
      <c r="BE2654" s="10">
        <v>123</v>
      </c>
      <c r="BG2654" s="10">
        <v>0</v>
      </c>
      <c r="BH2654" s="10">
        <v>0</v>
      </c>
      <c r="BI2654" s="10">
        <v>0</v>
      </c>
      <c r="BJ2654" s="10">
        <v>121</v>
      </c>
      <c r="BL2654" s="10">
        <v>0</v>
      </c>
      <c r="BM2654" s="10">
        <v>0</v>
      </c>
      <c r="BN2654" s="10">
        <v>0</v>
      </c>
      <c r="BO2654" s="10">
        <v>122</v>
      </c>
      <c r="BQ2654" s="10">
        <v>2693</v>
      </c>
      <c r="BR2654" s="10" t="s">
        <v>293</v>
      </c>
      <c r="BS2654" s="10">
        <v>0.2</v>
      </c>
      <c r="BT2654" s="10">
        <v>0.04</v>
      </c>
      <c r="BU2654" s="10">
        <v>10.25</v>
      </c>
      <c r="BV2654" s="10">
        <v>10.6</v>
      </c>
      <c r="BX2654" s="10">
        <v>0.24</v>
      </c>
      <c r="BY2654" s="10">
        <v>0.08</v>
      </c>
      <c r="BZ2654" s="10">
        <v>12.72</v>
      </c>
      <c r="CA2654" s="10">
        <v>10.5</v>
      </c>
      <c r="CC2654" s="10">
        <v>0.32</v>
      </c>
      <c r="CD2654" s="10">
        <v>0.12</v>
      </c>
      <c r="CE2654" s="10">
        <v>17.18</v>
      </c>
      <c r="CF2654" s="10">
        <v>10.8</v>
      </c>
      <c r="CH2654" s="10">
        <v>2692</v>
      </c>
      <c r="CI2654" s="10" t="s">
        <v>292</v>
      </c>
      <c r="CJ2654" s="10">
        <v>2.4E-2</v>
      </c>
      <c r="CK2654" s="10">
        <v>6.0000000000000001E-3</v>
      </c>
      <c r="CL2654" s="10">
        <v>1.24</v>
      </c>
      <c r="CM2654" s="10">
        <v>10.5</v>
      </c>
      <c r="CO2654" s="10">
        <v>2.4E-2</v>
      </c>
      <c r="CP2654" s="10">
        <v>6.0000000000000001E-3</v>
      </c>
      <c r="CQ2654" s="10">
        <v>1.24</v>
      </c>
      <c r="CR2654" s="10">
        <v>10.4</v>
      </c>
      <c r="CT2654" s="10">
        <v>4.2000000000000003E-2</v>
      </c>
      <c r="CU2654" s="10">
        <v>1.2E-2</v>
      </c>
      <c r="CV2654" s="10">
        <v>2.2000000000000002</v>
      </c>
      <c r="CW2654" s="10">
        <v>10.6</v>
      </c>
      <c r="CY2654" s="10">
        <v>2693</v>
      </c>
      <c r="CZ2654" s="10" t="s">
        <v>293</v>
      </c>
      <c r="DA2654" s="10">
        <v>0.08</v>
      </c>
      <c r="DB2654" s="10">
        <v>0.04</v>
      </c>
      <c r="DC2654" s="10">
        <v>4.5</v>
      </c>
      <c r="DD2654" s="10">
        <v>10.5</v>
      </c>
      <c r="DF2654" s="10">
        <v>0.28000000000000003</v>
      </c>
      <c r="DG2654" s="10">
        <v>0.08</v>
      </c>
      <c r="DH2654" s="10">
        <v>14.64</v>
      </c>
      <c r="DI2654" s="10">
        <v>10.5</v>
      </c>
      <c r="DK2654" s="10">
        <v>0.36</v>
      </c>
      <c r="DL2654" s="10">
        <v>0.12</v>
      </c>
      <c r="DM2654" s="10">
        <v>19.07</v>
      </c>
      <c r="DN2654" s="10">
        <v>10.5</v>
      </c>
    </row>
    <row r="2655" spans="1:118" x14ac:dyDescent="0.25">
      <c r="A2655" s="10">
        <v>3238</v>
      </c>
      <c r="R2655" s="10">
        <v>2712</v>
      </c>
      <c r="S2655" s="10" t="s">
        <v>366</v>
      </c>
      <c r="T2655" s="10">
        <v>0</v>
      </c>
      <c r="U2655" s="10">
        <v>0</v>
      </c>
      <c r="V2655" s="10">
        <v>35.574994597197147</v>
      </c>
      <c r="W2655" s="10">
        <v>10.5</v>
      </c>
      <c r="Y2655" s="10">
        <v>1.4999999999986358E-2</v>
      </c>
      <c r="Z2655" s="10">
        <v>1.4999999999986358E-2</v>
      </c>
      <c r="AA2655" s="10">
        <v>56.442634156148209</v>
      </c>
      <c r="AB2655" s="10">
        <v>10.5</v>
      </c>
      <c r="AD2655" s="10">
        <v>0</v>
      </c>
      <c r="AE2655" s="10">
        <v>0</v>
      </c>
      <c r="AF2655" s="10">
        <v>35.574994597197147</v>
      </c>
      <c r="AG2655" s="10">
        <v>10.5</v>
      </c>
      <c r="AI2655" s="10">
        <v>2712</v>
      </c>
      <c r="AJ2655" s="10" t="s">
        <v>366</v>
      </c>
      <c r="AK2655" s="10">
        <v>1.4999999999986358E-2</v>
      </c>
      <c r="AL2655" s="10">
        <v>0</v>
      </c>
      <c r="AM2655" s="10">
        <v>112.88526831127677</v>
      </c>
      <c r="AN2655" s="10">
        <v>10.4</v>
      </c>
      <c r="AP2655" s="10">
        <v>5.999999999994543E-2</v>
      </c>
      <c r="AQ2655" s="10">
        <v>1.4999999999986358E-2</v>
      </c>
      <c r="AR2655" s="10">
        <v>219.59729332619523</v>
      </c>
      <c r="AS2655" s="10">
        <v>10.199999999999999</v>
      </c>
      <c r="AU2655" s="10">
        <v>1.4999999999986358E-2</v>
      </c>
      <c r="AV2655" s="10">
        <v>0</v>
      </c>
      <c r="AW2655" s="10">
        <v>203.50681157066774</v>
      </c>
      <c r="AX2655" s="10">
        <v>10.4</v>
      </c>
      <c r="AZ2655" s="10">
        <v>2694</v>
      </c>
      <c r="BA2655" s="10" t="s">
        <v>616</v>
      </c>
      <c r="BB2655" s="10">
        <v>0</v>
      </c>
      <c r="BC2655" s="10">
        <v>0</v>
      </c>
      <c r="BD2655" s="10">
        <v>0</v>
      </c>
      <c r="BE2655" s="10">
        <v>0</v>
      </c>
      <c r="BG2655" s="10">
        <v>0</v>
      </c>
      <c r="BH2655" s="10">
        <v>0</v>
      </c>
      <c r="BI2655" s="10">
        <v>0</v>
      </c>
      <c r="BJ2655" s="10">
        <v>0</v>
      </c>
      <c r="BL2655" s="10">
        <v>0</v>
      </c>
      <c r="BM2655" s="10">
        <v>0</v>
      </c>
      <c r="BN2655" s="10">
        <v>0</v>
      </c>
      <c r="BO2655" s="10">
        <v>0</v>
      </c>
      <c r="BQ2655" s="10">
        <v>3193</v>
      </c>
      <c r="BR2655" s="10" t="s">
        <v>307</v>
      </c>
      <c r="BS2655" s="10">
        <v>0.02</v>
      </c>
      <c r="BT2655" s="10">
        <v>0.02</v>
      </c>
      <c r="BU2655" s="10">
        <v>1.42</v>
      </c>
      <c r="BV2655" s="10">
        <v>10.6</v>
      </c>
      <c r="BX2655" s="10">
        <v>0</v>
      </c>
      <c r="BY2655" s="10">
        <v>0.02</v>
      </c>
      <c r="BZ2655" s="10">
        <v>1.01</v>
      </c>
      <c r="CA2655" s="10">
        <v>10.5</v>
      </c>
      <c r="CC2655" s="10">
        <v>0</v>
      </c>
      <c r="CD2655" s="10">
        <v>0.02</v>
      </c>
      <c r="CE2655" s="10">
        <v>1.01</v>
      </c>
      <c r="CF2655" s="10">
        <v>10.8</v>
      </c>
      <c r="CH2655" s="10">
        <v>2693</v>
      </c>
      <c r="CI2655" s="10" t="s">
        <v>293</v>
      </c>
      <c r="CJ2655" s="10">
        <v>0.08</v>
      </c>
      <c r="CK2655" s="10">
        <v>0.08</v>
      </c>
      <c r="CL2655" s="10">
        <v>5.69</v>
      </c>
      <c r="CM2655" s="10">
        <v>10.5</v>
      </c>
      <c r="CO2655" s="10">
        <v>0.08</v>
      </c>
      <c r="CP2655" s="10">
        <v>0.04</v>
      </c>
      <c r="CQ2655" s="10">
        <v>4.5</v>
      </c>
      <c r="CR2655" s="10">
        <v>10.4</v>
      </c>
      <c r="CT2655" s="10">
        <v>0.16</v>
      </c>
      <c r="CU2655" s="10">
        <v>0.08</v>
      </c>
      <c r="CV2655" s="10">
        <v>8.99</v>
      </c>
      <c r="CW2655" s="10">
        <v>10.6</v>
      </c>
      <c r="CY2655" s="10">
        <v>3193</v>
      </c>
      <c r="CZ2655" s="10" t="s">
        <v>307</v>
      </c>
      <c r="DA2655" s="10">
        <v>0</v>
      </c>
      <c r="DB2655" s="10">
        <v>0</v>
      </c>
      <c r="DC2655" s="10">
        <v>0</v>
      </c>
      <c r="DD2655" s="10">
        <v>10.5</v>
      </c>
      <c r="DF2655" s="10">
        <v>0.02</v>
      </c>
      <c r="DG2655" s="10">
        <v>0.1</v>
      </c>
      <c r="DH2655" s="10">
        <v>5.13</v>
      </c>
      <c r="DI2655" s="10">
        <v>10.5</v>
      </c>
      <c r="DK2655" s="10">
        <v>0.02</v>
      </c>
      <c r="DL2655" s="10">
        <v>0.1</v>
      </c>
      <c r="DM2655" s="10">
        <v>5.13</v>
      </c>
      <c r="DN2655" s="10">
        <v>10.5</v>
      </c>
    </row>
    <row r="2656" spans="1:118" x14ac:dyDescent="0.25">
      <c r="A2656" s="10">
        <v>3239</v>
      </c>
      <c r="R2656" s="10">
        <v>2713</v>
      </c>
      <c r="S2656" s="10" t="s">
        <v>379</v>
      </c>
      <c r="T2656" s="10">
        <v>0.60000000000218279</v>
      </c>
      <c r="U2656" s="10">
        <v>0.23999999999978172</v>
      </c>
      <c r="V2656" s="10">
        <v>35.574994597197147</v>
      </c>
      <c r="W2656" s="10">
        <v>10.5</v>
      </c>
      <c r="Y2656" s="10">
        <v>0.96000000001004082</v>
      </c>
      <c r="Z2656" s="10">
        <v>0.3599999999969441</v>
      </c>
      <c r="AA2656" s="10">
        <v>56.442634156148209</v>
      </c>
      <c r="AB2656" s="10">
        <v>10.5</v>
      </c>
      <c r="AD2656" s="10">
        <v>0.60000000000218279</v>
      </c>
      <c r="AE2656" s="10">
        <v>0.23999999999978172</v>
      </c>
      <c r="AF2656" s="10">
        <v>35.574994597197147</v>
      </c>
      <c r="AG2656" s="10">
        <v>10.5</v>
      </c>
      <c r="AI2656" s="10">
        <v>2713</v>
      </c>
      <c r="AJ2656" s="10" t="s">
        <v>379</v>
      </c>
      <c r="AK2656" s="10">
        <v>1.9199999999982538</v>
      </c>
      <c r="AL2656" s="10">
        <v>0.71999999999934516</v>
      </c>
      <c r="AM2656" s="10">
        <v>112.88526831127677</v>
      </c>
      <c r="AN2656" s="10">
        <v>10.4</v>
      </c>
      <c r="AP2656" s="10">
        <v>3.8400000000074215</v>
      </c>
      <c r="AQ2656" s="10">
        <v>1.0800000000017462</v>
      </c>
      <c r="AR2656" s="10">
        <v>219.59729332619523</v>
      </c>
      <c r="AS2656" s="10">
        <v>10.199999999999999</v>
      </c>
      <c r="AU2656" s="10">
        <v>3.6000000000021828</v>
      </c>
      <c r="AV2656" s="10">
        <v>0.83999999999650754</v>
      </c>
      <c r="AW2656" s="10">
        <v>203.50681157066774</v>
      </c>
      <c r="AX2656" s="10">
        <v>10.4</v>
      </c>
      <c r="AZ2656" s="10">
        <v>2695</v>
      </c>
      <c r="BA2656" s="10" t="s">
        <v>617</v>
      </c>
      <c r="BB2656" s="10">
        <v>0</v>
      </c>
      <c r="BC2656" s="10">
        <v>0</v>
      </c>
      <c r="BD2656" s="10">
        <v>0</v>
      </c>
      <c r="BE2656" s="10">
        <v>0</v>
      </c>
      <c r="BG2656" s="10">
        <v>0</v>
      </c>
      <c r="BH2656" s="10">
        <v>0</v>
      </c>
      <c r="BI2656" s="10">
        <v>0</v>
      </c>
      <c r="BJ2656" s="10">
        <v>0</v>
      </c>
      <c r="BL2656" s="10">
        <v>0</v>
      </c>
      <c r="BM2656" s="10">
        <v>0</v>
      </c>
      <c r="BN2656" s="10">
        <v>0</v>
      </c>
      <c r="BO2656" s="10">
        <v>0</v>
      </c>
      <c r="BQ2656" s="10">
        <v>3238</v>
      </c>
      <c r="BR2656" s="10" t="s">
        <v>39</v>
      </c>
      <c r="CH2656" s="10">
        <v>3193</v>
      </c>
      <c r="CI2656" s="10" t="s">
        <v>307</v>
      </c>
      <c r="CJ2656" s="10">
        <v>0</v>
      </c>
      <c r="CK2656" s="10">
        <v>0.04</v>
      </c>
      <c r="CL2656" s="10">
        <v>2.0099999999999998</v>
      </c>
      <c r="CM2656" s="10">
        <v>10.5</v>
      </c>
      <c r="CO2656" s="10">
        <v>0</v>
      </c>
      <c r="CP2656" s="10">
        <v>0.04</v>
      </c>
      <c r="CQ2656" s="10">
        <v>2.0099999999999998</v>
      </c>
      <c r="CR2656" s="10">
        <v>10.4</v>
      </c>
      <c r="CT2656" s="10">
        <v>0.02</v>
      </c>
      <c r="CU2656" s="10">
        <v>0.06</v>
      </c>
      <c r="CV2656" s="10">
        <v>3.18</v>
      </c>
      <c r="CW2656" s="10">
        <v>10.6</v>
      </c>
      <c r="CY2656" s="10">
        <v>3238</v>
      </c>
      <c r="CZ2656" s="10" t="s">
        <v>39</v>
      </c>
    </row>
    <row r="2657" spans="1:118" x14ac:dyDescent="0.25">
      <c r="A2657" s="10">
        <v>2694</v>
      </c>
      <c r="R2657" s="10">
        <v>2714</v>
      </c>
      <c r="S2657" s="10" t="s">
        <v>367</v>
      </c>
      <c r="T2657" s="10">
        <v>1.7600000000093132</v>
      </c>
      <c r="U2657" s="10">
        <v>0.88000000000101863</v>
      </c>
      <c r="V2657" s="10">
        <v>108.32589156116711</v>
      </c>
      <c r="W2657" s="10">
        <v>10.5</v>
      </c>
      <c r="Y2657" s="10">
        <v>3.2799999999988358</v>
      </c>
      <c r="Z2657" s="10">
        <v>1.3600000000005821</v>
      </c>
      <c r="AA2657" s="10">
        <v>195.47341389412009</v>
      </c>
      <c r="AB2657" s="10">
        <v>10.5</v>
      </c>
      <c r="AD2657" s="10">
        <v>3.0399999999935972</v>
      </c>
      <c r="AE2657" s="10">
        <v>0.63999999999941792</v>
      </c>
      <c r="AF2657" s="10">
        <v>171.02328952519849</v>
      </c>
      <c r="AG2657" s="10">
        <v>10.5</v>
      </c>
      <c r="AI2657" s="10">
        <v>2714</v>
      </c>
      <c r="AJ2657" s="10" t="s">
        <v>367</v>
      </c>
      <c r="AK2657" s="10">
        <v>1.680000000007567</v>
      </c>
      <c r="AL2657" s="10">
        <v>0.87999999999738066</v>
      </c>
      <c r="AM2657" s="10">
        <v>104.40534734854057</v>
      </c>
      <c r="AN2657" s="10">
        <v>10.4</v>
      </c>
      <c r="AP2657" s="10">
        <v>4.2400000000052387</v>
      </c>
      <c r="AQ2657" s="10">
        <v>1.0399999999935972</v>
      </c>
      <c r="AR2657" s="10">
        <v>240.33495006270761</v>
      </c>
      <c r="AS2657" s="10">
        <v>10.199999999999999</v>
      </c>
      <c r="AU2657" s="10">
        <v>3.6000000000058208</v>
      </c>
      <c r="AV2657" s="10">
        <v>0.95999999999912689</v>
      </c>
      <c r="AW2657" s="10">
        <v>205.108831660215</v>
      </c>
      <c r="AX2657" s="10">
        <v>10.4</v>
      </c>
      <c r="AZ2657" s="10">
        <v>2696</v>
      </c>
      <c r="BA2657" s="10" t="s">
        <v>618</v>
      </c>
      <c r="BB2657" s="10">
        <v>3.2310000000143191</v>
      </c>
      <c r="BC2657" s="10">
        <v>1.6200000000026193</v>
      </c>
      <c r="BD2657" s="10">
        <v>198.97509055282268</v>
      </c>
      <c r="BE2657" s="10">
        <v>10.34</v>
      </c>
      <c r="BG2657" s="10">
        <v>5.8400999999958003</v>
      </c>
      <c r="BH2657" s="10">
        <v>2.4203999999940606</v>
      </c>
      <c r="BI2657" s="10">
        <v>348.02069698843155</v>
      </c>
      <c r="BJ2657" s="10">
        <v>10.1</v>
      </c>
      <c r="BL2657" s="10">
        <v>10.01999999999498</v>
      </c>
      <c r="BM2657" s="10">
        <v>2.4194999999963329</v>
      </c>
      <c r="BN2657" s="10">
        <v>567.46361327734201</v>
      </c>
      <c r="BO2657" s="10">
        <v>10</v>
      </c>
      <c r="BQ2657" s="10">
        <v>3239</v>
      </c>
      <c r="BR2657" s="10" t="s">
        <v>40</v>
      </c>
      <c r="CH2657" s="10">
        <v>3238</v>
      </c>
      <c r="CI2657" s="10" t="s">
        <v>39</v>
      </c>
      <c r="CJ2657" s="10">
        <v>3.0882474112949998</v>
      </c>
      <c r="CK2657" s="10">
        <v>1.8054600432500001</v>
      </c>
      <c r="CM2657" s="10">
        <v>122</v>
      </c>
      <c r="CO2657" s="10">
        <v>3.0922474112949998</v>
      </c>
      <c r="CP2657" s="10">
        <v>1.8204600432499998</v>
      </c>
      <c r="CR2657" s="10">
        <v>122</v>
      </c>
      <c r="CT2657" s="10">
        <v>4.2322474112949999</v>
      </c>
      <c r="CU2657" s="10">
        <v>2.0204600432499999</v>
      </c>
      <c r="CW2657" s="10">
        <v>122</v>
      </c>
      <c r="CY2657" s="10">
        <v>3239</v>
      </c>
      <c r="CZ2657" s="10" t="s">
        <v>40</v>
      </c>
    </row>
    <row r="2658" spans="1:118" x14ac:dyDescent="0.25">
      <c r="A2658" s="10">
        <v>2695</v>
      </c>
      <c r="R2658" s="10">
        <v>2715</v>
      </c>
      <c r="S2658" s="10" t="s">
        <v>368</v>
      </c>
      <c r="T2658" s="10">
        <v>0.63999999999941792</v>
      </c>
      <c r="U2658" s="10">
        <v>0.3999999999996362</v>
      </c>
      <c r="V2658" s="10">
        <v>41.547948833682462</v>
      </c>
      <c r="W2658" s="10">
        <v>10.5</v>
      </c>
      <c r="Y2658" s="10">
        <v>0.63999999999941792</v>
      </c>
      <c r="Z2658" s="10">
        <v>0.24000000000069122</v>
      </c>
      <c r="AA2658" s="10">
        <v>37.628422770443173</v>
      </c>
      <c r="AB2658" s="10">
        <v>10.5</v>
      </c>
      <c r="AD2658" s="10">
        <v>0.47999999999956344</v>
      </c>
      <c r="AE2658" s="10">
        <v>0.15999999999985448</v>
      </c>
      <c r="AF2658" s="10">
        <v>27.853808182024803</v>
      </c>
      <c r="AG2658" s="10">
        <v>10.5</v>
      </c>
      <c r="AI2658" s="10">
        <v>2715</v>
      </c>
      <c r="AJ2658" s="10" t="s">
        <v>368</v>
      </c>
      <c r="AK2658" s="10">
        <v>0.95999999999912689</v>
      </c>
      <c r="AL2658" s="10">
        <v>0.47999999999956344</v>
      </c>
      <c r="AM2658" s="10">
        <v>59.086849942137235</v>
      </c>
      <c r="AN2658" s="10">
        <v>10.4</v>
      </c>
      <c r="AP2658" s="10">
        <v>2.0800000000017462</v>
      </c>
      <c r="AQ2658" s="10">
        <v>0.55999999999949068</v>
      </c>
      <c r="AR2658" s="10">
        <v>118.58331532371899</v>
      </c>
      <c r="AS2658" s="10">
        <v>10.199999999999999</v>
      </c>
      <c r="AU2658" s="10">
        <v>2</v>
      </c>
      <c r="AV2658" s="10">
        <v>0.47999999999956344</v>
      </c>
      <c r="AW2658" s="10">
        <v>113.22838541971312</v>
      </c>
      <c r="AX2658" s="10">
        <v>10.4</v>
      </c>
      <c r="AZ2658" s="10">
        <v>2697</v>
      </c>
      <c r="BA2658" s="10" t="s">
        <v>619</v>
      </c>
      <c r="BB2658" s="10">
        <v>3.6600000000089494</v>
      </c>
      <c r="BC2658" s="10">
        <v>2.0999999999980901</v>
      </c>
      <c r="BD2658" s="10">
        <v>232.29662721777871</v>
      </c>
      <c r="BE2658" s="10">
        <v>10.34</v>
      </c>
      <c r="BG2658" s="10">
        <v>6.6449999999895226</v>
      </c>
      <c r="BH2658" s="10">
        <v>2.6399999999989632</v>
      </c>
      <c r="BI2658" s="10">
        <v>393.62612321051108</v>
      </c>
      <c r="BJ2658" s="10">
        <v>10.11</v>
      </c>
      <c r="BL2658" s="10">
        <v>8.5890000000199507</v>
      </c>
      <c r="BM2658" s="10">
        <v>2.9310000000009495</v>
      </c>
      <c r="BN2658" s="10">
        <v>499.60548928663252</v>
      </c>
      <c r="BO2658" s="10">
        <v>9</v>
      </c>
      <c r="BQ2658" s="10">
        <v>2694</v>
      </c>
      <c r="BR2658" s="10" t="s">
        <v>616</v>
      </c>
      <c r="BS2658" s="10">
        <v>4.8760000000000003</v>
      </c>
      <c r="BT2658" s="10">
        <v>1.86</v>
      </c>
      <c r="BU2658" s="10">
        <v>287.3</v>
      </c>
      <c r="BV2658" s="10">
        <v>10.199999999999999</v>
      </c>
      <c r="BX2658" s="10">
        <v>7.5780000000000003</v>
      </c>
      <c r="BY2658" s="10">
        <v>2.31</v>
      </c>
      <c r="BZ2658" s="10">
        <v>436.13</v>
      </c>
      <c r="CA2658" s="10">
        <v>10.1</v>
      </c>
      <c r="CC2658" s="10">
        <v>0</v>
      </c>
      <c r="CD2658" s="10">
        <v>0</v>
      </c>
      <c r="CE2658" s="10">
        <v>0</v>
      </c>
      <c r="CF2658" s="10">
        <v>9.9</v>
      </c>
      <c r="CH2658" s="10">
        <v>3239</v>
      </c>
      <c r="CI2658" s="10" t="s">
        <v>40</v>
      </c>
      <c r="CJ2658" s="10">
        <v>3.6799927217919999</v>
      </c>
      <c r="CK2658" s="10">
        <v>2.9973407892000004</v>
      </c>
      <c r="CM2658" s="10">
        <v>122</v>
      </c>
      <c r="CO2658" s="10">
        <v>4.4209927217919995</v>
      </c>
      <c r="CP2658" s="10">
        <v>2.1573407892000001</v>
      </c>
      <c r="CR2658" s="10">
        <v>122</v>
      </c>
      <c r="CT2658" s="10">
        <v>8.3279927217920005</v>
      </c>
      <c r="CU2658" s="10">
        <v>3.9573407891999999</v>
      </c>
      <c r="CW2658" s="10">
        <v>122</v>
      </c>
      <c r="CY2658" s="10">
        <v>2694</v>
      </c>
      <c r="CZ2658" s="10" t="s">
        <v>616</v>
      </c>
      <c r="DA2658" s="10">
        <v>3.7240000000000002</v>
      </c>
      <c r="DB2658" s="10">
        <v>1.01</v>
      </c>
      <c r="DC2658" s="10">
        <v>212.43</v>
      </c>
      <c r="DD2658" s="10">
        <v>10.1</v>
      </c>
      <c r="DF2658" s="10">
        <v>6.3879999999999999</v>
      </c>
      <c r="DG2658" s="10">
        <v>1.75</v>
      </c>
      <c r="DH2658" s="10">
        <v>364.6</v>
      </c>
      <c r="DI2658" s="10">
        <v>10.199999999999999</v>
      </c>
      <c r="DK2658" s="10">
        <v>5.6580000000000004</v>
      </c>
      <c r="DL2658" s="10">
        <v>1.01</v>
      </c>
      <c r="DM2658" s="10">
        <v>316.39999999999998</v>
      </c>
      <c r="DN2658" s="10">
        <v>10.1</v>
      </c>
    </row>
    <row r="2659" spans="1:118" x14ac:dyDescent="0.25">
      <c r="A2659" s="10">
        <v>2696</v>
      </c>
      <c r="R2659" s="10">
        <v>2716</v>
      </c>
      <c r="S2659" s="10" t="s">
        <v>620</v>
      </c>
      <c r="T2659" s="10">
        <v>0.2000000000007276</v>
      </c>
      <c r="U2659" s="10">
        <v>0.15999999999985448</v>
      </c>
      <c r="V2659" s="10">
        <v>14.099915744442125</v>
      </c>
      <c r="W2659" s="10">
        <v>10.5</v>
      </c>
      <c r="Y2659" s="10">
        <v>0.3599999999969441</v>
      </c>
      <c r="Z2659" s="10">
        <v>0.15999999999985448</v>
      </c>
      <c r="AA2659" s="10">
        <v>21.687548145829485</v>
      </c>
      <c r="AB2659" s="10">
        <v>10.5</v>
      </c>
      <c r="AD2659" s="10">
        <v>0.40000000000145519</v>
      </c>
      <c r="AE2659" s="10">
        <v>0.15999999999985448</v>
      </c>
      <c r="AF2659" s="10">
        <v>23.716663064798094</v>
      </c>
      <c r="AG2659" s="10">
        <v>10.5</v>
      </c>
      <c r="AI2659" s="10">
        <v>2716</v>
      </c>
      <c r="AJ2659" s="10" t="s">
        <v>620</v>
      </c>
      <c r="AK2659" s="10">
        <v>0.72000000000116415</v>
      </c>
      <c r="AL2659" s="10">
        <v>0.2000000000007276</v>
      </c>
      <c r="AM2659" s="10">
        <v>41.137443858634335</v>
      </c>
      <c r="AN2659" s="10">
        <v>10.4</v>
      </c>
      <c r="AP2659" s="10">
        <v>1.2800000000024738</v>
      </c>
      <c r="AQ2659" s="10">
        <v>0.31999999999970896</v>
      </c>
      <c r="AR2659" s="10">
        <v>72.633845317918016</v>
      </c>
      <c r="AS2659" s="10">
        <v>10.199999999999999</v>
      </c>
      <c r="AU2659" s="10">
        <v>0.91999999999825377</v>
      </c>
      <c r="AV2659" s="10">
        <v>0.19999999999890861</v>
      </c>
      <c r="AW2659" s="10">
        <v>51.829792660239328</v>
      </c>
      <c r="AX2659" s="10">
        <v>10.4</v>
      </c>
      <c r="AZ2659" s="10">
        <v>2698</v>
      </c>
      <c r="BA2659" s="10" t="s">
        <v>290</v>
      </c>
      <c r="BB2659" s="10">
        <v>0.48000000000229193</v>
      </c>
      <c r="BC2659" s="10">
        <v>0.23999999999978172</v>
      </c>
      <c r="BD2659" s="10">
        <v>29.543424971202967</v>
      </c>
      <c r="BE2659" s="10">
        <v>10.3</v>
      </c>
      <c r="BG2659" s="10">
        <v>0.9000000000005457</v>
      </c>
      <c r="BH2659" s="10">
        <v>0.23999999999978172</v>
      </c>
      <c r="BI2659" s="10">
        <v>51.27720791500537</v>
      </c>
      <c r="BJ2659" s="10">
        <v>10.199999999999999</v>
      </c>
      <c r="BL2659" s="10">
        <v>1.4400000000014188</v>
      </c>
      <c r="BM2659" s="10">
        <v>5.999999999994543E-2</v>
      </c>
      <c r="BN2659" s="10">
        <v>79.342111639809147</v>
      </c>
      <c r="BO2659" s="10">
        <v>10.4</v>
      </c>
      <c r="BQ2659" s="10">
        <v>2695</v>
      </c>
      <c r="BR2659" s="10" t="s">
        <v>617</v>
      </c>
      <c r="BS2659" s="10">
        <v>2.5099999999999998</v>
      </c>
      <c r="BT2659" s="10">
        <v>0.77500000000000002</v>
      </c>
      <c r="BU2659" s="10">
        <v>144.61000000000001</v>
      </c>
      <c r="BV2659" s="10">
        <v>10.3</v>
      </c>
      <c r="BX2659" s="10">
        <v>3.3</v>
      </c>
      <c r="BY2659" s="10">
        <v>0.87</v>
      </c>
      <c r="BZ2659" s="10">
        <v>187.88</v>
      </c>
      <c r="CA2659" s="10">
        <v>10.3</v>
      </c>
      <c r="CC2659" s="10">
        <v>0</v>
      </c>
      <c r="CD2659" s="10">
        <v>0</v>
      </c>
      <c r="CE2659" s="10">
        <v>0</v>
      </c>
      <c r="CF2659" s="10">
        <v>9.9</v>
      </c>
      <c r="CH2659" s="10">
        <v>2694</v>
      </c>
      <c r="CI2659" s="10" t="s">
        <v>616</v>
      </c>
      <c r="CJ2659" s="10">
        <v>2.3559999999999999</v>
      </c>
      <c r="CK2659" s="10">
        <v>1.02</v>
      </c>
      <c r="CL2659" s="10">
        <v>141.31</v>
      </c>
      <c r="CM2659" s="10">
        <v>10.199999999999999</v>
      </c>
      <c r="CO2659" s="10">
        <v>2.36</v>
      </c>
      <c r="CP2659" s="10">
        <v>1.1299999999999999</v>
      </c>
      <c r="CQ2659" s="10">
        <v>144.04</v>
      </c>
      <c r="CR2659" s="10">
        <v>9.9</v>
      </c>
      <c r="CT2659" s="10">
        <v>3.5</v>
      </c>
      <c r="CU2659" s="10">
        <v>1.37</v>
      </c>
      <c r="CV2659" s="10">
        <v>206.91</v>
      </c>
      <c r="CW2659" s="10">
        <v>10.3</v>
      </c>
      <c r="CY2659" s="10">
        <v>2695</v>
      </c>
      <c r="CZ2659" s="10" t="s">
        <v>617</v>
      </c>
      <c r="DA2659" s="10">
        <v>2.5649999999999999</v>
      </c>
      <c r="DB2659" s="10">
        <v>0.69499999999999995</v>
      </c>
      <c r="DC2659" s="10">
        <v>146.29</v>
      </c>
      <c r="DD2659" s="10">
        <v>10.1</v>
      </c>
      <c r="DF2659" s="10">
        <v>3.26</v>
      </c>
      <c r="DG2659" s="10">
        <v>0.91</v>
      </c>
      <c r="DH2659" s="10">
        <v>186.33</v>
      </c>
      <c r="DI2659" s="10">
        <v>10.199999999999999</v>
      </c>
      <c r="DK2659" s="10">
        <v>2.645</v>
      </c>
      <c r="DL2659" s="10">
        <v>0.73499999999999999</v>
      </c>
      <c r="DM2659" s="10">
        <v>151.1</v>
      </c>
      <c r="DN2659" s="10">
        <v>10.1</v>
      </c>
    </row>
    <row r="2660" spans="1:118" x14ac:dyDescent="0.25">
      <c r="A2660" s="10">
        <v>2697</v>
      </c>
      <c r="R2660" s="10">
        <v>2717</v>
      </c>
      <c r="S2660" s="10" t="s">
        <v>605</v>
      </c>
      <c r="AI2660" s="10">
        <v>2717</v>
      </c>
      <c r="AJ2660" s="10" t="s">
        <v>605</v>
      </c>
      <c r="AZ2660" s="10">
        <v>2699</v>
      </c>
      <c r="BA2660" s="10" t="s">
        <v>293</v>
      </c>
      <c r="BB2660" s="10">
        <v>0.31999999999970896</v>
      </c>
      <c r="BC2660" s="10">
        <v>0.23999999999978172</v>
      </c>
      <c r="BD2660" s="10">
        <v>22.020368841158064</v>
      </c>
      <c r="BE2660" s="10">
        <v>10.3</v>
      </c>
      <c r="BG2660" s="10">
        <v>0.48000000000320142</v>
      </c>
      <c r="BH2660" s="10">
        <v>0.23999999999978172</v>
      </c>
      <c r="BI2660" s="10">
        <v>29.543424971247752</v>
      </c>
      <c r="BJ2660" s="10">
        <v>10.199999999999999</v>
      </c>
      <c r="BL2660" s="10">
        <v>0.72000000000116415</v>
      </c>
      <c r="BM2660" s="10">
        <v>0.3999999999996362</v>
      </c>
      <c r="BN2660" s="10">
        <v>45.342714631423121</v>
      </c>
      <c r="BO2660" s="10">
        <v>10.4</v>
      </c>
      <c r="BQ2660" s="10">
        <v>2696</v>
      </c>
      <c r="BR2660" s="10" t="s">
        <v>618</v>
      </c>
      <c r="BS2660" s="10">
        <v>2.524</v>
      </c>
      <c r="BT2660" s="10">
        <v>0.56000000000000005</v>
      </c>
      <c r="BU2660" s="10">
        <v>142.33000000000001</v>
      </c>
      <c r="BV2660" s="10">
        <v>10.3</v>
      </c>
      <c r="BX2660" s="10">
        <v>3.4820000000000002</v>
      </c>
      <c r="BY2660" s="10">
        <v>0.96</v>
      </c>
      <c r="BZ2660" s="10">
        <v>198.84</v>
      </c>
      <c r="CA2660" s="10">
        <v>10.1</v>
      </c>
      <c r="CC2660" s="10">
        <v>6.7939999999999996</v>
      </c>
      <c r="CD2660" s="10">
        <v>2.89</v>
      </c>
      <c r="CE2660" s="10">
        <v>406.45</v>
      </c>
      <c r="CF2660" s="10">
        <v>9.9</v>
      </c>
      <c r="CH2660" s="10">
        <v>2695</v>
      </c>
      <c r="CI2660" s="10" t="s">
        <v>617</v>
      </c>
      <c r="CJ2660" s="10">
        <v>0.69499999999999995</v>
      </c>
      <c r="CK2660" s="10">
        <v>0.495</v>
      </c>
      <c r="CL2660" s="10">
        <v>46.97</v>
      </c>
      <c r="CM2660" s="10">
        <v>10.3</v>
      </c>
      <c r="CO2660" s="10">
        <v>0.69499999999999995</v>
      </c>
      <c r="CP2660" s="10">
        <v>0.4</v>
      </c>
      <c r="CQ2660" s="10">
        <v>44.14</v>
      </c>
      <c r="CR2660" s="10">
        <v>10</v>
      </c>
      <c r="CT2660" s="10">
        <v>0.69499999999999995</v>
      </c>
      <c r="CU2660" s="10">
        <v>0.36</v>
      </c>
      <c r="CV2660" s="10">
        <v>43.08</v>
      </c>
      <c r="CW2660" s="10">
        <v>10.4</v>
      </c>
      <c r="CY2660" s="10">
        <v>2696</v>
      </c>
      <c r="CZ2660" s="10" t="s">
        <v>618</v>
      </c>
      <c r="DA2660" s="10">
        <v>2.524</v>
      </c>
      <c r="DB2660" s="10">
        <v>0.88</v>
      </c>
      <c r="DC2660" s="10">
        <v>147.15</v>
      </c>
      <c r="DD2660" s="10">
        <v>10.1</v>
      </c>
      <c r="DF2660" s="10">
        <v>4.5620000000000003</v>
      </c>
      <c r="DG2660" s="10">
        <v>1.44</v>
      </c>
      <c r="DH2660" s="10">
        <v>263.36</v>
      </c>
      <c r="DI2660" s="10">
        <v>10.199999999999999</v>
      </c>
      <c r="DK2660" s="10">
        <v>3.7240000000000002</v>
      </c>
      <c r="DL2660" s="10">
        <v>1</v>
      </c>
      <c r="DM2660" s="10">
        <v>212.27</v>
      </c>
      <c r="DN2660" s="10">
        <v>10</v>
      </c>
    </row>
    <row r="2661" spans="1:118" x14ac:dyDescent="0.25">
      <c r="A2661" s="10">
        <v>2698</v>
      </c>
      <c r="R2661" s="10">
        <v>2718</v>
      </c>
      <c r="S2661" s="10" t="s">
        <v>621</v>
      </c>
      <c r="T2661" s="10">
        <v>7.999999999992724E-2</v>
      </c>
      <c r="U2661" s="10">
        <v>3.999999999996362E-2</v>
      </c>
      <c r="V2661" s="10">
        <v>5.1700993699370077</v>
      </c>
      <c r="W2661" s="10">
        <v>10</v>
      </c>
      <c r="Y2661" s="10">
        <v>0.11999999999989086</v>
      </c>
      <c r="Z2661" s="10">
        <v>3.999999999996362E-2</v>
      </c>
      <c r="AA2661" s="10">
        <v>7.3116246477815103</v>
      </c>
      <c r="AB2661" s="10">
        <v>10</v>
      </c>
      <c r="AD2661" s="10">
        <v>0.11999999999989086</v>
      </c>
      <c r="AE2661" s="10">
        <v>3.999999999996362E-2</v>
      </c>
      <c r="AF2661" s="10">
        <v>7.3116246477815103</v>
      </c>
      <c r="AG2661" s="10">
        <v>10</v>
      </c>
      <c r="AI2661" s="10">
        <v>2718</v>
      </c>
      <c r="AJ2661" s="10" t="s">
        <v>621</v>
      </c>
      <c r="AK2661" s="10">
        <v>0.23999999999978172</v>
      </c>
      <c r="AL2661" s="10">
        <v>4.0000000000190994E-2</v>
      </c>
      <c r="AM2661" s="10">
        <v>14.064190821488143</v>
      </c>
      <c r="AN2661" s="10">
        <v>10</v>
      </c>
      <c r="AP2661" s="10">
        <v>0.28000000000065484</v>
      </c>
      <c r="AQ2661" s="10">
        <v>3.999999999996362E-2</v>
      </c>
      <c r="AR2661" s="10">
        <v>16.349289738454459</v>
      </c>
      <c r="AS2661" s="10">
        <v>10</v>
      </c>
      <c r="AU2661" s="10">
        <v>0.31999999999970896</v>
      </c>
      <c r="AV2661" s="10">
        <v>8.0000000000154614E-2</v>
      </c>
      <c r="AW2661" s="10">
        <v>19.066384395905661</v>
      </c>
      <c r="AX2661" s="10">
        <v>10</v>
      </c>
      <c r="AZ2661" s="10">
        <v>2700</v>
      </c>
      <c r="BA2661" s="10" t="s">
        <v>294</v>
      </c>
      <c r="BB2661" s="10">
        <v>9.0000000000600267E-2</v>
      </c>
      <c r="BC2661" s="10">
        <v>5.999999999994543E-2</v>
      </c>
      <c r="BD2661" s="10">
        <v>5.9546676721381155</v>
      </c>
      <c r="BE2661" s="10">
        <v>10.3</v>
      </c>
      <c r="BG2661" s="10">
        <v>0.18000000000120053</v>
      </c>
      <c r="BH2661" s="10">
        <v>5.999999999994543E-2</v>
      </c>
      <c r="BI2661" s="10">
        <v>10.44517806833055</v>
      </c>
      <c r="BJ2661" s="10">
        <v>10.199999999999999</v>
      </c>
      <c r="BL2661" s="10">
        <v>0.29999999999972715</v>
      </c>
      <c r="BM2661" s="10">
        <v>0.11999999999989086</v>
      </c>
      <c r="BN2661" s="10">
        <v>17.787497298528841</v>
      </c>
      <c r="BO2661" s="10">
        <v>10.4</v>
      </c>
      <c r="BQ2661" s="10">
        <v>2697</v>
      </c>
      <c r="BR2661" s="10" t="s">
        <v>619</v>
      </c>
      <c r="BS2661" s="10">
        <v>4.1150000000000002</v>
      </c>
      <c r="BT2661" s="10">
        <v>1.33</v>
      </c>
      <c r="BU2661" s="10">
        <v>238.07</v>
      </c>
      <c r="BV2661" s="10">
        <v>10.3</v>
      </c>
      <c r="BX2661" s="10">
        <v>6.8650000000000002</v>
      </c>
      <c r="BY2661" s="10">
        <v>1.9950000000000001</v>
      </c>
      <c r="BZ2661" s="10">
        <v>393.56</v>
      </c>
      <c r="CA2661" s="10">
        <v>10.199999999999999</v>
      </c>
      <c r="CC2661" s="10">
        <v>10.31</v>
      </c>
      <c r="CD2661" s="10">
        <v>1.92</v>
      </c>
      <c r="CE2661" s="10">
        <v>577.33000000000004</v>
      </c>
      <c r="CF2661" s="10">
        <v>9.9</v>
      </c>
      <c r="CH2661" s="10">
        <v>2696</v>
      </c>
      <c r="CI2661" s="10" t="s">
        <v>618</v>
      </c>
      <c r="CJ2661" s="10">
        <v>1.204</v>
      </c>
      <c r="CK2661" s="10">
        <v>0.64</v>
      </c>
      <c r="CL2661" s="10">
        <v>75.06</v>
      </c>
      <c r="CM2661" s="10">
        <v>10.3</v>
      </c>
      <c r="CO2661" s="10">
        <v>1.72</v>
      </c>
      <c r="CP2661" s="10">
        <v>0.68</v>
      </c>
      <c r="CQ2661" s="10">
        <v>101.82</v>
      </c>
      <c r="CR2661" s="10">
        <v>9.9</v>
      </c>
      <c r="CT2661" s="10">
        <v>4.1420000000000003</v>
      </c>
      <c r="CU2661" s="10">
        <v>2.0499999999999998</v>
      </c>
      <c r="CV2661" s="10">
        <v>254.43</v>
      </c>
      <c r="CW2661" s="10">
        <v>10.4</v>
      </c>
      <c r="CY2661" s="10">
        <v>2697</v>
      </c>
      <c r="CZ2661" s="10" t="s">
        <v>619</v>
      </c>
      <c r="DA2661" s="10">
        <v>4.5650000000000004</v>
      </c>
      <c r="DB2661" s="10">
        <v>1.45</v>
      </c>
      <c r="DC2661" s="10">
        <v>263.68</v>
      </c>
      <c r="DD2661" s="10">
        <v>10</v>
      </c>
      <c r="DF2661" s="10">
        <v>8.48</v>
      </c>
      <c r="DG2661" s="10">
        <v>2.4849999999999999</v>
      </c>
      <c r="DH2661" s="10">
        <v>486.46</v>
      </c>
      <c r="DI2661" s="10">
        <v>10.199999999999999</v>
      </c>
      <c r="DK2661" s="10">
        <v>7.6550000000000002</v>
      </c>
      <c r="DL2661" s="10">
        <v>1.575</v>
      </c>
      <c r="DM2661" s="10">
        <v>430.24</v>
      </c>
      <c r="DN2661" s="10">
        <v>10</v>
      </c>
    </row>
    <row r="2662" spans="1:118" x14ac:dyDescent="0.25">
      <c r="A2662" s="10">
        <v>3252</v>
      </c>
      <c r="R2662" s="10">
        <v>2719</v>
      </c>
      <c r="S2662" s="10" t="s">
        <v>305</v>
      </c>
      <c r="T2662" s="10">
        <v>3.999999999996362E-2</v>
      </c>
      <c r="U2662" s="10">
        <v>2.0000000000095497E-2</v>
      </c>
      <c r="V2662" s="10">
        <v>2.5850496849714428</v>
      </c>
      <c r="W2662" s="10">
        <v>10</v>
      </c>
      <c r="Y2662" s="10">
        <v>3.999999999996362E-2</v>
      </c>
      <c r="Z2662" s="10">
        <v>1.999999999998181E-2</v>
      </c>
      <c r="AA2662" s="10">
        <v>2.5850496849685038</v>
      </c>
      <c r="AB2662" s="10">
        <v>10</v>
      </c>
      <c r="AD2662" s="10">
        <v>1.999999999998181E-2</v>
      </c>
      <c r="AE2662" s="10">
        <v>1.999999999998181E-2</v>
      </c>
      <c r="AF2662" s="10">
        <v>1.6349289738402413</v>
      </c>
      <c r="AG2662" s="10">
        <v>10</v>
      </c>
      <c r="AI2662" s="10">
        <v>2719</v>
      </c>
      <c r="AJ2662" s="10" t="s">
        <v>305</v>
      </c>
      <c r="AK2662" s="10">
        <v>0</v>
      </c>
      <c r="AL2662" s="10">
        <v>0</v>
      </c>
      <c r="AM2662" s="10">
        <v>0</v>
      </c>
      <c r="AN2662" s="10">
        <v>10</v>
      </c>
      <c r="AP2662" s="10">
        <v>0</v>
      </c>
      <c r="AQ2662" s="10">
        <v>0</v>
      </c>
      <c r="AR2662" s="10">
        <v>0</v>
      </c>
      <c r="AS2662" s="10">
        <v>10</v>
      </c>
      <c r="AU2662" s="10">
        <v>0</v>
      </c>
      <c r="AV2662" s="10">
        <v>0</v>
      </c>
      <c r="AW2662" s="10">
        <v>0</v>
      </c>
      <c r="AX2662" s="10">
        <v>10</v>
      </c>
      <c r="AZ2662" s="10">
        <v>2701</v>
      </c>
      <c r="BA2662" s="10" t="s">
        <v>296</v>
      </c>
      <c r="BB2662" s="10">
        <v>0.40000000000145519</v>
      </c>
      <c r="BC2662" s="10">
        <v>0.23999999999978172</v>
      </c>
      <c r="BD2662" s="10">
        <v>25.679942283994471</v>
      </c>
      <c r="BE2662" s="10">
        <v>10.3</v>
      </c>
      <c r="BG2662" s="10">
        <v>0.56000000000130967</v>
      </c>
      <c r="BH2662" s="10">
        <v>0.23999999999978172</v>
      </c>
      <c r="BI2662" s="10">
        <v>33.540426560431072</v>
      </c>
      <c r="BJ2662" s="10">
        <v>10.199999999999999</v>
      </c>
      <c r="BL2662" s="10">
        <v>1.0400000000008731</v>
      </c>
      <c r="BM2662" s="10">
        <v>0.23999999999978172</v>
      </c>
      <c r="BN2662" s="10">
        <v>58.757672729474734</v>
      </c>
      <c r="BO2662" s="10">
        <v>10.4</v>
      </c>
      <c r="BQ2662" s="10">
        <v>2698</v>
      </c>
      <c r="BR2662" s="10" t="s">
        <v>290</v>
      </c>
      <c r="BS2662" s="10">
        <v>1.38</v>
      </c>
      <c r="BT2662" s="10">
        <v>0.66</v>
      </c>
      <c r="BU2662" s="10">
        <v>84.21</v>
      </c>
      <c r="BV2662" s="10">
        <v>10.199999999999999</v>
      </c>
      <c r="BX2662" s="10">
        <v>2.2200000000000002</v>
      </c>
      <c r="BY2662" s="10">
        <v>0.78</v>
      </c>
      <c r="BZ2662" s="10">
        <v>129.54</v>
      </c>
      <c r="CA2662" s="10">
        <v>10.1</v>
      </c>
      <c r="CC2662" s="10">
        <v>1.8</v>
      </c>
      <c r="CD2662" s="10">
        <v>0.6</v>
      </c>
      <c r="CE2662" s="10">
        <v>104.45</v>
      </c>
      <c r="CF2662" s="10">
        <v>9.9</v>
      </c>
      <c r="CH2662" s="10">
        <v>2697</v>
      </c>
      <c r="CI2662" s="10" t="s">
        <v>619</v>
      </c>
      <c r="CJ2662" s="10">
        <v>2.4449999999999998</v>
      </c>
      <c r="CK2662" s="10">
        <v>2.0950000000000002</v>
      </c>
      <c r="CL2662" s="10">
        <v>177.25</v>
      </c>
      <c r="CM2662" s="10">
        <v>10.199999999999999</v>
      </c>
      <c r="CO2662" s="10">
        <v>2.67</v>
      </c>
      <c r="CP2662" s="10">
        <v>1.2150000000000001</v>
      </c>
      <c r="CQ2662" s="10">
        <v>161.49</v>
      </c>
      <c r="CR2662" s="10">
        <v>9.9</v>
      </c>
      <c r="CT2662" s="10">
        <v>4.1550000000000002</v>
      </c>
      <c r="CU2662" s="10">
        <v>1.645</v>
      </c>
      <c r="CV2662" s="10">
        <v>246.01</v>
      </c>
      <c r="CW2662" s="10">
        <v>10.3</v>
      </c>
      <c r="CY2662" s="10">
        <v>2698</v>
      </c>
      <c r="CZ2662" s="10" t="s">
        <v>290</v>
      </c>
      <c r="DA2662" s="10">
        <v>1.08</v>
      </c>
      <c r="DB2662" s="10">
        <v>0.36</v>
      </c>
      <c r="DC2662" s="10">
        <v>62.67</v>
      </c>
      <c r="DD2662" s="10">
        <v>10.1</v>
      </c>
      <c r="DF2662" s="10">
        <v>2.04</v>
      </c>
      <c r="DG2662" s="10">
        <v>0.66</v>
      </c>
      <c r="DH2662" s="10">
        <v>118.04</v>
      </c>
      <c r="DI2662" s="10">
        <v>10.199999999999999</v>
      </c>
      <c r="DK2662" s="10">
        <v>1.5</v>
      </c>
      <c r="DL2662" s="10">
        <v>0.3</v>
      </c>
      <c r="DM2662" s="10">
        <v>84.21</v>
      </c>
      <c r="DN2662" s="10">
        <v>10.1</v>
      </c>
    </row>
    <row r="2663" spans="1:118" x14ac:dyDescent="0.25">
      <c r="A2663" s="10">
        <v>2699</v>
      </c>
      <c r="R2663" s="10">
        <v>2720</v>
      </c>
      <c r="S2663" s="10" t="s">
        <v>291</v>
      </c>
      <c r="T2663" s="10">
        <v>2.0000000000436557E-2</v>
      </c>
      <c r="U2663" s="10">
        <v>1.999999999998181E-2</v>
      </c>
      <c r="V2663" s="10">
        <v>1.6349289738588284</v>
      </c>
      <c r="W2663" s="10">
        <v>10</v>
      </c>
      <c r="Y2663" s="10">
        <v>8.0000000000836735E-2</v>
      </c>
      <c r="Z2663" s="10">
        <v>1.999999999998181E-2</v>
      </c>
      <c r="AA2663" s="10">
        <v>4.7665960990266214</v>
      </c>
      <c r="AB2663" s="10">
        <v>10</v>
      </c>
      <c r="AD2663" s="10">
        <v>6.0000000000400178E-2</v>
      </c>
      <c r="AE2663" s="10">
        <v>1.999999999998181E-2</v>
      </c>
      <c r="AF2663" s="10">
        <v>3.6558123239156921</v>
      </c>
      <c r="AG2663" s="10">
        <v>10</v>
      </c>
      <c r="AI2663" s="10">
        <v>2720</v>
      </c>
      <c r="AJ2663" s="10" t="s">
        <v>291</v>
      </c>
      <c r="AK2663" s="10">
        <v>0.13999999999941792</v>
      </c>
      <c r="AL2663" s="10">
        <v>4.0000000000190994E-2</v>
      </c>
      <c r="AM2663" s="10">
        <v>8.4163120106996043</v>
      </c>
      <c r="AN2663" s="10">
        <v>10</v>
      </c>
      <c r="AP2663" s="10">
        <v>0.17999999999938154</v>
      </c>
      <c r="AQ2663" s="10">
        <v>3.999999999996362E-2</v>
      </c>
      <c r="AR2663" s="10">
        <v>10.65843289856914</v>
      </c>
      <c r="AS2663" s="10">
        <v>10</v>
      </c>
      <c r="AU2663" s="10">
        <v>0.1999999999998181</v>
      </c>
      <c r="AV2663" s="10">
        <v>5.999999999994543E-2</v>
      </c>
      <c r="AW2663" s="10">
        <v>12.069718507400063</v>
      </c>
      <c r="AX2663" s="10">
        <v>10</v>
      </c>
      <c r="AZ2663" s="10">
        <v>2702</v>
      </c>
      <c r="BA2663" s="10" t="s">
        <v>297</v>
      </c>
      <c r="BB2663" s="10">
        <v>0.8799999999901047</v>
      </c>
      <c r="BC2663" s="10">
        <v>0.39999999999781721</v>
      </c>
      <c r="BD2663" s="10">
        <v>53.214625812147219</v>
      </c>
      <c r="BE2663" s="10">
        <v>10.3</v>
      </c>
      <c r="BG2663" s="10">
        <v>1.2799999999988358</v>
      </c>
      <c r="BH2663" s="10">
        <v>0.56000000000130967</v>
      </c>
      <c r="BI2663" s="10">
        <v>76.91384176852722</v>
      </c>
      <c r="BJ2663" s="10">
        <v>10.199999999999999</v>
      </c>
      <c r="BL2663" s="10">
        <v>2.9599999999918509</v>
      </c>
      <c r="BM2663" s="10">
        <v>0.72000000000116415</v>
      </c>
      <c r="BN2663" s="10">
        <v>167.70213280142696</v>
      </c>
      <c r="BO2663" s="10">
        <v>10.4</v>
      </c>
      <c r="BQ2663" s="10">
        <v>3252</v>
      </c>
      <c r="BR2663" s="10" t="s">
        <v>291</v>
      </c>
      <c r="BS2663" s="10">
        <v>0.06</v>
      </c>
      <c r="BT2663" s="10">
        <v>0</v>
      </c>
      <c r="BU2663" s="10">
        <v>3.3</v>
      </c>
      <c r="BV2663" s="10">
        <v>10.199999999999999</v>
      </c>
      <c r="BX2663" s="10">
        <v>0.06</v>
      </c>
      <c r="BY2663" s="10">
        <v>0</v>
      </c>
      <c r="BZ2663" s="10">
        <v>3.3</v>
      </c>
      <c r="CA2663" s="10">
        <v>10.1</v>
      </c>
      <c r="CC2663" s="10">
        <v>0</v>
      </c>
      <c r="CD2663" s="10">
        <v>0</v>
      </c>
      <c r="CE2663" s="10">
        <v>0</v>
      </c>
      <c r="CF2663" s="10">
        <v>9.9</v>
      </c>
      <c r="CH2663" s="10">
        <v>2698</v>
      </c>
      <c r="CI2663" s="10" t="s">
        <v>290</v>
      </c>
      <c r="CJ2663" s="10">
        <v>0.24</v>
      </c>
      <c r="CK2663" s="10">
        <v>0.12</v>
      </c>
      <c r="CL2663" s="10">
        <v>14.77</v>
      </c>
      <c r="CM2663" s="10">
        <v>10.199999999999999</v>
      </c>
      <c r="CO2663" s="10">
        <v>0.24</v>
      </c>
      <c r="CP2663" s="10">
        <v>0.18</v>
      </c>
      <c r="CQ2663" s="10">
        <v>16.52</v>
      </c>
      <c r="CR2663" s="10">
        <v>9.9</v>
      </c>
      <c r="CT2663" s="10">
        <v>0.42</v>
      </c>
      <c r="CU2663" s="10">
        <v>0.12</v>
      </c>
      <c r="CV2663" s="10">
        <v>24.05</v>
      </c>
      <c r="CW2663" s="10">
        <v>10.3</v>
      </c>
      <c r="CY2663" s="10">
        <v>3252</v>
      </c>
      <c r="CZ2663" s="10" t="s">
        <v>291</v>
      </c>
      <c r="DA2663" s="10">
        <v>0.06</v>
      </c>
      <c r="DB2663" s="10">
        <v>0</v>
      </c>
      <c r="DC2663" s="10">
        <v>3.3</v>
      </c>
      <c r="DD2663" s="10">
        <v>10.1</v>
      </c>
      <c r="DF2663" s="10">
        <v>0.06</v>
      </c>
      <c r="DG2663" s="10">
        <v>0</v>
      </c>
      <c r="DH2663" s="10">
        <v>3.3</v>
      </c>
      <c r="DI2663" s="10">
        <v>10.199999999999999</v>
      </c>
      <c r="DK2663" s="10">
        <v>0.06</v>
      </c>
      <c r="DL2663" s="10">
        <v>0</v>
      </c>
      <c r="DM2663" s="10">
        <v>3.3</v>
      </c>
      <c r="DN2663" s="10">
        <v>10.1</v>
      </c>
    </row>
    <row r="2664" spans="1:118" x14ac:dyDescent="0.25">
      <c r="A2664" s="10">
        <v>2700</v>
      </c>
      <c r="R2664" s="10">
        <v>2721</v>
      </c>
      <c r="S2664" s="10" t="s">
        <v>285</v>
      </c>
      <c r="T2664" s="10">
        <v>8.9999999999236024E-2</v>
      </c>
      <c r="U2664" s="10">
        <v>9.0000000000600267E-2</v>
      </c>
      <c r="V2664" s="10">
        <v>7.0742119060395057</v>
      </c>
      <c r="W2664" s="10">
        <v>10</v>
      </c>
      <c r="Y2664" s="10">
        <v>0.17999999999847205</v>
      </c>
      <c r="Z2664" s="10">
        <v>0.17999999999983629</v>
      </c>
      <c r="AA2664" s="10">
        <v>14.148423812025396</v>
      </c>
      <c r="AB2664" s="10">
        <v>10.5</v>
      </c>
      <c r="AD2664" s="10">
        <v>0.1500000000005457</v>
      </c>
      <c r="AE2664" s="10">
        <v>0.14999999999918145</v>
      </c>
      <c r="AF2664" s="10">
        <v>11.790353176732509</v>
      </c>
      <c r="AI2664" s="10">
        <v>2721</v>
      </c>
      <c r="AJ2664" s="10" t="s">
        <v>285</v>
      </c>
      <c r="AK2664" s="10">
        <v>0.47999999999956344</v>
      </c>
      <c r="AL2664" s="10">
        <v>0.1500000000005457</v>
      </c>
      <c r="AM2664" s="10">
        <v>27.950846955699888</v>
      </c>
      <c r="AN2664" s="10">
        <v>10</v>
      </c>
      <c r="AP2664" s="10">
        <v>0.54000000000087311</v>
      </c>
      <c r="AQ2664" s="10">
        <v>0.17999999999983629</v>
      </c>
      <c r="AR2664" s="10">
        <v>31.636837418357317</v>
      </c>
      <c r="AS2664" s="10">
        <v>10.5</v>
      </c>
      <c r="AU2664" s="10">
        <v>0.57000000000152795</v>
      </c>
      <c r="AV2664" s="10">
        <v>0.17999999999983629</v>
      </c>
      <c r="AW2664" s="10">
        <v>33.222863792604819</v>
      </c>
      <c r="AZ2664" s="10">
        <v>2703</v>
      </c>
      <c r="BA2664" s="10" t="s">
        <v>308</v>
      </c>
      <c r="BB2664" s="10">
        <v>0.54000000000087311</v>
      </c>
      <c r="BC2664" s="10">
        <v>0.23999999999978172</v>
      </c>
      <c r="BD2664" s="10">
        <v>32.531322219018747</v>
      </c>
      <c r="BE2664" s="10">
        <v>10.3</v>
      </c>
      <c r="BG2664" s="10">
        <v>1.2000000000043656</v>
      </c>
      <c r="BH2664" s="10">
        <v>0.47999999999956344</v>
      </c>
      <c r="BI2664" s="10">
        <v>71.149989194394294</v>
      </c>
      <c r="BJ2664" s="10">
        <v>10.199999999999999</v>
      </c>
      <c r="BL2664" s="10">
        <v>1.8000000000065484</v>
      </c>
      <c r="BM2664" s="10">
        <v>0.3599999999969441</v>
      </c>
      <c r="BN2664" s="10">
        <v>101.05406137623035</v>
      </c>
      <c r="BO2664" s="10">
        <v>10.4</v>
      </c>
      <c r="BQ2664" s="10">
        <v>2699</v>
      </c>
      <c r="BR2664" s="10" t="s">
        <v>293</v>
      </c>
      <c r="BS2664" s="10">
        <v>1.1200000000000001</v>
      </c>
      <c r="BT2664" s="10">
        <v>0.32</v>
      </c>
      <c r="BU2664" s="10">
        <v>64.12</v>
      </c>
      <c r="BV2664" s="10">
        <v>10.3</v>
      </c>
      <c r="BX2664" s="10">
        <v>1.36</v>
      </c>
      <c r="BY2664" s="10">
        <v>0.32</v>
      </c>
      <c r="BZ2664" s="10">
        <v>76.91</v>
      </c>
      <c r="CA2664" s="10">
        <v>10.3</v>
      </c>
      <c r="CC2664" s="10">
        <v>0.48</v>
      </c>
      <c r="CD2664" s="10">
        <v>0.32</v>
      </c>
      <c r="CE2664" s="10">
        <v>31.76</v>
      </c>
      <c r="CF2664" s="10">
        <v>9.9</v>
      </c>
      <c r="CH2664" s="10">
        <v>3252</v>
      </c>
      <c r="CI2664" s="10" t="s">
        <v>291</v>
      </c>
      <c r="CJ2664" s="10">
        <v>0.06</v>
      </c>
      <c r="CK2664" s="10">
        <v>0</v>
      </c>
      <c r="CL2664" s="10">
        <v>3.3</v>
      </c>
      <c r="CM2664" s="10">
        <v>10.199999999999999</v>
      </c>
      <c r="CO2664" s="10">
        <v>0.12</v>
      </c>
      <c r="CP2664" s="10">
        <v>0.06</v>
      </c>
      <c r="CQ2664" s="10">
        <v>7.39</v>
      </c>
      <c r="CR2664" s="10">
        <v>9.9</v>
      </c>
      <c r="CT2664" s="10">
        <v>0.06</v>
      </c>
      <c r="CU2664" s="10">
        <v>0</v>
      </c>
      <c r="CV2664" s="10">
        <v>3.3</v>
      </c>
      <c r="CW2664" s="10">
        <v>10.3</v>
      </c>
      <c r="CY2664" s="10">
        <v>2699</v>
      </c>
      <c r="CZ2664" s="10" t="s">
        <v>293</v>
      </c>
      <c r="DA2664" s="10">
        <v>0.88</v>
      </c>
      <c r="DB2664" s="10">
        <v>0.24</v>
      </c>
      <c r="DC2664" s="10">
        <v>50.21</v>
      </c>
      <c r="DD2664" s="10">
        <v>10.1</v>
      </c>
      <c r="DF2664" s="10">
        <v>1.1200000000000001</v>
      </c>
      <c r="DG2664" s="10">
        <v>0.32</v>
      </c>
      <c r="DH2664" s="10">
        <v>64.12</v>
      </c>
      <c r="DI2664" s="10">
        <v>10.199999999999999</v>
      </c>
      <c r="DK2664" s="10">
        <v>0.96</v>
      </c>
      <c r="DL2664" s="10">
        <v>0.24</v>
      </c>
      <c r="DM2664" s="10">
        <v>54.48</v>
      </c>
      <c r="DN2664" s="10">
        <v>10.1</v>
      </c>
    </row>
    <row r="2665" spans="1:118" x14ac:dyDescent="0.25">
      <c r="A2665" s="10">
        <v>2701</v>
      </c>
      <c r="R2665" s="10">
        <v>2722</v>
      </c>
      <c r="S2665" s="10" t="s">
        <v>605</v>
      </c>
      <c r="T2665" s="10">
        <v>0.59999999999854481</v>
      </c>
      <c r="U2665" s="10">
        <v>0.88000000000101863</v>
      </c>
      <c r="V2665" s="10">
        <v>58.633754828272487</v>
      </c>
      <c r="W2665" s="10">
        <v>10.7</v>
      </c>
      <c r="Y2665" s="10">
        <v>0.95999999999912689</v>
      </c>
      <c r="Z2665" s="10">
        <v>0.72000000000116415</v>
      </c>
      <c r="AA2665" s="10">
        <v>66.061106523534278</v>
      </c>
      <c r="AB2665" s="10">
        <v>10.6</v>
      </c>
      <c r="AD2665" s="10">
        <v>1.1200000000026193</v>
      </c>
      <c r="AE2665" s="10">
        <v>1</v>
      </c>
      <c r="AF2665" s="10">
        <v>82.657085071942248</v>
      </c>
      <c r="AG2665" s="10">
        <v>10.6</v>
      </c>
      <c r="AI2665" s="10">
        <v>2722</v>
      </c>
      <c r="AJ2665" s="10" t="s">
        <v>605</v>
      </c>
      <c r="AK2665" s="10">
        <v>0</v>
      </c>
      <c r="AL2665" s="10">
        <v>0</v>
      </c>
      <c r="AM2665" s="10">
        <v>0</v>
      </c>
      <c r="AN2665" s="10">
        <v>10.6</v>
      </c>
      <c r="AP2665" s="10">
        <v>0</v>
      </c>
      <c r="AQ2665" s="10">
        <v>0</v>
      </c>
      <c r="AR2665" s="10">
        <v>0</v>
      </c>
      <c r="AS2665" s="10">
        <v>10.5</v>
      </c>
      <c r="AU2665" s="10">
        <v>0</v>
      </c>
      <c r="AV2665" s="10">
        <v>0</v>
      </c>
      <c r="AW2665" s="10">
        <v>0</v>
      </c>
      <c r="AX2665" s="10">
        <v>10.5</v>
      </c>
      <c r="AZ2665" s="10">
        <v>2704</v>
      </c>
      <c r="BA2665" s="10" t="s">
        <v>299</v>
      </c>
      <c r="BB2665" s="10">
        <v>0</v>
      </c>
      <c r="BC2665" s="10">
        <v>1.5000000000071623E-2</v>
      </c>
      <c r="BD2665" s="10">
        <v>0.82576383154812127</v>
      </c>
      <c r="BE2665" s="10">
        <v>10.3</v>
      </c>
      <c r="BG2665" s="10">
        <v>1.4999999999986358E-2</v>
      </c>
      <c r="BH2665" s="10">
        <v>0</v>
      </c>
      <c r="BI2665" s="10">
        <v>0.82576383154342736</v>
      </c>
      <c r="BJ2665" s="10">
        <v>10.199999999999999</v>
      </c>
      <c r="BL2665" s="10">
        <v>1.4999999999986358E-2</v>
      </c>
      <c r="BM2665" s="10">
        <v>1.4999999999986358E-2</v>
      </c>
      <c r="BN2665" s="10">
        <v>1.1678064098858867</v>
      </c>
      <c r="BO2665" s="10">
        <v>10.4</v>
      </c>
      <c r="BQ2665" s="10">
        <v>2700</v>
      </c>
      <c r="BR2665" s="10" t="s">
        <v>294</v>
      </c>
      <c r="BS2665" s="10">
        <v>0.48</v>
      </c>
      <c r="BT2665" s="10">
        <v>0.06</v>
      </c>
      <c r="BU2665" s="10">
        <v>26.63</v>
      </c>
      <c r="BV2665" s="10">
        <v>10.199999999999999</v>
      </c>
      <c r="BX2665" s="10">
        <v>0.6</v>
      </c>
      <c r="BY2665" s="10">
        <v>0.09</v>
      </c>
      <c r="BZ2665" s="10">
        <v>33.4</v>
      </c>
      <c r="CA2665" s="10">
        <v>10.1</v>
      </c>
      <c r="CC2665" s="10">
        <v>0.78</v>
      </c>
      <c r="CD2665" s="10">
        <v>0.09</v>
      </c>
      <c r="CE2665" s="10">
        <v>43.22</v>
      </c>
      <c r="CF2665" s="10">
        <v>9.9</v>
      </c>
      <c r="CH2665" s="10">
        <v>2699</v>
      </c>
      <c r="CI2665" s="10" t="s">
        <v>293</v>
      </c>
      <c r="CJ2665" s="10">
        <v>0.32</v>
      </c>
      <c r="CK2665" s="10">
        <v>0.24</v>
      </c>
      <c r="CL2665" s="10">
        <v>22.02</v>
      </c>
      <c r="CM2665" s="10">
        <v>10.3</v>
      </c>
      <c r="CO2665" s="10">
        <v>0.4</v>
      </c>
      <c r="CP2665" s="10">
        <v>0.24</v>
      </c>
      <c r="CQ2665" s="10">
        <v>25.68</v>
      </c>
      <c r="CR2665" s="10">
        <v>10</v>
      </c>
      <c r="CT2665" s="10">
        <v>0.4</v>
      </c>
      <c r="CU2665" s="10">
        <v>0.16</v>
      </c>
      <c r="CV2665" s="10">
        <v>23.72</v>
      </c>
      <c r="CW2665" s="10">
        <v>10.4</v>
      </c>
      <c r="CY2665" s="10">
        <v>2700</v>
      </c>
      <c r="CZ2665" s="10" t="s">
        <v>294</v>
      </c>
      <c r="DA2665" s="10">
        <v>0.33</v>
      </c>
      <c r="DB2665" s="10">
        <v>0.09</v>
      </c>
      <c r="DC2665" s="10">
        <v>18.829999999999998</v>
      </c>
      <c r="DD2665" s="10">
        <v>10.1</v>
      </c>
      <c r="DF2665" s="10">
        <v>0.42</v>
      </c>
      <c r="DG2665" s="10">
        <v>0.15</v>
      </c>
      <c r="DH2665" s="10">
        <v>24.55</v>
      </c>
      <c r="DI2665" s="10">
        <v>10.199999999999999</v>
      </c>
      <c r="DK2665" s="10">
        <v>0.39</v>
      </c>
      <c r="DL2665" s="10">
        <v>0.09</v>
      </c>
      <c r="DM2665" s="10">
        <v>22.03</v>
      </c>
      <c r="DN2665" s="10">
        <v>10.1</v>
      </c>
    </row>
    <row r="2666" spans="1:118" x14ac:dyDescent="0.25">
      <c r="A2666" s="10">
        <v>2702</v>
      </c>
      <c r="R2666" s="10">
        <v>2723</v>
      </c>
      <c r="S2666" s="10" t="s">
        <v>621</v>
      </c>
      <c r="T2666" s="10">
        <v>0</v>
      </c>
      <c r="U2666" s="10">
        <v>0</v>
      </c>
      <c r="V2666" s="10">
        <v>0</v>
      </c>
      <c r="W2666" s="10">
        <v>10.7</v>
      </c>
      <c r="Y2666" s="10">
        <v>0</v>
      </c>
      <c r="Z2666" s="10">
        <v>0</v>
      </c>
      <c r="AA2666" s="10">
        <v>0</v>
      </c>
      <c r="AB2666" s="10">
        <v>10.6</v>
      </c>
      <c r="AD2666" s="10">
        <v>0</v>
      </c>
      <c r="AE2666" s="10">
        <v>0</v>
      </c>
      <c r="AF2666" s="10">
        <v>0</v>
      </c>
      <c r="AG2666" s="10">
        <v>10.6</v>
      </c>
      <c r="AI2666" s="10">
        <v>2723</v>
      </c>
      <c r="AJ2666" s="10" t="s">
        <v>621</v>
      </c>
      <c r="AK2666" s="10">
        <v>1.3999999999978172</v>
      </c>
      <c r="AL2666" s="10">
        <v>0.52000000000043656</v>
      </c>
      <c r="AM2666" s="10">
        <v>82.215930426956419</v>
      </c>
      <c r="AN2666" s="10">
        <v>10.6</v>
      </c>
      <c r="AP2666" s="10">
        <v>1.7999999999992724</v>
      </c>
      <c r="AQ2666" s="10">
        <v>0.52000000000043656</v>
      </c>
      <c r="AR2666" s="10">
        <v>103.14374613709228</v>
      </c>
      <c r="AS2666" s="10">
        <v>10.5</v>
      </c>
      <c r="AU2666" s="10">
        <v>1.8400000000001455</v>
      </c>
      <c r="AV2666" s="10">
        <v>0.55999999999949068</v>
      </c>
      <c r="AW2666" s="10">
        <v>105.8811144964162</v>
      </c>
      <c r="AX2666" s="10">
        <v>10.5</v>
      </c>
      <c r="AZ2666" s="10">
        <v>2705</v>
      </c>
      <c r="BA2666" s="10" t="s">
        <v>300</v>
      </c>
      <c r="BB2666" s="10">
        <v>0.36000000000058208</v>
      </c>
      <c r="BC2666" s="10">
        <v>0.23999999999978172</v>
      </c>
      <c r="BD2666" s="10">
        <v>23.81867068846914</v>
      </c>
      <c r="BE2666" s="10">
        <v>10.3</v>
      </c>
      <c r="BG2666" s="10">
        <v>0.63999999999941792</v>
      </c>
      <c r="BH2666" s="10">
        <v>0.40000000000145519</v>
      </c>
      <c r="BI2666" s="10">
        <v>41.547948833735532</v>
      </c>
      <c r="BJ2666" s="10">
        <v>10.199999999999999</v>
      </c>
      <c r="BL2666" s="10">
        <v>0.68000000000029104</v>
      </c>
      <c r="BM2666" s="10">
        <v>0.3999999999996362</v>
      </c>
      <c r="BN2666" s="10">
        <v>43.430956065659629</v>
      </c>
      <c r="BO2666" s="10">
        <v>10.4</v>
      </c>
      <c r="BQ2666" s="10">
        <v>2701</v>
      </c>
      <c r="BR2666" s="10" t="s">
        <v>296</v>
      </c>
      <c r="BS2666" s="10">
        <v>0.48</v>
      </c>
      <c r="BT2666" s="10">
        <v>0.08</v>
      </c>
      <c r="BU2666" s="10">
        <v>26.79</v>
      </c>
      <c r="BV2666" s="10">
        <v>10.3</v>
      </c>
      <c r="BX2666" s="10">
        <v>0.88</v>
      </c>
      <c r="BY2666" s="10">
        <v>0.08</v>
      </c>
      <c r="BZ2666" s="10">
        <v>48.64</v>
      </c>
      <c r="CA2666" s="10">
        <v>10.3</v>
      </c>
      <c r="CC2666" s="10">
        <v>0.48</v>
      </c>
      <c r="CD2666" s="10">
        <v>0</v>
      </c>
      <c r="CE2666" s="10">
        <v>26.42</v>
      </c>
      <c r="CF2666" s="10">
        <v>9.9</v>
      </c>
      <c r="CH2666" s="10">
        <v>2700</v>
      </c>
      <c r="CI2666" s="10" t="s">
        <v>294</v>
      </c>
      <c r="CJ2666" s="10">
        <v>0.09</v>
      </c>
      <c r="CK2666" s="10">
        <v>0.06</v>
      </c>
      <c r="CL2666" s="10">
        <v>5.95</v>
      </c>
      <c r="CM2666" s="10">
        <v>10.199999999999999</v>
      </c>
      <c r="CO2666" s="10">
        <v>0.06</v>
      </c>
      <c r="CP2666" s="10">
        <v>0.09</v>
      </c>
      <c r="CQ2666" s="10">
        <v>5.95</v>
      </c>
      <c r="CR2666" s="10">
        <v>9.9</v>
      </c>
      <c r="CT2666" s="10">
        <v>0.108</v>
      </c>
      <c r="CU2666" s="10">
        <v>0.09</v>
      </c>
      <c r="CV2666" s="10">
        <v>7.74</v>
      </c>
      <c r="CW2666" s="10">
        <v>10.3</v>
      </c>
      <c r="CY2666" s="10">
        <v>2701</v>
      </c>
      <c r="CZ2666" s="10" t="s">
        <v>296</v>
      </c>
      <c r="DA2666" s="10">
        <v>1.1200000000000001</v>
      </c>
      <c r="DB2666" s="10">
        <v>0.24</v>
      </c>
      <c r="DC2666" s="10">
        <v>63.06</v>
      </c>
      <c r="DD2666" s="10">
        <v>10.1</v>
      </c>
      <c r="DF2666" s="10">
        <v>1.44</v>
      </c>
      <c r="DG2666" s="10">
        <v>0.32</v>
      </c>
      <c r="DH2666" s="10">
        <v>81.209999999999994</v>
      </c>
      <c r="DI2666" s="10">
        <v>10.199999999999999</v>
      </c>
      <c r="DK2666" s="10">
        <v>1.04</v>
      </c>
      <c r="DL2666" s="10">
        <v>0.24</v>
      </c>
      <c r="DM2666" s="10">
        <v>58.76</v>
      </c>
      <c r="DN2666" s="10">
        <v>10.1</v>
      </c>
    </row>
    <row r="2667" spans="1:118" x14ac:dyDescent="0.25">
      <c r="A2667" s="10">
        <v>2703</v>
      </c>
      <c r="R2667" s="10">
        <v>2724</v>
      </c>
      <c r="S2667" s="10" t="s">
        <v>285</v>
      </c>
      <c r="T2667" s="10">
        <v>4.5000000000300133E-2</v>
      </c>
      <c r="U2667" s="10">
        <v>7.4999999999931788E-2</v>
      </c>
      <c r="V2667" s="10">
        <v>4.8149891782425236</v>
      </c>
      <c r="W2667" s="10">
        <v>10.7</v>
      </c>
      <c r="Y2667" s="10">
        <v>0.11999999999989086</v>
      </c>
      <c r="Z2667" s="10">
        <v>0.10500000000024556</v>
      </c>
      <c r="AA2667" s="10">
        <v>8.7779899362014486</v>
      </c>
      <c r="AB2667" s="10">
        <v>10.6</v>
      </c>
      <c r="AD2667" s="10">
        <v>0.11999999999989086</v>
      </c>
      <c r="AE2667" s="10">
        <v>0.10500000000024556</v>
      </c>
      <c r="AF2667" s="10">
        <v>8.7779899362014486</v>
      </c>
      <c r="AG2667" s="10">
        <v>10.6</v>
      </c>
      <c r="AI2667" s="10">
        <v>2724</v>
      </c>
      <c r="AJ2667" s="10" t="s">
        <v>285</v>
      </c>
      <c r="AK2667" s="10">
        <v>0.28500000000008185</v>
      </c>
      <c r="AL2667" s="10">
        <v>8.9999999999918145E-2</v>
      </c>
      <c r="AM2667" s="10">
        <v>16.453227782968487</v>
      </c>
      <c r="AN2667" s="10">
        <v>10.6</v>
      </c>
      <c r="AP2667" s="10">
        <v>0.34500000000002728</v>
      </c>
      <c r="AQ2667" s="10">
        <v>8.9999999999918145E-2</v>
      </c>
      <c r="AR2667" s="10">
        <v>19.628182203146004</v>
      </c>
      <c r="AS2667" s="10">
        <v>10.5</v>
      </c>
      <c r="AU2667" s="10">
        <v>0.28500000000008185</v>
      </c>
      <c r="AV2667" s="10">
        <v>0.10500000000024556</v>
      </c>
      <c r="AW2667" s="10">
        <v>16.720443213317399</v>
      </c>
      <c r="AX2667" s="10">
        <v>10.5</v>
      </c>
      <c r="AZ2667" s="10">
        <v>2706</v>
      </c>
      <c r="BA2667" s="10" t="s">
        <v>310</v>
      </c>
      <c r="BB2667" s="10">
        <v>0</v>
      </c>
      <c r="BC2667" s="10">
        <v>0</v>
      </c>
      <c r="BD2667" s="10">
        <v>0</v>
      </c>
      <c r="BE2667" s="10">
        <v>10.3</v>
      </c>
      <c r="BG2667" s="10">
        <v>7.999999999992724E-2</v>
      </c>
      <c r="BH2667" s="10">
        <v>8.0000000000040927E-2</v>
      </c>
      <c r="BI2667" s="10">
        <v>6.2283008527291548</v>
      </c>
      <c r="BJ2667" s="10">
        <v>10.199999999999999</v>
      </c>
      <c r="BL2667" s="10">
        <v>7.999999999992724E-2</v>
      </c>
      <c r="BM2667" s="10">
        <v>8.0000000000040927E-2</v>
      </c>
      <c r="BN2667" s="10">
        <v>6.2283008527291548</v>
      </c>
      <c r="BO2667" s="10">
        <v>10.4</v>
      </c>
      <c r="BQ2667" s="10">
        <v>2702</v>
      </c>
      <c r="BR2667" s="10" t="s">
        <v>297</v>
      </c>
      <c r="BS2667" s="10">
        <v>1.44</v>
      </c>
      <c r="BT2667" s="10">
        <v>0.48</v>
      </c>
      <c r="BU2667" s="10">
        <v>83.56</v>
      </c>
      <c r="BV2667" s="10">
        <v>10.199999999999999</v>
      </c>
      <c r="BX2667" s="10">
        <v>2.4</v>
      </c>
      <c r="BY2667" s="10">
        <v>0.72</v>
      </c>
      <c r="BZ2667" s="10">
        <v>137.94</v>
      </c>
      <c r="CA2667" s="10">
        <v>10.1</v>
      </c>
      <c r="CC2667" s="10">
        <v>1.36</v>
      </c>
      <c r="CD2667" s="10">
        <v>0.8</v>
      </c>
      <c r="CE2667" s="10">
        <v>86.86</v>
      </c>
      <c r="CF2667" s="10">
        <v>9.9</v>
      </c>
      <c r="CH2667" s="10">
        <v>2701</v>
      </c>
      <c r="CI2667" s="10" t="s">
        <v>296</v>
      </c>
      <c r="CJ2667" s="10">
        <v>0.16</v>
      </c>
      <c r="CK2667" s="10">
        <v>0.08</v>
      </c>
      <c r="CL2667" s="10">
        <v>9.85</v>
      </c>
      <c r="CM2667" s="10">
        <v>10.3</v>
      </c>
      <c r="CO2667" s="10">
        <v>0.16</v>
      </c>
      <c r="CP2667" s="10">
        <v>0.08</v>
      </c>
      <c r="CQ2667" s="10">
        <v>9.85</v>
      </c>
      <c r="CR2667" s="10">
        <v>10</v>
      </c>
      <c r="CT2667" s="10">
        <v>0.16</v>
      </c>
      <c r="CU2667" s="10">
        <v>0.08</v>
      </c>
      <c r="CV2667" s="10">
        <v>9.85</v>
      </c>
      <c r="CW2667" s="10">
        <v>10.4</v>
      </c>
      <c r="CY2667" s="10">
        <v>2702</v>
      </c>
      <c r="CZ2667" s="10" t="s">
        <v>297</v>
      </c>
      <c r="DA2667" s="10">
        <v>0.96</v>
      </c>
      <c r="DB2667" s="10">
        <v>0.24</v>
      </c>
      <c r="DC2667" s="10">
        <v>54.48</v>
      </c>
      <c r="DD2667" s="10">
        <v>10.1</v>
      </c>
      <c r="DF2667" s="10">
        <v>1.76</v>
      </c>
      <c r="DG2667" s="10">
        <v>0.4</v>
      </c>
      <c r="DH2667" s="10">
        <v>99.36</v>
      </c>
      <c r="DI2667" s="10">
        <v>10.199999999999999</v>
      </c>
      <c r="DK2667" s="10">
        <v>1.76</v>
      </c>
      <c r="DL2667" s="10">
        <v>0.24</v>
      </c>
      <c r="DM2667" s="10">
        <v>97.79</v>
      </c>
      <c r="DN2667" s="10">
        <v>10.1</v>
      </c>
    </row>
    <row r="2668" spans="1:118" x14ac:dyDescent="0.25">
      <c r="A2668" s="10">
        <v>2704</v>
      </c>
      <c r="R2668" s="10">
        <v>2725</v>
      </c>
      <c r="S2668" s="10" t="s">
        <v>305</v>
      </c>
      <c r="T2668" s="10">
        <v>9.9999999999909051E-3</v>
      </c>
      <c r="U2668" s="10">
        <v>9.9999999999909051E-3</v>
      </c>
      <c r="V2668" s="10">
        <v>0.77853760659059124</v>
      </c>
      <c r="W2668" s="10">
        <v>10.7</v>
      </c>
      <c r="Y2668" s="10">
        <v>0</v>
      </c>
      <c r="Z2668" s="10">
        <v>0</v>
      </c>
      <c r="AA2668" s="10">
        <v>0</v>
      </c>
      <c r="AB2668" s="10">
        <v>10.6</v>
      </c>
      <c r="AD2668" s="10">
        <v>1.999999999998181E-2</v>
      </c>
      <c r="AE2668" s="10">
        <v>1.0000000000104592E-2</v>
      </c>
      <c r="AF2668" s="10">
        <v>1.2309760404639913</v>
      </c>
      <c r="AG2668" s="10">
        <v>10.6</v>
      </c>
      <c r="AI2668" s="10">
        <v>2725</v>
      </c>
      <c r="AJ2668" s="10" t="s">
        <v>305</v>
      </c>
      <c r="AK2668" s="10">
        <v>1.999999999998181E-2</v>
      </c>
      <c r="AL2668" s="10">
        <v>9.9999999999909051E-3</v>
      </c>
      <c r="AM2668" s="10">
        <v>1.2309760404611925</v>
      </c>
      <c r="AN2668" s="10">
        <v>10.6</v>
      </c>
      <c r="AP2668" s="10">
        <v>1.999999999998181E-2</v>
      </c>
      <c r="AQ2668" s="10">
        <v>9.9999999999909051E-3</v>
      </c>
      <c r="AR2668" s="10">
        <v>1.2309760404611925</v>
      </c>
      <c r="AS2668" s="10">
        <v>10.5</v>
      </c>
      <c r="AU2668" s="10">
        <v>2.9999999999972715E-2</v>
      </c>
      <c r="AV2668" s="10">
        <v>0</v>
      </c>
      <c r="AW2668" s="10">
        <v>1.6515276630868547</v>
      </c>
      <c r="AX2668" s="10">
        <v>10.5</v>
      </c>
      <c r="AZ2668" s="10">
        <v>2707</v>
      </c>
      <c r="BA2668" s="10" t="s">
        <v>316</v>
      </c>
      <c r="BB2668" s="10">
        <v>0.23999999999978172</v>
      </c>
      <c r="BC2668" s="10">
        <v>0.15999999999985448</v>
      </c>
      <c r="BD2668" s="10">
        <v>15.879113792284988</v>
      </c>
      <c r="BE2668" s="10">
        <v>10.3</v>
      </c>
      <c r="BG2668" s="10">
        <v>0.40000000000145519</v>
      </c>
      <c r="BH2668" s="10">
        <v>0.24000000000069122</v>
      </c>
      <c r="BI2668" s="10">
        <v>25.679942284020232</v>
      </c>
      <c r="BJ2668" s="10">
        <v>10.199999999999999</v>
      </c>
      <c r="BL2668" s="10">
        <v>0.6000000000003638</v>
      </c>
      <c r="BM2668" s="10">
        <v>0.32000000000061846</v>
      </c>
      <c r="BN2668" s="10">
        <v>37.434627030036452</v>
      </c>
      <c r="BO2668" s="10">
        <v>10.4</v>
      </c>
      <c r="BQ2668" s="10">
        <v>2703</v>
      </c>
      <c r="BR2668" s="10" t="s">
        <v>308</v>
      </c>
      <c r="BS2668" s="10">
        <v>1.2</v>
      </c>
      <c r="BT2668" s="10">
        <v>0.54</v>
      </c>
      <c r="BU2668" s="10">
        <v>72.44</v>
      </c>
      <c r="BV2668" s="10">
        <v>10.199999999999999</v>
      </c>
      <c r="BX2668" s="10">
        <v>1.86</v>
      </c>
      <c r="BY2668" s="10">
        <v>0.6</v>
      </c>
      <c r="BZ2668" s="10">
        <v>107.59</v>
      </c>
      <c r="CA2668" s="10">
        <v>10.1</v>
      </c>
      <c r="CC2668" s="10">
        <v>1.56</v>
      </c>
      <c r="CD2668" s="10">
        <v>0.36</v>
      </c>
      <c r="CE2668" s="10">
        <v>88.14</v>
      </c>
      <c r="CF2668" s="10">
        <v>9.9</v>
      </c>
      <c r="CH2668" s="10">
        <v>2702</v>
      </c>
      <c r="CI2668" s="10" t="s">
        <v>297</v>
      </c>
      <c r="CJ2668" s="10">
        <v>1.1200000000000001</v>
      </c>
      <c r="CK2668" s="10">
        <v>0.32</v>
      </c>
      <c r="CL2668" s="10">
        <v>64.12</v>
      </c>
      <c r="CM2668" s="10">
        <v>10.199999999999999</v>
      </c>
      <c r="CO2668" s="10">
        <v>0.72</v>
      </c>
      <c r="CP2668" s="10">
        <v>0.32</v>
      </c>
      <c r="CQ2668" s="10">
        <v>43.38</v>
      </c>
      <c r="CR2668" s="10">
        <v>9.9</v>
      </c>
      <c r="CT2668" s="10">
        <v>1.248</v>
      </c>
      <c r="CU2668" s="10">
        <v>0.56000000000000005</v>
      </c>
      <c r="CV2668" s="10">
        <v>75.3</v>
      </c>
      <c r="CW2668" s="10">
        <v>10.3</v>
      </c>
      <c r="CY2668" s="10">
        <v>2703</v>
      </c>
      <c r="CZ2668" s="10" t="s">
        <v>308</v>
      </c>
      <c r="DA2668" s="10">
        <v>1.02</v>
      </c>
      <c r="DB2668" s="10">
        <v>0.24</v>
      </c>
      <c r="DC2668" s="10">
        <v>57.69</v>
      </c>
      <c r="DD2668" s="10">
        <v>10.1</v>
      </c>
      <c r="DF2668" s="10">
        <v>1.68</v>
      </c>
      <c r="DG2668" s="10">
        <v>0.42</v>
      </c>
      <c r="DH2668" s="10">
        <v>95.33</v>
      </c>
      <c r="DI2668" s="10">
        <v>10.199999999999999</v>
      </c>
      <c r="DK2668" s="10">
        <v>1.56</v>
      </c>
      <c r="DL2668" s="10">
        <v>0.3</v>
      </c>
      <c r="DM2668" s="10">
        <v>87.45</v>
      </c>
      <c r="DN2668" s="10">
        <v>10.1</v>
      </c>
    </row>
    <row r="2669" spans="1:118" x14ac:dyDescent="0.25">
      <c r="A2669" s="10">
        <v>2705</v>
      </c>
      <c r="R2669" s="10">
        <v>2726</v>
      </c>
      <c r="S2669" s="10" t="s">
        <v>315</v>
      </c>
      <c r="T2669" s="10">
        <v>0.18000000000029104</v>
      </c>
      <c r="U2669" s="10">
        <v>0.18000000000029104</v>
      </c>
      <c r="V2669" s="10">
        <v>14.013676918666045</v>
      </c>
      <c r="W2669" s="10">
        <v>10.7</v>
      </c>
      <c r="Y2669" s="10">
        <v>0.34000000000014552</v>
      </c>
      <c r="Z2669" s="10">
        <v>0.1000000000003638</v>
      </c>
      <c r="AA2669" s="10">
        <v>19.510096500612676</v>
      </c>
      <c r="AB2669" s="10">
        <v>10.6</v>
      </c>
      <c r="AD2669" s="10">
        <v>0.44000000000232831</v>
      </c>
      <c r="AE2669" s="10">
        <v>0.2999999999992724</v>
      </c>
      <c r="AF2669" s="10">
        <v>29.316877414218975</v>
      </c>
      <c r="AG2669" s="10">
        <v>10.6</v>
      </c>
      <c r="AI2669" s="10">
        <v>2726</v>
      </c>
      <c r="AJ2669" s="10" t="s">
        <v>315</v>
      </c>
      <c r="AK2669" s="10">
        <v>0.56000000000130967</v>
      </c>
      <c r="AL2669" s="10">
        <v>0.15999999999985448</v>
      </c>
      <c r="AM2669" s="10">
        <v>32.062140993320163</v>
      </c>
      <c r="AN2669" s="10">
        <v>10.6</v>
      </c>
      <c r="AP2669" s="10">
        <v>0.74000000000160071</v>
      </c>
      <c r="AQ2669" s="10">
        <v>0.18000000000029104</v>
      </c>
      <c r="AR2669" s="10">
        <v>41.925533200551335</v>
      </c>
      <c r="AS2669" s="10">
        <v>10.5</v>
      </c>
      <c r="AU2669" s="10">
        <v>0.7999999999992724</v>
      </c>
      <c r="AV2669" s="10">
        <v>0.17999999999847205</v>
      </c>
      <c r="AW2669" s="10">
        <v>45.141756124357542</v>
      </c>
      <c r="AX2669" s="10">
        <v>10.5</v>
      </c>
      <c r="AZ2669" s="10">
        <v>2708</v>
      </c>
      <c r="BA2669" s="10" t="s">
        <v>328</v>
      </c>
      <c r="BB2669" s="10">
        <v>5.999999999994543E-2</v>
      </c>
      <c r="BC2669" s="10">
        <v>0</v>
      </c>
      <c r="BD2669" s="10">
        <v>3.3030553261737094</v>
      </c>
      <c r="BE2669" s="10">
        <v>10.4</v>
      </c>
      <c r="BG2669" s="10">
        <v>5.999999999994543E-2</v>
      </c>
      <c r="BH2669" s="10">
        <v>0</v>
      </c>
      <c r="BI2669" s="10">
        <v>3.3030553261737094</v>
      </c>
      <c r="BJ2669" s="10">
        <v>10.199999999999999</v>
      </c>
      <c r="BL2669" s="10">
        <v>5.999999999994543E-2</v>
      </c>
      <c r="BM2669" s="10">
        <v>6.0000000000115961E-2</v>
      </c>
      <c r="BN2669" s="10">
        <v>4.671225639550185</v>
      </c>
      <c r="BO2669" s="10">
        <v>10.4</v>
      </c>
      <c r="BQ2669" s="10">
        <v>2704</v>
      </c>
      <c r="BR2669" s="10" t="s">
        <v>299</v>
      </c>
      <c r="BS2669" s="10">
        <v>0.03</v>
      </c>
      <c r="BT2669" s="10">
        <v>1.4999999999999999E-2</v>
      </c>
      <c r="BU2669" s="10">
        <v>1.85</v>
      </c>
      <c r="BV2669" s="10">
        <v>10.3</v>
      </c>
      <c r="BX2669" s="10">
        <v>0.06</v>
      </c>
      <c r="BY2669" s="10">
        <v>0.03</v>
      </c>
      <c r="BZ2669" s="10">
        <v>3.69</v>
      </c>
      <c r="CA2669" s="10">
        <v>10.3</v>
      </c>
      <c r="CC2669" s="10">
        <v>4.4999999999999998E-2</v>
      </c>
      <c r="CD2669" s="10">
        <v>0.03</v>
      </c>
      <c r="CE2669" s="10">
        <v>2.98</v>
      </c>
      <c r="CF2669" s="10">
        <v>9.9</v>
      </c>
      <c r="CH2669" s="10">
        <v>2703</v>
      </c>
      <c r="CI2669" s="10" t="s">
        <v>308</v>
      </c>
      <c r="CJ2669" s="10">
        <v>0.72</v>
      </c>
      <c r="CK2669" s="10">
        <v>0.36</v>
      </c>
      <c r="CL2669" s="10">
        <v>44.32</v>
      </c>
      <c r="CM2669" s="10">
        <v>10.199999999999999</v>
      </c>
      <c r="CO2669" s="10">
        <v>1.02</v>
      </c>
      <c r="CP2669" s="10">
        <v>0.36</v>
      </c>
      <c r="CQ2669" s="10">
        <v>59.55</v>
      </c>
      <c r="CR2669" s="10">
        <v>9.9</v>
      </c>
      <c r="CT2669" s="10">
        <v>1.4159999999999999</v>
      </c>
      <c r="CU2669" s="10">
        <v>0.48</v>
      </c>
      <c r="CV2669" s="10">
        <v>82.31</v>
      </c>
      <c r="CW2669" s="10">
        <v>10.3</v>
      </c>
      <c r="CY2669" s="10">
        <v>2704</v>
      </c>
      <c r="CZ2669" s="10" t="s">
        <v>299</v>
      </c>
      <c r="DA2669" s="10">
        <v>4.4999999999999998E-2</v>
      </c>
      <c r="DB2669" s="10">
        <v>1.4999999999999999E-2</v>
      </c>
      <c r="DC2669" s="10">
        <v>2.61</v>
      </c>
      <c r="DD2669" s="10">
        <v>10.1</v>
      </c>
      <c r="DF2669" s="10">
        <v>0.06</v>
      </c>
      <c r="DG2669" s="10">
        <v>0.03</v>
      </c>
      <c r="DH2669" s="10">
        <v>3.69</v>
      </c>
      <c r="DI2669" s="10">
        <v>10.199999999999999</v>
      </c>
      <c r="DK2669" s="10">
        <v>4.4999999999999998E-2</v>
      </c>
      <c r="DL2669" s="10">
        <v>1.4999999999999999E-2</v>
      </c>
      <c r="DM2669" s="10">
        <v>2.61</v>
      </c>
      <c r="DN2669" s="10">
        <v>10.1</v>
      </c>
    </row>
    <row r="2670" spans="1:118" x14ac:dyDescent="0.25">
      <c r="A2670" s="10">
        <v>2706</v>
      </c>
      <c r="R2670" s="10">
        <v>2727</v>
      </c>
      <c r="S2670" s="10" t="s">
        <v>306</v>
      </c>
      <c r="T2670" s="10">
        <v>0.14000000000032742</v>
      </c>
      <c r="U2670" s="10">
        <v>0.18000000000029104</v>
      </c>
      <c r="V2670" s="10">
        <v>12.553541702188735</v>
      </c>
      <c r="W2670" s="10">
        <v>10.7</v>
      </c>
      <c r="Y2670" s="10">
        <v>0.25</v>
      </c>
      <c r="Z2670" s="10">
        <v>0.1999999999998181</v>
      </c>
      <c r="AA2670" s="10">
        <v>17.62489468051356</v>
      </c>
      <c r="AB2670" s="10">
        <v>10.6</v>
      </c>
      <c r="AD2670" s="10">
        <v>0.30999999999949068</v>
      </c>
      <c r="AE2670" s="10">
        <v>0.13999999999987267</v>
      </c>
      <c r="AF2670" s="10">
        <v>18.725407488763139</v>
      </c>
      <c r="AG2670" s="10">
        <v>10.6</v>
      </c>
      <c r="AI2670" s="10">
        <v>2727</v>
      </c>
      <c r="AJ2670" s="10" t="s">
        <v>306</v>
      </c>
      <c r="AK2670" s="10">
        <v>0.34000000000014552</v>
      </c>
      <c r="AL2670" s="10">
        <v>0.15999999999985448</v>
      </c>
      <c r="AM2670" s="10">
        <v>20.686258439922295</v>
      </c>
      <c r="AN2670" s="10">
        <v>10.6</v>
      </c>
      <c r="AP2670" s="10">
        <v>0.4500000000007276</v>
      </c>
      <c r="AQ2670" s="10">
        <v>0.14000000000032742</v>
      </c>
      <c r="AR2670" s="10">
        <v>25.944115976808103</v>
      </c>
      <c r="AS2670" s="10">
        <v>10.5</v>
      </c>
      <c r="AU2670" s="10">
        <v>0.43999999999869033</v>
      </c>
      <c r="AV2670" s="10">
        <v>0.18999999999959982</v>
      </c>
      <c r="AW2670" s="10">
        <v>26.384270776301094</v>
      </c>
      <c r="AX2670" s="10">
        <v>10.5</v>
      </c>
      <c r="AZ2670" s="10">
        <v>2709</v>
      </c>
      <c r="BA2670" s="10" t="s">
        <v>330</v>
      </c>
      <c r="BB2670" s="10">
        <v>0</v>
      </c>
      <c r="BC2670" s="10">
        <v>0</v>
      </c>
      <c r="BD2670" s="10">
        <v>0</v>
      </c>
      <c r="BE2670" s="10">
        <v>10.4</v>
      </c>
      <c r="BG2670" s="10">
        <v>0</v>
      </c>
      <c r="BH2670" s="10">
        <v>3.999999999996362E-2</v>
      </c>
      <c r="BI2670" s="10">
        <v>2.2020368841158064</v>
      </c>
      <c r="BJ2670" s="10">
        <v>10.199999999999999</v>
      </c>
      <c r="BL2670" s="10">
        <v>0</v>
      </c>
      <c r="BM2670" s="10">
        <v>0</v>
      </c>
      <c r="BN2670" s="10">
        <v>2.2020368841158064</v>
      </c>
      <c r="BO2670" s="10">
        <v>10.4</v>
      </c>
      <c r="BQ2670" s="10">
        <v>2705</v>
      </c>
      <c r="BR2670" s="10" t="s">
        <v>300</v>
      </c>
      <c r="BS2670" s="10">
        <v>0.88</v>
      </c>
      <c r="BT2670" s="10">
        <v>0.36</v>
      </c>
      <c r="BU2670" s="10">
        <v>52.34</v>
      </c>
      <c r="BV2670" s="10">
        <v>10.3</v>
      </c>
      <c r="BX2670" s="10">
        <v>1</v>
      </c>
      <c r="BY2670" s="10">
        <v>0.44</v>
      </c>
      <c r="BZ2670" s="10">
        <v>60.14</v>
      </c>
      <c r="CA2670" s="10">
        <v>10.3</v>
      </c>
      <c r="CC2670" s="10">
        <v>0.68</v>
      </c>
      <c r="CD2670" s="10">
        <v>0.24</v>
      </c>
      <c r="CE2670" s="10">
        <v>39.700000000000003</v>
      </c>
      <c r="CF2670" s="10">
        <v>9.9</v>
      </c>
      <c r="CH2670" s="10">
        <v>2704</v>
      </c>
      <c r="CI2670" s="10" t="s">
        <v>299</v>
      </c>
      <c r="CJ2670" s="10">
        <v>1.4999999999999999E-2</v>
      </c>
      <c r="CK2670" s="10">
        <v>1.4999999999999999E-2</v>
      </c>
      <c r="CL2670" s="10">
        <v>1.17</v>
      </c>
      <c r="CM2670" s="10">
        <v>10.3</v>
      </c>
      <c r="CO2670" s="10">
        <v>1.4999999999999999E-2</v>
      </c>
      <c r="CP2670" s="10">
        <v>0</v>
      </c>
      <c r="CQ2670" s="10">
        <v>0.83</v>
      </c>
      <c r="CR2670" s="10">
        <v>10</v>
      </c>
      <c r="CT2670" s="10">
        <v>1.4999999999999999E-2</v>
      </c>
      <c r="CU2670" s="10">
        <v>0</v>
      </c>
      <c r="CV2670" s="10">
        <v>0.83</v>
      </c>
      <c r="CW2670" s="10">
        <v>10.4</v>
      </c>
      <c r="CY2670" s="10">
        <v>2705</v>
      </c>
      <c r="CZ2670" s="10" t="s">
        <v>300</v>
      </c>
      <c r="DA2670" s="10">
        <v>0.52</v>
      </c>
      <c r="DB2670" s="10">
        <v>0.2</v>
      </c>
      <c r="DC2670" s="10">
        <v>30.67</v>
      </c>
      <c r="DD2670" s="10">
        <v>10.1</v>
      </c>
      <c r="DF2670" s="10">
        <v>0.64</v>
      </c>
      <c r="DG2670" s="10">
        <v>0.24</v>
      </c>
      <c r="DH2670" s="10">
        <v>37.630000000000003</v>
      </c>
      <c r="DI2670" s="10">
        <v>10.199999999999999</v>
      </c>
      <c r="DK2670" s="10">
        <v>0.6</v>
      </c>
      <c r="DL2670" s="10">
        <v>0.24</v>
      </c>
      <c r="DM2670" s="10">
        <v>35.57</v>
      </c>
      <c r="DN2670" s="10">
        <v>10.1</v>
      </c>
    </row>
    <row r="2671" spans="1:118" x14ac:dyDescent="0.25">
      <c r="A2671" s="10">
        <v>2707</v>
      </c>
      <c r="R2671" s="10">
        <v>2728</v>
      </c>
      <c r="S2671" s="10" t="s">
        <v>307</v>
      </c>
      <c r="T2671" s="10">
        <v>3.999999999996362E-2</v>
      </c>
      <c r="U2671" s="10">
        <v>7.0000000000163709E-2</v>
      </c>
      <c r="V2671" s="10">
        <v>4.4383472327613314</v>
      </c>
      <c r="W2671" s="10">
        <v>10.7</v>
      </c>
      <c r="Y2671" s="10">
        <v>9.0000000000145519E-2</v>
      </c>
      <c r="Z2671" s="10">
        <v>0.13000000000010914</v>
      </c>
      <c r="AA2671" s="10">
        <v>8.7043150569001675</v>
      </c>
      <c r="AB2671" s="10">
        <v>10.6</v>
      </c>
      <c r="AD2671" s="10">
        <v>0.21000000000003638</v>
      </c>
      <c r="AE2671" s="10">
        <v>0.3000000000001819</v>
      </c>
      <c r="AF2671" s="10">
        <v>20.159464270420095</v>
      </c>
      <c r="AG2671" s="10">
        <v>10.6</v>
      </c>
      <c r="AI2671" s="10">
        <v>2728</v>
      </c>
      <c r="AJ2671" s="10" t="s">
        <v>307</v>
      </c>
      <c r="AK2671" s="10">
        <v>5.9999999999490683E-2</v>
      </c>
      <c r="AL2671" s="10">
        <v>3.999999999996362E-2</v>
      </c>
      <c r="AM2671" s="10">
        <v>3.969778448050417</v>
      </c>
      <c r="AN2671" s="10">
        <v>10.6</v>
      </c>
      <c r="AP2671" s="10">
        <v>7.999999999992724E-2</v>
      </c>
      <c r="AQ2671" s="10">
        <v>1.999999999998181E-2</v>
      </c>
      <c r="AR2671" s="10">
        <v>4.5396153323577328</v>
      </c>
      <c r="AS2671" s="10">
        <v>10.5</v>
      </c>
      <c r="AU2671" s="10">
        <v>7.999999999992724E-2</v>
      </c>
      <c r="AV2671" s="10">
        <v>1.999999999998181E-2</v>
      </c>
      <c r="AW2671" s="10">
        <v>4.5396153323577328</v>
      </c>
      <c r="AX2671" s="10">
        <v>10.5</v>
      </c>
      <c r="AZ2671" s="10">
        <v>2710</v>
      </c>
      <c r="BA2671" s="10" t="s">
        <v>365</v>
      </c>
      <c r="BB2671" s="10">
        <v>2.9999999999972715E-2</v>
      </c>
      <c r="BC2671" s="10">
        <v>2.9999999999972715E-2</v>
      </c>
      <c r="BD2671" s="10">
        <v>2.3356128197717734</v>
      </c>
      <c r="BE2671" s="10">
        <v>10.4</v>
      </c>
      <c r="BG2671" s="10">
        <v>7.4999999999590727E-2</v>
      </c>
      <c r="BH2671" s="10">
        <v>2.9999999999972715E-2</v>
      </c>
      <c r="BI2671" s="10">
        <v>4.4468743246147771</v>
      </c>
      <c r="BJ2671" s="10">
        <v>10.199999999999999</v>
      </c>
      <c r="BL2671" s="10">
        <v>7.5000000000272848E-2</v>
      </c>
      <c r="BM2671" s="10">
        <v>0</v>
      </c>
      <c r="BN2671" s="10">
        <v>4.1288191577359123</v>
      </c>
      <c r="BO2671" s="10">
        <v>10.4</v>
      </c>
      <c r="BQ2671" s="10">
        <v>2706</v>
      </c>
      <c r="BR2671" s="10" t="s">
        <v>310</v>
      </c>
      <c r="BS2671" s="10">
        <v>0</v>
      </c>
      <c r="BT2671" s="10">
        <v>0</v>
      </c>
      <c r="BU2671" s="10">
        <v>0</v>
      </c>
      <c r="BV2671" s="10">
        <v>10.199999999999999</v>
      </c>
      <c r="BX2671" s="10">
        <v>0.08</v>
      </c>
      <c r="BY2671" s="10">
        <v>0</v>
      </c>
      <c r="BZ2671" s="10">
        <v>4.4000000000000004</v>
      </c>
      <c r="CA2671" s="10">
        <v>10.1</v>
      </c>
      <c r="CC2671" s="10">
        <v>0</v>
      </c>
      <c r="CD2671" s="10">
        <v>0</v>
      </c>
      <c r="CE2671" s="10">
        <v>0</v>
      </c>
      <c r="CF2671" s="10">
        <v>9.9</v>
      </c>
      <c r="CH2671" s="10">
        <v>2705</v>
      </c>
      <c r="CI2671" s="10" t="s">
        <v>300</v>
      </c>
      <c r="CJ2671" s="10">
        <v>0.2</v>
      </c>
      <c r="CK2671" s="10">
        <v>0.16</v>
      </c>
      <c r="CL2671" s="10">
        <v>14.1</v>
      </c>
      <c r="CM2671" s="10">
        <v>10.3</v>
      </c>
      <c r="CO2671" s="10">
        <v>0.12</v>
      </c>
      <c r="CP2671" s="10">
        <v>0.08</v>
      </c>
      <c r="CQ2671" s="10">
        <v>7.94</v>
      </c>
      <c r="CR2671" s="10">
        <v>10</v>
      </c>
      <c r="CT2671" s="10">
        <v>0.12</v>
      </c>
      <c r="CU2671" s="10">
        <v>0.12</v>
      </c>
      <c r="CV2671" s="10">
        <v>9.34</v>
      </c>
      <c r="CW2671" s="10">
        <v>10.4</v>
      </c>
      <c r="CY2671" s="10">
        <v>2706</v>
      </c>
      <c r="CZ2671" s="10" t="s">
        <v>310</v>
      </c>
      <c r="DA2671" s="10">
        <v>0</v>
      </c>
      <c r="DB2671" s="10">
        <v>0</v>
      </c>
      <c r="DC2671" s="10">
        <v>0</v>
      </c>
      <c r="DD2671" s="10">
        <v>10.1</v>
      </c>
      <c r="DF2671" s="10">
        <v>0.08</v>
      </c>
      <c r="DG2671" s="10">
        <v>0</v>
      </c>
      <c r="DH2671" s="10">
        <v>4.4000000000000004</v>
      </c>
      <c r="DI2671" s="10">
        <v>10.199999999999999</v>
      </c>
      <c r="DK2671" s="10">
        <v>0.08</v>
      </c>
      <c r="DL2671" s="10">
        <v>0</v>
      </c>
      <c r="DM2671" s="10">
        <v>4.4000000000000004</v>
      </c>
      <c r="DN2671" s="10">
        <v>10.1</v>
      </c>
    </row>
    <row r="2672" spans="1:118" x14ac:dyDescent="0.25">
      <c r="A2672" s="10">
        <v>3258</v>
      </c>
      <c r="R2672" s="10">
        <v>2729</v>
      </c>
      <c r="S2672" s="10" t="s">
        <v>297</v>
      </c>
      <c r="T2672" s="10">
        <v>4.9999999999272404E-2</v>
      </c>
      <c r="U2672" s="10">
        <v>0.11000000000012733</v>
      </c>
      <c r="V2672" s="10">
        <v>6.6518282265764137</v>
      </c>
      <c r="W2672" s="10">
        <v>10.7</v>
      </c>
      <c r="Y2672" s="10">
        <v>7.0000000000618456E-2</v>
      </c>
      <c r="Z2672" s="10">
        <v>5.999999999994543E-2</v>
      </c>
      <c r="AA2672" s="10">
        <v>5.0754442374546063</v>
      </c>
      <c r="AB2672" s="10">
        <v>10.6</v>
      </c>
      <c r="AD2672" s="10">
        <v>7.999999999992724E-2</v>
      </c>
      <c r="AE2672" s="10">
        <v>9.0000000000145519E-2</v>
      </c>
      <c r="AF2672" s="10">
        <v>6.6290088515267485</v>
      </c>
      <c r="AG2672" s="10">
        <v>10.6</v>
      </c>
      <c r="AI2672" s="10">
        <v>2729</v>
      </c>
      <c r="AJ2672" s="10" t="s">
        <v>297</v>
      </c>
      <c r="AK2672" s="10">
        <v>7.999999999992724E-2</v>
      </c>
      <c r="AL2672" s="10">
        <v>7.0000000000163709E-2</v>
      </c>
      <c r="AM2672" s="10">
        <v>5.8519932908009658</v>
      </c>
      <c r="AN2672" s="10">
        <v>10.6</v>
      </c>
      <c r="AP2672" s="10">
        <v>0.14000000000032742</v>
      </c>
      <c r="AQ2672" s="10">
        <v>5.999999999994543E-2</v>
      </c>
      <c r="AR2672" s="10">
        <v>8.3851066401077681</v>
      </c>
      <c r="AS2672" s="10">
        <v>10.5</v>
      </c>
      <c r="AU2672" s="10">
        <v>0.11999999999989086</v>
      </c>
      <c r="AV2672" s="10">
        <v>6.0000000000400178E-2</v>
      </c>
      <c r="AW2672" s="10">
        <v>7.3858562427783498</v>
      </c>
      <c r="AX2672" s="10">
        <v>10.5</v>
      </c>
      <c r="AZ2672" s="10">
        <v>2711</v>
      </c>
      <c r="BA2672" s="10" t="s">
        <v>329</v>
      </c>
      <c r="BB2672" s="10">
        <v>4.0000000000873115E-2</v>
      </c>
      <c r="BC2672" s="10">
        <v>3.9999999999054126E-2</v>
      </c>
      <c r="BD2672" s="10">
        <v>3.1141504263623649</v>
      </c>
      <c r="BE2672" s="10">
        <v>10.4</v>
      </c>
      <c r="BG2672" s="10">
        <v>0.23999999999796273</v>
      </c>
      <c r="BH2672" s="10">
        <v>0.11999999999898137</v>
      </c>
      <c r="BI2672" s="10">
        <v>14.771712485422354</v>
      </c>
      <c r="BJ2672" s="10">
        <v>10.199999999999999</v>
      </c>
      <c r="BL2672" s="10">
        <v>7.9999999998108251E-2</v>
      </c>
      <c r="BM2672" s="10">
        <v>3.9999999999054126E-2</v>
      </c>
      <c r="BN2672" s="10">
        <v>4.9239041617328132</v>
      </c>
      <c r="BO2672" s="10">
        <v>10.4</v>
      </c>
      <c r="BQ2672" s="10">
        <v>2707</v>
      </c>
      <c r="BR2672" s="10" t="s">
        <v>316</v>
      </c>
      <c r="BS2672" s="10">
        <v>0.28000000000000003</v>
      </c>
      <c r="BT2672" s="10">
        <v>0.12</v>
      </c>
      <c r="BU2672" s="10">
        <v>16.77</v>
      </c>
      <c r="BV2672" s="10">
        <v>10.199999999999999</v>
      </c>
      <c r="BX2672" s="10">
        <v>0.32</v>
      </c>
      <c r="BY2672" s="10">
        <v>0.12</v>
      </c>
      <c r="BZ2672" s="10">
        <v>18.809999999999999</v>
      </c>
      <c r="CA2672" s="10">
        <v>10.1</v>
      </c>
      <c r="CC2672" s="10">
        <v>0.32</v>
      </c>
      <c r="CD2672" s="10">
        <v>0.12</v>
      </c>
      <c r="CE2672" s="10">
        <v>18.809999999999999</v>
      </c>
      <c r="CF2672" s="10">
        <v>9.9</v>
      </c>
      <c r="CH2672" s="10">
        <v>2706</v>
      </c>
      <c r="CI2672" s="10" t="s">
        <v>310</v>
      </c>
      <c r="CJ2672" s="10">
        <v>0</v>
      </c>
      <c r="CK2672" s="10">
        <v>0.08</v>
      </c>
      <c r="CL2672" s="10">
        <v>4.4000000000000004</v>
      </c>
      <c r="CM2672" s="10">
        <v>10.199999999999999</v>
      </c>
      <c r="CO2672" s="10">
        <v>0.08</v>
      </c>
      <c r="CP2672" s="10">
        <v>0</v>
      </c>
      <c r="CQ2672" s="10">
        <v>4.4000000000000004</v>
      </c>
      <c r="CR2672" s="10">
        <v>9.9</v>
      </c>
      <c r="CT2672" s="10">
        <v>0</v>
      </c>
      <c r="CU2672" s="10">
        <v>0</v>
      </c>
      <c r="CV2672" s="10">
        <v>0</v>
      </c>
      <c r="CW2672" s="10">
        <v>10.3</v>
      </c>
      <c r="CY2672" s="10">
        <v>2707</v>
      </c>
      <c r="CZ2672" s="10" t="s">
        <v>316</v>
      </c>
      <c r="DA2672" s="10">
        <v>0.24</v>
      </c>
      <c r="DB2672" s="10">
        <v>0.08</v>
      </c>
      <c r="DC2672" s="10">
        <v>13.93</v>
      </c>
      <c r="DD2672" s="10">
        <v>10.1</v>
      </c>
      <c r="DF2672" s="10">
        <v>0.32</v>
      </c>
      <c r="DG2672" s="10">
        <v>0.12</v>
      </c>
      <c r="DH2672" s="10">
        <v>18.809999999999999</v>
      </c>
      <c r="DI2672" s="10">
        <v>10.199999999999999</v>
      </c>
      <c r="DK2672" s="10">
        <v>0.28000000000000003</v>
      </c>
      <c r="DL2672" s="10">
        <v>0.08</v>
      </c>
      <c r="DM2672" s="10">
        <v>16.03</v>
      </c>
      <c r="DN2672" s="10">
        <v>10.1</v>
      </c>
    </row>
    <row r="2673" spans="1:118" x14ac:dyDescent="0.25">
      <c r="A2673" s="10">
        <v>2708</v>
      </c>
      <c r="R2673" s="10">
        <v>2730</v>
      </c>
      <c r="S2673" s="10" t="s">
        <v>605</v>
      </c>
      <c r="T2673" s="10">
        <v>0.15999999999985448</v>
      </c>
      <c r="U2673" s="10">
        <v>0.2000000000007276</v>
      </c>
      <c r="V2673" s="10">
        <v>14.099915744442125</v>
      </c>
      <c r="W2673" s="10">
        <v>10</v>
      </c>
      <c r="Y2673" s="10">
        <v>0.31999999999970896</v>
      </c>
      <c r="Z2673" s="10">
        <v>0.23999999999978172</v>
      </c>
      <c r="AA2673" s="10">
        <v>22.020368841158064</v>
      </c>
      <c r="AB2673" s="10">
        <v>10</v>
      </c>
      <c r="AD2673" s="10">
        <v>0.23999999999796273</v>
      </c>
      <c r="AE2673" s="10">
        <v>0.2000000000007276</v>
      </c>
      <c r="AF2673" s="10">
        <v>17.198457860455104</v>
      </c>
      <c r="AG2673" s="10">
        <v>10</v>
      </c>
      <c r="AI2673" s="10">
        <v>2730</v>
      </c>
      <c r="AJ2673" s="10" t="s">
        <v>605</v>
      </c>
      <c r="AK2673" s="10">
        <v>0.31999999999970896</v>
      </c>
      <c r="AL2673" s="10">
        <v>7.999999999992724E-2</v>
      </c>
      <c r="AM2673" s="10">
        <v>18.158461329430931</v>
      </c>
      <c r="AN2673" s="10">
        <v>10</v>
      </c>
      <c r="AP2673" s="10">
        <v>0.44000000000232831</v>
      </c>
      <c r="AQ2673" s="10">
        <v>0.11999999999898137</v>
      </c>
      <c r="AR2673" s="10">
        <v>25.107083404438946</v>
      </c>
      <c r="AS2673" s="10">
        <v>10</v>
      </c>
      <c r="AU2673" s="10">
        <v>0.43999999999869033</v>
      </c>
      <c r="AV2673" s="10">
        <v>0.12000000000080036</v>
      </c>
      <c r="AW2673" s="10">
        <v>25.107083404272078</v>
      </c>
      <c r="AX2673" s="10">
        <v>10</v>
      </c>
      <c r="AZ2673" s="10">
        <v>2712</v>
      </c>
      <c r="BA2673" s="10" t="s">
        <v>366</v>
      </c>
      <c r="BB2673" s="10">
        <v>1.4999999999986358E-2</v>
      </c>
      <c r="BC2673" s="10">
        <v>1.4999999999986358E-2</v>
      </c>
      <c r="BD2673" s="10">
        <v>1.1678064098858867</v>
      </c>
      <c r="BE2673" s="10">
        <v>10.4</v>
      </c>
      <c r="BG2673" s="10">
        <v>1.4999999999986358E-2</v>
      </c>
      <c r="BH2673" s="10">
        <v>1.4999999999986358E-2</v>
      </c>
      <c r="BI2673" s="10">
        <v>1.1678064098858867</v>
      </c>
      <c r="BJ2673" s="10">
        <v>10.199999999999999</v>
      </c>
      <c r="BL2673" s="10">
        <v>0</v>
      </c>
      <c r="BM2673" s="10">
        <v>1.4999999999986358E-2</v>
      </c>
      <c r="BN2673" s="10">
        <v>0.82576383154342736</v>
      </c>
      <c r="BO2673" s="10">
        <v>10.4</v>
      </c>
      <c r="BQ2673" s="10">
        <v>3258</v>
      </c>
      <c r="BR2673" s="10" t="s">
        <v>320</v>
      </c>
      <c r="CH2673" s="10">
        <v>2707</v>
      </c>
      <c r="CI2673" s="10" t="s">
        <v>316</v>
      </c>
      <c r="CJ2673" s="10">
        <v>0.12</v>
      </c>
      <c r="CK2673" s="10">
        <v>0.08</v>
      </c>
      <c r="CL2673" s="10">
        <v>7.94</v>
      </c>
      <c r="CM2673" s="10">
        <v>10.199999999999999</v>
      </c>
      <c r="CO2673" s="10">
        <v>0.12</v>
      </c>
      <c r="CP2673" s="10">
        <v>0.12</v>
      </c>
      <c r="CQ2673" s="10">
        <v>9.34</v>
      </c>
      <c r="CR2673" s="10">
        <v>9.9</v>
      </c>
      <c r="CT2673" s="10">
        <v>0.24399999999999999</v>
      </c>
      <c r="CU2673" s="10">
        <v>0.12</v>
      </c>
      <c r="CV2673" s="10">
        <v>14.97</v>
      </c>
      <c r="CW2673" s="10">
        <v>10.3</v>
      </c>
      <c r="CY2673" s="10">
        <v>3258</v>
      </c>
      <c r="CZ2673" s="10" t="s">
        <v>320</v>
      </c>
      <c r="DA2673" s="10">
        <v>0.24</v>
      </c>
      <c r="DB2673" s="10">
        <v>0</v>
      </c>
      <c r="DC2673" s="10">
        <v>13.21</v>
      </c>
      <c r="DD2673" s="10">
        <v>10</v>
      </c>
      <c r="DF2673" s="10">
        <v>0.3</v>
      </c>
      <c r="DG2673" s="10">
        <v>0.06</v>
      </c>
      <c r="DH2673" s="10">
        <v>16.84</v>
      </c>
      <c r="DI2673" s="10">
        <v>10.199999999999999</v>
      </c>
      <c r="DK2673" s="10">
        <v>0.24</v>
      </c>
      <c r="DL2673" s="10">
        <v>0.06</v>
      </c>
      <c r="DM2673" s="10">
        <v>13.62</v>
      </c>
      <c r="DN2673" s="10">
        <v>10</v>
      </c>
    </row>
    <row r="2674" spans="1:118" x14ac:dyDescent="0.25">
      <c r="A2674" s="10">
        <v>2709</v>
      </c>
      <c r="R2674" s="10">
        <v>2731</v>
      </c>
      <c r="S2674" s="10" t="s">
        <v>621</v>
      </c>
      <c r="AI2674" s="10">
        <v>2731</v>
      </c>
      <c r="AJ2674" s="10" t="s">
        <v>621</v>
      </c>
      <c r="AK2674" s="10">
        <v>3.999999999996362E-2</v>
      </c>
      <c r="AL2674" s="10">
        <v>0.17999999999994998</v>
      </c>
      <c r="AM2674" s="10">
        <v>10.1508884748583</v>
      </c>
      <c r="AN2674" s="10">
        <v>10</v>
      </c>
      <c r="AP2674" s="10">
        <v>0.5</v>
      </c>
      <c r="AQ2674" s="10">
        <v>0.17999999999994998</v>
      </c>
      <c r="AR2674" s="10">
        <v>29.25478724048665</v>
      </c>
      <c r="AS2674" s="10">
        <v>10</v>
      </c>
      <c r="AU2674" s="10">
        <v>0.5</v>
      </c>
      <c r="AV2674" s="10">
        <v>0.17999999999994998</v>
      </c>
      <c r="AW2674" s="10">
        <v>29.25478724048665</v>
      </c>
      <c r="AX2674" s="10">
        <v>10</v>
      </c>
      <c r="AZ2674" s="10">
        <v>2713</v>
      </c>
      <c r="BA2674" s="10" t="s">
        <v>379</v>
      </c>
      <c r="BB2674" s="10">
        <v>0.95999999999912689</v>
      </c>
      <c r="BC2674" s="10">
        <v>0.47999999999956344</v>
      </c>
      <c r="BD2674" s="10">
        <v>59.086849942137235</v>
      </c>
      <c r="BE2674" s="10">
        <v>10.4</v>
      </c>
      <c r="BG2674" s="10">
        <v>1.5599999999903957</v>
      </c>
      <c r="BH2674" s="10">
        <v>0.60000000000218279</v>
      </c>
      <c r="BI2674" s="10">
        <v>92.012474167570261</v>
      </c>
      <c r="BJ2674" s="10">
        <v>10.199999999999999</v>
      </c>
      <c r="BL2674" s="10">
        <v>2.7599999999947613</v>
      </c>
      <c r="BM2674" s="10">
        <v>0.71999999999934516</v>
      </c>
      <c r="BN2674" s="10">
        <v>157.02545762487733</v>
      </c>
      <c r="BO2674" s="10">
        <v>10.4</v>
      </c>
      <c r="BQ2674" s="10">
        <v>2708</v>
      </c>
      <c r="BR2674" s="10" t="s">
        <v>328</v>
      </c>
      <c r="BS2674" s="10">
        <v>0.06</v>
      </c>
      <c r="BT2674" s="10">
        <v>0</v>
      </c>
      <c r="BU2674" s="10">
        <v>3.3</v>
      </c>
      <c r="BV2674" s="10">
        <v>10.3</v>
      </c>
      <c r="BX2674" s="10">
        <v>0.18</v>
      </c>
      <c r="BY2674" s="10">
        <v>0.06</v>
      </c>
      <c r="BZ2674" s="10">
        <v>10.45</v>
      </c>
      <c r="CA2674" s="10">
        <v>10.199999999999999</v>
      </c>
      <c r="CC2674" s="10">
        <v>0.18</v>
      </c>
      <c r="CD2674" s="10">
        <v>0</v>
      </c>
      <c r="CE2674" s="10">
        <v>9.91</v>
      </c>
      <c r="CF2674" s="10">
        <v>9.9</v>
      </c>
      <c r="CH2674" s="10">
        <v>3258</v>
      </c>
      <c r="CI2674" s="10" t="s">
        <v>320</v>
      </c>
      <c r="CJ2674" s="10">
        <v>0.06</v>
      </c>
      <c r="CK2674" s="10">
        <v>0.06</v>
      </c>
      <c r="CL2674" s="10">
        <v>4.67</v>
      </c>
      <c r="CM2674" s="10">
        <v>10.199999999999999</v>
      </c>
      <c r="CO2674" s="10">
        <v>0.06</v>
      </c>
      <c r="CP2674" s="10">
        <v>0</v>
      </c>
      <c r="CQ2674" s="10">
        <v>3.3</v>
      </c>
      <c r="CR2674" s="10">
        <v>9.9</v>
      </c>
      <c r="CT2674" s="10">
        <v>0.06</v>
      </c>
      <c r="CU2674" s="10">
        <v>0</v>
      </c>
      <c r="CV2674" s="10">
        <v>3.3</v>
      </c>
      <c r="CW2674" s="10">
        <v>10.3</v>
      </c>
      <c r="CY2674" s="10">
        <v>3261</v>
      </c>
      <c r="CZ2674" s="10" t="s">
        <v>322</v>
      </c>
    </row>
    <row r="2675" spans="1:118" x14ac:dyDescent="0.25">
      <c r="A2675" s="10">
        <v>2710</v>
      </c>
      <c r="R2675" s="10">
        <v>2732</v>
      </c>
      <c r="S2675" s="10" t="s">
        <v>622</v>
      </c>
      <c r="AI2675" s="10">
        <v>2732</v>
      </c>
      <c r="AJ2675" s="10" t="s">
        <v>622</v>
      </c>
      <c r="AZ2675" s="10">
        <v>2714</v>
      </c>
      <c r="BA2675" s="10" t="s">
        <v>367</v>
      </c>
      <c r="BB2675" s="10">
        <v>1.5199999999895226</v>
      </c>
      <c r="BC2675" s="10">
        <v>0.88000000000465661</v>
      </c>
      <c r="BD2675" s="10">
        <v>96.689230498281177</v>
      </c>
      <c r="BE2675" s="10">
        <v>10.4</v>
      </c>
      <c r="BG2675" s="10">
        <v>2.7200000000011642</v>
      </c>
      <c r="BH2675" s="10">
        <v>0.88000000000465661</v>
      </c>
      <c r="BI2675" s="10">
        <v>157.38017845502029</v>
      </c>
      <c r="BJ2675" s="10">
        <v>10.199999999999999</v>
      </c>
      <c r="BL2675" s="10">
        <v>2.8800000000046566</v>
      </c>
      <c r="BM2675" s="10">
        <v>0.95999999999912689</v>
      </c>
      <c r="BN2675" s="10">
        <v>167.12284909252881</v>
      </c>
      <c r="BO2675" s="10">
        <v>10.4</v>
      </c>
      <c r="BQ2675" s="10">
        <v>2709</v>
      </c>
      <c r="BR2675" s="10" t="s">
        <v>330</v>
      </c>
      <c r="BS2675" s="10">
        <v>0.2</v>
      </c>
      <c r="BT2675" s="10">
        <v>0</v>
      </c>
      <c r="BU2675" s="10">
        <v>11.01</v>
      </c>
      <c r="BV2675" s="10">
        <v>10.3</v>
      </c>
      <c r="BX2675" s="10">
        <v>0.2</v>
      </c>
      <c r="BY2675" s="10">
        <v>0.04</v>
      </c>
      <c r="BZ2675" s="10">
        <v>11.23</v>
      </c>
      <c r="CA2675" s="10">
        <v>10.1</v>
      </c>
      <c r="CC2675" s="10">
        <v>0.36</v>
      </c>
      <c r="CD2675" s="10">
        <v>0.08</v>
      </c>
      <c r="CE2675" s="10">
        <v>11.23</v>
      </c>
      <c r="CF2675" s="10">
        <v>9.9</v>
      </c>
      <c r="CH2675" s="10">
        <v>3261</v>
      </c>
      <c r="CI2675" s="10" t="s">
        <v>322</v>
      </c>
      <c r="CY2675" s="10">
        <v>2708</v>
      </c>
      <c r="CZ2675" s="10" t="s">
        <v>328</v>
      </c>
      <c r="DA2675" s="10">
        <v>0.06</v>
      </c>
      <c r="DB2675" s="10">
        <v>0.06</v>
      </c>
      <c r="DC2675" s="10">
        <v>4.67</v>
      </c>
      <c r="DD2675" s="10">
        <v>10</v>
      </c>
      <c r="DF2675" s="10">
        <v>0.12</v>
      </c>
      <c r="DG2675" s="10">
        <v>0.06</v>
      </c>
      <c r="DH2675" s="10">
        <v>7.39</v>
      </c>
      <c r="DI2675" s="10">
        <v>10.199999999999999</v>
      </c>
      <c r="DK2675" s="10">
        <v>0.12</v>
      </c>
      <c r="DL2675" s="10">
        <v>0.06</v>
      </c>
      <c r="DM2675" s="10">
        <v>7.39</v>
      </c>
      <c r="DN2675" s="10">
        <v>10</v>
      </c>
    </row>
    <row r="2676" spans="1:118" x14ac:dyDescent="0.25">
      <c r="A2676" s="10">
        <v>2711</v>
      </c>
      <c r="R2676" s="10">
        <v>2733</v>
      </c>
      <c r="S2676" s="10" t="s">
        <v>287</v>
      </c>
      <c r="T2676" s="10">
        <v>3.0000000000109141E-2</v>
      </c>
      <c r="U2676" s="10">
        <v>4.2000000000098223E-2</v>
      </c>
      <c r="V2676" s="10">
        <v>2.8413956290888591</v>
      </c>
      <c r="W2676" s="10">
        <v>10</v>
      </c>
      <c r="Y2676" s="10">
        <v>6.5999999999803549E-2</v>
      </c>
      <c r="Z2676" s="10">
        <v>4.7999999999956341E-2</v>
      </c>
      <c r="AA2676" s="10">
        <v>4.4926409607612499</v>
      </c>
      <c r="AB2676" s="10">
        <v>10</v>
      </c>
      <c r="AD2676" s="10">
        <v>4.7999999999956341E-2</v>
      </c>
      <c r="AE2676" s="10">
        <v>4.1999999999825378E-2</v>
      </c>
      <c r="AF2676" s="10">
        <v>3.5111959744706884</v>
      </c>
      <c r="AG2676" s="10">
        <v>10</v>
      </c>
      <c r="AI2676" s="10">
        <v>2733</v>
      </c>
      <c r="AJ2676" s="10" t="s">
        <v>287</v>
      </c>
      <c r="AK2676" s="10">
        <v>0.18599999999969441</v>
      </c>
      <c r="AL2676" s="10">
        <v>4.2000000000098223E-2</v>
      </c>
      <c r="AM2676" s="10">
        <v>10.497274042640903</v>
      </c>
      <c r="AN2676" s="10">
        <v>10</v>
      </c>
      <c r="AP2676" s="10">
        <v>0.23400000000019644</v>
      </c>
      <c r="AQ2676" s="10">
        <v>4.2000000000098223E-2</v>
      </c>
      <c r="AR2676" s="10">
        <v>13.087770606887867</v>
      </c>
      <c r="AS2676" s="10">
        <v>10</v>
      </c>
      <c r="AU2676" s="10">
        <v>0.22800000000006548</v>
      </c>
      <c r="AV2676" s="10">
        <v>4.2000000000098223E-2</v>
      </c>
      <c r="AW2676" s="10">
        <v>12.762793781250872</v>
      </c>
      <c r="AX2676" s="10">
        <v>10</v>
      </c>
      <c r="AZ2676" s="10">
        <v>2715</v>
      </c>
      <c r="BA2676" s="10" t="s">
        <v>368</v>
      </c>
      <c r="BB2676" s="10">
        <v>0.72000000000116415</v>
      </c>
      <c r="BC2676" s="10">
        <v>0.32000000000152795</v>
      </c>
      <c r="BD2676" s="10">
        <v>43.375096292065663</v>
      </c>
      <c r="BE2676" s="10">
        <v>10.4</v>
      </c>
      <c r="BG2676" s="10">
        <v>1.5999999999985448</v>
      </c>
      <c r="BH2676" s="10">
        <v>0.64000000000123691</v>
      </c>
      <c r="BI2676" s="10">
        <v>94.86665225885767</v>
      </c>
      <c r="BJ2676" s="10">
        <v>10.199999999999999</v>
      </c>
      <c r="BL2676" s="10">
        <v>2.2399999999979627</v>
      </c>
      <c r="BM2676" s="10">
        <v>0.63999999999941792</v>
      </c>
      <c r="BN2676" s="10">
        <v>128.24856397289554</v>
      </c>
      <c r="BO2676" s="10">
        <v>10.4</v>
      </c>
      <c r="BQ2676" s="10">
        <v>2710</v>
      </c>
      <c r="BR2676" s="10" t="s">
        <v>365</v>
      </c>
      <c r="BS2676" s="10">
        <v>0.34499999999999997</v>
      </c>
      <c r="BT2676" s="10">
        <v>0.09</v>
      </c>
      <c r="BU2676" s="10">
        <v>19.63</v>
      </c>
      <c r="BV2676" s="10">
        <v>10.3</v>
      </c>
      <c r="BX2676" s="10">
        <v>0.42</v>
      </c>
      <c r="BY2676" s="10">
        <v>0.12</v>
      </c>
      <c r="BZ2676" s="10">
        <v>24.05</v>
      </c>
      <c r="CA2676" s="10">
        <v>10.199999999999999</v>
      </c>
      <c r="CC2676" s="10">
        <v>0.34499999999999997</v>
      </c>
      <c r="CD2676" s="10">
        <v>7.4999999999999997E-2</v>
      </c>
      <c r="CE2676" s="10">
        <v>19.440000000000001</v>
      </c>
      <c r="CF2676" s="10">
        <v>9.9</v>
      </c>
      <c r="CH2676" s="10">
        <v>2708</v>
      </c>
      <c r="CI2676" s="10" t="s">
        <v>328</v>
      </c>
      <c r="CJ2676" s="10">
        <v>0.06</v>
      </c>
      <c r="CK2676" s="10">
        <v>0.06</v>
      </c>
      <c r="CL2676" s="10">
        <v>4.67</v>
      </c>
      <c r="CM2676" s="10">
        <v>10.199999999999999</v>
      </c>
      <c r="CO2676" s="10">
        <v>0.06</v>
      </c>
      <c r="CP2676" s="10">
        <v>0</v>
      </c>
      <c r="CQ2676" s="10">
        <v>3.3</v>
      </c>
      <c r="CR2676" s="10">
        <v>9.9</v>
      </c>
      <c r="CT2676" s="10">
        <v>0.06</v>
      </c>
      <c r="CU2676" s="10">
        <v>0</v>
      </c>
      <c r="CV2676" s="10">
        <v>3.3</v>
      </c>
      <c r="CW2676" s="10">
        <v>10.3</v>
      </c>
      <c r="CY2676" s="10">
        <v>2709</v>
      </c>
      <c r="CZ2676" s="10" t="s">
        <v>330</v>
      </c>
      <c r="DA2676" s="10">
        <v>0.2</v>
      </c>
      <c r="DB2676" s="10">
        <v>0.08</v>
      </c>
      <c r="DC2676" s="10">
        <v>11.86</v>
      </c>
      <c r="DD2676" s="10">
        <v>10.1</v>
      </c>
      <c r="DF2676" s="10">
        <v>0.24</v>
      </c>
      <c r="DG2676" s="10">
        <v>0.08</v>
      </c>
      <c r="DH2676" s="10">
        <v>13.93</v>
      </c>
      <c r="DI2676" s="10">
        <v>10.199999999999999</v>
      </c>
      <c r="DK2676" s="10">
        <v>0.28000000000000003</v>
      </c>
      <c r="DL2676" s="10">
        <v>0.08</v>
      </c>
      <c r="DM2676" s="10">
        <v>16.03</v>
      </c>
      <c r="DN2676" s="10">
        <v>10</v>
      </c>
    </row>
    <row r="2677" spans="1:118" x14ac:dyDescent="0.25">
      <c r="A2677" s="10">
        <v>2712</v>
      </c>
      <c r="R2677" s="10">
        <v>2734</v>
      </c>
      <c r="S2677" s="10" t="s">
        <v>288</v>
      </c>
      <c r="T2677" s="10">
        <v>3.0000000000200089E-2</v>
      </c>
      <c r="U2677" s="10">
        <v>2.9999999999972715E-2</v>
      </c>
      <c r="V2677" s="10">
        <v>2.3356128197806245</v>
      </c>
      <c r="W2677" s="10">
        <v>10</v>
      </c>
      <c r="Y2677" s="10">
        <v>5.0000000000181899E-2</v>
      </c>
      <c r="Z2677" s="10">
        <v>2.9999999999972715E-2</v>
      </c>
      <c r="AA2677" s="10">
        <v>3.2099927854993089</v>
      </c>
      <c r="AB2677" s="10">
        <v>10</v>
      </c>
      <c r="AD2677" s="10">
        <v>3.0000000000200089E-2</v>
      </c>
      <c r="AE2677" s="10">
        <v>2.9999999999972715E-2</v>
      </c>
      <c r="AF2677" s="10">
        <v>2.3356128197806245</v>
      </c>
      <c r="AG2677" s="10">
        <v>10</v>
      </c>
      <c r="AI2677" s="10">
        <v>2734</v>
      </c>
      <c r="AJ2677" s="10" t="s">
        <v>288</v>
      </c>
      <c r="AK2677" s="10">
        <v>0.11999999999989086</v>
      </c>
      <c r="AL2677" s="10">
        <v>5.0000000000181899E-2</v>
      </c>
      <c r="AM2677" s="10">
        <v>7.1566198733811852</v>
      </c>
      <c r="AN2677" s="10">
        <v>10</v>
      </c>
      <c r="AP2677" s="10">
        <v>0.17000000000007276</v>
      </c>
      <c r="AQ2677" s="10">
        <v>6.0000000000172804E-2</v>
      </c>
      <c r="AR2677" s="10">
        <v>9.9244461201940872</v>
      </c>
      <c r="AS2677" s="10">
        <v>10</v>
      </c>
      <c r="AU2677" s="10">
        <v>0.15999999999985448</v>
      </c>
      <c r="AV2677" s="10">
        <v>5.0000000000181899E-2</v>
      </c>
      <c r="AW2677" s="10">
        <v>9.2282161377548846</v>
      </c>
      <c r="AX2677" s="10">
        <v>10</v>
      </c>
      <c r="AZ2677" s="10">
        <v>2716</v>
      </c>
      <c r="BA2677" s="10" t="s">
        <v>620</v>
      </c>
      <c r="BB2677" s="10">
        <v>0.24000000000160071</v>
      </c>
      <c r="BC2677" s="10">
        <v>0.11999999999898137</v>
      </c>
      <c r="BD2677" s="10">
        <v>14.771712485601483</v>
      </c>
      <c r="BE2677" s="10">
        <v>10.4</v>
      </c>
      <c r="BG2677" s="10">
        <v>0.47999999999956344</v>
      </c>
      <c r="BH2677" s="10">
        <v>0.19999999999890861</v>
      </c>
      <c r="BI2677" s="10">
        <v>28.626479493486226</v>
      </c>
      <c r="BJ2677" s="10">
        <v>10.199999999999999</v>
      </c>
      <c r="BL2677" s="10">
        <v>0.88000000000101863</v>
      </c>
      <c r="BM2677" s="10">
        <v>0.2000000000007276</v>
      </c>
      <c r="BN2677" s="10">
        <v>49.680216560166961</v>
      </c>
      <c r="BO2677" s="10">
        <v>10.4</v>
      </c>
      <c r="BQ2677" s="10">
        <v>2711</v>
      </c>
      <c r="BR2677" s="10" t="s">
        <v>329</v>
      </c>
      <c r="BS2677" s="10">
        <v>0.28000000000000003</v>
      </c>
      <c r="BT2677" s="10">
        <v>0.08</v>
      </c>
      <c r="BU2677" s="10">
        <v>16.03</v>
      </c>
      <c r="BV2677" s="10">
        <v>10.3</v>
      </c>
      <c r="BX2677" s="10">
        <v>0.28000000000000003</v>
      </c>
      <c r="BY2677" s="10">
        <v>0.2</v>
      </c>
      <c r="BZ2677" s="10">
        <v>18.940000000000001</v>
      </c>
      <c r="CA2677" s="10">
        <v>10.1</v>
      </c>
      <c r="CC2677" s="10">
        <v>0.6</v>
      </c>
      <c r="CD2677" s="10">
        <v>0.24</v>
      </c>
      <c r="CE2677" s="10">
        <v>35.57</v>
      </c>
      <c r="CF2677" s="10">
        <v>9.9</v>
      </c>
      <c r="CH2677" s="10">
        <v>2709</v>
      </c>
      <c r="CI2677" s="10" t="s">
        <v>330</v>
      </c>
      <c r="CJ2677" s="10">
        <v>0.12</v>
      </c>
      <c r="CK2677" s="10">
        <v>0.08</v>
      </c>
      <c r="CL2677" s="10">
        <v>7.94</v>
      </c>
      <c r="CM2677" s="10">
        <v>10.3</v>
      </c>
      <c r="CO2677" s="10">
        <v>0.2</v>
      </c>
      <c r="CP2677" s="10">
        <v>0.12</v>
      </c>
      <c r="CQ2677" s="10">
        <v>12.84</v>
      </c>
      <c r="CR2677" s="10">
        <v>9.9</v>
      </c>
      <c r="CT2677" s="10">
        <v>0.24399999999999999</v>
      </c>
      <c r="CU2677" s="10">
        <v>0.08</v>
      </c>
      <c r="CV2677" s="10">
        <v>14.14</v>
      </c>
      <c r="CW2677" s="10">
        <v>10.4</v>
      </c>
      <c r="CY2677" s="10">
        <v>2710</v>
      </c>
      <c r="CZ2677" s="10" t="s">
        <v>365</v>
      </c>
      <c r="DA2677" s="10">
        <v>7.4999999999999997E-2</v>
      </c>
      <c r="DB2677" s="10">
        <v>0.03</v>
      </c>
      <c r="DC2677" s="10">
        <v>4.45</v>
      </c>
      <c r="DD2677" s="10">
        <v>10</v>
      </c>
      <c r="DF2677" s="10">
        <v>0.105</v>
      </c>
      <c r="DG2677" s="10">
        <v>0.03</v>
      </c>
      <c r="DH2677" s="10">
        <v>6.01</v>
      </c>
      <c r="DI2677" s="10">
        <v>10.199999999999999</v>
      </c>
      <c r="DK2677" s="10">
        <v>0.09</v>
      </c>
      <c r="DL2677" s="10">
        <v>1.4999999999999999E-2</v>
      </c>
      <c r="DM2677" s="10">
        <v>5.0199999999999996</v>
      </c>
      <c r="DN2677" s="10">
        <v>10</v>
      </c>
    </row>
    <row r="2678" spans="1:118" x14ac:dyDescent="0.25">
      <c r="A2678" s="10">
        <v>2713</v>
      </c>
      <c r="R2678" s="10">
        <v>2735</v>
      </c>
      <c r="S2678" s="10" t="s">
        <v>290</v>
      </c>
      <c r="T2678" s="10">
        <v>2.3999999999978171E-2</v>
      </c>
      <c r="U2678" s="10">
        <v>1.799999999998363E-2</v>
      </c>
      <c r="V2678" s="10">
        <v>1.6515276630868547</v>
      </c>
      <c r="W2678" s="10">
        <v>10</v>
      </c>
      <c r="Y2678" s="10">
        <v>3.599999999996726E-2</v>
      </c>
      <c r="Z2678" s="10">
        <v>2.4000000000012279E-2</v>
      </c>
      <c r="AA2678" s="10">
        <v>2.38186706884379</v>
      </c>
      <c r="AB2678" s="10">
        <v>10</v>
      </c>
      <c r="AD2678" s="10">
        <v>2.3999999999978171E-2</v>
      </c>
      <c r="AE2678" s="10">
        <v>2.3999999999978171E-2</v>
      </c>
      <c r="AF2678" s="10">
        <v>1.8684902558174188</v>
      </c>
      <c r="AG2678" s="10">
        <v>10</v>
      </c>
      <c r="AI2678" s="10">
        <v>2735</v>
      </c>
      <c r="AJ2678" s="10" t="s">
        <v>290</v>
      </c>
      <c r="AK2678" s="10">
        <v>3.599999999996726E-2</v>
      </c>
      <c r="AL2678" s="10">
        <v>1.1999999999989085E-2</v>
      </c>
      <c r="AM2678" s="10">
        <v>2.0890356136518604</v>
      </c>
      <c r="AN2678" s="10">
        <v>10</v>
      </c>
      <c r="AP2678" s="10">
        <v>5.3999999999950886E-2</v>
      </c>
      <c r="AQ2678" s="10">
        <v>1.2000000000057298E-2</v>
      </c>
      <c r="AR2678" s="10">
        <v>3.045266542456472</v>
      </c>
      <c r="AS2678" s="10">
        <v>10</v>
      </c>
      <c r="AU2678" s="10">
        <v>6.5999999999939968E-2</v>
      </c>
      <c r="AV2678" s="10">
        <v>1.2000000000057298E-2</v>
      </c>
      <c r="AW2678" s="10">
        <v>3.6929281213842495</v>
      </c>
      <c r="AX2678" s="10">
        <v>10</v>
      </c>
      <c r="AZ2678" s="10">
        <v>2717</v>
      </c>
      <c r="BA2678" s="10" t="s">
        <v>605</v>
      </c>
      <c r="BB2678" s="10">
        <v>0</v>
      </c>
      <c r="BC2678" s="10">
        <v>0</v>
      </c>
      <c r="BD2678" s="10">
        <v>0</v>
      </c>
      <c r="BE2678" s="10">
        <v>0</v>
      </c>
      <c r="BG2678" s="10">
        <v>0</v>
      </c>
      <c r="BH2678" s="10">
        <v>0</v>
      </c>
      <c r="BI2678" s="10">
        <v>0</v>
      </c>
      <c r="BJ2678" s="10">
        <v>0</v>
      </c>
      <c r="BL2678" s="10">
        <v>0</v>
      </c>
      <c r="BM2678" s="10">
        <v>0</v>
      </c>
      <c r="BN2678" s="10">
        <v>0</v>
      </c>
      <c r="BO2678" s="10">
        <v>0</v>
      </c>
      <c r="BQ2678" s="10">
        <v>2712</v>
      </c>
      <c r="BR2678" s="10" t="s">
        <v>366</v>
      </c>
      <c r="BS2678" s="10">
        <v>0.03</v>
      </c>
      <c r="BT2678" s="10">
        <v>0</v>
      </c>
      <c r="BU2678" s="10">
        <v>1.6985886119141684</v>
      </c>
      <c r="BV2678" s="10">
        <v>10.3</v>
      </c>
      <c r="BW2678" s="10">
        <v>0.99</v>
      </c>
      <c r="BX2678" s="10">
        <v>0.105</v>
      </c>
      <c r="BY2678" s="10">
        <v>1.4999999999999999E-2</v>
      </c>
      <c r="BZ2678" s="10">
        <v>6.0033450450495867</v>
      </c>
      <c r="CA2678" s="10">
        <v>10.199999999999999</v>
      </c>
      <c r="CB2678" s="10">
        <v>0.99</v>
      </c>
      <c r="CC2678" s="10">
        <v>0.06</v>
      </c>
      <c r="CD2678" s="10">
        <v>1.4999999999999999E-2</v>
      </c>
      <c r="CE2678" s="10">
        <v>3.5344369096395822</v>
      </c>
      <c r="CF2678" s="10">
        <v>9.9</v>
      </c>
      <c r="CG2678" s="10">
        <v>0.99</v>
      </c>
      <c r="CH2678" s="10">
        <v>2710</v>
      </c>
      <c r="CI2678" s="10" t="s">
        <v>365</v>
      </c>
      <c r="CJ2678" s="10">
        <v>0.03</v>
      </c>
      <c r="CK2678" s="10">
        <v>1.4999999999999999E-2</v>
      </c>
      <c r="CL2678" s="10">
        <v>1.85</v>
      </c>
      <c r="CM2678" s="10">
        <v>10.199999999999999</v>
      </c>
      <c r="CO2678" s="10">
        <v>0.03</v>
      </c>
      <c r="CP2678" s="10">
        <v>1.4999999999999999E-2</v>
      </c>
      <c r="CQ2678" s="10">
        <v>1.85</v>
      </c>
      <c r="CR2678" s="10">
        <v>9.9</v>
      </c>
      <c r="CT2678" s="10">
        <v>4.4999999999999998E-2</v>
      </c>
      <c r="CU2678" s="10">
        <v>0.03</v>
      </c>
      <c r="CV2678" s="10">
        <v>2.98</v>
      </c>
      <c r="CW2678" s="10">
        <v>10.3</v>
      </c>
      <c r="CY2678" s="10">
        <v>2711</v>
      </c>
      <c r="CZ2678" s="10" t="s">
        <v>329</v>
      </c>
      <c r="DA2678" s="10">
        <v>0.28000000000000003</v>
      </c>
      <c r="DB2678" s="10">
        <v>0.2</v>
      </c>
      <c r="DC2678" s="10">
        <v>18.940000000000001</v>
      </c>
      <c r="DD2678" s="10">
        <v>10.1</v>
      </c>
      <c r="DF2678" s="10">
        <v>0.72</v>
      </c>
      <c r="DG2678" s="10">
        <v>0.28000000000000003</v>
      </c>
      <c r="DH2678" s="10">
        <v>42.53</v>
      </c>
      <c r="DI2678" s="10">
        <v>10.199999999999999</v>
      </c>
      <c r="DK2678" s="10">
        <v>0.56000000000000005</v>
      </c>
      <c r="DL2678" s="10">
        <v>0.2</v>
      </c>
      <c r="DM2678" s="10">
        <v>32.74</v>
      </c>
      <c r="DN2678" s="10">
        <v>10</v>
      </c>
    </row>
    <row r="2679" spans="1:118" x14ac:dyDescent="0.25">
      <c r="A2679" s="10">
        <v>2714</v>
      </c>
      <c r="R2679" s="10">
        <v>2736</v>
      </c>
      <c r="S2679" s="10" t="s">
        <v>307</v>
      </c>
      <c r="T2679" s="10">
        <v>1.799999999998363E-2</v>
      </c>
      <c r="U2679" s="10">
        <v>2.3999999999978171E-2</v>
      </c>
      <c r="V2679" s="10">
        <v>1.6515276630868547</v>
      </c>
      <c r="W2679" s="10">
        <v>10</v>
      </c>
      <c r="Y2679" s="10">
        <v>3.599999999996726E-2</v>
      </c>
      <c r="Z2679" s="10">
        <v>3.599999999996726E-2</v>
      </c>
      <c r="AA2679" s="10">
        <v>2.802735383726128</v>
      </c>
      <c r="AB2679" s="10">
        <v>10</v>
      </c>
      <c r="AD2679" s="10">
        <v>2.9999999999972715E-2</v>
      </c>
      <c r="AE2679" s="10">
        <v>2.9999999999972715E-2</v>
      </c>
      <c r="AF2679" s="10">
        <v>2.3356128197717734</v>
      </c>
      <c r="AG2679" s="10">
        <v>10</v>
      </c>
      <c r="AI2679" s="10">
        <v>2736</v>
      </c>
      <c r="AJ2679" s="10" t="s">
        <v>307</v>
      </c>
      <c r="AK2679" s="10">
        <v>2.3999999999978171E-2</v>
      </c>
      <c r="AL2679" s="10">
        <v>2.3999999999978171E-2</v>
      </c>
      <c r="AM2679" s="10">
        <v>1.8684902558174188</v>
      </c>
      <c r="AN2679" s="10">
        <v>10</v>
      </c>
      <c r="AP2679" s="10">
        <v>4.1999999999825378E-2</v>
      </c>
      <c r="AQ2679" s="10">
        <v>1.799999999998363E-2</v>
      </c>
      <c r="AR2679" s="10">
        <v>2.5155319920185244</v>
      </c>
      <c r="AS2679" s="10">
        <v>10</v>
      </c>
      <c r="AU2679" s="10">
        <v>4.7999999999956341E-2</v>
      </c>
      <c r="AV2679" s="10">
        <v>1.799999999998363E-2</v>
      </c>
      <c r="AW2679" s="10">
        <v>2.822131707781919</v>
      </c>
      <c r="AX2679" s="10">
        <v>10</v>
      </c>
      <c r="AZ2679" s="10">
        <v>2718</v>
      </c>
      <c r="BA2679" s="10" t="s">
        <v>621</v>
      </c>
      <c r="BB2679" s="10">
        <v>0.1000000000003638</v>
      </c>
      <c r="BC2679" s="10">
        <v>4.0000000000190994E-2</v>
      </c>
      <c r="BD2679" s="10">
        <v>6.2256240545143813</v>
      </c>
      <c r="BE2679" s="10">
        <v>10</v>
      </c>
      <c r="BG2679" s="10">
        <v>9.9999999999454303E-2</v>
      </c>
      <c r="BH2679" s="10">
        <v>3.999999999996362E-2</v>
      </c>
      <c r="BI2679" s="10">
        <v>6.2256240544606882</v>
      </c>
      <c r="BJ2679" s="10">
        <v>10</v>
      </c>
      <c r="BL2679" s="10">
        <v>0.1000000000003638</v>
      </c>
      <c r="BM2679" s="10">
        <v>1.999999999998181E-2</v>
      </c>
      <c r="BN2679" s="10">
        <v>5.8948202469484894</v>
      </c>
      <c r="BO2679" s="10">
        <v>10</v>
      </c>
      <c r="BQ2679" s="10">
        <v>2713</v>
      </c>
      <c r="BR2679" s="10" t="s">
        <v>379</v>
      </c>
      <c r="BS2679" s="10">
        <v>2.04</v>
      </c>
      <c r="BT2679" s="10">
        <v>0.48</v>
      </c>
      <c r="BU2679" s="10">
        <v>115.37</v>
      </c>
      <c r="BV2679" s="10">
        <v>10.3</v>
      </c>
      <c r="BX2679" s="10">
        <v>3</v>
      </c>
      <c r="BY2679" s="10">
        <v>0.72</v>
      </c>
      <c r="BZ2679" s="10">
        <v>169.84</v>
      </c>
      <c r="CA2679" s="10">
        <v>10.1</v>
      </c>
      <c r="CC2679" s="10">
        <v>3.72</v>
      </c>
      <c r="CD2679" s="10">
        <v>0.6</v>
      </c>
      <c r="CE2679" s="10">
        <v>207.44</v>
      </c>
      <c r="CF2679" s="10">
        <v>9.9</v>
      </c>
      <c r="CH2679" s="10">
        <v>2711</v>
      </c>
      <c r="CI2679" s="10" t="s">
        <v>329</v>
      </c>
      <c r="CJ2679" s="10">
        <v>0.24</v>
      </c>
      <c r="CK2679" s="10">
        <v>0.2</v>
      </c>
      <c r="CL2679" s="10">
        <v>17.2</v>
      </c>
      <c r="CM2679" s="10">
        <v>10.3</v>
      </c>
      <c r="CO2679" s="10">
        <v>0.32</v>
      </c>
      <c r="CP2679" s="10">
        <v>0.2</v>
      </c>
      <c r="CQ2679" s="10">
        <v>20.77</v>
      </c>
      <c r="CR2679" s="10">
        <v>9.9</v>
      </c>
      <c r="CT2679" s="10">
        <v>0.4</v>
      </c>
      <c r="CU2679" s="10">
        <v>0.12</v>
      </c>
      <c r="CV2679" s="10">
        <v>22.99</v>
      </c>
      <c r="CW2679" s="10">
        <v>10.4</v>
      </c>
      <c r="CY2679" s="10">
        <v>2712</v>
      </c>
      <c r="CZ2679" s="10" t="s">
        <v>366</v>
      </c>
      <c r="DA2679" s="10">
        <v>0.03</v>
      </c>
      <c r="DB2679" s="10">
        <v>0</v>
      </c>
      <c r="DC2679" s="10">
        <v>117.06</v>
      </c>
      <c r="DD2679" s="10">
        <v>10</v>
      </c>
      <c r="DF2679" s="10">
        <v>7.4999999999999997E-2</v>
      </c>
      <c r="DG2679" s="10">
        <v>1.4999999999999999E-2</v>
      </c>
      <c r="DH2679" s="10">
        <v>206.91</v>
      </c>
      <c r="DI2679" s="10">
        <v>10.199999999999999</v>
      </c>
      <c r="DK2679" s="10">
        <v>4.4999999999999998E-2</v>
      </c>
      <c r="DL2679" s="10">
        <v>0</v>
      </c>
      <c r="DM2679" s="10">
        <v>163.43</v>
      </c>
      <c r="DN2679" s="10">
        <v>10</v>
      </c>
    </row>
    <row r="2680" spans="1:118" x14ac:dyDescent="0.25">
      <c r="A2680" s="10">
        <v>2715</v>
      </c>
      <c r="R2680" s="10">
        <v>2737</v>
      </c>
      <c r="S2680" s="10" t="s">
        <v>297</v>
      </c>
      <c r="T2680" s="10">
        <v>4.7999999999956341E-2</v>
      </c>
      <c r="U2680" s="10">
        <v>7.1999999999934519E-2</v>
      </c>
      <c r="V2680" s="10">
        <v>4.7637341376854963</v>
      </c>
      <c r="W2680" s="10">
        <v>10</v>
      </c>
      <c r="Y2680" s="10">
        <v>0.11999999999989086</v>
      </c>
      <c r="Z2680" s="10">
        <v>7.8000000000065489E-2</v>
      </c>
      <c r="AA2680" s="10">
        <v>7.8790159814182736</v>
      </c>
      <c r="AB2680" s="10">
        <v>10</v>
      </c>
      <c r="AD2680" s="10">
        <v>8.4000000000196445E-2</v>
      </c>
      <c r="AE2680" s="10">
        <v>7.8000000000065489E-2</v>
      </c>
      <c r="AF2680" s="10">
        <v>6.3104783400740612</v>
      </c>
      <c r="AG2680" s="10">
        <v>10</v>
      </c>
      <c r="AI2680" s="10">
        <v>2737</v>
      </c>
      <c r="AJ2680" s="10" t="s">
        <v>297</v>
      </c>
      <c r="AK2680" s="10">
        <v>8.3999999999650757E-2</v>
      </c>
      <c r="AL2680" s="10">
        <v>5.999999999994543E-2</v>
      </c>
      <c r="AM2680" s="10">
        <v>5.682791258144543</v>
      </c>
      <c r="AN2680" s="10">
        <v>10</v>
      </c>
      <c r="AP2680" s="10">
        <v>0.18599999999969441</v>
      </c>
      <c r="AQ2680" s="10">
        <v>5.399999999981446E-2</v>
      </c>
      <c r="AR2680" s="10">
        <v>10.662270778887006</v>
      </c>
      <c r="AS2680" s="10">
        <v>10</v>
      </c>
      <c r="AU2680" s="10">
        <v>0.18000000000010913</v>
      </c>
      <c r="AV2680" s="10">
        <v>6.60000000000764E-2</v>
      </c>
      <c r="AW2680" s="10">
        <v>10.554282615148598</v>
      </c>
      <c r="AX2680" s="10">
        <v>10</v>
      </c>
      <c r="AZ2680" s="10">
        <v>2719</v>
      </c>
      <c r="BA2680" s="10" t="s">
        <v>305</v>
      </c>
      <c r="BB2680" s="10">
        <v>3.999999999996362E-2</v>
      </c>
      <c r="BC2680" s="10">
        <v>1.999999999998181E-2</v>
      </c>
      <c r="BD2680" s="10">
        <v>2.5850496849685038</v>
      </c>
      <c r="BE2680" s="10">
        <v>10</v>
      </c>
      <c r="BG2680" s="10">
        <v>3.999999999996362E-2</v>
      </c>
      <c r="BH2680" s="10">
        <v>1.999999999998181E-2</v>
      </c>
      <c r="BI2680" s="10">
        <v>2.5850496849685038</v>
      </c>
      <c r="BJ2680" s="10">
        <v>10</v>
      </c>
      <c r="BL2680" s="10">
        <v>3.999999999996362E-2</v>
      </c>
      <c r="BM2680" s="10">
        <v>0</v>
      </c>
      <c r="BN2680" s="10">
        <v>2.3121387283215964</v>
      </c>
      <c r="BO2680" s="10">
        <v>10</v>
      </c>
      <c r="BQ2680" s="10">
        <v>2714</v>
      </c>
      <c r="BR2680" s="10" t="s">
        <v>367</v>
      </c>
      <c r="BS2680" s="10">
        <v>1.76</v>
      </c>
      <c r="BT2680" s="10">
        <v>0.56000000000000005</v>
      </c>
      <c r="BU2680" s="10">
        <v>101.68</v>
      </c>
      <c r="BV2680" s="10">
        <v>10.3</v>
      </c>
      <c r="BX2680" s="10">
        <v>2.96</v>
      </c>
      <c r="BY2680" s="10">
        <v>0.88</v>
      </c>
      <c r="BZ2680" s="10">
        <v>170</v>
      </c>
      <c r="CA2680" s="10">
        <v>10.199999999999999</v>
      </c>
      <c r="CC2680" s="10">
        <v>3.84</v>
      </c>
      <c r="CD2680" s="10">
        <v>0.56000000000000005</v>
      </c>
      <c r="CE2680" s="10">
        <v>213.63</v>
      </c>
      <c r="CF2680" s="10">
        <v>9.9</v>
      </c>
      <c r="CH2680" s="10">
        <v>2712</v>
      </c>
      <c r="CI2680" s="10" t="s">
        <v>366</v>
      </c>
      <c r="CJ2680" s="10">
        <v>1.4999999999999999E-2</v>
      </c>
      <c r="CK2680" s="10">
        <v>0</v>
      </c>
      <c r="CL2680" s="10">
        <v>50.31</v>
      </c>
      <c r="CM2680" s="10">
        <v>10.199999999999999</v>
      </c>
      <c r="CO2680" s="10">
        <v>0</v>
      </c>
      <c r="CP2680" s="10">
        <v>0</v>
      </c>
      <c r="CQ2680" s="10">
        <v>68.97</v>
      </c>
      <c r="CR2680" s="10">
        <v>9.9</v>
      </c>
      <c r="CT2680" s="10">
        <v>1.4999999999999999E-2</v>
      </c>
      <c r="CU2680" s="10">
        <v>1.4999999999999999E-2</v>
      </c>
      <c r="CV2680" s="10">
        <v>77.319999999999993</v>
      </c>
      <c r="CW2680" s="10">
        <v>10.3</v>
      </c>
      <c r="CY2680" s="10">
        <v>2713</v>
      </c>
      <c r="CZ2680" s="10" t="s">
        <v>379</v>
      </c>
      <c r="DA2680" s="10">
        <v>2.04</v>
      </c>
      <c r="DB2680" s="10">
        <v>0.6</v>
      </c>
      <c r="DC2680" s="10">
        <v>117.06</v>
      </c>
      <c r="DD2680" s="10">
        <v>10.1</v>
      </c>
      <c r="DF2680" s="10">
        <v>3.6</v>
      </c>
      <c r="DG2680" s="10">
        <v>1.08</v>
      </c>
      <c r="DH2680" s="10">
        <v>206.91</v>
      </c>
      <c r="DI2680" s="10">
        <v>10.199999999999999</v>
      </c>
      <c r="DK2680" s="10">
        <v>2.88</v>
      </c>
      <c r="DL2680" s="10">
        <v>0.72</v>
      </c>
      <c r="DM2680" s="10">
        <v>163.43</v>
      </c>
      <c r="DN2680" s="10">
        <v>10</v>
      </c>
    </row>
    <row r="2681" spans="1:118" x14ac:dyDescent="0.25">
      <c r="A2681" s="10">
        <v>2716</v>
      </c>
      <c r="R2681" s="10">
        <v>2738</v>
      </c>
      <c r="S2681" s="10" t="s">
        <v>298</v>
      </c>
      <c r="T2681" s="10">
        <v>1.1999999999989085E-2</v>
      </c>
      <c r="U2681" s="10">
        <v>1.799999999998363E-2</v>
      </c>
      <c r="V2681" s="10">
        <v>1.1909335344213741</v>
      </c>
      <c r="W2681" s="10">
        <v>10</v>
      </c>
      <c r="Y2681" s="10">
        <v>1.1999999999989085E-2</v>
      </c>
      <c r="Z2681" s="10">
        <v>1.8000000000051843E-2</v>
      </c>
      <c r="AA2681" s="10">
        <v>1.1909335344244987</v>
      </c>
      <c r="AB2681" s="10">
        <v>10</v>
      </c>
      <c r="AD2681" s="10">
        <v>1.799999999998363E-2</v>
      </c>
      <c r="AE2681" s="10">
        <v>1.799999999998363E-2</v>
      </c>
      <c r="AF2681" s="10">
        <v>1.401367691863064</v>
      </c>
      <c r="AG2681" s="10">
        <v>10</v>
      </c>
      <c r="AI2681" s="10">
        <v>2738</v>
      </c>
      <c r="AJ2681" s="10" t="s">
        <v>298</v>
      </c>
      <c r="AK2681" s="10">
        <v>5.9999999999945427E-3</v>
      </c>
      <c r="AL2681" s="10">
        <v>1.1999999999989085E-2</v>
      </c>
      <c r="AM2681" s="10">
        <v>0.73858562427671548</v>
      </c>
      <c r="AN2681" s="10">
        <v>10</v>
      </c>
      <c r="AP2681" s="10">
        <v>1.1999999999989085E-2</v>
      </c>
      <c r="AQ2681" s="10">
        <v>1.1999999999989085E-2</v>
      </c>
      <c r="AR2681" s="10">
        <v>0.93424512790870939</v>
      </c>
      <c r="AS2681" s="10">
        <v>10</v>
      </c>
      <c r="AU2681" s="10">
        <v>1.799999999998363E-2</v>
      </c>
      <c r="AV2681" s="10">
        <v>1.2000000000057298E-2</v>
      </c>
      <c r="AW2681" s="10">
        <v>1.1909335344234573</v>
      </c>
      <c r="AX2681" s="10">
        <v>10</v>
      </c>
      <c r="AZ2681" s="10">
        <v>2720</v>
      </c>
      <c r="BA2681" s="10" t="s">
        <v>291</v>
      </c>
      <c r="BB2681" s="10">
        <v>5.9999999999490683E-2</v>
      </c>
      <c r="BC2681" s="10">
        <v>1.999999999998181E-2</v>
      </c>
      <c r="BD2681" s="10">
        <v>3.6558123238658178</v>
      </c>
      <c r="BE2681" s="10">
        <v>10</v>
      </c>
      <c r="BG2681" s="10">
        <v>5.9999999999490683E-2</v>
      </c>
      <c r="BH2681" s="10">
        <v>1.999999999998181E-2</v>
      </c>
      <c r="BI2681" s="10">
        <v>3.6558123238658178</v>
      </c>
      <c r="BJ2681" s="10">
        <v>10</v>
      </c>
      <c r="BL2681" s="10">
        <v>6.0000000000400178E-2</v>
      </c>
      <c r="BM2681" s="10">
        <v>1.999999999998181E-2</v>
      </c>
      <c r="BN2681" s="10">
        <v>3.6558123239156921</v>
      </c>
      <c r="BO2681" s="10">
        <v>10</v>
      </c>
      <c r="BQ2681" s="10">
        <v>2715</v>
      </c>
      <c r="BR2681" s="10" t="s">
        <v>368</v>
      </c>
      <c r="BS2681" s="10">
        <v>1.2</v>
      </c>
      <c r="BT2681" s="10">
        <v>0.48</v>
      </c>
      <c r="BU2681" s="10">
        <v>71.150000000000006</v>
      </c>
      <c r="BV2681" s="10">
        <v>10.3</v>
      </c>
      <c r="BX2681" s="10">
        <v>2.3199999999999998</v>
      </c>
      <c r="BY2681" s="10">
        <v>0.72</v>
      </c>
      <c r="BZ2681" s="10">
        <v>133.72999999999999</v>
      </c>
      <c r="CA2681" s="10">
        <v>10.199999999999999</v>
      </c>
      <c r="CC2681" s="10">
        <v>2.88</v>
      </c>
      <c r="CD2681" s="10">
        <v>0.48</v>
      </c>
      <c r="CE2681" s="10">
        <v>160.72999999999999</v>
      </c>
      <c r="CF2681" s="10">
        <v>9.9</v>
      </c>
      <c r="CH2681" s="10">
        <v>2713</v>
      </c>
      <c r="CI2681" s="10" t="s">
        <v>379</v>
      </c>
      <c r="CJ2681" s="10">
        <v>0.84</v>
      </c>
      <c r="CK2681" s="10">
        <v>0.36</v>
      </c>
      <c r="CL2681" s="10">
        <v>50.31</v>
      </c>
      <c r="CM2681" s="10">
        <v>10.3</v>
      </c>
      <c r="CO2681" s="10">
        <v>1.2</v>
      </c>
      <c r="CP2681" s="10">
        <v>0.36</v>
      </c>
      <c r="CQ2681" s="10">
        <v>68.97</v>
      </c>
      <c r="CR2681" s="10">
        <v>9.9</v>
      </c>
      <c r="CT2681" s="10">
        <v>1.32</v>
      </c>
      <c r="CU2681" s="10">
        <v>0.48</v>
      </c>
      <c r="CV2681" s="10">
        <v>77.319999999999993</v>
      </c>
      <c r="CW2681" s="10">
        <v>10.4</v>
      </c>
      <c r="CY2681" s="10">
        <v>2714</v>
      </c>
      <c r="CZ2681" s="10" t="s">
        <v>367</v>
      </c>
      <c r="DA2681" s="10">
        <v>2.16</v>
      </c>
      <c r="DB2681" s="10">
        <v>0.72</v>
      </c>
      <c r="DC2681" s="10">
        <v>125.34</v>
      </c>
      <c r="DD2681" s="10">
        <v>10</v>
      </c>
      <c r="DF2681" s="10">
        <v>4.4000000000000004</v>
      </c>
      <c r="DG2681" s="10">
        <v>1.2</v>
      </c>
      <c r="DH2681" s="10">
        <v>251.07</v>
      </c>
      <c r="DI2681" s="10">
        <v>10.199999999999999</v>
      </c>
      <c r="DK2681" s="10">
        <v>4</v>
      </c>
      <c r="DL2681" s="10">
        <v>0.72</v>
      </c>
      <c r="DM2681" s="10">
        <v>223.74</v>
      </c>
      <c r="DN2681" s="10">
        <v>10</v>
      </c>
    </row>
    <row r="2682" spans="1:118" x14ac:dyDescent="0.25">
      <c r="A2682" s="10">
        <v>2717</v>
      </c>
      <c r="R2682" s="10">
        <v>2739</v>
      </c>
      <c r="S2682" s="10" t="s">
        <v>605</v>
      </c>
      <c r="T2682" s="10">
        <v>5.999999999994543E-2</v>
      </c>
      <c r="U2682" s="10">
        <v>5.999999999994543E-2</v>
      </c>
      <c r="V2682" s="10">
        <v>4.9047869215207243</v>
      </c>
      <c r="W2682" s="10">
        <v>10</v>
      </c>
      <c r="Y2682" s="10">
        <v>5.999999999994543E-2</v>
      </c>
      <c r="Z2682" s="10">
        <v>3.999999999996362E-2</v>
      </c>
      <c r="AA2682" s="10">
        <v>4.1682673704748092</v>
      </c>
      <c r="AB2682" s="10">
        <v>10</v>
      </c>
      <c r="AD2682" s="10">
        <v>6.0000000000400178E-2</v>
      </c>
      <c r="AE2682" s="10">
        <v>5.999999999994543E-2</v>
      </c>
      <c r="AF2682" s="10">
        <v>4.9047869215393112</v>
      </c>
      <c r="AG2682" s="10">
        <v>10</v>
      </c>
      <c r="AI2682" s="10">
        <v>2739</v>
      </c>
      <c r="AJ2682" s="10" t="s">
        <v>605</v>
      </c>
      <c r="AK2682" s="10">
        <v>0.16999999999985449</v>
      </c>
      <c r="AL2682" s="10">
        <v>5.999999999994543E-2</v>
      </c>
      <c r="AM2682" s="10">
        <v>10.420668426187518</v>
      </c>
      <c r="AN2682" s="10">
        <v>10</v>
      </c>
      <c r="AP2682" s="10">
        <v>0.25000000000023648</v>
      </c>
      <c r="AQ2682" s="10">
        <v>8.0000000000040927E-2</v>
      </c>
      <c r="AR2682" s="10">
        <v>15.17272225250702</v>
      </c>
      <c r="AS2682" s="10">
        <v>10</v>
      </c>
      <c r="AU2682" s="10">
        <v>0.27000000000021829</v>
      </c>
      <c r="AV2682" s="10">
        <v>5.999999999994543E-2</v>
      </c>
      <c r="AW2682" s="10">
        <v>15.987649347918374</v>
      </c>
      <c r="AX2682" s="10">
        <v>10</v>
      </c>
      <c r="AZ2682" s="10">
        <v>2721</v>
      </c>
      <c r="BA2682" s="10" t="s">
        <v>285</v>
      </c>
      <c r="BB2682" s="10">
        <v>8.9999999999236024E-2</v>
      </c>
      <c r="BC2682" s="10">
        <v>9.0000000000600267E-2</v>
      </c>
      <c r="BD2682" s="10">
        <v>7.0742119060395057</v>
      </c>
      <c r="BE2682" s="10">
        <v>10</v>
      </c>
      <c r="BG2682" s="10">
        <v>0.20999999999912689</v>
      </c>
      <c r="BH2682" s="10">
        <v>0.11999999999989086</v>
      </c>
      <c r="BI2682" s="10">
        <v>13.443070945317045</v>
      </c>
      <c r="BJ2682" s="10">
        <v>10.5</v>
      </c>
      <c r="BL2682" s="10">
        <v>0.1500000000005457</v>
      </c>
      <c r="BM2682" s="10">
        <v>0.11999999999989086</v>
      </c>
      <c r="BN2682" s="10">
        <v>10.67661889302709</v>
      </c>
      <c r="BQ2682" s="10">
        <v>2716</v>
      </c>
      <c r="BR2682" s="10" t="s">
        <v>620</v>
      </c>
      <c r="BS2682" s="10">
        <v>0.72</v>
      </c>
      <c r="BT2682" s="10">
        <v>0.2</v>
      </c>
      <c r="BU2682" s="10">
        <v>41.14</v>
      </c>
      <c r="BV2682" s="10">
        <v>10.3</v>
      </c>
      <c r="BX2682" s="10">
        <v>0.88</v>
      </c>
      <c r="BY2682" s="10">
        <v>0.2</v>
      </c>
      <c r="BZ2682" s="10">
        <v>49.68</v>
      </c>
      <c r="CA2682" s="10">
        <v>10.199999999999999</v>
      </c>
      <c r="CC2682" s="10">
        <v>1.32</v>
      </c>
      <c r="CD2682" s="10">
        <v>0.2</v>
      </c>
      <c r="CE2682" s="10">
        <v>73.5</v>
      </c>
      <c r="CF2682" s="10">
        <v>9.9</v>
      </c>
      <c r="CH2682" s="10">
        <v>2714</v>
      </c>
      <c r="CI2682" s="10" t="s">
        <v>367</v>
      </c>
      <c r="CJ2682" s="10">
        <v>1.44</v>
      </c>
      <c r="CK2682" s="10">
        <v>0.8</v>
      </c>
      <c r="CL2682" s="10">
        <v>90.69</v>
      </c>
      <c r="CM2682" s="10">
        <v>10.199999999999999</v>
      </c>
      <c r="CO2682" s="10">
        <v>1.1200000000000001</v>
      </c>
      <c r="CP2682" s="10">
        <v>0.64</v>
      </c>
      <c r="CQ2682" s="10">
        <v>71.010000000000005</v>
      </c>
      <c r="CR2682" s="10">
        <v>9.9</v>
      </c>
      <c r="CT2682" s="10">
        <v>2.08</v>
      </c>
      <c r="CU2682" s="10">
        <v>0.88</v>
      </c>
      <c r="CV2682" s="10">
        <v>124.33</v>
      </c>
      <c r="CW2682" s="10">
        <v>10.3</v>
      </c>
      <c r="CY2682" s="10">
        <v>2715</v>
      </c>
      <c r="CZ2682" s="10" t="s">
        <v>368</v>
      </c>
      <c r="DA2682" s="10">
        <v>1.28</v>
      </c>
      <c r="DB2682" s="10">
        <v>0.48</v>
      </c>
      <c r="DC2682" s="10">
        <v>75.260000000000005</v>
      </c>
      <c r="DD2682" s="10">
        <v>10</v>
      </c>
      <c r="DF2682" s="10">
        <v>2.48</v>
      </c>
      <c r="DG2682" s="10">
        <v>0.88</v>
      </c>
      <c r="DH2682" s="10">
        <v>144.87</v>
      </c>
      <c r="DI2682" s="10">
        <v>10.199999999999999</v>
      </c>
      <c r="DK2682" s="10">
        <v>2.3199999999999998</v>
      </c>
      <c r="DL2682" s="10">
        <v>0.56000000000000005</v>
      </c>
      <c r="DM2682" s="10">
        <v>131.38999999999999</v>
      </c>
      <c r="DN2682" s="10">
        <v>10</v>
      </c>
    </row>
    <row r="2683" spans="1:118" x14ac:dyDescent="0.25">
      <c r="A2683" s="10">
        <v>2718</v>
      </c>
      <c r="R2683" s="10">
        <v>2740</v>
      </c>
      <c r="S2683" s="10" t="s">
        <v>526</v>
      </c>
      <c r="T2683" s="10">
        <v>1.999999999998181E-2</v>
      </c>
      <c r="U2683" s="10">
        <v>1.999999999998181E-2</v>
      </c>
      <c r="V2683" s="10">
        <v>1.6349289738402413</v>
      </c>
      <c r="W2683" s="10">
        <v>10</v>
      </c>
      <c r="Y2683" s="10">
        <v>1.999999999998181E-2</v>
      </c>
      <c r="Z2683" s="10">
        <v>0</v>
      </c>
      <c r="AA2683" s="10">
        <v>1.1560693641607982</v>
      </c>
      <c r="AB2683" s="10">
        <v>10</v>
      </c>
      <c r="AD2683" s="10">
        <v>3.999999999996362E-2</v>
      </c>
      <c r="AE2683" s="10">
        <v>1.999999999998181E-2</v>
      </c>
      <c r="AF2683" s="10">
        <v>2.5850496849685038</v>
      </c>
      <c r="AG2683" s="10">
        <v>10</v>
      </c>
      <c r="AI2683" s="10">
        <v>2740</v>
      </c>
      <c r="AJ2683" s="10" t="s">
        <v>526</v>
      </c>
      <c r="AK2683" s="10">
        <v>3.999999999996362E-2</v>
      </c>
      <c r="AL2683" s="10">
        <v>1.999999999998181E-2</v>
      </c>
      <c r="AM2683" s="10">
        <v>2.5850496849685038</v>
      </c>
      <c r="AN2683" s="10">
        <v>10</v>
      </c>
      <c r="AP2683" s="10">
        <v>5.999999999994543E-2</v>
      </c>
      <c r="AQ2683" s="10">
        <v>2.0000000000095497E-2</v>
      </c>
      <c r="AR2683" s="10">
        <v>3.6558123238928331</v>
      </c>
      <c r="AS2683" s="10">
        <v>10</v>
      </c>
      <c r="AU2683" s="10">
        <v>6.0000000000400178E-2</v>
      </c>
      <c r="AV2683" s="10">
        <v>1.999999999998181E-2</v>
      </c>
      <c r="AW2683" s="10">
        <v>3.6558123239156921</v>
      </c>
      <c r="AX2683" s="10">
        <v>10</v>
      </c>
      <c r="AZ2683" s="10">
        <v>2722</v>
      </c>
      <c r="BA2683" s="10" t="s">
        <v>605</v>
      </c>
      <c r="BB2683" s="10">
        <v>0.34799999999813735</v>
      </c>
      <c r="BC2683" s="10">
        <v>0.34800000000177533</v>
      </c>
      <c r="BD2683" s="10">
        <v>27.093108709373816</v>
      </c>
      <c r="BE2683" s="10">
        <v>10.6</v>
      </c>
      <c r="BG2683" s="10">
        <v>0.77999999999883585</v>
      </c>
      <c r="BH2683" s="10">
        <v>0.53600000000005821</v>
      </c>
      <c r="BI2683" s="10">
        <v>52.100862778075211</v>
      </c>
      <c r="BJ2683" s="10">
        <v>10.5</v>
      </c>
      <c r="BL2683" s="10">
        <v>0.92000000000552973</v>
      </c>
      <c r="BM2683" s="10">
        <v>0.60000000000218279</v>
      </c>
      <c r="BN2683" s="10">
        <v>60.465863882493956</v>
      </c>
      <c r="BO2683" s="10">
        <v>10.5</v>
      </c>
      <c r="BQ2683" s="10">
        <v>2717</v>
      </c>
      <c r="BR2683" s="10" t="s">
        <v>605</v>
      </c>
      <c r="BS2683" s="10">
        <v>0.04</v>
      </c>
      <c r="BT2683" s="10">
        <v>0.02</v>
      </c>
      <c r="BU2683" s="10">
        <v>2.59</v>
      </c>
      <c r="BV2683" s="10">
        <v>10</v>
      </c>
      <c r="BX2683" s="10">
        <v>0.08</v>
      </c>
      <c r="BY2683" s="10">
        <v>0.02</v>
      </c>
      <c r="BZ2683" s="10">
        <v>4.7699999999999996</v>
      </c>
      <c r="CA2683" s="10">
        <v>10</v>
      </c>
      <c r="CC2683" s="10">
        <v>0.08</v>
      </c>
      <c r="CD2683" s="10">
        <v>0.02</v>
      </c>
      <c r="CE2683" s="10">
        <v>4.7699999999999996</v>
      </c>
      <c r="CF2683" s="10">
        <v>10</v>
      </c>
      <c r="CH2683" s="10">
        <v>2715</v>
      </c>
      <c r="CI2683" s="10" t="s">
        <v>368</v>
      </c>
      <c r="CJ2683" s="10">
        <v>0.72</v>
      </c>
      <c r="CK2683" s="10">
        <v>1.04</v>
      </c>
      <c r="CL2683" s="10">
        <v>69.63</v>
      </c>
      <c r="CM2683" s="10">
        <v>10.199999999999999</v>
      </c>
      <c r="CO2683" s="10">
        <v>1.1200000000000001</v>
      </c>
      <c r="CP2683" s="10">
        <v>0.4</v>
      </c>
      <c r="CQ2683" s="10">
        <v>65.47</v>
      </c>
      <c r="CR2683" s="10">
        <v>9.9</v>
      </c>
      <c r="CT2683" s="10">
        <v>0.88</v>
      </c>
      <c r="CU2683" s="10">
        <v>0.24</v>
      </c>
      <c r="CV2683" s="10">
        <v>50.21</v>
      </c>
      <c r="CW2683" s="10">
        <v>10.3</v>
      </c>
      <c r="CY2683" s="10">
        <v>2716</v>
      </c>
      <c r="CZ2683" s="10" t="s">
        <v>620</v>
      </c>
      <c r="DA2683" s="10">
        <v>0.72</v>
      </c>
      <c r="DB2683" s="10">
        <v>0.16</v>
      </c>
      <c r="DC2683" s="10">
        <v>40.6</v>
      </c>
      <c r="DD2683" s="10">
        <v>10</v>
      </c>
      <c r="DF2683" s="10">
        <v>1</v>
      </c>
      <c r="DG2683" s="10">
        <v>0.24</v>
      </c>
      <c r="DH2683" s="10">
        <v>56.61</v>
      </c>
      <c r="DI2683" s="10">
        <v>10.199999999999999</v>
      </c>
      <c r="DK2683" s="10">
        <v>0.84</v>
      </c>
      <c r="DL2683" s="10">
        <v>0.16</v>
      </c>
      <c r="DM2683" s="10">
        <v>47.07</v>
      </c>
      <c r="DN2683" s="10">
        <v>10</v>
      </c>
    </row>
    <row r="2684" spans="1:118" x14ac:dyDescent="0.25">
      <c r="A2684" s="10">
        <v>2719</v>
      </c>
      <c r="R2684" s="10">
        <v>2741</v>
      </c>
      <c r="S2684" s="10" t="s">
        <v>305</v>
      </c>
      <c r="AI2684" s="10">
        <v>2741</v>
      </c>
      <c r="AJ2684" s="10" t="s">
        <v>305</v>
      </c>
      <c r="AZ2684" s="10">
        <v>2723</v>
      </c>
      <c r="BA2684" s="10" t="s">
        <v>621</v>
      </c>
      <c r="BB2684" s="10">
        <v>0</v>
      </c>
      <c r="BC2684" s="10">
        <v>0</v>
      </c>
      <c r="BD2684" s="10">
        <v>0</v>
      </c>
      <c r="BE2684" s="10">
        <v>10.6</v>
      </c>
      <c r="BG2684" s="10">
        <v>0</v>
      </c>
      <c r="BH2684" s="10">
        <v>0</v>
      </c>
      <c r="BI2684" s="10">
        <v>0</v>
      </c>
      <c r="BJ2684" s="10">
        <v>10.5</v>
      </c>
      <c r="BL2684" s="10">
        <v>0</v>
      </c>
      <c r="BM2684" s="10">
        <v>0</v>
      </c>
      <c r="BN2684" s="10">
        <v>0</v>
      </c>
      <c r="BO2684" s="10">
        <v>10.5</v>
      </c>
      <c r="BQ2684" s="10">
        <v>2718</v>
      </c>
      <c r="BR2684" s="10" t="s">
        <v>621</v>
      </c>
      <c r="BS2684" s="10">
        <v>0.12</v>
      </c>
      <c r="BT2684" s="10">
        <v>0.04</v>
      </c>
      <c r="BU2684" s="10">
        <v>2.59</v>
      </c>
      <c r="BV2684" s="10">
        <v>10</v>
      </c>
      <c r="BX2684" s="10">
        <v>0.12</v>
      </c>
      <c r="BY2684" s="10">
        <v>0.04</v>
      </c>
      <c r="BZ2684" s="10">
        <v>4.7699999999999996</v>
      </c>
      <c r="CA2684" s="10">
        <v>10</v>
      </c>
      <c r="CC2684" s="10">
        <v>0.12</v>
      </c>
      <c r="CD2684" s="10">
        <v>0.04</v>
      </c>
      <c r="CE2684" s="10">
        <v>4.7699999999999996</v>
      </c>
      <c r="CF2684" s="10">
        <v>10</v>
      </c>
      <c r="CH2684" s="10">
        <v>2716</v>
      </c>
      <c r="CI2684" s="10" t="s">
        <v>620</v>
      </c>
      <c r="CJ2684" s="10">
        <v>0.12</v>
      </c>
      <c r="CK2684" s="10">
        <v>0.12</v>
      </c>
      <c r="CL2684" s="10">
        <v>9.34</v>
      </c>
      <c r="CM2684" s="10">
        <v>10.199999999999999</v>
      </c>
      <c r="CO2684" s="10">
        <v>0.28000000000000003</v>
      </c>
      <c r="CP2684" s="10">
        <v>0.16</v>
      </c>
      <c r="CQ2684" s="10">
        <v>17.75</v>
      </c>
      <c r="CR2684" s="10">
        <v>9.9</v>
      </c>
      <c r="CT2684" s="10">
        <v>0.32</v>
      </c>
      <c r="CU2684" s="10">
        <v>0.12</v>
      </c>
      <c r="CV2684" s="10">
        <v>18.809999999999999</v>
      </c>
      <c r="CW2684" s="10">
        <v>10.3</v>
      </c>
      <c r="CY2684" s="10">
        <v>3269</v>
      </c>
      <c r="CZ2684" s="10" t="s">
        <v>611</v>
      </c>
    </row>
    <row r="2685" spans="1:118" x14ac:dyDescent="0.25">
      <c r="A2685" s="10">
        <v>2720</v>
      </c>
      <c r="R2685" s="10">
        <v>2742</v>
      </c>
      <c r="S2685" s="10" t="s">
        <v>288</v>
      </c>
      <c r="T2685" s="10">
        <v>3.999999999996362E-2</v>
      </c>
      <c r="U2685" s="10">
        <v>3.999999999996362E-2</v>
      </c>
      <c r="V2685" s="10">
        <v>3.2698579476804825</v>
      </c>
      <c r="W2685" s="10">
        <v>10</v>
      </c>
      <c r="Y2685" s="10">
        <v>3.999999999996362E-2</v>
      </c>
      <c r="Z2685" s="10">
        <v>3.999999999996362E-2</v>
      </c>
      <c r="AA2685" s="10">
        <v>3.2698579476804825</v>
      </c>
      <c r="AB2685" s="10">
        <v>10</v>
      </c>
      <c r="AD2685" s="10">
        <v>2.0000000000436557E-2</v>
      </c>
      <c r="AE2685" s="10">
        <v>3.999999999996362E-2</v>
      </c>
      <c r="AF2685" s="10">
        <v>2.5850496849802593</v>
      </c>
      <c r="AG2685" s="10">
        <v>10</v>
      </c>
      <c r="AI2685" s="10">
        <v>2742</v>
      </c>
      <c r="AJ2685" s="10" t="s">
        <v>288</v>
      </c>
      <c r="AK2685" s="10">
        <v>0.11999999999989086</v>
      </c>
      <c r="AL2685" s="10">
        <v>3.999999999996362E-2</v>
      </c>
      <c r="AM2685" s="10">
        <v>7.3116246477815103</v>
      </c>
      <c r="AN2685" s="10">
        <v>10</v>
      </c>
      <c r="AP2685" s="10">
        <v>0.18000000000029104</v>
      </c>
      <c r="AQ2685" s="10">
        <v>5.999999999994543E-2</v>
      </c>
      <c r="AR2685" s="10">
        <v>10.967436971697202</v>
      </c>
      <c r="AS2685" s="10">
        <v>10</v>
      </c>
      <c r="AU2685" s="10">
        <v>0.1999999999998181</v>
      </c>
      <c r="AV2685" s="10">
        <v>3.999999999996362E-2</v>
      </c>
      <c r="AW2685" s="10">
        <v>11.789640493845427</v>
      </c>
      <c r="AX2685" s="10">
        <v>10</v>
      </c>
      <c r="AZ2685" s="10">
        <v>2724</v>
      </c>
      <c r="BA2685" s="10" t="s">
        <v>285</v>
      </c>
      <c r="BB2685" s="10">
        <v>4.5000000000982254E-2</v>
      </c>
      <c r="BC2685" s="10">
        <v>2.9999999999972715E-2</v>
      </c>
      <c r="BD2685" s="10">
        <v>2.9773338361003026</v>
      </c>
      <c r="BE2685" s="10">
        <v>10.6</v>
      </c>
      <c r="BG2685" s="10">
        <v>9.0000000000600267E-2</v>
      </c>
      <c r="BH2685" s="10">
        <v>7.5000000000272848E-2</v>
      </c>
      <c r="BI2685" s="10">
        <v>6.4494216977283587</v>
      </c>
      <c r="BJ2685" s="10">
        <v>10.5</v>
      </c>
      <c r="BL2685" s="10">
        <v>9.0000000000600267E-2</v>
      </c>
      <c r="BM2685" s="10">
        <v>8.9999999999918145E-2</v>
      </c>
      <c r="BN2685" s="10">
        <v>7.006838459341874</v>
      </c>
      <c r="BO2685" s="10">
        <v>10.5</v>
      </c>
      <c r="BQ2685" s="10">
        <v>2719</v>
      </c>
      <c r="BR2685" s="10" t="s">
        <v>305</v>
      </c>
      <c r="BS2685" s="10">
        <v>0.04</v>
      </c>
      <c r="BT2685" s="10">
        <v>0.02</v>
      </c>
      <c r="BU2685" s="10">
        <v>2.59</v>
      </c>
      <c r="BV2685" s="10">
        <v>10</v>
      </c>
      <c r="BX2685" s="10">
        <v>0.08</v>
      </c>
      <c r="BY2685" s="10">
        <v>0.02</v>
      </c>
      <c r="BZ2685" s="10">
        <v>4.7699999999999996</v>
      </c>
      <c r="CA2685" s="10">
        <v>10</v>
      </c>
      <c r="CC2685" s="10">
        <v>0.08</v>
      </c>
      <c r="CD2685" s="10">
        <v>0.02</v>
      </c>
      <c r="CE2685" s="10">
        <v>4.7699999999999996</v>
      </c>
      <c r="CF2685" s="10">
        <v>10</v>
      </c>
      <c r="CH2685" s="10">
        <v>2717</v>
      </c>
      <c r="CI2685" s="10" t="s">
        <v>605</v>
      </c>
      <c r="CJ2685" s="10">
        <v>0.02</v>
      </c>
      <c r="CK2685" s="10">
        <v>0.02</v>
      </c>
      <c r="CL2685" s="10">
        <v>1.63</v>
      </c>
      <c r="CM2685" s="10">
        <v>10</v>
      </c>
      <c r="CO2685" s="10">
        <v>0.02</v>
      </c>
      <c r="CP2685" s="10">
        <v>0.02</v>
      </c>
      <c r="CQ2685" s="10">
        <v>1.63</v>
      </c>
      <c r="CR2685" s="10">
        <v>10</v>
      </c>
      <c r="CT2685" s="10">
        <v>0.04</v>
      </c>
      <c r="CU2685" s="10">
        <v>0.02</v>
      </c>
      <c r="CV2685" s="10">
        <v>2.59</v>
      </c>
      <c r="CW2685" s="10">
        <v>10</v>
      </c>
      <c r="CY2685" s="10">
        <v>3270</v>
      </c>
      <c r="CZ2685" s="10" t="s">
        <v>815</v>
      </c>
    </row>
    <row r="2686" spans="1:118" x14ac:dyDescent="0.25">
      <c r="A2686" s="10">
        <v>2721</v>
      </c>
      <c r="R2686" s="10">
        <v>2743</v>
      </c>
      <c r="S2686" s="10" t="s">
        <v>605</v>
      </c>
      <c r="T2686" s="10">
        <v>1.1200000000098953</v>
      </c>
      <c r="U2686" s="10">
        <v>0.88000000000101863</v>
      </c>
      <c r="V2686" s="10">
        <v>61.657032755843403</v>
      </c>
      <c r="W2686" s="10">
        <v>10.4</v>
      </c>
      <c r="Y2686" s="10">
        <v>1.6000000000058208</v>
      </c>
      <c r="Z2686" s="10">
        <v>0.96000000000276486</v>
      </c>
      <c r="AA2686" s="10">
        <v>88.081475365032802</v>
      </c>
      <c r="AB2686" s="10">
        <v>10.4</v>
      </c>
      <c r="AD2686" s="10">
        <v>2.2800000000133878</v>
      </c>
      <c r="AE2686" s="10">
        <v>1.1599999999998545</v>
      </c>
      <c r="AF2686" s="10">
        <v>125.51610239545212</v>
      </c>
      <c r="AG2686" s="10">
        <v>10.4</v>
      </c>
      <c r="AI2686" s="10">
        <v>2743</v>
      </c>
      <c r="AJ2686" s="10" t="s">
        <v>605</v>
      </c>
      <c r="AK2686" s="10">
        <v>0.79999999998835847</v>
      </c>
      <c r="AL2686" s="10">
        <v>0.15999999999985448</v>
      </c>
      <c r="AM2686" s="10">
        <v>44.040737681715306</v>
      </c>
      <c r="AN2686" s="10">
        <v>10.4</v>
      </c>
      <c r="AP2686" s="10">
        <v>2.7599999999947613</v>
      </c>
      <c r="AQ2686" s="10">
        <v>0.15999999999985448</v>
      </c>
      <c r="AR2686" s="10">
        <v>151.94054500384044</v>
      </c>
      <c r="AS2686" s="10">
        <v>10.4</v>
      </c>
      <c r="AU2686" s="10">
        <v>2.4400000000023283</v>
      </c>
      <c r="AV2686" s="10">
        <v>0.44000000000232831</v>
      </c>
      <c r="AW2686" s="10">
        <v>134.32424993131454</v>
      </c>
      <c r="AX2686" s="10">
        <v>10.4</v>
      </c>
      <c r="AZ2686" s="10">
        <v>2725</v>
      </c>
      <c r="BA2686" s="10" t="s">
        <v>305</v>
      </c>
      <c r="BB2686" s="10">
        <v>0</v>
      </c>
      <c r="BC2686" s="10">
        <v>0</v>
      </c>
      <c r="BD2686" s="10">
        <v>0</v>
      </c>
      <c r="BE2686" s="10">
        <v>10.6</v>
      </c>
      <c r="BG2686" s="10">
        <v>0</v>
      </c>
      <c r="BH2686" s="10">
        <v>0</v>
      </c>
      <c r="BI2686" s="10">
        <v>0</v>
      </c>
      <c r="BJ2686" s="10">
        <v>10.5</v>
      </c>
      <c r="BL2686" s="10">
        <v>0</v>
      </c>
      <c r="BM2686" s="10">
        <v>0</v>
      </c>
      <c r="BN2686" s="10">
        <v>0</v>
      </c>
      <c r="BO2686" s="10">
        <v>10.5</v>
      </c>
      <c r="BQ2686" s="10">
        <v>2720</v>
      </c>
      <c r="BR2686" s="10" t="s">
        <v>291</v>
      </c>
      <c r="BS2686" s="10">
        <v>0.1</v>
      </c>
      <c r="BT2686" s="10">
        <v>0.02</v>
      </c>
      <c r="BU2686" s="10">
        <v>5.89</v>
      </c>
      <c r="BV2686" s="10">
        <v>10</v>
      </c>
      <c r="BX2686" s="10">
        <v>0.12</v>
      </c>
      <c r="BY2686" s="10">
        <v>0.04</v>
      </c>
      <c r="BZ2686" s="10">
        <v>7.31</v>
      </c>
      <c r="CA2686" s="10">
        <v>10</v>
      </c>
      <c r="CC2686" s="10">
        <v>0.12</v>
      </c>
      <c r="CD2686" s="10">
        <v>0.04</v>
      </c>
      <c r="CE2686" s="10">
        <v>7.31</v>
      </c>
      <c r="CF2686" s="10">
        <v>10</v>
      </c>
      <c r="CH2686" s="10">
        <v>2718</v>
      </c>
      <c r="CI2686" s="10" t="s">
        <v>621</v>
      </c>
      <c r="CJ2686" s="10">
        <v>0.02</v>
      </c>
      <c r="CK2686" s="10">
        <v>0.02</v>
      </c>
      <c r="CL2686" s="10">
        <v>1.63</v>
      </c>
      <c r="CM2686" s="10">
        <v>10</v>
      </c>
      <c r="CO2686" s="10">
        <v>0.04</v>
      </c>
      <c r="CP2686" s="10">
        <v>0.02</v>
      </c>
      <c r="CQ2686" s="10">
        <v>1.63</v>
      </c>
      <c r="CR2686" s="10">
        <v>10</v>
      </c>
      <c r="CT2686" s="10">
        <v>0.04</v>
      </c>
      <c r="CU2686" s="10">
        <v>0.04</v>
      </c>
      <c r="CV2686" s="10">
        <v>2.59</v>
      </c>
      <c r="CW2686" s="10">
        <v>10</v>
      </c>
      <c r="CY2686" s="10">
        <v>2717</v>
      </c>
      <c r="CZ2686" s="10" t="s">
        <v>605</v>
      </c>
      <c r="DA2686" s="10">
        <v>0.12</v>
      </c>
      <c r="DB2686" s="10">
        <v>0.02</v>
      </c>
      <c r="DC2686" s="10">
        <v>7.03</v>
      </c>
      <c r="DD2686" s="10">
        <v>10</v>
      </c>
      <c r="DF2686" s="10">
        <v>0.1</v>
      </c>
      <c r="DG2686" s="10">
        <v>0.02</v>
      </c>
      <c r="DH2686" s="10">
        <v>5.89</v>
      </c>
      <c r="DI2686" s="10">
        <v>10</v>
      </c>
      <c r="DK2686" s="10">
        <v>0.12</v>
      </c>
      <c r="DL2686" s="10">
        <v>0</v>
      </c>
      <c r="DM2686" s="10">
        <v>6.94</v>
      </c>
      <c r="DN2686" s="10">
        <v>10</v>
      </c>
    </row>
    <row r="2687" spans="1:118" x14ac:dyDescent="0.25">
      <c r="A2687" s="10">
        <v>2722</v>
      </c>
      <c r="R2687" s="10">
        <v>2744</v>
      </c>
      <c r="S2687" s="10" t="s">
        <v>621</v>
      </c>
      <c r="T2687" s="10">
        <v>0</v>
      </c>
      <c r="U2687" s="10">
        <v>0</v>
      </c>
      <c r="V2687" s="10">
        <v>0</v>
      </c>
      <c r="W2687" s="10">
        <v>10.4</v>
      </c>
      <c r="Y2687" s="10">
        <v>0</v>
      </c>
      <c r="Z2687" s="10">
        <v>0</v>
      </c>
      <c r="AA2687" s="10">
        <v>0</v>
      </c>
      <c r="AB2687" s="10">
        <v>10.4</v>
      </c>
      <c r="AD2687" s="10">
        <v>0</v>
      </c>
      <c r="AE2687" s="10">
        <v>0</v>
      </c>
      <c r="AF2687" s="10">
        <v>0</v>
      </c>
      <c r="AG2687" s="10">
        <v>10.4</v>
      </c>
      <c r="AI2687" s="10">
        <v>2744</v>
      </c>
      <c r="AJ2687" s="10" t="s">
        <v>621</v>
      </c>
      <c r="AK2687" s="10">
        <v>0.44000000000232831</v>
      </c>
      <c r="AL2687" s="10">
        <v>0.11999999999898137</v>
      </c>
      <c r="AM2687" s="10">
        <v>24.222405725424075</v>
      </c>
      <c r="AN2687" s="10">
        <v>10.4</v>
      </c>
      <c r="AP2687" s="10">
        <v>0.59999999999854481</v>
      </c>
      <c r="AQ2687" s="10">
        <v>0.15999999999985448</v>
      </c>
      <c r="AR2687" s="10">
        <v>33.030553261687025</v>
      </c>
      <c r="AS2687" s="10">
        <v>10.4</v>
      </c>
      <c r="AU2687" s="10">
        <v>0.51999999999679858</v>
      </c>
      <c r="AV2687" s="10">
        <v>0.32000000000334694</v>
      </c>
      <c r="AW2687" s="10">
        <v>28.626479493355276</v>
      </c>
      <c r="AX2687" s="10">
        <v>10.4</v>
      </c>
      <c r="AZ2687" s="10">
        <v>2726</v>
      </c>
      <c r="BA2687" s="10" t="s">
        <v>315</v>
      </c>
      <c r="BB2687" s="10">
        <v>0.13999999999941792</v>
      </c>
      <c r="BC2687" s="10">
        <v>0.13999999999941792</v>
      </c>
      <c r="BD2687" s="10">
        <v>10.899526492232873</v>
      </c>
      <c r="BE2687" s="10">
        <v>10.6</v>
      </c>
      <c r="BG2687" s="10">
        <v>0.2999999999992724</v>
      </c>
      <c r="BH2687" s="10">
        <v>0.14000000000123691</v>
      </c>
      <c r="BI2687" s="10">
        <v>18.225098108714601</v>
      </c>
      <c r="BJ2687" s="10">
        <v>10.5</v>
      </c>
      <c r="BL2687" s="10">
        <v>0.40000000000145519</v>
      </c>
      <c r="BM2687" s="10">
        <v>0.22000000000116415</v>
      </c>
      <c r="BN2687" s="10">
        <v>25.131213235473119</v>
      </c>
      <c r="BO2687" s="10">
        <v>10.5</v>
      </c>
      <c r="BQ2687" s="10">
        <v>2721</v>
      </c>
      <c r="BR2687" s="10" t="s">
        <v>285</v>
      </c>
      <c r="BS2687" s="10">
        <v>0.27</v>
      </c>
      <c r="BT2687" s="10">
        <v>0.12</v>
      </c>
      <c r="BU2687" s="10">
        <v>16.420000000000002</v>
      </c>
      <c r="BV2687" s="10">
        <v>10</v>
      </c>
      <c r="BX2687" s="10">
        <v>0.39</v>
      </c>
      <c r="BY2687" s="10">
        <v>0.12</v>
      </c>
      <c r="BZ2687" s="10">
        <v>22.68</v>
      </c>
      <c r="CA2687" s="10">
        <v>10</v>
      </c>
      <c r="CC2687" s="10">
        <v>0.45</v>
      </c>
      <c r="CD2687" s="10">
        <v>0.15</v>
      </c>
      <c r="CE2687" s="10">
        <v>26.36</v>
      </c>
      <c r="CF2687" s="10">
        <v>10</v>
      </c>
      <c r="CH2687" s="10">
        <v>2719</v>
      </c>
      <c r="CI2687" s="10" t="s">
        <v>305</v>
      </c>
      <c r="CJ2687" s="10">
        <v>0.02</v>
      </c>
      <c r="CK2687" s="10">
        <v>0.02</v>
      </c>
      <c r="CL2687" s="10">
        <v>1.63</v>
      </c>
      <c r="CM2687" s="10">
        <v>10</v>
      </c>
      <c r="CO2687" s="10">
        <v>0.02</v>
      </c>
      <c r="CP2687" s="10">
        <v>0.02</v>
      </c>
      <c r="CQ2687" s="10">
        <v>1.63</v>
      </c>
      <c r="CR2687" s="10">
        <v>10</v>
      </c>
      <c r="CT2687" s="10">
        <v>0.04</v>
      </c>
      <c r="CU2687" s="10">
        <v>0.02</v>
      </c>
      <c r="CV2687" s="10">
        <v>2.59</v>
      </c>
      <c r="CW2687" s="10">
        <v>10</v>
      </c>
      <c r="CY2687" s="10">
        <v>2718</v>
      </c>
      <c r="CZ2687" s="10" t="s">
        <v>621</v>
      </c>
      <c r="DA2687" s="10">
        <v>0.12</v>
      </c>
      <c r="DB2687" s="10">
        <v>0.02</v>
      </c>
      <c r="DC2687" s="10">
        <v>7.03</v>
      </c>
      <c r="DD2687" s="10">
        <v>10</v>
      </c>
      <c r="DF2687" s="10">
        <v>0.18</v>
      </c>
      <c r="DG2687" s="10">
        <v>0.04</v>
      </c>
      <c r="DH2687" s="10">
        <v>5.89</v>
      </c>
      <c r="DI2687" s="10">
        <v>10</v>
      </c>
      <c r="DK2687" s="10">
        <v>0.14000000000000001</v>
      </c>
      <c r="DL2687" s="10">
        <v>0.04</v>
      </c>
      <c r="DM2687" s="10">
        <v>6.94</v>
      </c>
      <c r="DN2687" s="10">
        <v>10</v>
      </c>
    </row>
    <row r="2688" spans="1:118" x14ac:dyDescent="0.25">
      <c r="A2688" s="10">
        <v>2723</v>
      </c>
      <c r="R2688" s="10">
        <v>2745</v>
      </c>
      <c r="S2688" s="10" t="s">
        <v>285</v>
      </c>
      <c r="T2688" s="10">
        <v>6.0000000000400178E-2</v>
      </c>
      <c r="U2688" s="10">
        <v>3.999999999996362E-2</v>
      </c>
      <c r="V2688" s="10">
        <v>3.3030553261987436</v>
      </c>
      <c r="W2688" s="10">
        <v>10.4</v>
      </c>
      <c r="Y2688" s="10">
        <v>5.9999999999490683E-2</v>
      </c>
      <c r="Z2688" s="10">
        <v>5.999999999994543E-2</v>
      </c>
      <c r="AA2688" s="10">
        <v>3.3030553261486753</v>
      </c>
      <c r="AB2688" s="10">
        <v>10.4</v>
      </c>
      <c r="AD2688" s="10">
        <v>6.0000000000400178E-2</v>
      </c>
      <c r="AE2688" s="10">
        <v>5.999999999994543E-2</v>
      </c>
      <c r="AF2688" s="10">
        <v>3.3030553261987436</v>
      </c>
      <c r="AG2688" s="10">
        <v>10.4</v>
      </c>
      <c r="AI2688" s="10">
        <v>2745</v>
      </c>
      <c r="AJ2688" s="10" t="s">
        <v>285</v>
      </c>
      <c r="AK2688" s="10">
        <v>9.9999999999454303E-2</v>
      </c>
      <c r="AL2688" s="10">
        <v>3.999999999996362E-2</v>
      </c>
      <c r="AM2688" s="10">
        <v>5.5050922102644817</v>
      </c>
      <c r="AN2688" s="10">
        <v>10.4</v>
      </c>
      <c r="AP2688" s="10">
        <v>9.9999999999454303E-2</v>
      </c>
      <c r="AQ2688" s="10">
        <v>3.999999999996362E-2</v>
      </c>
      <c r="AR2688" s="10">
        <v>5.5050922102644817</v>
      </c>
      <c r="AS2688" s="10">
        <v>10.4</v>
      </c>
      <c r="AU2688" s="10">
        <v>0.1000000000003638</v>
      </c>
      <c r="AV2688" s="10">
        <v>3.999999999996362E-2</v>
      </c>
      <c r="AW2688" s="10">
        <v>5.5050922103145501</v>
      </c>
      <c r="AX2688" s="10">
        <v>10.4</v>
      </c>
      <c r="AZ2688" s="10">
        <v>2727</v>
      </c>
      <c r="BA2688" s="10" t="s">
        <v>306</v>
      </c>
      <c r="BB2688" s="10">
        <v>7.999999999992724E-2</v>
      </c>
      <c r="BC2688" s="10">
        <v>9.0000000000145519E-2</v>
      </c>
      <c r="BD2688" s="10">
        <v>6.6290088515267485</v>
      </c>
      <c r="BE2688" s="10">
        <v>10.6</v>
      </c>
      <c r="BG2688" s="10">
        <v>0.17000000000007276</v>
      </c>
      <c r="BH2688" s="10">
        <v>0.11999999999989086</v>
      </c>
      <c r="BI2688" s="10">
        <v>11.455354828893181</v>
      </c>
      <c r="BJ2688" s="10">
        <v>10.5</v>
      </c>
      <c r="BL2688" s="10">
        <v>0.23999999999978172</v>
      </c>
      <c r="BM2688" s="10">
        <v>0.10999999999967258</v>
      </c>
      <c r="BN2688" s="10">
        <v>14.533860481615575</v>
      </c>
      <c r="BO2688" s="10">
        <v>10.5</v>
      </c>
      <c r="BQ2688" s="10">
        <v>2722</v>
      </c>
      <c r="BR2688" s="10" t="s">
        <v>605</v>
      </c>
      <c r="BS2688" s="10">
        <v>0.92100000000000004</v>
      </c>
      <c r="BT2688" s="10">
        <v>0.41</v>
      </c>
      <c r="BU2688" s="10">
        <v>55.51</v>
      </c>
      <c r="BV2688" s="10">
        <v>10.6</v>
      </c>
      <c r="BX2688" s="10">
        <v>1.6830000000000001</v>
      </c>
      <c r="BY2688" s="10">
        <v>0.6</v>
      </c>
      <c r="BZ2688" s="10">
        <v>98.36</v>
      </c>
      <c r="CA2688" s="10">
        <v>10.6</v>
      </c>
      <c r="CC2688" s="10">
        <v>1.8580000000000001</v>
      </c>
      <c r="CD2688" s="10">
        <v>0.63500000000000001</v>
      </c>
      <c r="CE2688" s="10">
        <v>108.09</v>
      </c>
      <c r="CF2688" s="10">
        <v>10.6</v>
      </c>
      <c r="CH2688" s="10">
        <v>2720</v>
      </c>
      <c r="CI2688" s="10" t="s">
        <v>291</v>
      </c>
      <c r="CJ2688" s="10">
        <v>0.02</v>
      </c>
      <c r="CK2688" s="10">
        <v>0.02</v>
      </c>
      <c r="CL2688" s="10">
        <v>1.63</v>
      </c>
      <c r="CM2688" s="10">
        <v>10</v>
      </c>
      <c r="CO2688" s="10">
        <v>0.06</v>
      </c>
      <c r="CP2688" s="10">
        <v>0.02</v>
      </c>
      <c r="CQ2688" s="10">
        <v>3.66</v>
      </c>
      <c r="CR2688" s="10">
        <v>10</v>
      </c>
      <c r="CT2688" s="10">
        <v>0.06</v>
      </c>
      <c r="CU2688" s="10">
        <v>0.04</v>
      </c>
      <c r="CV2688" s="10">
        <v>4.17</v>
      </c>
      <c r="CW2688" s="10">
        <v>10</v>
      </c>
      <c r="CY2688" s="10">
        <v>2719</v>
      </c>
      <c r="CZ2688" s="10" t="s">
        <v>305</v>
      </c>
      <c r="DA2688" s="10">
        <v>0.12</v>
      </c>
      <c r="DB2688" s="10">
        <v>0.02</v>
      </c>
      <c r="DC2688" s="10">
        <v>7.03</v>
      </c>
      <c r="DD2688" s="10">
        <v>10</v>
      </c>
      <c r="DF2688" s="10">
        <v>0.1</v>
      </c>
      <c r="DG2688" s="10">
        <v>0.02</v>
      </c>
      <c r="DH2688" s="10">
        <v>5.89</v>
      </c>
      <c r="DI2688" s="10">
        <v>10</v>
      </c>
      <c r="DK2688" s="10">
        <v>0.1</v>
      </c>
      <c r="DL2688" s="10">
        <v>0</v>
      </c>
      <c r="DM2688" s="10">
        <v>5.78</v>
      </c>
      <c r="DN2688" s="10">
        <v>10</v>
      </c>
    </row>
    <row r="2689" spans="1:118" x14ac:dyDescent="0.25">
      <c r="A2689" s="10">
        <v>2724</v>
      </c>
      <c r="R2689" s="10">
        <v>2746</v>
      </c>
      <c r="S2689" s="10" t="s">
        <v>287</v>
      </c>
      <c r="T2689" s="10">
        <v>0.41999999999825377</v>
      </c>
      <c r="U2689" s="10">
        <v>0.36000000000240107</v>
      </c>
      <c r="V2689" s="10">
        <v>23.121387283140862</v>
      </c>
      <c r="W2689" s="10">
        <v>10.4</v>
      </c>
      <c r="Y2689" s="10">
        <v>0.72000000000480213</v>
      </c>
      <c r="Z2689" s="10">
        <v>0.29999999999836291</v>
      </c>
      <c r="AA2689" s="10">
        <v>39.636663914384926</v>
      </c>
      <c r="AB2689" s="10">
        <v>10.4</v>
      </c>
      <c r="AD2689" s="10">
        <v>1.0800000000017462</v>
      </c>
      <c r="AE2689" s="10">
        <v>0.42000000000098225</v>
      </c>
      <c r="AF2689" s="10">
        <v>59.454995871276978</v>
      </c>
      <c r="AG2689" s="10">
        <v>10.4</v>
      </c>
      <c r="AI2689" s="10">
        <v>2746</v>
      </c>
      <c r="AJ2689" s="10" t="s">
        <v>287</v>
      </c>
      <c r="AK2689" s="10">
        <v>1.9799999999995634</v>
      </c>
      <c r="AL2689" s="10">
        <v>0.35999999999967258</v>
      </c>
      <c r="AM2689" s="10">
        <v>109.00082576380751</v>
      </c>
      <c r="AN2689" s="10">
        <v>10.4</v>
      </c>
      <c r="AP2689" s="10">
        <v>3.180000000003929</v>
      </c>
      <c r="AQ2689" s="10">
        <v>0.42000000000098225</v>
      </c>
      <c r="AR2689" s="10">
        <v>175.06193228758212</v>
      </c>
      <c r="AS2689" s="10">
        <v>10.4</v>
      </c>
      <c r="AU2689" s="10">
        <v>2.3399999999965075</v>
      </c>
      <c r="AV2689" s="10">
        <v>0.42000000000098225</v>
      </c>
      <c r="AW2689" s="10">
        <v>128.81915772069956</v>
      </c>
      <c r="AX2689" s="10">
        <v>10.4</v>
      </c>
      <c r="AZ2689" s="10">
        <v>2728</v>
      </c>
      <c r="BA2689" s="10" t="s">
        <v>307</v>
      </c>
      <c r="BB2689" s="10">
        <v>5.9999999999490683E-2</v>
      </c>
      <c r="BC2689" s="10">
        <v>3.999999999996362E-2</v>
      </c>
      <c r="BD2689" s="10">
        <v>3.969778448050417</v>
      </c>
      <c r="BE2689" s="10">
        <v>10.6</v>
      </c>
      <c r="BG2689" s="10">
        <v>0.15999999999985448</v>
      </c>
      <c r="BH2689" s="10">
        <v>0.15000000000009095</v>
      </c>
      <c r="BI2689" s="10">
        <v>12.07360979876516</v>
      </c>
      <c r="BJ2689" s="10">
        <v>10.5</v>
      </c>
      <c r="BL2689" s="10">
        <v>7.999999999992724E-2</v>
      </c>
      <c r="BM2689" s="10">
        <v>8.9999999999690772E-2</v>
      </c>
      <c r="BN2689" s="10">
        <v>6.6290088515080372</v>
      </c>
      <c r="BO2689" s="10">
        <v>10.5</v>
      </c>
      <c r="BQ2689" s="10">
        <v>2723</v>
      </c>
      <c r="BR2689" s="10" t="s">
        <v>621</v>
      </c>
      <c r="BS2689" s="10">
        <v>0</v>
      </c>
      <c r="BT2689" s="10">
        <v>0</v>
      </c>
      <c r="BU2689" s="10">
        <v>0</v>
      </c>
      <c r="BV2689" s="10">
        <v>10.6</v>
      </c>
      <c r="BX2689" s="10">
        <v>0</v>
      </c>
      <c r="BY2689" s="10">
        <v>0</v>
      </c>
      <c r="BZ2689" s="10">
        <v>0</v>
      </c>
      <c r="CA2689" s="10">
        <v>10.6</v>
      </c>
      <c r="CC2689" s="10">
        <v>0</v>
      </c>
      <c r="CD2689" s="10">
        <v>0</v>
      </c>
      <c r="CE2689" s="10">
        <v>0</v>
      </c>
      <c r="CF2689" s="10">
        <v>10.6</v>
      </c>
      <c r="CH2689" s="10">
        <v>2721</v>
      </c>
      <c r="CI2689" s="10" t="s">
        <v>285</v>
      </c>
      <c r="CJ2689" s="10">
        <v>0.12</v>
      </c>
      <c r="CK2689" s="10">
        <v>0.12</v>
      </c>
      <c r="CL2689" s="10">
        <v>9.43</v>
      </c>
      <c r="CM2689" s="10">
        <v>10</v>
      </c>
      <c r="CO2689" s="10">
        <v>0.15</v>
      </c>
      <c r="CP2689" s="10">
        <v>0.12</v>
      </c>
      <c r="CQ2689" s="10">
        <v>10.68</v>
      </c>
      <c r="CR2689" s="10">
        <v>10</v>
      </c>
      <c r="CT2689" s="10">
        <v>0.18</v>
      </c>
      <c r="CU2689" s="10">
        <v>0.15</v>
      </c>
      <c r="CV2689" s="10">
        <v>13.02</v>
      </c>
      <c r="CW2689" s="10">
        <v>10</v>
      </c>
      <c r="CY2689" s="10">
        <v>2720</v>
      </c>
      <c r="CZ2689" s="10" t="s">
        <v>291</v>
      </c>
      <c r="DA2689" s="10">
        <v>0.1</v>
      </c>
      <c r="DB2689" s="10">
        <v>0.02</v>
      </c>
      <c r="DC2689" s="10">
        <v>5.89</v>
      </c>
      <c r="DD2689" s="10">
        <v>10</v>
      </c>
      <c r="DF2689" s="10">
        <v>0.18</v>
      </c>
      <c r="DG2689" s="10">
        <v>0.04</v>
      </c>
      <c r="DH2689" s="10">
        <v>10.66</v>
      </c>
      <c r="DI2689" s="10">
        <v>10</v>
      </c>
      <c r="DK2689" s="10">
        <v>0.14000000000000001</v>
      </c>
      <c r="DL2689" s="10">
        <v>0.04</v>
      </c>
      <c r="DM2689" s="10">
        <v>8.42</v>
      </c>
      <c r="DN2689" s="10">
        <v>10</v>
      </c>
    </row>
    <row r="2690" spans="1:118" x14ac:dyDescent="0.25">
      <c r="A2690" s="10">
        <v>2725</v>
      </c>
      <c r="R2690" s="10">
        <v>2747</v>
      </c>
      <c r="S2690" s="10" t="s">
        <v>294</v>
      </c>
      <c r="T2690" s="10">
        <v>2.95303</v>
      </c>
      <c r="U2690" s="10">
        <v>0.18000000000120053</v>
      </c>
      <c r="V2690" s="10">
        <v>13.212221304845043</v>
      </c>
      <c r="W2690" s="10">
        <v>10.4</v>
      </c>
      <c r="Y2690" s="10">
        <v>2.9533800000000001</v>
      </c>
      <c r="Z2690" s="10">
        <v>0.17999999999983629</v>
      </c>
      <c r="AA2690" s="10">
        <v>18.166804294068058</v>
      </c>
      <c r="AB2690" s="10">
        <v>10.4</v>
      </c>
      <c r="AD2690" s="10">
        <v>2.9540100000000002</v>
      </c>
      <c r="AE2690" s="10">
        <v>0.24000000000114596</v>
      </c>
      <c r="AF2690" s="10">
        <v>23.121387283140862</v>
      </c>
      <c r="AG2690" s="10">
        <v>10.4</v>
      </c>
      <c r="AI2690" s="10">
        <v>2747</v>
      </c>
      <c r="AJ2690" s="10" t="s">
        <v>294</v>
      </c>
      <c r="AK2690" s="10">
        <v>3.2243499999999998</v>
      </c>
      <c r="AL2690" s="10">
        <v>0.14999999999918145</v>
      </c>
      <c r="AM2690" s="10">
        <v>19.818331957042258</v>
      </c>
      <c r="AN2690" s="10">
        <v>10.4</v>
      </c>
      <c r="AP2690" s="10">
        <v>3.2246799999999998</v>
      </c>
      <c r="AQ2690" s="10">
        <v>0.14999999999918145</v>
      </c>
      <c r="AR2690" s="10">
        <v>37.98513625096011</v>
      </c>
      <c r="AS2690" s="10">
        <v>10.4</v>
      </c>
      <c r="AU2690" s="10">
        <v>3.2252700000000001</v>
      </c>
      <c r="AV2690" s="10">
        <v>0.17999999999983629</v>
      </c>
      <c r="AW2690" s="10">
        <v>29.727497935638489</v>
      </c>
      <c r="AX2690" s="10">
        <v>10.4</v>
      </c>
      <c r="AZ2690" s="10">
        <v>2729</v>
      </c>
      <c r="BA2690" s="10" t="s">
        <v>297</v>
      </c>
      <c r="BB2690" s="10">
        <v>2.0000000000436557E-2</v>
      </c>
      <c r="BC2690" s="10">
        <v>5.0000000000181899E-2</v>
      </c>
      <c r="BD2690" s="10">
        <v>2.9645828831090593</v>
      </c>
      <c r="BE2690" s="10">
        <v>10.6</v>
      </c>
      <c r="BG2690" s="10">
        <v>5.9999999999490683E-2</v>
      </c>
      <c r="BH2690" s="10">
        <v>4.9999999999727152E-2</v>
      </c>
      <c r="BI2690" s="10">
        <v>4.2996144650977488</v>
      </c>
      <c r="BJ2690" s="10">
        <v>10.5</v>
      </c>
      <c r="BL2690" s="10">
        <v>6.9999999999708962E-2</v>
      </c>
      <c r="BM2690" s="10">
        <v>6.0000000000400178E-2</v>
      </c>
      <c r="BN2690" s="10">
        <v>5.0754442374328841</v>
      </c>
      <c r="BO2690" s="10">
        <v>10.5</v>
      </c>
      <c r="BQ2690" s="10">
        <v>2724</v>
      </c>
      <c r="BR2690" s="10" t="s">
        <v>285</v>
      </c>
      <c r="BS2690" s="10">
        <v>0.18</v>
      </c>
      <c r="BT2690" s="10">
        <v>0.09</v>
      </c>
      <c r="BU2690" s="10">
        <v>11.08</v>
      </c>
      <c r="BV2690" s="10">
        <v>10.6</v>
      </c>
      <c r="BX2690" s="10">
        <v>0.22500000000000001</v>
      </c>
      <c r="BY2690" s="10">
        <v>0.09</v>
      </c>
      <c r="BZ2690" s="10">
        <v>13.34</v>
      </c>
      <c r="CA2690" s="10">
        <v>10.6</v>
      </c>
      <c r="CC2690" s="10">
        <v>0.27</v>
      </c>
      <c r="CD2690" s="10">
        <v>0.105</v>
      </c>
      <c r="CE2690" s="10">
        <v>15.95</v>
      </c>
      <c r="CF2690" s="10">
        <v>10.6</v>
      </c>
      <c r="CH2690" s="10">
        <v>2722</v>
      </c>
      <c r="CI2690" s="10" t="s">
        <v>605</v>
      </c>
      <c r="CJ2690" s="10">
        <v>0</v>
      </c>
      <c r="CK2690" s="10">
        <v>0</v>
      </c>
      <c r="CL2690" s="10">
        <v>0</v>
      </c>
      <c r="CM2690" s="10">
        <v>10.6</v>
      </c>
      <c r="CO2690" s="10">
        <v>0</v>
      </c>
      <c r="CP2690" s="10">
        <v>0</v>
      </c>
      <c r="CQ2690" s="10">
        <v>0</v>
      </c>
      <c r="CR2690" s="10">
        <v>10.6</v>
      </c>
      <c r="CT2690" s="10">
        <v>0</v>
      </c>
      <c r="CU2690" s="10">
        <v>0</v>
      </c>
      <c r="CV2690" s="10">
        <v>0</v>
      </c>
      <c r="CW2690" s="10">
        <v>10.6</v>
      </c>
      <c r="CY2690" s="10">
        <v>3271</v>
      </c>
      <c r="CZ2690" s="10" t="s">
        <v>938</v>
      </c>
    </row>
    <row r="2691" spans="1:118" x14ac:dyDescent="0.25">
      <c r="A2691" s="10">
        <v>2726</v>
      </c>
      <c r="R2691" s="10">
        <v>2748</v>
      </c>
      <c r="S2691" s="10" t="s">
        <v>296</v>
      </c>
      <c r="T2691" s="10">
        <v>0.38999999999759893</v>
      </c>
      <c r="U2691" s="10">
        <v>0.27000000000043656</v>
      </c>
      <c r="V2691" s="10">
        <v>21.469859620016457</v>
      </c>
      <c r="W2691" s="10">
        <v>10.4</v>
      </c>
      <c r="Y2691" s="10">
        <v>0.51000000000021828</v>
      </c>
      <c r="Z2691" s="10">
        <v>0.27000000000043656</v>
      </c>
      <c r="AA2691" s="10">
        <v>28.075970272514081</v>
      </c>
      <c r="AB2691" s="10">
        <v>10.4</v>
      </c>
      <c r="AD2691" s="10">
        <v>0.83999999999650754</v>
      </c>
      <c r="AE2691" s="10">
        <v>0.35999999999967258</v>
      </c>
      <c r="AF2691" s="10">
        <v>46.242774566281724</v>
      </c>
      <c r="AG2691" s="10">
        <v>10.4</v>
      </c>
      <c r="AI2691" s="10">
        <v>2748</v>
      </c>
      <c r="AJ2691" s="10" t="s">
        <v>296</v>
      </c>
      <c r="AK2691" s="10">
        <v>0.78000000000065484</v>
      </c>
      <c r="AL2691" s="10">
        <v>0.11999999999989086</v>
      </c>
      <c r="AM2691" s="10">
        <v>42.939719240333325</v>
      </c>
      <c r="AN2691" s="10">
        <v>10.4</v>
      </c>
      <c r="AP2691" s="10">
        <v>0.98999999999978172</v>
      </c>
      <c r="AQ2691" s="10">
        <v>0.11999999999989086</v>
      </c>
      <c r="AR2691" s="10">
        <v>54.500412881903756</v>
      </c>
      <c r="AS2691" s="10">
        <v>10.4</v>
      </c>
      <c r="AU2691" s="10">
        <v>3.5100000000002183</v>
      </c>
      <c r="AV2691" s="10">
        <v>0.1500000000005457</v>
      </c>
      <c r="AW2691" s="10">
        <v>193.22873658134975</v>
      </c>
      <c r="AX2691" s="10">
        <v>10.4</v>
      </c>
      <c r="AZ2691" s="10">
        <v>2730</v>
      </c>
      <c r="BA2691" s="10" t="s">
        <v>605</v>
      </c>
      <c r="BB2691" s="10">
        <v>7.2000000000116415E-2</v>
      </c>
      <c r="BC2691" s="10">
        <v>0.1000000000003638</v>
      </c>
      <c r="BD2691" s="10">
        <v>6.7835603857064779</v>
      </c>
      <c r="BE2691" s="10">
        <v>10</v>
      </c>
      <c r="BG2691" s="10">
        <v>0.13799999999901047</v>
      </c>
      <c r="BH2691" s="10">
        <v>8.4000000000742148E-2</v>
      </c>
      <c r="BI2691" s="10">
        <v>8.89374864924722</v>
      </c>
      <c r="BJ2691" s="10">
        <v>10</v>
      </c>
      <c r="BL2691" s="10">
        <v>0.11799999999857391</v>
      </c>
      <c r="BM2691" s="10">
        <v>9.0000000000145519E-2</v>
      </c>
      <c r="BN2691" s="10">
        <v>8.1698239290761094</v>
      </c>
      <c r="BO2691" s="10">
        <v>10</v>
      </c>
      <c r="BQ2691" s="10">
        <v>2725</v>
      </c>
      <c r="BR2691" s="10" t="s">
        <v>305</v>
      </c>
      <c r="BS2691" s="10">
        <v>0</v>
      </c>
      <c r="BT2691" s="10">
        <v>0.01</v>
      </c>
      <c r="BU2691" s="10">
        <v>0.55000000000000004</v>
      </c>
      <c r="BV2691" s="10">
        <v>10.6</v>
      </c>
      <c r="BX2691" s="10">
        <v>0.02</v>
      </c>
      <c r="BY2691" s="10">
        <v>0.01</v>
      </c>
      <c r="BZ2691" s="10">
        <v>1.23</v>
      </c>
      <c r="CA2691" s="10">
        <v>10.6</v>
      </c>
      <c r="CC2691" s="10">
        <v>0.02</v>
      </c>
      <c r="CD2691" s="10">
        <v>0.01</v>
      </c>
      <c r="CE2691" s="10">
        <v>1.23</v>
      </c>
      <c r="CF2691" s="10">
        <v>10.6</v>
      </c>
      <c r="CH2691" s="10">
        <v>2723</v>
      </c>
      <c r="CI2691" s="10" t="s">
        <v>621</v>
      </c>
      <c r="CJ2691" s="10">
        <v>0.39500000000000002</v>
      </c>
      <c r="CK2691" s="10">
        <v>0.4</v>
      </c>
      <c r="CL2691" s="10">
        <v>30.95</v>
      </c>
      <c r="CM2691" s="10">
        <v>10.6</v>
      </c>
      <c r="CO2691" s="10">
        <v>0.71499999999999997</v>
      </c>
      <c r="CP2691" s="10">
        <v>0.34</v>
      </c>
      <c r="CQ2691" s="10">
        <v>43.59</v>
      </c>
      <c r="CR2691" s="10">
        <v>10.6</v>
      </c>
      <c r="CT2691" s="10">
        <v>0.51</v>
      </c>
      <c r="CU2691" s="10">
        <v>0.30499999999999999</v>
      </c>
      <c r="CV2691" s="10">
        <v>32.71</v>
      </c>
      <c r="CW2691" s="10">
        <v>10.6</v>
      </c>
      <c r="CY2691" s="10">
        <v>3272</v>
      </c>
      <c r="CZ2691" s="10" t="s">
        <v>939</v>
      </c>
    </row>
    <row r="2692" spans="1:118" x14ac:dyDescent="0.25">
      <c r="A2692" s="10">
        <v>2727</v>
      </c>
      <c r="R2692" s="10">
        <v>2749</v>
      </c>
      <c r="S2692" s="10" t="s">
        <v>297</v>
      </c>
      <c r="T2692" s="10">
        <v>3.0000000000654836E-2</v>
      </c>
      <c r="U2692" s="10">
        <v>1.999999999998181E-2</v>
      </c>
      <c r="V2692" s="10">
        <v>1.6515276631244062</v>
      </c>
      <c r="W2692" s="10">
        <v>10.4</v>
      </c>
      <c r="Y2692" s="10">
        <v>4.0000000000873115E-2</v>
      </c>
      <c r="Z2692" s="10">
        <v>3.0000000000200089E-2</v>
      </c>
      <c r="AA2692" s="10">
        <v>2.2020368841658748</v>
      </c>
      <c r="AB2692" s="10">
        <v>10.4</v>
      </c>
      <c r="AD2692" s="10">
        <v>4.9999999999272404E-2</v>
      </c>
      <c r="AE2692" s="10">
        <v>3.0000000000200089E-2</v>
      </c>
      <c r="AF2692" s="10">
        <v>2.7525461051072067</v>
      </c>
      <c r="AG2692" s="10">
        <v>10.4</v>
      </c>
      <c r="AI2692" s="10">
        <v>2749</v>
      </c>
      <c r="AJ2692" s="10" t="s">
        <v>297</v>
      </c>
      <c r="AK2692" s="10">
        <v>0.23999999999978172</v>
      </c>
      <c r="AL2692" s="10">
        <v>3.999999999996362E-2</v>
      </c>
      <c r="AM2692" s="10">
        <v>13.212221304694838</v>
      </c>
      <c r="AN2692" s="10">
        <v>10.4</v>
      </c>
      <c r="AP2692" s="10">
        <v>0.27999999999883585</v>
      </c>
      <c r="AQ2692" s="10">
        <v>3.999999999996362E-2</v>
      </c>
      <c r="AR2692" s="10">
        <v>15.414258188760575</v>
      </c>
      <c r="AS2692" s="10">
        <v>10.4</v>
      </c>
      <c r="AU2692" s="10">
        <v>0.2000000000007276</v>
      </c>
      <c r="AV2692" s="10">
        <v>3.999999999996362E-2</v>
      </c>
      <c r="AW2692" s="10">
        <v>11.0101844206291</v>
      </c>
      <c r="AX2692" s="10">
        <v>10.4</v>
      </c>
      <c r="AZ2692" s="10">
        <v>2731</v>
      </c>
      <c r="BA2692" s="10" t="s">
        <v>621</v>
      </c>
      <c r="BB2692" s="10">
        <v>6.6000000000030923E-2</v>
      </c>
      <c r="BC2692" s="10">
        <v>9.0000000000031832E-2</v>
      </c>
      <c r="BD2692" s="10">
        <v>6.1440380636649383</v>
      </c>
      <c r="BE2692" s="10">
        <v>10</v>
      </c>
      <c r="BG2692" s="10">
        <v>0.16800000000000637</v>
      </c>
      <c r="BH2692" s="10">
        <v>9.0000000000031832E-2</v>
      </c>
      <c r="BI2692" s="10">
        <v>10.492076085397398</v>
      </c>
      <c r="BJ2692" s="10">
        <v>10</v>
      </c>
      <c r="BL2692" s="10">
        <v>0.13199999999994816</v>
      </c>
      <c r="BM2692" s="10">
        <v>0.10200000000008913</v>
      </c>
      <c r="BN2692" s="10">
        <v>9.1834442770992357</v>
      </c>
      <c r="BO2692" s="10">
        <v>10</v>
      </c>
      <c r="BQ2692" s="10">
        <v>2726</v>
      </c>
      <c r="BR2692" s="10" t="s">
        <v>315</v>
      </c>
      <c r="BS2692" s="10">
        <v>0.56000000000000005</v>
      </c>
      <c r="BT2692" s="10">
        <v>0.18</v>
      </c>
      <c r="BU2692" s="10">
        <v>32.380000000000003</v>
      </c>
      <c r="BV2692" s="10">
        <v>10.6</v>
      </c>
      <c r="BX2692" s="10">
        <v>0.78</v>
      </c>
      <c r="BY2692" s="10">
        <v>0.2</v>
      </c>
      <c r="BZ2692" s="10">
        <v>44.33</v>
      </c>
      <c r="CA2692" s="10">
        <v>10.6</v>
      </c>
      <c r="CC2692" s="10">
        <v>0.86</v>
      </c>
      <c r="CD2692" s="10">
        <v>0.22</v>
      </c>
      <c r="CE2692" s="10">
        <v>48.87</v>
      </c>
      <c r="CF2692" s="10">
        <v>10.6</v>
      </c>
      <c r="CH2692" s="10">
        <v>2724</v>
      </c>
      <c r="CI2692" s="10" t="s">
        <v>285</v>
      </c>
      <c r="CJ2692" s="10">
        <v>7.4999999999999997E-2</v>
      </c>
      <c r="CK2692" s="10">
        <v>0.09</v>
      </c>
      <c r="CL2692" s="10">
        <v>6.45</v>
      </c>
      <c r="CM2692" s="10">
        <v>10.6</v>
      </c>
      <c r="CO2692" s="10">
        <v>0.16500000000000001</v>
      </c>
      <c r="CP2692" s="10">
        <v>0.06</v>
      </c>
      <c r="CQ2692" s="10">
        <v>9.67</v>
      </c>
      <c r="CR2692" s="10">
        <v>10.6</v>
      </c>
      <c r="CT2692" s="10">
        <v>0.06</v>
      </c>
      <c r="CU2692" s="10">
        <v>4.4999999999999998E-2</v>
      </c>
      <c r="CV2692" s="10">
        <v>4.13</v>
      </c>
      <c r="CW2692" s="10">
        <v>10.6</v>
      </c>
      <c r="CY2692" s="10">
        <v>2721</v>
      </c>
      <c r="CZ2692" s="10" t="s">
        <v>285</v>
      </c>
      <c r="DA2692" s="10">
        <v>0.09</v>
      </c>
      <c r="DB2692" s="10">
        <v>0.09</v>
      </c>
      <c r="DC2692" s="10">
        <v>7.07</v>
      </c>
      <c r="DD2692" s="10">
        <v>10</v>
      </c>
      <c r="DF2692" s="10">
        <v>0.45</v>
      </c>
      <c r="DG2692" s="10">
        <v>0.15</v>
      </c>
      <c r="DH2692" s="10">
        <v>26.36</v>
      </c>
      <c r="DI2692" s="10">
        <v>10</v>
      </c>
      <c r="DK2692" s="10">
        <v>0.51</v>
      </c>
      <c r="DL2692" s="10">
        <v>0.18</v>
      </c>
      <c r="DM2692" s="10">
        <v>30.06</v>
      </c>
      <c r="DN2692" s="10">
        <v>10</v>
      </c>
    </row>
    <row r="2693" spans="1:118" x14ac:dyDescent="0.25">
      <c r="A2693" s="10">
        <v>2728</v>
      </c>
      <c r="R2693" s="10">
        <v>2750</v>
      </c>
      <c r="S2693" s="10" t="s">
        <v>608</v>
      </c>
      <c r="T2693" s="10">
        <v>0</v>
      </c>
      <c r="U2693" s="10">
        <v>0</v>
      </c>
      <c r="V2693" s="10">
        <v>0</v>
      </c>
      <c r="W2693" s="10">
        <v>6</v>
      </c>
      <c r="Y2693" s="10">
        <v>0</v>
      </c>
      <c r="Z2693" s="10">
        <v>0</v>
      </c>
      <c r="AA2693" s="10">
        <v>0</v>
      </c>
      <c r="AB2693" s="10">
        <v>6</v>
      </c>
      <c r="AD2693" s="10">
        <v>0</v>
      </c>
      <c r="AE2693" s="10">
        <v>0</v>
      </c>
      <c r="AF2693" s="10">
        <v>0</v>
      </c>
      <c r="AG2693" s="10">
        <v>6</v>
      </c>
      <c r="AI2693" s="10">
        <v>2750</v>
      </c>
      <c r="AJ2693" s="10" t="s">
        <v>608</v>
      </c>
      <c r="AK2693" s="10">
        <v>0.71999999999934516</v>
      </c>
      <c r="AL2693" s="10">
        <v>0.24000000000523869</v>
      </c>
      <c r="AM2693" s="10">
        <v>69.63452045522034</v>
      </c>
      <c r="AN2693" s="10">
        <v>6.3</v>
      </c>
      <c r="AP2693" s="10">
        <v>0.84000000000196451</v>
      </c>
      <c r="AQ2693" s="10">
        <v>0.23999999999978172</v>
      </c>
      <c r="AR2693" s="10">
        <v>80.155352483300405</v>
      </c>
      <c r="AS2693" s="10">
        <v>6.3</v>
      </c>
      <c r="AU2693" s="10">
        <v>1.5599999999958527</v>
      </c>
      <c r="AV2693" s="10">
        <v>0.3599999999969441</v>
      </c>
      <c r="AW2693" s="10">
        <v>146.89418182314267</v>
      </c>
      <c r="AX2693" s="10">
        <v>6.3</v>
      </c>
      <c r="AZ2693" s="10">
        <v>2732</v>
      </c>
      <c r="BA2693" s="10" t="s">
        <v>622</v>
      </c>
      <c r="BQ2693" s="10">
        <v>2727</v>
      </c>
      <c r="BR2693" s="10" t="s">
        <v>306</v>
      </c>
      <c r="BS2693" s="10">
        <v>0.06</v>
      </c>
      <c r="BT2693" s="10">
        <v>0.06</v>
      </c>
      <c r="BU2693" s="10">
        <v>4.67</v>
      </c>
      <c r="BV2693" s="10">
        <v>10.6</v>
      </c>
      <c r="BX2693" s="10">
        <v>0.4</v>
      </c>
      <c r="BY2693" s="10">
        <v>0.17</v>
      </c>
      <c r="BZ2693" s="10">
        <v>23.93</v>
      </c>
      <c r="CA2693" s="10">
        <v>10.6</v>
      </c>
      <c r="CC2693" s="10">
        <v>0.43</v>
      </c>
      <c r="CD2693" s="10">
        <v>0.17</v>
      </c>
      <c r="CE2693" s="10">
        <v>25.45</v>
      </c>
      <c r="CF2693" s="10">
        <v>10.6</v>
      </c>
      <c r="CH2693" s="10">
        <v>2725</v>
      </c>
      <c r="CI2693" s="10" t="s">
        <v>305</v>
      </c>
      <c r="CJ2693" s="10">
        <v>0</v>
      </c>
      <c r="CK2693" s="10">
        <v>0.01</v>
      </c>
      <c r="CL2693" s="10">
        <v>0.55000000000000004</v>
      </c>
      <c r="CM2693" s="10">
        <v>10.6</v>
      </c>
      <c r="CO2693" s="10">
        <v>0.01</v>
      </c>
      <c r="CP2693" s="10">
        <v>0.01</v>
      </c>
      <c r="CQ2693" s="10">
        <v>0.78</v>
      </c>
      <c r="CR2693" s="10">
        <v>10.6</v>
      </c>
      <c r="CT2693" s="10">
        <v>0.01</v>
      </c>
      <c r="CU2693" s="10">
        <v>0.01</v>
      </c>
      <c r="CV2693" s="10">
        <v>0.78</v>
      </c>
      <c r="CW2693" s="10">
        <v>10.6</v>
      </c>
      <c r="CY2693" s="10">
        <v>3276</v>
      </c>
      <c r="CZ2693" s="10" t="s">
        <v>941</v>
      </c>
    </row>
    <row r="2694" spans="1:118" x14ac:dyDescent="0.25">
      <c r="A2694" s="10">
        <v>2729</v>
      </c>
      <c r="R2694" s="10">
        <v>2751</v>
      </c>
      <c r="S2694" s="10" t="s">
        <v>530</v>
      </c>
      <c r="T2694" s="10">
        <v>1.5600000000013097</v>
      </c>
      <c r="U2694" s="10">
        <v>1.1999999999989086</v>
      </c>
      <c r="V2694" s="10">
        <v>180.58045105268187</v>
      </c>
      <c r="W2694" s="10">
        <v>6</v>
      </c>
      <c r="Y2694" s="10">
        <v>1.9200000000037107</v>
      </c>
      <c r="Z2694" s="10">
        <v>1.4400000000041473</v>
      </c>
      <c r="AA2694" s="10">
        <v>220.20368841228159</v>
      </c>
      <c r="AB2694" s="10">
        <v>6</v>
      </c>
      <c r="AD2694" s="10">
        <v>1.8000000000010914</v>
      </c>
      <c r="AE2694" s="10">
        <v>1.320000000001528</v>
      </c>
      <c r="AF2694" s="10">
        <v>204.80126878891429</v>
      </c>
      <c r="AG2694" s="10">
        <v>6</v>
      </c>
      <c r="AI2694" s="10">
        <v>2751</v>
      </c>
      <c r="AJ2694" s="10" t="s">
        <v>530</v>
      </c>
      <c r="AK2694" s="10">
        <v>0.71999999999934516</v>
      </c>
      <c r="AL2694" s="10">
        <v>0.71999999999934516</v>
      </c>
      <c r="AM2694" s="10">
        <v>93.424512790870949</v>
      </c>
      <c r="AN2694" s="10">
        <v>6.3</v>
      </c>
      <c r="AP2694" s="10">
        <v>0.36000000000240107</v>
      </c>
      <c r="AQ2694" s="10">
        <v>0.71999999999934516</v>
      </c>
      <c r="AR2694" s="10">
        <v>73.858562427783511</v>
      </c>
      <c r="AS2694" s="10">
        <v>6.3</v>
      </c>
      <c r="AU2694" s="10">
        <v>1.1999999999989086</v>
      </c>
      <c r="AV2694" s="10">
        <v>0.59999999999672582</v>
      </c>
      <c r="AW2694" s="10">
        <v>123.09760404600729</v>
      </c>
      <c r="AX2694" s="10">
        <v>6.3</v>
      </c>
      <c r="AZ2694" s="10">
        <v>2733</v>
      </c>
      <c r="BA2694" s="10" t="s">
        <v>287</v>
      </c>
      <c r="BB2694" s="10">
        <v>2.3999999999978171E-2</v>
      </c>
      <c r="BC2694" s="10">
        <v>4.1999999999825378E-2</v>
      </c>
      <c r="BD2694" s="10">
        <v>2.6630083396437572</v>
      </c>
      <c r="BE2694" s="10">
        <v>10</v>
      </c>
      <c r="BG2694" s="10">
        <v>5.4000000000087311E-2</v>
      </c>
      <c r="BH2694" s="10">
        <v>3.6000000000240104E-2</v>
      </c>
      <c r="BI2694" s="10">
        <v>3.572800603278703</v>
      </c>
      <c r="BJ2694" s="10">
        <v>10</v>
      </c>
      <c r="BL2694" s="10">
        <v>4.7999999999956341E-2</v>
      </c>
      <c r="BM2694" s="10">
        <v>4.2000000000098223E-2</v>
      </c>
      <c r="BN2694" s="10">
        <v>3.5111959744805796</v>
      </c>
      <c r="BO2694" s="10">
        <v>10</v>
      </c>
      <c r="BQ2694" s="10">
        <v>2728</v>
      </c>
      <c r="BR2694" s="10" t="s">
        <v>307</v>
      </c>
      <c r="BS2694" s="10">
        <v>7.0000000000000007E-2</v>
      </c>
      <c r="BT2694" s="10">
        <v>0.02</v>
      </c>
      <c r="BU2694" s="10">
        <v>4.01</v>
      </c>
      <c r="BV2694" s="10">
        <v>10.6</v>
      </c>
      <c r="BX2694" s="10">
        <v>0.13</v>
      </c>
      <c r="BY2694" s="10">
        <v>0.03</v>
      </c>
      <c r="BZ2694" s="10">
        <v>7.34</v>
      </c>
      <c r="CA2694" s="10">
        <v>10.6</v>
      </c>
      <c r="CC2694" s="10">
        <v>0.15</v>
      </c>
      <c r="CD2694" s="10">
        <v>0.04</v>
      </c>
      <c r="CE2694" s="10">
        <v>8.5500000000000007</v>
      </c>
      <c r="CF2694" s="10">
        <v>10.6</v>
      </c>
      <c r="CH2694" s="10">
        <v>2726</v>
      </c>
      <c r="CI2694" s="10" t="s">
        <v>315</v>
      </c>
      <c r="CJ2694" s="10">
        <v>0.18</v>
      </c>
      <c r="CK2694" s="10">
        <v>0.16</v>
      </c>
      <c r="CL2694" s="10">
        <v>13.26</v>
      </c>
      <c r="CM2694" s="10">
        <v>10.6</v>
      </c>
      <c r="CO2694" s="10">
        <v>0.3</v>
      </c>
      <c r="CP2694" s="10">
        <v>0.14000000000000001</v>
      </c>
      <c r="CQ2694" s="10">
        <v>18.23</v>
      </c>
      <c r="CR2694" s="10">
        <v>10.6</v>
      </c>
      <c r="CT2694" s="10">
        <v>0.28000000000000003</v>
      </c>
      <c r="CU2694" s="10">
        <v>0.14000000000000001</v>
      </c>
      <c r="CV2694" s="10">
        <v>17.23</v>
      </c>
      <c r="CW2694" s="10">
        <v>10.6</v>
      </c>
      <c r="CY2694" s="10">
        <v>3277</v>
      </c>
      <c r="CZ2694" s="10" t="s">
        <v>611</v>
      </c>
    </row>
    <row r="2695" spans="1:118" x14ac:dyDescent="0.25">
      <c r="A2695" s="10">
        <v>2730</v>
      </c>
      <c r="R2695" s="10">
        <v>2752</v>
      </c>
      <c r="S2695" s="10" t="s">
        <v>288</v>
      </c>
      <c r="T2695" s="10">
        <v>0.10800000000072033</v>
      </c>
      <c r="U2695" s="10">
        <v>0.10800000000072033</v>
      </c>
      <c r="V2695" s="10">
        <v>14.013676918736852</v>
      </c>
      <c r="W2695" s="10">
        <v>6</v>
      </c>
      <c r="Y2695" s="10">
        <v>0.18000000000065483</v>
      </c>
      <c r="Z2695" s="10">
        <v>0.10799999999990177</v>
      </c>
      <c r="AA2695" s="10">
        <v>19.259956712995852</v>
      </c>
      <c r="AB2695" s="10">
        <v>6</v>
      </c>
      <c r="AD2695" s="10">
        <v>0.18000000000065483</v>
      </c>
      <c r="AE2695" s="10">
        <v>0.10799999999990177</v>
      </c>
      <c r="AF2695" s="10">
        <v>19.259956712995852</v>
      </c>
      <c r="AG2695" s="10">
        <v>6</v>
      </c>
      <c r="AI2695" s="10">
        <v>2752</v>
      </c>
      <c r="AJ2695" s="10" t="s">
        <v>288</v>
      </c>
      <c r="AK2695" s="10">
        <v>0.21599999999980354</v>
      </c>
      <c r="AL2695" s="10">
        <v>3.599999999996726E-2</v>
      </c>
      <c r="AM2695" s="10">
        <v>20.091701173551403</v>
      </c>
      <c r="AN2695" s="10">
        <v>6.3</v>
      </c>
      <c r="AP2695" s="10">
        <v>0.28799999999973808</v>
      </c>
      <c r="AQ2695" s="10">
        <v>7.1999999999934519E-2</v>
      </c>
      <c r="AR2695" s="10">
        <v>27.237691994146399</v>
      </c>
      <c r="AS2695" s="10">
        <v>6.3</v>
      </c>
      <c r="AU2695" s="10">
        <v>0.32400000000052387</v>
      </c>
      <c r="AV2695" s="10">
        <v>0.10799999999990177</v>
      </c>
      <c r="AW2695" s="10">
        <v>31.33553420484915</v>
      </c>
      <c r="AX2695" s="10">
        <v>6.3</v>
      </c>
      <c r="AZ2695" s="10">
        <v>2734</v>
      </c>
      <c r="BA2695" s="10" t="s">
        <v>288</v>
      </c>
      <c r="BB2695" s="10">
        <v>2.9999999999745341E-2</v>
      </c>
      <c r="BC2695" s="10">
        <v>3.999999999996362E-2</v>
      </c>
      <c r="BD2695" s="10">
        <v>2.7525461051372475</v>
      </c>
      <c r="BE2695" s="10">
        <v>10</v>
      </c>
      <c r="BG2695" s="10">
        <v>6.0000000000400178E-2</v>
      </c>
      <c r="BH2695" s="10">
        <v>2.9999999999972715E-2</v>
      </c>
      <c r="BI2695" s="10">
        <v>3.692928121405969</v>
      </c>
      <c r="BJ2695" s="10">
        <v>10</v>
      </c>
      <c r="BL2695" s="10">
        <v>3.999999999996362E-2</v>
      </c>
      <c r="BM2695" s="10">
        <v>2.9999999999972715E-2</v>
      </c>
      <c r="BN2695" s="10">
        <v>2.7525461051447579</v>
      </c>
      <c r="BO2695" s="10">
        <v>10</v>
      </c>
      <c r="BQ2695" s="10">
        <v>2729</v>
      </c>
      <c r="BR2695" s="10" t="s">
        <v>297</v>
      </c>
      <c r="BS2695" s="10">
        <v>0.04</v>
      </c>
      <c r="BT2695" s="10">
        <v>0.05</v>
      </c>
      <c r="BU2695" s="10">
        <v>3.52</v>
      </c>
      <c r="BV2695" s="10">
        <v>10.6</v>
      </c>
      <c r="BX2695" s="10">
        <v>0.12</v>
      </c>
      <c r="BY2695" s="10">
        <v>0.1</v>
      </c>
      <c r="BZ2695" s="10">
        <v>8.6</v>
      </c>
      <c r="CA2695" s="10">
        <v>10.6</v>
      </c>
      <c r="CC2695" s="10">
        <v>0.12</v>
      </c>
      <c r="CD2695" s="10">
        <v>0.09</v>
      </c>
      <c r="CE2695" s="10">
        <v>8.26</v>
      </c>
      <c r="CF2695" s="10">
        <v>10.6</v>
      </c>
      <c r="CH2695" s="10">
        <v>2727</v>
      </c>
      <c r="CI2695" s="10" t="s">
        <v>306</v>
      </c>
      <c r="CJ2695" s="10">
        <v>0.12</v>
      </c>
      <c r="CK2695" s="10">
        <v>0.13</v>
      </c>
      <c r="CL2695" s="10">
        <v>9.74</v>
      </c>
      <c r="CM2695" s="10">
        <v>10.6</v>
      </c>
      <c r="CO2695" s="10">
        <v>0.21</v>
      </c>
      <c r="CP2695" s="10">
        <v>0.12</v>
      </c>
      <c r="CQ2695" s="10">
        <v>13.32</v>
      </c>
      <c r="CR2695" s="10">
        <v>10.6</v>
      </c>
      <c r="CT2695" s="10">
        <v>0.14000000000000001</v>
      </c>
      <c r="CU2695" s="10">
        <v>0.1</v>
      </c>
      <c r="CV2695" s="10">
        <v>9.4700000000000006</v>
      </c>
      <c r="CW2695" s="10">
        <v>10.6</v>
      </c>
      <c r="CY2695" s="10">
        <v>3278</v>
      </c>
      <c r="CZ2695" s="10" t="s">
        <v>815</v>
      </c>
    </row>
    <row r="2696" spans="1:118" x14ac:dyDescent="0.25">
      <c r="A2696" s="10">
        <v>2731</v>
      </c>
      <c r="R2696" s="10">
        <v>2753</v>
      </c>
      <c r="S2696" s="10" t="s">
        <v>315</v>
      </c>
      <c r="T2696" s="10">
        <v>0.27000000000016372</v>
      </c>
      <c r="U2696" s="10">
        <v>0.23399999999978718</v>
      </c>
      <c r="V2696" s="10">
        <v>32.781888094596759</v>
      </c>
      <c r="W2696" s="10">
        <v>6</v>
      </c>
      <c r="Y2696" s="10">
        <v>0.30599999999931243</v>
      </c>
      <c r="Z2696" s="10">
        <v>0.43200000000001637</v>
      </c>
      <c r="AA2696" s="10">
        <v>48.572885779825185</v>
      </c>
      <c r="AB2696" s="10">
        <v>6</v>
      </c>
      <c r="AD2696" s="10">
        <v>0.27000000000016372</v>
      </c>
      <c r="AE2696" s="10">
        <v>0.23399999999978718</v>
      </c>
      <c r="AF2696" s="10">
        <v>32.781888094596759</v>
      </c>
      <c r="AG2696" s="10">
        <v>6</v>
      </c>
      <c r="AI2696" s="10">
        <v>2753</v>
      </c>
      <c r="AJ2696" s="10" t="s">
        <v>315</v>
      </c>
      <c r="AK2696" s="10">
        <v>5.4000000000360163E-2</v>
      </c>
      <c r="AL2696" s="10">
        <v>1.8000000000392903E-2</v>
      </c>
      <c r="AM2696" s="10">
        <v>5.2225890341771501</v>
      </c>
      <c r="AN2696" s="10">
        <v>6.3</v>
      </c>
      <c r="AP2696" s="10">
        <v>3.599999999996726E-2</v>
      </c>
      <c r="AQ2696" s="10">
        <v>1.8000000000392903E-2</v>
      </c>
      <c r="AR2696" s="10">
        <v>3.6929281214003709</v>
      </c>
      <c r="AS2696" s="10">
        <v>6.3</v>
      </c>
      <c r="AU2696" s="10">
        <v>5.4000000000360163E-2</v>
      </c>
      <c r="AV2696" s="10">
        <v>1.8000000000392903E-2</v>
      </c>
      <c r="AW2696" s="10">
        <v>5.2225890341771501</v>
      </c>
      <c r="AX2696" s="10">
        <v>6.3</v>
      </c>
      <c r="AZ2696" s="10">
        <v>2735</v>
      </c>
      <c r="BA2696" s="10" t="s">
        <v>290</v>
      </c>
      <c r="BB2696" s="10">
        <v>1.799999999998363E-2</v>
      </c>
      <c r="BC2696" s="10">
        <v>1.799999999998363E-2</v>
      </c>
      <c r="BD2696" s="10">
        <v>1.401367691863064</v>
      </c>
      <c r="BE2696" s="10">
        <v>10</v>
      </c>
      <c r="BG2696" s="10">
        <v>2.3999999999978171E-2</v>
      </c>
      <c r="BH2696" s="10">
        <v>1.799999999998363E-2</v>
      </c>
      <c r="BI2696" s="10">
        <v>1.6515276630868547</v>
      </c>
      <c r="BJ2696" s="10">
        <v>10</v>
      </c>
      <c r="BL2696" s="10">
        <v>2.9999999999972715E-2</v>
      </c>
      <c r="BM2696" s="10">
        <v>1.799999999998363E-2</v>
      </c>
      <c r="BN2696" s="10">
        <v>1.9259956712931452</v>
      </c>
      <c r="BO2696" s="10">
        <v>10</v>
      </c>
      <c r="BQ2696" s="10">
        <v>2730</v>
      </c>
      <c r="BR2696" s="10" t="s">
        <v>605</v>
      </c>
      <c r="BS2696" s="10">
        <v>0.26200000000000001</v>
      </c>
      <c r="BT2696" s="10">
        <v>9.0000000000000011E-2</v>
      </c>
      <c r="BU2696" s="10">
        <v>15.309999999999999</v>
      </c>
      <c r="BV2696" s="10">
        <v>10</v>
      </c>
      <c r="BX2696" s="10">
        <v>0.35199999999999998</v>
      </c>
      <c r="BY2696" s="10">
        <v>0.13</v>
      </c>
      <c r="BZ2696" s="10">
        <v>20.79</v>
      </c>
      <c r="CA2696" s="10">
        <v>10</v>
      </c>
      <c r="CC2696" s="10">
        <v>0.33599999999999997</v>
      </c>
      <c r="CD2696" s="10">
        <v>9.0000000000000011E-2</v>
      </c>
      <c r="CE2696" s="10">
        <v>19.18</v>
      </c>
      <c r="CF2696" s="10">
        <v>10</v>
      </c>
      <c r="CH2696" s="10">
        <v>2728</v>
      </c>
      <c r="CI2696" s="10" t="s">
        <v>307</v>
      </c>
      <c r="CJ2696" s="10">
        <v>0.02</v>
      </c>
      <c r="CK2696" s="10">
        <v>0.01</v>
      </c>
      <c r="CL2696" s="10">
        <v>1.23</v>
      </c>
      <c r="CM2696" s="10">
        <v>10.6</v>
      </c>
      <c r="CO2696" s="10">
        <v>0.03</v>
      </c>
      <c r="CP2696" s="10">
        <v>0.01</v>
      </c>
      <c r="CQ2696" s="10">
        <v>1.74</v>
      </c>
      <c r="CR2696" s="10">
        <v>10.6</v>
      </c>
      <c r="CT2696" s="10">
        <v>0.02</v>
      </c>
      <c r="CU2696" s="10">
        <v>0.01</v>
      </c>
      <c r="CV2696" s="10">
        <v>1.23</v>
      </c>
      <c r="CW2696" s="10">
        <v>10.6</v>
      </c>
      <c r="CY2696" s="10">
        <v>2722</v>
      </c>
      <c r="CZ2696" s="10" t="s">
        <v>605</v>
      </c>
      <c r="DA2696" s="10">
        <v>0.81200000000000006</v>
      </c>
      <c r="DB2696" s="10">
        <v>0.30499999999999999</v>
      </c>
      <c r="DC2696" s="10">
        <v>47.75</v>
      </c>
      <c r="DD2696" s="10">
        <v>10.6</v>
      </c>
      <c r="DF2696" s="10">
        <v>1.68</v>
      </c>
      <c r="DG2696" s="10">
        <v>0.41</v>
      </c>
      <c r="DH2696" s="10">
        <v>95.2</v>
      </c>
      <c r="DI2696" s="10">
        <v>10.5</v>
      </c>
      <c r="DK2696" s="10">
        <v>1.2789999999999999</v>
      </c>
      <c r="DL2696" s="10">
        <v>0.28999999999999998</v>
      </c>
      <c r="DM2696" s="10">
        <v>72.2</v>
      </c>
      <c r="DN2696" s="10">
        <v>10.6</v>
      </c>
    </row>
    <row r="2697" spans="1:118" x14ac:dyDescent="0.25">
      <c r="A2697" s="10">
        <v>2732</v>
      </c>
      <c r="R2697" s="10">
        <v>2754</v>
      </c>
      <c r="S2697" s="10" t="s">
        <v>289</v>
      </c>
      <c r="T2697" s="10">
        <v>0.10799999999990177</v>
      </c>
      <c r="U2697" s="10">
        <v>3.599999999996726E-2</v>
      </c>
      <c r="V2697" s="10">
        <v>10.445178068259301</v>
      </c>
      <c r="W2697" s="10">
        <v>6</v>
      </c>
      <c r="Y2697" s="10">
        <v>0.17999999999983629</v>
      </c>
      <c r="Z2697" s="10">
        <v>0.10800000000010641</v>
      </c>
      <c r="AA2697" s="10">
        <v>19.259956712941115</v>
      </c>
      <c r="AB2697" s="10">
        <v>6</v>
      </c>
      <c r="AD2697" s="10">
        <v>0.14399999999986904</v>
      </c>
      <c r="AE2697" s="10">
        <v>3.599999999996726E-2</v>
      </c>
      <c r="AF2697" s="10">
        <v>13.618845997073199</v>
      </c>
      <c r="AG2697" s="10">
        <v>6</v>
      </c>
      <c r="AI2697" s="10">
        <v>2754</v>
      </c>
      <c r="AJ2697" s="10" t="s">
        <v>289</v>
      </c>
      <c r="AK2697" s="10">
        <v>0.18000000000024557</v>
      </c>
      <c r="AL2697" s="10">
        <v>7.2000000000139147E-2</v>
      </c>
      <c r="AM2697" s="10">
        <v>17.787497298570681</v>
      </c>
      <c r="AN2697" s="10">
        <v>6.3</v>
      </c>
      <c r="AP2697" s="10">
        <v>0.14399999999986904</v>
      </c>
      <c r="AQ2697" s="10">
        <v>7.1999999999934519E-2</v>
      </c>
      <c r="AR2697" s="10">
        <v>14.77171248553431</v>
      </c>
      <c r="AS2697" s="10">
        <v>6.3</v>
      </c>
      <c r="AU2697" s="10">
        <v>0.14399999999986904</v>
      </c>
      <c r="AV2697" s="10">
        <v>7.1999999999934519E-2</v>
      </c>
      <c r="AW2697" s="10">
        <v>14.77171248553431</v>
      </c>
      <c r="AX2697" s="10">
        <v>6.3</v>
      </c>
      <c r="AZ2697" s="10">
        <v>2736</v>
      </c>
      <c r="BA2697" s="10" t="s">
        <v>307</v>
      </c>
      <c r="BB2697" s="10">
        <v>1.7999999999847204E-2</v>
      </c>
      <c r="BC2697" s="10">
        <v>1.799999999998363E-2</v>
      </c>
      <c r="BD2697" s="10">
        <v>1.4013676918577536</v>
      </c>
      <c r="BE2697" s="10">
        <v>10</v>
      </c>
      <c r="BG2697" s="10">
        <v>3.0000000000109141E-2</v>
      </c>
      <c r="BH2697" s="10">
        <v>1.799999999998363E-2</v>
      </c>
      <c r="BI2697" s="10">
        <v>1.9259956712995854</v>
      </c>
      <c r="BJ2697" s="10">
        <v>10</v>
      </c>
      <c r="BL2697" s="10">
        <v>3.0000000000109141E-2</v>
      </c>
      <c r="BM2697" s="10">
        <v>2.3999999999978171E-2</v>
      </c>
      <c r="BN2697" s="10">
        <v>2.1149873616663188</v>
      </c>
      <c r="BO2697" s="10">
        <v>10</v>
      </c>
      <c r="BQ2697" s="10">
        <v>2731</v>
      </c>
      <c r="BR2697" s="10" t="s">
        <v>621</v>
      </c>
      <c r="BS2697" s="10">
        <v>0.13800000000000001</v>
      </c>
      <c r="BT2697" s="10">
        <v>0.09</v>
      </c>
      <c r="BU2697" s="10">
        <v>9.1199999999999992</v>
      </c>
      <c r="BV2697" s="10">
        <v>10</v>
      </c>
      <c r="BX2697" s="10">
        <v>0.27600000000000002</v>
      </c>
      <c r="BY2697" s="10">
        <v>8.3999999999999991E-2</v>
      </c>
      <c r="BZ2697" s="10">
        <v>15.93</v>
      </c>
      <c r="CA2697" s="10">
        <v>10</v>
      </c>
      <c r="CC2697" s="10">
        <v>0.222</v>
      </c>
      <c r="CD2697" s="10">
        <v>7.8E-2</v>
      </c>
      <c r="CE2697" s="10">
        <v>13.02</v>
      </c>
      <c r="CF2697" s="10">
        <v>10</v>
      </c>
      <c r="CH2697" s="10">
        <v>2729</v>
      </c>
      <c r="CI2697" s="10" t="s">
        <v>297</v>
      </c>
      <c r="CJ2697" s="10">
        <v>0</v>
      </c>
      <c r="CK2697" s="10">
        <v>0</v>
      </c>
      <c r="CL2697" s="10">
        <v>0</v>
      </c>
      <c r="CM2697" s="10">
        <v>10.6</v>
      </c>
      <c r="CO2697" s="10">
        <v>0</v>
      </c>
      <c r="CP2697" s="10">
        <v>0</v>
      </c>
      <c r="CQ2697" s="10">
        <v>0</v>
      </c>
      <c r="CR2697" s="10">
        <v>10.6</v>
      </c>
      <c r="CT2697" s="10">
        <v>0</v>
      </c>
      <c r="CU2697" s="10">
        <v>0</v>
      </c>
      <c r="CV2697" s="10">
        <v>0</v>
      </c>
      <c r="CW2697" s="10">
        <v>10.6</v>
      </c>
      <c r="CY2697" s="10">
        <v>2723</v>
      </c>
      <c r="CZ2697" s="10" t="s">
        <v>621</v>
      </c>
      <c r="DA2697" s="10">
        <v>0.46</v>
      </c>
      <c r="DB2697" s="10">
        <v>0.11</v>
      </c>
      <c r="DC2697" s="10">
        <v>26.04</v>
      </c>
      <c r="DD2697" s="10">
        <v>10.6</v>
      </c>
      <c r="DF2697" s="10">
        <v>1.0900000000000001</v>
      </c>
      <c r="DG2697" s="10">
        <v>0.33</v>
      </c>
      <c r="DH2697" s="10">
        <v>62.7</v>
      </c>
      <c r="DI2697" s="10">
        <v>10.5</v>
      </c>
      <c r="DK2697" s="10">
        <v>0.77</v>
      </c>
      <c r="DL2697" s="10">
        <v>0.2</v>
      </c>
      <c r="DM2697" s="10">
        <v>43.8</v>
      </c>
      <c r="DN2697" s="10">
        <v>10.6</v>
      </c>
    </row>
    <row r="2698" spans="1:118" x14ac:dyDescent="0.25">
      <c r="A2698" s="10">
        <v>2733</v>
      </c>
      <c r="R2698" s="10">
        <v>2755</v>
      </c>
      <c r="S2698" s="10" t="s">
        <v>291</v>
      </c>
      <c r="AI2698" s="10">
        <v>2755</v>
      </c>
      <c r="AJ2698" s="10" t="s">
        <v>291</v>
      </c>
      <c r="AZ2698" s="10">
        <v>2737</v>
      </c>
      <c r="BA2698" s="10" t="s">
        <v>297</v>
      </c>
      <c r="BB2698" s="10">
        <v>4.2000000000371074E-2</v>
      </c>
      <c r="BC2698" s="10">
        <v>5.999999999994543E-2</v>
      </c>
      <c r="BD2698" s="10">
        <v>4.0318928540914012</v>
      </c>
      <c r="BE2698" s="10">
        <v>10</v>
      </c>
      <c r="BG2698" s="10">
        <v>0.11999999999989086</v>
      </c>
      <c r="BH2698" s="10">
        <v>5.999999999994543E-2</v>
      </c>
      <c r="BI2698" s="10">
        <v>7.3858562427671544</v>
      </c>
      <c r="BJ2698" s="10">
        <v>10</v>
      </c>
      <c r="BL2698" s="10">
        <v>8.9999999999781727E-2</v>
      </c>
      <c r="BM2698" s="10">
        <v>5.999999999994543E-2</v>
      </c>
      <c r="BN2698" s="10">
        <v>5.954667672100622</v>
      </c>
      <c r="BO2698" s="10">
        <v>10</v>
      </c>
      <c r="BQ2698" s="10">
        <v>2732</v>
      </c>
      <c r="BR2698" s="10" t="s">
        <v>622</v>
      </c>
      <c r="CH2698" s="10">
        <v>2730</v>
      </c>
      <c r="CI2698" s="10" t="s">
        <v>605</v>
      </c>
      <c r="CJ2698" s="10">
        <v>0.122</v>
      </c>
      <c r="CK2698" s="10">
        <v>7.3999999999999996E-2</v>
      </c>
      <c r="CL2698" s="10">
        <v>5.31</v>
      </c>
      <c r="CM2698" s="10">
        <v>10</v>
      </c>
      <c r="CO2698" s="10">
        <v>0.114</v>
      </c>
      <c r="CP2698" s="10">
        <v>7.3999999999999996E-2</v>
      </c>
      <c r="CQ2698" s="10">
        <v>7.48</v>
      </c>
      <c r="CR2698" s="10">
        <v>10</v>
      </c>
      <c r="CT2698" s="10">
        <v>0.112</v>
      </c>
      <c r="CU2698" s="10">
        <v>0.08</v>
      </c>
      <c r="CV2698" s="10">
        <v>7.58</v>
      </c>
      <c r="CW2698" s="10">
        <v>10</v>
      </c>
      <c r="CY2698" s="10">
        <v>2724</v>
      </c>
      <c r="CZ2698" s="10" t="s">
        <v>285</v>
      </c>
      <c r="DA2698" s="10">
        <v>0.19500000000000001</v>
      </c>
      <c r="DB2698" s="10">
        <v>7.4999999999999997E-2</v>
      </c>
      <c r="DC2698" s="10">
        <v>11.5</v>
      </c>
      <c r="DD2698" s="10">
        <v>10.6</v>
      </c>
      <c r="DF2698" s="10">
        <v>0.435</v>
      </c>
      <c r="DG2698" s="10">
        <v>0.15</v>
      </c>
      <c r="DH2698" s="10">
        <v>25.33</v>
      </c>
      <c r="DI2698" s="10">
        <v>10.5</v>
      </c>
      <c r="DK2698" s="10">
        <v>0.33</v>
      </c>
      <c r="DL2698" s="10">
        <v>0.09</v>
      </c>
      <c r="DM2698" s="10">
        <v>18.829999999999998</v>
      </c>
      <c r="DN2698" s="10">
        <v>10.6</v>
      </c>
    </row>
    <row r="2699" spans="1:118" x14ac:dyDescent="0.25">
      <c r="A2699" s="10">
        <v>2734</v>
      </c>
      <c r="R2699" s="10">
        <v>2756</v>
      </c>
      <c r="S2699" s="10" t="s">
        <v>307</v>
      </c>
      <c r="T2699" s="10">
        <v>0.38399999999965073</v>
      </c>
      <c r="U2699" s="10">
        <v>0.28799999999973808</v>
      </c>
      <c r="V2699" s="10">
        <v>44.040737682316127</v>
      </c>
      <c r="W2699" s="10">
        <v>6</v>
      </c>
      <c r="Y2699" s="10">
        <v>0.40800000000017461</v>
      </c>
      <c r="Z2699" s="10">
        <v>0.31200000000026196</v>
      </c>
      <c r="AA2699" s="10">
        <v>47.125647253608825</v>
      </c>
      <c r="AB2699" s="10">
        <v>6</v>
      </c>
      <c r="AD2699" s="10">
        <v>0.40800000000017461</v>
      </c>
      <c r="AE2699" s="10">
        <v>0.31200000000026196</v>
      </c>
      <c r="AF2699" s="10">
        <v>47.125647253608825</v>
      </c>
      <c r="AG2699" s="10">
        <v>6</v>
      </c>
      <c r="AI2699" s="10">
        <v>2756</v>
      </c>
      <c r="AJ2699" s="10" t="s">
        <v>307</v>
      </c>
      <c r="AK2699" s="10">
        <v>0.43199999999633293</v>
      </c>
      <c r="AL2699" s="10">
        <v>0.24000000000087313</v>
      </c>
      <c r="AM2699" s="10">
        <v>45.342714631121609</v>
      </c>
      <c r="AN2699" s="10">
        <v>6.3</v>
      </c>
      <c r="AP2699" s="10">
        <v>0.40800000000017461</v>
      </c>
      <c r="AQ2699" s="10">
        <v>0.26400000000139701</v>
      </c>
      <c r="AR2699" s="10">
        <v>44.587848568905741</v>
      </c>
      <c r="AS2699" s="10">
        <v>6.3</v>
      </c>
      <c r="AU2699" s="10">
        <v>0.57599999999947615</v>
      </c>
      <c r="AV2699" s="10">
        <v>0.24000000000087313</v>
      </c>
      <c r="AW2699" s="10">
        <v>57.252958987049475</v>
      </c>
      <c r="AX2699" s="10">
        <v>6.3</v>
      </c>
      <c r="AZ2699" s="10">
        <v>2738</v>
      </c>
      <c r="BA2699" s="10" t="s">
        <v>298</v>
      </c>
      <c r="BB2699" s="10">
        <v>6.0000000001309674E-3</v>
      </c>
      <c r="BC2699" s="10">
        <v>1.1999999999989085E-2</v>
      </c>
      <c r="BD2699" s="10">
        <v>0.73858562428007413</v>
      </c>
      <c r="BE2699" s="10">
        <v>10</v>
      </c>
      <c r="BG2699" s="10">
        <v>1.799999999998363E-2</v>
      </c>
      <c r="BH2699" s="10">
        <v>1.1999999999989085E-2</v>
      </c>
      <c r="BI2699" s="10">
        <v>1.1909335344213741</v>
      </c>
      <c r="BJ2699" s="10">
        <v>10</v>
      </c>
      <c r="BL2699" s="10">
        <v>1.1999999999989085E-2</v>
      </c>
      <c r="BM2699" s="10">
        <v>1.799999999998363E-2</v>
      </c>
      <c r="BN2699" s="10">
        <v>1.1909335344213741</v>
      </c>
      <c r="BO2699" s="10">
        <v>10</v>
      </c>
      <c r="BQ2699" s="10">
        <v>2733</v>
      </c>
      <c r="BR2699" s="10" t="s">
        <v>287</v>
      </c>
      <c r="BS2699" s="10">
        <v>0.13200000000000001</v>
      </c>
      <c r="BT2699" s="10">
        <v>4.2000000000000003E-2</v>
      </c>
      <c r="BU2699" s="10">
        <v>7.63</v>
      </c>
      <c r="BV2699" s="10">
        <v>10</v>
      </c>
      <c r="BX2699" s="10">
        <v>0.18</v>
      </c>
      <c r="BY2699" s="10">
        <v>4.8000000000000001E-2</v>
      </c>
      <c r="BZ2699" s="10">
        <v>10.26</v>
      </c>
      <c r="CA2699" s="10">
        <v>10</v>
      </c>
      <c r="CC2699" s="10">
        <v>0.17399999999999999</v>
      </c>
      <c r="CD2699" s="10">
        <v>4.2000000000000003E-2</v>
      </c>
      <c r="CE2699" s="10">
        <v>9.85</v>
      </c>
      <c r="CF2699" s="10">
        <v>10</v>
      </c>
      <c r="CH2699" s="10">
        <v>2731</v>
      </c>
      <c r="CI2699" s="10" t="s">
        <v>621</v>
      </c>
      <c r="CJ2699" s="10">
        <v>0.06</v>
      </c>
      <c r="CK2699" s="10">
        <v>8.4000000000000005E-2</v>
      </c>
      <c r="CL2699" s="10">
        <v>5.68</v>
      </c>
      <c r="CM2699" s="10">
        <v>10</v>
      </c>
      <c r="CO2699" s="10">
        <v>0.13200000000000001</v>
      </c>
      <c r="CP2699" s="10">
        <v>7.1999999999999995E-2</v>
      </c>
      <c r="CQ2699" s="10">
        <v>8.2799999999999994</v>
      </c>
      <c r="CR2699" s="10">
        <v>10</v>
      </c>
      <c r="CT2699" s="10">
        <v>0.12</v>
      </c>
      <c r="CU2699" s="10">
        <v>8.4000000000000005E-2</v>
      </c>
      <c r="CV2699" s="10">
        <v>8.06</v>
      </c>
      <c r="CW2699" s="10">
        <v>10</v>
      </c>
      <c r="CY2699" s="10">
        <v>2725</v>
      </c>
      <c r="CZ2699" s="10" t="s">
        <v>305</v>
      </c>
      <c r="DA2699" s="10">
        <v>0.01</v>
      </c>
      <c r="DB2699" s="10">
        <v>0</v>
      </c>
      <c r="DC2699" s="10">
        <v>0.55000000000000004</v>
      </c>
      <c r="DD2699" s="10">
        <v>10.6</v>
      </c>
      <c r="DF2699" s="10">
        <v>0.02</v>
      </c>
      <c r="DG2699" s="10">
        <v>0.01</v>
      </c>
      <c r="DH2699" s="10">
        <v>1.23</v>
      </c>
      <c r="DI2699" s="10">
        <v>10.5</v>
      </c>
      <c r="DK2699" s="10">
        <v>0.02</v>
      </c>
      <c r="DL2699" s="10">
        <v>0.01</v>
      </c>
      <c r="DM2699" s="10">
        <v>1.23</v>
      </c>
      <c r="DN2699" s="10">
        <v>10.6</v>
      </c>
    </row>
    <row r="2700" spans="1:118" x14ac:dyDescent="0.25">
      <c r="A2700" s="10">
        <v>2735</v>
      </c>
      <c r="R2700" s="10">
        <v>2757</v>
      </c>
      <c r="S2700" s="10" t="s">
        <v>292</v>
      </c>
      <c r="T2700" s="10">
        <v>0.16799999999930151</v>
      </c>
      <c r="U2700" s="10">
        <v>0.19199999999982537</v>
      </c>
      <c r="V2700" s="10">
        <v>23.407973163137921</v>
      </c>
      <c r="W2700" s="10">
        <v>6</v>
      </c>
      <c r="Y2700" s="10">
        <v>0.14399999999986904</v>
      </c>
      <c r="Z2700" s="10">
        <v>0.24000000000087313</v>
      </c>
      <c r="AA2700" s="10">
        <v>25.679942283994471</v>
      </c>
      <c r="AB2700" s="10">
        <v>6</v>
      </c>
      <c r="AD2700" s="10">
        <v>0.12000000000043656</v>
      </c>
      <c r="AE2700" s="10">
        <v>0.21599999999925784</v>
      </c>
      <c r="AF2700" s="10">
        <v>22.671357315648343</v>
      </c>
      <c r="AG2700" s="10">
        <v>6</v>
      </c>
      <c r="AI2700" s="10">
        <v>2757</v>
      </c>
      <c r="AJ2700" s="10" t="s">
        <v>292</v>
      </c>
      <c r="AK2700" s="10">
        <v>0.2640000000003056</v>
      </c>
      <c r="AL2700" s="10">
        <v>0.16800000000039289</v>
      </c>
      <c r="AM2700" s="10">
        <v>28.711048302614547</v>
      </c>
      <c r="AN2700" s="10">
        <v>6.3</v>
      </c>
      <c r="AP2700" s="10">
        <v>0.23999999999978172</v>
      </c>
      <c r="AQ2700" s="10">
        <v>0.16800000000039289</v>
      </c>
      <c r="AR2700" s="10">
        <v>26.879285693885254</v>
      </c>
      <c r="AS2700" s="10">
        <v>6.3</v>
      </c>
      <c r="AU2700" s="10">
        <v>0.28799999999973808</v>
      </c>
      <c r="AV2700" s="10">
        <v>0.14399999999986904</v>
      </c>
      <c r="AW2700" s="10">
        <v>29.543424971068621</v>
      </c>
      <c r="AX2700" s="10">
        <v>6.3</v>
      </c>
      <c r="AZ2700" s="10">
        <v>2739</v>
      </c>
      <c r="BA2700" s="10" t="s">
        <v>605</v>
      </c>
      <c r="BB2700" s="10">
        <v>5.999999999994543E-2</v>
      </c>
      <c r="BC2700" s="10">
        <v>6.0000000000400178E-2</v>
      </c>
      <c r="BD2700" s="10">
        <v>4.9047869215393112</v>
      </c>
      <c r="BE2700" s="10">
        <v>10</v>
      </c>
      <c r="BG2700" s="10">
        <v>0.16200000000028011</v>
      </c>
      <c r="BH2700" s="10">
        <v>5.999999999994543E-2</v>
      </c>
      <c r="BI2700" s="10">
        <v>9.985789629300541</v>
      </c>
      <c r="BJ2700" s="10">
        <v>10</v>
      </c>
      <c r="BL2700" s="10">
        <v>9.9999999999909051E-2</v>
      </c>
      <c r="BM2700" s="10">
        <v>5.999999999994543E-2</v>
      </c>
      <c r="BN2700" s="10">
        <v>6.7409848495260078</v>
      </c>
      <c r="BO2700" s="10">
        <v>10</v>
      </c>
      <c r="BQ2700" s="10">
        <v>2734</v>
      </c>
      <c r="BR2700" s="10" t="s">
        <v>288</v>
      </c>
      <c r="BS2700" s="10">
        <v>0.1</v>
      </c>
      <c r="BT2700" s="10">
        <v>0.03</v>
      </c>
      <c r="BU2700" s="10">
        <v>5.75</v>
      </c>
      <c r="BV2700" s="10">
        <v>10</v>
      </c>
      <c r="BX2700" s="10">
        <v>0.13</v>
      </c>
      <c r="BY2700" s="10">
        <v>7.0000000000000007E-2</v>
      </c>
      <c r="BZ2700" s="10">
        <v>8.1300000000000008</v>
      </c>
      <c r="CA2700" s="10">
        <v>10</v>
      </c>
      <c r="CC2700" s="10">
        <v>0.12</v>
      </c>
      <c r="CD2700" s="10">
        <v>0.03</v>
      </c>
      <c r="CE2700" s="10">
        <v>6.81</v>
      </c>
      <c r="CF2700" s="10">
        <v>10</v>
      </c>
      <c r="CH2700" s="10">
        <v>2732</v>
      </c>
      <c r="CI2700" s="10" t="s">
        <v>622</v>
      </c>
      <c r="CY2700" s="10">
        <v>2726</v>
      </c>
      <c r="CZ2700" s="10" t="s">
        <v>315</v>
      </c>
      <c r="DA2700" s="10">
        <v>0.6</v>
      </c>
      <c r="DB2700" s="10">
        <v>0.22</v>
      </c>
      <c r="DC2700" s="10">
        <v>35.18</v>
      </c>
      <c r="DD2700" s="10">
        <v>10.6</v>
      </c>
      <c r="DF2700" s="10">
        <v>1.2</v>
      </c>
      <c r="DG2700" s="10">
        <v>0.24</v>
      </c>
      <c r="DH2700" s="10">
        <v>67.37</v>
      </c>
      <c r="DI2700" s="10">
        <v>10.5</v>
      </c>
      <c r="DK2700" s="10">
        <v>0.92</v>
      </c>
      <c r="DL2700" s="10">
        <v>0.18</v>
      </c>
      <c r="DM2700" s="10">
        <v>51.61</v>
      </c>
      <c r="DN2700" s="10">
        <v>10.6</v>
      </c>
    </row>
    <row r="2701" spans="1:118" x14ac:dyDescent="0.25">
      <c r="A2701" s="10">
        <v>2736</v>
      </c>
      <c r="R2701" s="10">
        <v>2758</v>
      </c>
      <c r="S2701" s="10" t="s">
        <v>605</v>
      </c>
      <c r="T2701" s="10">
        <v>0.3999999999996362</v>
      </c>
      <c r="U2701" s="10">
        <v>0.4000000000005457</v>
      </c>
      <c r="V2701" s="10">
        <v>31.440941804655768</v>
      </c>
      <c r="W2701" s="10">
        <v>10.4</v>
      </c>
      <c r="Y2701" s="10">
        <v>0.99999999999818101</v>
      </c>
      <c r="Z2701" s="10">
        <v>0.47999999999865395</v>
      </c>
      <c r="AA2701" s="10">
        <v>61.651510110423608</v>
      </c>
      <c r="AB2701" s="10">
        <v>10.4</v>
      </c>
      <c r="AD2701" s="10">
        <v>1.1199999999935244</v>
      </c>
      <c r="AE2701" s="10">
        <v>0.63999999999850843</v>
      </c>
      <c r="AF2701" s="10">
        <v>71.696378374911376</v>
      </c>
      <c r="AG2701" s="10">
        <v>10.4</v>
      </c>
      <c r="AI2701" s="10">
        <v>2758</v>
      </c>
      <c r="AJ2701" s="10" t="s">
        <v>605</v>
      </c>
      <c r="AK2701" s="10">
        <v>4.084000000009028</v>
      </c>
      <c r="AL2701" s="10">
        <v>0.44000000000050932</v>
      </c>
      <c r="AM2701" s="10">
        <v>228.30334975518522</v>
      </c>
      <c r="AN2701" s="10">
        <v>10.4</v>
      </c>
      <c r="AP2701" s="10">
        <v>4.0041999999945439</v>
      </c>
      <c r="AQ2701" s="10">
        <v>0.71999999999934516</v>
      </c>
      <c r="AR2701" s="10">
        <v>226.12367122461032</v>
      </c>
      <c r="AS2701" s="10">
        <v>10.4</v>
      </c>
      <c r="AU2701" s="10">
        <v>3.003100000003633</v>
      </c>
      <c r="AV2701" s="10">
        <v>0.3999999999996362</v>
      </c>
      <c r="AW2701" s="10">
        <v>168.38717342614214</v>
      </c>
      <c r="AX2701" s="10">
        <v>10.4</v>
      </c>
      <c r="AZ2701" s="10">
        <v>2740</v>
      </c>
      <c r="BA2701" s="10" t="s">
        <v>526</v>
      </c>
      <c r="BB2701" s="10">
        <v>1.999999999998181E-2</v>
      </c>
      <c r="BC2701" s="10">
        <v>1.999999999998181E-2</v>
      </c>
      <c r="BD2701" s="10">
        <v>1.6349289738402413</v>
      </c>
      <c r="BE2701" s="10">
        <v>10</v>
      </c>
      <c r="BG2701" s="10">
        <v>5.999999999994543E-2</v>
      </c>
      <c r="BH2701" s="10">
        <v>1.999999999998181E-2</v>
      </c>
      <c r="BI2701" s="10">
        <v>3.6558123238907552</v>
      </c>
      <c r="BJ2701" s="10">
        <v>10</v>
      </c>
      <c r="BL2701" s="10">
        <v>1.999999999998181E-2</v>
      </c>
      <c r="BM2701" s="10">
        <v>1.999999999998181E-2</v>
      </c>
      <c r="BN2701" s="10">
        <v>1.6349289738402413</v>
      </c>
      <c r="BO2701" s="10">
        <v>10</v>
      </c>
      <c r="BQ2701" s="10">
        <v>2735</v>
      </c>
      <c r="BR2701" s="10" t="s">
        <v>290</v>
      </c>
      <c r="BS2701" s="10">
        <v>0.03</v>
      </c>
      <c r="BT2701" s="10">
        <v>1.7999999999999999E-2</v>
      </c>
      <c r="BU2701" s="10">
        <v>1.93</v>
      </c>
      <c r="BV2701" s="10">
        <v>10</v>
      </c>
      <c r="BX2701" s="10">
        <v>4.2000000000000003E-2</v>
      </c>
      <c r="BY2701" s="10">
        <v>1.2E-2</v>
      </c>
      <c r="BZ2701" s="10">
        <v>2.4</v>
      </c>
      <c r="CA2701" s="10">
        <v>10</v>
      </c>
      <c r="CC2701" s="10">
        <v>4.2000000000000003E-2</v>
      </c>
      <c r="CD2701" s="10">
        <v>1.7999999999999999E-2</v>
      </c>
      <c r="CE2701" s="10">
        <v>2.52</v>
      </c>
      <c r="CF2701" s="10">
        <v>10</v>
      </c>
      <c r="CH2701" s="10">
        <v>2733</v>
      </c>
      <c r="CI2701" s="10" t="s">
        <v>287</v>
      </c>
      <c r="CJ2701" s="10">
        <v>2.4E-2</v>
      </c>
      <c r="CK2701" s="10">
        <v>3.5999999999999997E-2</v>
      </c>
      <c r="CL2701" s="10">
        <v>2.38</v>
      </c>
      <c r="CM2701" s="10">
        <v>10</v>
      </c>
      <c r="CO2701" s="10">
        <v>5.3999999999999999E-2</v>
      </c>
      <c r="CP2701" s="10">
        <v>3.5999999999999997E-2</v>
      </c>
      <c r="CQ2701" s="10">
        <v>3.57</v>
      </c>
      <c r="CR2701" s="10">
        <v>10</v>
      </c>
      <c r="CT2701" s="10">
        <v>4.2000000000000003E-2</v>
      </c>
      <c r="CU2701" s="10">
        <v>4.2000000000000003E-2</v>
      </c>
      <c r="CV2701" s="10">
        <v>3.27</v>
      </c>
      <c r="CW2701" s="10">
        <v>10</v>
      </c>
      <c r="CY2701" s="10">
        <v>2727</v>
      </c>
      <c r="CZ2701" s="10" t="s">
        <v>306</v>
      </c>
      <c r="DA2701" s="10">
        <v>0.28999999999999998</v>
      </c>
      <c r="DB2701" s="10">
        <v>0.04</v>
      </c>
      <c r="DC2701" s="10">
        <v>16.12</v>
      </c>
      <c r="DD2701" s="10">
        <v>10.6</v>
      </c>
      <c r="DF2701" s="10">
        <v>0.8</v>
      </c>
      <c r="DG2701" s="10">
        <v>0.23</v>
      </c>
      <c r="DH2701" s="10">
        <v>45.82</v>
      </c>
      <c r="DI2701" s="10">
        <v>10.5</v>
      </c>
      <c r="DK2701" s="10">
        <v>0.51</v>
      </c>
      <c r="DL2701" s="10">
        <v>0.11</v>
      </c>
      <c r="DM2701" s="10">
        <v>28.72</v>
      </c>
      <c r="DN2701" s="10">
        <v>10.6</v>
      </c>
    </row>
    <row r="2702" spans="1:118" x14ac:dyDescent="0.25">
      <c r="A2702" s="10">
        <v>2737</v>
      </c>
      <c r="R2702" s="10">
        <v>2759</v>
      </c>
      <c r="S2702" s="10" t="s">
        <v>288</v>
      </c>
      <c r="T2702" s="10">
        <v>0.16000000000349246</v>
      </c>
      <c r="U2702" s="10">
        <v>0.2000000000007276</v>
      </c>
      <c r="V2702" s="10">
        <v>14.235491857495765</v>
      </c>
      <c r="W2702" s="10">
        <v>10.4</v>
      </c>
      <c r="Y2702" s="10">
        <v>0.47999999999592546</v>
      </c>
      <c r="Z2702" s="10">
        <v>0.23999999999978172</v>
      </c>
      <c r="AA2702" s="10">
        <v>29.827496364840343</v>
      </c>
      <c r="AB2702" s="10">
        <v>10.4</v>
      </c>
      <c r="AD2702" s="10">
        <v>0.51999999999679858</v>
      </c>
      <c r="AE2702" s="10">
        <v>0.27999999999883585</v>
      </c>
      <c r="AF2702" s="10">
        <v>32.825306936747737</v>
      </c>
      <c r="AG2702" s="10">
        <v>10.4</v>
      </c>
      <c r="AI2702" s="10">
        <v>2759</v>
      </c>
      <c r="AJ2702" s="10" t="s">
        <v>288</v>
      </c>
      <c r="AK2702" s="10">
        <v>0.8400000000037835</v>
      </c>
      <c r="AL2702" s="10">
        <v>0.15999999999985448</v>
      </c>
      <c r="AM2702" s="10">
        <v>47.526808195918598</v>
      </c>
      <c r="AN2702" s="10">
        <v>10.4</v>
      </c>
      <c r="AP2702" s="10">
        <v>1.319999999999709</v>
      </c>
      <c r="AQ2702" s="10">
        <v>0.23999999999978172</v>
      </c>
      <c r="AR2702" s="10">
        <v>74.568740912602735</v>
      </c>
      <c r="AS2702" s="10">
        <v>10.4</v>
      </c>
      <c r="AU2702" s="10">
        <v>0.80000000000291038</v>
      </c>
      <c r="AV2702" s="10">
        <v>0.19999999999890861</v>
      </c>
      <c r="AW2702" s="10">
        <v>45.83265479802639</v>
      </c>
      <c r="AX2702" s="10">
        <v>10.4</v>
      </c>
      <c r="AZ2702" s="10">
        <v>2741</v>
      </c>
      <c r="BA2702" s="10" t="s">
        <v>305</v>
      </c>
      <c r="BQ2702" s="10">
        <v>2736</v>
      </c>
      <c r="BR2702" s="10" t="s">
        <v>307</v>
      </c>
      <c r="BS2702" s="10">
        <v>0.03</v>
      </c>
      <c r="BT2702" s="10">
        <v>1.2E-2</v>
      </c>
      <c r="BU2702" s="10">
        <v>1.78</v>
      </c>
      <c r="BV2702" s="10">
        <v>10</v>
      </c>
      <c r="BX2702" s="10">
        <v>4.2000000000000003E-2</v>
      </c>
      <c r="BY2702" s="10">
        <v>1.2E-2</v>
      </c>
      <c r="BZ2702" s="10">
        <v>2.4</v>
      </c>
      <c r="CA2702" s="10">
        <v>10</v>
      </c>
      <c r="CC2702" s="10">
        <v>3.5999999999999997E-2</v>
      </c>
      <c r="CD2702" s="10">
        <v>6.0000000000000001E-3</v>
      </c>
      <c r="CE2702" s="10">
        <v>2.0099999999999998</v>
      </c>
      <c r="CF2702" s="10">
        <v>10</v>
      </c>
      <c r="CH2702" s="10">
        <v>2734</v>
      </c>
      <c r="CI2702" s="10" t="s">
        <v>288</v>
      </c>
      <c r="CJ2702" s="10">
        <v>0.02</v>
      </c>
      <c r="CK2702" s="10">
        <v>0.02</v>
      </c>
      <c r="CL2702" s="10">
        <v>1.56</v>
      </c>
      <c r="CM2702" s="10">
        <v>10</v>
      </c>
      <c r="CO2702" s="10">
        <v>0.03</v>
      </c>
      <c r="CP2702" s="10">
        <v>0.02</v>
      </c>
      <c r="CQ2702" s="10">
        <v>1.98</v>
      </c>
      <c r="CR2702" s="10">
        <v>10</v>
      </c>
      <c r="CT2702" s="10">
        <v>0.04</v>
      </c>
      <c r="CU2702" s="10">
        <v>0.02</v>
      </c>
      <c r="CV2702" s="10">
        <v>2.46</v>
      </c>
      <c r="CW2702" s="10">
        <v>10</v>
      </c>
      <c r="CY2702" s="10">
        <v>2728</v>
      </c>
      <c r="CZ2702" s="10" t="s">
        <v>307</v>
      </c>
      <c r="DA2702" s="10">
        <v>0.08</v>
      </c>
      <c r="DB2702" s="10">
        <v>0.01</v>
      </c>
      <c r="DC2702" s="10">
        <v>4.4400000000000004</v>
      </c>
      <c r="DD2702" s="10">
        <v>10.6</v>
      </c>
      <c r="DF2702" s="10">
        <v>0.06</v>
      </c>
      <c r="DG2702" s="10">
        <v>0.01</v>
      </c>
      <c r="DH2702" s="10">
        <v>3.35</v>
      </c>
      <c r="DI2702" s="10">
        <v>10.5</v>
      </c>
      <c r="DK2702" s="10">
        <v>0.12</v>
      </c>
      <c r="DL2702" s="10">
        <v>0.01</v>
      </c>
      <c r="DM2702" s="10">
        <v>6.63</v>
      </c>
      <c r="DN2702" s="10">
        <v>10.6</v>
      </c>
    </row>
    <row r="2703" spans="1:118" x14ac:dyDescent="0.25">
      <c r="A2703" s="10">
        <v>2738</v>
      </c>
      <c r="R2703" s="10">
        <v>2760</v>
      </c>
      <c r="S2703" s="10" t="s">
        <v>289</v>
      </c>
      <c r="T2703" s="10">
        <v>0.19999999999708962</v>
      </c>
      <c r="U2703" s="10">
        <v>0.15999999999985448</v>
      </c>
      <c r="V2703" s="10">
        <v>14.23549185721156</v>
      </c>
      <c r="W2703" s="10">
        <v>10.4</v>
      </c>
      <c r="Y2703" s="10">
        <v>0.44000000000232831</v>
      </c>
      <c r="Z2703" s="10">
        <v>0.19999999999890861</v>
      </c>
      <c r="AA2703" s="10">
        <v>26.863152453615541</v>
      </c>
      <c r="AB2703" s="10">
        <v>10.4</v>
      </c>
      <c r="AD2703" s="10">
        <v>0.51999999999679858</v>
      </c>
      <c r="AE2703" s="10">
        <v>0.31999999999970896</v>
      </c>
      <c r="AF2703" s="10">
        <v>33.935832642067076</v>
      </c>
      <c r="AG2703" s="10">
        <v>10.4</v>
      </c>
      <c r="AI2703" s="10">
        <v>2760</v>
      </c>
      <c r="AJ2703" s="10" t="s">
        <v>289</v>
      </c>
      <c r="AK2703" s="10">
        <v>2.8800000000046566</v>
      </c>
      <c r="AL2703" s="10">
        <v>0.2000000000007276</v>
      </c>
      <c r="AM2703" s="10">
        <v>160.45665251930174</v>
      </c>
      <c r="AN2703" s="10">
        <v>10.4</v>
      </c>
      <c r="AP2703" s="10">
        <v>2.0799999999944703</v>
      </c>
      <c r="AQ2703" s="10">
        <v>0.3999999999996362</v>
      </c>
      <c r="AR2703" s="10">
        <v>117.72523161262214</v>
      </c>
      <c r="AS2703" s="10">
        <v>10.4</v>
      </c>
      <c r="AU2703" s="10">
        <v>1.680000000000291</v>
      </c>
      <c r="AV2703" s="10">
        <v>0.12000000000080036</v>
      </c>
      <c r="AW2703" s="10">
        <v>93.612731309166918</v>
      </c>
      <c r="AX2703" s="10">
        <v>10.4</v>
      </c>
      <c r="AZ2703" s="10">
        <v>2742</v>
      </c>
      <c r="BA2703" s="10" t="s">
        <v>288</v>
      </c>
      <c r="BB2703" s="10">
        <v>3.999999999996362E-2</v>
      </c>
      <c r="BC2703" s="10">
        <v>4.0000000000418368E-2</v>
      </c>
      <c r="BD2703" s="10">
        <v>3.2698579476990699</v>
      </c>
      <c r="BE2703" s="10">
        <v>10</v>
      </c>
      <c r="BG2703" s="10">
        <v>0.1000000000003638</v>
      </c>
      <c r="BH2703" s="10">
        <v>3.999999999996362E-2</v>
      </c>
      <c r="BI2703" s="10">
        <v>6.225624054509499</v>
      </c>
      <c r="BJ2703" s="10">
        <v>10</v>
      </c>
      <c r="BL2703" s="10">
        <v>7.999999999992724E-2</v>
      </c>
      <c r="BM2703" s="10">
        <v>3.999999999996362E-2</v>
      </c>
      <c r="BN2703" s="10">
        <v>5.1700993699370077</v>
      </c>
      <c r="BO2703" s="10">
        <v>10</v>
      </c>
      <c r="BQ2703" s="10">
        <v>2737</v>
      </c>
      <c r="BR2703" s="10" t="s">
        <v>297</v>
      </c>
      <c r="BS2703" s="10">
        <v>9.6000000000000002E-2</v>
      </c>
      <c r="BT2703" s="10">
        <v>6.6000000000000003E-2</v>
      </c>
      <c r="BU2703" s="10">
        <v>6.41</v>
      </c>
      <c r="BV2703" s="10">
        <v>10</v>
      </c>
      <c r="BX2703" s="10">
        <v>0.216</v>
      </c>
      <c r="BY2703" s="10">
        <v>0.06</v>
      </c>
      <c r="BZ2703" s="10">
        <v>12.34</v>
      </c>
      <c r="CA2703" s="10">
        <v>10</v>
      </c>
      <c r="CC2703" s="10">
        <v>0.16800000000000001</v>
      </c>
      <c r="CD2703" s="10">
        <v>0.06</v>
      </c>
      <c r="CE2703" s="10">
        <v>9.82</v>
      </c>
      <c r="CF2703" s="10">
        <v>10</v>
      </c>
      <c r="CH2703" s="10">
        <v>2735</v>
      </c>
      <c r="CI2703" s="10" t="s">
        <v>290</v>
      </c>
      <c r="CJ2703" s="10">
        <v>1.7999999999999999E-2</v>
      </c>
      <c r="CK2703" s="10">
        <v>1.7999999999999999E-2</v>
      </c>
      <c r="CL2703" s="10">
        <v>1.4</v>
      </c>
      <c r="CM2703" s="10">
        <v>10</v>
      </c>
      <c r="CO2703" s="10">
        <v>0.03</v>
      </c>
      <c r="CP2703" s="10">
        <v>1.7999999999999999E-2</v>
      </c>
      <c r="CQ2703" s="10">
        <v>1.93</v>
      </c>
      <c r="CR2703" s="10">
        <v>10</v>
      </c>
      <c r="CT2703" s="10">
        <v>0.03</v>
      </c>
      <c r="CU2703" s="10">
        <v>1.7999999999999999E-2</v>
      </c>
      <c r="CV2703" s="10">
        <v>1.93</v>
      </c>
      <c r="CW2703" s="10">
        <v>10</v>
      </c>
      <c r="CY2703" s="10">
        <v>2729</v>
      </c>
      <c r="CZ2703" s="10" t="s">
        <v>297</v>
      </c>
      <c r="DA2703" s="10">
        <v>0.09</v>
      </c>
      <c r="DB2703" s="10">
        <v>0.06</v>
      </c>
      <c r="DC2703" s="10">
        <v>5.95</v>
      </c>
      <c r="DD2703" s="10">
        <v>10.6</v>
      </c>
      <c r="DF2703" s="10">
        <v>0.23</v>
      </c>
      <c r="DG2703" s="10">
        <v>0.09</v>
      </c>
      <c r="DH2703" s="10">
        <v>13.6</v>
      </c>
      <c r="DI2703" s="10">
        <v>10.5</v>
      </c>
      <c r="DK2703" s="10">
        <v>0.14000000000000001</v>
      </c>
      <c r="DL2703" s="10">
        <v>0.08</v>
      </c>
      <c r="DM2703" s="10">
        <v>8.8800000000000008</v>
      </c>
      <c r="DN2703" s="10">
        <v>10.6</v>
      </c>
    </row>
    <row r="2704" spans="1:118" x14ac:dyDescent="0.25">
      <c r="A2704" s="10">
        <v>2739</v>
      </c>
      <c r="R2704" s="10">
        <v>2761</v>
      </c>
      <c r="S2704" s="10" t="s">
        <v>290</v>
      </c>
      <c r="T2704" s="10">
        <v>3.9999999999054126E-2</v>
      </c>
      <c r="U2704" s="10">
        <v>3.999999999996362E-2</v>
      </c>
      <c r="V2704" s="10">
        <v>3.1440941804262583</v>
      </c>
      <c r="W2704" s="10">
        <v>10.4</v>
      </c>
      <c r="Y2704" s="10">
        <v>7.999999999992724E-2</v>
      </c>
      <c r="Z2704" s="10">
        <v>3.999999999996362E-2</v>
      </c>
      <c r="AA2704" s="10">
        <v>4.9712493941701998</v>
      </c>
      <c r="AB2704" s="10">
        <v>10.4</v>
      </c>
      <c r="AD2704" s="10">
        <v>7.999999999992724E-2</v>
      </c>
      <c r="AE2704" s="10">
        <v>3.999999999996362E-2</v>
      </c>
      <c r="AF2704" s="10">
        <v>4.9712493941701998</v>
      </c>
      <c r="AG2704" s="10">
        <v>10.4</v>
      </c>
      <c r="AI2704" s="10">
        <v>2761</v>
      </c>
      <c r="AJ2704" s="10" t="s">
        <v>290</v>
      </c>
      <c r="AK2704" s="10">
        <v>0.36000000000058208</v>
      </c>
      <c r="AL2704" s="10">
        <v>7.999999999992724E-2</v>
      </c>
      <c r="AM2704" s="10">
        <v>20.496986343500883</v>
      </c>
      <c r="AN2704" s="10">
        <v>10.4</v>
      </c>
      <c r="AP2704" s="10">
        <v>0.6000000000003638</v>
      </c>
      <c r="AQ2704" s="10">
        <v>7.999999999992724E-2</v>
      </c>
      <c r="AR2704" s="10">
        <v>33.643276901801535</v>
      </c>
      <c r="AS2704" s="10">
        <v>10.4</v>
      </c>
      <c r="AU2704" s="10">
        <v>0.52000000000043656</v>
      </c>
      <c r="AV2704" s="10">
        <v>7.999999999992724E-2</v>
      </c>
      <c r="AW2704" s="10">
        <v>29.241766202704348</v>
      </c>
      <c r="AX2704" s="10">
        <v>10.4</v>
      </c>
      <c r="AZ2704" s="10">
        <v>2743</v>
      </c>
      <c r="BA2704" s="10" t="s">
        <v>605</v>
      </c>
      <c r="BB2704" s="10">
        <v>0.44000000000232831</v>
      </c>
      <c r="BC2704" s="10">
        <v>0.31999999999970896</v>
      </c>
      <c r="BD2704" s="10">
        <v>24.222405725424075</v>
      </c>
      <c r="BE2704" s="10">
        <v>10.4</v>
      </c>
      <c r="BG2704" s="10">
        <v>0.63999999999941792</v>
      </c>
      <c r="BH2704" s="10">
        <v>0.40000000000145519</v>
      </c>
      <c r="BI2704" s="10">
        <v>35.232590145852903</v>
      </c>
      <c r="BJ2704" s="10">
        <v>10.4</v>
      </c>
      <c r="BL2704" s="10">
        <v>0.89999999999417923</v>
      </c>
      <c r="BM2704" s="10">
        <v>0.47999999999956344</v>
      </c>
      <c r="BN2704" s="10">
        <v>49.545829892330268</v>
      </c>
      <c r="BO2704" s="10">
        <v>10.4</v>
      </c>
      <c r="BQ2704" s="10">
        <v>2738</v>
      </c>
      <c r="BR2704" s="10" t="s">
        <v>298</v>
      </c>
      <c r="BS2704" s="10">
        <v>1.2E-2</v>
      </c>
      <c r="BT2704" s="10">
        <v>1.2E-2</v>
      </c>
      <c r="BU2704" s="10">
        <v>0.93</v>
      </c>
      <c r="BV2704" s="10">
        <v>10</v>
      </c>
      <c r="BX2704" s="10">
        <v>1.7999999999999999E-2</v>
      </c>
      <c r="BY2704" s="10">
        <v>1.2E-2</v>
      </c>
      <c r="BZ2704" s="10">
        <v>1.19</v>
      </c>
      <c r="CA2704" s="10">
        <v>10</v>
      </c>
      <c r="CC2704" s="10">
        <v>1.7999999999999999E-2</v>
      </c>
      <c r="CD2704" s="10">
        <v>1.2E-2</v>
      </c>
      <c r="CE2704" s="10">
        <v>1.19</v>
      </c>
      <c r="CF2704" s="10">
        <v>10</v>
      </c>
      <c r="CH2704" s="10">
        <v>2736</v>
      </c>
      <c r="CI2704" s="10" t="s">
        <v>307</v>
      </c>
      <c r="CJ2704" s="10">
        <v>1.2E-2</v>
      </c>
      <c r="CK2704" s="10">
        <v>1.7999999999999999E-2</v>
      </c>
      <c r="CL2704" s="10">
        <v>1.19</v>
      </c>
      <c r="CM2704" s="10">
        <v>10</v>
      </c>
      <c r="CO2704" s="10">
        <v>0.03</v>
      </c>
      <c r="CP2704" s="10">
        <v>1.2E-2</v>
      </c>
      <c r="CQ2704" s="10">
        <v>1.78</v>
      </c>
      <c r="CR2704" s="10">
        <v>10</v>
      </c>
      <c r="CT2704" s="10">
        <v>1.7999999999999999E-2</v>
      </c>
      <c r="CU2704" s="10">
        <v>1.7999999999999999E-2</v>
      </c>
      <c r="CV2704" s="10">
        <v>1.4</v>
      </c>
      <c r="CW2704" s="10">
        <v>10</v>
      </c>
      <c r="CY2704" s="10">
        <v>3273</v>
      </c>
      <c r="CZ2704" s="10" t="s">
        <v>940</v>
      </c>
    </row>
    <row r="2705" spans="1:118" x14ac:dyDescent="0.25">
      <c r="A2705" s="10">
        <v>2740</v>
      </c>
      <c r="R2705" s="10">
        <v>2762</v>
      </c>
      <c r="S2705" s="10" t="s">
        <v>605</v>
      </c>
      <c r="AI2705" s="10">
        <v>2762</v>
      </c>
      <c r="AJ2705" s="10" t="s">
        <v>605</v>
      </c>
      <c r="AK2705" s="10">
        <v>0</v>
      </c>
      <c r="AL2705" s="10">
        <v>0</v>
      </c>
      <c r="AM2705" s="10">
        <v>0</v>
      </c>
      <c r="AN2705" s="10">
        <v>10.5</v>
      </c>
      <c r="AP2705" s="10">
        <v>7.999999999992724E-2</v>
      </c>
      <c r="AQ2705" s="10">
        <v>0</v>
      </c>
      <c r="AR2705" s="10">
        <v>4.4040737682316129</v>
      </c>
      <c r="AS2705" s="10">
        <v>10.5</v>
      </c>
      <c r="AU2705" s="10">
        <v>0.15999999999985448</v>
      </c>
      <c r="AV2705" s="10">
        <v>7.999999999992724E-2</v>
      </c>
      <c r="AW2705" s="10">
        <v>9.8478083236895397</v>
      </c>
      <c r="AX2705" s="10">
        <v>10.5</v>
      </c>
      <c r="AZ2705" s="10">
        <v>2744</v>
      </c>
      <c r="BA2705" s="10" t="s">
        <v>621</v>
      </c>
      <c r="BB2705" s="10">
        <v>0.34800000000541331</v>
      </c>
      <c r="BC2705" s="10">
        <v>0.18000000000392902</v>
      </c>
      <c r="BD2705" s="10">
        <v>19.157720892122946</v>
      </c>
      <c r="BE2705" s="10">
        <v>10.4</v>
      </c>
      <c r="BG2705" s="10">
        <v>0.47999999998864951</v>
      </c>
      <c r="BH2705" s="10">
        <v>0.39600000000427826</v>
      </c>
      <c r="BI2705" s="10">
        <v>26.424442608788855</v>
      </c>
      <c r="BJ2705" s="10">
        <v>10.4</v>
      </c>
      <c r="BL2705" s="10">
        <v>0.88800000000628643</v>
      </c>
      <c r="BM2705" s="10">
        <v>0.3900000000030559</v>
      </c>
      <c r="BN2705" s="10">
        <v>48.885218827761435</v>
      </c>
      <c r="BO2705" s="10">
        <v>10.4</v>
      </c>
      <c r="BQ2705" s="10">
        <v>2739</v>
      </c>
      <c r="BR2705" s="10" t="s">
        <v>605</v>
      </c>
      <c r="BS2705" s="10">
        <v>0.19</v>
      </c>
      <c r="BT2705" s="10">
        <v>0.08</v>
      </c>
      <c r="BU2705" s="10">
        <v>11.92</v>
      </c>
      <c r="BV2705" s="10">
        <v>10</v>
      </c>
      <c r="BX2705" s="10">
        <v>0.27</v>
      </c>
      <c r="BY2705" s="10">
        <v>0.06</v>
      </c>
      <c r="BZ2705" s="10">
        <v>15.99</v>
      </c>
      <c r="CA2705" s="10">
        <v>10</v>
      </c>
      <c r="CC2705" s="10">
        <v>0.33</v>
      </c>
      <c r="CD2705" s="10">
        <v>0.06</v>
      </c>
      <c r="CE2705" s="10">
        <v>19.39</v>
      </c>
      <c r="CF2705" s="10">
        <v>10</v>
      </c>
      <c r="CH2705" s="10">
        <v>2737</v>
      </c>
      <c r="CI2705" s="10" t="s">
        <v>297</v>
      </c>
      <c r="CJ2705" s="10">
        <v>3.5999999999999997E-2</v>
      </c>
      <c r="CK2705" s="10">
        <v>5.3999999999999999E-2</v>
      </c>
      <c r="CL2705" s="10">
        <v>3.57</v>
      </c>
      <c r="CM2705" s="10">
        <v>10</v>
      </c>
      <c r="CO2705" s="10">
        <v>0.09</v>
      </c>
      <c r="CP2705" s="10">
        <v>4.8000000000000001E-2</v>
      </c>
      <c r="CQ2705" s="10">
        <v>5.62</v>
      </c>
      <c r="CR2705" s="10">
        <v>10</v>
      </c>
      <c r="CT2705" s="10">
        <v>0.09</v>
      </c>
      <c r="CU2705" s="10">
        <v>5.3999999999999999E-2</v>
      </c>
      <c r="CV2705" s="10">
        <v>5.78</v>
      </c>
      <c r="CW2705" s="10">
        <v>10</v>
      </c>
      <c r="CY2705" s="10">
        <v>3274</v>
      </c>
      <c r="CZ2705" s="10" t="s">
        <v>611</v>
      </c>
    </row>
    <row r="2706" spans="1:118" x14ac:dyDescent="0.25">
      <c r="A2706" s="10">
        <v>2741</v>
      </c>
      <c r="R2706" s="10">
        <v>2763</v>
      </c>
      <c r="S2706" s="10" t="s">
        <v>621</v>
      </c>
      <c r="T2706" s="10">
        <v>0.15999999999985448</v>
      </c>
      <c r="U2706" s="10">
        <v>7.999999999992724E-2</v>
      </c>
      <c r="V2706" s="10">
        <v>9.8478083236895397</v>
      </c>
      <c r="W2706" s="10">
        <v>10.5</v>
      </c>
      <c r="Y2706" s="10">
        <v>0.15999999999985448</v>
      </c>
      <c r="Z2706" s="10">
        <v>0.15999999999985448</v>
      </c>
      <c r="AA2706" s="10">
        <v>12.45660170544946</v>
      </c>
      <c r="AB2706" s="10">
        <v>10.5</v>
      </c>
      <c r="AD2706" s="10">
        <v>0.15999999999985448</v>
      </c>
      <c r="AE2706" s="10">
        <v>7.999999999992724E-2</v>
      </c>
      <c r="AF2706" s="10">
        <v>9.8478083236895397</v>
      </c>
      <c r="AG2706" s="10">
        <v>10.5</v>
      </c>
      <c r="AI2706" s="10">
        <v>2763</v>
      </c>
      <c r="AJ2706" s="10" t="s">
        <v>621</v>
      </c>
      <c r="AK2706" s="10">
        <v>0.48000000000047294</v>
      </c>
      <c r="AL2706" s="10">
        <v>0.23999999999978172</v>
      </c>
      <c r="AM2706" s="10">
        <v>29.543424971113399</v>
      </c>
      <c r="AN2706" s="10">
        <v>10.5</v>
      </c>
      <c r="AP2706" s="10">
        <v>0.48000000000047294</v>
      </c>
      <c r="AQ2706" s="10">
        <v>0.24000000000023647</v>
      </c>
      <c r="AR2706" s="10">
        <v>29.543424971124594</v>
      </c>
      <c r="AS2706" s="10">
        <v>10.5</v>
      </c>
      <c r="AU2706" s="10">
        <v>0.48000000000047294</v>
      </c>
      <c r="AV2706" s="10">
        <v>0.32000000000016371</v>
      </c>
      <c r="AW2706" s="10">
        <v>31.758227584625523</v>
      </c>
      <c r="AX2706" s="10">
        <v>10.5</v>
      </c>
      <c r="AZ2706" s="10">
        <v>2745</v>
      </c>
      <c r="BA2706" s="10" t="s">
        <v>285</v>
      </c>
      <c r="BB2706" s="10">
        <v>2.0000000000436557E-2</v>
      </c>
      <c r="BC2706" s="10">
        <v>1.999999999998181E-2</v>
      </c>
      <c r="BD2706" s="10">
        <v>1.1010184420829374</v>
      </c>
      <c r="BE2706" s="10">
        <v>10.4</v>
      </c>
      <c r="BG2706" s="10">
        <v>3.999999999996362E-2</v>
      </c>
      <c r="BH2706" s="10">
        <v>3.999999999996362E-2</v>
      </c>
      <c r="BI2706" s="10">
        <v>2.2020368841158064</v>
      </c>
      <c r="BJ2706" s="10">
        <v>10.4</v>
      </c>
      <c r="BL2706" s="10">
        <v>6.0000000000400178E-2</v>
      </c>
      <c r="BM2706" s="10">
        <v>5.999999999994543E-2</v>
      </c>
      <c r="BN2706" s="10">
        <v>3.3030553261987436</v>
      </c>
      <c r="BO2706" s="10">
        <v>10.4</v>
      </c>
      <c r="BQ2706" s="10">
        <v>2740</v>
      </c>
      <c r="BR2706" s="10" t="s">
        <v>526</v>
      </c>
      <c r="BS2706" s="10">
        <v>0.04</v>
      </c>
      <c r="BT2706" s="10">
        <v>0.02</v>
      </c>
      <c r="BU2706" s="10">
        <v>2.59</v>
      </c>
      <c r="BV2706" s="10">
        <v>10</v>
      </c>
      <c r="BX2706" s="10">
        <v>0.08</v>
      </c>
      <c r="BY2706" s="10">
        <v>0.02</v>
      </c>
      <c r="BZ2706" s="10">
        <v>4.7699999999999996</v>
      </c>
      <c r="CA2706" s="10">
        <v>10</v>
      </c>
      <c r="CC2706" s="10">
        <v>0.08</v>
      </c>
      <c r="CD2706" s="10">
        <v>0.02</v>
      </c>
      <c r="CE2706" s="10">
        <v>4.7699999999999996</v>
      </c>
      <c r="CF2706" s="10">
        <v>10</v>
      </c>
      <c r="CH2706" s="10">
        <v>2738</v>
      </c>
      <c r="CI2706" s="10" t="s">
        <v>298</v>
      </c>
      <c r="CJ2706" s="10">
        <v>1.2E-2</v>
      </c>
      <c r="CK2706" s="10">
        <v>1.2E-2</v>
      </c>
      <c r="CL2706" s="10">
        <v>0.93</v>
      </c>
      <c r="CM2706" s="10">
        <v>10</v>
      </c>
      <c r="CO2706" s="10">
        <v>1.2E-2</v>
      </c>
      <c r="CP2706" s="10">
        <v>1.2E-2</v>
      </c>
      <c r="CQ2706" s="10">
        <v>0.93</v>
      </c>
      <c r="CR2706" s="10">
        <v>10</v>
      </c>
      <c r="CT2706" s="10">
        <v>1.2E-2</v>
      </c>
      <c r="CU2706" s="10">
        <v>1.2E-2</v>
      </c>
      <c r="CV2706" s="10">
        <v>0.93</v>
      </c>
      <c r="CW2706" s="10">
        <v>10</v>
      </c>
      <c r="CY2706" s="10">
        <v>3275</v>
      </c>
      <c r="CZ2706" s="10" t="s">
        <v>815</v>
      </c>
    </row>
    <row r="2707" spans="1:118" x14ac:dyDescent="0.25">
      <c r="A2707" s="10">
        <v>2742</v>
      </c>
      <c r="R2707" s="10">
        <v>2764</v>
      </c>
      <c r="S2707" s="10" t="s">
        <v>315</v>
      </c>
      <c r="T2707" s="10">
        <v>1.9999999999527063E-2</v>
      </c>
      <c r="U2707" s="10">
        <v>3.999999999996362E-2</v>
      </c>
      <c r="V2707" s="10">
        <v>2.4619520809111894</v>
      </c>
      <c r="W2707" s="10">
        <v>10.5</v>
      </c>
      <c r="Y2707" s="10">
        <v>2.0000000000436557E-2</v>
      </c>
      <c r="Z2707" s="10">
        <v>3.999999999996362E-2</v>
      </c>
      <c r="AA2707" s="10">
        <v>2.4619520809335804</v>
      </c>
      <c r="AB2707" s="10">
        <v>10.5</v>
      </c>
      <c r="AD2707" s="10">
        <v>2.0000000000436557E-2</v>
      </c>
      <c r="AE2707" s="10">
        <v>3.999999999996362E-2</v>
      </c>
      <c r="AF2707" s="10">
        <v>2.4619520809335804</v>
      </c>
      <c r="AG2707" s="10">
        <v>10.5</v>
      </c>
      <c r="AI2707" s="10">
        <v>2764</v>
      </c>
      <c r="AJ2707" s="10" t="s">
        <v>315</v>
      </c>
      <c r="AK2707" s="10">
        <v>6.0000000000400178E-2</v>
      </c>
      <c r="AL2707" s="10">
        <v>3.999999999996362E-2</v>
      </c>
      <c r="AM2707" s="10">
        <v>3.969778448092077</v>
      </c>
      <c r="AN2707" s="10">
        <v>10.5</v>
      </c>
      <c r="AP2707" s="10">
        <v>7.999999999992724E-2</v>
      </c>
      <c r="AQ2707" s="10">
        <v>5.999999999994543E-2</v>
      </c>
      <c r="AR2707" s="10">
        <v>5.5050922102895159</v>
      </c>
      <c r="AS2707" s="10">
        <v>10.5</v>
      </c>
      <c r="AU2707" s="10">
        <v>3.999999999996362E-2</v>
      </c>
      <c r="AV2707" s="10">
        <v>5.999999999994543E-2</v>
      </c>
      <c r="AW2707" s="10">
        <v>3.969778448071247</v>
      </c>
      <c r="AX2707" s="10">
        <v>10.5</v>
      </c>
      <c r="AZ2707" s="10">
        <v>2746</v>
      </c>
      <c r="BA2707" s="10" t="s">
        <v>287</v>
      </c>
      <c r="BB2707" s="10">
        <v>0.41999999999825377</v>
      </c>
      <c r="BC2707" s="10">
        <v>0.29999999999836291</v>
      </c>
      <c r="BD2707" s="10">
        <v>23.121387283140862</v>
      </c>
      <c r="BE2707" s="10">
        <v>10.4</v>
      </c>
      <c r="BG2707" s="10">
        <v>0.60000000000218279</v>
      </c>
      <c r="BH2707" s="10">
        <v>0.35999999999967258</v>
      </c>
      <c r="BI2707" s="10">
        <v>33.030553261887299</v>
      </c>
      <c r="BJ2707" s="10">
        <v>10.4</v>
      </c>
      <c r="BL2707" s="10">
        <v>0.83999999999650754</v>
      </c>
      <c r="BM2707" s="10">
        <v>0.41999999999825377</v>
      </c>
      <c r="BN2707" s="10">
        <v>46.242774566281724</v>
      </c>
      <c r="BO2707" s="10">
        <v>10.4</v>
      </c>
      <c r="BQ2707" s="10">
        <v>2741</v>
      </c>
      <c r="BR2707" s="10" t="s">
        <v>305</v>
      </c>
      <c r="CH2707" s="10">
        <v>2739</v>
      </c>
      <c r="CI2707" s="10" t="s">
        <v>605</v>
      </c>
      <c r="CJ2707" s="10">
        <v>0.06</v>
      </c>
      <c r="CK2707" s="10">
        <v>0.06</v>
      </c>
      <c r="CL2707" s="10">
        <v>4.9000000000000004</v>
      </c>
      <c r="CM2707" s="10">
        <v>10</v>
      </c>
      <c r="CO2707" s="10">
        <v>0.16</v>
      </c>
      <c r="CP2707" s="10">
        <v>0.06</v>
      </c>
      <c r="CQ2707" s="10">
        <v>9.8800000000000008</v>
      </c>
      <c r="CR2707" s="10">
        <v>10</v>
      </c>
      <c r="CT2707" s="10">
        <v>0.12</v>
      </c>
      <c r="CU2707" s="10">
        <v>0.06</v>
      </c>
      <c r="CV2707" s="10">
        <v>7.76</v>
      </c>
      <c r="CW2707" s="10">
        <v>10</v>
      </c>
      <c r="CY2707" s="10">
        <v>2730</v>
      </c>
      <c r="CZ2707" s="10" t="s">
        <v>605</v>
      </c>
      <c r="DA2707" s="10">
        <v>0.47599999999999998</v>
      </c>
      <c r="DB2707" s="10">
        <v>7.3999999999999996E-2</v>
      </c>
      <c r="DC2707" s="10">
        <v>17.760000000000002</v>
      </c>
      <c r="DD2707" s="10">
        <v>10</v>
      </c>
      <c r="DF2707" s="10">
        <v>0.38700000000000001</v>
      </c>
      <c r="DG2707" s="10">
        <v>7.8E-2</v>
      </c>
      <c r="DH2707" s="10">
        <v>21.73</v>
      </c>
      <c r="DI2707" s="10">
        <v>10</v>
      </c>
      <c r="DK2707" s="10">
        <v>0.34100000000000003</v>
      </c>
      <c r="DL2707" s="10">
        <v>6.8000000000000005E-2</v>
      </c>
      <c r="DM2707" s="10">
        <v>19.14</v>
      </c>
      <c r="DN2707" s="10">
        <v>10</v>
      </c>
    </row>
    <row r="2708" spans="1:118" x14ac:dyDescent="0.25">
      <c r="A2708" s="10">
        <v>2743</v>
      </c>
      <c r="R2708" s="10">
        <v>2765</v>
      </c>
      <c r="S2708" s="10" t="s">
        <v>307</v>
      </c>
      <c r="T2708" s="10">
        <v>0</v>
      </c>
      <c r="U2708" s="10">
        <v>1.999999999998181E-2</v>
      </c>
      <c r="V2708" s="10">
        <v>1.1010184420579032</v>
      </c>
      <c r="W2708" s="10">
        <v>10.5</v>
      </c>
      <c r="Y2708" s="10">
        <v>0</v>
      </c>
      <c r="Z2708" s="10">
        <v>0</v>
      </c>
      <c r="AA2708" s="10">
        <v>0</v>
      </c>
      <c r="AB2708" s="10">
        <v>10.5</v>
      </c>
      <c r="AD2708" s="10">
        <v>0</v>
      </c>
      <c r="AE2708" s="10">
        <v>1.999999999998181E-2</v>
      </c>
      <c r="AF2708" s="10">
        <v>1.1010184420579032</v>
      </c>
      <c r="AG2708" s="10">
        <v>10.5</v>
      </c>
      <c r="AI2708" s="10">
        <v>2765</v>
      </c>
      <c r="AJ2708" s="10" t="s">
        <v>307</v>
      </c>
      <c r="AK2708" s="10">
        <v>0</v>
      </c>
      <c r="AL2708" s="10">
        <v>0</v>
      </c>
      <c r="AM2708" s="10">
        <v>0</v>
      </c>
      <c r="AN2708" s="10">
        <v>10.5</v>
      </c>
      <c r="AP2708" s="10">
        <v>2.0000000000436557E-2</v>
      </c>
      <c r="AQ2708" s="10">
        <v>1.999999999998181E-2</v>
      </c>
      <c r="AR2708" s="10">
        <v>1.5570752131988843</v>
      </c>
      <c r="AS2708" s="10">
        <v>10.5</v>
      </c>
      <c r="AU2708" s="10">
        <v>0</v>
      </c>
      <c r="AV2708" s="10">
        <v>1.999999999998181E-2</v>
      </c>
      <c r="AW2708" s="10">
        <v>1.1010184420579032</v>
      </c>
      <c r="AX2708" s="10">
        <v>10.5</v>
      </c>
      <c r="AZ2708" s="10">
        <v>2747</v>
      </c>
      <c r="BA2708" s="10" t="s">
        <v>294</v>
      </c>
      <c r="BB2708" s="10">
        <v>0.18000000000120053</v>
      </c>
      <c r="BC2708" s="10">
        <v>0.14999999999918145</v>
      </c>
      <c r="BD2708" s="10">
        <v>9.9091659785962314</v>
      </c>
      <c r="BE2708" s="10">
        <v>10.4</v>
      </c>
      <c r="BG2708" s="10">
        <v>0.26999999999770807</v>
      </c>
      <c r="BH2708" s="10">
        <v>0.20999999999912689</v>
      </c>
      <c r="BI2708" s="10">
        <v>14.863748967669039</v>
      </c>
      <c r="BJ2708" s="10">
        <v>10.4</v>
      </c>
      <c r="BL2708" s="10">
        <v>0.42000000000098225</v>
      </c>
      <c r="BM2708" s="10">
        <v>0.20999999999912689</v>
      </c>
      <c r="BN2708" s="10">
        <v>23.121387283291071</v>
      </c>
      <c r="BO2708" s="10">
        <v>10.4</v>
      </c>
      <c r="BQ2708" s="10">
        <v>2742</v>
      </c>
      <c r="BR2708" s="10" t="s">
        <v>288</v>
      </c>
      <c r="BS2708" s="10">
        <v>0.14000000000000001</v>
      </c>
      <c r="BT2708" s="10">
        <v>0.06</v>
      </c>
      <c r="BU2708" s="10">
        <v>8.8000000000000007</v>
      </c>
      <c r="BV2708" s="10">
        <v>10</v>
      </c>
      <c r="BX2708" s="10">
        <v>0.18</v>
      </c>
      <c r="BY2708" s="10">
        <v>0.04</v>
      </c>
      <c r="BZ2708" s="10">
        <v>10.66</v>
      </c>
      <c r="CA2708" s="10">
        <v>10</v>
      </c>
      <c r="CC2708" s="10">
        <v>0.24</v>
      </c>
      <c r="CD2708" s="10">
        <v>0.04</v>
      </c>
      <c r="CE2708" s="10">
        <v>14.06</v>
      </c>
      <c r="CF2708" s="10">
        <v>10</v>
      </c>
      <c r="CH2708" s="10">
        <v>2740</v>
      </c>
      <c r="CI2708" s="10" t="s">
        <v>526</v>
      </c>
      <c r="CJ2708" s="10">
        <v>0.02</v>
      </c>
      <c r="CK2708" s="10">
        <v>0.02</v>
      </c>
      <c r="CL2708" s="10">
        <v>1.63</v>
      </c>
      <c r="CM2708" s="10">
        <v>10</v>
      </c>
      <c r="CO2708" s="10">
        <v>0.06</v>
      </c>
      <c r="CP2708" s="10">
        <v>0.02</v>
      </c>
      <c r="CQ2708" s="10">
        <v>3.66</v>
      </c>
      <c r="CR2708" s="10">
        <v>10</v>
      </c>
      <c r="CT2708" s="10">
        <v>0.04</v>
      </c>
      <c r="CU2708" s="10">
        <v>0.02</v>
      </c>
      <c r="CV2708" s="10">
        <v>2.59</v>
      </c>
      <c r="CW2708" s="10">
        <v>10</v>
      </c>
      <c r="CY2708" s="10">
        <v>2731</v>
      </c>
      <c r="CZ2708" s="10" t="s">
        <v>621</v>
      </c>
      <c r="DA2708" s="10">
        <v>0.17599999999999999</v>
      </c>
      <c r="DB2708" s="10">
        <v>8.4000000000000005E-2</v>
      </c>
      <c r="DC2708" s="10">
        <v>10.74</v>
      </c>
      <c r="DD2708" s="10">
        <v>10</v>
      </c>
      <c r="DF2708" s="10">
        <v>0.28299999999999997</v>
      </c>
      <c r="DG2708" s="10">
        <v>7.1999999999999995E-2</v>
      </c>
      <c r="DH2708" s="10">
        <v>16.079999999999998</v>
      </c>
      <c r="DI2708" s="10">
        <v>10</v>
      </c>
      <c r="DK2708" s="10">
        <v>0.25800000000000001</v>
      </c>
      <c r="DL2708" s="10">
        <v>7.1999999999999995E-2</v>
      </c>
      <c r="DM2708" s="10">
        <v>14.75</v>
      </c>
      <c r="DN2708" s="10">
        <v>10</v>
      </c>
    </row>
    <row r="2709" spans="1:118" x14ac:dyDescent="0.25">
      <c r="A2709" s="10">
        <v>2744</v>
      </c>
      <c r="R2709" s="10">
        <v>2766</v>
      </c>
      <c r="S2709" s="10" t="s">
        <v>309</v>
      </c>
      <c r="T2709" s="10">
        <v>0</v>
      </c>
      <c r="U2709" s="10">
        <v>0</v>
      </c>
      <c r="V2709" s="10">
        <v>0</v>
      </c>
      <c r="W2709" s="10">
        <v>10.5</v>
      </c>
      <c r="Y2709" s="10">
        <v>1.999999999998181E-2</v>
      </c>
      <c r="Z2709" s="10">
        <v>1.999999999998181E-2</v>
      </c>
      <c r="AA2709" s="10">
        <v>1.5570752131811825</v>
      </c>
      <c r="AB2709" s="10">
        <v>10.5</v>
      </c>
      <c r="AD2709" s="10">
        <v>1.999999999998181E-2</v>
      </c>
      <c r="AE2709" s="10">
        <v>1.999999999998181E-2</v>
      </c>
      <c r="AF2709" s="10">
        <v>1.5570752131811825</v>
      </c>
      <c r="AG2709" s="10">
        <v>10.5</v>
      </c>
      <c r="AI2709" s="10">
        <v>2766</v>
      </c>
      <c r="AJ2709" s="10" t="s">
        <v>309</v>
      </c>
      <c r="AK2709" s="10">
        <v>0.1999999999998181</v>
      </c>
      <c r="AL2709" s="10">
        <v>0.24000000000023647</v>
      </c>
      <c r="AM2709" s="10">
        <v>17.198457860519209</v>
      </c>
      <c r="AN2709" s="10">
        <v>10.5</v>
      </c>
      <c r="AP2709" s="10">
        <v>0.26000000000021828</v>
      </c>
      <c r="AQ2709" s="10">
        <v>0.18000000000029104</v>
      </c>
      <c r="AR2709" s="10">
        <v>17.408630113800335</v>
      </c>
      <c r="AS2709" s="10">
        <v>10.5</v>
      </c>
      <c r="AU2709" s="10">
        <v>0.29999999999972715</v>
      </c>
      <c r="AV2709" s="10">
        <v>0.1999999999998181</v>
      </c>
      <c r="AW2709" s="10">
        <v>19.848892240356236</v>
      </c>
      <c r="AX2709" s="10">
        <v>10.5</v>
      </c>
      <c r="AZ2709" s="10">
        <v>2748</v>
      </c>
      <c r="BA2709" s="10" t="s">
        <v>296</v>
      </c>
      <c r="BB2709" s="10">
        <v>0.14999999999781721</v>
      </c>
      <c r="BC2709" s="10">
        <v>0</v>
      </c>
      <c r="BD2709" s="10">
        <v>8.2576383153216195</v>
      </c>
      <c r="BE2709" s="10">
        <v>10.4</v>
      </c>
      <c r="BG2709" s="10">
        <v>0.17999999999847205</v>
      </c>
      <c r="BH2709" s="10">
        <v>0.1500000000005457</v>
      </c>
      <c r="BI2709" s="10">
        <v>9.9091659784460262</v>
      </c>
      <c r="BJ2709" s="10">
        <v>10.4</v>
      </c>
      <c r="BL2709" s="10">
        <v>0.38999999999759893</v>
      </c>
      <c r="BM2709" s="10">
        <v>0.1500000000005457</v>
      </c>
      <c r="BN2709" s="10">
        <v>21.469859620016457</v>
      </c>
      <c r="BO2709" s="10">
        <v>10.4</v>
      </c>
      <c r="BQ2709" s="10">
        <v>2743</v>
      </c>
      <c r="BR2709" s="10" t="s">
        <v>605</v>
      </c>
      <c r="BS2709" s="10">
        <v>2</v>
      </c>
      <c r="BT2709" s="10">
        <v>0.4</v>
      </c>
      <c r="BU2709" s="10">
        <v>110.1</v>
      </c>
      <c r="BV2709" s="10">
        <v>10.4</v>
      </c>
      <c r="BX2709" s="10">
        <v>1.48</v>
      </c>
      <c r="BY2709" s="10">
        <v>0.23</v>
      </c>
      <c r="BZ2709" s="10">
        <v>81.48</v>
      </c>
      <c r="CA2709" s="10">
        <v>10.4</v>
      </c>
      <c r="CC2709" s="10">
        <v>2.1</v>
      </c>
      <c r="CD2709" s="10">
        <v>0.32</v>
      </c>
      <c r="CE2709" s="10">
        <v>115.61</v>
      </c>
      <c r="CF2709" s="10">
        <v>10.4</v>
      </c>
      <c r="CH2709" s="10">
        <v>2741</v>
      </c>
      <c r="CI2709" s="10" t="s">
        <v>305</v>
      </c>
      <c r="CY2709" s="10">
        <v>2732</v>
      </c>
      <c r="CZ2709" s="10" t="s">
        <v>622</v>
      </c>
    </row>
    <row r="2710" spans="1:118" x14ac:dyDescent="0.25">
      <c r="A2710" s="10">
        <v>2745</v>
      </c>
      <c r="R2710" s="10">
        <v>2767</v>
      </c>
      <c r="S2710" s="10" t="s">
        <v>316</v>
      </c>
      <c r="T2710" s="10">
        <v>1.999999999998181E-2</v>
      </c>
      <c r="U2710" s="10">
        <v>9.9999999999909051E-3</v>
      </c>
      <c r="V2710" s="10">
        <v>1.2309760404611925</v>
      </c>
      <c r="W2710" s="10">
        <v>10.5</v>
      </c>
      <c r="Y2710" s="10">
        <v>5.999999999994543E-2</v>
      </c>
      <c r="Z2710" s="10">
        <v>2.9999999999972715E-2</v>
      </c>
      <c r="AA2710" s="10">
        <v>3.6929281213835772</v>
      </c>
      <c r="AB2710" s="10">
        <v>10.5</v>
      </c>
      <c r="AD2710" s="10">
        <v>3.999999999996362E-2</v>
      </c>
      <c r="AE2710" s="10">
        <v>3.0000000000200089E-2</v>
      </c>
      <c r="AF2710" s="10">
        <v>2.7525461051522684</v>
      </c>
      <c r="AG2710" s="10">
        <v>10.5</v>
      </c>
      <c r="AI2710" s="10">
        <v>2767</v>
      </c>
      <c r="AJ2710" s="10" t="s">
        <v>316</v>
      </c>
      <c r="AK2710" s="10">
        <v>5.999999999994543E-2</v>
      </c>
      <c r="AL2710" s="10">
        <v>2.9999999999972715E-2</v>
      </c>
      <c r="AM2710" s="10">
        <v>3.6929281213835772</v>
      </c>
      <c r="AN2710" s="10">
        <v>10.5</v>
      </c>
      <c r="AP2710" s="10">
        <v>7.999999999992724E-2</v>
      </c>
      <c r="AQ2710" s="10">
        <v>3.999999999996362E-2</v>
      </c>
      <c r="AR2710" s="10">
        <v>4.9239041618447699</v>
      </c>
      <c r="AS2710" s="10">
        <v>10.5</v>
      </c>
      <c r="AU2710" s="10">
        <v>6.0000000000400178E-2</v>
      </c>
      <c r="AV2710" s="10">
        <v>3.999999999996362E-2</v>
      </c>
      <c r="AW2710" s="10">
        <v>3.969778448092077</v>
      </c>
      <c r="AX2710" s="10">
        <v>10.5</v>
      </c>
      <c r="AZ2710" s="10">
        <v>2749</v>
      </c>
      <c r="BA2710" s="10" t="s">
        <v>297</v>
      </c>
      <c r="BB2710" s="10">
        <v>2.0000000000436557E-2</v>
      </c>
      <c r="BC2710" s="10">
        <v>2.9999999999745341E-2</v>
      </c>
      <c r="BD2710" s="10">
        <v>1.1010184420829374</v>
      </c>
      <c r="BE2710" s="10">
        <v>10.4</v>
      </c>
      <c r="BG2710" s="10">
        <v>3.0000000000654836E-2</v>
      </c>
      <c r="BH2710" s="10">
        <v>3.0000000000200089E-2</v>
      </c>
      <c r="BI2710" s="10">
        <v>1.6515276631244062</v>
      </c>
      <c r="BJ2710" s="10">
        <v>10.4</v>
      </c>
      <c r="BL2710" s="10">
        <v>7.999999999992724E-2</v>
      </c>
      <c r="BM2710" s="10">
        <v>3.0000000000200089E-2</v>
      </c>
      <c r="BN2710" s="10">
        <v>4.4040737682316129</v>
      </c>
      <c r="BO2710" s="10">
        <v>10.4</v>
      </c>
      <c r="BQ2710" s="10">
        <v>2744</v>
      </c>
      <c r="BR2710" s="10" t="s">
        <v>621</v>
      </c>
      <c r="BS2710" s="10">
        <v>1.1619999999999999</v>
      </c>
      <c r="BT2710" s="10">
        <v>0.27</v>
      </c>
      <c r="BU2710" s="10">
        <v>63.97</v>
      </c>
      <c r="BV2710" s="10">
        <v>10.4</v>
      </c>
      <c r="BX2710" s="10">
        <v>0.96399999999999997</v>
      </c>
      <c r="BY2710" s="10">
        <v>0.23</v>
      </c>
      <c r="BZ2710" s="10">
        <v>53.05</v>
      </c>
      <c r="CA2710" s="10">
        <v>10.4</v>
      </c>
      <c r="CC2710" s="10">
        <v>1.2310000000000001</v>
      </c>
      <c r="CD2710" s="10">
        <v>0.32</v>
      </c>
      <c r="CE2710" s="10">
        <v>67.78</v>
      </c>
      <c r="CF2710" s="10">
        <v>10.4</v>
      </c>
      <c r="CH2710" s="10">
        <v>2742</v>
      </c>
      <c r="CI2710" s="10" t="s">
        <v>288</v>
      </c>
      <c r="CJ2710" s="10">
        <v>0.04</v>
      </c>
      <c r="CK2710" s="10">
        <v>0.04</v>
      </c>
      <c r="CL2710" s="10">
        <v>3.27</v>
      </c>
      <c r="CM2710" s="10">
        <v>10</v>
      </c>
      <c r="CO2710" s="10">
        <v>0.1</v>
      </c>
      <c r="CP2710" s="10">
        <v>0.04</v>
      </c>
      <c r="CQ2710" s="10">
        <v>6.23</v>
      </c>
      <c r="CR2710" s="10">
        <v>10</v>
      </c>
      <c r="CT2710" s="10">
        <v>0.08</v>
      </c>
      <c r="CU2710" s="10">
        <v>0.04</v>
      </c>
      <c r="CV2710" s="10">
        <v>5.17</v>
      </c>
      <c r="CW2710" s="10">
        <v>10</v>
      </c>
      <c r="CY2710" s="10">
        <v>2733</v>
      </c>
      <c r="CZ2710" s="10" t="s">
        <v>287</v>
      </c>
      <c r="DA2710" s="10">
        <v>0.16800000000000001</v>
      </c>
      <c r="DB2710" s="10">
        <v>4.2000000000000003E-2</v>
      </c>
      <c r="DC2710" s="10">
        <v>9.5299999999999994</v>
      </c>
      <c r="DD2710" s="10">
        <v>10</v>
      </c>
      <c r="DF2710" s="10">
        <v>0.19800000000000001</v>
      </c>
      <c r="DG2710" s="10">
        <v>3.5999999999999997E-2</v>
      </c>
      <c r="DH2710" s="10">
        <v>11.08</v>
      </c>
      <c r="DI2710" s="10">
        <v>10</v>
      </c>
      <c r="DK2710" s="10">
        <v>0.18</v>
      </c>
      <c r="DL2710" s="10">
        <v>3.5999999999999997E-2</v>
      </c>
      <c r="DM2710" s="10">
        <v>10.11</v>
      </c>
      <c r="DN2710" s="10">
        <v>10</v>
      </c>
    </row>
    <row r="2711" spans="1:118" x14ac:dyDescent="0.25">
      <c r="A2711" s="10">
        <v>2746</v>
      </c>
      <c r="R2711" s="10">
        <v>2768</v>
      </c>
      <c r="S2711" s="10" t="s">
        <v>311</v>
      </c>
      <c r="T2711" s="10">
        <v>3.0000000000200089E-2</v>
      </c>
      <c r="U2711" s="10">
        <v>5.999999999994543E-2</v>
      </c>
      <c r="V2711" s="10">
        <v>3.6929281213891749</v>
      </c>
      <c r="W2711" s="10">
        <v>10.5</v>
      </c>
      <c r="Y2711" s="10">
        <v>7.0000000000163709E-2</v>
      </c>
      <c r="Z2711" s="10">
        <v>6.0000000000400178E-2</v>
      </c>
      <c r="AA2711" s="10">
        <v>5.075444237451892</v>
      </c>
      <c r="AB2711" s="10">
        <v>10.5</v>
      </c>
      <c r="AD2711" s="10">
        <v>6.9999999999708962E-2</v>
      </c>
      <c r="AE2711" s="10">
        <v>6.0000000000400178E-2</v>
      </c>
      <c r="AF2711" s="10">
        <v>5.0754442374328841</v>
      </c>
      <c r="AG2711" s="10">
        <v>10.5</v>
      </c>
      <c r="AI2711" s="10">
        <v>2768</v>
      </c>
      <c r="AJ2711" s="10" t="s">
        <v>311</v>
      </c>
      <c r="AK2711" s="10">
        <v>0.13999999999941792</v>
      </c>
      <c r="AL2711" s="10">
        <v>5.0000000000181899E-2</v>
      </c>
      <c r="AM2711" s="10">
        <v>8.1839079258297875</v>
      </c>
      <c r="AN2711" s="10">
        <v>10.5</v>
      </c>
      <c r="AP2711" s="10">
        <v>0.14000000000032742</v>
      </c>
      <c r="AQ2711" s="10">
        <v>7.0000000000163709E-2</v>
      </c>
      <c r="AR2711" s="10">
        <v>8.6168322832563362</v>
      </c>
      <c r="AS2711" s="10">
        <v>10.5</v>
      </c>
      <c r="AU2711" s="10">
        <v>0.18000000000029104</v>
      </c>
      <c r="AV2711" s="10">
        <v>8.0000000000381988E-2</v>
      </c>
      <c r="AW2711" s="10">
        <v>10.843774073016416</v>
      </c>
      <c r="AX2711" s="10">
        <v>10.5</v>
      </c>
      <c r="AZ2711" s="10">
        <v>2750</v>
      </c>
      <c r="BA2711" s="10" t="s">
        <v>608</v>
      </c>
      <c r="BB2711" s="10">
        <v>0.43199999999960709</v>
      </c>
      <c r="BC2711" s="10">
        <v>0.25200000000222644</v>
      </c>
      <c r="BD2711" s="10">
        <v>45.887511113035643</v>
      </c>
      <c r="BE2711" s="10">
        <v>6.3</v>
      </c>
      <c r="BG2711" s="10">
        <v>0.43199999999960709</v>
      </c>
      <c r="BH2711" s="10">
        <v>0.21600000000144065</v>
      </c>
      <c r="BI2711" s="10">
        <v>44.315137456670101</v>
      </c>
      <c r="BJ2711" s="10">
        <v>6.3</v>
      </c>
      <c r="BL2711" s="10">
        <v>0.8280000000017026</v>
      </c>
      <c r="BM2711" s="10">
        <v>0.36000000000130966</v>
      </c>
      <c r="BN2711" s="10">
        <v>82.840206137165268</v>
      </c>
      <c r="BO2711" s="10">
        <v>6.3</v>
      </c>
      <c r="BQ2711" s="10">
        <v>2745</v>
      </c>
      <c r="BR2711" s="10" t="s">
        <v>285</v>
      </c>
      <c r="BS2711" s="10">
        <v>0.14000000000000001</v>
      </c>
      <c r="BT2711" s="10">
        <v>0.04</v>
      </c>
      <c r="BU2711" s="10">
        <v>7.71</v>
      </c>
      <c r="BV2711" s="10">
        <v>10.4</v>
      </c>
      <c r="BX2711" s="10">
        <v>0.1</v>
      </c>
      <c r="BY2711" s="10">
        <v>0.02</v>
      </c>
      <c r="BZ2711" s="10">
        <v>5.51</v>
      </c>
      <c r="CA2711" s="10">
        <v>10.4</v>
      </c>
      <c r="CC2711" s="10">
        <v>0.12</v>
      </c>
      <c r="CD2711" s="10">
        <v>0.02</v>
      </c>
      <c r="CE2711" s="10">
        <v>6.61</v>
      </c>
      <c r="CF2711" s="10">
        <v>10.4</v>
      </c>
      <c r="CH2711" s="10">
        <v>2743</v>
      </c>
      <c r="CI2711" s="10" t="s">
        <v>605</v>
      </c>
      <c r="CJ2711" s="10">
        <v>0.44</v>
      </c>
      <c r="CK2711" s="10">
        <v>0.48</v>
      </c>
      <c r="CL2711" s="10">
        <v>24.22</v>
      </c>
      <c r="CM2711" s="10">
        <v>10.5</v>
      </c>
      <c r="CO2711" s="10">
        <v>0.64</v>
      </c>
      <c r="CP2711" s="10">
        <v>0.38</v>
      </c>
      <c r="CQ2711" s="10">
        <v>35.229999999999997</v>
      </c>
      <c r="CR2711" s="10">
        <v>10.5</v>
      </c>
      <c r="CT2711" s="10">
        <v>0.76</v>
      </c>
      <c r="CU2711" s="10">
        <v>0.4</v>
      </c>
      <c r="CV2711" s="10">
        <v>41.84</v>
      </c>
      <c r="CW2711" s="10">
        <v>10.5</v>
      </c>
      <c r="CY2711" s="10">
        <v>2734</v>
      </c>
      <c r="CZ2711" s="10" t="s">
        <v>288</v>
      </c>
      <c r="DA2711" s="10">
        <v>0.09</v>
      </c>
      <c r="DB2711" s="10">
        <v>0.02</v>
      </c>
      <c r="DC2711" s="10">
        <v>5.08</v>
      </c>
      <c r="DD2711" s="10">
        <v>10</v>
      </c>
      <c r="DF2711" s="10">
        <v>0.14000000000000001</v>
      </c>
      <c r="DG2711" s="10">
        <v>0.03</v>
      </c>
      <c r="DH2711" s="10">
        <v>7.88</v>
      </c>
      <c r="DI2711" s="10">
        <v>10</v>
      </c>
      <c r="DK2711" s="10">
        <v>0.1</v>
      </c>
      <c r="DL2711" s="10">
        <v>0.02</v>
      </c>
      <c r="DM2711" s="10">
        <v>5.61</v>
      </c>
      <c r="DN2711" s="10">
        <v>10</v>
      </c>
    </row>
    <row r="2712" spans="1:118" x14ac:dyDescent="0.25">
      <c r="A2712" s="10">
        <v>2747</v>
      </c>
      <c r="R2712" s="10">
        <v>2769</v>
      </c>
      <c r="S2712" s="10" t="s">
        <v>605</v>
      </c>
      <c r="T2712" s="10">
        <v>0.31999999999970896</v>
      </c>
      <c r="U2712" s="10">
        <v>0.31999999999970896</v>
      </c>
      <c r="V2712" s="10">
        <v>25.645944687690065</v>
      </c>
      <c r="W2712" s="10">
        <v>10.5</v>
      </c>
      <c r="Y2712" s="10">
        <v>0.55999999999767169</v>
      </c>
      <c r="Z2712" s="10">
        <v>0.31999999999970896</v>
      </c>
      <c r="AA2712" s="10">
        <v>36.551094857855503</v>
      </c>
      <c r="AB2712" s="10">
        <v>10.5</v>
      </c>
      <c r="AD2712" s="10">
        <v>0.56000000000130967</v>
      </c>
      <c r="AE2712" s="10">
        <v>0.3999999999996362</v>
      </c>
      <c r="AF2712" s="10">
        <v>38.999547850179333</v>
      </c>
      <c r="AG2712" s="10">
        <v>10.5</v>
      </c>
      <c r="AI2712" s="10">
        <v>2769</v>
      </c>
      <c r="AJ2712" s="10" t="s">
        <v>605</v>
      </c>
      <c r="AK2712" s="10">
        <v>0.95999999999912689</v>
      </c>
      <c r="AL2712" s="10">
        <v>0.24000000000069122</v>
      </c>
      <c r="AM2712" s="10">
        <v>56.077601164431556</v>
      </c>
      <c r="AN2712" s="10">
        <v>10.5</v>
      </c>
      <c r="AP2712" s="10">
        <v>1.2000000000007276</v>
      </c>
      <c r="AQ2712" s="10">
        <v>0.32000000000061846</v>
      </c>
      <c r="AR2712" s="10">
        <v>70.380481451981439</v>
      </c>
      <c r="AS2712" s="10">
        <v>10.5</v>
      </c>
      <c r="AU2712" s="10">
        <v>1.4399999999986903</v>
      </c>
      <c r="AV2712" s="10">
        <v>0.3999999999996362</v>
      </c>
      <c r="AW2712" s="10">
        <v>84.694737355785634</v>
      </c>
      <c r="AX2712" s="10">
        <v>10.5</v>
      </c>
      <c r="AZ2712" s="10">
        <v>2751</v>
      </c>
      <c r="BA2712" s="10" t="s">
        <v>530</v>
      </c>
      <c r="BB2712" s="10">
        <v>0.28799999999973808</v>
      </c>
      <c r="BC2712" s="10">
        <v>0.28799999999973808</v>
      </c>
      <c r="BD2712" s="10">
        <v>37.369805116348374</v>
      </c>
      <c r="BE2712" s="10">
        <v>6.3</v>
      </c>
      <c r="BG2712" s="10">
        <v>0.43199999999960709</v>
      </c>
      <c r="BH2712" s="10">
        <v>0.38519999999989524</v>
      </c>
      <c r="BI2712" s="10">
        <v>53.105282254629252</v>
      </c>
      <c r="BJ2712" s="10">
        <v>6.3</v>
      </c>
      <c r="BL2712" s="10">
        <v>0.45720000000146682</v>
      </c>
      <c r="BM2712" s="10">
        <v>0.38519999999989524</v>
      </c>
      <c r="BN2712" s="10">
        <v>54.852601763743003</v>
      </c>
      <c r="BO2712" s="10">
        <v>6.3</v>
      </c>
      <c r="BQ2712" s="10">
        <v>2746</v>
      </c>
      <c r="BR2712" s="10" t="s">
        <v>287</v>
      </c>
      <c r="BS2712" s="10">
        <v>1.86</v>
      </c>
      <c r="BT2712" s="10">
        <v>0.36</v>
      </c>
      <c r="BU2712" s="10">
        <v>102.39</v>
      </c>
      <c r="BV2712" s="10">
        <v>10.4</v>
      </c>
      <c r="BX2712" s="10">
        <v>1.38</v>
      </c>
      <c r="BY2712" s="10">
        <v>0.3</v>
      </c>
      <c r="BZ2712" s="10">
        <v>75.97</v>
      </c>
      <c r="CA2712" s="10">
        <v>10.4</v>
      </c>
      <c r="CC2712" s="10">
        <v>1.98</v>
      </c>
      <c r="CD2712" s="10">
        <v>0.3</v>
      </c>
      <c r="CE2712" s="10">
        <v>109</v>
      </c>
      <c r="CF2712" s="10">
        <v>10.4</v>
      </c>
      <c r="CH2712" s="10">
        <v>2744</v>
      </c>
      <c r="CI2712" s="10" t="s">
        <v>621</v>
      </c>
      <c r="CJ2712" s="10">
        <v>0.39200000000000002</v>
      </c>
      <c r="CK2712" s="10">
        <v>0.37</v>
      </c>
      <c r="CL2712" s="10">
        <v>21.58</v>
      </c>
      <c r="CM2712" s="10">
        <v>10.5</v>
      </c>
      <c r="CO2712" s="10">
        <v>0.53</v>
      </c>
      <c r="CP2712" s="10">
        <v>0.26</v>
      </c>
      <c r="CQ2712" s="10">
        <v>29.18</v>
      </c>
      <c r="CR2712" s="10">
        <v>10.5</v>
      </c>
      <c r="CT2712" s="10">
        <v>0.59</v>
      </c>
      <c r="CU2712" s="10">
        <v>0.28999999999999998</v>
      </c>
      <c r="CV2712" s="10">
        <v>32.479999999999997</v>
      </c>
      <c r="CW2712" s="10">
        <v>10.5</v>
      </c>
      <c r="CY2712" s="10">
        <v>2735</v>
      </c>
      <c r="CZ2712" s="10" t="s">
        <v>290</v>
      </c>
      <c r="DA2712" s="10">
        <v>4.2000000000000003E-2</v>
      </c>
      <c r="DB2712" s="10">
        <v>1.2E-2</v>
      </c>
      <c r="DC2712" s="10">
        <v>2.4</v>
      </c>
      <c r="DD2712" s="10">
        <v>10</v>
      </c>
      <c r="DF2712" s="10">
        <v>3.5999999999999997E-2</v>
      </c>
      <c r="DG2712" s="10">
        <v>1.2E-2</v>
      </c>
      <c r="DH2712" s="10">
        <v>2.09</v>
      </c>
      <c r="DI2712" s="10">
        <v>10</v>
      </c>
      <c r="DK2712" s="10">
        <v>4.8000000000000001E-2</v>
      </c>
      <c r="DL2712" s="10">
        <v>1.2E-2</v>
      </c>
      <c r="DM2712" s="10">
        <v>2.72</v>
      </c>
      <c r="DN2712" s="10">
        <v>10</v>
      </c>
    </row>
    <row r="2713" spans="1:118" x14ac:dyDescent="0.25">
      <c r="A2713" s="10">
        <v>2748</v>
      </c>
      <c r="R2713" s="10">
        <v>2770</v>
      </c>
      <c r="S2713" s="10" t="s">
        <v>621</v>
      </c>
      <c r="AI2713" s="10">
        <v>2770</v>
      </c>
      <c r="AJ2713" s="10" t="s">
        <v>621</v>
      </c>
      <c r="AZ2713" s="10">
        <v>2752</v>
      </c>
      <c r="BA2713" s="10" t="s">
        <v>288</v>
      </c>
      <c r="BB2713" s="10">
        <v>7.1999999999934519E-2</v>
      </c>
      <c r="BC2713" s="10">
        <v>0</v>
      </c>
      <c r="BD2713" s="10">
        <v>6.6061106523474189</v>
      </c>
      <c r="BE2713" s="10">
        <v>6.3</v>
      </c>
      <c r="BG2713" s="10">
        <v>0.14399999999986904</v>
      </c>
      <c r="BH2713" s="10">
        <v>0</v>
      </c>
      <c r="BI2713" s="10">
        <v>13.212221304694838</v>
      </c>
      <c r="BJ2713" s="10">
        <v>6.3</v>
      </c>
      <c r="BL2713" s="10">
        <v>0.14399999999986904</v>
      </c>
      <c r="BM2713" s="10">
        <v>0</v>
      </c>
      <c r="BN2713" s="10">
        <v>13.212221304694838</v>
      </c>
      <c r="BO2713" s="10">
        <v>6.3</v>
      </c>
      <c r="BQ2713" s="10">
        <v>2747</v>
      </c>
      <c r="BR2713" s="10" t="s">
        <v>294</v>
      </c>
      <c r="BS2713" s="10">
        <v>3.7519999999999998</v>
      </c>
      <c r="BT2713" s="10">
        <v>0.15</v>
      </c>
      <c r="BU2713" s="10">
        <v>19.82</v>
      </c>
      <c r="BV2713" s="10">
        <v>10.4</v>
      </c>
      <c r="BX2713" s="10">
        <v>3.7519999999999998</v>
      </c>
      <c r="BY2713" s="10">
        <v>0.12</v>
      </c>
      <c r="BZ2713" s="10">
        <v>19.82</v>
      </c>
      <c r="CA2713" s="10">
        <v>10.4</v>
      </c>
      <c r="CC2713" s="10">
        <v>3.7530000000000001</v>
      </c>
      <c r="CD2713" s="10">
        <v>0.15</v>
      </c>
      <c r="CE2713" s="10">
        <v>13.21</v>
      </c>
      <c r="CF2713" s="10">
        <v>10.4</v>
      </c>
      <c r="CH2713" s="10">
        <v>2745</v>
      </c>
      <c r="CI2713" s="10" t="s">
        <v>285</v>
      </c>
      <c r="CJ2713" s="10">
        <v>0.02</v>
      </c>
      <c r="CK2713" s="10">
        <v>0.06</v>
      </c>
      <c r="CL2713" s="10">
        <v>1.1000000000000001</v>
      </c>
      <c r="CM2713" s="10">
        <v>10.5</v>
      </c>
      <c r="CO2713" s="10">
        <v>0.04</v>
      </c>
      <c r="CP2713" s="10">
        <v>0.02</v>
      </c>
      <c r="CQ2713" s="10">
        <v>2.2000000000000002</v>
      </c>
      <c r="CR2713" s="10">
        <v>10.5</v>
      </c>
      <c r="CT2713" s="10">
        <v>0.04</v>
      </c>
      <c r="CU2713" s="10">
        <v>0.04</v>
      </c>
      <c r="CV2713" s="10">
        <v>2.2000000000000002</v>
      </c>
      <c r="CW2713" s="10">
        <v>10.5</v>
      </c>
      <c r="CY2713" s="10">
        <v>2736</v>
      </c>
      <c r="CZ2713" s="10" t="s">
        <v>307</v>
      </c>
      <c r="DA2713" s="10">
        <v>3.5999999999999997E-2</v>
      </c>
      <c r="DB2713" s="10">
        <v>1.2E-2</v>
      </c>
      <c r="DC2713" s="10">
        <v>2.09</v>
      </c>
      <c r="DD2713" s="10">
        <v>10</v>
      </c>
      <c r="DF2713" s="10">
        <v>4.8000000000000001E-2</v>
      </c>
      <c r="DG2713" s="10">
        <v>1.2E-2</v>
      </c>
      <c r="DH2713" s="10">
        <v>2.72</v>
      </c>
      <c r="DI2713" s="10">
        <v>10</v>
      </c>
      <c r="DK2713" s="10">
        <v>4.8000000000000001E-2</v>
      </c>
      <c r="DL2713" s="10">
        <v>1.2E-2</v>
      </c>
      <c r="DM2713" s="10">
        <v>2.72</v>
      </c>
      <c r="DN2713" s="10">
        <v>10</v>
      </c>
    </row>
    <row r="2714" spans="1:118" x14ac:dyDescent="0.25">
      <c r="A2714" s="10">
        <v>2749</v>
      </c>
      <c r="R2714" s="10">
        <v>2771</v>
      </c>
      <c r="S2714" s="10" t="s">
        <v>285</v>
      </c>
      <c r="T2714" s="10">
        <v>0</v>
      </c>
      <c r="U2714" s="10">
        <v>0</v>
      </c>
      <c r="V2714" s="10">
        <v>0</v>
      </c>
      <c r="W2714" s="10">
        <v>10.5</v>
      </c>
      <c r="Y2714" s="10">
        <v>1.0000000000019327E-2</v>
      </c>
      <c r="Z2714" s="10">
        <v>0</v>
      </c>
      <c r="AA2714" s="10">
        <v>0.56670066870788438</v>
      </c>
      <c r="AB2714" s="10">
        <v>10.5</v>
      </c>
      <c r="AD2714" s="10">
        <v>9.9999999999909051E-3</v>
      </c>
      <c r="AE2714" s="10">
        <v>0</v>
      </c>
      <c r="AF2714" s="10">
        <v>0.56670066870627378</v>
      </c>
      <c r="AG2714" s="10">
        <v>10.5</v>
      </c>
      <c r="AI2714" s="10">
        <v>2771</v>
      </c>
      <c r="AJ2714" s="10" t="s">
        <v>285</v>
      </c>
      <c r="AK2714" s="10">
        <v>0</v>
      </c>
      <c r="AL2714" s="10">
        <v>0</v>
      </c>
      <c r="AM2714" s="10">
        <v>0</v>
      </c>
      <c r="AN2714" s="10">
        <v>10.5</v>
      </c>
      <c r="AP2714" s="10">
        <v>1.0000000000019327E-2</v>
      </c>
      <c r="AQ2714" s="10">
        <v>0</v>
      </c>
      <c r="AR2714" s="10">
        <v>0.56670066870788438</v>
      </c>
      <c r="AS2714" s="10">
        <v>10.5</v>
      </c>
      <c r="AU2714" s="10">
        <v>9.9999999999909051E-3</v>
      </c>
      <c r="AV2714" s="10">
        <v>0</v>
      </c>
      <c r="AW2714" s="10">
        <v>0.56670066870627378</v>
      </c>
      <c r="AX2714" s="10">
        <v>10.5</v>
      </c>
      <c r="AZ2714" s="10">
        <v>2753</v>
      </c>
      <c r="BA2714" s="10" t="s">
        <v>315</v>
      </c>
      <c r="BB2714" s="10">
        <v>0.21599999999980354</v>
      </c>
      <c r="BC2714" s="10">
        <v>0.17999999999983629</v>
      </c>
      <c r="BD2714" s="10">
        <v>25.797686790749964</v>
      </c>
      <c r="BE2714" s="10">
        <v>6.3</v>
      </c>
      <c r="BG2714" s="10">
        <v>0.10799999999990177</v>
      </c>
      <c r="BH2714" s="10">
        <v>0.17999999999983629</v>
      </c>
      <c r="BI2714" s="10">
        <v>19.259956712931455</v>
      </c>
      <c r="BJ2714" s="10">
        <v>6.3</v>
      </c>
      <c r="BL2714" s="10">
        <v>0.43199999999960709</v>
      </c>
      <c r="BM2714" s="10">
        <v>0.28800000000055659</v>
      </c>
      <c r="BN2714" s="10">
        <v>47.637341376896629</v>
      </c>
      <c r="BO2714" s="10">
        <v>6.3</v>
      </c>
      <c r="BQ2714" s="10">
        <v>2748</v>
      </c>
      <c r="BR2714" s="10" t="s">
        <v>296</v>
      </c>
      <c r="BS2714" s="10">
        <v>0.63</v>
      </c>
      <c r="BT2714" s="10">
        <v>0.09</v>
      </c>
      <c r="BU2714" s="10">
        <v>34.68</v>
      </c>
      <c r="BV2714" s="10">
        <v>10.4</v>
      </c>
      <c r="BX2714" s="10">
        <v>0.48</v>
      </c>
      <c r="BY2714" s="10">
        <v>0.09</v>
      </c>
      <c r="BZ2714" s="10">
        <v>26.42</v>
      </c>
      <c r="CA2714" s="10">
        <v>10.4</v>
      </c>
      <c r="CC2714" s="10">
        <v>0.81</v>
      </c>
      <c r="CD2714" s="10">
        <v>0.15</v>
      </c>
      <c r="CE2714" s="10">
        <v>44.59</v>
      </c>
      <c r="CF2714" s="10">
        <v>10.4</v>
      </c>
      <c r="CH2714" s="10">
        <v>2746</v>
      </c>
      <c r="CI2714" s="10" t="s">
        <v>287</v>
      </c>
      <c r="CJ2714" s="10">
        <v>0.42</v>
      </c>
      <c r="CK2714" s="10">
        <v>0.42</v>
      </c>
      <c r="CL2714" s="10">
        <v>23.12</v>
      </c>
      <c r="CM2714" s="10">
        <v>10.5</v>
      </c>
      <c r="CO2714" s="10">
        <v>0.6</v>
      </c>
      <c r="CP2714" s="10">
        <v>0.36</v>
      </c>
      <c r="CQ2714" s="10">
        <v>33.03</v>
      </c>
      <c r="CR2714" s="10">
        <v>10.5</v>
      </c>
      <c r="CT2714" s="10">
        <v>0.72</v>
      </c>
      <c r="CU2714" s="10">
        <v>0.36</v>
      </c>
      <c r="CV2714" s="10">
        <v>39.64</v>
      </c>
      <c r="CW2714" s="10">
        <v>10.5</v>
      </c>
      <c r="CY2714" s="10">
        <v>2737</v>
      </c>
      <c r="CZ2714" s="10" t="s">
        <v>297</v>
      </c>
      <c r="DA2714" s="10">
        <v>0.114</v>
      </c>
      <c r="DB2714" s="10">
        <v>5.3999999999999999E-2</v>
      </c>
      <c r="DC2714" s="10">
        <v>6.94</v>
      </c>
      <c r="DD2714" s="10">
        <v>10</v>
      </c>
      <c r="DF2714" s="10">
        <v>0.20399999999999999</v>
      </c>
      <c r="DG2714" s="10">
        <v>4.8000000000000001E-2</v>
      </c>
      <c r="DH2714" s="10">
        <v>11.54</v>
      </c>
      <c r="DI2714" s="10">
        <v>10</v>
      </c>
      <c r="DK2714" s="10">
        <v>0.18</v>
      </c>
      <c r="DL2714" s="10">
        <v>4.8000000000000001E-2</v>
      </c>
      <c r="DM2714" s="10">
        <v>10.26</v>
      </c>
      <c r="DN2714" s="10">
        <v>10</v>
      </c>
    </row>
    <row r="2715" spans="1:118" x14ac:dyDescent="0.25">
      <c r="A2715" s="10">
        <v>2750</v>
      </c>
      <c r="R2715" s="10">
        <v>2772</v>
      </c>
      <c r="S2715" s="10" t="s">
        <v>305</v>
      </c>
      <c r="T2715" s="10">
        <v>0.11999999999989086</v>
      </c>
      <c r="U2715" s="10">
        <v>0.10499999999956344</v>
      </c>
      <c r="V2715" s="10">
        <v>9.0361661107701554</v>
      </c>
      <c r="W2715" s="10">
        <v>10.5</v>
      </c>
      <c r="Y2715" s="10">
        <v>0.18000000000120053</v>
      </c>
      <c r="Z2715" s="10">
        <v>0.10499999999956344</v>
      </c>
      <c r="AA2715" s="10">
        <v>11.809285948235528</v>
      </c>
      <c r="AB2715" s="10">
        <v>10.5</v>
      </c>
      <c r="AD2715" s="10">
        <v>0.21000000000185537</v>
      </c>
      <c r="AE2715" s="10">
        <v>0.14999999999918145</v>
      </c>
      <c r="AF2715" s="10">
        <v>14.624830443857695</v>
      </c>
      <c r="AG2715" s="10">
        <v>10.5</v>
      </c>
      <c r="AI2715" s="10">
        <v>2772</v>
      </c>
      <c r="AJ2715" s="10" t="s">
        <v>305</v>
      </c>
      <c r="AK2715" s="10">
        <v>0.26999999999770807</v>
      </c>
      <c r="AL2715" s="10">
        <v>7.5000000000272848E-2</v>
      </c>
      <c r="AM2715" s="10">
        <v>15.880263254103243</v>
      </c>
      <c r="AN2715" s="10">
        <v>10.5</v>
      </c>
      <c r="AP2715" s="10">
        <v>0.43500000000130967</v>
      </c>
      <c r="AQ2715" s="10">
        <v>0.10500000000092768</v>
      </c>
      <c r="AR2715" s="10">
        <v>25.359459180935044</v>
      </c>
      <c r="AS2715" s="10">
        <v>10.5</v>
      </c>
      <c r="AU2715" s="10">
        <v>0.44999999999890861</v>
      </c>
      <c r="AV2715" s="10">
        <v>0.17999999999983629</v>
      </c>
      <c r="AW2715" s="10">
        <v>27.465988475633647</v>
      </c>
      <c r="AX2715" s="10">
        <v>10.5</v>
      </c>
      <c r="AZ2715" s="10">
        <v>2754</v>
      </c>
      <c r="BA2715" s="10" t="s">
        <v>289</v>
      </c>
      <c r="BB2715" s="10">
        <v>0.14399999999986904</v>
      </c>
      <c r="BC2715" s="10">
        <v>7.1999999999934519E-2</v>
      </c>
      <c r="BD2715" s="10">
        <v>14.77171248553431</v>
      </c>
      <c r="BE2715" s="10">
        <v>6.3</v>
      </c>
      <c r="BG2715" s="10">
        <v>0.18000000000024557</v>
      </c>
      <c r="BH2715" s="10">
        <v>3.599999999996726E-2</v>
      </c>
      <c r="BI2715" s="10">
        <v>16.842343562673147</v>
      </c>
      <c r="BJ2715" s="10">
        <v>6.3</v>
      </c>
      <c r="BL2715" s="10">
        <v>0.25200000000018008</v>
      </c>
      <c r="BM2715" s="10">
        <v>7.1999999999934519E-2</v>
      </c>
      <c r="BN2715" s="10">
        <v>24.046605744954018</v>
      </c>
      <c r="BO2715" s="10">
        <v>6.3</v>
      </c>
      <c r="BQ2715" s="10">
        <v>2749</v>
      </c>
      <c r="BR2715" s="10" t="s">
        <v>297</v>
      </c>
      <c r="BS2715" s="10">
        <v>0.16</v>
      </c>
      <c r="BT2715" s="10">
        <v>0.03</v>
      </c>
      <c r="BU2715" s="10">
        <v>8.81</v>
      </c>
      <c r="BV2715" s="10">
        <v>10.4</v>
      </c>
      <c r="BX2715" s="10">
        <v>0.11</v>
      </c>
      <c r="BY2715" s="10">
        <v>0.02</v>
      </c>
      <c r="BZ2715" s="10">
        <v>6.06</v>
      </c>
      <c r="CA2715" s="10">
        <v>10.4</v>
      </c>
      <c r="CC2715" s="10">
        <v>0.17</v>
      </c>
      <c r="CD2715" s="10">
        <v>0.02</v>
      </c>
      <c r="CE2715" s="10">
        <v>9.36</v>
      </c>
      <c r="CF2715" s="10">
        <v>10.4</v>
      </c>
      <c r="CH2715" s="10">
        <v>2747</v>
      </c>
      <c r="CI2715" s="10" t="s">
        <v>294</v>
      </c>
      <c r="CJ2715" s="10">
        <v>0.21</v>
      </c>
      <c r="CK2715" s="10">
        <v>0.21</v>
      </c>
      <c r="CL2715" s="10">
        <v>11.56</v>
      </c>
      <c r="CM2715" s="10">
        <v>10.5</v>
      </c>
      <c r="CO2715" s="10">
        <v>0.27</v>
      </c>
      <c r="CP2715" s="10">
        <v>0.15</v>
      </c>
      <c r="CQ2715" s="10">
        <v>14.86</v>
      </c>
      <c r="CR2715" s="10">
        <v>10.5</v>
      </c>
      <c r="CT2715" s="10">
        <v>0.3</v>
      </c>
      <c r="CU2715" s="10">
        <v>0.15</v>
      </c>
      <c r="CV2715" s="10">
        <v>16.52</v>
      </c>
      <c r="CW2715" s="10">
        <v>10.5</v>
      </c>
      <c r="CY2715" s="10">
        <v>2738</v>
      </c>
      <c r="CZ2715" s="10" t="s">
        <v>298</v>
      </c>
      <c r="DA2715" s="10">
        <v>1.2E-2</v>
      </c>
      <c r="DB2715" s="10">
        <v>1.7999999999999999E-2</v>
      </c>
      <c r="DC2715" s="10">
        <v>1.19</v>
      </c>
      <c r="DD2715" s="10">
        <v>10</v>
      </c>
      <c r="DF2715" s="10">
        <v>1.7999999999999999E-2</v>
      </c>
      <c r="DG2715" s="10">
        <v>1.2E-2</v>
      </c>
      <c r="DH2715" s="10">
        <v>1.19</v>
      </c>
      <c r="DI2715" s="10">
        <v>10</v>
      </c>
      <c r="DK2715" s="10">
        <v>1.7999999999999999E-2</v>
      </c>
      <c r="DL2715" s="10">
        <v>1.2E-2</v>
      </c>
      <c r="DM2715" s="10">
        <v>1.19</v>
      </c>
      <c r="DN2715" s="10">
        <v>10</v>
      </c>
    </row>
    <row r="2716" spans="1:118" x14ac:dyDescent="0.25">
      <c r="A2716" s="10">
        <v>2751</v>
      </c>
      <c r="R2716" s="10">
        <v>2773</v>
      </c>
      <c r="S2716" s="10" t="s">
        <v>315</v>
      </c>
      <c r="T2716" s="10">
        <v>0</v>
      </c>
      <c r="U2716" s="10">
        <v>0</v>
      </c>
      <c r="V2716" s="10">
        <v>0</v>
      </c>
      <c r="W2716" s="10">
        <v>10.5</v>
      </c>
      <c r="Y2716" s="10">
        <v>1.2000000000125511E-2</v>
      </c>
      <c r="Z2716" s="10">
        <v>6.0000000000627555E-3</v>
      </c>
      <c r="AA2716" s="10">
        <v>0.76030873088173323</v>
      </c>
      <c r="AB2716" s="10">
        <v>10.5</v>
      </c>
      <c r="AD2716" s="10">
        <v>1.1999999999989085E-2</v>
      </c>
      <c r="AE2716" s="10">
        <v>1.1999999999989085E-2</v>
      </c>
      <c r="AF2716" s="10">
        <v>0.96172292578837748</v>
      </c>
      <c r="AG2716" s="10">
        <v>10.5</v>
      </c>
      <c r="AI2716" s="10">
        <v>2773</v>
      </c>
      <c r="AJ2716" s="10" t="s">
        <v>315</v>
      </c>
      <c r="AK2716" s="10">
        <v>2.3999999999978171E-2</v>
      </c>
      <c r="AL2716" s="10">
        <v>5.9999999999945427E-3</v>
      </c>
      <c r="AM2716" s="10">
        <v>1.4019400291104764</v>
      </c>
      <c r="AN2716" s="10">
        <v>10.5</v>
      </c>
      <c r="AP2716" s="10">
        <v>2.3999999999978171E-2</v>
      </c>
      <c r="AQ2716" s="10">
        <v>5.9999999999945427E-3</v>
      </c>
      <c r="AR2716" s="10">
        <v>1.4019400291104764</v>
      </c>
      <c r="AS2716" s="10">
        <v>10.5</v>
      </c>
      <c r="AU2716" s="10">
        <v>2.9999999999972715E-2</v>
      </c>
      <c r="AV2716" s="10">
        <v>5.9999999999945427E-3</v>
      </c>
      <c r="AW2716" s="10">
        <v>1.7337706608596217</v>
      </c>
      <c r="AX2716" s="10">
        <v>10.5</v>
      </c>
      <c r="AZ2716" s="10">
        <v>2755</v>
      </c>
      <c r="BA2716" s="10" t="s">
        <v>291</v>
      </c>
      <c r="BQ2716" s="10">
        <v>2750</v>
      </c>
      <c r="BR2716" s="10" t="s">
        <v>608</v>
      </c>
      <c r="BS2716" s="10">
        <v>0.28799999999999998</v>
      </c>
      <c r="BT2716" s="10">
        <v>0.09</v>
      </c>
      <c r="BU2716" s="10">
        <v>27.68</v>
      </c>
      <c r="BV2716" s="10">
        <v>6.3</v>
      </c>
      <c r="BX2716" s="10">
        <v>0.70199999999999996</v>
      </c>
      <c r="BY2716" s="10">
        <v>0.19800000000000001</v>
      </c>
      <c r="BZ2716" s="10">
        <v>66.92</v>
      </c>
      <c r="CA2716" s="10">
        <v>6.3</v>
      </c>
      <c r="CC2716" s="10">
        <v>0.39600000000000002</v>
      </c>
      <c r="CD2716" s="10">
        <v>0.16200000000000001</v>
      </c>
      <c r="CE2716" s="10">
        <v>39.26</v>
      </c>
      <c r="CF2716" s="10">
        <v>6.3</v>
      </c>
      <c r="CH2716" s="10">
        <v>2748</v>
      </c>
      <c r="CI2716" s="10" t="s">
        <v>296</v>
      </c>
      <c r="CJ2716" s="10">
        <v>0.15</v>
      </c>
      <c r="CK2716" s="10">
        <v>0.12</v>
      </c>
      <c r="CL2716" s="10">
        <v>8.26</v>
      </c>
      <c r="CM2716" s="10">
        <v>10.5</v>
      </c>
      <c r="CO2716" s="10">
        <v>0.24</v>
      </c>
      <c r="CP2716" s="10">
        <v>0.09</v>
      </c>
      <c r="CQ2716" s="10">
        <v>13.21</v>
      </c>
      <c r="CR2716" s="10">
        <v>10.5</v>
      </c>
      <c r="CT2716" s="10">
        <v>0.27</v>
      </c>
      <c r="CU2716" s="10">
        <v>0.12</v>
      </c>
      <c r="CV2716" s="10">
        <v>14.86</v>
      </c>
      <c r="CW2716" s="10">
        <v>10.5</v>
      </c>
      <c r="CY2716" s="10">
        <v>3355</v>
      </c>
      <c r="CZ2716" s="10" t="s">
        <v>611</v>
      </c>
    </row>
    <row r="2717" spans="1:118" x14ac:dyDescent="0.25">
      <c r="A2717" s="10">
        <v>2752</v>
      </c>
      <c r="R2717" s="10">
        <v>2774</v>
      </c>
      <c r="S2717" s="10" t="s">
        <v>306</v>
      </c>
      <c r="T2717" s="10">
        <v>0</v>
      </c>
      <c r="U2717" s="10">
        <v>9.9999999999909051E-3</v>
      </c>
      <c r="V2717" s="10">
        <v>0.56670066870627378</v>
      </c>
      <c r="W2717" s="10">
        <v>10.5</v>
      </c>
      <c r="Y2717" s="10">
        <v>9.9999999999909051E-3</v>
      </c>
      <c r="Z2717" s="10">
        <v>9.9999999999909051E-3</v>
      </c>
      <c r="AA2717" s="10">
        <v>0.80143577149031453</v>
      </c>
      <c r="AB2717" s="10">
        <v>10.5</v>
      </c>
      <c r="AD2717" s="10">
        <v>9.9999999999909051E-3</v>
      </c>
      <c r="AE2717" s="10">
        <v>0</v>
      </c>
      <c r="AF2717" s="10">
        <v>0.56670066870627378</v>
      </c>
      <c r="AG2717" s="10">
        <v>10.5</v>
      </c>
      <c r="AI2717" s="10">
        <v>2774</v>
      </c>
      <c r="AJ2717" s="10" t="s">
        <v>306</v>
      </c>
      <c r="AK2717" s="10">
        <v>2.9999999999972715E-2</v>
      </c>
      <c r="AL2717" s="10">
        <v>9.9999999999909051E-3</v>
      </c>
      <c r="AM2717" s="10">
        <v>1.7920648646523314</v>
      </c>
      <c r="AN2717" s="10">
        <v>10.5</v>
      </c>
      <c r="AP2717" s="10">
        <v>2.9999999999972715E-2</v>
      </c>
      <c r="AQ2717" s="10">
        <v>9.9999999999909051E-3</v>
      </c>
      <c r="AR2717" s="10">
        <v>1.7920648646523314</v>
      </c>
      <c r="AS2717" s="10">
        <v>10.5</v>
      </c>
      <c r="AU2717" s="10">
        <v>8.9999999999918145E-2</v>
      </c>
      <c r="AV2717" s="10">
        <v>0</v>
      </c>
      <c r="AW2717" s="10">
        <v>5.1003060183564637</v>
      </c>
      <c r="AX2717" s="10">
        <v>10.5</v>
      </c>
      <c r="AZ2717" s="10">
        <v>2756</v>
      </c>
      <c r="BA2717" s="10" t="s">
        <v>307</v>
      </c>
      <c r="BB2717" s="10">
        <v>4.8000000001047739E-2</v>
      </c>
      <c r="BC2717" s="10">
        <v>0.16799999999930151</v>
      </c>
      <c r="BD2717" s="10">
        <v>16.031070496591308</v>
      </c>
      <c r="BE2717" s="10">
        <v>6.3</v>
      </c>
      <c r="BG2717" s="10">
        <v>0.31199999999807915</v>
      </c>
      <c r="BH2717" s="10">
        <v>0.21600000000034925</v>
      </c>
      <c r="BI2717" s="10">
        <v>34.817260227436009</v>
      </c>
      <c r="BJ2717" s="10">
        <v>6.3</v>
      </c>
      <c r="BL2717" s="10">
        <v>0.33599999999860303</v>
      </c>
      <c r="BM2717" s="10">
        <v>0.19199999999982537</v>
      </c>
      <c r="BN2717" s="10">
        <v>35.506777861916767</v>
      </c>
      <c r="BO2717" s="10">
        <v>6.3</v>
      </c>
      <c r="BQ2717" s="10">
        <v>2751</v>
      </c>
      <c r="BR2717" s="10" t="s">
        <v>530</v>
      </c>
      <c r="BS2717" s="10">
        <v>0.68</v>
      </c>
      <c r="BT2717" s="10">
        <v>0.36</v>
      </c>
      <c r="BU2717" s="10">
        <v>70.569999999999993</v>
      </c>
      <c r="BV2717" s="10">
        <v>6.3</v>
      </c>
      <c r="BX2717" s="10">
        <v>1.161</v>
      </c>
      <c r="BY2717" s="10">
        <v>0.432</v>
      </c>
      <c r="BZ2717" s="10">
        <v>113.63</v>
      </c>
      <c r="CA2717" s="10">
        <v>6.3</v>
      </c>
      <c r="CC2717" s="10">
        <v>0.871</v>
      </c>
      <c r="CD2717" s="10">
        <v>0.67200000000000004</v>
      </c>
      <c r="CE2717" s="10">
        <v>100.92</v>
      </c>
      <c r="CF2717" s="10">
        <v>6.3</v>
      </c>
      <c r="CH2717" s="10">
        <v>2749</v>
      </c>
      <c r="CI2717" s="10" t="s">
        <v>297</v>
      </c>
      <c r="CJ2717" s="10">
        <v>0.03</v>
      </c>
      <c r="CK2717" s="10">
        <v>0.04</v>
      </c>
      <c r="CL2717" s="10">
        <v>1.65</v>
      </c>
      <c r="CM2717" s="10">
        <v>10.5</v>
      </c>
      <c r="CO2717" s="10">
        <v>0.02</v>
      </c>
      <c r="CP2717" s="10">
        <v>0.02</v>
      </c>
      <c r="CQ2717" s="10">
        <v>1.1000000000000001</v>
      </c>
      <c r="CR2717" s="10">
        <v>10.5</v>
      </c>
      <c r="CT2717" s="10">
        <v>0.02</v>
      </c>
      <c r="CU2717" s="10">
        <v>0.02</v>
      </c>
      <c r="CV2717" s="10">
        <v>1.1000000000000001</v>
      </c>
      <c r="CW2717" s="10">
        <v>10.5</v>
      </c>
      <c r="CY2717" s="10">
        <v>2739</v>
      </c>
      <c r="CZ2717" s="10" t="s">
        <v>605</v>
      </c>
      <c r="DA2717" s="10">
        <v>0.251</v>
      </c>
      <c r="DB2717" s="10">
        <v>0.06</v>
      </c>
      <c r="DC2717" s="10">
        <v>14.89</v>
      </c>
      <c r="DD2717" s="10">
        <v>10</v>
      </c>
      <c r="DF2717" s="10">
        <v>0.248</v>
      </c>
      <c r="DG2717" s="10">
        <v>0.06</v>
      </c>
      <c r="DH2717" s="10">
        <v>14.77</v>
      </c>
      <c r="DI2717" s="10">
        <v>10</v>
      </c>
      <c r="DK2717" s="10">
        <v>0.31</v>
      </c>
      <c r="DL2717" s="10">
        <v>0.06</v>
      </c>
      <c r="DM2717" s="10">
        <v>18.239999999999998</v>
      </c>
      <c r="DN2717" s="10">
        <v>10</v>
      </c>
    </row>
    <row r="2718" spans="1:118" x14ac:dyDescent="0.25">
      <c r="A2718" s="10">
        <v>2753</v>
      </c>
      <c r="R2718" s="10">
        <v>2775</v>
      </c>
      <c r="S2718" s="10" t="s">
        <v>307</v>
      </c>
      <c r="T2718" s="10">
        <v>5.999999999994543E-2</v>
      </c>
      <c r="U2718" s="10">
        <v>5.999999999994543E-2</v>
      </c>
      <c r="V2718" s="10">
        <v>4.8086146289418874</v>
      </c>
      <c r="W2718" s="10">
        <v>10.5</v>
      </c>
      <c r="Y2718" s="10">
        <v>9.0000000000145519E-2</v>
      </c>
      <c r="Z2718" s="10">
        <v>1.999999999998181E-2</v>
      </c>
      <c r="AA2718" s="10">
        <v>5.2247220091276771</v>
      </c>
      <c r="AB2718" s="10">
        <v>10.5</v>
      </c>
      <c r="AD2718" s="10">
        <v>9.0000000000145519E-2</v>
      </c>
      <c r="AE2718" s="10">
        <v>7.999999999992724E-2</v>
      </c>
      <c r="AF2718" s="10">
        <v>6.8239797001010647</v>
      </c>
      <c r="AG2718" s="10">
        <v>10.5</v>
      </c>
      <c r="AI2718" s="10">
        <v>2775</v>
      </c>
      <c r="AJ2718" s="10" t="s">
        <v>307</v>
      </c>
      <c r="AK2718" s="10">
        <v>0.1999999999998181</v>
      </c>
      <c r="AL2718" s="10">
        <v>0.11999999999989086</v>
      </c>
      <c r="AM2718" s="10">
        <v>13.217617352011782</v>
      </c>
      <c r="AN2718" s="10">
        <v>10.5</v>
      </c>
      <c r="AP2718" s="10">
        <v>0.17000000000007276</v>
      </c>
      <c r="AQ2718" s="10">
        <v>0.17999999999983629</v>
      </c>
      <c r="AR2718" s="10">
        <v>14.030849374517166</v>
      </c>
      <c r="AS2718" s="10">
        <v>10.5</v>
      </c>
      <c r="AU2718" s="10">
        <v>0.34999999999990905</v>
      </c>
      <c r="AV2718" s="10">
        <v>0.25</v>
      </c>
      <c r="AW2718" s="10">
        <v>24.374717406327633</v>
      </c>
      <c r="AX2718" s="10">
        <v>10.5</v>
      </c>
      <c r="AZ2718" s="10">
        <v>2757</v>
      </c>
      <c r="BA2718" s="10" t="s">
        <v>292</v>
      </c>
      <c r="BB2718" s="10">
        <v>0.23999999999978172</v>
      </c>
      <c r="BC2718" s="10">
        <v>0.11999999999934516</v>
      </c>
      <c r="BD2718" s="10">
        <v>24.619520809201461</v>
      </c>
      <c r="BE2718" s="10">
        <v>6.3</v>
      </c>
      <c r="BG2718" s="10">
        <v>0.11999999999934516</v>
      </c>
      <c r="BH2718" s="10">
        <v>0.16799999999930151</v>
      </c>
      <c r="BI2718" s="10">
        <v>18.942637527119373</v>
      </c>
      <c r="BJ2718" s="10">
        <v>6.3</v>
      </c>
      <c r="BL2718" s="10">
        <v>0.11999999999934516</v>
      </c>
      <c r="BM2718" s="10">
        <v>0.19199999999982537</v>
      </c>
      <c r="BN2718" s="10">
        <v>20.773974416814696</v>
      </c>
      <c r="BO2718" s="10">
        <v>6.3</v>
      </c>
      <c r="BQ2718" s="10">
        <v>2752</v>
      </c>
      <c r="BR2718" s="10" t="s">
        <v>288</v>
      </c>
      <c r="BS2718" s="10">
        <v>0.18</v>
      </c>
      <c r="BT2718" s="10">
        <v>3.5999999999999997E-2</v>
      </c>
      <c r="BU2718" s="10">
        <v>16.84</v>
      </c>
      <c r="BV2718" s="10">
        <v>6.3</v>
      </c>
      <c r="BX2718" s="10">
        <v>0.46800000000000003</v>
      </c>
      <c r="BY2718" s="10">
        <v>0.108</v>
      </c>
      <c r="BZ2718" s="10">
        <v>44.07</v>
      </c>
      <c r="CA2718" s="10">
        <v>6.3</v>
      </c>
      <c r="CC2718" s="10">
        <v>0.252</v>
      </c>
      <c r="CD2718" s="10">
        <v>0.108</v>
      </c>
      <c r="CE2718" s="10">
        <v>25.16</v>
      </c>
      <c r="CF2718" s="10">
        <v>6.3</v>
      </c>
      <c r="CH2718" s="10">
        <v>2750</v>
      </c>
      <c r="CI2718" s="10" t="s">
        <v>608</v>
      </c>
      <c r="CJ2718" s="10">
        <v>0.216</v>
      </c>
      <c r="CK2718" s="10">
        <v>0.19800000000000001</v>
      </c>
      <c r="CL2718" s="10">
        <v>26.88</v>
      </c>
      <c r="CM2718" s="10">
        <v>6.3</v>
      </c>
      <c r="CO2718" s="10">
        <v>0.34200000000000003</v>
      </c>
      <c r="CP2718" s="10">
        <v>0.14399999999999999</v>
      </c>
      <c r="CQ2718" s="10">
        <v>34.049999999999997</v>
      </c>
      <c r="CR2718" s="10">
        <v>6.3</v>
      </c>
      <c r="CT2718" s="10">
        <v>0.252</v>
      </c>
      <c r="CU2718" s="10">
        <v>0.16200000000000001</v>
      </c>
      <c r="CV2718" s="10">
        <v>27.49</v>
      </c>
      <c r="CW2718" s="10">
        <v>6.3</v>
      </c>
      <c r="CY2718" s="10">
        <v>2740</v>
      </c>
      <c r="CZ2718" s="10" t="s">
        <v>526</v>
      </c>
      <c r="DA2718" s="10">
        <v>0.06</v>
      </c>
      <c r="DB2718" s="10">
        <v>0.02</v>
      </c>
      <c r="DC2718" s="10">
        <v>3.66</v>
      </c>
      <c r="DD2718" s="10">
        <v>10</v>
      </c>
      <c r="DF2718" s="10">
        <v>0.08</v>
      </c>
      <c r="DG2718" s="10">
        <v>0.02</v>
      </c>
      <c r="DH2718" s="10">
        <v>4.7699999999999996</v>
      </c>
      <c r="DI2718" s="10">
        <v>10</v>
      </c>
      <c r="DK2718" s="10">
        <v>0.08</v>
      </c>
      <c r="DL2718" s="10">
        <v>0.02</v>
      </c>
      <c r="DM2718" s="10">
        <v>4.7699999999999996</v>
      </c>
      <c r="DN2718" s="10">
        <v>10</v>
      </c>
    </row>
    <row r="2719" spans="1:118" x14ac:dyDescent="0.25">
      <c r="A2719" s="10">
        <v>2754</v>
      </c>
      <c r="R2719" s="10">
        <v>2776</v>
      </c>
      <c r="S2719" s="10" t="s">
        <v>605</v>
      </c>
      <c r="T2719" s="10">
        <v>1.999999999998181E-2</v>
      </c>
      <c r="U2719" s="10">
        <v>1.999999999998181E-2</v>
      </c>
      <c r="V2719" s="10">
        <v>1.6028715429806291</v>
      </c>
      <c r="W2719" s="10">
        <v>10.199999999999999</v>
      </c>
      <c r="Y2719" s="10">
        <v>1.999999999998181E-2</v>
      </c>
      <c r="Z2719" s="10">
        <v>0</v>
      </c>
      <c r="AA2719" s="10">
        <v>1.1334013374125476</v>
      </c>
      <c r="AB2719" s="10">
        <v>10.199999999999999</v>
      </c>
      <c r="AD2719" s="10">
        <v>1.999999999998181E-2</v>
      </c>
      <c r="AE2719" s="10">
        <v>1.999999999998181E-2</v>
      </c>
      <c r="AF2719" s="10">
        <v>1.6028715429806291</v>
      </c>
      <c r="AG2719" s="10">
        <v>10.199999999999999</v>
      </c>
      <c r="AI2719" s="10">
        <v>2776</v>
      </c>
      <c r="AJ2719" s="10" t="s">
        <v>605</v>
      </c>
      <c r="AK2719" s="10">
        <v>5.999999999994543E-2</v>
      </c>
      <c r="AL2719" s="10">
        <v>3.999999999996362E-2</v>
      </c>
      <c r="AM2719" s="10">
        <v>4.0865366377204015</v>
      </c>
      <c r="AN2719" s="10">
        <v>10.199999999999999</v>
      </c>
      <c r="AP2719" s="10">
        <v>9.9999999999909051E-2</v>
      </c>
      <c r="AQ2719" s="10">
        <v>5.999999999994543E-2</v>
      </c>
      <c r="AR2719" s="10">
        <v>6.6088086760058911</v>
      </c>
      <c r="AS2719" s="10">
        <v>10.199999999999999</v>
      </c>
      <c r="AU2719" s="10">
        <v>3.999999999996362E-2</v>
      </c>
      <c r="AV2719" s="10">
        <v>1.999999999998181E-2</v>
      </c>
      <c r="AW2719" s="10">
        <v>2.5343624362436317</v>
      </c>
      <c r="AX2719" s="10">
        <v>10.199999999999999</v>
      </c>
      <c r="AZ2719" s="10">
        <v>2758</v>
      </c>
      <c r="BA2719" s="10" t="s">
        <v>605</v>
      </c>
      <c r="BB2719" s="10">
        <v>0.76000000000203727</v>
      </c>
      <c r="BC2719" s="10">
        <v>0.1999999999998181</v>
      </c>
      <c r="BD2719" s="10">
        <v>43.679152299770116</v>
      </c>
      <c r="BE2719" s="10">
        <v>10.4</v>
      </c>
      <c r="BG2719" s="10">
        <v>0.63999999999759893</v>
      </c>
      <c r="BH2719" s="10">
        <v>0.47999999999956344</v>
      </c>
      <c r="BI2719" s="10">
        <v>44.464206313795977</v>
      </c>
      <c r="BJ2719" s="10">
        <v>10.4</v>
      </c>
      <c r="BL2719" s="10">
        <v>1.5200000000022555</v>
      </c>
      <c r="BM2719" s="10">
        <v>0.55999999999949068</v>
      </c>
      <c r="BN2719" s="10">
        <v>90.033155764076668</v>
      </c>
      <c r="BO2719" s="10">
        <v>10.4</v>
      </c>
      <c r="BQ2719" s="10">
        <v>2753</v>
      </c>
      <c r="BR2719" s="10" t="s">
        <v>315</v>
      </c>
      <c r="BS2719" s="10">
        <v>3.5999999999999997E-2</v>
      </c>
      <c r="BT2719" s="10">
        <v>1.7999999999999999E-2</v>
      </c>
      <c r="BU2719" s="10">
        <v>3.69</v>
      </c>
      <c r="BV2719" s="10">
        <v>6.3</v>
      </c>
      <c r="BX2719" s="10">
        <v>5.3999999999999999E-2</v>
      </c>
      <c r="BY2719" s="10">
        <v>1.7999999999999999E-2</v>
      </c>
      <c r="BZ2719" s="10">
        <v>5.22</v>
      </c>
      <c r="CA2719" s="10">
        <v>6.3</v>
      </c>
      <c r="CC2719" s="10">
        <v>3.5999999999999997E-2</v>
      </c>
      <c r="CD2719" s="10">
        <v>1.7999999999999999E-2</v>
      </c>
      <c r="CE2719" s="10">
        <v>3.69</v>
      </c>
      <c r="CF2719" s="10">
        <v>6.3</v>
      </c>
      <c r="CH2719" s="10">
        <v>2751</v>
      </c>
      <c r="CI2719" s="10" t="s">
        <v>530</v>
      </c>
      <c r="CJ2719" s="10">
        <v>0.45800000000000002</v>
      </c>
      <c r="CK2719" s="10">
        <v>0.504</v>
      </c>
      <c r="CL2719" s="10">
        <v>62.48</v>
      </c>
      <c r="CM2719" s="10">
        <v>6.3</v>
      </c>
      <c r="CO2719" s="10">
        <v>0.67400000000000004</v>
      </c>
      <c r="CP2719" s="10">
        <v>0.38400000000000001</v>
      </c>
      <c r="CQ2719" s="10">
        <v>71.14</v>
      </c>
      <c r="CR2719" s="10">
        <v>6.3</v>
      </c>
      <c r="CT2719" s="10">
        <v>0.64900000000000002</v>
      </c>
      <c r="CU2719" s="10">
        <v>0.432</v>
      </c>
      <c r="CV2719" s="10">
        <v>71.52</v>
      </c>
      <c r="CW2719" s="10">
        <v>6.3</v>
      </c>
      <c r="CY2719" s="10">
        <v>2741</v>
      </c>
      <c r="CZ2719" s="10" t="s">
        <v>305</v>
      </c>
    </row>
    <row r="2720" spans="1:118" x14ac:dyDescent="0.25">
      <c r="A2720" s="10">
        <v>2755</v>
      </c>
      <c r="R2720" s="10">
        <v>2777</v>
      </c>
      <c r="S2720" s="10" t="s">
        <v>621</v>
      </c>
      <c r="AI2720" s="10">
        <v>2777</v>
      </c>
      <c r="AJ2720" s="10" t="s">
        <v>621</v>
      </c>
      <c r="AZ2720" s="10">
        <v>2759</v>
      </c>
      <c r="BA2720" s="10" t="s">
        <v>288</v>
      </c>
      <c r="BB2720" s="10">
        <v>0.23999999999796273</v>
      </c>
      <c r="BC2720" s="10">
        <v>0.15999999999985448</v>
      </c>
      <c r="BD2720" s="10">
        <v>16.031797578665145</v>
      </c>
      <c r="BE2720" s="10">
        <v>10.4</v>
      </c>
      <c r="BG2720" s="10">
        <v>0.23999999999796273</v>
      </c>
      <c r="BH2720" s="10">
        <v>0.15999999999985448</v>
      </c>
      <c r="BI2720" s="10">
        <v>16.031797578665145</v>
      </c>
      <c r="BJ2720" s="10">
        <v>10.4</v>
      </c>
      <c r="BL2720" s="10">
        <v>0.63999999999941792</v>
      </c>
      <c r="BM2720" s="10">
        <v>0.23999999999978172</v>
      </c>
      <c r="BN2720" s="10">
        <v>37.990234527833522</v>
      </c>
      <c r="BO2720" s="10">
        <v>10.4</v>
      </c>
      <c r="BQ2720" s="10">
        <v>2754</v>
      </c>
      <c r="BR2720" s="10" t="s">
        <v>289</v>
      </c>
      <c r="BS2720" s="10">
        <v>7.1999999999999995E-2</v>
      </c>
      <c r="BT2720" s="10">
        <v>3.5999999999999997E-2</v>
      </c>
      <c r="BU2720" s="10">
        <v>7.39</v>
      </c>
      <c r="BV2720" s="10">
        <v>6.3</v>
      </c>
      <c r="BX2720" s="10">
        <v>0.18</v>
      </c>
      <c r="BY2720" s="10">
        <v>7.1999999999999995E-2</v>
      </c>
      <c r="BZ2720" s="10">
        <v>17.79</v>
      </c>
      <c r="CA2720" s="10">
        <v>6.3</v>
      </c>
      <c r="CC2720" s="10">
        <v>0.108</v>
      </c>
      <c r="CD2720" s="10">
        <v>3.5999999999999997E-2</v>
      </c>
      <c r="CE2720" s="10">
        <v>10.45</v>
      </c>
      <c r="CF2720" s="10">
        <v>6.3</v>
      </c>
      <c r="CH2720" s="10">
        <v>2752</v>
      </c>
      <c r="CI2720" s="10" t="s">
        <v>288</v>
      </c>
      <c r="CJ2720" s="10">
        <v>7.1999999999999995E-2</v>
      </c>
      <c r="CK2720" s="10">
        <v>7.1999999999999995E-2</v>
      </c>
      <c r="CL2720" s="10">
        <v>9.34</v>
      </c>
      <c r="CM2720" s="10">
        <v>6.3</v>
      </c>
      <c r="CO2720" s="10">
        <v>0.14399999999999999</v>
      </c>
      <c r="CP2720" s="10">
        <v>7.1999999999999995E-2</v>
      </c>
      <c r="CQ2720" s="10">
        <v>14.77</v>
      </c>
      <c r="CR2720" s="10">
        <v>6.3</v>
      </c>
      <c r="CT2720" s="10">
        <v>7.1999999999999995E-2</v>
      </c>
      <c r="CU2720" s="10">
        <v>7.1999999999999995E-2</v>
      </c>
      <c r="CV2720" s="10">
        <v>9.34</v>
      </c>
      <c r="CW2720" s="10">
        <v>6.3</v>
      </c>
      <c r="CY2720" s="10">
        <v>2742</v>
      </c>
      <c r="CZ2720" s="10" t="s">
        <v>288</v>
      </c>
      <c r="DA2720" s="10">
        <v>0.18</v>
      </c>
      <c r="DB2720" s="10">
        <v>0.04</v>
      </c>
      <c r="DC2720" s="10">
        <v>10.66</v>
      </c>
      <c r="DD2720" s="10">
        <v>10</v>
      </c>
      <c r="DF2720" s="10">
        <v>0.16</v>
      </c>
      <c r="DG2720" s="10">
        <v>0.04</v>
      </c>
      <c r="DH2720" s="10">
        <v>9.5299999999999994</v>
      </c>
      <c r="DI2720" s="10">
        <v>10</v>
      </c>
      <c r="DK2720" s="10">
        <v>0.22</v>
      </c>
      <c r="DL2720" s="10">
        <v>0.04</v>
      </c>
      <c r="DM2720" s="10">
        <v>12.93</v>
      </c>
      <c r="DN2720" s="10">
        <v>10</v>
      </c>
    </row>
    <row r="2721" spans="1:118" x14ac:dyDescent="0.25">
      <c r="A2721" s="10">
        <v>2756</v>
      </c>
      <c r="R2721" s="10">
        <v>2778</v>
      </c>
      <c r="S2721" s="10" t="s">
        <v>285</v>
      </c>
      <c r="T2721" s="10">
        <v>1.0000000000218279E-2</v>
      </c>
      <c r="U2721" s="10">
        <v>1.2671812181506282E-3</v>
      </c>
      <c r="V2721" s="10">
        <v>20.000000000436557</v>
      </c>
      <c r="W2721" s="10">
        <v>10.199999999999999</v>
      </c>
      <c r="Y2721" s="10">
        <v>1.999999999998181E-2</v>
      </c>
      <c r="Z2721" s="10">
        <v>1.2671812181275783E-3</v>
      </c>
      <c r="AA2721" s="10">
        <v>10.000000000218279</v>
      </c>
      <c r="AB2721" s="10">
        <v>10.199999999999999</v>
      </c>
      <c r="AD2721" s="10">
        <v>1.0000000000218279E-2</v>
      </c>
      <c r="AE2721" s="10">
        <v>1.2671812181045284E-3</v>
      </c>
      <c r="AF2721" s="10">
        <v>19.999999999527063</v>
      </c>
      <c r="AG2721" s="10">
        <v>10.199999999999999</v>
      </c>
      <c r="AI2721" s="10">
        <v>2778</v>
      </c>
      <c r="AJ2721" s="10" t="s">
        <v>285</v>
      </c>
      <c r="AK2721" s="10">
        <v>1.999999999998181E-2</v>
      </c>
      <c r="AL2721" s="10">
        <v>7.4537835418658155E-3</v>
      </c>
      <c r="AM2721" s="10">
        <v>130.00000000010914</v>
      </c>
      <c r="AN2721" s="10">
        <v>10.199999999999999</v>
      </c>
      <c r="AP2721" s="10">
        <v>3.999999999996362E-2</v>
      </c>
      <c r="AQ2721" s="10">
        <v>4.5688868572319376E-3</v>
      </c>
      <c r="AR2721" s="10">
        <v>69.999999999708962</v>
      </c>
      <c r="AS2721" s="10">
        <v>10.199999999999999</v>
      </c>
      <c r="AU2721" s="10">
        <v>9.9999999997635314E-3</v>
      </c>
      <c r="AV2721" s="10">
        <v>7.954022921709835E-3</v>
      </c>
      <c r="AW2721" s="10">
        <v>140.00000000032742</v>
      </c>
      <c r="AX2721" s="10">
        <v>10.199999999999999</v>
      </c>
      <c r="AZ2721" s="10">
        <v>2760</v>
      </c>
      <c r="BA2721" s="10" t="s">
        <v>289</v>
      </c>
      <c r="BB2721" s="10">
        <v>0.48000000000320142</v>
      </c>
      <c r="BC2721" s="10">
        <v>0</v>
      </c>
      <c r="BD2721" s="10">
        <v>26.678523788528313</v>
      </c>
      <c r="BE2721" s="10">
        <v>10.4</v>
      </c>
      <c r="BG2721" s="10">
        <v>0.36000000000058208</v>
      </c>
      <c r="BH2721" s="10">
        <v>0.31999999999970896</v>
      </c>
      <c r="BI2721" s="10">
        <v>26.770997285011866</v>
      </c>
      <c r="BJ2721" s="10">
        <v>10.4</v>
      </c>
      <c r="BL2721" s="10">
        <v>0.8400000000037835</v>
      </c>
      <c r="BM2721" s="10">
        <v>0.31999999999970896</v>
      </c>
      <c r="BN2721" s="10">
        <v>49.960438093219281</v>
      </c>
      <c r="BO2721" s="10">
        <v>10.4</v>
      </c>
      <c r="BQ2721" s="10">
        <v>2755</v>
      </c>
      <c r="BR2721" s="10" t="s">
        <v>291</v>
      </c>
      <c r="CH2721" s="10">
        <v>2753</v>
      </c>
      <c r="CI2721" s="10" t="s">
        <v>315</v>
      </c>
      <c r="CJ2721" s="10">
        <v>3.5999999999999997E-2</v>
      </c>
      <c r="CK2721" s="10">
        <v>5.3999999999999999E-2</v>
      </c>
      <c r="CL2721" s="10">
        <v>5.95</v>
      </c>
      <c r="CM2721" s="10">
        <v>6.3</v>
      </c>
      <c r="CO2721" s="10">
        <v>5.3999999999999999E-2</v>
      </c>
      <c r="CP2721" s="10">
        <v>3.5999999999999997E-2</v>
      </c>
      <c r="CQ2721" s="10">
        <v>5.95</v>
      </c>
      <c r="CR2721" s="10">
        <v>6.3</v>
      </c>
      <c r="CT2721" s="10">
        <v>7.1999999999999995E-2</v>
      </c>
      <c r="CU2721" s="10">
        <v>5.3999999999999999E-2</v>
      </c>
      <c r="CV2721" s="10">
        <v>8.26</v>
      </c>
      <c r="CW2721" s="10">
        <v>6.3</v>
      </c>
      <c r="CY2721" s="10">
        <v>3279</v>
      </c>
      <c r="CZ2721" s="10" t="s">
        <v>611</v>
      </c>
    </row>
    <row r="2722" spans="1:118" x14ac:dyDescent="0.25">
      <c r="A2722" s="10">
        <v>2757</v>
      </c>
      <c r="R2722" s="10">
        <v>2779</v>
      </c>
      <c r="S2722" s="10" t="s">
        <v>305</v>
      </c>
      <c r="T2722" s="10">
        <v>5.9999999999945427E-3</v>
      </c>
      <c r="U2722" s="10">
        <v>5.9999999999945427E-3</v>
      </c>
      <c r="V2722" s="10">
        <v>0.48086146289418874</v>
      </c>
      <c r="W2722" s="10">
        <v>10.199999999999999</v>
      </c>
      <c r="Y2722" s="10">
        <v>5.9999999999945427E-3</v>
      </c>
      <c r="Z2722" s="10">
        <v>5.9999999999945427E-3</v>
      </c>
      <c r="AA2722" s="10">
        <v>0.48086146289418874</v>
      </c>
      <c r="AB2722" s="10">
        <v>10.199999999999999</v>
      </c>
      <c r="AD2722" s="10">
        <v>5.9999999999945427E-3</v>
      </c>
      <c r="AE2722" s="10">
        <v>0</v>
      </c>
      <c r="AF2722" s="10">
        <v>0.34002040122376426</v>
      </c>
      <c r="AG2722" s="10">
        <v>10.199999999999999</v>
      </c>
      <c r="AI2722" s="10">
        <v>2779</v>
      </c>
      <c r="AJ2722" s="10" t="s">
        <v>305</v>
      </c>
      <c r="AK2722" s="10">
        <v>5.9999999999945427E-3</v>
      </c>
      <c r="AL2722" s="10">
        <v>0</v>
      </c>
      <c r="AM2722" s="10">
        <v>0.34002040122376426</v>
      </c>
      <c r="AN2722" s="10">
        <v>10.199999999999999</v>
      </c>
      <c r="AP2722" s="10">
        <v>1.799999999998363E-2</v>
      </c>
      <c r="AQ2722" s="10">
        <v>0</v>
      </c>
      <c r="AR2722" s="10">
        <v>1.0200612036712928</v>
      </c>
      <c r="AS2722" s="10">
        <v>10.199999999999999</v>
      </c>
      <c r="AU2722" s="10">
        <v>1.1999999999989085E-2</v>
      </c>
      <c r="AV2722" s="10">
        <v>0</v>
      </c>
      <c r="AW2722" s="10">
        <v>0.68004080244752851</v>
      </c>
      <c r="AX2722" s="10">
        <v>10.199999999999999</v>
      </c>
      <c r="AZ2722" s="10">
        <v>2761</v>
      </c>
      <c r="BA2722" s="10" t="s">
        <v>290</v>
      </c>
      <c r="BB2722" s="10">
        <v>4.0000000000873115E-2</v>
      </c>
      <c r="BC2722" s="10">
        <v>3.999999999996362E-2</v>
      </c>
      <c r="BD2722" s="10">
        <v>3.1440941804977469</v>
      </c>
      <c r="BE2722" s="10">
        <v>10.4</v>
      </c>
      <c r="BG2722" s="10">
        <v>3.9999999999054126E-2</v>
      </c>
      <c r="BH2722" s="10">
        <v>0</v>
      </c>
      <c r="BI2722" s="10">
        <v>2.2232103156432927</v>
      </c>
      <c r="BJ2722" s="10">
        <v>10.4</v>
      </c>
      <c r="BL2722" s="10">
        <v>3.9999999999054126E-2</v>
      </c>
      <c r="BM2722" s="10">
        <v>0</v>
      </c>
      <c r="BN2722" s="10">
        <v>2.2232103156432927</v>
      </c>
      <c r="BO2722" s="10">
        <v>10.4</v>
      </c>
      <c r="BQ2722" s="10">
        <v>2756</v>
      </c>
      <c r="BR2722" s="10" t="s">
        <v>307</v>
      </c>
      <c r="BS2722" s="10">
        <v>0.33600000000000002</v>
      </c>
      <c r="BT2722" s="10">
        <v>0.216</v>
      </c>
      <c r="BU2722" s="10">
        <v>36.65</v>
      </c>
      <c r="BV2722" s="10">
        <v>6.3</v>
      </c>
      <c r="BX2722" s="10">
        <v>0.6</v>
      </c>
      <c r="BY2722" s="10">
        <v>0.28799999999999998</v>
      </c>
      <c r="BZ2722" s="10">
        <v>61.06</v>
      </c>
      <c r="CA2722" s="10">
        <v>6.3</v>
      </c>
      <c r="CC2722" s="10">
        <v>0.52800000000000002</v>
      </c>
      <c r="CD2722" s="10">
        <v>0.52800000000000002</v>
      </c>
      <c r="CE2722" s="10">
        <v>68.510000000000005</v>
      </c>
      <c r="CF2722" s="10">
        <v>6.3</v>
      </c>
      <c r="CH2722" s="10">
        <v>2754</v>
      </c>
      <c r="CI2722" s="10" t="s">
        <v>289</v>
      </c>
      <c r="CJ2722" s="10">
        <v>0.108</v>
      </c>
      <c r="CK2722" s="10">
        <v>7.1999999999999995E-2</v>
      </c>
      <c r="CL2722" s="10">
        <v>11.91</v>
      </c>
      <c r="CM2722" s="10">
        <v>6.3</v>
      </c>
      <c r="CO2722" s="10">
        <v>0.14399999999999999</v>
      </c>
      <c r="CP2722" s="10">
        <v>3.5999999999999997E-2</v>
      </c>
      <c r="CQ2722" s="10">
        <v>13.62</v>
      </c>
      <c r="CR2722" s="10">
        <v>6.3</v>
      </c>
      <c r="CT2722" s="10">
        <v>0.108</v>
      </c>
      <c r="CU2722" s="10">
        <v>3.5999999999999997E-2</v>
      </c>
      <c r="CV2722" s="10">
        <v>10.45</v>
      </c>
      <c r="CW2722" s="10">
        <v>6.3</v>
      </c>
      <c r="CY2722" s="10">
        <v>3280</v>
      </c>
      <c r="CZ2722" s="10" t="s">
        <v>815</v>
      </c>
    </row>
    <row r="2723" spans="1:118" x14ac:dyDescent="0.25">
      <c r="A2723" s="10">
        <v>2758</v>
      </c>
      <c r="R2723" s="10">
        <v>2780</v>
      </c>
      <c r="S2723" s="10" t="s">
        <v>608</v>
      </c>
      <c r="T2723" s="10">
        <v>0.43200000000069849</v>
      </c>
      <c r="U2723" s="10">
        <v>0.31200000000026196</v>
      </c>
      <c r="V2723" s="10">
        <v>44.003838106433371</v>
      </c>
      <c r="W2723" s="10">
        <v>6.2</v>
      </c>
      <c r="Y2723" s="10">
        <v>0.83999999999869035</v>
      </c>
      <c r="Z2723" s="10">
        <v>0.55200000000004368</v>
      </c>
      <c r="AA2723" s="10">
        <v>83.00072637364012</v>
      </c>
      <c r="AB2723" s="10">
        <v>6.1</v>
      </c>
      <c r="AD2723" s="10">
        <v>0.67200000000157156</v>
      </c>
      <c r="AE2723" s="10">
        <v>0.40800000000017461</v>
      </c>
      <c r="AF2723" s="10">
        <v>64.918273245340686</v>
      </c>
      <c r="AG2723" s="10">
        <v>6.1</v>
      </c>
      <c r="AI2723" s="10">
        <v>2780</v>
      </c>
      <c r="AJ2723" s="10" t="s">
        <v>608</v>
      </c>
      <c r="AK2723" s="10">
        <v>1.0559999999990395</v>
      </c>
      <c r="AL2723" s="10">
        <v>0.23999999999978172</v>
      </c>
      <c r="AM2723" s="10">
        <v>89.424389808104777</v>
      </c>
      <c r="AN2723" s="10">
        <v>6.1</v>
      </c>
      <c r="AP2723" s="10">
        <v>1.1279999999984285</v>
      </c>
      <c r="AQ2723" s="10">
        <v>0.2639999999992142</v>
      </c>
      <c r="AR2723" s="10">
        <v>95.663234109696035</v>
      </c>
      <c r="AS2723" s="10">
        <v>6.1</v>
      </c>
      <c r="AU2723" s="10">
        <v>0.93600000000078576</v>
      </c>
      <c r="AV2723" s="10">
        <v>0.23999999999978172</v>
      </c>
      <c r="AW2723" s="10">
        <v>79.791863144688847</v>
      </c>
      <c r="AX2723" s="10">
        <v>6.3</v>
      </c>
      <c r="AZ2723" s="10">
        <v>2762</v>
      </c>
      <c r="BA2723" s="10" t="s">
        <v>605</v>
      </c>
      <c r="BB2723" s="10">
        <v>7.999999999992724E-2</v>
      </c>
      <c r="BC2723" s="10">
        <v>6.0000000000400178E-2</v>
      </c>
      <c r="BD2723" s="10">
        <v>5.5050922103045368</v>
      </c>
      <c r="BE2723" s="10">
        <v>10.5</v>
      </c>
      <c r="BG2723" s="10">
        <v>0.13999999999941792</v>
      </c>
      <c r="BH2723" s="10">
        <v>7.999999999992724E-2</v>
      </c>
      <c r="BI2723" s="10">
        <v>8.8766944654791917</v>
      </c>
      <c r="BJ2723" s="10">
        <v>10.5</v>
      </c>
      <c r="BL2723" s="10">
        <v>0.15999999999985448</v>
      </c>
      <c r="BM2723" s="10">
        <v>7.999999999992724E-2</v>
      </c>
      <c r="BN2723" s="10">
        <v>9.8478083236895397</v>
      </c>
      <c r="BO2723" s="10">
        <v>10.5</v>
      </c>
      <c r="BQ2723" s="10">
        <v>2757</v>
      </c>
      <c r="BR2723" s="10" t="s">
        <v>292</v>
      </c>
      <c r="BS2723" s="10">
        <v>0.33600000000000002</v>
      </c>
      <c r="BT2723" s="10">
        <v>0.14399999999999999</v>
      </c>
      <c r="BU2723" s="10">
        <v>33.54</v>
      </c>
      <c r="BV2723" s="10">
        <v>6.3</v>
      </c>
      <c r="BX2723" s="10">
        <v>0.55200000000000005</v>
      </c>
      <c r="BY2723" s="10">
        <v>0.14399999999999999</v>
      </c>
      <c r="BZ2723" s="10">
        <v>52.34</v>
      </c>
      <c r="CA2723" s="10">
        <v>6.3</v>
      </c>
      <c r="CC2723" s="10">
        <v>0.33600000000000002</v>
      </c>
      <c r="CD2723" s="10">
        <v>0.14399999999999999</v>
      </c>
      <c r="CE2723" s="10">
        <v>33.54</v>
      </c>
      <c r="CF2723" s="10">
        <v>6.3</v>
      </c>
      <c r="CH2723" s="10">
        <v>2755</v>
      </c>
      <c r="CI2723" s="10" t="s">
        <v>291</v>
      </c>
      <c r="CY2723" s="10">
        <v>2743</v>
      </c>
      <c r="CZ2723" s="10" t="s">
        <v>605</v>
      </c>
      <c r="DA2723" s="10">
        <v>2.1</v>
      </c>
      <c r="DB2723" s="10">
        <v>0.28000000000000003</v>
      </c>
      <c r="DC2723" s="10">
        <v>115.61</v>
      </c>
      <c r="DD2723" s="10">
        <v>10.4</v>
      </c>
      <c r="DF2723" s="10">
        <v>1.8</v>
      </c>
      <c r="DG2723" s="10">
        <v>0.28000000000000003</v>
      </c>
      <c r="DH2723" s="10">
        <v>99.09</v>
      </c>
      <c r="DI2723" s="10">
        <v>10.4</v>
      </c>
      <c r="DK2723" s="10">
        <v>2.56</v>
      </c>
      <c r="DL2723" s="10">
        <v>0.4</v>
      </c>
      <c r="DM2723" s="10">
        <v>140.93</v>
      </c>
      <c r="DN2723" s="10">
        <v>10.4</v>
      </c>
    </row>
    <row r="2724" spans="1:118" x14ac:dyDescent="0.25">
      <c r="A2724" s="10">
        <v>2759</v>
      </c>
      <c r="R2724" s="10">
        <v>2781</v>
      </c>
      <c r="S2724" s="10" t="s">
        <v>530</v>
      </c>
      <c r="T2724" s="10">
        <v>0</v>
      </c>
      <c r="U2724" s="10">
        <v>0</v>
      </c>
      <c r="V2724" s="10">
        <v>0</v>
      </c>
      <c r="W2724" s="10">
        <v>6.2</v>
      </c>
      <c r="Y2724" s="10">
        <v>0</v>
      </c>
      <c r="Z2724" s="10">
        <v>0</v>
      </c>
      <c r="AA2724" s="10">
        <v>0</v>
      </c>
      <c r="AB2724" s="10">
        <v>6.1</v>
      </c>
      <c r="AD2724" s="10">
        <v>0</v>
      </c>
      <c r="AE2724" s="10">
        <v>0</v>
      </c>
      <c r="AF2724" s="10">
        <v>0</v>
      </c>
      <c r="AG2724" s="10">
        <v>6.1</v>
      </c>
      <c r="AI2724" s="10">
        <v>2781</v>
      </c>
      <c r="AJ2724" s="10" t="s">
        <v>530</v>
      </c>
      <c r="AK2724" s="10">
        <v>0.24000000000087313</v>
      </c>
      <c r="AL2724" s="10">
        <v>7.2000000000480208E-2</v>
      </c>
      <c r="AM2724" s="10">
        <v>23.36074549830575</v>
      </c>
      <c r="AN2724" s="10">
        <v>6.1</v>
      </c>
      <c r="AP2724" s="10">
        <v>0.36000000000130966</v>
      </c>
      <c r="AQ2724" s="10">
        <v>0.11999999999989086</v>
      </c>
      <c r="AR2724" s="10">
        <v>35.378828941023073</v>
      </c>
      <c r="AS2724" s="10">
        <v>6.1</v>
      </c>
      <c r="AU2724" s="10">
        <v>0.28799999999973808</v>
      </c>
      <c r="AV2724" s="10">
        <v>9.5999999999912683E-2</v>
      </c>
      <c r="AW2724" s="10">
        <v>28.30306315270262</v>
      </c>
      <c r="AX2724" s="10">
        <v>6.3</v>
      </c>
      <c r="AZ2724" s="10">
        <v>2763</v>
      </c>
      <c r="BA2724" s="10" t="s">
        <v>621</v>
      </c>
      <c r="BB2724" s="10">
        <v>0.1000000000003638</v>
      </c>
      <c r="BC2724" s="10">
        <v>5.9999999999490683E-2</v>
      </c>
      <c r="BD2724" s="10">
        <v>6.4199855709857374</v>
      </c>
      <c r="BE2724" s="10">
        <v>10.5</v>
      </c>
      <c r="BG2724" s="10">
        <v>9.9999999998544808E-2</v>
      </c>
      <c r="BH2724" s="10">
        <v>5.9999999999490683E-2</v>
      </c>
      <c r="BI2724" s="10">
        <v>6.419985570899871</v>
      </c>
      <c r="BJ2724" s="10">
        <v>10.5</v>
      </c>
      <c r="BL2724" s="10">
        <v>7.999999999992724E-2</v>
      </c>
      <c r="BM2724" s="10">
        <v>7.999999999992724E-2</v>
      </c>
      <c r="BN2724" s="10">
        <v>6.2283008527247299</v>
      </c>
      <c r="BO2724" s="10">
        <v>10.5</v>
      </c>
      <c r="BQ2724" s="10">
        <v>2758</v>
      </c>
      <c r="BR2724" s="10" t="s">
        <v>605</v>
      </c>
      <c r="BS2724" s="10">
        <v>3.4039999999999999</v>
      </c>
      <c r="BT2724" s="10">
        <v>0.6</v>
      </c>
      <c r="BU2724" s="10">
        <v>192.11</v>
      </c>
      <c r="BV2724" s="10">
        <v>10.5</v>
      </c>
      <c r="BX2724" s="10">
        <v>1.766</v>
      </c>
      <c r="BY2724" s="10">
        <v>0.56000000000000005</v>
      </c>
      <c r="BZ2724" s="10">
        <v>102.97</v>
      </c>
      <c r="CA2724" s="10">
        <v>10.5</v>
      </c>
      <c r="CC2724" s="10">
        <v>3.242</v>
      </c>
      <c r="CD2724" s="10">
        <v>0.48</v>
      </c>
      <c r="CE2724" s="10">
        <v>182.18</v>
      </c>
      <c r="CF2724" s="10">
        <v>10.5</v>
      </c>
      <c r="CH2724" s="10">
        <v>2756</v>
      </c>
      <c r="CI2724" s="10" t="s">
        <v>307</v>
      </c>
      <c r="CJ2724" s="10">
        <v>0.36</v>
      </c>
      <c r="CK2724" s="10">
        <v>0.312</v>
      </c>
      <c r="CL2724" s="10">
        <v>43.71</v>
      </c>
      <c r="CM2724" s="10">
        <v>6.3</v>
      </c>
      <c r="CO2724" s="10">
        <v>0.504</v>
      </c>
      <c r="CP2724" s="10">
        <v>0.24</v>
      </c>
      <c r="CQ2724" s="10">
        <v>51.22</v>
      </c>
      <c r="CR2724" s="10">
        <v>6.3</v>
      </c>
      <c r="CT2724" s="10">
        <v>0.504</v>
      </c>
      <c r="CU2724" s="10">
        <v>0.24</v>
      </c>
      <c r="CV2724" s="10">
        <v>51.22</v>
      </c>
      <c r="CW2724" s="10">
        <v>6.3</v>
      </c>
      <c r="CY2724" s="10">
        <v>2744</v>
      </c>
      <c r="CZ2724" s="10" t="s">
        <v>621</v>
      </c>
      <c r="DA2724" s="10">
        <v>1.68</v>
      </c>
      <c r="DB2724" s="10">
        <v>0.27</v>
      </c>
      <c r="DC2724" s="10">
        <v>92.49</v>
      </c>
      <c r="DD2724" s="10">
        <v>10.4</v>
      </c>
      <c r="DF2724" s="10">
        <v>1.042</v>
      </c>
      <c r="DG2724" s="10">
        <v>0.27</v>
      </c>
      <c r="DH2724" s="10">
        <v>57.34</v>
      </c>
      <c r="DI2724" s="10">
        <v>10.4</v>
      </c>
      <c r="DK2724" s="10">
        <v>1.5720000000000001</v>
      </c>
      <c r="DL2724" s="10">
        <v>0.27</v>
      </c>
      <c r="DM2724" s="10">
        <v>86.54</v>
      </c>
      <c r="DN2724" s="10">
        <v>10.4</v>
      </c>
    </row>
    <row r="2725" spans="1:118" x14ac:dyDescent="0.25">
      <c r="A2725" s="10">
        <v>2760</v>
      </c>
      <c r="R2725" s="10">
        <v>2782</v>
      </c>
      <c r="S2725" s="10" t="s">
        <v>304</v>
      </c>
      <c r="T2725" s="10">
        <v>3.5999999999694408E-2</v>
      </c>
      <c r="U2725" s="10">
        <v>2.9999999999972715E-2</v>
      </c>
      <c r="V2725" s="10">
        <v>4.3689630855106927</v>
      </c>
      <c r="W2725" s="10">
        <v>6.2</v>
      </c>
      <c r="Y2725" s="10">
        <v>6.5999999999803549E-2</v>
      </c>
      <c r="Z2725" s="10">
        <v>2.4000000000114596E-2</v>
      </c>
      <c r="AA2725" s="10">
        <v>6.547473379094936</v>
      </c>
      <c r="AB2725" s="10">
        <v>6.1</v>
      </c>
      <c r="AD2725" s="10">
        <v>6.5999999999803549E-2</v>
      </c>
      <c r="AE2725" s="10">
        <v>2.9999999999972715E-2</v>
      </c>
      <c r="AF2725" s="10">
        <v>6.7591157786105995</v>
      </c>
      <c r="AG2725" s="10">
        <v>6.1</v>
      </c>
      <c r="AI2725" s="10">
        <v>2782</v>
      </c>
      <c r="AJ2725" s="10" t="s">
        <v>304</v>
      </c>
      <c r="AK2725" s="10">
        <v>0.14399999999986904</v>
      </c>
      <c r="AL2725" s="10">
        <v>5.4000000000087311E-2</v>
      </c>
      <c r="AM2725" s="10">
        <v>14.338249805670667</v>
      </c>
      <c r="AN2725" s="10">
        <v>6.1</v>
      </c>
      <c r="AP2725" s="10">
        <v>0.20400000000008731</v>
      </c>
      <c r="AQ2725" s="10">
        <v>5.999999999994543E-2</v>
      </c>
      <c r="AR2725" s="10">
        <v>19.824775476421831</v>
      </c>
      <c r="AS2725" s="10">
        <v>6.1</v>
      </c>
      <c r="AU2725" s="10">
        <v>0.16199999999971623</v>
      </c>
      <c r="AV2725" s="10">
        <v>5.3999999999950886E-2</v>
      </c>
      <c r="AW2725" s="10">
        <v>15.920473023383158</v>
      </c>
      <c r="AX2725" s="10">
        <v>6.3</v>
      </c>
      <c r="AZ2725" s="10">
        <v>2764</v>
      </c>
      <c r="BA2725" s="10" t="s">
        <v>315</v>
      </c>
      <c r="BB2725" s="10">
        <v>9.9999999999454303E-2</v>
      </c>
      <c r="BC2725" s="10">
        <v>6.0000000000400178E-2</v>
      </c>
      <c r="BD2725" s="10">
        <v>6.4199855709685645</v>
      </c>
      <c r="BE2725" s="10">
        <v>10.5</v>
      </c>
      <c r="BG2725" s="10">
        <v>9.9999999999454303E-2</v>
      </c>
      <c r="BH2725" s="10">
        <v>5.9999999999490683E-2</v>
      </c>
      <c r="BI2725" s="10">
        <v>6.4199855709428046</v>
      </c>
      <c r="BJ2725" s="10">
        <v>10.5</v>
      </c>
      <c r="BL2725" s="10">
        <v>0.11999999999989086</v>
      </c>
      <c r="BM2725" s="10">
        <v>6.0000000000400178E-2</v>
      </c>
      <c r="BN2725" s="10">
        <v>7.3858562427783498</v>
      </c>
      <c r="BO2725" s="10">
        <v>10.5</v>
      </c>
      <c r="BQ2725" s="10">
        <v>2759</v>
      </c>
      <c r="BR2725" s="10" t="s">
        <v>288</v>
      </c>
      <c r="BS2725" s="10">
        <v>0.96</v>
      </c>
      <c r="BT2725" s="10">
        <v>0.24</v>
      </c>
      <c r="BU2725" s="10">
        <v>55</v>
      </c>
      <c r="BV2725" s="10">
        <v>10.5</v>
      </c>
      <c r="BX2725" s="10">
        <v>0.88</v>
      </c>
      <c r="BY2725" s="10">
        <v>0.36</v>
      </c>
      <c r="BZ2725" s="10">
        <v>52.85</v>
      </c>
      <c r="CA2725" s="10">
        <v>10.5</v>
      </c>
      <c r="CC2725" s="10">
        <v>1.24</v>
      </c>
      <c r="CD2725" s="10">
        <v>0.12</v>
      </c>
      <c r="CE2725" s="10">
        <v>69.239999999999995</v>
      </c>
      <c r="CF2725" s="10">
        <v>10.5</v>
      </c>
      <c r="CH2725" s="10">
        <v>2757</v>
      </c>
      <c r="CI2725" s="10" t="s">
        <v>292</v>
      </c>
      <c r="CJ2725" s="10">
        <v>9.6000000000000002E-2</v>
      </c>
      <c r="CK2725" s="10">
        <v>0.192</v>
      </c>
      <c r="CL2725" s="10">
        <v>19.7</v>
      </c>
      <c r="CM2725" s="10">
        <v>6.3</v>
      </c>
      <c r="CO2725" s="10">
        <v>0.16800000000000001</v>
      </c>
      <c r="CP2725" s="10">
        <v>0.14399999999999999</v>
      </c>
      <c r="CQ2725" s="10">
        <v>20.3</v>
      </c>
      <c r="CR2725" s="10">
        <v>6.3</v>
      </c>
      <c r="CT2725" s="10">
        <v>0.14399999999999999</v>
      </c>
      <c r="CU2725" s="10">
        <v>0.192</v>
      </c>
      <c r="CV2725" s="10">
        <v>22.02</v>
      </c>
      <c r="CW2725" s="10">
        <v>6.3</v>
      </c>
      <c r="CY2725" s="10">
        <v>2745</v>
      </c>
      <c r="CZ2725" s="10" t="s">
        <v>285</v>
      </c>
      <c r="DA2725" s="10">
        <v>0.12</v>
      </c>
      <c r="DB2725" s="10">
        <v>0.04</v>
      </c>
      <c r="DC2725" s="10">
        <v>6.61</v>
      </c>
      <c r="DD2725" s="10">
        <v>10.4</v>
      </c>
      <c r="DF2725" s="10">
        <v>0.12</v>
      </c>
      <c r="DG2725" s="10">
        <v>0.04</v>
      </c>
      <c r="DH2725" s="10">
        <v>6.61</v>
      </c>
      <c r="DI2725" s="10">
        <v>10.4</v>
      </c>
      <c r="DK2725" s="10">
        <v>0.16</v>
      </c>
      <c r="DL2725" s="10">
        <v>0.04</v>
      </c>
      <c r="DM2725" s="10">
        <v>8.81</v>
      </c>
      <c r="DN2725" s="10">
        <v>10.4</v>
      </c>
    </row>
    <row r="2726" spans="1:118" x14ac:dyDescent="0.25">
      <c r="A2726" s="10">
        <v>2761</v>
      </c>
      <c r="R2726" s="10">
        <v>2783</v>
      </c>
      <c r="S2726" s="10" t="s">
        <v>305</v>
      </c>
      <c r="T2726" s="10">
        <v>0.32400000000052387</v>
      </c>
      <c r="U2726" s="10">
        <v>0.21600000000062208</v>
      </c>
      <c r="V2726" s="10">
        <v>36.304264194563842</v>
      </c>
      <c r="W2726" s="10">
        <v>6.2</v>
      </c>
      <c r="Y2726" s="10">
        <v>0.66600000000144066</v>
      </c>
      <c r="Z2726" s="10">
        <v>0.43199999999960709</v>
      </c>
      <c r="AA2726" s="10">
        <v>74.010700593342619</v>
      </c>
      <c r="AB2726" s="10">
        <v>6.1</v>
      </c>
      <c r="AD2726" s="10">
        <v>0.46800000000039288</v>
      </c>
      <c r="AE2726" s="10">
        <v>0.27000000000016372</v>
      </c>
      <c r="AF2726" s="10">
        <v>50.372917836411801</v>
      </c>
      <c r="AG2726" s="10">
        <v>6.1</v>
      </c>
      <c r="AI2726" s="10">
        <v>2783</v>
      </c>
      <c r="AJ2726" s="10" t="s">
        <v>305</v>
      </c>
      <c r="AK2726" s="10">
        <v>0.77400000000052382</v>
      </c>
      <c r="AL2726" s="10">
        <v>0.19800000000022919</v>
      </c>
      <c r="AM2726" s="10">
        <v>74.484829084725121</v>
      </c>
      <c r="AN2726" s="10">
        <v>6.1</v>
      </c>
      <c r="AP2726" s="10">
        <v>1.0620000000002618</v>
      </c>
      <c r="AQ2726" s="10">
        <v>0.21599999999980354</v>
      </c>
      <c r="AR2726" s="10">
        <v>101.03892523694986</v>
      </c>
      <c r="AS2726" s="10">
        <v>6.1</v>
      </c>
      <c r="AU2726" s="10">
        <v>0.79199999999764259</v>
      </c>
      <c r="AV2726" s="10">
        <v>0.19800000000022919</v>
      </c>
      <c r="AW2726" s="10">
        <v>76.111776418988001</v>
      </c>
      <c r="AX2726" s="10">
        <v>6.3</v>
      </c>
      <c r="AZ2726" s="10">
        <v>2765</v>
      </c>
      <c r="BA2726" s="10" t="s">
        <v>307</v>
      </c>
      <c r="BB2726" s="10">
        <v>0</v>
      </c>
      <c r="BC2726" s="10">
        <v>0</v>
      </c>
      <c r="BD2726" s="10">
        <v>0</v>
      </c>
      <c r="BE2726" s="10">
        <v>10.5</v>
      </c>
      <c r="BG2726" s="10">
        <v>0</v>
      </c>
      <c r="BH2726" s="10">
        <v>0</v>
      </c>
      <c r="BI2726" s="10">
        <v>0</v>
      </c>
      <c r="BJ2726" s="10">
        <v>10.5</v>
      </c>
      <c r="BL2726" s="10">
        <v>0</v>
      </c>
      <c r="BM2726" s="10">
        <v>0</v>
      </c>
      <c r="BN2726" s="10">
        <v>0</v>
      </c>
      <c r="BO2726" s="10">
        <v>10.5</v>
      </c>
      <c r="BQ2726" s="10">
        <v>2760</v>
      </c>
      <c r="BR2726" s="10" t="s">
        <v>289</v>
      </c>
      <c r="BS2726" s="10">
        <v>2.08</v>
      </c>
      <c r="BT2726" s="10">
        <v>0.32</v>
      </c>
      <c r="BU2726" s="10">
        <v>116.97</v>
      </c>
      <c r="BV2726" s="10">
        <v>10.5</v>
      </c>
      <c r="BX2726" s="10">
        <v>0.64</v>
      </c>
      <c r="BY2726" s="10">
        <v>0.16</v>
      </c>
      <c r="BZ2726" s="10">
        <v>36.67</v>
      </c>
      <c r="CA2726" s="10">
        <v>10.5</v>
      </c>
      <c r="CC2726" s="10">
        <v>1.56</v>
      </c>
      <c r="CD2726" s="10">
        <v>0.32</v>
      </c>
      <c r="CE2726" s="10">
        <v>88.51</v>
      </c>
      <c r="CF2726" s="10">
        <v>10.5</v>
      </c>
      <c r="CH2726" s="10">
        <v>2758</v>
      </c>
      <c r="CI2726" s="10" t="s">
        <v>605</v>
      </c>
      <c r="CJ2726" s="10">
        <v>0.8</v>
      </c>
      <c r="CK2726" s="10">
        <v>0.56000000000000005</v>
      </c>
      <c r="CL2726" s="10">
        <v>54.28</v>
      </c>
      <c r="CM2726" s="10">
        <v>10.5</v>
      </c>
      <c r="CO2726" s="10">
        <v>1</v>
      </c>
      <c r="CP2726" s="10">
        <v>0.32</v>
      </c>
      <c r="CQ2726" s="10">
        <v>58.36</v>
      </c>
      <c r="CR2726" s="10">
        <v>10.5</v>
      </c>
      <c r="CT2726" s="10">
        <v>1.36</v>
      </c>
      <c r="CU2726" s="10">
        <v>0.52</v>
      </c>
      <c r="CV2726" s="10">
        <v>80.930000000000007</v>
      </c>
      <c r="CW2726" s="10">
        <v>10.5</v>
      </c>
      <c r="CY2726" s="10">
        <v>2746</v>
      </c>
      <c r="CZ2726" s="10" t="s">
        <v>287</v>
      </c>
      <c r="DA2726" s="10">
        <v>1.98</v>
      </c>
      <c r="DB2726" s="10">
        <v>0.24</v>
      </c>
      <c r="DC2726" s="10">
        <v>109</v>
      </c>
      <c r="DD2726" s="10">
        <v>10.4</v>
      </c>
      <c r="DF2726" s="10">
        <v>1.68</v>
      </c>
      <c r="DG2726" s="10">
        <v>0.24</v>
      </c>
      <c r="DH2726" s="10">
        <v>92.49</v>
      </c>
      <c r="DI2726" s="10">
        <v>10.4</v>
      </c>
      <c r="DK2726" s="10">
        <v>2.4</v>
      </c>
      <c r="DL2726" s="10">
        <v>0.36</v>
      </c>
      <c r="DM2726" s="10">
        <v>132.12</v>
      </c>
      <c r="DN2726" s="10">
        <v>10.4</v>
      </c>
    </row>
    <row r="2727" spans="1:118" x14ac:dyDescent="0.25">
      <c r="A2727" s="10">
        <v>2762</v>
      </c>
      <c r="R2727" s="10">
        <v>2784</v>
      </c>
      <c r="S2727" s="10" t="s">
        <v>315</v>
      </c>
      <c r="T2727" s="10">
        <v>2.3999999999978171E-2</v>
      </c>
      <c r="U2727" s="10">
        <v>1.1999999999989085E-2</v>
      </c>
      <c r="V2727" s="10">
        <v>2.5016609854533907</v>
      </c>
      <c r="W2727" s="10">
        <v>6.2</v>
      </c>
      <c r="Y2727" s="10">
        <v>3.0000000000109141E-2</v>
      </c>
      <c r="Z2727" s="10">
        <v>1.1999999999989085E-2</v>
      </c>
      <c r="AA2727" s="10">
        <v>3.0123987360529831</v>
      </c>
      <c r="AB2727" s="10">
        <v>6.1</v>
      </c>
      <c r="AD2727" s="10">
        <v>2.999999999983629E-2</v>
      </c>
      <c r="AE2727" s="10">
        <v>1.1999999999989085E-2</v>
      </c>
      <c r="AF2727" s="10">
        <v>3.0123987360293651</v>
      </c>
      <c r="AG2727" s="10">
        <v>6.1</v>
      </c>
      <c r="AI2727" s="10">
        <v>2784</v>
      </c>
      <c r="AJ2727" s="10" t="s">
        <v>315</v>
      </c>
      <c r="AK2727" s="10">
        <v>0</v>
      </c>
      <c r="AL2727" s="10">
        <v>0</v>
      </c>
      <c r="AM2727" s="10">
        <v>0</v>
      </c>
      <c r="AN2727" s="10">
        <v>6.1</v>
      </c>
      <c r="AP2727" s="10">
        <v>0</v>
      </c>
      <c r="AQ2727" s="10">
        <v>0</v>
      </c>
      <c r="AR2727" s="10">
        <v>0</v>
      </c>
      <c r="AS2727" s="10">
        <v>6.1</v>
      </c>
      <c r="AU2727" s="10">
        <v>0</v>
      </c>
      <c r="AV2727" s="10">
        <v>0</v>
      </c>
      <c r="AW2727" s="10">
        <v>0</v>
      </c>
      <c r="AX2727" s="10">
        <v>6.3</v>
      </c>
      <c r="AZ2727" s="10">
        <v>2766</v>
      </c>
      <c r="BA2727" s="10" t="s">
        <v>309</v>
      </c>
      <c r="BB2727" s="10">
        <v>2.0000000000436557E-2</v>
      </c>
      <c r="BC2727" s="10">
        <v>0</v>
      </c>
      <c r="BD2727" s="10">
        <v>1.1010184420829374</v>
      </c>
      <c r="BE2727" s="10">
        <v>10.5</v>
      </c>
      <c r="BG2727" s="10">
        <v>2.0000000000436557E-2</v>
      </c>
      <c r="BH2727" s="10">
        <v>0</v>
      </c>
      <c r="BI2727" s="10">
        <v>1.1010184420829374</v>
      </c>
      <c r="BJ2727" s="10">
        <v>10.5</v>
      </c>
      <c r="BL2727" s="10">
        <v>1.9999999999527063E-2</v>
      </c>
      <c r="BM2727" s="10">
        <v>1.999999999998181E-2</v>
      </c>
      <c r="BN2727" s="10">
        <v>1.5570752131634804</v>
      </c>
      <c r="BO2727" s="10">
        <v>10.5</v>
      </c>
      <c r="BQ2727" s="10">
        <v>2761</v>
      </c>
      <c r="BR2727" s="10" t="s">
        <v>290</v>
      </c>
      <c r="BS2727" s="10">
        <v>0.36</v>
      </c>
      <c r="BT2727" s="10">
        <v>0.04</v>
      </c>
      <c r="BU2727" s="10">
        <v>20.13</v>
      </c>
      <c r="BV2727" s="10">
        <v>10.5</v>
      </c>
      <c r="BX2727" s="10">
        <v>0.24</v>
      </c>
      <c r="BY2727" s="10">
        <v>0.04</v>
      </c>
      <c r="BZ2727" s="10">
        <v>13.52</v>
      </c>
      <c r="CA2727" s="10">
        <v>10.5</v>
      </c>
      <c r="CC2727" s="10">
        <v>0.44</v>
      </c>
      <c r="CD2727" s="10">
        <v>0.04</v>
      </c>
      <c r="CE2727" s="10">
        <v>24.56</v>
      </c>
      <c r="CF2727" s="10">
        <v>10.5</v>
      </c>
      <c r="CH2727" s="10">
        <v>2759</v>
      </c>
      <c r="CI2727" s="10" t="s">
        <v>288</v>
      </c>
      <c r="CJ2727" s="10">
        <v>0.28000000000000003</v>
      </c>
      <c r="CK2727" s="10">
        <v>0.2</v>
      </c>
      <c r="CL2727" s="10">
        <v>19.12</v>
      </c>
      <c r="CM2727" s="10">
        <v>10.5</v>
      </c>
      <c r="CO2727" s="10">
        <v>0.32</v>
      </c>
      <c r="CP2727" s="10">
        <v>0.12</v>
      </c>
      <c r="CQ2727" s="10">
        <v>19</v>
      </c>
      <c r="CR2727" s="10">
        <v>10.5</v>
      </c>
      <c r="CT2727" s="10">
        <v>0.44</v>
      </c>
      <c r="CU2727" s="10">
        <v>0.2</v>
      </c>
      <c r="CV2727" s="10">
        <v>26.86</v>
      </c>
      <c r="CW2727" s="10">
        <v>10.5</v>
      </c>
      <c r="CY2727" s="10">
        <v>2747</v>
      </c>
      <c r="CZ2727" s="10" t="s">
        <v>294</v>
      </c>
      <c r="DA2727" s="10">
        <v>0.45</v>
      </c>
      <c r="DB2727" s="10">
        <v>0.15</v>
      </c>
      <c r="DC2727" s="10">
        <v>24.77</v>
      </c>
      <c r="DD2727" s="10">
        <v>10.4</v>
      </c>
      <c r="DF2727" s="10">
        <v>0.56999999999999995</v>
      </c>
      <c r="DG2727" s="10">
        <v>0.15</v>
      </c>
      <c r="DH2727" s="10">
        <v>31.38</v>
      </c>
      <c r="DI2727" s="10">
        <v>10.4</v>
      </c>
      <c r="DK2727" s="10">
        <v>0.54</v>
      </c>
      <c r="DL2727" s="10">
        <v>0.12</v>
      </c>
      <c r="DM2727" s="10">
        <v>29.73</v>
      </c>
      <c r="DN2727" s="10">
        <v>10.4</v>
      </c>
    </row>
    <row r="2728" spans="1:118" x14ac:dyDescent="0.25">
      <c r="A2728" s="10">
        <v>2763</v>
      </c>
      <c r="R2728" s="10">
        <v>2785</v>
      </c>
      <c r="S2728" s="10" t="s">
        <v>290</v>
      </c>
      <c r="AI2728" s="10">
        <v>2785</v>
      </c>
      <c r="AJ2728" s="10" t="s">
        <v>290</v>
      </c>
      <c r="AZ2728" s="10">
        <v>2767</v>
      </c>
      <c r="BA2728" s="10" t="s">
        <v>316</v>
      </c>
      <c r="BB2728" s="10">
        <v>2.0000000000436557E-2</v>
      </c>
      <c r="BC2728" s="10">
        <v>1.0000000000218279E-2</v>
      </c>
      <c r="BD2728" s="10">
        <v>1.2309760404891816</v>
      </c>
      <c r="BE2728" s="10">
        <v>10.5</v>
      </c>
      <c r="BG2728" s="10">
        <v>6.0000000000400178E-2</v>
      </c>
      <c r="BH2728" s="10">
        <v>3.0000000000200089E-2</v>
      </c>
      <c r="BI2728" s="10">
        <v>3.6929281214115663</v>
      </c>
      <c r="BJ2728" s="10">
        <v>10.5</v>
      </c>
      <c r="BL2728" s="10">
        <v>3.0000000000654836E-2</v>
      </c>
      <c r="BM2728" s="10">
        <v>1.999999999998181E-2</v>
      </c>
      <c r="BN2728" s="10">
        <v>1.9848892240668683</v>
      </c>
      <c r="BO2728" s="10">
        <v>10.5</v>
      </c>
      <c r="BQ2728" s="10">
        <v>2762</v>
      </c>
      <c r="BR2728" s="10" t="s">
        <v>605</v>
      </c>
      <c r="BS2728" s="10">
        <v>0.21</v>
      </c>
      <c r="BT2728" s="10">
        <v>0.14000000000000001</v>
      </c>
      <c r="BU2728" s="10">
        <v>13.89</v>
      </c>
      <c r="BV2728" s="10">
        <v>10.5</v>
      </c>
      <c r="BX2728" s="10">
        <v>0.22</v>
      </c>
      <c r="BY2728" s="10">
        <v>0.14000000000000001</v>
      </c>
      <c r="BZ2728" s="10">
        <v>14.36</v>
      </c>
      <c r="CA2728" s="10">
        <v>10.5</v>
      </c>
      <c r="CC2728" s="10">
        <v>0.23</v>
      </c>
      <c r="CD2728" s="10">
        <v>0.14000000000000001</v>
      </c>
      <c r="CE2728" s="10">
        <v>14.82</v>
      </c>
      <c r="CF2728" s="10">
        <v>10.5</v>
      </c>
      <c r="CH2728" s="10">
        <v>2760</v>
      </c>
      <c r="CI2728" s="10" t="s">
        <v>289</v>
      </c>
      <c r="CJ2728" s="10">
        <v>0.48</v>
      </c>
      <c r="CK2728" s="10">
        <v>0.32</v>
      </c>
      <c r="CL2728" s="10">
        <v>32.06</v>
      </c>
      <c r="CM2728" s="10">
        <v>10.5</v>
      </c>
      <c r="CO2728" s="10">
        <v>0.64</v>
      </c>
      <c r="CP2728" s="10">
        <v>0.2</v>
      </c>
      <c r="CQ2728" s="10">
        <v>37.270000000000003</v>
      </c>
      <c r="CR2728" s="10">
        <v>10.5</v>
      </c>
      <c r="CT2728" s="10">
        <v>0.88</v>
      </c>
      <c r="CU2728" s="10">
        <v>0.32</v>
      </c>
      <c r="CV2728" s="10">
        <v>52.04</v>
      </c>
      <c r="CW2728" s="10">
        <v>10.5</v>
      </c>
      <c r="CY2728" s="10">
        <v>2748</v>
      </c>
      <c r="CZ2728" s="10" t="s">
        <v>296</v>
      </c>
      <c r="DA2728" s="10">
        <v>0.96</v>
      </c>
      <c r="DB2728" s="10">
        <v>0.09</v>
      </c>
      <c r="DC2728" s="10">
        <v>52.85</v>
      </c>
      <c r="DD2728" s="10">
        <v>10.4</v>
      </c>
      <c r="DF2728" s="10">
        <v>0.27</v>
      </c>
      <c r="DG2728" s="10">
        <v>0.09</v>
      </c>
      <c r="DH2728" s="10">
        <v>14.86</v>
      </c>
      <c r="DI2728" s="10">
        <v>10.4</v>
      </c>
      <c r="DK2728" s="10">
        <v>0.81</v>
      </c>
      <c r="DL2728" s="10">
        <v>0.12</v>
      </c>
      <c r="DM2728" s="10">
        <v>44.59</v>
      </c>
      <c r="DN2728" s="10">
        <v>10.4</v>
      </c>
    </row>
    <row r="2729" spans="1:118" x14ac:dyDescent="0.25">
      <c r="A2729" s="10">
        <v>2764</v>
      </c>
      <c r="R2729" s="10">
        <v>2786</v>
      </c>
      <c r="S2729" s="10" t="s">
        <v>291</v>
      </c>
      <c r="AI2729" s="10">
        <v>2786</v>
      </c>
      <c r="AJ2729" s="10" t="s">
        <v>291</v>
      </c>
      <c r="AZ2729" s="10">
        <v>2768</v>
      </c>
      <c r="BA2729" s="10" t="s">
        <v>311</v>
      </c>
      <c r="BB2729" s="10">
        <v>3.999999999996362E-2</v>
      </c>
      <c r="BC2729" s="10">
        <v>5.0000000000181899E-2</v>
      </c>
      <c r="BD2729" s="10">
        <v>3.5249789361105313</v>
      </c>
      <c r="BE2729" s="10">
        <v>10.5</v>
      </c>
      <c r="BG2729" s="10">
        <v>5.9999999999490683E-2</v>
      </c>
      <c r="BH2729" s="10">
        <v>5.999999999994543E-2</v>
      </c>
      <c r="BI2729" s="10">
        <v>4.6712256395258454</v>
      </c>
      <c r="BJ2729" s="10">
        <v>10.5</v>
      </c>
      <c r="BL2729" s="10">
        <v>6.0000000000400178E-2</v>
      </c>
      <c r="BM2729" s="10">
        <v>5.999999999994543E-2</v>
      </c>
      <c r="BN2729" s="10">
        <v>4.671225639561249</v>
      </c>
      <c r="BO2729" s="10">
        <v>10.5</v>
      </c>
      <c r="BQ2729" s="10">
        <v>2763</v>
      </c>
      <c r="BR2729" s="10" t="s">
        <v>621</v>
      </c>
      <c r="BS2729" s="10">
        <v>0.32</v>
      </c>
      <c r="BT2729" s="10">
        <v>0.18</v>
      </c>
      <c r="BU2729" s="10">
        <v>20.21</v>
      </c>
      <c r="BV2729" s="10">
        <v>10.5</v>
      </c>
      <c r="BX2729" s="10">
        <v>0.32</v>
      </c>
      <c r="BY2729" s="10">
        <v>0.18</v>
      </c>
      <c r="BZ2729" s="10">
        <v>20.21</v>
      </c>
      <c r="CA2729" s="10">
        <v>10.5</v>
      </c>
      <c r="CC2729" s="10">
        <v>0.32</v>
      </c>
      <c r="CD2729" s="10">
        <v>0.18</v>
      </c>
      <c r="CE2729" s="10">
        <v>20.21</v>
      </c>
      <c r="CF2729" s="10">
        <v>10.5</v>
      </c>
      <c r="CH2729" s="10">
        <v>2761</v>
      </c>
      <c r="CI2729" s="10" t="s">
        <v>290</v>
      </c>
      <c r="CJ2729" s="10">
        <v>0.04</v>
      </c>
      <c r="CK2729" s="10">
        <v>0.04</v>
      </c>
      <c r="CL2729" s="10">
        <v>3.14</v>
      </c>
      <c r="CM2729" s="10">
        <v>10.5</v>
      </c>
      <c r="CO2729" s="10">
        <v>0.04</v>
      </c>
      <c r="CP2729" s="10">
        <v>0</v>
      </c>
      <c r="CQ2729" s="10">
        <v>2.2200000000000002</v>
      </c>
      <c r="CR2729" s="10">
        <v>10.5</v>
      </c>
      <c r="CT2729" s="10">
        <v>0.04</v>
      </c>
      <c r="CU2729" s="10">
        <v>0</v>
      </c>
      <c r="CV2729" s="10">
        <v>2.2200000000000002</v>
      </c>
      <c r="CW2729" s="10">
        <v>10.5</v>
      </c>
      <c r="CY2729" s="10">
        <v>2749</v>
      </c>
      <c r="CZ2729" s="10" t="s">
        <v>297</v>
      </c>
      <c r="DA2729" s="10">
        <v>0.26</v>
      </c>
      <c r="DB2729" s="10">
        <v>0.03</v>
      </c>
      <c r="DC2729" s="10">
        <v>14.31</v>
      </c>
      <c r="DD2729" s="10">
        <v>10.4</v>
      </c>
      <c r="DF2729" s="10">
        <v>0.19</v>
      </c>
      <c r="DG2729" s="10">
        <v>0.03</v>
      </c>
      <c r="DH2729" s="10">
        <v>10.46</v>
      </c>
      <c r="DI2729" s="10">
        <v>10.4</v>
      </c>
      <c r="DK2729" s="10">
        <v>0.21</v>
      </c>
      <c r="DL2729" s="10">
        <v>0.03</v>
      </c>
      <c r="DM2729" s="10">
        <v>11.56</v>
      </c>
      <c r="DN2729" s="10">
        <v>10.4</v>
      </c>
    </row>
    <row r="2730" spans="1:118" x14ac:dyDescent="0.25">
      <c r="A2730" s="10">
        <v>2765</v>
      </c>
      <c r="R2730" s="10">
        <v>2787</v>
      </c>
      <c r="S2730" s="10" t="s">
        <v>292</v>
      </c>
      <c r="T2730" s="10">
        <v>1.8000000000065484E-2</v>
      </c>
      <c r="U2730" s="10">
        <v>1.799999999998363E-2</v>
      </c>
      <c r="V2730" s="10">
        <v>2.3732839942896176</v>
      </c>
      <c r="W2730" s="10">
        <v>6.2</v>
      </c>
      <c r="Y2730" s="10">
        <v>2.1600000000144063E-2</v>
      </c>
      <c r="Z2730" s="10">
        <v>3.2400000000052387E-2</v>
      </c>
      <c r="AA2730" s="10">
        <v>3.6304264194606173</v>
      </c>
      <c r="AB2730" s="10">
        <v>6.1</v>
      </c>
      <c r="AD2730" s="10">
        <v>2.8799999999973805E-2</v>
      </c>
      <c r="AE2730" s="10">
        <v>1.799999999998363E-2</v>
      </c>
      <c r="AF2730" s="10">
        <v>3.1663557780508</v>
      </c>
      <c r="AG2730" s="10">
        <v>6.1</v>
      </c>
      <c r="AI2730" s="10">
        <v>2787</v>
      </c>
      <c r="AJ2730" s="10" t="s">
        <v>292</v>
      </c>
      <c r="AK2730" s="10">
        <v>0.1187999999999738</v>
      </c>
      <c r="AL2730" s="10">
        <v>3.2400000000052387E-2</v>
      </c>
      <c r="AM2730" s="10">
        <v>11.480416363107906</v>
      </c>
      <c r="AN2730" s="10">
        <v>6.1</v>
      </c>
      <c r="AP2730" s="10">
        <v>0.1512000000000262</v>
      </c>
      <c r="AQ2730" s="10">
        <v>5.0399999999954162E-2</v>
      </c>
      <c r="AR2730" s="10">
        <v>14.859108155183355</v>
      </c>
      <c r="AS2730" s="10">
        <v>6.1</v>
      </c>
      <c r="AU2730" s="10">
        <v>1.4399999999986902E-2</v>
      </c>
      <c r="AV2730" s="10">
        <v>2.8800000000137514E-2</v>
      </c>
      <c r="AW2730" s="10">
        <v>3.0019931825577202</v>
      </c>
      <c r="AX2730" s="10">
        <v>6.3</v>
      </c>
      <c r="AZ2730" s="10">
        <v>2769</v>
      </c>
      <c r="BA2730" s="10" t="s">
        <v>605</v>
      </c>
      <c r="BB2730" s="10">
        <v>0.22400000000016007</v>
      </c>
      <c r="BC2730" s="10">
        <v>0.2360000000007858</v>
      </c>
      <c r="BD2730" s="10">
        <v>18.439293783645251</v>
      </c>
      <c r="BE2730" s="10">
        <v>10.5</v>
      </c>
      <c r="BG2730" s="10">
        <v>0.14399999999841384</v>
      </c>
      <c r="BH2730" s="10">
        <v>9.2000000000552973E-2</v>
      </c>
      <c r="BI2730" s="10">
        <v>9.6837852717506347</v>
      </c>
      <c r="BJ2730" s="10">
        <v>10.5</v>
      </c>
      <c r="BL2730" s="10">
        <v>0.30400000000008731</v>
      </c>
      <c r="BM2730" s="10">
        <v>0.18799999999919237</v>
      </c>
      <c r="BN2730" s="10">
        <v>20.255882853445044</v>
      </c>
      <c r="BO2730" s="10">
        <v>10.5</v>
      </c>
      <c r="BQ2730" s="10">
        <v>2764</v>
      </c>
      <c r="BR2730" s="10" t="s">
        <v>315</v>
      </c>
      <c r="BS2730" s="10">
        <v>0.06</v>
      </c>
      <c r="BT2730" s="10">
        <v>0.04</v>
      </c>
      <c r="BU2730" s="10">
        <v>3.97</v>
      </c>
      <c r="BV2730" s="10">
        <v>10.5</v>
      </c>
      <c r="BX2730" s="10">
        <v>0.06</v>
      </c>
      <c r="BY2730" s="10">
        <v>0.04</v>
      </c>
      <c r="BZ2730" s="10">
        <v>3.97</v>
      </c>
      <c r="CA2730" s="10">
        <v>10.5</v>
      </c>
      <c r="CC2730" s="10">
        <v>0.06</v>
      </c>
      <c r="CD2730" s="10">
        <v>0.04</v>
      </c>
      <c r="CE2730" s="10">
        <v>3.97</v>
      </c>
      <c r="CF2730" s="10">
        <v>10.5</v>
      </c>
      <c r="CH2730" s="10">
        <v>2762</v>
      </c>
      <c r="CI2730" s="10" t="s">
        <v>605</v>
      </c>
      <c r="CJ2730" s="10">
        <v>0.05</v>
      </c>
      <c r="CK2730" s="10">
        <v>0.06</v>
      </c>
      <c r="CL2730" s="10">
        <v>4.3</v>
      </c>
      <c r="CM2730" s="10">
        <v>10.6</v>
      </c>
      <c r="CO2730" s="10">
        <v>0.09</v>
      </c>
      <c r="CP2730" s="10">
        <v>0.08</v>
      </c>
      <c r="CQ2730" s="10">
        <v>6.63</v>
      </c>
      <c r="CR2730" s="10">
        <v>10.6</v>
      </c>
      <c r="CT2730" s="10">
        <v>0.05</v>
      </c>
      <c r="CU2730" s="10">
        <v>0.08</v>
      </c>
      <c r="CV2730" s="10">
        <v>5.19</v>
      </c>
      <c r="CW2730" s="10">
        <v>10.6</v>
      </c>
      <c r="CY2730" s="10">
        <v>3284</v>
      </c>
      <c r="CZ2730" s="10" t="s">
        <v>942</v>
      </c>
    </row>
    <row r="2731" spans="1:118" x14ac:dyDescent="0.25">
      <c r="A2731" s="10">
        <v>2766</v>
      </c>
      <c r="R2731" s="10">
        <v>2788</v>
      </c>
      <c r="S2731" s="10" t="s">
        <v>294</v>
      </c>
      <c r="T2731" s="10">
        <v>7.1999999999934512E-3</v>
      </c>
      <c r="U2731" s="10">
        <v>2.5200000000058936E-2</v>
      </c>
      <c r="V2731" s="10">
        <v>2.4434454224748023</v>
      </c>
      <c r="W2731" s="10">
        <v>6.2</v>
      </c>
      <c r="Y2731" s="10">
        <v>4.3199999999960707E-2</v>
      </c>
      <c r="Z2731" s="10">
        <v>3.6000000000130969E-2</v>
      </c>
      <c r="AA2731" s="10">
        <v>5.2427557026460532</v>
      </c>
      <c r="AB2731" s="10">
        <v>6.1</v>
      </c>
      <c r="AD2731" s="10">
        <v>4.6800000000039289E-2</v>
      </c>
      <c r="AE2731" s="10">
        <v>3.9600000000045842E-2</v>
      </c>
      <c r="AF2731" s="10">
        <v>5.7156247359122361</v>
      </c>
      <c r="AG2731" s="10">
        <v>6.1</v>
      </c>
      <c r="AI2731" s="10">
        <v>2788</v>
      </c>
      <c r="AJ2731" s="10" t="s">
        <v>294</v>
      </c>
      <c r="AK2731" s="10">
        <v>5.0400000000117871E-2</v>
      </c>
      <c r="AL2731" s="10">
        <v>2.1599999999980354E-2</v>
      </c>
      <c r="AM2731" s="10">
        <v>5.1122101773560269</v>
      </c>
      <c r="AN2731" s="10">
        <v>6.1</v>
      </c>
      <c r="AP2731" s="10">
        <v>0.09</v>
      </c>
      <c r="AQ2731" s="10">
        <v>3.599999999996726E-2</v>
      </c>
      <c r="AR2731" s="10">
        <v>9.0371962081306076</v>
      </c>
      <c r="AS2731" s="10">
        <v>6.1</v>
      </c>
      <c r="AU2731" s="10">
        <v>7.1999999999934519E-2</v>
      </c>
      <c r="AV2731" s="10">
        <v>2.8799999999973805E-2</v>
      </c>
      <c r="AW2731" s="10">
        <v>7.2297569664988188</v>
      </c>
      <c r="AX2731" s="10">
        <v>6.3</v>
      </c>
      <c r="AZ2731" s="10">
        <v>2770</v>
      </c>
      <c r="BA2731" s="10" t="s">
        <v>621</v>
      </c>
      <c r="BB2731" s="10">
        <v>0</v>
      </c>
      <c r="BC2731" s="10">
        <v>0</v>
      </c>
      <c r="BD2731" s="10">
        <v>0</v>
      </c>
      <c r="BE2731" s="10">
        <v>0</v>
      </c>
      <c r="BG2731" s="10">
        <v>0</v>
      </c>
      <c r="BH2731" s="10">
        <v>0</v>
      </c>
      <c r="BI2731" s="10">
        <v>0</v>
      </c>
      <c r="BJ2731" s="10">
        <v>0</v>
      </c>
      <c r="BL2731" s="10">
        <v>0</v>
      </c>
      <c r="BM2731" s="10">
        <v>0</v>
      </c>
      <c r="BN2731" s="10">
        <v>0</v>
      </c>
      <c r="BO2731" s="10">
        <v>0</v>
      </c>
      <c r="BQ2731" s="10">
        <v>2765</v>
      </c>
      <c r="BR2731" s="10" t="s">
        <v>307</v>
      </c>
      <c r="BS2731" s="10">
        <v>0.24</v>
      </c>
      <c r="BT2731" s="10">
        <v>0.14000000000000001</v>
      </c>
      <c r="BU2731" s="10">
        <v>15.3</v>
      </c>
      <c r="BV2731" s="10">
        <v>10.5</v>
      </c>
      <c r="BX2731" s="10">
        <v>0.22</v>
      </c>
      <c r="BY2731" s="10">
        <v>0.14000000000000001</v>
      </c>
      <c r="BZ2731" s="10">
        <v>14.36</v>
      </c>
      <c r="CA2731" s="10">
        <v>10.5</v>
      </c>
      <c r="CC2731" s="10">
        <v>0.24</v>
      </c>
      <c r="CD2731" s="10">
        <v>0.14000000000000001</v>
      </c>
      <c r="CE2731" s="10">
        <v>15.3</v>
      </c>
      <c r="CF2731" s="10">
        <v>10.5</v>
      </c>
      <c r="CH2731" s="10">
        <v>2763</v>
      </c>
      <c r="CI2731" s="10" t="s">
        <v>621</v>
      </c>
      <c r="CJ2731" s="10">
        <v>5.0000000000000001E-3</v>
      </c>
      <c r="CK2731" s="10">
        <v>0.02</v>
      </c>
      <c r="CL2731" s="10">
        <v>1.1299999999999999</v>
      </c>
      <c r="CM2731" s="10">
        <v>10.6</v>
      </c>
      <c r="CO2731" s="10">
        <v>6.6000000000000003E-2</v>
      </c>
      <c r="CP2731" s="10">
        <v>0.06</v>
      </c>
      <c r="CQ2731" s="10">
        <v>4.93</v>
      </c>
      <c r="CR2731" s="10">
        <v>10.6</v>
      </c>
      <c r="CT2731" s="10">
        <v>0.14699999999999999</v>
      </c>
      <c r="CU2731" s="10">
        <v>0.1</v>
      </c>
      <c r="CV2731" s="10">
        <v>9.8000000000000007</v>
      </c>
      <c r="CW2731" s="10">
        <v>10.6</v>
      </c>
      <c r="CY2731" s="10">
        <v>3285</v>
      </c>
      <c r="CZ2731" s="10" t="s">
        <v>611</v>
      </c>
    </row>
    <row r="2732" spans="1:118" x14ac:dyDescent="0.25">
      <c r="A2732" s="10">
        <v>3255</v>
      </c>
      <c r="R2732" s="10">
        <v>2789</v>
      </c>
      <c r="S2732" s="10" t="s">
        <v>608</v>
      </c>
      <c r="T2732" s="10">
        <v>0.47999999999956344</v>
      </c>
      <c r="U2732" s="10">
        <v>0.48000000000010912</v>
      </c>
      <c r="V2732" s="10">
        <v>6.4250393483983146</v>
      </c>
      <c r="W2732" s="10">
        <v>6.4</v>
      </c>
      <c r="Y2732" s="10">
        <v>0.71999999999934516</v>
      </c>
      <c r="Z2732" s="10">
        <v>0.52800000000006553</v>
      </c>
      <c r="AA2732" s="10">
        <v>7.5834613091453456</v>
      </c>
      <c r="AB2732" s="10">
        <v>6.4</v>
      </c>
      <c r="AD2732" s="10">
        <v>0.76800000000039292</v>
      </c>
      <c r="AE2732" s="10">
        <v>0.57600000000002183</v>
      </c>
      <c r="AF2732" s="10">
        <v>9.0863777852831973</v>
      </c>
      <c r="AG2732" s="10">
        <v>6.4</v>
      </c>
      <c r="AI2732" s="10">
        <v>2789</v>
      </c>
      <c r="AJ2732" s="10" t="s">
        <v>608</v>
      </c>
      <c r="AK2732" s="10">
        <v>1.440000000000873</v>
      </c>
      <c r="AL2732" s="10">
        <v>0.72000000000043651</v>
      </c>
      <c r="AM2732" s="10">
        <v>10.737898691429335</v>
      </c>
      <c r="AN2732" s="10">
        <v>6.4</v>
      </c>
      <c r="AP2732" s="10">
        <v>1.9679999999993014</v>
      </c>
      <c r="AQ2732" s="10">
        <v>0.52799999999951974</v>
      </c>
      <c r="AR2732" s="10">
        <v>11.81108596950472</v>
      </c>
      <c r="AS2732" s="10">
        <v>6.4</v>
      </c>
      <c r="AU2732" s="10">
        <v>2.0160000000003491</v>
      </c>
      <c r="AV2732" s="10">
        <v>0.76800000000039292</v>
      </c>
      <c r="AW2732" s="10">
        <v>15.185681960788493</v>
      </c>
      <c r="AX2732" s="10">
        <v>6.4</v>
      </c>
      <c r="AZ2732" s="10">
        <v>2771</v>
      </c>
      <c r="BA2732" s="10" t="s">
        <v>285</v>
      </c>
      <c r="BB2732" s="10">
        <v>5.9999999999945427E-3</v>
      </c>
      <c r="BC2732" s="10">
        <v>5.9999999999945427E-3</v>
      </c>
      <c r="BD2732" s="10">
        <v>0.48086146289418874</v>
      </c>
      <c r="BE2732" s="10">
        <v>10.5</v>
      </c>
      <c r="BG2732" s="10">
        <v>0</v>
      </c>
      <c r="BH2732" s="10">
        <v>0</v>
      </c>
      <c r="BI2732" s="10">
        <v>0</v>
      </c>
      <c r="BJ2732" s="10">
        <v>10.5</v>
      </c>
      <c r="BL2732" s="10">
        <v>5.9999999999945427E-3</v>
      </c>
      <c r="BM2732" s="10">
        <v>6.0000000000115959E-3</v>
      </c>
      <c r="BN2732" s="10">
        <v>0.48086146289487208</v>
      </c>
      <c r="BO2732" s="10">
        <v>10.5</v>
      </c>
      <c r="BQ2732" s="10">
        <v>2766</v>
      </c>
      <c r="BR2732" s="10" t="s">
        <v>309</v>
      </c>
      <c r="BS2732" s="10">
        <v>0</v>
      </c>
      <c r="BT2732" s="10">
        <v>0</v>
      </c>
      <c r="BU2732" s="10">
        <v>0</v>
      </c>
      <c r="BV2732" s="10">
        <v>10.5</v>
      </c>
      <c r="BX2732" s="10">
        <v>0</v>
      </c>
      <c r="BY2732" s="10">
        <v>0</v>
      </c>
      <c r="BZ2732" s="10">
        <v>0</v>
      </c>
      <c r="CA2732" s="10">
        <v>10.5</v>
      </c>
      <c r="CC2732" s="10">
        <v>0</v>
      </c>
      <c r="CD2732" s="10">
        <v>0</v>
      </c>
      <c r="CE2732" s="10">
        <v>0</v>
      </c>
      <c r="CF2732" s="10">
        <v>10.5</v>
      </c>
      <c r="CH2732" s="10">
        <v>2764</v>
      </c>
      <c r="CI2732" s="10" t="s">
        <v>315</v>
      </c>
      <c r="CJ2732" s="10">
        <v>0</v>
      </c>
      <c r="CK2732" s="10">
        <v>0.02</v>
      </c>
      <c r="CL2732" s="10">
        <v>1.1000000000000001</v>
      </c>
      <c r="CM2732" s="10">
        <v>10.6</v>
      </c>
      <c r="CO2732" s="10">
        <v>0.04</v>
      </c>
      <c r="CP2732" s="10">
        <v>0.04</v>
      </c>
      <c r="CQ2732" s="10">
        <v>3.11</v>
      </c>
      <c r="CR2732" s="10">
        <v>10.6</v>
      </c>
      <c r="CT2732" s="10">
        <v>0.12</v>
      </c>
      <c r="CU2732" s="10">
        <v>0.08</v>
      </c>
      <c r="CV2732" s="10">
        <v>7.94</v>
      </c>
      <c r="CW2732" s="10">
        <v>10.6</v>
      </c>
      <c r="CY2732" s="10">
        <v>3286</v>
      </c>
      <c r="CZ2732" s="10" t="s">
        <v>815</v>
      </c>
    </row>
    <row r="2733" spans="1:118" x14ac:dyDescent="0.25">
      <c r="A2733" s="10">
        <v>2767</v>
      </c>
      <c r="R2733" s="10">
        <v>2790</v>
      </c>
      <c r="S2733" s="10" t="s">
        <v>530</v>
      </c>
      <c r="AI2733" s="10">
        <v>2790</v>
      </c>
      <c r="AJ2733" s="10" t="s">
        <v>530</v>
      </c>
      <c r="AZ2733" s="10">
        <v>2772</v>
      </c>
      <c r="BA2733" s="10" t="s">
        <v>305</v>
      </c>
      <c r="BB2733" s="10">
        <v>0.13500000000021828</v>
      </c>
      <c r="BC2733" s="10">
        <v>0.13500000000021828</v>
      </c>
      <c r="BD2733" s="10">
        <v>10.81938291514658</v>
      </c>
      <c r="BE2733" s="10">
        <v>10.5</v>
      </c>
      <c r="BG2733" s="10">
        <v>8.9999999999236024E-2</v>
      </c>
      <c r="BH2733" s="10">
        <v>4.4999999999618012E-2</v>
      </c>
      <c r="BI2733" s="10">
        <v>5.7023154815049528</v>
      </c>
      <c r="BJ2733" s="10">
        <v>10.5</v>
      </c>
      <c r="BL2733" s="10">
        <v>0.17999999999847205</v>
      </c>
      <c r="BM2733" s="10">
        <v>0.11999999999989086</v>
      </c>
      <c r="BN2733" s="10">
        <v>12.259609913096879</v>
      </c>
      <c r="BO2733" s="10">
        <v>10.5</v>
      </c>
      <c r="BQ2733" s="10">
        <v>3255</v>
      </c>
      <c r="BR2733" s="10" t="s">
        <v>310</v>
      </c>
      <c r="BS2733" s="10">
        <v>0.05</v>
      </c>
      <c r="BT2733" s="10">
        <v>0.04</v>
      </c>
      <c r="BU2733" s="10">
        <v>3.52</v>
      </c>
      <c r="BV2733" s="10">
        <v>10.5</v>
      </c>
      <c r="BX2733" s="10">
        <v>0.03</v>
      </c>
      <c r="BY2733" s="10">
        <v>0.03</v>
      </c>
      <c r="BZ2733" s="10">
        <v>2.34</v>
      </c>
      <c r="CA2733" s="10">
        <v>10.5</v>
      </c>
      <c r="CC2733" s="10">
        <v>0.04</v>
      </c>
      <c r="CD2733" s="10">
        <v>0.03</v>
      </c>
      <c r="CE2733" s="10">
        <v>2.75</v>
      </c>
      <c r="CF2733" s="10">
        <v>10.5</v>
      </c>
      <c r="CH2733" s="10">
        <v>2765</v>
      </c>
      <c r="CI2733" s="10" t="s">
        <v>307</v>
      </c>
      <c r="CJ2733" s="10">
        <v>0</v>
      </c>
      <c r="CK2733" s="10">
        <v>0</v>
      </c>
      <c r="CL2733" s="10">
        <v>0</v>
      </c>
      <c r="CM2733" s="10">
        <v>10.6</v>
      </c>
      <c r="CO2733" s="10">
        <v>0.02</v>
      </c>
      <c r="CP2733" s="10">
        <v>0.02</v>
      </c>
      <c r="CQ2733" s="10">
        <v>1.56</v>
      </c>
      <c r="CR2733" s="10">
        <v>10.6</v>
      </c>
      <c r="CT2733" s="10">
        <v>0.02</v>
      </c>
      <c r="CU2733" s="10">
        <v>0.02</v>
      </c>
      <c r="CV2733" s="10">
        <v>1.56</v>
      </c>
      <c r="CW2733" s="10">
        <v>10.6</v>
      </c>
      <c r="CY2733" s="10">
        <v>2750</v>
      </c>
      <c r="CZ2733" s="10" t="s">
        <v>608</v>
      </c>
      <c r="DA2733" s="10">
        <v>0.39600000000000002</v>
      </c>
      <c r="DB2733" s="10">
        <v>7.1999999999999995E-2</v>
      </c>
      <c r="DC2733" s="10">
        <v>36.93</v>
      </c>
      <c r="DD2733" s="10">
        <v>6.3</v>
      </c>
      <c r="DF2733" s="10">
        <v>0.64800000000000002</v>
      </c>
      <c r="DG2733" s="10">
        <v>0.16200000000000001</v>
      </c>
      <c r="DH2733" s="10">
        <v>61.28</v>
      </c>
      <c r="DI2733" s="10">
        <v>6.3</v>
      </c>
      <c r="DK2733" s="10">
        <v>0.52200000000000002</v>
      </c>
      <c r="DL2733" s="10">
        <v>0.126</v>
      </c>
      <c r="DM2733" s="10">
        <v>49.27</v>
      </c>
      <c r="DN2733" s="10">
        <v>6.3</v>
      </c>
    </row>
    <row r="2734" spans="1:118" x14ac:dyDescent="0.25">
      <c r="A2734" s="10">
        <v>2768</v>
      </c>
      <c r="R2734" s="10">
        <v>2791</v>
      </c>
      <c r="S2734" s="10" t="s">
        <v>285</v>
      </c>
      <c r="T2734" s="10">
        <v>0.18000000000065483</v>
      </c>
      <c r="U2734" s="10">
        <v>0.16200000000026193</v>
      </c>
      <c r="V2734" s="10">
        <v>21.535369750821587</v>
      </c>
      <c r="W2734" s="10">
        <v>6.4</v>
      </c>
      <c r="Y2734" s="10">
        <v>0.28799999999973808</v>
      </c>
      <c r="Z2734" s="10">
        <v>0.16200000000026193</v>
      </c>
      <c r="AA2734" s="10">
        <v>29.385155670275225</v>
      </c>
      <c r="AB2734" s="10">
        <v>6.4</v>
      </c>
      <c r="AD2734" s="10">
        <v>0.27000000000261937</v>
      </c>
      <c r="AE2734" s="10">
        <v>0.17999999999901775</v>
      </c>
      <c r="AF2734" s="10">
        <v>28.857235641920287</v>
      </c>
      <c r="AG2734" s="10">
        <v>6.4</v>
      </c>
      <c r="AI2734" s="10">
        <v>2791</v>
      </c>
      <c r="AJ2734" s="10" t="s">
        <v>285</v>
      </c>
      <c r="AK2734" s="10">
        <v>0.55800000000235739</v>
      </c>
      <c r="AL2734" s="10">
        <v>0.26999999999934515</v>
      </c>
      <c r="AM2734" s="10">
        <v>55.125861527776721</v>
      </c>
      <c r="AN2734" s="10">
        <v>6.4</v>
      </c>
      <c r="AP2734" s="10">
        <v>0.68399999999855932</v>
      </c>
      <c r="AQ2734" s="10">
        <v>0.27000000000098223</v>
      </c>
      <c r="AR2734" s="10">
        <v>65.394498512083459</v>
      </c>
      <c r="AS2734" s="10">
        <v>6.4</v>
      </c>
      <c r="AU2734" s="10">
        <v>0.77400000000052382</v>
      </c>
      <c r="AV2734" s="10">
        <v>0.30600000000013095</v>
      </c>
      <c r="AW2734" s="10">
        <v>74.014514678764925</v>
      </c>
      <c r="AX2734" s="10">
        <v>6.4</v>
      </c>
      <c r="AZ2734" s="10">
        <v>2773</v>
      </c>
      <c r="BA2734" s="10" t="s">
        <v>315</v>
      </c>
      <c r="BB2734" s="10">
        <v>3.999999999996362E-2</v>
      </c>
      <c r="BC2734" s="10">
        <v>3.999999999996362E-2</v>
      </c>
      <c r="BD2734" s="10">
        <v>3.2057430859612581</v>
      </c>
      <c r="BE2734" s="10">
        <v>10.5</v>
      </c>
      <c r="BG2734" s="10">
        <v>1.999999999998181E-2</v>
      </c>
      <c r="BH2734" s="10">
        <v>1.999999999998181E-2</v>
      </c>
      <c r="BI2734" s="10">
        <v>1.6028715429806291</v>
      </c>
      <c r="BJ2734" s="10">
        <v>10.5</v>
      </c>
      <c r="BL2734" s="10">
        <v>5.999999999994543E-2</v>
      </c>
      <c r="BM2734" s="10">
        <v>1.999999999998181E-2</v>
      </c>
      <c r="BN2734" s="10">
        <v>3.5841297293046628</v>
      </c>
      <c r="BO2734" s="10">
        <v>10.5</v>
      </c>
      <c r="BQ2734" s="10">
        <v>2767</v>
      </c>
      <c r="BR2734" s="10" t="s">
        <v>316</v>
      </c>
      <c r="BS2734" s="10">
        <v>0.06</v>
      </c>
      <c r="BT2734" s="10">
        <v>0.05</v>
      </c>
      <c r="BU2734" s="10">
        <v>4.3</v>
      </c>
      <c r="BV2734" s="10">
        <v>10.5</v>
      </c>
      <c r="BX2734" s="10">
        <v>0.09</v>
      </c>
      <c r="BY2734" s="10">
        <v>0.05</v>
      </c>
      <c r="BZ2734" s="10">
        <v>5.67</v>
      </c>
      <c r="CA2734" s="10">
        <v>10.5</v>
      </c>
      <c r="CC2734" s="10">
        <v>7.0000000000000007E-2</v>
      </c>
      <c r="CD2734" s="10">
        <v>0.05</v>
      </c>
      <c r="CE2734" s="10">
        <v>4.74</v>
      </c>
      <c r="CF2734" s="10">
        <v>10.5</v>
      </c>
      <c r="CH2734" s="10">
        <v>2766</v>
      </c>
      <c r="CI2734" s="10" t="s">
        <v>309</v>
      </c>
      <c r="CJ2734" s="10">
        <v>0</v>
      </c>
      <c r="CK2734" s="10">
        <v>0</v>
      </c>
      <c r="CL2734" s="10">
        <v>0</v>
      </c>
      <c r="CM2734" s="10">
        <v>10.6</v>
      </c>
      <c r="CO2734" s="10">
        <v>0</v>
      </c>
      <c r="CP2734" s="10">
        <v>0</v>
      </c>
      <c r="CQ2734" s="10">
        <v>0</v>
      </c>
      <c r="CR2734" s="10">
        <v>10.6</v>
      </c>
      <c r="CT2734" s="10">
        <v>0</v>
      </c>
      <c r="CU2734" s="10">
        <v>0</v>
      </c>
      <c r="CV2734" s="10">
        <v>0</v>
      </c>
      <c r="CW2734" s="10">
        <v>10.6</v>
      </c>
      <c r="CY2734" s="10">
        <v>2751</v>
      </c>
      <c r="CZ2734" s="10" t="s">
        <v>530</v>
      </c>
      <c r="DA2734" s="10">
        <v>0.74399999999999999</v>
      </c>
      <c r="DB2734" s="10">
        <v>0.28799999999999998</v>
      </c>
      <c r="DC2734" s="10">
        <v>73.239999999999995</v>
      </c>
      <c r="DD2734" s="10">
        <v>6.3</v>
      </c>
      <c r="DF2734" s="10">
        <v>0.996</v>
      </c>
      <c r="DG2734" s="10">
        <v>0.28799999999999998</v>
      </c>
      <c r="DH2734" s="10">
        <v>95.13</v>
      </c>
      <c r="DI2734" s="10">
        <v>6.3</v>
      </c>
      <c r="DK2734" s="10">
        <v>1.08</v>
      </c>
      <c r="DL2734" s="10">
        <v>0.33600000000000002</v>
      </c>
      <c r="DM2734" s="10">
        <v>103.78</v>
      </c>
      <c r="DN2734" s="10">
        <v>6.3</v>
      </c>
    </row>
    <row r="2735" spans="1:118" x14ac:dyDescent="0.25">
      <c r="A2735" s="10">
        <v>2769</v>
      </c>
      <c r="R2735" s="10">
        <v>2792</v>
      </c>
      <c r="S2735" s="10" t="s">
        <v>288</v>
      </c>
      <c r="T2735" s="10">
        <v>0.10800000000017462</v>
      </c>
      <c r="U2735" s="10">
        <v>0.12000000000016371</v>
      </c>
      <c r="V2735" s="10">
        <v>14.356913167196359</v>
      </c>
      <c r="W2735" s="10">
        <v>6.4</v>
      </c>
      <c r="Y2735" s="10">
        <v>0.16800000000012005</v>
      </c>
      <c r="Z2735" s="10">
        <v>0.16799999999984722</v>
      </c>
      <c r="AA2735" s="10">
        <v>21.128312892721816</v>
      </c>
      <c r="AB2735" s="10">
        <v>6.4</v>
      </c>
      <c r="AD2735" s="10">
        <v>0.1320000000001528</v>
      </c>
      <c r="AE2735" s="10">
        <v>0.15600000000013098</v>
      </c>
      <c r="AF2735" s="10">
        <v>18.172755570592752</v>
      </c>
      <c r="AG2735" s="10">
        <v>6.4</v>
      </c>
      <c r="AI2735" s="10">
        <v>2792</v>
      </c>
      <c r="AJ2735" s="10" t="s">
        <v>288</v>
      </c>
      <c r="AK2735" s="10">
        <v>0.38400000000019646</v>
      </c>
      <c r="AL2735" s="10">
        <v>0.16799999999984722</v>
      </c>
      <c r="AM2735" s="10">
        <v>37.273631010926664</v>
      </c>
      <c r="AN2735" s="10">
        <v>6.4</v>
      </c>
      <c r="AP2735" s="10">
        <v>0.68399999999965078</v>
      </c>
      <c r="AQ2735" s="10">
        <v>0.31199999999998906</v>
      </c>
      <c r="AR2735" s="10">
        <v>66.856188987832624</v>
      </c>
      <c r="AS2735" s="10">
        <v>6.4</v>
      </c>
      <c r="AU2735" s="10">
        <v>0.43200000000015282</v>
      </c>
      <c r="AV2735" s="10">
        <v>0.19199999999982537</v>
      </c>
      <c r="AW2735" s="10">
        <v>42.040477944533727</v>
      </c>
      <c r="AX2735" s="10">
        <v>6.4</v>
      </c>
      <c r="AZ2735" s="10">
        <v>2774</v>
      </c>
      <c r="BA2735" s="10" t="s">
        <v>306</v>
      </c>
      <c r="BB2735" s="10">
        <v>0</v>
      </c>
      <c r="BC2735" s="10">
        <v>6.0000000000627555E-3</v>
      </c>
      <c r="BD2735" s="10">
        <v>0.34002040122762983</v>
      </c>
      <c r="BE2735" s="10">
        <v>10.5</v>
      </c>
      <c r="BG2735" s="10">
        <v>0</v>
      </c>
      <c r="BH2735" s="10">
        <v>0</v>
      </c>
      <c r="BI2735" s="10">
        <v>0</v>
      </c>
      <c r="BJ2735" s="10">
        <v>10.5</v>
      </c>
      <c r="BL2735" s="10">
        <v>0</v>
      </c>
      <c r="BM2735" s="10">
        <v>5.9999999999945427E-3</v>
      </c>
      <c r="BN2735" s="10">
        <v>0.34002040122376426</v>
      </c>
      <c r="BO2735" s="10">
        <v>10.5</v>
      </c>
      <c r="BQ2735" s="10">
        <v>2768</v>
      </c>
      <c r="BR2735" s="10" t="s">
        <v>311</v>
      </c>
      <c r="BS2735" s="10">
        <v>0.1</v>
      </c>
      <c r="BT2735" s="10">
        <v>0.05</v>
      </c>
      <c r="BU2735" s="10">
        <v>6.15</v>
      </c>
      <c r="BV2735" s="10">
        <v>10.5</v>
      </c>
      <c r="BX2735" s="10">
        <v>0.1</v>
      </c>
      <c r="BY2735" s="10">
        <v>0.06</v>
      </c>
      <c r="BZ2735" s="10">
        <v>6.42</v>
      </c>
      <c r="CA2735" s="10">
        <v>10.5</v>
      </c>
      <c r="CC2735" s="10">
        <v>0.12</v>
      </c>
      <c r="CD2735" s="10">
        <v>0.06</v>
      </c>
      <c r="CE2735" s="10">
        <v>7.39</v>
      </c>
      <c r="CF2735" s="10">
        <v>10.5</v>
      </c>
      <c r="CH2735" s="10">
        <v>3255</v>
      </c>
      <c r="CI2735" s="10" t="s">
        <v>310</v>
      </c>
      <c r="CJ2735" s="10">
        <v>0</v>
      </c>
      <c r="CK2735" s="10">
        <v>0</v>
      </c>
      <c r="CL2735" s="10">
        <v>0</v>
      </c>
      <c r="CM2735" s="10">
        <v>10.6</v>
      </c>
      <c r="CO2735" s="10">
        <v>0</v>
      </c>
      <c r="CP2735" s="10">
        <v>0</v>
      </c>
      <c r="CQ2735" s="10">
        <v>0</v>
      </c>
      <c r="CR2735" s="10">
        <v>10.6</v>
      </c>
      <c r="CT2735" s="10">
        <v>0</v>
      </c>
      <c r="CU2735" s="10">
        <v>0</v>
      </c>
      <c r="CV2735" s="10">
        <v>0</v>
      </c>
      <c r="CW2735" s="10">
        <v>10.6</v>
      </c>
      <c r="CY2735" s="10">
        <v>2752</v>
      </c>
      <c r="CZ2735" s="10" t="s">
        <v>288</v>
      </c>
      <c r="DA2735" s="10">
        <v>0.216</v>
      </c>
      <c r="DB2735" s="10">
        <v>3.5999999999999997E-2</v>
      </c>
      <c r="DC2735" s="10">
        <v>20.09</v>
      </c>
      <c r="DD2735" s="10">
        <v>6.3</v>
      </c>
      <c r="DF2735" s="10">
        <v>0.46800000000000003</v>
      </c>
      <c r="DG2735" s="10">
        <v>7.1999999999999995E-2</v>
      </c>
      <c r="DH2735" s="10">
        <v>43.44</v>
      </c>
      <c r="DI2735" s="10">
        <v>6.3</v>
      </c>
      <c r="DK2735" s="10">
        <v>0.32400000000000001</v>
      </c>
      <c r="DL2735" s="10">
        <v>7.1999999999999995E-2</v>
      </c>
      <c r="DM2735" s="10">
        <v>30.45</v>
      </c>
      <c r="DN2735" s="10">
        <v>6.3</v>
      </c>
    </row>
    <row r="2736" spans="1:118" x14ac:dyDescent="0.25">
      <c r="A2736" s="10">
        <v>2770</v>
      </c>
      <c r="R2736" s="10">
        <v>2793</v>
      </c>
      <c r="S2736" s="10" t="s">
        <v>315</v>
      </c>
      <c r="AI2736" s="10">
        <v>2793</v>
      </c>
      <c r="AJ2736" s="10" t="s">
        <v>315</v>
      </c>
      <c r="AZ2736" s="10">
        <v>2775</v>
      </c>
      <c r="BA2736" s="10" t="s">
        <v>307</v>
      </c>
      <c r="BB2736" s="10">
        <v>4.2000000000098223E-2</v>
      </c>
      <c r="BC2736" s="10">
        <v>4.7999999999956341E-2</v>
      </c>
      <c r="BD2736" s="10">
        <v>3.6144664443182442</v>
      </c>
      <c r="BE2736" s="10">
        <v>10.5</v>
      </c>
      <c r="BG2736" s="10">
        <v>2.999999999983629E-2</v>
      </c>
      <c r="BH2736" s="10">
        <v>2.3999999999978171E-2</v>
      </c>
      <c r="BI2736" s="10">
        <v>2.1771928722914899</v>
      </c>
      <c r="BJ2736" s="10">
        <v>10.5</v>
      </c>
      <c r="BL2736" s="10">
        <v>5.399999999981446E-2</v>
      </c>
      <c r="BM2736" s="10">
        <v>3.599999999996726E-2</v>
      </c>
      <c r="BN2736" s="10">
        <v>3.6778829739419292</v>
      </c>
      <c r="BO2736" s="10">
        <v>10.5</v>
      </c>
      <c r="BQ2736" s="10">
        <v>2769</v>
      </c>
      <c r="BR2736" s="10" t="s">
        <v>605</v>
      </c>
      <c r="BS2736" s="10">
        <v>0.52</v>
      </c>
      <c r="BT2736" s="10">
        <v>0.155</v>
      </c>
      <c r="BU2736" s="10">
        <v>30.75</v>
      </c>
      <c r="BV2736" s="10">
        <v>10.5</v>
      </c>
      <c r="BX2736" s="10">
        <v>0.56699999999999995</v>
      </c>
      <c r="BY2736" s="10">
        <v>0.191</v>
      </c>
      <c r="BZ2736" s="10">
        <v>33.909999999999997</v>
      </c>
      <c r="CA2736" s="10">
        <v>10.5</v>
      </c>
      <c r="CC2736" s="10">
        <v>0.55100000000000005</v>
      </c>
      <c r="CD2736" s="10">
        <v>0.14000000000000001</v>
      </c>
      <c r="CE2736" s="10">
        <v>32.22</v>
      </c>
      <c r="CF2736" s="10">
        <v>10.5</v>
      </c>
      <c r="CH2736" s="10">
        <v>2767</v>
      </c>
      <c r="CI2736" s="10" t="s">
        <v>316</v>
      </c>
      <c r="CJ2736" s="10">
        <v>0.01</v>
      </c>
      <c r="CK2736" s="10">
        <v>0.01</v>
      </c>
      <c r="CL2736" s="10">
        <v>0.78</v>
      </c>
      <c r="CM2736" s="10">
        <v>10.6</v>
      </c>
      <c r="CO2736" s="10">
        <v>0.04</v>
      </c>
      <c r="CP2736" s="10">
        <v>0.03</v>
      </c>
      <c r="CQ2736" s="10">
        <v>2.75</v>
      </c>
      <c r="CR2736" s="10">
        <v>10.6</v>
      </c>
      <c r="CT2736" s="10">
        <v>0.03</v>
      </c>
      <c r="CU2736" s="10">
        <v>0.02</v>
      </c>
      <c r="CV2736" s="10">
        <v>1.98</v>
      </c>
      <c r="CW2736" s="10">
        <v>10.6</v>
      </c>
      <c r="CY2736" s="10">
        <v>2753</v>
      </c>
      <c r="CZ2736" s="10" t="s">
        <v>315</v>
      </c>
      <c r="DA2736" s="10">
        <v>3.5999999999999997E-2</v>
      </c>
      <c r="DB2736" s="10">
        <v>0</v>
      </c>
      <c r="DC2736" s="10">
        <v>3.3</v>
      </c>
      <c r="DD2736" s="10">
        <v>6.3</v>
      </c>
      <c r="DF2736" s="10">
        <v>7.1999999999999995E-2</v>
      </c>
      <c r="DG2736" s="10">
        <v>1.7999999999999999E-2</v>
      </c>
      <c r="DH2736" s="10">
        <v>6.81</v>
      </c>
      <c r="DI2736" s="10">
        <v>6.3</v>
      </c>
      <c r="DK2736" s="10">
        <v>5.3999999999999999E-2</v>
      </c>
      <c r="DL2736" s="10">
        <v>1.7999999999999999E-2</v>
      </c>
      <c r="DM2736" s="10">
        <v>5.22</v>
      </c>
      <c r="DN2736" s="10">
        <v>6.3</v>
      </c>
    </row>
    <row r="2737" spans="1:118" x14ac:dyDescent="0.25">
      <c r="A2737" s="10">
        <v>2771</v>
      </c>
      <c r="R2737" s="10">
        <v>2794</v>
      </c>
      <c r="S2737" s="10" t="s">
        <v>306</v>
      </c>
      <c r="T2737" s="10">
        <v>0.15600000000122236</v>
      </c>
      <c r="U2737" s="10">
        <v>0.15600000000013098</v>
      </c>
      <c r="V2737" s="10">
        <v>19.61914768618584</v>
      </c>
      <c r="W2737" s="10">
        <v>6.4</v>
      </c>
      <c r="Y2737" s="10">
        <v>0.21600000000034925</v>
      </c>
      <c r="Z2737" s="10">
        <v>0.14399999999986904</v>
      </c>
      <c r="AA2737" s="10">
        <v>23.085788513439322</v>
      </c>
      <c r="AB2737" s="10">
        <v>6.4</v>
      </c>
      <c r="AD2737" s="10">
        <v>0.2639999999992142</v>
      </c>
      <c r="AE2737" s="10">
        <v>0.16800000000039289</v>
      </c>
      <c r="AF2737" s="10">
        <v>27.827631431682981</v>
      </c>
      <c r="AG2737" s="10">
        <v>6.4</v>
      </c>
      <c r="AI2737" s="10">
        <v>2794</v>
      </c>
      <c r="AJ2737" s="10" t="s">
        <v>306</v>
      </c>
      <c r="AK2737" s="10">
        <v>0.40800000000017461</v>
      </c>
      <c r="AL2737" s="10">
        <v>0.21600000000034925</v>
      </c>
      <c r="AM2737" s="10">
        <v>41.053732101416635</v>
      </c>
      <c r="AN2737" s="10">
        <v>6.4</v>
      </c>
      <c r="AP2737" s="10">
        <v>0.50400000000008727</v>
      </c>
      <c r="AQ2737" s="10">
        <v>0.19199999999982537</v>
      </c>
      <c r="AR2737" s="10">
        <v>47.962020569309118</v>
      </c>
      <c r="AS2737" s="10">
        <v>6.4</v>
      </c>
      <c r="AU2737" s="10">
        <v>0.66000000000130965</v>
      </c>
      <c r="AV2737" s="10">
        <v>0.21600000000034925</v>
      </c>
      <c r="AW2737" s="10">
        <v>61.756028654549326</v>
      </c>
      <c r="AX2737" s="10">
        <v>6.4</v>
      </c>
      <c r="AZ2737" s="10">
        <v>2776</v>
      </c>
      <c r="BA2737" s="10" t="s">
        <v>605</v>
      </c>
      <c r="BB2737" s="10">
        <v>5.0000000000181899E-2</v>
      </c>
      <c r="BC2737" s="10">
        <v>2.5999999999839929E-2</v>
      </c>
      <c r="BD2737" s="10">
        <v>3.193698924090957</v>
      </c>
      <c r="BE2737" s="10">
        <v>10.199999999999999</v>
      </c>
      <c r="BG2737" s="10">
        <v>1.8000000000029104E-2</v>
      </c>
      <c r="BH2737" s="10">
        <v>1.6000000000076398E-2</v>
      </c>
      <c r="BI2737" s="10">
        <v>1.3647959400236371</v>
      </c>
      <c r="BJ2737" s="10">
        <v>10.199999999999999</v>
      </c>
      <c r="BL2737" s="10">
        <v>3.6000000000058208E-2</v>
      </c>
      <c r="BM2737" s="10">
        <v>3.9999999999054126E-3</v>
      </c>
      <c r="BN2737" s="10">
        <v>2.052677125274684</v>
      </c>
      <c r="BO2737" s="10">
        <v>10.199999999999999</v>
      </c>
      <c r="BQ2737" s="10">
        <v>2770</v>
      </c>
      <c r="BR2737" s="10" t="s">
        <v>621</v>
      </c>
      <c r="BS2737" s="10">
        <v>0.108</v>
      </c>
      <c r="BT2737" s="10">
        <v>6.6000000000000003E-2</v>
      </c>
      <c r="BU2737" s="10">
        <v>30.75</v>
      </c>
      <c r="BV2737" s="10">
        <v>10.5</v>
      </c>
      <c r="BX2737" s="10">
        <v>0.14399999999999999</v>
      </c>
      <c r="BY2737" s="10">
        <v>5.3999999999999999E-2</v>
      </c>
      <c r="BZ2737" s="10">
        <v>33.909999999999997</v>
      </c>
      <c r="CA2737" s="10">
        <v>10.5</v>
      </c>
      <c r="CC2737" s="10">
        <v>0.126</v>
      </c>
      <c r="CD2737" s="10">
        <v>5.3999999999999999E-2</v>
      </c>
      <c r="CE2737" s="10">
        <v>32.22</v>
      </c>
      <c r="CF2737" s="10">
        <v>10.5</v>
      </c>
      <c r="CH2737" s="10">
        <v>2768</v>
      </c>
      <c r="CI2737" s="10" t="s">
        <v>311</v>
      </c>
      <c r="CJ2737" s="10">
        <v>0.04</v>
      </c>
      <c r="CK2737" s="10">
        <v>0.05</v>
      </c>
      <c r="CL2737" s="10">
        <v>3.52</v>
      </c>
      <c r="CM2737" s="10">
        <v>10.6</v>
      </c>
      <c r="CO2737" s="10">
        <v>0.05</v>
      </c>
      <c r="CP2737" s="10">
        <v>0.05</v>
      </c>
      <c r="CQ2737" s="10">
        <v>3.89</v>
      </c>
      <c r="CR2737" s="10">
        <v>10.6</v>
      </c>
      <c r="CT2737" s="10">
        <v>0.02</v>
      </c>
      <c r="CU2737" s="10">
        <v>0.06</v>
      </c>
      <c r="CV2737" s="10">
        <v>3.48</v>
      </c>
      <c r="CW2737" s="10">
        <v>10.6</v>
      </c>
      <c r="CY2737" s="10">
        <v>2754</v>
      </c>
      <c r="CZ2737" s="10" t="s">
        <v>289</v>
      </c>
      <c r="DA2737" s="10">
        <v>0.14399999999999999</v>
      </c>
      <c r="DB2737" s="10">
        <v>3.5999999999999997E-2</v>
      </c>
      <c r="DC2737" s="10">
        <v>13.62</v>
      </c>
      <c r="DD2737" s="10">
        <v>6.3</v>
      </c>
      <c r="DF2737" s="10">
        <v>0.14399999999999999</v>
      </c>
      <c r="DG2737" s="10">
        <v>7.1999999999999995E-2</v>
      </c>
      <c r="DH2737" s="10">
        <v>14.77</v>
      </c>
      <c r="DI2737" s="10">
        <v>6.3</v>
      </c>
      <c r="DK2737" s="10">
        <v>0.14399999999999999</v>
      </c>
      <c r="DL2737" s="10">
        <v>3.5999999999999997E-2</v>
      </c>
      <c r="DM2737" s="10">
        <v>13.62</v>
      </c>
      <c r="DN2737" s="10">
        <v>6.3</v>
      </c>
    </row>
    <row r="2738" spans="1:118" x14ac:dyDescent="0.25">
      <c r="A2738" s="10">
        <v>2772</v>
      </c>
      <c r="R2738" s="10">
        <v>2795</v>
      </c>
      <c r="S2738" s="10" t="s">
        <v>307</v>
      </c>
      <c r="T2738" s="10">
        <v>4.7999999999956341E-2</v>
      </c>
      <c r="U2738" s="10">
        <v>5.4000000000019102E-2</v>
      </c>
      <c r="V2738" s="10">
        <v>6.4250393483983146</v>
      </c>
      <c r="W2738" s="10">
        <v>6.4</v>
      </c>
      <c r="Y2738" s="10">
        <v>6.60000000000764E-2</v>
      </c>
      <c r="Z2738" s="10">
        <v>5.3999999999950886E-2</v>
      </c>
      <c r="AA2738" s="10">
        <v>7.5834613091453456</v>
      </c>
      <c r="AB2738" s="10">
        <v>6.4</v>
      </c>
      <c r="AD2738" s="10">
        <v>7.7999999999929057E-2</v>
      </c>
      <c r="AE2738" s="10">
        <v>6.6000000000008191E-2</v>
      </c>
      <c r="AF2738" s="10">
        <v>9.0863777852831973</v>
      </c>
      <c r="AG2738" s="10">
        <v>6.4</v>
      </c>
      <c r="AI2738" s="10">
        <v>2795</v>
      </c>
      <c r="AJ2738" s="10" t="s">
        <v>307</v>
      </c>
      <c r="AK2738" s="10">
        <v>0.10800000000017462</v>
      </c>
      <c r="AL2738" s="10">
        <v>5.3999999999950886E-2</v>
      </c>
      <c r="AM2738" s="10">
        <v>10.737898691429335</v>
      </c>
      <c r="AN2738" s="10">
        <v>6.4</v>
      </c>
      <c r="AP2738" s="10">
        <v>0.12600000000002182</v>
      </c>
      <c r="AQ2738" s="10">
        <v>4.1999999999961804E-2</v>
      </c>
      <c r="AR2738" s="10">
        <v>11.81108596950472</v>
      </c>
      <c r="AS2738" s="10">
        <v>6.4</v>
      </c>
      <c r="AU2738" s="10">
        <v>0.1619999999999891</v>
      </c>
      <c r="AV2738" s="10">
        <v>5.3999999999950886E-2</v>
      </c>
      <c r="AW2738" s="10">
        <v>15.185681960788493</v>
      </c>
      <c r="AX2738" s="10">
        <v>6.4</v>
      </c>
      <c r="AZ2738" s="10">
        <v>2777</v>
      </c>
      <c r="BA2738" s="10" t="s">
        <v>621</v>
      </c>
      <c r="BB2738" s="10">
        <v>0</v>
      </c>
      <c r="BC2738" s="10">
        <v>0</v>
      </c>
      <c r="BD2738" s="10">
        <v>0</v>
      </c>
      <c r="BE2738" s="10">
        <v>10.199999999999999</v>
      </c>
      <c r="BG2738" s="10">
        <v>0</v>
      </c>
      <c r="BH2738" s="10">
        <v>0</v>
      </c>
      <c r="BI2738" s="10">
        <v>0</v>
      </c>
      <c r="BJ2738" s="10">
        <v>10.199999999999999</v>
      </c>
      <c r="BL2738" s="10">
        <v>0</v>
      </c>
      <c r="BM2738" s="10">
        <v>0</v>
      </c>
      <c r="BN2738" s="10">
        <v>0</v>
      </c>
      <c r="BO2738" s="10">
        <v>10.199999999999999</v>
      </c>
      <c r="BQ2738" s="10">
        <v>2771</v>
      </c>
      <c r="BR2738" s="10" t="s">
        <v>285</v>
      </c>
      <c r="BS2738" s="10">
        <v>0</v>
      </c>
      <c r="BT2738" s="10">
        <v>0</v>
      </c>
      <c r="BU2738" s="10">
        <v>0</v>
      </c>
      <c r="BV2738" s="10">
        <v>10.5</v>
      </c>
      <c r="BX2738" s="10">
        <v>6.0000000000000001E-3</v>
      </c>
      <c r="BY2738" s="10">
        <v>6.0000000000000001E-3</v>
      </c>
      <c r="BZ2738" s="10">
        <v>0.48</v>
      </c>
      <c r="CA2738" s="10">
        <v>10.5</v>
      </c>
      <c r="CC2738" s="10">
        <v>6.0000000000000001E-3</v>
      </c>
      <c r="CD2738" s="10">
        <v>0</v>
      </c>
      <c r="CE2738" s="10">
        <v>0.34</v>
      </c>
      <c r="CF2738" s="10">
        <v>10.5</v>
      </c>
      <c r="CH2738" s="10">
        <v>2769</v>
      </c>
      <c r="CI2738" s="10" t="s">
        <v>605</v>
      </c>
      <c r="CJ2738" s="10">
        <v>0.246</v>
      </c>
      <c r="CK2738" s="10">
        <v>0.223</v>
      </c>
      <c r="CL2738" s="10">
        <v>18.82</v>
      </c>
      <c r="CM2738" s="10">
        <v>10.5</v>
      </c>
      <c r="CO2738" s="10">
        <v>0.253</v>
      </c>
      <c r="CP2738" s="10">
        <v>0.185</v>
      </c>
      <c r="CQ2738" s="10">
        <v>17.760000000000002</v>
      </c>
      <c r="CR2738" s="10">
        <v>10.5</v>
      </c>
      <c r="CT2738" s="10">
        <v>0.29399999999999998</v>
      </c>
      <c r="CU2738" s="10">
        <v>0.23300000000000001</v>
      </c>
      <c r="CV2738" s="10">
        <v>21.26</v>
      </c>
      <c r="CW2738" s="10">
        <v>10.5</v>
      </c>
      <c r="CY2738" s="10">
        <v>2755</v>
      </c>
      <c r="CZ2738" s="10" t="s">
        <v>291</v>
      </c>
    </row>
    <row r="2739" spans="1:118" x14ac:dyDescent="0.25">
      <c r="A2739" s="10">
        <v>2773</v>
      </c>
      <c r="R2739" s="10">
        <v>2796</v>
      </c>
      <c r="S2739" s="10" t="s">
        <v>623</v>
      </c>
      <c r="T2739" s="10">
        <v>3.3600000000001273</v>
      </c>
      <c r="U2739" s="10">
        <v>0.9799999999999045</v>
      </c>
      <c r="V2739" s="10">
        <v>53.240036507455052</v>
      </c>
      <c r="W2739" s="10">
        <v>6.4</v>
      </c>
      <c r="Y2739" s="10">
        <v>2.8000000000006366</v>
      </c>
      <c r="Z2739" s="10">
        <v>0.7700000000000955</v>
      </c>
      <c r="AA2739" s="10">
        <v>44.173191234825907</v>
      </c>
      <c r="AB2739" s="10">
        <v>6.4</v>
      </c>
      <c r="AD2739" s="10">
        <v>1.4700000000002547</v>
      </c>
      <c r="AE2739" s="10">
        <v>0.56000000000028649</v>
      </c>
      <c r="AF2739" s="10">
        <v>23.928420349824101</v>
      </c>
      <c r="AG2739" s="10">
        <v>6.4</v>
      </c>
      <c r="AI2739" s="10">
        <v>2796</v>
      </c>
      <c r="AJ2739" s="10" t="s">
        <v>623</v>
      </c>
      <c r="AK2739" s="10">
        <v>0.27999999999974534</v>
      </c>
      <c r="AL2739" s="10">
        <v>0.20999999999980901</v>
      </c>
      <c r="AM2739" s="10">
        <v>5.3240036507405186</v>
      </c>
      <c r="AN2739" s="10">
        <v>6.4</v>
      </c>
      <c r="AP2739" s="10">
        <v>0.34999999999490683</v>
      </c>
      <c r="AQ2739" s="10">
        <v>0.14000000000146429</v>
      </c>
      <c r="AR2739" s="10">
        <v>5.7341274185462465</v>
      </c>
      <c r="AS2739" s="10">
        <v>6.4</v>
      </c>
      <c r="AU2739" s="10">
        <v>0.34999999999490683</v>
      </c>
      <c r="AV2739" s="10">
        <v>0.20999999999980901</v>
      </c>
      <c r="AW2739" s="10">
        <v>6.2088018350274634</v>
      </c>
      <c r="AX2739" s="10">
        <v>6.4</v>
      </c>
      <c r="AZ2739" s="10">
        <v>2778</v>
      </c>
      <c r="BA2739" s="10" t="s">
        <v>285</v>
      </c>
      <c r="BB2739" s="10">
        <v>6.0000000001309674E-3</v>
      </c>
      <c r="BC2739" s="10">
        <v>2.7413321143775196E-3</v>
      </c>
      <c r="BD2739" s="10">
        <v>2.7413321143775198</v>
      </c>
      <c r="BE2739" s="10">
        <v>10.199999999999999</v>
      </c>
      <c r="BG2739" s="10">
        <v>1.1999999999989085E-2</v>
      </c>
      <c r="BH2739" s="10">
        <v>3.8015436543882668E-3</v>
      </c>
      <c r="BI2739" s="10">
        <v>3.8015436543882668</v>
      </c>
      <c r="BJ2739" s="10">
        <v>10.199999999999999</v>
      </c>
      <c r="BL2739" s="10">
        <v>3.0000000000109141E-2</v>
      </c>
      <c r="BM2739" s="10">
        <v>1.7001020061265524E-3</v>
      </c>
      <c r="BN2739" s="10">
        <v>1.7001020061265524</v>
      </c>
      <c r="BO2739" s="10">
        <v>10.199999999999999</v>
      </c>
      <c r="BQ2739" s="10">
        <v>2772</v>
      </c>
      <c r="BR2739" s="10" t="s">
        <v>305</v>
      </c>
      <c r="BS2739" s="10">
        <v>0.435</v>
      </c>
      <c r="BT2739" s="10">
        <v>0.13500000000000001</v>
      </c>
      <c r="BU2739" s="10">
        <v>25.81</v>
      </c>
      <c r="BV2739" s="10">
        <v>10.5</v>
      </c>
      <c r="BX2739" s="10">
        <v>0.435</v>
      </c>
      <c r="BY2739" s="10">
        <v>0.16500000000000001</v>
      </c>
      <c r="BZ2739" s="10">
        <v>26.37</v>
      </c>
      <c r="CA2739" s="10">
        <v>10.5</v>
      </c>
      <c r="CC2739" s="10">
        <v>0.42</v>
      </c>
      <c r="CD2739" s="10">
        <v>0.12</v>
      </c>
      <c r="CE2739" s="10">
        <v>24.75</v>
      </c>
      <c r="CF2739" s="10">
        <v>10.5</v>
      </c>
      <c r="CH2739" s="10">
        <v>2770</v>
      </c>
      <c r="CI2739" s="10" t="s">
        <v>621</v>
      </c>
      <c r="CJ2739" s="10">
        <v>0</v>
      </c>
      <c r="CK2739" s="10">
        <v>0</v>
      </c>
      <c r="CL2739" s="10">
        <v>18.82</v>
      </c>
      <c r="CM2739" s="10">
        <v>10.5</v>
      </c>
      <c r="CO2739" s="10">
        <v>0</v>
      </c>
      <c r="CP2739" s="10">
        <v>0</v>
      </c>
      <c r="CQ2739" s="10">
        <v>17.760000000000002</v>
      </c>
      <c r="CR2739" s="10">
        <v>10.5</v>
      </c>
      <c r="CT2739" s="10">
        <v>0</v>
      </c>
      <c r="CU2739" s="10">
        <v>0</v>
      </c>
      <c r="CV2739" s="10">
        <v>21.26</v>
      </c>
      <c r="CW2739" s="10">
        <v>10.5</v>
      </c>
      <c r="CY2739" s="10">
        <v>2756</v>
      </c>
      <c r="CZ2739" s="10" t="s">
        <v>307</v>
      </c>
      <c r="DA2739" s="10">
        <v>0.312</v>
      </c>
      <c r="DB2739" s="10">
        <v>0.192</v>
      </c>
      <c r="DC2739" s="10">
        <v>33.61</v>
      </c>
      <c r="DD2739" s="10">
        <v>6.3</v>
      </c>
      <c r="DF2739" s="10">
        <v>0.48</v>
      </c>
      <c r="DG2739" s="10">
        <v>0.16800000000000001</v>
      </c>
      <c r="DH2739" s="10">
        <v>46.66</v>
      </c>
      <c r="DI2739" s="10">
        <v>6.3</v>
      </c>
      <c r="DK2739" s="10">
        <v>0.624</v>
      </c>
      <c r="DL2739" s="10">
        <v>0.16800000000000001</v>
      </c>
      <c r="DM2739" s="10">
        <v>59.29</v>
      </c>
      <c r="DN2739" s="10">
        <v>6.3</v>
      </c>
    </row>
    <row r="2740" spans="1:118" x14ac:dyDescent="0.25">
      <c r="A2740" s="10">
        <v>2774</v>
      </c>
      <c r="R2740" s="10">
        <v>2797</v>
      </c>
      <c r="S2740" s="10" t="s">
        <v>624</v>
      </c>
      <c r="T2740" s="10">
        <v>2.0999999999980902E-2</v>
      </c>
      <c r="U2740" s="10">
        <v>2.1000000000100272E-2</v>
      </c>
      <c r="V2740" s="10">
        <v>0.45175669014135067</v>
      </c>
      <c r="W2740" s="10">
        <v>6.4</v>
      </c>
      <c r="Y2740" s="10">
        <v>2.0999999999980902E-2</v>
      </c>
      <c r="Z2740" s="10">
        <v>2.0999999999980902E-2</v>
      </c>
      <c r="AA2740" s="10">
        <v>0.45175669014006675</v>
      </c>
      <c r="AB2740" s="10">
        <v>6.4</v>
      </c>
      <c r="AD2740" s="10">
        <v>2.0999999999980902E-2</v>
      </c>
      <c r="AE2740" s="10">
        <v>2.0999999999980902E-2</v>
      </c>
      <c r="AF2740" s="10">
        <v>0.45175669014006675</v>
      </c>
      <c r="AG2740" s="10">
        <v>6.4</v>
      </c>
      <c r="AI2740" s="10">
        <v>2797</v>
      </c>
      <c r="AJ2740" s="10" t="s">
        <v>624</v>
      </c>
      <c r="AK2740" s="10">
        <v>2.1000000000100272E-2</v>
      </c>
      <c r="AL2740" s="10">
        <v>0.23100000000002865</v>
      </c>
      <c r="AM2740" s="10">
        <v>3.5283325427589003</v>
      </c>
      <c r="AN2740" s="10">
        <v>6.4</v>
      </c>
      <c r="AP2740" s="10">
        <v>2.1000000000100272E-2</v>
      </c>
      <c r="AQ2740" s="10">
        <v>0.23100000000002865</v>
      </c>
      <c r="AR2740" s="10">
        <v>3.5283325427589003</v>
      </c>
      <c r="AS2740" s="10">
        <v>6.4</v>
      </c>
      <c r="AU2740" s="10">
        <v>0</v>
      </c>
      <c r="AV2740" s="10">
        <v>0.23100000000002865</v>
      </c>
      <c r="AW2740" s="10">
        <v>3.5138424094923741</v>
      </c>
      <c r="AX2740" s="10">
        <v>6.4</v>
      </c>
      <c r="AZ2740" s="10">
        <v>2779</v>
      </c>
      <c r="BA2740" s="10" t="s">
        <v>305</v>
      </c>
      <c r="BB2740" s="10">
        <v>3.6000000000035469E-2</v>
      </c>
      <c r="BC2740" s="10">
        <v>1.8000000000051843E-2</v>
      </c>
      <c r="BD2740" s="10">
        <v>2.2809261926244551</v>
      </c>
      <c r="BE2740" s="10">
        <v>10.199999999999999</v>
      </c>
      <c r="BG2740" s="10">
        <v>5.9999999999945427E-3</v>
      </c>
      <c r="BH2740" s="10">
        <v>1.1999999999989085E-2</v>
      </c>
      <c r="BI2740" s="10">
        <v>0.76030873087308948</v>
      </c>
      <c r="BJ2740" s="10">
        <v>10.199999999999999</v>
      </c>
      <c r="BL2740" s="10">
        <v>5.9999999999945427E-3</v>
      </c>
      <c r="BM2740" s="10">
        <v>0</v>
      </c>
      <c r="BN2740" s="10">
        <v>0.34002040122376426</v>
      </c>
      <c r="BO2740" s="10">
        <v>10.199999999999999</v>
      </c>
      <c r="BQ2740" s="10">
        <v>2773</v>
      </c>
      <c r="BR2740" s="10" t="s">
        <v>315</v>
      </c>
      <c r="BS2740" s="10">
        <v>0.08</v>
      </c>
      <c r="BT2740" s="10">
        <v>0.02</v>
      </c>
      <c r="BU2740" s="10">
        <v>4.67</v>
      </c>
      <c r="BV2740" s="10">
        <v>10.5</v>
      </c>
      <c r="BX2740" s="10">
        <v>0.12</v>
      </c>
      <c r="BY2740" s="10">
        <v>0.02</v>
      </c>
      <c r="BZ2740" s="10">
        <v>6.89</v>
      </c>
      <c r="CA2740" s="10">
        <v>10.5</v>
      </c>
      <c r="CC2740" s="10">
        <v>0.12</v>
      </c>
      <c r="CD2740" s="10">
        <v>0.02</v>
      </c>
      <c r="CE2740" s="10">
        <v>6.89</v>
      </c>
      <c r="CF2740" s="10">
        <v>10.5</v>
      </c>
      <c r="CH2740" s="10">
        <v>2771</v>
      </c>
      <c r="CI2740" s="10" t="s">
        <v>285</v>
      </c>
      <c r="CJ2740" s="10">
        <v>6.0000000000000001E-3</v>
      </c>
      <c r="CK2740" s="10">
        <v>6.0000000000000001E-3</v>
      </c>
      <c r="CL2740" s="10">
        <v>0.48</v>
      </c>
      <c r="CM2740" s="10">
        <v>10.5</v>
      </c>
      <c r="CO2740" s="10">
        <v>0</v>
      </c>
      <c r="CP2740" s="10">
        <v>0</v>
      </c>
      <c r="CQ2740" s="10">
        <v>0</v>
      </c>
      <c r="CR2740" s="10">
        <v>10.5</v>
      </c>
      <c r="CT2740" s="10">
        <v>0</v>
      </c>
      <c r="CU2740" s="10">
        <v>6.0000000000000001E-3</v>
      </c>
      <c r="CV2740" s="10">
        <v>0.34</v>
      </c>
      <c r="CW2740" s="10">
        <v>10.5</v>
      </c>
      <c r="CY2740" s="10">
        <v>2757</v>
      </c>
      <c r="CZ2740" s="10" t="s">
        <v>292</v>
      </c>
      <c r="DA2740" s="10">
        <v>0.40799999999999997</v>
      </c>
      <c r="DB2740" s="10">
        <v>9.6000000000000002E-2</v>
      </c>
      <c r="DC2740" s="10">
        <v>38.46</v>
      </c>
      <c r="DD2740" s="10">
        <v>6.3</v>
      </c>
      <c r="DF2740" s="10">
        <v>0.504</v>
      </c>
      <c r="DG2740" s="10">
        <v>0.12</v>
      </c>
      <c r="DH2740" s="10">
        <v>47.54</v>
      </c>
      <c r="DI2740" s="10">
        <v>6.3</v>
      </c>
      <c r="DK2740" s="10">
        <v>0.432</v>
      </c>
      <c r="DL2740" s="10">
        <v>0.16800000000000001</v>
      </c>
      <c r="DM2740" s="10">
        <v>42.53</v>
      </c>
      <c r="DN2740" s="10">
        <v>6.3</v>
      </c>
    </row>
    <row r="2741" spans="1:118" x14ac:dyDescent="0.25">
      <c r="A2741" s="10">
        <v>2775</v>
      </c>
      <c r="R2741" s="10">
        <v>2798</v>
      </c>
      <c r="S2741" s="10" t="s">
        <v>605</v>
      </c>
      <c r="T2741" s="10">
        <v>0.23999999999978172</v>
      </c>
      <c r="U2741" s="10">
        <v>0.12000000000006139</v>
      </c>
      <c r="V2741" s="10">
        <v>14.632356707373047</v>
      </c>
      <c r="W2741" s="10">
        <v>10.6</v>
      </c>
      <c r="Y2741" s="10">
        <v>0.29999999999972715</v>
      </c>
      <c r="Z2741" s="10">
        <v>0.12000000000006139</v>
      </c>
      <c r="AA2741" s="10">
        <v>17.619690720244282</v>
      </c>
      <c r="AB2741" s="10">
        <v>10.6</v>
      </c>
      <c r="AD2741" s="10">
        <v>0.27000000000043656</v>
      </c>
      <c r="AE2741" s="10">
        <v>0.15000000000003411</v>
      </c>
      <c r="AF2741" s="10">
        <v>16.843107439743058</v>
      </c>
      <c r="AG2741" s="10">
        <v>10.6</v>
      </c>
      <c r="AI2741" s="10">
        <v>2798</v>
      </c>
      <c r="AJ2741" s="10" t="s">
        <v>605</v>
      </c>
      <c r="AK2741" s="10">
        <v>0.68000000000029104</v>
      </c>
      <c r="AL2741" s="10">
        <v>7.999999999992724E-2</v>
      </c>
      <c r="AM2741" s="10">
        <v>37.337207478745121</v>
      </c>
      <c r="AN2741" s="10">
        <v>10.1</v>
      </c>
      <c r="AP2741" s="10">
        <v>0.72000000000025466</v>
      </c>
      <c r="AQ2741" s="10">
        <v>8.0000000000154614E-2</v>
      </c>
      <c r="AR2741" s="10">
        <v>39.50435222223053</v>
      </c>
      <c r="AS2741" s="10">
        <v>10</v>
      </c>
      <c r="AU2741" s="10">
        <v>0.72000000000025466</v>
      </c>
      <c r="AV2741" s="10">
        <v>8.0000000000154614E-2</v>
      </c>
      <c r="AW2741" s="10">
        <v>39.50435222223053</v>
      </c>
      <c r="AX2741" s="10">
        <v>10.3</v>
      </c>
      <c r="AZ2741" s="10">
        <v>2780</v>
      </c>
      <c r="BA2741" s="10" t="s">
        <v>608</v>
      </c>
      <c r="BB2741" s="10">
        <v>0.36960000000108267</v>
      </c>
      <c r="BC2741" s="10">
        <v>0.22560000000012223</v>
      </c>
      <c r="BD2741" s="10">
        <v>35.756577013756726</v>
      </c>
      <c r="BE2741" s="10">
        <v>6.1</v>
      </c>
      <c r="BG2741" s="10">
        <v>0.54000000000087311</v>
      </c>
      <c r="BH2741" s="10">
        <v>0.36959999999999127</v>
      </c>
      <c r="BI2741" s="10">
        <v>54.035764209950266</v>
      </c>
      <c r="BJ2741" s="10">
        <v>6.1</v>
      </c>
      <c r="BL2741" s="10">
        <v>0.43200000000069849</v>
      </c>
      <c r="BM2741" s="10">
        <v>0.20399999999899593</v>
      </c>
      <c r="BN2741" s="10">
        <v>39.450429537379691</v>
      </c>
      <c r="BO2741" s="10">
        <v>6.3</v>
      </c>
      <c r="BQ2741" s="10">
        <v>2774</v>
      </c>
      <c r="BR2741" s="10" t="s">
        <v>306</v>
      </c>
      <c r="BS2741" s="10">
        <v>2.4E-2</v>
      </c>
      <c r="BT2741" s="10">
        <v>0</v>
      </c>
      <c r="BU2741" s="10">
        <v>1.36</v>
      </c>
      <c r="BV2741" s="10">
        <v>10.5</v>
      </c>
      <c r="BX2741" s="10">
        <v>0.03</v>
      </c>
      <c r="BY2741" s="10">
        <v>6.0000000000000001E-3</v>
      </c>
      <c r="BZ2741" s="10">
        <v>1.73</v>
      </c>
      <c r="CA2741" s="10">
        <v>10.5</v>
      </c>
      <c r="CC2741" s="10">
        <v>2.4E-2</v>
      </c>
      <c r="CD2741" s="10">
        <v>6.0000000000000001E-3</v>
      </c>
      <c r="CE2741" s="10">
        <v>1.4</v>
      </c>
      <c r="CF2741" s="10">
        <v>10.5</v>
      </c>
      <c r="CH2741" s="10">
        <v>2772</v>
      </c>
      <c r="CI2741" s="10" t="s">
        <v>305</v>
      </c>
      <c r="CJ2741" s="10">
        <v>0.15</v>
      </c>
      <c r="CK2741" s="10">
        <v>0.13500000000000001</v>
      </c>
      <c r="CL2741" s="10">
        <v>11.44</v>
      </c>
      <c r="CM2741" s="10">
        <v>10.5</v>
      </c>
      <c r="CO2741" s="10">
        <v>0.16500000000000001</v>
      </c>
      <c r="CP2741" s="10">
        <v>0.105</v>
      </c>
      <c r="CQ2741" s="10">
        <v>11.08</v>
      </c>
      <c r="CR2741" s="10">
        <v>10.5</v>
      </c>
      <c r="CT2741" s="10">
        <v>0.18</v>
      </c>
      <c r="CU2741" s="10">
        <v>0.13500000000000001</v>
      </c>
      <c r="CV2741" s="10">
        <v>12.75</v>
      </c>
      <c r="CW2741" s="10">
        <v>10.5</v>
      </c>
      <c r="CY2741" s="10">
        <v>3283</v>
      </c>
      <c r="CZ2741" s="10" t="s">
        <v>611</v>
      </c>
    </row>
    <row r="2742" spans="1:118" x14ac:dyDescent="0.25">
      <c r="A2742" s="10">
        <v>2776</v>
      </c>
      <c r="R2742" s="10">
        <v>2799</v>
      </c>
      <c r="S2742" s="10" t="s">
        <v>621</v>
      </c>
      <c r="AI2742" s="10">
        <v>2799</v>
      </c>
      <c r="AJ2742" s="10" t="s">
        <v>621</v>
      </c>
      <c r="AK2742" s="10">
        <v>0.54000000000087311</v>
      </c>
      <c r="AL2742" s="10">
        <v>0.11999999999989086</v>
      </c>
      <c r="AM2742" s="10">
        <v>30.165376128171111</v>
      </c>
      <c r="AN2742" s="10">
        <v>10.1</v>
      </c>
      <c r="AP2742" s="10">
        <v>0.71999999999934516</v>
      </c>
      <c r="AQ2742" s="10">
        <v>0.14999999999986358</v>
      </c>
      <c r="AR2742" s="10">
        <v>40.105738920667839</v>
      </c>
      <c r="AS2742" s="10">
        <v>10</v>
      </c>
      <c r="AU2742" s="10">
        <v>0.71999999999934516</v>
      </c>
      <c r="AV2742" s="10">
        <v>0.14999999999986358</v>
      </c>
      <c r="AW2742" s="10">
        <v>40.105738920667839</v>
      </c>
      <c r="AX2742" s="10">
        <v>10.3</v>
      </c>
      <c r="AZ2742" s="10">
        <v>2781</v>
      </c>
      <c r="BA2742" s="10" t="s">
        <v>530</v>
      </c>
      <c r="BB2742" s="10">
        <v>0.10559999999968568</v>
      </c>
      <c r="BC2742" s="10">
        <v>4.7999999999956341E-2</v>
      </c>
      <c r="BD2742" s="10">
        <v>10.814585245776959</v>
      </c>
      <c r="BE2742" s="10">
        <v>6.1</v>
      </c>
      <c r="BG2742" s="10">
        <v>7.1999999999388817E-2</v>
      </c>
      <c r="BH2742" s="10">
        <v>7.2000000000480208E-2</v>
      </c>
      <c r="BI2742" s="10">
        <v>9.493135977136884</v>
      </c>
      <c r="BJ2742" s="10">
        <v>6.1</v>
      </c>
      <c r="BL2742" s="10">
        <v>8.3999999999650757E-2</v>
      </c>
      <c r="BM2742" s="10">
        <v>4.3199999999524154E-2</v>
      </c>
      <c r="BN2742" s="10">
        <v>8.8064152097159276</v>
      </c>
      <c r="BO2742" s="10">
        <v>6.3</v>
      </c>
      <c r="BQ2742" s="10">
        <v>2775</v>
      </c>
      <c r="BR2742" s="10" t="s">
        <v>307</v>
      </c>
      <c r="BS2742" s="10">
        <v>8.4000000000000005E-2</v>
      </c>
      <c r="BT2742" s="10">
        <v>6.6000000000000003E-2</v>
      </c>
      <c r="BU2742" s="10">
        <v>6.05</v>
      </c>
      <c r="BV2742" s="10">
        <v>10.5</v>
      </c>
      <c r="BX2742" s="10">
        <v>0.114</v>
      </c>
      <c r="BY2742" s="10">
        <v>4.8000000000000001E-2</v>
      </c>
      <c r="BZ2742" s="10">
        <v>7.01</v>
      </c>
      <c r="CA2742" s="10">
        <v>10.5</v>
      </c>
      <c r="CC2742" s="10">
        <v>0.10199999999999999</v>
      </c>
      <c r="CD2742" s="10">
        <v>4.8000000000000001E-2</v>
      </c>
      <c r="CE2742" s="10">
        <v>6.39</v>
      </c>
      <c r="CF2742" s="10">
        <v>10.5</v>
      </c>
      <c r="CH2742" s="10">
        <v>2773</v>
      </c>
      <c r="CI2742" s="10" t="s">
        <v>315</v>
      </c>
      <c r="CJ2742" s="10">
        <v>0.04</v>
      </c>
      <c r="CK2742" s="10">
        <v>0.04</v>
      </c>
      <c r="CL2742" s="10">
        <v>3.21</v>
      </c>
      <c r="CM2742" s="10">
        <v>10.5</v>
      </c>
      <c r="CO2742" s="10">
        <v>0.04</v>
      </c>
      <c r="CP2742" s="10">
        <v>0.02</v>
      </c>
      <c r="CQ2742" s="10">
        <v>2.5299999999999998</v>
      </c>
      <c r="CR2742" s="10">
        <v>10.5</v>
      </c>
      <c r="CT2742" s="10">
        <v>0.06</v>
      </c>
      <c r="CU2742" s="10">
        <v>0.02</v>
      </c>
      <c r="CV2742" s="10">
        <v>3.58</v>
      </c>
      <c r="CW2742" s="10">
        <v>10.5</v>
      </c>
      <c r="CY2742" s="10">
        <v>2758</v>
      </c>
      <c r="CZ2742" s="10" t="s">
        <v>605</v>
      </c>
      <c r="DA2742" s="10">
        <v>3.282</v>
      </c>
      <c r="DB2742" s="10">
        <v>0.4</v>
      </c>
      <c r="DC2742" s="10">
        <v>183.76</v>
      </c>
      <c r="DD2742" s="10">
        <v>10.5</v>
      </c>
      <c r="DF2742" s="10">
        <v>3.9220000000000002</v>
      </c>
      <c r="DG2742" s="10">
        <v>0.48</v>
      </c>
      <c r="DH2742" s="10">
        <v>219.59</v>
      </c>
      <c r="DI2742" s="10">
        <v>10.5</v>
      </c>
      <c r="DK2742" s="10">
        <v>4.0819999999999999</v>
      </c>
      <c r="DL2742" s="10">
        <v>0.6</v>
      </c>
      <c r="DM2742" s="10">
        <v>229.29</v>
      </c>
      <c r="DN2742" s="10">
        <v>10.5</v>
      </c>
    </row>
    <row r="2743" spans="1:118" x14ac:dyDescent="0.25">
      <c r="A2743" s="10">
        <v>2777</v>
      </c>
      <c r="R2743" s="10">
        <v>2800</v>
      </c>
      <c r="S2743" s="10" t="s">
        <v>287</v>
      </c>
      <c r="T2743" s="10">
        <v>0.24000000000069122</v>
      </c>
      <c r="U2743" s="10">
        <v>0.14000000000010004</v>
      </c>
      <c r="V2743" s="10">
        <v>15.151536688278085</v>
      </c>
      <c r="W2743" s="10">
        <v>10.6</v>
      </c>
      <c r="Y2743" s="10">
        <v>0.34000000000014552</v>
      </c>
      <c r="Z2743" s="10">
        <v>0.13999999999987267</v>
      </c>
      <c r="AA2743" s="10">
        <v>20.051015716931552</v>
      </c>
      <c r="AB2743" s="10">
        <v>10.6</v>
      </c>
      <c r="AD2743" s="10">
        <v>0.3000000000001819</v>
      </c>
      <c r="AE2743" s="10">
        <v>0.16000000000008185</v>
      </c>
      <c r="AF2743" s="10">
        <v>18.540735085625421</v>
      </c>
      <c r="AG2743" s="10">
        <v>10.6</v>
      </c>
      <c r="AI2743" s="10">
        <v>2800</v>
      </c>
      <c r="AJ2743" s="10" t="s">
        <v>287</v>
      </c>
      <c r="AK2743" s="10">
        <v>0.34800000000022918</v>
      </c>
      <c r="AL2743" s="10">
        <v>6.6000000000008191E-2</v>
      </c>
      <c r="AM2743" s="10">
        <v>19.315265101740501</v>
      </c>
      <c r="AN2743" s="10">
        <v>10.1</v>
      </c>
      <c r="AP2743" s="10">
        <v>0.36000000000021826</v>
      </c>
      <c r="AQ2743" s="10">
        <v>6.6000000000008191E-2</v>
      </c>
      <c r="AR2743" s="10">
        <v>19.95855600393806</v>
      </c>
      <c r="AS2743" s="10">
        <v>10</v>
      </c>
      <c r="AU2743" s="10">
        <v>0.40200000000004366</v>
      </c>
      <c r="AV2743" s="10">
        <v>6.6000000000008191E-2</v>
      </c>
      <c r="AW2743" s="10">
        <v>22.215175303875849</v>
      </c>
      <c r="AX2743" s="10">
        <v>10.3</v>
      </c>
      <c r="AZ2743" s="10">
        <v>2782</v>
      </c>
      <c r="BA2743" s="10" t="s">
        <v>304</v>
      </c>
      <c r="BB2743" s="10">
        <v>4.2000000000371074E-2</v>
      </c>
      <c r="BC2743" s="10">
        <v>2.4000000000251022E-2</v>
      </c>
      <c r="BD2743" s="10">
        <v>4.5099334784857374</v>
      </c>
      <c r="BE2743" s="10">
        <v>6.1</v>
      </c>
      <c r="BG2743" s="10">
        <v>8.4000000000196445E-2</v>
      </c>
      <c r="BH2743" s="10">
        <v>2.4000000000251022E-2</v>
      </c>
      <c r="BI2743" s="10">
        <v>8.1448180749229966</v>
      </c>
      <c r="BJ2743" s="10">
        <v>6.1</v>
      </c>
      <c r="BL2743" s="10">
        <v>6.5999999999803549E-2</v>
      </c>
      <c r="BM2743" s="10">
        <v>2.3999999999978171E-2</v>
      </c>
      <c r="BN2743" s="10">
        <v>6.5474733790905892</v>
      </c>
      <c r="BO2743" s="10">
        <v>6.3</v>
      </c>
      <c r="BQ2743" s="10">
        <v>2776</v>
      </c>
      <c r="BR2743" s="10" t="s">
        <v>605</v>
      </c>
      <c r="CH2743" s="10">
        <v>2774</v>
      </c>
      <c r="CI2743" s="10" t="s">
        <v>306</v>
      </c>
      <c r="CJ2743" s="10">
        <v>6.0000000000000001E-3</v>
      </c>
      <c r="CK2743" s="10">
        <v>6.0000000000000001E-3</v>
      </c>
      <c r="CL2743" s="10">
        <v>0.48</v>
      </c>
      <c r="CM2743" s="10">
        <v>10.5</v>
      </c>
      <c r="CO2743" s="10">
        <v>0</v>
      </c>
      <c r="CP2743" s="10">
        <v>6.0000000000000001E-3</v>
      </c>
      <c r="CQ2743" s="10">
        <v>0.34</v>
      </c>
      <c r="CR2743" s="10">
        <v>10.5</v>
      </c>
      <c r="CT2743" s="10">
        <v>6.0000000000000001E-3</v>
      </c>
      <c r="CU2743" s="10">
        <v>6.0000000000000001E-3</v>
      </c>
      <c r="CV2743" s="10">
        <v>0.48</v>
      </c>
      <c r="CW2743" s="10">
        <v>10.5</v>
      </c>
      <c r="CY2743" s="10">
        <v>2759</v>
      </c>
      <c r="CZ2743" s="10" t="s">
        <v>288</v>
      </c>
      <c r="DA2743" s="10">
        <v>1.1200000000000001</v>
      </c>
      <c r="DB2743" s="10">
        <v>0.16</v>
      </c>
      <c r="DC2743" s="10">
        <v>62.88</v>
      </c>
      <c r="DD2743" s="10">
        <v>10.5</v>
      </c>
      <c r="DF2743" s="10">
        <v>1.48</v>
      </c>
      <c r="DG2743" s="10">
        <v>0.2</v>
      </c>
      <c r="DH2743" s="10">
        <v>83.01</v>
      </c>
      <c r="DI2743" s="10">
        <v>10.5</v>
      </c>
      <c r="DK2743" s="10">
        <v>1.44</v>
      </c>
      <c r="DL2743" s="10">
        <v>0.2</v>
      </c>
      <c r="DM2743" s="10">
        <v>80.8</v>
      </c>
      <c r="DN2743" s="10">
        <v>10.5</v>
      </c>
    </row>
    <row r="2744" spans="1:118" x14ac:dyDescent="0.25">
      <c r="A2744" s="10">
        <v>2778</v>
      </c>
      <c r="R2744" s="10">
        <v>2801</v>
      </c>
      <c r="S2744" s="10" t="s">
        <v>288</v>
      </c>
      <c r="AI2744" s="10">
        <v>2801</v>
      </c>
      <c r="AJ2744" s="10" t="s">
        <v>288</v>
      </c>
      <c r="AZ2744" s="10">
        <v>2783</v>
      </c>
      <c r="BA2744" s="10" t="s">
        <v>305</v>
      </c>
      <c r="BB2744" s="10">
        <v>0.32400000000052387</v>
      </c>
      <c r="BC2744" s="10">
        <v>0.19800000000022919</v>
      </c>
      <c r="BD2744" s="10">
        <v>35.400933803439138</v>
      </c>
      <c r="BE2744" s="10">
        <v>6.1</v>
      </c>
      <c r="BG2744" s="10">
        <v>0.45</v>
      </c>
      <c r="BH2744" s="10">
        <v>0.34200000000009823</v>
      </c>
      <c r="BI2744" s="10">
        <v>52.695456353900077</v>
      </c>
      <c r="BJ2744" s="10">
        <v>6.1</v>
      </c>
      <c r="BL2744" s="10">
        <v>0.3599999999980355</v>
      </c>
      <c r="BM2744" s="10">
        <v>0.17999999999983629</v>
      </c>
      <c r="BN2744" s="10">
        <v>37.52491478166435</v>
      </c>
      <c r="BO2744" s="10">
        <v>6.3</v>
      </c>
      <c r="BQ2744" s="10">
        <v>2777</v>
      </c>
      <c r="BR2744" s="10" t="s">
        <v>621</v>
      </c>
      <c r="BS2744" s="10">
        <v>1.2E-2</v>
      </c>
      <c r="BT2744" s="10">
        <v>1.7999999999999999E-2</v>
      </c>
      <c r="BU2744" s="10">
        <v>1.23</v>
      </c>
      <c r="BV2744" s="10">
        <v>10.199999999999999</v>
      </c>
      <c r="BX2744" s="10">
        <v>6.0000000000000001E-3</v>
      </c>
      <c r="BY2744" s="10">
        <v>1.7999999999999999E-2</v>
      </c>
      <c r="BZ2744" s="10">
        <v>1.08</v>
      </c>
      <c r="CA2744" s="10">
        <v>10.199999999999999</v>
      </c>
      <c r="CC2744" s="10">
        <v>1.7999999999999999E-2</v>
      </c>
      <c r="CD2744" s="10">
        <v>2.4E-2</v>
      </c>
      <c r="CE2744" s="10">
        <v>1.7</v>
      </c>
      <c r="CF2744" s="10">
        <v>10.199999999999999</v>
      </c>
      <c r="CH2744" s="10">
        <v>2775</v>
      </c>
      <c r="CI2744" s="10" t="s">
        <v>307</v>
      </c>
      <c r="CJ2744" s="10">
        <v>4.2000000000000003E-2</v>
      </c>
      <c r="CK2744" s="10">
        <v>3.5999999999999997E-2</v>
      </c>
      <c r="CL2744" s="10">
        <v>3.13</v>
      </c>
      <c r="CM2744" s="10">
        <v>10.5</v>
      </c>
      <c r="CO2744" s="10">
        <v>4.8000000000000001E-2</v>
      </c>
      <c r="CP2744" s="10">
        <v>5.3999999999999999E-2</v>
      </c>
      <c r="CQ2744" s="10">
        <v>4.09</v>
      </c>
      <c r="CR2744" s="10">
        <v>10.5</v>
      </c>
      <c r="CT2744" s="10">
        <v>4.8000000000000001E-2</v>
      </c>
      <c r="CU2744" s="10">
        <v>6.6000000000000003E-2</v>
      </c>
      <c r="CV2744" s="10">
        <v>4.62</v>
      </c>
      <c r="CW2744" s="10">
        <v>10.5</v>
      </c>
      <c r="CY2744" s="10">
        <v>2760</v>
      </c>
      <c r="CZ2744" s="10" t="s">
        <v>289</v>
      </c>
      <c r="DA2744" s="10">
        <v>1.6</v>
      </c>
      <c r="DB2744" s="10">
        <v>0.2</v>
      </c>
      <c r="DC2744" s="10">
        <v>89.62</v>
      </c>
      <c r="DD2744" s="10">
        <v>10.5</v>
      </c>
      <c r="DF2744" s="10">
        <v>1.92</v>
      </c>
      <c r="DG2744" s="10">
        <v>0.24</v>
      </c>
      <c r="DH2744" s="10">
        <v>107.54</v>
      </c>
      <c r="DI2744" s="10">
        <v>10.5</v>
      </c>
      <c r="DK2744" s="10">
        <v>2.08</v>
      </c>
      <c r="DL2744" s="10">
        <v>0.32</v>
      </c>
      <c r="DM2744" s="10">
        <v>116.97</v>
      </c>
      <c r="DN2744" s="10">
        <v>10.5</v>
      </c>
    </row>
    <row r="2745" spans="1:118" x14ac:dyDescent="0.25">
      <c r="A2745" s="10">
        <v>2779</v>
      </c>
      <c r="R2745" s="10">
        <v>2802</v>
      </c>
      <c r="S2745" s="10" t="s">
        <v>290</v>
      </c>
      <c r="T2745" s="10">
        <v>0.40000000000000568</v>
      </c>
      <c r="U2745" s="10">
        <v>7.9999999999998295E-2</v>
      </c>
      <c r="V2745" s="10">
        <v>22.244604705389246</v>
      </c>
      <c r="W2745" s="10">
        <v>10.6</v>
      </c>
      <c r="Y2745" s="10">
        <v>0.36000000000001364</v>
      </c>
      <c r="Z2745" s="10">
        <v>8.00000000000054E-2</v>
      </c>
      <c r="AA2745" s="10">
        <v>20.110250752084738</v>
      </c>
      <c r="AB2745" s="10">
        <v>10.6</v>
      </c>
      <c r="AD2745" s="10">
        <v>0.24000000000000909</v>
      </c>
      <c r="AE2745" s="10">
        <v>7.9999999999998295E-2</v>
      </c>
      <c r="AF2745" s="10">
        <v>13.795518203374328</v>
      </c>
      <c r="AG2745" s="10">
        <v>10.6</v>
      </c>
      <c r="AI2745" s="10">
        <v>2802</v>
      </c>
      <c r="AJ2745" s="10" t="s">
        <v>290</v>
      </c>
      <c r="AK2745" s="10">
        <v>0.30000000000006821</v>
      </c>
      <c r="AL2745" s="10">
        <v>1.9999999999996021E-2</v>
      </c>
      <c r="AM2745" s="10">
        <v>16.395786212647288</v>
      </c>
      <c r="AN2745" s="10">
        <v>10.1</v>
      </c>
      <c r="AP2745" s="10">
        <v>0.31000000000005912</v>
      </c>
      <c r="AQ2745" s="10">
        <v>1.0000000000005116E-2</v>
      </c>
      <c r="AR2745" s="10">
        <v>16.91358100040766</v>
      </c>
      <c r="AS2745" s="10">
        <v>10</v>
      </c>
      <c r="AU2745" s="10">
        <v>0.32000000000005002</v>
      </c>
      <c r="AV2745" s="10">
        <v>1.0000000000005116E-2</v>
      </c>
      <c r="AW2745" s="10">
        <v>17.458622089196894</v>
      </c>
      <c r="AX2745" s="10">
        <v>10.3</v>
      </c>
      <c r="AZ2745" s="10">
        <v>2784</v>
      </c>
      <c r="BA2745" s="10" t="s">
        <v>315</v>
      </c>
      <c r="BB2745" s="10">
        <v>0</v>
      </c>
      <c r="BC2745" s="10">
        <v>0</v>
      </c>
      <c r="BD2745" s="10">
        <v>0</v>
      </c>
      <c r="BE2745" s="10">
        <v>6.1</v>
      </c>
      <c r="BG2745" s="10">
        <v>0</v>
      </c>
      <c r="BH2745" s="10">
        <v>0</v>
      </c>
      <c r="BI2745" s="10">
        <v>0</v>
      </c>
      <c r="BJ2745" s="10">
        <v>6.1</v>
      </c>
      <c r="BL2745" s="10">
        <v>0</v>
      </c>
      <c r="BM2745" s="10">
        <v>0</v>
      </c>
      <c r="BN2745" s="10">
        <v>0</v>
      </c>
      <c r="BO2745" s="10">
        <v>6.3</v>
      </c>
      <c r="BQ2745" s="10">
        <v>2778</v>
      </c>
      <c r="BR2745" s="10" t="s">
        <v>285</v>
      </c>
      <c r="BS2745" s="10">
        <v>1.2E-2</v>
      </c>
      <c r="BT2745" s="10">
        <v>1E-3</v>
      </c>
      <c r="BU2745" s="10">
        <v>6</v>
      </c>
      <c r="BV2745" s="10">
        <v>10.199999999999999</v>
      </c>
      <c r="BX2745" s="10">
        <v>1.2E-2</v>
      </c>
      <c r="BY2745" s="10">
        <v>1E-3</v>
      </c>
      <c r="BZ2745" s="10">
        <v>6</v>
      </c>
      <c r="CA2745" s="10">
        <v>10.199999999999999</v>
      </c>
      <c r="CC2745" s="10">
        <v>1.7999999999999999E-2</v>
      </c>
      <c r="CD2745" s="10">
        <v>1E-3</v>
      </c>
      <c r="CE2745" s="10">
        <v>6</v>
      </c>
      <c r="CF2745" s="10">
        <v>10.199999999999999</v>
      </c>
      <c r="CH2745" s="10">
        <v>2776</v>
      </c>
      <c r="CI2745" s="10" t="s">
        <v>605</v>
      </c>
      <c r="CJ2745" s="10">
        <v>1.2E-2</v>
      </c>
      <c r="CK2745" s="10">
        <v>6.0000000000000001E-3</v>
      </c>
      <c r="CL2745" s="10">
        <v>0.82</v>
      </c>
      <c r="CM2745" s="10">
        <v>10.199999999999999</v>
      </c>
      <c r="CO2745" s="10">
        <v>1.2E-2</v>
      </c>
      <c r="CP2745" s="10">
        <v>6.0000000000000001E-3</v>
      </c>
      <c r="CQ2745" s="10">
        <v>0.82</v>
      </c>
      <c r="CR2745" s="10">
        <v>10.199999999999999</v>
      </c>
      <c r="CT2745" s="10">
        <v>1.7999999999999999E-2</v>
      </c>
      <c r="CU2745" s="10">
        <v>1.2E-2</v>
      </c>
      <c r="CV2745" s="10">
        <v>1.24</v>
      </c>
      <c r="CW2745" s="10">
        <v>10.199999999999999</v>
      </c>
      <c r="CY2745" s="10">
        <v>2761</v>
      </c>
      <c r="CZ2745" s="10" t="s">
        <v>290</v>
      </c>
      <c r="DA2745" s="10">
        <v>0.56000000000000005</v>
      </c>
      <c r="DB2745" s="10">
        <v>0.04</v>
      </c>
      <c r="DC2745" s="10">
        <v>31.2</v>
      </c>
      <c r="DD2745" s="10">
        <v>10.5</v>
      </c>
      <c r="DF2745" s="10">
        <v>0.52</v>
      </c>
      <c r="DG2745" s="10">
        <v>0.04</v>
      </c>
      <c r="DH2745" s="10">
        <v>28.99</v>
      </c>
      <c r="DI2745" s="10">
        <v>10.5</v>
      </c>
      <c r="DK2745" s="10">
        <v>0.56000000000000005</v>
      </c>
      <c r="DL2745" s="10">
        <v>0.08</v>
      </c>
      <c r="DM2745" s="10">
        <v>31.44</v>
      </c>
      <c r="DN2745" s="10">
        <v>10.5</v>
      </c>
    </row>
    <row r="2746" spans="1:118" x14ac:dyDescent="0.25">
      <c r="A2746" s="10">
        <v>2780</v>
      </c>
      <c r="R2746" s="10">
        <v>2803</v>
      </c>
      <c r="S2746" s="10" t="s">
        <v>307</v>
      </c>
      <c r="T2746" s="10">
        <v>0.15999999999985448</v>
      </c>
      <c r="U2746" s="10">
        <v>0.14000000000032742</v>
      </c>
      <c r="V2746" s="10">
        <v>11.593571613850969</v>
      </c>
      <c r="W2746" s="10">
        <v>10.6</v>
      </c>
      <c r="Y2746" s="10">
        <v>0.21999999999934516</v>
      </c>
      <c r="Z2746" s="10">
        <v>0.14000000000032742</v>
      </c>
      <c r="AA2746" s="10">
        <v>14.220094678139889</v>
      </c>
      <c r="AB2746" s="10">
        <v>10.6</v>
      </c>
      <c r="AD2746" s="10">
        <v>0.21999999999934516</v>
      </c>
      <c r="AE2746" s="10">
        <v>0.13999999999941792</v>
      </c>
      <c r="AF2746" s="10">
        <v>14.220094678113261</v>
      </c>
      <c r="AG2746" s="10">
        <v>10.6</v>
      </c>
      <c r="AI2746" s="10">
        <v>2803</v>
      </c>
      <c r="AJ2746" s="10" t="s">
        <v>307</v>
      </c>
      <c r="AK2746" s="10">
        <v>0.54000000000087311</v>
      </c>
      <c r="AL2746" s="10">
        <v>0.14000000000032742</v>
      </c>
      <c r="AM2746" s="10">
        <v>30.42060351402451</v>
      </c>
      <c r="AN2746" s="10">
        <v>10.1</v>
      </c>
      <c r="AP2746" s="10">
        <v>0.7000000000007276</v>
      </c>
      <c r="AQ2746" s="10">
        <v>0.13999999999941792</v>
      </c>
      <c r="AR2746" s="10">
        <v>38.928058234463364</v>
      </c>
      <c r="AS2746" s="10">
        <v>10</v>
      </c>
      <c r="AU2746" s="10">
        <v>0.73999999999978172</v>
      </c>
      <c r="AV2746" s="10">
        <v>0.15999999999985448</v>
      </c>
      <c r="AW2746" s="10">
        <v>41.285839744228589</v>
      </c>
      <c r="AX2746" s="10">
        <v>10.3</v>
      </c>
      <c r="AZ2746" s="10">
        <v>2785</v>
      </c>
      <c r="BA2746" s="10" t="s">
        <v>290</v>
      </c>
      <c r="BQ2746" s="10">
        <v>2779</v>
      </c>
      <c r="BR2746" s="10" t="s">
        <v>305</v>
      </c>
      <c r="BS2746" s="10">
        <v>6.0000000000000001E-3</v>
      </c>
      <c r="BT2746" s="10">
        <v>6.0000000000000001E-3</v>
      </c>
      <c r="BU2746" s="10">
        <v>0.48</v>
      </c>
      <c r="BV2746" s="10">
        <v>10.199999999999999</v>
      </c>
      <c r="BX2746" s="10">
        <v>0</v>
      </c>
      <c r="BY2746" s="10">
        <v>6.0000000000000001E-3</v>
      </c>
      <c r="BZ2746" s="10">
        <v>0.34</v>
      </c>
      <c r="CA2746" s="10">
        <v>10.199999999999999</v>
      </c>
      <c r="CC2746" s="10">
        <v>1.2E-2</v>
      </c>
      <c r="CD2746" s="10">
        <v>6.0000000000000001E-3</v>
      </c>
      <c r="CE2746" s="10">
        <v>0.76</v>
      </c>
      <c r="CF2746" s="10">
        <v>10.199999999999999</v>
      </c>
      <c r="CH2746" s="10">
        <v>2777</v>
      </c>
      <c r="CI2746" s="10" t="s">
        <v>621</v>
      </c>
      <c r="CJ2746" s="10">
        <v>0</v>
      </c>
      <c r="CK2746" s="10">
        <v>0</v>
      </c>
      <c r="CL2746" s="10">
        <v>0</v>
      </c>
      <c r="CM2746" s="10">
        <v>10.199999999999999</v>
      </c>
      <c r="CO2746" s="10">
        <v>0</v>
      </c>
      <c r="CP2746" s="10">
        <v>0</v>
      </c>
      <c r="CQ2746" s="10">
        <v>0</v>
      </c>
      <c r="CR2746" s="10">
        <v>10.199999999999999</v>
      </c>
      <c r="CT2746" s="10">
        <v>0</v>
      </c>
      <c r="CU2746" s="10">
        <v>0</v>
      </c>
      <c r="CV2746" s="10">
        <v>0</v>
      </c>
      <c r="CW2746" s="10">
        <v>10.199999999999999</v>
      </c>
      <c r="CY2746" s="10">
        <v>3281</v>
      </c>
      <c r="CZ2746" s="10" t="s">
        <v>611</v>
      </c>
    </row>
    <row r="2747" spans="1:118" x14ac:dyDescent="0.25">
      <c r="A2747" s="10">
        <v>2781</v>
      </c>
      <c r="R2747" s="10">
        <v>2804</v>
      </c>
      <c r="S2747" s="10" t="s">
        <v>605</v>
      </c>
      <c r="AI2747" s="10">
        <v>2804</v>
      </c>
      <c r="AJ2747" s="10" t="s">
        <v>605</v>
      </c>
      <c r="AZ2747" s="10">
        <v>2786</v>
      </c>
      <c r="BA2747" s="10" t="s">
        <v>291</v>
      </c>
      <c r="BQ2747" s="10">
        <v>2780</v>
      </c>
      <c r="BR2747" s="10" t="s">
        <v>608</v>
      </c>
      <c r="BS2747" s="10">
        <v>0.80700000000000005</v>
      </c>
      <c r="BT2747" s="10">
        <v>0.24</v>
      </c>
      <c r="BU2747" s="10">
        <v>69.55</v>
      </c>
      <c r="BV2747" s="10">
        <v>6.2</v>
      </c>
      <c r="BX2747" s="10">
        <v>0.69699999999999995</v>
      </c>
      <c r="BY2747" s="10">
        <v>0.156</v>
      </c>
      <c r="BZ2747" s="10">
        <v>58.95</v>
      </c>
      <c r="CA2747" s="10">
        <v>6.2</v>
      </c>
      <c r="CC2747" s="10">
        <v>0.82399999999999995</v>
      </c>
      <c r="CD2747" s="10">
        <v>0.216</v>
      </c>
      <c r="CE2747" s="10">
        <v>70.37</v>
      </c>
      <c r="CF2747" s="10">
        <v>6.1</v>
      </c>
      <c r="CH2747" s="10">
        <v>2778</v>
      </c>
      <c r="CI2747" s="10" t="s">
        <v>285</v>
      </c>
      <c r="CJ2747" s="10">
        <v>6.0000000000000001E-3</v>
      </c>
      <c r="CK2747" s="10">
        <v>0</v>
      </c>
      <c r="CL2747" s="10">
        <v>0.34</v>
      </c>
      <c r="CM2747" s="10">
        <v>10.199999999999999</v>
      </c>
      <c r="CO2747" s="10">
        <v>6.0000000000000001E-3</v>
      </c>
      <c r="CP2747" s="10">
        <v>0</v>
      </c>
      <c r="CQ2747" s="10">
        <v>0.34</v>
      </c>
      <c r="CR2747" s="10">
        <v>10.199999999999999</v>
      </c>
      <c r="CT2747" s="10">
        <v>1.2E-2</v>
      </c>
      <c r="CU2747" s="10">
        <v>6.0000000000000001E-3</v>
      </c>
      <c r="CV2747" s="10">
        <v>0.76</v>
      </c>
      <c r="CW2747" s="10">
        <v>10.199999999999999</v>
      </c>
      <c r="CY2747" s="10">
        <v>3282</v>
      </c>
      <c r="CZ2747" s="10" t="s">
        <v>815</v>
      </c>
    </row>
    <row r="2748" spans="1:118" x14ac:dyDescent="0.25">
      <c r="A2748" s="10">
        <v>2782</v>
      </c>
      <c r="R2748" s="10">
        <v>2805</v>
      </c>
      <c r="S2748" s="10" t="s">
        <v>621</v>
      </c>
      <c r="T2748" s="10">
        <v>0.24000000000046384</v>
      </c>
      <c r="U2748" s="10">
        <v>0.24000000000012278</v>
      </c>
      <c r="V2748" s="10">
        <v>18.864565082812227</v>
      </c>
      <c r="W2748" s="10">
        <v>10.4</v>
      </c>
      <c r="Y2748" s="10">
        <v>0.11999999999989086</v>
      </c>
      <c r="Z2748" s="10">
        <v>0.23999999999978172</v>
      </c>
      <c r="AA2748" s="10">
        <v>14.913748182510599</v>
      </c>
      <c r="AB2748" s="10">
        <v>10.4</v>
      </c>
      <c r="AD2748" s="10">
        <v>0.48000000000024556</v>
      </c>
      <c r="AE2748" s="10">
        <v>0.36000000000001364</v>
      </c>
      <c r="AF2748" s="10">
        <v>33.348154735449342</v>
      </c>
      <c r="AG2748" s="10">
        <v>10.4</v>
      </c>
      <c r="AI2748" s="10">
        <v>2805</v>
      </c>
      <c r="AJ2748" s="10" t="s">
        <v>621</v>
      </c>
      <c r="AK2748" s="10">
        <v>1.4400000000000546</v>
      </c>
      <c r="AL2748" s="10">
        <v>0.23999999999978172</v>
      </c>
      <c r="AM2748" s="10">
        <v>81.139562431724684</v>
      </c>
      <c r="AN2748" s="10">
        <v>10.4</v>
      </c>
      <c r="AP2748" s="10">
        <v>1.4400000000000546</v>
      </c>
      <c r="AQ2748" s="10">
        <v>0.3600000000003547</v>
      </c>
      <c r="AR2748" s="10">
        <v>82.498778636199233</v>
      </c>
      <c r="AS2748" s="10">
        <v>10.4</v>
      </c>
      <c r="AU2748" s="10">
        <v>0.96000000000049113</v>
      </c>
      <c r="AV2748" s="10">
        <v>0.47999999999956344</v>
      </c>
      <c r="AW2748" s="10">
        <v>59.654992730110223</v>
      </c>
      <c r="AX2748" s="10">
        <v>10.4</v>
      </c>
      <c r="AZ2748" s="10">
        <v>2787</v>
      </c>
      <c r="BA2748" s="10" t="s">
        <v>292</v>
      </c>
      <c r="BB2748" s="10">
        <v>9.0000000000327415E-2</v>
      </c>
      <c r="BC2748" s="10">
        <v>4.2000000000098223E-2</v>
      </c>
      <c r="BD2748" s="10">
        <v>9.2595256520435694</v>
      </c>
      <c r="BE2748" s="10">
        <v>6.1</v>
      </c>
      <c r="BG2748" s="10">
        <v>5.4000000000087311E-2</v>
      </c>
      <c r="BH2748" s="10">
        <v>6.0000000000218282E-2</v>
      </c>
      <c r="BI2748" s="10">
        <v>7.5258012570075428</v>
      </c>
      <c r="BJ2748" s="10">
        <v>6.1</v>
      </c>
      <c r="BL2748" s="10">
        <v>6.6000000000349252E-2</v>
      </c>
      <c r="BM2748" s="10">
        <v>3.0000000000109141E-2</v>
      </c>
      <c r="BN2748" s="10">
        <v>6.7591157786621787</v>
      </c>
      <c r="BO2748" s="10">
        <v>6.3</v>
      </c>
      <c r="BQ2748" s="10">
        <v>2781</v>
      </c>
      <c r="BR2748" s="10" t="s">
        <v>530</v>
      </c>
      <c r="BS2748" s="10">
        <v>0.20200000000000001</v>
      </c>
      <c r="BT2748" s="10">
        <v>4.2999999999999997E-2</v>
      </c>
      <c r="BU2748" s="10">
        <v>19.22</v>
      </c>
      <c r="BV2748" s="10">
        <v>6.2</v>
      </c>
      <c r="BX2748" s="10">
        <v>0.16900000000000001</v>
      </c>
      <c r="BY2748" s="10">
        <v>2.5999999999999999E-2</v>
      </c>
      <c r="BZ2748" s="10">
        <v>15.97</v>
      </c>
      <c r="CA2748" s="10">
        <v>6.2</v>
      </c>
      <c r="CC2748" s="10">
        <v>0.2</v>
      </c>
      <c r="CD2748" s="10">
        <v>0.04</v>
      </c>
      <c r="CE2748" s="10">
        <v>19.04</v>
      </c>
      <c r="CF2748" s="10">
        <v>6.1</v>
      </c>
      <c r="CH2748" s="10">
        <v>2779</v>
      </c>
      <c r="CI2748" s="10" t="s">
        <v>305</v>
      </c>
      <c r="CJ2748" s="10">
        <v>6.0000000000000001E-3</v>
      </c>
      <c r="CK2748" s="10">
        <v>6.0000000000000001E-3</v>
      </c>
      <c r="CL2748" s="10">
        <v>0.48</v>
      </c>
      <c r="CM2748" s="10">
        <v>10.199999999999999</v>
      </c>
      <c r="CO2748" s="10">
        <v>6.0000000000000001E-3</v>
      </c>
      <c r="CP2748" s="10">
        <v>6.0000000000000001E-3</v>
      </c>
      <c r="CQ2748" s="10">
        <v>0.48</v>
      </c>
      <c r="CR2748" s="10">
        <v>10.199999999999999</v>
      </c>
      <c r="CT2748" s="10">
        <v>6.0000000000000001E-3</v>
      </c>
      <c r="CU2748" s="10">
        <v>6.0000000000000001E-3</v>
      </c>
      <c r="CV2748" s="10">
        <v>0.48</v>
      </c>
      <c r="CW2748" s="10">
        <v>10.199999999999999</v>
      </c>
      <c r="CY2748" s="10">
        <v>2762</v>
      </c>
      <c r="CZ2748" s="10" t="s">
        <v>605</v>
      </c>
      <c r="DA2748" s="10">
        <v>0.48799999999999999</v>
      </c>
      <c r="DB2748" s="10">
        <v>0.22</v>
      </c>
      <c r="DC2748" s="10">
        <v>29.47</v>
      </c>
      <c r="DD2748" s="10">
        <v>10.6</v>
      </c>
      <c r="DF2748" s="10">
        <v>0.48399999999999999</v>
      </c>
      <c r="DG2748" s="10">
        <v>0.24</v>
      </c>
      <c r="DH2748" s="10">
        <v>29.74</v>
      </c>
      <c r="DI2748" s="10">
        <v>10.6</v>
      </c>
      <c r="DK2748" s="10">
        <v>0.55800000000000005</v>
      </c>
      <c r="DL2748" s="10">
        <v>0.28000000000000003</v>
      </c>
      <c r="DM2748" s="10">
        <v>34.39</v>
      </c>
      <c r="DN2748" s="10">
        <v>10.6</v>
      </c>
    </row>
    <row r="2749" spans="1:118" x14ac:dyDescent="0.25">
      <c r="A2749" s="10">
        <v>2783</v>
      </c>
      <c r="R2749" s="10">
        <v>2806</v>
      </c>
      <c r="S2749" s="10" t="s">
        <v>285</v>
      </c>
      <c r="T2749" s="10">
        <v>2.0000000000010232E-2</v>
      </c>
      <c r="U2749" s="10">
        <v>0</v>
      </c>
      <c r="V2749" s="10">
        <v>1.1116051578485011</v>
      </c>
      <c r="W2749" s="10">
        <v>10.4</v>
      </c>
      <c r="Y2749" s="10">
        <v>0</v>
      </c>
      <c r="Z2749" s="10">
        <v>0</v>
      </c>
      <c r="AA2749" s="10">
        <v>0</v>
      </c>
      <c r="AB2749" s="10">
        <v>10.4</v>
      </c>
      <c r="AD2749" s="10">
        <v>2.0000000000010232E-2</v>
      </c>
      <c r="AE2749" s="10">
        <v>2.000000000000135E-2</v>
      </c>
      <c r="AF2749" s="10">
        <v>1.5720470902328862</v>
      </c>
      <c r="AG2749" s="10">
        <v>10.4</v>
      </c>
      <c r="AI2749" s="10">
        <v>2806</v>
      </c>
      <c r="AJ2749" s="10" t="s">
        <v>285</v>
      </c>
      <c r="AK2749" s="10">
        <v>0</v>
      </c>
      <c r="AL2749" s="10">
        <v>1.9999999999999574E-2</v>
      </c>
      <c r="AM2749" s="10">
        <v>1.1116051578479087</v>
      </c>
      <c r="AN2749" s="10">
        <v>10.4</v>
      </c>
      <c r="AP2749" s="10">
        <v>0</v>
      </c>
      <c r="AQ2749" s="10">
        <v>0</v>
      </c>
      <c r="AR2749" s="10">
        <v>0</v>
      </c>
      <c r="AS2749" s="10">
        <v>10.4</v>
      </c>
      <c r="AU2749" s="10">
        <v>2.0000000000010232E-2</v>
      </c>
      <c r="AV2749" s="10">
        <v>0</v>
      </c>
      <c r="AW2749" s="10">
        <v>1.1116051578485011</v>
      </c>
      <c r="AX2749" s="10">
        <v>10.4</v>
      </c>
      <c r="AZ2749" s="10">
        <v>2788</v>
      </c>
      <c r="BA2749" s="10" t="s">
        <v>294</v>
      </c>
      <c r="BB2749" s="10">
        <v>1.4399999999986902E-2</v>
      </c>
      <c r="BC2749" s="10">
        <v>7.1999999999934512E-3</v>
      </c>
      <c r="BD2749" s="10">
        <v>1.5009965912720342</v>
      </c>
      <c r="BE2749" s="10">
        <v>6.1</v>
      </c>
      <c r="BG2749" s="10">
        <v>1.4399999999986902E-2</v>
      </c>
      <c r="BH2749" s="10">
        <v>7.1999999999934512E-3</v>
      </c>
      <c r="BI2749" s="10">
        <v>1.5009965912720342</v>
      </c>
      <c r="BJ2749" s="10">
        <v>6.1</v>
      </c>
      <c r="BL2749" s="10">
        <v>1.4399999999986902E-2</v>
      </c>
      <c r="BM2749" s="10">
        <v>1.0799999999908322E-2</v>
      </c>
      <c r="BN2749" s="10">
        <v>1.6781652060352894</v>
      </c>
      <c r="BO2749" s="10">
        <v>6.3</v>
      </c>
      <c r="BQ2749" s="10">
        <v>2782</v>
      </c>
      <c r="BR2749" s="10" t="s">
        <v>304</v>
      </c>
      <c r="BS2749" s="10">
        <v>0.108</v>
      </c>
      <c r="BT2749" s="10">
        <v>4.2000000000000003E-2</v>
      </c>
      <c r="BU2749" s="10">
        <v>10.8</v>
      </c>
      <c r="BV2749" s="10">
        <v>6.2</v>
      </c>
      <c r="BX2749" s="10">
        <v>0.108</v>
      </c>
      <c r="BY2749" s="10">
        <v>0.03</v>
      </c>
      <c r="BZ2749" s="10">
        <v>10.45</v>
      </c>
      <c r="CA2749" s="10">
        <v>6.2</v>
      </c>
      <c r="CC2749" s="10">
        <v>0.126</v>
      </c>
      <c r="CD2749" s="10">
        <v>3.5999999999999997E-2</v>
      </c>
      <c r="CE2749" s="10">
        <v>12.22</v>
      </c>
      <c r="CF2749" s="10">
        <v>6.1</v>
      </c>
      <c r="CH2749" s="10">
        <v>2780</v>
      </c>
      <c r="CI2749" s="10" t="s">
        <v>608</v>
      </c>
      <c r="CY2749" s="10">
        <v>2763</v>
      </c>
      <c r="CZ2749" s="10" t="s">
        <v>621</v>
      </c>
      <c r="DA2749" s="10">
        <v>0.18</v>
      </c>
      <c r="DB2749" s="10">
        <v>0.09</v>
      </c>
      <c r="DC2749" s="10">
        <v>11.08</v>
      </c>
      <c r="DD2749" s="10">
        <v>10.6</v>
      </c>
      <c r="DF2749" s="10">
        <v>0.24</v>
      </c>
      <c r="DG2749" s="10">
        <v>0.1</v>
      </c>
      <c r="DH2749" s="10">
        <v>14.31</v>
      </c>
      <c r="DI2749" s="10">
        <v>10.6</v>
      </c>
      <c r="DK2749" s="10">
        <v>0.25</v>
      </c>
      <c r="DL2749" s="10">
        <v>0.11</v>
      </c>
      <c r="DM2749" s="10">
        <v>15.04</v>
      </c>
      <c r="DN2749" s="10">
        <v>10.6</v>
      </c>
    </row>
    <row r="2750" spans="1:118" x14ac:dyDescent="0.25">
      <c r="A2750" s="10">
        <v>2784</v>
      </c>
      <c r="R2750" s="10">
        <v>2807</v>
      </c>
      <c r="S2750" s="10" t="s">
        <v>287</v>
      </c>
      <c r="AI2750" s="10">
        <v>2807</v>
      </c>
      <c r="AJ2750" s="10" t="s">
        <v>287</v>
      </c>
      <c r="AZ2750" s="10">
        <v>2789</v>
      </c>
      <c r="BA2750" s="10" t="s">
        <v>608</v>
      </c>
      <c r="BB2750" s="10">
        <v>0.57599999999947615</v>
      </c>
      <c r="BC2750" s="10">
        <v>0.47999999999956344</v>
      </c>
      <c r="BD2750" s="10">
        <v>5.671931958760343</v>
      </c>
      <c r="BE2750" s="10">
        <v>6.4</v>
      </c>
      <c r="BG2750" s="10">
        <v>0.86400000000139698</v>
      </c>
      <c r="BH2750" s="10">
        <v>0.62400000000052391</v>
      </c>
      <c r="BI2750" s="10">
        <v>7.2573430904801048</v>
      </c>
      <c r="BJ2750" s="10">
        <v>6.4</v>
      </c>
      <c r="BL2750" s="10">
        <v>0.86400000000139698</v>
      </c>
      <c r="BM2750" s="10">
        <v>0.52799999999842839</v>
      </c>
      <c r="BN2750" s="10">
        <v>10.06738760203468</v>
      </c>
      <c r="BO2750" s="10">
        <v>6.4</v>
      </c>
      <c r="BQ2750" s="10">
        <v>2783</v>
      </c>
      <c r="BR2750" s="10" t="s">
        <v>305</v>
      </c>
      <c r="BS2750" s="10">
        <v>0.68400000000000005</v>
      </c>
      <c r="BT2750" s="10">
        <v>0.19800000000000001</v>
      </c>
      <c r="BU2750" s="10">
        <v>66.39</v>
      </c>
      <c r="BV2750" s="10">
        <v>6.2</v>
      </c>
      <c r="BX2750" s="10">
        <v>0.57599999999999996</v>
      </c>
      <c r="BY2750" s="10">
        <v>0.126</v>
      </c>
      <c r="BZ2750" s="10">
        <v>54.97</v>
      </c>
      <c r="CA2750" s="10">
        <v>6.2</v>
      </c>
      <c r="CC2750" s="10">
        <v>0.68400000000000005</v>
      </c>
      <c r="CD2750" s="10">
        <v>0.18</v>
      </c>
      <c r="CE2750" s="10">
        <v>65.94</v>
      </c>
      <c r="CF2750" s="10">
        <v>6.1</v>
      </c>
      <c r="CH2750" s="10">
        <v>2781</v>
      </c>
      <c r="CI2750" s="10" t="s">
        <v>530</v>
      </c>
      <c r="CJ2750" s="10">
        <v>4.4999999999999998E-2</v>
      </c>
      <c r="CK2750" s="10">
        <v>3.4000000000000002E-2</v>
      </c>
      <c r="CL2750" s="10">
        <v>5.26</v>
      </c>
      <c r="CM2750" s="10">
        <v>6.1</v>
      </c>
      <c r="CO2750" s="10">
        <v>5.8000000000000003E-2</v>
      </c>
      <c r="CP2750" s="10">
        <v>5.1999999999999998E-2</v>
      </c>
      <c r="CQ2750" s="10">
        <v>7.21</v>
      </c>
      <c r="CR2750" s="10">
        <v>5.9</v>
      </c>
      <c r="CT2750" s="10">
        <v>6.3E-2</v>
      </c>
      <c r="CU2750" s="10">
        <v>4.2999999999999997E-2</v>
      </c>
      <c r="CV2750" s="10">
        <v>7.14</v>
      </c>
      <c r="CW2750" s="10">
        <v>6.2</v>
      </c>
      <c r="CY2750" s="10">
        <v>2764</v>
      </c>
      <c r="CZ2750" s="10" t="s">
        <v>315</v>
      </c>
      <c r="DA2750" s="10">
        <v>0.12</v>
      </c>
      <c r="DB2750" s="10">
        <v>0.08</v>
      </c>
      <c r="DC2750" s="10">
        <v>7.94</v>
      </c>
      <c r="DD2750" s="10">
        <v>10.6</v>
      </c>
      <c r="DF2750" s="10">
        <v>0.14000000000000001</v>
      </c>
      <c r="DG2750" s="10">
        <v>0.08</v>
      </c>
      <c r="DH2750" s="10">
        <v>8.8800000000000008</v>
      </c>
      <c r="DI2750" s="10">
        <v>10.6</v>
      </c>
      <c r="DK2750" s="10">
        <v>0.18</v>
      </c>
      <c r="DL2750" s="10">
        <v>0.1</v>
      </c>
      <c r="DM2750" s="10">
        <v>11.34</v>
      </c>
      <c r="DN2750" s="10">
        <v>10.6</v>
      </c>
    </row>
    <row r="2751" spans="1:118" x14ac:dyDescent="0.25">
      <c r="A2751" s="10">
        <v>2785</v>
      </c>
      <c r="R2751" s="10">
        <v>2808</v>
      </c>
      <c r="S2751" s="10" t="s">
        <v>290</v>
      </c>
      <c r="T2751" s="10">
        <v>0</v>
      </c>
      <c r="U2751" s="10">
        <v>0</v>
      </c>
      <c r="V2751" s="10">
        <v>0</v>
      </c>
      <c r="W2751" s="10">
        <v>10.4</v>
      </c>
      <c r="Y2751" s="10">
        <v>0</v>
      </c>
      <c r="Z2751" s="10">
        <v>0</v>
      </c>
      <c r="AA2751" s="10">
        <v>0</v>
      </c>
      <c r="AB2751" s="10">
        <v>10.4</v>
      </c>
      <c r="AD2751" s="10">
        <v>0</v>
      </c>
      <c r="AE2751" s="10">
        <v>2.9999999999994031E-2</v>
      </c>
      <c r="AF2751" s="10">
        <v>1.6674077367715667</v>
      </c>
      <c r="AG2751" s="10">
        <v>10.4</v>
      </c>
      <c r="AI2751" s="10">
        <v>2808</v>
      </c>
      <c r="AJ2751" s="10" t="s">
        <v>290</v>
      </c>
      <c r="AK2751" s="10">
        <v>0</v>
      </c>
      <c r="AL2751" s="10">
        <v>0</v>
      </c>
      <c r="AM2751" s="10">
        <v>0</v>
      </c>
      <c r="AN2751" s="10">
        <v>10.4</v>
      </c>
      <c r="AP2751" s="10">
        <v>0</v>
      </c>
      <c r="AQ2751" s="10">
        <v>0</v>
      </c>
      <c r="AR2751" s="10">
        <v>0</v>
      </c>
      <c r="AS2751" s="10">
        <v>10.4</v>
      </c>
      <c r="AU2751" s="10">
        <v>0</v>
      </c>
      <c r="AV2751" s="10">
        <v>0</v>
      </c>
      <c r="AW2751" s="10">
        <v>0</v>
      </c>
      <c r="AX2751" s="10">
        <v>10.4</v>
      </c>
      <c r="AZ2751" s="10">
        <v>2790</v>
      </c>
      <c r="BA2751" s="10" t="s">
        <v>530</v>
      </c>
      <c r="BB2751" s="10">
        <v>0</v>
      </c>
      <c r="BC2751" s="10">
        <v>0</v>
      </c>
      <c r="BD2751" s="10">
        <v>0</v>
      </c>
      <c r="BE2751" s="10">
        <v>0</v>
      </c>
      <c r="BG2751" s="10">
        <v>0</v>
      </c>
      <c r="BH2751" s="10">
        <v>0</v>
      </c>
      <c r="BI2751" s="10">
        <v>0</v>
      </c>
      <c r="BJ2751" s="10">
        <v>0</v>
      </c>
      <c r="BL2751" s="10">
        <v>0</v>
      </c>
      <c r="BM2751" s="10">
        <v>0</v>
      </c>
      <c r="BN2751" s="10">
        <v>0</v>
      </c>
      <c r="BO2751" s="10">
        <v>0</v>
      </c>
      <c r="BQ2751" s="10">
        <v>2784</v>
      </c>
      <c r="BR2751" s="10" t="s">
        <v>315</v>
      </c>
      <c r="BS2751" s="10">
        <v>0</v>
      </c>
      <c r="BT2751" s="10">
        <v>0</v>
      </c>
      <c r="BU2751" s="10">
        <v>0</v>
      </c>
      <c r="BV2751" s="10">
        <v>6.2</v>
      </c>
      <c r="BX2751" s="10">
        <v>0</v>
      </c>
      <c r="BY2751" s="10">
        <v>0</v>
      </c>
      <c r="BZ2751" s="10">
        <v>0</v>
      </c>
      <c r="CA2751" s="10">
        <v>6.2</v>
      </c>
      <c r="CC2751" s="10">
        <v>0</v>
      </c>
      <c r="CD2751" s="10">
        <v>0</v>
      </c>
      <c r="CE2751" s="10">
        <v>0</v>
      </c>
      <c r="CF2751" s="10">
        <v>6.1</v>
      </c>
      <c r="CH2751" s="10">
        <v>2782</v>
      </c>
      <c r="CI2751" s="10" t="s">
        <v>304</v>
      </c>
      <c r="CJ2751" s="10">
        <v>0.03</v>
      </c>
      <c r="CK2751" s="10">
        <v>1.7999999999999999E-2</v>
      </c>
      <c r="CL2751" s="10">
        <v>3.26</v>
      </c>
      <c r="CM2751" s="10">
        <v>6.1</v>
      </c>
      <c r="CO2751" s="10">
        <v>7.1999999999999995E-2</v>
      </c>
      <c r="CP2751" s="10">
        <v>2.4E-2</v>
      </c>
      <c r="CQ2751" s="10">
        <v>7.08</v>
      </c>
      <c r="CR2751" s="10">
        <v>5.9</v>
      </c>
      <c r="CT2751" s="10">
        <v>5.3999999999999999E-2</v>
      </c>
      <c r="CU2751" s="10">
        <v>1.7999999999999999E-2</v>
      </c>
      <c r="CV2751" s="10">
        <v>5.31</v>
      </c>
      <c r="CW2751" s="10">
        <v>6.2</v>
      </c>
      <c r="CY2751" s="10">
        <v>2765</v>
      </c>
      <c r="CZ2751" s="10" t="s">
        <v>307</v>
      </c>
      <c r="DA2751" s="10">
        <v>0.32</v>
      </c>
      <c r="DB2751" s="10">
        <v>0.14000000000000001</v>
      </c>
      <c r="DC2751" s="10">
        <v>19.23</v>
      </c>
      <c r="DD2751" s="10">
        <v>10.6</v>
      </c>
      <c r="DF2751" s="10">
        <v>0.3</v>
      </c>
      <c r="DG2751" s="10">
        <v>0.16</v>
      </c>
      <c r="DH2751" s="10">
        <v>18.72</v>
      </c>
      <c r="DI2751" s="10">
        <v>10.6</v>
      </c>
      <c r="DK2751" s="10">
        <v>0.32</v>
      </c>
      <c r="DL2751" s="10">
        <v>0.18</v>
      </c>
      <c r="DM2751" s="10">
        <v>20.21</v>
      </c>
      <c r="DN2751" s="10">
        <v>10.6</v>
      </c>
    </row>
    <row r="2752" spans="1:118" x14ac:dyDescent="0.25">
      <c r="A2752" s="10">
        <v>2786</v>
      </c>
      <c r="R2752" s="10">
        <v>2809</v>
      </c>
      <c r="S2752" s="10" t="s">
        <v>291</v>
      </c>
      <c r="T2752" s="10">
        <v>0</v>
      </c>
      <c r="U2752" s="10">
        <v>0</v>
      </c>
      <c r="V2752" s="10">
        <v>0</v>
      </c>
      <c r="W2752" s="10">
        <v>10.4</v>
      </c>
      <c r="Y2752" s="10">
        <v>0</v>
      </c>
      <c r="Z2752" s="10">
        <v>0</v>
      </c>
      <c r="AA2752" s="10">
        <v>0</v>
      </c>
      <c r="AB2752" s="10">
        <v>10.4</v>
      </c>
      <c r="AD2752" s="10">
        <v>1.999999999998181E-2</v>
      </c>
      <c r="AE2752" s="10">
        <v>0</v>
      </c>
      <c r="AF2752" s="10">
        <v>1.1116051578469213</v>
      </c>
      <c r="AG2752" s="10">
        <v>10.4</v>
      </c>
      <c r="AI2752" s="10">
        <v>2809</v>
      </c>
      <c r="AJ2752" s="10" t="s">
        <v>291</v>
      </c>
      <c r="AK2752" s="10">
        <v>0.13999999999987267</v>
      </c>
      <c r="AL2752" s="10">
        <v>0.16000000000008185</v>
      </c>
      <c r="AM2752" s="10">
        <v>11.8165249141102</v>
      </c>
      <c r="AN2752" s="10">
        <v>10.4</v>
      </c>
      <c r="AP2752" s="10">
        <v>0.12000000000011823</v>
      </c>
      <c r="AQ2752" s="10">
        <v>0.11999999999989086</v>
      </c>
      <c r="AR2752" s="10">
        <v>9.4322825413949438</v>
      </c>
      <c r="AS2752" s="10">
        <v>10.4</v>
      </c>
      <c r="AU2752" s="10">
        <v>0.11999999999989086</v>
      </c>
      <c r="AV2752" s="10">
        <v>0.13999999999987267</v>
      </c>
      <c r="AW2752" s="10">
        <v>10.248493171725769</v>
      </c>
      <c r="AX2752" s="10">
        <v>10.4</v>
      </c>
      <c r="AZ2752" s="10">
        <v>2791</v>
      </c>
      <c r="BA2752" s="10" t="s">
        <v>285</v>
      </c>
      <c r="BB2752" s="10">
        <v>0.21599999999816646</v>
      </c>
      <c r="BC2752" s="10">
        <v>0.16199999999862486</v>
      </c>
      <c r="BD2752" s="10">
        <v>24.010671409311524</v>
      </c>
      <c r="BE2752" s="10">
        <v>6.4</v>
      </c>
      <c r="BG2752" s="10">
        <v>0.26999999999934515</v>
      </c>
      <c r="BH2752" s="10">
        <v>0.16200000000026193</v>
      </c>
      <c r="BI2752" s="10">
        <v>28.001013990326324</v>
      </c>
      <c r="BJ2752" s="10">
        <v>6.4</v>
      </c>
      <c r="BL2752" s="10">
        <v>0.34199999999764258</v>
      </c>
      <c r="BM2752" s="10">
        <v>0.18000000000065483</v>
      </c>
      <c r="BN2752" s="10">
        <v>34.368731877521469</v>
      </c>
      <c r="BO2752" s="10">
        <v>6.4</v>
      </c>
      <c r="BQ2752" s="10">
        <v>2785</v>
      </c>
      <c r="BR2752" s="10" t="s">
        <v>290</v>
      </c>
      <c r="CH2752" s="10">
        <v>2783</v>
      </c>
      <c r="CI2752" s="10" t="s">
        <v>305</v>
      </c>
      <c r="CJ2752" s="10">
        <v>0.45</v>
      </c>
      <c r="CK2752" s="10">
        <v>0.23400000000000001</v>
      </c>
      <c r="CL2752" s="10">
        <v>47.29</v>
      </c>
      <c r="CM2752" s="10">
        <v>6.1</v>
      </c>
      <c r="CO2752" s="10">
        <v>0.63</v>
      </c>
      <c r="CP2752" s="10">
        <v>0.30599999999999999</v>
      </c>
      <c r="CQ2752" s="10">
        <v>65.3</v>
      </c>
      <c r="CR2752" s="10">
        <v>5.9</v>
      </c>
      <c r="CT2752" s="10">
        <v>0.46800000000000003</v>
      </c>
      <c r="CU2752" s="10">
        <v>0.19800000000000001</v>
      </c>
      <c r="CV2752" s="10">
        <v>47.38</v>
      </c>
      <c r="CW2752" s="10">
        <v>6.2</v>
      </c>
      <c r="CY2752" s="10">
        <v>2766</v>
      </c>
      <c r="CZ2752" s="10" t="s">
        <v>309</v>
      </c>
      <c r="DA2752" s="10">
        <v>0</v>
      </c>
      <c r="DB2752" s="10">
        <v>0</v>
      </c>
      <c r="DC2752" s="10">
        <v>0</v>
      </c>
      <c r="DD2752" s="10">
        <v>10.6</v>
      </c>
      <c r="DF2752" s="10">
        <v>0</v>
      </c>
      <c r="DG2752" s="10">
        <v>0</v>
      </c>
      <c r="DH2752" s="10">
        <v>0</v>
      </c>
      <c r="DI2752" s="10">
        <v>10.6</v>
      </c>
      <c r="DK2752" s="10">
        <v>0</v>
      </c>
      <c r="DL2752" s="10">
        <v>0</v>
      </c>
      <c r="DM2752" s="10">
        <v>0</v>
      </c>
      <c r="DN2752" s="10">
        <v>10.6</v>
      </c>
    </row>
    <row r="2753" spans="1:118" x14ac:dyDescent="0.25">
      <c r="A2753" s="10">
        <v>2787</v>
      </c>
      <c r="R2753" s="10">
        <v>2810</v>
      </c>
      <c r="S2753" s="10" t="s">
        <v>307</v>
      </c>
      <c r="AI2753" s="10">
        <v>2810</v>
      </c>
      <c r="AJ2753" s="10" t="s">
        <v>307</v>
      </c>
      <c r="AZ2753" s="10">
        <v>2792</v>
      </c>
      <c r="BA2753" s="10" t="s">
        <v>288</v>
      </c>
      <c r="BB2753" s="10">
        <v>0.12000000000043656</v>
      </c>
      <c r="BC2753" s="10">
        <v>0.14400000000041474</v>
      </c>
      <c r="BD2753" s="10">
        <v>16.669274541783707</v>
      </c>
      <c r="BE2753" s="10">
        <v>6.4</v>
      </c>
      <c r="BG2753" s="10">
        <v>0.28799999999973808</v>
      </c>
      <c r="BH2753" s="10">
        <v>0.25200000000004363</v>
      </c>
      <c r="BI2753" s="10">
        <v>34.031591752625971</v>
      </c>
      <c r="BJ2753" s="10">
        <v>6.4</v>
      </c>
      <c r="BL2753" s="10">
        <v>0.14399999999986904</v>
      </c>
      <c r="BM2753" s="10">
        <v>0.12000000000043656</v>
      </c>
      <c r="BN2753" s="10">
        <v>16.669274541746429</v>
      </c>
      <c r="BO2753" s="10">
        <v>6.4</v>
      </c>
      <c r="BQ2753" s="10">
        <v>2786</v>
      </c>
      <c r="BR2753" s="10" t="s">
        <v>291</v>
      </c>
      <c r="CH2753" s="10">
        <v>2784</v>
      </c>
      <c r="CI2753" s="10" t="s">
        <v>315</v>
      </c>
      <c r="CJ2753" s="10">
        <v>0</v>
      </c>
      <c r="CK2753" s="10">
        <v>0</v>
      </c>
      <c r="CL2753" s="10">
        <v>0</v>
      </c>
      <c r="CM2753" s="10">
        <v>6.1</v>
      </c>
      <c r="CO2753" s="10">
        <v>0</v>
      </c>
      <c r="CP2753" s="10">
        <v>0</v>
      </c>
      <c r="CQ2753" s="10">
        <v>0</v>
      </c>
      <c r="CR2753" s="10">
        <v>5.9</v>
      </c>
      <c r="CT2753" s="10">
        <v>0</v>
      </c>
      <c r="CU2753" s="10">
        <v>0</v>
      </c>
      <c r="CV2753" s="10">
        <v>0</v>
      </c>
      <c r="CW2753" s="10">
        <v>6.2</v>
      </c>
      <c r="CY2753" s="10">
        <v>3255</v>
      </c>
      <c r="CZ2753" s="10" t="s">
        <v>310</v>
      </c>
      <c r="DA2753" s="10">
        <v>0.02</v>
      </c>
      <c r="DB2753" s="10">
        <v>0.02</v>
      </c>
      <c r="DC2753" s="10">
        <v>1.56</v>
      </c>
      <c r="DD2753" s="10">
        <v>10.6</v>
      </c>
      <c r="DF2753" s="10">
        <v>0.04</v>
      </c>
      <c r="DG2753" s="10">
        <v>0.03</v>
      </c>
      <c r="DH2753" s="10">
        <v>2.75</v>
      </c>
      <c r="DI2753" s="10">
        <v>10.6</v>
      </c>
      <c r="DK2753" s="10">
        <v>0.04</v>
      </c>
      <c r="DL2753" s="10">
        <v>0.03</v>
      </c>
      <c r="DM2753" s="10">
        <v>2.75</v>
      </c>
      <c r="DN2753" s="10">
        <v>10.6</v>
      </c>
    </row>
    <row r="2754" spans="1:118" x14ac:dyDescent="0.25">
      <c r="A2754" s="10">
        <v>2788</v>
      </c>
      <c r="R2754" s="10">
        <v>2811</v>
      </c>
      <c r="S2754" s="10" t="s">
        <v>292</v>
      </c>
      <c r="AI2754" s="10">
        <v>2811</v>
      </c>
      <c r="AJ2754" s="10" t="s">
        <v>292</v>
      </c>
      <c r="AZ2754" s="10">
        <v>2793</v>
      </c>
      <c r="BA2754" s="10" t="s">
        <v>315</v>
      </c>
      <c r="BQ2754" s="10">
        <v>2787</v>
      </c>
      <c r="BR2754" s="10" t="s">
        <v>292</v>
      </c>
      <c r="BS2754" s="10">
        <v>0.108</v>
      </c>
      <c r="BT2754" s="10">
        <v>1.7999999999999999E-2</v>
      </c>
      <c r="BU2754" s="10">
        <v>10.210000000000001</v>
      </c>
      <c r="BV2754" s="10">
        <v>6.2</v>
      </c>
      <c r="BX2754" s="10">
        <v>0.09</v>
      </c>
      <c r="BY2754" s="10">
        <v>1.2E-2</v>
      </c>
      <c r="BZ2754" s="10">
        <v>8.4700000000000006</v>
      </c>
      <c r="CA2754" s="10">
        <v>6.2</v>
      </c>
      <c r="CC2754" s="10">
        <v>9.6000000000000002E-2</v>
      </c>
      <c r="CD2754" s="10">
        <v>1.7999999999999999E-2</v>
      </c>
      <c r="CE2754" s="10">
        <v>9.11</v>
      </c>
      <c r="CF2754" s="10">
        <v>6.1</v>
      </c>
      <c r="CH2754" s="10">
        <v>2785</v>
      </c>
      <c r="CI2754" s="10" t="s">
        <v>290</v>
      </c>
      <c r="CY2754" s="10">
        <v>2767</v>
      </c>
      <c r="CZ2754" s="10" t="s">
        <v>316</v>
      </c>
      <c r="DA2754" s="10">
        <v>0.06</v>
      </c>
      <c r="DB2754" s="10">
        <v>0.04</v>
      </c>
      <c r="DC2754" s="10">
        <v>3.97</v>
      </c>
      <c r="DD2754" s="10">
        <v>10.6</v>
      </c>
      <c r="DF2754" s="10">
        <v>0.08</v>
      </c>
      <c r="DG2754" s="10">
        <v>0.03</v>
      </c>
      <c r="DH2754" s="10">
        <v>4.7</v>
      </c>
      <c r="DI2754" s="10">
        <v>10.6</v>
      </c>
      <c r="DK2754" s="10">
        <v>0.08</v>
      </c>
      <c r="DL2754" s="10">
        <v>0.04</v>
      </c>
      <c r="DM2754" s="10">
        <v>4.92</v>
      </c>
      <c r="DN2754" s="10">
        <v>10.6</v>
      </c>
    </row>
    <row r="2755" spans="1:118" x14ac:dyDescent="0.25">
      <c r="A2755" s="10">
        <v>3256</v>
      </c>
      <c r="R2755" s="10">
        <v>2812</v>
      </c>
      <c r="S2755" s="10" t="s">
        <v>309</v>
      </c>
      <c r="T2755" s="10">
        <v>0.15999999999985448</v>
      </c>
      <c r="U2755" s="10">
        <v>0.11999999999898137</v>
      </c>
      <c r="V2755" s="10">
        <v>11.116051578438883</v>
      </c>
      <c r="W2755" s="10">
        <v>10.4</v>
      </c>
      <c r="Y2755" s="10">
        <v>0.2000000000007276</v>
      </c>
      <c r="Z2755" s="10">
        <v>7.999999999992724E-2</v>
      </c>
      <c r="AA2755" s="10">
        <v>11.972353950979807</v>
      </c>
      <c r="AB2755" s="10">
        <v>10.4</v>
      </c>
      <c r="AD2755" s="10">
        <v>0.31999999999970896</v>
      </c>
      <c r="AE2755" s="10">
        <v>7.999999999992724E-2</v>
      </c>
      <c r="AF2755" s="10">
        <v>18.333061919136995</v>
      </c>
      <c r="AG2755" s="10">
        <v>10.4</v>
      </c>
      <c r="AI2755" s="10">
        <v>2812</v>
      </c>
      <c r="AJ2755" s="10" t="s">
        <v>309</v>
      </c>
      <c r="AK2755" s="10">
        <v>0.27999999999883585</v>
      </c>
      <c r="AL2755" s="10">
        <v>0.12000000000080036</v>
      </c>
      <c r="AM2755" s="10">
        <v>16.931465330913827</v>
      </c>
      <c r="AN2755" s="10">
        <v>10.4</v>
      </c>
      <c r="AP2755" s="10">
        <v>0.47999999999956344</v>
      </c>
      <c r="AQ2755" s="10">
        <v>0.15999999999985448</v>
      </c>
      <c r="AR2755" s="10">
        <v>28.121633260698115</v>
      </c>
      <c r="AS2755" s="10">
        <v>10.4</v>
      </c>
      <c r="AU2755" s="10">
        <v>0.75999999999839929</v>
      </c>
      <c r="AV2755" s="10">
        <v>0.12000000000080036</v>
      </c>
      <c r="AW2755" s="10">
        <v>42.764304272198615</v>
      </c>
      <c r="AX2755" s="10">
        <v>10.4</v>
      </c>
      <c r="AZ2755" s="10">
        <v>2794</v>
      </c>
      <c r="BA2755" s="10" t="s">
        <v>306</v>
      </c>
      <c r="BB2755" s="10">
        <v>0.15600000000122236</v>
      </c>
      <c r="BC2755" s="10">
        <v>8.3999999999650757E-2</v>
      </c>
      <c r="BD2755" s="10">
        <v>15.756147329809826</v>
      </c>
      <c r="BE2755" s="10">
        <v>6.4</v>
      </c>
      <c r="BG2755" s="10">
        <v>0.22800000000279397</v>
      </c>
      <c r="BH2755" s="10">
        <v>0.1320000000001528</v>
      </c>
      <c r="BI2755" s="10">
        <v>23.428544313356721</v>
      </c>
      <c r="BJ2755" s="10">
        <v>6.4</v>
      </c>
      <c r="BL2755" s="10">
        <v>0.34800000000104775</v>
      </c>
      <c r="BM2755" s="10">
        <v>0.19200000000037107</v>
      </c>
      <c r="BN2755" s="10">
        <v>35.344765129515103</v>
      </c>
      <c r="BO2755" s="10">
        <v>6.4</v>
      </c>
      <c r="BQ2755" s="10">
        <v>2788</v>
      </c>
      <c r="BR2755" s="10" t="s">
        <v>294</v>
      </c>
      <c r="BS2755" s="10">
        <v>9.4E-2</v>
      </c>
      <c r="BT2755" s="10">
        <v>2.5000000000000001E-2</v>
      </c>
      <c r="BU2755" s="10">
        <v>9.0399999999999991</v>
      </c>
      <c r="BV2755" s="10">
        <v>6.2</v>
      </c>
      <c r="BX2755" s="10">
        <v>7.9000000000000001E-2</v>
      </c>
      <c r="BY2755" s="10">
        <v>1.4E-2</v>
      </c>
      <c r="BZ2755" s="10">
        <v>7.5</v>
      </c>
      <c r="CA2755" s="10">
        <v>6.2</v>
      </c>
      <c r="CC2755" s="10">
        <v>0.104</v>
      </c>
      <c r="CD2755" s="10">
        <v>2.1999999999999999E-2</v>
      </c>
      <c r="CE2755" s="10">
        <v>9.94</v>
      </c>
      <c r="CF2755" s="10">
        <v>6.1</v>
      </c>
      <c r="CH2755" s="10">
        <v>2786</v>
      </c>
      <c r="CI2755" s="10" t="s">
        <v>291</v>
      </c>
      <c r="CY2755" s="10">
        <v>2768</v>
      </c>
      <c r="CZ2755" s="10" t="s">
        <v>311</v>
      </c>
      <c r="DA2755" s="10">
        <v>0.1</v>
      </c>
      <c r="DB2755" s="10">
        <v>0.03</v>
      </c>
      <c r="DC2755" s="10">
        <v>5.75</v>
      </c>
      <c r="DD2755" s="10">
        <v>10.6</v>
      </c>
      <c r="DF2755" s="10">
        <v>0.12</v>
      </c>
      <c r="DG2755" s="10">
        <v>0.04</v>
      </c>
      <c r="DH2755" s="10">
        <v>6.96</v>
      </c>
      <c r="DI2755" s="10">
        <v>10.6</v>
      </c>
      <c r="DK2755" s="10">
        <v>0.13</v>
      </c>
      <c r="DL2755" s="10">
        <v>0.04</v>
      </c>
      <c r="DM2755" s="10">
        <v>7.49</v>
      </c>
      <c r="DN2755" s="10">
        <v>10.6</v>
      </c>
    </row>
    <row r="2756" spans="1:118" x14ac:dyDescent="0.25">
      <c r="A2756" s="10">
        <v>3257</v>
      </c>
      <c r="R2756" s="10">
        <v>2813</v>
      </c>
      <c r="S2756" s="10" t="s">
        <v>300</v>
      </c>
      <c r="AI2756" s="10">
        <v>2813</v>
      </c>
      <c r="AJ2756" s="10" t="s">
        <v>300</v>
      </c>
      <c r="AZ2756" s="10">
        <v>2795</v>
      </c>
      <c r="BA2756" s="10" t="s">
        <v>307</v>
      </c>
      <c r="BB2756" s="10">
        <v>4.1999999999825378E-2</v>
      </c>
      <c r="BC2756" s="10">
        <v>4.7999999999956341E-2</v>
      </c>
      <c r="BD2756" s="10">
        <v>5.671931958760343</v>
      </c>
      <c r="BE2756" s="10">
        <v>6.4</v>
      </c>
      <c r="BG2756" s="10">
        <v>6.60000000000764E-2</v>
      </c>
      <c r="BH2756" s="10">
        <v>4.7999999999956341E-2</v>
      </c>
      <c r="BI2756" s="10">
        <v>7.2573430904801048</v>
      </c>
      <c r="BJ2756" s="10">
        <v>6.4</v>
      </c>
      <c r="BL2756" s="10">
        <v>9.6000000000185534E-2</v>
      </c>
      <c r="BM2756" s="10">
        <v>6.0000000000081856E-2</v>
      </c>
      <c r="BN2756" s="10">
        <v>10.06738760203468</v>
      </c>
      <c r="BO2756" s="10">
        <v>6.4</v>
      </c>
      <c r="BQ2756" s="10">
        <v>3256</v>
      </c>
      <c r="BR2756" s="10" t="s">
        <v>611</v>
      </c>
      <c r="BS2756" s="10">
        <v>2.3460000000000001</v>
      </c>
      <c r="BT2756" s="10">
        <v>1.0169999999999999</v>
      </c>
      <c r="BU2756" s="10">
        <v>38.89</v>
      </c>
      <c r="BV2756" s="10">
        <v>37</v>
      </c>
      <c r="BX2756" s="10">
        <v>2.984</v>
      </c>
      <c r="BY2756" s="10">
        <v>1.0349999999999999</v>
      </c>
      <c r="BZ2756" s="10">
        <v>48.04</v>
      </c>
      <c r="CA2756" s="10">
        <v>36</v>
      </c>
      <c r="CC2756" s="10">
        <v>3.1850000000000001</v>
      </c>
      <c r="CD2756" s="10">
        <v>1.0840000000000001</v>
      </c>
      <c r="CE2756" s="10">
        <v>51.18</v>
      </c>
      <c r="CF2756" s="10">
        <v>37</v>
      </c>
      <c r="CH2756" s="10">
        <v>2787</v>
      </c>
      <c r="CI2756" s="10" t="s">
        <v>292</v>
      </c>
      <c r="CJ2756" s="10">
        <v>0.03</v>
      </c>
      <c r="CK2756" s="10">
        <v>0.03</v>
      </c>
      <c r="CL2756" s="10">
        <v>3.96</v>
      </c>
      <c r="CM2756" s="10">
        <v>6.1</v>
      </c>
      <c r="CO2756" s="10">
        <v>4.2000000000000003E-2</v>
      </c>
      <c r="CP2756" s="10">
        <v>4.8000000000000001E-2</v>
      </c>
      <c r="CQ2756" s="10">
        <v>5.95</v>
      </c>
      <c r="CR2756" s="10">
        <v>5.9</v>
      </c>
      <c r="CT2756" s="10">
        <v>4.8000000000000001E-2</v>
      </c>
      <c r="CU2756" s="10">
        <v>3.5999999999999997E-2</v>
      </c>
      <c r="CV2756" s="10">
        <v>5.59</v>
      </c>
      <c r="CW2756" s="10">
        <v>6.2</v>
      </c>
      <c r="CY2756" s="10">
        <v>3287</v>
      </c>
      <c r="CZ2756" s="10" t="s">
        <v>611</v>
      </c>
    </row>
    <row r="2757" spans="1:118" x14ac:dyDescent="0.25">
      <c r="A2757" s="10">
        <v>2789</v>
      </c>
      <c r="R2757" s="10">
        <v>2814</v>
      </c>
      <c r="S2757" s="10" t="s">
        <v>310</v>
      </c>
      <c r="T2757" s="10">
        <v>1.999999999998181E-2</v>
      </c>
      <c r="U2757" s="10">
        <v>1.999999999998181E-2</v>
      </c>
      <c r="V2757" s="10">
        <v>1.5720470902310013</v>
      </c>
      <c r="W2757" s="10">
        <v>10.4</v>
      </c>
      <c r="Y2757" s="10">
        <v>0</v>
      </c>
      <c r="Z2757" s="10">
        <v>1.999999999998181E-2</v>
      </c>
      <c r="AA2757" s="10">
        <v>1.1116051578469213</v>
      </c>
      <c r="AB2757" s="10">
        <v>10.4</v>
      </c>
      <c r="AD2757" s="10">
        <v>0</v>
      </c>
      <c r="AE2757" s="10">
        <v>4.0000000000020464E-2</v>
      </c>
      <c r="AF2757" s="10">
        <v>2.2232103156970022</v>
      </c>
      <c r="AG2757" s="10">
        <v>10.4</v>
      </c>
      <c r="AI2757" s="10">
        <v>2814</v>
      </c>
      <c r="AJ2757" s="10" t="s">
        <v>310</v>
      </c>
      <c r="AK2757" s="10">
        <v>0.12000000000000455</v>
      </c>
      <c r="AL2757" s="10">
        <v>2.0000000000010232E-2</v>
      </c>
      <c r="AM2757" s="10">
        <v>6.7616302026439836</v>
      </c>
      <c r="AN2757" s="10">
        <v>10.4</v>
      </c>
      <c r="AP2757" s="10">
        <v>0.17999999999994998</v>
      </c>
      <c r="AQ2757" s="10">
        <v>1.999999999998181E-2</v>
      </c>
      <c r="AR2757" s="10">
        <v>10.066012825850189</v>
      </c>
      <c r="AS2757" s="10">
        <v>10.4</v>
      </c>
      <c r="AU2757" s="10">
        <v>0.16000000000008185</v>
      </c>
      <c r="AV2757" s="10">
        <v>1.999999999998181E-2</v>
      </c>
      <c r="AW2757" s="10">
        <v>8.9620472969125142</v>
      </c>
      <c r="AX2757" s="10">
        <v>10.4</v>
      </c>
      <c r="AZ2757" s="10">
        <v>2796</v>
      </c>
      <c r="BA2757" s="10" t="s">
        <v>623</v>
      </c>
      <c r="BB2757" s="10">
        <v>1.3999999999987267</v>
      </c>
      <c r="BC2757" s="10">
        <v>0.45500000000038199</v>
      </c>
      <c r="BD2757" s="10">
        <v>22.39248340638612</v>
      </c>
      <c r="BE2757" s="10">
        <v>6.4</v>
      </c>
      <c r="BG2757" s="10">
        <v>1.0850000000014006</v>
      </c>
      <c r="BH2757" s="10">
        <v>0.24500000000057298</v>
      </c>
      <c r="BI2757" s="10">
        <v>16.919948292461847</v>
      </c>
      <c r="BJ2757" s="10">
        <v>6.4</v>
      </c>
      <c r="BL2757" s="10">
        <v>1.3999999999987267</v>
      </c>
      <c r="BM2757" s="10">
        <v>0.28000000000054115</v>
      </c>
      <c r="BN2757" s="10">
        <v>21.71775880445448</v>
      </c>
      <c r="BO2757" s="10">
        <v>6.4</v>
      </c>
      <c r="BQ2757" s="10">
        <v>3257</v>
      </c>
      <c r="BR2757" s="10" t="s">
        <v>815</v>
      </c>
      <c r="CH2757" s="10">
        <v>2788</v>
      </c>
      <c r="CI2757" s="10" t="s">
        <v>294</v>
      </c>
      <c r="CJ2757" s="10">
        <v>1.4E-2</v>
      </c>
      <c r="CK2757" s="10">
        <v>4.0000000000000001E-3</v>
      </c>
      <c r="CL2757" s="10">
        <v>1.38</v>
      </c>
      <c r="CM2757" s="10">
        <v>6.1</v>
      </c>
      <c r="CO2757" s="10">
        <v>1.4E-2</v>
      </c>
      <c r="CP2757" s="10">
        <v>4.0000000000000001E-3</v>
      </c>
      <c r="CQ2757" s="10">
        <v>1.38</v>
      </c>
      <c r="CR2757" s="10">
        <v>5.9</v>
      </c>
      <c r="CT2757" s="10">
        <v>1.4E-2</v>
      </c>
      <c r="CU2757" s="10">
        <v>7.0000000000000001E-3</v>
      </c>
      <c r="CV2757" s="10">
        <v>1.5</v>
      </c>
      <c r="CW2757" s="10">
        <v>6.2</v>
      </c>
      <c r="CY2757" s="10">
        <v>3288</v>
      </c>
      <c r="CZ2757" s="10" t="s">
        <v>815</v>
      </c>
    </row>
    <row r="2758" spans="1:118" x14ac:dyDescent="0.25">
      <c r="A2758" s="10">
        <v>2790</v>
      </c>
      <c r="R2758" s="10">
        <v>2815</v>
      </c>
      <c r="S2758" s="10" t="s">
        <v>316</v>
      </c>
      <c r="T2758" s="10">
        <v>9.0000000000088676E-2</v>
      </c>
      <c r="U2758" s="10">
        <v>3.0000000000015348E-2</v>
      </c>
      <c r="V2758" s="10">
        <v>5.2728062363906378</v>
      </c>
      <c r="W2758" s="10">
        <v>10.4</v>
      </c>
      <c r="Y2758" s="10">
        <v>0.15000000000003411</v>
      </c>
      <c r="Z2758" s="10">
        <v>6.0000000000030695E-2</v>
      </c>
      <c r="AA2758" s="10">
        <v>8.9792654632102131</v>
      </c>
      <c r="AB2758" s="10">
        <v>10.4</v>
      </c>
      <c r="AD2758" s="10">
        <v>0.3299999999998704</v>
      </c>
      <c r="AE2758" s="10">
        <v>9.0000000000003411E-2</v>
      </c>
      <c r="AF2758" s="10">
        <v>19.011373250868012</v>
      </c>
      <c r="AG2758" s="10">
        <v>10.4</v>
      </c>
      <c r="AI2758" s="10">
        <v>2815</v>
      </c>
      <c r="AJ2758" s="10" t="s">
        <v>316</v>
      </c>
      <c r="AK2758" s="10">
        <v>0.15000000000020464</v>
      </c>
      <c r="AL2758" s="10">
        <v>6.0000000000030695E-2</v>
      </c>
      <c r="AM2758" s="10">
        <v>8.979265463219015</v>
      </c>
      <c r="AN2758" s="10">
        <v>10.4</v>
      </c>
      <c r="AP2758" s="10">
        <v>0.41999999999995907</v>
      </c>
      <c r="AQ2758" s="10">
        <v>0.15000000000003411</v>
      </c>
      <c r="AR2758" s="10">
        <v>24.787798044660295</v>
      </c>
      <c r="AS2758" s="10">
        <v>10.4</v>
      </c>
      <c r="AU2758" s="10">
        <v>0.2700000000000955</v>
      </c>
      <c r="AV2758" s="10">
        <v>0.15000000000003411</v>
      </c>
      <c r="AW2758" s="10">
        <v>17.167013352029237</v>
      </c>
      <c r="AX2758" s="10">
        <v>10.4</v>
      </c>
      <c r="AZ2758" s="10">
        <v>2797</v>
      </c>
      <c r="BA2758" s="10" t="s">
        <v>624</v>
      </c>
      <c r="BB2758" s="10">
        <v>0</v>
      </c>
      <c r="BC2758" s="10">
        <v>0</v>
      </c>
      <c r="BD2758" s="10">
        <v>0</v>
      </c>
      <c r="BE2758" s="10">
        <v>6.4</v>
      </c>
      <c r="BG2758" s="10">
        <v>0</v>
      </c>
      <c r="BH2758" s="10">
        <v>0</v>
      </c>
      <c r="BI2758" s="10">
        <v>0</v>
      </c>
      <c r="BJ2758" s="10">
        <v>6.4</v>
      </c>
      <c r="BL2758" s="10">
        <v>0</v>
      </c>
      <c r="BM2758" s="10">
        <v>0</v>
      </c>
      <c r="BN2758" s="10">
        <v>0</v>
      </c>
      <c r="BO2758" s="10">
        <v>6.4</v>
      </c>
      <c r="BQ2758" s="10">
        <v>2789</v>
      </c>
      <c r="BR2758" s="10" t="s">
        <v>608</v>
      </c>
      <c r="BS2758" s="10">
        <v>1.821</v>
      </c>
      <c r="BT2758" s="10">
        <v>0.91200000000000003</v>
      </c>
      <c r="BU2758" s="10">
        <v>181.11</v>
      </c>
      <c r="BV2758" s="10">
        <v>6.4</v>
      </c>
      <c r="BX2758" s="10">
        <v>2.4239999999999999</v>
      </c>
      <c r="BY2758" s="10">
        <v>0.93</v>
      </c>
      <c r="BZ2758" s="10">
        <v>230.88</v>
      </c>
      <c r="CA2758" s="10">
        <v>6.3</v>
      </c>
      <c r="CC2758" s="10">
        <v>2.52</v>
      </c>
      <c r="CD2758" s="10">
        <v>1.014</v>
      </c>
      <c r="CE2758" s="10">
        <v>241.56</v>
      </c>
      <c r="CF2758" s="10">
        <v>6.4</v>
      </c>
      <c r="CH2758" s="10">
        <v>3256</v>
      </c>
      <c r="CI2758" s="10" t="s">
        <v>611</v>
      </c>
      <c r="CY2758" s="10">
        <v>2769</v>
      </c>
      <c r="CZ2758" s="10" t="s">
        <v>605</v>
      </c>
      <c r="DA2758" s="10">
        <v>0.50900000000000001</v>
      </c>
      <c r="DB2758" s="10">
        <v>0.27700000000000002</v>
      </c>
      <c r="DC2758" s="10">
        <v>32.83</v>
      </c>
      <c r="DD2758" s="10">
        <v>10.5</v>
      </c>
      <c r="DF2758" s="10">
        <v>0.53800000000000003</v>
      </c>
      <c r="DG2758" s="10">
        <v>0.182</v>
      </c>
      <c r="DH2758" s="10">
        <v>32.19</v>
      </c>
      <c r="DI2758" s="10">
        <v>10.5</v>
      </c>
      <c r="DK2758" s="10">
        <v>0.84799999999999998</v>
      </c>
      <c r="DL2758" s="10">
        <v>0.26500000000000001</v>
      </c>
      <c r="DM2758" s="10">
        <v>50.35</v>
      </c>
      <c r="DN2758" s="10">
        <v>10.5</v>
      </c>
    </row>
    <row r="2759" spans="1:118" x14ac:dyDescent="0.25">
      <c r="A2759" s="10">
        <v>2791</v>
      </c>
      <c r="R2759" s="10">
        <v>2816</v>
      </c>
      <c r="S2759" s="10" t="s">
        <v>312</v>
      </c>
      <c r="T2759" s="10">
        <v>0</v>
      </c>
      <c r="U2759" s="10">
        <v>5.9999999999988063E-2</v>
      </c>
      <c r="V2759" s="10">
        <v>3.3348154735431335</v>
      </c>
      <c r="W2759" s="10">
        <v>10.4</v>
      </c>
      <c r="Y2759" s="10">
        <v>0</v>
      </c>
      <c r="Z2759" s="10">
        <v>0</v>
      </c>
      <c r="AA2759" s="10">
        <v>0</v>
      </c>
      <c r="AB2759" s="10">
        <v>10.4</v>
      </c>
      <c r="AD2759" s="10">
        <v>5.999999999994543E-2</v>
      </c>
      <c r="AE2759" s="10">
        <v>0</v>
      </c>
      <c r="AF2759" s="10">
        <v>3.3348154735407642</v>
      </c>
      <c r="AG2759" s="10">
        <v>10.4</v>
      </c>
      <c r="AI2759" s="10">
        <v>2816</v>
      </c>
      <c r="AJ2759" s="10" t="s">
        <v>312</v>
      </c>
      <c r="AK2759" s="10">
        <v>6.0000000000030695E-2</v>
      </c>
      <c r="AL2759" s="10">
        <v>0</v>
      </c>
      <c r="AM2759" s="10">
        <v>3.3348154735455031</v>
      </c>
      <c r="AN2759" s="10">
        <v>10.4</v>
      </c>
      <c r="AP2759" s="10">
        <v>5.999999999994543E-2</v>
      </c>
      <c r="AQ2759" s="10">
        <v>0</v>
      </c>
      <c r="AR2759" s="10">
        <v>3.3348154735407642</v>
      </c>
      <c r="AS2759" s="10">
        <v>10.4</v>
      </c>
      <c r="AU2759" s="10">
        <v>6.0000000000030695E-2</v>
      </c>
      <c r="AV2759" s="10">
        <v>0</v>
      </c>
      <c r="AW2759" s="10">
        <v>3.3348154735455031</v>
      </c>
      <c r="AX2759" s="10">
        <v>10.4</v>
      </c>
      <c r="AZ2759" s="10">
        <v>2798</v>
      </c>
      <c r="BA2759" s="10" t="s">
        <v>605</v>
      </c>
      <c r="BB2759" s="10">
        <v>0.31999999999970896</v>
      </c>
      <c r="BC2759" s="10">
        <v>0.17999999999983629</v>
      </c>
      <c r="BD2759" s="10">
        <v>20.021332479735108</v>
      </c>
      <c r="BE2759" s="10">
        <v>10.1</v>
      </c>
      <c r="BG2759" s="10">
        <v>0.38800000000082946</v>
      </c>
      <c r="BH2759" s="10">
        <v>0.15599999999994907</v>
      </c>
      <c r="BI2759" s="10">
        <v>22.804371318501179</v>
      </c>
      <c r="BJ2759" s="10">
        <v>10</v>
      </c>
      <c r="BL2759" s="10">
        <v>0.3999999999996362</v>
      </c>
      <c r="BM2759" s="10">
        <v>0.15599999999994907</v>
      </c>
      <c r="BN2759" s="10">
        <v>23.412786845623881</v>
      </c>
      <c r="BO2759" s="10">
        <v>10.3</v>
      </c>
      <c r="BQ2759" s="10">
        <v>2790</v>
      </c>
      <c r="BR2759" s="10" t="s">
        <v>530</v>
      </c>
      <c r="CH2759" s="10">
        <v>3257</v>
      </c>
      <c r="CI2759" s="10" t="s">
        <v>815</v>
      </c>
      <c r="CY2759" s="10">
        <v>2770</v>
      </c>
      <c r="CZ2759" s="10" t="s">
        <v>621</v>
      </c>
      <c r="DA2759" s="10">
        <v>0</v>
      </c>
      <c r="DB2759" s="10">
        <v>0</v>
      </c>
      <c r="DC2759" s="10">
        <v>32.83</v>
      </c>
      <c r="DD2759" s="10">
        <v>10.5</v>
      </c>
      <c r="DF2759" s="10">
        <v>0</v>
      </c>
      <c r="DG2759" s="10">
        <v>0</v>
      </c>
      <c r="DH2759" s="10">
        <v>32.19</v>
      </c>
      <c r="DI2759" s="10">
        <v>10.5</v>
      </c>
      <c r="DK2759" s="10">
        <v>0</v>
      </c>
      <c r="DL2759" s="10">
        <v>0</v>
      </c>
      <c r="DM2759" s="10">
        <v>50.35</v>
      </c>
      <c r="DN2759" s="10">
        <v>10.5</v>
      </c>
    </row>
    <row r="2760" spans="1:118" x14ac:dyDescent="0.25">
      <c r="A2760" s="10">
        <v>2792</v>
      </c>
      <c r="R2760" s="10">
        <v>2817</v>
      </c>
      <c r="S2760" s="10" t="s">
        <v>317</v>
      </c>
      <c r="T2760" s="10">
        <v>3.999999999996362E-2</v>
      </c>
      <c r="U2760" s="10">
        <v>4.0000000000020464E-2</v>
      </c>
      <c r="V2760" s="10">
        <v>3.1440941804642368</v>
      </c>
      <c r="W2760" s="10">
        <v>10.4</v>
      </c>
      <c r="Y2760" s="10">
        <v>3.999999999996362E-2</v>
      </c>
      <c r="Z2760" s="10">
        <v>0</v>
      </c>
      <c r="AA2760" s="10">
        <v>2.2232103156938425</v>
      </c>
      <c r="AB2760" s="10">
        <v>10.4</v>
      </c>
      <c r="AD2760" s="10">
        <v>0.10000000000002274</v>
      </c>
      <c r="AE2760" s="10">
        <v>2.0000000000038654E-2</v>
      </c>
      <c r="AF2760" s="10">
        <v>5.6680963912786551</v>
      </c>
      <c r="AG2760" s="10">
        <v>10.4</v>
      </c>
      <c r="AI2760" s="10">
        <v>2817</v>
      </c>
      <c r="AJ2760" s="10" t="s">
        <v>317</v>
      </c>
      <c r="AK2760" s="10">
        <v>0.10000000000013642</v>
      </c>
      <c r="AL2760" s="10">
        <v>6.0000000000059117E-2</v>
      </c>
      <c r="AM2760" s="10">
        <v>6.4817162014814027</v>
      </c>
      <c r="AN2760" s="10">
        <v>10.4</v>
      </c>
      <c r="AP2760" s="10">
        <v>0.16000000000008185</v>
      </c>
      <c r="AQ2760" s="10">
        <v>5.999999999994543E-2</v>
      </c>
      <c r="AR2760" s="10">
        <v>9.4975586319702145</v>
      </c>
      <c r="AS2760" s="10">
        <v>10.4</v>
      </c>
      <c r="AU2760" s="10">
        <v>0.14000000000010004</v>
      </c>
      <c r="AV2760" s="10">
        <v>8.0000000000040927E-2</v>
      </c>
      <c r="AW2760" s="10">
        <v>8.962047296914081</v>
      </c>
      <c r="AX2760" s="10">
        <v>10.4</v>
      </c>
      <c r="AZ2760" s="10">
        <v>2799</v>
      </c>
      <c r="BA2760" s="10" t="s">
        <v>621</v>
      </c>
      <c r="BB2760" s="10">
        <v>0</v>
      </c>
      <c r="BC2760" s="10">
        <v>0</v>
      </c>
      <c r="BD2760" s="10">
        <v>0</v>
      </c>
      <c r="BE2760" s="10">
        <v>10.1</v>
      </c>
      <c r="BG2760" s="10">
        <v>0</v>
      </c>
      <c r="BH2760" s="10">
        <v>0</v>
      </c>
      <c r="BI2760" s="10">
        <v>0</v>
      </c>
      <c r="BJ2760" s="10">
        <v>10</v>
      </c>
      <c r="BL2760" s="10">
        <v>0</v>
      </c>
      <c r="BM2760" s="10">
        <v>0</v>
      </c>
      <c r="BN2760" s="10">
        <v>0</v>
      </c>
      <c r="BO2760" s="10">
        <v>10.3</v>
      </c>
      <c r="BQ2760" s="10">
        <v>2791</v>
      </c>
      <c r="BR2760" s="10" t="s">
        <v>285</v>
      </c>
      <c r="BS2760" s="10">
        <v>0.9</v>
      </c>
      <c r="BT2760" s="10">
        <v>0.432</v>
      </c>
      <c r="BU2760" s="10">
        <v>88.78</v>
      </c>
      <c r="BV2760" s="10">
        <v>6.4</v>
      </c>
      <c r="BX2760" s="10">
        <v>1.044</v>
      </c>
      <c r="BY2760" s="10">
        <v>0.432</v>
      </c>
      <c r="BZ2760" s="10">
        <v>100.48</v>
      </c>
      <c r="CA2760" s="10">
        <v>6.3</v>
      </c>
      <c r="CC2760" s="10">
        <v>1.1879999999999999</v>
      </c>
      <c r="CD2760" s="10">
        <v>0.48599999999999999</v>
      </c>
      <c r="CE2760" s="10">
        <v>114.15</v>
      </c>
      <c r="CF2760" s="10">
        <v>6.4</v>
      </c>
      <c r="CH2760" s="10">
        <v>2789</v>
      </c>
      <c r="CI2760" s="10" t="s">
        <v>608</v>
      </c>
      <c r="CJ2760" s="10">
        <v>0.58899999999999997</v>
      </c>
      <c r="CK2760" s="10">
        <v>0.53</v>
      </c>
      <c r="CL2760" s="10">
        <v>70.5</v>
      </c>
      <c r="CM2760" s="10">
        <v>6.3</v>
      </c>
      <c r="CO2760" s="10">
        <v>0.98</v>
      </c>
      <c r="CP2760" s="10">
        <v>0.64600000000000002</v>
      </c>
      <c r="CQ2760" s="10">
        <v>104.39</v>
      </c>
      <c r="CR2760" s="10">
        <v>6.2</v>
      </c>
      <c r="CT2760" s="10">
        <v>1.0029999999999999</v>
      </c>
      <c r="CU2760" s="10">
        <v>0.74</v>
      </c>
      <c r="CV2760" s="10">
        <v>110.88</v>
      </c>
      <c r="CW2760" s="10">
        <v>6.4</v>
      </c>
      <c r="CY2760" s="10">
        <v>2771</v>
      </c>
      <c r="CZ2760" s="10" t="s">
        <v>285</v>
      </c>
      <c r="DA2760" s="10">
        <v>0</v>
      </c>
      <c r="DB2760" s="10">
        <v>0</v>
      </c>
      <c r="DC2760" s="10">
        <v>0</v>
      </c>
      <c r="DD2760" s="10">
        <v>10.5</v>
      </c>
      <c r="DF2760" s="10">
        <v>0</v>
      </c>
      <c r="DG2760" s="10">
        <v>0</v>
      </c>
      <c r="DH2760" s="10">
        <v>0</v>
      </c>
      <c r="DI2760" s="10">
        <v>10.5</v>
      </c>
      <c r="DK2760" s="10">
        <v>6.0000000000000001E-3</v>
      </c>
      <c r="DL2760" s="10">
        <v>6.0000000000000001E-3</v>
      </c>
      <c r="DM2760" s="10">
        <v>0.48</v>
      </c>
      <c r="DN2760" s="10">
        <v>10.5</v>
      </c>
    </row>
    <row r="2761" spans="1:118" x14ac:dyDescent="0.25">
      <c r="A2761" s="10">
        <v>2793</v>
      </c>
      <c r="R2761" s="10">
        <v>2818</v>
      </c>
      <c r="S2761" s="10" t="s">
        <v>313</v>
      </c>
      <c r="AI2761" s="10">
        <v>2818</v>
      </c>
      <c r="AJ2761" s="10" t="s">
        <v>313</v>
      </c>
      <c r="AZ2761" s="10">
        <v>2800</v>
      </c>
      <c r="BA2761" s="10" t="s">
        <v>287</v>
      </c>
      <c r="BB2761" s="10">
        <v>7.8000000000065489E-2</v>
      </c>
      <c r="BC2761" s="10">
        <v>3.599999999996726E-2</v>
      </c>
      <c r="BD2761" s="10">
        <v>4.684639894192598</v>
      </c>
      <c r="BE2761" s="10">
        <v>10.1</v>
      </c>
      <c r="BG2761" s="10">
        <v>8.4000000000196445E-2</v>
      </c>
      <c r="BH2761" s="10">
        <v>2.9999999999972715E-2</v>
      </c>
      <c r="BI2761" s="10">
        <v>4.8640207483960554</v>
      </c>
      <c r="BJ2761" s="10">
        <v>10</v>
      </c>
      <c r="BL2761" s="10">
        <v>8.3999999999650757E-2</v>
      </c>
      <c r="BM2761" s="10">
        <v>3.599999999996726E-2</v>
      </c>
      <c r="BN2761" s="10">
        <v>4.983601116263114</v>
      </c>
      <c r="BO2761" s="10">
        <v>10.3</v>
      </c>
      <c r="BQ2761" s="10">
        <v>2792</v>
      </c>
      <c r="BR2761" s="10" t="s">
        <v>288</v>
      </c>
      <c r="BS2761" s="10">
        <v>0.39600000000000002</v>
      </c>
      <c r="BT2761" s="10">
        <v>0.216</v>
      </c>
      <c r="BU2761" s="10">
        <v>40.11</v>
      </c>
      <c r="BV2761" s="10">
        <v>6.4</v>
      </c>
      <c r="BX2761" s="10">
        <v>0.79200000000000004</v>
      </c>
      <c r="BY2761" s="10">
        <v>0.27600000000000002</v>
      </c>
      <c r="BZ2761" s="10">
        <v>74.59</v>
      </c>
      <c r="CA2761" s="10">
        <v>6.3</v>
      </c>
      <c r="CC2761" s="10">
        <v>0.52800000000000002</v>
      </c>
      <c r="CD2761" s="10">
        <v>0.24</v>
      </c>
      <c r="CE2761" s="10">
        <v>51.58</v>
      </c>
      <c r="CF2761" s="10">
        <v>6.4</v>
      </c>
      <c r="CH2761" s="10">
        <v>2790</v>
      </c>
      <c r="CI2761" s="10" t="s">
        <v>530</v>
      </c>
      <c r="CY2761" s="10">
        <v>2772</v>
      </c>
      <c r="CZ2761" s="10" t="s">
        <v>305</v>
      </c>
      <c r="DA2761" s="10">
        <v>0.33</v>
      </c>
      <c r="DB2761" s="10">
        <v>0.19500000000000001</v>
      </c>
      <c r="DC2761" s="10">
        <v>21.72</v>
      </c>
      <c r="DD2761" s="10">
        <v>10.5</v>
      </c>
      <c r="DF2761" s="10">
        <v>0.36</v>
      </c>
      <c r="DG2761" s="10">
        <v>0.12</v>
      </c>
      <c r="DH2761" s="10">
        <v>21.5</v>
      </c>
      <c r="DI2761" s="10">
        <v>10.5</v>
      </c>
      <c r="DK2761" s="10">
        <v>0.55500000000000005</v>
      </c>
      <c r="DL2761" s="10">
        <v>0.16500000000000001</v>
      </c>
      <c r="DM2761" s="10">
        <v>32.81</v>
      </c>
      <c r="DN2761" s="10">
        <v>10.5</v>
      </c>
    </row>
    <row r="2762" spans="1:118" x14ac:dyDescent="0.25">
      <c r="A2762" s="10">
        <v>2794</v>
      </c>
      <c r="R2762" s="10">
        <v>2819</v>
      </c>
      <c r="S2762" s="10" t="s">
        <v>318</v>
      </c>
      <c r="AI2762" s="10">
        <v>2819</v>
      </c>
      <c r="AJ2762" s="10" t="s">
        <v>318</v>
      </c>
      <c r="AZ2762" s="10">
        <v>2801</v>
      </c>
      <c r="BA2762" s="10" t="s">
        <v>288</v>
      </c>
      <c r="BQ2762" s="10">
        <v>2793</v>
      </c>
      <c r="BR2762" s="10" t="s">
        <v>315</v>
      </c>
      <c r="CH2762" s="10">
        <v>2791</v>
      </c>
      <c r="CI2762" s="10" t="s">
        <v>285</v>
      </c>
      <c r="CJ2762" s="10">
        <v>0.27</v>
      </c>
      <c r="CK2762" s="10">
        <v>0.19800000000000001</v>
      </c>
      <c r="CL2762" s="10">
        <v>29.77</v>
      </c>
      <c r="CM2762" s="10">
        <v>6.3</v>
      </c>
      <c r="CO2762" s="10">
        <v>0.41399999999999998</v>
      </c>
      <c r="CP2762" s="10">
        <v>0.252</v>
      </c>
      <c r="CQ2762" s="10">
        <v>43.1</v>
      </c>
      <c r="CR2762" s="10">
        <v>6.2</v>
      </c>
      <c r="CT2762" s="10">
        <v>0.432</v>
      </c>
      <c r="CU2762" s="10">
        <v>0.32400000000000001</v>
      </c>
      <c r="CV2762" s="10">
        <v>48.02</v>
      </c>
      <c r="CW2762" s="10">
        <v>6.4</v>
      </c>
      <c r="CY2762" s="10">
        <v>2773</v>
      </c>
      <c r="CZ2762" s="10" t="s">
        <v>315</v>
      </c>
      <c r="DA2762" s="10">
        <v>0.06</v>
      </c>
      <c r="DB2762" s="10">
        <v>0.04</v>
      </c>
      <c r="DC2762" s="10">
        <v>4.09</v>
      </c>
      <c r="DD2762" s="10">
        <v>10.5</v>
      </c>
      <c r="DF2762" s="10">
        <v>0.08</v>
      </c>
      <c r="DG2762" s="10">
        <v>0.02</v>
      </c>
      <c r="DH2762" s="10">
        <v>4.67</v>
      </c>
      <c r="DI2762" s="10">
        <v>10.5</v>
      </c>
      <c r="DK2762" s="10">
        <v>0.16</v>
      </c>
      <c r="DL2762" s="10">
        <v>0.04</v>
      </c>
      <c r="DM2762" s="10">
        <v>9.35</v>
      </c>
      <c r="DN2762" s="10">
        <v>10.5</v>
      </c>
    </row>
    <row r="2763" spans="1:118" x14ac:dyDescent="0.25">
      <c r="A2763" s="10">
        <v>2795</v>
      </c>
      <c r="R2763" s="10">
        <v>2820</v>
      </c>
      <c r="S2763" s="10" t="s">
        <v>605</v>
      </c>
      <c r="T2763" s="10">
        <v>3.999999999996362E-2</v>
      </c>
      <c r="U2763" s="10">
        <v>1.999999999998181E-2</v>
      </c>
      <c r="V2763" s="10">
        <v>2.5343624362436317</v>
      </c>
      <c r="W2763" s="10">
        <v>10.199999999999999</v>
      </c>
      <c r="Y2763" s="10">
        <v>7.0000000000163709E-2</v>
      </c>
      <c r="Z2763" s="10">
        <v>2.9999999999972715E-2</v>
      </c>
      <c r="AA2763" s="10">
        <v>4.3158637118201755</v>
      </c>
      <c r="AB2763" s="10">
        <v>10.199999999999999</v>
      </c>
      <c r="AD2763" s="10">
        <v>2.9999999999972715E-2</v>
      </c>
      <c r="AE2763" s="10">
        <v>1.999999999998181E-2</v>
      </c>
      <c r="AF2763" s="10">
        <v>2.0432683188602008</v>
      </c>
      <c r="AG2763" s="10">
        <v>10.199999999999999</v>
      </c>
      <c r="AI2763" s="10">
        <v>2820</v>
      </c>
      <c r="AJ2763" s="10" t="s">
        <v>605</v>
      </c>
      <c r="AK2763" s="10">
        <v>0.10999999999967258</v>
      </c>
      <c r="AL2763" s="10">
        <v>0.13000000000010914</v>
      </c>
      <c r="AM2763" s="10">
        <v>9.6505646412295061</v>
      </c>
      <c r="AN2763" s="10">
        <v>10.199999999999999</v>
      </c>
      <c r="AP2763" s="10">
        <v>0.12999999999965439</v>
      </c>
      <c r="AQ2763" s="10">
        <v>0.12999999999988177</v>
      </c>
      <c r="AR2763" s="10">
        <v>10.418665029364979</v>
      </c>
      <c r="AS2763" s="10">
        <v>10.199999999999999</v>
      </c>
      <c r="AU2763" s="10">
        <v>8.9999999999690772E-2</v>
      </c>
      <c r="AV2763" s="10">
        <v>5.999999999994543E-2</v>
      </c>
      <c r="AW2763" s="10">
        <v>6.129804956569882</v>
      </c>
      <c r="AX2763" s="10">
        <v>10.199999999999999</v>
      </c>
      <c r="AZ2763" s="10">
        <v>2802</v>
      </c>
      <c r="BA2763" s="10" t="s">
        <v>290</v>
      </c>
      <c r="BB2763" s="10">
        <v>8.9999999999918145E-2</v>
      </c>
      <c r="BC2763" s="10">
        <v>1.999999999998181E-2</v>
      </c>
      <c r="BD2763" s="10">
        <v>5.027562688016415</v>
      </c>
      <c r="BE2763" s="10">
        <v>10.1</v>
      </c>
      <c r="BG2763" s="10">
        <v>7.999999999992724E-2</v>
      </c>
      <c r="BH2763" s="10">
        <v>2.0000000000010232E-2</v>
      </c>
      <c r="BI2763" s="10">
        <v>4.496788772618884</v>
      </c>
      <c r="BJ2763" s="10">
        <v>10</v>
      </c>
      <c r="BL2763" s="10">
        <v>6.9999999999936335E-2</v>
      </c>
      <c r="BM2763" s="10">
        <v>1.999999999998181E-2</v>
      </c>
      <c r="BN2763" s="10">
        <v>3.9699584956232399</v>
      </c>
      <c r="BO2763" s="10">
        <v>10.3</v>
      </c>
      <c r="BQ2763" s="10">
        <v>2794</v>
      </c>
      <c r="BR2763" s="10" t="s">
        <v>306</v>
      </c>
      <c r="BS2763" s="10">
        <v>0.40799999999999997</v>
      </c>
      <c r="BT2763" s="10">
        <v>0.216</v>
      </c>
      <c r="BU2763" s="10">
        <v>41.05</v>
      </c>
      <c r="BV2763" s="10">
        <v>6.4</v>
      </c>
      <c r="BX2763" s="10">
        <v>0.45600000000000002</v>
      </c>
      <c r="BY2763" s="10">
        <v>0.20399999999999999</v>
      </c>
      <c r="BZ2763" s="10">
        <v>44.42</v>
      </c>
      <c r="CA2763" s="10">
        <v>6.3</v>
      </c>
      <c r="CC2763" s="10">
        <v>0.624</v>
      </c>
      <c r="CD2763" s="10">
        <v>0.22800000000000001</v>
      </c>
      <c r="CE2763" s="10">
        <v>59.08</v>
      </c>
      <c r="CF2763" s="10">
        <v>6.4</v>
      </c>
      <c r="CH2763" s="10">
        <v>2792</v>
      </c>
      <c r="CI2763" s="10" t="s">
        <v>288</v>
      </c>
      <c r="CJ2763" s="10">
        <v>0.127</v>
      </c>
      <c r="CK2763" s="10">
        <v>0.13400000000000001</v>
      </c>
      <c r="CL2763" s="10">
        <v>16.46</v>
      </c>
      <c r="CM2763" s="10">
        <v>6.3</v>
      </c>
      <c r="CO2763" s="10">
        <v>0.29599999999999999</v>
      </c>
      <c r="CP2763" s="10">
        <v>0.22</v>
      </c>
      <c r="CQ2763" s="10">
        <v>32.799999999999997</v>
      </c>
      <c r="CR2763" s="10">
        <v>6.2</v>
      </c>
      <c r="CT2763" s="10">
        <v>0.151</v>
      </c>
      <c r="CU2763" s="10">
        <v>0.17</v>
      </c>
      <c r="CV2763" s="10">
        <v>20.260000000000002</v>
      </c>
      <c r="CW2763" s="10">
        <v>6.4</v>
      </c>
      <c r="CY2763" s="10">
        <v>2774</v>
      </c>
      <c r="CZ2763" s="10" t="s">
        <v>306</v>
      </c>
      <c r="DA2763" s="10">
        <v>2.4E-2</v>
      </c>
      <c r="DB2763" s="10">
        <v>0</v>
      </c>
      <c r="DC2763" s="10">
        <v>1.36</v>
      </c>
      <c r="DD2763" s="10">
        <v>10.5</v>
      </c>
      <c r="DF2763" s="10">
        <v>2.4E-2</v>
      </c>
      <c r="DG2763" s="10">
        <v>0</v>
      </c>
      <c r="DH2763" s="10">
        <v>1.36</v>
      </c>
      <c r="DI2763" s="10">
        <v>10.5</v>
      </c>
      <c r="DK2763" s="10">
        <v>3.5999999999999997E-2</v>
      </c>
      <c r="DL2763" s="10">
        <v>6.0000000000000001E-3</v>
      </c>
      <c r="DM2763" s="10">
        <v>2.0699999999999998</v>
      </c>
      <c r="DN2763" s="10">
        <v>10.5</v>
      </c>
    </row>
    <row r="2764" spans="1:118" x14ac:dyDescent="0.25">
      <c r="A2764" s="10">
        <v>2796</v>
      </c>
      <c r="R2764" s="10">
        <v>2821</v>
      </c>
      <c r="S2764" s="10" t="s">
        <v>289</v>
      </c>
      <c r="T2764" s="10">
        <v>1.1999999999989085E-2</v>
      </c>
      <c r="U2764" s="10">
        <v>6.0000000000286491E-3</v>
      </c>
      <c r="V2764" s="10">
        <v>0.7603087308739539</v>
      </c>
      <c r="W2764" s="10">
        <v>10.199999999999999</v>
      </c>
      <c r="Y2764" s="10">
        <v>1.8000000000051843E-2</v>
      </c>
      <c r="Z2764" s="10">
        <v>1.2000000000023192E-2</v>
      </c>
      <c r="AA2764" s="10">
        <v>1.225960991320409</v>
      </c>
      <c r="AB2764" s="10">
        <v>10.199999999999999</v>
      </c>
      <c r="AD2764" s="10">
        <v>1.1999999999989085E-2</v>
      </c>
      <c r="AE2764" s="10">
        <v>5.9999999999945427E-3</v>
      </c>
      <c r="AF2764" s="10">
        <v>0.76030873087308948</v>
      </c>
      <c r="AG2764" s="10">
        <v>10.199999999999999</v>
      </c>
      <c r="AI2764" s="10">
        <v>2821</v>
      </c>
      <c r="AJ2764" s="10" t="s">
        <v>289</v>
      </c>
      <c r="AK2764" s="10">
        <v>5.4000000000019102E-2</v>
      </c>
      <c r="AL2764" s="10">
        <v>1.1999999999989085E-2</v>
      </c>
      <c r="AM2764" s="10">
        <v>3.134833205472833</v>
      </c>
      <c r="AN2764" s="10">
        <v>10.199999999999999</v>
      </c>
      <c r="AP2764" s="10">
        <v>5.3999999999950886E-2</v>
      </c>
      <c r="AQ2764" s="10">
        <v>1.1999999999989085E-2</v>
      </c>
      <c r="AR2764" s="10">
        <v>3.1348332054690595</v>
      </c>
      <c r="AS2764" s="10">
        <v>10.199999999999999</v>
      </c>
      <c r="AU2764" s="10">
        <v>1.1999999999989085E-2</v>
      </c>
      <c r="AV2764" s="10">
        <v>1.1999999999989085E-2</v>
      </c>
      <c r="AW2764" s="10">
        <v>0.96172292578837748</v>
      </c>
      <c r="AX2764" s="10">
        <v>10.199999999999999</v>
      </c>
      <c r="AZ2764" s="10">
        <v>2803</v>
      </c>
      <c r="BA2764" s="10" t="s">
        <v>307</v>
      </c>
      <c r="BB2764" s="10">
        <v>0.15999999999985448</v>
      </c>
      <c r="BC2764" s="10">
        <v>0.11999999999989086</v>
      </c>
      <c r="BD2764" s="10">
        <v>10.906314756233945</v>
      </c>
      <c r="BE2764" s="10">
        <v>10.1</v>
      </c>
      <c r="BG2764" s="10">
        <v>0.21999999999752617</v>
      </c>
      <c r="BH2764" s="10">
        <v>0.1000000000003638</v>
      </c>
      <c r="BI2764" s="10">
        <v>13.178150260104148</v>
      </c>
      <c r="BJ2764" s="10">
        <v>10</v>
      </c>
      <c r="BL2764" s="10">
        <v>0.23999999999796273</v>
      </c>
      <c r="BM2764" s="10">
        <v>0.1000000000003638</v>
      </c>
      <c r="BN2764" s="10">
        <v>14.178209183022103</v>
      </c>
      <c r="BO2764" s="10">
        <v>10.3</v>
      </c>
      <c r="BQ2764" s="10">
        <v>2795</v>
      </c>
      <c r="BR2764" s="10" t="s">
        <v>307</v>
      </c>
      <c r="BS2764" s="10">
        <v>0.108</v>
      </c>
      <c r="BT2764" s="10">
        <v>4.8000000000000001E-2</v>
      </c>
      <c r="BU2764" s="10">
        <v>10.51</v>
      </c>
      <c r="BV2764" s="10">
        <v>6.4</v>
      </c>
      <c r="BX2764" s="10">
        <v>0.13200000000000001</v>
      </c>
      <c r="BY2764" s="10">
        <v>1.7999999999999999E-2</v>
      </c>
      <c r="BZ2764" s="10">
        <v>11.85</v>
      </c>
      <c r="CA2764" s="10">
        <v>6.3</v>
      </c>
      <c r="CC2764" s="10">
        <v>0.18</v>
      </c>
      <c r="CD2764" s="10">
        <v>0.06</v>
      </c>
      <c r="CE2764" s="10">
        <v>16.87</v>
      </c>
      <c r="CF2764" s="10">
        <v>6.4</v>
      </c>
      <c r="CH2764" s="10">
        <v>2793</v>
      </c>
      <c r="CI2764" s="10" t="s">
        <v>315</v>
      </c>
      <c r="CY2764" s="10">
        <v>2775</v>
      </c>
      <c r="CZ2764" s="10" t="s">
        <v>307</v>
      </c>
      <c r="DA2764" s="10">
        <v>7.8E-2</v>
      </c>
      <c r="DB2764" s="10">
        <v>4.2000000000000003E-2</v>
      </c>
      <c r="DC2764" s="10">
        <v>5.0199999999999996</v>
      </c>
      <c r="DD2764" s="10">
        <v>10.5</v>
      </c>
      <c r="DF2764" s="10">
        <v>0.06</v>
      </c>
      <c r="DG2764" s="10">
        <v>4.2000000000000003E-2</v>
      </c>
      <c r="DH2764" s="10">
        <v>4.1500000000000004</v>
      </c>
      <c r="DI2764" s="10">
        <v>10.5</v>
      </c>
      <c r="DK2764" s="10">
        <v>6.6000000000000003E-2</v>
      </c>
      <c r="DL2764" s="10">
        <v>4.8000000000000001E-2</v>
      </c>
      <c r="DM2764" s="10">
        <v>4.62</v>
      </c>
      <c r="DN2764" s="10">
        <v>10.5</v>
      </c>
    </row>
    <row r="2765" spans="1:118" x14ac:dyDescent="0.25">
      <c r="A2765" s="10">
        <v>2797</v>
      </c>
      <c r="R2765" s="10">
        <v>2822</v>
      </c>
      <c r="S2765" s="10" t="s">
        <v>306</v>
      </c>
      <c r="T2765" s="10">
        <v>2.3999999999978171E-2</v>
      </c>
      <c r="U2765" s="10">
        <v>5.9999999999945427E-3</v>
      </c>
      <c r="V2765" s="10">
        <v>1.4019400291104764</v>
      </c>
      <c r="W2765" s="10">
        <v>10.199999999999999</v>
      </c>
      <c r="Y2765" s="10">
        <v>1.1999999999989085E-2</v>
      </c>
      <c r="Z2765" s="10">
        <v>1.1999999999989085E-2</v>
      </c>
      <c r="AA2765" s="10">
        <v>0.96172292578837748</v>
      </c>
      <c r="AB2765" s="10">
        <v>10.199999999999999</v>
      </c>
      <c r="AD2765" s="10">
        <v>1.799999999998363E-2</v>
      </c>
      <c r="AE2765" s="10">
        <v>5.9999999999945427E-3</v>
      </c>
      <c r="AF2765" s="10">
        <v>1.0752389187913989</v>
      </c>
      <c r="AG2765" s="10">
        <v>10.199999999999999</v>
      </c>
      <c r="AI2765" s="10">
        <v>2822</v>
      </c>
      <c r="AJ2765" s="10" t="s">
        <v>306</v>
      </c>
      <c r="AK2765" s="10">
        <v>6.60000000000764E-2</v>
      </c>
      <c r="AL2765" s="10">
        <v>9.0000000000054564E-2</v>
      </c>
      <c r="AM2765" s="10">
        <v>6.3247450655400002</v>
      </c>
      <c r="AN2765" s="10">
        <v>10.199999999999999</v>
      </c>
      <c r="AP2765" s="10">
        <v>6.5999999999939968E-2</v>
      </c>
      <c r="AQ2765" s="10">
        <v>0.11400000000003274</v>
      </c>
      <c r="AR2765" s="10">
        <v>7.4649773546752343</v>
      </c>
      <c r="AS2765" s="10">
        <v>10.199999999999999</v>
      </c>
      <c r="AU2765" s="10">
        <v>4.7999999999956341E-2</v>
      </c>
      <c r="AV2765" s="10">
        <v>7.1999999999934519E-2</v>
      </c>
      <c r="AW2765" s="10">
        <v>4.9038439652644819</v>
      </c>
      <c r="AX2765" s="10">
        <v>10.199999999999999</v>
      </c>
      <c r="AZ2765" s="10">
        <v>2804</v>
      </c>
      <c r="BA2765" s="10" t="s">
        <v>605</v>
      </c>
      <c r="BB2765" s="10">
        <v>0</v>
      </c>
      <c r="BC2765" s="10">
        <v>0</v>
      </c>
      <c r="BD2765" s="10">
        <v>0</v>
      </c>
      <c r="BE2765" s="10">
        <v>10.4</v>
      </c>
      <c r="BG2765" s="10">
        <v>0</v>
      </c>
      <c r="BH2765" s="10">
        <v>0</v>
      </c>
      <c r="BI2765" s="10">
        <v>0</v>
      </c>
      <c r="BJ2765" s="10">
        <v>10.4</v>
      </c>
      <c r="BL2765" s="10">
        <v>0.11999999999989086</v>
      </c>
      <c r="BM2765" s="10">
        <v>0.11999999999989086</v>
      </c>
      <c r="BN2765" s="10">
        <v>9.432282541386007</v>
      </c>
      <c r="BO2765" s="10">
        <v>10.4</v>
      </c>
      <c r="BQ2765" s="10">
        <v>2796</v>
      </c>
      <c r="BR2765" s="10" t="s">
        <v>623</v>
      </c>
      <c r="BS2765" s="10">
        <v>0.42</v>
      </c>
      <c r="BT2765" s="10">
        <v>3.5000000000000003E-2</v>
      </c>
      <c r="BU2765" s="10">
        <v>6.41</v>
      </c>
      <c r="BV2765" s="10">
        <v>37</v>
      </c>
      <c r="BX2765" s="10">
        <v>0.45500000000000002</v>
      </c>
      <c r="BY2765" s="10">
        <v>3.5000000000000003E-2</v>
      </c>
      <c r="BZ2765" s="10">
        <v>6.94</v>
      </c>
      <c r="CA2765" s="10">
        <v>36</v>
      </c>
      <c r="CC2765" s="10">
        <v>0.56000000000000005</v>
      </c>
      <c r="CD2765" s="10">
        <v>3.5000000000000003E-2</v>
      </c>
      <c r="CE2765" s="10">
        <v>8.5399999999999991</v>
      </c>
      <c r="CF2765" s="10">
        <v>37</v>
      </c>
      <c r="CH2765" s="10">
        <v>2794</v>
      </c>
      <c r="CI2765" s="10" t="s">
        <v>306</v>
      </c>
      <c r="CJ2765" s="10">
        <v>0.14399999999999999</v>
      </c>
      <c r="CK2765" s="10">
        <v>0.14399999999999999</v>
      </c>
      <c r="CL2765" s="10">
        <v>18.11</v>
      </c>
      <c r="CM2765" s="10">
        <v>6.3</v>
      </c>
      <c r="CO2765" s="10">
        <v>0.20399999999999999</v>
      </c>
      <c r="CP2765" s="10">
        <v>0.12</v>
      </c>
      <c r="CQ2765" s="10">
        <v>21.05</v>
      </c>
      <c r="CR2765" s="10">
        <v>6.2</v>
      </c>
      <c r="CT2765" s="10">
        <v>0.32400000000000001</v>
      </c>
      <c r="CU2765" s="10">
        <v>0.18</v>
      </c>
      <c r="CV2765" s="10">
        <v>32.96</v>
      </c>
      <c r="CW2765" s="10">
        <v>6.4</v>
      </c>
      <c r="CY2765" s="10">
        <v>3289</v>
      </c>
      <c r="CZ2765" s="10" t="s">
        <v>611</v>
      </c>
    </row>
    <row r="2766" spans="1:118" x14ac:dyDescent="0.25">
      <c r="A2766" s="10">
        <v>2798</v>
      </c>
      <c r="R2766" s="10">
        <v>2823</v>
      </c>
      <c r="S2766" s="10" t="s">
        <v>292</v>
      </c>
      <c r="AI2766" s="10">
        <v>2823</v>
      </c>
      <c r="AJ2766" s="10" t="s">
        <v>292</v>
      </c>
      <c r="AZ2766" s="10">
        <v>2805</v>
      </c>
      <c r="BA2766" s="10" t="s">
        <v>621</v>
      </c>
      <c r="BB2766" s="10">
        <v>0.32999999999901775</v>
      </c>
      <c r="BC2766" s="10">
        <v>0.26399999999989632</v>
      </c>
      <c r="BD2766" s="10">
        <v>23.488561564569597</v>
      </c>
      <c r="BE2766" s="10">
        <v>10.4</v>
      </c>
      <c r="BG2766" s="10">
        <v>0.49199999999927968</v>
      </c>
      <c r="BH2766" s="10">
        <v>0.25200000000018008</v>
      </c>
      <c r="BI2766" s="10">
        <v>30.723769158566583</v>
      </c>
      <c r="BJ2766" s="10">
        <v>10.4</v>
      </c>
      <c r="BL2766" s="10">
        <v>0.65999999999939973</v>
      </c>
      <c r="BM2766" s="10">
        <v>0.31200000000012551</v>
      </c>
      <c r="BN2766" s="10">
        <v>40.575263248319096</v>
      </c>
      <c r="BO2766" s="10">
        <v>10.4</v>
      </c>
      <c r="BQ2766" s="10">
        <v>2797</v>
      </c>
      <c r="BR2766" s="10" t="s">
        <v>624</v>
      </c>
      <c r="BS2766" s="10">
        <v>0.105</v>
      </c>
      <c r="BT2766" s="10">
        <v>7.0000000000000007E-2</v>
      </c>
      <c r="BU2766" s="10">
        <v>1.92</v>
      </c>
      <c r="BV2766" s="10">
        <v>37</v>
      </c>
      <c r="BX2766" s="10">
        <v>0.105</v>
      </c>
      <c r="BY2766" s="10">
        <v>7.0000000000000007E-2</v>
      </c>
      <c r="BZ2766" s="10">
        <v>1.92</v>
      </c>
      <c r="CA2766" s="10">
        <v>36</v>
      </c>
      <c r="CC2766" s="10">
        <v>0.105</v>
      </c>
      <c r="CD2766" s="10">
        <v>3.5000000000000003E-2</v>
      </c>
      <c r="CE2766" s="10">
        <v>1.68</v>
      </c>
      <c r="CF2766" s="10">
        <v>37</v>
      </c>
      <c r="CH2766" s="10">
        <v>2795</v>
      </c>
      <c r="CI2766" s="10" t="s">
        <v>307</v>
      </c>
      <c r="CJ2766" s="10">
        <v>4.8000000000000001E-2</v>
      </c>
      <c r="CK2766" s="10">
        <v>5.3999999999999999E-2</v>
      </c>
      <c r="CL2766" s="10">
        <v>6.43</v>
      </c>
      <c r="CM2766" s="10">
        <v>6.3</v>
      </c>
      <c r="CO2766" s="10">
        <v>6.6000000000000003E-2</v>
      </c>
      <c r="CP2766" s="10">
        <v>5.3999999999999999E-2</v>
      </c>
      <c r="CQ2766" s="10">
        <v>7.58</v>
      </c>
      <c r="CR2766" s="10">
        <v>6.2</v>
      </c>
      <c r="CT2766" s="10">
        <v>9.6000000000000002E-2</v>
      </c>
      <c r="CU2766" s="10">
        <v>6.6000000000000003E-2</v>
      </c>
      <c r="CV2766" s="10">
        <v>10.36</v>
      </c>
      <c r="CW2766" s="10">
        <v>6.4</v>
      </c>
      <c r="CY2766" s="10">
        <v>3290</v>
      </c>
      <c r="CZ2766" s="10" t="s">
        <v>815</v>
      </c>
    </row>
    <row r="2767" spans="1:118" x14ac:dyDescent="0.25">
      <c r="A2767" s="10">
        <v>2799</v>
      </c>
      <c r="R2767" s="10">
        <v>2824</v>
      </c>
      <c r="S2767" s="10" t="s">
        <v>294</v>
      </c>
      <c r="T2767" s="10">
        <v>5.4000000000087311E-2</v>
      </c>
      <c r="U2767" s="10">
        <v>3.6000000000240104E-2</v>
      </c>
      <c r="V2767" s="10">
        <v>3.6778829739633712</v>
      </c>
      <c r="W2767" s="10">
        <v>10.199999999999999</v>
      </c>
      <c r="Y2767" s="10">
        <v>6.0000000000218282E-2</v>
      </c>
      <c r="Z2767" s="10">
        <v>3.5999999999694408E-2</v>
      </c>
      <c r="AA2767" s="10">
        <v>3.9652852056088386</v>
      </c>
      <c r="AB2767" s="10">
        <v>10.199999999999999</v>
      </c>
      <c r="AD2767" s="10">
        <v>4.1999999999825378E-2</v>
      </c>
      <c r="AE2767" s="10">
        <v>3.0000000000109141E-2</v>
      </c>
      <c r="AF2767" s="10">
        <v>2.9249660887553617</v>
      </c>
      <c r="AG2767" s="10">
        <v>10.199999999999999</v>
      </c>
      <c r="AI2767" s="10">
        <v>2824</v>
      </c>
      <c r="AJ2767" s="10" t="s">
        <v>294</v>
      </c>
      <c r="AK2767" s="10">
        <v>0.15</v>
      </c>
      <c r="AL2767" s="10">
        <v>0.15</v>
      </c>
      <c r="AM2767" s="10">
        <v>12.021536572365653</v>
      </c>
      <c r="AN2767" s="10">
        <v>10.199999999999999</v>
      </c>
      <c r="AP2767" s="10">
        <v>0.10800000000017462</v>
      </c>
      <c r="AQ2767" s="10">
        <v>0.14399999999986904</v>
      </c>
      <c r="AR2767" s="10">
        <v>10.200612036722205</v>
      </c>
      <c r="AS2767" s="10">
        <v>10.199999999999999</v>
      </c>
      <c r="AU2767" s="10">
        <v>0.11999999999989086</v>
      </c>
      <c r="AV2767" s="10">
        <v>0.12600000000002182</v>
      </c>
      <c r="AW2767" s="10">
        <v>9.860591635494762</v>
      </c>
      <c r="AX2767" s="10">
        <v>10.199999999999999</v>
      </c>
      <c r="AZ2767" s="10">
        <v>2806</v>
      </c>
      <c r="BA2767" s="10" t="s">
        <v>285</v>
      </c>
      <c r="BB2767" s="10">
        <v>0</v>
      </c>
      <c r="BC2767" s="10">
        <v>0</v>
      </c>
      <c r="BD2767" s="10">
        <v>0</v>
      </c>
      <c r="BE2767" s="10">
        <v>10.4</v>
      </c>
      <c r="BG2767" s="10">
        <v>1.5000000000007674E-2</v>
      </c>
      <c r="BH2767" s="10">
        <v>0</v>
      </c>
      <c r="BI2767" s="10">
        <v>0.83370386838637578</v>
      </c>
      <c r="BJ2767" s="10">
        <v>10.4</v>
      </c>
      <c r="BL2767" s="10">
        <v>1.5000000000007674E-2</v>
      </c>
      <c r="BM2767" s="10">
        <v>1.5000000000002345E-2</v>
      </c>
      <c r="BN2767" s="10">
        <v>1.179035317674717</v>
      </c>
      <c r="BO2767" s="10">
        <v>10.4</v>
      </c>
      <c r="BQ2767" s="10">
        <v>2798</v>
      </c>
      <c r="BR2767" s="10" t="s">
        <v>605</v>
      </c>
      <c r="BS2767" s="10">
        <v>0.55300000000000005</v>
      </c>
      <c r="BT2767" s="10">
        <v>9.6000000000000002E-2</v>
      </c>
      <c r="BU2767" s="10">
        <v>30.61</v>
      </c>
      <c r="BV2767" s="10">
        <v>10.3</v>
      </c>
      <c r="BX2767" s="10">
        <v>0.65500000000000003</v>
      </c>
      <c r="BY2767" s="10">
        <v>9.1999999999999998E-2</v>
      </c>
      <c r="BZ2767" s="10">
        <v>36.07</v>
      </c>
      <c r="CA2767" s="10">
        <v>9.8000000000000007</v>
      </c>
      <c r="CC2767" s="10">
        <v>0.6</v>
      </c>
      <c r="CD2767" s="10">
        <v>7.5999999999999998E-2</v>
      </c>
      <c r="CE2767" s="10">
        <v>32.979999999999997</v>
      </c>
      <c r="CF2767" s="10">
        <v>10.1</v>
      </c>
      <c r="CH2767" s="10">
        <v>2796</v>
      </c>
      <c r="CI2767" s="10" t="s">
        <v>623</v>
      </c>
      <c r="CJ2767" s="10">
        <v>0.94899999999999995</v>
      </c>
      <c r="CK2767" s="10">
        <v>1.0999999999999999E-2</v>
      </c>
      <c r="CL2767" s="10">
        <v>14.43</v>
      </c>
      <c r="CM2767" s="10">
        <v>36</v>
      </c>
      <c r="CO2767" s="10">
        <v>0.80100000000000005</v>
      </c>
      <c r="CP2767" s="10">
        <v>0.10100000000000001</v>
      </c>
      <c r="CQ2767" s="10">
        <v>12.29</v>
      </c>
      <c r="CR2767" s="10">
        <v>35</v>
      </c>
      <c r="CT2767" s="10">
        <v>0.93799999999999994</v>
      </c>
      <c r="CU2767" s="10">
        <v>0.46200000000000002</v>
      </c>
      <c r="CV2767" s="10">
        <v>15.91</v>
      </c>
      <c r="CW2767" s="10">
        <v>37</v>
      </c>
      <c r="CY2767" s="10">
        <v>2776</v>
      </c>
      <c r="CZ2767" s="10" t="s">
        <v>605</v>
      </c>
      <c r="DA2767" s="10">
        <v>0.29399999999999998</v>
      </c>
      <c r="DB2767" s="10">
        <v>4.8000000000000001E-2</v>
      </c>
      <c r="DC2767" s="10">
        <v>17.18</v>
      </c>
      <c r="DD2767" s="10">
        <v>10.199999999999999</v>
      </c>
      <c r="DF2767" s="10">
        <v>0.22800000000000001</v>
      </c>
      <c r="DG2767" s="10">
        <v>3.5999999999999997E-2</v>
      </c>
      <c r="DH2767" s="10">
        <v>13.22</v>
      </c>
      <c r="DI2767" s="10">
        <v>10.199999999999999</v>
      </c>
      <c r="DK2767" s="10">
        <v>0.28799999999999998</v>
      </c>
      <c r="DL2767" s="10">
        <v>3.5999999999999997E-2</v>
      </c>
      <c r="DM2767" s="10">
        <v>16.62</v>
      </c>
      <c r="DN2767" s="10">
        <v>10.199999999999999</v>
      </c>
    </row>
    <row r="2768" spans="1:118" x14ac:dyDescent="0.25">
      <c r="A2768" s="10">
        <v>3253</v>
      </c>
      <c r="R2768" s="10">
        <v>2825</v>
      </c>
      <c r="S2768" s="10" t="s">
        <v>605</v>
      </c>
      <c r="AI2768" s="10">
        <v>2825</v>
      </c>
      <c r="AJ2768" s="10" t="s">
        <v>605</v>
      </c>
      <c r="AK2768" s="10">
        <v>0.81000000000130967</v>
      </c>
      <c r="AL2768" s="10">
        <v>0.27000000000043656</v>
      </c>
      <c r="AM2768" s="10">
        <v>46.559873936462147</v>
      </c>
      <c r="AN2768" s="10">
        <v>6.5</v>
      </c>
      <c r="AP2768" s="10">
        <v>0.92999999999847205</v>
      </c>
      <c r="AQ2768" s="10">
        <v>0.23999999999978172</v>
      </c>
      <c r="AR2768" s="10">
        <v>52.375866267498814</v>
      </c>
      <c r="AS2768" s="10">
        <v>6.3</v>
      </c>
      <c r="AU2768" s="10">
        <v>0.96000000000185537</v>
      </c>
      <c r="AV2768" s="10">
        <v>0.27000000000043656</v>
      </c>
      <c r="AW2768" s="10">
        <v>54.381405186911543</v>
      </c>
      <c r="AX2768" s="10">
        <v>6.5</v>
      </c>
      <c r="AZ2768" s="10">
        <v>2807</v>
      </c>
      <c r="BA2768" s="10" t="s">
        <v>287</v>
      </c>
      <c r="BQ2768" s="10">
        <v>2799</v>
      </c>
      <c r="BR2768" s="10" t="s">
        <v>621</v>
      </c>
      <c r="BS2768" s="10">
        <v>0.44</v>
      </c>
      <c r="BT2768" s="10">
        <v>0.14000000000000001</v>
      </c>
      <c r="BU2768" s="10">
        <v>25.18</v>
      </c>
      <c r="BV2768" s="10">
        <v>10.3</v>
      </c>
      <c r="BX2768" s="10">
        <v>0.6</v>
      </c>
      <c r="BY2768" s="10">
        <v>0.14000000000000001</v>
      </c>
      <c r="BZ2768" s="10">
        <v>31.48</v>
      </c>
      <c r="CA2768" s="10">
        <v>9.8000000000000007</v>
      </c>
      <c r="CC2768" s="10">
        <v>0.68</v>
      </c>
      <c r="CD2768" s="10">
        <v>0.16</v>
      </c>
      <c r="CE2768" s="10">
        <v>38.090000000000003</v>
      </c>
      <c r="CF2768" s="10">
        <v>10.1</v>
      </c>
      <c r="CH2768" s="10">
        <v>2797</v>
      </c>
      <c r="CI2768" s="10" t="s">
        <v>624</v>
      </c>
      <c r="CJ2768" s="10">
        <v>2.8000000000000001E-2</v>
      </c>
      <c r="CK2768" s="10">
        <v>1.4E-2</v>
      </c>
      <c r="CL2768" s="10">
        <v>0.48</v>
      </c>
      <c r="CM2768" s="10">
        <v>36</v>
      </c>
      <c r="CO2768" s="10">
        <v>7.0000000000000007E-2</v>
      </c>
      <c r="CP2768" s="10">
        <v>1.4E-2</v>
      </c>
      <c r="CQ2768" s="10">
        <v>1.0900000000000001</v>
      </c>
      <c r="CR2768" s="10">
        <v>35</v>
      </c>
      <c r="CT2768" s="10">
        <v>3.7999999999999999E-2</v>
      </c>
      <c r="CU2768" s="10">
        <v>2.8000000000000001E-2</v>
      </c>
      <c r="CV2768" s="10">
        <v>0.72</v>
      </c>
      <c r="CW2768" s="10">
        <v>37</v>
      </c>
      <c r="CY2768" s="10">
        <v>2777</v>
      </c>
      <c r="CZ2768" s="10" t="s">
        <v>621</v>
      </c>
      <c r="DA2768" s="10">
        <v>0</v>
      </c>
      <c r="DB2768" s="10">
        <v>0</v>
      </c>
      <c r="DC2768" s="10">
        <v>0</v>
      </c>
      <c r="DD2768" s="10">
        <v>10.199999999999999</v>
      </c>
      <c r="DF2768" s="10">
        <v>0</v>
      </c>
      <c r="DG2768" s="10">
        <v>0</v>
      </c>
      <c r="DH2768" s="10">
        <v>0</v>
      </c>
      <c r="DI2768" s="10">
        <v>10.199999999999999</v>
      </c>
      <c r="DK2768" s="10">
        <v>0</v>
      </c>
      <c r="DL2768" s="10">
        <v>0</v>
      </c>
      <c r="DM2768" s="10">
        <v>0</v>
      </c>
      <c r="DN2768" s="10">
        <v>10.199999999999999</v>
      </c>
    </row>
    <row r="2769" spans="1:118" x14ac:dyDescent="0.25">
      <c r="A2769" s="10">
        <v>3254</v>
      </c>
      <c r="R2769" s="10">
        <v>2826</v>
      </c>
      <c r="S2769" s="10" t="s">
        <v>285</v>
      </c>
      <c r="T2769" s="10">
        <v>0.14400000000096042</v>
      </c>
      <c r="U2769" s="10">
        <v>0.14399999999986904</v>
      </c>
      <c r="V2769" s="10">
        <v>11.105177935560704</v>
      </c>
      <c r="W2769" s="10">
        <v>6.3</v>
      </c>
      <c r="Y2769" s="10">
        <v>0.14400000000096042</v>
      </c>
      <c r="Z2769" s="10">
        <v>7.1999999999934519E-2</v>
      </c>
      <c r="AA2769" s="10">
        <v>8.7794140244745673</v>
      </c>
      <c r="AB2769" s="10">
        <v>6.3</v>
      </c>
      <c r="AD2769" s="10">
        <v>2.3999999998341081E-2</v>
      </c>
      <c r="AE2769" s="10">
        <v>7.2000000000480208E-2</v>
      </c>
      <c r="AF2769" s="10">
        <v>4.1386554610084021</v>
      </c>
      <c r="AG2769" s="10">
        <v>6.3</v>
      </c>
      <c r="AI2769" s="10">
        <v>2826</v>
      </c>
      <c r="AJ2769" s="10" t="s">
        <v>285</v>
      </c>
      <c r="AK2769" s="10">
        <v>0</v>
      </c>
      <c r="AL2769" s="10">
        <v>0</v>
      </c>
      <c r="AM2769" s="10">
        <v>0</v>
      </c>
      <c r="AN2769" s="10">
        <v>6.5</v>
      </c>
      <c r="AP2769" s="10">
        <v>0</v>
      </c>
      <c r="AQ2769" s="10">
        <v>0</v>
      </c>
      <c r="AR2769" s="10">
        <v>0</v>
      </c>
      <c r="AS2769" s="10">
        <v>6.3</v>
      </c>
      <c r="AU2769" s="10">
        <v>0</v>
      </c>
      <c r="AV2769" s="10">
        <v>0</v>
      </c>
      <c r="AW2769" s="10">
        <v>0</v>
      </c>
      <c r="AX2769" s="10">
        <v>6.5</v>
      </c>
      <c r="AZ2769" s="10">
        <v>2808</v>
      </c>
      <c r="BA2769" s="10" t="s">
        <v>290</v>
      </c>
      <c r="BB2769" s="10">
        <v>2.9999999999994031E-2</v>
      </c>
      <c r="BC2769" s="10">
        <v>4.5000000000001705E-2</v>
      </c>
      <c r="BD2769" s="10">
        <v>3.0059620460181162</v>
      </c>
      <c r="BE2769" s="10">
        <v>10.4</v>
      </c>
      <c r="BG2769" s="10">
        <v>7.5000000000017053E-2</v>
      </c>
      <c r="BH2769" s="10">
        <v>7.4999999999995737E-2</v>
      </c>
      <c r="BI2769" s="10">
        <v>5.8951765883721192</v>
      </c>
      <c r="BJ2769" s="10">
        <v>10.4</v>
      </c>
      <c r="BL2769" s="10">
        <v>6.0000000000009379E-2</v>
      </c>
      <c r="BM2769" s="10">
        <v>2.9999999999994031E-2</v>
      </c>
      <c r="BN2769" s="10">
        <v>3.7284370456313591</v>
      </c>
      <c r="BO2769" s="10">
        <v>10.4</v>
      </c>
      <c r="BQ2769" s="10">
        <v>3253</v>
      </c>
      <c r="BR2769" s="10" t="s">
        <v>912</v>
      </c>
      <c r="BS2769" s="10">
        <v>0.318</v>
      </c>
      <c r="BT2769" s="10">
        <v>6.6000000000000003E-2</v>
      </c>
      <c r="BU2769" s="10">
        <v>17.71</v>
      </c>
      <c r="BV2769" s="10">
        <v>10.3</v>
      </c>
      <c r="BX2769" s="10">
        <v>0.39</v>
      </c>
      <c r="BY2769" s="10">
        <v>7.1999999999999995E-2</v>
      </c>
      <c r="BZ2769" s="10">
        <v>21.63</v>
      </c>
      <c r="CA2769" s="10">
        <v>9.8000000000000007</v>
      </c>
      <c r="CC2769" s="10">
        <v>0.35399999999999998</v>
      </c>
      <c r="CD2769" s="10">
        <v>6.6000000000000003E-2</v>
      </c>
      <c r="CE2769" s="10">
        <v>19.64</v>
      </c>
      <c r="CF2769" s="10">
        <v>10.1</v>
      </c>
      <c r="CH2769" s="10">
        <v>2798</v>
      </c>
      <c r="CI2769" s="10" t="s">
        <v>605</v>
      </c>
      <c r="CJ2769" s="10">
        <v>0</v>
      </c>
      <c r="CK2769" s="10">
        <v>0</v>
      </c>
      <c r="CL2769" s="10">
        <v>0</v>
      </c>
      <c r="CM2769" s="10">
        <v>10.4</v>
      </c>
      <c r="CO2769" s="10">
        <v>0</v>
      </c>
      <c r="CP2769" s="10">
        <v>0</v>
      </c>
      <c r="CQ2769" s="10">
        <v>0</v>
      </c>
      <c r="CR2769" s="10">
        <v>10</v>
      </c>
      <c r="CT2769" s="10">
        <v>0</v>
      </c>
      <c r="CU2769" s="10">
        <v>0</v>
      </c>
      <c r="CV2769" s="10">
        <v>0</v>
      </c>
      <c r="CW2769" s="10">
        <v>10.6</v>
      </c>
      <c r="CY2769" s="10">
        <v>2778</v>
      </c>
      <c r="CZ2769" s="10" t="s">
        <v>285</v>
      </c>
      <c r="DA2769" s="10">
        <v>0.12</v>
      </c>
      <c r="DB2769" s="10">
        <v>4.8000000000000001E-2</v>
      </c>
      <c r="DC2769" s="10">
        <v>7.32</v>
      </c>
      <c r="DD2769" s="10">
        <v>10.199999999999999</v>
      </c>
      <c r="DF2769" s="10">
        <v>0.12</v>
      </c>
      <c r="DG2769" s="10">
        <v>3.5999999999999997E-2</v>
      </c>
      <c r="DH2769" s="10">
        <v>7.1</v>
      </c>
      <c r="DI2769" s="10">
        <v>10.199999999999999</v>
      </c>
      <c r="DK2769" s="10">
        <v>0.12</v>
      </c>
      <c r="DL2769" s="10">
        <v>3.5999999999999997E-2</v>
      </c>
      <c r="DM2769" s="10">
        <v>7.1</v>
      </c>
      <c r="DN2769" s="10">
        <v>10.199999999999999</v>
      </c>
    </row>
    <row r="2770" spans="1:118" x14ac:dyDescent="0.25">
      <c r="A2770" s="10">
        <v>2800</v>
      </c>
      <c r="R2770" s="10">
        <v>2827</v>
      </c>
      <c r="S2770" s="10" t="s">
        <v>292</v>
      </c>
      <c r="T2770" s="10">
        <v>0.57599999999947615</v>
      </c>
      <c r="U2770" s="10">
        <v>0.33600000000078578</v>
      </c>
      <c r="V2770" s="10">
        <v>36.363688051779583</v>
      </c>
      <c r="W2770" s="10">
        <v>6.3</v>
      </c>
      <c r="Y2770" s="10">
        <v>0.48000000000174625</v>
      </c>
      <c r="Z2770" s="10">
        <v>0.19199999999982537</v>
      </c>
      <c r="AA2770" s="10">
        <v>28.191505152495843</v>
      </c>
      <c r="AB2770" s="10">
        <v>6.3</v>
      </c>
      <c r="AD2770" s="10">
        <v>0.76799999999930146</v>
      </c>
      <c r="AE2770" s="10">
        <v>0.28799999999973808</v>
      </c>
      <c r="AF2770" s="10">
        <v>44.728125179939845</v>
      </c>
      <c r="AG2770" s="10">
        <v>6.3</v>
      </c>
      <c r="AI2770" s="10">
        <v>2827</v>
      </c>
      <c r="AJ2770" s="10" t="s">
        <v>292</v>
      </c>
      <c r="AK2770" s="10">
        <v>3.0720000000015717</v>
      </c>
      <c r="AL2770" s="10">
        <v>0.57599999999947615</v>
      </c>
      <c r="AM2770" s="10">
        <v>170.44026363030821</v>
      </c>
      <c r="AN2770" s="10">
        <v>6.5</v>
      </c>
      <c r="AP2770" s="10">
        <v>3.7439999999987776</v>
      </c>
      <c r="AQ2770" s="10">
        <v>0.71999999999934516</v>
      </c>
      <c r="AR2770" s="10">
        <v>207.9072014899285</v>
      </c>
      <c r="AS2770" s="10">
        <v>6.3</v>
      </c>
      <c r="AU2770" s="10">
        <v>3.4560000000012225</v>
      </c>
      <c r="AV2770" s="10">
        <v>0.67199999999938886</v>
      </c>
      <c r="AW2770" s="10">
        <v>191.99079494014586</v>
      </c>
      <c r="AX2770" s="10">
        <v>6.5</v>
      </c>
      <c r="AZ2770" s="10">
        <v>2809</v>
      </c>
      <c r="BA2770" s="10" t="s">
        <v>291</v>
      </c>
      <c r="BB2770" s="10">
        <v>0</v>
      </c>
      <c r="BC2770" s="10">
        <v>0</v>
      </c>
      <c r="BD2770" s="10">
        <v>0</v>
      </c>
      <c r="BE2770" s="10">
        <v>10.4</v>
      </c>
      <c r="BG2770" s="10">
        <v>1.999999999998181E-2</v>
      </c>
      <c r="BH2770" s="10">
        <v>1.999999999998181E-2</v>
      </c>
      <c r="BI2770" s="10">
        <v>1.5720470902310013</v>
      </c>
      <c r="BJ2770" s="10">
        <v>10.4</v>
      </c>
      <c r="BL2770" s="10">
        <v>0</v>
      </c>
      <c r="BM2770" s="10">
        <v>0</v>
      </c>
      <c r="BN2770" s="10">
        <v>0</v>
      </c>
      <c r="BO2770" s="10">
        <v>10.4</v>
      </c>
      <c r="BQ2770" s="10">
        <v>3254</v>
      </c>
      <c r="BR2770" s="10" t="s">
        <v>913</v>
      </c>
      <c r="BS2770" s="10">
        <v>0.23</v>
      </c>
      <c r="BT2770" s="10">
        <v>0.03</v>
      </c>
      <c r="BU2770" s="10">
        <v>12.65</v>
      </c>
      <c r="BV2770" s="10">
        <v>10.3</v>
      </c>
      <c r="BX2770" s="10">
        <v>0.26</v>
      </c>
      <c r="BY2770" s="10">
        <v>0.02</v>
      </c>
      <c r="BZ2770" s="10">
        <v>14.22</v>
      </c>
      <c r="CA2770" s="10">
        <v>9.8000000000000007</v>
      </c>
      <c r="CC2770" s="10">
        <v>0.24</v>
      </c>
      <c r="CD2770" s="10">
        <v>0.01</v>
      </c>
      <c r="CE2770" s="10">
        <v>13.1</v>
      </c>
      <c r="CF2770" s="10">
        <v>10.1</v>
      </c>
      <c r="CH2770" s="10">
        <v>2799</v>
      </c>
      <c r="CI2770" s="10" t="s">
        <v>621</v>
      </c>
      <c r="CJ2770" s="10">
        <v>0.29399999999999998</v>
      </c>
      <c r="CK2770" s="10">
        <v>0.11</v>
      </c>
      <c r="CL2770" s="10">
        <v>17.12</v>
      </c>
      <c r="CM2770" s="10">
        <v>10.4</v>
      </c>
      <c r="CO2770" s="10">
        <v>0.4</v>
      </c>
      <c r="CP2770" s="10">
        <v>0.11600000000000001</v>
      </c>
      <c r="CQ2770" s="10">
        <v>22.72</v>
      </c>
      <c r="CR2770" s="10">
        <v>10</v>
      </c>
      <c r="CT2770" s="10">
        <v>0.42299999999999999</v>
      </c>
      <c r="CU2770" s="10">
        <v>0.188</v>
      </c>
      <c r="CV2770" s="10">
        <v>25.24</v>
      </c>
      <c r="CW2770" s="10">
        <v>10.6</v>
      </c>
      <c r="CY2770" s="10">
        <v>2779</v>
      </c>
      <c r="CZ2770" s="10" t="s">
        <v>305</v>
      </c>
      <c r="DA2770" s="10">
        <v>0.17399999999999999</v>
      </c>
      <c r="DB2770" s="10">
        <v>0</v>
      </c>
      <c r="DC2770" s="10">
        <v>9.86</v>
      </c>
      <c r="DD2770" s="10">
        <v>10.199999999999999</v>
      </c>
      <c r="DF2770" s="10">
        <v>0.108</v>
      </c>
      <c r="DG2770" s="10">
        <v>0</v>
      </c>
      <c r="DH2770" s="10">
        <v>6.12</v>
      </c>
      <c r="DI2770" s="10">
        <v>10.199999999999999</v>
      </c>
      <c r="DK2770" s="10">
        <v>0.16800000000000001</v>
      </c>
      <c r="DL2770" s="10">
        <v>0</v>
      </c>
      <c r="DM2770" s="10">
        <v>9.52</v>
      </c>
      <c r="DN2770" s="10">
        <v>10.199999999999999</v>
      </c>
    </row>
    <row r="2771" spans="1:118" x14ac:dyDescent="0.25">
      <c r="A2771" s="10">
        <v>2801</v>
      </c>
      <c r="R2771" s="10">
        <v>2828</v>
      </c>
      <c r="S2771" s="10" t="s">
        <v>774</v>
      </c>
      <c r="AI2771" s="10">
        <v>2828</v>
      </c>
      <c r="AJ2771" s="10" t="s">
        <v>774</v>
      </c>
      <c r="AK2771" s="10">
        <v>5.0031668422518996</v>
      </c>
      <c r="AL2771" s="10">
        <v>0.19620262126478</v>
      </c>
      <c r="AM2771" s="10">
        <v>80.3</v>
      </c>
      <c r="AN2771" s="10">
        <v>36</v>
      </c>
      <c r="AO2771" s="10">
        <v>0.99923195073154303</v>
      </c>
      <c r="AP2771" s="10">
        <v>5.0255629985496801</v>
      </c>
      <c r="AQ2771" s="10">
        <v>0.20824156071338501</v>
      </c>
      <c r="AR2771" s="10">
        <v>80</v>
      </c>
      <c r="AS2771" s="10">
        <v>36.299999999999997</v>
      </c>
      <c r="AT2771" s="10">
        <v>0.99914261365085399</v>
      </c>
      <c r="AU2771" s="10">
        <v>5.1939644037308703</v>
      </c>
      <c r="AV2771" s="10">
        <v>0.21056612447557599</v>
      </c>
      <c r="AW2771" s="10">
        <v>82</v>
      </c>
      <c r="AX2771" s="10">
        <v>36.6</v>
      </c>
      <c r="AY2771" s="10">
        <v>0.99917924385424195</v>
      </c>
      <c r="AZ2771" s="10">
        <v>2810</v>
      </c>
      <c r="BA2771" s="10" t="s">
        <v>307</v>
      </c>
      <c r="BQ2771" s="10">
        <v>2800</v>
      </c>
      <c r="BR2771" s="10" t="s">
        <v>287</v>
      </c>
      <c r="CH2771" s="10">
        <v>3253</v>
      </c>
      <c r="CI2771" s="10" t="s">
        <v>912</v>
      </c>
      <c r="CJ2771" s="10">
        <v>5.3999999999999999E-2</v>
      </c>
      <c r="CK2771" s="10">
        <v>0.03</v>
      </c>
      <c r="CL2771" s="10">
        <v>3.37</v>
      </c>
      <c r="CM2771" s="10">
        <v>10.4</v>
      </c>
      <c r="CO2771" s="10">
        <v>0.09</v>
      </c>
      <c r="CP2771" s="10">
        <v>3.5999999999999997E-2</v>
      </c>
      <c r="CQ2771" s="10">
        <v>5.29</v>
      </c>
      <c r="CR2771" s="10">
        <v>10</v>
      </c>
      <c r="CT2771" s="10">
        <v>0.10199999999999999</v>
      </c>
      <c r="CU2771" s="10">
        <v>4.8000000000000001E-2</v>
      </c>
      <c r="CV2771" s="10">
        <v>6.15</v>
      </c>
      <c r="CW2771" s="10">
        <v>10.6</v>
      </c>
      <c r="CY2771" s="10">
        <v>3291</v>
      </c>
      <c r="CZ2771" s="10" t="s">
        <v>943</v>
      </c>
      <c r="DA2771" s="10">
        <v>0</v>
      </c>
      <c r="DB2771" s="10">
        <v>0</v>
      </c>
      <c r="DC2771" s="10">
        <v>0</v>
      </c>
      <c r="DD2771" s="10">
        <v>35</v>
      </c>
      <c r="DF2771" s="10">
        <v>0</v>
      </c>
      <c r="DG2771" s="10">
        <v>0</v>
      </c>
      <c r="DH2771" s="10">
        <v>0</v>
      </c>
      <c r="DI2771" s="10">
        <v>35</v>
      </c>
      <c r="DK2771" s="10">
        <v>0</v>
      </c>
      <c r="DL2771" s="10">
        <v>0</v>
      </c>
      <c r="DM2771" s="10">
        <v>0</v>
      </c>
      <c r="DN2771" s="10">
        <v>37</v>
      </c>
    </row>
    <row r="2772" spans="1:118" x14ac:dyDescent="0.25">
      <c r="A2772" s="10">
        <v>2802</v>
      </c>
      <c r="R2772" s="10">
        <v>2829</v>
      </c>
      <c r="S2772" s="10" t="s">
        <v>775</v>
      </c>
      <c r="T2772" s="10">
        <v>-0.48499896907106999</v>
      </c>
      <c r="U2772" s="10">
        <v>-0.48499896907106999</v>
      </c>
      <c r="V2772" s="10">
        <v>-11</v>
      </c>
      <c r="W2772" s="10">
        <v>36</v>
      </c>
      <c r="X2772" s="10">
        <v>0.70710678118654802</v>
      </c>
      <c r="Y2772" s="10">
        <v>-3.00474401323013</v>
      </c>
      <c r="Z2772" s="10">
        <v>-0.68031939922191698</v>
      </c>
      <c r="AA2772" s="10">
        <v>-49</v>
      </c>
      <c r="AB2772" s="10">
        <v>36.299999999999997</v>
      </c>
      <c r="AC2772" s="10">
        <v>0.97531329897359498</v>
      </c>
      <c r="AD2772" s="10">
        <v>-1.9471553350395301</v>
      </c>
      <c r="AE2772" s="10">
        <v>-0.682768753845031</v>
      </c>
      <c r="AF2772" s="10">
        <v>-33</v>
      </c>
      <c r="AG2772" s="10">
        <v>36.1</v>
      </c>
      <c r="AH2772" s="10">
        <v>0.94366713408804503</v>
      </c>
      <c r="AI2772" s="10">
        <v>2829</v>
      </c>
      <c r="AJ2772" s="10" t="s">
        <v>775</v>
      </c>
      <c r="AK2772" s="10">
        <v>4.4367982555598404</v>
      </c>
      <c r="AL2772" s="10">
        <v>0.59345709150800197</v>
      </c>
      <c r="AM2772" s="10">
        <v>71</v>
      </c>
      <c r="AN2772" s="10">
        <v>36.4</v>
      </c>
      <c r="AO2772" s="10">
        <v>0.99117267728971403</v>
      </c>
      <c r="AP2772" s="10">
        <v>4.9092374960386298</v>
      </c>
      <c r="AQ2772" s="10">
        <v>0.78547799936618101</v>
      </c>
      <c r="AR2772" s="10">
        <v>78</v>
      </c>
      <c r="AS2772" s="10">
        <v>36.799999999999997</v>
      </c>
      <c r="AT2772" s="10">
        <v>0.98744063191670495</v>
      </c>
      <c r="AU2772" s="10">
        <v>4.6625056206614302</v>
      </c>
      <c r="AV2772" s="10">
        <v>0.71308909492468797</v>
      </c>
      <c r="AW2772" s="10">
        <v>74</v>
      </c>
      <c r="AX2772" s="10">
        <v>36.799999999999997</v>
      </c>
      <c r="AY2772" s="10">
        <v>0.98850575616444702</v>
      </c>
      <c r="AZ2772" s="10">
        <v>2811</v>
      </c>
      <c r="BA2772" s="10" t="s">
        <v>292</v>
      </c>
      <c r="BQ2772" s="10">
        <v>2801</v>
      </c>
      <c r="BR2772" s="10" t="s">
        <v>288</v>
      </c>
      <c r="CH2772" s="10">
        <v>3254</v>
      </c>
      <c r="CI2772" s="10" t="s">
        <v>913</v>
      </c>
      <c r="CJ2772" s="10">
        <v>0.1</v>
      </c>
      <c r="CK2772" s="10">
        <v>0</v>
      </c>
      <c r="CL2772" s="10">
        <v>5.45</v>
      </c>
      <c r="CM2772" s="10">
        <v>10.4</v>
      </c>
      <c r="CO2772" s="10">
        <v>0.09</v>
      </c>
      <c r="CP2772" s="10">
        <v>0</v>
      </c>
      <c r="CQ2772" s="10">
        <v>4.91</v>
      </c>
      <c r="CR2772" s="10">
        <v>10</v>
      </c>
      <c r="CT2772" s="10">
        <v>0.1</v>
      </c>
      <c r="CU2772" s="10">
        <v>0</v>
      </c>
      <c r="CV2772" s="10">
        <v>5.45</v>
      </c>
      <c r="CW2772" s="10">
        <v>10.6</v>
      </c>
      <c r="CY2772" s="10">
        <v>3292</v>
      </c>
      <c r="CZ2772" s="10" t="s">
        <v>611</v>
      </c>
    </row>
    <row r="2773" spans="1:118" x14ac:dyDescent="0.25">
      <c r="A2773" s="10">
        <v>2803</v>
      </c>
      <c r="R2773" s="10">
        <v>2830</v>
      </c>
      <c r="S2773" s="10" t="s">
        <v>776</v>
      </c>
      <c r="AI2773" s="10">
        <v>2830</v>
      </c>
      <c r="AJ2773" s="10" t="s">
        <v>776</v>
      </c>
      <c r="AK2773" s="10">
        <v>11.2301214198036</v>
      </c>
      <c r="AL2773" s="10">
        <v>0.74591212382459404</v>
      </c>
      <c r="AM2773" s="10">
        <v>180.5</v>
      </c>
      <c r="AN2773" s="10">
        <v>36</v>
      </c>
      <c r="AO2773" s="10">
        <v>0.99780141963000701</v>
      </c>
      <c r="AP2773" s="10">
        <v>10.7923788204061</v>
      </c>
      <c r="AQ2773" s="10">
        <v>0.68715520579364697</v>
      </c>
      <c r="AR2773" s="10">
        <v>172</v>
      </c>
      <c r="AS2773" s="10">
        <v>36.299999999999997</v>
      </c>
      <c r="AT2773" s="10">
        <v>0.997979181427044</v>
      </c>
      <c r="AU2773" s="10">
        <v>10.6284619049928</v>
      </c>
      <c r="AV2773" s="10">
        <v>0.67751151585611402</v>
      </c>
      <c r="AW2773" s="10">
        <v>168</v>
      </c>
      <c r="AX2773" s="10">
        <v>36.6</v>
      </c>
      <c r="AY2773" s="10">
        <v>0.99797445711671395</v>
      </c>
      <c r="AZ2773" s="10">
        <v>2812</v>
      </c>
      <c r="BA2773" s="10" t="s">
        <v>309</v>
      </c>
      <c r="BB2773" s="10">
        <v>0.2000000000007276</v>
      </c>
      <c r="BC2773" s="10">
        <v>0.12000000000080036</v>
      </c>
      <c r="BD2773" s="10">
        <v>12.963432403003985</v>
      </c>
      <c r="BE2773" s="10">
        <v>10.4</v>
      </c>
      <c r="BG2773" s="10">
        <v>0.23999999999796273</v>
      </c>
      <c r="BH2773" s="10">
        <v>7.999999999992724E-2</v>
      </c>
      <c r="BI2773" s="10">
        <v>14.060816630253147</v>
      </c>
      <c r="BJ2773" s="10">
        <v>10.4</v>
      </c>
      <c r="BL2773" s="10">
        <v>0.36000000000058208</v>
      </c>
      <c r="BM2773" s="10">
        <v>0.16000000000167347</v>
      </c>
      <c r="BN2773" s="10">
        <v>21.896082262842135</v>
      </c>
      <c r="BO2773" s="10">
        <v>10.4</v>
      </c>
      <c r="BQ2773" s="10">
        <v>2802</v>
      </c>
      <c r="BR2773" s="10" t="s">
        <v>290</v>
      </c>
      <c r="CH2773" s="10">
        <v>2800</v>
      </c>
      <c r="CI2773" s="10" t="s">
        <v>287</v>
      </c>
      <c r="CY2773" s="10">
        <v>3293</v>
      </c>
      <c r="CZ2773" s="10" t="s">
        <v>815</v>
      </c>
    </row>
    <row r="2774" spans="1:118" x14ac:dyDescent="0.25">
      <c r="A2774" s="10">
        <v>2804</v>
      </c>
      <c r="R2774" s="10">
        <v>2831</v>
      </c>
      <c r="S2774" s="10" t="s">
        <v>777</v>
      </c>
      <c r="T2774" s="10">
        <v>-0.74052002677170903</v>
      </c>
      <c r="U2774" s="10">
        <v>-1.07992503904207</v>
      </c>
      <c r="V2774" s="10">
        <v>-21</v>
      </c>
      <c r="W2774" s="10">
        <v>36</v>
      </c>
      <c r="X2774" s="10">
        <v>0.56552835555152803</v>
      </c>
      <c r="Y2774" s="10">
        <v>-1.2919552135436301</v>
      </c>
      <c r="Z2774" s="10">
        <v>-0.77962814610391495</v>
      </c>
      <c r="AA2774" s="10">
        <v>-24</v>
      </c>
      <c r="AB2774" s="10">
        <v>36.299999999999997</v>
      </c>
      <c r="AC2774" s="10">
        <v>0.85618766106560595</v>
      </c>
      <c r="AD2774" s="10">
        <v>-1.78222640122055</v>
      </c>
      <c r="AE2774" s="10">
        <v>-0.33416745022885302</v>
      </c>
      <c r="AF2774" s="10">
        <v>-29</v>
      </c>
      <c r="AG2774" s="10">
        <v>36.1</v>
      </c>
      <c r="AH2774" s="10">
        <v>0.98287218693432199</v>
      </c>
      <c r="AI2774" s="10">
        <v>2831</v>
      </c>
      <c r="AJ2774" s="10" t="s">
        <v>777</v>
      </c>
      <c r="AK2774" s="10">
        <v>3.70728216605997</v>
      </c>
      <c r="AL2774" s="10">
        <v>0.30432913303477399</v>
      </c>
      <c r="AM2774" s="10">
        <v>59</v>
      </c>
      <c r="AN2774" s="10">
        <v>36.4</v>
      </c>
      <c r="AO2774" s="10">
        <v>0.99664758639254203</v>
      </c>
      <c r="AP2774" s="10">
        <v>3.5542998447035399</v>
      </c>
      <c r="AQ2774" s="10">
        <v>0.32808921643417299</v>
      </c>
      <c r="AR2774" s="10">
        <v>56</v>
      </c>
      <c r="AS2774" s="10">
        <v>36.799999999999997</v>
      </c>
      <c r="AT2774" s="10">
        <v>0.995766679017971</v>
      </c>
      <c r="AU2774" s="10">
        <v>3.49036586814535</v>
      </c>
      <c r="AV2774" s="10">
        <v>0.32722180013862701</v>
      </c>
      <c r="AW2774" s="10">
        <v>55</v>
      </c>
      <c r="AX2774" s="10">
        <v>36.799999999999997</v>
      </c>
      <c r="AY2774" s="10">
        <v>0.99563422605928797</v>
      </c>
      <c r="AZ2774" s="10">
        <v>2813</v>
      </c>
      <c r="BA2774" s="10" t="s">
        <v>300</v>
      </c>
      <c r="BQ2774" s="10">
        <v>2803</v>
      </c>
      <c r="BR2774" s="10" t="s">
        <v>307</v>
      </c>
      <c r="BS2774" s="10">
        <v>0.44</v>
      </c>
      <c r="BT2774" s="10">
        <v>0.14000000000000001</v>
      </c>
      <c r="BU2774" s="10">
        <v>25.18</v>
      </c>
      <c r="BV2774" s="10">
        <v>10.3</v>
      </c>
      <c r="BX2774" s="10">
        <v>0.56000000000000005</v>
      </c>
      <c r="BY2774" s="10">
        <v>0.14000000000000001</v>
      </c>
      <c r="BZ2774" s="10">
        <v>31.48</v>
      </c>
      <c r="CA2774" s="10">
        <v>9.8000000000000007</v>
      </c>
      <c r="CC2774" s="10">
        <v>0.68</v>
      </c>
      <c r="CD2774" s="10">
        <v>0.16</v>
      </c>
      <c r="CE2774" s="10">
        <v>38.090000000000003</v>
      </c>
      <c r="CF2774" s="10">
        <v>10.1</v>
      </c>
      <c r="CH2774" s="10">
        <v>2801</v>
      </c>
      <c r="CI2774" s="10" t="s">
        <v>288</v>
      </c>
      <c r="CY2774" s="10">
        <v>2780</v>
      </c>
      <c r="CZ2774" s="10" t="s">
        <v>608</v>
      </c>
    </row>
    <row r="2775" spans="1:118" x14ac:dyDescent="0.25">
      <c r="A2775" s="10">
        <v>2805</v>
      </c>
      <c r="R2775" s="10">
        <v>2832</v>
      </c>
      <c r="S2775" s="10" t="s">
        <v>399</v>
      </c>
      <c r="AI2775" s="10">
        <v>2832</v>
      </c>
      <c r="AJ2775" s="10" t="s">
        <v>399</v>
      </c>
      <c r="AZ2775" s="10">
        <v>2814</v>
      </c>
      <c r="BA2775" s="10" t="s">
        <v>310</v>
      </c>
      <c r="BB2775" s="10">
        <v>3.999999999996362E-2</v>
      </c>
      <c r="BC2775" s="10">
        <v>4.0000000000020464E-2</v>
      </c>
      <c r="BD2775" s="10">
        <v>3.1440941804642368</v>
      </c>
      <c r="BE2775" s="10">
        <v>10.4</v>
      </c>
      <c r="BG2775" s="10">
        <v>3.999999999996362E-2</v>
      </c>
      <c r="BH2775" s="10">
        <v>1.999999999998181E-2</v>
      </c>
      <c r="BI2775" s="10">
        <v>2.4856246970850999</v>
      </c>
      <c r="BJ2775" s="10">
        <v>10.4</v>
      </c>
      <c r="BL2775" s="10">
        <v>3.999999999996362E-2</v>
      </c>
      <c r="BM2775" s="10">
        <v>3.999999999996362E-2</v>
      </c>
      <c r="BN2775" s="10">
        <v>3.1440941804620026</v>
      </c>
      <c r="BO2775" s="10">
        <v>10.4</v>
      </c>
      <c r="BQ2775" s="10">
        <v>2804</v>
      </c>
      <c r="BR2775" s="10" t="s">
        <v>605</v>
      </c>
      <c r="BS2775" s="10">
        <v>0.30599999999999999</v>
      </c>
      <c r="BT2775" s="10">
        <v>0.155</v>
      </c>
      <c r="BU2775" s="10">
        <v>16.36</v>
      </c>
      <c r="BV2775" s="10">
        <v>10.199999999999999</v>
      </c>
      <c r="BX2775" s="10">
        <v>0.30599999999999999</v>
      </c>
      <c r="BY2775" s="10">
        <v>0.54</v>
      </c>
      <c r="BZ2775" s="10">
        <v>15.57</v>
      </c>
      <c r="CA2775" s="10">
        <v>10.199999999999999</v>
      </c>
      <c r="CC2775" s="10">
        <v>0.30599999999999999</v>
      </c>
      <c r="CD2775" s="10">
        <v>0.54</v>
      </c>
      <c r="CE2775" s="10">
        <v>16.72</v>
      </c>
      <c r="CF2775" s="10">
        <v>10.199999999999999</v>
      </c>
      <c r="CH2775" s="10">
        <v>2802</v>
      </c>
      <c r="CI2775" s="10" t="s">
        <v>290</v>
      </c>
      <c r="CY2775" s="10">
        <v>2781</v>
      </c>
      <c r="CZ2775" s="10" t="s">
        <v>530</v>
      </c>
      <c r="DA2775" s="10">
        <v>0.221</v>
      </c>
      <c r="DB2775" s="10">
        <v>0.04</v>
      </c>
      <c r="DC2775" s="10">
        <v>20.91</v>
      </c>
      <c r="DD2775" s="10">
        <v>5.8</v>
      </c>
      <c r="DF2775" s="10">
        <v>0.245</v>
      </c>
      <c r="DG2775" s="10">
        <v>6.4000000000000001E-2</v>
      </c>
      <c r="DH2775" s="10">
        <v>23.58</v>
      </c>
      <c r="DI2775" s="10">
        <v>6.2</v>
      </c>
      <c r="DK2775" s="10">
        <v>0.27600000000000002</v>
      </c>
      <c r="DL2775" s="10">
        <v>0.04</v>
      </c>
      <c r="DM2775" s="10">
        <v>26</v>
      </c>
      <c r="DN2775" s="10">
        <v>6</v>
      </c>
    </row>
    <row r="2776" spans="1:118" x14ac:dyDescent="0.25">
      <c r="A2776" s="10">
        <v>2806</v>
      </c>
      <c r="R2776" s="10">
        <v>2833</v>
      </c>
      <c r="S2776" s="10" t="s">
        <v>44</v>
      </c>
      <c r="AI2776" s="10">
        <v>2833</v>
      </c>
      <c r="AJ2776" s="10" t="s">
        <v>44</v>
      </c>
      <c r="AZ2776" s="10">
        <v>2815</v>
      </c>
      <c r="BA2776" s="10" t="s">
        <v>316</v>
      </c>
      <c r="BB2776" s="10">
        <v>1.4999999999986358E-2</v>
      </c>
      <c r="BC2776" s="10">
        <v>1.4999999999986358E-2</v>
      </c>
      <c r="BD2776" s="10">
        <v>1.1790353176732509</v>
      </c>
      <c r="BE2776" s="10">
        <v>10.4</v>
      </c>
      <c r="BG2776" s="10">
        <v>1.4999999999986358E-2</v>
      </c>
      <c r="BH2776" s="10">
        <v>1.4999999999986358E-2</v>
      </c>
      <c r="BI2776" s="10">
        <v>1.1790353176732509</v>
      </c>
      <c r="BJ2776" s="10">
        <v>10.4</v>
      </c>
      <c r="BL2776" s="10">
        <v>1.5000000000156888E-2</v>
      </c>
      <c r="BM2776" s="10">
        <v>1.4999999999986358E-2</v>
      </c>
      <c r="BN2776" s="10">
        <v>1.1790353176799528</v>
      </c>
      <c r="BO2776" s="10">
        <v>10.4</v>
      </c>
      <c r="BQ2776" s="10">
        <v>2805</v>
      </c>
      <c r="BR2776" s="10" t="s">
        <v>621</v>
      </c>
      <c r="BS2776" s="10">
        <v>1.024</v>
      </c>
      <c r="BT2776" s="10">
        <v>0.48</v>
      </c>
      <c r="BU2776" s="10">
        <v>62.87</v>
      </c>
      <c r="BV2776" s="10">
        <v>10.199999999999999</v>
      </c>
      <c r="BX2776" s="10">
        <v>0.84599999999999997</v>
      </c>
      <c r="BY2776" s="10">
        <v>0.28499999999999998</v>
      </c>
      <c r="BZ2776" s="10">
        <v>49.62</v>
      </c>
      <c r="CA2776" s="10">
        <v>10.199999999999999</v>
      </c>
      <c r="CC2776" s="10">
        <v>1.1100000000000001</v>
      </c>
      <c r="CD2776" s="10">
        <v>0.2</v>
      </c>
      <c r="CE2776" s="10">
        <v>62.69</v>
      </c>
      <c r="CF2776" s="10">
        <v>10.199999999999999</v>
      </c>
      <c r="CH2776" s="10">
        <v>2803</v>
      </c>
      <c r="CI2776" s="10" t="s">
        <v>307</v>
      </c>
      <c r="CJ2776" s="10">
        <v>0.14000000000000001</v>
      </c>
      <c r="CK2776" s="10">
        <v>0.08</v>
      </c>
      <c r="CL2776" s="10">
        <v>8.7899999999999991</v>
      </c>
      <c r="CM2776" s="10">
        <v>10.4</v>
      </c>
      <c r="CO2776" s="10">
        <v>0.22</v>
      </c>
      <c r="CP2776" s="10">
        <v>0.08</v>
      </c>
      <c r="CQ2776" s="10">
        <v>12.77</v>
      </c>
      <c r="CR2776" s="10">
        <v>10</v>
      </c>
      <c r="CT2776" s="10">
        <v>0.24</v>
      </c>
      <c r="CU2776" s="10">
        <v>0.14000000000000001</v>
      </c>
      <c r="CV2776" s="10">
        <v>15.15</v>
      </c>
      <c r="CW2776" s="10">
        <v>10.6</v>
      </c>
      <c r="CY2776" s="10">
        <v>2782</v>
      </c>
      <c r="CZ2776" s="10" t="s">
        <v>304</v>
      </c>
      <c r="DA2776" s="10">
        <v>0.10199999999999999</v>
      </c>
      <c r="DB2776" s="10">
        <v>3.5999999999999997E-2</v>
      </c>
      <c r="DC2776" s="10">
        <v>10.08</v>
      </c>
      <c r="DD2776" s="10">
        <v>5.8</v>
      </c>
      <c r="DF2776" s="10">
        <v>0.14399999999999999</v>
      </c>
      <c r="DG2776" s="10">
        <v>1.2E-2</v>
      </c>
      <c r="DH2776" s="10">
        <v>13.47</v>
      </c>
      <c r="DI2776" s="10">
        <v>6.2</v>
      </c>
      <c r="DK2776" s="10">
        <v>0.16200000000000001</v>
      </c>
      <c r="DL2776" s="10">
        <v>4.2000000000000003E-2</v>
      </c>
      <c r="DM2776" s="10">
        <v>15.6</v>
      </c>
      <c r="DN2776" s="10">
        <v>6</v>
      </c>
    </row>
    <row r="2777" spans="1:118" x14ac:dyDescent="0.25">
      <c r="A2777" s="10">
        <v>2807</v>
      </c>
      <c r="R2777" s="10">
        <v>2834</v>
      </c>
      <c r="S2777" s="10" t="s">
        <v>308</v>
      </c>
      <c r="T2777" s="10">
        <v>0</v>
      </c>
      <c r="U2777" s="10">
        <v>0</v>
      </c>
      <c r="V2777" s="10">
        <v>-10</v>
      </c>
      <c r="W2777" s="10">
        <v>6.27</v>
      </c>
      <c r="X2777" s="10">
        <v>0</v>
      </c>
      <c r="Y2777" s="10">
        <v>-4.2915930247001799E-2</v>
      </c>
      <c r="Z2777" s="10">
        <v>-0.100137170576337</v>
      </c>
      <c r="AA2777" s="10">
        <v>-10</v>
      </c>
      <c r="AB2777" s="10">
        <v>6.29</v>
      </c>
      <c r="AC2777" s="10">
        <v>0.39391929857916802</v>
      </c>
      <c r="AD2777" s="10">
        <v>-1.71437160499117E-2</v>
      </c>
      <c r="AE2777" s="10">
        <v>-5.1431148149735102E-2</v>
      </c>
      <c r="AF2777" s="10">
        <v>-5</v>
      </c>
      <c r="AG2777" s="10">
        <v>6.26</v>
      </c>
      <c r="AH2777" s="10">
        <v>0.316227766016838</v>
      </c>
      <c r="AI2777" s="10">
        <v>2834</v>
      </c>
      <c r="AJ2777" s="10" t="s">
        <v>308</v>
      </c>
      <c r="AK2777" s="10">
        <v>0.52351906875017395</v>
      </c>
      <c r="AL2777" s="10">
        <v>0.106840626275546</v>
      </c>
      <c r="AM2777" s="10">
        <v>49.2</v>
      </c>
      <c r="AN2777" s="10">
        <v>6.27</v>
      </c>
      <c r="AO2777" s="10">
        <v>0.97980405878040699</v>
      </c>
      <c r="AP2777" s="10">
        <v>0.68779245416157098</v>
      </c>
      <c r="AQ2777" s="10">
        <v>0.247884590078535</v>
      </c>
      <c r="AR2777" s="10">
        <v>67</v>
      </c>
      <c r="AS2777" s="10">
        <v>6.3</v>
      </c>
      <c r="AT2777" s="10">
        <v>0.94076559714943397</v>
      </c>
      <c r="AU2777" s="10">
        <v>0.48650629264282402</v>
      </c>
      <c r="AV2777" s="10">
        <v>0.106209120224842</v>
      </c>
      <c r="AW2777" s="10">
        <v>46</v>
      </c>
      <c r="AX2777" s="10">
        <v>6.25</v>
      </c>
      <c r="AY2777" s="10">
        <v>0.97698970093837001</v>
      </c>
      <c r="AZ2777" s="10">
        <v>2816</v>
      </c>
      <c r="BA2777" s="10" t="s">
        <v>312</v>
      </c>
      <c r="BB2777" s="10">
        <v>0</v>
      </c>
      <c r="BC2777" s="10">
        <v>0</v>
      </c>
      <c r="BD2777" s="10">
        <v>0</v>
      </c>
      <c r="BE2777" s="10">
        <v>10.4</v>
      </c>
      <c r="BG2777" s="10">
        <v>0</v>
      </c>
      <c r="BH2777" s="10">
        <v>0</v>
      </c>
      <c r="BI2777" s="10">
        <v>0</v>
      </c>
      <c r="BJ2777" s="10">
        <v>10.4</v>
      </c>
      <c r="BL2777" s="10">
        <v>6.0000000000030695E-2</v>
      </c>
      <c r="BM2777" s="10">
        <v>0</v>
      </c>
      <c r="BN2777" s="10">
        <v>3.3348154735455031</v>
      </c>
      <c r="BO2777" s="10">
        <v>10.4</v>
      </c>
      <c r="BQ2777" s="10">
        <v>2806</v>
      </c>
      <c r="BR2777" s="10" t="s">
        <v>285</v>
      </c>
      <c r="BS2777" s="10">
        <v>0</v>
      </c>
      <c r="BT2777" s="10">
        <v>0</v>
      </c>
      <c r="BU2777" s="10">
        <v>0</v>
      </c>
      <c r="BV2777" s="10">
        <v>10.199999999999999</v>
      </c>
      <c r="BX2777" s="10">
        <v>0</v>
      </c>
      <c r="BY2777" s="10">
        <v>0</v>
      </c>
      <c r="BZ2777" s="10">
        <v>0</v>
      </c>
      <c r="CA2777" s="10">
        <v>10.199999999999999</v>
      </c>
      <c r="CC2777" s="10">
        <v>0</v>
      </c>
      <c r="CD2777" s="10">
        <v>0</v>
      </c>
      <c r="CE2777" s="10">
        <v>0</v>
      </c>
      <c r="CF2777" s="10">
        <v>10.199999999999999</v>
      </c>
      <c r="CH2777" s="10">
        <v>2804</v>
      </c>
      <c r="CI2777" s="10" t="s">
        <v>605</v>
      </c>
      <c r="CJ2777" s="10">
        <v>0.39300000000000002</v>
      </c>
      <c r="CK2777" s="10">
        <v>0</v>
      </c>
      <c r="CL2777" s="10">
        <v>0</v>
      </c>
      <c r="CM2777" s="10">
        <v>10.199999999999999</v>
      </c>
      <c r="CO2777" s="10">
        <v>0.39300000000000002</v>
      </c>
      <c r="CP2777" s="10">
        <v>0.625</v>
      </c>
      <c r="CQ2777" s="10">
        <v>0</v>
      </c>
      <c r="CR2777" s="10">
        <v>10.199999999999999</v>
      </c>
      <c r="CT2777" s="10">
        <v>0.39300000000000002</v>
      </c>
      <c r="CU2777" s="10">
        <v>0.625</v>
      </c>
      <c r="CV2777" s="10">
        <v>0</v>
      </c>
      <c r="CW2777" s="10">
        <v>10.199999999999999</v>
      </c>
      <c r="CY2777" s="10">
        <v>2783</v>
      </c>
      <c r="CZ2777" s="10" t="s">
        <v>305</v>
      </c>
      <c r="DA2777" s="10">
        <v>0.55800000000000005</v>
      </c>
      <c r="DB2777" s="10">
        <v>0.16200000000000001</v>
      </c>
      <c r="DC2777" s="10">
        <v>54.17</v>
      </c>
      <c r="DD2777" s="10">
        <v>5.8</v>
      </c>
      <c r="DF2777" s="10">
        <v>0.63</v>
      </c>
      <c r="DG2777" s="10">
        <v>0.16200000000000001</v>
      </c>
      <c r="DH2777" s="10">
        <v>60.65</v>
      </c>
      <c r="DI2777" s="10">
        <v>6.2</v>
      </c>
      <c r="DK2777" s="10">
        <v>0.432</v>
      </c>
      <c r="DL2777" s="10">
        <v>0.18</v>
      </c>
      <c r="DM2777" s="10">
        <v>43.63</v>
      </c>
      <c r="DN2777" s="10">
        <v>6</v>
      </c>
    </row>
    <row r="2778" spans="1:118" x14ac:dyDescent="0.25">
      <c r="A2778" s="10">
        <v>2808</v>
      </c>
      <c r="R2778" s="10">
        <v>2835</v>
      </c>
      <c r="S2778" s="10" t="s">
        <v>300</v>
      </c>
      <c r="T2778" s="10">
        <v>-0.30035159428950298</v>
      </c>
      <c r="U2778" s="10">
        <v>-0.308052917220004</v>
      </c>
      <c r="V2778" s="10">
        <v>-40</v>
      </c>
      <c r="W2778" s="10">
        <v>6.21</v>
      </c>
      <c r="X2778" s="10">
        <v>0.69810013612954003</v>
      </c>
      <c r="Y2778" s="10">
        <v>-0.509203358878766</v>
      </c>
      <c r="Z2778" s="10">
        <v>-0.31221227843661598</v>
      </c>
      <c r="AA2778" s="10">
        <v>-55</v>
      </c>
      <c r="AB2778" s="10">
        <v>6.27</v>
      </c>
      <c r="AC2778" s="10">
        <v>0.85251180606326504</v>
      </c>
      <c r="AD2778" s="10">
        <v>-0.47074595176411299</v>
      </c>
      <c r="AE2778" s="10">
        <v>-0.26538697951802298</v>
      </c>
      <c r="AF2778" s="10">
        <v>-50</v>
      </c>
      <c r="AG2778" s="10">
        <v>6.24</v>
      </c>
      <c r="AH2778" s="10">
        <v>0.87110673708633701</v>
      </c>
      <c r="AI2778" s="10">
        <v>2835</v>
      </c>
      <c r="AJ2778" s="10" t="s">
        <v>300</v>
      </c>
      <c r="AK2778" s="10">
        <v>1.1403597573852999</v>
      </c>
      <c r="AL2778" s="10">
        <v>0.32637882711372401</v>
      </c>
      <c r="AM2778" s="10">
        <v>110.1</v>
      </c>
      <c r="AN2778" s="10">
        <v>6.22</v>
      </c>
      <c r="AO2778" s="10">
        <v>0.96139874726486796</v>
      </c>
      <c r="AP2778" s="10">
        <v>1.42824328957852</v>
      </c>
      <c r="AQ2778" s="10">
        <v>0.44152682339121002</v>
      </c>
      <c r="AR2778" s="10">
        <v>137</v>
      </c>
      <c r="AS2778" s="10">
        <v>6.3</v>
      </c>
      <c r="AT2778" s="10">
        <v>0.95538946553867998</v>
      </c>
      <c r="AU2778" s="10">
        <v>1.4346153488012101</v>
      </c>
      <c r="AV2778" s="10">
        <v>0.37599333569090199</v>
      </c>
      <c r="AW2778" s="10">
        <v>137</v>
      </c>
      <c r="AX2778" s="10">
        <v>6.25</v>
      </c>
      <c r="AY2778" s="10">
        <v>0.96732911861483195</v>
      </c>
      <c r="AZ2778" s="10">
        <v>2817</v>
      </c>
      <c r="BA2778" s="10" t="s">
        <v>317</v>
      </c>
      <c r="BB2778" s="10">
        <v>3.999999999996362E-2</v>
      </c>
      <c r="BC2778" s="10">
        <v>3.999999999996362E-2</v>
      </c>
      <c r="BD2778" s="10">
        <v>3.1440941804620026</v>
      </c>
      <c r="BE2778" s="10">
        <v>10.4</v>
      </c>
      <c r="BG2778" s="10">
        <v>8.0000000000154614E-2</v>
      </c>
      <c r="BH2778" s="10">
        <v>4.0000000000077307E-2</v>
      </c>
      <c r="BI2778" s="10">
        <v>4.971249394184329</v>
      </c>
      <c r="BJ2778" s="10">
        <v>10.4</v>
      </c>
      <c r="BL2778" s="10">
        <v>9.9999999999909051E-2</v>
      </c>
      <c r="BM2778" s="10">
        <v>3.999999999996362E-2</v>
      </c>
      <c r="BN2778" s="10">
        <v>5.986176975466436</v>
      </c>
      <c r="BO2778" s="10">
        <v>10.4</v>
      </c>
      <c r="BQ2778" s="10">
        <v>2807</v>
      </c>
      <c r="BR2778" s="10" t="s">
        <v>287</v>
      </c>
      <c r="CH2778" s="10">
        <v>2805</v>
      </c>
      <c r="CI2778" s="10" t="s">
        <v>621</v>
      </c>
      <c r="CJ2778" s="10">
        <v>0</v>
      </c>
      <c r="CK2778" s="10">
        <v>0</v>
      </c>
      <c r="CL2778" s="10">
        <v>0</v>
      </c>
      <c r="CM2778" s="10">
        <v>10.199999999999999</v>
      </c>
      <c r="CO2778" s="10">
        <v>0</v>
      </c>
      <c r="CP2778" s="10">
        <v>0</v>
      </c>
      <c r="CQ2778" s="10">
        <v>0</v>
      </c>
      <c r="CR2778" s="10">
        <v>10.199999999999999</v>
      </c>
      <c r="CT2778" s="10">
        <v>0</v>
      </c>
      <c r="CU2778" s="10">
        <v>0</v>
      </c>
      <c r="CV2778" s="10">
        <v>0</v>
      </c>
      <c r="CW2778" s="10">
        <v>10.199999999999999</v>
      </c>
      <c r="CY2778" s="10">
        <v>2784</v>
      </c>
      <c r="CZ2778" s="10" t="s">
        <v>315</v>
      </c>
      <c r="DA2778" s="10">
        <v>7.8E-2</v>
      </c>
      <c r="DB2778" s="10">
        <v>1.7999999999999999E-2</v>
      </c>
      <c r="DC2778" s="10">
        <v>7.46</v>
      </c>
      <c r="DD2778" s="10">
        <v>5.8</v>
      </c>
      <c r="DF2778" s="10">
        <v>7.8E-2</v>
      </c>
      <c r="DG2778" s="10">
        <v>2.4E-2</v>
      </c>
      <c r="DH2778" s="10">
        <v>7.61</v>
      </c>
      <c r="DI2778" s="10">
        <v>6.2</v>
      </c>
      <c r="DK2778" s="10">
        <v>9.6000000000000002E-2</v>
      </c>
      <c r="DL2778" s="10">
        <v>2.4E-2</v>
      </c>
      <c r="DM2778" s="10">
        <v>9.23</v>
      </c>
      <c r="DN2778" s="10">
        <v>6</v>
      </c>
    </row>
    <row r="2779" spans="1:118" x14ac:dyDescent="0.25">
      <c r="A2779" s="10">
        <v>2809</v>
      </c>
      <c r="R2779" s="10">
        <v>2836</v>
      </c>
      <c r="S2779" s="10" t="s">
        <v>301</v>
      </c>
      <c r="T2779" s="10">
        <v>-0.16025426926344</v>
      </c>
      <c r="U2779" s="10">
        <v>-0.14351128590755799</v>
      </c>
      <c r="V2779" s="10">
        <v>-20</v>
      </c>
      <c r="W2779" s="10">
        <v>6.21</v>
      </c>
      <c r="X2779" s="10">
        <v>0.74495044684407297</v>
      </c>
      <c r="Y2779" s="10">
        <v>-0.147186883560113</v>
      </c>
      <c r="Z2779" s="10">
        <v>-0.22813966951817499</v>
      </c>
      <c r="AA2779" s="10">
        <v>-25</v>
      </c>
      <c r="AB2779" s="10">
        <v>6.27</v>
      </c>
      <c r="AC2779" s="10">
        <v>0.54212686982209302</v>
      </c>
      <c r="AD2779" s="10">
        <v>-0.15942243876770401</v>
      </c>
      <c r="AE2779" s="10">
        <v>-0.21815702147159499</v>
      </c>
      <c r="AF2779" s="10">
        <v>-25</v>
      </c>
      <c r="AG2779" s="10">
        <v>6.24</v>
      </c>
      <c r="AH2779" s="10">
        <v>0.59001658934231005</v>
      </c>
      <c r="AI2779" s="10">
        <v>2836</v>
      </c>
      <c r="AJ2779" s="10" t="s">
        <v>301</v>
      </c>
      <c r="AK2779" s="10">
        <v>0.92313469157039196</v>
      </c>
      <c r="AL2779" s="10">
        <v>0.25109263610714699</v>
      </c>
      <c r="AM2779" s="10">
        <v>88.8</v>
      </c>
      <c r="AN2779" s="10">
        <v>6.22</v>
      </c>
      <c r="AO2779" s="10">
        <v>0.96494174320784498</v>
      </c>
      <c r="AP2779" s="10">
        <v>1.01892390273544</v>
      </c>
      <c r="AQ2779" s="10">
        <v>0.28657234764434197</v>
      </c>
      <c r="AR2779" s="10">
        <v>97</v>
      </c>
      <c r="AS2779" s="10">
        <v>6.3</v>
      </c>
      <c r="AT2779" s="10">
        <v>0.96265094015389896</v>
      </c>
      <c r="AU2779" s="10">
        <v>0.971203815929648</v>
      </c>
      <c r="AV2779" s="10">
        <v>0.26517510332550098</v>
      </c>
      <c r="AW2779" s="10">
        <v>93</v>
      </c>
      <c r="AX2779" s="10">
        <v>6.25</v>
      </c>
      <c r="AY2779" s="10">
        <v>0.96468780140210597</v>
      </c>
      <c r="AZ2779" s="10">
        <v>2818</v>
      </c>
      <c r="BA2779" s="10" t="s">
        <v>313</v>
      </c>
      <c r="BQ2779" s="10">
        <v>2808</v>
      </c>
      <c r="BR2779" s="10" t="s">
        <v>290</v>
      </c>
      <c r="BS2779" s="10">
        <v>0</v>
      </c>
      <c r="BT2779" s="10">
        <v>1.4999999999999999E-2</v>
      </c>
      <c r="BU2779" s="10">
        <v>0.83</v>
      </c>
      <c r="BV2779" s="10">
        <v>10.199999999999999</v>
      </c>
      <c r="BX2779" s="10">
        <v>0</v>
      </c>
      <c r="BY2779" s="10">
        <v>1.4999999999999999E-2</v>
      </c>
      <c r="BZ2779" s="10">
        <v>0.83</v>
      </c>
      <c r="CA2779" s="10">
        <v>10.199999999999999</v>
      </c>
      <c r="CC2779" s="10">
        <v>0</v>
      </c>
      <c r="CD2779" s="10">
        <v>1.4999999999999999E-2</v>
      </c>
      <c r="CE2779" s="10">
        <v>0.83</v>
      </c>
      <c r="CF2779" s="10">
        <v>10.199999999999999</v>
      </c>
      <c r="CH2779" s="10">
        <v>2806</v>
      </c>
      <c r="CI2779" s="10" t="s">
        <v>285</v>
      </c>
      <c r="CJ2779" s="10">
        <v>0</v>
      </c>
      <c r="CK2779" s="10">
        <v>0</v>
      </c>
      <c r="CL2779" s="10">
        <v>0</v>
      </c>
      <c r="CM2779" s="10">
        <v>10.199999999999999</v>
      </c>
      <c r="CO2779" s="10">
        <v>0</v>
      </c>
      <c r="CP2779" s="10">
        <v>0</v>
      </c>
      <c r="CQ2779" s="10">
        <v>0</v>
      </c>
      <c r="CR2779" s="10">
        <v>10.199999999999999</v>
      </c>
      <c r="CT2779" s="10">
        <v>0</v>
      </c>
      <c r="CU2779" s="10">
        <v>0</v>
      </c>
      <c r="CV2779" s="10">
        <v>0</v>
      </c>
      <c r="CW2779" s="10">
        <v>10.199999999999999</v>
      </c>
      <c r="CY2779" s="10">
        <v>2785</v>
      </c>
      <c r="CZ2779" s="10" t="s">
        <v>290</v>
      </c>
    </row>
    <row r="2780" spans="1:118" x14ac:dyDescent="0.25">
      <c r="A2780" s="10">
        <v>2810</v>
      </c>
      <c r="R2780" s="10">
        <v>2837</v>
      </c>
      <c r="S2780" s="10" t="s">
        <v>317</v>
      </c>
      <c r="T2780" s="10">
        <v>0</v>
      </c>
      <c r="U2780" s="10">
        <v>0</v>
      </c>
      <c r="V2780" s="10">
        <v>-2</v>
      </c>
      <c r="W2780" s="10">
        <v>6.21</v>
      </c>
      <c r="X2780" s="10">
        <v>0</v>
      </c>
      <c r="Y2780" s="10">
        <v>-4.25962620245197E-3</v>
      </c>
      <c r="Z2780" s="10">
        <v>-2.1298131012259899E-2</v>
      </c>
      <c r="AA2780" s="10">
        <v>-2</v>
      </c>
      <c r="AB2780" s="10">
        <v>6.27</v>
      </c>
      <c r="AC2780" s="10">
        <v>0.19611613513818399</v>
      </c>
      <c r="AD2780" s="10">
        <v>-4.2392452158373697E-3</v>
      </c>
      <c r="AE2780" s="10">
        <v>-2.1196226079186899E-2</v>
      </c>
      <c r="AF2780" s="10">
        <v>-2</v>
      </c>
      <c r="AG2780" s="10">
        <v>6.24</v>
      </c>
      <c r="AH2780" s="10">
        <v>0.19611613513818399</v>
      </c>
      <c r="AI2780" s="10">
        <v>2837</v>
      </c>
      <c r="AJ2780" s="10" t="s">
        <v>317</v>
      </c>
      <c r="AK2780" s="10">
        <v>2.0947158794089302E-2</v>
      </c>
      <c r="AL2780" s="10">
        <v>5.0475081431540503E-3</v>
      </c>
      <c r="AM2780" s="10">
        <v>2</v>
      </c>
      <c r="AN2780" s="10">
        <v>6.22</v>
      </c>
      <c r="AO2780" s="10">
        <v>0.97217425792004097</v>
      </c>
      <c r="AP2780" s="10">
        <v>2.12690705433238E-2</v>
      </c>
      <c r="AQ2780" s="10">
        <v>4.8894415042123598E-3</v>
      </c>
      <c r="AR2780" s="10">
        <v>2</v>
      </c>
      <c r="AS2780" s="10">
        <v>6.3</v>
      </c>
      <c r="AT2780" s="10">
        <v>0.97457965107945699</v>
      </c>
      <c r="AU2780" s="10">
        <v>2.0893690661042099E-2</v>
      </c>
      <c r="AV2780" s="10">
        <v>5.6748295622583503E-3</v>
      </c>
      <c r="AW2780" s="10">
        <v>2</v>
      </c>
      <c r="AX2780" s="10">
        <v>6.25</v>
      </c>
      <c r="AY2780" s="10">
        <v>0.96503823420139501</v>
      </c>
      <c r="AZ2780" s="10">
        <v>2819</v>
      </c>
      <c r="BA2780" s="10" t="s">
        <v>318</v>
      </c>
      <c r="BQ2780" s="10">
        <v>2809</v>
      </c>
      <c r="BR2780" s="10" t="s">
        <v>291</v>
      </c>
      <c r="BS2780" s="10">
        <v>0.24</v>
      </c>
      <c r="BT2780" s="10">
        <v>0.14000000000000001</v>
      </c>
      <c r="BU2780" s="10">
        <v>15.44</v>
      </c>
      <c r="BV2780" s="10">
        <v>10.199999999999999</v>
      </c>
      <c r="BX2780" s="10">
        <v>0.24</v>
      </c>
      <c r="BY2780" s="10">
        <v>0.12</v>
      </c>
      <c r="BZ2780" s="10">
        <v>14.91</v>
      </c>
      <c r="CA2780" s="10">
        <v>10.199999999999999</v>
      </c>
      <c r="CC2780" s="10">
        <v>0.22</v>
      </c>
      <c r="CD2780" s="10">
        <v>0.18</v>
      </c>
      <c r="CE2780" s="10">
        <v>15.8</v>
      </c>
      <c r="CF2780" s="10">
        <v>10.199999999999999</v>
      </c>
      <c r="CH2780" s="10">
        <v>2807</v>
      </c>
      <c r="CI2780" s="10" t="s">
        <v>287</v>
      </c>
      <c r="CY2780" s="10">
        <v>2786</v>
      </c>
      <c r="CZ2780" s="10" t="s">
        <v>291</v>
      </c>
    </row>
    <row r="2781" spans="1:118" x14ac:dyDescent="0.25">
      <c r="A2781" s="10">
        <v>2811</v>
      </c>
      <c r="R2781" s="10">
        <v>2838</v>
      </c>
      <c r="S2781" s="10" t="s">
        <v>313</v>
      </c>
      <c r="T2781" s="10">
        <v>-1.45721817959516E-2</v>
      </c>
      <c r="U2781" s="10">
        <v>-1.6106095669209699E-2</v>
      </c>
      <c r="V2781" s="10">
        <v>-2</v>
      </c>
      <c r="W2781" s="10">
        <v>6.27</v>
      </c>
      <c r="X2781" s="10">
        <v>0.67091332396912595</v>
      </c>
      <c r="Y2781" s="10">
        <v>-1.4657001477372301E-2</v>
      </c>
      <c r="Z2781" s="10">
        <v>-1.6122701625109499E-2</v>
      </c>
      <c r="AA2781" s="10">
        <v>-2</v>
      </c>
      <c r="AB2781" s="10">
        <v>6.29</v>
      </c>
      <c r="AC2781" s="10">
        <v>0.67267279399631297</v>
      </c>
      <c r="AD2781" s="10">
        <v>-1.5333805789822699E-2</v>
      </c>
      <c r="AE2781" s="10">
        <v>-1.5333805789822699E-2</v>
      </c>
      <c r="AF2781" s="10">
        <v>-2</v>
      </c>
      <c r="AG2781" s="10">
        <v>6.26</v>
      </c>
      <c r="AH2781" s="10">
        <v>0.70710678118654802</v>
      </c>
      <c r="AI2781" s="10">
        <v>2838</v>
      </c>
      <c r="AJ2781" s="10" t="s">
        <v>313</v>
      </c>
      <c r="AK2781" s="10">
        <v>1.3334739246390601E-2</v>
      </c>
      <c r="AL2781" s="10">
        <v>1.71446647453594E-2</v>
      </c>
      <c r="AM2781" s="10">
        <v>2</v>
      </c>
      <c r="AN2781" s="10">
        <v>6.27</v>
      </c>
      <c r="AO2781" s="10">
        <v>0.61394061351492002</v>
      </c>
      <c r="AP2781" s="10">
        <v>1.48908044445935E-2</v>
      </c>
      <c r="AQ2781" s="10">
        <v>1.5954433333493001E-2</v>
      </c>
      <c r="AR2781" s="10">
        <v>2</v>
      </c>
      <c r="AS2781" s="10">
        <v>6.3</v>
      </c>
      <c r="AT2781" s="10">
        <v>0.68231825036001104</v>
      </c>
      <c r="AU2781" s="10">
        <v>1.2990381056766601E-2</v>
      </c>
      <c r="AV2781" s="10">
        <v>1.7320508075688801E-2</v>
      </c>
      <c r="AW2781" s="10">
        <v>2</v>
      </c>
      <c r="AX2781" s="10">
        <v>6.25</v>
      </c>
      <c r="AY2781" s="10">
        <v>0.6</v>
      </c>
      <c r="AZ2781" s="10">
        <v>2820</v>
      </c>
      <c r="BA2781" s="10" t="s">
        <v>605</v>
      </c>
      <c r="BB2781" s="10">
        <v>3.999999999996362E-2</v>
      </c>
      <c r="BC2781" s="10">
        <v>3.999999999996362E-2</v>
      </c>
      <c r="BD2781" s="10">
        <v>3.2057430859612581</v>
      </c>
      <c r="BE2781" s="10">
        <v>10.199999999999999</v>
      </c>
      <c r="BG2781" s="10">
        <v>3.999999999996362E-2</v>
      </c>
      <c r="BH2781" s="10">
        <v>3.999999999996362E-2</v>
      </c>
      <c r="BI2781" s="10">
        <v>3.2057430859612581</v>
      </c>
      <c r="BJ2781" s="10">
        <v>10.199999999999999</v>
      </c>
      <c r="BL2781" s="10">
        <v>3.999999999996362E-2</v>
      </c>
      <c r="BM2781" s="10">
        <v>3.999999999996362E-2</v>
      </c>
      <c r="BN2781" s="10">
        <v>3.2057430859612581</v>
      </c>
      <c r="BO2781" s="10">
        <v>10.199999999999999</v>
      </c>
      <c r="BQ2781" s="10">
        <v>2810</v>
      </c>
      <c r="BR2781" s="10" t="s">
        <v>307</v>
      </c>
      <c r="CH2781" s="10">
        <v>2808</v>
      </c>
      <c r="CI2781" s="10" t="s">
        <v>290</v>
      </c>
      <c r="CJ2781" s="10">
        <v>0</v>
      </c>
      <c r="CK2781" s="10">
        <v>0</v>
      </c>
      <c r="CL2781" s="10">
        <v>0</v>
      </c>
      <c r="CM2781" s="10">
        <v>10.199999999999999</v>
      </c>
      <c r="CO2781" s="10">
        <v>0</v>
      </c>
      <c r="CP2781" s="10">
        <v>0</v>
      </c>
      <c r="CQ2781" s="10">
        <v>0</v>
      </c>
      <c r="CR2781" s="10">
        <v>10.199999999999999</v>
      </c>
      <c r="CT2781" s="10">
        <v>0</v>
      </c>
      <c r="CU2781" s="10">
        <v>0</v>
      </c>
      <c r="CV2781" s="10">
        <v>0</v>
      </c>
      <c r="CW2781" s="10">
        <v>10.199999999999999</v>
      </c>
      <c r="CY2781" s="10">
        <v>2787</v>
      </c>
      <c r="CZ2781" s="10" t="s">
        <v>292</v>
      </c>
      <c r="DA2781" s="10">
        <v>0.156</v>
      </c>
      <c r="DB2781" s="10">
        <v>3.5999999999999997E-2</v>
      </c>
      <c r="DC2781" s="10">
        <v>14.93</v>
      </c>
      <c r="DD2781" s="10">
        <v>5.8</v>
      </c>
      <c r="DF2781" s="10">
        <v>0.18</v>
      </c>
      <c r="DG2781" s="10">
        <v>0.06</v>
      </c>
      <c r="DH2781" s="10">
        <v>17.690000000000001</v>
      </c>
      <c r="DI2781" s="10">
        <v>6.2</v>
      </c>
      <c r="DK2781" s="10">
        <v>0.216</v>
      </c>
      <c r="DL2781" s="10">
        <v>4.2000000000000003E-2</v>
      </c>
      <c r="DM2781" s="10">
        <v>20.52</v>
      </c>
      <c r="DN2781" s="10">
        <v>6</v>
      </c>
    </row>
    <row r="2782" spans="1:118" x14ac:dyDescent="0.25">
      <c r="A2782" s="10">
        <v>2812</v>
      </c>
      <c r="R2782" s="10">
        <v>2839</v>
      </c>
      <c r="S2782" s="10" t="s">
        <v>786</v>
      </c>
      <c r="AI2782" s="10">
        <v>2839</v>
      </c>
      <c r="AJ2782" s="10" t="s">
        <v>786</v>
      </c>
      <c r="AK2782" s="10">
        <v>0.468374263568127</v>
      </c>
      <c r="AL2782" s="10">
        <v>8.1965496124422206</v>
      </c>
      <c r="AM2782" s="10">
        <v>20</v>
      </c>
      <c r="AN2782" s="10">
        <v>237</v>
      </c>
      <c r="AO2782" s="10">
        <v>5.7049790538512897E-2</v>
      </c>
      <c r="AP2782" s="10">
        <v>0.63300995860287301</v>
      </c>
      <c r="AQ2782" s="10">
        <v>8.1715831019643606</v>
      </c>
      <c r="AR2782" s="10">
        <v>20</v>
      </c>
      <c r="AS2782" s="10">
        <v>236.6</v>
      </c>
      <c r="AT2782" s="10">
        <v>7.7233404479941398E-2</v>
      </c>
      <c r="AU2782" s="10">
        <v>0.45721399009657898</v>
      </c>
      <c r="AV2782" s="10">
        <v>8.0583965754522104</v>
      </c>
      <c r="AW2782" s="10">
        <v>20</v>
      </c>
      <c r="AX2782" s="10">
        <v>233</v>
      </c>
      <c r="AY2782" s="10">
        <v>5.6646485034232398E-2</v>
      </c>
      <c r="AZ2782" s="10">
        <v>2821</v>
      </c>
      <c r="BA2782" s="10" t="s">
        <v>289</v>
      </c>
      <c r="BB2782" s="10">
        <v>2.9999999999972715E-2</v>
      </c>
      <c r="BC2782" s="10">
        <v>9.9999999999909051E-3</v>
      </c>
      <c r="BD2782" s="10">
        <v>1.7920648646523314</v>
      </c>
      <c r="BE2782" s="10">
        <v>10.199999999999999</v>
      </c>
      <c r="BG2782" s="10">
        <v>9.9999999999909051E-3</v>
      </c>
      <c r="BH2782" s="10">
        <v>9.9999999999909051E-3</v>
      </c>
      <c r="BI2782" s="10">
        <v>0.80143577149031453</v>
      </c>
      <c r="BJ2782" s="10">
        <v>10.199999999999999</v>
      </c>
      <c r="BL2782" s="10">
        <v>9.9999999999909051E-3</v>
      </c>
      <c r="BM2782" s="10">
        <v>9.9999999999909051E-3</v>
      </c>
      <c r="BN2782" s="10">
        <v>0.80143577149031453</v>
      </c>
      <c r="BO2782" s="10">
        <v>10.199999999999999</v>
      </c>
      <c r="BQ2782" s="10">
        <v>2811</v>
      </c>
      <c r="BR2782" s="10" t="s">
        <v>292</v>
      </c>
      <c r="CH2782" s="10">
        <v>2809</v>
      </c>
      <c r="CI2782" s="10" t="s">
        <v>291</v>
      </c>
      <c r="CJ2782" s="10">
        <v>0.02</v>
      </c>
      <c r="CK2782" s="10">
        <v>0.02</v>
      </c>
      <c r="CL2782" s="10">
        <v>1.57</v>
      </c>
      <c r="CM2782" s="10">
        <v>10.199999999999999</v>
      </c>
      <c r="CO2782" s="10">
        <v>0.02</v>
      </c>
      <c r="CP2782" s="10">
        <v>0.02</v>
      </c>
      <c r="CQ2782" s="10">
        <v>1.57</v>
      </c>
      <c r="CR2782" s="10">
        <v>10.199999999999999</v>
      </c>
      <c r="CT2782" s="10">
        <v>0</v>
      </c>
      <c r="CU2782" s="10">
        <v>0</v>
      </c>
      <c r="CV2782" s="10">
        <v>0</v>
      </c>
      <c r="CW2782" s="10">
        <v>10.199999999999999</v>
      </c>
      <c r="CY2782" s="10">
        <v>2788</v>
      </c>
      <c r="CZ2782" s="10" t="s">
        <v>294</v>
      </c>
      <c r="DA2782" s="10">
        <v>6.5000000000000002E-2</v>
      </c>
      <c r="DB2782" s="10">
        <v>4.0000000000000001E-3</v>
      </c>
      <c r="DC2782" s="10">
        <v>6.05</v>
      </c>
      <c r="DD2782" s="10">
        <v>5.8</v>
      </c>
      <c r="DF2782" s="10">
        <v>6.5000000000000002E-2</v>
      </c>
      <c r="DG2782" s="10">
        <v>4.0000000000000001E-3</v>
      </c>
      <c r="DH2782" s="10">
        <v>6.05</v>
      </c>
      <c r="DI2782" s="10">
        <v>6.2</v>
      </c>
      <c r="DK2782" s="10">
        <v>7.9000000000000001E-2</v>
      </c>
      <c r="DL2782" s="10">
        <v>4.0000000000000001E-3</v>
      </c>
      <c r="DM2782" s="10">
        <v>7.39</v>
      </c>
      <c r="DN2782" s="10">
        <v>6</v>
      </c>
    </row>
    <row r="2783" spans="1:118" x14ac:dyDescent="0.25">
      <c r="A2783" s="10">
        <v>2813</v>
      </c>
      <c r="R2783" s="10">
        <v>2840</v>
      </c>
      <c r="S2783" s="10" t="s">
        <v>787</v>
      </c>
      <c r="AI2783" s="10">
        <v>2840</v>
      </c>
      <c r="AJ2783" s="10" t="s">
        <v>787</v>
      </c>
      <c r="AK2783" s="10">
        <v>0</v>
      </c>
      <c r="AL2783" s="10">
        <v>0</v>
      </c>
      <c r="AM2783" s="10">
        <v>20</v>
      </c>
      <c r="AN2783" s="10">
        <v>239</v>
      </c>
      <c r="AO2783" s="10">
        <v>0</v>
      </c>
      <c r="AP2783" s="10">
        <v>5.8522350089135797E-2</v>
      </c>
      <c r="AQ2783" s="10">
        <v>8.3101737126572797</v>
      </c>
      <c r="AR2783" s="10">
        <v>20</v>
      </c>
      <c r="AS2783" s="10">
        <v>239.9</v>
      </c>
      <c r="AT2783" s="10">
        <v>7.0420789032038496E-3</v>
      </c>
      <c r="AU2783" s="10">
        <v>5.8813440685779102E-2</v>
      </c>
      <c r="AV2783" s="10">
        <v>8.1750682553232892</v>
      </c>
      <c r="AW2783" s="10">
        <v>20</v>
      </c>
      <c r="AX2783" s="10">
        <v>236</v>
      </c>
      <c r="AY2783" s="10">
        <v>7.1940584347251401E-3</v>
      </c>
      <c r="AZ2783" s="10">
        <v>2822</v>
      </c>
      <c r="BA2783" s="10" t="s">
        <v>306</v>
      </c>
      <c r="BB2783" s="10">
        <v>0</v>
      </c>
      <c r="BC2783" s="10">
        <v>9.9999999997635314E-3</v>
      </c>
      <c r="BD2783" s="10">
        <v>0.56670066869338842</v>
      </c>
      <c r="BE2783" s="10">
        <v>10.199999999999999</v>
      </c>
      <c r="BG2783" s="10">
        <v>1.0000000000218279E-2</v>
      </c>
      <c r="BH2783" s="10">
        <v>0</v>
      </c>
      <c r="BI2783" s="10">
        <v>0.56670066871915903</v>
      </c>
      <c r="BJ2783" s="10">
        <v>10.199999999999999</v>
      </c>
      <c r="BL2783" s="10">
        <v>1.999999999998181E-2</v>
      </c>
      <c r="BM2783" s="10">
        <v>9.9999999997635314E-3</v>
      </c>
      <c r="BN2783" s="10">
        <v>1.2671812181160536</v>
      </c>
      <c r="BO2783" s="10">
        <v>10.199999999999999</v>
      </c>
      <c r="BQ2783" s="10">
        <v>2812</v>
      </c>
      <c r="BR2783" s="10" t="s">
        <v>309</v>
      </c>
      <c r="BS2783" s="10">
        <v>0.6</v>
      </c>
      <c r="BT2783" s="10">
        <v>0.24</v>
      </c>
      <c r="BU2783" s="10">
        <v>35.92</v>
      </c>
      <c r="BV2783" s="10">
        <v>10.199999999999999</v>
      </c>
      <c r="BX2783" s="10">
        <v>0.48</v>
      </c>
      <c r="BY2783" s="10">
        <v>0.12</v>
      </c>
      <c r="BZ2783" s="10">
        <v>27.5</v>
      </c>
      <c r="CA2783" s="10">
        <v>10.199999999999999</v>
      </c>
      <c r="CC2783" s="10">
        <v>0.56000000000000005</v>
      </c>
      <c r="CD2783" s="10">
        <v>0.08</v>
      </c>
      <c r="CE2783" s="10">
        <v>31.44</v>
      </c>
      <c r="CF2783" s="10">
        <v>10.199999999999999</v>
      </c>
      <c r="CH2783" s="10">
        <v>2810</v>
      </c>
      <c r="CI2783" s="10" t="s">
        <v>307</v>
      </c>
      <c r="CY2783" s="10">
        <v>3256</v>
      </c>
      <c r="CZ2783" s="10" t="s">
        <v>611</v>
      </c>
    </row>
    <row r="2784" spans="1:118" x14ac:dyDescent="0.25">
      <c r="A2784" s="10">
        <v>2814</v>
      </c>
      <c r="R2784" s="10">
        <v>2841</v>
      </c>
      <c r="S2784" s="10" t="s">
        <v>788</v>
      </c>
      <c r="Y2784" s="10">
        <v>0.32034151857757998</v>
      </c>
      <c r="Z2784" s="10">
        <v>7.5374474959430601E-2</v>
      </c>
      <c r="AA2784" s="10">
        <v>5</v>
      </c>
      <c r="AB2784" s="10">
        <v>38</v>
      </c>
      <c r="AC2784" s="10">
        <v>0.97341716833357605</v>
      </c>
      <c r="AD2784" s="10">
        <v>0.38135203769984599</v>
      </c>
      <c r="AE2784" s="10">
        <v>8.0284639515757206E-2</v>
      </c>
      <c r="AF2784" s="10">
        <v>6</v>
      </c>
      <c r="AG2784" s="10">
        <v>37.5</v>
      </c>
      <c r="AH2784" s="10">
        <v>0.97854978498674905</v>
      </c>
      <c r="AI2784" s="10">
        <v>2841</v>
      </c>
      <c r="AJ2784" s="10" t="s">
        <v>788</v>
      </c>
      <c r="AK2784" s="10">
        <v>0.91386942293005802</v>
      </c>
      <c r="AL2784" s="10">
        <v>9.7220151375537897E-2</v>
      </c>
      <c r="AM2784" s="10">
        <v>14</v>
      </c>
      <c r="AN2784" s="10">
        <v>37.9</v>
      </c>
      <c r="AO2784" s="10">
        <v>0.99438891317911204</v>
      </c>
      <c r="AP2784" s="10">
        <v>1.1471620567548699</v>
      </c>
      <c r="AQ2784" s="10">
        <v>0.14087955082954601</v>
      </c>
      <c r="AR2784" s="10">
        <v>17.7</v>
      </c>
      <c r="AS2784" s="10">
        <v>37.700000000000003</v>
      </c>
      <c r="AT2784" s="10">
        <v>0.99254345527664101</v>
      </c>
      <c r="AU2784" s="10">
        <v>1.10179406580976</v>
      </c>
      <c r="AV2784" s="10">
        <v>0.13530804316962</v>
      </c>
      <c r="AW2784" s="10">
        <v>17</v>
      </c>
      <c r="AX2784" s="10">
        <v>37.700000000000003</v>
      </c>
      <c r="AY2784" s="10">
        <v>0.99254345527664101</v>
      </c>
      <c r="AZ2784" s="10">
        <v>2823</v>
      </c>
      <c r="BA2784" s="10" t="s">
        <v>292</v>
      </c>
      <c r="BQ2784" s="10">
        <v>2813</v>
      </c>
      <c r="BR2784" s="10" t="s">
        <v>300</v>
      </c>
      <c r="CH2784" s="10">
        <v>2811</v>
      </c>
      <c r="CI2784" s="10" t="s">
        <v>292</v>
      </c>
      <c r="CY2784" s="10">
        <v>3257</v>
      </c>
      <c r="CZ2784" s="10" t="s">
        <v>815</v>
      </c>
    </row>
    <row r="2785" spans="1:118" x14ac:dyDescent="0.25">
      <c r="A2785" s="10">
        <v>2815</v>
      </c>
      <c r="R2785" s="10">
        <v>2842</v>
      </c>
      <c r="S2785" s="10" t="s">
        <v>789</v>
      </c>
      <c r="T2785" s="10">
        <v>0.82571501332652397</v>
      </c>
      <c r="U2785" s="10">
        <v>0.76810698914095299</v>
      </c>
      <c r="V2785" s="10">
        <v>17</v>
      </c>
      <c r="W2785" s="10">
        <v>38.299999999999997</v>
      </c>
      <c r="X2785" s="10">
        <v>0.73218673816308399</v>
      </c>
      <c r="Y2785" s="10">
        <v>1.49408163571249</v>
      </c>
      <c r="Z2785" s="10">
        <v>0.834357277086195</v>
      </c>
      <c r="AA2785" s="10">
        <v>26</v>
      </c>
      <c r="AB2785" s="10">
        <v>38</v>
      </c>
      <c r="AC2785" s="10">
        <v>0.87308546009097399</v>
      </c>
      <c r="AD2785" s="10">
        <v>1.6191182791808501</v>
      </c>
      <c r="AE2785" s="10">
        <v>0.83882031331055995</v>
      </c>
      <c r="AF2785" s="10">
        <v>28</v>
      </c>
      <c r="AG2785" s="10">
        <v>37.6</v>
      </c>
      <c r="AH2785" s="10">
        <v>0.88791638899592495</v>
      </c>
      <c r="AI2785" s="10">
        <v>2842</v>
      </c>
      <c r="AJ2785" s="10" t="s">
        <v>789</v>
      </c>
      <c r="AK2785" s="10">
        <v>2.7801653491490299</v>
      </c>
      <c r="AL2785" s="10">
        <v>0.97513262246271804</v>
      </c>
      <c r="AM2785" s="10">
        <v>45</v>
      </c>
      <c r="AN2785" s="10">
        <v>37.799999999999997</v>
      </c>
      <c r="AO2785" s="10">
        <v>0.94363857302931498</v>
      </c>
      <c r="AP2785" s="10">
        <v>3.8998569870875301</v>
      </c>
      <c r="AQ2785" s="10">
        <v>1.15777004304161</v>
      </c>
      <c r="AR2785" s="10">
        <v>62.3</v>
      </c>
      <c r="AS2785" s="10">
        <v>37.700000000000003</v>
      </c>
      <c r="AT2785" s="10">
        <v>0.95864686627809703</v>
      </c>
      <c r="AU2785" s="10">
        <v>3.5635012520354201</v>
      </c>
      <c r="AV2785" s="10">
        <v>1.0040804632807001</v>
      </c>
      <c r="AW2785" s="10">
        <v>57</v>
      </c>
      <c r="AX2785" s="10">
        <v>37.5</v>
      </c>
      <c r="AY2785" s="10">
        <v>0.96252089221998505</v>
      </c>
      <c r="AZ2785" s="10">
        <v>2824</v>
      </c>
      <c r="BA2785" s="10" t="s">
        <v>294</v>
      </c>
      <c r="BB2785" s="10">
        <v>1.0000000000218279E-2</v>
      </c>
      <c r="BC2785" s="10">
        <v>2.9999999999745341E-2</v>
      </c>
      <c r="BD2785" s="10">
        <v>1.7920648646441819</v>
      </c>
      <c r="BE2785" s="10">
        <v>10.199999999999999</v>
      </c>
      <c r="BG2785" s="10">
        <v>2.9999999999745341E-2</v>
      </c>
      <c r="BH2785" s="10">
        <v>3.0000000000654836E-2</v>
      </c>
      <c r="BI2785" s="10">
        <v>2.404307314489166</v>
      </c>
      <c r="BJ2785" s="10">
        <v>10.199999999999999</v>
      </c>
      <c r="BL2785" s="10">
        <v>2.0000000000436557E-2</v>
      </c>
      <c r="BM2785" s="10">
        <v>1.9999999999527063E-2</v>
      </c>
      <c r="BN2785" s="10">
        <v>1.6028715429806291</v>
      </c>
      <c r="BO2785" s="10">
        <v>10.199999999999999</v>
      </c>
      <c r="BQ2785" s="10">
        <v>2814</v>
      </c>
      <c r="BR2785" s="10" t="s">
        <v>310</v>
      </c>
      <c r="BS2785" s="10">
        <v>0.16</v>
      </c>
      <c r="BT2785" s="10">
        <v>0.04</v>
      </c>
      <c r="BU2785" s="10">
        <v>9.17</v>
      </c>
      <c r="BV2785" s="10">
        <v>10.199999999999999</v>
      </c>
      <c r="BX2785" s="10">
        <v>0.12</v>
      </c>
      <c r="BY2785" s="10">
        <v>0.02</v>
      </c>
      <c r="BZ2785" s="10">
        <v>6.76</v>
      </c>
      <c r="CA2785" s="10">
        <v>10.199999999999999</v>
      </c>
      <c r="CC2785" s="10">
        <v>0.06</v>
      </c>
      <c r="CD2785" s="10">
        <v>0.02</v>
      </c>
      <c r="CE2785" s="10">
        <v>3.52</v>
      </c>
      <c r="CF2785" s="10">
        <v>10.199999999999999</v>
      </c>
      <c r="CH2785" s="10">
        <v>2812</v>
      </c>
      <c r="CI2785" s="10" t="s">
        <v>309</v>
      </c>
      <c r="CJ2785" s="10">
        <v>0.12</v>
      </c>
      <c r="CK2785" s="10">
        <v>0.12</v>
      </c>
      <c r="CL2785" s="10">
        <v>9.43</v>
      </c>
      <c r="CM2785" s="10">
        <v>10.199999999999999</v>
      </c>
      <c r="CO2785" s="10">
        <v>0.2</v>
      </c>
      <c r="CP2785" s="10">
        <v>0.12</v>
      </c>
      <c r="CQ2785" s="10">
        <v>12.96</v>
      </c>
      <c r="CR2785" s="10">
        <v>10.199999999999999</v>
      </c>
      <c r="CT2785" s="10">
        <v>0.32</v>
      </c>
      <c r="CU2785" s="10">
        <v>0.04</v>
      </c>
      <c r="CV2785" s="10">
        <v>17.920000000000002</v>
      </c>
      <c r="CW2785" s="10">
        <v>10.199999999999999</v>
      </c>
      <c r="CY2785" s="10">
        <v>2789</v>
      </c>
      <c r="CZ2785" s="10" t="s">
        <v>608</v>
      </c>
      <c r="DA2785" s="10">
        <v>1.8480000000000001</v>
      </c>
      <c r="DB2785" s="10">
        <v>0.71</v>
      </c>
      <c r="DC2785" s="10">
        <v>176.06</v>
      </c>
      <c r="DD2785" s="10">
        <v>6</v>
      </c>
      <c r="DF2785" s="10">
        <v>1.8480000000000001</v>
      </c>
      <c r="DG2785" s="10">
        <v>0.71</v>
      </c>
      <c r="DH2785" s="10">
        <v>176.06</v>
      </c>
      <c r="DI2785" s="10">
        <v>6</v>
      </c>
      <c r="DK2785" s="10">
        <v>3.7389999999999999</v>
      </c>
      <c r="DL2785" s="10">
        <v>0.77300000000000002</v>
      </c>
      <c r="DM2785" s="10">
        <v>339.55</v>
      </c>
      <c r="DN2785" s="10">
        <v>6.3</v>
      </c>
    </row>
    <row r="2786" spans="1:118" x14ac:dyDescent="0.25">
      <c r="A2786" s="10">
        <v>2816</v>
      </c>
      <c r="R2786" s="10">
        <v>2843</v>
      </c>
      <c r="S2786" s="10" t="s">
        <v>790</v>
      </c>
      <c r="AI2786" s="10">
        <v>2843</v>
      </c>
      <c r="AJ2786" s="10" t="s">
        <v>790</v>
      </c>
      <c r="AK2786" s="10">
        <v>0.315</v>
      </c>
      <c r="AL2786" s="10">
        <v>6.3E-2</v>
      </c>
      <c r="AM2786" s="10">
        <v>4.8935878151157004</v>
      </c>
      <c r="AN2786" s="10">
        <v>37.9</v>
      </c>
      <c r="AO2786" s="10">
        <v>0.98058067569092</v>
      </c>
      <c r="AP2786" s="10">
        <v>0.29399999999999998</v>
      </c>
      <c r="AQ2786" s="10">
        <v>6.3E-2</v>
      </c>
      <c r="AR2786" s="10">
        <v>4.6046247943480498</v>
      </c>
      <c r="AS2786" s="10">
        <v>37.700000000000003</v>
      </c>
      <c r="AT2786" s="10">
        <v>0.97780241407740898</v>
      </c>
      <c r="AU2786" s="10">
        <v>0.315</v>
      </c>
      <c r="AV2786" s="10">
        <v>8.4000000000000005E-2</v>
      </c>
      <c r="AW2786" s="10">
        <v>4.9925892635671802</v>
      </c>
      <c r="AX2786" s="10">
        <v>37.700000000000003</v>
      </c>
      <c r="AY2786" s="10">
        <v>0.96623493960124596</v>
      </c>
      <c r="AZ2786" s="10">
        <v>2825</v>
      </c>
      <c r="BA2786" s="10" t="s">
        <v>608</v>
      </c>
      <c r="BB2786" s="10">
        <v>0.49199999999982535</v>
      </c>
      <c r="BC2786" s="10">
        <v>0.28800000000028375</v>
      </c>
      <c r="BD2786" s="10">
        <v>31.088213045401851</v>
      </c>
      <c r="BE2786" s="10">
        <v>6.5</v>
      </c>
      <c r="BG2786" s="10">
        <v>0.50400000000008727</v>
      </c>
      <c r="BH2786" s="10">
        <v>0.22800000000006548</v>
      </c>
      <c r="BI2786" s="10">
        <v>30.19134495433374</v>
      </c>
      <c r="BJ2786" s="10">
        <v>6.3</v>
      </c>
      <c r="BL2786" s="10">
        <v>0.69599999999772999</v>
      </c>
      <c r="BM2786" s="10">
        <v>0.31200000000080763</v>
      </c>
      <c r="BN2786" s="10">
        <v>41.628928254548939</v>
      </c>
      <c r="BO2786" s="10">
        <v>6.5</v>
      </c>
      <c r="BQ2786" s="10">
        <v>2815</v>
      </c>
      <c r="BR2786" s="10" t="s">
        <v>316</v>
      </c>
      <c r="BS2786" s="10">
        <v>0.12</v>
      </c>
      <c r="BT2786" s="10">
        <v>0.06</v>
      </c>
      <c r="BU2786" s="10">
        <v>7.46</v>
      </c>
      <c r="BV2786" s="10">
        <v>10.199999999999999</v>
      </c>
      <c r="BX2786" s="10">
        <v>0.12</v>
      </c>
      <c r="BY2786" s="10">
        <v>4.4999999999999998E-2</v>
      </c>
      <c r="BZ2786" s="10">
        <v>7.12</v>
      </c>
      <c r="CA2786" s="10">
        <v>10.199999999999999</v>
      </c>
      <c r="CC2786" s="10">
        <v>0.19500000000000001</v>
      </c>
      <c r="CD2786" s="10">
        <v>0.06</v>
      </c>
      <c r="CE2786" s="10">
        <v>11.34</v>
      </c>
      <c r="CF2786" s="10">
        <v>10.199999999999999</v>
      </c>
      <c r="CH2786" s="10">
        <v>2813</v>
      </c>
      <c r="CI2786" s="10" t="s">
        <v>300</v>
      </c>
      <c r="CY2786" s="10">
        <v>2790</v>
      </c>
      <c r="CZ2786" s="10" t="s">
        <v>530</v>
      </c>
    </row>
    <row r="2787" spans="1:118" x14ac:dyDescent="0.25">
      <c r="A2787" s="10">
        <v>2817</v>
      </c>
      <c r="R2787" s="10">
        <v>2844</v>
      </c>
      <c r="S2787" s="10" t="s">
        <v>791</v>
      </c>
      <c r="AI2787" s="10">
        <v>2844</v>
      </c>
      <c r="AJ2787" s="10" t="s">
        <v>791</v>
      </c>
      <c r="AK2787" s="10">
        <v>0.38952952004802899</v>
      </c>
      <c r="AL2787" s="10">
        <v>5.0808198267134397E-2</v>
      </c>
      <c r="AM2787" s="10">
        <v>6</v>
      </c>
      <c r="AN2787" s="10">
        <v>37.799999999999997</v>
      </c>
      <c r="AO2787" s="10">
        <v>0.991600411186222</v>
      </c>
      <c r="AP2787" s="10">
        <v>0.545594267603145</v>
      </c>
      <c r="AQ2787" s="10">
        <v>5.6440786303773603E-2</v>
      </c>
      <c r="AR2787" s="10">
        <v>8.4</v>
      </c>
      <c r="AS2787" s="10">
        <v>37.700000000000003</v>
      </c>
      <c r="AT2787" s="10">
        <v>0.99469179382655104</v>
      </c>
      <c r="AU2787" s="10">
        <v>0.51665819190597995</v>
      </c>
      <c r="AV2787" s="10">
        <v>5.5356234847069197E-2</v>
      </c>
      <c r="AW2787" s="10">
        <v>8</v>
      </c>
      <c r="AX2787" s="10">
        <v>37.5</v>
      </c>
      <c r="AY2787" s="10">
        <v>0.99430915391980901</v>
      </c>
      <c r="AZ2787" s="10">
        <v>2826</v>
      </c>
      <c r="BA2787" s="10" t="s">
        <v>285</v>
      </c>
      <c r="BB2787" s="10">
        <v>0.28799999999973808</v>
      </c>
      <c r="BC2787" s="10">
        <v>0.16800000000039289</v>
      </c>
      <c r="BD2787" s="10">
        <v>18.181844025889792</v>
      </c>
      <c r="BE2787" s="10">
        <v>6.5</v>
      </c>
      <c r="BG2787" s="10">
        <v>0.24000000000087313</v>
      </c>
      <c r="BH2787" s="10">
        <v>9.5999999999912683E-2</v>
      </c>
      <c r="BI2787" s="10">
        <v>14.095752576247921</v>
      </c>
      <c r="BJ2787" s="10">
        <v>6.3</v>
      </c>
      <c r="BL2787" s="10">
        <v>0.33599999999860303</v>
      </c>
      <c r="BM2787" s="10">
        <v>0.16800000000039289</v>
      </c>
      <c r="BN2787" s="10">
        <v>20.485299390276523</v>
      </c>
      <c r="BO2787" s="10">
        <v>6.5</v>
      </c>
      <c r="BQ2787" s="10">
        <v>2816</v>
      </c>
      <c r="BR2787" s="10" t="s">
        <v>312</v>
      </c>
      <c r="BS2787" s="10">
        <v>0</v>
      </c>
      <c r="BT2787" s="10">
        <v>0.06</v>
      </c>
      <c r="BU2787" s="10">
        <v>3.33</v>
      </c>
      <c r="BV2787" s="10">
        <v>10.199999999999999</v>
      </c>
      <c r="BX2787" s="10">
        <v>0.06</v>
      </c>
      <c r="BY2787" s="10">
        <v>0.06</v>
      </c>
      <c r="BZ2787" s="10">
        <v>4.72</v>
      </c>
      <c r="CA2787" s="10">
        <v>10.199999999999999</v>
      </c>
      <c r="CC2787" s="10">
        <v>0.06</v>
      </c>
      <c r="CD2787" s="10">
        <v>0</v>
      </c>
      <c r="CE2787" s="10">
        <v>3.33</v>
      </c>
      <c r="CF2787" s="10">
        <v>10.199999999999999</v>
      </c>
      <c r="CH2787" s="10">
        <v>2814</v>
      </c>
      <c r="CI2787" s="10" t="s">
        <v>310</v>
      </c>
      <c r="CJ2787" s="10">
        <v>0.02</v>
      </c>
      <c r="CK2787" s="10">
        <v>0.02</v>
      </c>
      <c r="CL2787" s="10">
        <v>1.57</v>
      </c>
      <c r="CM2787" s="10">
        <v>10.199999999999999</v>
      </c>
      <c r="CO2787" s="10">
        <v>0.02</v>
      </c>
      <c r="CP2787" s="10">
        <v>0.02</v>
      </c>
      <c r="CQ2787" s="10">
        <v>1.57</v>
      </c>
      <c r="CR2787" s="10">
        <v>10.199999999999999</v>
      </c>
      <c r="CT2787" s="10">
        <v>0.02</v>
      </c>
      <c r="CU2787" s="10">
        <v>0.02</v>
      </c>
      <c r="CV2787" s="10">
        <v>1.57</v>
      </c>
      <c r="CW2787" s="10">
        <v>10.199999999999999</v>
      </c>
      <c r="CY2787" s="10">
        <v>2791</v>
      </c>
      <c r="CZ2787" s="10" t="s">
        <v>285</v>
      </c>
      <c r="DA2787" s="10">
        <v>0.45900000000000002</v>
      </c>
      <c r="DB2787" s="10">
        <v>0.40500000000000003</v>
      </c>
      <c r="DC2787" s="10">
        <v>54.44</v>
      </c>
      <c r="DD2787" s="10">
        <v>6</v>
      </c>
      <c r="DF2787" s="10">
        <v>0.45900000000000002</v>
      </c>
      <c r="DG2787" s="10">
        <v>0.40500000000000003</v>
      </c>
      <c r="DH2787" s="10">
        <v>54.44</v>
      </c>
      <c r="DI2787" s="10">
        <v>6</v>
      </c>
      <c r="DK2787" s="10">
        <v>1.1539999999999999</v>
      </c>
      <c r="DL2787" s="10">
        <v>0.34</v>
      </c>
      <c r="DM2787" s="10">
        <v>106.97</v>
      </c>
      <c r="DN2787" s="10">
        <v>6.3</v>
      </c>
    </row>
    <row r="2788" spans="1:118" x14ac:dyDescent="0.25">
      <c r="A2788" s="10">
        <v>2818</v>
      </c>
      <c r="R2788" s="10">
        <v>2845</v>
      </c>
      <c r="S2788" s="10" t="s">
        <v>792</v>
      </c>
      <c r="T2788" s="10">
        <v>0.240298136773021</v>
      </c>
      <c r="U2788" s="10">
        <v>0.11090683235677901</v>
      </c>
      <c r="V2788" s="10">
        <v>4</v>
      </c>
      <c r="W2788" s="10">
        <v>38.200000000000003</v>
      </c>
      <c r="X2788" s="10">
        <v>0.90795938450045199</v>
      </c>
      <c r="Y2788" s="10">
        <v>0.432986808854884</v>
      </c>
      <c r="Z2788" s="10">
        <v>0.15744974867450301</v>
      </c>
      <c r="AA2788" s="10">
        <v>7</v>
      </c>
      <c r="AB2788" s="10">
        <v>38</v>
      </c>
      <c r="AC2788" s="10">
        <v>0.93979342348843697</v>
      </c>
      <c r="AD2788" s="10">
        <v>0.49883063257983701</v>
      </c>
      <c r="AE2788" s="10">
        <v>0.145492267835786</v>
      </c>
      <c r="AF2788" s="10">
        <v>8</v>
      </c>
      <c r="AG2788" s="10">
        <v>37.5</v>
      </c>
      <c r="AH2788" s="10">
        <v>0.96</v>
      </c>
      <c r="AI2788" s="10">
        <v>2845</v>
      </c>
      <c r="AJ2788" s="10" t="s">
        <v>792</v>
      </c>
      <c r="AK2788" s="10">
        <v>1.1741053761625999</v>
      </c>
      <c r="AL2788" s="10">
        <v>0.13291758975425599</v>
      </c>
      <c r="AM2788" s="10">
        <v>18</v>
      </c>
      <c r="AN2788" s="10">
        <v>37.9</v>
      </c>
      <c r="AO2788" s="10">
        <v>0.99365296831495697</v>
      </c>
      <c r="AP2788" s="10">
        <v>1.42378990697473</v>
      </c>
      <c r="AQ2788" s="10">
        <v>0.13348030377888101</v>
      </c>
      <c r="AR2788" s="10">
        <v>21.9</v>
      </c>
      <c r="AS2788" s="10">
        <v>37.700000000000003</v>
      </c>
      <c r="AT2788" s="10">
        <v>0.99563422605928797</v>
      </c>
      <c r="AU2788" s="10">
        <v>1.29647687304978</v>
      </c>
      <c r="AV2788" s="10">
        <v>0.15714871188482199</v>
      </c>
      <c r="AW2788" s="10">
        <v>20</v>
      </c>
      <c r="AX2788" s="10">
        <v>37.700000000000003</v>
      </c>
      <c r="AY2788" s="10">
        <v>0.99273378203370799</v>
      </c>
      <c r="AZ2788" s="10">
        <v>2827</v>
      </c>
      <c r="BA2788" s="10" t="s">
        <v>292</v>
      </c>
      <c r="BB2788" s="10">
        <v>0.20400000000008731</v>
      </c>
      <c r="BC2788" s="10">
        <v>0.11999999999989086</v>
      </c>
      <c r="BD2788" s="10">
        <v>12.906369019512061</v>
      </c>
      <c r="BE2788" s="10">
        <v>6.5</v>
      </c>
      <c r="BG2788" s="10">
        <v>0.2639999999992142</v>
      </c>
      <c r="BH2788" s="10">
        <v>0.1320000000001528</v>
      </c>
      <c r="BI2788" s="10">
        <v>16.095592378085819</v>
      </c>
      <c r="BJ2788" s="10">
        <v>6.3</v>
      </c>
      <c r="BL2788" s="10">
        <v>0.35999999999912691</v>
      </c>
      <c r="BM2788" s="10">
        <v>0.14400000000041474</v>
      </c>
      <c r="BN2788" s="10">
        <v>21.143628864272419</v>
      </c>
      <c r="BO2788" s="10">
        <v>6.5</v>
      </c>
      <c r="BQ2788" s="10">
        <v>2817</v>
      </c>
      <c r="BR2788" s="10" t="s">
        <v>317</v>
      </c>
      <c r="BS2788" s="10">
        <v>0.14000000000000001</v>
      </c>
      <c r="BT2788" s="10">
        <v>0.08</v>
      </c>
      <c r="BU2788" s="10">
        <v>8.9600000000000009</v>
      </c>
      <c r="BV2788" s="10">
        <v>10.199999999999999</v>
      </c>
      <c r="BX2788" s="10">
        <v>0.06</v>
      </c>
      <c r="BY2788" s="10">
        <v>0.04</v>
      </c>
      <c r="BZ2788" s="10">
        <v>4.01</v>
      </c>
      <c r="CA2788" s="10">
        <v>10.199999999999999</v>
      </c>
      <c r="CC2788" s="10">
        <v>0.22</v>
      </c>
      <c r="CD2788" s="10">
        <v>0.04</v>
      </c>
      <c r="CE2788" s="10">
        <v>12.43</v>
      </c>
      <c r="CF2788" s="10">
        <v>10.199999999999999</v>
      </c>
      <c r="CH2788" s="10">
        <v>2815</v>
      </c>
      <c r="CI2788" s="10" t="s">
        <v>316</v>
      </c>
      <c r="CJ2788" s="10">
        <v>0.03</v>
      </c>
      <c r="CK2788" s="10">
        <v>0.03</v>
      </c>
      <c r="CL2788" s="10">
        <v>2.36</v>
      </c>
      <c r="CM2788" s="10">
        <v>10.199999999999999</v>
      </c>
      <c r="CO2788" s="10">
        <v>4.4999999999999998E-2</v>
      </c>
      <c r="CP2788" s="10">
        <v>0.03</v>
      </c>
      <c r="CQ2788" s="10">
        <v>3.01</v>
      </c>
      <c r="CR2788" s="10">
        <v>10.199999999999999</v>
      </c>
      <c r="CT2788" s="10">
        <v>0.03</v>
      </c>
      <c r="CU2788" s="10">
        <v>1.4999999999999999E-2</v>
      </c>
      <c r="CV2788" s="10">
        <v>1.86</v>
      </c>
      <c r="CW2788" s="10">
        <v>10.199999999999999</v>
      </c>
      <c r="CY2788" s="10">
        <v>2792</v>
      </c>
      <c r="CZ2788" s="10" t="s">
        <v>288</v>
      </c>
      <c r="DA2788" s="10">
        <v>0.42799999999999999</v>
      </c>
      <c r="DB2788" s="10">
        <v>0.16400000000000001</v>
      </c>
      <c r="DC2788" s="10">
        <v>40.81</v>
      </c>
      <c r="DD2788" s="10">
        <v>6</v>
      </c>
      <c r="DF2788" s="10">
        <v>0.42799999999999999</v>
      </c>
      <c r="DG2788" s="10">
        <v>0.188</v>
      </c>
      <c r="DH2788" s="10">
        <v>41.62</v>
      </c>
      <c r="DI2788" s="10">
        <v>6</v>
      </c>
      <c r="DK2788" s="10">
        <v>0.23300000000000001</v>
      </c>
      <c r="DL2788" s="10">
        <v>0.41799999999999998</v>
      </c>
      <c r="DM2788" s="10">
        <v>42.52</v>
      </c>
      <c r="DN2788" s="10">
        <v>6.3</v>
      </c>
    </row>
    <row r="2789" spans="1:118" x14ac:dyDescent="0.25">
      <c r="A2789" s="10">
        <v>2819</v>
      </c>
      <c r="R2789" s="10">
        <v>2846</v>
      </c>
      <c r="S2789" s="10" t="s">
        <v>10</v>
      </c>
      <c r="AI2789" s="10">
        <v>2846</v>
      </c>
      <c r="AJ2789" s="10" t="s">
        <v>10</v>
      </c>
      <c r="AZ2789" s="10">
        <v>2828</v>
      </c>
      <c r="BA2789" s="10" t="s">
        <v>774</v>
      </c>
      <c r="BB2789" s="10">
        <v>1.38702628670116</v>
      </c>
      <c r="BC2789" s="10">
        <v>0</v>
      </c>
      <c r="BD2789" s="10">
        <v>22</v>
      </c>
      <c r="BE2789" s="10">
        <v>36.4</v>
      </c>
      <c r="BF2789" s="10">
        <v>1</v>
      </c>
      <c r="BG2789" s="10">
        <v>1.40607884558441</v>
      </c>
      <c r="BH2789" s="10">
        <v>0</v>
      </c>
      <c r="BI2789" s="10">
        <v>22</v>
      </c>
      <c r="BJ2789" s="10">
        <v>36.9</v>
      </c>
      <c r="BK2789" s="10">
        <v>1</v>
      </c>
      <c r="BL2789" s="10">
        <v>1.43413806866703</v>
      </c>
      <c r="BM2789" s="10">
        <v>0</v>
      </c>
      <c r="BN2789" s="10">
        <v>22.5</v>
      </c>
      <c r="BO2789" s="10">
        <v>36.799999999999997</v>
      </c>
      <c r="BP2789" s="10">
        <v>1</v>
      </c>
      <c r="BQ2789" s="10">
        <v>2818</v>
      </c>
      <c r="BR2789" s="10" t="s">
        <v>313</v>
      </c>
      <c r="CH2789" s="10">
        <v>2816</v>
      </c>
      <c r="CI2789" s="10" t="s">
        <v>312</v>
      </c>
      <c r="CJ2789" s="10">
        <v>0</v>
      </c>
      <c r="CK2789" s="10">
        <v>0</v>
      </c>
      <c r="CL2789" s="10">
        <v>0</v>
      </c>
      <c r="CM2789" s="10">
        <v>10.199999999999999</v>
      </c>
      <c r="CO2789" s="10">
        <v>0.06</v>
      </c>
      <c r="CP2789" s="10">
        <v>0.06</v>
      </c>
      <c r="CQ2789" s="10">
        <v>4.72</v>
      </c>
      <c r="CR2789" s="10">
        <v>10.199999999999999</v>
      </c>
      <c r="CT2789" s="10">
        <v>0</v>
      </c>
      <c r="CU2789" s="10">
        <v>0</v>
      </c>
      <c r="CV2789" s="10">
        <v>0</v>
      </c>
      <c r="CW2789" s="10">
        <v>10.199999999999999</v>
      </c>
      <c r="CY2789" s="10">
        <v>2793</v>
      </c>
      <c r="CZ2789" s="10" t="s">
        <v>315</v>
      </c>
    </row>
    <row r="2790" spans="1:118" x14ac:dyDescent="0.25">
      <c r="A2790" s="10">
        <v>2820</v>
      </c>
      <c r="R2790" s="10">
        <v>2847</v>
      </c>
      <c r="S2790" s="10" t="s">
        <v>11</v>
      </c>
      <c r="AI2790" s="10">
        <v>2847</v>
      </c>
      <c r="AJ2790" s="10" t="s">
        <v>11</v>
      </c>
      <c r="AZ2790" s="10">
        <v>2829</v>
      </c>
      <c r="BA2790" s="10" t="s">
        <v>775</v>
      </c>
      <c r="BB2790" s="10">
        <v>0.62200112540091101</v>
      </c>
      <c r="BC2790" s="10">
        <v>0.31100056270045601</v>
      </c>
      <c r="BD2790" s="10">
        <v>11</v>
      </c>
      <c r="BE2790" s="10">
        <v>36.5</v>
      </c>
      <c r="BF2790" s="10">
        <v>0.89442719099991597</v>
      </c>
      <c r="BG2790" s="10">
        <v>0.800313278660301</v>
      </c>
      <c r="BH2790" s="10">
        <v>0.400156639330151</v>
      </c>
      <c r="BI2790" s="10">
        <v>14</v>
      </c>
      <c r="BJ2790" s="10">
        <v>36.9</v>
      </c>
      <c r="BK2790" s="10">
        <v>0.89442719099991597</v>
      </c>
      <c r="BL2790" s="10">
        <v>0.80529970247107396</v>
      </c>
      <c r="BM2790" s="10">
        <v>0.39459685421082602</v>
      </c>
      <c r="BN2790" s="10">
        <v>14</v>
      </c>
      <c r="BO2790" s="10">
        <v>36.9</v>
      </c>
      <c r="BP2790" s="10">
        <v>0.9</v>
      </c>
      <c r="BQ2790" s="10">
        <v>2819</v>
      </c>
      <c r="BR2790" s="10" t="s">
        <v>318</v>
      </c>
      <c r="CH2790" s="10">
        <v>2817</v>
      </c>
      <c r="CI2790" s="10" t="s">
        <v>317</v>
      </c>
      <c r="CJ2790" s="10">
        <v>0.04</v>
      </c>
      <c r="CK2790" s="10">
        <v>0.02</v>
      </c>
      <c r="CL2790" s="10">
        <v>2.4900000000000002</v>
      </c>
      <c r="CM2790" s="10">
        <v>10.199999999999999</v>
      </c>
      <c r="CO2790" s="10">
        <v>0.06</v>
      </c>
      <c r="CP2790" s="10">
        <v>0.02</v>
      </c>
      <c r="CQ2790" s="10">
        <v>3.52</v>
      </c>
      <c r="CR2790" s="10">
        <v>10.199999999999999</v>
      </c>
      <c r="CT2790" s="10">
        <v>0.1</v>
      </c>
      <c r="CU2790" s="10">
        <v>0.02</v>
      </c>
      <c r="CV2790" s="10">
        <v>5.67</v>
      </c>
      <c r="CW2790" s="10">
        <v>10.199999999999999</v>
      </c>
      <c r="CY2790" s="10">
        <v>2794</v>
      </c>
      <c r="CZ2790" s="10" t="s">
        <v>306</v>
      </c>
      <c r="DA2790" s="10">
        <v>0.46899999999999997</v>
      </c>
      <c r="DB2790" s="10">
        <v>0.17599999999999999</v>
      </c>
      <c r="DC2790" s="10">
        <v>44.58</v>
      </c>
      <c r="DD2790" s="10">
        <v>6</v>
      </c>
      <c r="DF2790" s="10">
        <v>7.1999999999999995E-2</v>
      </c>
      <c r="DG2790" s="10">
        <v>0.17599999999999999</v>
      </c>
      <c r="DH2790" s="10">
        <v>16.940000000000001</v>
      </c>
      <c r="DI2790" s="10">
        <v>6</v>
      </c>
      <c r="DK2790" s="10">
        <v>0.16700000000000001</v>
      </c>
      <c r="DL2790" s="10">
        <v>0.14599999999999999</v>
      </c>
      <c r="DM2790" s="10">
        <v>19.739999999999998</v>
      </c>
      <c r="DN2790" s="10">
        <v>6.3</v>
      </c>
    </row>
    <row r="2791" spans="1:118" x14ac:dyDescent="0.25">
      <c r="A2791" s="10">
        <v>2821</v>
      </c>
      <c r="R2791" s="10">
        <v>2848</v>
      </c>
      <c r="S2791" s="10" t="s">
        <v>288</v>
      </c>
      <c r="AI2791" s="10">
        <v>2848</v>
      </c>
      <c r="AJ2791" s="10" t="s">
        <v>288</v>
      </c>
      <c r="AP2791" s="10">
        <v>0.13045806682608799</v>
      </c>
      <c r="AQ2791" s="10">
        <v>0</v>
      </c>
      <c r="AR2791" s="10">
        <v>7</v>
      </c>
      <c r="AS2791" s="10">
        <v>10.76</v>
      </c>
      <c r="AT2791" s="10">
        <v>1</v>
      </c>
      <c r="AZ2791" s="10">
        <v>2830</v>
      </c>
      <c r="BA2791" s="10" t="s">
        <v>776</v>
      </c>
      <c r="BQ2791" s="10">
        <v>2820</v>
      </c>
      <c r="BR2791" s="10" t="s">
        <v>605</v>
      </c>
      <c r="BS2791" s="10">
        <v>0.29399999999999998</v>
      </c>
      <c r="BT2791" s="10">
        <v>0.3</v>
      </c>
      <c r="BU2791" s="10">
        <v>23.8</v>
      </c>
      <c r="BV2791" s="10">
        <v>10.199999999999999</v>
      </c>
      <c r="BX2791" s="10">
        <v>0.33400000000000002</v>
      </c>
      <c r="BY2791" s="10">
        <v>0.33</v>
      </c>
      <c r="BZ2791" s="10">
        <v>26.61</v>
      </c>
      <c r="CA2791" s="10">
        <v>10.199999999999999</v>
      </c>
      <c r="CC2791" s="10">
        <v>0.29399999999999998</v>
      </c>
      <c r="CD2791" s="10">
        <v>0.28999999999999998</v>
      </c>
      <c r="CE2791" s="10">
        <v>23.4</v>
      </c>
      <c r="CF2791" s="10">
        <v>10.199999999999999</v>
      </c>
      <c r="CH2791" s="10">
        <v>2818</v>
      </c>
      <c r="CI2791" s="10" t="s">
        <v>313</v>
      </c>
      <c r="CY2791" s="10">
        <v>2795</v>
      </c>
      <c r="CZ2791" s="10" t="s">
        <v>307</v>
      </c>
      <c r="DA2791" s="10">
        <v>0.35899999999999999</v>
      </c>
      <c r="DB2791" s="10">
        <v>7.2999999999999995E-2</v>
      </c>
      <c r="DC2791" s="10">
        <v>32.619999999999997</v>
      </c>
      <c r="DD2791" s="10">
        <v>6</v>
      </c>
      <c r="DF2791" s="10">
        <v>0.35899999999999999</v>
      </c>
      <c r="DG2791" s="10">
        <v>7.2999999999999995E-2</v>
      </c>
      <c r="DH2791" s="10">
        <v>32.619999999999997</v>
      </c>
      <c r="DI2791" s="10">
        <v>6</v>
      </c>
      <c r="DK2791" s="10">
        <v>0.11600000000000001</v>
      </c>
      <c r="DL2791" s="10">
        <v>3.5000000000000003E-2</v>
      </c>
      <c r="DM2791" s="10">
        <v>10.8</v>
      </c>
      <c r="DN2791" s="10">
        <v>6.3</v>
      </c>
    </row>
    <row r="2792" spans="1:118" x14ac:dyDescent="0.25">
      <c r="A2792" s="10">
        <v>2822</v>
      </c>
      <c r="R2792" s="10">
        <v>2849</v>
      </c>
      <c r="S2792" s="10" t="s">
        <v>315</v>
      </c>
      <c r="AI2792" s="10">
        <v>2849</v>
      </c>
      <c r="AJ2792" s="10" t="s">
        <v>315</v>
      </c>
      <c r="AP2792" s="10">
        <v>0.13305329295170501</v>
      </c>
      <c r="AQ2792" s="10">
        <v>3.6287261714101397E-2</v>
      </c>
      <c r="AR2792" s="10">
        <v>7.4</v>
      </c>
      <c r="AS2792" s="10">
        <v>10.76</v>
      </c>
      <c r="AT2792" s="10">
        <v>0.96476382123773197</v>
      </c>
      <c r="AU2792" s="10">
        <v>0.106531414034386</v>
      </c>
      <c r="AV2792" s="10">
        <v>2.80345826406279E-2</v>
      </c>
      <c r="AW2792" s="10">
        <v>6</v>
      </c>
      <c r="AX2792" s="10">
        <v>10.6</v>
      </c>
      <c r="AY2792" s="10">
        <v>0.96707453726264603</v>
      </c>
      <c r="AZ2792" s="10">
        <v>2831</v>
      </c>
      <c r="BA2792" s="10" t="s">
        <v>777</v>
      </c>
      <c r="BB2792" s="10">
        <v>1.22664535360854</v>
      </c>
      <c r="BC2792" s="10">
        <v>0.306661338402135</v>
      </c>
      <c r="BD2792" s="10">
        <v>20</v>
      </c>
      <c r="BE2792" s="10">
        <v>36.5</v>
      </c>
      <c r="BF2792" s="10">
        <v>0.97014250014533199</v>
      </c>
      <c r="BG2792" s="10">
        <v>1.7021630001027901</v>
      </c>
      <c r="BH2792" s="10">
        <v>0.283693833350466</v>
      </c>
      <c r="BI2792" s="10">
        <v>27</v>
      </c>
      <c r="BJ2792" s="10">
        <v>36.9</v>
      </c>
      <c r="BK2792" s="10">
        <v>0.98639392383214397</v>
      </c>
      <c r="BL2792" s="10">
        <v>2.2196696635726298</v>
      </c>
      <c r="BM2792" s="10">
        <v>0.27745870794657901</v>
      </c>
      <c r="BN2792" s="10">
        <v>35</v>
      </c>
      <c r="BO2792" s="10">
        <v>36.9</v>
      </c>
      <c r="BP2792" s="10">
        <v>0.99227787671366796</v>
      </c>
      <c r="BQ2792" s="10">
        <v>2821</v>
      </c>
      <c r="BR2792" s="10" t="s">
        <v>289</v>
      </c>
      <c r="BS2792" s="10">
        <v>0.02</v>
      </c>
      <c r="BT2792" s="10">
        <v>0.01</v>
      </c>
      <c r="BU2792" s="10">
        <v>1.27</v>
      </c>
      <c r="BV2792" s="10">
        <v>10.199999999999999</v>
      </c>
      <c r="BX2792" s="10">
        <v>0.04</v>
      </c>
      <c r="BY2792" s="10">
        <v>0.02</v>
      </c>
      <c r="BZ2792" s="10">
        <v>2.5299999999999998</v>
      </c>
      <c r="CA2792" s="10">
        <v>10.199999999999999</v>
      </c>
      <c r="CC2792" s="10">
        <v>0.02</v>
      </c>
      <c r="CD2792" s="10">
        <v>0.01</v>
      </c>
      <c r="CE2792" s="10">
        <v>1.27</v>
      </c>
      <c r="CF2792" s="10">
        <v>10.199999999999999</v>
      </c>
      <c r="CH2792" s="10">
        <v>2819</v>
      </c>
      <c r="CI2792" s="10" t="s">
        <v>318</v>
      </c>
      <c r="CY2792" s="10">
        <v>2796</v>
      </c>
      <c r="CZ2792" s="10" t="s">
        <v>623</v>
      </c>
      <c r="DA2792" s="10">
        <v>0.14000000000000001</v>
      </c>
      <c r="DB2792" s="10">
        <v>0.11899999999999999</v>
      </c>
      <c r="DC2792" s="10">
        <v>2.79</v>
      </c>
      <c r="DD2792" s="10">
        <v>35</v>
      </c>
      <c r="DF2792" s="10">
        <v>0.14000000000000001</v>
      </c>
      <c r="DG2792" s="10">
        <v>2.5000000000000001E-2</v>
      </c>
      <c r="DH2792" s="10">
        <v>2.16</v>
      </c>
      <c r="DI2792" s="10">
        <v>35</v>
      </c>
      <c r="DK2792" s="10">
        <v>0.23100000000000001</v>
      </c>
      <c r="DL2792" s="10">
        <v>2.5000000000000001E-2</v>
      </c>
      <c r="DM2792" s="10">
        <v>3.53</v>
      </c>
      <c r="DN2792" s="10">
        <v>37</v>
      </c>
    </row>
    <row r="2793" spans="1:118" x14ac:dyDescent="0.25">
      <c r="A2793" s="10">
        <v>2823</v>
      </c>
      <c r="R2793" s="10">
        <v>2850</v>
      </c>
      <c r="S2793" s="10" t="s">
        <v>289</v>
      </c>
      <c r="T2793" s="10">
        <v>0.19984781825110101</v>
      </c>
      <c r="U2793" s="10">
        <v>0.243564528493529</v>
      </c>
      <c r="V2793" s="10">
        <v>17</v>
      </c>
      <c r="W2793" s="10">
        <v>10.7</v>
      </c>
      <c r="X2793" s="10">
        <v>0.634316611678023</v>
      </c>
      <c r="Y2793" s="10">
        <v>0.415305721292272</v>
      </c>
      <c r="Z2793" s="10">
        <v>0.39698341005878901</v>
      </c>
      <c r="AA2793" s="10">
        <v>31</v>
      </c>
      <c r="AB2793" s="10">
        <v>10.7</v>
      </c>
      <c r="AC2793" s="10">
        <v>0.72287268611421496</v>
      </c>
      <c r="AD2793" s="10">
        <v>0.38161543561799799</v>
      </c>
      <c r="AE2793" s="10">
        <v>0.26275161140911402</v>
      </c>
      <c r="AF2793" s="10">
        <v>25</v>
      </c>
      <c r="AG2793" s="10">
        <v>10.7</v>
      </c>
      <c r="AH2793" s="10">
        <v>0.82364775506903698</v>
      </c>
      <c r="AI2793" s="10">
        <v>2850</v>
      </c>
      <c r="AJ2793" s="10" t="s">
        <v>289</v>
      </c>
      <c r="AK2793" s="10">
        <v>0.64549423459784205</v>
      </c>
      <c r="AL2793" s="10">
        <v>0.231403593535076</v>
      </c>
      <c r="AM2793" s="10">
        <v>37</v>
      </c>
      <c r="AN2793" s="10">
        <v>10.7</v>
      </c>
      <c r="AO2793" s="10">
        <v>0.94133940415613904</v>
      </c>
      <c r="AP2793" s="10">
        <v>0.81633231980294796</v>
      </c>
      <c r="AQ2793" s="10">
        <v>0.32772465393549</v>
      </c>
      <c r="AR2793" s="10">
        <v>47.2</v>
      </c>
      <c r="AS2793" s="10">
        <v>10.76</v>
      </c>
      <c r="AT2793" s="10">
        <v>0.92800879864694996</v>
      </c>
      <c r="AU2793" s="10">
        <v>0.71780866552464195</v>
      </c>
      <c r="AV2793" s="10">
        <v>0.22667642069199301</v>
      </c>
      <c r="AW2793" s="10">
        <v>41</v>
      </c>
      <c r="AX2793" s="10">
        <v>10.6</v>
      </c>
      <c r="AY2793" s="10">
        <v>0.95358266513414203</v>
      </c>
      <c r="AZ2793" s="10">
        <v>2832</v>
      </c>
      <c r="BA2793" s="10" t="s">
        <v>399</v>
      </c>
      <c r="BQ2793" s="10">
        <v>2822</v>
      </c>
      <c r="BR2793" s="10" t="s">
        <v>306</v>
      </c>
      <c r="BS2793" s="10">
        <v>0.1</v>
      </c>
      <c r="BT2793" s="10">
        <v>0.15</v>
      </c>
      <c r="BU2793" s="10">
        <v>10.220000000000001</v>
      </c>
      <c r="BV2793" s="10">
        <v>10.199999999999999</v>
      </c>
      <c r="BX2793" s="10">
        <v>0.11</v>
      </c>
      <c r="BY2793" s="10">
        <v>0.16</v>
      </c>
      <c r="BZ2793" s="10">
        <v>11</v>
      </c>
      <c r="CA2793" s="10">
        <v>10.199999999999999</v>
      </c>
      <c r="CC2793" s="10">
        <v>0.11</v>
      </c>
      <c r="CD2793" s="10">
        <v>0.16</v>
      </c>
      <c r="CE2793" s="10">
        <v>11</v>
      </c>
      <c r="CF2793" s="10">
        <v>10.199999999999999</v>
      </c>
      <c r="CH2793" s="10">
        <v>2820</v>
      </c>
      <c r="CI2793" s="10" t="s">
        <v>605</v>
      </c>
      <c r="CJ2793" s="10">
        <v>0.104</v>
      </c>
      <c r="CK2793" s="10">
        <v>7.2999999999999995E-2</v>
      </c>
      <c r="CL2793" s="10">
        <v>7.2</v>
      </c>
      <c r="CM2793" s="10">
        <v>10.199999999999999</v>
      </c>
      <c r="CO2793" s="10">
        <v>0.13300000000000001</v>
      </c>
      <c r="CP2793" s="10">
        <v>9.2999999999999999E-2</v>
      </c>
      <c r="CQ2793" s="10">
        <v>9.1999999999999993</v>
      </c>
      <c r="CR2793" s="10">
        <v>10.199999999999999</v>
      </c>
      <c r="CT2793" s="10">
        <v>9.2999999999999999E-2</v>
      </c>
      <c r="CU2793" s="10">
        <v>0.06</v>
      </c>
      <c r="CV2793" s="10">
        <v>6.27</v>
      </c>
      <c r="CW2793" s="10">
        <v>10.199999999999999</v>
      </c>
      <c r="CY2793" s="10">
        <v>2797</v>
      </c>
      <c r="CZ2793" s="10" t="s">
        <v>624</v>
      </c>
      <c r="DA2793" s="10">
        <v>0.36399999999999999</v>
      </c>
      <c r="DB2793" s="10">
        <v>0.34599999999999997</v>
      </c>
      <c r="DC2793" s="10">
        <v>7.64</v>
      </c>
      <c r="DD2793" s="10">
        <v>35</v>
      </c>
      <c r="DF2793" s="10">
        <v>0.36399999999999999</v>
      </c>
      <c r="DG2793" s="10">
        <v>0.34599999999999997</v>
      </c>
      <c r="DH2793" s="10">
        <v>7.64</v>
      </c>
      <c r="DI2793" s="10">
        <v>35</v>
      </c>
      <c r="DK2793" s="10">
        <v>1.327</v>
      </c>
      <c r="DL2793" s="10">
        <v>0.19600000000000001</v>
      </c>
      <c r="DM2793" s="10">
        <v>20.399999999999999</v>
      </c>
      <c r="DN2793" s="10">
        <v>37</v>
      </c>
    </row>
    <row r="2794" spans="1:118" x14ac:dyDescent="0.25">
      <c r="A2794" s="10">
        <v>2824</v>
      </c>
      <c r="R2794" s="10">
        <v>2851</v>
      </c>
      <c r="S2794" s="10" t="s">
        <v>290</v>
      </c>
      <c r="AI2794" s="10">
        <v>2851</v>
      </c>
      <c r="AJ2794" s="10" t="s">
        <v>290</v>
      </c>
      <c r="AZ2794" s="10">
        <v>2833</v>
      </c>
      <c r="BA2794" s="10" t="s">
        <v>44</v>
      </c>
      <c r="BQ2794" s="10">
        <v>2823</v>
      </c>
      <c r="BR2794" s="10" t="s">
        <v>292</v>
      </c>
      <c r="CH2794" s="10">
        <v>2821</v>
      </c>
      <c r="CI2794" s="10" t="s">
        <v>289</v>
      </c>
      <c r="CJ2794" s="10">
        <v>1.0999999999999999E-2</v>
      </c>
      <c r="CK2794" s="10">
        <v>1.0999999999999999E-2</v>
      </c>
      <c r="CL2794" s="10">
        <v>0.88</v>
      </c>
      <c r="CM2794" s="10">
        <v>10.199999999999999</v>
      </c>
      <c r="CO2794" s="10">
        <v>2.1000000000000001E-2</v>
      </c>
      <c r="CP2794" s="10">
        <v>1.0999999999999999E-2</v>
      </c>
      <c r="CQ2794" s="10">
        <v>1.34</v>
      </c>
      <c r="CR2794" s="10">
        <v>10.199999999999999</v>
      </c>
      <c r="CT2794" s="10">
        <v>1.0999999999999999E-2</v>
      </c>
      <c r="CU2794" s="10">
        <v>8.0000000000000002E-3</v>
      </c>
      <c r="CV2794" s="10">
        <v>0.77</v>
      </c>
      <c r="CW2794" s="10">
        <v>10.199999999999999</v>
      </c>
      <c r="CY2794" s="10">
        <v>3294</v>
      </c>
      <c r="CZ2794" s="10" t="s">
        <v>611</v>
      </c>
    </row>
    <row r="2795" spans="1:118" x14ac:dyDescent="0.25">
      <c r="A2795" s="10">
        <v>2825</v>
      </c>
      <c r="R2795" s="10">
        <v>2852</v>
      </c>
      <c r="S2795" s="10" t="s">
        <v>307</v>
      </c>
      <c r="AI2795" s="10">
        <v>2852</v>
      </c>
      <c r="AJ2795" s="10" t="s">
        <v>307</v>
      </c>
      <c r="AK2795" s="10">
        <v>0.20093129869732501</v>
      </c>
      <c r="AL2795" s="10">
        <v>3.4445365490969902E-2</v>
      </c>
      <c r="AM2795" s="10">
        <v>11</v>
      </c>
      <c r="AN2795" s="10">
        <v>10.7</v>
      </c>
      <c r="AO2795" s="10">
        <v>0.98562225481326704</v>
      </c>
      <c r="AP2795" s="10">
        <v>0.19812367559837599</v>
      </c>
      <c r="AQ2795" s="10">
        <v>4.8029981963242603E-2</v>
      </c>
      <c r="AR2795" s="10">
        <v>11</v>
      </c>
      <c r="AS2795" s="10">
        <v>10.7</v>
      </c>
      <c r="AT2795" s="10">
        <v>0.971850105688705</v>
      </c>
      <c r="AU2795" s="10">
        <v>0.21462725207723801</v>
      </c>
      <c r="AV2795" s="10">
        <v>3.9536599066859503E-2</v>
      </c>
      <c r="AW2795" s="10">
        <v>12</v>
      </c>
      <c r="AX2795" s="10">
        <v>10.5</v>
      </c>
      <c r="AY2795" s="10">
        <v>0.98345318858907305</v>
      </c>
      <c r="AZ2795" s="10">
        <v>3220</v>
      </c>
      <c r="BA2795" s="10" t="s">
        <v>306</v>
      </c>
      <c r="BQ2795" s="10">
        <v>2824</v>
      </c>
      <c r="BR2795" s="10" t="s">
        <v>294</v>
      </c>
      <c r="BS2795" s="10">
        <v>0.17</v>
      </c>
      <c r="BT2795" s="10">
        <v>0.14000000000000001</v>
      </c>
      <c r="BU2795" s="10">
        <v>12.48</v>
      </c>
      <c r="BV2795" s="10">
        <v>10.199999999999999</v>
      </c>
      <c r="BX2795" s="10">
        <v>0.18</v>
      </c>
      <c r="BY2795" s="10">
        <v>0.15</v>
      </c>
      <c r="BZ2795" s="10">
        <v>13.28</v>
      </c>
      <c r="CA2795" s="10">
        <v>10.199999999999999</v>
      </c>
      <c r="CC2795" s="10">
        <v>0.16</v>
      </c>
      <c r="CD2795" s="10">
        <v>0.12</v>
      </c>
      <c r="CE2795" s="10">
        <v>11.33</v>
      </c>
      <c r="CF2795" s="10">
        <v>10.199999999999999</v>
      </c>
      <c r="CH2795" s="10">
        <v>2822</v>
      </c>
      <c r="CI2795" s="10" t="s">
        <v>306</v>
      </c>
      <c r="CJ2795" s="10">
        <v>2.1999999999999999E-2</v>
      </c>
      <c r="CK2795" s="10">
        <v>1.0999999999999999E-2</v>
      </c>
      <c r="CL2795" s="10">
        <v>1.39</v>
      </c>
      <c r="CM2795" s="10">
        <v>10.199999999999999</v>
      </c>
      <c r="CO2795" s="10">
        <v>3.1E-2</v>
      </c>
      <c r="CP2795" s="10">
        <v>1.0999999999999999E-2</v>
      </c>
      <c r="CQ2795" s="10">
        <v>1.86</v>
      </c>
      <c r="CR2795" s="10">
        <v>10.199999999999999</v>
      </c>
      <c r="CT2795" s="10">
        <v>2.1000000000000001E-2</v>
      </c>
      <c r="CU2795" s="10">
        <v>6.0000000000000001E-3</v>
      </c>
      <c r="CV2795" s="10">
        <v>1.24</v>
      </c>
      <c r="CW2795" s="10">
        <v>10.199999999999999</v>
      </c>
      <c r="CY2795" s="10">
        <v>3295</v>
      </c>
      <c r="CZ2795" s="10" t="s">
        <v>815</v>
      </c>
    </row>
    <row r="2796" spans="1:118" x14ac:dyDescent="0.25">
      <c r="A2796" s="10">
        <v>2826</v>
      </c>
      <c r="R2796" s="10">
        <v>2853</v>
      </c>
      <c r="S2796" s="10" t="s">
        <v>293</v>
      </c>
      <c r="T2796" s="10">
        <v>0.13202819595943099</v>
      </c>
      <c r="U2796" s="10">
        <v>7.3348997755239495E-2</v>
      </c>
      <c r="V2796" s="10">
        <v>8</v>
      </c>
      <c r="W2796" s="10">
        <v>10.9</v>
      </c>
      <c r="X2796" s="10">
        <v>0.87415727612153804</v>
      </c>
      <c r="Y2796" s="10">
        <v>0.29885856430735602</v>
      </c>
      <c r="Z2796" s="10">
        <v>0.10867584156631099</v>
      </c>
      <c r="AA2796" s="10">
        <v>17</v>
      </c>
      <c r="AB2796" s="10">
        <v>10.8</v>
      </c>
      <c r="AC2796" s="10">
        <v>0.93979342348843697</v>
      </c>
      <c r="AD2796" s="10">
        <v>0.41316542484323798</v>
      </c>
      <c r="AE2796" s="10">
        <v>0.104833018243807</v>
      </c>
      <c r="AF2796" s="10">
        <v>23</v>
      </c>
      <c r="AG2796" s="10">
        <v>10.7</v>
      </c>
      <c r="AH2796" s="10">
        <v>0.96928553130064898</v>
      </c>
      <c r="AI2796" s="10">
        <v>2853</v>
      </c>
      <c r="AJ2796" s="10" t="s">
        <v>293</v>
      </c>
      <c r="AK2796" s="10">
        <v>0.26193017628979998</v>
      </c>
      <c r="AL2796" s="10">
        <v>9.3130729347484606E-2</v>
      </c>
      <c r="AM2796" s="10">
        <v>15</v>
      </c>
      <c r="AN2796" s="10">
        <v>10.7</v>
      </c>
      <c r="AO2796" s="10">
        <v>0.94221469027914095</v>
      </c>
      <c r="AP2796" s="10">
        <v>0.41734298143177601</v>
      </c>
      <c r="AQ2796" s="10">
        <v>8.67206195182912E-2</v>
      </c>
      <c r="AR2796" s="10">
        <v>23</v>
      </c>
      <c r="AS2796" s="10">
        <v>10.7</v>
      </c>
      <c r="AT2796" s="10">
        <v>0.97908607344183995</v>
      </c>
      <c r="AU2796" s="10">
        <v>0.65886086169103897</v>
      </c>
      <c r="AV2796" s="10">
        <v>0.13674470714342299</v>
      </c>
      <c r="AW2796" s="10">
        <v>37</v>
      </c>
      <c r="AX2796" s="10">
        <v>10.5</v>
      </c>
      <c r="AY2796" s="10">
        <v>0.97913383746674498</v>
      </c>
      <c r="AZ2796" s="10">
        <v>3221</v>
      </c>
      <c r="BA2796" s="10" t="s">
        <v>299</v>
      </c>
      <c r="BQ2796" s="10">
        <v>2825</v>
      </c>
      <c r="BR2796" s="10" t="s">
        <v>608</v>
      </c>
      <c r="BV2796" s="10">
        <v>6.6</v>
      </c>
      <c r="CA2796" s="10">
        <v>6.5</v>
      </c>
      <c r="CF2796" s="10">
        <v>6.6</v>
      </c>
      <c r="CH2796" s="10">
        <v>2823</v>
      </c>
      <c r="CI2796" s="10" t="s">
        <v>292</v>
      </c>
      <c r="CY2796" s="10">
        <v>2798</v>
      </c>
      <c r="CZ2796" s="10" t="s">
        <v>605</v>
      </c>
      <c r="DA2796" s="10">
        <v>0.63800000000000001</v>
      </c>
      <c r="DB2796" s="10">
        <v>7.1999999999999995E-2</v>
      </c>
      <c r="DC2796" s="10">
        <v>35.04</v>
      </c>
      <c r="DD2796" s="10">
        <v>9.9</v>
      </c>
      <c r="DF2796" s="10">
        <v>0.68200000000000005</v>
      </c>
      <c r="DG2796" s="10">
        <v>7.5999999999999998E-2</v>
      </c>
      <c r="DH2796" s="10">
        <v>37.42</v>
      </c>
      <c r="DI2796" s="10">
        <v>10</v>
      </c>
      <c r="DK2796" s="10">
        <v>0.49</v>
      </c>
      <c r="DL2796" s="10">
        <v>4.8000000000000001E-2</v>
      </c>
      <c r="DM2796" s="10">
        <v>26.85</v>
      </c>
      <c r="DN2796" s="10">
        <v>9.6999999999999993</v>
      </c>
    </row>
    <row r="2797" spans="1:118" x14ac:dyDescent="0.25">
      <c r="A2797" s="10">
        <v>3259</v>
      </c>
      <c r="R2797" s="10">
        <v>2854</v>
      </c>
      <c r="S2797" s="10" t="s">
        <v>296</v>
      </c>
      <c r="AI2797" s="10">
        <v>2854</v>
      </c>
      <c r="AJ2797" s="10" t="s">
        <v>296</v>
      </c>
      <c r="AZ2797" s="10">
        <v>2834</v>
      </c>
      <c r="BA2797" s="10" t="s">
        <v>308</v>
      </c>
      <c r="BB2797" s="10">
        <v>3.3997047813008698E-2</v>
      </c>
      <c r="BC2797" s="10">
        <v>6.7994095626017395E-2</v>
      </c>
      <c r="BD2797" s="10">
        <v>7</v>
      </c>
      <c r="BE2797" s="10">
        <v>6.27</v>
      </c>
      <c r="BF2797" s="10">
        <v>0.44721359549995798</v>
      </c>
      <c r="BG2797" s="10">
        <v>3.9039672129770803E-2</v>
      </c>
      <c r="BH2797" s="10">
        <v>7.8079344259541605E-2</v>
      </c>
      <c r="BI2797" s="10">
        <v>8</v>
      </c>
      <c r="BJ2797" s="10">
        <v>6.3</v>
      </c>
      <c r="BK2797" s="10">
        <v>0.44721359549995798</v>
      </c>
      <c r="BL2797" s="10">
        <v>0</v>
      </c>
      <c r="BM2797" s="10">
        <v>0</v>
      </c>
      <c r="BN2797" s="10">
        <v>7.1</v>
      </c>
      <c r="BO2797" s="10">
        <v>6.32</v>
      </c>
      <c r="BP2797" s="10">
        <v>0</v>
      </c>
      <c r="BQ2797" s="10">
        <v>2826</v>
      </c>
      <c r="BR2797" s="10" t="s">
        <v>285</v>
      </c>
      <c r="CH2797" s="10">
        <v>2824</v>
      </c>
      <c r="CI2797" s="10" t="s">
        <v>294</v>
      </c>
      <c r="CJ2797" s="10">
        <v>7.0999999999999994E-2</v>
      </c>
      <c r="CK2797" s="10">
        <v>5.0999999999999997E-2</v>
      </c>
      <c r="CL2797" s="10">
        <v>4.95</v>
      </c>
      <c r="CM2797" s="10">
        <v>10.199999999999999</v>
      </c>
      <c r="CO2797" s="10">
        <v>8.1000000000000003E-2</v>
      </c>
      <c r="CP2797" s="10">
        <v>7.0999999999999994E-2</v>
      </c>
      <c r="CQ2797" s="10">
        <v>6.1</v>
      </c>
      <c r="CR2797" s="10">
        <v>10.199999999999999</v>
      </c>
      <c r="CT2797" s="10">
        <v>6.0999999999999999E-2</v>
      </c>
      <c r="CU2797" s="10">
        <v>4.5999999999999999E-2</v>
      </c>
      <c r="CV2797" s="10">
        <v>4.33</v>
      </c>
      <c r="CW2797" s="10">
        <v>10.199999999999999</v>
      </c>
      <c r="CY2797" s="10">
        <v>2799</v>
      </c>
      <c r="CZ2797" s="10" t="s">
        <v>621</v>
      </c>
      <c r="DA2797" s="10">
        <v>0.48</v>
      </c>
      <c r="DB2797" s="10">
        <v>0.1</v>
      </c>
      <c r="DC2797" s="10">
        <v>26.74</v>
      </c>
      <c r="DD2797" s="10">
        <v>10</v>
      </c>
      <c r="DF2797" s="10">
        <v>0.6</v>
      </c>
      <c r="DG2797" s="10">
        <v>0.12</v>
      </c>
      <c r="DH2797" s="10">
        <v>32.299999999999997</v>
      </c>
      <c r="DI2797" s="10">
        <v>10</v>
      </c>
      <c r="DK2797" s="10">
        <v>0.54</v>
      </c>
      <c r="DL2797" s="10">
        <v>0.1</v>
      </c>
      <c r="DM2797" s="10">
        <v>29.95</v>
      </c>
      <c r="DN2797" s="10">
        <v>9.6</v>
      </c>
    </row>
    <row r="2798" spans="1:118" x14ac:dyDescent="0.25">
      <c r="A2798" s="10">
        <v>2827</v>
      </c>
      <c r="R2798" s="10">
        <v>2855</v>
      </c>
      <c r="S2798" s="10" t="s">
        <v>309</v>
      </c>
      <c r="T2798" s="10">
        <v>0.15314485850603299</v>
      </c>
      <c r="U2798" s="10">
        <v>0.110406758457838</v>
      </c>
      <c r="V2798" s="10">
        <v>10</v>
      </c>
      <c r="W2798" s="10">
        <v>10.9</v>
      </c>
      <c r="X2798" s="10">
        <v>0.81117637874738602</v>
      </c>
      <c r="Y2798" s="10">
        <v>0.28703205785554903</v>
      </c>
      <c r="Z2798" s="10">
        <v>0.13689221220803099</v>
      </c>
      <c r="AA2798" s="10">
        <v>17</v>
      </c>
      <c r="AB2798" s="10">
        <v>10.8</v>
      </c>
      <c r="AC2798" s="10">
        <v>0.90260368120345102</v>
      </c>
      <c r="AD2798" s="10">
        <v>0.43844922142669301</v>
      </c>
      <c r="AE2798" s="10">
        <v>0.24114707178468101</v>
      </c>
      <c r="AF2798" s="10">
        <v>27</v>
      </c>
      <c r="AG2798" s="10">
        <v>10.7</v>
      </c>
      <c r="AH2798" s="10">
        <v>0.876215908676647</v>
      </c>
      <c r="AI2798" s="10">
        <v>2855</v>
      </c>
      <c r="AJ2798" s="10" t="s">
        <v>309</v>
      </c>
      <c r="AK2798" s="10">
        <v>0.60405344833269703</v>
      </c>
      <c r="AL2798" s="10">
        <v>0.23636874065192501</v>
      </c>
      <c r="AM2798" s="10">
        <v>35</v>
      </c>
      <c r="AN2798" s="10">
        <v>10.7</v>
      </c>
      <c r="AO2798" s="10">
        <v>0.93124277970575298</v>
      </c>
      <c r="AP2798" s="10">
        <v>0.86488207586620702</v>
      </c>
      <c r="AQ2798" s="10">
        <v>0.33264695225623397</v>
      </c>
      <c r="AR2798" s="10">
        <v>50</v>
      </c>
      <c r="AS2798" s="10">
        <v>10.7</v>
      </c>
      <c r="AT2798" s="10">
        <v>0.93334560620305995</v>
      </c>
      <c r="AU2798" s="10">
        <v>1.10562496421779</v>
      </c>
      <c r="AV2798" s="10">
        <v>0.41834458105538003</v>
      </c>
      <c r="AW2798" s="10">
        <v>65</v>
      </c>
      <c r="AX2798" s="10">
        <v>10.5</v>
      </c>
      <c r="AY2798" s="10">
        <v>0.93528625745628402</v>
      </c>
      <c r="AZ2798" s="10">
        <v>2835</v>
      </c>
      <c r="BA2798" s="10" t="s">
        <v>300</v>
      </c>
      <c r="BB2798" s="10">
        <v>0.39137783778495899</v>
      </c>
      <c r="BC2798" s="10">
        <v>0.156551135113984</v>
      </c>
      <c r="BD2798" s="10">
        <v>39</v>
      </c>
      <c r="BE2798" s="10">
        <v>6.23</v>
      </c>
      <c r="BF2798" s="10">
        <v>0.93</v>
      </c>
      <c r="BG2798" s="10">
        <v>0.47212184867891899</v>
      </c>
      <c r="BH2798" s="10">
        <v>0.31474789911927897</v>
      </c>
      <c r="BI2798" s="10">
        <v>52</v>
      </c>
      <c r="BJ2798" s="10">
        <v>6.3</v>
      </c>
      <c r="BK2798" s="10">
        <v>0.83205029433784405</v>
      </c>
      <c r="BL2798" s="10">
        <v>0.52099586483403604</v>
      </c>
      <c r="BM2798" s="10">
        <v>0.28053623491063501</v>
      </c>
      <c r="BN2798" s="10">
        <v>54.4</v>
      </c>
      <c r="BO2798" s="10">
        <v>6.28</v>
      </c>
      <c r="BP2798" s="10">
        <v>0.88047109992217498</v>
      </c>
      <c r="BQ2798" s="10">
        <v>3259</v>
      </c>
      <c r="BR2798" s="10" t="s">
        <v>315</v>
      </c>
      <c r="BS2798" s="10">
        <v>1.296</v>
      </c>
      <c r="BT2798" s="10">
        <v>0.48</v>
      </c>
      <c r="BU2798" s="10">
        <v>75.36</v>
      </c>
      <c r="BV2798" s="10">
        <v>6.6</v>
      </c>
      <c r="BX2798" s="10">
        <v>1.6080000000000001</v>
      </c>
      <c r="BY2798" s="10">
        <v>0.52800000000000002</v>
      </c>
      <c r="BZ2798" s="10">
        <v>92.29</v>
      </c>
      <c r="CA2798" s="10">
        <v>6.5</v>
      </c>
      <c r="CC2798" s="10">
        <v>1.752</v>
      </c>
      <c r="CD2798" s="10">
        <v>0.55200000000000005</v>
      </c>
      <c r="CE2798" s="10">
        <v>100.17</v>
      </c>
      <c r="CF2798" s="10">
        <v>6.6</v>
      </c>
      <c r="CH2798" s="10">
        <v>2825</v>
      </c>
      <c r="CI2798" s="10" t="s">
        <v>608</v>
      </c>
      <c r="CJ2798" s="10">
        <v>0.39600000000000002</v>
      </c>
      <c r="CK2798" s="10">
        <v>0.252</v>
      </c>
      <c r="CM2798" s="10">
        <v>6.7</v>
      </c>
      <c r="CO2798" s="10">
        <v>0.432</v>
      </c>
      <c r="CP2798" s="10">
        <v>0.192</v>
      </c>
      <c r="CR2798" s="10">
        <v>6.7</v>
      </c>
      <c r="CT2798" s="10">
        <v>0.61199999999999999</v>
      </c>
      <c r="CU2798" s="10">
        <v>0.26400000000000001</v>
      </c>
      <c r="CW2798" s="10">
        <v>6.9</v>
      </c>
      <c r="CY2798" s="10">
        <v>3253</v>
      </c>
      <c r="CZ2798" s="10" t="s">
        <v>912</v>
      </c>
      <c r="DA2798" s="10">
        <v>0.35399999999999998</v>
      </c>
      <c r="DB2798" s="10">
        <v>7.1999999999999995E-2</v>
      </c>
      <c r="DC2798" s="10">
        <v>19.7</v>
      </c>
      <c r="DD2798" s="10">
        <v>9.9</v>
      </c>
      <c r="DF2798" s="10">
        <v>0.378</v>
      </c>
      <c r="DG2798" s="10">
        <v>6.6000000000000003E-2</v>
      </c>
      <c r="DH2798" s="10">
        <v>20.92</v>
      </c>
      <c r="DI2798" s="10">
        <v>10</v>
      </c>
      <c r="DK2798" s="10">
        <v>0.27600000000000002</v>
      </c>
      <c r="DL2798" s="10">
        <v>4.8000000000000001E-2</v>
      </c>
      <c r="DM2798" s="10">
        <v>15.28</v>
      </c>
      <c r="DN2798" s="10">
        <v>9.6999999999999993</v>
      </c>
    </row>
    <row r="2799" spans="1:118" x14ac:dyDescent="0.25">
      <c r="A2799" s="10">
        <v>2828</v>
      </c>
      <c r="R2799" s="10">
        <v>2856</v>
      </c>
      <c r="S2799" s="10" t="s">
        <v>300</v>
      </c>
      <c r="Y2799" s="10">
        <v>6.8234157193448303E-2</v>
      </c>
      <c r="Z2799" s="10">
        <v>3.07053707370517E-2</v>
      </c>
      <c r="AA2799" s="10">
        <v>4</v>
      </c>
      <c r="AB2799" s="10">
        <v>10.8</v>
      </c>
      <c r="AC2799" s="10">
        <v>0.91192150517510695</v>
      </c>
      <c r="AD2799" s="10">
        <v>6.6995689737765304E-2</v>
      </c>
      <c r="AE2799" s="10">
        <v>3.1734800402099403E-2</v>
      </c>
      <c r="AF2799" s="10">
        <v>4</v>
      </c>
      <c r="AG2799" s="10">
        <v>10.7</v>
      </c>
      <c r="AH2799" s="10">
        <v>0.90373783889353898</v>
      </c>
      <c r="AI2799" s="10">
        <v>2856</v>
      </c>
      <c r="AJ2799" s="10" t="s">
        <v>300</v>
      </c>
      <c r="AK2799" s="10">
        <v>8.9929561624940896E-2</v>
      </c>
      <c r="AL2799" s="10">
        <v>6.5403317545411496E-2</v>
      </c>
      <c r="AM2799" s="10">
        <v>6</v>
      </c>
      <c r="AN2799" s="10">
        <v>10.7</v>
      </c>
      <c r="AO2799" s="10">
        <v>0.808736084303188</v>
      </c>
      <c r="AP2799" s="10">
        <v>0.176139364172853</v>
      </c>
      <c r="AQ2799" s="10">
        <v>0.13577409321657399</v>
      </c>
      <c r="AR2799" s="10">
        <v>12</v>
      </c>
      <c r="AS2799" s="10">
        <v>10.7</v>
      </c>
      <c r="AT2799" s="10">
        <v>0.792010197196934</v>
      </c>
      <c r="AU2799" s="10">
        <v>0.23145832971209601</v>
      </c>
      <c r="AV2799" s="10">
        <v>0.106085067784711</v>
      </c>
      <c r="AW2799" s="10">
        <v>14</v>
      </c>
      <c r="AX2799" s="10">
        <v>10.5</v>
      </c>
      <c r="AY2799" s="10">
        <v>0.90906482289428403</v>
      </c>
      <c r="AZ2799" s="10">
        <v>2836</v>
      </c>
      <c r="BA2799" s="10" t="s">
        <v>301</v>
      </c>
      <c r="BB2799" s="10">
        <v>0.116586902742874</v>
      </c>
      <c r="BC2799" s="10">
        <v>0.19431150457145699</v>
      </c>
      <c r="BD2799" s="10">
        <v>21</v>
      </c>
      <c r="BE2799" s="10">
        <v>6.23</v>
      </c>
      <c r="BF2799" s="10">
        <v>0.51449575542752601</v>
      </c>
      <c r="BG2799" s="10">
        <v>0.163426793773472</v>
      </c>
      <c r="BH2799" s="10">
        <v>0.24514019066020801</v>
      </c>
      <c r="BI2799" s="10">
        <v>27</v>
      </c>
      <c r="BJ2799" s="10">
        <v>6.3</v>
      </c>
      <c r="BK2799" s="10">
        <v>0.55470019622522904</v>
      </c>
      <c r="BL2799" s="10">
        <v>0.141622173511354</v>
      </c>
      <c r="BM2799" s="10">
        <v>0.18882956468180501</v>
      </c>
      <c r="BN2799" s="10">
        <v>21.7</v>
      </c>
      <c r="BO2799" s="10">
        <v>6.28</v>
      </c>
      <c r="BP2799" s="10">
        <v>0.6</v>
      </c>
      <c r="BQ2799" s="10">
        <v>2827</v>
      </c>
      <c r="BR2799" s="10" t="s">
        <v>292</v>
      </c>
      <c r="BS2799" s="10">
        <v>0.74399999999999999</v>
      </c>
      <c r="BT2799" s="10">
        <v>0.24</v>
      </c>
      <c r="BU2799" s="10">
        <v>42.63</v>
      </c>
      <c r="BV2799" s="10">
        <v>6.6</v>
      </c>
      <c r="BX2799" s="10">
        <v>1.008</v>
      </c>
      <c r="BY2799" s="10">
        <v>0.192</v>
      </c>
      <c r="BZ2799" s="10">
        <v>55.96</v>
      </c>
      <c r="CA2799" s="10">
        <v>6.5</v>
      </c>
      <c r="CC2799" s="10">
        <v>0.96</v>
      </c>
      <c r="CD2799" s="10">
        <v>0.192</v>
      </c>
      <c r="CE2799" s="10">
        <v>53.39</v>
      </c>
      <c r="CF2799" s="10">
        <v>6.6</v>
      </c>
      <c r="CH2799" s="10">
        <v>2826</v>
      </c>
      <c r="CI2799" s="10" t="s">
        <v>285</v>
      </c>
      <c r="CY2799" s="10">
        <v>3254</v>
      </c>
      <c r="CZ2799" s="10" t="s">
        <v>913</v>
      </c>
      <c r="DA2799" s="10">
        <v>0.28000000000000003</v>
      </c>
      <c r="DB2799" s="10">
        <v>0</v>
      </c>
      <c r="DC2799" s="10">
        <v>15.27</v>
      </c>
      <c r="DD2799" s="10">
        <v>10</v>
      </c>
      <c r="DF2799" s="10">
        <v>0.3</v>
      </c>
      <c r="DG2799" s="10">
        <v>0.01</v>
      </c>
      <c r="DH2799" s="10">
        <v>16.37</v>
      </c>
      <c r="DI2799" s="10">
        <v>10</v>
      </c>
      <c r="DK2799" s="10">
        <v>0.21</v>
      </c>
      <c r="DL2799" s="10">
        <v>0</v>
      </c>
      <c r="DM2799" s="10">
        <v>11.45</v>
      </c>
      <c r="DN2799" s="10">
        <v>9.6</v>
      </c>
    </row>
    <row r="2800" spans="1:118" x14ac:dyDescent="0.25">
      <c r="A2800" s="10">
        <v>2829</v>
      </c>
      <c r="R2800" s="10">
        <v>2857</v>
      </c>
      <c r="S2800" s="10" t="s">
        <v>779</v>
      </c>
      <c r="AI2800" s="10">
        <v>2857</v>
      </c>
      <c r="AJ2800" s="10" t="s">
        <v>779</v>
      </c>
      <c r="AZ2800" s="10">
        <v>2837</v>
      </c>
      <c r="BA2800" s="10" t="s">
        <v>317</v>
      </c>
      <c r="BB2800" s="10">
        <v>2.00706583479466E-2</v>
      </c>
      <c r="BC2800" s="10">
        <v>8.0282633391786408E-3</v>
      </c>
      <c r="BD2800" s="10">
        <v>2</v>
      </c>
      <c r="BE2800" s="10">
        <v>6.23</v>
      </c>
      <c r="BF2800" s="10">
        <v>0.93</v>
      </c>
      <c r="BG2800" s="10">
        <v>2.02961713630921E-2</v>
      </c>
      <c r="BH2800" s="10">
        <v>8.1184685452368403E-3</v>
      </c>
      <c r="BI2800" s="10">
        <v>2</v>
      </c>
      <c r="BJ2800" s="10">
        <v>6.3</v>
      </c>
      <c r="BK2800" s="10">
        <v>0.93</v>
      </c>
      <c r="BL2800" s="10">
        <v>2.0231739073050502E-2</v>
      </c>
      <c r="BM2800" s="10">
        <v>8.0926956292202007E-3</v>
      </c>
      <c r="BN2800" s="10">
        <v>2</v>
      </c>
      <c r="BO2800" s="10">
        <v>6.28</v>
      </c>
      <c r="BP2800" s="10">
        <v>0.93</v>
      </c>
      <c r="BQ2800" s="10">
        <v>2828</v>
      </c>
      <c r="BR2800" s="10" t="s">
        <v>774</v>
      </c>
      <c r="BS2800" s="10">
        <v>4.94465864544763</v>
      </c>
      <c r="BT2800" s="10">
        <v>0</v>
      </c>
      <c r="BU2800" s="10">
        <v>78</v>
      </c>
      <c r="BV2800" s="10">
        <v>36.6</v>
      </c>
      <c r="BW2800" s="10">
        <v>1</v>
      </c>
      <c r="BX2800" s="10">
        <v>6.02234065791699</v>
      </c>
      <c r="BY2800" s="10">
        <v>0</v>
      </c>
      <c r="BZ2800" s="10">
        <v>95</v>
      </c>
      <c r="CA2800" s="10">
        <v>36.6</v>
      </c>
      <c r="CB2800" s="10">
        <v>1</v>
      </c>
      <c r="CC2800" s="10">
        <v>6.1491267770310296</v>
      </c>
      <c r="CD2800" s="10">
        <v>0</v>
      </c>
      <c r="CE2800" s="10">
        <v>97</v>
      </c>
      <c r="CF2800" s="10">
        <v>36.6</v>
      </c>
      <c r="CG2800" s="10">
        <v>1</v>
      </c>
      <c r="CH2800" s="10">
        <v>3259</v>
      </c>
      <c r="CI2800" s="10" t="s">
        <v>315</v>
      </c>
      <c r="CJ2800" s="10">
        <v>0.20399999999999999</v>
      </c>
      <c r="CK2800" s="10">
        <v>0.156</v>
      </c>
      <c r="CL2800" s="10">
        <v>14</v>
      </c>
      <c r="CM2800" s="10">
        <v>6.7</v>
      </c>
      <c r="CO2800" s="10">
        <v>0.216</v>
      </c>
      <c r="CP2800" s="10">
        <v>9.6000000000000002E-2</v>
      </c>
      <c r="CQ2800" s="10">
        <v>12.89</v>
      </c>
      <c r="CR2800" s="10">
        <v>6.7</v>
      </c>
      <c r="CT2800" s="10">
        <v>0.32400000000000001</v>
      </c>
      <c r="CU2800" s="10">
        <v>0.14399999999999999</v>
      </c>
      <c r="CV2800" s="10">
        <v>19.329999999999998</v>
      </c>
      <c r="CW2800" s="10">
        <v>6.9</v>
      </c>
      <c r="CY2800" s="10">
        <v>2800</v>
      </c>
      <c r="CZ2800" s="10" t="s">
        <v>287</v>
      </c>
    </row>
    <row r="2801" spans="1:118" x14ac:dyDescent="0.25">
      <c r="A2801" s="10">
        <v>2830</v>
      </c>
      <c r="R2801" s="10">
        <v>2858</v>
      </c>
      <c r="S2801" s="10" t="s">
        <v>780</v>
      </c>
      <c r="T2801" s="10">
        <v>4.5608761685100498</v>
      </c>
      <c r="U2801" s="10">
        <v>0.50945957201441805</v>
      </c>
      <c r="V2801" s="10">
        <v>69</v>
      </c>
      <c r="W2801" s="10">
        <v>38.4</v>
      </c>
      <c r="X2801" s="10">
        <v>0.99381909859217399</v>
      </c>
      <c r="Y2801" s="10">
        <v>1.068300283396</v>
      </c>
      <c r="Z2801" s="10">
        <v>9.4659518781924107E-2</v>
      </c>
      <c r="AA2801" s="10">
        <v>16</v>
      </c>
      <c r="AB2801" s="10">
        <v>38.700000000000003</v>
      </c>
      <c r="AC2801" s="10">
        <v>0.99609731297486104</v>
      </c>
      <c r="AD2801" s="10">
        <v>1.29466095918807</v>
      </c>
      <c r="AE2801" s="10">
        <v>0.21804816154746401</v>
      </c>
      <c r="AF2801" s="10">
        <v>20</v>
      </c>
      <c r="AG2801" s="10">
        <v>37.9</v>
      </c>
      <c r="AH2801" s="10">
        <v>0.98611194366296895</v>
      </c>
      <c r="AI2801" s="10">
        <v>2858</v>
      </c>
      <c r="AJ2801" s="10" t="s">
        <v>780</v>
      </c>
      <c r="AK2801" s="10">
        <v>4.4092395340585897</v>
      </c>
      <c r="AL2801" s="10">
        <v>1.8443079491491601</v>
      </c>
      <c r="AM2801" s="10">
        <v>73</v>
      </c>
      <c r="AN2801" s="10">
        <v>37.799999999999997</v>
      </c>
      <c r="AO2801" s="10">
        <v>0.92254679709729204</v>
      </c>
      <c r="AP2801" s="10">
        <v>2.02379209000414</v>
      </c>
      <c r="AQ2801" s="10">
        <v>2.1731995597359801</v>
      </c>
      <c r="AR2801" s="10">
        <v>45</v>
      </c>
      <c r="AS2801" s="10">
        <v>38.1</v>
      </c>
      <c r="AT2801" s="10">
        <v>0.68150300842678602</v>
      </c>
      <c r="AU2801" s="10">
        <v>2.2444395045499999</v>
      </c>
      <c r="AV2801" s="10">
        <v>2.7558307840677201</v>
      </c>
      <c r="AW2801" s="10">
        <v>54</v>
      </c>
      <c r="AX2801" s="10">
        <v>38</v>
      </c>
      <c r="AY2801" s="10">
        <v>0.631495005912171</v>
      </c>
      <c r="AZ2801" s="10">
        <v>2838</v>
      </c>
      <c r="BA2801" s="10" t="s">
        <v>313</v>
      </c>
      <c r="BB2801" s="10">
        <v>1.53583006872505E-2</v>
      </c>
      <c r="BC2801" s="10">
        <v>1.53583006872505E-2</v>
      </c>
      <c r="BD2801" s="10">
        <v>2</v>
      </c>
      <c r="BE2801" s="10">
        <v>6.27</v>
      </c>
      <c r="BF2801" s="10">
        <v>0.70710678118654802</v>
      </c>
      <c r="BG2801" s="10">
        <v>1.5431785379534E-2</v>
      </c>
      <c r="BH2801" s="10">
        <v>1.5431785379534E-2</v>
      </c>
      <c r="BI2801" s="10">
        <v>2</v>
      </c>
      <c r="BJ2801" s="10">
        <v>6.3</v>
      </c>
      <c r="BK2801" s="10">
        <v>0.70710678118654802</v>
      </c>
      <c r="BL2801" s="10">
        <v>1.5480775174389699E-2</v>
      </c>
      <c r="BM2801" s="10">
        <v>1.5480775174389699E-2</v>
      </c>
      <c r="BN2801" s="10">
        <v>2</v>
      </c>
      <c r="BO2801" s="10">
        <v>6.32</v>
      </c>
      <c r="BP2801" s="10">
        <v>0.70710678118654802</v>
      </c>
      <c r="BQ2801" s="10">
        <v>2829</v>
      </c>
      <c r="BR2801" s="10" t="s">
        <v>775</v>
      </c>
      <c r="BS2801" s="10">
        <v>1.8356967278937999</v>
      </c>
      <c r="BT2801" s="10">
        <v>0.89949139666796196</v>
      </c>
      <c r="BU2801" s="10">
        <v>32</v>
      </c>
      <c r="BV2801" s="10">
        <v>36.799999999999997</v>
      </c>
      <c r="BW2801" s="10">
        <v>0.9</v>
      </c>
      <c r="BX2801" s="10">
        <v>2.5172240796560001</v>
      </c>
      <c r="BY2801" s="10">
        <v>1.2334397990314401</v>
      </c>
      <c r="BZ2801" s="10">
        <v>44</v>
      </c>
      <c r="CA2801" s="10">
        <v>36.700000000000003</v>
      </c>
      <c r="CB2801" s="10">
        <v>0.9</v>
      </c>
      <c r="CC2801" s="10">
        <v>2.23725538712057</v>
      </c>
      <c r="CD2801" s="10">
        <v>1.0962551396890801</v>
      </c>
      <c r="CE2801" s="10">
        <v>39</v>
      </c>
      <c r="CF2801" s="10">
        <v>36.799999999999997</v>
      </c>
      <c r="CG2801" s="10">
        <v>0.9</v>
      </c>
      <c r="CH2801" s="10">
        <v>2827</v>
      </c>
      <c r="CI2801" s="10" t="s">
        <v>292</v>
      </c>
      <c r="CJ2801" s="10">
        <v>0.192</v>
      </c>
      <c r="CK2801" s="10">
        <v>9.6000000000000002E-2</v>
      </c>
      <c r="CL2801" s="10">
        <v>11.71</v>
      </c>
      <c r="CM2801" s="10">
        <v>6.7</v>
      </c>
      <c r="CO2801" s="10">
        <v>0.216</v>
      </c>
      <c r="CP2801" s="10">
        <v>9.6000000000000002E-2</v>
      </c>
      <c r="CQ2801" s="10">
        <v>12.89</v>
      </c>
      <c r="CR2801" s="10">
        <v>6.7</v>
      </c>
      <c r="CT2801" s="10">
        <v>0.28799999999999998</v>
      </c>
      <c r="CU2801" s="10">
        <v>0.12</v>
      </c>
      <c r="CV2801" s="10">
        <v>17.010000000000002</v>
      </c>
      <c r="CW2801" s="10">
        <v>6.9</v>
      </c>
      <c r="CY2801" s="10">
        <v>2801</v>
      </c>
      <c r="CZ2801" s="10" t="s">
        <v>288</v>
      </c>
    </row>
    <row r="2802" spans="1:118" x14ac:dyDescent="0.25">
      <c r="A2802" s="10">
        <v>2831</v>
      </c>
      <c r="R2802" s="10">
        <v>2859</v>
      </c>
      <c r="S2802" s="10" t="s">
        <v>781</v>
      </c>
      <c r="T2802" s="10">
        <v>4.9084934245855898</v>
      </c>
      <c r="U2802" s="10">
        <v>2.4051617780469399</v>
      </c>
      <c r="V2802" s="10">
        <v>82</v>
      </c>
      <c r="W2802" s="10">
        <v>38.4</v>
      </c>
      <c r="X2802" s="10">
        <v>0.9</v>
      </c>
      <c r="Y2802" s="10">
        <v>3.3180031295193202</v>
      </c>
      <c r="Z2802" s="10">
        <v>1.6258215334644699</v>
      </c>
      <c r="AA2802" s="10">
        <v>55</v>
      </c>
      <c r="AB2802" s="10">
        <v>38.700000000000003</v>
      </c>
      <c r="AC2802" s="10">
        <v>0.9</v>
      </c>
      <c r="AD2802" s="10">
        <v>2.3632101218469801</v>
      </c>
      <c r="AE2802" s="10">
        <v>1.1579729597050199</v>
      </c>
      <c r="AF2802" s="10">
        <v>40</v>
      </c>
      <c r="AG2802" s="10">
        <v>37.9</v>
      </c>
      <c r="AH2802" s="10">
        <v>0.9</v>
      </c>
      <c r="AI2802" s="10">
        <v>2859</v>
      </c>
      <c r="AJ2802" s="10" t="s">
        <v>781</v>
      </c>
      <c r="AK2802" s="10">
        <v>2.5900285950365798</v>
      </c>
      <c r="AL2802" s="10">
        <v>1.66152777794799</v>
      </c>
      <c r="AM2802" s="10">
        <v>47</v>
      </c>
      <c r="AN2802" s="10">
        <v>37.799999999999997</v>
      </c>
      <c r="AO2802" s="10">
        <v>0.84169408226567599</v>
      </c>
      <c r="AP2802" s="10">
        <v>2.2361128077155699</v>
      </c>
      <c r="AQ2802" s="10">
        <v>1.74696313102779</v>
      </c>
      <c r="AR2802" s="10">
        <v>43</v>
      </c>
      <c r="AS2802" s="10">
        <v>38.1</v>
      </c>
      <c r="AT2802" s="10">
        <v>0.78802437372456302</v>
      </c>
      <c r="AU2802" s="10">
        <v>3.1156837303279299</v>
      </c>
      <c r="AV2802" s="10">
        <v>3.2130488469006799</v>
      </c>
      <c r="AW2802" s="10">
        <v>68</v>
      </c>
      <c r="AX2802" s="10">
        <v>38</v>
      </c>
      <c r="AY2802" s="10">
        <v>0.69614583607375002</v>
      </c>
      <c r="AZ2802" s="10">
        <v>2839</v>
      </c>
      <c r="BA2802" s="10" t="s">
        <v>786</v>
      </c>
      <c r="BB2802" s="10">
        <v>6.6676137207476005E-2</v>
      </c>
      <c r="BC2802" s="10">
        <v>9.40133534625412</v>
      </c>
      <c r="BD2802" s="10">
        <v>23</v>
      </c>
      <c r="BE2802" s="10">
        <v>236</v>
      </c>
      <c r="BF2802" s="10">
        <v>7.0920202220450803E-3</v>
      </c>
      <c r="BG2802" s="10">
        <v>0.133483247366595</v>
      </c>
      <c r="BH2802" s="10">
        <v>9.5440521867115393</v>
      </c>
      <c r="BI2802" s="10">
        <v>23</v>
      </c>
      <c r="BJ2802" s="10">
        <v>239.6</v>
      </c>
      <c r="BK2802" s="10">
        <v>1.3984646294441599E-2</v>
      </c>
      <c r="BL2802" s="10">
        <v>0.192184662469948</v>
      </c>
      <c r="BM2802" s="10">
        <v>9.0326791360875607</v>
      </c>
      <c r="BN2802" s="10">
        <v>22</v>
      </c>
      <c r="BO2802" s="10">
        <v>237.1</v>
      </c>
      <c r="BP2802" s="10">
        <v>2.1271781490575899E-2</v>
      </c>
      <c r="BQ2802" s="10">
        <v>2830</v>
      </c>
      <c r="BR2802" s="10" t="s">
        <v>776</v>
      </c>
      <c r="BS2802" s="10">
        <v>8.8750283379829291</v>
      </c>
      <c r="BT2802" s="10">
        <v>0</v>
      </c>
      <c r="BU2802" s="10">
        <v>140</v>
      </c>
      <c r="BV2802" s="10">
        <v>36.6</v>
      </c>
      <c r="BW2802" s="10">
        <v>1</v>
      </c>
      <c r="BX2802" s="10">
        <v>9.5723519931101606</v>
      </c>
      <c r="BY2802" s="10">
        <v>0</v>
      </c>
      <c r="BZ2802" s="10">
        <v>151</v>
      </c>
      <c r="CA2802" s="10">
        <v>36.6</v>
      </c>
      <c r="CB2802" s="10">
        <v>1</v>
      </c>
      <c r="CC2802" s="10">
        <v>8.8750283379829291</v>
      </c>
      <c r="CD2802" s="10">
        <v>0</v>
      </c>
      <c r="CE2802" s="10">
        <v>140</v>
      </c>
      <c r="CF2802" s="10">
        <v>36.6</v>
      </c>
      <c r="CG2802" s="10">
        <v>1</v>
      </c>
      <c r="CH2802" s="10">
        <v>2828</v>
      </c>
      <c r="CI2802" s="10" t="s">
        <v>774</v>
      </c>
      <c r="CY2802" s="10">
        <v>2802</v>
      </c>
      <c r="CZ2802" s="10" t="s">
        <v>290</v>
      </c>
    </row>
    <row r="2803" spans="1:118" x14ac:dyDescent="0.25">
      <c r="A2803" s="10">
        <v>2832</v>
      </c>
      <c r="R2803" s="10">
        <v>2860</v>
      </c>
      <c r="S2803" s="10" t="s">
        <v>10</v>
      </c>
      <c r="AI2803" s="10">
        <v>2860</v>
      </c>
      <c r="AJ2803" s="10" t="s">
        <v>10</v>
      </c>
      <c r="AZ2803" s="10">
        <v>2840</v>
      </c>
      <c r="BA2803" s="10" t="s">
        <v>787</v>
      </c>
      <c r="BB2803" s="10">
        <v>0.13335712509783401</v>
      </c>
      <c r="BC2803" s="10">
        <v>9.4683558819462093</v>
      </c>
      <c r="BD2803" s="10">
        <v>23</v>
      </c>
      <c r="BE2803" s="10">
        <v>237.7</v>
      </c>
      <c r="BF2803" s="10">
        <v>1.40831102547217E-2</v>
      </c>
      <c r="BG2803" s="10">
        <v>6.7104327063440897E-2</v>
      </c>
      <c r="BH2803" s="10">
        <v>9.5288144430086099</v>
      </c>
      <c r="BI2803" s="10">
        <v>23</v>
      </c>
      <c r="BJ2803" s="10">
        <v>239.2</v>
      </c>
      <c r="BK2803" s="10">
        <v>7.0420789032038496E-3</v>
      </c>
      <c r="BL2803" s="10">
        <v>6.8792424865095E-2</v>
      </c>
      <c r="BM2803" s="10">
        <v>9.7685243308434906</v>
      </c>
      <c r="BN2803" s="10">
        <v>24</v>
      </c>
      <c r="BO2803" s="10">
        <v>235</v>
      </c>
      <c r="BP2803" s="10">
        <v>7.0420789032038496E-3</v>
      </c>
      <c r="BQ2803" s="10">
        <v>2831</v>
      </c>
      <c r="BR2803" s="10" t="s">
        <v>777</v>
      </c>
      <c r="BS2803" s="10">
        <v>3.0594945464896601</v>
      </c>
      <c r="BT2803" s="10">
        <v>0</v>
      </c>
      <c r="BU2803" s="10">
        <v>48</v>
      </c>
      <c r="BV2803" s="10">
        <v>36.799999999999997</v>
      </c>
      <c r="BW2803" s="10">
        <v>1</v>
      </c>
      <c r="BX2803" s="10">
        <v>3.36901202580222</v>
      </c>
      <c r="BY2803" s="10">
        <v>0</v>
      </c>
      <c r="BZ2803" s="10">
        <v>53</v>
      </c>
      <c r="CA2803" s="10">
        <v>36.700000000000003</v>
      </c>
      <c r="CB2803" s="10">
        <v>1</v>
      </c>
      <c r="CC2803" s="10">
        <v>3.0594945464896601</v>
      </c>
      <c r="CD2803" s="10">
        <v>0</v>
      </c>
      <c r="CE2803" s="10">
        <v>48</v>
      </c>
      <c r="CF2803" s="10">
        <v>36.799999999999997</v>
      </c>
      <c r="CG2803" s="10">
        <v>1</v>
      </c>
      <c r="CH2803" s="10">
        <v>2829</v>
      </c>
      <c r="CI2803" s="10" t="s">
        <v>775</v>
      </c>
      <c r="CJ2803" s="10">
        <v>1.487450592524</v>
      </c>
      <c r="CK2803" s="10">
        <v>0.72885079033676003</v>
      </c>
      <c r="CL2803" s="10">
        <v>26</v>
      </c>
      <c r="CM2803" s="10">
        <v>36.700000000000003</v>
      </c>
      <c r="CN2803" s="10">
        <v>0.9</v>
      </c>
      <c r="CO2803" s="10">
        <v>1.65003820183049</v>
      </c>
      <c r="CP2803" s="10">
        <v>0.80851871889694005</v>
      </c>
      <c r="CQ2803" s="10">
        <v>29</v>
      </c>
      <c r="CR2803" s="10">
        <v>36.5</v>
      </c>
      <c r="CS2803" s="10">
        <v>0.9</v>
      </c>
      <c r="CT2803" s="10">
        <v>1.6455175492227401</v>
      </c>
      <c r="CU2803" s="10">
        <v>0.80630359911914296</v>
      </c>
      <c r="CV2803" s="10">
        <v>29</v>
      </c>
      <c r="CW2803" s="10">
        <v>36.4</v>
      </c>
      <c r="CX2803" s="10">
        <v>0.9</v>
      </c>
      <c r="CY2803" s="10">
        <v>2803</v>
      </c>
      <c r="CZ2803" s="10" t="s">
        <v>307</v>
      </c>
      <c r="DA2803" s="10">
        <v>0.48</v>
      </c>
      <c r="DB2803" s="10">
        <v>0.1</v>
      </c>
      <c r="DC2803" s="10">
        <v>26.74</v>
      </c>
      <c r="DD2803" s="10">
        <v>10</v>
      </c>
      <c r="DF2803" s="10">
        <v>0.57999999999999996</v>
      </c>
      <c r="DG2803" s="10">
        <v>0.12</v>
      </c>
      <c r="DH2803" s="10">
        <v>32.299999999999997</v>
      </c>
      <c r="DI2803" s="10">
        <v>10</v>
      </c>
      <c r="DK2803" s="10">
        <v>0.54</v>
      </c>
      <c r="DL2803" s="10">
        <v>0.1</v>
      </c>
      <c r="DM2803" s="10">
        <v>29.95</v>
      </c>
      <c r="DN2803" s="10">
        <v>9.6</v>
      </c>
    </row>
    <row r="2804" spans="1:118" x14ac:dyDescent="0.25">
      <c r="A2804" s="10">
        <v>2833</v>
      </c>
      <c r="R2804" s="10">
        <v>2861</v>
      </c>
      <c r="S2804" s="10" t="s">
        <v>11</v>
      </c>
      <c r="AI2804" s="10">
        <v>2861</v>
      </c>
      <c r="AJ2804" s="10" t="s">
        <v>11</v>
      </c>
      <c r="AZ2804" s="10">
        <v>2841</v>
      </c>
      <c r="BA2804" s="10" t="s">
        <v>788</v>
      </c>
      <c r="BB2804" s="10">
        <v>0.25736069477119999</v>
      </c>
      <c r="BC2804" s="10">
        <v>2.3396426797381801E-2</v>
      </c>
      <c r="BD2804" s="10">
        <v>4</v>
      </c>
      <c r="BE2804" s="10">
        <v>37.299999999999997</v>
      </c>
      <c r="BF2804" s="10">
        <v>0.99589320646770396</v>
      </c>
      <c r="BG2804" s="10">
        <v>0.44846999633501899</v>
      </c>
      <c r="BH2804" s="10">
        <v>9.4414736070530497E-2</v>
      </c>
      <c r="BI2804" s="10">
        <v>7</v>
      </c>
      <c r="BJ2804" s="10">
        <v>37.799999999999997</v>
      </c>
      <c r="BK2804" s="10">
        <v>0.97854978498674905</v>
      </c>
      <c r="BL2804" s="10">
        <v>0.45058964573784199</v>
      </c>
      <c r="BM2804" s="10">
        <v>9.0117929147568401E-2</v>
      </c>
      <c r="BN2804" s="10">
        <v>7</v>
      </c>
      <c r="BO2804" s="10">
        <v>37.9</v>
      </c>
      <c r="BP2804" s="10">
        <v>0.98058067569092</v>
      </c>
      <c r="BQ2804" s="10">
        <v>2832</v>
      </c>
      <c r="BR2804" s="10" t="s">
        <v>399</v>
      </c>
      <c r="CH2804" s="10">
        <v>2830</v>
      </c>
      <c r="CI2804" s="10" t="s">
        <v>776</v>
      </c>
      <c r="CY2804" s="10">
        <v>3296</v>
      </c>
      <c r="CZ2804" s="10" t="s">
        <v>611</v>
      </c>
    </row>
    <row r="2805" spans="1:118" x14ac:dyDescent="0.25">
      <c r="A2805" s="10">
        <v>3220</v>
      </c>
      <c r="R2805" s="10">
        <v>2862</v>
      </c>
      <c r="S2805" s="10" t="s">
        <v>306</v>
      </c>
      <c r="T2805" s="10">
        <v>3.7820985792178102E-2</v>
      </c>
      <c r="U2805" s="10">
        <v>6.0513577267484998E-2</v>
      </c>
      <c r="V2805" s="10">
        <v>4</v>
      </c>
      <c r="W2805" s="10">
        <v>10.3</v>
      </c>
      <c r="X2805" s="10">
        <v>0.52999894000318004</v>
      </c>
      <c r="Y2805" s="10">
        <v>2.0697754783969801E-2</v>
      </c>
      <c r="Z2805" s="10">
        <v>4.9356184484850997E-2</v>
      </c>
      <c r="AA2805" s="10">
        <v>3</v>
      </c>
      <c r="AB2805" s="10">
        <v>10.3</v>
      </c>
      <c r="AC2805" s="10">
        <v>0.38672667625067397</v>
      </c>
      <c r="AD2805" s="10">
        <v>2.27868042366581E-2</v>
      </c>
      <c r="AE2805" s="10">
        <v>4.7852288896982002E-2</v>
      </c>
      <c r="AF2805" s="10">
        <v>3</v>
      </c>
      <c r="AG2805" s="10">
        <v>10.199999999999999</v>
      </c>
      <c r="AH2805" s="10">
        <v>0.42993358039234802</v>
      </c>
      <c r="AI2805" s="10">
        <v>2862</v>
      </c>
      <c r="AJ2805" s="10" t="s">
        <v>306</v>
      </c>
      <c r="AK2805" s="10">
        <v>0.36415530713475602</v>
      </c>
      <c r="AL2805" s="10">
        <v>7.0963598313439694E-2</v>
      </c>
      <c r="AM2805" s="10">
        <v>21</v>
      </c>
      <c r="AN2805" s="10">
        <v>10.199999999999999</v>
      </c>
      <c r="AO2805" s="10">
        <v>0.98153671615818106</v>
      </c>
      <c r="AP2805" s="10">
        <v>0.396864729930263</v>
      </c>
      <c r="AQ2805" s="10">
        <v>0.17146097555239501</v>
      </c>
      <c r="AR2805" s="10">
        <v>24</v>
      </c>
      <c r="AS2805" s="10">
        <v>10.4</v>
      </c>
      <c r="AT2805" s="10">
        <v>0.91798861641468599</v>
      </c>
      <c r="AU2805" s="10">
        <v>0.339078630656174</v>
      </c>
      <c r="AV2805" s="10">
        <v>0.111057112479722</v>
      </c>
      <c r="AW2805" s="10">
        <v>20</v>
      </c>
      <c r="AX2805" s="10">
        <v>10.3</v>
      </c>
      <c r="AY2805" s="10">
        <v>0.95032591595044602</v>
      </c>
      <c r="AZ2805" s="10">
        <v>2842</v>
      </c>
      <c r="BA2805" s="10" t="s">
        <v>789</v>
      </c>
      <c r="BB2805" s="10">
        <v>1.04167634935755</v>
      </c>
      <c r="BC2805" s="10">
        <v>0.776151005403664</v>
      </c>
      <c r="BD2805" s="10">
        <v>20</v>
      </c>
      <c r="BE2805" s="10">
        <v>37.5</v>
      </c>
      <c r="BF2805" s="10">
        <v>0.80188282761339902</v>
      </c>
      <c r="BG2805" s="10">
        <v>1.87458599991172</v>
      </c>
      <c r="BH2805" s="10">
        <v>0.96015380483283297</v>
      </c>
      <c r="BI2805" s="10">
        <v>32</v>
      </c>
      <c r="BJ2805" s="10">
        <v>38</v>
      </c>
      <c r="BK2805" s="10">
        <v>0.89004336485866498</v>
      </c>
      <c r="BL2805" s="10">
        <v>1.8863969599861901</v>
      </c>
      <c r="BM2805" s="10">
        <v>0.85935861510482103</v>
      </c>
      <c r="BN2805" s="10">
        <v>32</v>
      </c>
      <c r="BO2805" s="10">
        <v>37.4</v>
      </c>
      <c r="BP2805" s="10">
        <v>0.91001988021934899</v>
      </c>
      <c r="BQ2805" s="10">
        <v>2833</v>
      </c>
      <c r="BR2805" s="10" t="s">
        <v>44</v>
      </c>
      <c r="CH2805" s="10">
        <v>2831</v>
      </c>
      <c r="CI2805" s="10" t="s">
        <v>777</v>
      </c>
      <c r="CJ2805" s="10">
        <v>2.09768673304667</v>
      </c>
      <c r="CK2805" s="10">
        <v>0</v>
      </c>
      <c r="CL2805" s="10">
        <v>33</v>
      </c>
      <c r="CM2805" s="10">
        <v>36.700000000000003</v>
      </c>
      <c r="CN2805" s="10">
        <v>1</v>
      </c>
      <c r="CO2805" s="10">
        <v>1.9598154887641801</v>
      </c>
      <c r="CP2805" s="10">
        <v>0</v>
      </c>
      <c r="CQ2805" s="10">
        <v>31</v>
      </c>
      <c r="CR2805" s="10">
        <v>36.5</v>
      </c>
      <c r="CS2805" s="10">
        <v>1</v>
      </c>
      <c r="CT2805" s="10">
        <v>2.39577267702927</v>
      </c>
      <c r="CU2805" s="10">
        <v>0</v>
      </c>
      <c r="CV2805" s="10">
        <v>38</v>
      </c>
      <c r="CW2805" s="10">
        <v>36.4</v>
      </c>
      <c r="CX2805" s="10">
        <v>1</v>
      </c>
      <c r="CY2805" s="10">
        <v>3297</v>
      </c>
      <c r="CZ2805" s="10" t="s">
        <v>815</v>
      </c>
    </row>
    <row r="2806" spans="1:118" x14ac:dyDescent="0.25">
      <c r="A2806" s="10">
        <v>3221</v>
      </c>
      <c r="R2806" s="10">
        <v>2863</v>
      </c>
      <c r="S2806" s="10" t="s">
        <v>309</v>
      </c>
      <c r="T2806" s="10">
        <v>8.9891212316963801E-3</v>
      </c>
      <c r="U2806" s="10">
        <v>1.54099221114795E-2</v>
      </c>
      <c r="V2806" s="10">
        <v>1</v>
      </c>
      <c r="W2806" s="10">
        <v>10.3</v>
      </c>
      <c r="X2806" s="10">
        <v>0.50387102552408602</v>
      </c>
      <c r="Z2806" s="10">
        <v>1.35E-2</v>
      </c>
      <c r="AB2806" s="10">
        <v>10.3</v>
      </c>
      <c r="AD2806" s="10">
        <v>1.1633747066034201E-2</v>
      </c>
      <c r="AE2806" s="10">
        <v>1.32957109326105E-2</v>
      </c>
      <c r="AF2806" s="10">
        <v>1</v>
      </c>
      <c r="AG2806" s="10">
        <v>10.199999999999999</v>
      </c>
      <c r="AH2806" s="10">
        <v>0.65850460786851805</v>
      </c>
      <c r="AI2806" s="10">
        <v>2863</v>
      </c>
      <c r="AJ2806" s="10" t="s">
        <v>309</v>
      </c>
      <c r="AK2806" s="10">
        <v>2.7591090820823401E-2</v>
      </c>
      <c r="AL2806" s="10">
        <v>2.20728726566587E-2</v>
      </c>
      <c r="AM2806" s="10">
        <v>2</v>
      </c>
      <c r="AN2806" s="10">
        <v>10.199999999999999</v>
      </c>
      <c r="AO2806" s="10">
        <v>0.78086880944303005</v>
      </c>
      <c r="AP2806" s="10">
        <v>2.8132092601623901E-2</v>
      </c>
      <c r="AQ2806" s="10">
        <v>2.2505674081299099E-2</v>
      </c>
      <c r="AR2806" s="10">
        <v>2</v>
      </c>
      <c r="AS2806" s="10">
        <v>10.4</v>
      </c>
      <c r="AT2806" s="10">
        <v>0.78086880944303005</v>
      </c>
      <c r="AU2806" s="10">
        <v>1.3930795855611799E-2</v>
      </c>
      <c r="AV2806" s="10">
        <v>1.11446366844894E-2</v>
      </c>
      <c r="AW2806" s="10">
        <v>1</v>
      </c>
      <c r="AX2806" s="10">
        <v>10.3</v>
      </c>
      <c r="AY2806" s="10">
        <v>0.78086880944303005</v>
      </c>
      <c r="AZ2806" s="10">
        <v>2843</v>
      </c>
      <c r="BA2806" s="10" t="s">
        <v>790</v>
      </c>
      <c r="BB2806" s="10">
        <v>6.1290154184828097E-2</v>
      </c>
      <c r="BC2806" s="10">
        <v>2.0430051394942701E-2</v>
      </c>
      <c r="BD2806" s="10">
        <v>1</v>
      </c>
      <c r="BE2806" s="10">
        <v>37.299999999999997</v>
      </c>
      <c r="BF2806" s="10">
        <v>0.94868329805051399</v>
      </c>
      <c r="BG2806" s="10">
        <v>6.8322911823194402E-2</v>
      </c>
      <c r="BH2806" s="10">
        <v>2.2774303941064802E-2</v>
      </c>
      <c r="BI2806" s="10">
        <v>1.1000000000000001</v>
      </c>
      <c r="BJ2806" s="10">
        <v>37.799999999999997</v>
      </c>
      <c r="BK2806" s="10">
        <v>0.94868329805051399</v>
      </c>
      <c r="BL2806" s="10">
        <v>5.2515780485488397E-2</v>
      </c>
      <c r="BM2806" s="10">
        <v>0</v>
      </c>
      <c r="BN2806" s="10">
        <v>0.8</v>
      </c>
      <c r="BO2806" s="10">
        <v>37.9</v>
      </c>
      <c r="BP2806" s="10">
        <v>1</v>
      </c>
      <c r="BQ2806" s="10">
        <v>3220</v>
      </c>
      <c r="BR2806" s="10" t="s">
        <v>306</v>
      </c>
      <c r="CH2806" s="10">
        <v>2832</v>
      </c>
      <c r="CI2806" s="10" t="s">
        <v>399</v>
      </c>
      <c r="CY2806" s="10">
        <v>2804</v>
      </c>
      <c r="CZ2806" s="10" t="s">
        <v>605</v>
      </c>
      <c r="DA2806" s="10">
        <v>0.20399999999999999</v>
      </c>
      <c r="DB2806" s="10">
        <v>0.11</v>
      </c>
      <c r="DC2806" s="10">
        <v>12.89</v>
      </c>
      <c r="DD2806" s="10">
        <v>10.199999999999999</v>
      </c>
      <c r="DF2806" s="10">
        <v>0.24399999999999999</v>
      </c>
      <c r="DG2806" s="10">
        <v>0</v>
      </c>
      <c r="DH2806" s="10">
        <v>18.59</v>
      </c>
      <c r="DI2806" s="10">
        <v>10.199999999999999</v>
      </c>
      <c r="DK2806" s="10">
        <v>0.17199999999999999</v>
      </c>
      <c r="DL2806" s="10">
        <v>0</v>
      </c>
      <c r="DM2806" s="10">
        <v>11.3</v>
      </c>
      <c r="DN2806" s="10">
        <v>10.199999999999999</v>
      </c>
    </row>
    <row r="2807" spans="1:118" x14ac:dyDescent="0.25">
      <c r="A2807" s="10">
        <v>2834</v>
      </c>
      <c r="R2807" s="10">
        <v>2864</v>
      </c>
      <c r="S2807" s="10" t="s">
        <v>311</v>
      </c>
      <c r="T2807" s="10">
        <v>0.286818180134221</v>
      </c>
      <c r="U2807" s="10">
        <v>0.14441195083681099</v>
      </c>
      <c r="V2807" s="10">
        <v>18</v>
      </c>
      <c r="W2807" s="10">
        <v>10.3</v>
      </c>
      <c r="X2807" s="10">
        <v>0.89317450652088004</v>
      </c>
      <c r="Y2807" s="10">
        <v>0.63088705967639203</v>
      </c>
      <c r="Z2807" s="10">
        <v>0.12024740301926</v>
      </c>
      <c r="AA2807" s="10">
        <v>36</v>
      </c>
      <c r="AB2807" s="10">
        <v>10.3</v>
      </c>
      <c r="AC2807" s="10">
        <v>0.98231611038947297</v>
      </c>
      <c r="AD2807" s="10">
        <v>0.597957110691959</v>
      </c>
      <c r="AE2807" s="10">
        <v>0.15746203914888199</v>
      </c>
      <c r="AF2807" s="10">
        <v>35</v>
      </c>
      <c r="AG2807" s="10">
        <v>10.199999999999999</v>
      </c>
      <c r="AH2807" s="10">
        <v>0.96703276980911301</v>
      </c>
      <c r="AI2807" s="10">
        <v>2864</v>
      </c>
      <c r="AJ2807" s="10" t="s">
        <v>311</v>
      </c>
      <c r="AK2807" s="10">
        <v>0.31250112019526</v>
      </c>
      <c r="AL2807" s="10">
        <v>0.12254945890010201</v>
      </c>
      <c r="AM2807" s="10">
        <v>19</v>
      </c>
      <c r="AN2807" s="10">
        <v>10.199999999999999</v>
      </c>
      <c r="AO2807" s="10">
        <v>0.93097319848706295</v>
      </c>
      <c r="AP2807" s="10">
        <v>0.64773143899961905</v>
      </c>
      <c r="AQ2807" s="10">
        <v>0.157025803393847</v>
      </c>
      <c r="AR2807" s="10">
        <v>37</v>
      </c>
      <c r="AS2807" s="10">
        <v>10.4</v>
      </c>
      <c r="AT2807" s="10">
        <v>0.971850105688705</v>
      </c>
      <c r="AU2807" s="10">
        <v>0.64767131379988996</v>
      </c>
      <c r="AV2807" s="10">
        <v>0.12741075025571599</v>
      </c>
      <c r="AW2807" s="10">
        <v>37</v>
      </c>
      <c r="AX2807" s="10">
        <v>10.3</v>
      </c>
      <c r="AY2807" s="10">
        <v>0.98119445649111803</v>
      </c>
      <c r="AZ2807" s="10">
        <v>2844</v>
      </c>
      <c r="BA2807" s="10" t="s">
        <v>791</v>
      </c>
      <c r="BB2807" s="10">
        <v>0.192204494139881</v>
      </c>
      <c r="BC2807" s="10">
        <v>3.2034082356646898E-2</v>
      </c>
      <c r="BD2807" s="10">
        <v>3</v>
      </c>
      <c r="BE2807" s="10">
        <v>37.5</v>
      </c>
      <c r="BF2807" s="10">
        <v>0.98639392383214397</v>
      </c>
      <c r="BG2807" s="10">
        <v>0.22921951085894901</v>
      </c>
      <c r="BH2807" s="10">
        <v>2.2921951085894898E-2</v>
      </c>
      <c r="BI2807" s="10">
        <v>3.5</v>
      </c>
      <c r="BJ2807" s="10">
        <v>38</v>
      </c>
      <c r="BK2807" s="10">
        <v>0.99503719020998904</v>
      </c>
      <c r="BL2807" s="10">
        <v>0.25782886334209598</v>
      </c>
      <c r="BM2807" s="10">
        <v>2.5782886334209599E-2</v>
      </c>
      <c r="BN2807" s="10">
        <v>4</v>
      </c>
      <c r="BO2807" s="10">
        <v>37.4</v>
      </c>
      <c r="BP2807" s="10">
        <v>0.99503719020998904</v>
      </c>
      <c r="BQ2807" s="10">
        <v>3221</v>
      </c>
      <c r="BR2807" s="10" t="s">
        <v>299</v>
      </c>
      <c r="CH2807" s="10">
        <v>2833</v>
      </c>
      <c r="CI2807" s="10" t="s">
        <v>44</v>
      </c>
      <c r="CY2807" s="10">
        <v>2805</v>
      </c>
      <c r="CZ2807" s="10" t="s">
        <v>621</v>
      </c>
      <c r="DA2807" s="10">
        <v>0.73199999999999998</v>
      </c>
      <c r="DB2807" s="10">
        <v>0.218</v>
      </c>
      <c r="DC2807" s="10">
        <v>42.46</v>
      </c>
      <c r="DD2807" s="10">
        <v>10.199999999999999</v>
      </c>
      <c r="DF2807" s="10">
        <v>0.63100000000000001</v>
      </c>
      <c r="DG2807" s="10">
        <v>0.25900000000000001</v>
      </c>
      <c r="DH2807" s="10">
        <v>37.93</v>
      </c>
      <c r="DI2807" s="10">
        <v>10.199999999999999</v>
      </c>
      <c r="DK2807" s="10">
        <v>0.92800000000000005</v>
      </c>
      <c r="DL2807" s="10">
        <v>0.28599999999999998</v>
      </c>
      <c r="DM2807" s="10">
        <v>53.97</v>
      </c>
      <c r="DN2807" s="10">
        <v>10.199999999999999</v>
      </c>
    </row>
    <row r="2808" spans="1:118" x14ac:dyDescent="0.25">
      <c r="A2808" s="10">
        <v>2835</v>
      </c>
      <c r="R2808" s="10">
        <v>2865</v>
      </c>
      <c r="S2808" s="10" t="s">
        <v>312</v>
      </c>
      <c r="T2808" s="10">
        <v>9.7016683629157302E-2</v>
      </c>
      <c r="U2808" s="10">
        <v>0.10467589549461701</v>
      </c>
      <c r="V2808" s="10">
        <v>8</v>
      </c>
      <c r="W2808" s="10">
        <v>10.3</v>
      </c>
      <c r="X2808" s="10">
        <v>0.67976466515993605</v>
      </c>
      <c r="Y2808" s="10">
        <v>0.21748946223408999</v>
      </c>
      <c r="Z2808" s="10">
        <v>0.18486604289897601</v>
      </c>
      <c r="AA2808" s="10">
        <v>16</v>
      </c>
      <c r="AB2808" s="10">
        <v>10.3</v>
      </c>
      <c r="AC2808" s="10">
        <v>0.761939317759459</v>
      </c>
      <c r="AD2808" s="10">
        <v>0.184690177986057</v>
      </c>
      <c r="AE2808" s="10">
        <v>0.190043516478407</v>
      </c>
      <c r="AF2808" s="10">
        <v>15</v>
      </c>
      <c r="AG2808" s="10">
        <v>10.199999999999999</v>
      </c>
      <c r="AH2808" s="10">
        <v>0.69693414364006601</v>
      </c>
      <c r="AI2808" s="10">
        <v>2865</v>
      </c>
      <c r="AJ2808" s="10" t="s">
        <v>312</v>
      </c>
      <c r="AK2808" s="10">
        <v>0.71578761006642999</v>
      </c>
      <c r="AL2808" s="10">
        <v>0.34596401153210798</v>
      </c>
      <c r="AM2808" s="10">
        <v>45</v>
      </c>
      <c r="AN2808" s="10">
        <v>10.199999999999999</v>
      </c>
      <c r="AO2808" s="10">
        <v>0.90034895284194405</v>
      </c>
      <c r="AP2808" s="10">
        <v>0.95863738656223596</v>
      </c>
      <c r="AQ2808" s="10">
        <v>0.41540953417696902</v>
      </c>
      <c r="AR2808" s="10">
        <v>58</v>
      </c>
      <c r="AS2808" s="10">
        <v>10.4</v>
      </c>
      <c r="AT2808" s="10">
        <v>0.91755562530992396</v>
      </c>
      <c r="AU2808" s="10">
        <v>0.84963936982862898</v>
      </c>
      <c r="AV2808" s="10">
        <v>0.37244465526734399</v>
      </c>
      <c r="AW2808" s="10">
        <v>52</v>
      </c>
      <c r="AX2808" s="10">
        <v>10.3</v>
      </c>
      <c r="AY2808" s="10">
        <v>0.91586915400422497</v>
      </c>
      <c r="AZ2808" s="10">
        <v>2845</v>
      </c>
      <c r="BA2808" s="10" t="s">
        <v>792</v>
      </c>
      <c r="BB2808" s="10">
        <v>0.29329582793303899</v>
      </c>
      <c r="BC2808" s="10">
        <v>0.13536730519986401</v>
      </c>
      <c r="BD2808" s="10">
        <v>5</v>
      </c>
      <c r="BE2808" s="10">
        <v>37.299999999999997</v>
      </c>
      <c r="BF2808" s="10">
        <v>0.90795938450045199</v>
      </c>
      <c r="BG2808" s="10">
        <v>0.436726498361941</v>
      </c>
      <c r="BH2808" s="10">
        <v>0.13895843129698099</v>
      </c>
      <c r="BI2808" s="10">
        <v>7</v>
      </c>
      <c r="BJ2808" s="10">
        <v>37.799999999999997</v>
      </c>
      <c r="BK2808" s="10">
        <v>0.952925780013262</v>
      </c>
      <c r="BL2808" s="10">
        <v>0.56717042924327399</v>
      </c>
      <c r="BM2808" s="10">
        <v>0.16542470852928801</v>
      </c>
      <c r="BN2808" s="10">
        <v>9</v>
      </c>
      <c r="BO2808" s="10">
        <v>37.9</v>
      </c>
      <c r="BP2808" s="10">
        <v>0.96</v>
      </c>
      <c r="BQ2808" s="10">
        <v>2834</v>
      </c>
      <c r="BR2808" s="10" t="s">
        <v>308</v>
      </c>
      <c r="BS2808" s="10">
        <v>0.49103640394577702</v>
      </c>
      <c r="BT2808" s="10">
        <v>0</v>
      </c>
      <c r="BU2808" s="10">
        <v>45</v>
      </c>
      <c r="BV2808" s="10">
        <v>6.3</v>
      </c>
      <c r="BW2808" s="10">
        <v>1</v>
      </c>
      <c r="BX2808" s="10">
        <v>0.82930592666397795</v>
      </c>
      <c r="BY2808" s="10">
        <v>0</v>
      </c>
      <c r="BZ2808" s="10">
        <v>76</v>
      </c>
      <c r="CA2808" s="10">
        <v>6.3</v>
      </c>
      <c r="CB2808" s="10">
        <v>1</v>
      </c>
      <c r="CC2808" s="10">
        <v>0.578331764647248</v>
      </c>
      <c r="CD2808" s="10">
        <v>0</v>
      </c>
      <c r="CE2808" s="10">
        <v>53</v>
      </c>
      <c r="CF2808" s="10">
        <v>6.3</v>
      </c>
      <c r="CG2808" s="10">
        <v>1</v>
      </c>
      <c r="CH2808" s="10">
        <v>3220</v>
      </c>
      <c r="CI2808" s="10" t="s">
        <v>306</v>
      </c>
      <c r="CY2808" s="10">
        <v>2806</v>
      </c>
      <c r="CZ2808" s="10" t="s">
        <v>285</v>
      </c>
      <c r="DA2808" s="10">
        <v>0</v>
      </c>
      <c r="DB2808" s="10">
        <v>0</v>
      </c>
      <c r="DC2808" s="10">
        <v>0</v>
      </c>
      <c r="DD2808" s="10">
        <v>10.199999999999999</v>
      </c>
      <c r="DF2808" s="10">
        <v>0</v>
      </c>
      <c r="DG2808" s="10">
        <v>0</v>
      </c>
      <c r="DH2808" s="10">
        <v>0</v>
      </c>
      <c r="DI2808" s="10">
        <v>10.199999999999999</v>
      </c>
      <c r="DK2808" s="10">
        <v>0</v>
      </c>
      <c r="DL2808" s="10">
        <v>0</v>
      </c>
      <c r="DM2808" s="10">
        <v>0</v>
      </c>
      <c r="DN2808" s="10">
        <v>10.199999999999999</v>
      </c>
    </row>
    <row r="2809" spans="1:118" x14ac:dyDescent="0.25">
      <c r="A2809" s="10">
        <v>2836</v>
      </c>
      <c r="R2809" s="10">
        <v>2866</v>
      </c>
      <c r="S2809" s="10" t="s">
        <v>782</v>
      </c>
      <c r="AI2809" s="10">
        <v>2866</v>
      </c>
      <c r="AJ2809" s="10" t="s">
        <v>782</v>
      </c>
      <c r="AZ2809" s="10">
        <v>2846</v>
      </c>
      <c r="BA2809" s="10" t="s">
        <v>10</v>
      </c>
      <c r="BQ2809" s="10">
        <v>2835</v>
      </c>
      <c r="BR2809" s="10" t="s">
        <v>300</v>
      </c>
      <c r="BS2809" s="10">
        <v>0.86863270488739996</v>
      </c>
      <c r="BT2809" s="10">
        <v>0.43431635244369998</v>
      </c>
      <c r="BU2809" s="10">
        <v>89</v>
      </c>
      <c r="BV2809" s="10">
        <v>6.3</v>
      </c>
      <c r="BW2809" s="10">
        <v>0.89442719099991597</v>
      </c>
      <c r="BX2809" s="10">
        <v>1.1283632407163899</v>
      </c>
      <c r="BY2809" s="10">
        <v>0.37612108023879598</v>
      </c>
      <c r="BZ2809" s="10">
        <v>109</v>
      </c>
      <c r="CA2809" s="10">
        <v>6.3</v>
      </c>
      <c r="CB2809" s="10">
        <v>0.94868329805051399</v>
      </c>
      <c r="CC2809" s="10">
        <v>1.16139091093395</v>
      </c>
      <c r="CD2809" s="10">
        <v>0.38713030364465001</v>
      </c>
      <c r="CE2809" s="10">
        <v>114</v>
      </c>
      <c r="CF2809" s="10">
        <v>6.2</v>
      </c>
      <c r="CG2809" s="10">
        <v>0.94868329805051399</v>
      </c>
      <c r="CH2809" s="10">
        <v>3221</v>
      </c>
      <c r="CI2809" s="10" t="s">
        <v>299</v>
      </c>
      <c r="CY2809" s="10">
        <v>2807</v>
      </c>
      <c r="CZ2809" s="10" t="s">
        <v>287</v>
      </c>
    </row>
    <row r="2810" spans="1:118" x14ac:dyDescent="0.25">
      <c r="A2810" s="10">
        <v>2837</v>
      </c>
      <c r="R2810" s="10">
        <v>2867</v>
      </c>
      <c r="S2810" s="10" t="s">
        <v>783</v>
      </c>
      <c r="W2810" s="10">
        <v>40.5</v>
      </c>
      <c r="AB2810" s="10">
        <v>40.5</v>
      </c>
      <c r="AG2810" s="10">
        <v>40.299999999999997</v>
      </c>
      <c r="AI2810" s="10">
        <v>2867</v>
      </c>
      <c r="AJ2810" s="10" t="s">
        <v>783</v>
      </c>
      <c r="AN2810" s="10">
        <v>36.5</v>
      </c>
      <c r="AS2810" s="10">
        <v>36.5</v>
      </c>
      <c r="AX2810" s="10">
        <v>36.5</v>
      </c>
      <c r="AZ2810" s="10">
        <v>2847</v>
      </c>
      <c r="BA2810" s="10" t="s">
        <v>11</v>
      </c>
      <c r="BQ2810" s="10">
        <v>2836</v>
      </c>
      <c r="BR2810" s="10" t="s">
        <v>301</v>
      </c>
      <c r="BS2810" s="10">
        <v>0.46921256377040899</v>
      </c>
      <c r="BT2810" s="10">
        <v>0</v>
      </c>
      <c r="BU2810" s="10">
        <v>43</v>
      </c>
      <c r="BV2810" s="10">
        <v>6.3</v>
      </c>
      <c r="BW2810" s="10">
        <v>1</v>
      </c>
      <c r="BX2810" s="10">
        <v>0.56741984455956396</v>
      </c>
      <c r="BY2810" s="10">
        <v>0</v>
      </c>
      <c r="BZ2810" s="10">
        <v>52</v>
      </c>
      <c r="CA2810" s="10">
        <v>6.3</v>
      </c>
      <c r="CB2810" s="10">
        <v>1</v>
      </c>
      <c r="CC2810" s="10">
        <v>0.590629325380987</v>
      </c>
      <c r="CD2810" s="10">
        <v>0</v>
      </c>
      <c r="CE2810" s="10">
        <v>55</v>
      </c>
      <c r="CF2810" s="10">
        <v>6.2</v>
      </c>
      <c r="CG2810" s="10">
        <v>1</v>
      </c>
      <c r="CH2810" s="10">
        <v>2834</v>
      </c>
      <c r="CI2810" s="10" t="s">
        <v>308</v>
      </c>
      <c r="CJ2810" s="10">
        <v>8.1184685452368399E-2</v>
      </c>
      <c r="CK2810" s="10">
        <v>3.2473874180947403E-2</v>
      </c>
      <c r="CL2810" s="10">
        <v>8</v>
      </c>
      <c r="CM2810" s="10">
        <v>6.3</v>
      </c>
      <c r="CN2810" s="10">
        <v>0.93</v>
      </c>
      <c r="CO2810" s="10">
        <v>9.1332771133914498E-2</v>
      </c>
      <c r="CP2810" s="10">
        <v>3.6533108453565798E-2</v>
      </c>
      <c r="CQ2810" s="10">
        <v>9</v>
      </c>
      <c r="CR2810" s="10">
        <v>6.3</v>
      </c>
      <c r="CS2810" s="10">
        <v>0.93</v>
      </c>
      <c r="CT2810" s="10">
        <v>5.9922029738652897E-2</v>
      </c>
      <c r="CU2810" s="10">
        <v>2.3968811895461201E-2</v>
      </c>
      <c r="CV2810" s="10">
        <v>6</v>
      </c>
      <c r="CW2810" s="10">
        <v>6.2</v>
      </c>
      <c r="CX2810" s="10">
        <v>0.93</v>
      </c>
      <c r="CY2810" s="10">
        <v>2808</v>
      </c>
      <c r="CZ2810" s="10" t="s">
        <v>290</v>
      </c>
      <c r="DA2810" s="10">
        <v>3.0000000000000001E-3</v>
      </c>
      <c r="DB2810" s="10">
        <v>1.0999999999999999E-2</v>
      </c>
      <c r="DC2810" s="10">
        <v>0.61</v>
      </c>
      <c r="DD2810" s="10">
        <v>10.199999999999999</v>
      </c>
      <c r="DF2810" s="10">
        <v>3.0000000000000001E-3</v>
      </c>
      <c r="DG2810" s="10">
        <v>8.9999999999999993E-3</v>
      </c>
      <c r="DH2810" s="10">
        <v>0.53</v>
      </c>
      <c r="DI2810" s="10">
        <v>10.199999999999999</v>
      </c>
      <c r="DK2810" s="10">
        <v>1E-3</v>
      </c>
      <c r="DL2810" s="10">
        <v>8.9999999999999993E-3</v>
      </c>
      <c r="DM2810" s="10">
        <v>0.51</v>
      </c>
      <c r="DN2810" s="10">
        <v>10.199999999999999</v>
      </c>
    </row>
    <row r="2811" spans="1:118" x14ac:dyDescent="0.25">
      <c r="A2811" s="10">
        <v>2838</v>
      </c>
      <c r="R2811" s="10">
        <v>2868</v>
      </c>
      <c r="S2811" s="10" t="s">
        <v>784</v>
      </c>
      <c r="T2811" s="10">
        <v>0.112236892330463</v>
      </c>
      <c r="U2811" s="10">
        <v>0</v>
      </c>
      <c r="V2811" s="10">
        <v>1.6</v>
      </c>
      <c r="W2811" s="10">
        <v>40.5</v>
      </c>
      <c r="X2811" s="10">
        <v>1</v>
      </c>
      <c r="Y2811" s="10">
        <v>0.112236892330463</v>
      </c>
      <c r="Z2811" s="10">
        <v>0</v>
      </c>
      <c r="AA2811" s="10">
        <v>1.6</v>
      </c>
      <c r="AB2811" s="10">
        <v>40.5</v>
      </c>
      <c r="AC2811" s="10">
        <v>1</v>
      </c>
      <c r="AD2811" s="10">
        <v>0.111682636072041</v>
      </c>
      <c r="AE2811" s="10">
        <v>0</v>
      </c>
      <c r="AF2811" s="10">
        <v>1.6</v>
      </c>
      <c r="AG2811" s="10">
        <v>40.299999999999997</v>
      </c>
      <c r="AH2811" s="10">
        <v>1</v>
      </c>
      <c r="AI2811" s="10">
        <v>2868</v>
      </c>
      <c r="AJ2811" s="10" t="s">
        <v>784</v>
      </c>
      <c r="AN2811" s="10">
        <v>36.5</v>
      </c>
      <c r="AS2811" s="10">
        <v>36.5</v>
      </c>
      <c r="AX2811" s="10">
        <v>36.5</v>
      </c>
      <c r="AZ2811" s="10">
        <v>2848</v>
      </c>
      <c r="BA2811" s="10" t="s">
        <v>288</v>
      </c>
      <c r="BG2811" s="10">
        <v>6.9586873244887196E-3</v>
      </c>
      <c r="BH2811" s="10">
        <v>2.7834749297954899E-3</v>
      </c>
      <c r="BI2811" s="10">
        <v>0.4</v>
      </c>
      <c r="BJ2811" s="10">
        <v>10.8</v>
      </c>
      <c r="BK2811" s="10">
        <v>0.93</v>
      </c>
      <c r="BL2811" s="10">
        <v>6.8298227444056003E-2</v>
      </c>
      <c r="BM2811" s="10">
        <v>2.7319290977622399E-2</v>
      </c>
      <c r="BN2811" s="10">
        <v>4</v>
      </c>
      <c r="BO2811" s="10">
        <v>10.6</v>
      </c>
      <c r="BP2811" s="10">
        <v>0.93</v>
      </c>
      <c r="BQ2811" s="10">
        <v>2837</v>
      </c>
      <c r="BR2811" s="10" t="s">
        <v>317</v>
      </c>
      <c r="BS2811" s="10">
        <v>2.1823840175367901E-2</v>
      </c>
      <c r="BT2811" s="10">
        <v>0</v>
      </c>
      <c r="BU2811" s="10">
        <v>2</v>
      </c>
      <c r="BV2811" s="10">
        <v>6.3</v>
      </c>
      <c r="BW2811" s="10">
        <v>1</v>
      </c>
      <c r="BX2811" s="10">
        <v>2.1823840175367901E-2</v>
      </c>
      <c r="BY2811" s="10">
        <v>0</v>
      </c>
      <c r="BZ2811" s="10">
        <v>2</v>
      </c>
      <c r="CA2811" s="10">
        <v>6.3</v>
      </c>
      <c r="CB2811" s="10">
        <v>1</v>
      </c>
      <c r="CC2811" s="10">
        <v>2.1477430013854101E-2</v>
      </c>
      <c r="CD2811" s="10">
        <v>0</v>
      </c>
      <c r="CE2811" s="10">
        <v>2</v>
      </c>
      <c r="CF2811" s="10">
        <v>6.2</v>
      </c>
      <c r="CG2811" s="10">
        <v>1</v>
      </c>
      <c r="CH2811" s="10">
        <v>2835</v>
      </c>
      <c r="CI2811" s="10" t="s">
        <v>300</v>
      </c>
      <c r="CJ2811" s="10">
        <v>0.30091981490091302</v>
      </c>
      <c r="CK2811" s="10">
        <v>0.30091981490091302</v>
      </c>
      <c r="CL2811" s="10">
        <v>39</v>
      </c>
      <c r="CM2811" s="10">
        <v>6.3</v>
      </c>
      <c r="CN2811" s="10">
        <v>0.70710678118654702</v>
      </c>
      <c r="CO2811" s="10">
        <v>0.39351052717811702</v>
      </c>
      <c r="CP2811" s="10">
        <v>0.39351052717811702</v>
      </c>
      <c r="CQ2811" s="10">
        <v>51</v>
      </c>
      <c r="CR2811" s="10">
        <v>6.3</v>
      </c>
      <c r="CS2811" s="10">
        <v>0.70710678118654702</v>
      </c>
      <c r="CT2811" s="10">
        <v>0.37207749192876399</v>
      </c>
      <c r="CU2811" s="10">
        <v>0.37207749192876399</v>
      </c>
      <c r="CV2811" s="10">
        <v>49</v>
      </c>
      <c r="CW2811" s="10">
        <v>6.2</v>
      </c>
      <c r="CX2811" s="10">
        <v>0.70710678118654702</v>
      </c>
      <c r="CY2811" s="10">
        <v>2809</v>
      </c>
      <c r="CZ2811" s="10" t="s">
        <v>291</v>
      </c>
      <c r="DA2811" s="10">
        <v>0.14000000000000001</v>
      </c>
      <c r="DB2811" s="10">
        <v>0.1</v>
      </c>
      <c r="DC2811" s="10">
        <v>9.56</v>
      </c>
      <c r="DD2811" s="10">
        <v>10.199999999999999</v>
      </c>
      <c r="DF2811" s="10">
        <v>0.18</v>
      </c>
      <c r="DG2811" s="10">
        <v>0.22</v>
      </c>
      <c r="DH2811" s="10">
        <v>15.8</v>
      </c>
      <c r="DI2811" s="10">
        <v>10.199999999999999</v>
      </c>
      <c r="DK2811" s="10">
        <v>0.14000000000000001</v>
      </c>
      <c r="DL2811" s="10">
        <v>0.1</v>
      </c>
      <c r="DM2811" s="10">
        <v>9.56</v>
      </c>
      <c r="DN2811" s="10">
        <v>10.199999999999999</v>
      </c>
    </row>
    <row r="2812" spans="1:118" x14ac:dyDescent="0.25">
      <c r="A2812" s="10">
        <v>2839</v>
      </c>
      <c r="R2812" s="10">
        <v>2869</v>
      </c>
      <c r="S2812" s="10" t="s">
        <v>785</v>
      </c>
      <c r="W2812" s="10">
        <v>40.5</v>
      </c>
      <c r="AB2812" s="10">
        <v>40.5</v>
      </c>
      <c r="AG2812" s="10">
        <v>40.299999999999997</v>
      </c>
      <c r="AI2812" s="10">
        <v>2869</v>
      </c>
      <c r="AJ2812" s="10" t="s">
        <v>785</v>
      </c>
      <c r="AK2812" s="10">
        <v>3.12639999707147</v>
      </c>
      <c r="AL2812" s="10">
        <v>1.22337391189753</v>
      </c>
      <c r="AM2812" s="10">
        <v>49.7</v>
      </c>
      <c r="AN2812" s="10">
        <v>39</v>
      </c>
      <c r="AO2812" s="10">
        <v>0.93124277970575298</v>
      </c>
      <c r="AP2812" s="10">
        <v>3.8860216489082702</v>
      </c>
      <c r="AQ2812" s="10">
        <v>1.1956989688948501</v>
      </c>
      <c r="AR2812" s="10">
        <v>60.5</v>
      </c>
      <c r="AS2812" s="10">
        <v>38.799999999999997</v>
      </c>
      <c r="AT2812" s="10">
        <v>0.95577900872194999</v>
      </c>
      <c r="AU2812" s="10">
        <v>4.3425801647627402</v>
      </c>
      <c r="AV2812" s="10">
        <v>1.3570563014883601</v>
      </c>
      <c r="AW2812" s="10">
        <v>67.7</v>
      </c>
      <c r="AX2812" s="10">
        <v>38.799999999999997</v>
      </c>
      <c r="AY2812" s="10">
        <v>0.95447997803503004</v>
      </c>
      <c r="AZ2812" s="10">
        <v>2849</v>
      </c>
      <c r="BA2812" s="10" t="s">
        <v>315</v>
      </c>
      <c r="BB2812" s="10">
        <v>2.64544892220583E-2</v>
      </c>
      <c r="BC2812" s="10">
        <v>2.64544892220583E-2</v>
      </c>
      <c r="BD2812" s="10">
        <v>2</v>
      </c>
      <c r="BE2812" s="10">
        <v>10.8</v>
      </c>
      <c r="BF2812" s="10">
        <v>0.70710678118654802</v>
      </c>
      <c r="BG2812" s="10">
        <v>5.0193864166848103E-2</v>
      </c>
      <c r="BH2812" s="10">
        <v>2.50969320834241E-2</v>
      </c>
      <c r="BI2812" s="10">
        <v>3</v>
      </c>
      <c r="BJ2812" s="10">
        <v>10.8</v>
      </c>
      <c r="BK2812" s="10">
        <v>0.89442719099991597</v>
      </c>
      <c r="BL2812" s="10">
        <v>4.78221512883533E-2</v>
      </c>
      <c r="BM2812" s="10">
        <v>2.7326943593344699E-2</v>
      </c>
      <c r="BN2812" s="10">
        <v>3</v>
      </c>
      <c r="BO2812" s="10">
        <v>10.6</v>
      </c>
      <c r="BP2812" s="10">
        <v>0.86824314212445897</v>
      </c>
      <c r="BQ2812" s="10">
        <v>2838</v>
      </c>
      <c r="BR2812" s="10" t="s">
        <v>313</v>
      </c>
      <c r="BV2812" s="10">
        <v>6.3</v>
      </c>
      <c r="BW2812" s="10">
        <v>0.93</v>
      </c>
      <c r="CA2812" s="10">
        <v>6.3</v>
      </c>
      <c r="CB2812" s="10">
        <v>0.93</v>
      </c>
      <c r="CF2812" s="10">
        <v>6.3</v>
      </c>
      <c r="CG2812" s="10">
        <v>0.93</v>
      </c>
      <c r="CH2812" s="10">
        <v>2836</v>
      </c>
      <c r="CI2812" s="10" t="s">
        <v>301</v>
      </c>
      <c r="CJ2812" s="10">
        <v>0.14207319954164499</v>
      </c>
      <c r="CK2812" s="10">
        <v>5.6829279816658002E-2</v>
      </c>
      <c r="CL2812" s="10">
        <v>14</v>
      </c>
      <c r="CM2812" s="10">
        <v>6.3</v>
      </c>
      <c r="CN2812" s="10">
        <v>0.93</v>
      </c>
      <c r="CO2812" s="10">
        <v>0.131925113860099</v>
      </c>
      <c r="CP2812" s="10">
        <v>5.27700455440396E-2</v>
      </c>
      <c r="CQ2812" s="10">
        <v>13</v>
      </c>
      <c r="CR2812" s="10">
        <v>6.3</v>
      </c>
      <c r="CS2812" s="10">
        <v>0.93</v>
      </c>
      <c r="CT2812" s="10">
        <v>0.13981806939019001</v>
      </c>
      <c r="CU2812" s="10">
        <v>5.5927227756076003E-2</v>
      </c>
      <c r="CV2812" s="10">
        <v>14</v>
      </c>
      <c r="CW2812" s="10">
        <v>6.2</v>
      </c>
      <c r="CX2812" s="10">
        <v>0.93</v>
      </c>
      <c r="CY2812" s="10">
        <v>2810</v>
      </c>
      <c r="CZ2812" s="10" t="s">
        <v>307</v>
      </c>
    </row>
    <row r="2813" spans="1:118" x14ac:dyDescent="0.25">
      <c r="A2813" s="10">
        <v>2840</v>
      </c>
      <c r="R2813" s="10">
        <v>2870</v>
      </c>
      <c r="S2813" s="10" t="s">
        <v>43</v>
      </c>
      <c r="AI2813" s="10">
        <v>2870</v>
      </c>
      <c r="AJ2813" s="10" t="s">
        <v>43</v>
      </c>
      <c r="AZ2813" s="10">
        <v>2850</v>
      </c>
      <c r="BA2813" s="10" t="s">
        <v>289</v>
      </c>
      <c r="BB2813" s="10">
        <v>0.18784548682750299</v>
      </c>
      <c r="BC2813" s="10">
        <v>0.18247847291814601</v>
      </c>
      <c r="BD2813" s="10">
        <v>14</v>
      </c>
      <c r="BE2813" s="10">
        <v>10.8</v>
      </c>
      <c r="BF2813" s="10">
        <v>0.71727938085922704</v>
      </c>
      <c r="BG2813" s="10">
        <v>0.42387523218683598</v>
      </c>
      <c r="BH2813" s="10">
        <v>0.367774098515049</v>
      </c>
      <c r="BI2813" s="10">
        <v>30</v>
      </c>
      <c r="BJ2813" s="10">
        <v>10.8</v>
      </c>
      <c r="BK2813" s="10">
        <v>0.75532246730211305</v>
      </c>
      <c r="BL2813" s="10">
        <v>0.38061011506411502</v>
      </c>
      <c r="BM2813" s="10">
        <v>0.22202256712073401</v>
      </c>
      <c r="BN2813" s="10">
        <v>24</v>
      </c>
      <c r="BO2813" s="10">
        <v>10.6</v>
      </c>
      <c r="BP2813" s="10">
        <v>0.86377890089843301</v>
      </c>
      <c r="BQ2813" s="10">
        <v>2839</v>
      </c>
      <c r="BR2813" s="10" t="s">
        <v>786</v>
      </c>
      <c r="BS2813" s="10">
        <v>4.9002011999366903</v>
      </c>
      <c r="BT2813" s="10">
        <v>10.5950296214847</v>
      </c>
      <c r="BU2813" s="10">
        <v>28</v>
      </c>
      <c r="BV2813" s="10">
        <v>240.7</v>
      </c>
      <c r="BW2813" s="10">
        <v>0.41977750636043298</v>
      </c>
      <c r="BX2813" s="10">
        <v>4.9488957424527502</v>
      </c>
      <c r="BY2813" s="10">
        <v>10.8600767681602</v>
      </c>
      <c r="BZ2813" s="10">
        <v>29</v>
      </c>
      <c r="CA2813" s="10">
        <v>237.6</v>
      </c>
      <c r="CB2813" s="10">
        <v>0.41467059809248902</v>
      </c>
      <c r="CC2813" s="10">
        <v>4.2264270393936201</v>
      </c>
      <c r="CD2813" s="10">
        <v>9.8004105261301095</v>
      </c>
      <c r="CE2813" s="10">
        <v>26</v>
      </c>
      <c r="CF2813" s="10">
        <v>237</v>
      </c>
      <c r="CG2813" s="10">
        <v>0.39599623318796201</v>
      </c>
      <c r="CH2813" s="10">
        <v>2837</v>
      </c>
      <c r="CI2813" s="10" t="s">
        <v>317</v>
      </c>
      <c r="CJ2813" s="10">
        <v>2.02961713630921E-2</v>
      </c>
      <c r="CK2813" s="10">
        <v>8.1184685452368403E-3</v>
      </c>
      <c r="CL2813" s="10">
        <v>2</v>
      </c>
      <c r="CM2813" s="10">
        <v>6.3</v>
      </c>
      <c r="CN2813" s="10">
        <v>0.93</v>
      </c>
      <c r="CO2813" s="10">
        <v>2.02961713630921E-2</v>
      </c>
      <c r="CP2813" s="10">
        <v>8.1184685452368403E-3</v>
      </c>
      <c r="CQ2813" s="10">
        <v>2</v>
      </c>
      <c r="CR2813" s="10">
        <v>6.3</v>
      </c>
      <c r="CS2813" s="10">
        <v>0.93</v>
      </c>
      <c r="CT2813" s="10">
        <v>1.99740099128843E-2</v>
      </c>
      <c r="CU2813" s="10">
        <v>7.9896039651537205E-3</v>
      </c>
      <c r="CV2813" s="10">
        <v>2</v>
      </c>
      <c r="CW2813" s="10">
        <v>6.2</v>
      </c>
      <c r="CX2813" s="10">
        <v>0.93</v>
      </c>
      <c r="CY2813" s="10">
        <v>2811</v>
      </c>
      <c r="CZ2813" s="10" t="s">
        <v>292</v>
      </c>
    </row>
    <row r="2814" spans="1:118" x14ac:dyDescent="0.25">
      <c r="A2814" s="10">
        <v>2841</v>
      </c>
      <c r="R2814" s="10">
        <v>2871</v>
      </c>
      <c r="S2814" s="10" t="s">
        <v>284</v>
      </c>
      <c r="AI2814" s="10">
        <v>2871</v>
      </c>
      <c r="AJ2814" s="10" t="s">
        <v>284</v>
      </c>
      <c r="AZ2814" s="10">
        <v>2851</v>
      </c>
      <c r="BA2814" s="10" t="s">
        <v>290</v>
      </c>
      <c r="BQ2814" s="10">
        <v>2840</v>
      </c>
      <c r="BR2814" s="10" t="s">
        <v>787</v>
      </c>
      <c r="BS2814" s="10">
        <v>2.2002209890845501</v>
      </c>
      <c r="BT2814" s="10">
        <v>10.2010245857557</v>
      </c>
      <c r="BU2814" s="10">
        <v>25</v>
      </c>
      <c r="BV2814" s="10">
        <v>241</v>
      </c>
      <c r="BW2814" s="10">
        <v>0.21083787225305101</v>
      </c>
      <c r="BX2814" s="10">
        <v>2.15106941052818</v>
      </c>
      <c r="BY2814" s="10">
        <v>10.083137861850799</v>
      </c>
      <c r="BZ2814" s="10">
        <v>25</v>
      </c>
      <c r="CA2814" s="10">
        <v>238.1</v>
      </c>
      <c r="CB2814" s="10">
        <v>0.208638471770519</v>
      </c>
      <c r="CC2814" s="10">
        <v>2.0253981406444201</v>
      </c>
      <c r="CD2814" s="10">
        <v>9.6839348599561301</v>
      </c>
      <c r="CE2814" s="10">
        <v>24</v>
      </c>
      <c r="CF2814" s="10">
        <v>238</v>
      </c>
      <c r="CG2814" s="10">
        <v>0.204720616547133</v>
      </c>
      <c r="CH2814" s="10">
        <v>2838</v>
      </c>
      <c r="CI2814" s="10" t="s">
        <v>313</v>
      </c>
      <c r="CM2814" s="10">
        <v>6.3</v>
      </c>
      <c r="CN2814" s="10">
        <v>0.93</v>
      </c>
      <c r="CR2814" s="10">
        <v>6.3</v>
      </c>
      <c r="CS2814" s="10">
        <v>0.93</v>
      </c>
      <c r="CW2814" s="10">
        <v>6.2</v>
      </c>
      <c r="CX2814" s="10">
        <v>0.93</v>
      </c>
      <c r="CY2814" s="10">
        <v>2812</v>
      </c>
      <c r="CZ2814" s="10" t="s">
        <v>309</v>
      </c>
      <c r="DA2814" s="10">
        <v>0.48</v>
      </c>
      <c r="DB2814" s="10">
        <v>0.12</v>
      </c>
      <c r="DC2814" s="10">
        <v>27.5</v>
      </c>
      <c r="DD2814" s="10">
        <v>10.199999999999999</v>
      </c>
      <c r="DF2814" s="10">
        <v>0.32</v>
      </c>
      <c r="DG2814" s="10">
        <v>0.12</v>
      </c>
      <c r="DH2814" s="10">
        <v>19</v>
      </c>
      <c r="DI2814" s="10">
        <v>10.199999999999999</v>
      </c>
      <c r="DK2814" s="10">
        <v>0.64</v>
      </c>
      <c r="DL2814" s="10">
        <v>0.16</v>
      </c>
      <c r="DM2814" s="10">
        <v>36.67</v>
      </c>
      <c r="DN2814" s="10">
        <v>10.199999999999999</v>
      </c>
    </row>
    <row r="2815" spans="1:118" x14ac:dyDescent="0.25">
      <c r="A2815" s="10">
        <v>2842</v>
      </c>
      <c r="R2815" s="10">
        <v>2872</v>
      </c>
      <c r="S2815" s="10" t="s">
        <v>285</v>
      </c>
      <c r="V2815" s="10" t="s">
        <v>842</v>
      </c>
      <c r="W2815" s="10">
        <v>11.3</v>
      </c>
      <c r="X2815" s="10">
        <v>0.93</v>
      </c>
      <c r="AA2815" s="10" t="s">
        <v>842</v>
      </c>
      <c r="AB2815" s="10">
        <v>11.3</v>
      </c>
      <c r="AC2815" s="10">
        <v>0.93</v>
      </c>
      <c r="AD2815" s="10">
        <v>0</v>
      </c>
      <c r="AE2815" s="10">
        <v>0</v>
      </c>
      <c r="AF2815" s="10">
        <v>2</v>
      </c>
      <c r="AG2815" s="10">
        <v>11.3</v>
      </c>
      <c r="AH2815" s="10">
        <v>0</v>
      </c>
      <c r="AI2815" s="10">
        <v>2872</v>
      </c>
      <c r="AJ2815" s="10" t="s">
        <v>285</v>
      </c>
      <c r="AK2815" s="10">
        <v>6.75448295578574E-2</v>
      </c>
      <c r="AL2815" s="10">
        <v>3.37724147789287E-2</v>
      </c>
      <c r="AM2815" s="10">
        <v>4</v>
      </c>
      <c r="AN2815" s="10">
        <v>10.9</v>
      </c>
      <c r="AO2815" s="10">
        <v>0.89442719099991597</v>
      </c>
      <c r="AP2815" s="10">
        <v>7.4824594886975501E-2</v>
      </c>
      <c r="AQ2815" s="10">
        <v>0</v>
      </c>
      <c r="AR2815" s="10">
        <v>4</v>
      </c>
      <c r="AS2815" s="10">
        <v>10.8</v>
      </c>
      <c r="AT2815" s="10">
        <v>1</v>
      </c>
      <c r="AU2815" s="10">
        <v>7.4824594886975501E-2</v>
      </c>
      <c r="AV2815" s="10">
        <v>0</v>
      </c>
      <c r="AW2815" s="10">
        <v>4</v>
      </c>
      <c r="AX2815" s="10">
        <v>10.8</v>
      </c>
      <c r="AY2815" s="10">
        <v>1</v>
      </c>
      <c r="AZ2815" s="10">
        <v>2852</v>
      </c>
      <c r="BA2815" s="10" t="s">
        <v>307</v>
      </c>
      <c r="BB2815" s="10">
        <v>4.7588347171517303E-2</v>
      </c>
      <c r="BC2815" s="10">
        <v>2.9742716982198301E-2</v>
      </c>
      <c r="BD2815" s="10">
        <v>3</v>
      </c>
      <c r="BE2815" s="10">
        <v>10.8</v>
      </c>
      <c r="BF2815" s="10">
        <v>0.84799830400508802</v>
      </c>
      <c r="BG2815" s="10">
        <v>9.2590712277204099E-2</v>
      </c>
      <c r="BH2815" s="10">
        <v>9.2590712277204099E-2</v>
      </c>
      <c r="BI2815" s="10">
        <v>7</v>
      </c>
      <c r="BJ2815" s="10">
        <v>10.8</v>
      </c>
      <c r="BK2815" s="10">
        <v>0.70710678118654702</v>
      </c>
      <c r="BL2815" s="10">
        <v>8.9099345655433496E-2</v>
      </c>
      <c r="BM2815" s="10">
        <v>2.5456955901552499E-2</v>
      </c>
      <c r="BN2815" s="10">
        <v>5</v>
      </c>
      <c r="BO2815" s="10">
        <v>10.7</v>
      </c>
      <c r="BP2815" s="10">
        <v>0.96152394764082305</v>
      </c>
      <c r="BQ2815" s="10">
        <v>2841</v>
      </c>
      <c r="BR2815" s="10" t="s">
        <v>788</v>
      </c>
      <c r="BS2815" s="10">
        <v>0.78546477120533997</v>
      </c>
      <c r="BT2815" s="10">
        <v>0.10070061169299201</v>
      </c>
      <c r="BU2815" s="10">
        <v>12</v>
      </c>
      <c r="BV2815" s="10">
        <v>38.1</v>
      </c>
      <c r="BW2815" s="10">
        <v>0.99188166468585104</v>
      </c>
      <c r="BX2815" s="10">
        <v>0.96704415393444998</v>
      </c>
      <c r="BY2815" s="10">
        <v>9.4808250385730403E-2</v>
      </c>
      <c r="BZ2815" s="10">
        <v>15</v>
      </c>
      <c r="CA2815" s="10">
        <v>37.4</v>
      </c>
      <c r="CB2815" s="10">
        <v>0.99522852511997995</v>
      </c>
      <c r="CC2815" s="10">
        <v>0.96019610382948895</v>
      </c>
      <c r="CD2815" s="10">
        <v>0.130935832340385</v>
      </c>
      <c r="CE2815" s="10">
        <v>15</v>
      </c>
      <c r="CF2815" s="10">
        <v>37.299999999999997</v>
      </c>
      <c r="CG2815" s="10">
        <v>0.99083016804429902</v>
      </c>
      <c r="CH2815" s="10">
        <v>2839</v>
      </c>
      <c r="CI2815" s="10" t="s">
        <v>786</v>
      </c>
      <c r="CJ2815" s="10">
        <v>0</v>
      </c>
      <c r="CK2815" s="10">
        <v>9.1</v>
      </c>
      <c r="CL2815" s="10">
        <v>23.2</v>
      </c>
      <c r="CM2815" s="10">
        <v>238.9</v>
      </c>
      <c r="CN2815" s="10">
        <v>1.3887549490757699E-2</v>
      </c>
      <c r="CO2815" s="10">
        <v>0.12</v>
      </c>
      <c r="CP2815" s="10">
        <v>9.3699999999999992</v>
      </c>
      <c r="CQ2815" s="10">
        <v>22.8</v>
      </c>
      <c r="CR2815" s="10">
        <v>238.28</v>
      </c>
      <c r="CS2815" s="10">
        <v>1.41829704484556E-2</v>
      </c>
      <c r="CT2815" s="10">
        <v>0</v>
      </c>
      <c r="CU2815" s="10">
        <v>9</v>
      </c>
      <c r="CV2815" s="10">
        <v>22.8</v>
      </c>
      <c r="CW2815" s="10">
        <v>238.3</v>
      </c>
      <c r="CX2815" s="10">
        <v>7.14267493408595E-3</v>
      </c>
      <c r="CY2815" s="10">
        <v>2813</v>
      </c>
      <c r="CZ2815" s="10" t="s">
        <v>300</v>
      </c>
    </row>
    <row r="2816" spans="1:118" x14ac:dyDescent="0.25">
      <c r="A2816" s="10">
        <v>2843</v>
      </c>
      <c r="R2816" s="10">
        <v>2873</v>
      </c>
      <c r="S2816" s="10" t="s">
        <v>304</v>
      </c>
      <c r="T2816" s="10">
        <v>1.3334068198377401E-2</v>
      </c>
      <c r="U2816" s="10">
        <v>0.15600859792101601</v>
      </c>
      <c r="V2816" s="10">
        <v>8</v>
      </c>
      <c r="W2816" s="10">
        <v>11.3</v>
      </c>
      <c r="X2816" s="10">
        <v>8.5159600262455795E-2</v>
      </c>
      <c r="Y2816" s="10">
        <v>2.01524383792267E-2</v>
      </c>
      <c r="Z2816" s="10">
        <v>0.21434866276086501</v>
      </c>
      <c r="AA2816" s="10">
        <v>11</v>
      </c>
      <c r="AB2816" s="10">
        <v>11.3</v>
      </c>
      <c r="AC2816" s="10">
        <v>9.3604309920143999E-2</v>
      </c>
      <c r="AD2816" s="10">
        <v>0.160968926740992</v>
      </c>
      <c r="AE2816" s="10">
        <v>0.171029484662304</v>
      </c>
      <c r="AF2816" s="10">
        <v>12</v>
      </c>
      <c r="AG2816" s="10">
        <v>11.3</v>
      </c>
      <c r="AH2816" s="10">
        <v>0.68536469900499097</v>
      </c>
      <c r="AI2816" s="10">
        <v>2873</v>
      </c>
      <c r="AJ2816" s="10" t="s">
        <v>304</v>
      </c>
      <c r="AK2816" s="10">
        <v>0.52371974923583398</v>
      </c>
      <c r="AL2816" s="10">
        <v>0.21564930850887301</v>
      </c>
      <c r="AM2816" s="10">
        <v>30</v>
      </c>
      <c r="AN2816" s="10">
        <v>10.9</v>
      </c>
      <c r="AO2816" s="10">
        <v>0.92467809847471605</v>
      </c>
      <c r="AP2816" s="10">
        <v>0.66062184357885401</v>
      </c>
      <c r="AQ2816" s="10">
        <v>0.206444326118392</v>
      </c>
      <c r="AR2816" s="10">
        <v>37</v>
      </c>
      <c r="AS2816" s="10">
        <v>10.8</v>
      </c>
      <c r="AT2816" s="10">
        <v>0.95447997803503004</v>
      </c>
      <c r="AU2816" s="10">
        <v>0.68194928253429898</v>
      </c>
      <c r="AV2816" s="10">
        <v>0.200573318392441</v>
      </c>
      <c r="AW2816" s="10">
        <v>38</v>
      </c>
      <c r="AX2816" s="10">
        <v>10.8</v>
      </c>
      <c r="AY2816" s="10">
        <v>0.95936550157127098</v>
      </c>
      <c r="AZ2816" s="10">
        <v>2853</v>
      </c>
      <c r="BA2816" s="10" t="s">
        <v>293</v>
      </c>
      <c r="BB2816" s="10">
        <v>0.15269980178391801</v>
      </c>
      <c r="BC2816" s="10">
        <v>7.08963365425333E-2</v>
      </c>
      <c r="BD2816" s="10">
        <v>9</v>
      </c>
      <c r="BE2816" s="10">
        <v>10.8</v>
      </c>
      <c r="BF2816" s="10">
        <v>0.90700896774843198</v>
      </c>
      <c r="BG2816" s="10">
        <v>0.33717800640017997</v>
      </c>
      <c r="BH2816" s="10">
        <v>0.11239266880006001</v>
      </c>
      <c r="BI2816" s="10">
        <v>19</v>
      </c>
      <c r="BJ2816" s="10">
        <v>10.8</v>
      </c>
      <c r="BK2816" s="10">
        <v>0.94868329805051399</v>
      </c>
      <c r="BL2816" s="10">
        <v>0.47273693151575302</v>
      </c>
      <c r="BM2816" s="10">
        <v>9.3303341746530405E-2</v>
      </c>
      <c r="BN2816" s="10">
        <v>26</v>
      </c>
      <c r="BO2816" s="10">
        <v>10.7</v>
      </c>
      <c r="BP2816" s="10">
        <v>0.98107402827641199</v>
      </c>
      <c r="BQ2816" s="10">
        <v>2842</v>
      </c>
      <c r="BR2816" s="10" t="s">
        <v>789</v>
      </c>
      <c r="BS2816" s="10">
        <v>2.6256033069221498</v>
      </c>
      <c r="BT2816" s="10">
        <v>1.0957242146997901</v>
      </c>
      <c r="BU2816" s="10">
        <v>43</v>
      </c>
      <c r="BV2816" s="10">
        <v>38.200000000000003</v>
      </c>
      <c r="BW2816" s="10">
        <v>0.92286178986769396</v>
      </c>
      <c r="BX2816" s="10">
        <v>3.5631724502822202</v>
      </c>
      <c r="BY2816" s="10">
        <v>1.15961233589067</v>
      </c>
      <c r="BZ2816" s="10">
        <v>58</v>
      </c>
      <c r="CA2816" s="10">
        <v>37.299999999999997</v>
      </c>
      <c r="CB2816" s="10">
        <v>0.95090994422644803</v>
      </c>
      <c r="CC2816" s="10">
        <v>3.6450450736635598</v>
      </c>
      <c r="CD2816" s="10">
        <v>1.31893078323353</v>
      </c>
      <c r="CE2816" s="10">
        <v>60</v>
      </c>
      <c r="CF2816" s="10">
        <v>37.299999999999997</v>
      </c>
      <c r="CG2816" s="10">
        <v>0.94033411728685301</v>
      </c>
      <c r="CH2816" s="10">
        <v>2840</v>
      </c>
      <c r="CI2816" s="10" t="s">
        <v>787</v>
      </c>
      <c r="CJ2816" s="10">
        <v>-3</v>
      </c>
      <c r="CK2816" s="10">
        <v>10</v>
      </c>
      <c r="CL2816" s="10">
        <v>26.1</v>
      </c>
      <c r="CM2816" s="10">
        <v>238.8</v>
      </c>
      <c r="CN2816" s="10">
        <v>0.29190294420093199</v>
      </c>
      <c r="CO2816" s="10">
        <v>0.08</v>
      </c>
      <c r="CP2816" s="10">
        <v>9.41</v>
      </c>
      <c r="CQ2816" s="10">
        <v>23.28</v>
      </c>
      <c r="CR2816" s="10">
        <v>239</v>
      </c>
      <c r="CS2816" s="10">
        <v>7.0420789032038496E-3</v>
      </c>
      <c r="CT2816" s="10">
        <v>0</v>
      </c>
      <c r="CU2816" s="10">
        <v>9</v>
      </c>
      <c r="CV2816" s="10">
        <v>23.3</v>
      </c>
      <c r="CW2816" s="10">
        <v>239.1</v>
      </c>
      <c r="CX2816" s="10">
        <v>0</v>
      </c>
      <c r="CY2816" s="10">
        <v>2814</v>
      </c>
      <c r="CZ2816" s="10" t="s">
        <v>310</v>
      </c>
      <c r="DA2816" s="10">
        <v>7.0000000000000007E-2</v>
      </c>
      <c r="DB2816" s="10">
        <v>1.6E-2</v>
      </c>
      <c r="DC2816" s="10">
        <v>3.99</v>
      </c>
      <c r="DD2816" s="10">
        <v>10.199999999999999</v>
      </c>
      <c r="DF2816" s="10">
        <v>8.5999999999999993E-2</v>
      </c>
      <c r="DG2816" s="10">
        <v>3.2000000000000001E-2</v>
      </c>
      <c r="DH2816" s="10">
        <v>5.0999999999999996</v>
      </c>
      <c r="DI2816" s="10">
        <v>10.199999999999999</v>
      </c>
      <c r="DK2816" s="10">
        <v>0.104</v>
      </c>
      <c r="DL2816" s="10">
        <v>2.1999999999999999E-2</v>
      </c>
      <c r="DM2816" s="10">
        <v>5.91</v>
      </c>
      <c r="DN2816" s="10">
        <v>10.199999999999999</v>
      </c>
    </row>
    <row r="2817" spans="1:118" x14ac:dyDescent="0.25">
      <c r="A2817" s="10">
        <v>2844</v>
      </c>
      <c r="R2817" s="10">
        <v>2874</v>
      </c>
      <c r="S2817" s="10" t="s">
        <v>288</v>
      </c>
      <c r="T2817" s="10">
        <v>0.14671968295308499</v>
      </c>
      <c r="U2817" s="10">
        <v>0.18339960369135599</v>
      </c>
      <c r="V2817" s="10">
        <v>12</v>
      </c>
      <c r="W2817" s="10">
        <v>11.3</v>
      </c>
      <c r="X2817" s="10">
        <v>0.62469504755442395</v>
      </c>
      <c r="Y2817" s="10">
        <v>0.24453280492180801</v>
      </c>
      <c r="Z2817" s="10">
        <v>0.30566600615225997</v>
      </c>
      <c r="AA2817" s="10">
        <v>20</v>
      </c>
      <c r="AB2817" s="10">
        <v>11.3</v>
      </c>
      <c r="AC2817" s="10">
        <v>0.62469504755442395</v>
      </c>
      <c r="AD2817" s="10">
        <v>0.25052382880676199</v>
      </c>
      <c r="AE2817" s="10">
        <v>0.18789287160507201</v>
      </c>
      <c r="AF2817" s="10">
        <v>16</v>
      </c>
      <c r="AG2817" s="10">
        <v>11.3</v>
      </c>
      <c r="AH2817" s="10">
        <v>0.8</v>
      </c>
      <c r="AI2817" s="10">
        <v>2874</v>
      </c>
      <c r="AJ2817" s="10" t="s">
        <v>288</v>
      </c>
      <c r="AK2817" s="10">
        <v>0.43713882040799401</v>
      </c>
      <c r="AL2817" s="10">
        <v>0.11921967829308899</v>
      </c>
      <c r="AM2817" s="10">
        <v>24</v>
      </c>
      <c r="AN2817" s="10">
        <v>10.9</v>
      </c>
      <c r="AO2817" s="10">
        <v>0.96476382123773197</v>
      </c>
      <c r="AP2817" s="10">
        <v>0.72590519556012001</v>
      </c>
      <c r="AQ2817" s="10">
        <v>0.18147629889003</v>
      </c>
      <c r="AR2817" s="10">
        <v>40</v>
      </c>
      <c r="AS2817" s="10">
        <v>10.8</v>
      </c>
      <c r="AT2817" s="10">
        <v>0.97014250014533199</v>
      </c>
      <c r="AU2817" s="10">
        <v>0.55757870888671301</v>
      </c>
      <c r="AV2817" s="10">
        <v>0.159308202539061</v>
      </c>
      <c r="AW2817" s="10">
        <v>31</v>
      </c>
      <c r="AX2817" s="10">
        <v>10.8</v>
      </c>
      <c r="AY2817" s="10">
        <v>0.96152394764082305</v>
      </c>
      <c r="AZ2817" s="10">
        <v>2854</v>
      </c>
      <c r="BA2817" s="10" t="s">
        <v>296</v>
      </c>
      <c r="BQ2817" s="10">
        <v>2843</v>
      </c>
      <c r="BR2817" s="10" t="s">
        <v>790</v>
      </c>
      <c r="CH2817" s="10">
        <v>2841</v>
      </c>
      <c r="CI2817" s="10" t="s">
        <v>788</v>
      </c>
      <c r="CJ2817" s="10">
        <v>0.21</v>
      </c>
      <c r="CK2817" s="10">
        <v>4.2000000000000003E-2</v>
      </c>
      <c r="CL2817" s="10">
        <v>3.2367709981306199</v>
      </c>
      <c r="CM2817" s="10">
        <v>38.200000000000003</v>
      </c>
      <c r="CN2817" s="10">
        <v>0.98058067569092</v>
      </c>
      <c r="CO2817" s="10">
        <v>0.38814368084658002</v>
      </c>
      <c r="CP2817" s="10">
        <v>7.2776940158733802E-2</v>
      </c>
      <c r="CQ2817" s="10">
        <v>6</v>
      </c>
      <c r="CR2817" s="10">
        <v>38</v>
      </c>
      <c r="CS2817" s="10">
        <v>0.98287218693432199</v>
      </c>
      <c r="CT2817" s="10">
        <v>0.39156619877047599</v>
      </c>
      <c r="CU2817" s="10">
        <v>5.87349298155714E-2</v>
      </c>
      <c r="CV2817" s="10">
        <v>6</v>
      </c>
      <c r="CW2817" s="10">
        <v>38.1</v>
      </c>
      <c r="CX2817" s="10">
        <v>0.98893635286829795</v>
      </c>
      <c r="CY2817" s="10">
        <v>2815</v>
      </c>
      <c r="CZ2817" s="10" t="s">
        <v>316</v>
      </c>
      <c r="DA2817" s="10">
        <v>6.0999999999999999E-2</v>
      </c>
      <c r="DB2817" s="10">
        <v>4.2000000000000003E-2</v>
      </c>
      <c r="DC2817" s="10">
        <v>4.1399999999999997</v>
      </c>
      <c r="DD2817" s="10">
        <v>10.199999999999999</v>
      </c>
      <c r="DF2817" s="10">
        <v>4.4999999999999998E-2</v>
      </c>
      <c r="DG2817" s="10">
        <v>6.8000000000000005E-2</v>
      </c>
      <c r="DH2817" s="10">
        <v>4.51</v>
      </c>
      <c r="DI2817" s="10">
        <v>10.199999999999999</v>
      </c>
      <c r="DK2817" s="10">
        <v>8.4000000000000005E-2</v>
      </c>
      <c r="DL2817" s="10">
        <v>6.3E-2</v>
      </c>
      <c r="DM2817" s="10">
        <v>5.84</v>
      </c>
      <c r="DN2817" s="10">
        <v>10.199999999999999</v>
      </c>
    </row>
    <row r="2818" spans="1:118" x14ac:dyDescent="0.25">
      <c r="A2818" s="10">
        <v>2845</v>
      </c>
      <c r="R2818" s="10">
        <v>2875</v>
      </c>
      <c r="S2818" s="10" t="s">
        <v>315</v>
      </c>
      <c r="T2818" s="10">
        <v>0.45512978490035999</v>
      </c>
      <c r="U2818" s="10">
        <v>0.53788065488224301</v>
      </c>
      <c r="V2818" s="10">
        <v>36</v>
      </c>
      <c r="W2818" s="10">
        <v>11.3</v>
      </c>
      <c r="X2818" s="10">
        <v>0.64594224146617396</v>
      </c>
      <c r="Y2818" s="10">
        <v>0.70797966540056101</v>
      </c>
      <c r="Z2818" s="10">
        <v>0.83670324092793502</v>
      </c>
      <c r="AA2818" s="10">
        <v>56</v>
      </c>
      <c r="AB2818" s="10">
        <v>11.3</v>
      </c>
      <c r="AC2818" s="10">
        <v>0.64594224146617396</v>
      </c>
      <c r="AD2818" s="10">
        <v>0.91896920934972803</v>
      </c>
      <c r="AE2818" s="10">
        <v>0.59732998607732302</v>
      </c>
      <c r="AF2818" s="10">
        <v>56</v>
      </c>
      <c r="AG2818" s="10">
        <v>11.3</v>
      </c>
      <c r="AH2818" s="10">
        <v>0.83844361630063702</v>
      </c>
      <c r="AI2818" s="10">
        <v>2875</v>
      </c>
      <c r="AJ2818" s="10" t="s">
        <v>315</v>
      </c>
      <c r="AK2818" s="10">
        <v>1.56598922917188</v>
      </c>
      <c r="AL2818" s="10">
        <v>0.65936388596710704</v>
      </c>
      <c r="AM2818" s="10">
        <v>90</v>
      </c>
      <c r="AN2818" s="10">
        <v>10.9</v>
      </c>
      <c r="AO2818" s="10">
        <v>0.92163537513806504</v>
      </c>
      <c r="AP2818" s="10">
        <v>2.2957337715776598</v>
      </c>
      <c r="AQ2818" s="10">
        <v>0.68021741380078704</v>
      </c>
      <c r="AR2818" s="10">
        <v>128</v>
      </c>
      <c r="AS2818" s="10">
        <v>10.8</v>
      </c>
      <c r="AT2818" s="10">
        <v>0.958798112708387</v>
      </c>
      <c r="AU2818" s="10">
        <v>2.1117990927169199</v>
      </c>
      <c r="AV2818" s="10">
        <v>0.70393303090563897</v>
      </c>
      <c r="AW2818" s="10">
        <v>119</v>
      </c>
      <c r="AX2818" s="10">
        <v>10.8</v>
      </c>
      <c r="AY2818" s="10">
        <v>0.94868329805051399</v>
      </c>
      <c r="AZ2818" s="10">
        <v>2855</v>
      </c>
      <c r="BA2818" s="10" t="s">
        <v>309</v>
      </c>
      <c r="BB2818" s="10">
        <v>0.15248885952080801</v>
      </c>
      <c r="BC2818" s="10">
        <v>0.108347347554258</v>
      </c>
      <c r="BD2818" s="10">
        <v>10</v>
      </c>
      <c r="BE2818" s="10">
        <v>10.8</v>
      </c>
      <c r="BF2818" s="10">
        <v>0.81518040826627403</v>
      </c>
      <c r="BG2818" s="10">
        <v>0.29683377770237401</v>
      </c>
      <c r="BH2818" s="10">
        <v>0.19547590238936799</v>
      </c>
      <c r="BI2818" s="10">
        <v>19</v>
      </c>
      <c r="BJ2818" s="10">
        <v>10.8</v>
      </c>
      <c r="BK2818" s="10">
        <v>0.83517086481987801</v>
      </c>
      <c r="BL2818" s="10">
        <v>0.50563343919430503</v>
      </c>
      <c r="BM2818" s="10">
        <v>0.116684639814071</v>
      </c>
      <c r="BN2818" s="10">
        <v>28</v>
      </c>
      <c r="BO2818" s="10">
        <v>10.7</v>
      </c>
      <c r="BP2818" s="10">
        <v>0.97439119569461996</v>
      </c>
      <c r="BQ2818" s="10">
        <v>2844</v>
      </c>
      <c r="BR2818" s="10" t="s">
        <v>791</v>
      </c>
      <c r="BS2818" s="10">
        <v>0.326773427580905</v>
      </c>
      <c r="BT2818" s="10">
        <v>5.15958043548796E-2</v>
      </c>
      <c r="BU2818" s="10">
        <v>5</v>
      </c>
      <c r="BV2818" s="10">
        <v>38.200000000000003</v>
      </c>
      <c r="BW2818" s="10">
        <v>0.98776296532906904</v>
      </c>
      <c r="BX2818" s="10">
        <v>0.44901709822151298</v>
      </c>
      <c r="BY2818" s="10">
        <v>5.3882051786581599E-2</v>
      </c>
      <c r="BZ2818" s="10">
        <v>7</v>
      </c>
      <c r="CA2818" s="10">
        <v>37.299999999999997</v>
      </c>
      <c r="CB2818" s="10">
        <v>0.99287683848692199</v>
      </c>
      <c r="CC2818" s="10">
        <v>0.448091515120428</v>
      </c>
      <c r="CD2818" s="10">
        <v>6.1103388425512703E-2</v>
      </c>
      <c r="CE2818" s="10">
        <v>7</v>
      </c>
      <c r="CF2818" s="10">
        <v>37.299999999999997</v>
      </c>
      <c r="CG2818" s="10">
        <v>0.99083016804429902</v>
      </c>
      <c r="CH2818" s="10">
        <v>2842</v>
      </c>
      <c r="CI2818" s="10" t="s">
        <v>789</v>
      </c>
      <c r="CJ2818" s="10">
        <v>0.99579201293930297</v>
      </c>
      <c r="CK2818" s="10">
        <v>0.83958934424294196</v>
      </c>
      <c r="CL2818" s="10">
        <v>20</v>
      </c>
      <c r="CM2818" s="10">
        <v>37.6</v>
      </c>
      <c r="CN2818" s="10">
        <v>0.76452232277577903</v>
      </c>
      <c r="CO2818" s="10">
        <v>1.78941978432468</v>
      </c>
      <c r="CP2818" s="10">
        <v>0.84207989850573195</v>
      </c>
      <c r="CQ2818" s="10">
        <v>30</v>
      </c>
      <c r="CR2818" s="10">
        <v>38.06</v>
      </c>
      <c r="CS2818" s="10">
        <v>0.90481870220099403</v>
      </c>
      <c r="CT2818" s="10">
        <v>1.8450535425621399</v>
      </c>
      <c r="CU2818" s="10">
        <v>0.84564954034098005</v>
      </c>
      <c r="CV2818" s="10">
        <v>31</v>
      </c>
      <c r="CW2818" s="10">
        <v>37.799999999999997</v>
      </c>
      <c r="CX2818" s="10">
        <v>0.90906482289428403</v>
      </c>
      <c r="CY2818" s="10">
        <v>2816</v>
      </c>
      <c r="CZ2818" s="10" t="s">
        <v>312</v>
      </c>
      <c r="DA2818" s="10">
        <v>0</v>
      </c>
      <c r="DB2818" s="10">
        <v>0</v>
      </c>
      <c r="DC2818" s="10">
        <v>0</v>
      </c>
      <c r="DD2818" s="10">
        <v>10.199999999999999</v>
      </c>
      <c r="DF2818" s="10">
        <v>0.06</v>
      </c>
      <c r="DG2818" s="10">
        <v>0</v>
      </c>
      <c r="DH2818" s="10">
        <v>3.33</v>
      </c>
      <c r="DI2818" s="10">
        <v>10.199999999999999</v>
      </c>
      <c r="DK2818" s="10">
        <v>0</v>
      </c>
      <c r="DL2818" s="10">
        <v>0</v>
      </c>
      <c r="DM2818" s="10">
        <v>0</v>
      </c>
      <c r="DN2818" s="10">
        <v>10.199999999999999</v>
      </c>
    </row>
    <row r="2819" spans="1:118" x14ac:dyDescent="0.25">
      <c r="A2819" s="10">
        <v>2846</v>
      </c>
      <c r="R2819" s="10">
        <v>2876</v>
      </c>
      <c r="S2819" s="10" t="s">
        <v>306</v>
      </c>
      <c r="T2819" s="10">
        <v>0.14091965370380399</v>
      </c>
      <c r="U2819" s="10">
        <v>0.18789287160507201</v>
      </c>
      <c r="V2819" s="10">
        <v>12</v>
      </c>
      <c r="W2819" s="10">
        <v>11.3</v>
      </c>
      <c r="X2819" s="10">
        <v>0.6</v>
      </c>
      <c r="Y2819" s="10">
        <v>0.14091965370380399</v>
      </c>
      <c r="Z2819" s="10">
        <v>0.18789287160507201</v>
      </c>
      <c r="AA2819" s="10">
        <v>12</v>
      </c>
      <c r="AB2819" s="10">
        <v>11.3</v>
      </c>
      <c r="AC2819" s="10">
        <v>0.6</v>
      </c>
      <c r="AD2819" s="10">
        <v>0.240572170419456</v>
      </c>
      <c r="AE2819" s="10">
        <v>0.20047680868288001</v>
      </c>
      <c r="AF2819" s="10">
        <v>16</v>
      </c>
      <c r="AG2819" s="10">
        <v>11.3</v>
      </c>
      <c r="AH2819" s="10">
        <v>0.76822127959737596</v>
      </c>
      <c r="AI2819" s="10">
        <v>2876</v>
      </c>
      <c r="AJ2819" s="10" t="s">
        <v>306</v>
      </c>
      <c r="AK2819" s="10">
        <v>0.743683089032386</v>
      </c>
      <c r="AL2819" s="10">
        <v>0.13123819218218599</v>
      </c>
      <c r="AM2819" s="10">
        <v>40</v>
      </c>
      <c r="AN2819" s="10">
        <v>10.9</v>
      </c>
      <c r="AO2819" s="10">
        <v>0.984783558817937</v>
      </c>
      <c r="AP2819" s="10">
        <v>0.78175917387683702</v>
      </c>
      <c r="AQ2819" s="10">
        <v>7.8175917387683702E-2</v>
      </c>
      <c r="AR2819" s="10">
        <v>42</v>
      </c>
      <c r="AS2819" s="10">
        <v>10.8</v>
      </c>
      <c r="AT2819" s="10">
        <v>0.99503719020998904</v>
      </c>
      <c r="AU2819" s="10">
        <v>0.90412994043400097</v>
      </c>
      <c r="AV2819" s="10">
        <v>0.15068832340566701</v>
      </c>
      <c r="AW2819" s="10">
        <v>49</v>
      </c>
      <c r="AX2819" s="10">
        <v>10.8</v>
      </c>
      <c r="AY2819" s="10">
        <v>0.98639392383214397</v>
      </c>
      <c r="AZ2819" s="10">
        <v>2856</v>
      </c>
      <c r="BA2819" s="10" t="s">
        <v>300</v>
      </c>
      <c r="BB2819" s="10">
        <v>3.9681733833087499E-2</v>
      </c>
      <c r="BC2819" s="10">
        <v>3.9681733833087499E-2</v>
      </c>
      <c r="BD2819" s="10">
        <v>3</v>
      </c>
      <c r="BE2819" s="10">
        <v>10.8</v>
      </c>
      <c r="BF2819" s="10">
        <v>0.70710678118654802</v>
      </c>
      <c r="BG2819" s="10">
        <v>6.6021701370860802E-2</v>
      </c>
      <c r="BH2819" s="10">
        <v>3.52115740644591E-2</v>
      </c>
      <c r="BI2819" s="10">
        <v>4</v>
      </c>
      <c r="BJ2819" s="10">
        <v>10.8</v>
      </c>
      <c r="BK2819" s="10">
        <v>0.88235294117647101</v>
      </c>
      <c r="BL2819" s="10">
        <v>0.103552019714177</v>
      </c>
      <c r="BM2819" s="10">
        <v>4.0520355540330101E-2</v>
      </c>
      <c r="BN2819" s="10">
        <v>6</v>
      </c>
      <c r="BO2819" s="10">
        <v>10.7</v>
      </c>
      <c r="BP2819" s="10">
        <v>0.93124277970575298</v>
      </c>
      <c r="BQ2819" s="10">
        <v>2845</v>
      </c>
      <c r="BR2819" s="10" t="s">
        <v>792</v>
      </c>
      <c r="BS2819" s="10">
        <v>1.17167859627672</v>
      </c>
      <c r="BT2819" s="10">
        <v>0.19527976604611999</v>
      </c>
      <c r="BU2819" s="10">
        <v>18</v>
      </c>
      <c r="BV2819" s="10">
        <v>38.1</v>
      </c>
      <c r="BW2819" s="10">
        <v>0.98639392383214397</v>
      </c>
      <c r="BX2819" s="10">
        <v>1.3507578552788899</v>
      </c>
      <c r="BY2819" s="10">
        <v>0.16128452003329999</v>
      </c>
      <c r="BZ2819" s="10">
        <v>21</v>
      </c>
      <c r="CA2819" s="10">
        <v>37.4</v>
      </c>
      <c r="CB2819" s="10">
        <v>0.99294679316942802</v>
      </c>
      <c r="CC2819" s="10">
        <v>1.3999399975325899</v>
      </c>
      <c r="CD2819" s="10">
        <v>0.24560350833905101</v>
      </c>
      <c r="CE2819" s="10">
        <v>22</v>
      </c>
      <c r="CF2819" s="10">
        <v>37.299999999999997</v>
      </c>
      <c r="CG2819" s="10">
        <v>0.98495702464631396</v>
      </c>
      <c r="CH2819" s="10">
        <v>2843</v>
      </c>
      <c r="CI2819" s="10" t="s">
        <v>790</v>
      </c>
      <c r="CY2819" s="10">
        <v>2817</v>
      </c>
      <c r="CZ2819" s="10" t="s">
        <v>317</v>
      </c>
      <c r="DA2819" s="10">
        <v>0.12</v>
      </c>
      <c r="DB2819" s="10">
        <v>0.04</v>
      </c>
      <c r="DC2819" s="10">
        <v>7.03</v>
      </c>
      <c r="DD2819" s="10">
        <v>10.199999999999999</v>
      </c>
      <c r="DF2819" s="10">
        <v>0.12</v>
      </c>
      <c r="DG2819" s="10">
        <v>0.04</v>
      </c>
      <c r="DH2819" s="10">
        <v>7.03</v>
      </c>
      <c r="DI2819" s="10">
        <v>10.199999999999999</v>
      </c>
      <c r="DK2819" s="10">
        <v>0.1</v>
      </c>
      <c r="DL2819" s="10">
        <v>0.04</v>
      </c>
      <c r="DM2819" s="10">
        <v>5.99</v>
      </c>
      <c r="DN2819" s="10">
        <v>10.199999999999999</v>
      </c>
    </row>
    <row r="2820" spans="1:118" x14ac:dyDescent="0.25">
      <c r="A2820" s="10">
        <v>2847</v>
      </c>
      <c r="R2820" s="10">
        <v>2877</v>
      </c>
      <c r="S2820" s="10" t="s">
        <v>291</v>
      </c>
      <c r="V2820" s="10" t="s">
        <v>842</v>
      </c>
      <c r="W2820" s="10">
        <v>11.3</v>
      </c>
      <c r="X2820" s="10">
        <v>0.93</v>
      </c>
      <c r="AA2820" s="10" t="s">
        <v>842</v>
      </c>
      <c r="AB2820" s="10">
        <v>11.3</v>
      </c>
      <c r="AC2820" s="10">
        <v>0.93</v>
      </c>
      <c r="AF2820" s="10" t="s">
        <v>842</v>
      </c>
      <c r="AG2820" s="10">
        <v>11.3</v>
      </c>
      <c r="AH2820" s="10">
        <v>0.93</v>
      </c>
      <c r="AI2820" s="10">
        <v>2877</v>
      </c>
      <c r="AJ2820" s="10" t="s">
        <v>291</v>
      </c>
      <c r="AK2820" s="10">
        <v>5.3398876392673301E-2</v>
      </c>
      <c r="AL2820" s="10">
        <v>5.3398876392673301E-2</v>
      </c>
      <c r="AM2820" s="10">
        <v>4</v>
      </c>
      <c r="AN2820" s="10">
        <v>10.9</v>
      </c>
      <c r="AO2820" s="10">
        <v>0.70710678118654802</v>
      </c>
      <c r="AP2820" s="10">
        <v>5.2908978444116697E-2</v>
      </c>
      <c r="AQ2820" s="10">
        <v>5.2908978444116697E-2</v>
      </c>
      <c r="AR2820" s="10">
        <v>4</v>
      </c>
      <c r="AS2820" s="10">
        <v>10.8</v>
      </c>
      <c r="AT2820" s="10">
        <v>0.70710678118654802</v>
      </c>
      <c r="AU2820" s="10">
        <v>5.2908978444116697E-2</v>
      </c>
      <c r="AV2820" s="10">
        <v>5.2908978444116697E-2</v>
      </c>
      <c r="AW2820" s="10">
        <v>4</v>
      </c>
      <c r="AX2820" s="10">
        <v>10.8</v>
      </c>
      <c r="AY2820" s="10">
        <v>0.70710678118654802</v>
      </c>
      <c r="AZ2820" s="10">
        <v>2857</v>
      </c>
      <c r="BA2820" s="10" t="s">
        <v>779</v>
      </c>
      <c r="BQ2820" s="10">
        <v>2846</v>
      </c>
      <c r="BR2820" s="10" t="s">
        <v>10</v>
      </c>
      <c r="CH2820" s="10">
        <v>2844</v>
      </c>
      <c r="CI2820" s="10" t="s">
        <v>791</v>
      </c>
      <c r="CJ2820" s="10">
        <v>6.0467146964851601E-2</v>
      </c>
      <c r="CK2820" s="10">
        <v>2.4186858785940599E-2</v>
      </c>
      <c r="CL2820" s="10">
        <v>1</v>
      </c>
      <c r="CM2820" s="10">
        <v>37.6</v>
      </c>
      <c r="CN2820" s="10">
        <v>0.92847669088525897</v>
      </c>
      <c r="CO2820" s="10">
        <v>0.19186077599318199</v>
      </c>
      <c r="CP2820" s="10">
        <v>4.7965193998295498E-2</v>
      </c>
      <c r="CQ2820" s="10">
        <v>3</v>
      </c>
      <c r="CR2820" s="10">
        <v>38.06</v>
      </c>
      <c r="CS2820" s="10">
        <v>0.97014250014533199</v>
      </c>
      <c r="CT2820" s="10">
        <v>0.127824902296301</v>
      </c>
      <c r="CU2820" s="10">
        <v>2.8405533843622401E-2</v>
      </c>
      <c r="CV2820" s="10">
        <v>2</v>
      </c>
      <c r="CW2820" s="10">
        <v>37.799999999999997</v>
      </c>
      <c r="CX2820" s="10">
        <v>0.97618706018395296</v>
      </c>
      <c r="CY2820" s="10">
        <v>2818</v>
      </c>
      <c r="CZ2820" s="10" t="s">
        <v>313</v>
      </c>
    </row>
    <row r="2821" spans="1:118" x14ac:dyDescent="0.25">
      <c r="A2821" s="10">
        <v>2848</v>
      </c>
      <c r="R2821" s="10">
        <v>2878</v>
      </c>
      <c r="S2821" s="10" t="s">
        <v>307</v>
      </c>
      <c r="T2821" s="10">
        <v>5.5358468186899899E-2</v>
      </c>
      <c r="U2821" s="10">
        <v>5.5358468186899899E-2</v>
      </c>
      <c r="V2821" s="10">
        <v>4</v>
      </c>
      <c r="W2821" s="10">
        <v>11.3</v>
      </c>
      <c r="X2821" s="10">
        <v>0.70710678118654802</v>
      </c>
      <c r="Y2821" s="10">
        <v>5.5358468186899899E-2</v>
      </c>
      <c r="Z2821" s="10">
        <v>5.5358468186899899E-2</v>
      </c>
      <c r="AA2821" s="10">
        <v>4</v>
      </c>
      <c r="AB2821" s="10">
        <v>11.3</v>
      </c>
      <c r="AC2821" s="10">
        <v>0.70710678118654802</v>
      </c>
      <c r="AD2821" s="10">
        <v>7.0023538899430096E-2</v>
      </c>
      <c r="AE2821" s="10">
        <v>3.5011769449714999E-2</v>
      </c>
      <c r="AF2821" s="10">
        <v>4</v>
      </c>
      <c r="AG2821" s="10">
        <v>11.3</v>
      </c>
      <c r="AH2821" s="10">
        <v>0.89442719099991597</v>
      </c>
      <c r="AI2821" s="10">
        <v>2878</v>
      </c>
      <c r="AJ2821" s="10" t="s">
        <v>307</v>
      </c>
      <c r="AK2821" s="10">
        <v>0.18315663499086399</v>
      </c>
      <c r="AL2821" s="10">
        <v>4.5789158747715997E-2</v>
      </c>
      <c r="AM2821" s="10">
        <v>10</v>
      </c>
      <c r="AN2821" s="10">
        <v>10.9</v>
      </c>
      <c r="AO2821" s="10">
        <v>0.97014250014533199</v>
      </c>
      <c r="AP2821" s="10">
        <v>0.22447378466092699</v>
      </c>
      <c r="AQ2821" s="10">
        <v>0</v>
      </c>
      <c r="AR2821" s="10">
        <v>12</v>
      </c>
      <c r="AS2821" s="10">
        <v>10.8</v>
      </c>
      <c r="AT2821" s="10">
        <v>1</v>
      </c>
      <c r="AU2821" s="10">
        <v>0.21295453035800899</v>
      </c>
      <c r="AV2821" s="10">
        <v>7.0984843452669602E-2</v>
      </c>
      <c r="AW2821" s="10">
        <v>12</v>
      </c>
      <c r="AX2821" s="10">
        <v>10.8</v>
      </c>
      <c r="AY2821" s="10">
        <v>0.94868329805051399</v>
      </c>
      <c r="AZ2821" s="10">
        <v>2858</v>
      </c>
      <c r="BA2821" s="10" t="s">
        <v>780</v>
      </c>
      <c r="BB2821" s="10">
        <v>1.2925708002923699</v>
      </c>
      <c r="BC2821" s="10">
        <v>0.28345850883604601</v>
      </c>
      <c r="BD2821" s="10">
        <v>20</v>
      </c>
      <c r="BE2821" s="10">
        <v>38.200000000000003</v>
      </c>
      <c r="BF2821" s="10">
        <v>0.976788088344826</v>
      </c>
      <c r="BG2821" s="10">
        <v>0.68324304125684199</v>
      </c>
      <c r="BH2821" s="10">
        <v>0.515060138793619</v>
      </c>
      <c r="BI2821" s="10">
        <v>13</v>
      </c>
      <c r="BJ2821" s="10">
        <v>38</v>
      </c>
      <c r="BK2821" s="10">
        <v>0.79852338824205704</v>
      </c>
      <c r="BL2821" s="10">
        <v>1.98220569408458</v>
      </c>
      <c r="BM2821" s="10">
        <v>0.71191894646699705</v>
      </c>
      <c r="BN2821" s="10">
        <v>32</v>
      </c>
      <c r="BO2821" s="10">
        <v>38</v>
      </c>
      <c r="BP2821" s="10">
        <v>0.94114061765537804</v>
      </c>
      <c r="BQ2821" s="10">
        <v>2847</v>
      </c>
      <c r="BR2821" s="10" t="s">
        <v>11</v>
      </c>
      <c r="CH2821" s="10">
        <v>2845</v>
      </c>
      <c r="CI2821" s="10" t="s">
        <v>792</v>
      </c>
      <c r="CJ2821" s="10">
        <v>0.27300000000000002</v>
      </c>
      <c r="CK2821" s="10">
        <v>0.126</v>
      </c>
      <c r="CL2821" s="10">
        <v>4.54435483630684</v>
      </c>
      <c r="CM2821" s="10">
        <v>38.200000000000003</v>
      </c>
      <c r="CN2821" s="10">
        <v>0.90795938450045199</v>
      </c>
      <c r="CO2821" s="10">
        <v>0.44819664407451398</v>
      </c>
      <c r="CP2821" s="10">
        <v>0.106713486684408</v>
      </c>
      <c r="CQ2821" s="10">
        <v>7</v>
      </c>
      <c r="CR2821" s="10">
        <v>38</v>
      </c>
      <c r="CS2821" s="10">
        <v>0.97280621468536699</v>
      </c>
      <c r="CT2821" s="10">
        <v>0.50932688249371705</v>
      </c>
      <c r="CU2821" s="10">
        <v>0.13890733158919599</v>
      </c>
      <c r="CV2821" s="10">
        <v>8</v>
      </c>
      <c r="CW2821" s="10">
        <v>38.1</v>
      </c>
      <c r="CX2821" s="10">
        <v>0.96476382123773197</v>
      </c>
      <c r="CY2821" s="10">
        <v>2819</v>
      </c>
      <c r="CZ2821" s="10" t="s">
        <v>318</v>
      </c>
    </row>
    <row r="2822" spans="1:118" x14ac:dyDescent="0.25">
      <c r="A2822" s="10">
        <v>2849</v>
      </c>
      <c r="R2822" s="10">
        <v>2879</v>
      </c>
      <c r="S2822" s="10" t="s">
        <v>744</v>
      </c>
      <c r="T2822" s="10">
        <v>0.88099032276183398</v>
      </c>
      <c r="U2822" s="10">
        <v>0.66074274207137595</v>
      </c>
      <c r="V2822" s="10">
        <v>17</v>
      </c>
      <c r="W2822" s="10">
        <v>37.4</v>
      </c>
      <c r="X2822" s="10">
        <v>0.8</v>
      </c>
      <c r="Y2822" s="10">
        <v>1.7719467816133601</v>
      </c>
      <c r="Z2822" s="10">
        <v>0.78529459639682997</v>
      </c>
      <c r="AA2822" s="10">
        <v>30</v>
      </c>
      <c r="AB2822" s="10">
        <v>37.299999999999997</v>
      </c>
      <c r="AC2822" s="10">
        <v>0.914239456080575</v>
      </c>
      <c r="AD2822" s="10">
        <v>1.8876710221858</v>
      </c>
      <c r="AE2822" s="10">
        <v>0.62922367406193302</v>
      </c>
      <c r="AF2822" s="10">
        <v>32</v>
      </c>
      <c r="AG2822" s="10">
        <v>35.9</v>
      </c>
      <c r="AH2822" s="10">
        <v>0.94868329805051399</v>
      </c>
      <c r="AI2822" s="10">
        <v>2879</v>
      </c>
      <c r="AJ2822" s="10" t="s">
        <v>744</v>
      </c>
      <c r="AK2822" s="10">
        <v>3.1621423158773299</v>
      </c>
      <c r="AL2822" s="10">
        <v>1.2648569263509299</v>
      </c>
      <c r="AM2822" s="10">
        <v>53</v>
      </c>
      <c r="AN2822" s="10">
        <v>37.1</v>
      </c>
      <c r="AO2822" s="10">
        <v>0.92847669088525897</v>
      </c>
      <c r="AP2822" s="10">
        <v>4.0222546908624697</v>
      </c>
      <c r="AQ2822" s="10">
        <v>1.2066764072587399</v>
      </c>
      <c r="AR2822" s="10">
        <v>65</v>
      </c>
      <c r="AS2822" s="10">
        <v>37.299999999999997</v>
      </c>
      <c r="AT2822" s="10">
        <v>0.95782628522115099</v>
      </c>
      <c r="AU2822" s="10">
        <v>4.2948554901094296</v>
      </c>
      <c r="AV2822" s="10">
        <v>1.1713242245752999</v>
      </c>
      <c r="AW2822" s="10">
        <v>71</v>
      </c>
      <c r="AX2822" s="10">
        <v>36.200000000000003</v>
      </c>
      <c r="AY2822" s="10">
        <v>0.96476382123773197</v>
      </c>
      <c r="AZ2822" s="10">
        <v>2859</v>
      </c>
      <c r="BA2822" s="10" t="s">
        <v>781</v>
      </c>
      <c r="BB2822" s="10">
        <v>2.9932158588405202</v>
      </c>
      <c r="BC2822" s="10">
        <v>3.26989967772495</v>
      </c>
      <c r="BD2822" s="10">
        <v>67</v>
      </c>
      <c r="BE2822" s="10">
        <v>38.200000000000003</v>
      </c>
      <c r="BF2822" s="10">
        <v>0.67521058913973198</v>
      </c>
      <c r="BG2822" s="10">
        <v>2.0473089906582702</v>
      </c>
      <c r="BH2822" s="10">
        <v>1.7580153289348199</v>
      </c>
      <c r="BI2822" s="10">
        <v>41</v>
      </c>
      <c r="BJ2822" s="10">
        <v>38</v>
      </c>
      <c r="BK2822" s="10">
        <v>0.75867419568093397</v>
      </c>
      <c r="BL2822" s="10">
        <v>3.2257617720213698</v>
      </c>
      <c r="BM2822" s="10">
        <v>3.4715340975087199</v>
      </c>
      <c r="BN2822" s="10">
        <v>72</v>
      </c>
      <c r="BO2822" s="10">
        <v>38</v>
      </c>
      <c r="BP2822" s="10">
        <v>0.68069971762358905</v>
      </c>
      <c r="BQ2822" s="10">
        <v>2848</v>
      </c>
      <c r="BR2822" s="10" t="s">
        <v>288</v>
      </c>
      <c r="BS2822" s="10">
        <v>1.87061487217439E-2</v>
      </c>
      <c r="BT2822" s="10">
        <v>0</v>
      </c>
      <c r="BU2822" s="10">
        <v>1</v>
      </c>
      <c r="BV2822" s="10">
        <v>10.8</v>
      </c>
      <c r="BW2822" s="10">
        <v>1</v>
      </c>
      <c r="BX2822" s="10">
        <v>1.8532943640986999E-2</v>
      </c>
      <c r="BY2822" s="10">
        <v>0</v>
      </c>
      <c r="BZ2822" s="10">
        <v>1</v>
      </c>
      <c r="CA2822" s="10">
        <v>10.7</v>
      </c>
      <c r="CB2822" s="10">
        <v>1</v>
      </c>
      <c r="CC2822" s="10">
        <v>1.8359738560230099E-2</v>
      </c>
      <c r="CD2822" s="10">
        <v>0</v>
      </c>
      <c r="CE2822" s="10">
        <v>1</v>
      </c>
      <c r="CF2822" s="10">
        <v>10.6</v>
      </c>
      <c r="CG2822" s="10">
        <v>1</v>
      </c>
      <c r="CH2822" s="10">
        <v>2846</v>
      </c>
      <c r="CI2822" s="10" t="s">
        <v>10</v>
      </c>
      <c r="CY2822" s="10">
        <v>3298</v>
      </c>
      <c r="CZ2822" s="10" t="s">
        <v>611</v>
      </c>
    </row>
    <row r="2823" spans="1:118" x14ac:dyDescent="0.25">
      <c r="A2823" s="10">
        <v>2850</v>
      </c>
      <c r="R2823" s="10">
        <v>2880</v>
      </c>
      <c r="S2823" s="10" t="s">
        <v>745</v>
      </c>
      <c r="AI2823" s="10">
        <v>2880</v>
      </c>
      <c r="AJ2823" s="10" t="s">
        <v>745</v>
      </c>
      <c r="AZ2823" s="10">
        <v>2860</v>
      </c>
      <c r="BA2823" s="10" t="s">
        <v>10</v>
      </c>
      <c r="BQ2823" s="10">
        <v>2849</v>
      </c>
      <c r="BR2823" s="10" t="s">
        <v>315</v>
      </c>
      <c r="BS2823" s="10">
        <v>8.8081821278961997E-2</v>
      </c>
      <c r="BT2823" s="10">
        <v>3.1457793313915003E-2</v>
      </c>
      <c r="BU2823" s="10">
        <v>5</v>
      </c>
      <c r="BV2823" s="10">
        <v>10.8</v>
      </c>
      <c r="BW2823" s="10">
        <v>0.941741911594837</v>
      </c>
      <c r="BX2823" s="10">
        <v>0.106508043371157</v>
      </c>
      <c r="BY2823" s="10">
        <v>3.1952413011347103E-2</v>
      </c>
      <c r="BZ2823" s="10">
        <v>6</v>
      </c>
      <c r="CA2823" s="10">
        <v>10.7</v>
      </c>
      <c r="CB2823" s="10">
        <v>0.95782628522115099</v>
      </c>
      <c r="CC2823" s="10">
        <v>0.103740811728555</v>
      </c>
      <c r="CD2823" s="10">
        <v>3.7050289903055297E-2</v>
      </c>
      <c r="CE2823" s="10">
        <v>6</v>
      </c>
      <c r="CF2823" s="10">
        <v>10.6</v>
      </c>
      <c r="CG2823" s="10">
        <v>0.941741911594837</v>
      </c>
      <c r="CH2823" s="10">
        <v>2847</v>
      </c>
      <c r="CI2823" s="10" t="s">
        <v>11</v>
      </c>
      <c r="CY2823" s="10">
        <v>2820</v>
      </c>
      <c r="CZ2823" s="10" t="s">
        <v>605</v>
      </c>
      <c r="DA2823" s="10">
        <v>0.19400000000000001</v>
      </c>
      <c r="DB2823" s="10">
        <v>0.44</v>
      </c>
      <c r="DC2823" s="10">
        <v>27.25</v>
      </c>
      <c r="DD2823" s="10">
        <v>10.199999999999999</v>
      </c>
      <c r="DF2823" s="10">
        <v>0.20399999999999999</v>
      </c>
      <c r="DG2823" s="10">
        <v>0.44</v>
      </c>
      <c r="DH2823" s="10">
        <v>27.48</v>
      </c>
      <c r="DI2823" s="10">
        <v>10.199999999999999</v>
      </c>
      <c r="DK2823" s="10">
        <v>0.17399999999999999</v>
      </c>
      <c r="DL2823" s="10">
        <v>0.38</v>
      </c>
      <c r="DM2823" s="10">
        <v>23.68</v>
      </c>
      <c r="DN2823" s="10">
        <v>10.199999999999999</v>
      </c>
    </row>
    <row r="2824" spans="1:118" x14ac:dyDescent="0.25">
      <c r="A2824" s="10">
        <v>2851</v>
      </c>
      <c r="R2824" s="10">
        <v>2881</v>
      </c>
      <c r="S2824" s="10" t="s">
        <v>746</v>
      </c>
      <c r="T2824" s="10">
        <v>0.318066243100396</v>
      </c>
      <c r="U2824" s="10">
        <v>0.318066243100396</v>
      </c>
      <c r="V2824" s="10">
        <v>7</v>
      </c>
      <c r="W2824" s="10">
        <v>37.1</v>
      </c>
      <c r="X2824" s="10">
        <v>0.70710678118654802</v>
      </c>
      <c r="Y2824" s="10">
        <v>0.35560339922367501</v>
      </c>
      <c r="Z2824" s="10">
        <v>0.27940267081860198</v>
      </c>
      <c r="AA2824" s="10">
        <v>7</v>
      </c>
      <c r="AB2824" s="10">
        <v>37.299999999999997</v>
      </c>
      <c r="AC2824" s="10">
        <v>0.78631833882242297</v>
      </c>
      <c r="AD2824" s="10">
        <v>0.31120077398754797</v>
      </c>
      <c r="AE2824" s="10">
        <v>0.20389016226770401</v>
      </c>
      <c r="AF2824" s="10">
        <v>6</v>
      </c>
      <c r="AG2824" s="10">
        <v>35.799999999999997</v>
      </c>
      <c r="AH2824" s="10">
        <v>0.83646112957975305</v>
      </c>
      <c r="AI2824" s="10">
        <v>2881</v>
      </c>
      <c r="AJ2824" s="10" t="s">
        <v>746</v>
      </c>
      <c r="AK2824" s="10">
        <v>0.59823879443948902</v>
      </c>
      <c r="AL2824" s="10">
        <v>0.239295517775796</v>
      </c>
      <c r="AM2824" s="10">
        <v>10</v>
      </c>
      <c r="AN2824" s="10">
        <v>37.200000000000003</v>
      </c>
      <c r="AO2824" s="10">
        <v>0.92847669088525897</v>
      </c>
      <c r="AP2824" s="10">
        <v>0.68004558670724402</v>
      </c>
      <c r="AQ2824" s="10">
        <v>0.13600911734144899</v>
      </c>
      <c r="AR2824" s="10">
        <v>11</v>
      </c>
      <c r="AS2824" s="10">
        <v>36.4</v>
      </c>
      <c r="AT2824" s="10">
        <v>0.98058067569092</v>
      </c>
      <c r="AU2824" s="10">
        <v>0.67817732960090504</v>
      </c>
      <c r="AV2824" s="10">
        <v>0.135635465920181</v>
      </c>
      <c r="AW2824" s="10">
        <v>11</v>
      </c>
      <c r="AX2824" s="10">
        <v>36.299999999999997</v>
      </c>
      <c r="AY2824" s="10">
        <v>0.98058067569092</v>
      </c>
      <c r="AZ2824" s="10">
        <v>2861</v>
      </c>
      <c r="BA2824" s="10" t="s">
        <v>11</v>
      </c>
      <c r="BQ2824" s="10">
        <v>2850</v>
      </c>
      <c r="BR2824" s="10" t="s">
        <v>289</v>
      </c>
      <c r="BS2824" s="10">
        <v>0.51731804133162995</v>
      </c>
      <c r="BT2824" s="10">
        <v>0.21750872192352599</v>
      </c>
      <c r="BU2824" s="10">
        <v>30</v>
      </c>
      <c r="BV2824" s="10">
        <v>10.8</v>
      </c>
      <c r="BW2824" s="10">
        <v>0.92183243956625505</v>
      </c>
      <c r="BX2824" s="10">
        <v>0.66341311599937502</v>
      </c>
      <c r="BY2824" s="10">
        <v>0.28688134745918897</v>
      </c>
      <c r="BZ2824" s="10">
        <v>39</v>
      </c>
      <c r="CA2824" s="10">
        <v>10.7</v>
      </c>
      <c r="CB2824" s="10">
        <v>0.91785703596014301</v>
      </c>
      <c r="CC2824" s="10">
        <v>0.66816159455113899</v>
      </c>
      <c r="CD2824" s="10">
        <v>0.30477546418122098</v>
      </c>
      <c r="CE2824" s="10">
        <v>40</v>
      </c>
      <c r="CF2824" s="10">
        <v>10.6</v>
      </c>
      <c r="CG2824" s="10">
        <v>0.90981904829308902</v>
      </c>
      <c r="CH2824" s="10">
        <v>2848</v>
      </c>
      <c r="CI2824" s="10" t="s">
        <v>288</v>
      </c>
      <c r="CO2824" s="10">
        <v>6.5891274080867503E-3</v>
      </c>
      <c r="CP2824" s="10">
        <v>6.5891274080867503E-3</v>
      </c>
      <c r="CQ2824" s="10">
        <v>0.5</v>
      </c>
      <c r="CR2824" s="10">
        <v>10.76</v>
      </c>
      <c r="CS2824" s="10">
        <v>0.70710678118654802</v>
      </c>
      <c r="CT2824" s="10">
        <v>5.2419080495559999E-3</v>
      </c>
      <c r="CU2824" s="10">
        <v>5.2419080495559999E-3</v>
      </c>
      <c r="CV2824" s="10">
        <v>0.4</v>
      </c>
      <c r="CW2824" s="10">
        <v>10.7</v>
      </c>
      <c r="CX2824" s="10">
        <v>0.70710678118654802</v>
      </c>
      <c r="CY2824" s="10">
        <v>2821</v>
      </c>
      <c r="CZ2824" s="10" t="s">
        <v>289</v>
      </c>
      <c r="DA2824" s="10">
        <v>0.01</v>
      </c>
      <c r="DB2824" s="10">
        <v>0.03</v>
      </c>
      <c r="DC2824" s="10">
        <v>1.79</v>
      </c>
      <c r="DD2824" s="10">
        <v>10.199999999999999</v>
      </c>
      <c r="DF2824" s="10">
        <v>0.02</v>
      </c>
      <c r="DG2824" s="10">
        <v>0.03</v>
      </c>
      <c r="DH2824" s="10">
        <v>2.04</v>
      </c>
      <c r="DI2824" s="10">
        <v>10.199999999999999</v>
      </c>
      <c r="DK2824" s="10">
        <v>0.01</v>
      </c>
      <c r="DL2824" s="10">
        <v>0.02</v>
      </c>
      <c r="DM2824" s="10">
        <v>1.27</v>
      </c>
      <c r="DN2824" s="10">
        <v>10.199999999999999</v>
      </c>
    </row>
    <row r="2825" spans="1:118" x14ac:dyDescent="0.25">
      <c r="A2825" s="10">
        <v>2852</v>
      </c>
      <c r="R2825" s="10">
        <v>2882</v>
      </c>
      <c r="S2825" s="10" t="s">
        <v>10</v>
      </c>
      <c r="AI2825" s="10">
        <v>2882</v>
      </c>
      <c r="AJ2825" s="10" t="s">
        <v>10</v>
      </c>
      <c r="AZ2825" s="10">
        <v>2862</v>
      </c>
      <c r="BA2825" s="10" t="s">
        <v>306</v>
      </c>
      <c r="BB2825" s="10">
        <v>2.8444195581789299E-2</v>
      </c>
      <c r="BC2825" s="10">
        <v>4.5948315939813598E-2</v>
      </c>
      <c r="BD2825" s="10">
        <v>3</v>
      </c>
      <c r="BE2825" s="10">
        <v>10.4</v>
      </c>
      <c r="BF2825" s="10">
        <v>0.52635461461629496</v>
      </c>
      <c r="BG2825" s="10">
        <v>6.0729177416549297E-2</v>
      </c>
      <c r="BH2825" s="10">
        <v>6.6512908599078102E-2</v>
      </c>
      <c r="BI2825" s="10">
        <v>5</v>
      </c>
      <c r="BJ2825" s="10">
        <v>10.4</v>
      </c>
      <c r="BK2825" s="10">
        <v>0.67426936402133197</v>
      </c>
      <c r="BL2825" s="10">
        <v>1.7852132061848401E-2</v>
      </c>
      <c r="BM2825" s="10">
        <v>5.1006091605281197E-2</v>
      </c>
      <c r="BN2825" s="10">
        <v>3</v>
      </c>
      <c r="BO2825" s="10">
        <v>10.4</v>
      </c>
      <c r="BP2825" s="10">
        <v>0.330350424728106</v>
      </c>
      <c r="BQ2825" s="10">
        <v>2851</v>
      </c>
      <c r="BR2825" s="10" t="s">
        <v>290</v>
      </c>
      <c r="CH2825" s="10">
        <v>2849</v>
      </c>
      <c r="CI2825" s="10" t="s">
        <v>315</v>
      </c>
      <c r="CJ2825" s="10">
        <v>3.3462576111232101E-2</v>
      </c>
      <c r="CK2825" s="10">
        <v>1.6731288055616099E-2</v>
      </c>
      <c r="CL2825" s="10">
        <v>2</v>
      </c>
      <c r="CM2825" s="10">
        <v>10.8</v>
      </c>
      <c r="CN2825" s="10">
        <v>0.89442719099991597</v>
      </c>
      <c r="CO2825" s="10">
        <v>4.85439950813851E-2</v>
      </c>
      <c r="CP2825" s="10">
        <v>2.7739425760791501E-2</v>
      </c>
      <c r="CQ2825" s="10">
        <v>3</v>
      </c>
      <c r="CR2825" s="10">
        <v>10.76</v>
      </c>
      <c r="CS2825" s="10">
        <v>0.86824314212445897</v>
      </c>
      <c r="CT2825" s="10">
        <v>4.9729106165303197E-2</v>
      </c>
      <c r="CU2825" s="10">
        <v>2.4864553082651598E-2</v>
      </c>
      <c r="CV2825" s="10">
        <v>3</v>
      </c>
      <c r="CW2825" s="10">
        <v>10.7</v>
      </c>
      <c r="CX2825" s="10">
        <v>0.89442719099991597</v>
      </c>
      <c r="CY2825" s="10">
        <v>2822</v>
      </c>
      <c r="CZ2825" s="10" t="s">
        <v>306</v>
      </c>
      <c r="DA2825" s="10">
        <v>0.08</v>
      </c>
      <c r="DB2825" s="10">
        <v>0.09</v>
      </c>
      <c r="DC2825" s="10">
        <v>6.82</v>
      </c>
      <c r="DD2825" s="10">
        <v>10.199999999999999</v>
      </c>
      <c r="DF2825" s="10">
        <v>0.08</v>
      </c>
      <c r="DG2825" s="10">
        <v>0.09</v>
      </c>
      <c r="DH2825" s="10">
        <v>6.82</v>
      </c>
      <c r="DI2825" s="10">
        <v>10.199999999999999</v>
      </c>
      <c r="DK2825" s="10">
        <v>7.0000000000000007E-2</v>
      </c>
      <c r="DL2825" s="10">
        <v>0.09</v>
      </c>
      <c r="DM2825" s="10">
        <v>6.46</v>
      </c>
      <c r="DN2825" s="10">
        <v>10.199999999999999</v>
      </c>
    </row>
    <row r="2826" spans="1:118" x14ac:dyDescent="0.25">
      <c r="A2826" s="10">
        <v>2853</v>
      </c>
      <c r="R2826" s="10">
        <v>2883</v>
      </c>
      <c r="S2826" s="10" t="s">
        <v>11</v>
      </c>
      <c r="AI2826" s="10">
        <v>2883</v>
      </c>
      <c r="AJ2826" s="10" t="s">
        <v>11</v>
      </c>
      <c r="AZ2826" s="10">
        <v>2863</v>
      </c>
      <c r="BA2826" s="10" t="s">
        <v>309</v>
      </c>
      <c r="BQ2826" s="10">
        <v>2852</v>
      </c>
      <c r="BR2826" s="10" t="s">
        <v>307</v>
      </c>
      <c r="BS2826" s="10">
        <v>0.184371964819975</v>
      </c>
      <c r="BT2826" s="10">
        <v>3.1606622540567099E-2</v>
      </c>
      <c r="BU2826" s="10">
        <v>10</v>
      </c>
      <c r="BV2826" s="10">
        <v>10.8</v>
      </c>
      <c r="BW2826" s="10">
        <v>0.98562225481326704</v>
      </c>
      <c r="BX2826" s="10">
        <v>0.217972500809688</v>
      </c>
      <c r="BY2826" s="10">
        <v>3.2054779530836498E-2</v>
      </c>
      <c r="BZ2826" s="10">
        <v>12</v>
      </c>
      <c r="CA2826" s="10">
        <v>10.6</v>
      </c>
      <c r="CB2826" s="10">
        <v>0.98935913536485298</v>
      </c>
      <c r="CC2826" s="10">
        <v>0.23316317594543501</v>
      </c>
      <c r="CD2826" s="10">
        <v>5.1004444738063898E-2</v>
      </c>
      <c r="CE2826" s="10">
        <v>13</v>
      </c>
      <c r="CF2826" s="10">
        <v>10.6</v>
      </c>
      <c r="CG2826" s="10">
        <v>0.97690001739626198</v>
      </c>
      <c r="CH2826" s="10">
        <v>2850</v>
      </c>
      <c r="CI2826" s="10" t="s">
        <v>289</v>
      </c>
      <c r="CJ2826" s="10">
        <v>0.25986376549142898</v>
      </c>
      <c r="CK2826" s="10">
        <v>0.148493580280816</v>
      </c>
      <c r="CL2826" s="10">
        <v>16</v>
      </c>
      <c r="CM2826" s="10">
        <v>10.8</v>
      </c>
      <c r="CN2826" s="10">
        <v>0.86824314212445897</v>
      </c>
      <c r="CO2826" s="10">
        <v>0.485439950813851</v>
      </c>
      <c r="CP2826" s="10">
        <v>0.27739425760791497</v>
      </c>
      <c r="CQ2826" s="10">
        <v>30</v>
      </c>
      <c r="CR2826" s="10">
        <v>10.76</v>
      </c>
      <c r="CS2826" s="10">
        <v>0.86824314212445897</v>
      </c>
      <c r="CT2826" s="10">
        <v>0.37009532805231898</v>
      </c>
      <c r="CU2826" s="10">
        <v>0.211483044601325</v>
      </c>
      <c r="CV2826" s="10">
        <v>23</v>
      </c>
      <c r="CW2826" s="10">
        <v>10.7</v>
      </c>
      <c r="CX2826" s="10">
        <v>0.86824314212445897</v>
      </c>
      <c r="CY2826" s="10">
        <v>2823</v>
      </c>
      <c r="CZ2826" s="10" t="s">
        <v>292</v>
      </c>
    </row>
    <row r="2827" spans="1:118" x14ac:dyDescent="0.25">
      <c r="A2827" s="10">
        <v>2854</v>
      </c>
      <c r="R2827" s="10">
        <v>2884</v>
      </c>
      <c r="S2827" s="10" t="s">
        <v>285</v>
      </c>
      <c r="T2827" s="10">
        <v>9.5162676507126495E-2</v>
      </c>
      <c r="U2827" s="10">
        <v>9.5162676507126495E-2</v>
      </c>
      <c r="V2827" s="10">
        <v>7</v>
      </c>
      <c r="W2827" s="10">
        <v>11.1</v>
      </c>
      <c r="X2827" s="10">
        <v>0.70710678118654802</v>
      </c>
      <c r="Y2827" s="10">
        <v>0.120360356336706</v>
      </c>
      <c r="Z2827" s="10">
        <v>9.1240915287502902E-2</v>
      </c>
      <c r="AA2827" s="10">
        <v>8</v>
      </c>
      <c r="AB2827" s="10">
        <v>10.9</v>
      </c>
      <c r="AC2827" s="10">
        <v>0.79690463452702198</v>
      </c>
      <c r="AD2827" s="10">
        <v>0.130093566951093</v>
      </c>
      <c r="AE2827" s="10">
        <v>7.1117816599930897E-2</v>
      </c>
      <c r="AF2827" s="10">
        <v>8</v>
      </c>
      <c r="AG2827" s="10">
        <v>10.7</v>
      </c>
      <c r="AH2827" s="10">
        <v>0.87744808293285403</v>
      </c>
      <c r="AI2827" s="10">
        <v>2884</v>
      </c>
      <c r="AJ2827" s="10" t="s">
        <v>285</v>
      </c>
      <c r="AK2827" s="10">
        <v>0.32182099708092698</v>
      </c>
      <c r="AL2827" s="10">
        <v>9.9021845255669899E-2</v>
      </c>
      <c r="AM2827" s="10">
        <v>18</v>
      </c>
      <c r="AN2827" s="10">
        <v>10.8</v>
      </c>
      <c r="AO2827" s="10">
        <v>0.95577900872194999</v>
      </c>
      <c r="AP2827" s="10">
        <v>0.33387681748380199</v>
      </c>
      <c r="AQ2827" s="10">
        <v>8.9033817995680595E-2</v>
      </c>
      <c r="AR2827" s="10">
        <v>19</v>
      </c>
      <c r="AS2827" s="10">
        <v>10.5</v>
      </c>
      <c r="AT2827" s="10">
        <v>0.96623493960124596</v>
      </c>
      <c r="AU2827" s="10">
        <v>0.35406167842785202</v>
      </c>
      <c r="AV2827" s="10">
        <v>8.3308630218318205E-2</v>
      </c>
      <c r="AW2827" s="10">
        <v>20</v>
      </c>
      <c r="AX2827" s="10">
        <v>10.5</v>
      </c>
      <c r="AY2827" s="10">
        <v>0.97341716833357605</v>
      </c>
      <c r="AZ2827" s="10">
        <v>2864</v>
      </c>
      <c r="BA2827" s="10" t="s">
        <v>311</v>
      </c>
      <c r="BB2827" s="10">
        <v>0.46471719882647999</v>
      </c>
      <c r="BC2827" s="10">
        <v>0.27580776840921201</v>
      </c>
      <c r="BD2827" s="10">
        <v>30</v>
      </c>
      <c r="BE2827" s="10">
        <v>10.4</v>
      </c>
      <c r="BF2827" s="10">
        <v>0.85995064051127301</v>
      </c>
      <c r="BG2827" s="10">
        <v>0.88603850392834205</v>
      </c>
      <c r="BH2827" s="10">
        <v>0.24271021724769801</v>
      </c>
      <c r="BI2827" s="10">
        <v>51</v>
      </c>
      <c r="BJ2827" s="10">
        <v>10.4</v>
      </c>
      <c r="BK2827" s="10">
        <v>0.964469398105961</v>
      </c>
      <c r="BL2827" s="10">
        <v>0.66660061773271995</v>
      </c>
      <c r="BM2827" s="10">
        <v>0.15554014413763401</v>
      </c>
      <c r="BN2827" s="10">
        <v>38</v>
      </c>
      <c r="BO2827" s="10">
        <v>10.4</v>
      </c>
      <c r="BP2827" s="10">
        <v>0.973841209741793</v>
      </c>
      <c r="BQ2827" s="10">
        <v>2853</v>
      </c>
      <c r="BR2827" s="10" t="s">
        <v>293</v>
      </c>
      <c r="BS2827" s="10">
        <v>0.269526869803969</v>
      </c>
      <c r="BT2827" s="10">
        <v>7.8020935995885707E-2</v>
      </c>
      <c r="BU2827" s="10">
        <v>15</v>
      </c>
      <c r="BV2827" s="10">
        <v>10.8</v>
      </c>
      <c r="BW2827" s="10">
        <v>0.960564264414561</v>
      </c>
      <c r="BX2827" s="10">
        <v>0.432076916229578</v>
      </c>
      <c r="BY2827" s="10">
        <v>8.6415383245915606E-2</v>
      </c>
      <c r="BZ2827" s="10">
        <v>24</v>
      </c>
      <c r="CA2827" s="10">
        <v>10.6</v>
      </c>
      <c r="CB2827" s="10">
        <v>0.98058067569092</v>
      </c>
      <c r="CC2827" s="10">
        <v>0.59002251033123798</v>
      </c>
      <c r="CD2827" s="10">
        <v>0.13767191907728901</v>
      </c>
      <c r="CE2827" s="10">
        <v>33</v>
      </c>
      <c r="CF2827" s="10">
        <v>10.6</v>
      </c>
      <c r="CG2827" s="10">
        <v>0.973841209741793</v>
      </c>
      <c r="CH2827" s="10">
        <v>2851</v>
      </c>
      <c r="CI2827" s="10" t="s">
        <v>290</v>
      </c>
      <c r="CJ2827" s="10">
        <v>0.18471878166397801</v>
      </c>
      <c r="CK2827" s="10">
        <v>0.127543920672747</v>
      </c>
      <c r="CL2827" s="10">
        <v>12</v>
      </c>
      <c r="CM2827" s="10">
        <v>10.8</v>
      </c>
      <c r="CN2827" s="10">
        <v>0.82289690060244702</v>
      </c>
      <c r="CO2827" s="10">
        <v>0.31310347748367701</v>
      </c>
      <c r="CP2827" s="10">
        <v>0.12042441441679901</v>
      </c>
      <c r="CQ2827" s="10">
        <v>18</v>
      </c>
      <c r="CR2827" s="10">
        <v>10.76</v>
      </c>
      <c r="CS2827" s="10">
        <v>0.93334560620305995</v>
      </c>
      <c r="CT2827" s="10">
        <v>0.48256002690659999</v>
      </c>
      <c r="CU2827" s="10">
        <v>0.132383724195616</v>
      </c>
      <c r="CV2827" s="10">
        <v>27</v>
      </c>
      <c r="CW2827" s="10">
        <v>10.7</v>
      </c>
      <c r="CX2827" s="10">
        <v>0.96436885231803005</v>
      </c>
      <c r="CY2827" s="10">
        <v>2824</v>
      </c>
      <c r="CZ2827" s="10" t="s">
        <v>294</v>
      </c>
      <c r="DA2827" s="10">
        <v>0.1</v>
      </c>
      <c r="DB2827" s="10">
        <v>0.32</v>
      </c>
      <c r="DC2827" s="10">
        <v>19</v>
      </c>
      <c r="DD2827" s="10">
        <v>10.199999999999999</v>
      </c>
      <c r="DF2827" s="10">
        <v>0.1</v>
      </c>
      <c r="DG2827" s="10">
        <v>0.32</v>
      </c>
      <c r="DH2827" s="10">
        <v>19</v>
      </c>
      <c r="DI2827" s="10">
        <v>10.199999999999999</v>
      </c>
      <c r="DK2827" s="10">
        <v>0.09</v>
      </c>
      <c r="DL2827" s="10">
        <v>0.27</v>
      </c>
      <c r="DM2827" s="10">
        <v>16.13</v>
      </c>
      <c r="DN2827" s="10">
        <v>10.199999999999999</v>
      </c>
    </row>
    <row r="2828" spans="1:118" x14ac:dyDescent="0.25">
      <c r="A2828" s="10">
        <v>2855</v>
      </c>
      <c r="R2828" s="10">
        <v>2885</v>
      </c>
      <c r="S2828" s="10" t="s">
        <v>304</v>
      </c>
      <c r="T2828" s="10">
        <v>8.4071676736391293E-2</v>
      </c>
      <c r="U2828" s="10">
        <v>0.105089595920489</v>
      </c>
      <c r="V2828" s="10">
        <v>7</v>
      </c>
      <c r="W2828" s="10">
        <v>11.1</v>
      </c>
      <c r="X2828" s="10">
        <v>0.62469504755442395</v>
      </c>
      <c r="Y2828" s="10">
        <v>0.15557379035053401</v>
      </c>
      <c r="Z2828" s="10">
        <v>0.10695698086599199</v>
      </c>
      <c r="AA2828" s="10">
        <v>10</v>
      </c>
      <c r="AB2828" s="10">
        <v>10.9</v>
      </c>
      <c r="AC2828" s="10">
        <v>0.82404192419936795</v>
      </c>
      <c r="AD2828" s="10">
        <v>0.141216007058345</v>
      </c>
      <c r="AE2828" s="10">
        <v>8.8764347293816798E-2</v>
      </c>
      <c r="AF2828" s="10">
        <v>9</v>
      </c>
      <c r="AG2828" s="10">
        <v>10.7</v>
      </c>
      <c r="AH2828" s="10">
        <v>0.84663654921100495</v>
      </c>
      <c r="AI2828" s="10">
        <v>2885</v>
      </c>
      <c r="AJ2828" s="10" t="s">
        <v>304</v>
      </c>
      <c r="AK2828" s="10">
        <v>0.44636611052625202</v>
      </c>
      <c r="AL2828" s="10">
        <v>0.13948940953945399</v>
      </c>
      <c r="AM2828" s="10">
        <v>25</v>
      </c>
      <c r="AN2828" s="10">
        <v>10.8</v>
      </c>
      <c r="AO2828" s="10">
        <v>0.95447997803503004</v>
      </c>
      <c r="AP2828" s="10">
        <v>0.51496534793793403</v>
      </c>
      <c r="AQ2828" s="10">
        <v>0.18023787177827699</v>
      </c>
      <c r="AR2828" s="10">
        <v>30</v>
      </c>
      <c r="AS2828" s="10">
        <v>10.5</v>
      </c>
      <c r="AT2828" s="10">
        <v>0.943858356366017</v>
      </c>
      <c r="AU2828" s="10">
        <v>0.38153198742796202</v>
      </c>
      <c r="AV2828" s="10">
        <v>0.120483785503567</v>
      </c>
      <c r="AW2828" s="10">
        <v>22</v>
      </c>
      <c r="AX2828" s="10">
        <v>10.5</v>
      </c>
      <c r="AY2828" s="10">
        <v>0.95358266513414203</v>
      </c>
      <c r="AZ2828" s="10">
        <v>2865</v>
      </c>
      <c r="BA2828" s="10" t="s">
        <v>312</v>
      </c>
      <c r="BB2828" s="10">
        <v>0.166693064600136</v>
      </c>
      <c r="BC2828" s="10">
        <v>0.16447049040546799</v>
      </c>
      <c r="BD2828" s="10">
        <v>13</v>
      </c>
      <c r="BE2828" s="10">
        <v>10.4</v>
      </c>
      <c r="BF2828" s="10">
        <v>0.711836432832338</v>
      </c>
      <c r="BG2828" s="10">
        <v>0.42350734195894701</v>
      </c>
      <c r="BH2828" s="10">
        <v>0.33566878214523999</v>
      </c>
      <c r="BI2828" s="10">
        <v>30</v>
      </c>
      <c r="BJ2828" s="10">
        <v>10.4</v>
      </c>
      <c r="BK2828" s="10">
        <v>0.78369255731981002</v>
      </c>
      <c r="BL2828" s="10">
        <v>0.22181382827912599</v>
      </c>
      <c r="BM2828" s="10">
        <v>0.21112400522953001</v>
      </c>
      <c r="BN2828" s="10">
        <v>17</v>
      </c>
      <c r="BO2828" s="10">
        <v>10.4</v>
      </c>
      <c r="BP2828" s="10">
        <v>0.72434543816139596</v>
      </c>
      <c r="BQ2828" s="10">
        <v>2854</v>
      </c>
      <c r="BR2828" s="10" t="s">
        <v>296</v>
      </c>
      <c r="CH2828" s="10">
        <v>2852</v>
      </c>
      <c r="CI2828" s="10" t="s">
        <v>307</v>
      </c>
      <c r="CJ2828" s="10">
        <v>6.4161560784888494E-2</v>
      </c>
      <c r="CK2828" s="10">
        <v>3.8496936470933101E-2</v>
      </c>
      <c r="CL2828" s="10">
        <v>4</v>
      </c>
      <c r="CM2828" s="10">
        <v>10.8</v>
      </c>
      <c r="CN2828" s="10">
        <v>0.85749292571254399</v>
      </c>
      <c r="CO2828" s="10">
        <v>6.7804786343553095E-2</v>
      </c>
      <c r="CP2828" s="10">
        <v>3.1642233626991499E-2</v>
      </c>
      <c r="CQ2828" s="10">
        <v>4</v>
      </c>
      <c r="CR2828" s="10">
        <v>10.8</v>
      </c>
      <c r="CS2828" s="10">
        <v>0.90618313999526501</v>
      </c>
      <c r="CT2828" s="10">
        <v>6.9472892257489094E-2</v>
      </c>
      <c r="CU2828" s="10">
        <v>2.7789156902995601E-2</v>
      </c>
      <c r="CV2828" s="10">
        <v>4</v>
      </c>
      <c r="CW2828" s="10">
        <v>10.8</v>
      </c>
      <c r="CX2828" s="10">
        <v>0.92847669088525897</v>
      </c>
      <c r="CY2828" s="10">
        <v>3299</v>
      </c>
      <c r="CZ2828" s="10" t="s">
        <v>611</v>
      </c>
    </row>
    <row r="2829" spans="1:118" x14ac:dyDescent="0.25">
      <c r="A2829" s="10">
        <v>2856</v>
      </c>
      <c r="R2829" s="10">
        <v>2886</v>
      </c>
      <c r="S2829" s="10" t="s">
        <v>315</v>
      </c>
      <c r="T2829" s="10">
        <v>0.10875734457957301</v>
      </c>
      <c r="U2829" s="10">
        <v>0.10875734457957301</v>
      </c>
      <c r="V2829" s="10">
        <v>8</v>
      </c>
      <c r="W2829" s="10">
        <v>11.1</v>
      </c>
      <c r="X2829" s="10">
        <v>0.70710678118654702</v>
      </c>
      <c r="Y2829" s="10">
        <v>0.186588666264596</v>
      </c>
      <c r="Z2829" s="10">
        <v>9.1174007379291294E-2</v>
      </c>
      <c r="AA2829" s="10">
        <v>11</v>
      </c>
      <c r="AB2829" s="10">
        <v>10.9</v>
      </c>
      <c r="AC2829" s="10">
        <v>0.89847386735277701</v>
      </c>
      <c r="AD2829" s="10">
        <v>0.26313782623670501</v>
      </c>
      <c r="AE2829" s="10">
        <v>8.9661777828803302E-2</v>
      </c>
      <c r="AF2829" s="10">
        <v>15</v>
      </c>
      <c r="AG2829" s="10">
        <v>10.7</v>
      </c>
      <c r="AH2829" s="10">
        <v>0.94655884617903197</v>
      </c>
      <c r="AI2829" s="10">
        <v>2886</v>
      </c>
      <c r="AJ2829" s="10" t="s">
        <v>315</v>
      </c>
      <c r="AK2829" s="10">
        <v>0.17987327614656401</v>
      </c>
      <c r="AL2829" s="10">
        <v>9.9929597859202302E-2</v>
      </c>
      <c r="AM2829" s="10">
        <v>11</v>
      </c>
      <c r="AN2829" s="10">
        <v>10.8</v>
      </c>
      <c r="AO2829" s="10">
        <v>0.87415727612153804</v>
      </c>
      <c r="AP2829" s="10">
        <v>0.25879890842119102</v>
      </c>
      <c r="AQ2829" s="10">
        <v>8.62663028070636E-2</v>
      </c>
      <c r="AR2829" s="10">
        <v>15</v>
      </c>
      <c r="AS2829" s="10">
        <v>10.5</v>
      </c>
      <c r="AT2829" s="10">
        <v>0.94868329805051399</v>
      </c>
      <c r="AU2829" s="10">
        <v>0.36418962436305502</v>
      </c>
      <c r="AV2829" s="10">
        <v>0.11500724979886</v>
      </c>
      <c r="AW2829" s="10">
        <v>21</v>
      </c>
      <c r="AX2829" s="10">
        <v>10.5</v>
      </c>
      <c r="AY2829" s="10">
        <v>0.95358266513414203</v>
      </c>
      <c r="AZ2829" s="10">
        <v>2866</v>
      </c>
      <c r="BA2829" s="10" t="s">
        <v>782</v>
      </c>
      <c r="BQ2829" s="10">
        <v>2855</v>
      </c>
      <c r="BR2829" s="10" t="s">
        <v>309</v>
      </c>
      <c r="BS2829" s="10">
        <v>0.56200831988153199</v>
      </c>
      <c r="BT2829" s="10">
        <v>0.20606971728989501</v>
      </c>
      <c r="BU2829" s="10">
        <v>32</v>
      </c>
      <c r="BV2829" s="10">
        <v>10.8</v>
      </c>
      <c r="BW2829" s="10">
        <v>0.93887631588660903</v>
      </c>
      <c r="BX2829" s="10">
        <v>0.76557636338940505</v>
      </c>
      <c r="BY2829" s="10">
        <v>0.25783659906897</v>
      </c>
      <c r="BZ2829" s="10">
        <v>44</v>
      </c>
      <c r="CA2829" s="10">
        <v>10.6</v>
      </c>
      <c r="CB2829" s="10">
        <v>0.94769665413397897</v>
      </c>
      <c r="CC2829" s="10">
        <v>1.03509734579375</v>
      </c>
      <c r="CD2829" s="10">
        <v>0.37691044656620298</v>
      </c>
      <c r="CE2829" s="10">
        <v>60</v>
      </c>
      <c r="CF2829" s="10">
        <v>10.6</v>
      </c>
      <c r="CG2829" s="10">
        <v>0.93964423149605103</v>
      </c>
      <c r="CH2829" s="10">
        <v>2853</v>
      </c>
      <c r="CI2829" s="10" t="s">
        <v>293</v>
      </c>
      <c r="CJ2829" s="10">
        <v>0.147798406341873</v>
      </c>
      <c r="CK2829" s="10">
        <v>8.0617312550112605E-2</v>
      </c>
      <c r="CL2829" s="10">
        <v>9</v>
      </c>
      <c r="CM2829" s="10">
        <v>10.8</v>
      </c>
      <c r="CN2829" s="10">
        <v>0.87789557291438403</v>
      </c>
      <c r="CO2829" s="10">
        <v>0.303528955157852</v>
      </c>
      <c r="CP2829" s="10">
        <v>9.4852798486828704E-2</v>
      </c>
      <c r="CQ2829" s="10">
        <v>17</v>
      </c>
      <c r="CR2829" s="10">
        <v>10.8</v>
      </c>
      <c r="CS2829" s="10">
        <v>0.95447997803503004</v>
      </c>
      <c r="CT2829" s="10">
        <v>0.47305803681132103</v>
      </c>
      <c r="CU2829" s="10">
        <v>0.112969083417629</v>
      </c>
      <c r="CV2829" s="10">
        <v>26</v>
      </c>
      <c r="CW2829" s="10">
        <v>10.8</v>
      </c>
      <c r="CX2829" s="10">
        <v>0.97265023110873206</v>
      </c>
      <c r="CY2829" s="10">
        <v>2825</v>
      </c>
      <c r="CZ2829" s="10" t="s">
        <v>608</v>
      </c>
    </row>
    <row r="2830" spans="1:118" x14ac:dyDescent="0.25">
      <c r="A2830" s="10">
        <v>2857</v>
      </c>
      <c r="R2830" s="10">
        <v>2887</v>
      </c>
      <c r="S2830" s="10" t="s">
        <v>289</v>
      </c>
      <c r="T2830" s="10">
        <v>0.22864636498530699</v>
      </c>
      <c r="U2830" s="10">
        <v>0.20578172848677601</v>
      </c>
      <c r="V2830" s="10">
        <v>16</v>
      </c>
      <c r="W2830" s="10">
        <v>11.1</v>
      </c>
      <c r="X2830" s="10">
        <v>0.74329414624716605</v>
      </c>
      <c r="Y2830" s="10">
        <v>0.22980689148091299</v>
      </c>
      <c r="Z2830" s="10">
        <v>0.130572097432337</v>
      </c>
      <c r="AA2830" s="10">
        <v>14</v>
      </c>
      <c r="AB2830" s="10">
        <v>10.9</v>
      </c>
      <c r="AC2830" s="10">
        <v>0.86945655739276795</v>
      </c>
      <c r="AD2830" s="10">
        <v>0.17192140116424101</v>
      </c>
      <c r="AE2830" s="10">
        <v>0.109557755643879</v>
      </c>
      <c r="AF2830" s="10">
        <v>11</v>
      </c>
      <c r="AG2830" s="10">
        <v>10.7</v>
      </c>
      <c r="AH2830" s="10">
        <v>0.84332087715915405</v>
      </c>
      <c r="AI2830" s="10">
        <v>2887</v>
      </c>
      <c r="AJ2830" s="10" t="s">
        <v>289</v>
      </c>
      <c r="AK2830" s="10">
        <v>0.32080780392444203</v>
      </c>
      <c r="AL2830" s="10">
        <v>0.19248468235466501</v>
      </c>
      <c r="AM2830" s="10">
        <v>20</v>
      </c>
      <c r="AN2830" s="10">
        <v>10.8</v>
      </c>
      <c r="AO2830" s="10">
        <v>0.85749292571254399</v>
      </c>
      <c r="AP2830" s="10">
        <v>0.38837276574499102</v>
      </c>
      <c r="AQ2830" s="10">
        <v>0.155349106297996</v>
      </c>
      <c r="AR2830" s="10">
        <v>23</v>
      </c>
      <c r="AS2830" s="10">
        <v>10.5</v>
      </c>
      <c r="AT2830" s="10">
        <v>0.92847669088525897</v>
      </c>
      <c r="AU2830" s="10">
        <v>0.35786366118956497</v>
      </c>
      <c r="AV2830" s="10">
        <v>0.17893183059478199</v>
      </c>
      <c r="AW2830" s="10">
        <v>22</v>
      </c>
      <c r="AX2830" s="10">
        <v>10.5</v>
      </c>
      <c r="AY2830" s="10">
        <v>0.89442719099991597</v>
      </c>
      <c r="AZ2830" s="10">
        <v>2867</v>
      </c>
      <c r="BA2830" s="10" t="s">
        <v>783</v>
      </c>
      <c r="BE2830" s="10">
        <v>40.5</v>
      </c>
      <c r="BJ2830" s="10">
        <v>40.6</v>
      </c>
      <c r="BO2830" s="10">
        <v>40.1</v>
      </c>
      <c r="BQ2830" s="10">
        <v>2856</v>
      </c>
      <c r="BR2830" s="10" t="s">
        <v>300</v>
      </c>
      <c r="BS2830" s="10">
        <v>0.17742745821474101</v>
      </c>
      <c r="BT2830" s="10">
        <v>0.13750628011642399</v>
      </c>
      <c r="BU2830" s="10">
        <v>12</v>
      </c>
      <c r="BV2830" s="10">
        <v>10.8</v>
      </c>
      <c r="BW2830" s="10">
        <v>0.79041505217524399</v>
      </c>
      <c r="BX2830" s="10">
        <v>0.186371674860735</v>
      </c>
      <c r="BY2830" s="10">
        <v>0.117495186325246</v>
      </c>
      <c r="BZ2830" s="10">
        <v>12</v>
      </c>
      <c r="CA2830" s="10">
        <v>10.6</v>
      </c>
      <c r="CB2830" s="10">
        <v>0.84592560259565197</v>
      </c>
      <c r="CC2830" s="10">
        <v>0.18865357825610499</v>
      </c>
      <c r="CD2830" s="10">
        <v>0.14620652314848101</v>
      </c>
      <c r="CE2830" s="10">
        <v>13</v>
      </c>
      <c r="CF2830" s="10">
        <v>10.6</v>
      </c>
      <c r="CG2830" s="10">
        <v>0.79041505217524399</v>
      </c>
      <c r="CH2830" s="10">
        <v>2854</v>
      </c>
      <c r="CI2830" s="10" t="s">
        <v>296</v>
      </c>
      <c r="CJ2830" s="10">
        <v>5.2190154933665399E-3</v>
      </c>
      <c r="CK2830" s="10">
        <v>2.08760619734662E-3</v>
      </c>
      <c r="CL2830" s="10">
        <v>0.3</v>
      </c>
      <c r="CM2830" s="10">
        <v>10.8</v>
      </c>
      <c r="CN2830" s="10">
        <v>0.93</v>
      </c>
      <c r="CO2830" s="10">
        <v>5.2190154933665399E-3</v>
      </c>
      <c r="CP2830" s="10">
        <v>2.08760619734662E-3</v>
      </c>
      <c r="CQ2830" s="10">
        <v>0.3</v>
      </c>
      <c r="CR2830" s="10">
        <v>10.8</v>
      </c>
      <c r="CS2830" s="10">
        <v>0.93</v>
      </c>
      <c r="CT2830" s="10">
        <v>5.2190154933665399E-3</v>
      </c>
      <c r="CU2830" s="10">
        <v>2.08760619734662E-3</v>
      </c>
      <c r="CV2830" s="10">
        <v>0.3</v>
      </c>
      <c r="CW2830" s="10">
        <v>10.8</v>
      </c>
      <c r="CX2830" s="10">
        <v>0.93</v>
      </c>
      <c r="CY2830" s="10">
        <v>2826</v>
      </c>
      <c r="CZ2830" s="10" t="s">
        <v>285</v>
      </c>
    </row>
    <row r="2831" spans="1:118" x14ac:dyDescent="0.25">
      <c r="A2831" s="10">
        <v>2858</v>
      </c>
      <c r="R2831" s="10">
        <v>2888</v>
      </c>
      <c r="S2831" s="10" t="s">
        <v>291</v>
      </c>
      <c r="T2831" s="10">
        <v>4.9729106165303197E-2</v>
      </c>
      <c r="U2831" s="10">
        <v>9.9458212330606394E-2</v>
      </c>
      <c r="V2831" s="10">
        <v>6</v>
      </c>
      <c r="W2831" s="10">
        <v>10.7</v>
      </c>
      <c r="X2831" s="10">
        <v>0.44721359549995798</v>
      </c>
      <c r="Y2831" s="10">
        <v>7.8822968608902005E-2</v>
      </c>
      <c r="Z2831" s="10">
        <v>0.104561080807727</v>
      </c>
      <c r="AA2831" s="10">
        <v>7</v>
      </c>
      <c r="AB2831" s="10">
        <v>10.8</v>
      </c>
      <c r="AC2831" s="10">
        <v>0.60196378498247305</v>
      </c>
      <c r="AD2831" s="10">
        <v>8.8737613079527697E-2</v>
      </c>
      <c r="AE2831" s="10">
        <v>9.6289750362891405E-2</v>
      </c>
      <c r="AF2831" s="10">
        <v>7</v>
      </c>
      <c r="AG2831" s="10">
        <v>10.8</v>
      </c>
      <c r="AH2831" s="10">
        <v>0.67768101585595497</v>
      </c>
      <c r="AI2831" s="10">
        <v>2888</v>
      </c>
      <c r="AJ2831" s="10" t="s">
        <v>291</v>
      </c>
      <c r="AK2831" s="10">
        <v>0.176106260057559</v>
      </c>
      <c r="AL2831" s="10">
        <v>0.110066412535974</v>
      </c>
      <c r="AM2831" s="10">
        <v>11</v>
      </c>
      <c r="AN2831" s="10">
        <v>10.9</v>
      </c>
      <c r="AO2831" s="10">
        <v>0.84799830400508802</v>
      </c>
      <c r="AP2831" s="10">
        <v>0.19622539215988799</v>
      </c>
      <c r="AQ2831" s="10">
        <v>0.109014106755493</v>
      </c>
      <c r="AR2831" s="10">
        <v>12</v>
      </c>
      <c r="AS2831" s="10">
        <v>10.8</v>
      </c>
      <c r="AT2831" s="10">
        <v>0.87415727612153804</v>
      </c>
      <c r="AU2831" s="10">
        <v>0.217283176762743</v>
      </c>
      <c r="AV2831" s="10">
        <v>9.8765080346701506E-2</v>
      </c>
      <c r="AW2831" s="10">
        <v>13</v>
      </c>
      <c r="AX2831" s="10">
        <v>10.6</v>
      </c>
      <c r="AY2831" s="10">
        <v>0.91036647746260502</v>
      </c>
      <c r="AZ2831" s="10">
        <v>2868</v>
      </c>
      <c r="BA2831" s="10" t="s">
        <v>784</v>
      </c>
      <c r="BB2831" s="10">
        <v>9.9150943555741597E-2</v>
      </c>
      <c r="BC2831" s="10">
        <v>3.5224677315855601E-2</v>
      </c>
      <c r="BD2831" s="10">
        <v>1.5</v>
      </c>
      <c r="BE2831" s="10">
        <v>40.5</v>
      </c>
      <c r="BF2831" s="10">
        <v>0.94230162884465496</v>
      </c>
      <c r="BG2831" s="10">
        <v>0.13955646665280499</v>
      </c>
      <c r="BH2831" s="10">
        <v>1.74445583316006E-2</v>
      </c>
      <c r="BI2831" s="10">
        <v>2</v>
      </c>
      <c r="BJ2831" s="10">
        <v>40.6</v>
      </c>
      <c r="BK2831" s="10">
        <v>0.99227787671366796</v>
      </c>
      <c r="BL2831" s="10">
        <v>0.139704709225625</v>
      </c>
      <c r="BM2831" s="10">
        <v>4.1911412767687499E-2</v>
      </c>
      <c r="BN2831" s="10">
        <v>2.1</v>
      </c>
      <c r="BO2831" s="10">
        <v>40.1</v>
      </c>
      <c r="BP2831" s="10">
        <v>0.95782628522115099</v>
      </c>
      <c r="BQ2831" s="10">
        <v>2857</v>
      </c>
      <c r="BR2831" s="10" t="s">
        <v>779</v>
      </c>
      <c r="CH2831" s="10">
        <v>2855</v>
      </c>
      <c r="CI2831" s="10" t="s">
        <v>309</v>
      </c>
      <c r="CM2831" s="10">
        <v>10.8</v>
      </c>
      <c r="CN2831" s="10">
        <v>0.93</v>
      </c>
      <c r="CR2831" s="10">
        <v>10.8</v>
      </c>
      <c r="CS2831" s="10">
        <v>0.93</v>
      </c>
      <c r="CW2831" s="10">
        <v>10.8</v>
      </c>
      <c r="CX2831" s="10">
        <v>0.93</v>
      </c>
      <c r="CY2831" s="10">
        <v>3259</v>
      </c>
      <c r="CZ2831" s="10" t="s">
        <v>315</v>
      </c>
      <c r="DA2831" s="10">
        <v>0.48</v>
      </c>
      <c r="DB2831" s="10">
        <v>0.49199999999999999</v>
      </c>
      <c r="DC2831" s="10">
        <v>37.479999999999997</v>
      </c>
      <c r="DD2831" s="10">
        <v>6.4</v>
      </c>
      <c r="DF2831" s="10">
        <v>0.76800000000000002</v>
      </c>
      <c r="DG2831" s="10">
        <v>0</v>
      </c>
      <c r="DH2831" s="10">
        <v>41.88</v>
      </c>
      <c r="DI2831" s="10">
        <v>6.7</v>
      </c>
      <c r="DK2831" s="10">
        <v>0.312</v>
      </c>
      <c r="DL2831" s="10">
        <v>0.312</v>
      </c>
      <c r="DM2831" s="10">
        <v>24.06</v>
      </c>
      <c r="DN2831" s="10">
        <v>6.8</v>
      </c>
    </row>
    <row r="2832" spans="1:118" x14ac:dyDescent="0.25">
      <c r="A2832" s="10">
        <v>2859</v>
      </c>
      <c r="R2832" s="10">
        <v>2889</v>
      </c>
      <c r="S2832" s="10" t="s">
        <v>293</v>
      </c>
      <c r="T2832" s="10">
        <v>0.346292369497819</v>
      </c>
      <c r="U2832" s="10">
        <v>0.30781543955361701</v>
      </c>
      <c r="V2832" s="10">
        <v>25</v>
      </c>
      <c r="W2832" s="10">
        <v>10.7</v>
      </c>
      <c r="X2832" s="10">
        <v>0.74740931868366001</v>
      </c>
      <c r="Y2832" s="10">
        <v>0.79560407706485303</v>
      </c>
      <c r="Z2832" s="10">
        <v>0.37414894434941698</v>
      </c>
      <c r="AA2832" s="10">
        <v>47</v>
      </c>
      <c r="AB2832" s="10">
        <v>10.8</v>
      </c>
      <c r="AC2832" s="10">
        <v>0.90492952730842502</v>
      </c>
      <c r="AD2832" s="10">
        <v>0.89928917470898495</v>
      </c>
      <c r="AE2832" s="10">
        <v>0.370759572029143</v>
      </c>
      <c r="AF2832" s="10">
        <v>52</v>
      </c>
      <c r="AG2832" s="10">
        <v>10.8</v>
      </c>
      <c r="AH2832" s="10">
        <v>0.92451005537312803</v>
      </c>
      <c r="AI2832" s="10">
        <v>2889</v>
      </c>
      <c r="AJ2832" s="10" t="s">
        <v>293</v>
      </c>
      <c r="AK2832" s="10">
        <v>0.75909554754937003</v>
      </c>
      <c r="AL2832" s="10">
        <v>0.33737579891083103</v>
      </c>
      <c r="AM2832" s="10">
        <v>44</v>
      </c>
      <c r="AN2832" s="10">
        <v>10.9</v>
      </c>
      <c r="AO2832" s="10">
        <v>0.91381154862025704</v>
      </c>
      <c r="AP2832" s="10">
        <v>1.2575065539413199</v>
      </c>
      <c r="AQ2832" s="10">
        <v>0.36508254791844702</v>
      </c>
      <c r="AR2832" s="10">
        <v>70</v>
      </c>
      <c r="AS2832" s="10">
        <v>10.8</v>
      </c>
      <c r="AT2832" s="10">
        <v>0.96034622675362402</v>
      </c>
      <c r="AU2832" s="10">
        <v>1.23573298086601</v>
      </c>
      <c r="AV2832" s="10">
        <v>0.35306656596171698</v>
      </c>
      <c r="AW2832" s="10">
        <v>70</v>
      </c>
      <c r="AX2832" s="10">
        <v>10.6</v>
      </c>
      <c r="AY2832" s="10">
        <v>0.96152394764082305</v>
      </c>
      <c r="AZ2832" s="10">
        <v>2869</v>
      </c>
      <c r="BA2832" s="10" t="s">
        <v>785</v>
      </c>
      <c r="BE2832" s="10">
        <v>36.5</v>
      </c>
      <c r="BJ2832" s="10">
        <v>36.5</v>
      </c>
      <c r="BO2832" s="10">
        <v>36.5</v>
      </c>
      <c r="BQ2832" s="10">
        <v>2858</v>
      </c>
      <c r="BR2832" s="10" t="s">
        <v>780</v>
      </c>
      <c r="BS2832" s="10">
        <v>4.0578581689545699</v>
      </c>
      <c r="BT2832" s="10">
        <v>1.2485717442937101</v>
      </c>
      <c r="BU2832" s="10">
        <v>64</v>
      </c>
      <c r="BV2832" s="10">
        <v>38.299999999999997</v>
      </c>
      <c r="BW2832" s="10">
        <v>0.95577900872194999</v>
      </c>
      <c r="BX2832" s="10">
        <v>2.4588401300134501</v>
      </c>
      <c r="BY2832" s="10">
        <v>1.75283652832642</v>
      </c>
      <c r="BZ2832" s="10">
        <v>46</v>
      </c>
      <c r="CA2832" s="10">
        <v>37.9</v>
      </c>
      <c r="CB2832" s="10">
        <v>0.814277854168591</v>
      </c>
      <c r="CC2832" s="10">
        <v>2.0055792561638399</v>
      </c>
      <c r="CD2832" s="10">
        <v>1.83844765148352</v>
      </c>
      <c r="CE2832" s="10">
        <v>42</v>
      </c>
      <c r="CF2832" s="10">
        <v>37.4</v>
      </c>
      <c r="CG2832" s="10">
        <v>0.73715414020074099</v>
      </c>
      <c r="CH2832" s="10">
        <v>2856</v>
      </c>
      <c r="CI2832" s="10" t="s">
        <v>300</v>
      </c>
      <c r="CJ2832" s="10">
        <v>2.24473784660927E-2</v>
      </c>
      <c r="CK2832" s="10">
        <v>2.9929837954790199E-2</v>
      </c>
      <c r="CL2832" s="10">
        <v>2</v>
      </c>
      <c r="CM2832" s="10">
        <v>10.8</v>
      </c>
      <c r="CN2832" s="10">
        <v>0.6</v>
      </c>
      <c r="CO2832" s="10">
        <v>6.15904256437107E-2</v>
      </c>
      <c r="CP2832" s="10">
        <v>7.0389057878526298E-2</v>
      </c>
      <c r="CQ2832" s="10">
        <v>5</v>
      </c>
      <c r="CR2832" s="10">
        <v>10.8</v>
      </c>
      <c r="CS2832" s="10">
        <v>0.65850460786851805</v>
      </c>
      <c r="CT2832" s="10">
        <v>6.15904256437107E-2</v>
      </c>
      <c r="CU2832" s="10">
        <v>7.0389057878526298E-2</v>
      </c>
      <c r="CV2832" s="10">
        <v>5</v>
      </c>
      <c r="CW2832" s="10">
        <v>10.8</v>
      </c>
      <c r="CX2832" s="10">
        <v>0.65850460786851805</v>
      </c>
      <c r="CY2832" s="10">
        <v>3365</v>
      </c>
      <c r="CZ2832" s="10" t="s">
        <v>291</v>
      </c>
    </row>
    <row r="2833" spans="1:119" x14ac:dyDescent="0.25">
      <c r="A2833" s="10">
        <v>2860</v>
      </c>
      <c r="R2833" s="10">
        <v>3202</v>
      </c>
      <c r="S2833" s="10" t="s">
        <v>817</v>
      </c>
      <c r="AI2833" s="10">
        <v>3202</v>
      </c>
      <c r="AJ2833" s="10" t="s">
        <v>817</v>
      </c>
      <c r="AZ2833" s="10">
        <v>2870</v>
      </c>
      <c r="BA2833" s="10" t="s">
        <v>43</v>
      </c>
      <c r="BQ2833" s="10">
        <v>2859</v>
      </c>
      <c r="BR2833" s="10" t="s">
        <v>781</v>
      </c>
      <c r="BS2833" s="10">
        <v>5.0356903541656504</v>
      </c>
      <c r="BT2833" s="10">
        <v>4.4196218533900602</v>
      </c>
      <c r="BU2833" s="10">
        <v>101</v>
      </c>
      <c r="BV2833" s="10">
        <v>38.299999999999997</v>
      </c>
      <c r="BW2833" s="10">
        <v>0.75158523939020705</v>
      </c>
      <c r="BX2833" s="10">
        <v>3.6016452971253798</v>
      </c>
      <c r="BY2833" s="10">
        <v>3.1610184788600399</v>
      </c>
      <c r="BZ2833" s="10">
        <v>73</v>
      </c>
      <c r="CA2833" s="10">
        <v>37.9</v>
      </c>
      <c r="CB2833" s="10">
        <v>0.75158523939020705</v>
      </c>
      <c r="CC2833" s="10">
        <v>4.0409973366597702</v>
      </c>
      <c r="CD2833" s="10">
        <v>3.5466200029194801</v>
      </c>
      <c r="CE2833" s="10">
        <v>83</v>
      </c>
      <c r="CF2833" s="10">
        <v>37.4</v>
      </c>
      <c r="CG2833" s="10">
        <v>0.75158523939020705</v>
      </c>
      <c r="CH2833" s="10">
        <v>2857</v>
      </c>
      <c r="CI2833" s="10" t="s">
        <v>779</v>
      </c>
      <c r="CY2833" s="10">
        <v>2827</v>
      </c>
      <c r="CZ2833" s="10" t="s">
        <v>292</v>
      </c>
      <c r="DA2833" s="10">
        <v>0.74399999999999999</v>
      </c>
      <c r="DB2833" s="10">
        <v>0.24</v>
      </c>
      <c r="DC2833" s="10">
        <v>42.63</v>
      </c>
      <c r="DD2833" s="10">
        <v>6.4</v>
      </c>
      <c r="DF2833" s="10">
        <v>0.624</v>
      </c>
      <c r="DG2833" s="10">
        <v>0.24</v>
      </c>
      <c r="DH2833" s="10">
        <v>36.46</v>
      </c>
      <c r="DI2833" s="10">
        <v>6.7</v>
      </c>
      <c r="DK2833" s="10">
        <v>0.76800000000000002</v>
      </c>
      <c r="DL2833" s="10">
        <v>0.216</v>
      </c>
      <c r="DM2833" s="10">
        <v>43.51</v>
      </c>
      <c r="DN2833" s="10">
        <v>6.8</v>
      </c>
    </row>
    <row r="2834" spans="1:119" x14ac:dyDescent="0.25">
      <c r="A2834" s="10">
        <v>2861</v>
      </c>
      <c r="R2834" s="10">
        <v>3203</v>
      </c>
      <c r="S2834" s="10" t="s">
        <v>818</v>
      </c>
      <c r="AI2834" s="10">
        <v>3203</v>
      </c>
      <c r="AJ2834" s="10" t="s">
        <v>818</v>
      </c>
      <c r="AZ2834" s="10">
        <v>2871</v>
      </c>
      <c r="BA2834" s="10" t="s">
        <v>284</v>
      </c>
      <c r="BQ2834" s="10">
        <v>2860</v>
      </c>
      <c r="BR2834" s="10" t="s">
        <v>10</v>
      </c>
      <c r="CH2834" s="10">
        <v>2858</v>
      </c>
      <c r="CI2834" s="10" t="s">
        <v>780</v>
      </c>
      <c r="CJ2834" s="10">
        <v>4.3451266971506</v>
      </c>
      <c r="CK2834" s="10">
        <v>0.24050516773896299</v>
      </c>
      <c r="CL2834" s="10">
        <v>67</v>
      </c>
      <c r="CM2834" s="10">
        <v>37.5</v>
      </c>
      <c r="CN2834" s="10">
        <v>0.99847166896036899</v>
      </c>
      <c r="CO2834" s="10">
        <v>3.30363043750841</v>
      </c>
      <c r="CP2834" s="10">
        <v>0.92816283720474402</v>
      </c>
      <c r="CQ2834" s="10">
        <v>52</v>
      </c>
      <c r="CR2834" s="10">
        <v>38.1</v>
      </c>
      <c r="CS2834" s="10">
        <v>0.96272558166693101</v>
      </c>
      <c r="CT2834" s="10">
        <v>6.9246242087982299</v>
      </c>
      <c r="CU2834" s="10">
        <v>0.68416945775551297</v>
      </c>
      <c r="CV2834" s="10">
        <v>106</v>
      </c>
      <c r="CW2834" s="10">
        <v>37.9</v>
      </c>
      <c r="CX2834" s="10">
        <v>0.99515449071206696</v>
      </c>
      <c r="CY2834" s="10">
        <v>2828</v>
      </c>
      <c r="CZ2834" s="10" t="s">
        <v>774</v>
      </c>
      <c r="DA2834" s="10">
        <v>5.5803212918254097</v>
      </c>
      <c r="DB2834" s="10">
        <v>0</v>
      </c>
      <c r="DC2834" s="10">
        <v>89</v>
      </c>
      <c r="DD2834" s="10">
        <v>36.200000000000003</v>
      </c>
      <c r="DE2834" s="10">
        <v>1</v>
      </c>
      <c r="DF2834" s="10">
        <v>5.1840280670536503</v>
      </c>
      <c r="DG2834" s="10">
        <v>0</v>
      </c>
      <c r="DH2834" s="10">
        <v>82</v>
      </c>
      <c r="DI2834" s="10">
        <v>36.5</v>
      </c>
      <c r="DJ2834" s="10">
        <v>1</v>
      </c>
      <c r="DK2834" s="10">
        <v>4.8679287946723298</v>
      </c>
      <c r="DL2834" s="10">
        <v>0</v>
      </c>
      <c r="DM2834" s="10">
        <v>77</v>
      </c>
      <c r="DN2834" s="10">
        <v>36.5</v>
      </c>
      <c r="DO2834" s="10">
        <v>1</v>
      </c>
    </row>
    <row r="2835" spans="1:119" x14ac:dyDescent="0.25">
      <c r="A2835" s="10">
        <v>2862</v>
      </c>
      <c r="R2835" s="10">
        <v>3204</v>
      </c>
      <c r="S2835" s="10" t="s">
        <v>819</v>
      </c>
      <c r="AI2835" s="10">
        <v>3204</v>
      </c>
      <c r="AJ2835" s="10" t="s">
        <v>819</v>
      </c>
      <c r="AZ2835" s="10">
        <v>2872</v>
      </c>
      <c r="BA2835" s="10" t="s">
        <v>285</v>
      </c>
      <c r="BB2835" s="10">
        <v>3.5321608117411599E-2</v>
      </c>
      <c r="BC2835" s="10">
        <v>1.7660804058705799E-2</v>
      </c>
      <c r="BD2835" s="10">
        <v>2</v>
      </c>
      <c r="BE2835" s="10">
        <v>11.4</v>
      </c>
      <c r="BF2835" s="10">
        <v>0.89442719099991597</v>
      </c>
      <c r="BG2835" s="10">
        <v>2.6785795673084901E-2</v>
      </c>
      <c r="BH2835" s="10">
        <v>2.9017945312508599E-2</v>
      </c>
      <c r="BI2835" s="10">
        <v>2</v>
      </c>
      <c r="BJ2835" s="10">
        <v>11.4</v>
      </c>
      <c r="BK2835" s="10">
        <v>0.67828010273306605</v>
      </c>
      <c r="BL2835" s="10">
        <v>3.5321608117411599E-2</v>
      </c>
      <c r="BM2835" s="10">
        <v>1.7660804058705799E-2</v>
      </c>
      <c r="BN2835" s="10">
        <v>2</v>
      </c>
      <c r="BO2835" s="10">
        <v>11.4</v>
      </c>
      <c r="BP2835" s="10">
        <v>0.89442719099991597</v>
      </c>
      <c r="BQ2835" s="10">
        <v>2861</v>
      </c>
      <c r="BR2835" s="10" t="s">
        <v>11</v>
      </c>
      <c r="CH2835" s="10">
        <v>2859</v>
      </c>
      <c r="CI2835" s="10" t="s">
        <v>781</v>
      </c>
      <c r="CJ2835" s="10">
        <v>0.51183394921391501</v>
      </c>
      <c r="CK2835" s="10">
        <v>0.28239114439388402</v>
      </c>
      <c r="CL2835" s="10">
        <v>9</v>
      </c>
      <c r="CM2835" s="10">
        <v>37.5</v>
      </c>
      <c r="CN2835" s="10">
        <v>0.87557768402679403</v>
      </c>
      <c r="CO2835" s="10">
        <v>0.71702716290659296</v>
      </c>
      <c r="CP2835" s="10">
        <v>0.33610648261246501</v>
      </c>
      <c r="CQ2835" s="10">
        <v>12</v>
      </c>
      <c r="CR2835" s="10">
        <v>38.1</v>
      </c>
      <c r="CS2835" s="10">
        <v>0.90545893595886895</v>
      </c>
      <c r="CT2835" s="10">
        <v>0.81277272204142603</v>
      </c>
      <c r="CU2835" s="10">
        <v>0.42896338107741899</v>
      </c>
      <c r="CV2835" s="10">
        <v>14</v>
      </c>
      <c r="CW2835" s="10">
        <v>37.9</v>
      </c>
      <c r="CX2835" s="10">
        <v>0.88438475284697005</v>
      </c>
      <c r="CY2835" s="10">
        <v>2829</v>
      </c>
      <c r="CZ2835" s="10" t="s">
        <v>775</v>
      </c>
      <c r="DA2835" s="10">
        <v>3.7095332145702602</v>
      </c>
      <c r="DB2835" s="10">
        <v>0</v>
      </c>
      <c r="DC2835" s="10">
        <v>59</v>
      </c>
      <c r="DD2835" s="10">
        <v>36.299999999999997</v>
      </c>
      <c r="DE2835" s="10">
        <v>1</v>
      </c>
      <c r="DF2835" s="10">
        <v>3.6134043947501899</v>
      </c>
      <c r="DG2835" s="10">
        <v>0</v>
      </c>
      <c r="DH2835" s="10">
        <v>57</v>
      </c>
      <c r="DI2835" s="10">
        <v>36.6</v>
      </c>
      <c r="DJ2835" s="10">
        <v>1</v>
      </c>
      <c r="DK2835" s="10">
        <v>3.66675155962331</v>
      </c>
      <c r="DL2835" s="10">
        <v>0</v>
      </c>
      <c r="DM2835" s="10">
        <v>58</v>
      </c>
      <c r="DN2835" s="10">
        <v>36.5</v>
      </c>
      <c r="DO2835" s="10">
        <v>1</v>
      </c>
    </row>
    <row r="2836" spans="1:119" x14ac:dyDescent="0.25">
      <c r="A2836" s="10">
        <v>2863</v>
      </c>
      <c r="R2836" s="10">
        <v>3205</v>
      </c>
      <c r="S2836" s="10" t="s">
        <v>816</v>
      </c>
      <c r="AI2836" s="10">
        <v>3205</v>
      </c>
      <c r="AJ2836" s="10" t="s">
        <v>816</v>
      </c>
      <c r="AZ2836" s="10">
        <v>2873</v>
      </c>
      <c r="BA2836" s="10" t="s">
        <v>304</v>
      </c>
      <c r="BB2836" s="10">
        <v>0.198304735307261</v>
      </c>
      <c r="BC2836" s="10">
        <v>8.86042434351592E-2</v>
      </c>
      <c r="BD2836" s="10">
        <v>11</v>
      </c>
      <c r="BE2836" s="10">
        <v>11.4</v>
      </c>
      <c r="BF2836" s="10">
        <v>0.913008710615828</v>
      </c>
      <c r="BG2836" s="10">
        <v>0.179760033790415</v>
      </c>
      <c r="BH2836" s="10">
        <v>0.25979917292337301</v>
      </c>
      <c r="BI2836" s="10">
        <v>16</v>
      </c>
      <c r="BJ2836" s="10">
        <v>11.4</v>
      </c>
      <c r="BK2836" s="10">
        <v>0.56899399067123002</v>
      </c>
      <c r="BL2836" s="10">
        <v>0.282594788359944</v>
      </c>
      <c r="BM2836" s="10">
        <v>0.18115050535893801</v>
      </c>
      <c r="BN2836" s="10">
        <v>17</v>
      </c>
      <c r="BO2836" s="10">
        <v>11.4</v>
      </c>
      <c r="BP2836" s="10">
        <v>0.84187913896387401</v>
      </c>
      <c r="BQ2836" s="10">
        <v>2862</v>
      </c>
      <c r="BR2836" s="10" t="s">
        <v>306</v>
      </c>
      <c r="BS2836" s="10">
        <v>0.53599840258431697</v>
      </c>
      <c r="BT2836" s="10">
        <v>0.21206893319640299</v>
      </c>
      <c r="BU2836" s="10">
        <v>32</v>
      </c>
      <c r="BV2836" s="10">
        <v>10.4</v>
      </c>
      <c r="BW2836" s="10">
        <v>0.929864248849954</v>
      </c>
      <c r="BX2836" s="10">
        <v>0.52618507398518999</v>
      </c>
      <c r="BY2836" s="10">
        <v>0.22144468364627701</v>
      </c>
      <c r="BZ2836" s="10">
        <v>32</v>
      </c>
      <c r="CA2836" s="10">
        <v>10.3</v>
      </c>
      <c r="CB2836" s="10">
        <v>0.92170234863140998</v>
      </c>
      <c r="CC2836" s="10">
        <v>0.51755192882539003</v>
      </c>
      <c r="CD2836" s="10">
        <v>0.13631948125311599</v>
      </c>
      <c r="CE2836" s="10">
        <v>30</v>
      </c>
      <c r="CF2836" s="10">
        <v>10.3</v>
      </c>
      <c r="CG2836" s="10">
        <v>0.96701859361472098</v>
      </c>
      <c r="CH2836" s="10">
        <v>2860</v>
      </c>
      <c r="CI2836" s="10" t="s">
        <v>10</v>
      </c>
      <c r="CY2836" s="10">
        <v>2830</v>
      </c>
      <c r="CZ2836" s="10" t="s">
        <v>776</v>
      </c>
      <c r="DA2836" s="10">
        <v>5.3295203348894402</v>
      </c>
      <c r="DB2836" s="10">
        <v>0</v>
      </c>
      <c r="DC2836" s="10">
        <v>85</v>
      </c>
      <c r="DD2836" s="10">
        <v>36.200000000000003</v>
      </c>
      <c r="DE2836" s="10">
        <v>1</v>
      </c>
      <c r="DF2836" s="10">
        <v>4.5518295222910101</v>
      </c>
      <c r="DG2836" s="10">
        <v>0</v>
      </c>
      <c r="DH2836" s="10">
        <v>72</v>
      </c>
      <c r="DI2836" s="10">
        <v>36.5</v>
      </c>
      <c r="DJ2836" s="10">
        <v>1</v>
      </c>
      <c r="DK2836" s="10">
        <v>5.5633471939112296</v>
      </c>
      <c r="DL2836" s="10">
        <v>0</v>
      </c>
      <c r="DM2836" s="10">
        <v>88</v>
      </c>
      <c r="DN2836" s="10">
        <v>36.5</v>
      </c>
      <c r="DO2836" s="10">
        <v>1</v>
      </c>
    </row>
    <row r="2837" spans="1:119" x14ac:dyDescent="0.25">
      <c r="A2837" s="10">
        <v>2864</v>
      </c>
      <c r="R2837" s="10">
        <v>3206</v>
      </c>
      <c r="S2837" s="10" t="s">
        <v>820</v>
      </c>
      <c r="AI2837" s="10">
        <v>3206</v>
      </c>
      <c r="AJ2837" s="10" t="s">
        <v>820</v>
      </c>
      <c r="AZ2837" s="10">
        <v>2874</v>
      </c>
      <c r="BA2837" s="10" t="s">
        <v>288</v>
      </c>
      <c r="BB2837" s="10">
        <v>0.171446647453594</v>
      </c>
      <c r="BC2837" s="10">
        <v>4.6758176578253E-2</v>
      </c>
      <c r="BD2837" s="10">
        <v>9</v>
      </c>
      <c r="BE2837" s="10">
        <v>11.4</v>
      </c>
      <c r="BF2837" s="10">
        <v>0.96476382123773197</v>
      </c>
      <c r="BG2837" s="10">
        <v>0.34929740640228102</v>
      </c>
      <c r="BH2837" s="10">
        <v>0.136886821427921</v>
      </c>
      <c r="BI2837" s="10">
        <v>19</v>
      </c>
      <c r="BJ2837" s="10">
        <v>11.4</v>
      </c>
      <c r="BK2837" s="10">
        <v>0.93105702499351395</v>
      </c>
      <c r="BL2837" s="10">
        <v>0.24643722870602899</v>
      </c>
      <c r="BM2837" s="10">
        <v>0.16429148580401901</v>
      </c>
      <c r="BN2837" s="10">
        <v>15</v>
      </c>
      <c r="BO2837" s="10">
        <v>11.4</v>
      </c>
      <c r="BP2837" s="10">
        <v>0.83205029433784405</v>
      </c>
      <c r="BQ2837" s="10">
        <v>2863</v>
      </c>
      <c r="BR2837" s="10" t="s">
        <v>309</v>
      </c>
      <c r="BS2837" s="10">
        <v>3.4778815645434398E-2</v>
      </c>
      <c r="BT2837" s="10">
        <v>9.3996799041714506E-3</v>
      </c>
      <c r="BU2837" s="10">
        <v>2</v>
      </c>
      <c r="BV2837" s="10">
        <v>10.4</v>
      </c>
      <c r="BW2837" s="10">
        <v>0.96536339302826601</v>
      </c>
      <c r="BX2837" s="10">
        <v>5.2385236370921399E-2</v>
      </c>
      <c r="BY2837" s="10">
        <v>1.0964351798564901E-2</v>
      </c>
      <c r="BZ2837" s="10">
        <v>3</v>
      </c>
      <c r="CA2837" s="10">
        <v>10.3</v>
      </c>
      <c r="CB2837" s="10">
        <v>0.97879062525286897</v>
      </c>
      <c r="CC2837" s="10">
        <v>5.2064948503392799E-2</v>
      </c>
      <c r="CD2837" s="10">
        <v>1.2396416310331599E-2</v>
      </c>
      <c r="CE2837" s="10">
        <v>3</v>
      </c>
      <c r="CF2837" s="10">
        <v>10.3</v>
      </c>
      <c r="CG2837" s="10">
        <v>0.97280621468536699</v>
      </c>
      <c r="CH2837" s="10">
        <v>2861</v>
      </c>
      <c r="CI2837" s="10" t="s">
        <v>11</v>
      </c>
      <c r="CY2837" s="10">
        <v>2831</v>
      </c>
      <c r="CZ2837" s="10" t="s">
        <v>777</v>
      </c>
      <c r="DA2837" s="10">
        <v>8.2992946495470292</v>
      </c>
      <c r="DB2837" s="10">
        <v>0</v>
      </c>
      <c r="DC2837" s="10">
        <v>132</v>
      </c>
      <c r="DD2837" s="10">
        <v>36.299999999999997</v>
      </c>
      <c r="DE2837" s="10">
        <v>1</v>
      </c>
      <c r="DF2837" s="10">
        <v>9.5723519931101606</v>
      </c>
      <c r="DG2837" s="10">
        <v>0</v>
      </c>
      <c r="DH2837" s="10">
        <v>151</v>
      </c>
      <c r="DI2837" s="10">
        <v>36.6</v>
      </c>
      <c r="DJ2837" s="10">
        <v>1</v>
      </c>
      <c r="DK2837" s="10">
        <v>8.7243399177244303</v>
      </c>
      <c r="DL2837" s="10">
        <v>0</v>
      </c>
      <c r="DM2837" s="10">
        <v>138</v>
      </c>
      <c r="DN2837" s="10">
        <v>36.5</v>
      </c>
      <c r="DO2837" s="10">
        <v>1</v>
      </c>
    </row>
    <row r="2838" spans="1:119" x14ac:dyDescent="0.25">
      <c r="A2838" s="10">
        <v>2865</v>
      </c>
      <c r="R2838" s="10">
        <v>2890</v>
      </c>
      <c r="S2838" s="10" t="s">
        <v>726</v>
      </c>
      <c r="AI2838" s="10">
        <v>2890</v>
      </c>
      <c r="AJ2838" s="10" t="s">
        <v>726</v>
      </c>
      <c r="AZ2838" s="10">
        <v>2875</v>
      </c>
      <c r="BA2838" s="10" t="s">
        <v>315</v>
      </c>
      <c r="BB2838" s="10">
        <v>0.64636536369655695</v>
      </c>
      <c r="BC2838" s="10">
        <v>0.244570678155454</v>
      </c>
      <c r="BD2838" s="10">
        <v>35</v>
      </c>
      <c r="BE2838" s="10">
        <v>11.4</v>
      </c>
      <c r="BF2838" s="10">
        <v>0.93528625745628402</v>
      </c>
      <c r="BG2838" s="10">
        <v>0.96268955874269901</v>
      </c>
      <c r="BH2838" s="10">
        <v>0.50260900657249397</v>
      </c>
      <c r="BI2838" s="10">
        <v>55</v>
      </c>
      <c r="BJ2838" s="10">
        <v>11.4</v>
      </c>
      <c r="BK2838" s="10">
        <v>0.88645785627773399</v>
      </c>
      <c r="BL2838" s="10">
        <v>1.04373076908776</v>
      </c>
      <c r="BM2838" s="10">
        <v>0.47136228281382703</v>
      </c>
      <c r="BN2838" s="10">
        <v>58</v>
      </c>
      <c r="BO2838" s="10">
        <v>11.4</v>
      </c>
      <c r="BP2838" s="10">
        <v>0.91137059965867495</v>
      </c>
      <c r="BQ2838" s="10">
        <v>2864</v>
      </c>
      <c r="BR2838" s="10" t="s">
        <v>311</v>
      </c>
      <c r="BS2838" s="10">
        <v>0.480464990026848</v>
      </c>
      <c r="BT2838" s="10">
        <v>0.20503919956559799</v>
      </c>
      <c r="BU2838" s="10">
        <v>29</v>
      </c>
      <c r="BV2838" s="10">
        <v>10.4</v>
      </c>
      <c r="BW2838" s="10">
        <v>0.91974997124731905</v>
      </c>
      <c r="BX2838" s="10">
        <v>0.63476936381996496</v>
      </c>
      <c r="BY2838" s="10">
        <v>0.18105105565999</v>
      </c>
      <c r="BZ2838" s="10">
        <v>37</v>
      </c>
      <c r="CA2838" s="10">
        <v>10.3</v>
      </c>
      <c r="CB2838" s="10">
        <v>0.96164855175750297</v>
      </c>
      <c r="CC2838" s="10">
        <v>0.71339639627708495</v>
      </c>
      <c r="CD2838" s="10">
        <v>0.16148514414295101</v>
      </c>
      <c r="CE2838" s="10">
        <v>41</v>
      </c>
      <c r="CF2838" s="10">
        <v>10.3</v>
      </c>
      <c r="CG2838" s="10">
        <v>0.97532465410723101</v>
      </c>
      <c r="CH2838" s="10">
        <v>2862</v>
      </c>
      <c r="CI2838" s="10" t="s">
        <v>306</v>
      </c>
      <c r="CJ2838" s="10">
        <v>7.1113996876312202E-2</v>
      </c>
      <c r="CK2838" s="10">
        <v>8.0003246485851207E-2</v>
      </c>
      <c r="CL2838" s="10">
        <v>6</v>
      </c>
      <c r="CM2838" s="10">
        <v>10.3</v>
      </c>
      <c r="CN2838" s="10">
        <v>0.66436383882992001</v>
      </c>
      <c r="CO2838" s="10">
        <v>4.7409331250874799E-2</v>
      </c>
      <c r="CP2838" s="10">
        <v>5.33354976572342E-2</v>
      </c>
      <c r="CQ2838" s="10">
        <v>4</v>
      </c>
      <c r="CR2838" s="10">
        <v>10.3</v>
      </c>
      <c r="CS2838" s="10">
        <v>0.66436383882992001</v>
      </c>
      <c r="CT2838" s="10">
        <v>7.3910646906778801E-2</v>
      </c>
      <c r="CU2838" s="10">
        <v>4.9939626288364097E-2</v>
      </c>
      <c r="CV2838" s="10">
        <v>5</v>
      </c>
      <c r="CW2838" s="10">
        <v>10.3</v>
      </c>
      <c r="CX2838" s="10">
        <v>0.82858896869141996</v>
      </c>
      <c r="CY2838" s="10">
        <v>2832</v>
      </c>
      <c r="CZ2838" s="10" t="s">
        <v>399</v>
      </c>
    </row>
    <row r="2839" spans="1:119" x14ac:dyDescent="0.25">
      <c r="A2839" s="10">
        <v>2866</v>
      </c>
      <c r="R2839" s="10">
        <v>2891</v>
      </c>
      <c r="S2839" s="10" t="s">
        <v>728</v>
      </c>
      <c r="AI2839" s="10">
        <v>2891</v>
      </c>
      <c r="AJ2839" s="10" t="s">
        <v>728</v>
      </c>
      <c r="AZ2839" s="10">
        <v>2876</v>
      </c>
      <c r="BA2839" s="10" t="s">
        <v>306</v>
      </c>
      <c r="BB2839" s="10">
        <v>0.152981205046479</v>
      </c>
      <c r="BC2839" s="10">
        <v>9.8345060387022204E-2</v>
      </c>
      <c r="BD2839" s="10">
        <v>10</v>
      </c>
      <c r="BE2839" s="10">
        <v>10.5</v>
      </c>
      <c r="BF2839" s="10">
        <v>0.84117847537655399</v>
      </c>
      <c r="BG2839" s="10">
        <v>0.22025468513959101</v>
      </c>
      <c r="BH2839" s="10">
        <v>0.16095534683277801</v>
      </c>
      <c r="BI2839" s="10">
        <v>15</v>
      </c>
      <c r="BJ2839" s="10">
        <v>10.5</v>
      </c>
      <c r="BK2839" s="10">
        <v>0.807391122257898</v>
      </c>
      <c r="BL2839" s="10">
        <v>0.41640607004286001</v>
      </c>
      <c r="BM2839" s="10">
        <v>3.9657720956462798E-2</v>
      </c>
      <c r="BN2839" s="10">
        <v>23</v>
      </c>
      <c r="BO2839" s="10">
        <v>10.5</v>
      </c>
      <c r="BP2839" s="10">
        <v>0.99549547259395199</v>
      </c>
      <c r="BQ2839" s="10">
        <v>2865</v>
      </c>
      <c r="BR2839" s="10" t="s">
        <v>312</v>
      </c>
      <c r="BS2839" s="10">
        <v>0.48142025177959602</v>
      </c>
      <c r="BT2839" s="10">
        <v>0.24549244627171399</v>
      </c>
      <c r="BU2839" s="10">
        <v>30</v>
      </c>
      <c r="BV2839" s="10">
        <v>10.4</v>
      </c>
      <c r="BW2839" s="10">
        <v>0.89085933319963795</v>
      </c>
      <c r="BX2839" s="10">
        <v>0.79000447949938801</v>
      </c>
      <c r="BY2839" s="10">
        <v>0.33043456594445603</v>
      </c>
      <c r="BZ2839" s="10">
        <v>48</v>
      </c>
      <c r="CA2839" s="10">
        <v>10.3</v>
      </c>
      <c r="CB2839" s="10">
        <v>0.92255117091420302</v>
      </c>
      <c r="CC2839" s="10">
        <v>0.72630225766369405</v>
      </c>
      <c r="CD2839" s="10">
        <v>0.34202599391365102</v>
      </c>
      <c r="CE2839" s="10">
        <v>45</v>
      </c>
      <c r="CF2839" s="10">
        <v>10.3</v>
      </c>
      <c r="CG2839" s="10">
        <v>0.90470507869507399</v>
      </c>
      <c r="CH2839" s="10">
        <v>2863</v>
      </c>
      <c r="CI2839" s="10" t="s">
        <v>309</v>
      </c>
      <c r="CJ2839" s="10">
        <v>1.3807493660622099E-2</v>
      </c>
      <c r="CK2839" s="10">
        <v>1.1297040267781701E-2</v>
      </c>
      <c r="CL2839" s="10">
        <v>1</v>
      </c>
      <c r="CM2839" s="10">
        <v>10.3</v>
      </c>
      <c r="CN2839" s="10">
        <v>0.77395729920332101</v>
      </c>
      <c r="CO2839" s="10">
        <v>1.3807493660622099E-2</v>
      </c>
      <c r="CP2839" s="10">
        <v>1.1297040267781701E-2</v>
      </c>
      <c r="CQ2839" s="10">
        <v>1</v>
      </c>
      <c r="CR2839" s="10">
        <v>10.3</v>
      </c>
      <c r="CS2839" s="10">
        <v>0.77395729920332101</v>
      </c>
      <c r="CT2839" s="10">
        <v>1.3705162363497799E-2</v>
      </c>
      <c r="CU2839" s="10">
        <v>1.14209686362482E-2</v>
      </c>
      <c r="CV2839" s="10">
        <v>1</v>
      </c>
      <c r="CW2839" s="10">
        <v>10.3</v>
      </c>
      <c r="CX2839" s="10">
        <v>0.76822127959737596</v>
      </c>
      <c r="CY2839" s="10">
        <v>2833</v>
      </c>
      <c r="CZ2839" s="10" t="s">
        <v>44</v>
      </c>
    </row>
    <row r="2840" spans="1:119" x14ac:dyDescent="0.25">
      <c r="A2840" s="10">
        <v>2867</v>
      </c>
      <c r="R2840" s="10">
        <v>2892</v>
      </c>
      <c r="S2840" s="10" t="s">
        <v>729</v>
      </c>
      <c r="AI2840" s="10">
        <v>2892</v>
      </c>
      <c r="AJ2840" s="10" t="s">
        <v>729</v>
      </c>
      <c r="AZ2840" s="10">
        <v>2877</v>
      </c>
      <c r="BA2840" s="10" t="s">
        <v>291</v>
      </c>
      <c r="BB2840" s="10">
        <v>1.28598211496117E-2</v>
      </c>
      <c r="BC2840" s="10">
        <v>1.28598211496117E-2</v>
      </c>
      <c r="BD2840" s="10">
        <v>1</v>
      </c>
      <c r="BE2840" s="10">
        <v>10.5</v>
      </c>
      <c r="BF2840" s="10">
        <v>0.70710678118654802</v>
      </c>
      <c r="BG2840" s="10">
        <v>7.5256411004380698E-3</v>
      </c>
      <c r="BH2840" s="10">
        <v>1.6556410420963799E-2</v>
      </c>
      <c r="BI2840" s="10">
        <v>1</v>
      </c>
      <c r="BJ2840" s="10">
        <v>10.5</v>
      </c>
      <c r="BK2840" s="10">
        <v>0.41380294430118397</v>
      </c>
      <c r="BL2840" s="10">
        <v>1.45492267835786E-2</v>
      </c>
      <c r="BM2840" s="10">
        <v>1.09119200876839E-2</v>
      </c>
      <c r="BN2840" s="10">
        <v>1</v>
      </c>
      <c r="BO2840" s="10">
        <v>10.5</v>
      </c>
      <c r="BP2840" s="10">
        <v>0.8</v>
      </c>
      <c r="BQ2840" s="10">
        <v>2866</v>
      </c>
      <c r="BR2840" s="10" t="s">
        <v>782</v>
      </c>
      <c r="CH2840" s="10">
        <v>2864</v>
      </c>
      <c r="CI2840" s="10" t="s">
        <v>311</v>
      </c>
      <c r="CJ2840" s="10">
        <v>0.35011199927396902</v>
      </c>
      <c r="CK2840" s="10">
        <v>6.8771999857386606E-2</v>
      </c>
      <c r="CL2840" s="10">
        <v>20</v>
      </c>
      <c r="CM2840" s="10">
        <v>10.3</v>
      </c>
      <c r="CN2840" s="10">
        <v>0.98124882052108697</v>
      </c>
      <c r="CO2840" s="10">
        <v>0.56017919883834999</v>
      </c>
      <c r="CP2840" s="10">
        <v>0.110035199771819</v>
      </c>
      <c r="CQ2840" s="10">
        <v>32</v>
      </c>
      <c r="CR2840" s="10">
        <v>10.3</v>
      </c>
      <c r="CS2840" s="10">
        <v>0.98124882052108697</v>
      </c>
      <c r="CT2840" s="10">
        <v>0.525167998910953</v>
      </c>
      <c r="CU2840" s="10">
        <v>0.10315799978608001</v>
      </c>
      <c r="CV2840" s="10">
        <v>30</v>
      </c>
      <c r="CW2840" s="10">
        <v>10.3</v>
      </c>
      <c r="CX2840" s="10">
        <v>0.98124882052108697</v>
      </c>
      <c r="CY2840" s="10">
        <v>3220</v>
      </c>
      <c r="CZ2840" s="10" t="s">
        <v>306</v>
      </c>
    </row>
    <row r="2841" spans="1:119" x14ac:dyDescent="0.25">
      <c r="A2841" s="10">
        <v>2868</v>
      </c>
      <c r="R2841" s="10">
        <v>2893</v>
      </c>
      <c r="S2841" s="10" t="s">
        <v>730</v>
      </c>
      <c r="AI2841" s="10">
        <v>2893</v>
      </c>
      <c r="AJ2841" s="10" t="s">
        <v>730</v>
      </c>
      <c r="AZ2841" s="10">
        <v>2878</v>
      </c>
      <c r="BA2841" s="10" t="s">
        <v>307</v>
      </c>
      <c r="BB2841" s="10">
        <v>1.28598211496117E-2</v>
      </c>
      <c r="BC2841" s="10">
        <v>1.28598211496117E-2</v>
      </c>
      <c r="BD2841" s="10">
        <v>1</v>
      </c>
      <c r="BE2841" s="10">
        <v>10.5</v>
      </c>
      <c r="BF2841" s="10">
        <v>0.70710678118654802</v>
      </c>
      <c r="BG2841" s="10">
        <v>1.28598211496117E-2</v>
      </c>
      <c r="BH2841" s="10">
        <v>1.28598211496117E-2</v>
      </c>
      <c r="BI2841" s="10">
        <v>1</v>
      </c>
      <c r="BJ2841" s="10">
        <v>10.5</v>
      </c>
      <c r="BK2841" s="10">
        <v>0.70710678118654802</v>
      </c>
      <c r="BL2841" s="10">
        <v>1.72532605614127E-2</v>
      </c>
      <c r="BM2841" s="10">
        <v>5.7510868538042303E-3</v>
      </c>
      <c r="BN2841" s="10">
        <v>1</v>
      </c>
      <c r="BO2841" s="10">
        <v>10.5</v>
      </c>
      <c r="BP2841" s="10">
        <v>0.94868329805051399</v>
      </c>
      <c r="BQ2841" s="10">
        <v>2867</v>
      </c>
      <c r="BR2841" s="10" t="s">
        <v>783</v>
      </c>
      <c r="BV2841" s="10">
        <v>40.1</v>
      </c>
      <c r="CA2841" s="10">
        <v>39.4</v>
      </c>
      <c r="CF2841" s="10">
        <v>39.700000000000003</v>
      </c>
      <c r="CH2841" s="10">
        <v>2865</v>
      </c>
      <c r="CI2841" s="10" t="s">
        <v>312</v>
      </c>
      <c r="CJ2841" s="10">
        <v>8.9538944389998307E-2</v>
      </c>
      <c r="CK2841" s="10">
        <v>8.7051751490276094E-2</v>
      </c>
      <c r="CL2841" s="10">
        <v>7</v>
      </c>
      <c r="CM2841" s="10">
        <v>10.3</v>
      </c>
      <c r="CN2841" s="10">
        <v>0.716994918814431</v>
      </c>
      <c r="CO2841" s="10">
        <v>0.15349533323999701</v>
      </c>
      <c r="CP2841" s="10">
        <v>0.14923157398333001</v>
      </c>
      <c r="CQ2841" s="10">
        <v>12</v>
      </c>
      <c r="CR2841" s="10">
        <v>10.3</v>
      </c>
      <c r="CS2841" s="10">
        <v>0.716994918814431</v>
      </c>
      <c r="CT2841" s="10">
        <v>0.204660444319996</v>
      </c>
      <c r="CU2841" s="10">
        <v>0.19897543197777401</v>
      </c>
      <c r="CV2841" s="10">
        <v>16</v>
      </c>
      <c r="CW2841" s="10">
        <v>10.3</v>
      </c>
      <c r="CX2841" s="10">
        <v>0.716994918814431</v>
      </c>
      <c r="CY2841" s="10">
        <v>3221</v>
      </c>
      <c r="CZ2841" s="10" t="s">
        <v>299</v>
      </c>
    </row>
    <row r="2842" spans="1:119" x14ac:dyDescent="0.25">
      <c r="A2842" s="10">
        <v>2869</v>
      </c>
      <c r="R2842" s="10">
        <v>2894</v>
      </c>
      <c r="S2842" s="10" t="s">
        <v>731</v>
      </c>
      <c r="AI2842" s="10">
        <v>2894</v>
      </c>
      <c r="AJ2842" s="10" t="s">
        <v>731</v>
      </c>
      <c r="AZ2842" s="10">
        <v>2879</v>
      </c>
      <c r="BA2842" s="10" t="s">
        <v>744</v>
      </c>
      <c r="BB2842" s="10">
        <v>0.88617845962034203</v>
      </c>
      <c r="BC2842" s="10">
        <v>0.73848204968361797</v>
      </c>
      <c r="BD2842" s="10">
        <v>18</v>
      </c>
      <c r="BE2842" s="10">
        <v>37</v>
      </c>
      <c r="BF2842" s="10">
        <v>0.76822127959737596</v>
      </c>
      <c r="BG2842" s="10">
        <v>1.88970385435942</v>
      </c>
      <c r="BH2842" s="10">
        <v>0.66340667227511496</v>
      </c>
      <c r="BI2842" s="10">
        <v>31</v>
      </c>
      <c r="BJ2842" s="10">
        <v>37.299999999999997</v>
      </c>
      <c r="BK2842" s="10">
        <v>0.94354495286957196</v>
      </c>
      <c r="BL2842" s="10">
        <v>1.9383805034250801</v>
      </c>
      <c r="BM2842" s="10">
        <v>0.652339592498826</v>
      </c>
      <c r="BN2842" s="10">
        <v>32</v>
      </c>
      <c r="BO2842" s="10">
        <v>36.9</v>
      </c>
      <c r="BP2842" s="10">
        <v>0.94776804322865205</v>
      </c>
      <c r="BQ2842" s="10">
        <v>2868</v>
      </c>
      <c r="BR2842" s="10" t="s">
        <v>784</v>
      </c>
      <c r="BS2842" s="10">
        <v>9.3764570467741198E-2</v>
      </c>
      <c r="BT2842" s="10">
        <v>4.5944639529193199E-2</v>
      </c>
      <c r="BU2842" s="10">
        <v>1.5</v>
      </c>
      <c r="BV2842" s="10">
        <v>40.1</v>
      </c>
      <c r="BW2842" s="10">
        <v>0.9</v>
      </c>
      <c r="BX2842" s="10">
        <v>0.104411486781867</v>
      </c>
      <c r="BY2842" s="10">
        <v>5.1161628523114802E-2</v>
      </c>
      <c r="BZ2842" s="10">
        <v>1.7</v>
      </c>
      <c r="CA2842" s="10">
        <v>39.4</v>
      </c>
      <c r="CB2842" s="10">
        <v>0.9</v>
      </c>
      <c r="CC2842" s="10">
        <v>0.105206498102541</v>
      </c>
      <c r="CD2842" s="10">
        <v>5.1551184070245101E-2</v>
      </c>
      <c r="CE2842" s="10">
        <v>1.7</v>
      </c>
      <c r="CF2842" s="10">
        <v>39.700000000000003</v>
      </c>
      <c r="CG2842" s="10">
        <v>0.9</v>
      </c>
      <c r="CH2842" s="10">
        <v>2866</v>
      </c>
      <c r="CI2842" s="10" t="s">
        <v>782</v>
      </c>
      <c r="CY2842" s="10">
        <v>2834</v>
      </c>
      <c r="CZ2842" s="10" t="s">
        <v>308</v>
      </c>
      <c r="DA2842" s="10">
        <v>0.15222128522319101</v>
      </c>
      <c r="DB2842" s="10">
        <v>6.0888514089276403E-2</v>
      </c>
      <c r="DC2842" s="10">
        <v>15</v>
      </c>
      <c r="DD2842" s="10">
        <v>6.3</v>
      </c>
      <c r="DE2842" s="10">
        <v>0.93</v>
      </c>
      <c r="DF2842" s="10">
        <v>0.14980507434663201</v>
      </c>
      <c r="DG2842" s="10">
        <v>5.99220297386528E-2</v>
      </c>
      <c r="DH2842" s="10">
        <v>15</v>
      </c>
      <c r="DI2842" s="10">
        <v>6.2</v>
      </c>
      <c r="DJ2842" s="10">
        <v>0.93</v>
      </c>
      <c r="DK2842" s="10">
        <v>0.14980507434663201</v>
      </c>
      <c r="DL2842" s="10">
        <v>5.99220297386528E-2</v>
      </c>
      <c r="DM2842" s="10">
        <v>15</v>
      </c>
      <c r="DN2842" s="10">
        <v>6.2</v>
      </c>
      <c r="DO2842" s="10">
        <v>0.93</v>
      </c>
    </row>
    <row r="2843" spans="1:119" x14ac:dyDescent="0.25">
      <c r="A2843" s="10">
        <v>2870</v>
      </c>
      <c r="R2843" s="10">
        <v>2895</v>
      </c>
      <c r="S2843" s="10" t="s">
        <v>732</v>
      </c>
      <c r="AI2843" s="10">
        <v>2895</v>
      </c>
      <c r="AJ2843" s="10" t="s">
        <v>732</v>
      </c>
      <c r="AZ2843" s="10">
        <v>2880</v>
      </c>
      <c r="BA2843" s="10" t="s">
        <v>745</v>
      </c>
      <c r="BE2843" s="10">
        <v>37</v>
      </c>
      <c r="BF2843" s="10">
        <v>0.9</v>
      </c>
      <c r="BJ2843" s="10">
        <v>37.299999999999997</v>
      </c>
      <c r="BK2843" s="10">
        <v>0.9</v>
      </c>
      <c r="BO2843" s="10">
        <v>36.9</v>
      </c>
      <c r="BP2843" s="10">
        <v>0.9</v>
      </c>
      <c r="BQ2843" s="10">
        <v>2869</v>
      </c>
      <c r="BR2843" s="10" t="s">
        <v>785</v>
      </c>
      <c r="BS2843" s="10">
        <v>2.5500216471889199</v>
      </c>
      <c r="BT2843" s="10">
        <v>1.41667869288273</v>
      </c>
      <c r="BU2843" s="10">
        <v>42</v>
      </c>
      <c r="BV2843" s="10">
        <v>40.1</v>
      </c>
      <c r="BW2843" s="10">
        <v>0.87415727612153804</v>
      </c>
      <c r="BX2843" s="10">
        <v>3.2960637469563601</v>
      </c>
      <c r="BY2843" s="10">
        <v>1.64803187347818</v>
      </c>
      <c r="BZ2843" s="10">
        <v>54</v>
      </c>
      <c r="CA2843" s="10">
        <v>39.4</v>
      </c>
      <c r="CB2843" s="10">
        <v>0.89442719099991597</v>
      </c>
      <c r="CC2843" s="10">
        <v>3.62114194851805</v>
      </c>
      <c r="CD2843" s="10">
        <v>1.6712962839314101</v>
      </c>
      <c r="CE2843" s="10">
        <v>58</v>
      </c>
      <c r="CF2843" s="10">
        <v>39.700000000000003</v>
      </c>
      <c r="CG2843" s="10">
        <v>0.90795938450045199</v>
      </c>
      <c r="CH2843" s="10">
        <v>2867</v>
      </c>
      <c r="CI2843" s="10" t="s">
        <v>783</v>
      </c>
      <c r="CM2843" s="10">
        <v>40.799999999999997</v>
      </c>
      <c r="CR2843" s="10">
        <v>40.299999999999997</v>
      </c>
      <c r="CW2843" s="10">
        <v>40.1</v>
      </c>
      <c r="CY2843" s="10">
        <v>2835</v>
      </c>
      <c r="CZ2843" s="10" t="s">
        <v>300</v>
      </c>
      <c r="DA2843" s="10">
        <v>0.81642488938052404</v>
      </c>
      <c r="DB2843" s="10">
        <v>0.40821244469026202</v>
      </c>
      <c r="DC2843" s="10">
        <v>85</v>
      </c>
      <c r="DD2843" s="10">
        <v>6.2</v>
      </c>
      <c r="DE2843" s="10">
        <v>0.89442719099991597</v>
      </c>
      <c r="DF2843" s="10">
        <v>0.989314865955223</v>
      </c>
      <c r="DG2843" s="10">
        <v>0.494657432977612</v>
      </c>
      <c r="DH2843" s="10">
        <v>103</v>
      </c>
      <c r="DI2843" s="10">
        <v>6.2</v>
      </c>
      <c r="DJ2843" s="10">
        <v>0.89442719099991597</v>
      </c>
      <c r="DK2843" s="10">
        <v>1.0565498568453799</v>
      </c>
      <c r="DL2843" s="10">
        <v>0.52827492842268997</v>
      </c>
      <c r="DM2843" s="10">
        <v>110</v>
      </c>
      <c r="DN2843" s="10">
        <v>6.2</v>
      </c>
      <c r="DO2843" s="10">
        <v>0.89442719099991597</v>
      </c>
    </row>
    <row r="2844" spans="1:119" x14ac:dyDescent="0.25">
      <c r="A2844" s="10">
        <v>2871</v>
      </c>
      <c r="R2844" s="10">
        <v>2896</v>
      </c>
      <c r="S2844" s="10" t="s">
        <v>801</v>
      </c>
      <c r="T2844" s="10">
        <v>0.217</v>
      </c>
      <c r="U2844" s="10">
        <v>4.2000000000000003E-2</v>
      </c>
      <c r="V2844" s="10">
        <v>3.6460023770334198</v>
      </c>
      <c r="W2844" s="10">
        <v>35</v>
      </c>
      <c r="X2844" s="10">
        <v>0.98177985059028094</v>
      </c>
      <c r="Y2844" s="10">
        <v>0.378</v>
      </c>
      <c r="Z2844" s="10">
        <v>7.0000000000000007E-2</v>
      </c>
      <c r="AA2844" s="10">
        <v>6.433302697906</v>
      </c>
      <c r="AB2844" s="10">
        <v>34.5</v>
      </c>
      <c r="AC2844" s="10">
        <v>0.98328200498445995</v>
      </c>
      <c r="AD2844" s="10">
        <v>0.28699999999999998</v>
      </c>
      <c r="AE2844" s="10">
        <v>4.9000000000000002E-2</v>
      </c>
      <c r="AF2844" s="10">
        <v>4.80277697448743</v>
      </c>
      <c r="AG2844" s="10">
        <v>35</v>
      </c>
      <c r="AH2844" s="10">
        <v>0.98573642551040697</v>
      </c>
      <c r="AI2844" s="10">
        <v>2896</v>
      </c>
      <c r="AJ2844" s="10" t="s">
        <v>801</v>
      </c>
      <c r="AK2844" s="10">
        <v>0.70699999999999996</v>
      </c>
      <c r="AL2844" s="10">
        <v>9.8000000000000004E-2</v>
      </c>
      <c r="AM2844" s="10">
        <v>11.7404385070329</v>
      </c>
      <c r="AN2844" s="10">
        <v>35.1</v>
      </c>
      <c r="AO2844" s="10">
        <v>0.990529357563253</v>
      </c>
      <c r="AP2844" s="10">
        <v>0.90300000000000002</v>
      </c>
      <c r="AQ2844" s="10">
        <v>0.14699999999999999</v>
      </c>
      <c r="AR2844" s="10">
        <v>15.0487232318398</v>
      </c>
      <c r="AS2844" s="10">
        <v>35.1</v>
      </c>
      <c r="AT2844" s="10">
        <v>0.98700726993051102</v>
      </c>
      <c r="AU2844" s="10">
        <v>0.91700000000000004</v>
      </c>
      <c r="AV2844" s="10">
        <v>0.112</v>
      </c>
      <c r="AW2844" s="10">
        <v>15.1523999504911</v>
      </c>
      <c r="AX2844" s="10">
        <v>35.200000000000003</v>
      </c>
      <c r="AY2844" s="10">
        <v>0.99262365311005796</v>
      </c>
      <c r="AZ2844" s="10">
        <v>2881</v>
      </c>
      <c r="BA2844" s="10" t="s">
        <v>746</v>
      </c>
      <c r="BB2844" s="10">
        <v>0.26549847457188902</v>
      </c>
      <c r="BC2844" s="10">
        <v>0.27814125907531301</v>
      </c>
      <c r="BD2844" s="10">
        <v>6</v>
      </c>
      <c r="BE2844" s="10">
        <v>37</v>
      </c>
      <c r="BF2844" s="10">
        <v>0.690475746682501</v>
      </c>
      <c r="BG2844" s="10">
        <v>0.44425128623031201</v>
      </c>
      <c r="BH2844" s="10">
        <v>8.4619292615297298E-2</v>
      </c>
      <c r="BI2844" s="10">
        <v>7</v>
      </c>
      <c r="BJ2844" s="10">
        <v>37.299999999999997</v>
      </c>
      <c r="BK2844" s="10">
        <v>0.98233856642247497</v>
      </c>
      <c r="BL2844" s="10">
        <v>0.37859503019196</v>
      </c>
      <c r="BM2844" s="10">
        <v>0.23837464863938199</v>
      </c>
      <c r="BN2844" s="10">
        <v>7</v>
      </c>
      <c r="BO2844" s="10">
        <v>36.9</v>
      </c>
      <c r="BP2844" s="10">
        <v>0.84623284008975097</v>
      </c>
      <c r="BQ2844" s="10">
        <v>2870</v>
      </c>
      <c r="BR2844" s="10" t="s">
        <v>43</v>
      </c>
      <c r="CH2844" s="10">
        <v>2868</v>
      </c>
      <c r="CI2844" s="10" t="s">
        <v>784</v>
      </c>
      <c r="CJ2844" s="10">
        <v>0.05</v>
      </c>
      <c r="CK2844" s="10">
        <v>0.02</v>
      </c>
      <c r="CL2844" s="10">
        <v>1</v>
      </c>
      <c r="CM2844" s="10">
        <v>40.799999999999997</v>
      </c>
      <c r="CN2844" s="10">
        <v>0.94868329805051399</v>
      </c>
      <c r="CO2844" s="10">
        <v>0.05</v>
      </c>
      <c r="CP2844" s="10">
        <v>0.02</v>
      </c>
      <c r="CQ2844" s="10">
        <v>1</v>
      </c>
      <c r="CR2844" s="10">
        <v>40.299999999999997</v>
      </c>
      <c r="CS2844" s="10">
        <v>0.91914503001805803</v>
      </c>
      <c r="CT2844" s="10">
        <v>0.05</v>
      </c>
      <c r="CU2844" s="10">
        <v>0.02</v>
      </c>
      <c r="CV2844" s="10">
        <v>2</v>
      </c>
      <c r="CW2844" s="10">
        <v>40.1</v>
      </c>
      <c r="CX2844" s="10">
        <v>0.93632917756904499</v>
      </c>
      <c r="CY2844" s="10">
        <v>2836</v>
      </c>
      <c r="CZ2844" s="10" t="s">
        <v>301</v>
      </c>
      <c r="DA2844" s="10">
        <v>0.39733245525630001</v>
      </c>
      <c r="DB2844" s="10">
        <v>0</v>
      </c>
      <c r="DC2844" s="10">
        <v>37</v>
      </c>
      <c r="DD2844" s="10">
        <v>6.2</v>
      </c>
      <c r="DE2844" s="10">
        <v>1</v>
      </c>
      <c r="DF2844" s="10">
        <v>0.418809885270155</v>
      </c>
      <c r="DG2844" s="10">
        <v>0</v>
      </c>
      <c r="DH2844" s="10">
        <v>39</v>
      </c>
      <c r="DI2844" s="10">
        <v>6.2</v>
      </c>
      <c r="DJ2844" s="10">
        <v>1</v>
      </c>
      <c r="DK2844" s="10">
        <v>0.40807117026322698</v>
      </c>
      <c r="DL2844" s="10">
        <v>0</v>
      </c>
      <c r="DM2844" s="10">
        <v>38</v>
      </c>
      <c r="DN2844" s="10">
        <v>6.2</v>
      </c>
      <c r="DO2844" s="10">
        <v>1</v>
      </c>
    </row>
    <row r="2845" spans="1:119" x14ac:dyDescent="0.25">
      <c r="A2845" s="10">
        <v>2872</v>
      </c>
      <c r="R2845" s="10">
        <v>2897</v>
      </c>
      <c r="S2845" s="10" t="s">
        <v>802</v>
      </c>
      <c r="T2845" s="10">
        <v>0.13439999999999999</v>
      </c>
      <c r="U2845" s="10">
        <v>0.14000000000000001</v>
      </c>
      <c r="V2845" s="10">
        <v>3.1922124486750199</v>
      </c>
      <c r="W2845" s="10">
        <v>35.1</v>
      </c>
      <c r="X2845" s="10">
        <v>0.69253182818971304</v>
      </c>
      <c r="Y2845" s="10">
        <v>0.21</v>
      </c>
      <c r="Z2845" s="10">
        <v>9.8000000000000004E-2</v>
      </c>
      <c r="AA2845" s="10">
        <v>3.8557885997241201</v>
      </c>
      <c r="AB2845" s="10">
        <v>34.700000000000003</v>
      </c>
      <c r="AC2845" s="10">
        <v>0.90618313999526501</v>
      </c>
      <c r="AD2845" s="10">
        <v>0.15959999999999999</v>
      </c>
      <c r="AE2845" s="10">
        <v>0.13159999999999999</v>
      </c>
      <c r="AF2845" s="10">
        <v>3.4122915076724198</v>
      </c>
      <c r="AG2845" s="10">
        <v>35</v>
      </c>
      <c r="AH2845" s="10">
        <v>0.77153936631296505</v>
      </c>
      <c r="AI2845" s="10">
        <v>2897</v>
      </c>
      <c r="AJ2845" s="10" t="s">
        <v>802</v>
      </c>
      <c r="AK2845" s="10">
        <v>0.63839999999999997</v>
      </c>
      <c r="AL2845" s="10">
        <v>6.7199999999999996E-2</v>
      </c>
      <c r="AM2845" s="10">
        <v>10.4399093863139</v>
      </c>
      <c r="AN2845" s="10">
        <v>35.5</v>
      </c>
      <c r="AO2845" s="10">
        <v>0.99450545292140602</v>
      </c>
      <c r="AP2845" s="10">
        <v>0.67759999999999998</v>
      </c>
      <c r="AQ2845" s="10">
        <v>6.7199999999999996E-2</v>
      </c>
      <c r="AR2845" s="10">
        <v>11.0741323867869</v>
      </c>
      <c r="AS2845" s="10">
        <v>35.5</v>
      </c>
      <c r="AT2845" s="10">
        <v>0.99511828395075497</v>
      </c>
      <c r="AU2845" s="10">
        <v>0.69440000000000002</v>
      </c>
      <c r="AV2845" s="10">
        <v>5.04E-2</v>
      </c>
      <c r="AW2845" s="10">
        <v>11.3230037215303</v>
      </c>
      <c r="AX2845" s="10">
        <v>35.5</v>
      </c>
      <c r="AY2845" s="10">
        <v>0.99737638623509095</v>
      </c>
      <c r="AZ2845" s="10">
        <v>2882</v>
      </c>
      <c r="BA2845" s="10" t="s">
        <v>10</v>
      </c>
      <c r="BQ2845" s="10">
        <v>2871</v>
      </c>
      <c r="BR2845" s="10" t="s">
        <v>284</v>
      </c>
      <c r="CH2845" s="10">
        <v>2869</v>
      </c>
      <c r="CI2845" s="10" t="s">
        <v>785</v>
      </c>
      <c r="CM2845" s="10">
        <v>40.799999999999997</v>
      </c>
      <c r="CR2845" s="10">
        <v>40.299999999999997</v>
      </c>
      <c r="CW2845" s="10">
        <v>40.1</v>
      </c>
      <c r="CY2845" s="10">
        <v>2837</v>
      </c>
      <c r="CZ2845" s="10" t="s">
        <v>317</v>
      </c>
      <c r="DA2845" s="10">
        <v>2.1477430013854101E-2</v>
      </c>
      <c r="DB2845" s="10">
        <v>0</v>
      </c>
      <c r="DC2845" s="10">
        <v>2</v>
      </c>
      <c r="DD2845" s="10">
        <v>6.2</v>
      </c>
      <c r="DE2845" s="10">
        <v>1</v>
      </c>
      <c r="DF2845" s="10">
        <v>2.1477430013854101E-2</v>
      </c>
      <c r="DG2845" s="10">
        <v>0</v>
      </c>
      <c r="DH2845" s="10">
        <v>2</v>
      </c>
      <c r="DI2845" s="10">
        <v>6.2</v>
      </c>
      <c r="DJ2845" s="10">
        <v>1</v>
      </c>
      <c r="DK2845" s="10">
        <v>2.1477430013854101E-2</v>
      </c>
      <c r="DL2845" s="10">
        <v>0</v>
      </c>
      <c r="DM2845" s="10">
        <v>2</v>
      </c>
      <c r="DN2845" s="10">
        <v>6.2</v>
      </c>
      <c r="DO2845" s="10">
        <v>1</v>
      </c>
    </row>
    <row r="2846" spans="1:119" x14ac:dyDescent="0.25">
      <c r="A2846" s="10">
        <v>2873</v>
      </c>
      <c r="R2846" s="10">
        <v>2898</v>
      </c>
      <c r="S2846" s="10" t="s">
        <v>803</v>
      </c>
      <c r="T2846" s="10">
        <v>8.7499999999999994E-2</v>
      </c>
      <c r="U2846" s="10">
        <v>0.26950000000000002</v>
      </c>
      <c r="V2846" s="10">
        <v>4.6740417912837096</v>
      </c>
      <c r="W2846" s="10">
        <v>35</v>
      </c>
      <c r="X2846" s="10">
        <v>0.30880675386037698</v>
      </c>
      <c r="Y2846" s="10">
        <v>0.105</v>
      </c>
      <c r="Z2846" s="10">
        <v>0.2485</v>
      </c>
      <c r="AA2846" s="10">
        <v>4.5145877425820702</v>
      </c>
      <c r="AB2846" s="10">
        <v>34.5</v>
      </c>
      <c r="AC2846" s="10">
        <v>0.38921671111011202</v>
      </c>
      <c r="AD2846" s="10">
        <v>0.13650000000000001</v>
      </c>
      <c r="AE2846" s="10">
        <v>0.23449999999999999</v>
      </c>
      <c r="AF2846" s="10">
        <v>4.4758611834297701</v>
      </c>
      <c r="AG2846" s="10">
        <v>35</v>
      </c>
      <c r="AH2846" s="10">
        <v>0.50306878555025503</v>
      </c>
      <c r="AI2846" s="10">
        <v>2898</v>
      </c>
      <c r="AJ2846" s="10" t="s">
        <v>803</v>
      </c>
      <c r="AK2846" s="10">
        <v>0.27300000000000002</v>
      </c>
      <c r="AL2846" s="10">
        <v>0.26250000000000001</v>
      </c>
      <c r="AM2846" s="10">
        <v>6.22960060011743</v>
      </c>
      <c r="AN2846" s="10">
        <v>35.1</v>
      </c>
      <c r="AO2846" s="10">
        <v>0.72083306490185595</v>
      </c>
      <c r="AP2846" s="10">
        <v>0.308</v>
      </c>
      <c r="AQ2846" s="10">
        <v>0.26950000000000002</v>
      </c>
      <c r="AR2846" s="10">
        <v>6.7318155424653003</v>
      </c>
      <c r="AS2846" s="10">
        <v>35.1</v>
      </c>
      <c r="AT2846" s="10">
        <v>0.75257669470687805</v>
      </c>
      <c r="AU2846" s="10">
        <v>0.36749999999999999</v>
      </c>
      <c r="AV2846" s="10">
        <v>0.2205</v>
      </c>
      <c r="AW2846" s="10">
        <v>7.02948497130315</v>
      </c>
      <c r="AX2846" s="10">
        <v>35.200000000000003</v>
      </c>
      <c r="AY2846" s="10">
        <v>0.85749292571254399</v>
      </c>
      <c r="AZ2846" s="10">
        <v>2883</v>
      </c>
      <c r="BA2846" s="10" t="s">
        <v>11</v>
      </c>
      <c r="BQ2846" s="10">
        <v>2872</v>
      </c>
      <c r="BR2846" s="10" t="s">
        <v>285</v>
      </c>
      <c r="BS2846" s="10">
        <v>4.1886274601592402E-2</v>
      </c>
      <c r="BT2846" s="10">
        <v>4.1886274601592402E-2</v>
      </c>
      <c r="BU2846" s="10">
        <v>3</v>
      </c>
      <c r="BV2846" s="10">
        <v>11.4</v>
      </c>
      <c r="BW2846" s="10">
        <v>0.70710678118654802</v>
      </c>
      <c r="BX2846" s="10">
        <v>7.7595876179085699E-2</v>
      </c>
      <c r="BY2846" s="10">
        <v>0</v>
      </c>
      <c r="BZ2846" s="10">
        <v>4</v>
      </c>
      <c r="CA2846" s="10">
        <v>11.2</v>
      </c>
      <c r="CB2846" s="10">
        <v>1</v>
      </c>
      <c r="CC2846" s="10">
        <v>5.2517654174572603E-2</v>
      </c>
      <c r="CD2846" s="10">
        <v>2.6258827087286302E-2</v>
      </c>
      <c r="CE2846" s="10">
        <v>3</v>
      </c>
      <c r="CF2846" s="10">
        <v>11.3</v>
      </c>
      <c r="CG2846" s="10">
        <v>0.89442719099991597</v>
      </c>
      <c r="CH2846" s="10">
        <v>2870</v>
      </c>
      <c r="CI2846" s="10" t="s">
        <v>43</v>
      </c>
      <c r="CY2846" s="10">
        <v>2838</v>
      </c>
      <c r="CZ2846" s="10" t="s">
        <v>313</v>
      </c>
      <c r="DD2846" s="10">
        <v>6.3</v>
      </c>
      <c r="DE2846" s="10">
        <v>0.93</v>
      </c>
      <c r="DI2846" s="10">
        <v>6.2</v>
      </c>
      <c r="DJ2846" s="10">
        <v>0.93</v>
      </c>
      <c r="DN2846" s="10">
        <v>6.2</v>
      </c>
      <c r="DO2846" s="10">
        <v>0.93</v>
      </c>
    </row>
    <row r="2847" spans="1:119" x14ac:dyDescent="0.25">
      <c r="A2847" s="10">
        <v>2874</v>
      </c>
      <c r="R2847" s="10">
        <v>2899</v>
      </c>
      <c r="S2847" s="10" t="s">
        <v>10</v>
      </c>
      <c r="T2847" s="10">
        <v>0.27600000000000002</v>
      </c>
      <c r="U2847" s="10">
        <v>0.22800000000000001</v>
      </c>
      <c r="V2847" s="10">
        <v>19.684587707068701</v>
      </c>
      <c r="W2847" s="10">
        <v>10.5</v>
      </c>
      <c r="X2847" s="10">
        <v>0.77096175162709002</v>
      </c>
      <c r="Y2847" s="10">
        <v>0.312</v>
      </c>
      <c r="Z2847" s="10">
        <v>0.20399999999999999</v>
      </c>
      <c r="AA2847" s="10">
        <v>20.6943093112532</v>
      </c>
      <c r="AB2847" s="10">
        <v>10.4</v>
      </c>
      <c r="AC2847" s="10">
        <v>0.83696961397354597</v>
      </c>
      <c r="AD2847" s="10">
        <v>0.378</v>
      </c>
      <c r="AE2847" s="10">
        <v>0.252</v>
      </c>
      <c r="AF2847" s="10">
        <v>25.2201842243012</v>
      </c>
      <c r="AG2847" s="10">
        <v>10.4</v>
      </c>
      <c r="AH2847" s="10">
        <v>0.83205029433784405</v>
      </c>
      <c r="AI2847" s="10">
        <v>2899</v>
      </c>
      <c r="AJ2847" s="10" t="s">
        <v>10</v>
      </c>
      <c r="AK2847" s="10">
        <v>1.1519999999999999</v>
      </c>
      <c r="AL2847" s="10">
        <v>0.38400000000000001</v>
      </c>
      <c r="AM2847" s="10">
        <v>66.140082415718197</v>
      </c>
      <c r="AN2847" s="10">
        <v>10.6</v>
      </c>
      <c r="AO2847" s="10">
        <v>0.94868329805051399</v>
      </c>
      <c r="AP2847" s="10">
        <v>1.44</v>
      </c>
      <c r="AQ2847" s="10">
        <v>0.48</v>
      </c>
      <c r="AR2847" s="10">
        <v>82.675103019647693</v>
      </c>
      <c r="AS2847" s="10">
        <v>10.6</v>
      </c>
      <c r="AT2847" s="10">
        <v>0.94868329805051399</v>
      </c>
      <c r="AU2847" s="10">
        <v>1.47</v>
      </c>
      <c r="AV2847" s="10">
        <v>0.40799999999999997</v>
      </c>
      <c r="AW2847" s="10">
        <v>82.316661990730495</v>
      </c>
      <c r="AX2847" s="10">
        <v>10.7</v>
      </c>
      <c r="AY2847" s="10">
        <v>0.96357423435308198</v>
      </c>
      <c r="AZ2847" s="10">
        <v>2884</v>
      </c>
      <c r="BA2847" s="10" t="s">
        <v>285</v>
      </c>
      <c r="BB2847" s="10">
        <v>9.0807296323049805E-2</v>
      </c>
      <c r="BC2847" s="10">
        <v>6.9440873658802804E-2</v>
      </c>
      <c r="BD2847" s="10">
        <v>6</v>
      </c>
      <c r="BE2847" s="10">
        <v>11</v>
      </c>
      <c r="BF2847" s="10">
        <v>0.79435783297719598</v>
      </c>
      <c r="BG2847" s="10">
        <v>0.12796986171656299</v>
      </c>
      <c r="BH2847" s="10">
        <v>8.0219913314860405E-2</v>
      </c>
      <c r="BI2847" s="10">
        <v>8</v>
      </c>
      <c r="BJ2847" s="10">
        <v>10.9</v>
      </c>
      <c r="BK2847" s="10">
        <v>0.84728708841991796</v>
      </c>
      <c r="BL2847" s="10">
        <v>0.165741011226998</v>
      </c>
      <c r="BM2847" s="10">
        <v>9.0404187941999004E-2</v>
      </c>
      <c r="BN2847" s="10">
        <v>10</v>
      </c>
      <c r="BO2847" s="10">
        <v>10.9</v>
      </c>
      <c r="BP2847" s="10">
        <v>0.87789557291438403</v>
      </c>
      <c r="BQ2847" s="10">
        <v>2873</v>
      </c>
      <c r="BR2847" s="10" t="s">
        <v>304</v>
      </c>
      <c r="BS2847" s="10">
        <v>0.54130666651769099</v>
      </c>
      <c r="BT2847" s="10">
        <v>0.240580740674529</v>
      </c>
      <c r="BU2847" s="10">
        <v>30</v>
      </c>
      <c r="BV2847" s="10">
        <v>11.4</v>
      </c>
      <c r="BW2847" s="10">
        <v>0.91381154862025704</v>
      </c>
      <c r="BX2847" s="10">
        <v>0.67684249075564695</v>
      </c>
      <c r="BY2847" s="10">
        <v>0.238885584972581</v>
      </c>
      <c r="BZ2847" s="10">
        <v>37</v>
      </c>
      <c r="CA2847" s="10">
        <v>11.2</v>
      </c>
      <c r="CB2847" s="10">
        <v>0.94299033358288997</v>
      </c>
      <c r="CC2847" s="10">
        <v>0.72205453192827396</v>
      </c>
      <c r="CD2847" s="10">
        <v>0.24756155380398001</v>
      </c>
      <c r="CE2847" s="10">
        <v>39</v>
      </c>
      <c r="CF2847" s="10">
        <v>11.3</v>
      </c>
      <c r="CG2847" s="10">
        <v>0.94594594594594605</v>
      </c>
      <c r="CH2847" s="10">
        <v>2871</v>
      </c>
      <c r="CI2847" s="10" t="s">
        <v>284</v>
      </c>
      <c r="CY2847" s="10">
        <v>2839</v>
      </c>
      <c r="CZ2847" s="10" t="s">
        <v>786</v>
      </c>
      <c r="DA2847" s="10">
        <v>-3.6</v>
      </c>
      <c r="DB2847" s="10">
        <v>9.6</v>
      </c>
      <c r="DC2847" s="10">
        <v>26</v>
      </c>
      <c r="DD2847" s="10">
        <v>238</v>
      </c>
      <c r="DE2847" s="10">
        <v>0.38943832455966998</v>
      </c>
      <c r="DF2847" s="10">
        <v>-3.9</v>
      </c>
      <c r="DG2847" s="10">
        <v>9.5</v>
      </c>
      <c r="DH2847" s="10">
        <v>26</v>
      </c>
      <c r="DI2847" s="10">
        <v>238.2</v>
      </c>
      <c r="DJ2847" s="10">
        <v>0.390236647958419</v>
      </c>
      <c r="DK2847" s="10">
        <v>-2</v>
      </c>
      <c r="DL2847" s="10">
        <v>9</v>
      </c>
      <c r="DM2847" s="10">
        <v>25</v>
      </c>
      <c r="DN2847" s="10">
        <v>237</v>
      </c>
      <c r="DO2847" s="10">
        <v>0.31232107494158501</v>
      </c>
    </row>
    <row r="2848" spans="1:119" x14ac:dyDescent="0.25">
      <c r="A2848" s="10">
        <v>2875</v>
      </c>
      <c r="R2848" s="10">
        <v>2900</v>
      </c>
      <c r="S2848" s="10" t="s">
        <v>11</v>
      </c>
      <c r="T2848" s="10">
        <v>0</v>
      </c>
      <c r="U2848" s="10">
        <v>0</v>
      </c>
      <c r="W2848" s="10">
        <v>10.4</v>
      </c>
      <c r="Y2848" s="10">
        <v>0</v>
      </c>
      <c r="Z2848" s="10">
        <v>0</v>
      </c>
      <c r="AB2848" s="10">
        <v>10.4</v>
      </c>
      <c r="AD2848" s="10">
        <v>0</v>
      </c>
      <c r="AE2848" s="10">
        <v>0</v>
      </c>
      <c r="AG2848" s="10">
        <v>10.5</v>
      </c>
      <c r="AI2848" s="10">
        <v>2900</v>
      </c>
      <c r="AJ2848" s="10" t="s">
        <v>11</v>
      </c>
      <c r="AN2848" s="10">
        <v>10.57</v>
      </c>
      <c r="AO2848" s="10">
        <v>0.93</v>
      </c>
      <c r="AS2848" s="10">
        <v>10.5</v>
      </c>
      <c r="AT2848" s="10">
        <v>0.93</v>
      </c>
      <c r="AX2848" s="10">
        <v>10.61</v>
      </c>
      <c r="AY2848" s="10">
        <v>0.93</v>
      </c>
      <c r="AZ2848" s="10">
        <v>2885</v>
      </c>
      <c r="BA2848" s="10" t="s">
        <v>304</v>
      </c>
      <c r="BB2848" s="10">
        <v>0.11412669105942801</v>
      </c>
      <c r="BC2848" s="10">
        <v>0.101030185528018</v>
      </c>
      <c r="BD2848" s="10">
        <v>8</v>
      </c>
      <c r="BE2848" s="10">
        <v>11</v>
      </c>
      <c r="BF2848" s="10">
        <v>0.74876222505547896</v>
      </c>
      <c r="BG2848" s="10">
        <v>0.27832675355345499</v>
      </c>
      <c r="BH2848" s="10">
        <v>0.117389515104178</v>
      </c>
      <c r="BI2848" s="10">
        <v>16</v>
      </c>
      <c r="BJ2848" s="10">
        <v>10.9</v>
      </c>
      <c r="BK2848" s="10">
        <v>0.92139923214886499</v>
      </c>
      <c r="BL2848" s="10">
        <v>0.13404612494531201</v>
      </c>
      <c r="BM2848" s="10">
        <v>0.10441487627319</v>
      </c>
      <c r="BN2848" s="10">
        <v>9</v>
      </c>
      <c r="BO2848" s="10">
        <v>10.9</v>
      </c>
      <c r="BP2848" s="10">
        <v>0.78890485546383604</v>
      </c>
      <c r="BQ2848" s="10">
        <v>2874</v>
      </c>
      <c r="BR2848" s="10" t="s">
        <v>288</v>
      </c>
      <c r="BS2848" s="10">
        <v>0.34501212018844102</v>
      </c>
      <c r="BT2848" s="10">
        <v>0.23000808012562701</v>
      </c>
      <c r="BU2848" s="10">
        <v>21</v>
      </c>
      <c r="BV2848" s="10">
        <v>11.4</v>
      </c>
      <c r="BW2848" s="10">
        <v>0.83205029433784405</v>
      </c>
      <c r="BX2848" s="10">
        <v>0.63987198719743899</v>
      </c>
      <c r="BY2848" s="10">
        <v>0.15996799679936</v>
      </c>
      <c r="BZ2848" s="10">
        <v>34</v>
      </c>
      <c r="CA2848" s="10">
        <v>11.2</v>
      </c>
      <c r="CB2848" s="10">
        <v>0.97014250014533199</v>
      </c>
      <c r="CC2848" s="10">
        <v>0.51989825158390401</v>
      </c>
      <c r="CD2848" s="10">
        <v>0.17329941719463399</v>
      </c>
      <c r="CE2848" s="10">
        <v>28</v>
      </c>
      <c r="CF2848" s="10">
        <v>11.3</v>
      </c>
      <c r="CG2848" s="10">
        <v>0.94868329805051399</v>
      </c>
      <c r="CH2848" s="10">
        <v>2872</v>
      </c>
      <c r="CI2848" s="10" t="s">
        <v>285</v>
      </c>
      <c r="CJ2848" s="10">
        <v>0.01</v>
      </c>
      <c r="CK2848" s="10">
        <v>0.01</v>
      </c>
      <c r="CL2848" s="10">
        <v>2</v>
      </c>
      <c r="CM2848" s="10">
        <v>11.4</v>
      </c>
      <c r="CN2848" s="10">
        <v>0.70710678118654702</v>
      </c>
      <c r="CO2848" s="10">
        <v>0.01</v>
      </c>
      <c r="CP2848" s="10">
        <v>0.01</v>
      </c>
      <c r="CQ2848" s="10">
        <v>2</v>
      </c>
      <c r="CR2848" s="10">
        <v>11.5</v>
      </c>
      <c r="CS2848" s="10">
        <v>0.70710678118654702</v>
      </c>
      <c r="CT2848" s="10">
        <v>0.01</v>
      </c>
      <c r="CU2848" s="10">
        <v>0.01</v>
      </c>
      <c r="CV2848" s="10">
        <v>2</v>
      </c>
      <c r="CW2848" s="10">
        <v>11.5</v>
      </c>
      <c r="CX2848" s="10">
        <v>0.70710678118654702</v>
      </c>
      <c r="CY2848" s="10">
        <v>2840</v>
      </c>
      <c r="CZ2848" s="10" t="s">
        <v>787</v>
      </c>
      <c r="DA2848" s="10">
        <v>-0.8</v>
      </c>
      <c r="DB2848" s="10">
        <v>9</v>
      </c>
      <c r="DC2848" s="10">
        <v>23</v>
      </c>
      <c r="DD2848" s="10">
        <v>237.9</v>
      </c>
      <c r="DE2848" s="10">
        <v>0.118869493502753</v>
      </c>
      <c r="DF2848" s="10">
        <v>-0.7</v>
      </c>
      <c r="DG2848" s="10">
        <v>9</v>
      </c>
      <c r="DH2848" s="10">
        <v>24</v>
      </c>
      <c r="DI2848" s="10">
        <v>238.2</v>
      </c>
      <c r="DJ2848" s="10">
        <v>0.124888627995466</v>
      </c>
      <c r="DK2848" s="10">
        <v>0</v>
      </c>
      <c r="DL2848" s="10">
        <v>8</v>
      </c>
      <c r="DM2848" s="10">
        <v>22</v>
      </c>
      <c r="DN2848" s="10">
        <v>236.8</v>
      </c>
      <c r="DO2848" s="10">
        <v>2.8973338686963002E-2</v>
      </c>
    </row>
    <row r="2849" spans="1:119" x14ac:dyDescent="0.25">
      <c r="A2849" s="10">
        <v>2876</v>
      </c>
      <c r="R2849" s="10">
        <v>2901</v>
      </c>
      <c r="S2849" s="10" t="s">
        <v>291</v>
      </c>
      <c r="T2849" s="10">
        <v>5.3999999999999999E-2</v>
      </c>
      <c r="U2849" s="10">
        <v>0.03</v>
      </c>
      <c r="V2849" s="10">
        <v>3.4293374038705799</v>
      </c>
      <c r="W2849" s="10">
        <v>10.4</v>
      </c>
      <c r="X2849" s="10">
        <v>0.87415727612153804</v>
      </c>
      <c r="Y2849" s="10">
        <v>0.15</v>
      </c>
      <c r="Z2849" s="10">
        <v>0.114</v>
      </c>
      <c r="AA2849" s="10">
        <v>10.459134339144001</v>
      </c>
      <c r="AB2849" s="10">
        <v>10.4</v>
      </c>
      <c r="AC2849" s="10">
        <v>0.79616219412310296</v>
      </c>
      <c r="AD2849" s="10">
        <v>5.3999999999999999E-2</v>
      </c>
      <c r="AE2849" s="10">
        <v>3.5999999999999997E-2</v>
      </c>
      <c r="AF2849" s="10">
        <v>3.5685702847990801</v>
      </c>
      <c r="AG2849" s="10">
        <v>10.5</v>
      </c>
      <c r="AH2849" s="10">
        <v>0.83205029433784405</v>
      </c>
      <c r="AI2849" s="10">
        <v>2901</v>
      </c>
      <c r="AJ2849" s="10" t="s">
        <v>291</v>
      </c>
      <c r="AM2849" s="10" t="s">
        <v>842</v>
      </c>
      <c r="AN2849" s="10">
        <v>10.57</v>
      </c>
      <c r="AO2849" s="10">
        <v>0.93</v>
      </c>
      <c r="AR2849" s="10" t="s">
        <v>842</v>
      </c>
      <c r="AS2849" s="10">
        <v>10.5</v>
      </c>
      <c r="AT2849" s="10">
        <v>0.93</v>
      </c>
      <c r="AW2849" s="10" t="s">
        <v>842</v>
      </c>
      <c r="AX2849" s="10">
        <v>10.61</v>
      </c>
      <c r="AY2849" s="10">
        <v>0.93</v>
      </c>
      <c r="AZ2849" s="10">
        <v>2886</v>
      </c>
      <c r="BA2849" s="10" t="s">
        <v>315</v>
      </c>
      <c r="BB2849" s="10">
        <v>0.109992365087619</v>
      </c>
      <c r="BC2849" s="10">
        <v>7.54233360600816E-2</v>
      </c>
      <c r="BD2849" s="10">
        <v>7</v>
      </c>
      <c r="BE2849" s="10">
        <v>11</v>
      </c>
      <c r="BF2849" s="10">
        <v>0.82472885184597799</v>
      </c>
      <c r="BG2849" s="10">
        <v>0.17435021241291801</v>
      </c>
      <c r="BH2849" s="10">
        <v>7.2422395925365896E-2</v>
      </c>
      <c r="BI2849" s="10">
        <v>10</v>
      </c>
      <c r="BJ2849" s="10">
        <v>10.9</v>
      </c>
      <c r="BK2849" s="10">
        <v>0.923496716237307</v>
      </c>
      <c r="BL2849" s="10">
        <v>0.268344255447796</v>
      </c>
      <c r="BM2849" s="10">
        <v>9.0488179162628801E-2</v>
      </c>
      <c r="BN2849" s="10">
        <v>15</v>
      </c>
      <c r="BO2849" s="10">
        <v>10.9</v>
      </c>
      <c r="BP2849" s="10">
        <v>0.94757570714541095</v>
      </c>
      <c r="BQ2849" s="10">
        <v>2875</v>
      </c>
      <c r="BR2849" s="10" t="s">
        <v>315</v>
      </c>
      <c r="BS2849" s="10">
        <v>1.55415075716611</v>
      </c>
      <c r="BT2849" s="10">
        <v>0.77707537858305498</v>
      </c>
      <c r="BU2849" s="10">
        <v>88</v>
      </c>
      <c r="BV2849" s="10">
        <v>11.4</v>
      </c>
      <c r="BW2849" s="10">
        <v>0.89442719099991597</v>
      </c>
      <c r="BX2849" s="10">
        <v>2.1465803833641202</v>
      </c>
      <c r="BY2849" s="10">
        <v>0.79502977161634003</v>
      </c>
      <c r="BZ2849" s="10">
        <v>118</v>
      </c>
      <c r="CA2849" s="10">
        <v>11.2</v>
      </c>
      <c r="CB2849" s="10">
        <v>0.93774876072370394</v>
      </c>
      <c r="CC2849" s="10">
        <v>2.2009564050930699</v>
      </c>
      <c r="CD2849" s="10">
        <v>0.761869524839908</v>
      </c>
      <c r="CE2849" s="10">
        <v>119</v>
      </c>
      <c r="CF2849" s="10">
        <v>11.3</v>
      </c>
      <c r="CG2849" s="10">
        <v>0.94498607344025798</v>
      </c>
      <c r="CH2849" s="10">
        <v>2873</v>
      </c>
      <c r="CI2849" s="10" t="s">
        <v>304</v>
      </c>
      <c r="CJ2849" s="10">
        <v>0.08</v>
      </c>
      <c r="CK2849" s="10">
        <v>0.08</v>
      </c>
      <c r="CL2849" s="10">
        <v>11</v>
      </c>
      <c r="CM2849" s="10">
        <v>11.4</v>
      </c>
      <c r="CN2849" s="10">
        <v>0.81174329323890704</v>
      </c>
      <c r="CO2849" s="10">
        <v>0.13</v>
      </c>
      <c r="CP2849" s="10">
        <v>0.08</v>
      </c>
      <c r="CQ2849" s="10">
        <v>14</v>
      </c>
      <c r="CR2849" s="10">
        <v>11.5</v>
      </c>
      <c r="CS2849" s="10">
        <v>0.81174329323890704</v>
      </c>
      <c r="CT2849" s="10">
        <v>0.17</v>
      </c>
      <c r="CU2849" s="10">
        <v>0.09</v>
      </c>
      <c r="CV2849" s="10">
        <v>22</v>
      </c>
      <c r="CW2849" s="10">
        <v>11.5</v>
      </c>
      <c r="CX2849" s="10">
        <v>0.88951362832692304</v>
      </c>
      <c r="CY2849" s="10">
        <v>2841</v>
      </c>
      <c r="CZ2849" s="10" t="s">
        <v>788</v>
      </c>
      <c r="DA2849" s="10">
        <v>0.95822676304294696</v>
      </c>
      <c r="DB2849" s="10">
        <v>7.6658141043435796E-2</v>
      </c>
      <c r="DC2849" s="10">
        <v>15</v>
      </c>
      <c r="DD2849" s="10">
        <v>37</v>
      </c>
      <c r="DE2849" s="10">
        <v>0.99681527853612495</v>
      </c>
      <c r="DF2849" s="10">
        <v>1.0754703166483099</v>
      </c>
      <c r="DG2849" s="10">
        <v>0.10543826633807001</v>
      </c>
      <c r="DH2849" s="10">
        <v>17</v>
      </c>
      <c r="DI2849" s="10">
        <v>36.700000000000003</v>
      </c>
      <c r="DJ2849" s="10">
        <v>0.99522852511997995</v>
      </c>
      <c r="DK2849" s="10">
        <v>1.0750382010349799</v>
      </c>
      <c r="DL2849" s="10">
        <v>7.5441277265612602E-2</v>
      </c>
      <c r="DM2849" s="10">
        <v>17</v>
      </c>
      <c r="DN2849" s="10">
        <v>36.6</v>
      </c>
      <c r="DO2849" s="10">
        <v>0.99754676110041596</v>
      </c>
    </row>
    <row r="2850" spans="1:119" x14ac:dyDescent="0.25">
      <c r="A2850" s="10">
        <v>2877</v>
      </c>
      <c r="R2850" s="10">
        <v>2902</v>
      </c>
      <c r="S2850" s="10" t="s">
        <v>307</v>
      </c>
      <c r="T2850" s="10">
        <v>6.0000000000000001E-3</v>
      </c>
      <c r="U2850" s="10">
        <v>3.0000000000000001E-3</v>
      </c>
      <c r="V2850" s="10">
        <v>0.37240224482763601</v>
      </c>
      <c r="W2850" s="10">
        <v>10.4</v>
      </c>
      <c r="X2850" s="10">
        <v>0.89442719099991597</v>
      </c>
      <c r="AA2850" s="10" t="s">
        <v>842</v>
      </c>
      <c r="AB2850" s="10">
        <v>10.4</v>
      </c>
      <c r="AC2850" s="10">
        <v>0.93</v>
      </c>
      <c r="AD2850" s="10">
        <v>3.0000000000000001E-3</v>
      </c>
      <c r="AE2850" s="10">
        <v>3.0000000000000001E-3</v>
      </c>
      <c r="AF2850" s="10">
        <v>0.23328473740792199</v>
      </c>
      <c r="AG2850" s="10">
        <v>10.5</v>
      </c>
      <c r="AH2850" s="10">
        <v>0.70710678118654802</v>
      </c>
      <c r="AI2850" s="10">
        <v>2902</v>
      </c>
      <c r="AJ2850" s="10" t="s">
        <v>307</v>
      </c>
      <c r="AK2850" s="10">
        <v>0.03</v>
      </c>
      <c r="AL2850" s="10">
        <v>3.0000000000000001E-3</v>
      </c>
      <c r="AM2850" s="10">
        <v>1.6468207365685199</v>
      </c>
      <c r="AN2850" s="10">
        <v>10.57</v>
      </c>
      <c r="AO2850" s="10">
        <v>0.99503719020998904</v>
      </c>
      <c r="AP2850" s="10">
        <v>3.9E-2</v>
      </c>
      <c r="AQ2850" s="10">
        <v>3.0000000000000001E-3</v>
      </c>
      <c r="AR2850" s="10">
        <v>2.1507790077402298</v>
      </c>
      <c r="AS2850" s="10">
        <v>10.5</v>
      </c>
      <c r="AT2850" s="10">
        <v>0.99705448550158204</v>
      </c>
      <c r="AU2850" s="10">
        <v>3.3000000000000002E-2</v>
      </c>
      <c r="AV2850" s="10">
        <v>3.0000000000000001E-3</v>
      </c>
      <c r="AW2850" s="10">
        <v>1.80312219318652</v>
      </c>
      <c r="AX2850" s="10">
        <v>10.61</v>
      </c>
      <c r="AY2850" s="10">
        <v>0.99589320646770396</v>
      </c>
      <c r="AZ2850" s="10">
        <v>2887</v>
      </c>
      <c r="BA2850" s="10" t="s">
        <v>289</v>
      </c>
      <c r="BB2850" s="10">
        <v>0.157847340356632</v>
      </c>
      <c r="BC2850" s="10">
        <v>0.137866664362122</v>
      </c>
      <c r="BD2850" s="10">
        <v>11</v>
      </c>
      <c r="BE2850" s="10">
        <v>11</v>
      </c>
      <c r="BF2850" s="10">
        <v>0.75316697889064199</v>
      </c>
      <c r="BG2850" s="10">
        <v>0.19766819723910201</v>
      </c>
      <c r="BH2850" s="10">
        <v>0.110694190453897</v>
      </c>
      <c r="BI2850" s="10">
        <v>12</v>
      </c>
      <c r="BJ2850" s="10">
        <v>10.9</v>
      </c>
      <c r="BK2850" s="10">
        <v>0.87250601594971999</v>
      </c>
      <c r="BL2850" s="10">
        <v>0.14137714699451101</v>
      </c>
      <c r="BM2850" s="10">
        <v>9.4251431329673993E-2</v>
      </c>
      <c r="BN2850" s="10">
        <v>9</v>
      </c>
      <c r="BO2850" s="10">
        <v>10.9</v>
      </c>
      <c r="BP2850" s="10">
        <v>0.83205029433784405</v>
      </c>
      <c r="BQ2850" s="10">
        <v>2876</v>
      </c>
      <c r="BR2850" s="10" t="s">
        <v>306</v>
      </c>
      <c r="BS2850" s="10">
        <v>0.59383077803459805</v>
      </c>
      <c r="BT2850" s="10">
        <v>0.14845769450865001</v>
      </c>
      <c r="BU2850" s="10">
        <v>31</v>
      </c>
      <c r="BV2850" s="10">
        <v>11.4</v>
      </c>
      <c r="BW2850" s="10">
        <v>0.97014250014533199</v>
      </c>
      <c r="BX2850" s="10">
        <v>0.68173281224693705</v>
      </c>
      <c r="BY2850" s="10">
        <v>0.15149618049931901</v>
      </c>
      <c r="BZ2850" s="10">
        <v>36</v>
      </c>
      <c r="CA2850" s="10">
        <v>11.2</v>
      </c>
      <c r="CB2850" s="10">
        <v>0.97618706018395296</v>
      </c>
      <c r="CC2850" s="10">
        <v>0.84445221206503895</v>
      </c>
      <c r="CD2850" s="10">
        <v>0.16889044241300799</v>
      </c>
      <c r="CE2850" s="10">
        <v>44</v>
      </c>
      <c r="CF2850" s="10">
        <v>11.3</v>
      </c>
      <c r="CG2850" s="10">
        <v>0.98058067569092</v>
      </c>
      <c r="CH2850" s="10">
        <v>2874</v>
      </c>
      <c r="CI2850" s="10" t="s">
        <v>288</v>
      </c>
      <c r="CY2850" s="10">
        <v>2842</v>
      </c>
      <c r="CZ2850" s="10" t="s">
        <v>981</v>
      </c>
      <c r="DA2850" s="10">
        <v>2.62146220076434</v>
      </c>
      <c r="DB2850" s="10">
        <v>0.91946808534271496</v>
      </c>
      <c r="DC2850" s="10">
        <v>43</v>
      </c>
      <c r="DD2850" s="10">
        <v>37.299999999999997</v>
      </c>
      <c r="DE2850" s="10">
        <v>0.94363857302931498</v>
      </c>
      <c r="DF2850" s="10">
        <v>3.5021941328218702</v>
      </c>
      <c r="DG2850" s="10">
        <v>1.24522458055889</v>
      </c>
      <c r="DH2850" s="10">
        <v>58</v>
      </c>
      <c r="DI2850" s="10">
        <v>37</v>
      </c>
      <c r="DJ2850" s="10">
        <v>0.94221469027914095</v>
      </c>
      <c r="DK2850" s="10">
        <v>3.69169827420159</v>
      </c>
      <c r="DL2850" s="10">
        <v>1.03766654193774</v>
      </c>
      <c r="DM2850" s="10">
        <v>60</v>
      </c>
      <c r="DN2850" s="10">
        <v>36.9</v>
      </c>
      <c r="DO2850" s="10">
        <v>0.96269331182346995</v>
      </c>
    </row>
    <row r="2851" spans="1:119" x14ac:dyDescent="0.25">
      <c r="A2851" s="10">
        <v>2878</v>
      </c>
      <c r="R2851" s="10">
        <v>2903</v>
      </c>
      <c r="S2851" s="10" t="s">
        <v>308</v>
      </c>
      <c r="T2851" s="10">
        <v>0.03</v>
      </c>
      <c r="U2851" s="10">
        <v>2.4E-2</v>
      </c>
      <c r="V2851" s="10">
        <v>2.1124831440779799</v>
      </c>
      <c r="W2851" s="10">
        <v>10.5</v>
      </c>
      <c r="X2851" s="10">
        <v>0.78086880944303005</v>
      </c>
      <c r="Y2851" s="10">
        <v>1.7999999999999999E-2</v>
      </c>
      <c r="Z2851" s="10">
        <v>6.0000000000000001E-3</v>
      </c>
      <c r="AA2851" s="10">
        <v>1.05331261058686</v>
      </c>
      <c r="AB2851" s="10">
        <v>10.4</v>
      </c>
      <c r="AC2851" s="10">
        <v>0.94868329805051399</v>
      </c>
      <c r="AD2851" s="10">
        <v>0.03</v>
      </c>
      <c r="AE2851" s="10">
        <v>2.4E-2</v>
      </c>
      <c r="AF2851" s="10">
        <v>2.1327954820018098</v>
      </c>
      <c r="AG2851" s="10">
        <v>10.4</v>
      </c>
      <c r="AH2851" s="10">
        <v>0.78086880944303005</v>
      </c>
      <c r="AI2851" s="10">
        <v>2903</v>
      </c>
      <c r="AJ2851" s="10" t="s">
        <v>308</v>
      </c>
      <c r="AK2851" s="10">
        <v>2.4E-2</v>
      </c>
      <c r="AL2851" s="10">
        <v>1.2E-2</v>
      </c>
      <c r="AM2851" s="10">
        <v>1.4615031495122299</v>
      </c>
      <c r="AN2851" s="10">
        <v>10.6</v>
      </c>
      <c r="AO2851" s="10">
        <v>0.89442719099991597</v>
      </c>
      <c r="AP2851" s="10">
        <v>6.0000000000000001E-3</v>
      </c>
      <c r="AQ2851" s="10">
        <v>1.2E-2</v>
      </c>
      <c r="AR2851" s="10">
        <v>0.73075157475611596</v>
      </c>
      <c r="AS2851" s="10">
        <v>10.6</v>
      </c>
      <c r="AT2851" s="10">
        <v>0.44721359549995798</v>
      </c>
      <c r="AU2851" s="10">
        <v>1.7999999999999999E-2</v>
      </c>
      <c r="AV2851" s="10">
        <v>1.2E-2</v>
      </c>
      <c r="AW2851" s="10">
        <v>1.1672893454950299</v>
      </c>
      <c r="AX2851" s="10">
        <v>10.7</v>
      </c>
      <c r="AY2851" s="10">
        <v>0.83205029433784405</v>
      </c>
      <c r="AZ2851" s="10">
        <v>2888</v>
      </c>
      <c r="BA2851" s="10" t="s">
        <v>291</v>
      </c>
      <c r="BB2851" s="10">
        <v>5.8536839067097397E-2</v>
      </c>
      <c r="BC2851" s="10">
        <v>9.8190826822227906E-2</v>
      </c>
      <c r="BD2851" s="10">
        <v>6</v>
      </c>
      <c r="BE2851" s="10">
        <v>11</v>
      </c>
      <c r="BF2851" s="10">
        <v>0.512064542316644</v>
      </c>
      <c r="BG2851" s="10">
        <v>8.6479470548739903E-2</v>
      </c>
      <c r="BH2851" s="10">
        <v>9.9931832634099799E-2</v>
      </c>
      <c r="BI2851" s="10">
        <v>7</v>
      </c>
      <c r="BJ2851" s="10">
        <v>10.9</v>
      </c>
      <c r="BK2851" s="10">
        <v>0.654376744438942</v>
      </c>
      <c r="BL2851" s="10">
        <v>7.8412584927766801E-2</v>
      </c>
      <c r="BM2851" s="10">
        <v>8.1749290669373795E-2</v>
      </c>
      <c r="BN2851" s="10">
        <v>6</v>
      </c>
      <c r="BO2851" s="10">
        <v>10.9</v>
      </c>
      <c r="BP2851" s="10">
        <v>0.69222518372936603</v>
      </c>
      <c r="BQ2851" s="10">
        <v>2877</v>
      </c>
      <c r="BR2851" s="10" t="s">
        <v>291</v>
      </c>
      <c r="BS2851" s="10">
        <v>6.9810457669320605E-2</v>
      </c>
      <c r="BT2851" s="10">
        <v>6.9810457669320605E-2</v>
      </c>
      <c r="BU2851" s="10">
        <v>5</v>
      </c>
      <c r="BV2851" s="10">
        <v>11.4</v>
      </c>
      <c r="BW2851" s="10">
        <v>0.70710678118654802</v>
      </c>
      <c r="BX2851" s="10">
        <v>8.2302855357514804E-2</v>
      </c>
      <c r="BY2851" s="10">
        <v>8.2302855357514804E-2</v>
      </c>
      <c r="BZ2851" s="10">
        <v>6</v>
      </c>
      <c r="CA2851" s="10">
        <v>11.2</v>
      </c>
      <c r="CB2851" s="10">
        <v>0.70710678118654802</v>
      </c>
      <c r="CC2851" s="10">
        <v>8.3037702280349804E-2</v>
      </c>
      <c r="CD2851" s="10">
        <v>8.3037702280349804E-2</v>
      </c>
      <c r="CE2851" s="10">
        <v>6</v>
      </c>
      <c r="CF2851" s="10">
        <v>11.3</v>
      </c>
      <c r="CG2851" s="10">
        <v>0.70710678118654802</v>
      </c>
      <c r="CH2851" s="10">
        <v>2875</v>
      </c>
      <c r="CI2851" s="10" t="s">
        <v>315</v>
      </c>
      <c r="CJ2851" s="10">
        <v>0.3</v>
      </c>
      <c r="CK2851" s="10">
        <v>0.33</v>
      </c>
      <c r="CL2851" s="10">
        <v>44</v>
      </c>
      <c r="CM2851" s="10">
        <v>11.4</v>
      </c>
      <c r="CN2851" s="10">
        <v>0.67354310144573204</v>
      </c>
      <c r="CO2851" s="10">
        <v>0.61</v>
      </c>
      <c r="CP2851" s="10">
        <v>0.33</v>
      </c>
      <c r="CQ2851" s="10">
        <v>70</v>
      </c>
      <c r="CR2851" s="10">
        <v>11.5</v>
      </c>
      <c r="CS2851" s="10">
        <v>0.87364960077433695</v>
      </c>
      <c r="CT2851" s="10">
        <v>0.61</v>
      </c>
      <c r="CU2851" s="10">
        <v>0.33</v>
      </c>
      <c r="CV2851" s="10">
        <v>71</v>
      </c>
      <c r="CW2851" s="10">
        <v>11.5</v>
      </c>
      <c r="CX2851" s="10">
        <v>0.88688974241415497</v>
      </c>
      <c r="CY2851" s="10">
        <v>2843</v>
      </c>
      <c r="CZ2851" s="10" t="s">
        <v>982</v>
      </c>
    </row>
    <row r="2852" spans="1:119" x14ac:dyDescent="0.25">
      <c r="A2852" s="10">
        <v>2879</v>
      </c>
      <c r="R2852" s="10">
        <v>2904</v>
      </c>
      <c r="S2852" s="10" t="s">
        <v>310</v>
      </c>
      <c r="T2852" s="10">
        <v>1.4999999999999999E-2</v>
      </c>
      <c r="U2852" s="10">
        <v>6.0000000000000001E-3</v>
      </c>
      <c r="V2852" s="10">
        <v>0.88832181457988701</v>
      </c>
      <c r="W2852" s="10">
        <v>10.5</v>
      </c>
      <c r="X2852" s="10">
        <v>0.92847669088525897</v>
      </c>
      <c r="Y2852" s="10">
        <v>0.03</v>
      </c>
      <c r="Z2852" s="10">
        <v>6.0000000000000001E-3</v>
      </c>
      <c r="AA2852" s="10">
        <v>1.6984155512168899</v>
      </c>
      <c r="AB2852" s="10">
        <v>10.4</v>
      </c>
      <c r="AC2852" s="10">
        <v>0.98058067569092</v>
      </c>
      <c r="AD2852" s="10">
        <v>2.7E-2</v>
      </c>
      <c r="AE2852" s="10">
        <v>8.9999999999999993E-3</v>
      </c>
      <c r="AF2852" s="10">
        <v>1.5799689158802901</v>
      </c>
      <c r="AG2852" s="10">
        <v>10.4</v>
      </c>
      <c r="AH2852" s="10">
        <v>0.94868329805051399</v>
      </c>
      <c r="AI2852" s="10">
        <v>2904</v>
      </c>
      <c r="AJ2852" s="10" t="s">
        <v>310</v>
      </c>
      <c r="AK2852" s="10">
        <v>0.189</v>
      </c>
      <c r="AL2852" s="10">
        <v>0.03</v>
      </c>
      <c r="AM2852" s="10">
        <v>10.4231408621652</v>
      </c>
      <c r="AN2852" s="10">
        <v>10.6</v>
      </c>
      <c r="AO2852" s="10">
        <v>0.98763552846446301</v>
      </c>
      <c r="AP2852" s="10">
        <v>0.22800000000000001</v>
      </c>
      <c r="AQ2852" s="10">
        <v>2.7E-2</v>
      </c>
      <c r="AR2852" s="10">
        <v>12.5052498765479</v>
      </c>
      <c r="AS2852" s="10">
        <v>10.6</v>
      </c>
      <c r="AT2852" s="10">
        <v>0.99306112319426898</v>
      </c>
      <c r="AU2852" s="10">
        <v>0.315</v>
      </c>
      <c r="AV2852" s="10">
        <v>3.9E-2</v>
      </c>
      <c r="AW2852" s="10">
        <v>17.126534784617402</v>
      </c>
      <c r="AX2852" s="10">
        <v>10.7</v>
      </c>
      <c r="AY2852" s="10">
        <v>0.99242260474406996</v>
      </c>
      <c r="AZ2852" s="10">
        <v>2889</v>
      </c>
      <c r="BA2852" s="10" t="s">
        <v>293</v>
      </c>
      <c r="BB2852" s="10">
        <v>0.34104638815515997</v>
      </c>
      <c r="BC2852" s="10">
        <v>0.27516242680700398</v>
      </c>
      <c r="BD2852" s="10">
        <v>23</v>
      </c>
      <c r="BE2852" s="10">
        <v>11</v>
      </c>
      <c r="BF2852" s="10">
        <v>0.778273612677989</v>
      </c>
      <c r="BG2852" s="10">
        <v>0.78278495731629305</v>
      </c>
      <c r="BH2852" s="10">
        <v>0.33017943697227597</v>
      </c>
      <c r="BI2852" s="10">
        <v>45</v>
      </c>
      <c r="BJ2852" s="10">
        <v>10.9</v>
      </c>
      <c r="BK2852" s="10">
        <v>0.921388594952399</v>
      </c>
      <c r="BL2852" s="10">
        <v>0.88482612377692804</v>
      </c>
      <c r="BM2852" s="10">
        <v>0.32887342653655799</v>
      </c>
      <c r="BN2852" s="10">
        <v>50</v>
      </c>
      <c r="BO2852" s="10">
        <v>10.9</v>
      </c>
      <c r="BP2852" s="10">
        <v>0.93734789128187601</v>
      </c>
      <c r="BQ2852" s="10">
        <v>2878</v>
      </c>
      <c r="BR2852" s="10" t="s">
        <v>307</v>
      </c>
      <c r="BS2852" s="10">
        <v>0.20605322613344401</v>
      </c>
      <c r="BT2852" s="10">
        <v>6.8684408711147907E-2</v>
      </c>
      <c r="BU2852" s="10">
        <v>11</v>
      </c>
      <c r="BV2852" s="10">
        <v>11.4</v>
      </c>
      <c r="BW2852" s="10">
        <v>0.94868329805051399</v>
      </c>
      <c r="BX2852" s="10">
        <v>0.22084173518608299</v>
      </c>
      <c r="BY2852" s="10">
        <v>7.3613911728694206E-2</v>
      </c>
      <c r="BZ2852" s="10">
        <v>12</v>
      </c>
      <c r="CA2852" s="10">
        <v>11.2</v>
      </c>
      <c r="CB2852" s="10">
        <v>0.94868329805051399</v>
      </c>
      <c r="CC2852" s="10">
        <v>0.20424574169367599</v>
      </c>
      <c r="CD2852" s="10">
        <v>6.8081913897891894E-2</v>
      </c>
      <c r="CE2852" s="10">
        <v>11</v>
      </c>
      <c r="CF2852" s="10">
        <v>11.3</v>
      </c>
      <c r="CG2852" s="10">
        <v>0.94868329805051399</v>
      </c>
      <c r="CH2852" s="10">
        <v>2876</v>
      </c>
      <c r="CI2852" s="10" t="s">
        <v>306</v>
      </c>
      <c r="CJ2852" s="10">
        <v>0.05</v>
      </c>
      <c r="CK2852" s="10">
        <v>7.0000000000000007E-2</v>
      </c>
      <c r="CL2852" s="10">
        <v>9</v>
      </c>
      <c r="CM2852" s="10">
        <v>11.4</v>
      </c>
      <c r="CN2852" s="10">
        <v>0.55985741127798705</v>
      </c>
      <c r="CO2852" s="10">
        <v>0.1</v>
      </c>
      <c r="CP2852" s="10">
        <v>7.0000000000000007E-2</v>
      </c>
      <c r="CQ2852" s="10">
        <v>12</v>
      </c>
      <c r="CR2852" s="10">
        <v>11.5</v>
      </c>
      <c r="CS2852" s="10">
        <v>0.81923192051904004</v>
      </c>
      <c r="CT2852" s="10">
        <v>0.14000000000000001</v>
      </c>
      <c r="CU2852" s="10">
        <v>0.08</v>
      </c>
      <c r="CV2852" s="10">
        <v>18</v>
      </c>
      <c r="CW2852" s="10">
        <v>11.5</v>
      </c>
      <c r="CX2852" s="10">
        <v>0.87034946815708003</v>
      </c>
      <c r="CY2852" s="10">
        <v>2844</v>
      </c>
      <c r="CZ2852" s="10" t="s">
        <v>791</v>
      </c>
      <c r="DA2852" s="10">
        <v>0.321424351693188</v>
      </c>
      <c r="DB2852" s="10">
        <v>3.2142435169318799E-2</v>
      </c>
      <c r="DC2852" s="10">
        <v>5</v>
      </c>
      <c r="DD2852" s="10">
        <v>37.299999999999997</v>
      </c>
      <c r="DE2852" s="10">
        <v>0.99503719020998904</v>
      </c>
      <c r="DF2852" s="10">
        <v>0.38065070602850598</v>
      </c>
      <c r="DG2852" s="10">
        <v>5.43786722897866E-2</v>
      </c>
      <c r="DH2852" s="10">
        <v>6</v>
      </c>
      <c r="DI2852" s="10">
        <v>37</v>
      </c>
      <c r="DJ2852" s="10">
        <v>0.98994949366116702</v>
      </c>
      <c r="DK2852" s="10">
        <v>0.38215142981591099</v>
      </c>
      <c r="DL2852" s="10">
        <v>3.1845952484659198E-2</v>
      </c>
      <c r="DM2852" s="10">
        <v>6</v>
      </c>
      <c r="DN2852" s="10">
        <v>36.9</v>
      </c>
      <c r="DO2852" s="10">
        <v>0.99654575824488001</v>
      </c>
    </row>
    <row r="2853" spans="1:119" x14ac:dyDescent="0.25">
      <c r="A2853" s="10">
        <v>2880</v>
      </c>
      <c r="R2853" s="10">
        <v>2905</v>
      </c>
      <c r="S2853" s="10" t="s">
        <v>301</v>
      </c>
      <c r="T2853" s="10">
        <v>8.0000000000000002E-3</v>
      </c>
      <c r="U2853" s="10">
        <v>8.0000000000000002E-3</v>
      </c>
      <c r="V2853" s="10">
        <v>0.62209263308779095</v>
      </c>
      <c r="W2853" s="10">
        <v>10.5</v>
      </c>
      <c r="X2853" s="10">
        <v>0.70710678118654802</v>
      </c>
      <c r="Y2853" s="10">
        <v>8.0000000000000002E-3</v>
      </c>
      <c r="Z2853" s="10">
        <v>8.0000000000000002E-3</v>
      </c>
      <c r="AA2853" s="10">
        <v>0.628074293021327</v>
      </c>
      <c r="AB2853" s="10">
        <v>10.4</v>
      </c>
      <c r="AC2853" s="10">
        <v>0.70710678118654802</v>
      </c>
      <c r="AD2853" s="10">
        <v>8.0000000000000002E-3</v>
      </c>
      <c r="AE2853" s="10">
        <v>8.0000000000000002E-3</v>
      </c>
      <c r="AF2853" s="10">
        <v>0.628074293021327</v>
      </c>
      <c r="AG2853" s="10">
        <v>10.4</v>
      </c>
      <c r="AH2853" s="10">
        <v>0.70710678118654802</v>
      </c>
      <c r="AI2853" s="10">
        <v>2905</v>
      </c>
      <c r="AJ2853" s="10" t="s">
        <v>301</v>
      </c>
      <c r="AK2853" s="10">
        <v>2.8000000000000001E-2</v>
      </c>
      <c r="AL2853" s="10">
        <v>8.0000000000000002E-3</v>
      </c>
      <c r="AM2853" s="10">
        <v>1.5861031714362901</v>
      </c>
      <c r="AN2853" s="10">
        <v>10.6</v>
      </c>
      <c r="AO2853" s="10">
        <v>0.96152394764082305</v>
      </c>
      <c r="AP2853" s="10">
        <v>3.5999999999999997E-2</v>
      </c>
      <c r="AQ2853" s="10">
        <v>8.0000000000000002E-3</v>
      </c>
      <c r="AR2853" s="10">
        <v>2.0086439525372701</v>
      </c>
      <c r="AS2853" s="10">
        <v>10.6</v>
      </c>
      <c r="AT2853" s="10">
        <v>0.97618706018395296</v>
      </c>
      <c r="AU2853" s="10">
        <v>3.2000000000000001E-2</v>
      </c>
      <c r="AV2853" s="10">
        <v>8.0000000000000002E-3</v>
      </c>
      <c r="AW2853" s="10">
        <v>1.77979524698887</v>
      </c>
      <c r="AX2853" s="10">
        <v>10.7</v>
      </c>
      <c r="AY2853" s="10">
        <v>0.97014250014533199</v>
      </c>
      <c r="AZ2853" s="10">
        <v>3202</v>
      </c>
      <c r="BA2853" s="10" t="s">
        <v>817</v>
      </c>
      <c r="BQ2853" s="10">
        <v>2879</v>
      </c>
      <c r="BR2853" s="10" t="s">
        <v>744</v>
      </c>
      <c r="BS2853" s="10">
        <v>2.7762085151257998</v>
      </c>
      <c r="BT2853" s="10">
        <v>0.99150304111635701</v>
      </c>
      <c r="BU2853" s="10">
        <v>46</v>
      </c>
      <c r="BV2853" s="10">
        <v>37</v>
      </c>
      <c r="BW2853" s="10">
        <v>0.941741911594838</v>
      </c>
      <c r="BX2853" s="10">
        <v>3.43816096611042</v>
      </c>
      <c r="BY2853" s="10">
        <v>1.0112238135618901</v>
      </c>
      <c r="BZ2853" s="10">
        <v>57</v>
      </c>
      <c r="CA2853" s="10">
        <v>36.299999999999997</v>
      </c>
      <c r="CB2853" s="10">
        <v>0.95936550157127098</v>
      </c>
      <c r="CC2853" s="10">
        <v>3.7490347624490998</v>
      </c>
      <c r="CD2853" s="10">
        <v>0.98658809538134196</v>
      </c>
      <c r="CE2853" s="10">
        <v>62</v>
      </c>
      <c r="CF2853" s="10">
        <v>36.1</v>
      </c>
      <c r="CG2853" s="10">
        <v>0.96707453726264603</v>
      </c>
      <c r="CH2853" s="10">
        <v>2877</v>
      </c>
      <c r="CI2853" s="10" t="s">
        <v>291</v>
      </c>
      <c r="CJ2853" s="10">
        <v>0</v>
      </c>
      <c r="CK2853" s="10">
        <v>0.01</v>
      </c>
      <c r="CL2853" s="10">
        <v>1</v>
      </c>
      <c r="CM2853" s="10">
        <v>11.4</v>
      </c>
      <c r="CN2853" s="10">
        <v>0.26311740579210902</v>
      </c>
      <c r="CO2853" s="10">
        <v>0.01</v>
      </c>
      <c r="CP2853" s="10">
        <v>0.01</v>
      </c>
      <c r="CQ2853" s="10">
        <v>2</v>
      </c>
      <c r="CR2853" s="10">
        <v>11.5</v>
      </c>
      <c r="CS2853" s="10">
        <v>0.257662650560332</v>
      </c>
      <c r="CT2853" s="10">
        <v>0</v>
      </c>
      <c r="CU2853" s="10">
        <v>0.01</v>
      </c>
      <c r="CV2853" s="10">
        <v>1</v>
      </c>
      <c r="CW2853" s="10">
        <v>11.5</v>
      </c>
      <c r="CX2853" s="10">
        <v>0.38461538461538503</v>
      </c>
      <c r="CY2853" s="10">
        <v>2845</v>
      </c>
      <c r="CZ2853" s="10" t="s">
        <v>792</v>
      </c>
      <c r="DA2853" s="10">
        <v>1.0831968054665599</v>
      </c>
      <c r="DB2853" s="10">
        <v>0.11665196366563001</v>
      </c>
      <c r="DC2853" s="10">
        <v>17</v>
      </c>
      <c r="DD2853" s="10">
        <v>37</v>
      </c>
      <c r="DE2853" s="10">
        <v>0.99425114025669203</v>
      </c>
      <c r="DF2853" s="10">
        <v>1.3904182841553201</v>
      </c>
      <c r="DG2853" s="10">
        <v>0.14973735367826599</v>
      </c>
      <c r="DH2853" s="10">
        <v>22</v>
      </c>
      <c r="DI2853" s="10">
        <v>36.700000000000003</v>
      </c>
      <c r="DJ2853" s="10">
        <v>0.99425114025669203</v>
      </c>
      <c r="DK2853" s="10">
        <v>1.3236010567275001</v>
      </c>
      <c r="DL2853" s="10">
        <v>0.142541652262962</v>
      </c>
      <c r="DM2853" s="10">
        <v>21</v>
      </c>
      <c r="DN2853" s="10">
        <v>36.6</v>
      </c>
      <c r="DO2853" s="10">
        <v>0.99425114025669203</v>
      </c>
    </row>
    <row r="2854" spans="1:119" x14ac:dyDescent="0.25">
      <c r="A2854" s="10">
        <v>2881</v>
      </c>
      <c r="R2854" s="10">
        <v>2906</v>
      </c>
      <c r="S2854" s="10" t="s">
        <v>316</v>
      </c>
      <c r="T2854" s="10">
        <v>0.186</v>
      </c>
      <c r="U2854" s="10">
        <v>0.14399999999999999</v>
      </c>
      <c r="V2854" s="10">
        <v>12.9341608543733</v>
      </c>
      <c r="W2854" s="10">
        <v>10.5</v>
      </c>
      <c r="X2854" s="10">
        <v>0.79072370761391297</v>
      </c>
      <c r="Y2854" s="10">
        <v>0.192</v>
      </c>
      <c r="Z2854" s="10">
        <v>0.108</v>
      </c>
      <c r="AA2854" s="10">
        <v>12.229317765834301</v>
      </c>
      <c r="AB2854" s="10">
        <v>10.4</v>
      </c>
      <c r="AC2854" s="10">
        <v>0.87157553712454905</v>
      </c>
      <c r="AD2854" s="10">
        <v>0.24</v>
      </c>
      <c r="AE2854" s="10">
        <v>0.13800000000000001</v>
      </c>
      <c r="AF2854" s="10">
        <v>15.3689824419763</v>
      </c>
      <c r="AG2854" s="10">
        <v>10.4</v>
      </c>
      <c r="AH2854" s="10">
        <v>0.86690630305753502</v>
      </c>
      <c r="AI2854" s="10">
        <v>2906</v>
      </c>
      <c r="AJ2854" s="10" t="s">
        <v>316</v>
      </c>
      <c r="AK2854" s="10">
        <v>0.34799999999999998</v>
      </c>
      <c r="AL2854" s="10">
        <v>0.12</v>
      </c>
      <c r="AM2854" s="10">
        <v>20.049777854770198</v>
      </c>
      <c r="AN2854" s="10">
        <v>10.6</v>
      </c>
      <c r="AO2854" s="10">
        <v>0.94537298162627204</v>
      </c>
      <c r="AP2854" s="10">
        <v>0.42</v>
      </c>
      <c r="AQ2854" s="10">
        <v>0.10199999999999999</v>
      </c>
      <c r="AR2854" s="10">
        <v>23.541091378015299</v>
      </c>
      <c r="AS2854" s="10">
        <v>10.6</v>
      </c>
      <c r="AT2854" s="10">
        <v>0.971753703944221</v>
      </c>
      <c r="AU2854" s="10">
        <v>0.48</v>
      </c>
      <c r="AV2854" s="10">
        <v>0.126</v>
      </c>
      <c r="AW2854" s="10">
        <v>26.777291140330899</v>
      </c>
      <c r="AX2854" s="10">
        <v>10.7</v>
      </c>
      <c r="AY2854" s="10">
        <v>0.96723096537943398</v>
      </c>
      <c r="AZ2854" s="10">
        <v>3203</v>
      </c>
      <c r="BA2854" s="10" t="s">
        <v>818</v>
      </c>
      <c r="BQ2854" s="10">
        <v>2880</v>
      </c>
      <c r="BR2854" s="10" t="s">
        <v>745</v>
      </c>
      <c r="BS2854" s="10">
        <v>6.4085879880048505E-2</v>
      </c>
      <c r="BT2854" s="10">
        <v>0</v>
      </c>
      <c r="BU2854" s="10">
        <v>1</v>
      </c>
      <c r="BV2854" s="10">
        <v>37</v>
      </c>
      <c r="BW2854" s="10">
        <v>1</v>
      </c>
      <c r="BX2854" s="10">
        <v>6.2873444314750199E-2</v>
      </c>
      <c r="BY2854" s="10">
        <v>0</v>
      </c>
      <c r="BZ2854" s="10">
        <v>1</v>
      </c>
      <c r="CA2854" s="10">
        <v>36.299999999999997</v>
      </c>
      <c r="CB2854" s="10">
        <v>1</v>
      </c>
      <c r="CC2854" s="10">
        <v>6.2527034153236502E-2</v>
      </c>
      <c r="CD2854" s="10">
        <v>0</v>
      </c>
      <c r="CE2854" s="10">
        <v>1</v>
      </c>
      <c r="CF2854" s="10">
        <v>36.1</v>
      </c>
      <c r="CG2854" s="10">
        <v>1</v>
      </c>
      <c r="CH2854" s="10">
        <v>2878</v>
      </c>
      <c r="CI2854" s="10" t="s">
        <v>307</v>
      </c>
      <c r="CY2854" s="10">
        <v>2846</v>
      </c>
      <c r="CZ2854" s="10" t="s">
        <v>10</v>
      </c>
    </row>
    <row r="2855" spans="1:119" x14ac:dyDescent="0.25">
      <c r="A2855" s="10">
        <v>2882</v>
      </c>
      <c r="R2855" s="10">
        <v>2907</v>
      </c>
      <c r="S2855" s="10" t="s">
        <v>311</v>
      </c>
      <c r="T2855" s="10">
        <v>6.0000000000000001E-3</v>
      </c>
      <c r="U2855" s="10">
        <v>6.0000000000000001E-3</v>
      </c>
      <c r="V2855" s="10">
        <v>0.46656947481584299</v>
      </c>
      <c r="W2855" s="10">
        <v>10.5</v>
      </c>
      <c r="X2855" s="10">
        <v>0.70710678118654802</v>
      </c>
      <c r="Y2855" s="10">
        <v>2.4E-2</v>
      </c>
      <c r="Z2855" s="10">
        <v>1.7999999999999999E-2</v>
      </c>
      <c r="AA2855" s="10">
        <v>1.66543346881623</v>
      </c>
      <c r="AB2855" s="10">
        <v>10.4</v>
      </c>
      <c r="AC2855" s="10">
        <v>0.8</v>
      </c>
      <c r="AD2855" s="10">
        <v>6.0000000000000001E-3</v>
      </c>
      <c r="AE2855" s="10">
        <v>6.0000000000000001E-3</v>
      </c>
      <c r="AF2855" s="10">
        <v>0.47105571976599497</v>
      </c>
      <c r="AG2855" s="10">
        <v>10.4</v>
      </c>
      <c r="AH2855" s="10">
        <v>0.70710678118654802</v>
      </c>
      <c r="AI2855" s="10">
        <v>2907</v>
      </c>
      <c r="AJ2855" s="10" t="s">
        <v>311</v>
      </c>
      <c r="AK2855" s="10">
        <v>0.252</v>
      </c>
      <c r="AL2855" s="10">
        <v>0.15</v>
      </c>
      <c r="AM2855" s="10">
        <v>15.9732332175825</v>
      </c>
      <c r="AN2855" s="10">
        <v>10.6</v>
      </c>
      <c r="AO2855" s="10">
        <v>0.85929288440970697</v>
      </c>
      <c r="AP2855" s="10">
        <v>0.34799999999999998</v>
      </c>
      <c r="AQ2855" s="10">
        <v>0.21</v>
      </c>
      <c r="AR2855" s="10">
        <v>22.138275442930102</v>
      </c>
      <c r="AS2855" s="10">
        <v>10.6</v>
      </c>
      <c r="AT2855" s="10">
        <v>0.85618766106560595</v>
      </c>
      <c r="AU2855" s="10">
        <v>0.246</v>
      </c>
      <c r="AV2855" s="10">
        <v>0.13800000000000001</v>
      </c>
      <c r="AW2855" s="10">
        <v>15.2195910174372</v>
      </c>
      <c r="AX2855" s="10">
        <v>10.7</v>
      </c>
      <c r="AY2855" s="10">
        <v>0.87214304111360996</v>
      </c>
      <c r="AZ2855" s="10">
        <v>3204</v>
      </c>
      <c r="BA2855" s="10" t="s">
        <v>819</v>
      </c>
      <c r="BQ2855" s="10">
        <v>2881</v>
      </c>
      <c r="BR2855" s="10" t="s">
        <v>746</v>
      </c>
      <c r="BS2855" s="10">
        <v>0.561064224068343</v>
      </c>
      <c r="BT2855" s="10">
        <v>0.140266056017086</v>
      </c>
      <c r="BU2855" s="10">
        <v>9</v>
      </c>
      <c r="BV2855" s="10">
        <v>37.1</v>
      </c>
      <c r="BW2855" s="10">
        <v>0.97014250014533199</v>
      </c>
      <c r="BX2855" s="10">
        <v>0.61312801398929895</v>
      </c>
      <c r="BY2855" s="10">
        <v>0.12262560279786</v>
      </c>
      <c r="BZ2855" s="10">
        <v>10</v>
      </c>
      <c r="CA2855" s="10">
        <v>36.1</v>
      </c>
      <c r="CB2855" s="10">
        <v>0.98058067569092</v>
      </c>
      <c r="CC2855" s="10">
        <v>0.61312801398929895</v>
      </c>
      <c r="CD2855" s="10">
        <v>0.12262560279786</v>
      </c>
      <c r="CE2855" s="10">
        <v>10</v>
      </c>
      <c r="CF2855" s="10">
        <v>36.1</v>
      </c>
      <c r="CG2855" s="10">
        <v>0.98058067569092</v>
      </c>
      <c r="CH2855" s="10">
        <v>2879</v>
      </c>
      <c r="CI2855" s="10" t="s">
        <v>744</v>
      </c>
      <c r="CJ2855" s="10">
        <v>0.79999162322296702</v>
      </c>
      <c r="CK2855" s="10">
        <v>0.50434254507534904</v>
      </c>
      <c r="CL2855" s="10">
        <v>15</v>
      </c>
      <c r="CM2855" s="10">
        <v>36.4</v>
      </c>
      <c r="CN2855" s="10">
        <v>0.84592560259565197</v>
      </c>
      <c r="CO2855" s="10">
        <v>1.8317066307877901</v>
      </c>
      <c r="CP2855" s="10">
        <v>0.61742920138914203</v>
      </c>
      <c r="CQ2855" s="10">
        <v>30</v>
      </c>
      <c r="CR2855" s="10">
        <v>37.200000000000003</v>
      </c>
      <c r="CS2855" s="10">
        <v>0.94761318670408101</v>
      </c>
      <c r="CT2855" s="10">
        <v>1.81893013098548</v>
      </c>
      <c r="CU2855" s="10">
        <v>0.55525235577451504</v>
      </c>
      <c r="CV2855" s="10">
        <v>30</v>
      </c>
      <c r="CW2855" s="10">
        <v>36.6</v>
      </c>
      <c r="CX2855" s="10">
        <v>0.95642969103969699</v>
      </c>
      <c r="CY2855" s="10">
        <v>2847</v>
      </c>
      <c r="CZ2855" s="10" t="s">
        <v>11</v>
      </c>
    </row>
    <row r="2856" spans="1:119" x14ac:dyDescent="0.25">
      <c r="A2856" s="10">
        <v>2883</v>
      </c>
      <c r="R2856" s="10">
        <v>2908</v>
      </c>
      <c r="S2856" s="10" t="s">
        <v>312</v>
      </c>
      <c r="T2856" s="10">
        <v>2.8000000000000001E-2</v>
      </c>
      <c r="U2856" s="10">
        <v>3.2000000000000001E-2</v>
      </c>
      <c r="V2856" s="10">
        <v>2.33802573200279</v>
      </c>
      <c r="W2856" s="10">
        <v>10.5</v>
      </c>
      <c r="X2856" s="10">
        <v>0.65850460786851805</v>
      </c>
      <c r="Y2856" s="10">
        <v>3.2000000000000001E-2</v>
      </c>
      <c r="Z2856" s="10">
        <v>0.04</v>
      </c>
      <c r="AA2856" s="10">
        <v>2.8437273093357498</v>
      </c>
      <c r="AB2856" s="10">
        <v>10.4</v>
      </c>
      <c r="AC2856" s="10">
        <v>0.62469504755442395</v>
      </c>
      <c r="AD2856" s="10">
        <v>4.3999999999999997E-2</v>
      </c>
      <c r="AE2856" s="10">
        <v>3.2000000000000001E-2</v>
      </c>
      <c r="AF2856" s="10">
        <v>3.0203125613819899</v>
      </c>
      <c r="AG2856" s="10">
        <v>10.4</v>
      </c>
      <c r="AH2856" s="10">
        <v>0.808736084303188</v>
      </c>
      <c r="AI2856" s="10">
        <v>2908</v>
      </c>
      <c r="AJ2856" s="10" t="s">
        <v>312</v>
      </c>
      <c r="AK2856" s="10">
        <v>0.19600000000000001</v>
      </c>
      <c r="AL2856" s="10">
        <v>3.2000000000000001E-2</v>
      </c>
      <c r="AM2856" s="10">
        <v>10.816878723267299</v>
      </c>
      <c r="AN2856" s="10">
        <v>10.6</v>
      </c>
      <c r="AO2856" s="10">
        <v>0.98693288077568198</v>
      </c>
      <c r="AP2856" s="10">
        <v>0.20799999999999999</v>
      </c>
      <c r="AQ2856" s="10">
        <v>3.2000000000000001E-2</v>
      </c>
      <c r="AR2856" s="10">
        <v>11.4624259118435</v>
      </c>
      <c r="AS2856" s="10">
        <v>10.6</v>
      </c>
      <c r="AT2856" s="10">
        <v>0.98837169765061705</v>
      </c>
      <c r="AU2856" s="10">
        <v>0.24</v>
      </c>
      <c r="AV2856" s="10">
        <v>0.04</v>
      </c>
      <c r="AW2856" s="10">
        <v>13.1285405019972</v>
      </c>
      <c r="AX2856" s="10">
        <v>10.7</v>
      </c>
      <c r="AY2856" s="10">
        <v>0.98639392383214397</v>
      </c>
      <c r="AZ2856" s="10">
        <v>3205</v>
      </c>
      <c r="BA2856" s="10" t="s">
        <v>816</v>
      </c>
      <c r="BQ2856" s="10">
        <v>2882</v>
      </c>
      <c r="BR2856" s="10" t="s">
        <v>10</v>
      </c>
      <c r="CH2856" s="10">
        <v>2880</v>
      </c>
      <c r="CI2856" s="10" t="s">
        <v>745</v>
      </c>
      <c r="CM2856" s="10">
        <v>36.4</v>
      </c>
      <c r="CN2856" s="10">
        <v>0.9</v>
      </c>
      <c r="CR2856" s="10">
        <v>37.200000000000003</v>
      </c>
      <c r="CS2856" s="10">
        <v>0.9</v>
      </c>
      <c r="CW2856" s="10">
        <v>36.6</v>
      </c>
      <c r="CX2856" s="10">
        <v>0.9</v>
      </c>
      <c r="CY2856" s="10">
        <v>2848</v>
      </c>
      <c r="CZ2856" s="10" t="s">
        <v>288</v>
      </c>
      <c r="DA2856" s="10">
        <v>8.0826096022046795E-2</v>
      </c>
      <c r="DB2856" s="10">
        <v>4.3521744011871401E-2</v>
      </c>
      <c r="DC2856" s="10">
        <v>5</v>
      </c>
      <c r="DD2856" s="10">
        <v>10.6</v>
      </c>
      <c r="DE2856" s="10">
        <v>0.88047109992217498</v>
      </c>
      <c r="DF2856" s="10">
        <v>7.9293773971690698E-2</v>
      </c>
      <c r="DG2856" s="10">
        <v>4.6254701483486198E-2</v>
      </c>
      <c r="DH2856" s="10">
        <v>5</v>
      </c>
      <c r="DI2856" s="10">
        <v>10.6</v>
      </c>
      <c r="DJ2856" s="10">
        <v>0.86377890089843301</v>
      </c>
      <c r="DK2856" s="10">
        <v>1.8532943640986999E-2</v>
      </c>
      <c r="DL2856" s="10">
        <v>0</v>
      </c>
      <c r="DM2856" s="10">
        <v>1</v>
      </c>
      <c r="DN2856" s="10">
        <v>10.7</v>
      </c>
      <c r="DO2856" s="10">
        <v>1</v>
      </c>
    </row>
    <row r="2857" spans="1:119" x14ac:dyDescent="0.25">
      <c r="A2857" s="10">
        <v>2884</v>
      </c>
      <c r="R2857" s="10">
        <v>2909</v>
      </c>
      <c r="S2857" s="10" t="s">
        <v>739</v>
      </c>
      <c r="T2857" s="10">
        <v>0.40571868785079401</v>
      </c>
      <c r="U2857" s="10">
        <v>4.1022667327135798</v>
      </c>
      <c r="V2857" s="10">
        <v>20</v>
      </c>
      <c r="W2857" s="10">
        <v>119</v>
      </c>
      <c r="X2857" s="10">
        <v>9.8420921699965497E-2</v>
      </c>
      <c r="Y2857" s="10">
        <v>0.40764851600433499</v>
      </c>
      <c r="Z2857" s="10">
        <v>4.3822215470466004</v>
      </c>
      <c r="AA2857" s="10">
        <v>21</v>
      </c>
      <c r="AB2857" s="10">
        <v>121</v>
      </c>
      <c r="AC2857" s="10">
        <v>9.2623368929497907E-2</v>
      </c>
      <c r="AD2857" s="10">
        <v>1.2075763465835001</v>
      </c>
      <c r="AE2857" s="10">
        <v>4.4102788310006096</v>
      </c>
      <c r="AF2857" s="10">
        <v>22</v>
      </c>
      <c r="AG2857" s="10">
        <v>120</v>
      </c>
      <c r="AH2857" s="10">
        <v>0.26408883665416999</v>
      </c>
      <c r="AI2857" s="10">
        <v>2909</v>
      </c>
      <c r="AJ2857" s="10" t="s">
        <v>739</v>
      </c>
      <c r="AK2857" s="10">
        <v>2.6820515354379202</v>
      </c>
      <c r="AL2857" s="10">
        <v>4.4989251562184496</v>
      </c>
      <c r="AM2857" s="10">
        <v>25.2</v>
      </c>
      <c r="AN2857" s="10">
        <v>120</v>
      </c>
      <c r="AO2857" s="10">
        <v>0.512064542316644</v>
      </c>
      <c r="AP2857" s="10">
        <v>2.98567901425506</v>
      </c>
      <c r="AQ2857" s="10">
        <v>4.3505608493430996</v>
      </c>
      <c r="AR2857" s="10">
        <v>25.6</v>
      </c>
      <c r="AS2857" s="10">
        <v>119</v>
      </c>
      <c r="AT2857" s="10">
        <v>0.56584249691241395</v>
      </c>
      <c r="AU2857" s="10">
        <v>3.01076875387065</v>
      </c>
      <c r="AV2857" s="10">
        <v>4.3871201842115299</v>
      </c>
      <c r="AW2857" s="10">
        <v>25.6</v>
      </c>
      <c r="AX2857" s="10">
        <v>120</v>
      </c>
      <c r="AY2857" s="10">
        <v>0.56584249691241395</v>
      </c>
      <c r="AZ2857" s="10">
        <v>3206</v>
      </c>
      <c r="BA2857" s="10" t="s">
        <v>820</v>
      </c>
      <c r="BQ2857" s="10">
        <v>2883</v>
      </c>
      <c r="BR2857" s="10" t="s">
        <v>11</v>
      </c>
      <c r="CH2857" s="10">
        <v>2881</v>
      </c>
      <c r="CI2857" s="10" t="s">
        <v>746</v>
      </c>
      <c r="CJ2857" s="10">
        <v>0.230122621811301</v>
      </c>
      <c r="CK2857" s="10">
        <v>0.103158416674031</v>
      </c>
      <c r="CL2857" s="10">
        <v>4</v>
      </c>
      <c r="CM2857" s="10">
        <v>36.4</v>
      </c>
      <c r="CN2857" s="10">
        <v>0.91250932451495104</v>
      </c>
      <c r="CO2857" s="10">
        <v>0.41156545823944202</v>
      </c>
      <c r="CP2857" s="10">
        <v>0.18449486059009401</v>
      </c>
      <c r="CQ2857" s="10">
        <v>7</v>
      </c>
      <c r="CR2857" s="10">
        <v>37.200000000000003</v>
      </c>
      <c r="CS2857" s="10">
        <v>0.91250932451495104</v>
      </c>
      <c r="CT2857" s="10">
        <v>0.21260602441340101</v>
      </c>
      <c r="CU2857" s="10">
        <v>0.13819391586871099</v>
      </c>
      <c r="CV2857" s="10">
        <v>4</v>
      </c>
      <c r="CW2857" s="10">
        <v>36.6</v>
      </c>
      <c r="CX2857" s="10">
        <v>0.83844361630063702</v>
      </c>
      <c r="CY2857" s="10">
        <v>2849</v>
      </c>
      <c r="CZ2857" s="10" t="s">
        <v>315</v>
      </c>
      <c r="DA2857" s="10">
        <v>0.107230108323864</v>
      </c>
      <c r="DB2857" s="10">
        <v>2.5230613723262098E-2</v>
      </c>
      <c r="DC2857" s="10">
        <v>6</v>
      </c>
      <c r="DD2857" s="10">
        <v>10.6</v>
      </c>
      <c r="DE2857" s="10">
        <v>0.97341716833357605</v>
      </c>
      <c r="DF2857" s="10">
        <v>0.108212875542887</v>
      </c>
      <c r="DG2857" s="10">
        <v>2.06119762938832E-2</v>
      </c>
      <c r="DH2857" s="10">
        <v>6</v>
      </c>
      <c r="DI2857" s="10">
        <v>10.6</v>
      </c>
      <c r="DJ2857" s="10">
        <v>0.98233856642247497</v>
      </c>
      <c r="DK2857" s="10">
        <v>0.109233751727254</v>
      </c>
      <c r="DL2857" s="10">
        <v>2.0806428900429299E-2</v>
      </c>
      <c r="DM2857" s="10">
        <v>6</v>
      </c>
      <c r="DN2857" s="10">
        <v>10.7</v>
      </c>
      <c r="DO2857" s="10">
        <v>0.98233856642247497</v>
      </c>
    </row>
    <row r="2858" spans="1:119" x14ac:dyDescent="0.25">
      <c r="A2858" s="10">
        <v>2885</v>
      </c>
      <c r="R2858" s="10">
        <v>2910</v>
      </c>
      <c r="S2858" s="10" t="s">
        <v>733</v>
      </c>
      <c r="T2858" s="10">
        <v>12.075077542050799</v>
      </c>
      <c r="U2858" s="10">
        <v>2.67044984103046</v>
      </c>
      <c r="V2858" s="10">
        <v>60</v>
      </c>
      <c r="W2858" s="10">
        <v>119</v>
      </c>
      <c r="X2858" s="10">
        <v>0.976407460698691</v>
      </c>
      <c r="Y2858" s="10">
        <v>12.3304969018346</v>
      </c>
      <c r="Z2858" s="10">
        <v>2.46609938036692</v>
      </c>
      <c r="AA2858" s="10">
        <v>60</v>
      </c>
      <c r="AB2858" s="10">
        <v>121</v>
      </c>
      <c r="AC2858" s="10">
        <v>0.98058067569092</v>
      </c>
      <c r="AD2858" s="10">
        <v>8.4255269987380199</v>
      </c>
      <c r="AE2858" s="10">
        <v>1.27659499980879</v>
      </c>
      <c r="AF2858" s="10">
        <v>41</v>
      </c>
      <c r="AG2858" s="10">
        <v>120</v>
      </c>
      <c r="AH2858" s="10">
        <v>0.98871550422476695</v>
      </c>
      <c r="AI2858" s="10">
        <v>2910</v>
      </c>
      <c r="AJ2858" s="10" t="s">
        <v>733</v>
      </c>
      <c r="AK2858" s="10">
        <v>17.4980480961318</v>
      </c>
      <c r="AL2858" s="10">
        <v>2.7219185927316198</v>
      </c>
      <c r="AM2858" s="10">
        <v>85.2</v>
      </c>
      <c r="AN2858" s="10">
        <v>120</v>
      </c>
      <c r="AO2858" s="10">
        <v>0.98811646895488203</v>
      </c>
      <c r="AP2858" s="10">
        <v>17.516710155646201</v>
      </c>
      <c r="AQ2858" s="10">
        <v>3.2091682727901398</v>
      </c>
      <c r="AR2858" s="10">
        <v>86.4</v>
      </c>
      <c r="AS2858" s="10">
        <v>119</v>
      </c>
      <c r="AT2858" s="10">
        <v>0.98362874685641899</v>
      </c>
      <c r="AU2858" s="10">
        <v>16.330516452379101</v>
      </c>
      <c r="AV2858" s="10">
        <v>2.0717819379883902</v>
      </c>
      <c r="AW2858" s="10">
        <v>79.2</v>
      </c>
      <c r="AX2858" s="10">
        <v>120</v>
      </c>
      <c r="AY2858" s="10">
        <v>0.99204840801627703</v>
      </c>
      <c r="AZ2858" s="10">
        <v>2890</v>
      </c>
      <c r="BA2858" s="10" t="s">
        <v>726</v>
      </c>
      <c r="BQ2858" s="10">
        <v>2884</v>
      </c>
      <c r="BR2858" s="10" t="s">
        <v>285</v>
      </c>
      <c r="BS2858" s="10">
        <v>0.29136057348890498</v>
      </c>
      <c r="BT2858" s="10">
        <v>8.9649407227355496E-2</v>
      </c>
      <c r="BU2858" s="10">
        <v>16</v>
      </c>
      <c r="BV2858" s="10">
        <v>11</v>
      </c>
      <c r="BW2858" s="10">
        <v>0.95577900872194999</v>
      </c>
      <c r="BX2858" s="10">
        <v>0.37605073127122901</v>
      </c>
      <c r="BY2858" s="10">
        <v>0.100280195005661</v>
      </c>
      <c r="BZ2858" s="10">
        <v>21</v>
      </c>
      <c r="CA2858" s="10">
        <v>10.7</v>
      </c>
      <c r="CB2858" s="10">
        <v>0.96623493960124596</v>
      </c>
      <c r="CC2858" s="10">
        <v>0.36149068960652198</v>
      </c>
      <c r="CD2858" s="10">
        <v>9.6397517228406004E-2</v>
      </c>
      <c r="CE2858" s="10">
        <v>20</v>
      </c>
      <c r="CF2858" s="10">
        <v>10.8</v>
      </c>
      <c r="CG2858" s="10">
        <v>0.96623493960124596</v>
      </c>
      <c r="CH2858" s="10">
        <v>2882</v>
      </c>
      <c r="CI2858" s="10" t="s">
        <v>10</v>
      </c>
      <c r="CY2858" s="10">
        <v>2850</v>
      </c>
      <c r="CZ2858" s="10" t="s">
        <v>289</v>
      </c>
      <c r="DA2858" s="10">
        <v>0.60838750247944795</v>
      </c>
      <c r="DB2858" s="10">
        <v>0.20685175084301199</v>
      </c>
      <c r="DC2858" s="10">
        <v>35</v>
      </c>
      <c r="DD2858" s="10">
        <v>10.6</v>
      </c>
      <c r="DE2858" s="10">
        <v>0.94677274481971296</v>
      </c>
      <c r="DF2858" s="10">
        <v>0.466821957264349</v>
      </c>
      <c r="DG2858" s="10">
        <v>0.44158833795276298</v>
      </c>
      <c r="DH2858" s="10">
        <v>35</v>
      </c>
      <c r="DI2858" s="10">
        <v>10.6</v>
      </c>
      <c r="DJ2858" s="10">
        <v>0.72646841695471598</v>
      </c>
      <c r="DK2858" s="10">
        <v>0.71438004178731496</v>
      </c>
      <c r="DL2858" s="10">
        <v>0.109904621813433</v>
      </c>
      <c r="DM2858" s="10">
        <v>39</v>
      </c>
      <c r="DN2858" s="10">
        <v>10.7</v>
      </c>
      <c r="DO2858" s="10">
        <v>0.98837169765061705</v>
      </c>
    </row>
    <row r="2859" spans="1:119" x14ac:dyDescent="0.25">
      <c r="A2859" s="10">
        <v>2886</v>
      </c>
      <c r="R2859" s="10">
        <v>2911</v>
      </c>
      <c r="S2859" s="10" t="s">
        <v>734</v>
      </c>
      <c r="T2859" s="10">
        <v>14.204019073770899</v>
      </c>
      <c r="U2859" s="10">
        <v>1.7113275992495001</v>
      </c>
      <c r="V2859" s="10">
        <v>70</v>
      </c>
      <c r="W2859" s="10">
        <v>118</v>
      </c>
      <c r="X2859" s="10">
        <v>0.99282012540147602</v>
      </c>
      <c r="Y2859" s="10">
        <v>15.0137261628049</v>
      </c>
      <c r="Z2859" s="10">
        <v>0.98991601073438795</v>
      </c>
      <c r="AA2859" s="10">
        <v>73</v>
      </c>
      <c r="AB2859" s="10">
        <v>119</v>
      </c>
      <c r="AC2859" s="10">
        <v>0.99783341103196999</v>
      </c>
      <c r="AD2859" s="10">
        <v>13.8928075387966</v>
      </c>
      <c r="AE2859" s="10">
        <v>1.8523743385062099</v>
      </c>
      <c r="AF2859" s="10">
        <v>68</v>
      </c>
      <c r="AG2859" s="10">
        <v>119</v>
      </c>
      <c r="AH2859" s="10">
        <v>0.991227900682635</v>
      </c>
      <c r="AI2859" s="10">
        <v>2911</v>
      </c>
      <c r="AJ2859" s="10" t="s">
        <v>734</v>
      </c>
      <c r="AK2859" s="10">
        <v>12.997626763503099</v>
      </c>
      <c r="AL2859" s="10">
        <v>0.16663624055773199</v>
      </c>
      <c r="AM2859" s="10">
        <v>63.6</v>
      </c>
      <c r="AN2859" s="10">
        <v>118</v>
      </c>
      <c r="AO2859" s="10">
        <v>0.99991782735513501</v>
      </c>
      <c r="AP2859" s="10">
        <v>14.0658993534211</v>
      </c>
      <c r="AQ2859" s="10">
        <v>1.0419184706237901</v>
      </c>
      <c r="AR2859" s="10">
        <v>69.599999999999994</v>
      </c>
      <c r="AS2859" s="10">
        <v>117</v>
      </c>
      <c r="AT2859" s="10">
        <v>0.99726775445670901</v>
      </c>
      <c r="AU2859" s="10">
        <v>13.8130199368108</v>
      </c>
      <c r="AV2859" s="10">
        <v>1.02318666198599</v>
      </c>
      <c r="AW2859" s="10">
        <v>67.2</v>
      </c>
      <c r="AX2859" s="10">
        <v>119</v>
      </c>
      <c r="AY2859" s="10">
        <v>0.99726775445670901</v>
      </c>
      <c r="AZ2859" s="10">
        <v>2891</v>
      </c>
      <c r="BA2859" s="10" t="s">
        <v>728</v>
      </c>
      <c r="BQ2859" s="10">
        <v>2885</v>
      </c>
      <c r="BR2859" s="10" t="s">
        <v>304</v>
      </c>
      <c r="BS2859" s="10">
        <v>0.41786836718300602</v>
      </c>
      <c r="BT2859" s="10">
        <v>0.131958431742002</v>
      </c>
      <c r="BU2859" s="10">
        <v>23</v>
      </c>
      <c r="BV2859" s="10">
        <v>11</v>
      </c>
      <c r="BW2859" s="10">
        <v>0.95358266513414203</v>
      </c>
      <c r="BX2859" s="10">
        <v>0.48767987944708002</v>
      </c>
      <c r="BY2859" s="10">
        <v>0.17733813798075701</v>
      </c>
      <c r="BZ2859" s="10">
        <v>28</v>
      </c>
      <c r="CA2859" s="10">
        <v>10.7</v>
      </c>
      <c r="CB2859" s="10">
        <v>0.93979342348843697</v>
      </c>
      <c r="CC2859" s="10">
        <v>0.45250981507958798</v>
      </c>
      <c r="CD2859" s="10">
        <v>0.118046038716414</v>
      </c>
      <c r="CE2859" s="10">
        <v>25</v>
      </c>
      <c r="CF2859" s="10">
        <v>10.8</v>
      </c>
      <c r="CG2859" s="10">
        <v>0.96761727239684403</v>
      </c>
      <c r="CH2859" s="10">
        <v>2883</v>
      </c>
      <c r="CI2859" s="10" t="s">
        <v>11</v>
      </c>
      <c r="CY2859" s="10">
        <v>2851</v>
      </c>
      <c r="CZ2859" s="10" t="s">
        <v>290</v>
      </c>
      <c r="DA2859" s="10">
        <v>0.72305520819574998</v>
      </c>
      <c r="DB2859" s="10">
        <v>0.26795575362548402</v>
      </c>
      <c r="DC2859" s="10">
        <v>42</v>
      </c>
      <c r="DD2859" s="10">
        <v>10.6</v>
      </c>
      <c r="DE2859" s="10">
        <v>0.93768220820030801</v>
      </c>
      <c r="DF2859" s="10">
        <v>0.90999901811415995</v>
      </c>
      <c r="DG2859" s="10">
        <v>0.34461501277695999</v>
      </c>
      <c r="DH2859" s="10">
        <v>53</v>
      </c>
      <c r="DI2859" s="10">
        <v>10.6</v>
      </c>
      <c r="DJ2859" s="10">
        <v>0.93518721621663503</v>
      </c>
      <c r="DK2859" s="10">
        <v>0.96346614631798999</v>
      </c>
      <c r="DL2859" s="10">
        <v>2.18143278411621E-2</v>
      </c>
      <c r="DM2859" s="10">
        <v>52</v>
      </c>
      <c r="DN2859" s="10">
        <v>10.7</v>
      </c>
      <c r="DO2859" s="10">
        <v>0.99974377953231996</v>
      </c>
    </row>
    <row r="2860" spans="1:119" x14ac:dyDescent="0.25">
      <c r="A2860" s="10">
        <v>2887</v>
      </c>
      <c r="R2860" s="10">
        <v>2912</v>
      </c>
      <c r="S2860" s="10" t="s">
        <v>735</v>
      </c>
      <c r="W2860" s="10">
        <v>36.9</v>
      </c>
      <c r="AB2860" s="10">
        <v>36.799999999999997</v>
      </c>
      <c r="AG2860" s="10">
        <v>36.799999999999997</v>
      </c>
      <c r="AI2860" s="10">
        <v>2912</v>
      </c>
      <c r="AJ2860" s="10" t="s">
        <v>735</v>
      </c>
      <c r="AZ2860" s="10">
        <v>2892</v>
      </c>
      <c r="BA2860" s="10" t="s">
        <v>729</v>
      </c>
      <c r="BQ2860" s="10">
        <v>2886</v>
      </c>
      <c r="BR2860" s="10" t="s">
        <v>315</v>
      </c>
      <c r="BS2860" s="10">
        <v>0.167662518172667</v>
      </c>
      <c r="BT2860" s="10">
        <v>0.12574688862950001</v>
      </c>
      <c r="BU2860" s="10">
        <v>11</v>
      </c>
      <c r="BV2860" s="10">
        <v>11</v>
      </c>
      <c r="BW2860" s="10">
        <v>0.8</v>
      </c>
      <c r="BX2860" s="10">
        <v>0.23620478867241601</v>
      </c>
      <c r="BY2860" s="10">
        <v>0.10736581303291599</v>
      </c>
      <c r="BZ2860" s="10">
        <v>14</v>
      </c>
      <c r="CA2860" s="10">
        <v>10.7</v>
      </c>
      <c r="CB2860" s="10">
        <v>0.91036647746260502</v>
      </c>
      <c r="CC2860" s="10">
        <v>0.33891932389704699</v>
      </c>
      <c r="CD2860" s="10">
        <v>0.107027154914857</v>
      </c>
      <c r="CE2860" s="10">
        <v>19</v>
      </c>
      <c r="CF2860" s="10">
        <v>10.8</v>
      </c>
      <c r="CG2860" s="10">
        <v>0.95358266513414203</v>
      </c>
      <c r="CH2860" s="10">
        <v>2884</v>
      </c>
      <c r="CI2860" s="10" t="s">
        <v>285</v>
      </c>
      <c r="CJ2860" s="10">
        <v>0.103314946912033</v>
      </c>
      <c r="CK2860" s="10">
        <v>8.4338732173088196E-2</v>
      </c>
      <c r="CL2860" s="10">
        <v>7</v>
      </c>
      <c r="CM2860" s="10">
        <v>11</v>
      </c>
      <c r="CN2860" s="10">
        <v>0.77466120014251905</v>
      </c>
      <c r="CO2860" s="10">
        <v>0.15159970232158801</v>
      </c>
      <c r="CP2860" s="10">
        <v>7.6735651792408793E-2</v>
      </c>
      <c r="CQ2860" s="10">
        <v>9</v>
      </c>
      <c r="CR2860" s="10">
        <v>10.9</v>
      </c>
      <c r="CS2860" s="10">
        <v>0.89221334296061305</v>
      </c>
      <c r="CT2860" s="10">
        <v>0.15235962912536799</v>
      </c>
      <c r="CU2860" s="10">
        <v>7.5215513112523405E-2</v>
      </c>
      <c r="CV2860" s="10">
        <v>9</v>
      </c>
      <c r="CW2860" s="10">
        <v>10.9</v>
      </c>
      <c r="CX2860" s="10">
        <v>0.89668575829931696</v>
      </c>
      <c r="CY2860" s="10">
        <v>2852</v>
      </c>
      <c r="CZ2860" s="10" t="s">
        <v>307</v>
      </c>
      <c r="DA2860" s="10">
        <v>0.18280782998193101</v>
      </c>
      <c r="DB2860" s="10">
        <v>3.04679716636552E-2</v>
      </c>
      <c r="DC2860" s="10">
        <v>10</v>
      </c>
      <c r="DD2860" s="10">
        <v>10.7</v>
      </c>
      <c r="DE2860" s="10">
        <v>0.98639392383214397</v>
      </c>
      <c r="DF2860" s="10">
        <v>0.19935298353098399</v>
      </c>
      <c r="DG2860" s="10">
        <v>3.23275108428622E-2</v>
      </c>
      <c r="DH2860" s="10">
        <v>11</v>
      </c>
      <c r="DI2860" s="10">
        <v>10.6</v>
      </c>
      <c r="DJ2860" s="10">
        <v>0.98710547774758495</v>
      </c>
      <c r="DK2860" s="10">
        <v>0.18317436968905501</v>
      </c>
      <c r="DL2860" s="10">
        <v>2.81806722598546E-2</v>
      </c>
      <c r="DM2860" s="10">
        <v>10</v>
      </c>
      <c r="DN2860" s="10">
        <v>10.7</v>
      </c>
      <c r="DO2860" s="10">
        <v>0.98837169765061705</v>
      </c>
    </row>
    <row r="2861" spans="1:119" x14ac:dyDescent="0.25">
      <c r="A2861" s="10">
        <v>2888</v>
      </c>
      <c r="R2861" s="10">
        <v>2913</v>
      </c>
      <c r="S2861" s="10" t="s">
        <v>736</v>
      </c>
      <c r="W2861" s="10">
        <v>37</v>
      </c>
      <c r="AB2861" s="10">
        <v>37</v>
      </c>
      <c r="AG2861" s="10">
        <v>37</v>
      </c>
      <c r="AI2861" s="10">
        <v>2913</v>
      </c>
      <c r="AJ2861" s="10" t="s">
        <v>736</v>
      </c>
      <c r="AZ2861" s="10">
        <v>2893</v>
      </c>
      <c r="BA2861" s="10" t="s">
        <v>730</v>
      </c>
      <c r="BQ2861" s="10">
        <v>2887</v>
      </c>
      <c r="BR2861" s="10" t="s">
        <v>289</v>
      </c>
      <c r="BS2861" s="10">
        <v>0.29776056462559602</v>
      </c>
      <c r="BT2861" s="10">
        <v>0.170148894071769</v>
      </c>
      <c r="BU2861" s="10">
        <v>18</v>
      </c>
      <c r="BV2861" s="10">
        <v>11</v>
      </c>
      <c r="BW2861" s="10">
        <v>0.86824314212445897</v>
      </c>
      <c r="BX2861" s="10">
        <v>0.25551694558826898</v>
      </c>
      <c r="BY2861" s="10">
        <v>0.10950726239497199</v>
      </c>
      <c r="BZ2861" s="10">
        <v>15</v>
      </c>
      <c r="CA2861" s="10">
        <v>10.7</v>
      </c>
      <c r="CB2861" s="10">
        <v>0.91914503001805803</v>
      </c>
      <c r="CC2861" s="10">
        <v>0.35135704916793697</v>
      </c>
      <c r="CD2861" s="10">
        <v>0.17567852458396799</v>
      </c>
      <c r="CE2861" s="10">
        <v>21</v>
      </c>
      <c r="CF2861" s="10">
        <v>10.8</v>
      </c>
      <c r="CG2861" s="10">
        <v>0.89442719099991597</v>
      </c>
      <c r="CH2861" s="10">
        <v>2885</v>
      </c>
      <c r="CI2861" s="10" t="s">
        <v>304</v>
      </c>
      <c r="CJ2861" s="10">
        <v>0.1118401475836</v>
      </c>
      <c r="CK2861" s="10">
        <v>0.103555692207037</v>
      </c>
      <c r="CL2861" s="10">
        <v>8</v>
      </c>
      <c r="CM2861" s="10">
        <v>11</v>
      </c>
      <c r="CN2861" s="10">
        <v>0.73376067401816902</v>
      </c>
      <c r="CO2861" s="10">
        <v>0.17845183823216501</v>
      </c>
      <c r="CP2861" s="10">
        <v>0.106221332281051</v>
      </c>
      <c r="CQ2861" s="10">
        <v>11</v>
      </c>
      <c r="CR2861" s="10">
        <v>10.9</v>
      </c>
      <c r="CS2861" s="10">
        <v>0.85929288440970697</v>
      </c>
      <c r="CT2861" s="10">
        <v>0.161345992560674</v>
      </c>
      <c r="CU2861" s="10">
        <v>9.8033008138131095E-2</v>
      </c>
      <c r="CV2861" s="10">
        <v>10</v>
      </c>
      <c r="CW2861" s="10">
        <v>10.9</v>
      </c>
      <c r="CX2861" s="10">
        <v>0.85461607557406005</v>
      </c>
      <c r="CY2861" s="10">
        <v>2853</v>
      </c>
      <c r="CZ2861" s="10" t="s">
        <v>293</v>
      </c>
      <c r="DA2861" s="10">
        <v>0.25133069971036798</v>
      </c>
      <c r="DB2861" s="10">
        <v>6.4443769156504502E-2</v>
      </c>
      <c r="DC2861" s="10">
        <v>14</v>
      </c>
      <c r="DD2861" s="10">
        <v>10.7</v>
      </c>
      <c r="DE2861" s="10">
        <v>0.96866386604404497</v>
      </c>
      <c r="DF2861" s="10">
        <v>0.47939136315473702</v>
      </c>
      <c r="DG2861" s="10">
        <v>0.126155621882825</v>
      </c>
      <c r="DH2861" s="10">
        <v>27</v>
      </c>
      <c r="DI2861" s="10">
        <v>10.6</v>
      </c>
      <c r="DJ2861" s="10">
        <v>0.96707453726264603</v>
      </c>
      <c r="DK2861" s="10">
        <v>0.46599118528877698</v>
      </c>
      <c r="DL2861" s="10">
        <v>0.12262925928652001</v>
      </c>
      <c r="DM2861" s="10">
        <v>26</v>
      </c>
      <c r="DN2861" s="10">
        <v>10.7</v>
      </c>
      <c r="DO2861" s="10">
        <v>0.96707453726264603</v>
      </c>
    </row>
    <row r="2862" spans="1:119" x14ac:dyDescent="0.25">
      <c r="A2862" s="10">
        <v>2889</v>
      </c>
      <c r="R2862" s="10">
        <v>2914</v>
      </c>
      <c r="S2862" s="10" t="s">
        <v>737</v>
      </c>
      <c r="W2862" s="10">
        <v>36.9</v>
      </c>
      <c r="AB2862" s="10">
        <v>36.799999999999997</v>
      </c>
      <c r="AG2862" s="10">
        <v>36.799999999999997</v>
      </c>
      <c r="AI2862" s="10">
        <v>2914</v>
      </c>
      <c r="AJ2862" s="10" t="s">
        <v>737</v>
      </c>
      <c r="AK2862" s="10">
        <v>5.8924368473493201E-2</v>
      </c>
      <c r="AL2862" s="10">
        <v>2.88729405520117E-2</v>
      </c>
      <c r="AM2862" s="10">
        <v>1</v>
      </c>
      <c r="AN2862" s="10">
        <v>37.799999999999997</v>
      </c>
      <c r="AO2862" s="10">
        <v>0.9</v>
      </c>
      <c r="AP2862" s="10">
        <v>5.9080253046174397E-2</v>
      </c>
      <c r="AQ2862" s="10">
        <v>2.8949323992625502E-2</v>
      </c>
      <c r="AR2862" s="10">
        <v>1</v>
      </c>
      <c r="AS2862" s="10">
        <v>37.9</v>
      </c>
      <c r="AT2862" s="10">
        <v>0.9</v>
      </c>
      <c r="AU2862" s="10">
        <v>5.9080253046174397E-2</v>
      </c>
      <c r="AV2862" s="10">
        <v>2.8949323992625502E-2</v>
      </c>
      <c r="AW2862" s="10">
        <v>1</v>
      </c>
      <c r="AX2862" s="10">
        <v>37.9</v>
      </c>
      <c r="AY2862" s="10">
        <v>0.9</v>
      </c>
      <c r="AZ2862" s="10">
        <v>2894</v>
      </c>
      <c r="BA2862" s="10" t="s">
        <v>731</v>
      </c>
      <c r="BQ2862" s="10">
        <v>2888</v>
      </c>
      <c r="BR2862" s="10" t="s">
        <v>291</v>
      </c>
      <c r="BS2862" s="10">
        <v>0.145913289319376</v>
      </c>
      <c r="BT2862" s="10">
        <v>4.8637763106458599E-2</v>
      </c>
      <c r="BU2862" s="10">
        <v>8</v>
      </c>
      <c r="BV2862" s="10">
        <v>11.1</v>
      </c>
      <c r="BW2862" s="10">
        <v>0.94868329805051399</v>
      </c>
      <c r="BX2862" s="10">
        <v>0.17922539210857</v>
      </c>
      <c r="BY2862" s="10">
        <v>3.9827864913015501E-2</v>
      </c>
      <c r="BZ2862" s="10">
        <v>10</v>
      </c>
      <c r="CA2862" s="10">
        <v>10.6</v>
      </c>
      <c r="CB2862" s="10">
        <v>0.97618706018395296</v>
      </c>
      <c r="CC2862" s="10">
        <v>0.18091619769450001</v>
      </c>
      <c r="CD2862" s="10">
        <v>4.0203599487666601E-2</v>
      </c>
      <c r="CE2862" s="10">
        <v>10</v>
      </c>
      <c r="CF2862" s="10">
        <v>10.7</v>
      </c>
      <c r="CG2862" s="10">
        <v>0.97618706018395296</v>
      </c>
      <c r="CH2862" s="10">
        <v>2886</v>
      </c>
      <c r="CI2862" s="10" t="s">
        <v>315</v>
      </c>
      <c r="CJ2862" s="10">
        <v>0.121637841382661</v>
      </c>
      <c r="CK2862" s="10">
        <v>9.1848982268539894E-2</v>
      </c>
      <c r="CL2862" s="10">
        <v>8</v>
      </c>
      <c r="CM2862" s="10">
        <v>11</v>
      </c>
      <c r="CN2862" s="10">
        <v>0.79804136893095901</v>
      </c>
      <c r="CO2862" s="10">
        <v>0.15387370029105499</v>
      </c>
      <c r="CP2862" s="10">
        <v>7.2067429250240997E-2</v>
      </c>
      <c r="CQ2862" s="10">
        <v>9</v>
      </c>
      <c r="CR2862" s="10">
        <v>10.9</v>
      </c>
      <c r="CS2862" s="10">
        <v>0.90559655743368594</v>
      </c>
      <c r="CT2862" s="10">
        <v>0.229477938349614</v>
      </c>
      <c r="CU2862" s="10">
        <v>8.7043355925715604E-2</v>
      </c>
      <c r="CV2862" s="10">
        <v>13</v>
      </c>
      <c r="CW2862" s="10">
        <v>10.9</v>
      </c>
      <c r="CX2862" s="10">
        <v>0.93499752631778399</v>
      </c>
      <c r="CY2862" s="10">
        <v>2854</v>
      </c>
      <c r="CZ2862" s="10" t="s">
        <v>296</v>
      </c>
    </row>
    <row r="2863" spans="1:119" x14ac:dyDescent="0.25">
      <c r="A2863" s="10">
        <v>3202</v>
      </c>
      <c r="R2863" s="10">
        <v>2915</v>
      </c>
      <c r="S2863" s="10" t="s">
        <v>738</v>
      </c>
      <c r="W2863" s="10">
        <v>37</v>
      </c>
      <c r="AB2863" s="10">
        <v>37</v>
      </c>
      <c r="AG2863" s="10">
        <v>37</v>
      </c>
      <c r="AI2863" s="10">
        <v>2915</v>
      </c>
      <c r="AJ2863" s="10" t="s">
        <v>738</v>
      </c>
      <c r="AK2863" s="10">
        <v>1.99812845262761</v>
      </c>
      <c r="AL2863" s="10">
        <v>0.97908294178752897</v>
      </c>
      <c r="AM2863" s="10">
        <v>34</v>
      </c>
      <c r="AN2863" s="10">
        <v>37.700000000000003</v>
      </c>
      <c r="AO2863" s="10">
        <v>0.9</v>
      </c>
      <c r="AP2863" s="10">
        <v>3.0640671606216499</v>
      </c>
      <c r="AQ2863" s="10">
        <v>1.5013929087046101</v>
      </c>
      <c r="AR2863" s="10">
        <v>52</v>
      </c>
      <c r="AS2863" s="10">
        <v>37.799999999999997</v>
      </c>
      <c r="AT2863" s="10">
        <v>0.9</v>
      </c>
      <c r="AU2863" s="10">
        <v>2.7176916401240199</v>
      </c>
      <c r="AV2863" s="10">
        <v>1.3316689036607701</v>
      </c>
      <c r="AW2863" s="10">
        <v>46</v>
      </c>
      <c r="AX2863" s="10">
        <v>37.9</v>
      </c>
      <c r="AY2863" s="10">
        <v>0.9</v>
      </c>
      <c r="AZ2863" s="10">
        <v>2895</v>
      </c>
      <c r="BA2863" s="10" t="s">
        <v>732</v>
      </c>
      <c r="BQ2863" s="10">
        <v>2889</v>
      </c>
      <c r="BR2863" s="10" t="s">
        <v>293</v>
      </c>
      <c r="BS2863" s="10">
        <v>0.70503788834359804</v>
      </c>
      <c r="BT2863" s="10">
        <v>0.35251894417179902</v>
      </c>
      <c r="BU2863" s="10">
        <v>41</v>
      </c>
      <c r="BV2863" s="10">
        <v>11.1</v>
      </c>
      <c r="BW2863" s="10">
        <v>0.89442719099991597</v>
      </c>
      <c r="BX2863" s="10">
        <v>1.1284291616319999</v>
      </c>
      <c r="BY2863" s="10">
        <v>0.32760846628025803</v>
      </c>
      <c r="BZ2863" s="10">
        <v>64</v>
      </c>
      <c r="CA2863" s="10">
        <v>10.6</v>
      </c>
      <c r="CB2863" s="10">
        <v>0.96034622675362402</v>
      </c>
      <c r="CC2863" s="10">
        <v>1.2505934604478499</v>
      </c>
      <c r="CD2863" s="10">
        <v>0.34499129943388901</v>
      </c>
      <c r="CE2863" s="10">
        <v>70</v>
      </c>
      <c r="CF2863" s="10">
        <v>10.7</v>
      </c>
      <c r="CG2863" s="10">
        <v>0.96399261820607396</v>
      </c>
      <c r="CH2863" s="10">
        <v>2887</v>
      </c>
      <c r="CI2863" s="10" t="s">
        <v>289</v>
      </c>
      <c r="CJ2863" s="10">
        <v>0.18023319460140799</v>
      </c>
      <c r="CK2863" s="10">
        <v>0.140669810420611</v>
      </c>
      <c r="CL2863" s="10">
        <v>12</v>
      </c>
      <c r="CM2863" s="10">
        <v>11</v>
      </c>
      <c r="CN2863" s="10">
        <v>0.78831578348507103</v>
      </c>
      <c r="CO2863" s="10">
        <v>0.158613066424345</v>
      </c>
      <c r="CP2863" s="10">
        <v>0.102395777058754</v>
      </c>
      <c r="CQ2863" s="10">
        <v>10</v>
      </c>
      <c r="CR2863" s="10">
        <v>10.9</v>
      </c>
      <c r="CS2863" s="10">
        <v>0.84014033575309899</v>
      </c>
      <c r="CT2863" s="10">
        <v>0.14375406815629299</v>
      </c>
      <c r="CU2863" s="10">
        <v>9.0584755276568202E-2</v>
      </c>
      <c r="CV2863" s="10">
        <v>9</v>
      </c>
      <c r="CW2863" s="10">
        <v>10.9</v>
      </c>
      <c r="CX2863" s="10">
        <v>0.84603924512884499</v>
      </c>
      <c r="CY2863" s="10">
        <v>2855</v>
      </c>
      <c r="CZ2863" s="10" t="s">
        <v>309</v>
      </c>
      <c r="DD2863" s="10">
        <v>10.7</v>
      </c>
      <c r="DE2863" s="10">
        <v>0.93</v>
      </c>
      <c r="DI2863" s="10">
        <v>10.6</v>
      </c>
      <c r="DJ2863" s="10">
        <v>0.93</v>
      </c>
      <c r="DN2863" s="10">
        <v>10.7</v>
      </c>
      <c r="DO2863" s="10">
        <v>0.93</v>
      </c>
    </row>
    <row r="2864" spans="1:119" x14ac:dyDescent="0.25">
      <c r="A2864" s="10">
        <v>3203</v>
      </c>
      <c r="R2864" s="10">
        <v>2916</v>
      </c>
      <c r="S2864" s="10" t="s">
        <v>43</v>
      </c>
      <c r="AI2864" s="10">
        <v>2916</v>
      </c>
      <c r="AJ2864" s="10" t="s">
        <v>43</v>
      </c>
      <c r="AZ2864" s="10">
        <v>2896</v>
      </c>
      <c r="BA2864" s="10" t="s">
        <v>801</v>
      </c>
      <c r="BB2864" s="10">
        <v>0.21</v>
      </c>
      <c r="BC2864" s="10">
        <v>0.21</v>
      </c>
      <c r="BD2864" s="10">
        <v>4.8989794855663602</v>
      </c>
      <c r="BE2864" s="10">
        <v>35</v>
      </c>
      <c r="BF2864" s="10">
        <v>0.70710678118654702</v>
      </c>
      <c r="BJ2864" s="10">
        <v>34.9</v>
      </c>
      <c r="BK2864" s="10">
        <v>0.9</v>
      </c>
      <c r="BL2864" s="10">
        <v>0.28000000000000003</v>
      </c>
      <c r="BM2864" s="10">
        <v>7.0000000000000007E-2</v>
      </c>
      <c r="BN2864" s="10">
        <v>4.7204909348252997</v>
      </c>
      <c r="BO2864" s="10">
        <v>35.299999999999997</v>
      </c>
      <c r="BP2864" s="10">
        <v>0.97014250014533199</v>
      </c>
      <c r="BQ2864" s="10">
        <v>3202</v>
      </c>
      <c r="BR2864" s="10" t="s">
        <v>817</v>
      </c>
      <c r="CH2864" s="10">
        <v>2888</v>
      </c>
      <c r="CI2864" s="10" t="s">
        <v>291</v>
      </c>
      <c r="CJ2864" s="10">
        <v>5.3888774341229899E-2</v>
      </c>
      <c r="CK2864" s="10">
        <v>5.3888774341229899E-2</v>
      </c>
      <c r="CL2864" s="10">
        <v>4</v>
      </c>
      <c r="CM2864" s="10">
        <v>11</v>
      </c>
      <c r="CN2864" s="10">
        <v>0.70710678118654702</v>
      </c>
      <c r="CO2864" s="10">
        <v>6.3638243348150006E-2</v>
      </c>
      <c r="CP2864" s="10">
        <v>4.0657766583540297E-2</v>
      </c>
      <c r="CQ2864" s="10">
        <v>4</v>
      </c>
      <c r="CR2864" s="10">
        <v>10.9</v>
      </c>
      <c r="CS2864" s="10">
        <v>0.84269625981214002</v>
      </c>
      <c r="CT2864" s="10">
        <v>7.98114206820498E-2</v>
      </c>
      <c r="CU2864" s="10">
        <v>5.0407213062347203E-2</v>
      </c>
      <c r="CV2864" s="10">
        <v>5</v>
      </c>
      <c r="CW2864" s="10">
        <v>10.9</v>
      </c>
      <c r="CX2864" s="10">
        <v>0.84548890303097102</v>
      </c>
      <c r="CY2864" s="10">
        <v>2856</v>
      </c>
      <c r="CZ2864" s="10" t="s">
        <v>300</v>
      </c>
      <c r="DA2864" s="10">
        <v>0.17733945123997</v>
      </c>
      <c r="DB2864" s="10">
        <v>0.13420282796538299</v>
      </c>
      <c r="DC2864" s="10">
        <v>12</v>
      </c>
      <c r="DD2864" s="10">
        <v>10.7</v>
      </c>
      <c r="DE2864" s="10">
        <v>0.79740638560231603</v>
      </c>
      <c r="DF2864" s="10">
        <v>0.164054565125128</v>
      </c>
      <c r="DG2864" s="10">
        <v>0.11778276470522001</v>
      </c>
      <c r="DH2864" s="10">
        <v>11</v>
      </c>
      <c r="DI2864" s="10">
        <v>10.6</v>
      </c>
      <c r="DJ2864" s="10">
        <v>0.81232373359159105</v>
      </c>
      <c r="DK2864" s="10">
        <v>0.197625078664975</v>
      </c>
      <c r="DL2864" s="10">
        <v>0.102000040601278</v>
      </c>
      <c r="DM2864" s="10">
        <v>12</v>
      </c>
      <c r="DN2864" s="10">
        <v>10.7</v>
      </c>
      <c r="DO2864" s="10">
        <v>0.88862065705486404</v>
      </c>
    </row>
    <row r="2865" spans="1:119" x14ac:dyDescent="0.25">
      <c r="A2865" s="10">
        <v>3204</v>
      </c>
      <c r="R2865" s="10">
        <v>2917</v>
      </c>
      <c r="S2865" s="10" t="s">
        <v>284</v>
      </c>
      <c r="AI2865" s="10">
        <v>2917</v>
      </c>
      <c r="AJ2865" s="10" t="s">
        <v>284</v>
      </c>
      <c r="AZ2865" s="10">
        <v>2897</v>
      </c>
      <c r="BA2865" s="10" t="s">
        <v>802</v>
      </c>
      <c r="BB2865" s="10">
        <v>0.14000000000000001</v>
      </c>
      <c r="BC2865" s="10">
        <v>0.112</v>
      </c>
      <c r="BD2865" s="10">
        <v>2.9406725585176501</v>
      </c>
      <c r="BE2865" s="10">
        <v>35.200000000000003</v>
      </c>
      <c r="BF2865" s="10">
        <v>0.78086880944303005</v>
      </c>
      <c r="BJ2865" s="10">
        <v>35</v>
      </c>
      <c r="BK2865" s="10">
        <v>0.9</v>
      </c>
      <c r="BL2865" s="10">
        <v>0.112</v>
      </c>
      <c r="BM2865" s="10">
        <v>0.14000000000000001</v>
      </c>
      <c r="BN2865" s="10">
        <v>2.9744733925236</v>
      </c>
      <c r="BO2865" s="10">
        <v>34.799999999999997</v>
      </c>
      <c r="BP2865" s="10">
        <v>0.62469504755442395</v>
      </c>
      <c r="BQ2865" s="10">
        <v>3203</v>
      </c>
      <c r="BR2865" s="10" t="s">
        <v>818</v>
      </c>
      <c r="CH2865" s="10">
        <v>2889</v>
      </c>
      <c r="CI2865" s="10" t="s">
        <v>293</v>
      </c>
      <c r="CJ2865" s="10">
        <v>0.45993627744541399</v>
      </c>
      <c r="CK2865" s="10">
        <v>0.183974510978166</v>
      </c>
      <c r="CL2865" s="10">
        <v>26</v>
      </c>
      <c r="CM2865" s="10">
        <v>11</v>
      </c>
      <c r="CN2865" s="10">
        <v>0.92847669088525897</v>
      </c>
      <c r="CO2865" s="10">
        <v>0.83527207058731701</v>
      </c>
      <c r="CP2865" s="10">
        <v>0.35147587128674201</v>
      </c>
      <c r="CQ2865" s="10">
        <v>48</v>
      </c>
      <c r="CR2865" s="10">
        <v>10.9</v>
      </c>
      <c r="CS2865" s="10">
        <v>0.92172124388410503</v>
      </c>
      <c r="CT2865" s="10">
        <v>0.75374871761771101</v>
      </c>
      <c r="CU2865" s="10">
        <v>0.30149948704708401</v>
      </c>
      <c r="CV2865" s="10">
        <v>43</v>
      </c>
      <c r="CW2865" s="10">
        <v>10.9</v>
      </c>
      <c r="CX2865" s="10">
        <v>0.92847669088525897</v>
      </c>
      <c r="CY2865" s="10">
        <v>2857</v>
      </c>
      <c r="CZ2865" s="10" t="s">
        <v>779</v>
      </c>
    </row>
    <row r="2866" spans="1:119" x14ac:dyDescent="0.25">
      <c r="A2866" s="10">
        <v>3205</v>
      </c>
      <c r="R2866" s="10">
        <v>2918</v>
      </c>
      <c r="S2866" s="10" t="s">
        <v>285</v>
      </c>
      <c r="T2866" s="10">
        <v>0.03</v>
      </c>
      <c r="U2866" s="10">
        <v>0.03</v>
      </c>
      <c r="V2866" s="10">
        <v>2.2892427502646502</v>
      </c>
      <c r="W2866" s="10">
        <v>10.7</v>
      </c>
      <c r="X2866" s="10">
        <v>0.70710678118654702</v>
      </c>
      <c r="Y2866" s="10">
        <v>6.9000000000000006E-2</v>
      </c>
      <c r="Z2866" s="10">
        <v>6.6000000000000003E-2</v>
      </c>
      <c r="AA2866" s="10">
        <v>5.1520678326496201</v>
      </c>
      <c r="AB2866" s="10">
        <v>10.7</v>
      </c>
      <c r="AC2866" s="10">
        <v>0.72264185714769902</v>
      </c>
      <c r="AD2866" s="10">
        <v>6.6000000000000003E-2</v>
      </c>
      <c r="AE2866" s="10">
        <v>5.0999999999999997E-2</v>
      </c>
      <c r="AF2866" s="10">
        <v>4.58628538203219</v>
      </c>
      <c r="AG2866" s="10">
        <v>10.5</v>
      </c>
      <c r="AH2866" s="10">
        <v>0.79128500139216695</v>
      </c>
      <c r="AI2866" s="10">
        <v>2918</v>
      </c>
      <c r="AJ2866" s="10" t="s">
        <v>285</v>
      </c>
      <c r="AK2866" s="10">
        <v>0.63033689941916105</v>
      </c>
      <c r="AL2866" s="10">
        <v>7.2128102918610201E-2</v>
      </c>
      <c r="AM2866" s="10">
        <v>33</v>
      </c>
      <c r="AN2866" s="10">
        <v>11.1</v>
      </c>
      <c r="AO2866" s="10">
        <v>0.99351673098500404</v>
      </c>
      <c r="AP2866" s="10">
        <v>0.57178658206571598</v>
      </c>
      <c r="AQ2866" s="10">
        <v>7.56776358616391E-2</v>
      </c>
      <c r="AR2866" s="10">
        <v>30</v>
      </c>
      <c r="AS2866" s="10">
        <v>11.1</v>
      </c>
      <c r="AT2866" s="10">
        <v>0.99135476598996097</v>
      </c>
      <c r="AU2866" s="10">
        <v>0.590957973997709</v>
      </c>
      <c r="AV2866" s="10">
        <v>7.7350520156768202E-2</v>
      </c>
      <c r="AW2866" s="10">
        <v>31</v>
      </c>
      <c r="AX2866" s="10">
        <v>11.1</v>
      </c>
      <c r="AY2866" s="10">
        <v>0.99154241606315996</v>
      </c>
      <c r="AZ2866" s="10">
        <v>2898</v>
      </c>
      <c r="BA2866" s="10" t="s">
        <v>803</v>
      </c>
      <c r="BB2866" s="10">
        <v>0.105</v>
      </c>
      <c r="BC2866" s="10">
        <v>0.28000000000000003</v>
      </c>
      <c r="BD2866" s="10">
        <v>4.93288286231624</v>
      </c>
      <c r="BE2866" s="10">
        <v>35</v>
      </c>
      <c r="BF2866" s="10">
        <v>0.35112344158839198</v>
      </c>
      <c r="BG2866" s="10">
        <v>0.105</v>
      </c>
      <c r="BH2866" s="10">
        <v>0.28000000000000003</v>
      </c>
      <c r="BI2866" s="10">
        <v>4.9470171971652901</v>
      </c>
      <c r="BJ2866" s="10">
        <v>34.9</v>
      </c>
      <c r="BK2866" s="10">
        <v>0.35112344158839198</v>
      </c>
      <c r="BL2866" s="10">
        <v>0.105</v>
      </c>
      <c r="BM2866" s="10">
        <v>0.315</v>
      </c>
      <c r="BN2866" s="10">
        <v>5.4306769157736001</v>
      </c>
      <c r="BO2866" s="10">
        <v>35.299999999999997</v>
      </c>
      <c r="BP2866" s="10">
        <v>0.316227766016838</v>
      </c>
      <c r="BQ2866" s="10">
        <v>3204</v>
      </c>
      <c r="BR2866" s="10" t="s">
        <v>819</v>
      </c>
      <c r="CH2866" s="10">
        <v>3202</v>
      </c>
      <c r="CI2866" s="10" t="s">
        <v>817</v>
      </c>
      <c r="CY2866" s="10">
        <v>2858</v>
      </c>
      <c r="CZ2866" s="10" t="s">
        <v>780</v>
      </c>
      <c r="DA2866" s="10">
        <v>5.8790935173527803</v>
      </c>
      <c r="DB2866" s="10">
        <v>1.80895185149316</v>
      </c>
      <c r="DC2866" s="10">
        <v>94.2</v>
      </c>
      <c r="DD2866" s="10">
        <v>37.700000000000003</v>
      </c>
      <c r="DE2866" s="10">
        <v>0.95577900872194999</v>
      </c>
      <c r="DF2866" s="10">
        <v>2.6255334608241001</v>
      </c>
      <c r="DG2866" s="10">
        <v>0.44880913860241001</v>
      </c>
      <c r="DH2866" s="10">
        <v>40.9</v>
      </c>
      <c r="DI2866" s="10">
        <v>37.6</v>
      </c>
      <c r="DJ2866" s="10">
        <v>0.985702316478413</v>
      </c>
      <c r="DK2866" s="10">
        <v>3.9387726039589199</v>
      </c>
      <c r="DL2866" s="10">
        <v>0.62497129878314905</v>
      </c>
      <c r="DM2866" s="10">
        <v>61.4</v>
      </c>
      <c r="DN2866" s="10">
        <v>37.5</v>
      </c>
      <c r="DO2866" s="10">
        <v>0.987644483462499</v>
      </c>
    </row>
    <row r="2867" spans="1:119" x14ac:dyDescent="0.25">
      <c r="A2867" s="10">
        <v>3206</v>
      </c>
      <c r="R2867" s="10">
        <v>2919</v>
      </c>
      <c r="S2867" s="10" t="s">
        <v>289</v>
      </c>
      <c r="T2867" s="10">
        <v>4.4999999999999998E-2</v>
      </c>
      <c r="U2867" s="10">
        <v>4.2000000000000003E-2</v>
      </c>
      <c r="V2867" s="10">
        <v>3.3213748867134298</v>
      </c>
      <c r="W2867" s="10">
        <v>10.7</v>
      </c>
      <c r="X2867" s="10">
        <v>0.73105526824286904</v>
      </c>
      <c r="Y2867" s="10">
        <v>0.10199999999999999</v>
      </c>
      <c r="Z2867" s="10">
        <v>5.0999999999999997E-2</v>
      </c>
      <c r="AA2867" s="10">
        <v>6.15333802668468</v>
      </c>
      <c r="AB2867" s="10">
        <v>10.7</v>
      </c>
      <c r="AC2867" s="10">
        <v>0.89442719099991597</v>
      </c>
      <c r="AD2867" s="10">
        <v>4.8000000000000001E-2</v>
      </c>
      <c r="AE2867" s="10">
        <v>4.8000000000000001E-2</v>
      </c>
      <c r="AF2867" s="10">
        <v>3.7325557985267501</v>
      </c>
      <c r="AG2867" s="10">
        <v>10.5</v>
      </c>
      <c r="AH2867" s="10">
        <v>0.70710678118654802</v>
      </c>
      <c r="AI2867" s="10">
        <v>2919</v>
      </c>
      <c r="AJ2867" s="10" t="s">
        <v>289</v>
      </c>
      <c r="AK2867" s="10">
        <v>4.3023664242866397E-2</v>
      </c>
      <c r="AL2867" s="10">
        <v>3.8413985931130698E-2</v>
      </c>
      <c r="AM2867" s="10">
        <v>3</v>
      </c>
      <c r="AN2867" s="10">
        <v>11.1</v>
      </c>
      <c r="AO2867" s="10">
        <v>0.74593766162591502</v>
      </c>
      <c r="AP2867" s="10">
        <v>0.133938100966495</v>
      </c>
      <c r="AQ2867" s="10">
        <v>7.5610218287537501E-2</v>
      </c>
      <c r="AR2867" s="10">
        <v>8</v>
      </c>
      <c r="AS2867" s="10">
        <v>11.1</v>
      </c>
      <c r="AT2867" s="10">
        <v>0.87082430909631803</v>
      </c>
      <c r="AU2867" s="10">
        <v>0.10453605877800801</v>
      </c>
      <c r="AV2867" s="10">
        <v>8.4758966576763295E-2</v>
      </c>
      <c r="AW2867" s="10">
        <v>7</v>
      </c>
      <c r="AX2867" s="10">
        <v>11.1</v>
      </c>
      <c r="AY2867" s="10">
        <v>0.77675574871950404</v>
      </c>
      <c r="AZ2867" s="10">
        <v>2899</v>
      </c>
      <c r="BA2867" s="10" t="s">
        <v>10</v>
      </c>
      <c r="BB2867" s="10">
        <v>0.3</v>
      </c>
      <c r="BC2867" s="10">
        <v>0.24</v>
      </c>
      <c r="BD2867" s="10">
        <v>20.925540578130999</v>
      </c>
      <c r="BE2867" s="10">
        <v>10.6</v>
      </c>
      <c r="BF2867" s="10">
        <v>0.78086880944303005</v>
      </c>
      <c r="BG2867" s="10">
        <v>0.3</v>
      </c>
      <c r="BH2867" s="10">
        <v>0.12</v>
      </c>
      <c r="BI2867" s="10">
        <v>17.766436291597699</v>
      </c>
      <c r="BJ2867" s="10">
        <v>10.5</v>
      </c>
      <c r="BK2867" s="10">
        <v>0.92847669088525897</v>
      </c>
      <c r="BL2867" s="10">
        <v>0.36</v>
      </c>
      <c r="BM2867" s="10">
        <v>0.18</v>
      </c>
      <c r="BN2867" s="10">
        <v>22.344134689658201</v>
      </c>
      <c r="BO2867" s="10">
        <v>10.4</v>
      </c>
      <c r="BP2867" s="10">
        <v>0.89442719099991597</v>
      </c>
      <c r="BQ2867" s="10">
        <v>3205</v>
      </c>
      <c r="BR2867" s="10" t="s">
        <v>816</v>
      </c>
      <c r="CH2867" s="10">
        <v>3203</v>
      </c>
      <c r="CI2867" s="10" t="s">
        <v>818</v>
      </c>
      <c r="CY2867" s="10">
        <v>2859</v>
      </c>
      <c r="CZ2867" s="10" t="s">
        <v>781</v>
      </c>
      <c r="DA2867" s="10">
        <v>1.8464311284486301</v>
      </c>
      <c r="DB2867" s="10">
        <v>0.74642960511753098</v>
      </c>
      <c r="DC2867" s="10">
        <v>30.5</v>
      </c>
      <c r="DD2867" s="10">
        <v>37.700000000000003</v>
      </c>
      <c r="DE2867" s="10">
        <v>0.927110065704154</v>
      </c>
      <c r="DF2867" s="10">
        <v>1.67969782565629</v>
      </c>
      <c r="DG2867" s="10">
        <v>0.63988488596430104</v>
      </c>
      <c r="DH2867" s="10">
        <v>27.6</v>
      </c>
      <c r="DI2867" s="10">
        <v>37.6</v>
      </c>
      <c r="DJ2867" s="10">
        <v>0.93448773492896797</v>
      </c>
      <c r="DK2867" s="10">
        <v>1.7117770337592499</v>
      </c>
      <c r="DL2867" s="10">
        <v>0.77029966519166204</v>
      </c>
      <c r="DM2867" s="10">
        <v>28.9</v>
      </c>
      <c r="DN2867" s="10">
        <v>37.5</v>
      </c>
      <c r="DO2867" s="10">
        <v>0.91192150517510695</v>
      </c>
    </row>
    <row r="2868" spans="1:119" x14ac:dyDescent="0.25">
      <c r="A2868" s="10">
        <v>2890</v>
      </c>
      <c r="R2868" s="10">
        <v>2920</v>
      </c>
      <c r="S2868" s="10" t="s">
        <v>297</v>
      </c>
      <c r="T2868" s="10">
        <v>3.6008495006414697E-2</v>
      </c>
      <c r="U2868" s="10">
        <v>4.2362935301664198E-2</v>
      </c>
      <c r="V2868" s="10">
        <v>3</v>
      </c>
      <c r="W2868" s="10">
        <v>10.7</v>
      </c>
      <c r="X2868" s="10">
        <v>0.64764842009554002</v>
      </c>
      <c r="Y2868" s="10">
        <v>9.3439022539501093E-2</v>
      </c>
      <c r="Z2868" s="10">
        <v>6.0283240348065301E-2</v>
      </c>
      <c r="AA2868" s="10">
        <v>6</v>
      </c>
      <c r="AB2868" s="10">
        <v>10.7</v>
      </c>
      <c r="AC2868" s="10">
        <v>0.84029664822424399</v>
      </c>
      <c r="AD2868" s="10">
        <v>9.0341825897086003E-2</v>
      </c>
      <c r="AE2868" s="10">
        <v>6.1199301414155097E-2</v>
      </c>
      <c r="AF2868" s="10">
        <v>6</v>
      </c>
      <c r="AG2868" s="10">
        <v>10.5</v>
      </c>
      <c r="AH2868" s="10">
        <v>0.827918690488332</v>
      </c>
      <c r="AI2868" s="10">
        <v>2920</v>
      </c>
      <c r="AJ2868" s="10" t="s">
        <v>297</v>
      </c>
      <c r="AZ2868" s="10">
        <v>2900</v>
      </c>
      <c r="BA2868" s="10" t="s">
        <v>11</v>
      </c>
      <c r="BE2868" s="10">
        <v>10.5</v>
      </c>
      <c r="BF2868" s="10">
        <v>0.93</v>
      </c>
      <c r="BJ2868" s="10">
        <v>10.5</v>
      </c>
      <c r="BK2868" s="10">
        <v>0.93</v>
      </c>
      <c r="BO2868" s="10">
        <v>10.4</v>
      </c>
      <c r="BP2868" s="10">
        <v>0.93</v>
      </c>
      <c r="BQ2868" s="10">
        <v>3206</v>
      </c>
      <c r="BR2868" s="10" t="s">
        <v>820</v>
      </c>
      <c r="CH2868" s="10">
        <v>3204</v>
      </c>
      <c r="CI2868" s="10" t="s">
        <v>819</v>
      </c>
      <c r="CY2868" s="10">
        <v>2860</v>
      </c>
      <c r="CZ2868" s="10" t="s">
        <v>10</v>
      </c>
    </row>
    <row r="2869" spans="1:119" x14ac:dyDescent="0.25">
      <c r="A2869" s="10">
        <v>2891</v>
      </c>
      <c r="R2869" s="10">
        <v>2921</v>
      </c>
      <c r="S2869" s="10" t="s">
        <v>299</v>
      </c>
      <c r="W2869" s="10">
        <v>10.7</v>
      </c>
      <c r="X2869" s="10">
        <v>0.93</v>
      </c>
      <c r="AB2869" s="10">
        <v>10.7</v>
      </c>
      <c r="AC2869" s="10">
        <v>0.93</v>
      </c>
      <c r="AG2869" s="10">
        <v>10.5</v>
      </c>
      <c r="AH2869" s="10">
        <v>0.93</v>
      </c>
      <c r="AI2869" s="10">
        <v>2921</v>
      </c>
      <c r="AJ2869" s="10" t="s">
        <v>299</v>
      </c>
      <c r="AZ2869" s="10">
        <v>2901</v>
      </c>
      <c r="BA2869" s="10" t="s">
        <v>291</v>
      </c>
      <c r="BE2869" s="10">
        <v>10.5</v>
      </c>
      <c r="BF2869" s="10">
        <v>0.93</v>
      </c>
      <c r="BJ2869" s="10">
        <v>10.5</v>
      </c>
      <c r="BK2869" s="10">
        <v>0.93</v>
      </c>
      <c r="BO2869" s="10">
        <v>10.4</v>
      </c>
      <c r="BP2869" s="10">
        <v>0.93</v>
      </c>
      <c r="BQ2869" s="10">
        <v>2890</v>
      </c>
      <c r="BR2869" s="10" t="s">
        <v>726</v>
      </c>
      <c r="CH2869" s="10">
        <v>3205</v>
      </c>
      <c r="CI2869" s="10" t="s">
        <v>816</v>
      </c>
      <c r="CY2869" s="10">
        <v>2861</v>
      </c>
      <c r="CZ2869" s="10" t="s">
        <v>11</v>
      </c>
    </row>
    <row r="2870" spans="1:119" x14ac:dyDescent="0.25">
      <c r="A2870" s="10">
        <v>2892</v>
      </c>
      <c r="R2870" s="10">
        <v>2922</v>
      </c>
      <c r="S2870" s="10" t="s">
        <v>309</v>
      </c>
      <c r="T2870" s="10">
        <v>1.5486665565731901E-2</v>
      </c>
      <c r="U2870" s="10">
        <v>6.1946662262927603E-3</v>
      </c>
      <c r="V2870" s="10">
        <v>0.9</v>
      </c>
      <c r="W2870" s="10">
        <v>10.7</v>
      </c>
      <c r="X2870" s="10">
        <v>0.92847669088525897</v>
      </c>
      <c r="Y2870" s="10">
        <v>4.2196545830198003E-2</v>
      </c>
      <c r="Z2870" s="10">
        <v>1.40655152767327E-2</v>
      </c>
      <c r="AA2870" s="10">
        <v>2.4</v>
      </c>
      <c r="AB2870" s="10">
        <v>10.7</v>
      </c>
      <c r="AC2870" s="10">
        <v>0.94868329805051399</v>
      </c>
      <c r="AD2870" s="10">
        <v>5.2195744666070902E-2</v>
      </c>
      <c r="AE2870" s="10">
        <v>1.58856614201086E-2</v>
      </c>
      <c r="AF2870" s="10">
        <v>3</v>
      </c>
      <c r="AG2870" s="10">
        <v>10.5</v>
      </c>
      <c r="AH2870" s="10">
        <v>0.95667388042885804</v>
      </c>
      <c r="AI2870" s="10">
        <v>2922</v>
      </c>
      <c r="AJ2870" s="10" t="s">
        <v>309</v>
      </c>
      <c r="AZ2870" s="10">
        <v>2902</v>
      </c>
      <c r="BA2870" s="10" t="s">
        <v>307</v>
      </c>
      <c r="BE2870" s="10">
        <v>10.5</v>
      </c>
      <c r="BF2870" s="10">
        <v>0.93</v>
      </c>
      <c r="BJ2870" s="10">
        <v>10.5</v>
      </c>
      <c r="BK2870" s="10">
        <v>0.93</v>
      </c>
      <c r="BO2870" s="10">
        <v>10.4</v>
      </c>
      <c r="BP2870" s="10">
        <v>0.93</v>
      </c>
      <c r="BQ2870" s="10">
        <v>2891</v>
      </c>
      <c r="BR2870" s="10" t="s">
        <v>728</v>
      </c>
      <c r="CH2870" s="10">
        <v>3206</v>
      </c>
      <c r="CI2870" s="10" t="s">
        <v>820</v>
      </c>
      <c r="CY2870" s="10">
        <v>2862</v>
      </c>
      <c r="CZ2870" s="10" t="s">
        <v>306</v>
      </c>
      <c r="DA2870" s="10">
        <v>0.57295480089632</v>
      </c>
      <c r="DB2870" s="10">
        <v>8.6683198659590802E-2</v>
      </c>
      <c r="DC2870" s="10">
        <v>32.799999999999997</v>
      </c>
      <c r="DD2870" s="10">
        <v>10.199999999999999</v>
      </c>
      <c r="DE2870" s="10">
        <v>0.98874823209881302</v>
      </c>
      <c r="DF2870" s="10">
        <v>0.45591830193274302</v>
      </c>
      <c r="DG2870" s="10">
        <v>6.8976569665101295E-2</v>
      </c>
      <c r="DH2870" s="10">
        <v>26.1</v>
      </c>
      <c r="DI2870" s="10">
        <v>10.199999999999999</v>
      </c>
      <c r="DJ2870" s="10">
        <v>0.98874823209881302</v>
      </c>
      <c r="DK2870" s="10">
        <v>0.42272884700277302</v>
      </c>
      <c r="DL2870" s="10">
        <v>6.3955286815917597E-2</v>
      </c>
      <c r="DM2870" s="10">
        <v>24.2</v>
      </c>
      <c r="DN2870" s="10">
        <v>10.199999999999999</v>
      </c>
      <c r="DO2870" s="10">
        <v>0.98874823209881302</v>
      </c>
    </row>
    <row r="2871" spans="1:119" x14ac:dyDescent="0.25">
      <c r="A2871" s="10">
        <v>2893</v>
      </c>
      <c r="R2871" s="10">
        <v>2923</v>
      </c>
      <c r="S2871" s="10" t="s">
        <v>300</v>
      </c>
      <c r="T2871" s="10">
        <v>7.6468081770732499E-2</v>
      </c>
      <c r="U2871" s="10">
        <v>8.8232402043152594E-2</v>
      </c>
      <c r="V2871" s="10">
        <v>6.3</v>
      </c>
      <c r="W2871" s="10">
        <v>10.7</v>
      </c>
      <c r="X2871" s="10">
        <v>0.65493053841784199</v>
      </c>
      <c r="Y2871" s="10">
        <v>0.112198727717293</v>
      </c>
      <c r="Z2871" s="10">
        <v>9.9732202415371604E-2</v>
      </c>
      <c r="AA2871" s="10">
        <v>8.1</v>
      </c>
      <c r="AB2871" s="10">
        <v>10.7</v>
      </c>
      <c r="AC2871" s="10">
        <v>0.74740931868366001</v>
      </c>
      <c r="AD2871" s="10">
        <v>0.10456897191228599</v>
      </c>
      <c r="AE2871" s="10">
        <v>9.5854890919595495E-2</v>
      </c>
      <c r="AF2871" s="10">
        <v>7.8</v>
      </c>
      <c r="AG2871" s="10">
        <v>10.5</v>
      </c>
      <c r="AH2871" s="10">
        <v>0.73715414020074099</v>
      </c>
      <c r="AI2871" s="10">
        <v>2923</v>
      </c>
      <c r="AJ2871" s="10" t="s">
        <v>300</v>
      </c>
      <c r="AK2871" s="10">
        <v>0.37837393098067001</v>
      </c>
      <c r="AL2871" s="10">
        <v>0.140854529051198</v>
      </c>
      <c r="AM2871" s="10">
        <v>21</v>
      </c>
      <c r="AN2871" s="10">
        <v>11.1</v>
      </c>
      <c r="AO2871" s="10">
        <v>0.93716984515670099</v>
      </c>
      <c r="AP2871" s="10">
        <v>0.47298344979531698</v>
      </c>
      <c r="AQ2871" s="10">
        <v>0.161729824768721</v>
      </c>
      <c r="AR2871" s="10">
        <v>26</v>
      </c>
      <c r="AS2871" s="10">
        <v>11.1</v>
      </c>
      <c r="AT2871" s="10">
        <v>0.94621317415649298</v>
      </c>
      <c r="AU2871" s="10">
        <v>0.49333120837542499</v>
      </c>
      <c r="AV2871" s="10">
        <v>0.16150724083719301</v>
      </c>
      <c r="AW2871" s="10">
        <v>27</v>
      </c>
      <c r="AX2871" s="10">
        <v>11.1</v>
      </c>
      <c r="AY2871" s="10">
        <v>0.95036671990388699</v>
      </c>
      <c r="AZ2871" s="10">
        <v>2903</v>
      </c>
      <c r="BA2871" s="10" t="s">
        <v>308</v>
      </c>
      <c r="BB2871" s="10">
        <v>0.06</v>
      </c>
      <c r="BC2871" s="10">
        <v>0.06</v>
      </c>
      <c r="BD2871" s="10">
        <v>4.6216787599682601</v>
      </c>
      <c r="BE2871" s="10">
        <v>10.6</v>
      </c>
      <c r="BF2871" s="10">
        <v>0.70710678118654702</v>
      </c>
      <c r="BG2871" s="10">
        <v>0.12</v>
      </c>
      <c r="BH2871" s="10">
        <v>0.06</v>
      </c>
      <c r="BI2871" s="10">
        <v>7.3771111356331698</v>
      </c>
      <c r="BJ2871" s="10">
        <v>10.5</v>
      </c>
      <c r="BK2871" s="10">
        <v>0.89442719099991597</v>
      </c>
      <c r="BO2871" s="10">
        <v>10.4</v>
      </c>
      <c r="BP2871" s="10">
        <v>0.93</v>
      </c>
      <c r="BQ2871" s="10">
        <v>2892</v>
      </c>
      <c r="BR2871" s="10" t="s">
        <v>729</v>
      </c>
      <c r="CH2871" s="10">
        <v>2890</v>
      </c>
      <c r="CI2871" s="10" t="s">
        <v>726</v>
      </c>
      <c r="CY2871" s="10">
        <v>2863</v>
      </c>
      <c r="CZ2871" s="10" t="s">
        <v>309</v>
      </c>
      <c r="DA2871" s="10">
        <v>3.63407546687744E-2</v>
      </c>
      <c r="DB2871" s="10">
        <v>1.3784424184707499E-2</v>
      </c>
      <c r="DC2871" s="10">
        <v>2.2000000000000002</v>
      </c>
      <c r="DD2871" s="10">
        <v>10.199999999999999</v>
      </c>
      <c r="DE2871" s="10">
        <v>0.93499752631778399</v>
      </c>
      <c r="DF2871" s="10">
        <v>4.3527314592604498E-2</v>
      </c>
      <c r="DG2871" s="10">
        <v>1.9512244472546798E-2</v>
      </c>
      <c r="DH2871" s="10">
        <v>2.7</v>
      </c>
      <c r="DI2871" s="10">
        <v>10.199999999999999</v>
      </c>
      <c r="DJ2871" s="10">
        <v>0.91250932451495104</v>
      </c>
      <c r="DK2871" s="10">
        <v>5.5968796975457702E-2</v>
      </c>
      <c r="DL2871" s="10">
        <v>1.6324232451175199E-2</v>
      </c>
      <c r="DM2871" s="10">
        <v>3.3</v>
      </c>
      <c r="DN2871" s="10">
        <v>10.199999999999999</v>
      </c>
      <c r="DO2871" s="10">
        <v>0.96</v>
      </c>
    </row>
    <row r="2872" spans="1:119" x14ac:dyDescent="0.25">
      <c r="A2872" s="10">
        <v>2894</v>
      </c>
      <c r="R2872" s="10">
        <v>2924</v>
      </c>
      <c r="S2872" s="10" t="s">
        <v>310</v>
      </c>
      <c r="T2872" s="10">
        <v>0.12303629418381599</v>
      </c>
      <c r="U2872" s="10">
        <v>0.115346525797328</v>
      </c>
      <c r="V2872" s="10">
        <v>9.1</v>
      </c>
      <c r="W2872" s="10">
        <v>10.7</v>
      </c>
      <c r="X2872" s="10">
        <v>0.72953720414008505</v>
      </c>
      <c r="Y2872" s="10">
        <v>0.201310826443239</v>
      </c>
      <c r="Z2872" s="10">
        <v>0.106946376547971</v>
      </c>
      <c r="AA2872" s="10">
        <v>12.3</v>
      </c>
      <c r="AB2872" s="10">
        <v>10.7</v>
      </c>
      <c r="AC2872" s="10">
        <v>0.88311571945741096</v>
      </c>
      <c r="AD2872" s="10">
        <v>0.36055552774933802</v>
      </c>
      <c r="AE2872" s="10">
        <v>0.25238886942453698</v>
      </c>
      <c r="AF2872" s="10">
        <v>24.2</v>
      </c>
      <c r="AG2872" s="10">
        <v>10.5</v>
      </c>
      <c r="AH2872" s="10">
        <v>0.81923192051904004</v>
      </c>
      <c r="AI2872" s="10">
        <v>2924</v>
      </c>
      <c r="AJ2872" s="10" t="s">
        <v>310</v>
      </c>
      <c r="AZ2872" s="10">
        <v>2904</v>
      </c>
      <c r="BA2872" s="10" t="s">
        <v>310</v>
      </c>
      <c r="BE2872" s="10">
        <v>10.6</v>
      </c>
      <c r="BF2872" s="10">
        <v>0.93</v>
      </c>
      <c r="BJ2872" s="10">
        <v>10.5</v>
      </c>
      <c r="BK2872" s="10">
        <v>0.93</v>
      </c>
      <c r="BO2872" s="10">
        <v>10.4</v>
      </c>
      <c r="BP2872" s="10">
        <v>0.93</v>
      </c>
      <c r="BQ2872" s="10">
        <v>2893</v>
      </c>
      <c r="BR2872" s="10" t="s">
        <v>730</v>
      </c>
      <c r="CH2872" s="10">
        <v>2891</v>
      </c>
      <c r="CI2872" s="10" t="s">
        <v>728</v>
      </c>
      <c r="CY2872" s="10">
        <v>2864</v>
      </c>
      <c r="CZ2872" s="10" t="s">
        <v>311</v>
      </c>
      <c r="DA2872" s="10">
        <v>0.28995265128469999</v>
      </c>
      <c r="DB2872" s="10">
        <v>0.11709626301882101</v>
      </c>
      <c r="DC2872" s="10">
        <v>17.7</v>
      </c>
      <c r="DD2872" s="10">
        <v>10.199999999999999</v>
      </c>
      <c r="DE2872" s="10">
        <v>0.92724183710793995</v>
      </c>
      <c r="DF2872" s="10">
        <v>0.51932068990067004</v>
      </c>
      <c r="DG2872" s="10">
        <v>0.15644807394497201</v>
      </c>
      <c r="DH2872" s="10">
        <v>30.7</v>
      </c>
      <c r="DI2872" s="10">
        <v>10.199999999999999</v>
      </c>
      <c r="DJ2872" s="10">
        <v>0.95749485888067398</v>
      </c>
      <c r="DK2872" s="10">
        <v>0.69578417817677396</v>
      </c>
      <c r="DL2872" s="10">
        <v>0.15910423186977399</v>
      </c>
      <c r="DM2872" s="10">
        <v>40.4</v>
      </c>
      <c r="DN2872" s="10">
        <v>10.199999999999999</v>
      </c>
      <c r="DO2872" s="10">
        <v>0.97483785325238603</v>
      </c>
    </row>
    <row r="2873" spans="1:119" x14ac:dyDescent="0.25">
      <c r="A2873" s="10">
        <v>2895</v>
      </c>
      <c r="R2873" s="10">
        <v>2925</v>
      </c>
      <c r="S2873" s="10" t="s">
        <v>804</v>
      </c>
      <c r="W2873" s="10">
        <v>37.5</v>
      </c>
      <c r="AB2873" s="10">
        <v>37.5</v>
      </c>
      <c r="AG2873" s="10">
        <v>37.799999999999997</v>
      </c>
      <c r="AI2873" s="10">
        <v>2925</v>
      </c>
      <c r="AJ2873" s="10" t="s">
        <v>804</v>
      </c>
      <c r="AK2873" s="10">
        <v>0.38500000000000001</v>
      </c>
      <c r="AL2873" s="10">
        <v>0.40600000000000003</v>
      </c>
      <c r="AM2873" s="10">
        <v>8.8021302844098006</v>
      </c>
      <c r="AN2873" s="10">
        <v>36.700000000000003</v>
      </c>
      <c r="AO2873" s="10">
        <v>0.68809158300929196</v>
      </c>
      <c r="AP2873" s="10">
        <v>0.504</v>
      </c>
      <c r="AQ2873" s="10">
        <v>0.27300000000000002</v>
      </c>
      <c r="AR2873" s="10">
        <v>9.0665892136996895</v>
      </c>
      <c r="AS2873" s="10">
        <v>36.5</v>
      </c>
      <c r="AT2873" s="10">
        <v>0.87929196653677399</v>
      </c>
      <c r="AU2873" s="10">
        <v>0.48299999999999998</v>
      </c>
      <c r="AV2873" s="10">
        <v>0.39200000000000002</v>
      </c>
      <c r="AW2873" s="10">
        <v>9.7859370423883192</v>
      </c>
      <c r="AX2873" s="10">
        <v>36.700000000000003</v>
      </c>
      <c r="AY2873" s="10">
        <v>0.77645809439011504</v>
      </c>
      <c r="AZ2873" s="10">
        <v>2905</v>
      </c>
      <c r="BA2873" s="10" t="s">
        <v>301</v>
      </c>
      <c r="BE2873" s="10">
        <v>10.6</v>
      </c>
      <c r="BF2873" s="10">
        <v>0.93</v>
      </c>
      <c r="BJ2873" s="10">
        <v>10.5</v>
      </c>
      <c r="BK2873" s="10">
        <v>0.93</v>
      </c>
      <c r="BO2873" s="10">
        <v>10.4</v>
      </c>
      <c r="BP2873" s="10">
        <v>0.93</v>
      </c>
      <c r="BQ2873" s="10">
        <v>2894</v>
      </c>
      <c r="BR2873" s="10" t="s">
        <v>731</v>
      </c>
      <c r="CH2873" s="10">
        <v>2892</v>
      </c>
      <c r="CI2873" s="10" t="s">
        <v>729</v>
      </c>
      <c r="CY2873" s="10">
        <v>2865</v>
      </c>
      <c r="CZ2873" s="10" t="s">
        <v>312</v>
      </c>
      <c r="DA2873" s="10">
        <v>0.71606239390398396</v>
      </c>
      <c r="DB2873" s="10">
        <v>0.32454626486295601</v>
      </c>
      <c r="DC2873" s="10">
        <v>44.5</v>
      </c>
      <c r="DD2873" s="10">
        <v>10.199999999999999</v>
      </c>
      <c r="DE2873" s="10">
        <v>0.91081475187713801</v>
      </c>
      <c r="DF2873" s="10">
        <v>0.84040581806501602</v>
      </c>
      <c r="DG2873" s="10">
        <v>0.37541937904491701</v>
      </c>
      <c r="DH2873" s="10">
        <v>52.1</v>
      </c>
      <c r="DI2873" s="10">
        <v>10.199999999999999</v>
      </c>
      <c r="DJ2873" s="10">
        <v>0.91304152137361205</v>
      </c>
      <c r="DK2873" s="10">
        <v>0.82483114739585395</v>
      </c>
      <c r="DL2873" s="10">
        <v>0.46153986640986799</v>
      </c>
      <c r="DM2873" s="10">
        <v>53.5</v>
      </c>
      <c r="DN2873" s="10">
        <v>10.199999999999999</v>
      </c>
      <c r="DO2873" s="10">
        <v>0.87267085392153998</v>
      </c>
    </row>
    <row r="2874" spans="1:119" x14ac:dyDescent="0.25">
      <c r="A2874" s="10">
        <v>2896</v>
      </c>
      <c r="R2874" s="10">
        <v>2926</v>
      </c>
      <c r="S2874" s="10" t="s">
        <v>805</v>
      </c>
      <c r="T2874" s="10">
        <v>7.0000000000000007E-2</v>
      </c>
      <c r="U2874" s="10">
        <v>0.14000000000000001</v>
      </c>
      <c r="V2874" s="10">
        <v>2.4098563043068402</v>
      </c>
      <c r="W2874" s="10">
        <v>37.5</v>
      </c>
      <c r="X2874" s="10">
        <v>0.44721359549995798</v>
      </c>
      <c r="Y2874" s="10">
        <v>0.14000000000000001</v>
      </c>
      <c r="Z2874" s="10">
        <v>7.0000000000000007E-2</v>
      </c>
      <c r="AA2874" s="10">
        <v>2.4098563043068402</v>
      </c>
      <c r="AB2874" s="10">
        <v>37.5</v>
      </c>
      <c r="AC2874" s="10">
        <v>0.89442719099991597</v>
      </c>
      <c r="AD2874" s="10">
        <v>0.14000000000000001</v>
      </c>
      <c r="AE2874" s="10">
        <v>7.0000000000000007E-2</v>
      </c>
      <c r="AF2874" s="10">
        <v>2.3907304606218598</v>
      </c>
      <c r="AG2874" s="10">
        <v>37.799999999999997</v>
      </c>
      <c r="AH2874" s="10">
        <v>0.89442719099991597</v>
      </c>
      <c r="AI2874" s="10">
        <v>2926</v>
      </c>
      <c r="AJ2874" s="10" t="s">
        <v>805</v>
      </c>
      <c r="AK2874" s="10">
        <v>0.25900000000000001</v>
      </c>
      <c r="AL2874" s="10">
        <v>0.13300000000000001</v>
      </c>
      <c r="AM2874" s="10">
        <v>4.5803050165411499</v>
      </c>
      <c r="AN2874" s="10">
        <v>36.700000000000003</v>
      </c>
      <c r="AO2874" s="10">
        <v>0.889567018143538</v>
      </c>
      <c r="AP2874" s="10">
        <v>0.30099999999999999</v>
      </c>
      <c r="AQ2874" s="10">
        <v>9.8000000000000004E-2</v>
      </c>
      <c r="AR2874" s="10">
        <v>5.0071569469921799</v>
      </c>
      <c r="AS2874" s="10">
        <v>36.5</v>
      </c>
      <c r="AT2874" s="10">
        <v>0.95087143148672004</v>
      </c>
      <c r="AU2874" s="10">
        <v>0.315</v>
      </c>
      <c r="AV2874" s="10">
        <v>0.11899999999999999</v>
      </c>
      <c r="AW2874" s="10">
        <v>5.2972811773879203</v>
      </c>
      <c r="AX2874" s="10">
        <v>36.700000000000003</v>
      </c>
      <c r="AY2874" s="10">
        <v>0.93547209366682105</v>
      </c>
      <c r="AZ2874" s="10">
        <v>2906</v>
      </c>
      <c r="BA2874" s="10" t="s">
        <v>316</v>
      </c>
      <c r="BB2874" s="10">
        <v>0.18</v>
      </c>
      <c r="BC2874" s="10">
        <v>0.06</v>
      </c>
      <c r="BD2874" s="10">
        <v>10.334387877456001</v>
      </c>
      <c r="BE2874" s="10">
        <v>10.6</v>
      </c>
      <c r="BF2874" s="10">
        <v>0.94868329805051399</v>
      </c>
      <c r="BG2874" s="10">
        <v>0.18</v>
      </c>
      <c r="BH2874" s="10">
        <v>0.06</v>
      </c>
      <c r="BI2874" s="10">
        <v>10.432810619146</v>
      </c>
      <c r="BJ2874" s="10">
        <v>10.5</v>
      </c>
      <c r="BK2874" s="10">
        <v>0.94868329805051399</v>
      </c>
      <c r="BL2874" s="10">
        <v>0.24</v>
      </c>
      <c r="BM2874" s="10">
        <v>0.06</v>
      </c>
      <c r="BN2874" s="10">
        <v>13.7335162087362</v>
      </c>
      <c r="BO2874" s="10">
        <v>10.4</v>
      </c>
      <c r="BP2874" s="10">
        <v>0.97014250014533199</v>
      </c>
      <c r="BQ2874" s="10">
        <v>2895</v>
      </c>
      <c r="BR2874" s="10" t="s">
        <v>732</v>
      </c>
      <c r="CH2874" s="10">
        <v>2893</v>
      </c>
      <c r="CI2874" s="10" t="s">
        <v>730</v>
      </c>
      <c r="CY2874" s="10">
        <v>2866</v>
      </c>
      <c r="CZ2874" s="10" t="s">
        <v>782</v>
      </c>
    </row>
    <row r="2875" spans="1:119" x14ac:dyDescent="0.25">
      <c r="A2875" s="10">
        <v>2897</v>
      </c>
      <c r="R2875" s="10">
        <v>2927</v>
      </c>
      <c r="S2875" s="10" t="s">
        <v>10</v>
      </c>
      <c r="AI2875" s="10">
        <v>2927</v>
      </c>
      <c r="AJ2875" s="10" t="s">
        <v>10</v>
      </c>
      <c r="AZ2875" s="10">
        <v>2907</v>
      </c>
      <c r="BA2875" s="10" t="s">
        <v>311</v>
      </c>
      <c r="BB2875" s="10">
        <v>0.06</v>
      </c>
      <c r="BC2875" s="10">
        <v>0.06</v>
      </c>
      <c r="BD2875" s="10">
        <v>4.6216787599682601</v>
      </c>
      <c r="BE2875" s="10">
        <v>10.6</v>
      </c>
      <c r="BF2875" s="10">
        <v>0.70710678118654702</v>
      </c>
      <c r="BG2875" s="10">
        <v>0.06</v>
      </c>
      <c r="BH2875" s="10">
        <v>4.9800000000000004</v>
      </c>
      <c r="BI2875" s="10">
        <v>273.84885845829501</v>
      </c>
      <c r="BJ2875" s="10">
        <v>10.5</v>
      </c>
      <c r="BK2875" s="10">
        <v>1.2047318414773399E-2</v>
      </c>
      <c r="BL2875" s="10">
        <v>0.06</v>
      </c>
      <c r="BM2875" s="10">
        <v>0.06</v>
      </c>
      <c r="BN2875" s="10">
        <v>4.7105571976599601</v>
      </c>
      <c r="BO2875" s="10">
        <v>10.4</v>
      </c>
      <c r="BP2875" s="10">
        <v>0.70710678118654702</v>
      </c>
      <c r="BQ2875" s="10">
        <v>2896</v>
      </c>
      <c r="BR2875" s="10" t="s">
        <v>801</v>
      </c>
      <c r="BS2875" s="10">
        <v>0.324993400092986</v>
      </c>
      <c r="BT2875" s="10">
        <v>4.6427628584712298E-2</v>
      </c>
      <c r="BU2875" s="10">
        <v>5.4</v>
      </c>
      <c r="BV2875" s="10">
        <v>35.1</v>
      </c>
      <c r="BW2875" s="10">
        <v>0.98994949366116602</v>
      </c>
      <c r="BX2875" s="10">
        <v>0.43606230440240001</v>
      </c>
      <c r="BY2875" s="10">
        <v>4.8451367155822198E-2</v>
      </c>
      <c r="BZ2875" s="10">
        <v>7.3</v>
      </c>
      <c r="CA2875" s="10">
        <v>34.700000000000003</v>
      </c>
      <c r="CB2875" s="10">
        <v>0.99388373467361901</v>
      </c>
      <c r="CC2875" s="10">
        <v>0.48118862730690598</v>
      </c>
      <c r="CD2875" s="10">
        <v>4.8118862730690597E-2</v>
      </c>
      <c r="CE2875" s="10">
        <v>8</v>
      </c>
      <c r="CF2875" s="10">
        <v>34.9</v>
      </c>
      <c r="CG2875" s="10">
        <v>0.99503719020998904</v>
      </c>
      <c r="CH2875" s="10">
        <v>2894</v>
      </c>
      <c r="CI2875" s="10" t="s">
        <v>731</v>
      </c>
      <c r="CY2875" s="10">
        <v>2867</v>
      </c>
      <c r="CZ2875" s="10" t="s">
        <v>783</v>
      </c>
      <c r="DD2875" s="10">
        <v>39.200000000000003</v>
      </c>
      <c r="DI2875" s="10">
        <v>38.6</v>
      </c>
      <c r="DN2875" s="10">
        <v>38.700000000000003</v>
      </c>
    </row>
    <row r="2876" spans="1:119" x14ac:dyDescent="0.25">
      <c r="A2876" s="10">
        <v>2898</v>
      </c>
      <c r="R2876" s="10">
        <v>2928</v>
      </c>
      <c r="S2876" s="10" t="s">
        <v>11</v>
      </c>
      <c r="AI2876" s="10">
        <v>2928</v>
      </c>
      <c r="AJ2876" s="10" t="s">
        <v>11</v>
      </c>
      <c r="AZ2876" s="10">
        <v>2908</v>
      </c>
      <c r="BA2876" s="10" t="s">
        <v>312</v>
      </c>
      <c r="BE2876" s="10">
        <v>10.6</v>
      </c>
      <c r="BF2876" s="10">
        <v>0.93</v>
      </c>
      <c r="BJ2876" s="10">
        <v>10.5</v>
      </c>
      <c r="BK2876" s="10">
        <v>0.93</v>
      </c>
      <c r="BO2876" s="10">
        <v>10.4</v>
      </c>
      <c r="BP2876" s="10">
        <v>0.93</v>
      </c>
      <c r="BQ2876" s="10">
        <v>2897</v>
      </c>
      <c r="BR2876" s="10" t="s">
        <v>802</v>
      </c>
      <c r="BS2876" s="10">
        <v>0.80670158259817104</v>
      </c>
      <c r="BT2876" s="10">
        <v>7.3336507508924606E-2</v>
      </c>
      <c r="BU2876" s="10">
        <v>13.1</v>
      </c>
      <c r="BV2876" s="10">
        <v>35.700000000000003</v>
      </c>
      <c r="BW2876" s="10">
        <v>0.99589320646770396</v>
      </c>
      <c r="BX2876" s="10">
        <v>0.87763212286484804</v>
      </c>
      <c r="BY2876" s="10">
        <v>7.0210569829187802E-2</v>
      </c>
      <c r="BZ2876" s="10">
        <v>14.4</v>
      </c>
      <c r="CA2876" s="10">
        <v>35.299999999999997</v>
      </c>
      <c r="CB2876" s="10">
        <v>0.99681527853612495</v>
      </c>
      <c r="CC2876" s="10">
        <v>0.83237897702992203</v>
      </c>
      <c r="CD2876" s="10">
        <v>6.9364914752493498E-2</v>
      </c>
      <c r="CE2876" s="10">
        <v>13.7</v>
      </c>
      <c r="CF2876" s="10">
        <v>35.200000000000003</v>
      </c>
      <c r="CG2876" s="10">
        <v>0.99654575824488001</v>
      </c>
      <c r="CH2876" s="10">
        <v>2895</v>
      </c>
      <c r="CI2876" s="10" t="s">
        <v>732</v>
      </c>
      <c r="CY2876" s="10">
        <v>2868</v>
      </c>
      <c r="CZ2876" s="10" t="s">
        <v>784</v>
      </c>
      <c r="DA2876" s="10">
        <v>0.220220467343481</v>
      </c>
      <c r="DB2876" s="10">
        <v>4.1291337626902701E-2</v>
      </c>
      <c r="DC2876" s="10">
        <v>3.3</v>
      </c>
      <c r="DD2876" s="10">
        <v>39.200000000000003</v>
      </c>
      <c r="DE2876" s="10">
        <v>0.98287218693432199</v>
      </c>
      <c r="DF2876" s="10">
        <v>0.29091689938397902</v>
      </c>
      <c r="DG2876" s="10">
        <v>4.3637534907596899E-2</v>
      </c>
      <c r="DH2876" s="10">
        <v>4.4000000000000004</v>
      </c>
      <c r="DI2876" s="10">
        <v>38.6</v>
      </c>
      <c r="DJ2876" s="10">
        <v>0.98893635286829795</v>
      </c>
      <c r="DK2876" s="10">
        <v>0.287599454863393</v>
      </c>
      <c r="DL2876" s="10">
        <v>6.5363512468952903E-2</v>
      </c>
      <c r="DM2876" s="10">
        <v>4.4000000000000004</v>
      </c>
      <c r="DN2876" s="10">
        <v>38.700000000000003</v>
      </c>
      <c r="DO2876" s="10">
        <v>0.97513285579146003</v>
      </c>
    </row>
    <row r="2877" spans="1:119" x14ac:dyDescent="0.25">
      <c r="A2877" s="10">
        <v>2899</v>
      </c>
      <c r="R2877" s="10">
        <v>2929</v>
      </c>
      <c r="S2877" s="10" t="s">
        <v>315</v>
      </c>
      <c r="T2877" s="10">
        <v>0.04</v>
      </c>
      <c r="U2877" s="10">
        <v>0.06</v>
      </c>
      <c r="V2877" s="10">
        <v>4.1633319989322697</v>
      </c>
      <c r="W2877" s="10">
        <v>10</v>
      </c>
      <c r="X2877" s="10">
        <v>0.55470019622522904</v>
      </c>
      <c r="Y2877" s="10">
        <v>0.02</v>
      </c>
      <c r="Z2877" s="10">
        <v>0.04</v>
      </c>
      <c r="AA2877" s="10">
        <v>2.5819888974716099</v>
      </c>
      <c r="AB2877" s="10">
        <v>10</v>
      </c>
      <c r="AC2877" s="10">
        <v>0.44721359549995798</v>
      </c>
      <c r="AD2877" s="10">
        <v>0.02</v>
      </c>
      <c r="AE2877" s="10">
        <v>0.04</v>
      </c>
      <c r="AF2877" s="10">
        <v>2.5819888974716099</v>
      </c>
      <c r="AG2877" s="10">
        <v>10</v>
      </c>
      <c r="AH2877" s="10">
        <v>0.44721359549995798</v>
      </c>
      <c r="AI2877" s="10">
        <v>2929</v>
      </c>
      <c r="AJ2877" s="10" t="s">
        <v>315</v>
      </c>
      <c r="AK2877" s="10">
        <v>3.7999999999999999E-2</v>
      </c>
      <c r="AL2877" s="10">
        <v>1.4E-2</v>
      </c>
      <c r="AM2877" s="10">
        <v>2.3858065192857398</v>
      </c>
      <c r="AN2877" s="10">
        <v>9.8000000000000007</v>
      </c>
      <c r="AO2877" s="10">
        <v>0.93834311681711002</v>
      </c>
      <c r="AP2877" s="10">
        <v>3.2000000000000001E-2</v>
      </c>
      <c r="AQ2877" s="10">
        <v>6.0000000000000001E-3</v>
      </c>
      <c r="AR2877" s="10">
        <v>1.8797162906495599</v>
      </c>
      <c r="AS2877" s="10">
        <v>10</v>
      </c>
      <c r="AT2877" s="10">
        <v>0.98287218693432199</v>
      </c>
      <c r="AU2877" s="10">
        <v>3.5999999999999997E-2</v>
      </c>
      <c r="AV2877" s="10">
        <v>1.4E-2</v>
      </c>
      <c r="AW2877" s="10">
        <v>2.25262339174111</v>
      </c>
      <c r="AX2877" s="10">
        <v>9.9</v>
      </c>
      <c r="AY2877" s="10">
        <v>0.93200467154129596</v>
      </c>
      <c r="AZ2877" s="10">
        <v>2909</v>
      </c>
      <c r="BA2877" s="10" t="s">
        <v>739</v>
      </c>
      <c r="BB2877" s="10">
        <v>0.71468200121544501</v>
      </c>
      <c r="BC2877" s="10">
        <v>4.1540891320647697</v>
      </c>
      <c r="BD2877" s="10">
        <v>20.8</v>
      </c>
      <c r="BE2877" s="10">
        <v>117</v>
      </c>
      <c r="BF2877" s="10">
        <v>0.16955204051065001</v>
      </c>
      <c r="BG2877" s="10">
        <v>0.70228036179919495</v>
      </c>
      <c r="BH2877" s="10">
        <v>4.0381120803453703</v>
      </c>
      <c r="BI2877" s="10">
        <v>20.399999999999999</v>
      </c>
      <c r="BJ2877" s="10">
        <v>116</v>
      </c>
      <c r="BK2877" s="10">
        <v>0.17134117475124799</v>
      </c>
      <c r="BL2877" s="10">
        <v>0.70053345461940697</v>
      </c>
      <c r="BM2877" s="10">
        <v>4.1564984974084798</v>
      </c>
      <c r="BN2877" s="10">
        <v>20.8</v>
      </c>
      <c r="BO2877" s="10">
        <v>117</v>
      </c>
      <c r="BP2877" s="10">
        <v>0.16619542184453201</v>
      </c>
      <c r="BQ2877" s="10">
        <v>2898</v>
      </c>
      <c r="BR2877" s="10" t="s">
        <v>803</v>
      </c>
      <c r="BS2877" s="10">
        <v>0.12345590639877201</v>
      </c>
      <c r="BT2877" s="10">
        <v>0.27777578939723702</v>
      </c>
      <c r="BU2877" s="10">
        <v>5</v>
      </c>
      <c r="BV2877" s="10">
        <v>35.1</v>
      </c>
      <c r="BW2877" s="10">
        <v>0.406138466053448</v>
      </c>
      <c r="BX2877" s="10">
        <v>0.16882663827765701</v>
      </c>
      <c r="BY2877" s="10">
        <v>0.27012262124425102</v>
      </c>
      <c r="BZ2877" s="10">
        <v>5.3</v>
      </c>
      <c r="CA2877" s="10">
        <v>34.700000000000003</v>
      </c>
      <c r="CB2877" s="10">
        <v>0.52999894000318004</v>
      </c>
      <c r="CC2877" s="10">
        <v>0.18497263394351099</v>
      </c>
      <c r="CD2877" s="10">
        <v>0.246630178591347</v>
      </c>
      <c r="CE2877" s="10">
        <v>5.0999999999999996</v>
      </c>
      <c r="CF2877" s="10">
        <v>34.9</v>
      </c>
      <c r="CG2877" s="10">
        <v>0.6</v>
      </c>
      <c r="CH2877" s="10">
        <v>2896</v>
      </c>
      <c r="CI2877" s="10" t="s">
        <v>801</v>
      </c>
      <c r="CJ2877" s="10">
        <v>0.121117889141117</v>
      </c>
      <c r="CK2877" s="10">
        <v>4.0372629713705602E-2</v>
      </c>
      <c r="CL2877" s="10">
        <v>2.1</v>
      </c>
      <c r="CM2877" s="10">
        <v>35.1</v>
      </c>
      <c r="CN2877" s="10">
        <v>0.94868329805051399</v>
      </c>
      <c r="CO2877" s="10">
        <v>0.23574007850890499</v>
      </c>
      <c r="CP2877" s="10">
        <v>4.7148015701781003E-2</v>
      </c>
      <c r="CQ2877" s="10">
        <v>4</v>
      </c>
      <c r="CR2877" s="10">
        <v>34.700000000000003</v>
      </c>
      <c r="CS2877" s="10">
        <v>0.98058067569092</v>
      </c>
      <c r="CT2877" s="10">
        <v>0.214614129707249</v>
      </c>
      <c r="CU2877" s="10">
        <v>7.1538043235749596E-2</v>
      </c>
      <c r="CV2877" s="10">
        <v>3.7</v>
      </c>
      <c r="CW2877" s="10">
        <v>35.299999999999997</v>
      </c>
      <c r="CX2877" s="10">
        <v>0.94868329805051399</v>
      </c>
      <c r="CY2877" s="10">
        <v>2869</v>
      </c>
      <c r="CZ2877" s="10" t="s">
        <v>785</v>
      </c>
      <c r="DA2877" s="10">
        <v>5.9601242502351504</v>
      </c>
      <c r="DB2877" s="10">
        <v>1.8695672766067799</v>
      </c>
      <c r="DC2877" s="10">
        <v>92</v>
      </c>
      <c r="DD2877" s="10">
        <v>39.200000000000003</v>
      </c>
      <c r="DE2877" s="10">
        <v>0.954159089473403</v>
      </c>
      <c r="DF2877" s="10">
        <v>6.8021546401378599</v>
      </c>
      <c r="DG2877" s="10">
        <v>1.9885331105241699</v>
      </c>
      <c r="DH2877" s="10">
        <v>106</v>
      </c>
      <c r="DI2877" s="10">
        <v>38.6</v>
      </c>
      <c r="DJ2877" s="10">
        <v>0.95982642793847295</v>
      </c>
      <c r="DK2877" s="10">
        <v>7.0408926779075696</v>
      </c>
      <c r="DL2877" s="10">
        <v>1.95140845754741</v>
      </c>
      <c r="DM2877" s="10">
        <v>109</v>
      </c>
      <c r="DN2877" s="10">
        <v>38.700000000000003</v>
      </c>
      <c r="DO2877" s="10">
        <v>0.96367287365175502</v>
      </c>
    </row>
    <row r="2878" spans="1:119" x14ac:dyDescent="0.25">
      <c r="A2878" s="10">
        <v>2900</v>
      </c>
      <c r="R2878" s="10">
        <v>2930</v>
      </c>
      <c r="S2878" s="10" t="s">
        <v>290</v>
      </c>
      <c r="W2878" s="10">
        <v>10</v>
      </c>
      <c r="AB2878" s="10">
        <v>10</v>
      </c>
      <c r="AG2878" s="10">
        <v>10</v>
      </c>
      <c r="AI2878" s="10">
        <v>2930</v>
      </c>
      <c r="AJ2878" s="10" t="s">
        <v>290</v>
      </c>
      <c r="AZ2878" s="10">
        <v>2910</v>
      </c>
      <c r="BA2878" s="10" t="s">
        <v>733</v>
      </c>
      <c r="BB2878" s="10">
        <v>18.997273518663398</v>
      </c>
      <c r="BC2878" s="10">
        <v>4.1925017420498598</v>
      </c>
      <c r="BD2878" s="10">
        <v>96</v>
      </c>
      <c r="BE2878" s="10">
        <v>117</v>
      </c>
      <c r="BF2878" s="10">
        <v>0.97650293624192097</v>
      </c>
      <c r="BG2878" s="10">
        <v>18.903666587986098</v>
      </c>
      <c r="BH2878" s="10">
        <v>3.8318243083755701</v>
      </c>
      <c r="BI2878" s="10">
        <v>96</v>
      </c>
      <c r="BJ2878" s="10">
        <v>116</v>
      </c>
      <c r="BK2878" s="10">
        <v>0.98006797712326799</v>
      </c>
      <c r="BL2878" s="10">
        <v>19.563356380857499</v>
      </c>
      <c r="BM2878" s="10">
        <v>3.8611887593797798</v>
      </c>
      <c r="BN2878" s="10">
        <v>98.4</v>
      </c>
      <c r="BO2878" s="10">
        <v>117</v>
      </c>
      <c r="BP2878" s="10">
        <v>0.98107402827641199</v>
      </c>
      <c r="BQ2878" s="10">
        <v>2899</v>
      </c>
      <c r="BR2878" s="10" t="s">
        <v>10</v>
      </c>
      <c r="BS2878" s="10">
        <v>0.55013253675818896</v>
      </c>
      <c r="BT2878" s="10">
        <v>0.183377512252729</v>
      </c>
      <c r="BU2878" s="10">
        <v>31</v>
      </c>
      <c r="BV2878" s="10">
        <v>10.8</v>
      </c>
      <c r="BW2878" s="10">
        <v>0.94868329805051399</v>
      </c>
      <c r="BX2878" s="10">
        <v>0.55029155741764502</v>
      </c>
      <c r="BY2878" s="10">
        <v>0.16508746722529299</v>
      </c>
      <c r="BZ2878" s="10">
        <v>31</v>
      </c>
      <c r="CA2878" s="10">
        <v>10.7</v>
      </c>
      <c r="CB2878" s="10">
        <v>0.95782628522115099</v>
      </c>
      <c r="CC2878" s="10">
        <v>0.70120425487786597</v>
      </c>
      <c r="CD2878" s="10">
        <v>0.17530106371946599</v>
      </c>
      <c r="CE2878" s="10">
        <v>39</v>
      </c>
      <c r="CF2878" s="10">
        <v>10.7</v>
      </c>
      <c r="CG2878" s="10">
        <v>0.97014250014533199</v>
      </c>
      <c r="CH2878" s="10">
        <v>2897</v>
      </c>
      <c r="CI2878" s="10" t="s">
        <v>802</v>
      </c>
      <c r="CJ2878" s="10">
        <v>0.14324616015795999</v>
      </c>
      <c r="CK2878" s="10">
        <v>0.14324616015795999</v>
      </c>
      <c r="CL2878" s="10">
        <v>3.4</v>
      </c>
      <c r="CM2878" s="10">
        <v>34.4</v>
      </c>
      <c r="CN2878" s="10">
        <v>0.70710678118654802</v>
      </c>
      <c r="CO2878" s="10">
        <v>0.16335647094621</v>
      </c>
      <c r="CP2878" s="10">
        <v>0.16335647094621</v>
      </c>
      <c r="CQ2878" s="10">
        <v>3.9</v>
      </c>
      <c r="CR2878" s="10">
        <v>34.200000000000003</v>
      </c>
      <c r="CS2878" s="10">
        <v>0.70710678118654802</v>
      </c>
      <c r="CT2878" s="10">
        <v>0.170484486097709</v>
      </c>
      <c r="CU2878" s="10">
        <v>0.170484486097709</v>
      </c>
      <c r="CV2878" s="10">
        <v>4</v>
      </c>
      <c r="CW2878" s="10">
        <v>34.799999999999997</v>
      </c>
      <c r="CX2878" s="10">
        <v>0.70710678118654702</v>
      </c>
      <c r="CY2878" s="10">
        <v>2870</v>
      </c>
      <c r="CZ2878" s="10" t="s">
        <v>43</v>
      </c>
    </row>
    <row r="2879" spans="1:119" x14ac:dyDescent="0.25">
      <c r="A2879" s="10">
        <v>3247</v>
      </c>
      <c r="R2879" s="10">
        <v>2931</v>
      </c>
      <c r="S2879" s="10" t="s">
        <v>308</v>
      </c>
      <c r="T2879" s="10">
        <v>3.2842898775838902E-2</v>
      </c>
      <c r="U2879" s="10">
        <v>1.64214493879195E-2</v>
      </c>
      <c r="V2879" s="10">
        <v>2</v>
      </c>
      <c r="W2879" s="10">
        <v>10.6</v>
      </c>
      <c r="X2879" s="10">
        <v>0.89442719099991597</v>
      </c>
      <c r="Y2879" s="10">
        <v>3.4835154657328601E-2</v>
      </c>
      <c r="Z2879" s="10">
        <v>1.16117182191095E-2</v>
      </c>
      <c r="AA2879" s="10">
        <v>2</v>
      </c>
      <c r="AB2879" s="10">
        <v>10.6</v>
      </c>
      <c r="AC2879" s="10">
        <v>0.94868329805051399</v>
      </c>
      <c r="AD2879" s="10">
        <v>3.4506521122825498E-2</v>
      </c>
      <c r="AE2879" s="10">
        <v>1.1502173707608501E-2</v>
      </c>
      <c r="AF2879" s="10">
        <v>2</v>
      </c>
      <c r="AG2879" s="10">
        <v>10.5</v>
      </c>
      <c r="AH2879" s="10">
        <v>0.94868329805051399</v>
      </c>
      <c r="AI2879" s="10">
        <v>2931</v>
      </c>
      <c r="AJ2879" s="10" t="s">
        <v>308</v>
      </c>
      <c r="AK2879" s="10">
        <v>0.16491400076851601</v>
      </c>
      <c r="AL2879" s="10">
        <v>7.6670544216941597E-2</v>
      </c>
      <c r="AM2879" s="10">
        <v>10</v>
      </c>
      <c r="AN2879" s="10">
        <v>10.5</v>
      </c>
      <c r="AO2879" s="10">
        <v>0.90679183558895904</v>
      </c>
      <c r="AP2879" s="10">
        <v>0.33092909164089401</v>
      </c>
      <c r="AQ2879" s="10">
        <v>0.15095011197654801</v>
      </c>
      <c r="AR2879" s="10">
        <v>20</v>
      </c>
      <c r="AS2879" s="10">
        <v>10.5</v>
      </c>
      <c r="AT2879" s="10">
        <v>0.90981904829308902</v>
      </c>
      <c r="AU2879" s="10">
        <v>0.32695841383979801</v>
      </c>
      <c r="AV2879" s="10">
        <v>0.11179868344199601</v>
      </c>
      <c r="AW2879" s="10">
        <v>19</v>
      </c>
      <c r="AX2879" s="10">
        <v>10.5</v>
      </c>
      <c r="AY2879" s="10">
        <v>0.94621317415649298</v>
      </c>
      <c r="AZ2879" s="10">
        <v>2911</v>
      </c>
      <c r="BA2879" s="10" t="s">
        <v>734</v>
      </c>
      <c r="BB2879" s="10">
        <v>9.1228326209655393</v>
      </c>
      <c r="BC2879" s="10">
        <v>0.84470672416347603</v>
      </c>
      <c r="BD2879" s="10">
        <v>45.6</v>
      </c>
      <c r="BE2879" s="10">
        <v>116</v>
      </c>
      <c r="BF2879" s="10">
        <v>0.99574067405595001</v>
      </c>
      <c r="BG2879" s="10">
        <v>9.3202385981249805</v>
      </c>
      <c r="BH2879" s="10">
        <v>0.17585355845518799</v>
      </c>
      <c r="BI2879" s="10">
        <v>46.8</v>
      </c>
      <c r="BJ2879" s="10">
        <v>115</v>
      </c>
      <c r="BK2879" s="10">
        <v>0.99982204822352205</v>
      </c>
      <c r="BL2879" s="10">
        <v>8.1959913112608493</v>
      </c>
      <c r="BM2879" s="10">
        <v>0.154641345495488</v>
      </c>
      <c r="BN2879" s="10">
        <v>40.799999999999997</v>
      </c>
      <c r="BO2879" s="10">
        <v>116</v>
      </c>
      <c r="BP2879" s="10">
        <v>0.99982204822352205</v>
      </c>
      <c r="BQ2879" s="10">
        <v>2900</v>
      </c>
      <c r="BR2879" s="10" t="s">
        <v>11</v>
      </c>
      <c r="BS2879" s="10">
        <v>0.68319426227098801</v>
      </c>
      <c r="BT2879" s="10">
        <v>0.341597131135494</v>
      </c>
      <c r="BU2879" s="10">
        <v>42</v>
      </c>
      <c r="BV2879" s="10">
        <v>10.5</v>
      </c>
      <c r="BW2879" s="10">
        <v>0.89442719099991597</v>
      </c>
      <c r="BX2879" s="10">
        <v>0.82634902250804398</v>
      </c>
      <c r="BY2879" s="10">
        <v>0.27544967416934801</v>
      </c>
      <c r="BZ2879" s="10">
        <v>47</v>
      </c>
      <c r="CA2879" s="10">
        <v>10.7</v>
      </c>
      <c r="CB2879" s="10">
        <v>0.94868329805051399</v>
      </c>
      <c r="CC2879" s="10">
        <v>0.78609141453141496</v>
      </c>
      <c r="CD2879" s="10">
        <v>0.26203047151047099</v>
      </c>
      <c r="CE2879" s="10">
        <v>46</v>
      </c>
      <c r="CF2879" s="10">
        <v>10.4</v>
      </c>
      <c r="CG2879" s="10">
        <v>0.94868329805051399</v>
      </c>
      <c r="CH2879" s="10">
        <v>2898</v>
      </c>
      <c r="CI2879" s="10" t="s">
        <v>803</v>
      </c>
      <c r="CM2879" s="10">
        <v>35.1</v>
      </c>
      <c r="CN2879" s="10">
        <v>0.9</v>
      </c>
      <c r="CR2879" s="10">
        <v>34.700000000000003</v>
      </c>
      <c r="CS2879" s="10">
        <v>0.9</v>
      </c>
      <c r="CW2879" s="10">
        <v>35.299999999999997</v>
      </c>
      <c r="CX2879" s="10">
        <v>0.9</v>
      </c>
      <c r="CY2879" s="10">
        <v>2871</v>
      </c>
      <c r="CZ2879" s="10" t="s">
        <v>284</v>
      </c>
    </row>
    <row r="2880" spans="1:119" x14ac:dyDescent="0.25">
      <c r="A2880" s="10">
        <v>3248</v>
      </c>
      <c r="R2880" s="10">
        <v>2932</v>
      </c>
      <c r="S2880" s="10" t="s">
        <v>309</v>
      </c>
      <c r="T2880" s="10">
        <v>0.02</v>
      </c>
      <c r="U2880" s="10">
        <v>0.02</v>
      </c>
      <c r="V2880" s="10">
        <v>1.5405595866560899</v>
      </c>
      <c r="W2880" s="10">
        <v>10.6</v>
      </c>
      <c r="X2880" s="10">
        <v>0.70710678118654802</v>
      </c>
      <c r="AA2880" s="10" t="s">
        <v>842</v>
      </c>
      <c r="AB2880" s="10">
        <v>10.6</v>
      </c>
      <c r="AC2880" s="10">
        <v>0.93</v>
      </c>
      <c r="AD2880" s="10">
        <v>0.02</v>
      </c>
      <c r="AE2880" s="10">
        <v>0.06</v>
      </c>
      <c r="AF2880" s="10">
        <v>3.4776035397153402</v>
      </c>
      <c r="AG2880" s="10">
        <v>10.5</v>
      </c>
      <c r="AH2880" s="10">
        <v>0.316227766016838</v>
      </c>
      <c r="AI2880" s="10">
        <v>2932</v>
      </c>
      <c r="AJ2880" s="10" t="s">
        <v>309</v>
      </c>
      <c r="AK2880" s="10">
        <v>3.2000000000000001E-2</v>
      </c>
      <c r="AL2880" s="10">
        <v>1.4E-2</v>
      </c>
      <c r="AM2880" s="10">
        <v>1.9205693285402099</v>
      </c>
      <c r="AN2880" s="10">
        <v>10.5</v>
      </c>
      <c r="AO2880" s="10">
        <v>0.91615733490218898</v>
      </c>
      <c r="AP2880" s="10">
        <v>4.3999999999999997E-2</v>
      </c>
      <c r="AQ2880" s="10">
        <v>7.8E-2</v>
      </c>
      <c r="AR2880" s="10">
        <v>4.92421784558507</v>
      </c>
      <c r="AS2880" s="10">
        <v>10.5</v>
      </c>
      <c r="AT2880" s="10">
        <v>0.49132118693190902</v>
      </c>
      <c r="AU2880" s="10">
        <v>4.8000000000000001E-2</v>
      </c>
      <c r="AV2880" s="10">
        <v>0.04</v>
      </c>
      <c r="AW2880" s="10">
        <v>3.4356188592936299</v>
      </c>
      <c r="AX2880" s="10">
        <v>10.5</v>
      </c>
      <c r="AY2880" s="10">
        <v>0.76822127959737596</v>
      </c>
      <c r="AZ2880" s="10">
        <v>2912</v>
      </c>
      <c r="BA2880" s="10" t="s">
        <v>735</v>
      </c>
      <c r="BB2880" s="10">
        <v>0.71691314976083398</v>
      </c>
      <c r="BC2880" s="10">
        <v>0.35128744338280898</v>
      </c>
      <c r="BD2880" s="10">
        <v>12.6</v>
      </c>
      <c r="BE2880" s="10">
        <v>36.5</v>
      </c>
      <c r="BF2880" s="10">
        <v>0.9</v>
      </c>
      <c r="BG2880" s="10">
        <v>0.95588419968111205</v>
      </c>
      <c r="BH2880" s="10">
        <v>0.46838325784374502</v>
      </c>
      <c r="BI2880" s="10">
        <v>16.8</v>
      </c>
      <c r="BJ2880" s="10">
        <v>36.5</v>
      </c>
      <c r="BK2880" s="10">
        <v>0.9</v>
      </c>
      <c r="BL2880" s="10">
        <v>0.99273531266294701</v>
      </c>
      <c r="BM2880" s="10">
        <v>0.48644030320484399</v>
      </c>
      <c r="BN2880" s="10">
        <v>17.399999999999999</v>
      </c>
      <c r="BO2880" s="10">
        <v>36.6</v>
      </c>
      <c r="BP2880" s="10">
        <v>0.9</v>
      </c>
      <c r="BQ2880" s="10">
        <v>3247</v>
      </c>
      <c r="BR2880" s="10" t="s">
        <v>289</v>
      </c>
      <c r="BS2880" s="10">
        <v>5.4559600438419599E-2</v>
      </c>
      <c r="BT2880" s="10">
        <v>0</v>
      </c>
      <c r="BU2880" s="10">
        <v>3</v>
      </c>
      <c r="BV2880" s="10">
        <v>10.5</v>
      </c>
      <c r="BW2880" s="10">
        <v>1</v>
      </c>
      <c r="BX2880" s="10">
        <v>5.5598830922961001E-2</v>
      </c>
      <c r="BY2880" s="10">
        <v>0</v>
      </c>
      <c r="BZ2880" s="10">
        <v>3</v>
      </c>
      <c r="CA2880" s="10">
        <v>10.7</v>
      </c>
      <c r="CB2880" s="10">
        <v>1</v>
      </c>
      <c r="CC2880" s="10">
        <v>5.4039985196148999E-2</v>
      </c>
      <c r="CD2880" s="10">
        <v>0</v>
      </c>
      <c r="CE2880" s="10">
        <v>3</v>
      </c>
      <c r="CF2880" s="10">
        <v>10.4</v>
      </c>
      <c r="CG2880" s="10">
        <v>1</v>
      </c>
      <c r="CH2880" s="10">
        <v>2899</v>
      </c>
      <c r="CI2880" s="10" t="s">
        <v>10</v>
      </c>
      <c r="CJ2880" s="10">
        <v>0.32</v>
      </c>
      <c r="CK2880" s="10">
        <v>0.23</v>
      </c>
      <c r="CL2880" s="10">
        <v>21</v>
      </c>
      <c r="CM2880" s="10">
        <v>10.6</v>
      </c>
      <c r="CN2880" s="10">
        <v>0.78086880944303005</v>
      </c>
      <c r="CO2880" s="10">
        <v>0.33</v>
      </c>
      <c r="CP2880" s="10">
        <v>0.18</v>
      </c>
      <c r="CQ2880" s="10">
        <v>19</v>
      </c>
      <c r="CR2880" s="10">
        <v>10.5</v>
      </c>
      <c r="CS2880" s="10">
        <v>0.85749292571254399</v>
      </c>
      <c r="CT2880" s="10">
        <v>0.4</v>
      </c>
      <c r="CU2880" s="10">
        <v>0.23</v>
      </c>
      <c r="CV2880" s="10">
        <v>24</v>
      </c>
      <c r="CW2880" s="10">
        <v>10.6</v>
      </c>
      <c r="CX2880" s="10">
        <v>0.78086880944303005</v>
      </c>
      <c r="CY2880" s="10">
        <v>2872</v>
      </c>
      <c r="CZ2880" s="10" t="s">
        <v>285</v>
      </c>
      <c r="DA2880" s="10">
        <v>5.4317123122026502E-2</v>
      </c>
      <c r="DB2880" s="10">
        <v>1.9398972543580899E-2</v>
      </c>
      <c r="DC2880" s="10">
        <v>3</v>
      </c>
      <c r="DD2880" s="10">
        <v>11.1</v>
      </c>
      <c r="DE2880" s="10">
        <v>0.941741911594837</v>
      </c>
      <c r="DF2880" s="10">
        <v>5.5099578364190799E-2</v>
      </c>
      <c r="DG2880" s="10">
        <v>1.5199883686673301E-2</v>
      </c>
      <c r="DH2880" s="10">
        <v>3</v>
      </c>
      <c r="DI2880" s="10">
        <v>11</v>
      </c>
      <c r="DJ2880" s="10">
        <v>0.96399261820607396</v>
      </c>
      <c r="DK2880" s="10">
        <v>5.4392148563334901E-2</v>
      </c>
      <c r="DL2880" s="10">
        <v>1.5791268937742398E-2</v>
      </c>
      <c r="DM2880" s="10">
        <v>3</v>
      </c>
      <c r="DN2880" s="10">
        <v>10.9</v>
      </c>
      <c r="DO2880" s="10">
        <v>0.96034622675362402</v>
      </c>
    </row>
    <row r="2881" spans="1:119" x14ac:dyDescent="0.25">
      <c r="A2881" s="10">
        <v>2901</v>
      </c>
      <c r="R2881" s="10">
        <v>2933</v>
      </c>
      <c r="S2881" s="10" t="s">
        <v>797</v>
      </c>
      <c r="V2881" s="10" t="s">
        <v>12</v>
      </c>
      <c r="W2881" s="10">
        <v>36.4</v>
      </c>
      <c r="X2881" s="10">
        <v>0.9</v>
      </c>
      <c r="AA2881" s="10" t="s">
        <v>12</v>
      </c>
      <c r="AB2881" s="10">
        <v>36.799999999999997</v>
      </c>
      <c r="AC2881" s="10">
        <v>0.9</v>
      </c>
      <c r="AF2881" s="10" t="s">
        <v>12</v>
      </c>
      <c r="AG2881" s="10">
        <v>36.799999999999997</v>
      </c>
      <c r="AH2881" s="10">
        <v>0.9</v>
      </c>
      <c r="AI2881" s="10">
        <v>2933</v>
      </c>
      <c r="AJ2881" s="10" t="s">
        <v>797</v>
      </c>
      <c r="AK2881" s="10">
        <v>2.2679022941096898</v>
      </c>
      <c r="AL2881" s="10">
        <v>1.11127212411375</v>
      </c>
      <c r="AM2881" s="10">
        <v>38.9</v>
      </c>
      <c r="AN2881" s="10">
        <v>37.4</v>
      </c>
      <c r="AO2881" s="10">
        <v>0.9</v>
      </c>
      <c r="AP2881" s="10">
        <v>2.7181592938420698</v>
      </c>
      <c r="AQ2881" s="10">
        <v>1.33189805398261</v>
      </c>
      <c r="AR2881" s="10">
        <v>47</v>
      </c>
      <c r="AS2881" s="10">
        <v>37.1</v>
      </c>
      <c r="AT2881" s="10">
        <v>0.9</v>
      </c>
      <c r="AU2881" s="10">
        <v>2.7254858687580801</v>
      </c>
      <c r="AV2881" s="10">
        <v>1.33548807569146</v>
      </c>
      <c r="AW2881" s="10">
        <v>47</v>
      </c>
      <c r="AX2881" s="10">
        <v>37.200000000000003</v>
      </c>
      <c r="AY2881" s="10">
        <v>0.9</v>
      </c>
      <c r="AZ2881" s="10">
        <v>2913</v>
      </c>
      <c r="BA2881" s="10" t="s">
        <v>736</v>
      </c>
      <c r="BE2881" s="10">
        <v>37</v>
      </c>
      <c r="BF2881" s="10">
        <v>0.9</v>
      </c>
      <c r="BJ2881" s="10">
        <v>36.799999999999997</v>
      </c>
      <c r="BK2881" s="10">
        <v>0.9</v>
      </c>
      <c r="BO2881" s="10">
        <v>36.799999999999997</v>
      </c>
      <c r="BP2881" s="10">
        <v>0.9</v>
      </c>
      <c r="BQ2881" s="10">
        <v>3248</v>
      </c>
      <c r="BR2881" s="10" t="s">
        <v>306</v>
      </c>
      <c r="BS2881" s="10">
        <v>0.25453193990584</v>
      </c>
      <c r="BT2881" s="10">
        <v>6.3632984976459998E-3</v>
      </c>
      <c r="BU2881" s="10">
        <v>14</v>
      </c>
      <c r="BV2881" s="10">
        <v>10.5</v>
      </c>
      <c r="BW2881" s="10">
        <v>0.99968764640812302</v>
      </c>
      <c r="BX2881" s="10">
        <v>0.31496163176103498</v>
      </c>
      <c r="BY2881" s="10">
        <v>7.8740407940258803E-3</v>
      </c>
      <c r="BZ2881" s="10">
        <v>17</v>
      </c>
      <c r="CA2881" s="10">
        <v>10.7</v>
      </c>
      <c r="CB2881" s="10">
        <v>0.99968764640812302</v>
      </c>
      <c r="CC2881" s="10">
        <v>0.324175082642571</v>
      </c>
      <c r="CD2881" s="10">
        <v>6.4835016528514196E-3</v>
      </c>
      <c r="CE2881" s="10">
        <v>18</v>
      </c>
      <c r="CF2881" s="10">
        <v>10.4</v>
      </c>
      <c r="CG2881" s="10">
        <v>0.99980005998000698</v>
      </c>
      <c r="CH2881" s="10">
        <v>2900</v>
      </c>
      <c r="CI2881" s="10" t="s">
        <v>11</v>
      </c>
      <c r="CJ2881" s="10">
        <v>0.19</v>
      </c>
      <c r="CK2881" s="10">
        <v>0.08</v>
      </c>
      <c r="CL2881" s="10">
        <v>11</v>
      </c>
      <c r="CM2881" s="10">
        <v>10.45</v>
      </c>
      <c r="CN2881" s="10">
        <v>1</v>
      </c>
      <c r="CO2881" s="10">
        <v>0.25</v>
      </c>
      <c r="CP2881" s="10">
        <v>0</v>
      </c>
      <c r="CQ2881" s="10">
        <v>14</v>
      </c>
      <c r="CR2881" s="10">
        <v>10.34</v>
      </c>
      <c r="CS2881" s="10">
        <v>1</v>
      </c>
      <c r="CT2881" s="10">
        <v>0.25</v>
      </c>
      <c r="CU2881" s="10">
        <v>0.09</v>
      </c>
      <c r="CV2881" s="10">
        <v>15</v>
      </c>
      <c r="CW2881" s="10">
        <v>10.6</v>
      </c>
      <c r="CX2881" s="10">
        <v>1</v>
      </c>
      <c r="CY2881" s="10">
        <v>2873</v>
      </c>
      <c r="CZ2881" s="10" t="s">
        <v>304</v>
      </c>
      <c r="DA2881" s="10">
        <v>0.465379106907301</v>
      </c>
      <c r="DB2881" s="10">
        <v>0.18246141195925</v>
      </c>
      <c r="DC2881" s="10">
        <v>26</v>
      </c>
      <c r="DD2881" s="10">
        <v>11.1</v>
      </c>
      <c r="DE2881" s="10">
        <v>0.93100052892639495</v>
      </c>
      <c r="DF2881" s="10">
        <v>0.57310793969429596</v>
      </c>
      <c r="DG2881" s="10">
        <v>0.14279457083292199</v>
      </c>
      <c r="DH2881" s="10">
        <v>31</v>
      </c>
      <c r="DI2881" s="10">
        <v>11</v>
      </c>
      <c r="DJ2881" s="10">
        <v>0.97033437905341302</v>
      </c>
      <c r="DK2881" s="10">
        <v>0.63309197407634599</v>
      </c>
      <c r="DL2881" s="10">
        <v>0.18926516414838501</v>
      </c>
      <c r="DM2881" s="10">
        <v>35</v>
      </c>
      <c r="DN2881" s="10">
        <v>10.9</v>
      </c>
      <c r="DO2881" s="10">
        <v>0.95810176056296203</v>
      </c>
    </row>
    <row r="2882" spans="1:119" x14ac:dyDescent="0.25">
      <c r="A2882" s="10">
        <v>2902</v>
      </c>
      <c r="R2882" s="10">
        <v>2934</v>
      </c>
      <c r="S2882" s="10" t="s">
        <v>798</v>
      </c>
      <c r="V2882" s="10" t="s">
        <v>12</v>
      </c>
      <c r="W2882" s="10">
        <v>36.200000000000003</v>
      </c>
      <c r="X2882" s="10">
        <v>0.9</v>
      </c>
      <c r="AA2882" s="10" t="s">
        <v>12</v>
      </c>
      <c r="AB2882" s="10">
        <v>36.700000000000003</v>
      </c>
      <c r="AC2882" s="10">
        <v>0.9</v>
      </c>
      <c r="AF2882" s="10" t="s">
        <v>12</v>
      </c>
      <c r="AG2882" s="10">
        <v>36.9</v>
      </c>
      <c r="AH2882" s="10">
        <v>0.9</v>
      </c>
      <c r="AI2882" s="10">
        <v>2934</v>
      </c>
      <c r="AJ2882" s="10" t="s">
        <v>798</v>
      </c>
      <c r="AK2882" s="10">
        <v>1.70238424133684</v>
      </c>
      <c r="AL2882" s="10">
        <v>0.83416827825505202</v>
      </c>
      <c r="AM2882" s="10">
        <v>29.2</v>
      </c>
      <c r="AN2882" s="10">
        <v>37.4</v>
      </c>
      <c r="AO2882" s="10">
        <v>0.9</v>
      </c>
      <c r="AP2882" s="10">
        <v>2.0819943527300899</v>
      </c>
      <c r="AQ2882" s="10">
        <v>1.0201772328377401</v>
      </c>
      <c r="AR2882" s="10">
        <v>36</v>
      </c>
      <c r="AS2882" s="10">
        <v>37.1</v>
      </c>
      <c r="AT2882" s="10">
        <v>0.9</v>
      </c>
      <c r="AU2882" s="10">
        <v>2.1167877893525402</v>
      </c>
      <c r="AV2882" s="10">
        <v>1.0372260167827401</v>
      </c>
      <c r="AW2882" s="10">
        <v>36.799999999999997</v>
      </c>
      <c r="AX2882" s="10">
        <v>36.9</v>
      </c>
      <c r="AY2882" s="10">
        <v>0.9</v>
      </c>
      <c r="AZ2882" s="10">
        <v>2914</v>
      </c>
      <c r="BA2882" s="10" t="s">
        <v>737</v>
      </c>
      <c r="BB2882" s="10">
        <v>0.81932931401238196</v>
      </c>
      <c r="BC2882" s="10">
        <v>0.40147136386606702</v>
      </c>
      <c r="BD2882" s="10">
        <v>14.4</v>
      </c>
      <c r="BE2882" s="10">
        <v>36.5</v>
      </c>
      <c r="BF2882" s="10">
        <v>0.9</v>
      </c>
      <c r="BG2882" s="10">
        <v>1.05830036393266</v>
      </c>
      <c r="BH2882" s="10">
        <v>0.51856717832700305</v>
      </c>
      <c r="BI2882" s="10">
        <v>18.600000000000001</v>
      </c>
      <c r="BJ2882" s="10">
        <v>36.5</v>
      </c>
      <c r="BK2882" s="10">
        <v>0.9</v>
      </c>
      <c r="BL2882" s="10">
        <v>1.0383783155440001</v>
      </c>
      <c r="BM2882" s="10">
        <v>0.50880537461655995</v>
      </c>
      <c r="BN2882" s="10">
        <v>18.2</v>
      </c>
      <c r="BO2882" s="10">
        <v>36.6</v>
      </c>
      <c r="BP2882" s="10">
        <v>0.9</v>
      </c>
      <c r="BQ2882" s="10">
        <v>2901</v>
      </c>
      <c r="BR2882" s="10" t="s">
        <v>291</v>
      </c>
      <c r="BS2882" s="10">
        <v>0.21823840175367901</v>
      </c>
      <c r="BT2882" s="10">
        <v>0.163678801315259</v>
      </c>
      <c r="BU2882" s="10">
        <v>15</v>
      </c>
      <c r="BV2882" s="10">
        <v>10.5</v>
      </c>
      <c r="BW2882" s="10">
        <v>0.8</v>
      </c>
      <c r="BX2882" s="10">
        <v>0.252048033517423</v>
      </c>
      <c r="BY2882" s="10">
        <v>0.189036025138067</v>
      </c>
      <c r="BZ2882" s="10">
        <v>17</v>
      </c>
      <c r="CA2882" s="10">
        <v>10.7</v>
      </c>
      <c r="CB2882" s="10">
        <v>0.8</v>
      </c>
      <c r="CC2882" s="10">
        <v>0.24498126622254199</v>
      </c>
      <c r="CD2882" s="10">
        <v>0.18373594966690601</v>
      </c>
      <c r="CE2882" s="10">
        <v>17</v>
      </c>
      <c r="CF2882" s="10">
        <v>10.4</v>
      </c>
      <c r="CG2882" s="10">
        <v>0.8</v>
      </c>
      <c r="CH2882" s="10">
        <v>3247</v>
      </c>
      <c r="CI2882" s="10" t="s">
        <v>289</v>
      </c>
      <c r="CY2882" s="10">
        <v>2874</v>
      </c>
      <c r="CZ2882" s="10" t="s">
        <v>288</v>
      </c>
      <c r="DA2882" s="10">
        <v>0.56159697300273703</v>
      </c>
      <c r="DB2882" s="10">
        <v>0.13143758942617201</v>
      </c>
      <c r="DC2882" s="10">
        <v>30</v>
      </c>
      <c r="DD2882" s="10">
        <v>11.1</v>
      </c>
      <c r="DE2882" s="10">
        <v>0.973688178796424</v>
      </c>
      <c r="DF2882" s="10">
        <v>0.84127613225269304</v>
      </c>
      <c r="DG2882" s="10">
        <v>0.165316270530005</v>
      </c>
      <c r="DH2882" s="10">
        <v>45</v>
      </c>
      <c r="DI2882" s="10">
        <v>11</v>
      </c>
      <c r="DJ2882" s="10">
        <v>0.98123434630080697</v>
      </c>
      <c r="DK2882" s="10">
        <v>0.855982766995112</v>
      </c>
      <c r="DL2882" s="10">
        <v>0.14662667767971799</v>
      </c>
      <c r="DM2882" s="10">
        <v>46</v>
      </c>
      <c r="DN2882" s="10">
        <v>10.9</v>
      </c>
      <c r="DO2882" s="10">
        <v>0.98564395880795497</v>
      </c>
    </row>
    <row r="2883" spans="1:119" x14ac:dyDescent="0.25">
      <c r="A2883" s="10">
        <v>2903</v>
      </c>
      <c r="R2883" s="10">
        <v>2935</v>
      </c>
      <c r="S2883" s="10" t="s">
        <v>799</v>
      </c>
      <c r="T2883" s="10">
        <v>0.60380330382335601</v>
      </c>
      <c r="U2883" s="10">
        <v>0.29586361887344398</v>
      </c>
      <c r="V2883" s="10">
        <v>10.7</v>
      </c>
      <c r="W2883" s="10">
        <v>36.200000000000003</v>
      </c>
      <c r="X2883" s="10">
        <v>0.9</v>
      </c>
      <c r="Y2883" s="10">
        <v>1.0412154147668</v>
      </c>
      <c r="Z2883" s="10">
        <v>0.51019555323573196</v>
      </c>
      <c r="AA2883" s="10">
        <v>18.2</v>
      </c>
      <c r="AB2883" s="10">
        <v>36.700000000000003</v>
      </c>
      <c r="AC2883" s="10">
        <v>0.9</v>
      </c>
      <c r="AD2883" s="10">
        <v>1.00662462808884</v>
      </c>
      <c r="AE2883" s="10">
        <v>0.49324606776353203</v>
      </c>
      <c r="AF2883" s="10">
        <v>17.5</v>
      </c>
      <c r="AG2883" s="10">
        <v>36.9</v>
      </c>
      <c r="AH2883" s="10">
        <v>0.9</v>
      </c>
      <c r="AI2883" s="10">
        <v>2935</v>
      </c>
      <c r="AJ2883" s="10" t="s">
        <v>799</v>
      </c>
      <c r="AK2883" s="10">
        <v>11.1471187309453</v>
      </c>
      <c r="AL2883" s="10">
        <v>5.4620881781632002</v>
      </c>
      <c r="AM2883" s="10">
        <v>191.2</v>
      </c>
      <c r="AN2883" s="10">
        <v>37.4</v>
      </c>
      <c r="AO2883" s="10">
        <v>0.9</v>
      </c>
      <c r="AP2883" s="10">
        <v>11.5203687517732</v>
      </c>
      <c r="AQ2883" s="10">
        <v>5.6449806883688698</v>
      </c>
      <c r="AR2883" s="10">
        <v>199.2</v>
      </c>
      <c r="AS2883" s="10">
        <v>37.1</v>
      </c>
      <c r="AT2883" s="10">
        <v>0.9</v>
      </c>
      <c r="AU2883" s="10">
        <v>11.3892386492338</v>
      </c>
      <c r="AV2883" s="10">
        <v>5.5807269381245597</v>
      </c>
      <c r="AW2883" s="10">
        <v>198</v>
      </c>
      <c r="AX2883" s="10">
        <v>36.9</v>
      </c>
      <c r="AY2883" s="10">
        <v>0.9</v>
      </c>
      <c r="AZ2883" s="10">
        <v>2915</v>
      </c>
      <c r="BA2883" s="10" t="s">
        <v>738</v>
      </c>
      <c r="BB2883" s="10">
        <v>0.230709167568174</v>
      </c>
      <c r="BC2883" s="10">
        <v>0.11304749210840501</v>
      </c>
      <c r="BD2883" s="10">
        <v>4</v>
      </c>
      <c r="BE2883" s="10">
        <v>37</v>
      </c>
      <c r="BF2883" s="10">
        <v>0.9</v>
      </c>
      <c r="BG2883" s="10">
        <v>0.40155865922676898</v>
      </c>
      <c r="BH2883" s="10">
        <v>0.19676374302111699</v>
      </c>
      <c r="BI2883" s="10">
        <v>7</v>
      </c>
      <c r="BJ2883" s="10">
        <v>36.799999999999997</v>
      </c>
      <c r="BK2883" s="10">
        <v>0.9</v>
      </c>
      <c r="BL2883" s="10">
        <v>0.332720031930751</v>
      </c>
      <c r="BM2883" s="10">
        <v>0.163032815646068</v>
      </c>
      <c r="BN2883" s="10">
        <v>5.8</v>
      </c>
      <c r="BO2883" s="10">
        <v>36.799999999999997</v>
      </c>
      <c r="BP2883" s="10">
        <v>0.9</v>
      </c>
      <c r="BQ2883" s="10">
        <v>2902</v>
      </c>
      <c r="BR2883" s="10" t="s">
        <v>307</v>
      </c>
      <c r="BS2883" s="10">
        <v>0.109119200876839</v>
      </c>
      <c r="BT2883" s="10">
        <v>0</v>
      </c>
      <c r="BU2883" s="10">
        <v>6</v>
      </c>
      <c r="BV2883" s="10">
        <v>10.5</v>
      </c>
      <c r="BW2883" s="10">
        <v>1</v>
      </c>
      <c r="BX2883" s="10">
        <v>0.111197661845922</v>
      </c>
      <c r="BY2883" s="10">
        <v>0</v>
      </c>
      <c r="BZ2883" s="10">
        <v>6</v>
      </c>
      <c r="CA2883" s="10">
        <v>10.7</v>
      </c>
      <c r="CB2883" s="10">
        <v>1</v>
      </c>
      <c r="CC2883" s="10">
        <v>0.108079970392298</v>
      </c>
      <c r="CD2883" s="10">
        <v>0</v>
      </c>
      <c r="CE2883" s="10">
        <v>6</v>
      </c>
      <c r="CF2883" s="10">
        <v>10.4</v>
      </c>
      <c r="CG2883" s="10">
        <v>1</v>
      </c>
      <c r="CH2883" s="10">
        <v>3248</v>
      </c>
      <c r="CI2883" s="10" t="s">
        <v>306</v>
      </c>
      <c r="CJ2883" s="10">
        <v>0.15453991960008301</v>
      </c>
      <c r="CK2883" s="10">
        <v>5.1513306533360899E-2</v>
      </c>
      <c r="CL2883" s="10">
        <v>9</v>
      </c>
      <c r="CM2883" s="10">
        <v>10.45</v>
      </c>
      <c r="CN2883" s="10">
        <v>0.94868329805051399</v>
      </c>
      <c r="CO2883" s="10">
        <v>0.211971038447958</v>
      </c>
      <c r="CP2883" s="10">
        <v>5.2992759611989501E-2</v>
      </c>
      <c r="CQ2883" s="10">
        <v>12.2</v>
      </c>
      <c r="CR2883" s="10">
        <v>10.34</v>
      </c>
      <c r="CS2883" s="10">
        <v>0.97014250014533199</v>
      </c>
      <c r="CT2883" s="10">
        <v>0.193335108348174</v>
      </c>
      <c r="CU2883" s="10">
        <v>6.4445036116057897E-2</v>
      </c>
      <c r="CV2883" s="10">
        <v>11.1</v>
      </c>
      <c r="CW2883" s="10">
        <v>10.6</v>
      </c>
      <c r="CX2883" s="10">
        <v>0.94868329805051399</v>
      </c>
      <c r="CY2883" s="10">
        <v>2875</v>
      </c>
      <c r="CZ2883" s="10" t="s">
        <v>315</v>
      </c>
      <c r="DA2883" s="10">
        <v>1.4571726123259301</v>
      </c>
      <c r="DB2883" s="10">
        <v>0.601697679808741</v>
      </c>
      <c r="DC2883" s="10">
        <v>82</v>
      </c>
      <c r="DD2883" s="10">
        <v>11.1</v>
      </c>
      <c r="DE2883" s="10">
        <v>0.92430125245234696</v>
      </c>
      <c r="DF2883" s="10">
        <v>1.77361985007386</v>
      </c>
      <c r="DG2883" s="10">
        <v>0.96588851707843904</v>
      </c>
      <c r="DH2883" s="10">
        <v>106</v>
      </c>
      <c r="DI2883" s="10">
        <v>11</v>
      </c>
      <c r="DJ2883" s="10">
        <v>0.87821603591784403</v>
      </c>
      <c r="DK2883" s="10">
        <v>1.8521900565317</v>
      </c>
      <c r="DL2883" s="10">
        <v>0.59224814434924</v>
      </c>
      <c r="DM2883" s="10">
        <v>103</v>
      </c>
      <c r="DN2883" s="10">
        <v>10.9</v>
      </c>
      <c r="DO2883" s="10">
        <v>0.95249169656090005</v>
      </c>
    </row>
    <row r="2884" spans="1:119" x14ac:dyDescent="0.25">
      <c r="A2884" s="10">
        <v>2904</v>
      </c>
      <c r="R2884" s="10">
        <v>2936</v>
      </c>
      <c r="S2884" s="10" t="s">
        <v>800</v>
      </c>
      <c r="T2884" s="10">
        <v>0.93624274352328096</v>
      </c>
      <c r="U2884" s="10">
        <v>0.45875894432640801</v>
      </c>
      <c r="V2884" s="10">
        <v>16.5</v>
      </c>
      <c r="W2884" s="10">
        <v>36.4</v>
      </c>
      <c r="X2884" s="10">
        <v>0.9</v>
      </c>
      <c r="Y2884" s="10">
        <v>1.2161490822296399</v>
      </c>
      <c r="Z2884" s="10">
        <v>0.59591305029252395</v>
      </c>
      <c r="AA2884" s="10">
        <v>21.2</v>
      </c>
      <c r="AB2884" s="10">
        <v>36.799999999999997</v>
      </c>
      <c r="AC2884" s="10">
        <v>0.9</v>
      </c>
      <c r="AD2884" s="10">
        <v>1.2161490822296399</v>
      </c>
      <c r="AE2884" s="10">
        <v>0.59591305029252395</v>
      </c>
      <c r="AF2884" s="10">
        <v>21.2</v>
      </c>
      <c r="AG2884" s="10">
        <v>36.799999999999997</v>
      </c>
      <c r="AH2884" s="10">
        <v>0.9</v>
      </c>
      <c r="AI2884" s="10">
        <v>2936</v>
      </c>
      <c r="AJ2884" s="10" t="s">
        <v>800</v>
      </c>
      <c r="AK2884" s="10">
        <v>4.5707850863290398</v>
      </c>
      <c r="AL2884" s="10">
        <v>2.2396846923012301</v>
      </c>
      <c r="AM2884" s="10">
        <v>78.400000000000006</v>
      </c>
      <c r="AN2884" s="10">
        <v>37.4</v>
      </c>
      <c r="AO2884" s="10">
        <v>0.9</v>
      </c>
      <c r="AP2884" s="10">
        <v>6.62768202285746</v>
      </c>
      <c r="AQ2884" s="10">
        <v>3.2475641912001598</v>
      </c>
      <c r="AR2884" s="10">
        <v>114.6</v>
      </c>
      <c r="AS2884" s="10">
        <v>37.1</v>
      </c>
      <c r="AT2884" s="10">
        <v>0.9</v>
      </c>
      <c r="AU2884" s="10">
        <v>5.8568951647780096</v>
      </c>
      <c r="AV2884" s="10">
        <v>2.8698786307412201</v>
      </c>
      <c r="AW2884" s="10">
        <v>101</v>
      </c>
      <c r="AX2884" s="10">
        <v>37.200000000000003</v>
      </c>
      <c r="AY2884" s="10">
        <v>0.9</v>
      </c>
      <c r="AZ2884" s="10">
        <v>2916</v>
      </c>
      <c r="BA2884" s="10" t="s">
        <v>43</v>
      </c>
      <c r="BQ2884" s="10">
        <v>2903</v>
      </c>
      <c r="BR2884" s="10" t="s">
        <v>308</v>
      </c>
      <c r="CH2884" s="10">
        <v>2901</v>
      </c>
      <c r="CI2884" s="10" t="s">
        <v>291</v>
      </c>
      <c r="CY2884" s="10">
        <v>2876</v>
      </c>
      <c r="CZ2884" s="10" t="s">
        <v>306</v>
      </c>
      <c r="DA2884" s="10">
        <v>0.62397002314689798</v>
      </c>
      <c r="DB2884" s="10">
        <v>0.11484110855464399</v>
      </c>
      <c r="DC2884" s="10">
        <v>33</v>
      </c>
      <c r="DD2884" s="10">
        <v>11.1</v>
      </c>
      <c r="DE2884" s="10">
        <v>0.983481465547689</v>
      </c>
      <c r="DF2884" s="10">
        <v>0.73318002475918698</v>
      </c>
      <c r="DG2884" s="10">
        <v>0.120706467490841</v>
      </c>
      <c r="DH2884" s="10">
        <v>39</v>
      </c>
      <c r="DI2884" s="10">
        <v>11</v>
      </c>
      <c r="DJ2884" s="10">
        <v>0.98671721365774601</v>
      </c>
      <c r="DK2884" s="10">
        <v>0.76567672664164599</v>
      </c>
      <c r="DL2884" s="10">
        <v>0.113569275243498</v>
      </c>
      <c r="DM2884" s="10">
        <v>41</v>
      </c>
      <c r="DN2884" s="10">
        <v>10.9</v>
      </c>
      <c r="DO2884" s="10">
        <v>0.98917803588898201</v>
      </c>
    </row>
    <row r="2885" spans="1:119" x14ac:dyDescent="0.25">
      <c r="A2885" s="10">
        <v>2905</v>
      </c>
      <c r="R2885" s="10">
        <v>2937</v>
      </c>
      <c r="S2885" s="10" t="s">
        <v>399</v>
      </c>
      <c r="AI2885" s="10">
        <v>2937</v>
      </c>
      <c r="AJ2885" s="10" t="s">
        <v>399</v>
      </c>
      <c r="AZ2885" s="10">
        <v>2917</v>
      </c>
      <c r="BA2885" s="10" t="s">
        <v>284</v>
      </c>
      <c r="BQ2885" s="10">
        <v>2904</v>
      </c>
      <c r="BR2885" s="10" t="s">
        <v>310</v>
      </c>
      <c r="BS2885" s="10">
        <v>0.127033409223021</v>
      </c>
      <c r="BT2885" s="10">
        <v>3.17583523057553E-2</v>
      </c>
      <c r="BU2885" s="10">
        <v>7</v>
      </c>
      <c r="BV2885" s="10">
        <v>10.8</v>
      </c>
      <c r="BW2885" s="10">
        <v>0.97014250014533199</v>
      </c>
      <c r="BX2885" s="10">
        <v>0.16452704698373799</v>
      </c>
      <c r="BY2885" s="10">
        <v>2.7421174497289699E-2</v>
      </c>
      <c r="BZ2885" s="10">
        <v>9</v>
      </c>
      <c r="CA2885" s="10">
        <v>10.7</v>
      </c>
      <c r="CB2885" s="10">
        <v>0.98639392383214397</v>
      </c>
      <c r="CC2885" s="10">
        <v>0.23906778954932401</v>
      </c>
      <c r="CD2885" s="10">
        <v>2.9883473693665501E-2</v>
      </c>
      <c r="CE2885" s="10">
        <v>13</v>
      </c>
      <c r="CF2885" s="10">
        <v>10.7</v>
      </c>
      <c r="CG2885" s="10">
        <v>0.99227787671366796</v>
      </c>
      <c r="CH2885" s="10">
        <v>2902</v>
      </c>
      <c r="CI2885" s="10" t="s">
        <v>307</v>
      </c>
      <c r="CY2885" s="10">
        <v>2877</v>
      </c>
      <c r="CZ2885" s="10" t="s">
        <v>291</v>
      </c>
      <c r="DA2885" s="10">
        <v>8.7583729351169107E-2</v>
      </c>
      <c r="DB2885" s="10">
        <v>7.5071768015287796E-2</v>
      </c>
      <c r="DC2885" s="10">
        <v>6</v>
      </c>
      <c r="DD2885" s="10">
        <v>11.1</v>
      </c>
      <c r="DE2885" s="10">
        <v>0.75925660236529702</v>
      </c>
      <c r="DF2885" s="10">
        <v>7.4770125533898502E-2</v>
      </c>
      <c r="DG2885" s="10">
        <v>5.9029046474130403E-2</v>
      </c>
      <c r="DH2885" s="10">
        <v>5</v>
      </c>
      <c r="DI2885" s="10">
        <v>11</v>
      </c>
      <c r="DJ2885" s="10">
        <v>0.78488276553342595</v>
      </c>
      <c r="DK2885" s="10">
        <v>7.9146368377939605E-2</v>
      </c>
      <c r="DL2885" s="10">
        <v>5.1445139445660697E-2</v>
      </c>
      <c r="DM2885" s="10">
        <v>5</v>
      </c>
      <c r="DN2885" s="10">
        <v>10.9</v>
      </c>
      <c r="DO2885" s="10">
        <v>0.83844361630063702</v>
      </c>
    </row>
    <row r="2886" spans="1:119" x14ac:dyDescent="0.25">
      <c r="A2886" s="10">
        <v>2906</v>
      </c>
      <c r="R2886" s="10">
        <v>2938</v>
      </c>
      <c r="S2886" s="10" t="s">
        <v>44</v>
      </c>
      <c r="AI2886" s="10">
        <v>2938</v>
      </c>
      <c r="AJ2886" s="10" t="s">
        <v>44</v>
      </c>
      <c r="AZ2886" s="10">
        <v>2918</v>
      </c>
      <c r="BA2886" s="10" t="s">
        <v>285</v>
      </c>
      <c r="BE2886" s="10">
        <v>10.5</v>
      </c>
      <c r="BJ2886" s="10">
        <v>10.5</v>
      </c>
      <c r="BO2886" s="10">
        <v>10.5</v>
      </c>
      <c r="BQ2886" s="10">
        <v>2905</v>
      </c>
      <c r="BR2886" s="10" t="s">
        <v>301</v>
      </c>
      <c r="CH2886" s="10">
        <v>2903</v>
      </c>
      <c r="CI2886" s="10" t="s">
        <v>308</v>
      </c>
      <c r="CY2886" s="10">
        <v>2878</v>
      </c>
      <c r="CZ2886" s="10" t="s">
        <v>307</v>
      </c>
      <c r="DA2886" s="10">
        <v>1.92257639640145E-2</v>
      </c>
      <c r="DB2886" s="10">
        <v>0</v>
      </c>
      <c r="DC2886" s="10">
        <v>1</v>
      </c>
      <c r="DD2886" s="10">
        <v>11.1</v>
      </c>
      <c r="DE2886" s="10">
        <v>1</v>
      </c>
      <c r="DF2886" s="10">
        <v>1.90525588832576E-2</v>
      </c>
      <c r="DG2886" s="10">
        <v>0</v>
      </c>
      <c r="DH2886" s="10">
        <v>1</v>
      </c>
      <c r="DI2886" s="10">
        <v>11</v>
      </c>
      <c r="DJ2886" s="10">
        <v>1</v>
      </c>
      <c r="DK2886" s="10">
        <v>1.88793538025008E-2</v>
      </c>
      <c r="DL2886" s="10">
        <v>0</v>
      </c>
      <c r="DM2886" s="10">
        <v>1</v>
      </c>
      <c r="DN2886" s="10">
        <v>10.9</v>
      </c>
      <c r="DO2886" s="10">
        <v>1</v>
      </c>
    </row>
    <row r="2887" spans="1:119" x14ac:dyDescent="0.25">
      <c r="A2887" s="10">
        <v>2907</v>
      </c>
      <c r="R2887" s="10">
        <v>2939</v>
      </c>
      <c r="S2887" s="10" t="s">
        <v>43</v>
      </c>
      <c r="AI2887" s="10">
        <v>2939</v>
      </c>
      <c r="AJ2887" s="10" t="s">
        <v>43</v>
      </c>
      <c r="AZ2887" s="10">
        <v>2919</v>
      </c>
      <c r="BA2887" s="10" t="s">
        <v>289</v>
      </c>
      <c r="BE2887" s="10">
        <v>10.5</v>
      </c>
      <c r="BJ2887" s="10">
        <v>10.5</v>
      </c>
      <c r="BO2887" s="10">
        <v>10.5</v>
      </c>
      <c r="BQ2887" s="10">
        <v>2906</v>
      </c>
      <c r="BR2887" s="10" t="s">
        <v>316</v>
      </c>
      <c r="BS2887" s="10">
        <v>0.177462108631674</v>
      </c>
      <c r="BT2887" s="10">
        <v>5.9154036210557898E-2</v>
      </c>
      <c r="BU2887" s="10">
        <v>10</v>
      </c>
      <c r="BV2887" s="10">
        <v>10.8</v>
      </c>
      <c r="BW2887" s="10">
        <v>0.94868329805051399</v>
      </c>
      <c r="BX2887" s="10">
        <v>0.19340083505507399</v>
      </c>
      <c r="BY2887" s="10">
        <v>6.4466945018357896E-2</v>
      </c>
      <c r="BZ2887" s="10">
        <v>11</v>
      </c>
      <c r="CA2887" s="10">
        <v>10.7</v>
      </c>
      <c r="CB2887" s="10">
        <v>0.94868329805051399</v>
      </c>
      <c r="CC2887" s="10">
        <v>0.19340083505507399</v>
      </c>
      <c r="CD2887" s="10">
        <v>6.4466945018357896E-2</v>
      </c>
      <c r="CE2887" s="10">
        <v>11</v>
      </c>
      <c r="CF2887" s="10">
        <v>10.7</v>
      </c>
      <c r="CG2887" s="10">
        <v>0.94868329805051399</v>
      </c>
      <c r="CH2887" s="10">
        <v>2904</v>
      </c>
      <c r="CI2887" s="10" t="s">
        <v>310</v>
      </c>
      <c r="CJ2887" s="10">
        <v>6.7327942490469694E-2</v>
      </c>
      <c r="CK2887" s="10">
        <v>3.3663971245234799E-2</v>
      </c>
      <c r="CL2887" s="10">
        <v>4.0999999999999996</v>
      </c>
      <c r="CM2887" s="10">
        <v>10.6</v>
      </c>
      <c r="CN2887" s="10">
        <v>0.89442719099991597</v>
      </c>
      <c r="CO2887" s="10">
        <v>8.6266302807063697E-2</v>
      </c>
      <c r="CP2887" s="10">
        <v>2.8755434269021201E-2</v>
      </c>
      <c r="CQ2887" s="10">
        <v>5</v>
      </c>
      <c r="CR2887" s="10">
        <v>10.5</v>
      </c>
      <c r="CS2887" s="10">
        <v>0.94868329805051399</v>
      </c>
      <c r="CT2887" s="10">
        <v>0.104505463971986</v>
      </c>
      <c r="CU2887" s="10">
        <v>3.4835154657328601E-2</v>
      </c>
      <c r="CV2887" s="10">
        <v>6</v>
      </c>
      <c r="CW2887" s="10">
        <v>10.6</v>
      </c>
      <c r="CX2887" s="10">
        <v>0.94868329805051399</v>
      </c>
      <c r="CY2887" s="10">
        <v>2879</v>
      </c>
      <c r="CZ2887" s="10" t="s">
        <v>744</v>
      </c>
      <c r="DA2887" s="10">
        <v>3.1240964327266898</v>
      </c>
      <c r="DB2887" s="10">
        <v>0.99403068314030996</v>
      </c>
      <c r="DC2887" s="10">
        <v>52</v>
      </c>
      <c r="DD2887" s="10">
        <v>36.4</v>
      </c>
      <c r="DE2887" s="10">
        <v>0.952925780013262</v>
      </c>
      <c r="DF2887" s="10">
        <v>3.8954787293106201</v>
      </c>
      <c r="DG2887" s="10">
        <v>1.0084741888063</v>
      </c>
      <c r="DH2887" s="10">
        <v>64</v>
      </c>
      <c r="DI2887" s="10">
        <v>36.299999999999997</v>
      </c>
      <c r="DJ2887" s="10">
        <v>0.96808526729939204</v>
      </c>
      <c r="DK2887" s="10">
        <v>4.1747603075286799</v>
      </c>
      <c r="DL2887" s="10">
        <v>1.1350730790054899</v>
      </c>
      <c r="DM2887" s="10">
        <v>69</v>
      </c>
      <c r="DN2887" s="10">
        <v>36.200000000000003</v>
      </c>
      <c r="DO2887" s="10">
        <v>0.96496876745690197</v>
      </c>
    </row>
    <row r="2888" spans="1:119" x14ac:dyDescent="0.25">
      <c r="A2888" s="10">
        <v>2908</v>
      </c>
      <c r="R2888" s="10">
        <v>2940</v>
      </c>
      <c r="S2888" s="10" t="s">
        <v>284</v>
      </c>
      <c r="AI2888" s="10">
        <v>2940</v>
      </c>
      <c r="AJ2888" s="10" t="s">
        <v>284</v>
      </c>
      <c r="AZ2888" s="10">
        <v>2920</v>
      </c>
      <c r="BA2888" s="10" t="s">
        <v>297</v>
      </c>
      <c r="BQ2888" s="10">
        <v>2907</v>
      </c>
      <c r="BR2888" s="10" t="s">
        <v>311</v>
      </c>
      <c r="CH2888" s="10">
        <v>2905</v>
      </c>
      <c r="CI2888" s="10" t="s">
        <v>301</v>
      </c>
      <c r="CY2888" s="10">
        <v>2880</v>
      </c>
      <c r="CZ2888" s="10" t="s">
        <v>745</v>
      </c>
      <c r="DA2888" s="10">
        <v>5.9416911649954399E-2</v>
      </c>
      <c r="DB2888" s="10">
        <v>2.1083420262886999E-2</v>
      </c>
      <c r="DC2888" s="10">
        <v>1</v>
      </c>
      <c r="DD2888" s="10">
        <v>36.4</v>
      </c>
      <c r="DE2888" s="10">
        <v>0.94242774548124697</v>
      </c>
      <c r="DF2888" s="10">
        <v>6.2873444314750199E-2</v>
      </c>
      <c r="DG2888" s="10">
        <v>0</v>
      </c>
      <c r="DH2888" s="10">
        <v>1</v>
      </c>
      <c r="DI2888" s="10">
        <v>36.299999999999997</v>
      </c>
      <c r="DJ2888" s="10">
        <v>1</v>
      </c>
      <c r="DK2888" s="10">
        <v>6.2700239233993399E-2</v>
      </c>
      <c r="DL2888" s="10">
        <v>0</v>
      </c>
      <c r="DM2888" s="10">
        <v>1</v>
      </c>
      <c r="DN2888" s="10">
        <v>36.200000000000003</v>
      </c>
      <c r="DO2888" s="10">
        <v>1</v>
      </c>
    </row>
    <row r="2889" spans="1:119" x14ac:dyDescent="0.25">
      <c r="A2889" s="10">
        <v>2909</v>
      </c>
      <c r="R2889" s="10">
        <v>2941</v>
      </c>
      <c r="S2889" s="10" t="s">
        <v>304</v>
      </c>
      <c r="T2889" s="10">
        <v>6.0000000000000001E-3</v>
      </c>
      <c r="U2889" s="10">
        <v>1.2E-2</v>
      </c>
      <c r="V2889" s="10">
        <v>0.74266219486240004</v>
      </c>
      <c r="W2889" s="10">
        <v>10.43</v>
      </c>
      <c r="X2889" s="10">
        <v>0.44721359549995798</v>
      </c>
      <c r="Y2889" s="10">
        <v>6.0000000000000001E-3</v>
      </c>
      <c r="Z2889" s="10">
        <v>1.2E-2</v>
      </c>
      <c r="AA2889" s="10">
        <v>0.73560937249903502</v>
      </c>
      <c r="AB2889" s="10">
        <v>10.53</v>
      </c>
      <c r="AC2889" s="10">
        <v>0.44721359549995798</v>
      </c>
      <c r="AD2889" s="10">
        <v>1.2E-2</v>
      </c>
      <c r="AE2889" s="10">
        <v>1.2E-2</v>
      </c>
      <c r="AF2889" s="10">
        <v>0.93048043410567005</v>
      </c>
      <c r="AG2889" s="10">
        <v>10.53</v>
      </c>
      <c r="AH2889" s="10">
        <v>0.70710678118654802</v>
      </c>
      <c r="AI2889" s="10">
        <v>2941</v>
      </c>
      <c r="AJ2889" s="10" t="s">
        <v>304</v>
      </c>
      <c r="AK2889" s="10">
        <v>0.23977125739337499</v>
      </c>
      <c r="AL2889" s="10">
        <v>0.17982844304503101</v>
      </c>
      <c r="AM2889" s="10">
        <v>16.8</v>
      </c>
      <c r="AN2889" s="10">
        <v>10.3</v>
      </c>
      <c r="AO2889" s="10">
        <v>0.8</v>
      </c>
      <c r="AP2889" s="10">
        <v>0.26358933923002797</v>
      </c>
      <c r="AQ2889" s="10">
        <v>0.15937960046466801</v>
      </c>
      <c r="AR2889" s="10">
        <v>17.100000000000001</v>
      </c>
      <c r="AS2889" s="10">
        <v>10.4</v>
      </c>
      <c r="AT2889" s="10">
        <v>0.85573198358059099</v>
      </c>
      <c r="AU2889" s="10">
        <v>0.24834191216594001</v>
      </c>
      <c r="AV2889" s="10">
        <v>0.158035762287416</v>
      </c>
      <c r="AW2889" s="10">
        <v>16.5</v>
      </c>
      <c r="AX2889" s="10">
        <v>10.3</v>
      </c>
      <c r="AY2889" s="10">
        <v>0.84366148773210703</v>
      </c>
      <c r="AZ2889" s="10">
        <v>2921</v>
      </c>
      <c r="BA2889" s="10" t="s">
        <v>299</v>
      </c>
      <c r="BE2889" s="10">
        <v>10.5</v>
      </c>
      <c r="BJ2889" s="10">
        <v>10.5</v>
      </c>
      <c r="BO2889" s="10">
        <v>10.5</v>
      </c>
      <c r="BQ2889" s="10">
        <v>2908</v>
      </c>
      <c r="BR2889" s="10" t="s">
        <v>312</v>
      </c>
      <c r="BS2889" s="10">
        <v>9.3530743608719394E-2</v>
      </c>
      <c r="BT2889" s="10">
        <v>0</v>
      </c>
      <c r="BU2889" s="10">
        <v>5</v>
      </c>
      <c r="BV2889" s="10">
        <v>10.8</v>
      </c>
      <c r="BW2889" s="10">
        <v>1</v>
      </c>
      <c r="BX2889" s="10">
        <v>9.2664718204934896E-2</v>
      </c>
      <c r="BY2889" s="10">
        <v>0</v>
      </c>
      <c r="BZ2889" s="10">
        <v>5</v>
      </c>
      <c r="CA2889" s="10">
        <v>10.7</v>
      </c>
      <c r="CB2889" s="10">
        <v>1</v>
      </c>
      <c r="CC2889" s="10">
        <v>9.2664718204934896E-2</v>
      </c>
      <c r="CD2889" s="10">
        <v>0</v>
      </c>
      <c r="CE2889" s="10">
        <v>5</v>
      </c>
      <c r="CF2889" s="10">
        <v>10.7</v>
      </c>
      <c r="CG2889" s="10">
        <v>1</v>
      </c>
      <c r="CH2889" s="10">
        <v>2906</v>
      </c>
      <c r="CI2889" s="10" t="s">
        <v>316</v>
      </c>
      <c r="CJ2889" s="10">
        <v>7.9192003384180198E-2</v>
      </c>
      <c r="CK2889" s="10">
        <v>7.9192003384180198E-2</v>
      </c>
      <c r="CL2889" s="10">
        <v>6.1</v>
      </c>
      <c r="CM2889" s="10">
        <v>10.6</v>
      </c>
      <c r="CN2889" s="10">
        <v>0.70710678118654802</v>
      </c>
      <c r="CY2889" s="10">
        <v>2881</v>
      </c>
      <c r="CZ2889" s="10" t="s">
        <v>746</v>
      </c>
      <c r="DA2889" s="10">
        <v>0.364739516072147</v>
      </c>
      <c r="DB2889" s="10">
        <v>0.10030336691984</v>
      </c>
      <c r="DC2889" s="10">
        <v>6</v>
      </c>
      <c r="DD2889" s="10">
        <v>36.4</v>
      </c>
      <c r="DE2889" s="10">
        <v>0.96420539280379003</v>
      </c>
      <c r="DF2889" s="10">
        <v>0.42562314946757102</v>
      </c>
      <c r="DG2889" s="10">
        <v>0.11200609196515</v>
      </c>
      <c r="DH2889" s="10">
        <v>7</v>
      </c>
      <c r="DI2889" s="10">
        <v>36.299999999999997</v>
      </c>
      <c r="DJ2889" s="10">
        <v>0.96707453726264603</v>
      </c>
      <c r="DK2889" s="10">
        <v>0.483647270396033</v>
      </c>
      <c r="DL2889" s="10">
        <v>0.133002999358909</v>
      </c>
      <c r="DM2889" s="10">
        <v>8</v>
      </c>
      <c r="DN2889" s="10">
        <v>36.200000000000003</v>
      </c>
      <c r="DO2889" s="10">
        <v>0.96420539280379003</v>
      </c>
    </row>
    <row r="2890" spans="1:119" x14ac:dyDescent="0.25">
      <c r="A2890" s="10">
        <v>2910</v>
      </c>
      <c r="R2890" s="10">
        <v>2942</v>
      </c>
      <c r="S2890" s="10" t="s">
        <v>305</v>
      </c>
      <c r="V2890" s="10" t="s">
        <v>12</v>
      </c>
      <c r="W2890" s="10">
        <v>10.43</v>
      </c>
      <c r="X2890" s="10">
        <v>0.93</v>
      </c>
      <c r="AA2890" s="10" t="s">
        <v>12</v>
      </c>
      <c r="AB2890" s="10">
        <v>10.53</v>
      </c>
      <c r="AC2890" s="10">
        <v>0.93</v>
      </c>
      <c r="AF2890" s="10" t="s">
        <v>12</v>
      </c>
      <c r="AG2890" s="10">
        <v>10.53</v>
      </c>
      <c r="AH2890" s="10">
        <v>0.93</v>
      </c>
      <c r="AI2890" s="10">
        <v>2942</v>
      </c>
      <c r="AJ2890" s="10" t="s">
        <v>305</v>
      </c>
      <c r="AZ2890" s="10">
        <v>2922</v>
      </c>
      <c r="BA2890" s="10" t="s">
        <v>309</v>
      </c>
      <c r="BQ2890" s="10">
        <v>2909</v>
      </c>
      <c r="BR2890" s="10" t="s">
        <v>739</v>
      </c>
      <c r="BS2890" s="10">
        <v>2.3659481414513399</v>
      </c>
      <c r="BT2890" s="10">
        <v>-4.3583255237261396</v>
      </c>
      <c r="BU2890" s="10">
        <v>23.8</v>
      </c>
      <c r="BV2890" s="10">
        <v>120.3</v>
      </c>
      <c r="BW2890" s="10">
        <v>0.477091862904234</v>
      </c>
      <c r="BX2890" s="10">
        <v>2.60769552064489</v>
      </c>
      <c r="BY2890" s="10">
        <v>-4.2375052210479502</v>
      </c>
      <c r="BZ2890" s="10">
        <v>23.8</v>
      </c>
      <c r="CA2890" s="10">
        <v>120.7</v>
      </c>
      <c r="CB2890" s="10">
        <v>0.52409742566433504</v>
      </c>
      <c r="CC2890" s="10">
        <v>3.0215178929656701</v>
      </c>
      <c r="CD2890" s="10">
        <v>-3.9427123725283799</v>
      </c>
      <c r="CE2890" s="10">
        <v>23.8</v>
      </c>
      <c r="CF2890" s="10">
        <v>120.5</v>
      </c>
      <c r="CG2890" s="10">
        <v>0.60827580071306497</v>
      </c>
      <c r="CH2890" s="10">
        <v>2907</v>
      </c>
      <c r="CI2890" s="10" t="s">
        <v>311</v>
      </c>
      <c r="CJ2890" s="10">
        <v>7.2700855565804801E-2</v>
      </c>
      <c r="CK2890" s="10">
        <v>7.2700855565804801E-2</v>
      </c>
      <c r="CL2890" s="10">
        <v>5.6</v>
      </c>
      <c r="CM2890" s="10">
        <v>10.6</v>
      </c>
      <c r="CN2890" s="10">
        <v>0.70710678118654802</v>
      </c>
      <c r="CO2890" s="10">
        <v>7.8444909012631306E-2</v>
      </c>
      <c r="CP2890" s="10">
        <v>7.8444909012631306E-2</v>
      </c>
      <c r="CQ2890" s="10">
        <v>6.1</v>
      </c>
      <c r="CR2890" s="10">
        <v>10.5</v>
      </c>
      <c r="CS2890" s="10">
        <v>0.70710678118654802</v>
      </c>
      <c r="CT2890" s="10">
        <v>6.8806166874779501E-2</v>
      </c>
      <c r="CU2890" s="10">
        <v>6.8806166874779501E-2</v>
      </c>
      <c r="CV2890" s="10">
        <v>5.3</v>
      </c>
      <c r="CW2890" s="10">
        <v>10.6</v>
      </c>
      <c r="CX2890" s="10">
        <v>0.70710678118654802</v>
      </c>
      <c r="CY2890" s="10">
        <v>2882</v>
      </c>
      <c r="CZ2890" s="10" t="s">
        <v>10</v>
      </c>
    </row>
    <row r="2891" spans="1:119" x14ac:dyDescent="0.25">
      <c r="A2891" s="10">
        <v>2911</v>
      </c>
      <c r="R2891" s="10">
        <v>2943</v>
      </c>
      <c r="S2891" s="10" t="s">
        <v>315</v>
      </c>
      <c r="T2891" s="10">
        <v>8.0000000000000002E-3</v>
      </c>
      <c r="U2891" s="10">
        <v>2E-3</v>
      </c>
      <c r="V2891" s="10">
        <v>0.45646714148564099</v>
      </c>
      <c r="W2891" s="10">
        <v>10.43</v>
      </c>
      <c r="X2891" s="10">
        <v>0.97014250014533199</v>
      </c>
      <c r="Y2891" s="10">
        <v>8.0000000000000002E-3</v>
      </c>
      <c r="Z2891" s="10">
        <v>2E-3</v>
      </c>
      <c r="AA2891" s="10">
        <v>0.45213222086374499</v>
      </c>
      <c r="AB2891" s="10">
        <v>10.53</v>
      </c>
      <c r="AC2891" s="10">
        <v>0.97014250014533199</v>
      </c>
      <c r="AD2891" s="10">
        <v>8.0000000000000002E-3</v>
      </c>
      <c r="AE2891" s="10">
        <v>2E-3</v>
      </c>
      <c r="AF2891" s="10">
        <v>0.45213222086374499</v>
      </c>
      <c r="AG2891" s="10">
        <v>10.53</v>
      </c>
      <c r="AH2891" s="10">
        <v>0.97014250014533199</v>
      </c>
      <c r="AI2891" s="10">
        <v>2943</v>
      </c>
      <c r="AJ2891" s="10" t="s">
        <v>315</v>
      </c>
      <c r="AK2891" s="10">
        <v>8.4623135134548194E-3</v>
      </c>
      <c r="AL2891" s="10">
        <v>2.8207711711516E-3</v>
      </c>
      <c r="AM2891" s="10">
        <v>0.5</v>
      </c>
      <c r="AN2891" s="10">
        <v>10.3</v>
      </c>
      <c r="AO2891" s="10">
        <v>0.94868329805051399</v>
      </c>
      <c r="AP2891" s="10">
        <v>8.54447189708059E-3</v>
      </c>
      <c r="AQ2891" s="10">
        <v>2.8481572990268602E-3</v>
      </c>
      <c r="AR2891" s="10">
        <v>0.5</v>
      </c>
      <c r="AS2891" s="10">
        <v>10.4</v>
      </c>
      <c r="AT2891" s="10">
        <v>0.94868329805051399</v>
      </c>
      <c r="AU2891" s="10">
        <v>8.4623135134548194E-3</v>
      </c>
      <c r="AV2891" s="10">
        <v>2.8207711711516E-3</v>
      </c>
      <c r="AW2891" s="10">
        <v>0.5</v>
      </c>
      <c r="AX2891" s="10">
        <v>10.3</v>
      </c>
      <c r="AY2891" s="10">
        <v>0.94868329805051399</v>
      </c>
      <c r="AZ2891" s="10">
        <v>2923</v>
      </c>
      <c r="BA2891" s="10" t="s">
        <v>300</v>
      </c>
      <c r="BE2891" s="10">
        <v>10.5</v>
      </c>
      <c r="BJ2891" s="10">
        <v>10.5</v>
      </c>
      <c r="BO2891" s="10">
        <v>10.5</v>
      </c>
      <c r="BQ2891" s="10">
        <v>2910</v>
      </c>
      <c r="BR2891" s="10" t="s">
        <v>733</v>
      </c>
      <c r="BS2891" s="10">
        <v>18.5787470464637</v>
      </c>
      <c r="BT2891" s="10">
        <v>0.52705665380038802</v>
      </c>
      <c r="BU2891" s="10">
        <v>89.2</v>
      </c>
      <c r="BV2891" s="10">
        <v>120.3</v>
      </c>
      <c r="BW2891" s="10">
        <v>0.99959784847315603</v>
      </c>
      <c r="BX2891" s="10">
        <v>18.511273920565799</v>
      </c>
      <c r="BY2891" s="10">
        <v>0.647247339879924</v>
      </c>
      <c r="BZ2891" s="10">
        <v>88.6</v>
      </c>
      <c r="CA2891" s="10">
        <v>120.7</v>
      </c>
      <c r="CB2891" s="10">
        <v>0.99938928308358799</v>
      </c>
      <c r="CC2891" s="10">
        <v>15.528294892206899</v>
      </c>
      <c r="CD2891" s="10">
        <v>0.80318766683828802</v>
      </c>
      <c r="CE2891" s="10">
        <v>74.5</v>
      </c>
      <c r="CF2891" s="10">
        <v>120.5</v>
      </c>
      <c r="CG2891" s="10">
        <v>0.99866498494210898</v>
      </c>
      <c r="CH2891" s="10">
        <v>2908</v>
      </c>
      <c r="CI2891" s="10" t="s">
        <v>312</v>
      </c>
      <c r="CT2891" s="10">
        <v>2.04894682332168E-2</v>
      </c>
      <c r="CU2891" s="10">
        <v>8.1957872932867208E-3</v>
      </c>
      <c r="CV2891" s="10">
        <v>1.2</v>
      </c>
      <c r="CW2891" s="10">
        <v>10.6</v>
      </c>
      <c r="CX2891" s="10">
        <v>0.93</v>
      </c>
      <c r="CY2891" s="10">
        <v>2883</v>
      </c>
      <c r="CZ2891" s="10" t="s">
        <v>11</v>
      </c>
    </row>
    <row r="2892" spans="1:119" x14ac:dyDescent="0.25">
      <c r="A2892" s="10">
        <v>2912</v>
      </c>
      <c r="R2892" s="10">
        <v>2944</v>
      </c>
      <c r="S2892" s="10" t="s">
        <v>289</v>
      </c>
      <c r="V2892" s="10" t="s">
        <v>12</v>
      </c>
      <c r="W2892" s="10">
        <v>10.43</v>
      </c>
      <c r="X2892" s="10">
        <v>0.93</v>
      </c>
      <c r="AA2892" s="10" t="s">
        <v>12</v>
      </c>
      <c r="AB2892" s="10">
        <v>10.53</v>
      </c>
      <c r="AC2892" s="10">
        <v>0.93</v>
      </c>
      <c r="AF2892" s="10" t="s">
        <v>12</v>
      </c>
      <c r="AG2892" s="10">
        <v>10.53</v>
      </c>
      <c r="AH2892" s="10">
        <v>0.93</v>
      </c>
      <c r="AI2892" s="10">
        <v>2944</v>
      </c>
      <c r="AJ2892" s="10" t="s">
        <v>289</v>
      </c>
      <c r="AN2892" s="10">
        <v>10.3</v>
      </c>
      <c r="AO2892" s="10">
        <v>0.93</v>
      </c>
      <c r="AS2892" s="10">
        <v>10.4</v>
      </c>
      <c r="AT2892" s="10">
        <v>0.93</v>
      </c>
      <c r="AX2892" s="10">
        <v>10.3</v>
      </c>
      <c r="AY2892" s="10">
        <v>0.93</v>
      </c>
      <c r="AZ2892" s="10">
        <v>2924</v>
      </c>
      <c r="BA2892" s="10" t="s">
        <v>310</v>
      </c>
      <c r="BQ2892" s="10">
        <v>2911</v>
      </c>
      <c r="BR2892" s="10" t="s">
        <v>734</v>
      </c>
      <c r="BS2892" s="10">
        <v>12.722969843140501</v>
      </c>
      <c r="BT2892" s="10">
        <v>1.12735175825296</v>
      </c>
      <c r="BU2892" s="10">
        <v>61.3</v>
      </c>
      <c r="BV2892" s="10">
        <v>120.3</v>
      </c>
      <c r="BW2892" s="10">
        <v>0.99609731297486104</v>
      </c>
      <c r="BX2892" s="10">
        <v>12.879994439701299</v>
      </c>
      <c r="BY2892" s="10">
        <v>1.2522216816376299</v>
      </c>
      <c r="BZ2892" s="10">
        <v>61.9</v>
      </c>
      <c r="CA2892" s="10">
        <v>120.7</v>
      </c>
      <c r="CB2892" s="10">
        <v>0.99530716176670497</v>
      </c>
      <c r="CC2892" s="10">
        <v>13.0456448830338</v>
      </c>
      <c r="CD2892" s="10">
        <v>0.88146249209687899</v>
      </c>
      <c r="CE2892" s="10">
        <v>62.7</v>
      </c>
      <c r="CF2892" s="10">
        <v>120.4</v>
      </c>
      <c r="CG2892" s="10">
        <v>0.997725098286392</v>
      </c>
      <c r="CH2892" s="10">
        <v>2909</v>
      </c>
      <c r="CI2892" s="10" t="s">
        <v>739</v>
      </c>
      <c r="CJ2892" s="10">
        <v>0.5</v>
      </c>
      <c r="CK2892" s="10">
        <v>4.3</v>
      </c>
      <c r="CL2892" s="10">
        <v>20.5</v>
      </c>
      <c r="CM2892" s="10">
        <v>117</v>
      </c>
      <c r="CN2892" s="10">
        <v>8.7046969676381994E-2</v>
      </c>
      <c r="CO2892" s="10">
        <v>0.7</v>
      </c>
      <c r="CP2892" s="10">
        <v>4.2</v>
      </c>
      <c r="CQ2892" s="10">
        <v>21.5</v>
      </c>
      <c r="CR2892" s="10">
        <v>116.6</v>
      </c>
      <c r="CS2892" s="10">
        <v>0.15496776884521199</v>
      </c>
      <c r="CT2892" s="10">
        <v>0.5</v>
      </c>
      <c r="CU2892" s="10">
        <v>4.4000000000000004</v>
      </c>
      <c r="CV2892" s="10">
        <v>20.5</v>
      </c>
      <c r="CW2892" s="10">
        <v>117.2</v>
      </c>
      <c r="CX2892" s="10">
        <v>0.146903586495709</v>
      </c>
      <c r="CY2892" s="10">
        <v>2884</v>
      </c>
      <c r="CZ2892" s="10" t="s">
        <v>285</v>
      </c>
      <c r="DA2892" s="10">
        <v>0.34191560222782202</v>
      </c>
      <c r="DB2892" s="10">
        <v>9.7030103334922499E-2</v>
      </c>
      <c r="DC2892" s="10">
        <v>19</v>
      </c>
      <c r="DD2892" s="10">
        <v>10.8</v>
      </c>
      <c r="DE2892" s="10">
        <v>0.962012987262993</v>
      </c>
      <c r="DF2892" s="10">
        <v>0.37691432945443099</v>
      </c>
      <c r="DG2892" s="10">
        <v>9.6983804070146007E-2</v>
      </c>
      <c r="DH2892" s="10">
        <v>21</v>
      </c>
      <c r="DI2892" s="10">
        <v>10.7</v>
      </c>
      <c r="DJ2892" s="10">
        <v>0.96845389217598199</v>
      </c>
      <c r="DK2892" s="10">
        <v>0.37757152185731302</v>
      </c>
      <c r="DL2892" s="10">
        <v>9.4392880464328296E-2</v>
      </c>
      <c r="DM2892" s="10">
        <v>21</v>
      </c>
      <c r="DN2892" s="10">
        <v>10.7</v>
      </c>
      <c r="DO2892" s="10">
        <v>0.97014250014533199</v>
      </c>
    </row>
    <row r="2893" spans="1:119" x14ac:dyDescent="0.25">
      <c r="A2893" s="10">
        <v>2913</v>
      </c>
      <c r="R2893" s="10">
        <v>2945</v>
      </c>
      <c r="S2893" s="10" t="s">
        <v>306</v>
      </c>
      <c r="T2893" s="10">
        <v>0.200683291329812</v>
      </c>
      <c r="U2893" s="10">
        <v>0.125427057081132</v>
      </c>
      <c r="V2893" s="10">
        <v>13.1</v>
      </c>
      <c r="W2893" s="10">
        <v>10.43</v>
      </c>
      <c r="X2893" s="10">
        <v>0.84799830400508802</v>
      </c>
      <c r="Y2893" s="10">
        <v>0.27315621244994598</v>
      </c>
      <c r="Z2893" s="10">
        <v>0.182104141633297</v>
      </c>
      <c r="AA2893" s="10">
        <v>18</v>
      </c>
      <c r="AB2893" s="10">
        <v>10.53</v>
      </c>
      <c r="AC2893" s="10">
        <v>0.83205029433784405</v>
      </c>
      <c r="AD2893" s="10">
        <v>0.32273763744797901</v>
      </c>
      <c r="AE2893" s="10">
        <v>0.225916346213585</v>
      </c>
      <c r="AF2893" s="10">
        <v>21.6</v>
      </c>
      <c r="AG2893" s="10">
        <v>10.53</v>
      </c>
      <c r="AH2893" s="10">
        <v>0.81923192051904004</v>
      </c>
      <c r="AI2893" s="10">
        <v>2945</v>
      </c>
      <c r="AJ2893" s="10" t="s">
        <v>306</v>
      </c>
      <c r="AK2893" s="10">
        <v>0.43067388160766901</v>
      </c>
      <c r="AL2893" s="10">
        <v>0.10133503096651</v>
      </c>
      <c r="AM2893" s="10">
        <v>24.8</v>
      </c>
      <c r="AN2893" s="10">
        <v>10.3</v>
      </c>
      <c r="AO2893" s="10">
        <v>0.97341716833357605</v>
      </c>
      <c r="AP2893" s="10">
        <v>0.41088370026048898</v>
      </c>
      <c r="AQ2893" s="10">
        <v>9.4057714517461199E-2</v>
      </c>
      <c r="AR2893" s="10">
        <v>23.4</v>
      </c>
      <c r="AS2893" s="10">
        <v>10.4</v>
      </c>
      <c r="AT2893" s="10">
        <v>0.974785564394408</v>
      </c>
      <c r="AU2893" s="10">
        <v>0.66335636870980497</v>
      </c>
      <c r="AV2893" s="10">
        <v>0.148196635562829</v>
      </c>
      <c r="AW2893" s="10">
        <v>38.1</v>
      </c>
      <c r="AX2893" s="10">
        <v>10.3</v>
      </c>
      <c r="AY2893" s="10">
        <v>0.97594215030262299</v>
      </c>
      <c r="AZ2893" s="10">
        <v>3223</v>
      </c>
      <c r="BA2893" s="10" t="s">
        <v>316</v>
      </c>
      <c r="BB2893" s="10">
        <v>0.106474754096288</v>
      </c>
      <c r="BC2893" s="10">
        <v>0.10367278688322799</v>
      </c>
      <c r="BD2893" s="10">
        <v>7.8</v>
      </c>
      <c r="BE2893" s="10">
        <v>11</v>
      </c>
      <c r="BF2893" s="10">
        <v>0.71647118810478905</v>
      </c>
      <c r="BG2893" s="10">
        <v>0.20475411497559301</v>
      </c>
      <c r="BH2893" s="10">
        <v>0.16494081484145001</v>
      </c>
      <c r="BI2893" s="10">
        <v>13.8</v>
      </c>
      <c r="BJ2893" s="10">
        <v>11</v>
      </c>
      <c r="BK2893" s="10">
        <v>0.77875390908328301</v>
      </c>
      <c r="BL2893" s="10">
        <v>0.12520616395881701</v>
      </c>
      <c r="BM2893" s="10">
        <v>6.8863390177349396E-2</v>
      </c>
      <c r="BN2893" s="10">
        <v>7.5</v>
      </c>
      <c r="BO2893" s="10">
        <v>11</v>
      </c>
      <c r="BP2893" s="10">
        <v>0.876215908676647</v>
      </c>
      <c r="BQ2893" s="10">
        <v>2912</v>
      </c>
      <c r="BR2893" s="10" t="s">
        <v>735</v>
      </c>
      <c r="CH2893" s="10">
        <v>2910</v>
      </c>
      <c r="CI2893" s="10" t="s">
        <v>733</v>
      </c>
      <c r="CJ2893" s="10">
        <v>16.100000000000001</v>
      </c>
      <c r="CK2893" s="10">
        <v>0.1</v>
      </c>
      <c r="CL2893" s="10">
        <v>79.3</v>
      </c>
      <c r="CM2893" s="10">
        <v>117</v>
      </c>
      <c r="CN2893" s="10">
        <v>0.99965990892133405</v>
      </c>
      <c r="CO2893" s="10">
        <v>15.3</v>
      </c>
      <c r="CP2893" s="10">
        <v>0.2</v>
      </c>
      <c r="CQ2893" s="10">
        <v>76.2</v>
      </c>
      <c r="CR2893" s="10">
        <v>116.6</v>
      </c>
      <c r="CS2893" s="10">
        <v>0.99997041551409804</v>
      </c>
      <c r="CT2893" s="10">
        <v>12.1</v>
      </c>
      <c r="CU2893" s="10">
        <v>1.6</v>
      </c>
      <c r="CV2893" s="10">
        <v>65</v>
      </c>
      <c r="CW2893" s="10">
        <v>117.2</v>
      </c>
      <c r="CX2893" s="10">
        <v>0.99930198054490904</v>
      </c>
      <c r="CY2893" s="10">
        <v>2885</v>
      </c>
      <c r="CZ2893" s="10" t="s">
        <v>304</v>
      </c>
      <c r="DA2893" s="10">
        <v>0.40089160652418099</v>
      </c>
      <c r="DB2893" s="10">
        <v>9.2990321100969803E-2</v>
      </c>
      <c r="DC2893" s="10">
        <v>22</v>
      </c>
      <c r="DD2893" s="10">
        <v>10.8</v>
      </c>
      <c r="DE2893" s="10">
        <v>0.97413668746884396</v>
      </c>
      <c r="DF2893" s="10">
        <v>0.44699783814655297</v>
      </c>
      <c r="DG2893" s="10">
        <v>0.121908501312696</v>
      </c>
      <c r="DH2893" s="10">
        <v>25</v>
      </c>
      <c r="DI2893" s="10">
        <v>10.7</v>
      </c>
      <c r="DJ2893" s="10">
        <v>0.96476382123773197</v>
      </c>
      <c r="DK2893" s="10">
        <v>0.43041928422435</v>
      </c>
      <c r="DL2893" s="10">
        <v>0.112151503635922</v>
      </c>
      <c r="DM2893" s="10">
        <v>24</v>
      </c>
      <c r="DN2893" s="10">
        <v>10.7</v>
      </c>
      <c r="DO2893" s="10">
        <v>0.96768960129024295</v>
      </c>
    </row>
    <row r="2894" spans="1:119" x14ac:dyDescent="0.25">
      <c r="A2894" s="10">
        <v>2914</v>
      </c>
      <c r="R2894" s="10">
        <v>2946</v>
      </c>
      <c r="S2894" s="10" t="s">
        <v>307</v>
      </c>
      <c r="T2894" s="10">
        <v>0.18787546921021001</v>
      </c>
      <c r="U2894" s="10">
        <v>0.14390461471420299</v>
      </c>
      <c r="V2894" s="10">
        <v>13.1</v>
      </c>
      <c r="W2894" s="10">
        <v>10.43</v>
      </c>
      <c r="X2894" s="10">
        <v>0.79387814600163997</v>
      </c>
      <c r="Y2894" s="10">
        <v>0.396613691506504</v>
      </c>
      <c r="Z2894" s="10">
        <v>0.32169777199971999</v>
      </c>
      <c r="AA2894" s="10">
        <v>28</v>
      </c>
      <c r="AB2894" s="10">
        <v>10.53</v>
      </c>
      <c r="AC2894" s="10">
        <v>0.77664164141762004</v>
      </c>
      <c r="AD2894" s="10">
        <v>0.34407172614359299</v>
      </c>
      <c r="AE2894" s="10">
        <v>0.29919280534225501</v>
      </c>
      <c r="AF2894" s="10">
        <v>25</v>
      </c>
      <c r="AG2894" s="10">
        <v>10.53</v>
      </c>
      <c r="AH2894" s="10">
        <v>0.75460552216350496</v>
      </c>
      <c r="AI2894" s="10">
        <v>2946</v>
      </c>
      <c r="AJ2894" s="10" t="s">
        <v>307</v>
      </c>
      <c r="AK2894" s="10">
        <v>0.65941217297369403</v>
      </c>
      <c r="AL2894" s="10">
        <v>0.101778835393765</v>
      </c>
      <c r="AM2894" s="10">
        <v>37.4</v>
      </c>
      <c r="AN2894" s="10">
        <v>10.3</v>
      </c>
      <c r="AO2894" s="10">
        <v>0.98829706550355201</v>
      </c>
      <c r="AP2894" s="10">
        <v>0.69922349730858002</v>
      </c>
      <c r="AQ2894" s="10">
        <v>0.11064635561806099</v>
      </c>
      <c r="AR2894" s="10">
        <v>39.299999999999997</v>
      </c>
      <c r="AS2894" s="10">
        <v>10.4</v>
      </c>
      <c r="AT2894" s="10">
        <v>0.98771010568315798</v>
      </c>
      <c r="AU2894" s="10">
        <v>0.891360568399574</v>
      </c>
      <c r="AV2894" s="10">
        <v>0.142695880467476</v>
      </c>
      <c r="AW2894" s="10">
        <v>50.6</v>
      </c>
      <c r="AX2894" s="10">
        <v>10.3</v>
      </c>
      <c r="AY2894" s="10">
        <v>0.98742711560403695</v>
      </c>
      <c r="AZ2894" s="10">
        <v>3224</v>
      </c>
      <c r="BA2894" s="10" t="s">
        <v>312</v>
      </c>
      <c r="BB2894" s="10">
        <v>9.5503774103040104E-2</v>
      </c>
      <c r="BC2894" s="10">
        <v>8.7545126261120099E-2</v>
      </c>
      <c r="BD2894" s="10">
        <v>6.8</v>
      </c>
      <c r="BE2894" s="10">
        <v>11</v>
      </c>
      <c r="BF2894" s="10">
        <v>0.73715414020074099</v>
      </c>
      <c r="BG2894" s="10">
        <v>0.186604977540865</v>
      </c>
      <c r="BH2894" s="10">
        <v>0.118422389593241</v>
      </c>
      <c r="BI2894" s="10">
        <v>11.6</v>
      </c>
      <c r="BJ2894" s="10">
        <v>11</v>
      </c>
      <c r="BK2894" s="10">
        <v>0.844329420182933</v>
      </c>
      <c r="BL2894" s="10">
        <v>0.17429833506237899</v>
      </c>
      <c r="BM2894" s="10">
        <v>0.10936366121561</v>
      </c>
      <c r="BN2894" s="10">
        <v>10.8</v>
      </c>
      <c r="BO2894" s="10">
        <v>11</v>
      </c>
      <c r="BP2894" s="10">
        <v>0.84706389450814801</v>
      </c>
      <c r="BQ2894" s="10">
        <v>2913</v>
      </c>
      <c r="BR2894" s="10" t="s">
        <v>736</v>
      </c>
      <c r="BS2894" s="10">
        <v>1.50233756921505</v>
      </c>
      <c r="BT2894" s="10">
        <v>0.73614540891537505</v>
      </c>
      <c r="BU2894" s="10">
        <v>25.7</v>
      </c>
      <c r="BV2894" s="10">
        <v>37.5</v>
      </c>
      <c r="BW2894" s="10">
        <v>0.9</v>
      </c>
      <c r="BX2894" s="10">
        <v>1.8881518866010201</v>
      </c>
      <c r="BY2894" s="10">
        <v>0.92519442443449995</v>
      </c>
      <c r="BZ2894" s="10">
        <v>32.299999999999997</v>
      </c>
      <c r="CA2894" s="10">
        <v>37.5</v>
      </c>
      <c r="CB2894" s="10">
        <v>0.9</v>
      </c>
      <c r="CC2894" s="10">
        <v>1.9880583092324</v>
      </c>
      <c r="CD2894" s="10">
        <v>0.97414857152387602</v>
      </c>
      <c r="CE2894" s="10">
        <v>34.1</v>
      </c>
      <c r="CF2894" s="10">
        <v>37.4</v>
      </c>
      <c r="CG2894" s="10">
        <v>0.9</v>
      </c>
      <c r="CH2894" s="10">
        <v>2911</v>
      </c>
      <c r="CI2894" s="10" t="s">
        <v>734</v>
      </c>
      <c r="CJ2894" s="10">
        <v>12.8</v>
      </c>
      <c r="CK2894" s="10">
        <v>0.1</v>
      </c>
      <c r="CL2894" s="10">
        <v>65.400000000000006</v>
      </c>
      <c r="CM2894" s="10">
        <v>116.9</v>
      </c>
      <c r="CN2894" s="10">
        <v>0.999906186969164</v>
      </c>
      <c r="CO2894" s="10">
        <v>12.4</v>
      </c>
      <c r="CP2894" s="10">
        <v>0.6</v>
      </c>
      <c r="CQ2894" s="10">
        <v>61.9</v>
      </c>
      <c r="CR2894" s="10">
        <v>116.6</v>
      </c>
      <c r="CS2894" s="10">
        <v>0.99908289581766996</v>
      </c>
      <c r="CT2894" s="10">
        <v>9.6</v>
      </c>
      <c r="CU2894" s="10">
        <v>0.1</v>
      </c>
      <c r="CV2894" s="10">
        <v>44.8</v>
      </c>
      <c r="CW2894" s="10">
        <v>117.1</v>
      </c>
      <c r="CX2894" s="10">
        <v>0.99984614201001298</v>
      </c>
      <c r="CY2894" s="10">
        <v>2886</v>
      </c>
      <c r="CZ2894" s="10" t="s">
        <v>315</v>
      </c>
      <c r="DA2894" s="10">
        <v>0.233791023332203</v>
      </c>
      <c r="DB2894" s="10">
        <v>0.11800880225339801</v>
      </c>
      <c r="DC2894" s="10">
        <v>14</v>
      </c>
      <c r="DD2894" s="10">
        <v>10.8</v>
      </c>
      <c r="DE2894" s="10">
        <v>0.89272030591908202</v>
      </c>
      <c r="DF2894" s="10">
        <v>0.30813418938301701</v>
      </c>
      <c r="DG2894" s="10">
        <v>0.12781862670702901</v>
      </c>
      <c r="DH2894" s="10">
        <v>18</v>
      </c>
      <c r="DI2894" s="10">
        <v>10.7</v>
      </c>
      <c r="DJ2894" s="10">
        <v>0.92368305912155801</v>
      </c>
      <c r="DK2894" s="10">
        <v>0.31457496071316998</v>
      </c>
      <c r="DL2894" s="10">
        <v>0.111026456722295</v>
      </c>
      <c r="DM2894" s="10">
        <v>18</v>
      </c>
      <c r="DN2894" s="10">
        <v>10.7</v>
      </c>
      <c r="DO2894" s="10">
        <v>0.94299033358288997</v>
      </c>
    </row>
    <row r="2895" spans="1:119" x14ac:dyDescent="0.25">
      <c r="A2895" s="10">
        <v>2915</v>
      </c>
      <c r="R2895" s="10">
        <v>2947</v>
      </c>
      <c r="S2895" s="10" t="s">
        <v>293</v>
      </c>
      <c r="T2895" s="10">
        <v>0.558191704068561</v>
      </c>
      <c r="U2895" s="10">
        <v>0.36769770982294098</v>
      </c>
      <c r="V2895" s="10">
        <v>37</v>
      </c>
      <c r="W2895" s="10">
        <v>10.43</v>
      </c>
      <c r="X2895" s="10">
        <v>0.83509660439843403</v>
      </c>
      <c r="Y2895" s="10">
        <v>0.87544776017761305</v>
      </c>
      <c r="Z2895" s="10">
        <v>0.65658582013320999</v>
      </c>
      <c r="AA2895" s="10">
        <v>60</v>
      </c>
      <c r="AB2895" s="10">
        <v>10.53</v>
      </c>
      <c r="AC2895" s="10">
        <v>0.8</v>
      </c>
      <c r="AD2895" s="10">
        <v>0.91549671366111096</v>
      </c>
      <c r="AE2895" s="10">
        <v>0.66373511740430502</v>
      </c>
      <c r="AF2895" s="10">
        <v>62</v>
      </c>
      <c r="AG2895" s="10">
        <v>10.53</v>
      </c>
      <c r="AH2895" s="10">
        <v>0.80961044339438804</v>
      </c>
      <c r="AI2895" s="10">
        <v>2947</v>
      </c>
      <c r="AJ2895" s="10" t="s">
        <v>293</v>
      </c>
      <c r="AK2895" s="10">
        <v>0.67608125553271503</v>
      </c>
      <c r="AL2895" s="10">
        <v>0.16432530516420199</v>
      </c>
      <c r="AM2895" s="10">
        <v>39</v>
      </c>
      <c r="AN2895" s="10">
        <v>10.3</v>
      </c>
      <c r="AO2895" s="10">
        <v>0.97170947193396295</v>
      </c>
      <c r="AP2895" s="10">
        <v>0.70166185704685902</v>
      </c>
      <c r="AQ2895" s="10">
        <v>0.17157424971583701</v>
      </c>
      <c r="AR2895" s="10">
        <v>40.1</v>
      </c>
      <c r="AS2895" s="10">
        <v>10.4</v>
      </c>
      <c r="AT2895" s="10">
        <v>0.97138083168544198</v>
      </c>
      <c r="AU2895" s="10">
        <v>1.4651250461726799</v>
      </c>
      <c r="AV2895" s="10">
        <v>0.35487457865774202</v>
      </c>
      <c r="AW2895" s="10">
        <v>84.5</v>
      </c>
      <c r="AX2895" s="10">
        <v>10.3</v>
      </c>
      <c r="AY2895" s="10">
        <v>0.97189675395445296</v>
      </c>
      <c r="AZ2895" s="10">
        <v>3225</v>
      </c>
      <c r="BA2895" s="10" t="s">
        <v>325</v>
      </c>
      <c r="BB2895" s="10">
        <v>0.100799178453978</v>
      </c>
      <c r="BC2895" s="10">
        <v>0.109199109991809</v>
      </c>
      <c r="BD2895" s="10">
        <v>7.8</v>
      </c>
      <c r="BE2895" s="10">
        <v>11</v>
      </c>
      <c r="BF2895" s="10">
        <v>0.67828010273306605</v>
      </c>
      <c r="BG2895" s="10">
        <v>0.196920556847266</v>
      </c>
      <c r="BH2895" s="10">
        <v>0.12704552054662299</v>
      </c>
      <c r="BI2895" s="10">
        <v>12.3</v>
      </c>
      <c r="BJ2895" s="10">
        <v>11</v>
      </c>
      <c r="BK2895" s="10">
        <v>0.84029664822424399</v>
      </c>
      <c r="BL2895" s="10">
        <v>0.121365269198815</v>
      </c>
      <c r="BM2895" s="10">
        <v>0.112897924836107</v>
      </c>
      <c r="BN2895" s="10">
        <v>8.6999999999999993</v>
      </c>
      <c r="BO2895" s="10">
        <v>11</v>
      </c>
      <c r="BP2895" s="10">
        <v>0.73218673816308399</v>
      </c>
      <c r="BQ2895" s="10">
        <v>2914</v>
      </c>
      <c r="BR2895" s="10" t="s">
        <v>737</v>
      </c>
      <c r="BS2895" s="10">
        <v>1.4204981685574301</v>
      </c>
      <c r="BT2895" s="10">
        <v>0.69604410259314098</v>
      </c>
      <c r="BU2895" s="10">
        <v>24.3</v>
      </c>
      <c r="BV2895" s="10">
        <v>37.5</v>
      </c>
      <c r="BW2895" s="10">
        <v>0.9</v>
      </c>
      <c r="BX2895" s="10">
        <v>1.99337397316083</v>
      </c>
      <c r="BY2895" s="10">
        <v>0.97675324684880704</v>
      </c>
      <c r="BZ2895" s="10">
        <v>34.1</v>
      </c>
      <c r="CA2895" s="10">
        <v>37.5</v>
      </c>
      <c r="CB2895" s="10">
        <v>0.9</v>
      </c>
      <c r="CC2895" s="10">
        <v>2.1219787456228199</v>
      </c>
      <c r="CD2895" s="10">
        <v>1.03976958535518</v>
      </c>
      <c r="CE2895" s="10">
        <v>36.299999999999997</v>
      </c>
      <c r="CF2895" s="10">
        <v>37.5</v>
      </c>
      <c r="CG2895" s="10">
        <v>0.9</v>
      </c>
      <c r="CH2895" s="10">
        <v>2912</v>
      </c>
      <c r="CI2895" s="10" t="s">
        <v>735</v>
      </c>
      <c r="CJ2895" s="10">
        <v>-0.5</v>
      </c>
      <c r="CK2895" s="10">
        <v>0.5</v>
      </c>
      <c r="CL2895" s="10">
        <v>11</v>
      </c>
      <c r="CM2895" s="10">
        <v>37.1</v>
      </c>
      <c r="CN2895" s="10">
        <v>0.9</v>
      </c>
      <c r="CO2895" s="10">
        <v>-0.9</v>
      </c>
      <c r="CP2895" s="10">
        <v>0.5</v>
      </c>
      <c r="CQ2895" s="10">
        <v>17</v>
      </c>
      <c r="CR2895" s="10">
        <v>37</v>
      </c>
      <c r="CS2895" s="10">
        <v>0.9</v>
      </c>
      <c r="CT2895" s="10">
        <v>-1.1000000000000001</v>
      </c>
      <c r="CU2895" s="10">
        <v>0.6</v>
      </c>
      <c r="CV2895" s="10">
        <v>19</v>
      </c>
      <c r="CW2895" s="10">
        <v>37</v>
      </c>
      <c r="CX2895" s="10">
        <v>0.9</v>
      </c>
      <c r="CY2895" s="10">
        <v>2887</v>
      </c>
      <c r="CZ2895" s="10" t="s">
        <v>289</v>
      </c>
      <c r="DA2895" s="10">
        <v>0.29221633894951998</v>
      </c>
      <c r="DB2895" s="10">
        <v>0.16728326650008801</v>
      </c>
      <c r="DC2895" s="10">
        <v>18</v>
      </c>
      <c r="DD2895" s="10">
        <v>10.8</v>
      </c>
      <c r="DE2895" s="10">
        <v>0.86785587424954902</v>
      </c>
      <c r="DF2895" s="10">
        <v>0.38995499416986101</v>
      </c>
      <c r="DG2895" s="10">
        <v>0.11905705574212599</v>
      </c>
      <c r="DH2895" s="10">
        <v>22</v>
      </c>
      <c r="DI2895" s="10">
        <v>10.7</v>
      </c>
      <c r="DJ2895" s="10">
        <v>0.95641725087429197</v>
      </c>
      <c r="DK2895" s="10">
        <v>0.34311472078643501</v>
      </c>
      <c r="DL2895" s="10">
        <v>0.14021515032137999</v>
      </c>
      <c r="DM2895" s="10">
        <v>20</v>
      </c>
      <c r="DN2895" s="10">
        <v>10.7</v>
      </c>
      <c r="DO2895" s="10">
        <v>0.92568867480827699</v>
      </c>
    </row>
    <row r="2896" spans="1:119" x14ac:dyDescent="0.25">
      <c r="A2896" s="10">
        <v>2916</v>
      </c>
      <c r="R2896" s="10">
        <v>2948</v>
      </c>
      <c r="S2896" s="10" t="s">
        <v>297</v>
      </c>
      <c r="T2896" s="10">
        <v>7.3524207456830304E-2</v>
      </c>
      <c r="U2896" s="10">
        <v>9.61470405204706E-2</v>
      </c>
      <c r="V2896" s="10">
        <v>6.7</v>
      </c>
      <c r="W2896" s="10">
        <v>10.43</v>
      </c>
      <c r="X2896" s="10">
        <v>0.60745010757079698</v>
      </c>
      <c r="Y2896" s="10">
        <v>0.115335954517223</v>
      </c>
      <c r="Z2896" s="10">
        <v>0.14128654428359799</v>
      </c>
      <c r="AA2896" s="10">
        <v>10</v>
      </c>
      <c r="AB2896" s="10">
        <v>10.53</v>
      </c>
      <c r="AC2896" s="10">
        <v>0.63237648991226103</v>
      </c>
      <c r="AD2896" s="10">
        <v>0.139129881540973</v>
      </c>
      <c r="AE2896" s="10">
        <v>0.14956462265654599</v>
      </c>
      <c r="AF2896" s="10">
        <v>11.2</v>
      </c>
      <c r="AG2896" s="10">
        <v>10.53</v>
      </c>
      <c r="AH2896" s="10">
        <v>0.68110394247728701</v>
      </c>
      <c r="AI2896" s="10">
        <v>2948</v>
      </c>
      <c r="AJ2896" s="10" t="s">
        <v>297</v>
      </c>
      <c r="AK2896" s="10">
        <v>0.29271408976020202</v>
      </c>
      <c r="AL2896" s="10">
        <v>6.4397099747244405E-2</v>
      </c>
      <c r="AM2896" s="10">
        <v>16.8</v>
      </c>
      <c r="AN2896" s="10">
        <v>10.3</v>
      </c>
      <c r="AO2896" s="10">
        <v>0.97664446670508998</v>
      </c>
      <c r="AP2896" s="10">
        <v>0.33381127414280298</v>
      </c>
      <c r="AQ2896" s="10">
        <v>7.5546762042844801E-2</v>
      </c>
      <c r="AR2896" s="10">
        <v>19</v>
      </c>
      <c r="AS2896" s="10">
        <v>10.4</v>
      </c>
      <c r="AT2896" s="10">
        <v>0.97533415478177898</v>
      </c>
      <c r="AU2896" s="10">
        <v>0.33149743041645202</v>
      </c>
      <c r="AV2896" s="10">
        <v>7.8851330535952197E-2</v>
      </c>
      <c r="AW2896" s="10">
        <v>19.100000000000001</v>
      </c>
      <c r="AX2896" s="10">
        <v>10.3</v>
      </c>
      <c r="AY2896" s="10">
        <v>0.97285686314546604</v>
      </c>
      <c r="AZ2896" s="10">
        <v>2925</v>
      </c>
      <c r="BA2896" s="10" t="s">
        <v>804</v>
      </c>
      <c r="BB2896" s="10">
        <v>7.0000000000000007E-2</v>
      </c>
      <c r="BC2896" s="10">
        <v>0.42</v>
      </c>
      <c r="BD2896" s="10">
        <v>6.7909370414336401</v>
      </c>
      <c r="BE2896" s="10">
        <v>36.200000000000003</v>
      </c>
      <c r="BF2896" s="10">
        <v>0.16439898730535701</v>
      </c>
      <c r="BG2896" s="10">
        <v>0.14000000000000001</v>
      </c>
      <c r="BH2896" s="10">
        <v>0.42</v>
      </c>
      <c r="BI2896" s="10">
        <v>7.0804393398636396</v>
      </c>
      <c r="BJ2896" s="10">
        <v>36.1</v>
      </c>
      <c r="BK2896" s="10">
        <v>0.316227766016838</v>
      </c>
      <c r="BL2896" s="10">
        <v>0.14000000000000001</v>
      </c>
      <c r="BM2896" s="10">
        <v>0.42</v>
      </c>
      <c r="BN2896" s="10">
        <v>7.0804393398636396</v>
      </c>
      <c r="BO2896" s="10">
        <v>36.1</v>
      </c>
      <c r="BP2896" s="10">
        <v>0.316227766016838</v>
      </c>
      <c r="BQ2896" s="10">
        <v>2915</v>
      </c>
      <c r="BR2896" s="10" t="s">
        <v>738</v>
      </c>
      <c r="BS2896" s="10">
        <v>0.57287580460340604</v>
      </c>
      <c r="BT2896" s="10">
        <v>0.28070914425566901</v>
      </c>
      <c r="BU2896" s="10">
        <v>9.8000000000000007</v>
      </c>
      <c r="BV2896" s="10">
        <v>37.5</v>
      </c>
      <c r="BW2896" s="10">
        <v>0.9</v>
      </c>
      <c r="BX2896" s="10">
        <v>0.78331997772302497</v>
      </c>
      <c r="BY2896" s="10">
        <v>0.38382678908428203</v>
      </c>
      <c r="BZ2896" s="10">
        <v>13.4</v>
      </c>
      <c r="CA2896" s="10">
        <v>37.5</v>
      </c>
      <c r="CB2896" s="10">
        <v>0.9</v>
      </c>
      <c r="CC2896" s="10">
        <v>0.84536203765014195</v>
      </c>
      <c r="CD2896" s="10">
        <v>0.41422739844856998</v>
      </c>
      <c r="CE2896" s="10">
        <v>14.5</v>
      </c>
      <c r="CF2896" s="10">
        <v>37.4</v>
      </c>
      <c r="CG2896" s="10">
        <v>0.9</v>
      </c>
      <c r="CH2896" s="10">
        <v>2913</v>
      </c>
      <c r="CI2896" s="10" t="s">
        <v>736</v>
      </c>
      <c r="CJ2896" s="10">
        <v>0.5</v>
      </c>
      <c r="CK2896" s="10">
        <v>0.4</v>
      </c>
      <c r="CL2896" s="10">
        <v>11</v>
      </c>
      <c r="CM2896" s="10">
        <v>37.1</v>
      </c>
      <c r="CN2896" s="10">
        <v>0.9</v>
      </c>
      <c r="CO2896" s="10">
        <v>0.8</v>
      </c>
      <c r="CP2896" s="10">
        <v>0.4</v>
      </c>
      <c r="CQ2896" s="10">
        <v>16</v>
      </c>
      <c r="CR2896" s="10">
        <v>37</v>
      </c>
      <c r="CS2896" s="10">
        <v>0.9</v>
      </c>
      <c r="CT2896" s="10">
        <v>0.9</v>
      </c>
      <c r="CU2896" s="10">
        <v>0.5</v>
      </c>
      <c r="CV2896" s="10">
        <v>17</v>
      </c>
      <c r="CW2896" s="10">
        <v>37</v>
      </c>
      <c r="CX2896" s="10">
        <v>0.9</v>
      </c>
      <c r="CY2896" s="10">
        <v>2888</v>
      </c>
      <c r="CZ2896" s="10" t="s">
        <v>291</v>
      </c>
      <c r="DA2896" s="10">
        <v>0.13922224885978399</v>
      </c>
      <c r="DB2896" s="10">
        <v>5.0982795357104101E-2</v>
      </c>
      <c r="DC2896" s="10">
        <v>8</v>
      </c>
      <c r="DD2896" s="10">
        <v>10.7</v>
      </c>
      <c r="DE2896" s="10">
        <v>0.93901872495772698</v>
      </c>
      <c r="DF2896" s="10">
        <v>0.17293055123407899</v>
      </c>
      <c r="DG2896" s="10">
        <v>5.6302970169235002E-2</v>
      </c>
      <c r="DH2896" s="10">
        <v>10</v>
      </c>
      <c r="DI2896" s="10">
        <v>10.5</v>
      </c>
      <c r="DJ2896" s="10">
        <v>0.95087143148672004</v>
      </c>
      <c r="DK2896" s="10">
        <v>0.17660881675221701</v>
      </c>
      <c r="DL2896" s="10">
        <v>5.01729593046071E-2</v>
      </c>
      <c r="DM2896" s="10">
        <v>10</v>
      </c>
      <c r="DN2896" s="10">
        <v>10.6</v>
      </c>
      <c r="DO2896" s="10">
        <v>0.96193535748258396</v>
      </c>
    </row>
    <row r="2897" spans="1:119" x14ac:dyDescent="0.25">
      <c r="A2897" s="10">
        <v>2917</v>
      </c>
      <c r="R2897" s="10">
        <v>2949</v>
      </c>
      <c r="S2897" s="10" t="s">
        <v>310</v>
      </c>
      <c r="V2897" s="10" t="s">
        <v>12</v>
      </c>
      <c r="W2897" s="10">
        <v>10.4</v>
      </c>
      <c r="X2897" s="10">
        <v>0.93</v>
      </c>
      <c r="AA2897" s="10" t="s">
        <v>12</v>
      </c>
      <c r="AB2897" s="10">
        <v>10.37</v>
      </c>
      <c r="AC2897" s="10">
        <v>0.93</v>
      </c>
      <c r="AF2897" s="10" t="s">
        <v>12</v>
      </c>
      <c r="AG2897" s="10">
        <v>10.5</v>
      </c>
      <c r="AH2897" s="10">
        <v>0.93</v>
      </c>
      <c r="AI2897" s="10">
        <v>2949</v>
      </c>
      <c r="AJ2897" s="10" t="s">
        <v>310</v>
      </c>
      <c r="AZ2897" s="10">
        <v>2926</v>
      </c>
      <c r="BA2897" s="10" t="s">
        <v>805</v>
      </c>
      <c r="BB2897" s="10">
        <v>7.0000000000000007E-2</v>
      </c>
      <c r="BC2897" s="10">
        <v>0.14000000000000001</v>
      </c>
      <c r="BD2897" s="10">
        <v>2.49639810529023</v>
      </c>
      <c r="BE2897" s="10">
        <v>36.200000000000003</v>
      </c>
      <c r="BF2897" s="10">
        <v>0.44721359549995798</v>
      </c>
      <c r="BG2897" s="10">
        <v>0.14000000000000001</v>
      </c>
      <c r="BH2897" s="10">
        <v>0.14000000000000001</v>
      </c>
      <c r="BI2897" s="10">
        <v>3.16646873489977</v>
      </c>
      <c r="BJ2897" s="10">
        <v>36.1</v>
      </c>
      <c r="BK2897" s="10">
        <v>0.70710678118654802</v>
      </c>
      <c r="BL2897" s="10">
        <v>0.14000000000000001</v>
      </c>
      <c r="BM2897" s="10">
        <v>0.14000000000000001</v>
      </c>
      <c r="BN2897" s="10">
        <v>3.16646873489977</v>
      </c>
      <c r="BO2897" s="10">
        <v>36.1</v>
      </c>
      <c r="BP2897" s="10">
        <v>0.70710678118654802</v>
      </c>
      <c r="BQ2897" s="10">
        <v>2916</v>
      </c>
      <c r="BR2897" s="10" t="s">
        <v>43</v>
      </c>
      <c r="CH2897" s="10">
        <v>2914</v>
      </c>
      <c r="CI2897" s="10" t="s">
        <v>737</v>
      </c>
      <c r="CJ2897" s="10">
        <v>0</v>
      </c>
      <c r="CK2897" s="10">
        <v>0.1</v>
      </c>
      <c r="CL2897" s="10">
        <v>1.7</v>
      </c>
      <c r="CM2897" s="10">
        <v>37.1</v>
      </c>
      <c r="CN2897" s="10">
        <v>0.9</v>
      </c>
      <c r="CO2897" s="10">
        <v>0</v>
      </c>
      <c r="CP2897" s="10">
        <v>0.1</v>
      </c>
      <c r="CQ2897" s="10">
        <v>1.7</v>
      </c>
      <c r="CR2897" s="10">
        <v>37</v>
      </c>
      <c r="CS2897" s="10">
        <v>0.9</v>
      </c>
      <c r="CT2897" s="10">
        <v>0</v>
      </c>
      <c r="CU2897" s="10">
        <v>0.1</v>
      </c>
      <c r="CV2897" s="10">
        <v>1.7</v>
      </c>
      <c r="CW2897" s="10">
        <v>37</v>
      </c>
      <c r="CX2897" s="10">
        <v>0.9</v>
      </c>
      <c r="CY2897" s="10">
        <v>2889</v>
      </c>
      <c r="CZ2897" s="10" t="s">
        <v>293</v>
      </c>
      <c r="DA2897" s="10">
        <v>0.79154068447074399</v>
      </c>
      <c r="DB2897" s="10">
        <v>0.31661627378829799</v>
      </c>
      <c r="DC2897" s="10">
        <v>46</v>
      </c>
      <c r="DD2897" s="10">
        <v>10.7</v>
      </c>
      <c r="DE2897" s="10">
        <v>0.92847669088525897</v>
      </c>
      <c r="DF2897" s="10">
        <v>1.1561139621410199</v>
      </c>
      <c r="DG2897" s="10">
        <v>0.32271892808231001</v>
      </c>
      <c r="DH2897" s="10">
        <v>66</v>
      </c>
      <c r="DI2897" s="10">
        <v>10.5</v>
      </c>
      <c r="DJ2897" s="10">
        <v>0.96317850974892105</v>
      </c>
      <c r="DK2897" s="10">
        <v>1.41121885637319</v>
      </c>
      <c r="DL2897" s="10">
        <v>0.33492927524590299</v>
      </c>
      <c r="DM2897" s="10">
        <v>79</v>
      </c>
      <c r="DN2897" s="10">
        <v>10.6</v>
      </c>
      <c r="DO2897" s="10">
        <v>0.97297299571594997</v>
      </c>
    </row>
    <row r="2898" spans="1:119" x14ac:dyDescent="0.25">
      <c r="A2898" s="10">
        <v>2918</v>
      </c>
      <c r="R2898" s="10">
        <v>2950</v>
      </c>
      <c r="S2898" s="10" t="s">
        <v>316</v>
      </c>
      <c r="V2898" s="10" t="s">
        <v>12</v>
      </c>
      <c r="W2898" s="10">
        <v>10.4</v>
      </c>
      <c r="X2898" s="10">
        <v>0.93</v>
      </c>
      <c r="AA2898" s="10" t="s">
        <v>12</v>
      </c>
      <c r="AB2898" s="10">
        <v>10.37</v>
      </c>
      <c r="AC2898" s="10">
        <v>0.93</v>
      </c>
      <c r="AF2898" s="10" t="s">
        <v>12</v>
      </c>
      <c r="AG2898" s="10">
        <v>10.5</v>
      </c>
      <c r="AH2898" s="10">
        <v>0.93</v>
      </c>
      <c r="AI2898" s="10">
        <v>2950</v>
      </c>
      <c r="AJ2898" s="10" t="s">
        <v>316</v>
      </c>
      <c r="AZ2898" s="10">
        <v>2927</v>
      </c>
      <c r="BA2898" s="10" t="s">
        <v>10</v>
      </c>
      <c r="BQ2898" s="10">
        <v>2917</v>
      </c>
      <c r="BR2898" s="10" t="s">
        <v>284</v>
      </c>
      <c r="CH2898" s="10">
        <v>2915</v>
      </c>
      <c r="CI2898" s="10" t="s">
        <v>738</v>
      </c>
      <c r="CJ2898" s="10">
        <v>0.6</v>
      </c>
      <c r="CK2898" s="10">
        <v>0.3</v>
      </c>
      <c r="CL2898" s="10">
        <v>12</v>
      </c>
      <c r="CM2898" s="10">
        <v>37.1</v>
      </c>
      <c r="CN2898" s="10">
        <v>0.9</v>
      </c>
      <c r="CO2898" s="10">
        <v>1.3</v>
      </c>
      <c r="CP2898" s="10">
        <v>0.3</v>
      </c>
      <c r="CQ2898" s="10">
        <v>22</v>
      </c>
      <c r="CR2898" s="10">
        <v>37</v>
      </c>
      <c r="CS2898" s="10">
        <v>0.9</v>
      </c>
      <c r="CT2898" s="10">
        <v>1.2</v>
      </c>
      <c r="CU2898" s="10">
        <v>0.4</v>
      </c>
      <c r="CV2898" s="10">
        <v>22</v>
      </c>
      <c r="CW2898" s="10">
        <v>37</v>
      </c>
      <c r="CX2898" s="10">
        <v>0.9</v>
      </c>
      <c r="CY2898" s="10">
        <v>3202</v>
      </c>
      <c r="CZ2898" s="10" t="s">
        <v>817</v>
      </c>
    </row>
    <row r="2899" spans="1:119" x14ac:dyDescent="0.25">
      <c r="A2899" s="10">
        <v>2919</v>
      </c>
      <c r="R2899" s="10">
        <v>2951</v>
      </c>
      <c r="S2899" s="10" t="s">
        <v>311</v>
      </c>
      <c r="T2899" s="10">
        <v>5.23501723066939E-2</v>
      </c>
      <c r="U2899" s="10">
        <v>7.32902412293715E-2</v>
      </c>
      <c r="V2899" s="10">
        <v>5</v>
      </c>
      <c r="W2899" s="10">
        <v>10.4</v>
      </c>
      <c r="X2899" s="10">
        <v>0.58123819371909602</v>
      </c>
      <c r="Y2899" s="10">
        <v>6.3638199913125096E-2</v>
      </c>
      <c r="Z2899" s="10">
        <v>8.6972206547937803E-2</v>
      </c>
      <c r="AA2899" s="10">
        <v>6</v>
      </c>
      <c r="AB2899" s="10">
        <v>10.37</v>
      </c>
      <c r="AC2899" s="10">
        <v>0.59050999438421703</v>
      </c>
      <c r="AD2899" s="10">
        <v>7.8676048309617899E-2</v>
      </c>
      <c r="AE2899" s="10">
        <v>0.122384964037184</v>
      </c>
      <c r="AF2899" s="10">
        <v>8</v>
      </c>
      <c r="AG2899" s="10">
        <v>10.5</v>
      </c>
      <c r="AH2899" s="10">
        <v>0.54075759131349899</v>
      </c>
      <c r="AI2899" s="10">
        <v>2951</v>
      </c>
      <c r="AJ2899" s="10" t="s">
        <v>311</v>
      </c>
      <c r="AK2899" s="10">
        <v>0.111701842516682</v>
      </c>
      <c r="AL2899" s="10">
        <v>5.0265829132506899E-2</v>
      </c>
      <c r="AM2899" s="10">
        <v>6.8</v>
      </c>
      <c r="AN2899" s="10">
        <v>10.4</v>
      </c>
      <c r="AO2899" s="10">
        <v>0.91192150517510695</v>
      </c>
      <c r="AP2899" s="10">
        <v>0.123764671021675</v>
      </c>
      <c r="AQ2899" s="10">
        <v>4.9505868408670002E-2</v>
      </c>
      <c r="AR2899" s="10">
        <v>7.4</v>
      </c>
      <c r="AS2899" s="10">
        <v>10.4</v>
      </c>
      <c r="AT2899" s="10">
        <v>0.92847669088525897</v>
      </c>
      <c r="AU2899" s="10">
        <v>0.12401772578895399</v>
      </c>
      <c r="AV2899" s="10">
        <v>5.4798529999770397E-2</v>
      </c>
      <c r="AW2899" s="10">
        <v>7.6</v>
      </c>
      <c r="AX2899" s="10">
        <v>10.3</v>
      </c>
      <c r="AY2899" s="10">
        <v>0.91468660409476199</v>
      </c>
      <c r="AZ2899" s="10">
        <v>2928</v>
      </c>
      <c r="BA2899" s="10" t="s">
        <v>11</v>
      </c>
      <c r="BQ2899" s="10">
        <v>2918</v>
      </c>
      <c r="BR2899" s="10" t="s">
        <v>289</v>
      </c>
      <c r="BS2899" s="10">
        <v>0.278598416557503</v>
      </c>
      <c r="BT2899" s="10">
        <v>6.0843332351638503E-2</v>
      </c>
      <c r="BU2899" s="10">
        <v>14.7</v>
      </c>
      <c r="BV2899" s="10">
        <v>11.2</v>
      </c>
      <c r="BW2899" s="10">
        <v>0.97697321911612001</v>
      </c>
      <c r="BX2899" s="10">
        <v>0.28528136114704999</v>
      </c>
      <c r="BY2899" s="10">
        <v>7.45621739361607E-2</v>
      </c>
      <c r="BZ2899" s="10">
        <v>15.2</v>
      </c>
      <c r="CA2899" s="10">
        <v>11.2</v>
      </c>
      <c r="CB2899" s="10">
        <v>0.96750041502016104</v>
      </c>
      <c r="CC2899" s="10">
        <v>0.29196141648181001</v>
      </c>
      <c r="CD2899" s="10">
        <v>5.7122885833397502E-2</v>
      </c>
      <c r="CE2899" s="10">
        <v>15.2</v>
      </c>
      <c r="CF2899" s="10">
        <v>11.3</v>
      </c>
      <c r="CG2899" s="10">
        <v>0.98139265486002103</v>
      </c>
      <c r="CH2899" s="10">
        <v>2916</v>
      </c>
      <c r="CI2899" s="10" t="s">
        <v>43</v>
      </c>
      <c r="CY2899" s="10">
        <v>3203</v>
      </c>
      <c r="CZ2899" s="10" t="s">
        <v>818</v>
      </c>
    </row>
    <row r="2900" spans="1:119" x14ac:dyDescent="0.25">
      <c r="A2900" s="10">
        <v>2920</v>
      </c>
      <c r="R2900" s="10">
        <v>2952</v>
      </c>
      <c r="S2900" s="10" t="s">
        <v>321</v>
      </c>
      <c r="V2900" s="10" t="s">
        <v>12</v>
      </c>
      <c r="W2900" s="10">
        <v>10.4</v>
      </c>
      <c r="X2900" s="10">
        <v>0.93</v>
      </c>
      <c r="AA2900" s="10" t="s">
        <v>12</v>
      </c>
      <c r="AB2900" s="10">
        <v>10.37</v>
      </c>
      <c r="AC2900" s="10">
        <v>0.93</v>
      </c>
      <c r="AF2900" s="10" t="s">
        <v>12</v>
      </c>
      <c r="AG2900" s="10">
        <v>10.5</v>
      </c>
      <c r="AH2900" s="10">
        <v>0.93</v>
      </c>
      <c r="AI2900" s="10">
        <v>2952</v>
      </c>
      <c r="AJ2900" s="10" t="s">
        <v>321</v>
      </c>
      <c r="AZ2900" s="10">
        <v>2929</v>
      </c>
      <c r="BA2900" s="10" t="s">
        <v>315</v>
      </c>
      <c r="BB2900" s="10">
        <v>0.06</v>
      </c>
      <c r="BC2900" s="10">
        <v>0.04</v>
      </c>
      <c r="BD2900" s="10">
        <v>4.2482979580941498</v>
      </c>
      <c r="BE2900" s="10">
        <v>9.8000000000000007</v>
      </c>
      <c r="BF2900" s="10">
        <v>0.83205029433784405</v>
      </c>
      <c r="BG2900" s="10">
        <v>0.04</v>
      </c>
      <c r="BH2900" s="10">
        <v>0.02</v>
      </c>
      <c r="BI2900" s="10">
        <v>2.6346825484404199</v>
      </c>
      <c r="BJ2900" s="10">
        <v>9.8000000000000007</v>
      </c>
      <c r="BK2900" s="10">
        <v>0.89442719099991597</v>
      </c>
      <c r="BL2900" s="10">
        <v>0.04</v>
      </c>
      <c r="BM2900" s="10">
        <v>0.02</v>
      </c>
      <c r="BN2900" s="10">
        <v>2.5819888974716099</v>
      </c>
      <c r="BO2900" s="10">
        <v>10</v>
      </c>
      <c r="BP2900" s="10">
        <v>0.89442719099991597</v>
      </c>
      <c r="BQ2900" s="10">
        <v>2919</v>
      </c>
      <c r="BR2900" s="10" t="s">
        <v>287</v>
      </c>
      <c r="BS2900" s="10">
        <v>7.6790136091518205E-2</v>
      </c>
      <c r="BT2900" s="10">
        <v>6.5413819633515502E-2</v>
      </c>
      <c r="BU2900" s="10">
        <v>5.2</v>
      </c>
      <c r="BV2900" s="10">
        <v>11.2</v>
      </c>
      <c r="BW2900" s="10">
        <v>0.76124323048671105</v>
      </c>
      <c r="BX2900" s="10">
        <v>0.151373756370274</v>
      </c>
      <c r="BY2900" s="10">
        <v>9.08242538221644E-2</v>
      </c>
      <c r="BZ2900" s="10">
        <v>9.1</v>
      </c>
      <c r="CA2900" s="10">
        <v>11.2</v>
      </c>
      <c r="CB2900" s="10">
        <v>0.85749292571254399</v>
      </c>
      <c r="CC2900" s="10">
        <v>9.0781239184304197E-2</v>
      </c>
      <c r="CD2900" s="10">
        <v>6.4843742274503E-2</v>
      </c>
      <c r="CE2900" s="10">
        <v>5.7</v>
      </c>
      <c r="CF2900" s="10">
        <v>11.3</v>
      </c>
      <c r="CG2900" s="10">
        <v>0.813733471206735</v>
      </c>
      <c r="CH2900" s="10">
        <v>2917</v>
      </c>
      <c r="CI2900" s="10" t="s">
        <v>284</v>
      </c>
      <c r="CY2900" s="10">
        <v>3204</v>
      </c>
      <c r="CZ2900" s="10" t="s">
        <v>819</v>
      </c>
    </row>
    <row r="2901" spans="1:119" x14ac:dyDescent="0.25">
      <c r="A2901" s="10">
        <v>2921</v>
      </c>
      <c r="R2901" s="10">
        <v>2954</v>
      </c>
      <c r="S2901" s="10" t="s">
        <v>317</v>
      </c>
      <c r="V2901" s="10" t="s">
        <v>12</v>
      </c>
      <c r="W2901" s="10">
        <v>10.4</v>
      </c>
      <c r="X2901" s="10">
        <v>0.93</v>
      </c>
      <c r="AA2901" s="10" t="s">
        <v>12</v>
      </c>
      <c r="AB2901" s="10">
        <v>10.37</v>
      </c>
      <c r="AC2901" s="10">
        <v>0.93</v>
      </c>
      <c r="AF2901" s="10" t="s">
        <v>12</v>
      </c>
      <c r="AG2901" s="10">
        <v>10.5</v>
      </c>
      <c r="AH2901" s="10">
        <v>0.93</v>
      </c>
      <c r="AI2901" s="10">
        <v>2954</v>
      </c>
      <c r="AJ2901" s="10" t="s">
        <v>317</v>
      </c>
      <c r="AZ2901" s="10">
        <v>2930</v>
      </c>
      <c r="BA2901" s="10" t="s">
        <v>290</v>
      </c>
      <c r="BE2901" s="10">
        <v>9.8000000000000007</v>
      </c>
      <c r="BJ2901" s="10">
        <v>9.8000000000000007</v>
      </c>
      <c r="BO2901" s="10">
        <v>10</v>
      </c>
      <c r="BQ2901" s="10">
        <v>2920</v>
      </c>
      <c r="BR2901" s="10" t="s">
        <v>325</v>
      </c>
      <c r="BS2901" s="10">
        <v>0.10646066382085199</v>
      </c>
      <c r="BT2901" s="10">
        <v>6.3876398292511197E-2</v>
      </c>
      <c r="BU2901" s="10">
        <v>6.4</v>
      </c>
      <c r="BV2901" s="10">
        <v>11.2</v>
      </c>
      <c r="BW2901" s="10">
        <v>0.85749292571254399</v>
      </c>
      <c r="BX2901" s="10">
        <v>0.189602644719612</v>
      </c>
      <c r="BY2901" s="10">
        <v>6.8946416261677093E-2</v>
      </c>
      <c r="BZ2901" s="10">
        <v>10.4</v>
      </c>
      <c r="CA2901" s="10">
        <v>11.2</v>
      </c>
      <c r="CB2901" s="10">
        <v>0.93979342348843697</v>
      </c>
      <c r="CC2901" s="10">
        <v>0.13771836791413</v>
      </c>
      <c r="CD2901" s="10">
        <v>5.78417145239346E-2</v>
      </c>
      <c r="CE2901" s="10">
        <v>7.7</v>
      </c>
      <c r="CF2901" s="10">
        <v>11.2</v>
      </c>
      <c r="CG2901" s="10">
        <v>0.92198210560736105</v>
      </c>
      <c r="CH2901" s="10">
        <v>2918</v>
      </c>
      <c r="CI2901" s="10" t="s">
        <v>289</v>
      </c>
      <c r="CJ2901" s="10">
        <v>0</v>
      </c>
      <c r="CK2901" s="10">
        <v>0</v>
      </c>
      <c r="CL2901" s="10">
        <v>3</v>
      </c>
      <c r="CM2901" s="10">
        <v>11.1</v>
      </c>
      <c r="CN2901" s="10">
        <v>0.70710678118654802</v>
      </c>
      <c r="CO2901" s="10">
        <v>0</v>
      </c>
      <c r="CP2901" s="10">
        <v>0</v>
      </c>
      <c r="CQ2901" s="10">
        <v>4</v>
      </c>
      <c r="CR2901" s="10">
        <v>11.1</v>
      </c>
      <c r="CS2901" s="10">
        <v>0.728199992692803</v>
      </c>
      <c r="CT2901" s="10">
        <v>0</v>
      </c>
      <c r="CU2901" s="10">
        <v>0</v>
      </c>
      <c r="CV2901" s="10">
        <v>2</v>
      </c>
      <c r="CW2901" s="10">
        <v>11.1</v>
      </c>
      <c r="CX2901" s="10">
        <v>0.73715414020074099</v>
      </c>
      <c r="CY2901" s="10">
        <v>3205</v>
      </c>
      <c r="CZ2901" s="10" t="s">
        <v>816</v>
      </c>
    </row>
    <row r="2902" spans="1:119" x14ac:dyDescent="0.25">
      <c r="A2902" s="10">
        <v>2922</v>
      </c>
      <c r="R2902" s="10">
        <v>2955</v>
      </c>
      <c r="S2902" s="10" t="s">
        <v>313</v>
      </c>
      <c r="V2902" s="10" t="s">
        <v>12</v>
      </c>
      <c r="W2902" s="10">
        <v>10.4</v>
      </c>
      <c r="X2902" s="10">
        <v>0.93</v>
      </c>
      <c r="AA2902" s="10" t="s">
        <v>12</v>
      </c>
      <c r="AB2902" s="10">
        <v>10.37</v>
      </c>
      <c r="AC2902" s="10">
        <v>0.93</v>
      </c>
      <c r="AF2902" s="10" t="s">
        <v>12</v>
      </c>
      <c r="AG2902" s="10">
        <v>10.5</v>
      </c>
      <c r="AH2902" s="10">
        <v>0.93</v>
      </c>
      <c r="AI2902" s="10">
        <v>2955</v>
      </c>
      <c r="AJ2902" s="10" t="s">
        <v>313</v>
      </c>
      <c r="AZ2902" s="10">
        <v>2931</v>
      </c>
      <c r="BA2902" s="10" t="s">
        <v>308</v>
      </c>
      <c r="BB2902" s="10">
        <v>0.08</v>
      </c>
      <c r="BC2902" s="10">
        <v>0.02</v>
      </c>
      <c r="BD2902" s="10">
        <v>4.7609522856952298</v>
      </c>
      <c r="BE2902" s="10">
        <v>10</v>
      </c>
      <c r="BF2902" s="10">
        <v>0.97014250014533199</v>
      </c>
      <c r="BG2902" s="10">
        <v>0.12</v>
      </c>
      <c r="BH2902" s="10">
        <v>0.04</v>
      </c>
      <c r="BI2902" s="10">
        <v>7.3029674334022099</v>
      </c>
      <c r="BJ2902" s="10">
        <v>10</v>
      </c>
      <c r="BK2902" s="10">
        <v>0.94868329805051399</v>
      </c>
      <c r="BL2902" s="10">
        <v>0.12</v>
      </c>
      <c r="BM2902" s="10">
        <v>0.04</v>
      </c>
      <c r="BN2902" s="10">
        <v>7.2306608251507098</v>
      </c>
      <c r="BO2902" s="10">
        <v>10.1</v>
      </c>
      <c r="BP2902" s="10">
        <v>0.94868329805051399</v>
      </c>
      <c r="BQ2902" s="10">
        <v>2921</v>
      </c>
      <c r="BR2902" s="10" t="s">
        <v>299</v>
      </c>
      <c r="BS2902" s="10">
        <v>0.243595960724965</v>
      </c>
      <c r="BT2902" s="10">
        <v>3.6846447840751098E-2</v>
      </c>
      <c r="BU2902" s="10">
        <v>12.7</v>
      </c>
      <c r="BV2902" s="10">
        <v>11.2</v>
      </c>
      <c r="BW2902" s="10">
        <v>0.98875276643745902</v>
      </c>
      <c r="BX2902" s="10">
        <v>0.25323074464546402</v>
      </c>
      <c r="BY2902" s="10">
        <v>4.9410877003992902E-2</v>
      </c>
      <c r="BZ2902" s="10">
        <v>13.3</v>
      </c>
      <c r="CA2902" s="10">
        <v>11.2</v>
      </c>
      <c r="CB2902" s="10">
        <v>0.98149059202569899</v>
      </c>
      <c r="CC2902" s="10">
        <v>0.25567299625460799</v>
      </c>
      <c r="CD2902" s="10">
        <v>3.7113822036959301E-2</v>
      </c>
      <c r="CE2902" s="10">
        <v>13.2</v>
      </c>
      <c r="CF2902" s="10">
        <v>11.3</v>
      </c>
      <c r="CG2902" s="10">
        <v>0.98962773673985105</v>
      </c>
      <c r="CH2902" s="10">
        <v>2919</v>
      </c>
      <c r="CI2902" s="10" t="s">
        <v>287</v>
      </c>
      <c r="CJ2902" s="10">
        <v>0</v>
      </c>
      <c r="CK2902" s="10">
        <v>0</v>
      </c>
      <c r="CL2902" s="10">
        <v>2.2000000000000002</v>
      </c>
      <c r="CM2902" s="10">
        <v>11.1</v>
      </c>
      <c r="CN2902" s="10">
        <v>0.70710678118654802</v>
      </c>
      <c r="CO2902" s="10">
        <v>0</v>
      </c>
      <c r="CP2902" s="10">
        <v>0</v>
      </c>
      <c r="CQ2902" s="10">
        <v>3</v>
      </c>
      <c r="CR2902" s="10">
        <v>11.1</v>
      </c>
      <c r="CS2902" s="10">
        <v>0.70710678118654702</v>
      </c>
      <c r="CT2902" s="10">
        <v>0</v>
      </c>
      <c r="CU2902" s="10">
        <v>0</v>
      </c>
      <c r="CV2902" s="10">
        <v>2</v>
      </c>
      <c r="CW2902" s="10">
        <v>11.1</v>
      </c>
      <c r="CX2902" s="10">
        <v>0.79262398910459997</v>
      </c>
      <c r="CY2902" s="10">
        <v>3206</v>
      </c>
      <c r="CZ2902" s="10" t="s">
        <v>820</v>
      </c>
    </row>
    <row r="2903" spans="1:119" x14ac:dyDescent="0.25">
      <c r="A2903" s="10">
        <v>2923</v>
      </c>
      <c r="R2903" s="10">
        <v>2956</v>
      </c>
      <c r="S2903" s="10" t="s">
        <v>680</v>
      </c>
      <c r="V2903" s="10" t="s">
        <v>12</v>
      </c>
      <c r="W2903" s="10">
        <v>0</v>
      </c>
      <c r="X2903" s="10">
        <v>0.93</v>
      </c>
      <c r="AA2903" s="10" t="s">
        <v>12</v>
      </c>
      <c r="AB2903" s="10">
        <v>0</v>
      </c>
      <c r="AC2903" s="10">
        <v>0.93</v>
      </c>
      <c r="AF2903" s="10" t="s">
        <v>12</v>
      </c>
      <c r="AG2903" s="10">
        <v>0</v>
      </c>
      <c r="AH2903" s="10">
        <v>0.93</v>
      </c>
      <c r="AI2903" s="10">
        <v>2956</v>
      </c>
      <c r="AJ2903" s="10" t="s">
        <v>680</v>
      </c>
      <c r="AK2903" s="10">
        <v>3.6243146689636401</v>
      </c>
      <c r="AL2903" s="10">
        <v>0.49595884943712998</v>
      </c>
      <c r="AM2903" s="10">
        <v>330</v>
      </c>
      <c r="AN2903" s="10">
        <v>6.4</v>
      </c>
      <c r="AO2903" s="10">
        <v>0.99076659552749302</v>
      </c>
      <c r="AP2903" s="10">
        <v>3.7712875287789598</v>
      </c>
      <c r="AQ2903" s="10">
        <v>0.48383829455336202</v>
      </c>
      <c r="AR2903" s="10">
        <v>343</v>
      </c>
      <c r="AS2903" s="10">
        <v>6.4</v>
      </c>
      <c r="AT2903" s="10">
        <v>0.99187038535532501</v>
      </c>
      <c r="AU2903" s="10">
        <v>3.4599646427930799</v>
      </c>
      <c r="AV2903" s="10">
        <v>0.47208498580423802</v>
      </c>
      <c r="AW2903" s="10">
        <v>317</v>
      </c>
      <c r="AX2903" s="10">
        <v>6.36</v>
      </c>
      <c r="AY2903" s="10">
        <v>0.99081975175245995</v>
      </c>
      <c r="AZ2903" s="10">
        <v>2932</v>
      </c>
      <c r="BA2903" s="10" t="s">
        <v>309</v>
      </c>
      <c r="BE2903" s="10">
        <v>10</v>
      </c>
      <c r="BF2903" s="10">
        <v>0.93</v>
      </c>
      <c r="BG2903" s="10">
        <v>0.02</v>
      </c>
      <c r="BH2903" s="10">
        <v>0.04</v>
      </c>
      <c r="BI2903" s="10">
        <v>2.5819888974716099</v>
      </c>
      <c r="BJ2903" s="10">
        <v>10</v>
      </c>
      <c r="BK2903" s="10">
        <v>0.44721359549995798</v>
      </c>
      <c r="BL2903" s="10">
        <v>0.02</v>
      </c>
      <c r="BM2903" s="10">
        <v>0.02</v>
      </c>
      <c r="BN2903" s="10">
        <v>1.61682491272817</v>
      </c>
      <c r="BO2903" s="10">
        <v>10.1</v>
      </c>
      <c r="BP2903" s="10">
        <v>0.70710678118654802</v>
      </c>
      <c r="BQ2903" s="10">
        <v>2922</v>
      </c>
      <c r="BR2903" s="10" t="s">
        <v>316</v>
      </c>
      <c r="BS2903" s="10">
        <v>1.55191752358171E-3</v>
      </c>
      <c r="BT2903" s="10">
        <v>1.1639381426862801E-3</v>
      </c>
      <c r="BU2903" s="10">
        <v>0.1</v>
      </c>
      <c r="BV2903" s="10">
        <v>11.2</v>
      </c>
      <c r="BW2903" s="10">
        <v>0.8</v>
      </c>
      <c r="BX2903" s="10">
        <v>1.5928672859704699E-3</v>
      </c>
      <c r="BY2903" s="10">
        <v>1.10723701585752E-3</v>
      </c>
      <c r="BZ2903" s="10">
        <v>0.1</v>
      </c>
      <c r="CA2903" s="10">
        <v>11.2</v>
      </c>
      <c r="CB2903" s="10">
        <v>0.82110924673071395</v>
      </c>
      <c r="CC2903" s="10">
        <v>1.68550694853909E-3</v>
      </c>
      <c r="CD2903" s="10">
        <v>9.6034698230715602E-4</v>
      </c>
      <c r="CE2903" s="10">
        <v>0.1</v>
      </c>
      <c r="CF2903" s="10">
        <v>11.2</v>
      </c>
      <c r="CG2903" s="10">
        <v>0.86886418791073805</v>
      </c>
      <c r="CH2903" s="10">
        <v>2920</v>
      </c>
      <c r="CI2903" s="10" t="s">
        <v>325</v>
      </c>
      <c r="CJ2903" s="10">
        <v>0.1</v>
      </c>
      <c r="CK2903" s="10">
        <v>0.1</v>
      </c>
      <c r="CL2903" s="10">
        <v>3</v>
      </c>
      <c r="CM2903" s="10">
        <v>11</v>
      </c>
      <c r="CN2903" s="10">
        <v>0.70710678118654802</v>
      </c>
      <c r="CO2903" s="10">
        <v>0.1</v>
      </c>
      <c r="CP2903" s="10">
        <v>0.1</v>
      </c>
      <c r="CQ2903" s="10">
        <v>4</v>
      </c>
      <c r="CR2903" s="10">
        <v>11</v>
      </c>
      <c r="CS2903" s="10">
        <v>0.70710678118654802</v>
      </c>
      <c r="CT2903" s="10">
        <v>0.1</v>
      </c>
      <c r="CU2903" s="10">
        <v>0.1</v>
      </c>
      <c r="CV2903" s="10">
        <v>6</v>
      </c>
      <c r="CW2903" s="10">
        <v>11.1</v>
      </c>
      <c r="CX2903" s="10">
        <v>0.76570486478961097</v>
      </c>
      <c r="CY2903" s="10">
        <v>2890</v>
      </c>
      <c r="CZ2903" s="10" t="s">
        <v>726</v>
      </c>
    </row>
    <row r="2904" spans="1:119" x14ac:dyDescent="0.25">
      <c r="A2904" s="10">
        <v>2924</v>
      </c>
      <c r="R2904" s="10">
        <v>2957</v>
      </c>
      <c r="S2904" s="10" t="s">
        <v>681</v>
      </c>
      <c r="T2904" s="10">
        <v>0.16383451810810501</v>
      </c>
      <c r="U2904" s="10">
        <v>0.14417437593513199</v>
      </c>
      <c r="V2904" s="10">
        <v>20</v>
      </c>
      <c r="W2904" s="10">
        <v>6.3</v>
      </c>
      <c r="X2904" s="10">
        <v>0.75071351692275501</v>
      </c>
      <c r="Y2904" s="10">
        <v>0.36653125575491002</v>
      </c>
      <c r="Z2904" s="10">
        <v>8.9501818265733894E-3</v>
      </c>
      <c r="AA2904" s="10">
        <v>33.6</v>
      </c>
      <c r="AB2904" s="10">
        <v>6.3</v>
      </c>
      <c r="AC2904" s="10">
        <v>0.99970199913316704</v>
      </c>
      <c r="AD2904" s="10">
        <v>0.37176476234924399</v>
      </c>
      <c r="AE2904" s="10">
        <v>8.7474061729233901E-2</v>
      </c>
      <c r="AF2904" s="10">
        <v>35</v>
      </c>
      <c r="AG2904" s="10">
        <v>6.3</v>
      </c>
      <c r="AH2904" s="10">
        <v>0.97341716833357605</v>
      </c>
      <c r="AI2904" s="10">
        <v>2957</v>
      </c>
      <c r="AJ2904" s="10" t="s">
        <v>681</v>
      </c>
      <c r="AK2904" s="10">
        <v>0.156498910998944</v>
      </c>
      <c r="AL2904" s="10">
        <v>5.6179096256031201E-2</v>
      </c>
      <c r="AM2904" s="10">
        <v>15</v>
      </c>
      <c r="AN2904" s="10">
        <v>6.4</v>
      </c>
      <c r="AO2904" s="10">
        <v>0.94119467076170704</v>
      </c>
      <c r="AP2904" s="10">
        <v>0.26290682760248002</v>
      </c>
      <c r="AQ2904" s="10">
        <v>8.7635609200826595E-2</v>
      </c>
      <c r="AR2904" s="10">
        <v>25</v>
      </c>
      <c r="AS2904" s="10">
        <v>6.4</v>
      </c>
      <c r="AT2904" s="10">
        <v>0.94868329805051399</v>
      </c>
      <c r="AU2904" s="10">
        <v>0.249055042418481</v>
      </c>
      <c r="AV2904" s="10">
        <v>8.8704535655897407E-2</v>
      </c>
      <c r="AW2904" s="10">
        <v>24</v>
      </c>
      <c r="AX2904" s="10">
        <v>6.36</v>
      </c>
      <c r="AY2904" s="10">
        <v>0.94203351535209601</v>
      </c>
      <c r="AZ2904" s="10">
        <v>2933</v>
      </c>
      <c r="BA2904" s="10" t="s">
        <v>797</v>
      </c>
      <c r="BE2904" s="10">
        <v>36.6</v>
      </c>
      <c r="BF2904" s="10">
        <v>0.9</v>
      </c>
      <c r="BJ2904" s="10">
        <v>36.4</v>
      </c>
      <c r="BK2904" s="10">
        <v>0.9</v>
      </c>
      <c r="BO2904" s="10">
        <v>36.9</v>
      </c>
      <c r="BP2904" s="10">
        <v>0.9</v>
      </c>
      <c r="BQ2904" s="10">
        <v>2923</v>
      </c>
      <c r="BR2904" s="10" t="s">
        <v>291</v>
      </c>
      <c r="BS2904" s="10">
        <v>0.26881151405339798</v>
      </c>
      <c r="BT2904" s="10">
        <v>0.107524605621359</v>
      </c>
      <c r="BU2904" s="10">
        <v>14.9</v>
      </c>
      <c r="BV2904" s="10">
        <v>11.2</v>
      </c>
      <c r="BW2904" s="10">
        <v>0.93</v>
      </c>
      <c r="BX2904" s="10">
        <v>0.35360440774809399</v>
      </c>
      <c r="BY2904" s="10">
        <v>0.141441763099238</v>
      </c>
      <c r="BZ2904" s="10">
        <v>19.600000000000001</v>
      </c>
      <c r="CA2904" s="10">
        <v>11.2</v>
      </c>
      <c r="CB2904" s="10">
        <v>0.93</v>
      </c>
      <c r="CC2904" s="10">
        <v>0.34277978302111101</v>
      </c>
      <c r="CD2904" s="10">
        <v>0.13711191320844399</v>
      </c>
      <c r="CE2904" s="10">
        <v>19</v>
      </c>
      <c r="CF2904" s="10">
        <v>11.2</v>
      </c>
      <c r="CG2904" s="10">
        <v>0.93</v>
      </c>
      <c r="CH2904" s="10">
        <v>2921</v>
      </c>
      <c r="CI2904" s="10" t="s">
        <v>299</v>
      </c>
      <c r="CJ2904" s="10">
        <v>0.1</v>
      </c>
      <c r="CK2904" s="10">
        <v>0</v>
      </c>
      <c r="CL2904" s="10">
        <v>3</v>
      </c>
      <c r="CM2904" s="10">
        <v>11.1</v>
      </c>
      <c r="CN2904" s="10">
        <v>0.94498607344025798</v>
      </c>
      <c r="CO2904" s="10">
        <v>0.1</v>
      </c>
      <c r="CP2904" s="10">
        <v>0</v>
      </c>
      <c r="CQ2904" s="10">
        <v>3</v>
      </c>
      <c r="CR2904" s="10">
        <v>11.1</v>
      </c>
      <c r="CS2904" s="10">
        <v>0.94868329805051399</v>
      </c>
      <c r="CT2904" s="10">
        <v>0.1</v>
      </c>
      <c r="CU2904" s="10">
        <v>0</v>
      </c>
      <c r="CV2904" s="10">
        <v>3</v>
      </c>
      <c r="CW2904" s="10">
        <v>11.1</v>
      </c>
      <c r="CX2904" s="10">
        <v>0.94868329805051399</v>
      </c>
      <c r="CY2904" s="10">
        <v>2891</v>
      </c>
      <c r="CZ2904" s="10" t="s">
        <v>728</v>
      </c>
    </row>
    <row r="2905" spans="1:119" x14ac:dyDescent="0.25">
      <c r="A2905" s="10">
        <v>2925</v>
      </c>
      <c r="R2905" s="10">
        <v>2958</v>
      </c>
      <c r="S2905" s="10" t="s">
        <v>682</v>
      </c>
      <c r="T2905" s="10">
        <v>0.25195929973069398</v>
      </c>
      <c r="U2905" s="10">
        <v>0.18782420525379001</v>
      </c>
      <c r="V2905" s="10">
        <v>28.8</v>
      </c>
      <c r="W2905" s="10">
        <v>6.3</v>
      </c>
      <c r="X2905" s="10">
        <v>0.801745863780567</v>
      </c>
      <c r="Y2905" s="10">
        <v>0.71035156883852302</v>
      </c>
      <c r="Z2905" s="10">
        <v>0.50739397774180195</v>
      </c>
      <c r="AA2905" s="10">
        <v>80</v>
      </c>
      <c r="AB2905" s="10">
        <v>6.3</v>
      </c>
      <c r="AC2905" s="10">
        <v>0.813733471206735</v>
      </c>
      <c r="AD2905" s="10">
        <v>0.42621094130311399</v>
      </c>
      <c r="AE2905" s="10">
        <v>0.30443638664508099</v>
      </c>
      <c r="AF2905" s="10">
        <v>48</v>
      </c>
      <c r="AG2905" s="10">
        <v>6.3</v>
      </c>
      <c r="AH2905" s="10">
        <v>0.813733471206735</v>
      </c>
      <c r="AI2905" s="10">
        <v>2958</v>
      </c>
      <c r="AJ2905" s="10" t="s">
        <v>682</v>
      </c>
      <c r="AK2905" s="10">
        <v>0</v>
      </c>
      <c r="AL2905" s="10">
        <v>0</v>
      </c>
      <c r="AM2905" s="10">
        <v>65</v>
      </c>
      <c r="AN2905" s="10">
        <v>6.4</v>
      </c>
      <c r="AO2905" s="10">
        <v>0</v>
      </c>
      <c r="AP2905" s="10">
        <v>1.03178252643701</v>
      </c>
      <c r="AQ2905" s="10">
        <v>0.26055114303964899</v>
      </c>
      <c r="AR2905" s="10">
        <v>96</v>
      </c>
      <c r="AS2905" s="10">
        <v>6.4</v>
      </c>
      <c r="AT2905" s="10">
        <v>0.96956367087167705</v>
      </c>
      <c r="AU2905" s="10">
        <v>0.95584958540860898</v>
      </c>
      <c r="AV2905" s="10">
        <v>0.263204958300922</v>
      </c>
      <c r="AW2905" s="10">
        <v>90</v>
      </c>
      <c r="AX2905" s="10">
        <v>6.36</v>
      </c>
      <c r="AY2905" s="10">
        <v>0.96411602977018296</v>
      </c>
      <c r="AZ2905" s="10">
        <v>2934</v>
      </c>
      <c r="BA2905" s="10" t="s">
        <v>798</v>
      </c>
      <c r="BB2905" s="10">
        <v>0.56586099883275198</v>
      </c>
      <c r="BC2905" s="10">
        <v>0.27727188942804798</v>
      </c>
      <c r="BD2905" s="10">
        <v>10</v>
      </c>
      <c r="BE2905" s="10">
        <v>36.299999999999997</v>
      </c>
      <c r="BF2905" s="10">
        <v>0.9</v>
      </c>
      <c r="BG2905" s="10">
        <v>0.94759114041447201</v>
      </c>
      <c r="BH2905" s="10">
        <v>0.46431965880309101</v>
      </c>
      <c r="BI2905" s="10">
        <v>16.7</v>
      </c>
      <c r="BJ2905" s="10">
        <v>36.4</v>
      </c>
      <c r="BK2905" s="10">
        <v>0.9</v>
      </c>
      <c r="BL2905" s="10">
        <v>0.98668699124291703</v>
      </c>
      <c r="BM2905" s="10">
        <v>0.483476625709029</v>
      </c>
      <c r="BN2905" s="10">
        <v>17.2</v>
      </c>
      <c r="BO2905" s="10">
        <v>36.799999999999997</v>
      </c>
      <c r="BP2905" s="10">
        <v>0.9</v>
      </c>
      <c r="BQ2905" s="10">
        <v>2924</v>
      </c>
      <c r="BR2905" s="10" t="s">
        <v>312</v>
      </c>
      <c r="BS2905" s="10">
        <v>0.25393183297967198</v>
      </c>
      <c r="BT2905" s="10">
        <v>9.6318971130220393E-2</v>
      </c>
      <c r="BU2905" s="10">
        <v>14</v>
      </c>
      <c r="BV2905" s="10">
        <v>11.2</v>
      </c>
      <c r="BW2905" s="10">
        <v>0.93499752631778399</v>
      </c>
      <c r="BX2905" s="10">
        <v>0.39254241346285501</v>
      </c>
      <c r="BY2905" s="10">
        <v>0.10144354505219901</v>
      </c>
      <c r="BZ2905" s="10">
        <v>20.9</v>
      </c>
      <c r="CA2905" s="10">
        <v>11.2</v>
      </c>
      <c r="CB2905" s="10">
        <v>0.96819236193235003</v>
      </c>
      <c r="CC2905" s="10">
        <v>0.36322145155619401</v>
      </c>
      <c r="CD2905" s="10">
        <v>9.0805362889048502E-2</v>
      </c>
      <c r="CE2905" s="10">
        <v>19.3</v>
      </c>
      <c r="CF2905" s="10">
        <v>11.2</v>
      </c>
      <c r="CG2905" s="10">
        <v>0.97014250014533199</v>
      </c>
      <c r="CH2905" s="10">
        <v>2922</v>
      </c>
      <c r="CI2905" s="10" t="s">
        <v>316</v>
      </c>
      <c r="CJ2905" s="10">
        <v>0</v>
      </c>
      <c r="CK2905" s="10">
        <v>0</v>
      </c>
      <c r="CL2905" s="10">
        <v>0.7</v>
      </c>
      <c r="CM2905" s="10">
        <v>11</v>
      </c>
      <c r="CN2905" s="10">
        <v>0.93</v>
      </c>
      <c r="CO2905" s="10">
        <v>0</v>
      </c>
      <c r="CP2905" s="10">
        <v>0</v>
      </c>
      <c r="CQ2905" s="10">
        <v>0.7</v>
      </c>
      <c r="CR2905" s="10">
        <v>11</v>
      </c>
      <c r="CS2905" s="10">
        <v>0.93</v>
      </c>
      <c r="CT2905" s="10">
        <v>0</v>
      </c>
      <c r="CU2905" s="10">
        <v>0</v>
      </c>
      <c r="CV2905" s="10">
        <v>0.7</v>
      </c>
      <c r="CW2905" s="10">
        <v>11.1</v>
      </c>
      <c r="CX2905" s="10">
        <v>0.93</v>
      </c>
      <c r="CY2905" s="10">
        <v>2892</v>
      </c>
      <c r="CZ2905" s="10" t="s">
        <v>729</v>
      </c>
    </row>
    <row r="2906" spans="1:119" x14ac:dyDescent="0.25">
      <c r="A2906" s="10">
        <v>2926</v>
      </c>
      <c r="R2906" s="10">
        <v>2959</v>
      </c>
      <c r="S2906" s="10" t="s">
        <v>683</v>
      </c>
      <c r="T2906" s="10">
        <v>3.5999999999999997E-2</v>
      </c>
      <c r="U2906" s="10">
        <v>0.06</v>
      </c>
      <c r="V2906" s="10">
        <v>6.41238408784894</v>
      </c>
      <c r="W2906" s="10">
        <v>6.3</v>
      </c>
      <c r="X2906" s="10">
        <v>0.51449575542752601</v>
      </c>
      <c r="Y2906" s="10">
        <v>3.5999999999999997E-2</v>
      </c>
      <c r="Z2906" s="10">
        <v>4.8000000000000001E-2</v>
      </c>
      <c r="AA2906" s="10">
        <v>5.4985739922821502</v>
      </c>
      <c r="AB2906" s="10">
        <v>6.3</v>
      </c>
      <c r="AC2906" s="10">
        <v>0.6</v>
      </c>
      <c r="AD2906" s="10">
        <v>3.5999999999999997E-2</v>
      </c>
      <c r="AE2906" s="10">
        <v>4.8000000000000001E-2</v>
      </c>
      <c r="AF2906" s="10">
        <v>5.4985739922821502</v>
      </c>
      <c r="AG2906" s="10">
        <v>6.3</v>
      </c>
      <c r="AH2906" s="10">
        <v>0.6</v>
      </c>
      <c r="AI2906" s="10">
        <v>2959</v>
      </c>
      <c r="AJ2906" s="10" t="s">
        <v>683</v>
      </c>
      <c r="AK2906" s="10">
        <v>0.15438420501664199</v>
      </c>
      <c r="AL2906" s="10">
        <v>6.1753682006656797E-2</v>
      </c>
      <c r="AM2906" s="10">
        <v>15</v>
      </c>
      <c r="AN2906" s="10">
        <v>6.4</v>
      </c>
      <c r="AO2906" s="10">
        <v>0.92847669088525897</v>
      </c>
      <c r="AP2906" s="10">
        <v>0.32692619177818699</v>
      </c>
      <c r="AQ2906" s="10">
        <v>0.13765313338028901</v>
      </c>
      <c r="AR2906" s="10">
        <v>32</v>
      </c>
      <c r="AS2906" s="10">
        <v>6.4</v>
      </c>
      <c r="AT2906" s="10">
        <v>0.92163537513806504</v>
      </c>
      <c r="AU2906" s="10">
        <v>0.31387988157123498</v>
      </c>
      <c r="AV2906" s="10">
        <v>0.134519949244815</v>
      </c>
      <c r="AW2906" s="10">
        <v>31</v>
      </c>
      <c r="AX2906" s="10">
        <v>6.36</v>
      </c>
      <c r="AY2906" s="10">
        <v>0.91914503001805803</v>
      </c>
      <c r="AZ2906" s="10">
        <v>2935</v>
      </c>
      <c r="BA2906" s="10" t="s">
        <v>799</v>
      </c>
      <c r="BB2906" s="10">
        <v>1.36938361717526</v>
      </c>
      <c r="BC2906" s="10">
        <v>0.670997972415877</v>
      </c>
      <c r="BD2906" s="10">
        <v>24.2</v>
      </c>
      <c r="BE2906" s="10">
        <v>36.299999999999997</v>
      </c>
      <c r="BF2906" s="10">
        <v>0.9</v>
      </c>
      <c r="BG2906" s="10">
        <v>2.1618696077719401</v>
      </c>
      <c r="BH2906" s="10">
        <v>1.05931610780825</v>
      </c>
      <c r="BI2906" s="10">
        <v>38.1</v>
      </c>
      <c r="BJ2906" s="10">
        <v>36.4</v>
      </c>
      <c r="BK2906" s="10">
        <v>0.9</v>
      </c>
      <c r="BL2906" s="10">
        <v>2.0651588188805201</v>
      </c>
      <c r="BM2906" s="10">
        <v>1.01192782125145</v>
      </c>
      <c r="BN2906" s="10">
        <v>36</v>
      </c>
      <c r="BO2906" s="10">
        <v>36.799999999999997</v>
      </c>
      <c r="BP2906" s="10">
        <v>0.9</v>
      </c>
      <c r="BQ2906" s="10">
        <v>2925</v>
      </c>
      <c r="BR2906" s="10" t="s">
        <v>804</v>
      </c>
      <c r="BS2906" s="10">
        <v>0.63</v>
      </c>
      <c r="BT2906" s="10">
        <v>0.23799999999999999</v>
      </c>
      <c r="BU2906" s="10">
        <v>10.5657727831596</v>
      </c>
      <c r="BV2906" s="10">
        <v>36.799999999999997</v>
      </c>
      <c r="BW2906" s="10">
        <v>0.93547209366682105</v>
      </c>
      <c r="BX2906" s="10">
        <v>0.75600000000000001</v>
      </c>
      <c r="BY2906" s="10">
        <v>0.16800000000000001</v>
      </c>
      <c r="BZ2906" s="10">
        <v>12.2165066621529</v>
      </c>
      <c r="CA2906" s="10">
        <v>36.6</v>
      </c>
      <c r="CB2906" s="10">
        <v>0.97618706018395296</v>
      </c>
      <c r="CC2906" s="10">
        <v>0.75600000000000001</v>
      </c>
      <c r="CD2906" s="10">
        <v>0.14000000000000001</v>
      </c>
      <c r="CE2906" s="10">
        <v>12.0624425585737</v>
      </c>
      <c r="CF2906" s="10">
        <v>36.799999999999997</v>
      </c>
      <c r="CG2906" s="10">
        <v>0.98328200498445995</v>
      </c>
      <c r="CH2906" s="10">
        <v>2923</v>
      </c>
      <c r="CI2906" s="10" t="s">
        <v>291</v>
      </c>
      <c r="CJ2906" s="10">
        <v>0.1</v>
      </c>
      <c r="CK2906" s="10">
        <v>0.1</v>
      </c>
      <c r="CL2906" s="10">
        <v>7</v>
      </c>
      <c r="CM2906" s="10">
        <v>11</v>
      </c>
      <c r="CN2906" s="10">
        <v>0.65617871492478697</v>
      </c>
      <c r="CO2906" s="10">
        <v>0.1</v>
      </c>
      <c r="CP2906" s="10">
        <v>0.1</v>
      </c>
      <c r="CQ2906" s="10">
        <v>9</v>
      </c>
      <c r="CR2906" s="10">
        <v>11</v>
      </c>
      <c r="CS2906" s="10">
        <v>0.78311084749829396</v>
      </c>
      <c r="CT2906" s="10">
        <v>0.1</v>
      </c>
      <c r="CU2906" s="10">
        <v>0.1</v>
      </c>
      <c r="CV2906" s="10">
        <v>8</v>
      </c>
      <c r="CW2906" s="10">
        <v>11.1</v>
      </c>
      <c r="CX2906" s="10">
        <v>0.76124323048671105</v>
      </c>
      <c r="CY2906" s="10">
        <v>2893</v>
      </c>
      <c r="CZ2906" s="10" t="s">
        <v>730</v>
      </c>
    </row>
    <row r="2907" spans="1:119" x14ac:dyDescent="0.25">
      <c r="A2907" s="10">
        <v>2927</v>
      </c>
      <c r="R2907" s="10">
        <v>2960</v>
      </c>
      <c r="S2907" s="10" t="s">
        <v>793</v>
      </c>
      <c r="T2907" s="10">
        <v>5.5231399439779102E-2</v>
      </c>
      <c r="U2907" s="10">
        <v>0.30771779687876899</v>
      </c>
      <c r="V2907" s="10">
        <v>5</v>
      </c>
      <c r="W2907" s="10">
        <v>36.1</v>
      </c>
      <c r="X2907" s="10">
        <v>0.176664062793774</v>
      </c>
      <c r="Y2907" s="10">
        <v>5.5078403873463903E-2</v>
      </c>
      <c r="Z2907" s="10">
        <v>0.30686539300929899</v>
      </c>
      <c r="AA2907" s="10">
        <v>5</v>
      </c>
      <c r="AB2907" s="10">
        <v>36</v>
      </c>
      <c r="AC2907" s="10">
        <v>0.176664062793774</v>
      </c>
      <c r="AD2907" s="10">
        <v>4.5435710673661103E-2</v>
      </c>
      <c r="AE2907" s="10">
        <v>0.24665100079987501</v>
      </c>
      <c r="AF2907" s="10">
        <v>4</v>
      </c>
      <c r="AG2907" s="10">
        <v>36.200000000000003</v>
      </c>
      <c r="AH2907" s="10">
        <v>0.18116242947693501</v>
      </c>
      <c r="AI2907" s="10">
        <v>2960</v>
      </c>
      <c r="AJ2907" s="10" t="s">
        <v>793</v>
      </c>
      <c r="AK2907" s="10">
        <v>0.33775890617432802</v>
      </c>
      <c r="AL2907" s="10">
        <v>0.17263232982243401</v>
      </c>
      <c r="AM2907" s="10">
        <v>6</v>
      </c>
      <c r="AN2907" s="10">
        <v>36.5</v>
      </c>
      <c r="AO2907" s="10">
        <v>0.89043468219608102</v>
      </c>
      <c r="AP2907" s="10">
        <v>0.33615612010058799</v>
      </c>
      <c r="AQ2907" s="10">
        <v>0.17796500475913499</v>
      </c>
      <c r="AR2907" s="10">
        <v>6</v>
      </c>
      <c r="AS2907" s="10">
        <v>36.6</v>
      </c>
      <c r="AT2907" s="10">
        <v>0.883787916347062</v>
      </c>
      <c r="AU2907" s="10">
        <v>0.312153823027637</v>
      </c>
      <c r="AV2907" s="10">
        <v>0.20810254868509101</v>
      </c>
      <c r="AW2907" s="10">
        <v>6</v>
      </c>
      <c r="AX2907" s="10">
        <v>36.1</v>
      </c>
      <c r="AY2907" s="10">
        <v>0.83205029433784405</v>
      </c>
      <c r="AZ2907" s="10">
        <v>2936</v>
      </c>
      <c r="BA2907" s="10" t="s">
        <v>800</v>
      </c>
      <c r="BB2907" s="10">
        <v>0.60476978817397997</v>
      </c>
      <c r="BC2907" s="10">
        <v>0.29633719620525001</v>
      </c>
      <c r="BD2907" s="10">
        <v>10.6</v>
      </c>
      <c r="BE2907" s="10">
        <v>36.6</v>
      </c>
      <c r="BF2907" s="10">
        <v>0.9</v>
      </c>
      <c r="BG2907" s="10">
        <v>0.82275877461136804</v>
      </c>
      <c r="BH2907" s="10">
        <v>0.40315179955956998</v>
      </c>
      <c r="BI2907" s="10">
        <v>14.5</v>
      </c>
      <c r="BJ2907" s="10">
        <v>36.4</v>
      </c>
      <c r="BK2907" s="10">
        <v>0.9</v>
      </c>
      <c r="BL2907" s="10">
        <v>0.70751331002815798</v>
      </c>
      <c r="BM2907" s="10">
        <v>0.34668152191379698</v>
      </c>
      <c r="BN2907" s="10">
        <v>12.3</v>
      </c>
      <c r="BO2907" s="10">
        <v>36.9</v>
      </c>
      <c r="BP2907" s="10">
        <v>0.9</v>
      </c>
      <c r="BQ2907" s="10">
        <v>2926</v>
      </c>
      <c r="BR2907" s="10" t="s">
        <v>805</v>
      </c>
      <c r="BS2907" s="10">
        <v>7.0000000000000001E-3</v>
      </c>
      <c r="BT2907" s="10">
        <v>7.0000000000000001E-3</v>
      </c>
      <c r="BU2907" s="10">
        <v>0.15531184963299099</v>
      </c>
      <c r="BV2907" s="10">
        <v>36.799999999999997</v>
      </c>
      <c r="BW2907" s="10">
        <v>0.70710678118654702</v>
      </c>
      <c r="BX2907" s="10">
        <v>7.0000000000000001E-3</v>
      </c>
      <c r="BY2907" s="10">
        <v>7.0000000000000001E-3</v>
      </c>
      <c r="BZ2907" s="10">
        <v>0.156160548264866</v>
      </c>
      <c r="CA2907" s="10">
        <v>36.6</v>
      </c>
      <c r="CB2907" s="10">
        <v>0.70710678118654702</v>
      </c>
      <c r="CC2907" s="10">
        <v>7.0000000000000001E-3</v>
      </c>
      <c r="CD2907" s="10">
        <v>7.0000000000000001E-3</v>
      </c>
      <c r="CE2907" s="10">
        <v>0.15531184963299099</v>
      </c>
      <c r="CF2907" s="10">
        <v>36.799999999999997</v>
      </c>
      <c r="CG2907" s="10">
        <v>0.70710678118654702</v>
      </c>
      <c r="CH2907" s="10">
        <v>2924</v>
      </c>
      <c r="CI2907" s="10" t="s">
        <v>312</v>
      </c>
      <c r="CJ2907" s="10">
        <v>0.1</v>
      </c>
      <c r="CK2907" s="10">
        <v>0.1</v>
      </c>
      <c r="CL2907" s="10">
        <v>5</v>
      </c>
      <c r="CM2907" s="10">
        <v>11</v>
      </c>
      <c r="CN2907" s="10">
        <v>0.70710678118654702</v>
      </c>
      <c r="CO2907" s="10">
        <v>0.1</v>
      </c>
      <c r="CP2907" s="10">
        <v>0.1</v>
      </c>
      <c r="CQ2907" s="10">
        <v>8</v>
      </c>
      <c r="CR2907" s="10">
        <v>11</v>
      </c>
      <c r="CS2907" s="10">
        <v>0.89950815857599797</v>
      </c>
      <c r="CT2907" s="10">
        <v>0.1</v>
      </c>
      <c r="CU2907" s="10">
        <v>0.1</v>
      </c>
      <c r="CV2907" s="10">
        <v>9</v>
      </c>
      <c r="CW2907" s="10">
        <v>11.1</v>
      </c>
      <c r="CX2907" s="10">
        <v>0.89442719099991597</v>
      </c>
      <c r="CY2907" s="10">
        <v>2894</v>
      </c>
      <c r="CZ2907" s="10" t="s">
        <v>731</v>
      </c>
    </row>
    <row r="2908" spans="1:119" x14ac:dyDescent="0.25">
      <c r="A2908" s="10">
        <v>2928</v>
      </c>
      <c r="R2908" s="10">
        <v>2961</v>
      </c>
      <c r="S2908" s="10" t="s">
        <v>794</v>
      </c>
      <c r="T2908" s="10">
        <v>1.1232732445076001E-2</v>
      </c>
      <c r="U2908" s="10">
        <v>0.12837408508658299</v>
      </c>
      <c r="V2908" s="10">
        <v>2</v>
      </c>
      <c r="W2908" s="10">
        <v>37.200000000000003</v>
      </c>
      <c r="X2908" s="10">
        <v>8.7166950280909899E-2</v>
      </c>
      <c r="Y2908" s="10">
        <v>1.1172341410425101E-2</v>
      </c>
      <c r="Z2908" s="10">
        <v>0.12768390183342901</v>
      </c>
      <c r="AA2908" s="10">
        <v>2</v>
      </c>
      <c r="AB2908" s="10">
        <v>37</v>
      </c>
      <c r="AC2908" s="10">
        <v>8.7166950280909899E-2</v>
      </c>
      <c r="AD2908" s="10">
        <v>1.1005614575917399E-2</v>
      </c>
      <c r="AE2908" s="10">
        <v>0.12735068294990201</v>
      </c>
      <c r="AF2908" s="10">
        <v>2</v>
      </c>
      <c r="AG2908" s="10">
        <v>36.9</v>
      </c>
      <c r="AH2908" s="10">
        <v>8.6098841978362997E-2</v>
      </c>
      <c r="AI2908" s="10">
        <v>2961</v>
      </c>
      <c r="AJ2908" s="10" t="s">
        <v>794</v>
      </c>
      <c r="AK2908" s="10">
        <v>7.0900024939217293E-2</v>
      </c>
      <c r="AL2908" s="10">
        <v>0.13834151207652101</v>
      </c>
      <c r="AM2908" s="10">
        <v>2.5</v>
      </c>
      <c r="AN2908" s="10">
        <v>35.9</v>
      </c>
      <c r="AO2908" s="10">
        <v>0.456090790910399</v>
      </c>
      <c r="AP2908" s="10">
        <v>0.11371079104465</v>
      </c>
      <c r="AQ2908" s="10">
        <v>5.6855395522324999E-2</v>
      </c>
      <c r="AR2908" s="10">
        <v>2</v>
      </c>
      <c r="AS2908" s="10">
        <v>36.700000000000003</v>
      </c>
      <c r="AT2908" s="10">
        <v>0.89442719099991597</v>
      </c>
      <c r="AU2908" s="10">
        <v>9.2410009892362602E-2</v>
      </c>
      <c r="AV2908" s="10">
        <v>0.169776529802247</v>
      </c>
      <c r="AW2908" s="10">
        <v>3</v>
      </c>
      <c r="AX2908" s="10">
        <v>37.200000000000003</v>
      </c>
      <c r="AY2908" s="10">
        <v>0.47807297569150098</v>
      </c>
      <c r="AZ2908" s="10">
        <v>2937</v>
      </c>
      <c r="BA2908" s="10" t="s">
        <v>399</v>
      </c>
      <c r="BQ2908" s="10">
        <v>2927</v>
      </c>
      <c r="BR2908" s="10" t="s">
        <v>10</v>
      </c>
      <c r="CH2908" s="10">
        <v>2925</v>
      </c>
      <c r="CI2908" s="10" t="s">
        <v>804</v>
      </c>
      <c r="CJ2908" s="10">
        <v>0.28000000000000003</v>
      </c>
      <c r="CK2908" s="10">
        <v>0.91</v>
      </c>
      <c r="CL2908" s="10">
        <v>14.4657075308295</v>
      </c>
      <c r="CM2908" s="10">
        <v>38</v>
      </c>
      <c r="CN2908" s="10">
        <v>0.29408584883752298</v>
      </c>
      <c r="CO2908" s="10">
        <v>0.45500000000000002</v>
      </c>
      <c r="CP2908" s="10">
        <v>0.91700000000000004</v>
      </c>
      <c r="CQ2908" s="10">
        <v>15.3511694083499</v>
      </c>
      <c r="CR2908" s="10">
        <v>38.5</v>
      </c>
      <c r="CS2908" s="10">
        <v>0.444476265785191</v>
      </c>
      <c r="CT2908" s="10">
        <v>0.28000000000000003</v>
      </c>
      <c r="CU2908" s="10">
        <v>1.05</v>
      </c>
      <c r="CV2908" s="10">
        <v>16.510580283902001</v>
      </c>
      <c r="CW2908" s="10">
        <v>38</v>
      </c>
      <c r="CX2908" s="10">
        <v>0.257662650560332</v>
      </c>
      <c r="CY2908" s="10">
        <v>2895</v>
      </c>
      <c r="CZ2908" s="10" t="s">
        <v>732</v>
      </c>
    </row>
    <row r="2909" spans="1:119" x14ac:dyDescent="0.25">
      <c r="A2909" s="10">
        <v>2929</v>
      </c>
      <c r="R2909" s="10">
        <v>2962</v>
      </c>
      <c r="S2909" s="10" t="s">
        <v>10</v>
      </c>
      <c r="AI2909" s="10">
        <v>2962</v>
      </c>
      <c r="AJ2909" s="10" t="s">
        <v>10</v>
      </c>
      <c r="AZ2909" s="10">
        <v>2938</v>
      </c>
      <c r="BA2909" s="10" t="s">
        <v>44</v>
      </c>
      <c r="BQ2909" s="10">
        <v>2928</v>
      </c>
      <c r="BR2909" s="10" t="s">
        <v>11</v>
      </c>
      <c r="CH2909" s="10">
        <v>2926</v>
      </c>
      <c r="CI2909" s="10" t="s">
        <v>805</v>
      </c>
      <c r="CJ2909" s="10">
        <v>7.0000000000000007E-2</v>
      </c>
      <c r="CK2909" s="10">
        <v>0.14000000000000001</v>
      </c>
      <c r="CL2909" s="10">
        <v>2.3781476687238499</v>
      </c>
      <c r="CM2909" s="10">
        <v>38</v>
      </c>
      <c r="CN2909" s="10">
        <v>0.44721359549995798</v>
      </c>
      <c r="CO2909" s="10">
        <v>9.0999999999999998E-2</v>
      </c>
      <c r="CP2909" s="10">
        <v>0.154</v>
      </c>
      <c r="CQ2909" s="10">
        <v>2.68246011834312</v>
      </c>
      <c r="CR2909" s="10">
        <v>38.5</v>
      </c>
      <c r="CS2909" s="10">
        <v>0.50872931212664096</v>
      </c>
      <c r="CW2909" s="10">
        <v>38</v>
      </c>
      <c r="CX2909" s="10">
        <v>0.9</v>
      </c>
      <c r="CY2909" s="10">
        <v>2896</v>
      </c>
      <c r="CZ2909" s="10" t="s">
        <v>801</v>
      </c>
      <c r="DA2909" s="10">
        <v>0.40072642567448202</v>
      </c>
      <c r="DB2909" s="10">
        <v>5.0090803209310301E-2</v>
      </c>
      <c r="DC2909" s="10">
        <v>6.7</v>
      </c>
      <c r="DD2909" s="10">
        <v>34.799999999999997</v>
      </c>
      <c r="DE2909" s="10">
        <v>0.99227787671366796</v>
      </c>
      <c r="DF2909" s="10">
        <v>0.55178134283158697</v>
      </c>
      <c r="DG2909" s="10">
        <v>5.5178134283158702E-2</v>
      </c>
      <c r="DH2909" s="10">
        <v>9.1999999999999993</v>
      </c>
      <c r="DI2909" s="10">
        <v>34.799999999999997</v>
      </c>
      <c r="DJ2909" s="10">
        <v>0.99503719020998904</v>
      </c>
      <c r="DK2909" s="10">
        <v>0.52065517499825098</v>
      </c>
      <c r="DL2909" s="10">
        <v>4.7332288636204603E-2</v>
      </c>
      <c r="DM2909" s="10">
        <v>8.8000000000000007</v>
      </c>
      <c r="DN2909" s="10">
        <v>34.299999999999997</v>
      </c>
      <c r="DO2909" s="10">
        <v>0.99589320646770396</v>
      </c>
    </row>
    <row r="2910" spans="1:119" x14ac:dyDescent="0.25">
      <c r="A2910" s="10">
        <v>2930</v>
      </c>
      <c r="R2910" s="10">
        <v>2963</v>
      </c>
      <c r="S2910" s="10" t="s">
        <v>11</v>
      </c>
      <c r="AI2910" s="10">
        <v>2963</v>
      </c>
      <c r="AJ2910" s="10" t="s">
        <v>11</v>
      </c>
      <c r="AZ2910" s="10">
        <v>2939</v>
      </c>
      <c r="BA2910" s="10" t="s">
        <v>43</v>
      </c>
      <c r="BQ2910" s="10">
        <v>2929</v>
      </c>
      <c r="BR2910" s="10" t="s">
        <v>315</v>
      </c>
      <c r="BS2910" s="10">
        <v>0.17399999999999999</v>
      </c>
      <c r="BT2910" s="10">
        <v>8.4000000000000005E-2</v>
      </c>
      <c r="BU2910" s="10">
        <v>10.9365370724583</v>
      </c>
      <c r="BV2910" s="10">
        <v>10.199999999999999</v>
      </c>
      <c r="BW2910" s="10">
        <v>0.90055163636457802</v>
      </c>
      <c r="BX2910" s="10">
        <v>0.20599999999999999</v>
      </c>
      <c r="BY2910" s="10">
        <v>7.3999999999999996E-2</v>
      </c>
      <c r="BZ2910" s="10">
        <v>12.637510303325801</v>
      </c>
      <c r="CA2910" s="10">
        <v>10</v>
      </c>
      <c r="CB2910" s="10">
        <v>0.94112014628200003</v>
      </c>
      <c r="CC2910" s="10">
        <v>0.25</v>
      </c>
      <c r="CD2910" s="10">
        <v>8.4000000000000005E-2</v>
      </c>
      <c r="CE2910" s="10">
        <v>15.380536243797</v>
      </c>
      <c r="CF2910" s="10">
        <v>9.9</v>
      </c>
      <c r="CG2910" s="10">
        <v>0.94792223243472495</v>
      </c>
      <c r="CH2910" s="10">
        <v>2927</v>
      </c>
      <c r="CI2910" s="10" t="s">
        <v>10</v>
      </c>
      <c r="CY2910" s="10">
        <v>2897</v>
      </c>
      <c r="CZ2910" s="10" t="s">
        <v>802</v>
      </c>
      <c r="DA2910" s="10">
        <v>1.0091802930057101</v>
      </c>
      <c r="DB2910" s="10">
        <v>3.7377047889100297E-2</v>
      </c>
      <c r="DC2910" s="10">
        <v>16.899999999999999</v>
      </c>
      <c r="DD2910" s="10">
        <v>34.5</v>
      </c>
      <c r="DE2910" s="10">
        <v>0.999314833766767</v>
      </c>
      <c r="DF2910" s="10">
        <v>1.09143664118705</v>
      </c>
      <c r="DG2910" s="10">
        <v>7.2762442745803402E-2</v>
      </c>
      <c r="DH2910" s="10">
        <v>18.2</v>
      </c>
      <c r="DI2910" s="10">
        <v>34.700000000000003</v>
      </c>
      <c r="DJ2910" s="10">
        <v>0.99778515785660904</v>
      </c>
      <c r="DK2910" s="10">
        <v>1.0738892071106001</v>
      </c>
      <c r="DL2910" s="10">
        <v>6.7118075444412506E-2</v>
      </c>
      <c r="DM2910" s="10">
        <v>17.8</v>
      </c>
      <c r="DN2910" s="10">
        <v>34.9</v>
      </c>
      <c r="DO2910" s="10">
        <v>0.99805257848288897</v>
      </c>
    </row>
    <row r="2911" spans="1:119" x14ac:dyDescent="0.25">
      <c r="A2911" s="10">
        <v>2931</v>
      </c>
      <c r="R2911" s="10">
        <v>2964</v>
      </c>
      <c r="S2911" s="10" t="s">
        <v>285</v>
      </c>
      <c r="AI2911" s="10">
        <v>2964</v>
      </c>
      <c r="AJ2911" s="10" t="s">
        <v>285</v>
      </c>
      <c r="AK2911" s="10">
        <v>6.7369874573135397E-2</v>
      </c>
      <c r="AL2911" s="10">
        <v>2.2456624857711799E-2</v>
      </c>
      <c r="AM2911" s="10">
        <v>4</v>
      </c>
      <c r="AN2911" s="10">
        <v>10.25</v>
      </c>
      <c r="AO2911" s="10">
        <v>0.94868329805051399</v>
      </c>
      <c r="AP2911" s="10">
        <v>8.7625205824822194E-2</v>
      </c>
      <c r="AQ2911" s="10">
        <v>1.6690515395204199E-2</v>
      </c>
      <c r="AR2911" s="10">
        <v>5</v>
      </c>
      <c r="AS2911" s="10">
        <v>10.3</v>
      </c>
      <c r="AT2911" s="10">
        <v>0.98233856642247497</v>
      </c>
      <c r="AU2911" s="10">
        <v>0.14371187390992701</v>
      </c>
      <c r="AV2911" s="10">
        <v>2.2691348512093701E-2</v>
      </c>
      <c r="AW2911" s="10">
        <v>8</v>
      </c>
      <c r="AX2911" s="10">
        <v>10.5</v>
      </c>
      <c r="AY2911" s="10">
        <v>0.98776296532906904</v>
      </c>
      <c r="AZ2911" s="10">
        <v>2940</v>
      </c>
      <c r="BA2911" s="10" t="s">
        <v>284</v>
      </c>
      <c r="BQ2911" s="10">
        <v>2930</v>
      </c>
      <c r="BR2911" s="10" t="s">
        <v>290</v>
      </c>
      <c r="BV2911" s="10">
        <v>10.199999999999999</v>
      </c>
      <c r="CA2911" s="10">
        <v>10</v>
      </c>
      <c r="CF2911" s="10">
        <v>9.9</v>
      </c>
      <c r="CH2911" s="10">
        <v>2928</v>
      </c>
      <c r="CI2911" s="10" t="s">
        <v>11</v>
      </c>
      <c r="CY2911" s="10">
        <v>2898</v>
      </c>
      <c r="CZ2911" s="10" t="s">
        <v>803</v>
      </c>
      <c r="DA2911" s="10">
        <v>0.20639635971270101</v>
      </c>
      <c r="DB2911" s="10">
        <v>0.23588155395737201</v>
      </c>
      <c r="DC2911" s="10">
        <v>5.2</v>
      </c>
      <c r="DD2911" s="10">
        <v>34.799999999999997</v>
      </c>
      <c r="DE2911" s="10">
        <v>0.65850460786851805</v>
      </c>
      <c r="DF2911" s="10">
        <v>0.24294039268923601</v>
      </c>
      <c r="DG2911" s="10">
        <v>0.24294039268923601</v>
      </c>
      <c r="DH2911" s="10">
        <v>5.7</v>
      </c>
      <c r="DI2911" s="10">
        <v>34.799999999999997</v>
      </c>
      <c r="DJ2911" s="10">
        <v>0.70710678118654802</v>
      </c>
      <c r="DK2911" s="10">
        <v>0.27199039907829298</v>
      </c>
      <c r="DL2911" s="10">
        <v>0.21154808817200599</v>
      </c>
      <c r="DM2911" s="10">
        <v>5.8</v>
      </c>
      <c r="DN2911" s="10">
        <v>34.299999999999997</v>
      </c>
      <c r="DO2911" s="10">
        <v>0.78935221737632599</v>
      </c>
    </row>
    <row r="2912" spans="1:119" x14ac:dyDescent="0.25">
      <c r="A2912" s="10">
        <v>2932</v>
      </c>
      <c r="R2912" s="10">
        <v>2965</v>
      </c>
      <c r="S2912" s="10" t="s">
        <v>305</v>
      </c>
      <c r="AI2912" s="10">
        <v>2965</v>
      </c>
      <c r="AJ2912" s="10" t="s">
        <v>305</v>
      </c>
      <c r="AK2912" s="10">
        <v>5.2226278199919499E-2</v>
      </c>
      <c r="AL2912" s="10">
        <v>1.04452556399839E-2</v>
      </c>
      <c r="AM2912" s="10">
        <v>3</v>
      </c>
      <c r="AN2912" s="10">
        <v>10.25</v>
      </c>
      <c r="AO2912" s="10">
        <v>0.98058067569092</v>
      </c>
      <c r="AP2912" s="10">
        <v>7.1006344717208306E-2</v>
      </c>
      <c r="AQ2912" s="10">
        <v>7.1006344717208297E-3</v>
      </c>
      <c r="AR2912" s="10">
        <v>4</v>
      </c>
      <c r="AS2912" s="10">
        <v>10.3</v>
      </c>
      <c r="AT2912" s="10">
        <v>0.99503719020998904</v>
      </c>
      <c r="AU2912" s="10">
        <v>0.14449573372541599</v>
      </c>
      <c r="AV2912" s="10">
        <v>1.6999498085342998E-2</v>
      </c>
      <c r="AW2912" s="10">
        <v>8</v>
      </c>
      <c r="AX2912" s="10">
        <v>10.5</v>
      </c>
      <c r="AY2912" s="10">
        <v>0.99315060432287605</v>
      </c>
      <c r="AZ2912" s="10">
        <v>2941</v>
      </c>
      <c r="BA2912" s="10" t="s">
        <v>304</v>
      </c>
      <c r="BQ2912" s="10">
        <v>2931</v>
      </c>
      <c r="BR2912" s="10" t="s">
        <v>308</v>
      </c>
      <c r="BS2912" s="10">
        <v>6.8000000000000005E-2</v>
      </c>
      <c r="BT2912" s="10">
        <v>1.2E-2</v>
      </c>
      <c r="BU2912" s="10">
        <v>3.7258358598694201</v>
      </c>
      <c r="BV2912" s="10">
        <v>10.7</v>
      </c>
      <c r="BW2912" s="10">
        <v>0.984783558817937</v>
      </c>
      <c r="BX2912" s="10">
        <v>9.1999999999999998E-2</v>
      </c>
      <c r="BY2912" s="10">
        <v>2.4E-2</v>
      </c>
      <c r="BZ2912" s="10">
        <v>5.2279844699019398</v>
      </c>
      <c r="CA2912" s="10">
        <v>10.5</v>
      </c>
      <c r="CB2912" s="10">
        <v>0.96761727239684403</v>
      </c>
      <c r="CC2912" s="10">
        <v>6.8000000000000005E-2</v>
      </c>
      <c r="CD2912" s="10">
        <v>1.2E-2</v>
      </c>
      <c r="CE2912" s="10">
        <v>3.7968041619621702</v>
      </c>
      <c r="CF2912" s="10">
        <v>10.5</v>
      </c>
      <c r="CG2912" s="10">
        <v>0.984783558817937</v>
      </c>
      <c r="CH2912" s="10">
        <v>2929</v>
      </c>
      <c r="CI2912" s="10" t="s">
        <v>315</v>
      </c>
      <c r="CM2912" s="10">
        <v>10.1</v>
      </c>
      <c r="CN2912" s="10">
        <v>0.93</v>
      </c>
      <c r="CR2912" s="10">
        <v>10.1</v>
      </c>
      <c r="CS2912" s="10">
        <v>0.93</v>
      </c>
      <c r="CW2912" s="10">
        <v>10.1</v>
      </c>
      <c r="CX2912" s="10">
        <v>0.93</v>
      </c>
      <c r="CY2912" s="10">
        <v>2899</v>
      </c>
      <c r="CZ2912" s="10" t="s">
        <v>10</v>
      </c>
      <c r="DA2912" s="10">
        <v>0.66</v>
      </c>
      <c r="DB2912" s="10">
        <v>0.2</v>
      </c>
      <c r="DC2912" s="10">
        <v>36</v>
      </c>
      <c r="DD2912" s="10">
        <v>10.4</v>
      </c>
      <c r="DE2912" s="10">
        <v>0.93979342348843697</v>
      </c>
      <c r="DF2912" s="10">
        <v>0.78</v>
      </c>
      <c r="DG2912" s="10">
        <v>0.2</v>
      </c>
      <c r="DH2912" s="10">
        <v>42</v>
      </c>
      <c r="DI2912" s="10">
        <v>10.4</v>
      </c>
      <c r="DJ2912" s="10">
        <v>0.98639392383214397</v>
      </c>
      <c r="DK2912" s="10">
        <v>0.89</v>
      </c>
      <c r="DL2912" s="10">
        <v>0.2</v>
      </c>
      <c r="DM2912" s="10">
        <v>49</v>
      </c>
      <c r="DN2912" s="10">
        <v>10.3</v>
      </c>
      <c r="DO2912" s="10">
        <v>0.96623493960124596</v>
      </c>
    </row>
    <row r="2913" spans="1:119" x14ac:dyDescent="0.25">
      <c r="A2913" s="10">
        <v>2933</v>
      </c>
      <c r="R2913" s="10">
        <v>2966</v>
      </c>
      <c r="S2913" s="10" t="s">
        <v>290</v>
      </c>
      <c r="AI2913" s="10">
        <v>2966</v>
      </c>
      <c r="AJ2913" s="10" t="s">
        <v>290</v>
      </c>
      <c r="AN2913" s="10">
        <v>10.25</v>
      </c>
      <c r="AS2913" s="10">
        <v>10.3</v>
      </c>
      <c r="AX2913" s="10">
        <v>10.5</v>
      </c>
      <c r="AZ2913" s="10">
        <v>2942</v>
      </c>
      <c r="BA2913" s="10" t="s">
        <v>305</v>
      </c>
      <c r="BE2913" s="10">
        <v>10.23</v>
      </c>
      <c r="BF2913" s="10">
        <v>0.93</v>
      </c>
      <c r="BJ2913" s="10">
        <v>10.25</v>
      </c>
      <c r="BK2913" s="10">
        <v>0.93</v>
      </c>
      <c r="BO2913" s="10">
        <v>10.37</v>
      </c>
      <c r="BP2913" s="10">
        <v>0.93</v>
      </c>
      <c r="BQ2913" s="10">
        <v>2932</v>
      </c>
      <c r="BR2913" s="10" t="s">
        <v>309</v>
      </c>
      <c r="BS2913" s="10">
        <v>4.3999999999999997E-2</v>
      </c>
      <c r="BT2913" s="10">
        <v>2.1999999999999999E-2</v>
      </c>
      <c r="BU2913" s="10">
        <v>2.6543811095502501</v>
      </c>
      <c r="BV2913" s="10">
        <v>10.7</v>
      </c>
      <c r="BW2913" s="10">
        <v>0.89442719099991597</v>
      </c>
      <c r="BX2913" s="10">
        <v>5.3999999999999999E-2</v>
      </c>
      <c r="BY2913" s="10">
        <v>5.8000000000000003E-2</v>
      </c>
      <c r="BZ2913" s="10">
        <v>4.3574247458472302</v>
      </c>
      <c r="CA2913" s="10">
        <v>10.5</v>
      </c>
      <c r="CB2913" s="10">
        <v>0.68141852791884305</v>
      </c>
      <c r="CC2913" s="10">
        <v>7.5999999999999998E-2</v>
      </c>
      <c r="CD2913" s="10">
        <v>8.2000000000000003E-2</v>
      </c>
      <c r="CE2913" s="10">
        <v>6.1475926130276504</v>
      </c>
      <c r="CF2913" s="10">
        <v>10.5</v>
      </c>
      <c r="CG2913" s="10">
        <v>0.67976466515993605</v>
      </c>
      <c r="CH2913" s="10">
        <v>2930</v>
      </c>
      <c r="CI2913" s="10" t="s">
        <v>290</v>
      </c>
      <c r="CM2913" s="10">
        <v>10.1</v>
      </c>
      <c r="CR2913" s="10">
        <v>10.1</v>
      </c>
      <c r="CW2913" s="10">
        <v>10.1</v>
      </c>
      <c r="CY2913" s="10">
        <v>2900</v>
      </c>
      <c r="CZ2913" s="10" t="s">
        <v>11</v>
      </c>
      <c r="DA2913" s="10">
        <v>0.63</v>
      </c>
      <c r="DB2913" s="10">
        <v>0.1</v>
      </c>
      <c r="DC2913" s="10">
        <v>35</v>
      </c>
      <c r="DD2913" s="10">
        <v>10.4</v>
      </c>
      <c r="DE2913" s="10">
        <v>1</v>
      </c>
      <c r="DF2913" s="10">
        <v>0.64</v>
      </c>
      <c r="DG2913" s="10">
        <v>0.2</v>
      </c>
      <c r="DH2913" s="10">
        <v>36</v>
      </c>
      <c r="DI2913" s="10">
        <v>10.4</v>
      </c>
      <c r="DJ2913" s="10">
        <v>1</v>
      </c>
      <c r="DK2913" s="10">
        <v>0.64</v>
      </c>
      <c r="DL2913" s="10">
        <v>0.1</v>
      </c>
      <c r="DM2913" s="10">
        <v>37</v>
      </c>
      <c r="DN2913" s="10">
        <v>10.3</v>
      </c>
      <c r="DO2913" s="10">
        <v>1</v>
      </c>
    </row>
    <row r="2914" spans="1:119" x14ac:dyDescent="0.25">
      <c r="A2914" s="10">
        <v>2934</v>
      </c>
      <c r="R2914" s="10">
        <v>2967</v>
      </c>
      <c r="S2914" s="10" t="s">
        <v>291</v>
      </c>
      <c r="AI2914" s="10">
        <v>2967</v>
      </c>
      <c r="AJ2914" s="10" t="s">
        <v>291</v>
      </c>
      <c r="AZ2914" s="10">
        <v>2943</v>
      </c>
      <c r="BA2914" s="10" t="s">
        <v>315</v>
      </c>
      <c r="BB2914" s="10">
        <v>4.6802884658804101E-3</v>
      </c>
      <c r="BC2914" s="10">
        <v>2.5201553277817601E-3</v>
      </c>
      <c r="BD2914" s="10">
        <v>0.3</v>
      </c>
      <c r="BE2914" s="10">
        <v>10.23</v>
      </c>
      <c r="BF2914" s="10">
        <v>0.88047109992217498</v>
      </c>
      <c r="BL2914" s="10">
        <v>6.3257857792349097E-3</v>
      </c>
      <c r="BM2914" s="10">
        <v>3.40619234266495E-3</v>
      </c>
      <c r="BN2914" s="10">
        <v>0.4</v>
      </c>
      <c r="BO2914" s="10">
        <v>10.37</v>
      </c>
      <c r="BP2914" s="10">
        <v>0.88047109992217498</v>
      </c>
      <c r="BQ2914" s="10">
        <v>2933</v>
      </c>
      <c r="BR2914" s="10" t="s">
        <v>797</v>
      </c>
      <c r="BS2914" s="10">
        <v>2.3306770115284099</v>
      </c>
      <c r="BT2914" s="10">
        <v>1.14203173564892</v>
      </c>
      <c r="BU2914" s="10">
        <v>40.299999999999997</v>
      </c>
      <c r="BV2914" s="10">
        <v>37.1</v>
      </c>
      <c r="BW2914" s="10">
        <v>0.9</v>
      </c>
      <c r="BX2914" s="10">
        <v>2.8185489586487602</v>
      </c>
      <c r="BY2914" s="10">
        <v>1.38108898973789</v>
      </c>
      <c r="BZ2914" s="10">
        <v>49</v>
      </c>
      <c r="CA2914" s="10">
        <v>36.9</v>
      </c>
      <c r="CB2914" s="10">
        <v>0.9</v>
      </c>
      <c r="CC2914" s="10">
        <v>2.8473096623084402</v>
      </c>
      <c r="CD2914" s="10">
        <v>1.3951817345311399</v>
      </c>
      <c r="CE2914" s="10">
        <v>49.5</v>
      </c>
      <c r="CF2914" s="10">
        <v>36.9</v>
      </c>
      <c r="CG2914" s="10">
        <v>0.9</v>
      </c>
      <c r="CH2914" s="10">
        <v>2931</v>
      </c>
      <c r="CI2914" s="10" t="s">
        <v>308</v>
      </c>
      <c r="CJ2914" s="10">
        <v>1.57433459333291E-2</v>
      </c>
      <c r="CK2914" s="10">
        <v>9.4460075599974592E-3</v>
      </c>
      <c r="CL2914" s="10">
        <v>1</v>
      </c>
      <c r="CM2914" s="10">
        <v>10.6</v>
      </c>
      <c r="CN2914" s="10">
        <v>0.85749292571254399</v>
      </c>
      <c r="CO2914" s="10">
        <v>3.2638528835274197E-2</v>
      </c>
      <c r="CP2914" s="10">
        <v>1.68239839357083E-2</v>
      </c>
      <c r="CQ2914" s="10">
        <v>2</v>
      </c>
      <c r="CR2914" s="10">
        <v>10.6</v>
      </c>
      <c r="CS2914" s="10">
        <v>0.88886148155655398</v>
      </c>
      <c r="CT2914" s="10">
        <v>1.7034463039218E-2</v>
      </c>
      <c r="CU2914" s="10">
        <v>7.3004841596648502E-3</v>
      </c>
      <c r="CV2914" s="10">
        <v>1</v>
      </c>
      <c r="CW2914" s="10">
        <v>10.7</v>
      </c>
      <c r="CX2914" s="10">
        <v>0.91914503001805803</v>
      </c>
      <c r="CY2914" s="10">
        <v>3247</v>
      </c>
      <c r="CZ2914" s="10" t="s">
        <v>289</v>
      </c>
      <c r="DA2914" s="10">
        <v>5.0437319516405697E-2</v>
      </c>
      <c r="DB2914" s="10">
        <v>0</v>
      </c>
      <c r="DC2914" s="10">
        <v>2.8</v>
      </c>
      <c r="DD2914" s="10">
        <v>10.4</v>
      </c>
      <c r="DE2914" s="10">
        <v>1</v>
      </c>
      <c r="DF2914" s="10">
        <v>5.5841318036020597E-2</v>
      </c>
      <c r="DG2914" s="10">
        <v>0</v>
      </c>
      <c r="DH2914" s="10">
        <v>3.1</v>
      </c>
      <c r="DI2914" s="10">
        <v>10.4</v>
      </c>
      <c r="DJ2914" s="10">
        <v>1</v>
      </c>
      <c r="DK2914" s="10">
        <v>5.8872406949266098E-2</v>
      </c>
      <c r="DL2914" s="10">
        <v>0</v>
      </c>
      <c r="DM2914" s="10">
        <v>3.3</v>
      </c>
      <c r="DN2914" s="10">
        <v>10.3</v>
      </c>
      <c r="DO2914" s="10">
        <v>1</v>
      </c>
    </row>
    <row r="2915" spans="1:119" x14ac:dyDescent="0.25">
      <c r="A2915" s="10">
        <v>2935</v>
      </c>
      <c r="R2915" s="10">
        <v>2968</v>
      </c>
      <c r="S2915" s="10" t="s">
        <v>292</v>
      </c>
      <c r="T2915" s="10">
        <v>6.4943304186195301E-3</v>
      </c>
      <c r="U2915" s="10">
        <v>7.7931965023434399E-2</v>
      </c>
      <c r="V2915" s="10">
        <v>4.3</v>
      </c>
      <c r="W2915" s="10">
        <v>10.5</v>
      </c>
      <c r="X2915" s="10">
        <v>8.3045479853740001E-2</v>
      </c>
      <c r="AI2915" s="10">
        <v>2968</v>
      </c>
      <c r="AJ2915" s="10" t="s">
        <v>292</v>
      </c>
      <c r="AK2915" s="10">
        <v>3.4661514511562998E-2</v>
      </c>
      <c r="AL2915" s="10">
        <v>4.04384335968236E-2</v>
      </c>
      <c r="AM2915" s="10">
        <v>3</v>
      </c>
      <c r="AN2915" s="10">
        <v>10.25</v>
      </c>
      <c r="AO2915" s="10">
        <v>0.65079137345596805</v>
      </c>
      <c r="AP2915" s="10">
        <v>4.6440793426874703E-2</v>
      </c>
      <c r="AQ2915" s="10">
        <v>5.4180925664687303E-2</v>
      </c>
      <c r="AR2915" s="10">
        <v>4</v>
      </c>
      <c r="AS2915" s="10">
        <v>10.3</v>
      </c>
      <c r="AT2915" s="10">
        <v>0.65079137345596805</v>
      </c>
      <c r="AU2915" s="10">
        <v>2.3951832194776399E-2</v>
      </c>
      <c r="AV2915" s="10">
        <v>2.73735225083158E-2</v>
      </c>
      <c r="AW2915" s="10">
        <v>2</v>
      </c>
      <c r="AX2915" s="10">
        <v>10.5</v>
      </c>
      <c r="AY2915" s="10">
        <v>0.65850460786851805</v>
      </c>
      <c r="AZ2915" s="10">
        <v>2944</v>
      </c>
      <c r="BA2915" s="10" t="s">
        <v>289</v>
      </c>
      <c r="BE2915" s="10">
        <v>10.23</v>
      </c>
      <c r="BF2915" s="10">
        <v>0.93</v>
      </c>
      <c r="BJ2915" s="10">
        <v>10.25</v>
      </c>
      <c r="BK2915" s="10">
        <v>0.93</v>
      </c>
      <c r="BO2915" s="10">
        <v>10.37</v>
      </c>
      <c r="BP2915" s="10">
        <v>0.93</v>
      </c>
      <c r="BQ2915" s="10">
        <v>2934</v>
      </c>
      <c r="BR2915" s="10" t="s">
        <v>798</v>
      </c>
      <c r="CH2915" s="10">
        <v>2932</v>
      </c>
      <c r="CI2915" s="10" t="s">
        <v>309</v>
      </c>
      <c r="CM2915" s="10">
        <v>10.6</v>
      </c>
      <c r="CN2915" s="10">
        <v>0.93</v>
      </c>
      <c r="CO2915" s="10">
        <v>0.03</v>
      </c>
      <c r="CP2915" s="10">
        <v>5.1999999999999998E-2</v>
      </c>
      <c r="CQ2915" s="10">
        <v>3.2698354544794901</v>
      </c>
      <c r="CR2915" s="10">
        <v>10.6</v>
      </c>
      <c r="CS2915" s="10">
        <v>0.499722453489577</v>
      </c>
      <c r="CW2915" s="10">
        <v>10.7</v>
      </c>
      <c r="CX2915" s="10">
        <v>0.93</v>
      </c>
      <c r="CY2915" s="10">
        <v>3248</v>
      </c>
      <c r="CZ2915" s="10" t="s">
        <v>306</v>
      </c>
      <c r="DA2915" s="10">
        <v>0.12969596447075801</v>
      </c>
      <c r="DB2915" s="10">
        <v>0</v>
      </c>
      <c r="DC2915" s="10">
        <v>7.2</v>
      </c>
      <c r="DD2915" s="10">
        <v>10.4</v>
      </c>
      <c r="DE2915" s="10">
        <v>1</v>
      </c>
      <c r="DF2915" s="10">
        <v>0.13690129583024399</v>
      </c>
      <c r="DG2915" s="10">
        <v>0</v>
      </c>
      <c r="DH2915" s="10">
        <v>7.6</v>
      </c>
      <c r="DI2915" s="10">
        <v>10.4</v>
      </c>
      <c r="DJ2915" s="10">
        <v>1</v>
      </c>
      <c r="DK2915" s="10">
        <v>0.156993085198043</v>
      </c>
      <c r="DL2915" s="10">
        <v>0</v>
      </c>
      <c r="DM2915" s="10">
        <v>8.8000000000000007</v>
      </c>
      <c r="DN2915" s="10">
        <v>10.3</v>
      </c>
      <c r="DO2915" s="10">
        <v>1</v>
      </c>
    </row>
    <row r="2916" spans="1:119" x14ac:dyDescent="0.25">
      <c r="A2916" s="10">
        <v>2936</v>
      </c>
      <c r="R2916" s="10">
        <v>2969</v>
      </c>
      <c r="S2916" s="10" t="s">
        <v>294</v>
      </c>
      <c r="T2916" s="10">
        <v>5.9748733281241001E-2</v>
      </c>
      <c r="U2916" s="10">
        <v>3.7736042072362697E-2</v>
      </c>
      <c r="V2916" s="10">
        <v>4</v>
      </c>
      <c r="W2916" s="10">
        <v>10.199999999999999</v>
      </c>
      <c r="X2916" s="10">
        <v>0.84548890303097102</v>
      </c>
      <c r="Y2916" s="10">
        <v>4.5342149843806301E-2</v>
      </c>
      <c r="Z2916" s="10">
        <v>2.7443932800198599E-2</v>
      </c>
      <c r="AA2916" s="10">
        <v>3</v>
      </c>
      <c r="AB2916" s="10">
        <v>10.199999999999999</v>
      </c>
      <c r="AC2916" s="10">
        <v>0.855500079018233</v>
      </c>
      <c r="AD2916" s="10">
        <v>0.183146722898512</v>
      </c>
      <c r="AE2916" s="10">
        <v>0.11085196385962599</v>
      </c>
      <c r="AF2916" s="10">
        <v>12</v>
      </c>
      <c r="AG2916" s="10">
        <v>10.3</v>
      </c>
      <c r="AH2916" s="10">
        <v>0.855500079018233</v>
      </c>
      <c r="AI2916" s="10">
        <v>2969</v>
      </c>
      <c r="AJ2916" s="10" t="s">
        <v>294</v>
      </c>
      <c r="AK2916" s="10">
        <v>0.19001468872782801</v>
      </c>
      <c r="AL2916" s="10">
        <v>5.8814070320518101E-2</v>
      </c>
      <c r="AM2916" s="10">
        <v>11</v>
      </c>
      <c r="AN2916" s="10">
        <v>10.44</v>
      </c>
      <c r="AO2916" s="10">
        <v>0.95528589069134595</v>
      </c>
      <c r="AP2916" s="10">
        <v>0.25546168150670301</v>
      </c>
      <c r="AQ2916" s="10">
        <v>7.0472188001849095E-2</v>
      </c>
      <c r="AR2916" s="10">
        <v>15</v>
      </c>
      <c r="AS2916" s="10">
        <v>10.199999999999999</v>
      </c>
      <c r="AT2916" s="10">
        <v>0.96399261820607396</v>
      </c>
      <c r="AU2916" s="10">
        <v>0.30241425305776898</v>
      </c>
      <c r="AV2916" s="10">
        <v>0.108005090377775</v>
      </c>
      <c r="AW2916" s="10">
        <v>18</v>
      </c>
      <c r="AX2916" s="10">
        <v>10.3</v>
      </c>
      <c r="AY2916" s="10">
        <v>0.941741911594837</v>
      </c>
      <c r="AZ2916" s="10">
        <v>2945</v>
      </c>
      <c r="BA2916" s="10" t="s">
        <v>306</v>
      </c>
      <c r="BB2916" s="10">
        <v>0.20634639591944101</v>
      </c>
      <c r="BC2916" s="10">
        <v>0.10629965850395399</v>
      </c>
      <c r="BD2916" s="10">
        <v>13.1</v>
      </c>
      <c r="BE2916" s="10">
        <v>10.23</v>
      </c>
      <c r="BF2916" s="10">
        <v>0.88897455642660295</v>
      </c>
      <c r="BG2916" s="10">
        <v>0.26736688961900201</v>
      </c>
      <c r="BH2916" s="10">
        <v>0.147512766686346</v>
      </c>
      <c r="BI2916" s="10">
        <v>17.2</v>
      </c>
      <c r="BJ2916" s="10">
        <v>10.25</v>
      </c>
      <c r="BK2916" s="10">
        <v>0.87557768402679403</v>
      </c>
      <c r="BL2916" s="10">
        <v>0.38505688550608402</v>
      </c>
      <c r="BM2916" s="10">
        <v>0.13941714820047901</v>
      </c>
      <c r="BN2916" s="10">
        <v>22.8</v>
      </c>
      <c r="BO2916" s="10">
        <v>10.37</v>
      </c>
      <c r="BP2916" s="10">
        <v>0.94026584995625295</v>
      </c>
      <c r="BQ2916" s="10">
        <v>2935</v>
      </c>
      <c r="BR2916" s="10" t="s">
        <v>799</v>
      </c>
      <c r="BS2916" s="10">
        <v>3.2733577879034201</v>
      </c>
      <c r="BT2916" s="10">
        <v>1.60394531607268</v>
      </c>
      <c r="BU2916" s="10">
        <v>56.6</v>
      </c>
      <c r="BV2916" s="10">
        <v>37.1</v>
      </c>
      <c r="BW2916" s="10">
        <v>0.9</v>
      </c>
      <c r="BX2916" s="10">
        <v>4.3201694588294801</v>
      </c>
      <c r="BY2916" s="10">
        <v>2.1168830348264498</v>
      </c>
      <c r="BZ2916" s="10">
        <v>74.3</v>
      </c>
      <c r="CA2916" s="10">
        <v>37.299999999999997</v>
      </c>
      <c r="CB2916" s="10">
        <v>0.9</v>
      </c>
      <c r="CC2916" s="10">
        <v>4.0604813491998701</v>
      </c>
      <c r="CD2916" s="10">
        <v>1.9896358611079401</v>
      </c>
      <c r="CE2916" s="10">
        <v>70.400000000000006</v>
      </c>
      <c r="CF2916" s="10">
        <v>37</v>
      </c>
      <c r="CG2916" s="10">
        <v>0.9</v>
      </c>
      <c r="CH2916" s="10">
        <v>2933</v>
      </c>
      <c r="CI2916" s="10" t="s">
        <v>797</v>
      </c>
      <c r="CM2916" s="10">
        <v>36.700000000000003</v>
      </c>
      <c r="CN2916" s="10">
        <v>0.9</v>
      </c>
      <c r="CR2916" s="10">
        <v>36.5</v>
      </c>
      <c r="CS2916" s="10">
        <v>0.9</v>
      </c>
      <c r="CW2916" s="10">
        <v>36.700000000000003</v>
      </c>
      <c r="CX2916" s="10">
        <v>0.9</v>
      </c>
      <c r="CY2916" s="10">
        <v>2901</v>
      </c>
      <c r="CZ2916" s="10" t="s">
        <v>291</v>
      </c>
      <c r="DA2916" s="10">
        <v>0.19034753899118301</v>
      </c>
      <c r="DB2916" s="10">
        <v>0.126898359327455</v>
      </c>
      <c r="DC2916" s="10">
        <v>12.7</v>
      </c>
      <c r="DD2916" s="10">
        <v>10.4</v>
      </c>
      <c r="DE2916" s="10">
        <v>0.83205029433784405</v>
      </c>
      <c r="DF2916" s="10">
        <v>0.193345138030415</v>
      </c>
      <c r="DG2916" s="10">
        <v>0.128896758686943</v>
      </c>
      <c r="DH2916" s="10">
        <v>12.9</v>
      </c>
      <c r="DI2916" s="10">
        <v>10.4</v>
      </c>
      <c r="DJ2916" s="10">
        <v>0.83205029433784405</v>
      </c>
      <c r="DK2916" s="10">
        <v>0.212267481965562</v>
      </c>
      <c r="DL2916" s="10">
        <v>0.14151165464370799</v>
      </c>
      <c r="DM2916" s="10">
        <v>14.3</v>
      </c>
      <c r="DN2916" s="10">
        <v>10.3</v>
      </c>
      <c r="DO2916" s="10">
        <v>0.83205029433784405</v>
      </c>
    </row>
    <row r="2917" spans="1:119" x14ac:dyDescent="0.25">
      <c r="A2917" s="10">
        <v>2937</v>
      </c>
      <c r="R2917" s="10">
        <v>2970</v>
      </c>
      <c r="S2917" s="10" t="s">
        <v>297</v>
      </c>
      <c r="AI2917" s="10">
        <v>2970</v>
      </c>
      <c r="AJ2917" s="10" t="s">
        <v>297</v>
      </c>
      <c r="AK2917" s="10">
        <v>1.4120146478892001E-2</v>
      </c>
      <c r="AL2917" s="10">
        <v>1.12961171831136E-2</v>
      </c>
      <c r="AM2917" s="10">
        <v>1</v>
      </c>
      <c r="AN2917" s="10">
        <v>10.44</v>
      </c>
      <c r="AO2917" s="10">
        <v>0.78086880944303005</v>
      </c>
      <c r="AP2917" s="10">
        <v>3.46476772448246E-2</v>
      </c>
      <c r="AQ2917" s="10">
        <v>6.9295354489649196E-3</v>
      </c>
      <c r="AR2917" s="10">
        <v>2</v>
      </c>
      <c r="AS2917" s="10">
        <v>10.199999999999999</v>
      </c>
      <c r="AT2917" s="10">
        <v>0.98058067569092</v>
      </c>
      <c r="AU2917" s="10">
        <v>3.5556998438156101E-2</v>
      </c>
      <c r="AV2917" s="10">
        <v>2.9630832031796702E-3</v>
      </c>
      <c r="AW2917" s="10">
        <v>2</v>
      </c>
      <c r="AX2917" s="10">
        <v>10.3</v>
      </c>
      <c r="AY2917" s="10">
        <v>0.99654575824488001</v>
      </c>
      <c r="AZ2917" s="10">
        <v>2946</v>
      </c>
      <c r="BA2917" s="10" t="s">
        <v>307</v>
      </c>
      <c r="BB2917" s="10">
        <v>0.19334956869557099</v>
      </c>
      <c r="BC2917" s="10">
        <v>0.111624493267546</v>
      </c>
      <c r="BD2917" s="10">
        <v>12.6</v>
      </c>
      <c r="BE2917" s="10">
        <v>10.23</v>
      </c>
      <c r="BF2917" s="10">
        <v>0.86603690929328803</v>
      </c>
      <c r="BG2917" s="10">
        <v>0.46611727099448602</v>
      </c>
      <c r="BH2917" s="10">
        <v>0.26852408002943201</v>
      </c>
      <c r="BI2917" s="10">
        <v>30.3</v>
      </c>
      <c r="BJ2917" s="10">
        <v>10.25</v>
      </c>
      <c r="BK2917" s="10">
        <v>0.866499015962651</v>
      </c>
      <c r="BL2917" s="10">
        <v>0.41191682929318302</v>
      </c>
      <c r="BM2917" s="10">
        <v>0.13877411895973499</v>
      </c>
      <c r="BN2917" s="10">
        <v>24.2</v>
      </c>
      <c r="BO2917" s="10">
        <v>10.37</v>
      </c>
      <c r="BP2917" s="10">
        <v>0.94766487992283999</v>
      </c>
      <c r="BQ2917" s="10">
        <v>2936</v>
      </c>
      <c r="BR2917" s="10" t="s">
        <v>800</v>
      </c>
      <c r="BS2917" s="10">
        <v>0.75183129404142301</v>
      </c>
      <c r="BT2917" s="10">
        <v>0.36839733408029701</v>
      </c>
      <c r="BU2917" s="10">
        <v>13</v>
      </c>
      <c r="BV2917" s="10">
        <v>37.1</v>
      </c>
      <c r="BW2917" s="10">
        <v>0.9</v>
      </c>
      <c r="BX2917" s="10">
        <v>0.69600902856428504</v>
      </c>
      <c r="BY2917" s="10">
        <v>0.34104442399649998</v>
      </c>
      <c r="BZ2917" s="10">
        <v>12.1</v>
      </c>
      <c r="CA2917" s="10">
        <v>36.9</v>
      </c>
      <c r="CB2917" s="10">
        <v>0.9</v>
      </c>
      <c r="CC2917" s="10">
        <v>0.70751331002815798</v>
      </c>
      <c r="CD2917" s="10">
        <v>0.34668152191379698</v>
      </c>
      <c r="CE2917" s="10">
        <v>12.3</v>
      </c>
      <c r="CF2917" s="10">
        <v>36.9</v>
      </c>
      <c r="CG2917" s="10">
        <v>0.9</v>
      </c>
      <c r="CH2917" s="10">
        <v>2934</v>
      </c>
      <c r="CI2917" s="10" t="s">
        <v>798</v>
      </c>
      <c r="CM2917" s="10">
        <v>36.700000000000003</v>
      </c>
      <c r="CN2917" s="10">
        <v>0.9</v>
      </c>
      <c r="CR2917" s="10">
        <v>36.4</v>
      </c>
      <c r="CS2917" s="10">
        <v>0.9</v>
      </c>
      <c r="CW2917" s="10">
        <v>36.700000000000003</v>
      </c>
      <c r="CX2917" s="10">
        <v>0.9</v>
      </c>
      <c r="CY2917" s="10">
        <v>2902</v>
      </c>
      <c r="CZ2917" s="10" t="s">
        <v>307</v>
      </c>
      <c r="DA2917" s="10">
        <v>9.5470640513196495E-2</v>
      </c>
      <c r="DB2917" s="10">
        <v>0</v>
      </c>
      <c r="DC2917" s="10">
        <v>5.3</v>
      </c>
      <c r="DD2917" s="10">
        <v>10.4</v>
      </c>
      <c r="DE2917" s="10">
        <v>1</v>
      </c>
      <c r="DF2917" s="10">
        <v>0.102675971872683</v>
      </c>
      <c r="DG2917" s="10">
        <v>0</v>
      </c>
      <c r="DH2917" s="10">
        <v>5.7</v>
      </c>
      <c r="DI2917" s="10">
        <v>10.4</v>
      </c>
      <c r="DJ2917" s="10">
        <v>1</v>
      </c>
      <c r="DK2917" s="10">
        <v>8.9200616589797194E-2</v>
      </c>
      <c r="DL2917" s="10">
        <v>0</v>
      </c>
      <c r="DM2917" s="10">
        <v>5</v>
      </c>
      <c r="DN2917" s="10">
        <v>10.3</v>
      </c>
      <c r="DO2917" s="10">
        <v>1</v>
      </c>
    </row>
    <row r="2918" spans="1:119" x14ac:dyDescent="0.25">
      <c r="A2918" s="10">
        <v>2938</v>
      </c>
      <c r="R2918" s="10">
        <v>2971</v>
      </c>
      <c r="S2918" s="10" t="s">
        <v>308</v>
      </c>
      <c r="T2918" s="10">
        <v>5.7349243428422202E-2</v>
      </c>
      <c r="U2918" s="10">
        <v>4.1291455268463999E-2</v>
      </c>
      <c r="V2918" s="10">
        <v>4</v>
      </c>
      <c r="W2918" s="10">
        <v>10.199999999999999</v>
      </c>
      <c r="X2918" s="10">
        <v>0.81153434145149395</v>
      </c>
      <c r="Y2918" s="10">
        <v>1.46092429002383E-2</v>
      </c>
      <c r="Z2918" s="10">
        <v>9.9342851721620409E-3</v>
      </c>
      <c r="AA2918" s="10">
        <v>1</v>
      </c>
      <c r="AB2918" s="10">
        <v>10.199999999999999</v>
      </c>
      <c r="AC2918" s="10">
        <v>0.826926502069528</v>
      </c>
      <c r="AD2918" s="10">
        <v>0.118019766174474</v>
      </c>
      <c r="AE2918" s="10">
        <v>8.0253440998642303E-2</v>
      </c>
      <c r="AF2918" s="10">
        <v>8</v>
      </c>
      <c r="AG2918" s="10">
        <v>10.3</v>
      </c>
      <c r="AH2918" s="10">
        <v>0.826926502069528</v>
      </c>
      <c r="AI2918" s="10">
        <v>2971</v>
      </c>
      <c r="AJ2918" s="10" t="s">
        <v>308</v>
      </c>
      <c r="AK2918" s="10">
        <v>0.538383145020641</v>
      </c>
      <c r="AL2918" s="10">
        <v>0.33270868512511498</v>
      </c>
      <c r="AM2918" s="10">
        <v>35</v>
      </c>
      <c r="AN2918" s="10">
        <v>10.44</v>
      </c>
      <c r="AO2918" s="10">
        <v>0.85067228709585296</v>
      </c>
      <c r="AP2918" s="10">
        <v>0.596707927408481</v>
      </c>
      <c r="AQ2918" s="10">
        <v>0.34449117458633999</v>
      </c>
      <c r="AR2918" s="10">
        <v>39</v>
      </c>
      <c r="AS2918" s="10">
        <v>10.199999999999999</v>
      </c>
      <c r="AT2918" s="10">
        <v>0.86603690929328803</v>
      </c>
      <c r="AU2918" s="10">
        <v>0.59039758129585895</v>
      </c>
      <c r="AV2918" s="10">
        <v>0.29519879064792898</v>
      </c>
      <c r="AW2918" s="10">
        <v>37</v>
      </c>
      <c r="AX2918" s="10">
        <v>10.3</v>
      </c>
      <c r="AY2918" s="10">
        <v>0.89442719099991597</v>
      </c>
      <c r="AZ2918" s="10">
        <v>2947</v>
      </c>
      <c r="BA2918" s="10" t="s">
        <v>293</v>
      </c>
      <c r="BB2918" s="10">
        <v>0.430375930587995</v>
      </c>
      <c r="BC2918" s="10">
        <v>0.25733818530003799</v>
      </c>
      <c r="BD2918" s="10">
        <v>28.3</v>
      </c>
      <c r="BE2918" s="10">
        <v>10.23</v>
      </c>
      <c r="BF2918" s="10">
        <v>0.85827265949492004</v>
      </c>
      <c r="BG2918" s="10">
        <v>0.77245018580458102</v>
      </c>
      <c r="BH2918" s="10">
        <v>0.43011430800482398</v>
      </c>
      <c r="BI2918" s="10">
        <v>49.8</v>
      </c>
      <c r="BJ2918" s="10">
        <v>10.25</v>
      </c>
      <c r="BK2918" s="10">
        <v>0.87368855462797801</v>
      </c>
      <c r="BL2918" s="10">
        <v>0.31619628569573399</v>
      </c>
      <c r="BM2918" s="10">
        <v>0.95105914056920005</v>
      </c>
      <c r="BN2918" s="10">
        <v>55.8</v>
      </c>
      <c r="BO2918" s="10">
        <v>10.37</v>
      </c>
      <c r="BP2918" s="10">
        <v>0.31548824438981998</v>
      </c>
      <c r="BQ2918" s="10">
        <v>2937</v>
      </c>
      <c r="BR2918" s="10" t="s">
        <v>399</v>
      </c>
      <c r="CH2918" s="10">
        <v>2935</v>
      </c>
      <c r="CI2918" s="10" t="s">
        <v>799</v>
      </c>
      <c r="CJ2918" s="10">
        <v>7.2656240480980001</v>
      </c>
      <c r="CK2918" s="10">
        <v>3.5601557835680202</v>
      </c>
      <c r="CL2918" s="10">
        <v>127</v>
      </c>
      <c r="CM2918" s="10">
        <v>36.700000000000003</v>
      </c>
      <c r="CN2918" s="10">
        <v>0.9</v>
      </c>
      <c r="CO2918" s="10">
        <v>7.6544937031085203</v>
      </c>
      <c r="CP2918" s="10">
        <v>3.7507019145231699</v>
      </c>
      <c r="CQ2918" s="10">
        <v>134.9</v>
      </c>
      <c r="CR2918" s="10">
        <v>36.4</v>
      </c>
      <c r="CS2918" s="10">
        <v>0.9</v>
      </c>
      <c r="CT2918" s="10">
        <v>7.2255773013761999</v>
      </c>
      <c r="CU2918" s="10">
        <v>3.5405328776743401</v>
      </c>
      <c r="CV2918" s="10">
        <v>126.3</v>
      </c>
      <c r="CW2918" s="10">
        <v>36.700000000000003</v>
      </c>
      <c r="CX2918" s="10">
        <v>0.9</v>
      </c>
      <c r="CY2918" s="10">
        <v>2903</v>
      </c>
      <c r="CZ2918" s="10" t="s">
        <v>308</v>
      </c>
    </row>
    <row r="2919" spans="1:119" x14ac:dyDescent="0.25">
      <c r="A2919" s="10">
        <v>2939</v>
      </c>
      <c r="R2919" s="10">
        <v>2972</v>
      </c>
      <c r="S2919" s="10" t="s">
        <v>310</v>
      </c>
      <c r="T2919" s="10">
        <v>4.99695907527768E-2</v>
      </c>
      <c r="U2919" s="10">
        <v>4.99695907527768E-2</v>
      </c>
      <c r="V2919" s="10">
        <v>4</v>
      </c>
      <c r="W2919" s="10">
        <v>10.199999999999999</v>
      </c>
      <c r="X2919" s="10">
        <v>0.70710678118654702</v>
      </c>
      <c r="Y2919" s="10">
        <v>1.24923976881942E-2</v>
      </c>
      <c r="Z2919" s="10">
        <v>1.24923976881942E-2</v>
      </c>
      <c r="AA2919" s="10">
        <v>1</v>
      </c>
      <c r="AB2919" s="10">
        <v>10.199999999999999</v>
      </c>
      <c r="AC2919" s="10">
        <v>0.70710678118654702</v>
      </c>
      <c r="AD2919" s="10">
        <v>4.8690566914067701E-2</v>
      </c>
      <c r="AE2919" s="10">
        <v>5.2168464550786803E-2</v>
      </c>
      <c r="AF2919" s="10">
        <v>4</v>
      </c>
      <c r="AG2919" s="10">
        <v>10.3</v>
      </c>
      <c r="AH2919" s="10">
        <v>0.68231825036001104</v>
      </c>
      <c r="AI2919" s="10">
        <v>2972</v>
      </c>
      <c r="AJ2919" s="10" t="s">
        <v>310</v>
      </c>
      <c r="AK2919" s="10">
        <v>0.16406544237882001</v>
      </c>
      <c r="AL2919" s="10">
        <v>7.6030326956038494E-2</v>
      </c>
      <c r="AM2919" s="10">
        <v>10</v>
      </c>
      <c r="AN2919" s="10">
        <v>10.44</v>
      </c>
      <c r="AO2919" s="10">
        <v>0.90731060653378104</v>
      </c>
      <c r="AP2919" s="10">
        <v>0.20838196991792601</v>
      </c>
      <c r="AQ2919" s="10">
        <v>9.6567254352209503E-2</v>
      </c>
      <c r="AR2919" s="10">
        <v>13</v>
      </c>
      <c r="AS2919" s="10">
        <v>10.199999999999999</v>
      </c>
      <c r="AT2919" s="10">
        <v>0.90731060653378104</v>
      </c>
      <c r="AU2919" s="10">
        <v>0.19399702759405499</v>
      </c>
      <c r="AV2919" s="10">
        <v>9.05319462105591E-2</v>
      </c>
      <c r="AW2919" s="10">
        <v>12</v>
      </c>
      <c r="AX2919" s="10">
        <v>10.3</v>
      </c>
      <c r="AY2919" s="10">
        <v>0.90618313999526501</v>
      </c>
      <c r="AZ2919" s="10">
        <v>2948</v>
      </c>
      <c r="BA2919" s="10" t="s">
        <v>297</v>
      </c>
      <c r="BB2919" s="10">
        <v>7.5089752640315199E-2</v>
      </c>
      <c r="BC2919" s="10">
        <v>8.2598727904346705E-2</v>
      </c>
      <c r="BD2919" s="10">
        <v>6.3</v>
      </c>
      <c r="BE2919" s="10">
        <v>10.23</v>
      </c>
      <c r="BF2919" s="10">
        <v>0.67267279399631297</v>
      </c>
      <c r="BG2919" s="10">
        <v>0.127448487916347</v>
      </c>
      <c r="BH2919" s="10">
        <v>0.140864118223331</v>
      </c>
      <c r="BI2919" s="10">
        <v>10.7</v>
      </c>
      <c r="BJ2919" s="10">
        <v>10.25</v>
      </c>
      <c r="BK2919" s="10">
        <v>0.67091332396912595</v>
      </c>
      <c r="BL2919" s="10">
        <v>0.174076647804385</v>
      </c>
      <c r="BM2919" s="10">
        <v>9.3451674084459299E-2</v>
      </c>
      <c r="BN2919" s="10">
        <v>11</v>
      </c>
      <c r="BO2919" s="10">
        <v>10.37</v>
      </c>
      <c r="BP2919" s="10">
        <v>0.88106600744708896</v>
      </c>
      <c r="BQ2919" s="10">
        <v>2938</v>
      </c>
      <c r="BR2919" s="10" t="s">
        <v>44</v>
      </c>
      <c r="CH2919" s="10">
        <v>2936</v>
      </c>
      <c r="CI2919" s="10" t="s">
        <v>800</v>
      </c>
      <c r="CJ2919" s="10">
        <v>0.96684288514060002</v>
      </c>
      <c r="CK2919" s="10">
        <v>0.473753013718894</v>
      </c>
      <c r="CL2919" s="10">
        <v>16.899999999999999</v>
      </c>
      <c r="CM2919" s="10">
        <v>36.700000000000003</v>
      </c>
      <c r="CN2919" s="10">
        <v>0.9</v>
      </c>
      <c r="CO2919" s="10">
        <v>1.0070922818068899</v>
      </c>
      <c r="CP2919" s="10">
        <v>0.49347521808537598</v>
      </c>
      <c r="CQ2919" s="10">
        <v>17.7</v>
      </c>
      <c r="CR2919" s="10">
        <v>36.5</v>
      </c>
      <c r="CS2919" s="10">
        <v>0.9</v>
      </c>
      <c r="CT2919" s="10">
        <v>0.97256384895800096</v>
      </c>
      <c r="CU2919" s="10">
        <v>0.47655628598942001</v>
      </c>
      <c r="CV2919" s="10">
        <v>17</v>
      </c>
      <c r="CW2919" s="10">
        <v>36.700000000000003</v>
      </c>
      <c r="CX2919" s="10">
        <v>0.9</v>
      </c>
      <c r="CY2919" s="10">
        <v>2904</v>
      </c>
      <c r="CZ2919" s="10" t="s">
        <v>310</v>
      </c>
      <c r="DA2919" s="10">
        <v>0.120111947782059</v>
      </c>
      <c r="DB2919" s="10">
        <v>2.40223895564118E-2</v>
      </c>
      <c r="DC2919" s="10">
        <v>6.8</v>
      </c>
      <c r="DD2919" s="10">
        <v>10.4</v>
      </c>
      <c r="DE2919" s="10">
        <v>0.98058067569092</v>
      </c>
      <c r="DF2919" s="10">
        <v>0.13503860637170001</v>
      </c>
      <c r="DG2919" s="10">
        <v>2.2506434395283399E-2</v>
      </c>
      <c r="DH2919" s="10">
        <v>7.6</v>
      </c>
      <c r="DI2919" s="10">
        <v>10.4</v>
      </c>
      <c r="DJ2919" s="10">
        <v>0.98639392383214397</v>
      </c>
      <c r="DK2919" s="10">
        <v>0.21773902414093399</v>
      </c>
      <c r="DL2919" s="10">
        <v>2.72173780176167E-2</v>
      </c>
      <c r="DM2919" s="10">
        <v>12.3</v>
      </c>
      <c r="DN2919" s="10">
        <v>10.3</v>
      </c>
      <c r="DO2919" s="10">
        <v>0.99227787671366796</v>
      </c>
    </row>
    <row r="2920" spans="1:119" x14ac:dyDescent="0.25">
      <c r="A2920" s="10">
        <v>2940</v>
      </c>
      <c r="R2920" s="10">
        <v>2973</v>
      </c>
      <c r="S2920" s="10" t="s">
        <v>316</v>
      </c>
      <c r="AI2920" s="10">
        <v>2973</v>
      </c>
      <c r="AJ2920" s="10" t="s">
        <v>316</v>
      </c>
      <c r="AZ2920" s="10">
        <v>2949</v>
      </c>
      <c r="BA2920" s="10" t="s">
        <v>310</v>
      </c>
      <c r="BE2920" s="10">
        <v>10.15</v>
      </c>
      <c r="BF2920" s="10">
        <v>0.93</v>
      </c>
      <c r="BJ2920" s="10">
        <v>10.25</v>
      </c>
      <c r="BK2920" s="10">
        <v>0.93</v>
      </c>
      <c r="BO2920" s="10">
        <v>10.26</v>
      </c>
      <c r="BP2920" s="10">
        <v>0.93</v>
      </c>
      <c r="BQ2920" s="10">
        <v>2939</v>
      </c>
      <c r="BR2920" s="10" t="s">
        <v>43</v>
      </c>
      <c r="CH2920" s="10">
        <v>2937</v>
      </c>
      <c r="CI2920" s="10" t="s">
        <v>399</v>
      </c>
      <c r="CY2920" s="10">
        <v>2905</v>
      </c>
      <c r="CZ2920" s="10" t="s">
        <v>301</v>
      </c>
      <c r="DK2920" s="10">
        <v>2.6546103497123601E-2</v>
      </c>
      <c r="DL2920" s="10">
        <v>1.0618441398849401E-2</v>
      </c>
      <c r="DM2920" s="10">
        <v>1.6</v>
      </c>
      <c r="DN2920" s="10">
        <v>10.3</v>
      </c>
      <c r="DO2920" s="10">
        <v>0.93</v>
      </c>
    </row>
    <row r="2921" spans="1:119" x14ac:dyDescent="0.25">
      <c r="A2921" s="10">
        <v>2941</v>
      </c>
      <c r="R2921" s="10">
        <v>2974</v>
      </c>
      <c r="S2921" s="10" t="s">
        <v>806</v>
      </c>
      <c r="T2921" s="10">
        <v>4.7850180572511197E-2</v>
      </c>
      <c r="U2921" s="10">
        <v>0.45457671543885603</v>
      </c>
      <c r="V2921" s="10">
        <v>7</v>
      </c>
      <c r="W2921" s="10">
        <v>37.700000000000003</v>
      </c>
      <c r="X2921" s="10">
        <v>0.104684784518043</v>
      </c>
      <c r="Y2921" s="10">
        <v>5.4640961886241401E-2</v>
      </c>
      <c r="Z2921" s="10">
        <v>0.491768656976173</v>
      </c>
      <c r="AA2921" s="10">
        <v>7.7</v>
      </c>
      <c r="AB2921" s="10">
        <v>37.1</v>
      </c>
      <c r="AC2921" s="10">
        <v>0.11043152607484701</v>
      </c>
      <c r="AI2921" s="10">
        <v>2974</v>
      </c>
      <c r="AJ2921" s="10" t="s">
        <v>806</v>
      </c>
      <c r="AK2921" s="10">
        <v>0.122355059898278</v>
      </c>
      <c r="AL2921" s="10">
        <v>0.538362263552423</v>
      </c>
      <c r="AM2921" s="10">
        <v>8.5</v>
      </c>
      <c r="AN2921" s="10">
        <v>37.5</v>
      </c>
      <c r="AO2921" s="10">
        <v>0.221621103588968</v>
      </c>
      <c r="AP2921" s="10">
        <v>0.30642872731239301</v>
      </c>
      <c r="AQ2921" s="10">
        <v>0.56178600007271995</v>
      </c>
      <c r="AR2921" s="10">
        <v>9.8000000000000007</v>
      </c>
      <c r="AS2921" s="10">
        <v>37.700000000000003</v>
      </c>
      <c r="AT2921" s="10">
        <v>0.47885213068057297</v>
      </c>
      <c r="AU2921" s="10">
        <v>0.266936575353657</v>
      </c>
      <c r="AV2921" s="10">
        <v>0.55814011210310099</v>
      </c>
      <c r="AW2921" s="10">
        <v>9.4</v>
      </c>
      <c r="AX2921" s="10">
        <v>38</v>
      </c>
      <c r="AY2921" s="10">
        <v>0.43145549730400501</v>
      </c>
      <c r="AZ2921" s="10">
        <v>2950</v>
      </c>
      <c r="BA2921" s="10" t="s">
        <v>316</v>
      </c>
      <c r="BE2921" s="10">
        <v>10.15</v>
      </c>
      <c r="BF2921" s="10">
        <v>0.93</v>
      </c>
      <c r="BJ2921" s="10">
        <v>10.25</v>
      </c>
      <c r="BK2921" s="10">
        <v>0.93</v>
      </c>
      <c r="BO2921" s="10">
        <v>10.26</v>
      </c>
      <c r="BP2921" s="10">
        <v>0.93</v>
      </c>
      <c r="BQ2921" s="10">
        <v>2940</v>
      </c>
      <c r="BR2921" s="10" t="s">
        <v>284</v>
      </c>
      <c r="CH2921" s="10">
        <v>2938</v>
      </c>
      <c r="CI2921" s="10" t="s">
        <v>44</v>
      </c>
      <c r="CY2921" s="10">
        <v>2906</v>
      </c>
      <c r="CZ2921" s="10" t="s">
        <v>316</v>
      </c>
      <c r="DA2921" s="10">
        <v>0.262581802032473</v>
      </c>
      <c r="DB2921" s="10">
        <v>0.10503272081298901</v>
      </c>
      <c r="DC2921" s="10">
        <v>15.7</v>
      </c>
      <c r="DD2921" s="10">
        <v>10.4</v>
      </c>
      <c r="DE2921" s="10">
        <v>0.92847669088525897</v>
      </c>
      <c r="DF2921" s="10">
        <v>0.31627463071266498</v>
      </c>
      <c r="DG2921" s="10">
        <v>5.2712438452110898E-2</v>
      </c>
      <c r="DH2921" s="10">
        <v>17.8</v>
      </c>
      <c r="DI2921" s="10">
        <v>10.4</v>
      </c>
      <c r="DJ2921" s="10">
        <v>0.98639392383214397</v>
      </c>
      <c r="DK2921" s="10">
        <v>0.346954854051648</v>
      </c>
      <c r="DL2921" s="10">
        <v>0.115651618017216</v>
      </c>
      <c r="DM2921" s="10">
        <v>20.5</v>
      </c>
      <c r="DN2921" s="10">
        <v>10.3</v>
      </c>
      <c r="DO2921" s="10">
        <v>0.94868329805051399</v>
      </c>
    </row>
    <row r="2922" spans="1:119" x14ac:dyDescent="0.25">
      <c r="A2922" s="10">
        <v>2942</v>
      </c>
      <c r="R2922" s="10">
        <v>2975</v>
      </c>
      <c r="S2922" s="10" t="s">
        <v>807</v>
      </c>
      <c r="T2922" s="10">
        <v>0</v>
      </c>
      <c r="U2922" s="10">
        <v>0</v>
      </c>
      <c r="V2922" s="10">
        <v>8.9</v>
      </c>
      <c r="W2922" s="10">
        <v>37.1</v>
      </c>
      <c r="X2922" s="10">
        <v>0</v>
      </c>
      <c r="Y2922" s="10">
        <v>0</v>
      </c>
      <c r="Z2922" s="10">
        <v>0</v>
      </c>
      <c r="AA2922" s="10">
        <v>8.6999999999999993</v>
      </c>
      <c r="AB2922" s="10">
        <v>37.299999999999997</v>
      </c>
      <c r="AC2922" s="10">
        <v>0</v>
      </c>
      <c r="AD2922" s="10">
        <v>6.7171200576223201E-3</v>
      </c>
      <c r="AE2922" s="10">
        <v>0.25525056218964798</v>
      </c>
      <c r="AF2922" s="10">
        <v>3.9</v>
      </c>
      <c r="AG2922" s="10">
        <v>37.799999999999997</v>
      </c>
      <c r="AH2922" s="10">
        <v>2.6306682088232801E-2</v>
      </c>
      <c r="AI2922" s="10">
        <v>2975</v>
      </c>
      <c r="AJ2922" s="10" t="s">
        <v>807</v>
      </c>
      <c r="AK2922" s="10">
        <v>5.7534922586835902E-2</v>
      </c>
      <c r="AL2922" s="10">
        <v>0.517814303281523</v>
      </c>
      <c r="AM2922" s="10">
        <v>8</v>
      </c>
      <c r="AN2922" s="10">
        <v>37.6</v>
      </c>
      <c r="AO2922" s="10">
        <v>0.11043152607484701</v>
      </c>
      <c r="AP2922" s="10">
        <v>4.2920210651089197E-2</v>
      </c>
      <c r="AQ2922" s="10">
        <v>0.50073579092937504</v>
      </c>
      <c r="AR2922" s="10">
        <v>7.8</v>
      </c>
      <c r="AS2922" s="10">
        <v>37.200000000000003</v>
      </c>
      <c r="AT2922" s="10">
        <v>8.5401141346435797E-2</v>
      </c>
      <c r="AU2922" s="10">
        <v>5.9682404527958602E-2</v>
      </c>
      <c r="AV2922" s="10">
        <v>0.50730043848764805</v>
      </c>
      <c r="AW2922" s="10">
        <v>7.7</v>
      </c>
      <c r="AX2922" s="10">
        <v>38.299999999999997</v>
      </c>
      <c r="AY2922" s="10">
        <v>0.116841247567397</v>
      </c>
      <c r="AZ2922" s="10">
        <v>2951</v>
      </c>
      <c r="BA2922" s="10" t="s">
        <v>311</v>
      </c>
      <c r="BB2922" s="10">
        <v>1.36525263934217E-2</v>
      </c>
      <c r="BC2922" s="10">
        <v>2.04787895901326E-2</v>
      </c>
      <c r="BD2922" s="10">
        <v>1.4</v>
      </c>
      <c r="BE2922" s="10">
        <v>10.15</v>
      </c>
      <c r="BF2922" s="10">
        <v>0.55470019622522904</v>
      </c>
      <c r="BG2922" s="10">
        <v>2.4732840586259901E-2</v>
      </c>
      <c r="BH2922" s="10">
        <v>2.0235960479667199E-2</v>
      </c>
      <c r="BI2922" s="10">
        <v>1.8</v>
      </c>
      <c r="BJ2922" s="10">
        <v>10.25</v>
      </c>
      <c r="BK2922" s="10">
        <v>0.77395729920332101</v>
      </c>
      <c r="BL2922" s="10">
        <v>2.5354071197247498E-2</v>
      </c>
      <c r="BM2922" s="10">
        <v>1.9503131690190401E-2</v>
      </c>
      <c r="BN2922" s="10">
        <v>1.8</v>
      </c>
      <c r="BO2922" s="10">
        <v>10.26</v>
      </c>
      <c r="BP2922" s="10">
        <v>0.79262398910459997</v>
      </c>
      <c r="BQ2922" s="10">
        <v>2941</v>
      </c>
      <c r="BR2922" s="10" t="s">
        <v>304</v>
      </c>
      <c r="BS2922" s="10">
        <v>0.26884558895267802</v>
      </c>
      <c r="BT2922" s="10">
        <v>0.13893626056824501</v>
      </c>
      <c r="BU2922" s="10">
        <v>16.8</v>
      </c>
      <c r="BV2922" s="10">
        <v>10.4</v>
      </c>
      <c r="BW2922" s="10">
        <v>0.88838182893928797</v>
      </c>
      <c r="BX2922" s="10">
        <v>0.27233079533419102</v>
      </c>
      <c r="BY2922" s="10">
        <v>0.140737374523071</v>
      </c>
      <c r="BZ2922" s="10">
        <v>17.100000000000001</v>
      </c>
      <c r="CA2922" s="10">
        <v>10.35</v>
      </c>
      <c r="CB2922" s="10">
        <v>0.88838182893928797</v>
      </c>
      <c r="CC2922" s="10">
        <v>0.25287096949256399</v>
      </c>
      <c r="CD2922" s="10">
        <v>0.12699410986298099</v>
      </c>
      <c r="CE2922" s="10">
        <v>15.8</v>
      </c>
      <c r="CF2922" s="10">
        <v>10.34</v>
      </c>
      <c r="CG2922" s="10">
        <v>0.89363613291612598</v>
      </c>
      <c r="CH2922" s="10">
        <v>2939</v>
      </c>
      <c r="CI2922" s="10" t="s">
        <v>43</v>
      </c>
      <c r="CY2922" s="10">
        <v>2907</v>
      </c>
      <c r="CZ2922" s="10" t="s">
        <v>311</v>
      </c>
    </row>
    <row r="2923" spans="1:119" x14ac:dyDescent="0.25">
      <c r="A2923" s="10">
        <v>2943</v>
      </c>
      <c r="R2923" s="10">
        <v>2976</v>
      </c>
      <c r="S2923" s="10" t="s">
        <v>10</v>
      </c>
      <c r="AI2923" s="10">
        <v>2976</v>
      </c>
      <c r="AJ2923" s="10" t="s">
        <v>10</v>
      </c>
      <c r="AZ2923" s="10">
        <v>2952</v>
      </c>
      <c r="BA2923" s="10" t="s">
        <v>321</v>
      </c>
      <c r="BE2923" s="10">
        <v>10.15</v>
      </c>
      <c r="BF2923" s="10">
        <v>0.93</v>
      </c>
      <c r="BJ2923" s="10">
        <v>10.25</v>
      </c>
      <c r="BK2923" s="10">
        <v>0.93</v>
      </c>
      <c r="BO2923" s="10">
        <v>10.26</v>
      </c>
      <c r="BP2923" s="10">
        <v>0.93</v>
      </c>
      <c r="BQ2923" s="10">
        <v>2942</v>
      </c>
      <c r="BR2923" s="10" t="s">
        <v>305</v>
      </c>
      <c r="CH2923" s="10">
        <v>2940</v>
      </c>
      <c r="CI2923" s="10" t="s">
        <v>284</v>
      </c>
      <c r="CY2923" s="10">
        <v>2908</v>
      </c>
      <c r="CZ2923" s="10" t="s">
        <v>312</v>
      </c>
      <c r="DA2923" s="10">
        <v>6.1245316555635497E-2</v>
      </c>
      <c r="DB2923" s="10">
        <v>0</v>
      </c>
      <c r="DC2923" s="10">
        <v>3.4</v>
      </c>
      <c r="DD2923" s="10">
        <v>10.4</v>
      </c>
      <c r="DE2923" s="10">
        <v>1</v>
      </c>
      <c r="DF2923" s="10">
        <v>6.4847982235378798E-2</v>
      </c>
      <c r="DG2923" s="10">
        <v>0</v>
      </c>
      <c r="DH2923" s="10">
        <v>3.6</v>
      </c>
      <c r="DI2923" s="10">
        <v>10.4</v>
      </c>
      <c r="DJ2923" s="10">
        <v>1</v>
      </c>
      <c r="DK2923" s="10">
        <v>6.7792468608245907E-2</v>
      </c>
      <c r="DL2923" s="10">
        <v>0</v>
      </c>
      <c r="DM2923" s="10">
        <v>3.8</v>
      </c>
      <c r="DN2923" s="10">
        <v>10.3</v>
      </c>
      <c r="DO2923" s="10">
        <v>1</v>
      </c>
    </row>
    <row r="2924" spans="1:119" x14ac:dyDescent="0.25">
      <c r="A2924" s="10">
        <v>2944</v>
      </c>
      <c r="R2924" s="10">
        <v>2977</v>
      </c>
      <c r="S2924" s="10" t="s">
        <v>11</v>
      </c>
      <c r="AI2924" s="10">
        <v>2977</v>
      </c>
      <c r="AJ2924" s="10" t="s">
        <v>11</v>
      </c>
      <c r="AZ2924" s="10">
        <v>2954</v>
      </c>
      <c r="BA2924" s="10" t="s">
        <v>317</v>
      </c>
      <c r="BE2924" s="10">
        <v>10.15</v>
      </c>
      <c r="BF2924" s="10">
        <v>0.93</v>
      </c>
      <c r="BJ2924" s="10">
        <v>10.25</v>
      </c>
      <c r="BK2924" s="10">
        <v>0.93</v>
      </c>
      <c r="BO2924" s="10">
        <v>10.26</v>
      </c>
      <c r="BP2924" s="10">
        <v>0.93</v>
      </c>
      <c r="BQ2924" s="10">
        <v>2943</v>
      </c>
      <c r="BR2924" s="10" t="s">
        <v>315</v>
      </c>
      <c r="BS2924" s="10">
        <v>8.9696756890766793E-3</v>
      </c>
      <c r="BT2924" s="10">
        <v>8.1542506264333404E-4</v>
      </c>
      <c r="BU2924" s="10">
        <v>0.5</v>
      </c>
      <c r="BV2924" s="10">
        <v>10.4</v>
      </c>
      <c r="BW2924" s="10">
        <v>0.99589320646770396</v>
      </c>
      <c r="BX2924" s="10">
        <v>8.9265522482638096E-3</v>
      </c>
      <c r="BY2924" s="10">
        <v>8.1150474984216395E-4</v>
      </c>
      <c r="BZ2924" s="10">
        <v>0.5</v>
      </c>
      <c r="CA2924" s="10">
        <v>10.35</v>
      </c>
      <c r="CB2924" s="10">
        <v>0.99589320646770396</v>
      </c>
      <c r="CC2924" s="10">
        <v>6.9254963512124902E-3</v>
      </c>
      <c r="CD2924" s="10">
        <v>5.6766363534528604E-3</v>
      </c>
      <c r="CE2924" s="10">
        <v>0.5</v>
      </c>
      <c r="CF2924" s="10">
        <v>10.34</v>
      </c>
      <c r="CG2924" s="10">
        <v>0.77339210496021304</v>
      </c>
      <c r="CH2924" s="10">
        <v>2941</v>
      </c>
      <c r="CI2924" s="10" t="s">
        <v>304</v>
      </c>
      <c r="CY2924" s="10">
        <v>2909</v>
      </c>
      <c r="CZ2924" s="10" t="s">
        <v>739</v>
      </c>
      <c r="DA2924" s="10">
        <v>5.9</v>
      </c>
      <c r="DB2924" s="10">
        <v>4.07</v>
      </c>
      <c r="DC2924" s="10">
        <v>34.4</v>
      </c>
      <c r="DD2924" s="10">
        <v>118.1</v>
      </c>
      <c r="DE2924" s="10">
        <v>0.83389160113731997</v>
      </c>
      <c r="DF2924" s="10">
        <v>6</v>
      </c>
      <c r="DG2924" s="10">
        <v>3.94</v>
      </c>
      <c r="DH2924" s="10">
        <v>34.700000000000003</v>
      </c>
      <c r="DI2924" s="10">
        <v>116.6</v>
      </c>
      <c r="DJ2924" s="10">
        <v>0.83389160113731997</v>
      </c>
      <c r="DK2924" s="10">
        <v>6.22</v>
      </c>
      <c r="DL2924" s="10">
        <v>3.96</v>
      </c>
      <c r="DM2924" s="10">
        <v>35.5</v>
      </c>
      <c r="DN2924" s="10">
        <v>116.8</v>
      </c>
      <c r="DO2924" s="10">
        <v>0.83389160113731997</v>
      </c>
    </row>
    <row r="2925" spans="1:119" x14ac:dyDescent="0.25">
      <c r="A2925" s="10">
        <v>2945</v>
      </c>
      <c r="R2925" s="10">
        <v>2978</v>
      </c>
      <c r="S2925" s="10" t="s">
        <v>315</v>
      </c>
      <c r="V2925" s="10" t="s">
        <v>843</v>
      </c>
      <c r="W2925" s="10">
        <v>10.4</v>
      </c>
      <c r="X2925" s="10">
        <v>0.93</v>
      </c>
      <c r="AA2925" s="10" t="s">
        <v>843</v>
      </c>
      <c r="AB2925" s="10">
        <v>10.5</v>
      </c>
      <c r="AC2925" s="10">
        <v>0.93</v>
      </c>
      <c r="AF2925" s="10" t="s">
        <v>843</v>
      </c>
      <c r="AG2925" s="10">
        <v>10.6</v>
      </c>
      <c r="AH2925" s="10">
        <v>0.93</v>
      </c>
      <c r="AI2925" s="10">
        <v>2978</v>
      </c>
      <c r="AJ2925" s="10" t="s">
        <v>315</v>
      </c>
      <c r="AN2925" s="10">
        <v>10.6</v>
      </c>
      <c r="AS2925" s="10">
        <v>10.4</v>
      </c>
      <c r="AX2925" s="10">
        <v>10.7</v>
      </c>
      <c r="AZ2925" s="10">
        <v>2955</v>
      </c>
      <c r="BA2925" s="10" t="s">
        <v>313</v>
      </c>
      <c r="BE2925" s="10">
        <v>10.15</v>
      </c>
      <c r="BF2925" s="10">
        <v>0.93</v>
      </c>
      <c r="BJ2925" s="10">
        <v>10.25</v>
      </c>
      <c r="BK2925" s="10">
        <v>0.93</v>
      </c>
      <c r="BO2925" s="10">
        <v>10.26</v>
      </c>
      <c r="BP2925" s="10">
        <v>0.93</v>
      </c>
      <c r="BQ2925" s="10">
        <v>2944</v>
      </c>
      <c r="BR2925" s="10" t="s">
        <v>289</v>
      </c>
      <c r="CH2925" s="10">
        <v>2942</v>
      </c>
      <c r="CI2925" s="10" t="s">
        <v>305</v>
      </c>
      <c r="CM2925" s="10">
        <v>10.3</v>
      </c>
      <c r="CN2925" s="10">
        <v>0.93</v>
      </c>
      <c r="CR2925" s="10">
        <v>10.11</v>
      </c>
      <c r="CS2925" s="10">
        <v>0.93</v>
      </c>
      <c r="CW2925" s="10">
        <v>10.26</v>
      </c>
      <c r="CX2925" s="10">
        <v>0.93</v>
      </c>
      <c r="CY2925" s="10">
        <v>2910</v>
      </c>
      <c r="CZ2925" s="10" t="s">
        <v>733</v>
      </c>
      <c r="DA2925" s="10">
        <v>16.850000000000001</v>
      </c>
      <c r="DB2925" s="10">
        <v>0.44</v>
      </c>
      <c r="DC2925" s="10">
        <v>80.599999999999994</v>
      </c>
      <c r="DD2925" s="10">
        <v>118.1</v>
      </c>
      <c r="DE2925" s="10">
        <v>0.998903174369838</v>
      </c>
      <c r="DF2925" s="10">
        <v>16.27</v>
      </c>
      <c r="DG2925" s="10">
        <v>0.41</v>
      </c>
      <c r="DH2925" s="10">
        <v>80.3</v>
      </c>
      <c r="DI2925" s="10">
        <v>116.6</v>
      </c>
      <c r="DJ2925" s="10">
        <v>0.99827437317499601</v>
      </c>
      <c r="DK2925" s="10">
        <v>18.16</v>
      </c>
      <c r="DL2925" s="10">
        <v>1.73</v>
      </c>
      <c r="DM2925" s="10">
        <v>90.6</v>
      </c>
      <c r="DN2925" s="10">
        <v>116.8</v>
      </c>
      <c r="DO2925" s="10">
        <v>0.99738479598289198</v>
      </c>
    </row>
    <row r="2926" spans="1:119" x14ac:dyDescent="0.25">
      <c r="A2926" s="10">
        <v>2946</v>
      </c>
      <c r="R2926" s="10">
        <v>2979</v>
      </c>
      <c r="S2926" s="10" t="s">
        <v>290</v>
      </c>
      <c r="V2926" s="10" t="s">
        <v>843</v>
      </c>
      <c r="W2926" s="10">
        <v>10.4</v>
      </c>
      <c r="X2926" s="10">
        <v>0.93</v>
      </c>
      <c r="AA2926" s="10" t="s">
        <v>843</v>
      </c>
      <c r="AB2926" s="10">
        <v>10.5</v>
      </c>
      <c r="AC2926" s="10">
        <v>0.93</v>
      </c>
      <c r="AF2926" s="10" t="s">
        <v>843</v>
      </c>
      <c r="AG2926" s="10">
        <v>10.6</v>
      </c>
      <c r="AH2926" s="10">
        <v>0.93</v>
      </c>
      <c r="AI2926" s="10">
        <v>2979</v>
      </c>
      <c r="AJ2926" s="10" t="s">
        <v>290</v>
      </c>
      <c r="AN2926" s="10">
        <v>10.6</v>
      </c>
      <c r="AS2926" s="10">
        <v>10.4</v>
      </c>
      <c r="AX2926" s="10">
        <v>10.7</v>
      </c>
      <c r="AZ2926" s="10">
        <v>2956</v>
      </c>
      <c r="BA2926" s="10" t="s">
        <v>680</v>
      </c>
      <c r="BQ2926" s="10">
        <v>2945</v>
      </c>
      <c r="BR2926" s="10" t="s">
        <v>306</v>
      </c>
      <c r="BS2926" s="10">
        <v>0.40415801128810702</v>
      </c>
      <c r="BT2926" s="10">
        <v>3.0402333983463599E-2</v>
      </c>
      <c r="BU2926" s="10">
        <v>22.5</v>
      </c>
      <c r="BV2926" s="10">
        <v>10.4</v>
      </c>
      <c r="BW2926" s="10">
        <v>0.99718263509543803</v>
      </c>
      <c r="BX2926" s="10">
        <v>0.54701232373955699</v>
      </c>
      <c r="BY2926" s="10">
        <v>4.1148389726080099E-2</v>
      </c>
      <c r="BZ2926" s="10">
        <v>30.6</v>
      </c>
      <c r="CA2926" s="10">
        <v>10.35</v>
      </c>
      <c r="CB2926" s="10">
        <v>0.99718263509543803</v>
      </c>
      <c r="CC2926" s="10">
        <v>0.67383684299199098</v>
      </c>
      <c r="CD2926" s="10">
        <v>0.16224421073981901</v>
      </c>
      <c r="CE2926" s="10">
        <v>38.700000000000003</v>
      </c>
      <c r="CF2926" s="10">
        <v>10.34</v>
      </c>
      <c r="CG2926" s="10">
        <v>0.972215681534078</v>
      </c>
      <c r="CH2926" s="10">
        <v>2943</v>
      </c>
      <c r="CI2926" s="10" t="s">
        <v>315</v>
      </c>
      <c r="CJ2926" s="10">
        <v>5.1922385515758597E-3</v>
      </c>
      <c r="CK2926" s="10">
        <v>1.2980596378939599E-3</v>
      </c>
      <c r="CL2926" s="10">
        <v>0.3</v>
      </c>
      <c r="CM2926" s="10">
        <v>10.3</v>
      </c>
      <c r="CN2926" s="10">
        <v>0.97014250014533199</v>
      </c>
      <c r="CO2926" s="10">
        <v>5.09645939382834E-3</v>
      </c>
      <c r="CP2926" s="10">
        <v>1.27411484845708E-3</v>
      </c>
      <c r="CQ2926" s="10">
        <v>0.3</v>
      </c>
      <c r="CR2926" s="10">
        <v>10.11</v>
      </c>
      <c r="CS2926" s="10">
        <v>0.97014250014533199</v>
      </c>
      <c r="CT2926" s="10">
        <v>3.44804967891057E-3</v>
      </c>
      <c r="CU2926" s="10">
        <v>8.6201241972764305E-4</v>
      </c>
      <c r="CV2926" s="10">
        <v>0.2</v>
      </c>
      <c r="CW2926" s="10">
        <v>10.26</v>
      </c>
      <c r="CX2926" s="10">
        <v>0.97014250014533199</v>
      </c>
      <c r="CY2926" s="10">
        <v>2911</v>
      </c>
      <c r="CZ2926" s="10" t="s">
        <v>734</v>
      </c>
      <c r="DA2926" s="10">
        <v>14.33</v>
      </c>
      <c r="DB2926" s="10">
        <v>0.32</v>
      </c>
      <c r="DC2926" s="10">
        <v>70.099999999999994</v>
      </c>
      <c r="DD2926" s="10">
        <v>118</v>
      </c>
      <c r="DE2926" s="10">
        <v>1</v>
      </c>
      <c r="DF2926" s="10">
        <v>14.2</v>
      </c>
      <c r="DG2926" s="10">
        <v>0.19</v>
      </c>
      <c r="DH2926" s="10">
        <v>68.3</v>
      </c>
      <c r="DI2926" s="10">
        <v>116.5</v>
      </c>
      <c r="DJ2926" s="10">
        <v>1</v>
      </c>
      <c r="DK2926" s="10">
        <v>14.78</v>
      </c>
      <c r="DL2926" s="10">
        <v>0.14000000000000001</v>
      </c>
      <c r="DM2926" s="10">
        <v>73.599999999999994</v>
      </c>
      <c r="DN2926" s="10">
        <v>116.6</v>
      </c>
      <c r="DO2926" s="10">
        <v>1</v>
      </c>
    </row>
    <row r="2927" spans="1:119" x14ac:dyDescent="0.25">
      <c r="A2927" s="10">
        <v>2947</v>
      </c>
      <c r="R2927" s="10">
        <v>2980</v>
      </c>
      <c r="S2927" s="10" t="s">
        <v>307</v>
      </c>
      <c r="T2927" s="10">
        <v>1.42012967460121E-3</v>
      </c>
      <c r="U2927" s="10">
        <v>1.13610373968097E-3</v>
      </c>
      <c r="V2927" s="10">
        <v>0.1</v>
      </c>
      <c r="W2927" s="10">
        <v>10.5</v>
      </c>
      <c r="X2927" s="10">
        <v>0.78086880944303005</v>
      </c>
      <c r="Y2927" s="10">
        <v>1.43365471912122E-3</v>
      </c>
      <c r="Z2927" s="10">
        <v>1.14692377529698E-3</v>
      </c>
      <c r="AA2927" s="10">
        <v>0.1</v>
      </c>
      <c r="AB2927" s="10">
        <v>10.6</v>
      </c>
      <c r="AC2927" s="10">
        <v>0.78086880944303005</v>
      </c>
      <c r="AD2927" s="10">
        <v>1.4471797636412299E-3</v>
      </c>
      <c r="AE2927" s="10">
        <v>1.1577438109129799E-3</v>
      </c>
      <c r="AF2927" s="10">
        <v>0.1</v>
      </c>
      <c r="AG2927" s="10">
        <v>10.7</v>
      </c>
      <c r="AH2927" s="10">
        <v>0.78086880944303005</v>
      </c>
      <c r="AI2927" s="10">
        <v>2980</v>
      </c>
      <c r="AJ2927" s="10" t="s">
        <v>307</v>
      </c>
      <c r="AK2927" s="10">
        <v>8.1220725769893407E-2</v>
      </c>
      <c r="AL2927" s="10">
        <v>3.4198200324165602E-2</v>
      </c>
      <c r="AM2927" s="10">
        <v>4.8</v>
      </c>
      <c r="AN2927" s="10">
        <v>10.6</v>
      </c>
      <c r="AO2927" s="10">
        <v>0.92163537513806504</v>
      </c>
      <c r="AP2927" s="10">
        <v>8.4229693063156197E-2</v>
      </c>
      <c r="AQ2927" s="10">
        <v>2.5916828634817299E-2</v>
      </c>
      <c r="AR2927" s="10">
        <v>4.8</v>
      </c>
      <c r="AS2927" s="10">
        <v>10.6</v>
      </c>
      <c r="AT2927" s="10">
        <v>0.95577900872194999</v>
      </c>
      <c r="AU2927" s="10">
        <v>6.2930399573616597E-2</v>
      </c>
      <c r="AV2927" s="10">
        <v>2.3973485551853899E-2</v>
      </c>
      <c r="AW2927" s="10">
        <v>3.6</v>
      </c>
      <c r="AX2927" s="10">
        <v>10.8</v>
      </c>
      <c r="AY2927" s="10">
        <v>0.93448773492896797</v>
      </c>
      <c r="AZ2927" s="10">
        <v>2957</v>
      </c>
      <c r="BA2927" s="10" t="s">
        <v>681</v>
      </c>
      <c r="BB2927" s="10">
        <v>0.13635099389411001</v>
      </c>
      <c r="BC2927" s="10">
        <v>0.122715894504699</v>
      </c>
      <c r="BD2927" s="10">
        <v>17</v>
      </c>
      <c r="BE2927" s="10">
        <v>6.23</v>
      </c>
      <c r="BF2927" s="10">
        <v>0.74329414624716605</v>
      </c>
      <c r="BG2927" s="10">
        <v>0.29641326796052703</v>
      </c>
      <c r="BH2927" s="10">
        <v>2.49611173019391E-2</v>
      </c>
      <c r="BI2927" s="10">
        <v>27.7</v>
      </c>
      <c r="BJ2927" s="10">
        <v>6.2</v>
      </c>
      <c r="BK2927" s="10">
        <v>0.996473040924576</v>
      </c>
      <c r="BL2927" s="10">
        <v>0.35833663632735002</v>
      </c>
      <c r="BM2927" s="10">
        <v>0.14800861065694901</v>
      </c>
      <c r="BN2927" s="10">
        <v>35.700000000000003</v>
      </c>
      <c r="BO2927" s="10">
        <v>6.27</v>
      </c>
      <c r="BP2927" s="10">
        <v>0.92426142649002496</v>
      </c>
      <c r="BQ2927" s="10">
        <v>2946</v>
      </c>
      <c r="BR2927" s="10" t="s">
        <v>307</v>
      </c>
      <c r="BS2927" s="10">
        <v>0.17797837533562</v>
      </c>
      <c r="BT2927" s="10">
        <v>4.5635480855287097E-2</v>
      </c>
      <c r="BU2927" s="10">
        <v>10.199999999999999</v>
      </c>
      <c r="BV2927" s="10">
        <v>10.4</v>
      </c>
      <c r="BW2927" s="10">
        <v>0.96866386604404497</v>
      </c>
      <c r="BX2927" s="10">
        <v>0.29427228917098402</v>
      </c>
      <c r="BY2927" s="10">
        <v>4.4270171967913302E-2</v>
      </c>
      <c r="BZ2927" s="10">
        <v>16.600000000000001</v>
      </c>
      <c r="CA2927" s="10">
        <v>10.35</v>
      </c>
      <c r="CB2927" s="10">
        <v>0.98887250665220405</v>
      </c>
      <c r="CC2927" s="10">
        <v>0.260053684404081</v>
      </c>
      <c r="CD2927" s="10">
        <v>5.1268511777337399E-2</v>
      </c>
      <c r="CE2927" s="10">
        <v>14.8</v>
      </c>
      <c r="CF2927" s="10">
        <v>10.34</v>
      </c>
      <c r="CG2927" s="10">
        <v>0.98111548365341805</v>
      </c>
      <c r="CH2927" s="10">
        <v>2944</v>
      </c>
      <c r="CI2927" s="10" t="s">
        <v>289</v>
      </c>
      <c r="CM2927" s="10">
        <v>10.3</v>
      </c>
      <c r="CN2927" s="10">
        <v>0.93</v>
      </c>
      <c r="CR2927" s="10">
        <v>10.11</v>
      </c>
      <c r="CS2927" s="10">
        <v>0.93</v>
      </c>
      <c r="CW2927" s="10">
        <v>10.26</v>
      </c>
      <c r="CX2927" s="10">
        <v>0.93</v>
      </c>
      <c r="CY2927" s="10">
        <v>2912</v>
      </c>
      <c r="CZ2927" s="10" t="s">
        <v>735</v>
      </c>
      <c r="DA2927" s="10">
        <v>-2.96</v>
      </c>
      <c r="DB2927" s="10">
        <v>0.74</v>
      </c>
      <c r="DC2927" s="10">
        <v>48.2</v>
      </c>
      <c r="DD2927" s="10">
        <v>36.799999999999997</v>
      </c>
      <c r="DE2927" s="10">
        <v>0.9</v>
      </c>
      <c r="DF2927" s="10">
        <v>-3.33</v>
      </c>
      <c r="DG2927" s="10">
        <v>0.75</v>
      </c>
      <c r="DH2927" s="10">
        <v>53.8</v>
      </c>
      <c r="DI2927" s="10">
        <v>36.5</v>
      </c>
      <c r="DJ2927" s="10">
        <v>0.9</v>
      </c>
      <c r="DK2927" s="10">
        <v>-3.42</v>
      </c>
      <c r="DL2927" s="10">
        <v>0.81</v>
      </c>
      <c r="DM2927" s="10">
        <v>55.4</v>
      </c>
      <c r="DN2927" s="10">
        <v>36.5</v>
      </c>
      <c r="DO2927" s="10">
        <v>0.9</v>
      </c>
    </row>
    <row r="2928" spans="1:119" x14ac:dyDescent="0.25">
      <c r="A2928" s="10">
        <v>2948</v>
      </c>
      <c r="R2928" s="10">
        <v>2981</v>
      </c>
      <c r="S2928" s="10" t="s">
        <v>299</v>
      </c>
      <c r="V2928" s="10" t="s">
        <v>843</v>
      </c>
      <c r="W2928" s="10">
        <v>10.5</v>
      </c>
      <c r="X2928" s="10">
        <v>0.93</v>
      </c>
      <c r="AA2928" s="10" t="s">
        <v>843</v>
      </c>
      <c r="AB2928" s="10">
        <v>10.6</v>
      </c>
      <c r="AC2928" s="10">
        <v>0.93</v>
      </c>
      <c r="AF2928" s="10" t="s">
        <v>843</v>
      </c>
      <c r="AG2928" s="10">
        <v>10.7</v>
      </c>
      <c r="AH2928" s="10">
        <v>0.93</v>
      </c>
      <c r="AI2928" s="10">
        <v>2981</v>
      </c>
      <c r="AJ2928" s="10" t="s">
        <v>299</v>
      </c>
      <c r="AM2928" s="10" t="s">
        <v>825</v>
      </c>
      <c r="AN2928" s="10">
        <v>10.6</v>
      </c>
      <c r="AO2928" s="10">
        <v>0.93</v>
      </c>
      <c r="AR2928" s="10" t="s">
        <v>825</v>
      </c>
      <c r="AS2928" s="10">
        <v>10.6</v>
      </c>
      <c r="AT2928" s="10">
        <v>0.93</v>
      </c>
      <c r="AW2928" s="10" t="s">
        <v>825</v>
      </c>
      <c r="AX2928" s="10">
        <v>10.8</v>
      </c>
      <c r="AY2928" s="10">
        <v>0.93</v>
      </c>
      <c r="AZ2928" s="10">
        <v>2958</v>
      </c>
      <c r="BA2928" s="10" t="s">
        <v>682</v>
      </c>
      <c r="BB2928" s="10">
        <v>0.27595849336400902</v>
      </c>
      <c r="BC2928" s="10">
        <v>0.20934782255200701</v>
      </c>
      <c r="BD2928" s="10">
        <v>32.1</v>
      </c>
      <c r="BE2928" s="10">
        <v>6.23</v>
      </c>
      <c r="BF2928" s="10">
        <v>0.796691270902396</v>
      </c>
      <c r="BG2928" s="10">
        <v>0.430432764159424</v>
      </c>
      <c r="BH2928" s="10">
        <v>0.33164491664742501</v>
      </c>
      <c r="BI2928" s="10">
        <v>50.6</v>
      </c>
      <c r="BJ2928" s="10">
        <v>6.2</v>
      </c>
      <c r="BK2928" s="10">
        <v>0.79214099278171102</v>
      </c>
      <c r="BL2928" s="10">
        <v>0.55505683960313601</v>
      </c>
      <c r="BM2928" s="10">
        <v>0.24316775830232601</v>
      </c>
      <c r="BN2928" s="10">
        <v>55.8</v>
      </c>
      <c r="BO2928" s="10">
        <v>6.27</v>
      </c>
      <c r="BP2928" s="10">
        <v>0.91595701142841401</v>
      </c>
      <c r="BQ2928" s="10">
        <v>2947</v>
      </c>
      <c r="BR2928" s="10" t="s">
        <v>293</v>
      </c>
      <c r="BS2928" s="10">
        <v>0.68328268909223999</v>
      </c>
      <c r="BT2928" s="10">
        <v>0.16327537103579901</v>
      </c>
      <c r="BU2928" s="10">
        <v>39</v>
      </c>
      <c r="BV2928" s="10">
        <v>10.4</v>
      </c>
      <c r="BW2928" s="10">
        <v>0.97261697357005905</v>
      </c>
      <c r="BX2928" s="10">
        <v>0.69799565229461502</v>
      </c>
      <c r="BY2928" s="10">
        <v>0.17194249926302499</v>
      </c>
      <c r="BZ2928" s="10">
        <v>40.1</v>
      </c>
      <c r="CA2928" s="10">
        <v>10.35</v>
      </c>
      <c r="CB2928" s="10">
        <v>0.97097347873187601</v>
      </c>
      <c r="CC2928" s="10">
        <v>1.43688969455666</v>
      </c>
      <c r="CD2928" s="10">
        <v>0.51348014250686402</v>
      </c>
      <c r="CE2928" s="10">
        <v>85.2</v>
      </c>
      <c r="CF2928" s="10">
        <v>10.34</v>
      </c>
      <c r="CG2928" s="10">
        <v>0.941678530829822</v>
      </c>
      <c r="CH2928" s="10">
        <v>2945</v>
      </c>
      <c r="CI2928" s="10" t="s">
        <v>306</v>
      </c>
      <c r="CJ2928" s="10">
        <v>0.17608632248811301</v>
      </c>
      <c r="CK2928" s="10">
        <v>0.115366900940488</v>
      </c>
      <c r="CL2928" s="10">
        <v>11.8</v>
      </c>
      <c r="CM2928" s="10">
        <v>10.3</v>
      </c>
      <c r="CN2928" s="10">
        <v>0.83646112957975305</v>
      </c>
      <c r="CO2928" s="10">
        <v>0.20037276462046</v>
      </c>
      <c r="CP2928" s="10">
        <v>0.13818811353135199</v>
      </c>
      <c r="CQ2928" s="10">
        <v>13.9</v>
      </c>
      <c r="CR2928" s="10">
        <v>10.11</v>
      </c>
      <c r="CS2928" s="10">
        <v>0.823212785915306</v>
      </c>
      <c r="CT2928" s="10">
        <v>0.26615220700251202</v>
      </c>
      <c r="CU2928" s="10">
        <v>0.177434804668341</v>
      </c>
      <c r="CV2928" s="10">
        <v>18</v>
      </c>
      <c r="CW2928" s="10">
        <v>10.26</v>
      </c>
      <c r="CX2928" s="10">
        <v>0.83205029433784405</v>
      </c>
      <c r="CY2928" s="10">
        <v>2913</v>
      </c>
      <c r="CZ2928" s="10" t="s">
        <v>736</v>
      </c>
      <c r="DA2928" s="10">
        <v>1.76</v>
      </c>
      <c r="DB2928" s="10">
        <v>0.41</v>
      </c>
      <c r="DC2928" s="10">
        <v>30.1</v>
      </c>
      <c r="DD2928" s="10">
        <v>37.1</v>
      </c>
      <c r="DE2928" s="10">
        <v>0.9</v>
      </c>
      <c r="DF2928" s="10">
        <v>2.16</v>
      </c>
      <c r="DG2928" s="10">
        <v>0.41</v>
      </c>
      <c r="DH2928" s="10">
        <v>36.5</v>
      </c>
      <c r="DI2928" s="10">
        <v>36.5</v>
      </c>
      <c r="DJ2928" s="10">
        <v>0.9</v>
      </c>
      <c r="DK2928" s="10">
        <v>2.1800000000000002</v>
      </c>
      <c r="DL2928" s="10">
        <v>0.44</v>
      </c>
      <c r="DM2928" s="10">
        <v>35.9</v>
      </c>
      <c r="DN2928" s="10">
        <v>36.4</v>
      </c>
      <c r="DO2928" s="10">
        <v>0.9</v>
      </c>
    </row>
    <row r="2929" spans="1:119" x14ac:dyDescent="0.25">
      <c r="A2929" s="10">
        <v>2949</v>
      </c>
      <c r="R2929" s="10">
        <v>2982</v>
      </c>
      <c r="S2929" s="10" t="s">
        <v>319</v>
      </c>
      <c r="T2929" s="10">
        <v>2.5445859480588999E-3</v>
      </c>
      <c r="U2929" s="10">
        <v>2.7990445428647901E-3</v>
      </c>
      <c r="V2929" s="10">
        <v>0.21</v>
      </c>
      <c r="W2929" s="10">
        <v>10.4</v>
      </c>
      <c r="X2929" s="10">
        <v>0.67267279399631297</v>
      </c>
      <c r="Y2929" s="10">
        <v>2.8881928652752802E-3</v>
      </c>
      <c r="Z2929" s="10">
        <v>3.02572585885982E-3</v>
      </c>
      <c r="AA2929" s="10">
        <v>0.23</v>
      </c>
      <c r="AB2929" s="10">
        <v>10.5</v>
      </c>
      <c r="AC2929" s="10">
        <v>0.690475746682501</v>
      </c>
      <c r="AD2929" s="10">
        <v>3.0699242133590101E-3</v>
      </c>
      <c r="AE2929" s="10">
        <v>2.0146377650168499E-3</v>
      </c>
      <c r="AF2929" s="10">
        <v>0.2</v>
      </c>
      <c r="AG2929" s="10">
        <v>10.6</v>
      </c>
      <c r="AH2929" s="10">
        <v>0.83604791083706298</v>
      </c>
      <c r="AI2929" s="10">
        <v>2982</v>
      </c>
      <c r="AJ2929" s="10" t="s">
        <v>319</v>
      </c>
      <c r="AK2929" s="10">
        <v>0.20346860936535899</v>
      </c>
      <c r="AL2929" s="10">
        <v>0.13165615900111499</v>
      </c>
      <c r="AM2929" s="10">
        <v>13.2</v>
      </c>
      <c r="AN2929" s="10">
        <v>10.6</v>
      </c>
      <c r="AO2929" s="10">
        <v>0.839570157152151</v>
      </c>
      <c r="AP2929" s="10">
        <v>0.23503996815383901</v>
      </c>
      <c r="AQ2929" s="10">
        <v>0.16680255804465999</v>
      </c>
      <c r="AR2929" s="10">
        <v>16</v>
      </c>
      <c r="AS2929" s="10">
        <v>10.4</v>
      </c>
      <c r="AT2929" s="10">
        <v>0.81550714473521702</v>
      </c>
      <c r="AU2929" s="10">
        <v>0.28808146587239097</v>
      </c>
      <c r="AV2929" s="10">
        <v>0.136459641729027</v>
      </c>
      <c r="AW2929" s="10">
        <v>17.2</v>
      </c>
      <c r="AX2929" s="10">
        <v>10.7</v>
      </c>
      <c r="AY2929" s="10">
        <v>0.90373783889353898</v>
      </c>
      <c r="AZ2929" s="10">
        <v>2959</v>
      </c>
      <c r="BA2929" s="10" t="s">
        <v>683</v>
      </c>
      <c r="BB2929" s="10">
        <v>2.5876930404446202E-3</v>
      </c>
      <c r="BC2929" s="10">
        <v>6.4692326011115506E-2</v>
      </c>
      <c r="BD2929" s="10">
        <v>6</v>
      </c>
      <c r="BE2929" s="10">
        <v>6.23</v>
      </c>
      <c r="BF2929" s="10">
        <v>3.9968038348871603E-2</v>
      </c>
      <c r="BG2929" s="10">
        <v>0.11559203987168699</v>
      </c>
      <c r="BH2929" s="10">
        <v>2.4335166288776199E-2</v>
      </c>
      <c r="BI2929" s="10">
        <v>11</v>
      </c>
      <c r="BJ2929" s="10">
        <v>6.2</v>
      </c>
      <c r="BK2929" s="10">
        <v>0.97854978498674905</v>
      </c>
      <c r="BL2929" s="10">
        <v>4.3405124033139997E-3</v>
      </c>
      <c r="BM2929" s="10">
        <v>0.10851281008285001</v>
      </c>
      <c r="BN2929" s="10">
        <v>10</v>
      </c>
      <c r="BO2929" s="10">
        <v>6.27</v>
      </c>
      <c r="BP2929" s="10">
        <v>3.9968038348871603E-2</v>
      </c>
      <c r="BQ2929" s="10">
        <v>2948</v>
      </c>
      <c r="BR2929" s="10" t="s">
        <v>297</v>
      </c>
      <c r="BS2929" s="10">
        <v>0.27796187727810701</v>
      </c>
      <c r="BT2929" s="10">
        <v>6.9057827796932703E-2</v>
      </c>
      <c r="BU2929" s="10">
        <v>15.9</v>
      </c>
      <c r="BV2929" s="10">
        <v>10.4</v>
      </c>
      <c r="BW2929" s="10">
        <v>0.97049688359318198</v>
      </c>
      <c r="BX2929" s="10">
        <v>0.35689906538352001</v>
      </c>
      <c r="BY2929" s="10">
        <v>7.9770645781325894E-2</v>
      </c>
      <c r="BZ2929" s="10">
        <v>20.399999999999999</v>
      </c>
      <c r="CA2929" s="10">
        <v>10.35</v>
      </c>
      <c r="CB2929" s="10">
        <v>0.97592010738231105</v>
      </c>
      <c r="CC2929" s="10">
        <v>0.35804905483639199</v>
      </c>
      <c r="CD2929" s="10">
        <v>8.8954968263532996E-2</v>
      </c>
      <c r="CE2929" s="10">
        <v>20.6</v>
      </c>
      <c r="CF2929" s="10">
        <v>10.34</v>
      </c>
      <c r="CG2929" s="10">
        <v>0.97049688359318198</v>
      </c>
      <c r="CH2929" s="10">
        <v>2946</v>
      </c>
      <c r="CI2929" s="10" t="s">
        <v>307</v>
      </c>
      <c r="CJ2929" s="10">
        <v>6.6115392881963803E-2</v>
      </c>
      <c r="CK2929" s="10">
        <v>4.2313851444456797E-2</v>
      </c>
      <c r="CL2929" s="10">
        <v>4.4000000000000004</v>
      </c>
      <c r="CM2929" s="10">
        <v>10.3</v>
      </c>
      <c r="CN2929" s="10">
        <v>0.84227140066151096</v>
      </c>
      <c r="CO2929" s="10">
        <v>8.5588848688675195E-2</v>
      </c>
      <c r="CP2929" s="10">
        <v>5.1353309213205099E-2</v>
      </c>
      <c r="CQ2929" s="10">
        <v>5.7</v>
      </c>
      <c r="CR2929" s="10">
        <v>10.11</v>
      </c>
      <c r="CS2929" s="10">
        <v>0.85749292571254399</v>
      </c>
      <c r="CT2929" s="10">
        <v>0.103620920667595</v>
      </c>
      <c r="CU2929" s="10">
        <v>6.2172552400557003E-2</v>
      </c>
      <c r="CV2929" s="10">
        <v>6.8</v>
      </c>
      <c r="CW2929" s="10">
        <v>10.26</v>
      </c>
      <c r="CX2929" s="10">
        <v>0.85749292571254399</v>
      </c>
      <c r="CY2929" s="10">
        <v>2914</v>
      </c>
      <c r="CZ2929" s="10" t="s">
        <v>737</v>
      </c>
      <c r="DA2929" s="10">
        <v>-0.95</v>
      </c>
      <c r="DB2929" s="10">
        <v>0.23</v>
      </c>
      <c r="DC2929" s="10">
        <v>15.6</v>
      </c>
      <c r="DD2929" s="10">
        <v>36.799999999999997</v>
      </c>
      <c r="DE2929" s="10">
        <v>0.9</v>
      </c>
      <c r="DF2929" s="10">
        <v>-1.2</v>
      </c>
      <c r="DG2929" s="10">
        <v>0.23</v>
      </c>
      <c r="DH2929" s="10">
        <v>19.3</v>
      </c>
      <c r="DI2929" s="10">
        <v>36.5</v>
      </c>
      <c r="DJ2929" s="10">
        <v>0.9</v>
      </c>
      <c r="DK2929" s="10">
        <v>-1.36</v>
      </c>
      <c r="DL2929" s="10">
        <v>0.25</v>
      </c>
      <c r="DM2929" s="10">
        <v>22.4</v>
      </c>
      <c r="DN2929" s="10">
        <v>36.5</v>
      </c>
      <c r="DO2929" s="10">
        <v>0.9</v>
      </c>
    </row>
    <row r="2930" spans="1:119" x14ac:dyDescent="0.25">
      <c r="A2930" s="10">
        <v>2950</v>
      </c>
      <c r="R2930" s="10">
        <v>2983</v>
      </c>
      <c r="S2930" s="10" t="s">
        <v>300</v>
      </c>
      <c r="T2930" s="10">
        <v>1.09119200876839E-2</v>
      </c>
      <c r="U2930" s="10">
        <v>1.4549226783578499E-2</v>
      </c>
      <c r="V2930" s="10">
        <v>1</v>
      </c>
      <c r="W2930" s="10">
        <v>10.5</v>
      </c>
      <c r="X2930" s="10">
        <v>0.6</v>
      </c>
      <c r="Y2930" s="10">
        <v>2.2031686272276099E-2</v>
      </c>
      <c r="Z2930" s="10">
        <v>2.93755816963681E-2</v>
      </c>
      <c r="AA2930" s="10">
        <v>2</v>
      </c>
      <c r="AB2930" s="10">
        <v>10.6</v>
      </c>
      <c r="AC2930" s="10">
        <v>0.6</v>
      </c>
      <c r="AD2930" s="10">
        <v>3.14318095515577E-2</v>
      </c>
      <c r="AE2930" s="10">
        <v>1.96448809697236E-2</v>
      </c>
      <c r="AF2930" s="10">
        <v>2</v>
      </c>
      <c r="AG2930" s="10">
        <v>10.7</v>
      </c>
      <c r="AH2930" s="10">
        <v>0.84799830400508802</v>
      </c>
      <c r="AI2930" s="10">
        <v>2983</v>
      </c>
      <c r="AJ2930" s="10" t="s">
        <v>300</v>
      </c>
      <c r="AK2930" s="10">
        <v>1.5599999999999999E-2</v>
      </c>
      <c r="AL2930" s="10">
        <v>4.9199999999999999E-3</v>
      </c>
      <c r="AM2930" s="10">
        <v>0.89094171801045396</v>
      </c>
      <c r="AN2930" s="10">
        <v>10.6</v>
      </c>
      <c r="AO2930" s="10">
        <v>0.95369347360190804</v>
      </c>
      <c r="AP2930" s="10">
        <v>8.8800000000000007E-3</v>
      </c>
      <c r="AQ2930" s="10">
        <v>3.1199999999999999E-3</v>
      </c>
      <c r="AR2930" s="10">
        <v>0.51265230785635296</v>
      </c>
      <c r="AS2930" s="10">
        <v>10.6</v>
      </c>
      <c r="AT2930" s="10">
        <v>0.94346013965113196</v>
      </c>
      <c r="AU2930" s="10">
        <v>1.644E-2</v>
      </c>
      <c r="AV2930" s="10">
        <v>5.28E-3</v>
      </c>
      <c r="AW2930" s="10">
        <v>0.92306966864301399</v>
      </c>
      <c r="AX2930" s="10">
        <v>10.8</v>
      </c>
      <c r="AY2930" s="10">
        <v>0.95210084311232701</v>
      </c>
      <c r="AZ2930" s="10">
        <v>2960</v>
      </c>
      <c r="BA2930" s="10" t="s">
        <v>793</v>
      </c>
      <c r="BB2930" s="10">
        <v>8.5653781707634602E-2</v>
      </c>
      <c r="BC2930" s="10">
        <v>0.23719508780575699</v>
      </c>
      <c r="BD2930" s="10">
        <v>4</v>
      </c>
      <c r="BE2930" s="10">
        <v>36.4</v>
      </c>
      <c r="BF2930" s="10">
        <v>0.33964446377755703</v>
      </c>
      <c r="BG2930" s="10">
        <v>9.8795337039202805E-2</v>
      </c>
      <c r="BH2930" s="10">
        <v>0.23052245309147301</v>
      </c>
      <c r="BI2930" s="10">
        <v>4</v>
      </c>
      <c r="BJ2930" s="10">
        <v>36.200000000000003</v>
      </c>
      <c r="BK2930" s="10">
        <v>0.39391929857916802</v>
      </c>
      <c r="BL2930" s="10">
        <v>9.9614082926267999E-2</v>
      </c>
      <c r="BM2930" s="10">
        <v>0.232432860161292</v>
      </c>
      <c r="BN2930" s="10">
        <v>4</v>
      </c>
      <c r="BO2930" s="10">
        <v>36.5</v>
      </c>
      <c r="BP2930" s="10">
        <v>0.39391929857916802</v>
      </c>
      <c r="BQ2930" s="10">
        <v>2949</v>
      </c>
      <c r="BR2930" s="10" t="s">
        <v>310</v>
      </c>
      <c r="CH2930" s="10">
        <v>2947</v>
      </c>
      <c r="CI2930" s="10" t="s">
        <v>293</v>
      </c>
      <c r="CJ2930" s="10">
        <v>0.69032727928258297</v>
      </c>
      <c r="CK2930" s="10">
        <v>0.38477258189521002</v>
      </c>
      <c r="CL2930" s="10">
        <v>44.3</v>
      </c>
      <c r="CM2930" s="10">
        <v>10.3</v>
      </c>
      <c r="CN2930" s="10">
        <v>0.873480989113812</v>
      </c>
      <c r="CO2930" s="10">
        <v>0.78218341033000605</v>
      </c>
      <c r="CP2930" s="10">
        <v>0.42368268059542002</v>
      </c>
      <c r="CQ2930" s="10">
        <v>50.8</v>
      </c>
      <c r="CR2930" s="10">
        <v>10.11</v>
      </c>
      <c r="CS2930" s="10">
        <v>0.87929196653677399</v>
      </c>
      <c r="CT2930" s="10">
        <v>0.90004365971009004</v>
      </c>
      <c r="CU2930" s="10">
        <v>0.48752364900963202</v>
      </c>
      <c r="CV2930" s="10">
        <v>57.6</v>
      </c>
      <c r="CW2930" s="10">
        <v>10.26</v>
      </c>
      <c r="CX2930" s="10">
        <v>0.87929196653677399</v>
      </c>
      <c r="CY2930" s="10">
        <v>2915</v>
      </c>
      <c r="CZ2930" s="10" t="s">
        <v>738</v>
      </c>
      <c r="DA2930" s="10">
        <v>1.37</v>
      </c>
      <c r="DB2930" s="10">
        <v>0.11</v>
      </c>
      <c r="DC2930" s="10">
        <v>21.1</v>
      </c>
      <c r="DD2930" s="10">
        <v>37.1</v>
      </c>
      <c r="DE2930" s="10">
        <v>0.9</v>
      </c>
      <c r="DF2930" s="10">
        <v>1.93</v>
      </c>
      <c r="DG2930" s="10">
        <v>0.14000000000000001</v>
      </c>
      <c r="DH2930" s="10">
        <v>30.8</v>
      </c>
      <c r="DI2930" s="10">
        <v>36.5</v>
      </c>
      <c r="DJ2930" s="10">
        <v>0.9</v>
      </c>
      <c r="DK2930" s="10">
        <v>1.71</v>
      </c>
      <c r="DL2930" s="10">
        <v>0.12</v>
      </c>
      <c r="DM2930" s="10">
        <v>27.1</v>
      </c>
      <c r="DN2930" s="10">
        <v>36.4</v>
      </c>
      <c r="DO2930" s="10">
        <v>0.9</v>
      </c>
    </row>
    <row r="2931" spans="1:119" x14ac:dyDescent="0.25">
      <c r="A2931" s="10">
        <v>2951</v>
      </c>
      <c r="R2931" s="10">
        <v>2984</v>
      </c>
      <c r="S2931" s="10" t="s">
        <v>321</v>
      </c>
      <c r="W2931" s="10">
        <v>10.4</v>
      </c>
      <c r="AB2931" s="10">
        <v>10.5</v>
      </c>
      <c r="AG2931" s="10">
        <v>10.6</v>
      </c>
      <c r="AI2931" s="10">
        <v>2984</v>
      </c>
      <c r="AJ2931" s="10" t="s">
        <v>321</v>
      </c>
      <c r="AN2931" s="10">
        <v>10.6</v>
      </c>
      <c r="AS2931" s="10">
        <v>10.4</v>
      </c>
      <c r="AX2931" s="10">
        <v>10.7</v>
      </c>
      <c r="AZ2931" s="10">
        <v>2961</v>
      </c>
      <c r="BA2931" s="10" t="s">
        <v>794</v>
      </c>
      <c r="BB2931" s="10">
        <v>7.48717407664693E-4</v>
      </c>
      <c r="BC2931" s="10">
        <v>0.14659886842074701</v>
      </c>
      <c r="BD2931" s="10">
        <v>2.2999999999999998</v>
      </c>
      <c r="BE2931" s="10">
        <v>36.799999999999997</v>
      </c>
      <c r="BF2931" s="10">
        <v>5.1071856907156099E-3</v>
      </c>
      <c r="BG2931" s="10">
        <v>6.8693409943989103E-3</v>
      </c>
      <c r="BH2931" s="10">
        <v>0.14082149038517799</v>
      </c>
      <c r="BI2931" s="10">
        <v>2.2000000000000002</v>
      </c>
      <c r="BJ2931" s="10">
        <v>37</v>
      </c>
      <c r="BK2931" s="10">
        <v>4.8722553713409597E-2</v>
      </c>
      <c r="BL2931" s="10">
        <v>8.6630099953989795E-3</v>
      </c>
      <c r="BM2931" s="10">
        <v>0.14034076192546299</v>
      </c>
      <c r="BN2931" s="10">
        <v>2.2000000000000002</v>
      </c>
      <c r="BO2931" s="10">
        <v>36.9</v>
      </c>
      <c r="BP2931" s="10">
        <v>6.1611125312096802E-2</v>
      </c>
      <c r="BQ2931" s="10">
        <v>2950</v>
      </c>
      <c r="BR2931" s="10" t="s">
        <v>316</v>
      </c>
      <c r="CH2931" s="10">
        <v>2948</v>
      </c>
      <c r="CI2931" s="10" t="s">
        <v>297</v>
      </c>
      <c r="CJ2931" s="10">
        <v>8.2577418525030893E-2</v>
      </c>
      <c r="CK2931" s="10">
        <v>8.6418228688986104E-2</v>
      </c>
      <c r="CL2931" s="10">
        <v>6.7</v>
      </c>
      <c r="CM2931" s="10">
        <v>10.3</v>
      </c>
      <c r="CN2931" s="10">
        <v>0.69085777154631201</v>
      </c>
      <c r="CO2931" s="10">
        <v>0.120976336949437</v>
      </c>
      <c r="CP2931" s="10">
        <v>0.12660314331917899</v>
      </c>
      <c r="CQ2931" s="10">
        <v>10</v>
      </c>
      <c r="CR2931" s="10">
        <v>10.11</v>
      </c>
      <c r="CS2931" s="10">
        <v>0.69085777154631201</v>
      </c>
      <c r="CT2931" s="10">
        <v>0.13382064951931999</v>
      </c>
      <c r="CU2931" s="10">
        <v>0.14004486577603301</v>
      </c>
      <c r="CV2931" s="10">
        <v>10.9</v>
      </c>
      <c r="CW2931" s="10">
        <v>10.26</v>
      </c>
      <c r="CX2931" s="10">
        <v>0.69085777154631201</v>
      </c>
      <c r="CY2931" s="10">
        <v>2916</v>
      </c>
      <c r="CZ2931" s="10" t="s">
        <v>43</v>
      </c>
      <c r="DA2931" s="10">
        <v>-0.52</v>
      </c>
      <c r="DB2931" s="10">
        <v>0.15</v>
      </c>
      <c r="DC2931" s="10">
        <v>27.9</v>
      </c>
      <c r="DD2931" s="10">
        <v>11</v>
      </c>
      <c r="DE2931" s="10">
        <v>0.84799830400508802</v>
      </c>
      <c r="DF2931" s="10">
        <v>-0.6</v>
      </c>
      <c r="DG2931" s="10">
        <v>0.14000000000000001</v>
      </c>
      <c r="DH2931" s="10">
        <v>32.1</v>
      </c>
      <c r="DI2931" s="10">
        <v>10.9</v>
      </c>
      <c r="DJ2931" s="10">
        <v>0.89442719099991597</v>
      </c>
      <c r="DK2931" s="10">
        <v>-0.56999999999999995</v>
      </c>
      <c r="DL2931" s="10">
        <v>0.15</v>
      </c>
      <c r="DM2931" s="10">
        <v>30</v>
      </c>
      <c r="DN2931" s="10">
        <v>10.9</v>
      </c>
      <c r="DO2931" s="10">
        <v>0.97014250014533199</v>
      </c>
    </row>
    <row r="2932" spans="1:119" x14ac:dyDescent="0.25">
      <c r="A2932" s="10">
        <v>2952</v>
      </c>
      <c r="R2932" s="10">
        <v>2985</v>
      </c>
      <c r="S2932" s="10" t="s">
        <v>717</v>
      </c>
      <c r="W2932" s="10">
        <v>118</v>
      </c>
      <c r="X2932" s="10">
        <v>0.88</v>
      </c>
      <c r="AB2932" s="10">
        <v>118</v>
      </c>
      <c r="AC2932" s="10">
        <v>0.88</v>
      </c>
      <c r="AG2932" s="10">
        <v>118</v>
      </c>
      <c r="AH2932" s="10">
        <v>0.88</v>
      </c>
      <c r="AI2932" s="10">
        <v>2985</v>
      </c>
      <c r="AJ2932" s="10" t="s">
        <v>717</v>
      </c>
      <c r="AK2932" s="10">
        <v>2.5451982980187702</v>
      </c>
      <c r="AL2932" s="10">
        <v>0.25451982980187698</v>
      </c>
      <c r="AM2932" s="10">
        <v>13</v>
      </c>
      <c r="AN2932" s="10">
        <v>113.6</v>
      </c>
      <c r="AO2932" s="10">
        <v>0.99503719020998904</v>
      </c>
      <c r="AP2932" s="10">
        <v>2.8127846468470499</v>
      </c>
      <c r="AQ2932" s="10">
        <v>0.35159808085588101</v>
      </c>
      <c r="AR2932" s="10">
        <v>14</v>
      </c>
      <c r="AS2932" s="10">
        <v>116.9</v>
      </c>
      <c r="AT2932" s="10">
        <v>0.99227787671366796</v>
      </c>
      <c r="AU2932" s="10">
        <v>2.7751433681243198</v>
      </c>
      <c r="AV2932" s="10">
        <v>0.29733678944189101</v>
      </c>
      <c r="AW2932" s="10">
        <v>14</v>
      </c>
      <c r="AX2932" s="10">
        <v>115.1</v>
      </c>
      <c r="AY2932" s="10">
        <v>0.99430915391980901</v>
      </c>
      <c r="AZ2932" s="10">
        <v>2962</v>
      </c>
      <c r="BA2932" s="10" t="s">
        <v>10</v>
      </c>
      <c r="BQ2932" s="10">
        <v>2951</v>
      </c>
      <c r="BR2932" s="10" t="s">
        <v>311</v>
      </c>
      <c r="BS2932" s="10">
        <v>0.34567848686112501</v>
      </c>
      <c r="BT2932" s="10">
        <v>0.10805005192688701</v>
      </c>
      <c r="BU2932" s="10">
        <v>20.5</v>
      </c>
      <c r="BV2932" s="10">
        <v>10.199999999999999</v>
      </c>
      <c r="BW2932" s="10">
        <v>0.95445991124980001</v>
      </c>
      <c r="BX2932" s="10">
        <v>0.19413423153977899</v>
      </c>
      <c r="BY2932" s="10">
        <v>6.0615751620015298E-2</v>
      </c>
      <c r="BZ2932" s="10">
        <v>11.4</v>
      </c>
      <c r="CA2932" s="10">
        <v>10.3</v>
      </c>
      <c r="CB2932" s="10">
        <v>0.95455161674682898</v>
      </c>
      <c r="CC2932" s="10">
        <v>0.37052760889828101</v>
      </c>
      <c r="CD2932" s="10">
        <v>0.122365599234926</v>
      </c>
      <c r="CE2932" s="10">
        <v>21.6</v>
      </c>
      <c r="CF2932" s="10">
        <v>10.43</v>
      </c>
      <c r="CG2932" s="10">
        <v>0.94955885240053095</v>
      </c>
      <c r="CH2932" s="10">
        <v>2949</v>
      </c>
      <c r="CI2932" s="10" t="s">
        <v>310</v>
      </c>
      <c r="CM2932" s="10">
        <v>10.199999999999999</v>
      </c>
      <c r="CN2932" s="10">
        <v>0.93</v>
      </c>
      <c r="CR2932" s="10">
        <v>10.27</v>
      </c>
      <c r="CS2932" s="10">
        <v>0.93</v>
      </c>
      <c r="CW2932" s="10">
        <v>10.18</v>
      </c>
      <c r="CX2932" s="10">
        <v>0.93</v>
      </c>
      <c r="CY2932" s="10">
        <v>2917</v>
      </c>
      <c r="CZ2932" s="10" t="s">
        <v>284</v>
      </c>
      <c r="DA2932" s="10">
        <v>-1.3</v>
      </c>
      <c r="DB2932" s="10">
        <v>0.28999999999999998</v>
      </c>
      <c r="DC2932" s="10">
        <v>70.8</v>
      </c>
      <c r="DD2932" s="10">
        <v>11.1</v>
      </c>
      <c r="DE2932" s="10">
        <v>0.97014250014533199</v>
      </c>
      <c r="DF2932" s="10">
        <v>-1.45</v>
      </c>
      <c r="DG2932" s="10">
        <v>0.25</v>
      </c>
      <c r="DH2932" s="10">
        <v>78.599999999999994</v>
      </c>
      <c r="DI2932" s="10">
        <v>10.9</v>
      </c>
      <c r="DJ2932" s="10">
        <v>0.98058067569092</v>
      </c>
      <c r="DK2932" s="10">
        <v>-1.38</v>
      </c>
      <c r="DL2932" s="10">
        <v>0.25</v>
      </c>
      <c r="DM2932" s="10">
        <v>75.599999999999994</v>
      </c>
      <c r="DN2932" s="10">
        <v>10.9</v>
      </c>
      <c r="DO2932" s="10">
        <v>0.98058067569092</v>
      </c>
    </row>
    <row r="2933" spans="1:119" x14ac:dyDescent="0.25">
      <c r="A2933" s="10">
        <v>2954</v>
      </c>
      <c r="R2933" s="10">
        <v>2986</v>
      </c>
      <c r="S2933" s="10" t="s">
        <v>718</v>
      </c>
      <c r="W2933" s="10">
        <v>118</v>
      </c>
      <c r="X2933" s="10">
        <v>0.88</v>
      </c>
      <c r="AB2933" s="10">
        <v>118</v>
      </c>
      <c r="AC2933" s="10">
        <v>0.88</v>
      </c>
      <c r="AG2933" s="10">
        <v>118</v>
      </c>
      <c r="AH2933" s="10">
        <v>0.88</v>
      </c>
      <c r="AI2933" s="10">
        <v>2986</v>
      </c>
      <c r="AJ2933" s="10" t="s">
        <v>718</v>
      </c>
      <c r="AK2933" s="10">
        <v>10.2651565857915</v>
      </c>
      <c r="AL2933" s="10">
        <v>1.5992033417864699</v>
      </c>
      <c r="AM2933" s="10">
        <v>52.8</v>
      </c>
      <c r="AN2933" s="10">
        <v>113.6</v>
      </c>
      <c r="AO2933" s="10">
        <v>0.98808133904189199</v>
      </c>
      <c r="AP2933" s="10">
        <v>12.7929537808366</v>
      </c>
      <c r="AQ2933" s="10">
        <v>2.1882684098799401</v>
      </c>
      <c r="AR2933" s="10">
        <v>64.099999999999994</v>
      </c>
      <c r="AS2933" s="10">
        <v>116.9</v>
      </c>
      <c r="AT2933" s="10">
        <v>0.98568389974182902</v>
      </c>
      <c r="AU2933" s="10">
        <v>12.6530324996899</v>
      </c>
      <c r="AV2933" s="10">
        <v>2.0547659614881</v>
      </c>
      <c r="AW2933" s="10">
        <v>64.3</v>
      </c>
      <c r="AX2933" s="10">
        <v>115.1</v>
      </c>
      <c r="AY2933" s="10">
        <v>0.987069425026459</v>
      </c>
      <c r="AZ2933" s="10">
        <v>2963</v>
      </c>
      <c r="BA2933" s="10" t="s">
        <v>11</v>
      </c>
      <c r="BQ2933" s="10">
        <v>2952</v>
      </c>
      <c r="BR2933" s="10" t="s">
        <v>321</v>
      </c>
      <c r="CH2933" s="10">
        <v>2950</v>
      </c>
      <c r="CI2933" s="10" t="s">
        <v>316</v>
      </c>
      <c r="CM2933" s="10">
        <v>10.199999999999999</v>
      </c>
      <c r="CN2933" s="10">
        <v>0.93</v>
      </c>
      <c r="CR2933" s="10">
        <v>10.27</v>
      </c>
      <c r="CS2933" s="10">
        <v>0.93</v>
      </c>
      <c r="CW2933" s="10">
        <v>10.18</v>
      </c>
      <c r="CX2933" s="10">
        <v>0.93</v>
      </c>
      <c r="CY2933" s="10">
        <v>2918</v>
      </c>
      <c r="CZ2933" s="10" t="s">
        <v>289</v>
      </c>
      <c r="DA2933" s="10">
        <v>0.28000000000000003</v>
      </c>
      <c r="DB2933" s="10">
        <v>0.05</v>
      </c>
      <c r="DC2933" s="10">
        <v>13.3</v>
      </c>
      <c r="DD2933" s="10">
        <v>11</v>
      </c>
      <c r="DE2933" s="10">
        <v>0.97668948964100699</v>
      </c>
      <c r="DF2933" s="10">
        <v>0.31</v>
      </c>
      <c r="DG2933" s="10">
        <v>0.04</v>
      </c>
      <c r="DH2933" s="10">
        <v>16.2</v>
      </c>
      <c r="DI2933" s="10">
        <v>10.9</v>
      </c>
      <c r="DJ2933" s="10">
        <v>0.99154865838713901</v>
      </c>
      <c r="DK2933" s="10">
        <v>0.3</v>
      </c>
      <c r="DL2933" s="10">
        <v>0.05</v>
      </c>
      <c r="DM2933" s="10">
        <v>15</v>
      </c>
      <c r="DN2933" s="10">
        <v>10.9</v>
      </c>
      <c r="DO2933" s="10">
        <v>0.98512756303139104</v>
      </c>
    </row>
    <row r="2934" spans="1:119" x14ac:dyDescent="0.25">
      <c r="A2934" s="10">
        <v>2955</v>
      </c>
      <c r="R2934" s="10">
        <v>2987</v>
      </c>
      <c r="S2934" s="10" t="s">
        <v>719</v>
      </c>
      <c r="W2934" s="10">
        <v>118</v>
      </c>
      <c r="X2934" s="10">
        <v>0.88</v>
      </c>
      <c r="AB2934" s="10">
        <v>118</v>
      </c>
      <c r="AC2934" s="10">
        <v>0.88</v>
      </c>
      <c r="AG2934" s="10">
        <v>118</v>
      </c>
      <c r="AH2934" s="10">
        <v>0.88</v>
      </c>
      <c r="AI2934" s="10">
        <v>2987</v>
      </c>
      <c r="AJ2934" s="10" t="s">
        <v>719</v>
      </c>
      <c r="AK2934" s="10">
        <v>4.4880000000000004</v>
      </c>
      <c r="AL2934" s="10">
        <v>1.65</v>
      </c>
      <c r="AM2934" s="10">
        <v>24.4744248647674</v>
      </c>
      <c r="AN2934" s="10">
        <v>112.8</v>
      </c>
      <c r="AO2934" s="10">
        <v>0.93857855339625595</v>
      </c>
      <c r="AP2934" s="10">
        <v>4.8179999999999996</v>
      </c>
      <c r="AQ2934" s="10">
        <v>1.65</v>
      </c>
      <c r="AR2934" s="10">
        <v>25.4348914936878</v>
      </c>
      <c r="AS2934" s="10">
        <v>115.6</v>
      </c>
      <c r="AT2934" s="10">
        <v>0.94605948662533501</v>
      </c>
      <c r="AU2934" s="10">
        <v>4.8179999999999996</v>
      </c>
      <c r="AV2934" s="10">
        <v>1.98</v>
      </c>
      <c r="AW2934" s="10">
        <v>27.2163696967114</v>
      </c>
      <c r="AX2934" s="10">
        <v>110.5</v>
      </c>
      <c r="AY2934" s="10">
        <v>0.92494028391935901</v>
      </c>
      <c r="AZ2934" s="10">
        <v>2964</v>
      </c>
      <c r="BA2934" s="10" t="s">
        <v>285</v>
      </c>
      <c r="BB2934" s="10">
        <v>3.4308612364141802E-2</v>
      </c>
      <c r="BC2934" s="10">
        <v>2.0585167418485099E-2</v>
      </c>
      <c r="BD2934" s="10">
        <v>2.2000000000000002</v>
      </c>
      <c r="BE2934" s="10">
        <v>10.5</v>
      </c>
      <c r="BF2934" s="10">
        <v>0.85749292571254399</v>
      </c>
      <c r="BG2934" s="10">
        <v>4.96692312628913E-2</v>
      </c>
      <c r="BH2934" s="10">
        <v>2.2576923301314299E-2</v>
      </c>
      <c r="BI2934" s="10">
        <v>3</v>
      </c>
      <c r="BJ2934" s="10">
        <v>10.5</v>
      </c>
      <c r="BK2934" s="10">
        <v>0.91036647746260502</v>
      </c>
      <c r="BL2934" s="10">
        <v>7.0086092183888699E-2</v>
      </c>
      <c r="BM2934" s="10">
        <v>2.1901903807465199E-2</v>
      </c>
      <c r="BN2934" s="10">
        <v>4.0999999999999996</v>
      </c>
      <c r="BO2934" s="10">
        <v>10.34</v>
      </c>
      <c r="BP2934" s="10">
        <v>0.95447997803503004</v>
      </c>
      <c r="BQ2934" s="10">
        <v>2954</v>
      </c>
      <c r="BR2934" s="10" t="s">
        <v>317</v>
      </c>
      <c r="CH2934" s="10">
        <v>2951</v>
      </c>
      <c r="CI2934" s="10" t="s">
        <v>311</v>
      </c>
      <c r="CJ2934" s="10">
        <v>9.6578815068316101E-2</v>
      </c>
      <c r="CK2934" s="10">
        <v>8.2781841487128097E-2</v>
      </c>
      <c r="CL2934" s="10">
        <v>7.2</v>
      </c>
      <c r="CM2934" s="10">
        <v>10.199999999999999</v>
      </c>
      <c r="CN2934" s="10">
        <v>0.75925660236529702</v>
      </c>
      <c r="CO2934" s="10">
        <v>0.104566420477005</v>
      </c>
      <c r="CP2934" s="10">
        <v>9.6522849671081504E-2</v>
      </c>
      <c r="CQ2934" s="10">
        <v>8</v>
      </c>
      <c r="CR2934" s="10">
        <v>10.27</v>
      </c>
      <c r="CS2934" s="10">
        <v>0.73480344462748803</v>
      </c>
      <c r="CT2934" s="10">
        <v>9.0693806270586305E-2</v>
      </c>
      <c r="CU2934" s="10">
        <v>8.3717359634387395E-2</v>
      </c>
      <c r="CV2934" s="10">
        <v>7</v>
      </c>
      <c r="CW2934" s="10">
        <v>10.18</v>
      </c>
      <c r="CX2934" s="10">
        <v>0.73480344462748803</v>
      </c>
      <c r="CY2934" s="10">
        <v>2919</v>
      </c>
      <c r="CZ2934" s="10" t="s">
        <v>287</v>
      </c>
      <c r="DA2934" s="10">
        <v>0.09</v>
      </c>
      <c r="DB2934" s="10">
        <v>0.06</v>
      </c>
      <c r="DC2934" s="10">
        <v>5.7</v>
      </c>
      <c r="DD2934" s="10">
        <v>11</v>
      </c>
      <c r="DE2934" s="10">
        <v>0.79262398910459997</v>
      </c>
      <c r="DF2934" s="10">
        <v>0.15</v>
      </c>
      <c r="DG2934" s="10">
        <v>7.0000000000000007E-2</v>
      </c>
      <c r="DH2934" s="10">
        <v>9.1</v>
      </c>
      <c r="DI2934" s="10">
        <v>10.9</v>
      </c>
      <c r="DJ2934" s="10">
        <v>0.89442719099991597</v>
      </c>
      <c r="DK2934" s="10">
        <v>0.14000000000000001</v>
      </c>
      <c r="DL2934" s="10">
        <v>7.0000000000000007E-2</v>
      </c>
      <c r="DM2934" s="10">
        <v>8</v>
      </c>
      <c r="DN2934" s="10">
        <v>10.9</v>
      </c>
      <c r="DO2934" s="10">
        <v>0.89442719099991597</v>
      </c>
    </row>
    <row r="2935" spans="1:119" x14ac:dyDescent="0.25">
      <c r="A2935" s="10">
        <v>2956</v>
      </c>
      <c r="R2935" s="10">
        <v>2988</v>
      </c>
      <c r="S2935" s="10" t="s">
        <v>720</v>
      </c>
      <c r="W2935" s="10">
        <v>118</v>
      </c>
      <c r="X2935" s="10">
        <v>0.88</v>
      </c>
      <c r="AB2935" s="10">
        <v>118</v>
      </c>
      <c r="AC2935" s="10">
        <v>0.88</v>
      </c>
      <c r="AG2935" s="10">
        <v>118</v>
      </c>
      <c r="AH2935" s="10">
        <v>0.88</v>
      </c>
      <c r="AI2935" s="10">
        <v>2988</v>
      </c>
      <c r="AJ2935" s="10" t="s">
        <v>720</v>
      </c>
      <c r="AM2935" s="10" t="s">
        <v>12</v>
      </c>
      <c r="AN2935" s="10">
        <v>113.6</v>
      </c>
      <c r="AO2935" s="10">
        <v>0.88</v>
      </c>
      <c r="AR2935" s="10" t="s">
        <v>12</v>
      </c>
      <c r="AS2935" s="10">
        <v>116.9</v>
      </c>
      <c r="AT2935" s="10">
        <v>0.88</v>
      </c>
      <c r="AW2935" s="10" t="s">
        <v>12</v>
      </c>
      <c r="AX2935" s="10">
        <v>115.1</v>
      </c>
      <c r="AY2935" s="10">
        <v>0.88</v>
      </c>
      <c r="AZ2935" s="10">
        <v>2965</v>
      </c>
      <c r="BA2935" s="10" t="s">
        <v>305</v>
      </c>
      <c r="BB2935" s="10">
        <v>5.4491462194134602E-2</v>
      </c>
      <c r="BC2935" s="10">
        <v>2.0434298322800502E-2</v>
      </c>
      <c r="BD2935" s="10">
        <v>3.2</v>
      </c>
      <c r="BE2935" s="10">
        <v>10.5</v>
      </c>
      <c r="BF2935" s="10">
        <v>0.93632917756904499</v>
      </c>
      <c r="BG2935" s="10">
        <v>4.3312663449255703E-2</v>
      </c>
      <c r="BH2935" s="10">
        <v>4.6644406791506297E-2</v>
      </c>
      <c r="BI2935" s="10">
        <v>3.5</v>
      </c>
      <c r="BJ2935" s="10">
        <v>10.5</v>
      </c>
      <c r="BK2935" s="10">
        <v>0.68045109936727799</v>
      </c>
      <c r="BL2935" s="10">
        <v>6.0421762828152703E-2</v>
      </c>
      <c r="BM2935" s="10">
        <v>7.5527203535190896E-3</v>
      </c>
      <c r="BN2935" s="10">
        <v>3.4</v>
      </c>
      <c r="BO2935" s="10">
        <v>10.34</v>
      </c>
      <c r="BP2935" s="10">
        <v>0.99227787671366796</v>
      </c>
      <c r="BQ2935" s="10">
        <v>2955</v>
      </c>
      <c r="BR2935" s="10" t="s">
        <v>313</v>
      </c>
      <c r="CH2935" s="10">
        <v>2952</v>
      </c>
      <c r="CI2935" s="10" t="s">
        <v>321</v>
      </c>
      <c r="CM2935" s="10">
        <v>10.199999999999999</v>
      </c>
      <c r="CN2935" s="10">
        <v>0.93</v>
      </c>
      <c r="CR2935" s="10">
        <v>10.27</v>
      </c>
      <c r="CS2935" s="10">
        <v>0.93</v>
      </c>
      <c r="CW2935" s="10">
        <v>10.18</v>
      </c>
      <c r="CX2935" s="10">
        <v>0.93</v>
      </c>
      <c r="CY2935" s="10">
        <v>2920</v>
      </c>
      <c r="CZ2935" s="10" t="s">
        <v>325</v>
      </c>
      <c r="DA2935" s="10">
        <v>0.15</v>
      </c>
      <c r="DB2935" s="10">
        <v>0.1</v>
      </c>
      <c r="DC2935" s="10">
        <v>7.7</v>
      </c>
      <c r="DD2935" s="10">
        <v>11.1</v>
      </c>
      <c r="DE2935" s="10">
        <v>0.92847669088525897</v>
      </c>
      <c r="DF2935" s="10">
        <v>0.15</v>
      </c>
      <c r="DG2935" s="10">
        <v>0.1</v>
      </c>
      <c r="DH2935" s="10">
        <v>9.4</v>
      </c>
      <c r="DI2935" s="10">
        <v>10.9</v>
      </c>
      <c r="DJ2935" s="10">
        <v>0.94868329805051399</v>
      </c>
      <c r="DK2935" s="10">
        <v>0.15</v>
      </c>
      <c r="DL2935" s="10">
        <v>0.1</v>
      </c>
      <c r="DM2935" s="10">
        <v>9.4</v>
      </c>
      <c r="DN2935" s="10">
        <v>10.9</v>
      </c>
      <c r="DO2935" s="10">
        <v>0.94868329805051399</v>
      </c>
    </row>
    <row r="2936" spans="1:119" x14ac:dyDescent="0.25">
      <c r="A2936" s="10">
        <v>2957</v>
      </c>
      <c r="R2936" s="10">
        <v>2989</v>
      </c>
      <c r="S2936" s="10" t="s">
        <v>702</v>
      </c>
      <c r="W2936" s="10">
        <v>36.5</v>
      </c>
      <c r="X2936" s="10">
        <v>0.9</v>
      </c>
      <c r="AB2936" s="10">
        <v>36.5</v>
      </c>
      <c r="AC2936" s="10">
        <v>0.9</v>
      </c>
      <c r="AG2936" s="10">
        <v>36.5</v>
      </c>
      <c r="AH2936" s="10">
        <v>0.9</v>
      </c>
      <c r="AI2936" s="10">
        <v>2989</v>
      </c>
      <c r="AJ2936" s="10" t="s">
        <v>702</v>
      </c>
      <c r="AK2936" s="10">
        <v>2.83335799305347</v>
      </c>
      <c r="AL2936" s="10">
        <v>1.3883454165961999</v>
      </c>
      <c r="AM2936" s="10">
        <v>51.2</v>
      </c>
      <c r="AN2936" s="10">
        <v>35.5</v>
      </c>
      <c r="AO2936" s="10">
        <v>0.9</v>
      </c>
      <c r="AP2936" s="10">
        <v>3.51650654437156</v>
      </c>
      <c r="AQ2936" s="10">
        <v>1.7230882067420601</v>
      </c>
      <c r="AR2936" s="10">
        <v>61.3</v>
      </c>
      <c r="AS2936" s="10">
        <v>36.799999999999997</v>
      </c>
      <c r="AT2936" s="10">
        <v>0.9</v>
      </c>
      <c r="AU2936" s="10">
        <v>3.3407934540453099</v>
      </c>
      <c r="AV2936" s="10">
        <v>1.6369887924822</v>
      </c>
      <c r="AW2936" s="10">
        <v>60.2</v>
      </c>
      <c r="AX2936" s="10">
        <v>35.6</v>
      </c>
      <c r="AY2936" s="10">
        <v>0.9</v>
      </c>
      <c r="AZ2936" s="10">
        <v>3222</v>
      </c>
      <c r="BA2936" s="10" t="s">
        <v>315</v>
      </c>
      <c r="BQ2936" s="10">
        <v>2956</v>
      </c>
      <c r="BR2936" s="10" t="s">
        <v>680</v>
      </c>
      <c r="BS2936" s="10">
        <v>3.3979155231509099</v>
      </c>
      <c r="BT2936" s="10">
        <v>0.44044956298090798</v>
      </c>
      <c r="BU2936" s="10">
        <v>314</v>
      </c>
      <c r="BV2936" s="10">
        <v>6.3</v>
      </c>
      <c r="BW2936" s="10">
        <v>0.99170328681366204</v>
      </c>
      <c r="BX2936" s="10">
        <v>3.1799075167823401</v>
      </c>
      <c r="BY2936" s="10">
        <v>0.41219061113906402</v>
      </c>
      <c r="BZ2936" s="10">
        <v>292</v>
      </c>
      <c r="CA2936" s="10">
        <v>6.34</v>
      </c>
      <c r="CB2936" s="10">
        <v>0.99170328681366204</v>
      </c>
      <c r="CC2936" s="10">
        <v>3.2173398087380898</v>
      </c>
      <c r="CD2936" s="10">
        <v>0.42515265765268501</v>
      </c>
      <c r="CE2936" s="10">
        <v>296</v>
      </c>
      <c r="CF2936" s="10">
        <v>6.33</v>
      </c>
      <c r="CG2936" s="10">
        <v>0.99138166850766196</v>
      </c>
      <c r="CH2936" s="10">
        <v>2954</v>
      </c>
      <c r="CI2936" s="10" t="s">
        <v>317</v>
      </c>
      <c r="CM2936" s="10">
        <v>10.199999999999999</v>
      </c>
      <c r="CN2936" s="10">
        <v>0.93</v>
      </c>
      <c r="CR2936" s="10">
        <v>10.27</v>
      </c>
      <c r="CS2936" s="10">
        <v>0.93</v>
      </c>
      <c r="CW2936" s="10">
        <v>10.18</v>
      </c>
      <c r="CX2936" s="10">
        <v>0.93</v>
      </c>
      <c r="CY2936" s="10">
        <v>2921</v>
      </c>
      <c r="CZ2936" s="10" t="s">
        <v>299</v>
      </c>
      <c r="DA2936" s="10">
        <v>0</v>
      </c>
      <c r="DB2936" s="10">
        <v>0.01</v>
      </c>
      <c r="DC2936" s="10">
        <v>0.5</v>
      </c>
      <c r="DD2936" s="10">
        <v>11</v>
      </c>
      <c r="DE2936" s="10">
        <v>0</v>
      </c>
      <c r="DF2936" s="10">
        <v>0</v>
      </c>
      <c r="DG2936" s="10">
        <v>0.01</v>
      </c>
      <c r="DH2936" s="10">
        <v>0.5</v>
      </c>
      <c r="DI2936" s="10">
        <v>10.9</v>
      </c>
      <c r="DJ2936" s="10">
        <v>0.93</v>
      </c>
      <c r="DK2936" s="10">
        <v>0</v>
      </c>
      <c r="DL2936" s="10">
        <v>0</v>
      </c>
      <c r="DM2936" s="10">
        <v>0.5</v>
      </c>
      <c r="DN2936" s="10">
        <v>10.9</v>
      </c>
      <c r="DO2936" s="10">
        <v>0.93</v>
      </c>
    </row>
    <row r="2937" spans="1:119" x14ac:dyDescent="0.25">
      <c r="A2937" s="10">
        <v>2958</v>
      </c>
      <c r="R2937" s="10">
        <v>2990</v>
      </c>
      <c r="S2937" s="10" t="s">
        <v>703</v>
      </c>
      <c r="W2937" s="10">
        <v>36.5</v>
      </c>
      <c r="X2937" s="10">
        <v>0.9</v>
      </c>
      <c r="AB2937" s="10">
        <v>36.5</v>
      </c>
      <c r="AC2937" s="10">
        <v>0.9</v>
      </c>
      <c r="AG2937" s="10">
        <v>36.5</v>
      </c>
      <c r="AH2937" s="10">
        <v>0.9</v>
      </c>
      <c r="AI2937" s="10">
        <v>2990</v>
      </c>
      <c r="AJ2937" s="10" t="s">
        <v>703</v>
      </c>
      <c r="AN2937" s="10">
        <v>35.5</v>
      </c>
      <c r="AS2937" s="10">
        <v>36.799999999999997</v>
      </c>
      <c r="AX2937" s="10">
        <v>35.6</v>
      </c>
      <c r="AZ2937" s="10">
        <v>2966</v>
      </c>
      <c r="BA2937" s="10" t="s">
        <v>290</v>
      </c>
      <c r="BB2937" s="10">
        <v>0.241363617749557</v>
      </c>
      <c r="BC2937" s="10">
        <v>0.16895453242469</v>
      </c>
      <c r="BD2937" s="10">
        <v>16.2</v>
      </c>
      <c r="BE2937" s="10">
        <v>10.5</v>
      </c>
      <c r="BF2937" s="10">
        <v>0.81923192051904004</v>
      </c>
      <c r="BG2937" s="10">
        <v>0.240857087330973</v>
      </c>
      <c r="BH2937" s="10">
        <v>0.18798601938027201</v>
      </c>
      <c r="BI2937" s="10">
        <v>16.8</v>
      </c>
      <c r="BJ2937" s="10">
        <v>10.5</v>
      </c>
      <c r="BK2937" s="10">
        <v>0.78831578348507103</v>
      </c>
      <c r="BL2937" s="10">
        <v>0.24343801763622899</v>
      </c>
      <c r="BM2937" s="10">
        <v>0.11360440823024</v>
      </c>
      <c r="BN2937" s="10">
        <v>15</v>
      </c>
      <c r="BO2937" s="10">
        <v>10.34</v>
      </c>
      <c r="BP2937" s="10">
        <v>0.90618313999526501</v>
      </c>
      <c r="BQ2937" s="10">
        <v>2957</v>
      </c>
      <c r="BR2937" s="10" t="s">
        <v>681</v>
      </c>
      <c r="BS2937" s="10">
        <v>0.22017517006810999</v>
      </c>
      <c r="BT2937" s="10">
        <v>0.10102154861948601</v>
      </c>
      <c r="BU2937" s="10">
        <v>22.2</v>
      </c>
      <c r="BV2937" s="10">
        <v>6.3</v>
      </c>
      <c r="BW2937" s="10">
        <v>0.90889599390601095</v>
      </c>
      <c r="BX2937" s="10">
        <v>0.53005138723605905</v>
      </c>
      <c r="BY2937" s="10">
        <v>0.17033111994327299</v>
      </c>
      <c r="BZ2937" s="10">
        <v>50.7</v>
      </c>
      <c r="CA2937" s="10">
        <v>6.34</v>
      </c>
      <c r="CB2937" s="10">
        <v>0.95205081883620801</v>
      </c>
      <c r="CC2937" s="10">
        <v>0.63376756027199699</v>
      </c>
      <c r="CD2937" s="10">
        <v>0.239660001783528</v>
      </c>
      <c r="CE2937" s="10">
        <v>61.8</v>
      </c>
      <c r="CF2937" s="10">
        <v>6.33</v>
      </c>
      <c r="CG2937" s="10">
        <v>0.93535655333847101</v>
      </c>
      <c r="CH2937" s="10">
        <v>2955</v>
      </c>
      <c r="CI2937" s="10" t="s">
        <v>313</v>
      </c>
      <c r="CM2937" s="10">
        <v>10.199999999999999</v>
      </c>
      <c r="CN2937" s="10">
        <v>0.93</v>
      </c>
      <c r="CR2937" s="10">
        <v>10.27</v>
      </c>
      <c r="CS2937" s="10">
        <v>0.93</v>
      </c>
      <c r="CW2937" s="10">
        <v>10.18</v>
      </c>
      <c r="CX2937" s="10">
        <v>0.93</v>
      </c>
      <c r="CY2937" s="10">
        <v>2922</v>
      </c>
      <c r="CZ2937" s="10" t="s">
        <v>316</v>
      </c>
    </row>
    <row r="2938" spans="1:119" x14ac:dyDescent="0.25">
      <c r="A2938" s="10">
        <v>2959</v>
      </c>
      <c r="R2938" s="10">
        <v>2991</v>
      </c>
      <c r="S2938" s="10" t="s">
        <v>43</v>
      </c>
      <c r="W2938" s="10">
        <v>10.5</v>
      </c>
      <c r="X2938" s="10">
        <v>0.93</v>
      </c>
      <c r="AB2938" s="10">
        <v>10.5</v>
      </c>
      <c r="AC2938" s="10">
        <v>0.93</v>
      </c>
      <c r="AG2938" s="10">
        <v>10.5</v>
      </c>
      <c r="AH2938" s="10">
        <v>0.93</v>
      </c>
      <c r="AI2938" s="10">
        <v>2991</v>
      </c>
      <c r="AJ2938" s="10" t="s">
        <v>43</v>
      </c>
      <c r="AN2938" s="10">
        <v>10.7</v>
      </c>
      <c r="AO2938" s="10">
        <v>0.93</v>
      </c>
      <c r="AS2938" s="10">
        <v>10.8</v>
      </c>
      <c r="AT2938" s="10">
        <v>0.93</v>
      </c>
      <c r="AX2938" s="10">
        <v>10.5</v>
      </c>
      <c r="AY2938" s="10">
        <v>0.93</v>
      </c>
      <c r="AZ2938" s="10">
        <v>2967</v>
      </c>
      <c r="BA2938" s="10" t="s">
        <v>291</v>
      </c>
      <c r="BQ2938" s="10">
        <v>2958</v>
      </c>
      <c r="BR2938" s="10" t="s">
        <v>682</v>
      </c>
      <c r="BS2938" s="10">
        <v>0.44216522466361802</v>
      </c>
      <c r="BT2938" s="10">
        <v>0.116320233829596</v>
      </c>
      <c r="BU2938" s="10">
        <v>41.9</v>
      </c>
      <c r="BV2938" s="10">
        <v>6.3</v>
      </c>
      <c r="BW2938" s="10">
        <v>0.96709554678876897</v>
      </c>
      <c r="BX2938" s="10">
        <v>0.79970525442231799</v>
      </c>
      <c r="BY2938" s="10">
        <v>0.21026058798865699</v>
      </c>
      <c r="BZ2938" s="10">
        <v>75.3</v>
      </c>
      <c r="CA2938" s="10">
        <v>6.34</v>
      </c>
      <c r="CB2938" s="10">
        <v>0.967130518751667</v>
      </c>
      <c r="CC2938" s="10">
        <v>0.94221344287086395</v>
      </c>
      <c r="CD2938" s="10">
        <v>0.253754012329723</v>
      </c>
      <c r="CE2938" s="10">
        <v>89</v>
      </c>
      <c r="CF2938" s="10">
        <v>6.33</v>
      </c>
      <c r="CG2938" s="10">
        <v>0.96559487526062304</v>
      </c>
      <c r="CH2938" s="10">
        <v>2956</v>
      </c>
      <c r="CI2938" s="10" t="s">
        <v>680</v>
      </c>
      <c r="CY2938" s="10">
        <v>2923</v>
      </c>
      <c r="CZ2938" s="10" t="s">
        <v>291</v>
      </c>
      <c r="DA2938" s="10">
        <v>-0.47</v>
      </c>
      <c r="DB2938" s="10">
        <v>0.12</v>
      </c>
      <c r="DC2938" s="10">
        <v>27.3</v>
      </c>
      <c r="DD2938" s="10">
        <v>11.1</v>
      </c>
      <c r="DE2938" s="10">
        <v>0.97152033878313004</v>
      </c>
      <c r="DF2938" s="10">
        <v>-0.5</v>
      </c>
      <c r="DG2938" s="10">
        <v>0.12</v>
      </c>
      <c r="DH2938" s="10">
        <v>28.9</v>
      </c>
      <c r="DI2938" s="10">
        <v>10.9</v>
      </c>
      <c r="DJ2938" s="10">
        <v>0.97780241407740998</v>
      </c>
      <c r="DK2938" s="10">
        <v>-0.56000000000000005</v>
      </c>
      <c r="DL2938" s="10">
        <v>0.09</v>
      </c>
      <c r="DM2938" s="10">
        <v>30</v>
      </c>
      <c r="DN2938" s="10">
        <v>10.9</v>
      </c>
      <c r="DO2938" s="10">
        <v>0.97749261656515596</v>
      </c>
    </row>
    <row r="2939" spans="1:119" x14ac:dyDescent="0.25">
      <c r="A2939" s="10">
        <v>2960</v>
      </c>
      <c r="R2939" s="10">
        <v>2992</v>
      </c>
      <c r="S2939" s="10" t="s">
        <v>284</v>
      </c>
      <c r="W2939" s="10">
        <v>10.5</v>
      </c>
      <c r="X2939" s="10">
        <v>0.93</v>
      </c>
      <c r="AB2939" s="10">
        <v>10.5</v>
      </c>
      <c r="AC2939" s="10">
        <v>0.93</v>
      </c>
      <c r="AG2939" s="10">
        <v>10.5</v>
      </c>
      <c r="AH2939" s="10">
        <v>0.93</v>
      </c>
      <c r="AI2939" s="10">
        <v>2992</v>
      </c>
      <c r="AJ2939" s="10" t="s">
        <v>284</v>
      </c>
      <c r="AK2939" s="10">
        <v>1.62</v>
      </c>
      <c r="AL2939" s="10">
        <v>0.6</v>
      </c>
      <c r="AM2939" s="10">
        <v>93.214636559190097</v>
      </c>
      <c r="AN2939" s="10">
        <v>10.7</v>
      </c>
      <c r="AO2939" s="10">
        <v>0.93774876072370394</v>
      </c>
      <c r="AP2939" s="10">
        <v>1.62</v>
      </c>
      <c r="AQ2939" s="10">
        <v>0.84</v>
      </c>
      <c r="AR2939" s="10">
        <v>97.552349563451301</v>
      </c>
      <c r="AS2939" s="10">
        <v>10.8</v>
      </c>
      <c r="AT2939" s="10">
        <v>0.88775453144892902</v>
      </c>
      <c r="AU2939" s="10">
        <v>1.83</v>
      </c>
      <c r="AV2939" s="10">
        <v>2.46</v>
      </c>
      <c r="AW2939" s="10">
        <v>168.58756984867799</v>
      </c>
      <c r="AX2939" s="10">
        <v>10.5</v>
      </c>
      <c r="AY2939" s="10">
        <v>0.59686431300410703</v>
      </c>
      <c r="AZ2939" s="10">
        <v>2968</v>
      </c>
      <c r="BA2939" s="10" t="s">
        <v>292</v>
      </c>
      <c r="BB2939" s="10">
        <v>1.09119200876839E-2</v>
      </c>
      <c r="BC2939" s="10">
        <v>1.4549226783578499E-2</v>
      </c>
      <c r="BD2939" s="10">
        <v>1</v>
      </c>
      <c r="BE2939" s="10">
        <v>10.5</v>
      </c>
      <c r="BF2939" s="10">
        <v>0.6</v>
      </c>
      <c r="BG2939" s="10">
        <v>1.8461685769815699E-2</v>
      </c>
      <c r="BH2939" s="10">
        <v>1.47693486158526E-2</v>
      </c>
      <c r="BI2939" s="10">
        <v>1.3</v>
      </c>
      <c r="BJ2939" s="10">
        <v>10.5</v>
      </c>
      <c r="BK2939" s="10">
        <v>0.78086880944303005</v>
      </c>
      <c r="BL2939" s="10">
        <v>2.9088583750079101E-2</v>
      </c>
      <c r="BM2939" s="10">
        <v>3.6360729687598903E-2</v>
      </c>
      <c r="BN2939" s="10">
        <v>2.6</v>
      </c>
      <c r="BO2939" s="10">
        <v>10.34</v>
      </c>
      <c r="BP2939" s="10">
        <v>0.62469504755442395</v>
      </c>
      <c r="BQ2939" s="10">
        <v>2959</v>
      </c>
      <c r="BR2939" s="10" t="s">
        <v>683</v>
      </c>
      <c r="BS2939" s="10">
        <v>0.12744106157094801</v>
      </c>
      <c r="BT2939" s="10">
        <v>8.4240701716389296E-2</v>
      </c>
      <c r="BU2939" s="10">
        <v>14</v>
      </c>
      <c r="BV2939" s="10">
        <v>6.3</v>
      </c>
      <c r="BW2939" s="10">
        <v>0.83421917464624395</v>
      </c>
      <c r="BX2939" s="10">
        <v>0.166428748848099</v>
      </c>
      <c r="BY2939" s="10">
        <v>0.10663767981748599</v>
      </c>
      <c r="BZ2939" s="10">
        <v>18</v>
      </c>
      <c r="CA2939" s="10">
        <v>6.34</v>
      </c>
      <c r="CB2939" s="10">
        <v>0.84198810855540096</v>
      </c>
      <c r="CC2939" s="10">
        <v>0.10975536323049</v>
      </c>
      <c r="CD2939" s="10">
        <v>7.2550155355747603E-2</v>
      </c>
      <c r="CE2939" s="10">
        <v>12</v>
      </c>
      <c r="CF2939" s="10">
        <v>6.33</v>
      </c>
      <c r="CG2939" s="10">
        <v>0.83421917464624395</v>
      </c>
      <c r="CH2939" s="10">
        <v>2957</v>
      </c>
      <c r="CI2939" s="10" t="s">
        <v>681</v>
      </c>
      <c r="CJ2939" s="10">
        <v>0.242681102750091</v>
      </c>
      <c r="CK2939" s="10">
        <v>0.18201082706256799</v>
      </c>
      <c r="CL2939" s="10">
        <v>27.8</v>
      </c>
      <c r="CM2939" s="10">
        <v>6.3</v>
      </c>
      <c r="CN2939" s="10">
        <v>0.8</v>
      </c>
      <c r="CO2939" s="10">
        <v>0.26500431230729699</v>
      </c>
      <c r="CP2939" s="10">
        <v>0.21200344984583799</v>
      </c>
      <c r="CQ2939" s="10">
        <v>31.4</v>
      </c>
      <c r="CR2939" s="10">
        <v>6.24</v>
      </c>
      <c r="CS2939" s="10">
        <v>0.78086880944303005</v>
      </c>
      <c r="CT2939" s="10">
        <v>0.317665425650414</v>
      </c>
      <c r="CU2939" s="10">
        <v>0.25413234052033101</v>
      </c>
      <c r="CV2939" s="10">
        <v>37.4</v>
      </c>
      <c r="CW2939" s="10">
        <v>6.28</v>
      </c>
      <c r="CX2939" s="10">
        <v>0.78086880944303005</v>
      </c>
      <c r="CY2939" s="10">
        <v>2924</v>
      </c>
      <c r="CZ2939" s="10" t="s">
        <v>312</v>
      </c>
      <c r="DA2939" s="10">
        <v>0.36</v>
      </c>
      <c r="DB2939" s="10">
        <v>0.09</v>
      </c>
      <c r="DC2939" s="10">
        <v>20.7</v>
      </c>
      <c r="DD2939" s="10">
        <v>11.1</v>
      </c>
      <c r="DE2939" s="10">
        <v>0.96886278591222597</v>
      </c>
      <c r="DF2939" s="10">
        <v>0.46</v>
      </c>
      <c r="DG2939" s="10">
        <v>0.09</v>
      </c>
      <c r="DH2939" s="10">
        <v>23</v>
      </c>
      <c r="DI2939" s="10">
        <v>10.9</v>
      </c>
      <c r="DJ2939" s="10">
        <v>0.98386991009990798</v>
      </c>
      <c r="DK2939" s="10">
        <v>0.36</v>
      </c>
      <c r="DL2939" s="10">
        <v>0.09</v>
      </c>
      <c r="DM2939" s="10">
        <v>23.8</v>
      </c>
      <c r="DN2939" s="10">
        <v>10.9</v>
      </c>
      <c r="DO2939" s="10">
        <v>0.985460115744348</v>
      </c>
    </row>
    <row r="2940" spans="1:119" x14ac:dyDescent="0.25">
      <c r="A2940" s="10">
        <v>2961</v>
      </c>
      <c r="R2940" s="10">
        <v>2993</v>
      </c>
      <c r="S2940" s="10" t="s">
        <v>304</v>
      </c>
      <c r="W2940" s="10">
        <v>10.5</v>
      </c>
      <c r="X2940" s="10">
        <v>0.93</v>
      </c>
      <c r="AB2940" s="10">
        <v>10.5</v>
      </c>
      <c r="AC2940" s="10">
        <v>0.93</v>
      </c>
      <c r="AG2940" s="10">
        <v>10.5</v>
      </c>
      <c r="AH2940" s="10">
        <v>0.93</v>
      </c>
      <c r="AI2940" s="10">
        <v>2993</v>
      </c>
      <c r="AJ2940" s="10" t="s">
        <v>304</v>
      </c>
      <c r="AK2940" s="10">
        <v>3.6468011187888998E-2</v>
      </c>
      <c r="AL2940" s="10">
        <v>0.10111584920278301</v>
      </c>
      <c r="AM2940" s="10">
        <v>5.8</v>
      </c>
      <c r="AN2940" s="10">
        <v>10.7</v>
      </c>
      <c r="AO2940" s="10">
        <v>0.339265486241347</v>
      </c>
      <c r="AP2940" s="10">
        <v>4.7735055137952197E-2</v>
      </c>
      <c r="AQ2940" s="10">
        <v>0.105699050662608</v>
      </c>
      <c r="AR2940" s="10">
        <v>6.2</v>
      </c>
      <c r="AS2940" s="10">
        <v>10.8</v>
      </c>
      <c r="AT2940" s="10">
        <v>0.41158672242649802</v>
      </c>
      <c r="AU2940" s="10">
        <v>5.55624193958024E-2</v>
      </c>
      <c r="AV2940" s="10">
        <v>0.132495000097682</v>
      </c>
      <c r="AW2940" s="10">
        <v>7.9</v>
      </c>
      <c r="AX2940" s="10">
        <v>10.5</v>
      </c>
      <c r="AY2940" s="10">
        <v>0.38672667625067397</v>
      </c>
      <c r="AZ2940" s="10">
        <v>2969</v>
      </c>
      <c r="BA2940" s="10" t="s">
        <v>294</v>
      </c>
      <c r="BB2940" s="10">
        <v>0.10525123878984</v>
      </c>
      <c r="BC2940" s="10">
        <v>6.4065971437293895E-2</v>
      </c>
      <c r="BD2940" s="10">
        <v>6.9</v>
      </c>
      <c r="BE2940" s="10">
        <v>10.31</v>
      </c>
      <c r="BF2940" s="10">
        <v>0.85419855561443903</v>
      </c>
      <c r="BG2940" s="10">
        <v>0.13628015643213801</v>
      </c>
      <c r="BH2940" s="10">
        <v>4.9556420520777501E-2</v>
      </c>
      <c r="BI2940" s="10">
        <v>8.1999999999999993</v>
      </c>
      <c r="BJ2940" s="10">
        <v>10.210000000000001</v>
      </c>
      <c r="BK2940" s="10">
        <v>0.93979342348843697</v>
      </c>
      <c r="BL2940" s="10">
        <v>0.16807520639078899</v>
      </c>
      <c r="BM2940" s="10">
        <v>5.0813434490238597E-2</v>
      </c>
      <c r="BN2940" s="10">
        <v>9.9</v>
      </c>
      <c r="BO2940" s="10">
        <v>10.24</v>
      </c>
      <c r="BP2940" s="10">
        <v>0.95721142729860897</v>
      </c>
      <c r="BQ2940" s="10">
        <v>2960</v>
      </c>
      <c r="BR2940" s="10" t="s">
        <v>793</v>
      </c>
      <c r="BS2940" s="10">
        <v>0.30686261318187202</v>
      </c>
      <c r="BT2940" s="10">
        <v>0.22649383353900099</v>
      </c>
      <c r="BU2940" s="10">
        <v>6</v>
      </c>
      <c r="BV2940" s="10">
        <v>36.700000000000003</v>
      </c>
      <c r="BW2940" s="10">
        <v>0.80457407958576699</v>
      </c>
      <c r="BX2940" s="10">
        <v>0.350347758045219</v>
      </c>
      <c r="BY2940" s="10">
        <v>0.13417573712370101</v>
      </c>
      <c r="BZ2940" s="10">
        <v>6</v>
      </c>
      <c r="CA2940" s="10">
        <v>36.1</v>
      </c>
      <c r="CB2940" s="10">
        <v>0.933856751696164</v>
      </c>
      <c r="CC2940" s="10">
        <v>0.32209239350543201</v>
      </c>
      <c r="CD2940" s="10">
        <v>0.19032732343502801</v>
      </c>
      <c r="CE2940" s="10">
        <v>6</v>
      </c>
      <c r="CF2940" s="10">
        <v>36</v>
      </c>
      <c r="CG2940" s="10">
        <v>0.86092652821431603</v>
      </c>
      <c r="CH2940" s="10">
        <v>2958</v>
      </c>
      <c r="CI2940" s="10" t="s">
        <v>682</v>
      </c>
      <c r="CJ2940" s="10">
        <v>0.29237029478628801</v>
      </c>
      <c r="CK2940" s="10">
        <v>0.23016384908707799</v>
      </c>
      <c r="CL2940" s="10">
        <v>34.1</v>
      </c>
      <c r="CM2940" s="10">
        <v>6.3</v>
      </c>
      <c r="CN2940" s="10">
        <v>0.78573787831268305</v>
      </c>
      <c r="CO2940" s="10">
        <v>0.374508342412465</v>
      </c>
      <c r="CP2940" s="10">
        <v>0.29482571636725902</v>
      </c>
      <c r="CQ2940" s="10">
        <v>44.1</v>
      </c>
      <c r="CR2940" s="10">
        <v>6.24</v>
      </c>
      <c r="CS2940" s="10">
        <v>0.78573787831268305</v>
      </c>
      <c r="CT2940" s="10">
        <v>0.37605436789716101</v>
      </c>
      <c r="CU2940" s="10">
        <v>0.296042800259467</v>
      </c>
      <c r="CV2940" s="10">
        <v>44</v>
      </c>
      <c r="CW2940" s="10">
        <v>6.28</v>
      </c>
      <c r="CX2940" s="10">
        <v>0.78573787831268305</v>
      </c>
      <c r="CY2940" s="10">
        <v>2925</v>
      </c>
      <c r="CZ2940" s="10" t="s">
        <v>804</v>
      </c>
      <c r="DA2940" s="10">
        <v>0.26822742576791297</v>
      </c>
      <c r="DB2940" s="10">
        <v>0.18462407228180999</v>
      </c>
      <c r="DC2940" s="10">
        <v>5</v>
      </c>
      <c r="DD2940" s="10">
        <v>37.6</v>
      </c>
      <c r="DE2940" s="10">
        <v>0.82372966208055698</v>
      </c>
      <c r="DF2940" s="10">
        <v>0.306504189485726</v>
      </c>
      <c r="DG2940" s="10">
        <v>0.109941720141619</v>
      </c>
      <c r="DH2940" s="10">
        <v>5</v>
      </c>
      <c r="DI2940" s="10">
        <v>37.6</v>
      </c>
      <c r="DJ2940" s="10">
        <v>0.94127806546453197</v>
      </c>
      <c r="DK2940" s="10">
        <v>0.29270842131319902</v>
      </c>
      <c r="DL2940" s="10">
        <v>0.144632396413581</v>
      </c>
      <c r="DM2940" s="10">
        <v>5</v>
      </c>
      <c r="DN2940" s="10">
        <v>37.700000000000003</v>
      </c>
      <c r="DO2940" s="10">
        <v>0.89652671532756301</v>
      </c>
    </row>
    <row r="2941" spans="1:119" x14ac:dyDescent="0.25">
      <c r="A2941" s="10">
        <v>2962</v>
      </c>
      <c r="R2941" s="10">
        <v>2994</v>
      </c>
      <c r="S2941" s="10" t="s">
        <v>305</v>
      </c>
      <c r="T2941" s="10">
        <v>4.5188161071126803E-2</v>
      </c>
      <c r="U2941" s="10">
        <v>5.5229974642488203E-2</v>
      </c>
      <c r="V2941" s="10">
        <v>4</v>
      </c>
      <c r="W2941" s="10">
        <v>10.3</v>
      </c>
      <c r="X2941" s="10">
        <v>0.63323779025726301</v>
      </c>
      <c r="Y2941" s="10">
        <v>6.2587410874711896E-2</v>
      </c>
      <c r="Z2941" s="10">
        <v>3.12937054373559E-2</v>
      </c>
      <c r="AA2941" s="10">
        <v>4</v>
      </c>
      <c r="AB2941" s="10">
        <v>10.1</v>
      </c>
      <c r="AC2941" s="10">
        <v>0.89442719099991597</v>
      </c>
      <c r="AD2941" s="10">
        <v>7.4271178797700496E-2</v>
      </c>
      <c r="AE2941" s="10">
        <v>2.4757059599233501E-2</v>
      </c>
      <c r="AF2941" s="10">
        <v>4</v>
      </c>
      <c r="AG2941" s="10">
        <v>11.3</v>
      </c>
      <c r="AH2941" s="10">
        <v>0.94868329805051399</v>
      </c>
      <c r="AI2941" s="10">
        <v>2994</v>
      </c>
      <c r="AJ2941" s="10" t="s">
        <v>305</v>
      </c>
      <c r="AK2941" s="10">
        <v>0.24910476439927801</v>
      </c>
      <c r="AL2941" s="10">
        <v>4.9119249318167399E-2</v>
      </c>
      <c r="AM2941" s="10">
        <v>13.7</v>
      </c>
      <c r="AN2941" s="10">
        <v>10.7</v>
      </c>
      <c r="AO2941" s="10">
        <v>0.98110855298684296</v>
      </c>
      <c r="AP2941" s="10">
        <v>0.25443807955333703</v>
      </c>
      <c r="AQ2941" s="10">
        <v>5.3565911484913097E-2</v>
      </c>
      <c r="AR2941" s="10">
        <v>13.9</v>
      </c>
      <c r="AS2941" s="10">
        <v>10.8</v>
      </c>
      <c r="AT2941" s="10">
        <v>0.97854978498674905</v>
      </c>
      <c r="AU2941" s="10">
        <v>0.23636966969135401</v>
      </c>
      <c r="AV2941" s="10">
        <v>7.8789889897117896E-2</v>
      </c>
      <c r="AW2941" s="10">
        <v>13.7</v>
      </c>
      <c r="AX2941" s="10">
        <v>10.5</v>
      </c>
      <c r="AY2941" s="10">
        <v>0.94868329805051399</v>
      </c>
      <c r="AZ2941" s="10">
        <v>2970</v>
      </c>
      <c r="BA2941" s="10" t="s">
        <v>297</v>
      </c>
      <c r="BQ2941" s="10">
        <v>2961</v>
      </c>
      <c r="BR2941" s="10" t="s">
        <v>794</v>
      </c>
      <c r="BS2941" s="10">
        <v>0.14202949858490499</v>
      </c>
      <c r="BT2941" s="10">
        <v>5.7933084949105901E-2</v>
      </c>
      <c r="BU2941" s="10">
        <v>2.4</v>
      </c>
      <c r="BV2941" s="10">
        <v>36.9</v>
      </c>
      <c r="BW2941" s="10">
        <v>0.92593461202419503</v>
      </c>
      <c r="BX2941" s="10">
        <v>0.134876192855411</v>
      </c>
      <c r="BY2941" s="10">
        <v>5.4325133233429503E-2</v>
      </c>
      <c r="BZ2941" s="10">
        <v>2.2999999999999998</v>
      </c>
      <c r="CA2941" s="10">
        <v>36.5</v>
      </c>
      <c r="CB2941" s="10">
        <v>0.92758554201719601</v>
      </c>
      <c r="CC2941" s="10">
        <v>0.13534192035797901</v>
      </c>
      <c r="CD2941" s="10">
        <v>5.20545847530689E-2</v>
      </c>
      <c r="CE2941" s="10">
        <v>2.2999999999999998</v>
      </c>
      <c r="CF2941" s="10">
        <v>36.4</v>
      </c>
      <c r="CG2941" s="10">
        <v>0.93334560620305995</v>
      </c>
      <c r="CH2941" s="10">
        <v>2959</v>
      </c>
      <c r="CI2941" s="10" t="s">
        <v>683</v>
      </c>
      <c r="CJ2941" s="10">
        <v>2.43997950811067E-2</v>
      </c>
      <c r="CK2941" s="10">
        <v>4.8799590162213399E-2</v>
      </c>
      <c r="CL2941" s="10">
        <v>5</v>
      </c>
      <c r="CM2941" s="10">
        <v>6.3</v>
      </c>
      <c r="CN2941" s="10">
        <v>0.44721359549995798</v>
      </c>
      <c r="CO2941" s="10">
        <v>6.2835281808869103E-2</v>
      </c>
      <c r="CP2941" s="10">
        <v>0.12567056361773801</v>
      </c>
      <c r="CQ2941" s="10">
        <v>13</v>
      </c>
      <c r="CR2941" s="10">
        <v>6.24</v>
      </c>
      <c r="CS2941" s="10">
        <v>0.44721359549995798</v>
      </c>
      <c r="CT2941" s="10">
        <v>2.4322335414182598E-2</v>
      </c>
      <c r="CU2941" s="10">
        <v>4.8644670828365197E-2</v>
      </c>
      <c r="CV2941" s="10">
        <v>5</v>
      </c>
      <c r="CW2941" s="10">
        <v>6.28</v>
      </c>
      <c r="CX2941" s="10">
        <v>0.44721359549995798</v>
      </c>
      <c r="CY2941" s="10">
        <v>2926</v>
      </c>
      <c r="CZ2941" s="10" t="s">
        <v>805</v>
      </c>
      <c r="DA2941" s="10">
        <v>0.23799999999999999</v>
      </c>
      <c r="DB2941" s="10">
        <v>0.161</v>
      </c>
      <c r="DC2941" s="10">
        <v>4.4121423966302897</v>
      </c>
      <c r="DD2941" s="10">
        <v>37.6</v>
      </c>
      <c r="DE2941" s="10">
        <v>0.82828341312796305</v>
      </c>
      <c r="DF2941" s="10">
        <v>0.245</v>
      </c>
      <c r="DG2941" s="10">
        <v>0.161</v>
      </c>
      <c r="DH2941" s="10">
        <v>4.50157367316507</v>
      </c>
      <c r="DI2941" s="10">
        <v>37.6</v>
      </c>
      <c r="DJ2941" s="10">
        <v>0.83570547970127396</v>
      </c>
      <c r="DK2941" s="10">
        <v>0.28699999999999998</v>
      </c>
      <c r="DL2941" s="10">
        <v>0.14000000000000001</v>
      </c>
      <c r="DM2941" s="10">
        <v>4.8902617196926901</v>
      </c>
      <c r="DN2941" s="10">
        <v>37.700000000000003</v>
      </c>
      <c r="DO2941" s="10">
        <v>0.89876844564390002</v>
      </c>
    </row>
    <row r="2942" spans="1:119" x14ac:dyDescent="0.25">
      <c r="A2942" s="10">
        <v>2963</v>
      </c>
      <c r="R2942" s="10">
        <v>2995</v>
      </c>
      <c r="S2942" s="10" t="s">
        <v>288</v>
      </c>
      <c r="T2942" s="10">
        <v>0.43027247027107202</v>
      </c>
      <c r="U2942" s="10">
        <v>0.253750431185504</v>
      </c>
      <c r="V2942" s="10">
        <v>28</v>
      </c>
      <c r="W2942" s="10">
        <v>10.3</v>
      </c>
      <c r="X2942" s="10">
        <v>0.86136590338380303</v>
      </c>
      <c r="Y2942" s="10">
        <v>0.456250135299269</v>
      </c>
      <c r="Z2942" s="10">
        <v>0.17822270910127699</v>
      </c>
      <c r="AA2942" s="10">
        <v>28</v>
      </c>
      <c r="AB2942" s="10">
        <v>10.1</v>
      </c>
      <c r="AC2942" s="10">
        <v>0.931457349479619</v>
      </c>
      <c r="AD2942" s="10">
        <v>0.49788630531464301</v>
      </c>
      <c r="AE2942" s="10">
        <v>0.27252724080380503</v>
      </c>
      <c r="AF2942" s="10">
        <v>29</v>
      </c>
      <c r="AG2942" s="10">
        <v>11.3</v>
      </c>
      <c r="AH2942" s="10">
        <v>0.87718886908525195</v>
      </c>
      <c r="AI2942" s="10">
        <v>2995</v>
      </c>
      <c r="AJ2942" s="10" t="s">
        <v>288</v>
      </c>
      <c r="AK2942" s="10">
        <v>0.65086177415495405</v>
      </c>
      <c r="AL2942" s="10">
        <v>0.243687583688348</v>
      </c>
      <c r="AM2942" s="10">
        <v>37.5</v>
      </c>
      <c r="AN2942" s="10">
        <v>10.7</v>
      </c>
      <c r="AO2942" s="10">
        <v>0.936511452993396</v>
      </c>
      <c r="AP2942" s="10">
        <v>0.65343137497823001</v>
      </c>
      <c r="AQ2942" s="10">
        <v>0.23379654701055999</v>
      </c>
      <c r="AR2942" s="10">
        <v>37.1</v>
      </c>
      <c r="AS2942" s="10">
        <v>10.8</v>
      </c>
      <c r="AT2942" s="10">
        <v>0.941546321854418</v>
      </c>
      <c r="AU2942" s="10">
        <v>0.78915678936804201</v>
      </c>
      <c r="AV2942" s="10">
        <v>0.27766627774060798</v>
      </c>
      <c r="AW2942" s="10">
        <v>46</v>
      </c>
      <c r="AX2942" s="10">
        <v>10.5</v>
      </c>
      <c r="AY2942" s="10">
        <v>0.94331239083739105</v>
      </c>
      <c r="AZ2942" s="10">
        <v>2971</v>
      </c>
      <c r="BA2942" s="10" t="s">
        <v>308</v>
      </c>
      <c r="BQ2942" s="10">
        <v>2962</v>
      </c>
      <c r="BR2942" s="10" t="s">
        <v>10</v>
      </c>
      <c r="CH2942" s="10">
        <v>2960</v>
      </c>
      <c r="CI2942" s="10" t="s">
        <v>793</v>
      </c>
      <c r="CJ2942" s="10">
        <v>0.240865506605761</v>
      </c>
      <c r="CK2942" s="10">
        <v>0.20201623134676699</v>
      </c>
      <c r="CL2942" s="10">
        <v>5</v>
      </c>
      <c r="CM2942" s="10">
        <v>36.299999999999997</v>
      </c>
      <c r="CN2942" s="10">
        <v>0.76619154312579296</v>
      </c>
      <c r="CO2942" s="10">
        <v>0.19375407142942699</v>
      </c>
      <c r="CP2942" s="10">
        <v>0.16250341474726099</v>
      </c>
      <c r="CQ2942" s="10">
        <v>4</v>
      </c>
      <c r="CR2942" s="10">
        <v>36.5</v>
      </c>
      <c r="CS2942" s="10">
        <v>0.76619154312579296</v>
      </c>
      <c r="CT2942" s="10">
        <v>0.240865506605761</v>
      </c>
      <c r="CU2942" s="10">
        <v>0.20201623134676699</v>
      </c>
      <c r="CV2942" s="10">
        <v>5</v>
      </c>
      <c r="CW2942" s="10">
        <v>36.299999999999997</v>
      </c>
      <c r="CX2942" s="10">
        <v>0.76619154312579296</v>
      </c>
      <c r="CY2942" s="10">
        <v>2927</v>
      </c>
      <c r="CZ2942" s="10" t="s">
        <v>10</v>
      </c>
    </row>
    <row r="2943" spans="1:119" x14ac:dyDescent="0.25">
      <c r="A2943" s="10">
        <v>2964</v>
      </c>
      <c r="R2943" s="10">
        <v>2996</v>
      </c>
      <c r="S2943" s="10" t="s">
        <v>296</v>
      </c>
      <c r="W2943" s="10">
        <v>10.5</v>
      </c>
      <c r="X2943" s="10">
        <v>0.93</v>
      </c>
      <c r="AB2943" s="10">
        <v>10.5</v>
      </c>
      <c r="AC2943" s="10">
        <v>0.93</v>
      </c>
      <c r="AG2943" s="10">
        <v>10.5</v>
      </c>
      <c r="AH2943" s="10">
        <v>0.93</v>
      </c>
      <c r="AI2943" s="10">
        <v>2996</v>
      </c>
      <c r="AJ2943" s="10" t="s">
        <v>296</v>
      </c>
      <c r="AK2943" s="10">
        <v>0.231132086504684</v>
      </c>
      <c r="AL2943" s="10">
        <v>0.17674806615064101</v>
      </c>
      <c r="AM2943" s="10">
        <v>15.7</v>
      </c>
      <c r="AN2943" s="10">
        <v>10.7</v>
      </c>
      <c r="AO2943" s="10">
        <v>0.79435783297719598</v>
      </c>
      <c r="AP2943" s="10">
        <v>0.25247590581261697</v>
      </c>
      <c r="AQ2943" s="10">
        <v>0.18712920077876299</v>
      </c>
      <c r="AR2943" s="10">
        <v>16.8</v>
      </c>
      <c r="AS2943" s="10">
        <v>10.8</v>
      </c>
      <c r="AT2943" s="10">
        <v>0.80338972764996097</v>
      </c>
      <c r="AU2943" s="10">
        <v>0.23649078969165699</v>
      </c>
      <c r="AV2943" s="10">
        <v>0.17874303872043801</v>
      </c>
      <c r="AW2943" s="10">
        <v>16.3</v>
      </c>
      <c r="AX2943" s="10">
        <v>10.5</v>
      </c>
      <c r="AY2943" s="10">
        <v>0.79776816295264696</v>
      </c>
      <c r="AZ2943" s="10">
        <v>2972</v>
      </c>
      <c r="BA2943" s="10" t="s">
        <v>310</v>
      </c>
      <c r="BB2943" s="10">
        <v>5.3033902420998598E-2</v>
      </c>
      <c r="BC2943" s="10">
        <v>5.3033902420998598E-2</v>
      </c>
      <c r="BD2943" s="10">
        <v>4.2</v>
      </c>
      <c r="BE2943" s="10">
        <v>10.31</v>
      </c>
      <c r="BF2943" s="10">
        <v>0.70710678118654802</v>
      </c>
      <c r="BG2943" s="10">
        <v>6.9848834149479802E-2</v>
      </c>
      <c r="BH2943" s="10">
        <v>6.2496325291639801E-2</v>
      </c>
      <c r="BI2943" s="10">
        <v>5.3</v>
      </c>
      <c r="BJ2943" s="10">
        <v>10.210000000000001</v>
      </c>
      <c r="BK2943" s="10">
        <v>0.74524131352509904</v>
      </c>
      <c r="BL2943" s="10">
        <v>8.1237432241802104E-2</v>
      </c>
      <c r="BM2943" s="10">
        <v>6.8739365743063302E-2</v>
      </c>
      <c r="BN2943" s="10">
        <v>6</v>
      </c>
      <c r="BO2943" s="10">
        <v>10.24</v>
      </c>
      <c r="BP2943" s="10">
        <v>0.76338628536911501</v>
      </c>
      <c r="BQ2943" s="10">
        <v>2963</v>
      </c>
      <c r="BR2943" s="10" t="s">
        <v>11</v>
      </c>
      <c r="CH2943" s="10">
        <v>2961</v>
      </c>
      <c r="CI2943" s="10" t="s">
        <v>794</v>
      </c>
      <c r="CJ2943" s="10">
        <v>6.74674966688487E-2</v>
      </c>
      <c r="CK2943" s="10">
        <v>4.8492263230735001E-2</v>
      </c>
      <c r="CL2943" s="10">
        <v>1.3</v>
      </c>
      <c r="CM2943" s="10">
        <v>36.9</v>
      </c>
      <c r="CN2943" s="10">
        <v>0.81201537134271395</v>
      </c>
      <c r="CO2943" s="10">
        <v>6.7650335413208806E-2</v>
      </c>
      <c r="CP2943" s="10">
        <v>4.8623678578243797E-2</v>
      </c>
      <c r="CQ2943" s="10">
        <v>1.3</v>
      </c>
      <c r="CR2943" s="10">
        <v>37</v>
      </c>
      <c r="CS2943" s="10">
        <v>0.81201537134271395</v>
      </c>
      <c r="CT2943" s="10">
        <v>0.114485183006969</v>
      </c>
      <c r="CU2943" s="10">
        <v>8.2286225286258993E-2</v>
      </c>
      <c r="CV2943" s="10">
        <v>2.2000000000000002</v>
      </c>
      <c r="CW2943" s="10">
        <v>37</v>
      </c>
      <c r="CX2943" s="10">
        <v>0.81201537134271395</v>
      </c>
      <c r="CY2943" s="10">
        <v>2928</v>
      </c>
      <c r="CZ2943" s="10" t="s">
        <v>11</v>
      </c>
    </row>
    <row r="2944" spans="1:119" x14ac:dyDescent="0.25">
      <c r="A2944" s="10">
        <v>2965</v>
      </c>
      <c r="R2944" s="10">
        <v>2997</v>
      </c>
      <c r="S2944" s="10" t="s">
        <v>298</v>
      </c>
      <c r="AI2944" s="10">
        <v>2997</v>
      </c>
      <c r="AJ2944" s="10" t="s">
        <v>298</v>
      </c>
      <c r="AZ2944" s="10">
        <v>2973</v>
      </c>
      <c r="BA2944" s="10" t="s">
        <v>316</v>
      </c>
      <c r="BE2944" s="10">
        <v>10.31</v>
      </c>
      <c r="BF2944" s="10">
        <v>0.93</v>
      </c>
      <c r="BJ2944" s="10">
        <v>10.210000000000001</v>
      </c>
      <c r="BK2944" s="10">
        <v>0.93</v>
      </c>
      <c r="BO2944" s="10">
        <v>10.24</v>
      </c>
      <c r="BP2944" s="10">
        <v>0.93</v>
      </c>
      <c r="BQ2944" s="10">
        <v>2964</v>
      </c>
      <c r="BR2944" s="10" t="s">
        <v>285</v>
      </c>
      <c r="BS2944" s="10">
        <v>0.184372186447852</v>
      </c>
      <c r="BT2944" s="10">
        <v>8.3805539294478301E-2</v>
      </c>
      <c r="BU2944" s="10">
        <v>11.2</v>
      </c>
      <c r="BV2944" s="10">
        <v>10.44</v>
      </c>
      <c r="BW2944" s="10">
        <v>0.91036647746260502</v>
      </c>
      <c r="BX2944" s="10">
        <v>0.28585734739591101</v>
      </c>
      <c r="BY2944" s="10">
        <v>8.1673527827403197E-2</v>
      </c>
      <c r="BZ2944" s="10">
        <v>16.600000000000001</v>
      </c>
      <c r="CA2944" s="10">
        <v>10.34</v>
      </c>
      <c r="CB2944" s="10">
        <v>0.96152394764082305</v>
      </c>
      <c r="CC2944" s="10">
        <v>0.37659401566886902</v>
      </c>
      <c r="CD2944" s="10">
        <v>7.84570865976809E-2</v>
      </c>
      <c r="CE2944" s="10">
        <v>21.5</v>
      </c>
      <c r="CF2944" s="10">
        <v>10.33</v>
      </c>
      <c r="CG2944" s="10">
        <v>0.97898041973760497</v>
      </c>
      <c r="CH2944" s="10">
        <v>2962</v>
      </c>
      <c r="CI2944" s="10" t="s">
        <v>10</v>
      </c>
      <c r="CY2944" s="10">
        <v>2929</v>
      </c>
      <c r="CZ2944" s="10" t="s">
        <v>315</v>
      </c>
      <c r="DA2944" s="10">
        <v>0.12345373773139599</v>
      </c>
      <c r="DB2944" s="10">
        <v>6.8810280047007594E-2</v>
      </c>
      <c r="DC2944" s="10">
        <v>8</v>
      </c>
      <c r="DD2944" s="10">
        <v>10.199999999999999</v>
      </c>
      <c r="DE2944" s="10">
        <v>0.873480989113812</v>
      </c>
      <c r="DF2944" s="10">
        <v>0.14012710899525099</v>
      </c>
      <c r="DG2944" s="10">
        <v>7.5140623664120096E-2</v>
      </c>
      <c r="DH2944" s="10">
        <v>9</v>
      </c>
      <c r="DI2944" s="10">
        <v>10.199999999999999</v>
      </c>
      <c r="DJ2944" s="10">
        <v>0.88129002286680203</v>
      </c>
      <c r="DK2944" s="10">
        <v>0.13717220479202399</v>
      </c>
      <c r="DL2944" s="10">
        <v>7.7280115375788203E-2</v>
      </c>
      <c r="DM2944" s="10">
        <v>9</v>
      </c>
      <c r="DN2944" s="10">
        <v>10.1</v>
      </c>
      <c r="DO2944" s="10">
        <v>0.87124762774487696</v>
      </c>
    </row>
    <row r="2945" spans="1:119" x14ac:dyDescent="0.25">
      <c r="A2945" s="10">
        <v>3222</v>
      </c>
      <c r="R2945" s="10">
        <v>2998</v>
      </c>
      <c r="S2945" s="10" t="s">
        <v>299</v>
      </c>
      <c r="AI2945" s="10">
        <v>2998</v>
      </c>
      <c r="AJ2945" s="10" t="s">
        <v>299</v>
      </c>
      <c r="AZ2945" s="10">
        <v>2974</v>
      </c>
      <c r="BA2945" s="10" t="s">
        <v>806</v>
      </c>
      <c r="BB2945" s="10">
        <v>0</v>
      </c>
      <c r="BC2945" s="10">
        <v>0</v>
      </c>
      <c r="BD2945" s="10">
        <v>6.4</v>
      </c>
      <c r="BE2945" s="10">
        <v>35.5</v>
      </c>
      <c r="BF2945" s="10">
        <v>0</v>
      </c>
      <c r="BG2945" s="10">
        <v>5.1242315926765501E-2</v>
      </c>
      <c r="BH2945" s="10">
        <v>0.40993852741412401</v>
      </c>
      <c r="BI2945" s="10">
        <v>6.7</v>
      </c>
      <c r="BJ2945" s="10">
        <v>35.6</v>
      </c>
      <c r="BK2945" s="10">
        <v>0.124034734589208</v>
      </c>
      <c r="BL2945" s="10">
        <v>0</v>
      </c>
      <c r="BM2945" s="10">
        <v>0</v>
      </c>
      <c r="BN2945" s="10">
        <v>6.7</v>
      </c>
      <c r="BO2945" s="10">
        <v>35.1</v>
      </c>
      <c r="BP2945" s="10">
        <v>0</v>
      </c>
      <c r="BQ2945" s="10">
        <v>2965</v>
      </c>
      <c r="BR2945" s="10" t="s">
        <v>305</v>
      </c>
      <c r="BS2945" s="10">
        <v>7.9387265334845303E-2</v>
      </c>
      <c r="BT2945" s="10">
        <v>5.2924843556563603E-3</v>
      </c>
      <c r="BU2945" s="10">
        <v>4.4000000000000004</v>
      </c>
      <c r="BV2945" s="10">
        <v>10.44</v>
      </c>
      <c r="BW2945" s="10">
        <v>0.99778515785660904</v>
      </c>
      <c r="BX2945" s="10">
        <v>8.9423257477574306E-2</v>
      </c>
      <c r="BY2945" s="10">
        <v>4.7064872356617996E-3</v>
      </c>
      <c r="BZ2945" s="10">
        <v>5</v>
      </c>
      <c r="CA2945" s="10">
        <v>10.34</v>
      </c>
      <c r="CB2945" s="10">
        <v>0.99861782933250998</v>
      </c>
      <c r="CC2945" s="10">
        <v>9.4307012480340596E-2</v>
      </c>
      <c r="CD2945" s="10">
        <v>9.9270539452990195E-3</v>
      </c>
      <c r="CE2945" s="10">
        <v>5.3</v>
      </c>
      <c r="CF2945" s="10">
        <v>10.33</v>
      </c>
      <c r="CG2945" s="10">
        <v>0.99450545292140602</v>
      </c>
      <c r="CH2945" s="10">
        <v>2963</v>
      </c>
      <c r="CI2945" s="10" t="s">
        <v>11</v>
      </c>
      <c r="CY2945" s="10">
        <v>2930</v>
      </c>
      <c r="CZ2945" s="10" t="s">
        <v>290</v>
      </c>
      <c r="DD2945" s="10">
        <v>10.199999999999999</v>
      </c>
      <c r="DI2945" s="10">
        <v>10.199999999999999</v>
      </c>
      <c r="DN2945" s="10">
        <v>10.1</v>
      </c>
    </row>
    <row r="2946" spans="1:119" x14ac:dyDescent="0.25">
      <c r="A2946" s="10">
        <v>2966</v>
      </c>
      <c r="R2946" s="10">
        <v>2999</v>
      </c>
      <c r="S2946" s="10" t="s">
        <v>309</v>
      </c>
      <c r="AI2946" s="10">
        <v>2999</v>
      </c>
      <c r="AJ2946" s="10" t="s">
        <v>309</v>
      </c>
      <c r="AZ2946" s="10">
        <v>2975</v>
      </c>
      <c r="BA2946" s="10" t="s">
        <v>807</v>
      </c>
      <c r="BB2946" s="10">
        <v>0</v>
      </c>
      <c r="BC2946" s="10">
        <v>0</v>
      </c>
      <c r="BD2946" s="10">
        <v>8.1999999999999993</v>
      </c>
      <c r="BE2946" s="10">
        <v>35.6</v>
      </c>
      <c r="BF2946" s="10">
        <v>0</v>
      </c>
      <c r="BG2946" s="10">
        <v>0</v>
      </c>
      <c r="BH2946" s="10">
        <v>0</v>
      </c>
      <c r="BI2946" s="10">
        <v>8.1999999999999993</v>
      </c>
      <c r="BJ2946" s="10">
        <v>35.6</v>
      </c>
      <c r="BK2946" s="10">
        <v>0</v>
      </c>
      <c r="BL2946" s="10">
        <v>0</v>
      </c>
      <c r="BM2946" s="10">
        <v>0</v>
      </c>
      <c r="BN2946" s="10">
        <v>8.1</v>
      </c>
      <c r="BO2946" s="10">
        <v>35.200000000000003</v>
      </c>
      <c r="BP2946" s="10">
        <v>0</v>
      </c>
      <c r="BQ2946" s="10">
        <v>3222</v>
      </c>
      <c r="BR2946" s="10" t="s">
        <v>315</v>
      </c>
      <c r="CH2946" s="10">
        <v>2964</v>
      </c>
      <c r="CI2946" s="10" t="s">
        <v>285</v>
      </c>
      <c r="CY2946" s="10">
        <v>2931</v>
      </c>
      <c r="CZ2946" s="10" t="s">
        <v>308</v>
      </c>
      <c r="DA2946" s="10">
        <v>0.191593350615307</v>
      </c>
      <c r="DB2946" s="10">
        <v>6.3864450205102299E-2</v>
      </c>
      <c r="DC2946" s="10">
        <v>11</v>
      </c>
      <c r="DD2946" s="10">
        <v>10.6</v>
      </c>
      <c r="DE2946" s="10">
        <v>0.94868329805051399</v>
      </c>
      <c r="DF2946" s="10">
        <v>0.180748443976705</v>
      </c>
      <c r="DG2946" s="10">
        <v>6.0249481325568302E-2</v>
      </c>
      <c r="DH2946" s="10">
        <v>11</v>
      </c>
      <c r="DI2946" s="10">
        <v>10</v>
      </c>
      <c r="DJ2946" s="10">
        <v>0.94868329805051399</v>
      </c>
      <c r="DK2946" s="10">
        <v>0.32229947718371799</v>
      </c>
      <c r="DL2946" s="10">
        <v>7.3054548161642793E-2</v>
      </c>
      <c r="DM2946" s="10">
        <v>18</v>
      </c>
      <c r="DN2946" s="10">
        <v>10.6</v>
      </c>
      <c r="DO2946" s="10">
        <v>0.97526042930657997</v>
      </c>
    </row>
    <row r="2947" spans="1:119" x14ac:dyDescent="0.25">
      <c r="A2947" s="10">
        <v>2967</v>
      </c>
      <c r="R2947" s="10">
        <v>3000</v>
      </c>
      <c r="S2947" s="10" t="s">
        <v>808</v>
      </c>
      <c r="T2947" s="10">
        <v>4.3812529808724097E-2</v>
      </c>
      <c r="U2947" s="10">
        <v>0.187198991000912</v>
      </c>
      <c r="V2947" s="10">
        <v>3</v>
      </c>
      <c r="W2947" s="10">
        <v>37</v>
      </c>
      <c r="X2947" s="10">
        <v>0.22788446737788601</v>
      </c>
      <c r="Y2947" s="10">
        <v>5.4143364783728998E-2</v>
      </c>
      <c r="Z2947" s="10">
        <v>0.18176701034537601</v>
      </c>
      <c r="AA2947" s="10">
        <v>3</v>
      </c>
      <c r="AB2947" s="10">
        <v>36.5</v>
      </c>
      <c r="AC2947" s="10">
        <v>0.28547658660016501</v>
      </c>
      <c r="AD2947" s="10">
        <v>6.5745514380242398E-2</v>
      </c>
      <c r="AE2947" s="10">
        <v>0.17789962714653901</v>
      </c>
      <c r="AF2947" s="10">
        <v>3</v>
      </c>
      <c r="AG2947" s="10">
        <v>36.5</v>
      </c>
      <c r="AH2947" s="10">
        <v>0.34665014087162899</v>
      </c>
      <c r="AI2947" s="10">
        <v>3000</v>
      </c>
      <c r="AJ2947" s="10" t="s">
        <v>808</v>
      </c>
      <c r="AK2947" s="10">
        <v>0.11746547313224801</v>
      </c>
      <c r="AL2947" s="10">
        <v>0.15546900855738799</v>
      </c>
      <c r="AM2947" s="10">
        <v>3</v>
      </c>
      <c r="AN2947" s="10">
        <v>37.5</v>
      </c>
      <c r="AO2947" s="10">
        <v>0.60283308918569201</v>
      </c>
      <c r="AP2947" s="10">
        <v>0.153218986897662</v>
      </c>
      <c r="AQ2947" s="10">
        <v>0.21067610698428499</v>
      </c>
      <c r="AR2947" s="10">
        <v>4</v>
      </c>
      <c r="AS2947" s="10">
        <v>37.6</v>
      </c>
      <c r="AT2947" s="10">
        <v>0.58817169767504596</v>
      </c>
      <c r="AU2947" s="10">
        <v>0.157131649262649</v>
      </c>
      <c r="AV2947" s="10">
        <v>0.209508865683531</v>
      </c>
      <c r="AW2947" s="10">
        <v>4</v>
      </c>
      <c r="AX2947" s="10">
        <v>37.799999999999997</v>
      </c>
      <c r="AY2947" s="10">
        <v>0.6</v>
      </c>
      <c r="AZ2947" s="10">
        <v>2976</v>
      </c>
      <c r="BA2947" s="10" t="s">
        <v>10</v>
      </c>
      <c r="BQ2947" s="10">
        <v>2966</v>
      </c>
      <c r="BR2947" s="10" t="s">
        <v>290</v>
      </c>
      <c r="BS2947" s="10">
        <v>0.63263298933900003</v>
      </c>
      <c r="BT2947" s="10">
        <v>0.3795797936034</v>
      </c>
      <c r="BU2947" s="10">
        <v>40.799999999999997</v>
      </c>
      <c r="BV2947" s="10">
        <v>10.44</v>
      </c>
      <c r="BW2947" s="10">
        <v>0.85749292571254399</v>
      </c>
      <c r="BX2947" s="10">
        <v>0.71318040775760905</v>
      </c>
      <c r="BY2947" s="10">
        <v>0.51442521215302905</v>
      </c>
      <c r="BZ2947" s="10">
        <v>49.1</v>
      </c>
      <c r="CA2947" s="10">
        <v>10.34</v>
      </c>
      <c r="CB2947" s="10">
        <v>0.811029676142761</v>
      </c>
      <c r="CC2947" s="10">
        <v>0.71678444506236405</v>
      </c>
      <c r="CD2947" s="10">
        <v>0.29866018544265199</v>
      </c>
      <c r="CE2947" s="10">
        <v>43.4</v>
      </c>
      <c r="CF2947" s="10">
        <v>10.33</v>
      </c>
      <c r="CG2947" s="10">
        <v>0.92307692307692302</v>
      </c>
      <c r="CH2947" s="10">
        <v>2965</v>
      </c>
      <c r="CI2947" s="10" t="s">
        <v>305</v>
      </c>
      <c r="CJ2947" s="10">
        <v>2.6857374647812699E-2</v>
      </c>
      <c r="CK2947" s="10">
        <v>4.4762291079687901E-3</v>
      </c>
      <c r="CL2947" s="10">
        <v>1.5</v>
      </c>
      <c r="CM2947" s="10">
        <v>10.48</v>
      </c>
      <c r="CN2947" s="10">
        <v>0.98639392383214397</v>
      </c>
      <c r="CO2947" s="10">
        <v>5.9035573107532602E-2</v>
      </c>
      <c r="CP2947" s="10">
        <v>1.3623593794046001E-2</v>
      </c>
      <c r="CQ2947" s="10">
        <v>3.3</v>
      </c>
      <c r="CR2947" s="10">
        <v>10.6</v>
      </c>
      <c r="CS2947" s="10">
        <v>0.97439119569461996</v>
      </c>
      <c r="CT2947" s="10">
        <v>6.2313523894220603E-2</v>
      </c>
      <c r="CU2947" s="10">
        <v>9.5866959837262594E-3</v>
      </c>
      <c r="CV2947" s="10">
        <v>3.5</v>
      </c>
      <c r="CW2947" s="10">
        <v>10.4</v>
      </c>
      <c r="CX2947" s="10">
        <v>0.98837169765061705</v>
      </c>
      <c r="CY2947" s="10">
        <v>2932</v>
      </c>
      <c r="CZ2947" s="10" t="s">
        <v>309</v>
      </c>
      <c r="DA2947" s="10">
        <v>2.0146377650168499E-2</v>
      </c>
      <c r="DB2947" s="10">
        <v>3.0699242133589998E-2</v>
      </c>
      <c r="DC2947" s="10">
        <v>2</v>
      </c>
      <c r="DD2947" s="10">
        <v>10.6</v>
      </c>
      <c r="DE2947" s="10">
        <v>0.54865644148682202</v>
      </c>
      <c r="DF2947" s="10">
        <v>1.9006016651102301E-2</v>
      </c>
      <c r="DG2947" s="10">
        <v>2.8961549182631999E-2</v>
      </c>
      <c r="DH2947" s="10">
        <v>2</v>
      </c>
      <c r="DI2947" s="10">
        <v>10</v>
      </c>
      <c r="DJ2947" s="10">
        <v>0.54865644148682202</v>
      </c>
      <c r="DK2947" s="10">
        <v>4.2412183631899199E-2</v>
      </c>
      <c r="DL2947" s="10">
        <v>3.5141523580716497E-2</v>
      </c>
      <c r="DM2947" s="10">
        <v>3</v>
      </c>
      <c r="DN2947" s="10">
        <v>10.6</v>
      </c>
      <c r="DO2947" s="10">
        <v>0.77002156090556195</v>
      </c>
    </row>
    <row r="2948" spans="1:119" x14ac:dyDescent="0.25">
      <c r="A2948" s="10">
        <v>2968</v>
      </c>
      <c r="R2948" s="10">
        <v>3001</v>
      </c>
      <c r="S2948" s="10" t="s">
        <v>10</v>
      </c>
      <c r="AI2948" s="10">
        <v>3001</v>
      </c>
      <c r="AJ2948" s="10" t="s">
        <v>10</v>
      </c>
      <c r="AZ2948" s="10">
        <v>2977</v>
      </c>
      <c r="BA2948" s="10" t="s">
        <v>11</v>
      </c>
      <c r="BQ2948" s="10">
        <v>2967</v>
      </c>
      <c r="BR2948" s="10" t="s">
        <v>291</v>
      </c>
      <c r="CH2948" s="10">
        <v>3222</v>
      </c>
      <c r="CI2948" s="10" t="s">
        <v>315</v>
      </c>
      <c r="CY2948" s="10">
        <v>2933</v>
      </c>
      <c r="CZ2948" s="10" t="s">
        <v>797</v>
      </c>
      <c r="DD2948" s="10">
        <v>36.9</v>
      </c>
      <c r="DE2948" s="10">
        <v>0.9</v>
      </c>
      <c r="DI2948" s="10">
        <v>36.299999999999997</v>
      </c>
      <c r="DJ2948" s="10">
        <v>0.9</v>
      </c>
      <c r="DN2948" s="10">
        <v>36.299999999999997</v>
      </c>
      <c r="DO2948" s="10">
        <v>0.9</v>
      </c>
    </row>
    <row r="2949" spans="1:119" x14ac:dyDescent="0.25">
      <c r="A2949" s="10">
        <v>2969</v>
      </c>
      <c r="R2949" s="10">
        <v>3002</v>
      </c>
      <c r="S2949" s="10" t="s">
        <v>11</v>
      </c>
      <c r="AI2949" s="10">
        <v>3002</v>
      </c>
      <c r="AJ2949" s="10" t="s">
        <v>11</v>
      </c>
      <c r="AZ2949" s="10">
        <v>2978</v>
      </c>
      <c r="BA2949" s="10" t="s">
        <v>315</v>
      </c>
      <c r="BE2949" s="10">
        <v>10</v>
      </c>
      <c r="BJ2949" s="10">
        <v>9.9</v>
      </c>
      <c r="BO2949" s="10">
        <v>9.8000000000000007</v>
      </c>
      <c r="BQ2949" s="10">
        <v>2968</v>
      </c>
      <c r="BR2949" s="10" t="s">
        <v>292</v>
      </c>
      <c r="BS2949" s="10">
        <v>5.6751577352736803E-2</v>
      </c>
      <c r="BT2949" s="10">
        <v>2.3646490563640401E-2</v>
      </c>
      <c r="BU2949" s="10">
        <v>3.4</v>
      </c>
      <c r="BV2949" s="10">
        <v>10.44</v>
      </c>
      <c r="BW2949" s="10">
        <v>0.92307692307692302</v>
      </c>
      <c r="BX2949" s="10">
        <v>9.6111954719483306E-2</v>
      </c>
      <c r="BY2949" s="10">
        <v>4.8055977359741701E-2</v>
      </c>
      <c r="BZ2949" s="10">
        <v>6</v>
      </c>
      <c r="CA2949" s="10">
        <v>10.34</v>
      </c>
      <c r="CB2949" s="10">
        <v>0.89442719099991597</v>
      </c>
      <c r="CC2949" s="10">
        <v>5.05491785450932E-2</v>
      </c>
      <c r="CD2949" s="10">
        <v>1.8053278051818999E-2</v>
      </c>
      <c r="CE2949" s="10">
        <v>3</v>
      </c>
      <c r="CF2949" s="10">
        <v>10.33</v>
      </c>
      <c r="CG2949" s="10">
        <v>0.941741911594837</v>
      </c>
      <c r="CH2949" s="10">
        <v>2966</v>
      </c>
      <c r="CI2949" s="10" t="s">
        <v>290</v>
      </c>
      <c r="CY2949" s="10">
        <v>2934</v>
      </c>
      <c r="CZ2949" s="10" t="s">
        <v>798</v>
      </c>
      <c r="DD2949" s="10">
        <v>36.700000000000003</v>
      </c>
      <c r="DE2949" s="10">
        <v>0.9</v>
      </c>
      <c r="DI2949" s="10">
        <v>36.299999999999997</v>
      </c>
      <c r="DJ2949" s="10">
        <v>0.9</v>
      </c>
      <c r="DN2949" s="10">
        <v>36.299999999999997</v>
      </c>
      <c r="DO2949" s="10">
        <v>0.9</v>
      </c>
    </row>
    <row r="2950" spans="1:119" x14ac:dyDescent="0.25">
      <c r="A2950" s="10">
        <v>2970</v>
      </c>
      <c r="R2950" s="10">
        <v>3003</v>
      </c>
      <c r="S2950" s="10" t="s">
        <v>315</v>
      </c>
      <c r="T2950" s="10">
        <v>1.54919333848297E-2</v>
      </c>
      <c r="U2950" s="10">
        <v>3.0983866769659401E-2</v>
      </c>
      <c r="V2950" s="10">
        <v>2</v>
      </c>
      <c r="W2950" s="10">
        <v>10</v>
      </c>
      <c r="X2950" s="10">
        <v>0.44721359549995798</v>
      </c>
      <c r="Y2950" s="10">
        <v>1.22474487139159E-2</v>
      </c>
      <c r="Z2950" s="10">
        <v>1.22474487139159E-2</v>
      </c>
      <c r="AA2950" s="10">
        <v>1</v>
      </c>
      <c r="AB2950" s="10">
        <v>10</v>
      </c>
      <c r="AC2950" s="10">
        <v>0.70710678118654802</v>
      </c>
      <c r="AD2950" s="10">
        <v>5.8799058077228003E-2</v>
      </c>
      <c r="AE2950" s="10">
        <v>3.9199372051485402E-2</v>
      </c>
      <c r="AF2950" s="10">
        <v>4</v>
      </c>
      <c r="AG2950" s="10">
        <v>10.199999999999999</v>
      </c>
      <c r="AH2950" s="10">
        <v>0.83205029433784405</v>
      </c>
      <c r="AI2950" s="10">
        <v>3003</v>
      </c>
      <c r="AJ2950" s="10" t="s">
        <v>315</v>
      </c>
      <c r="AK2950" s="10">
        <v>1.8186533479473199E-2</v>
      </c>
      <c r="AL2950" s="10">
        <v>0</v>
      </c>
      <c r="AM2950" s="10">
        <v>1</v>
      </c>
      <c r="AN2950" s="10">
        <v>10.5</v>
      </c>
      <c r="AO2950" s="10">
        <v>1</v>
      </c>
      <c r="AP2950" s="10">
        <v>1.8359738560230099E-2</v>
      </c>
      <c r="AQ2950" s="10">
        <v>0</v>
      </c>
      <c r="AR2950" s="10">
        <v>1</v>
      </c>
      <c r="AS2950" s="10">
        <v>10.6</v>
      </c>
      <c r="AT2950" s="10">
        <v>1</v>
      </c>
      <c r="AU2950" s="10">
        <v>3.6373066958946397E-2</v>
      </c>
      <c r="AV2950" s="10">
        <v>0</v>
      </c>
      <c r="AW2950" s="10">
        <v>2</v>
      </c>
      <c r="AX2950" s="10">
        <v>10.5</v>
      </c>
      <c r="AY2950" s="10">
        <v>1</v>
      </c>
      <c r="AZ2950" s="10">
        <v>2979</v>
      </c>
      <c r="BA2950" s="10" t="s">
        <v>290</v>
      </c>
      <c r="BE2950" s="10">
        <v>10</v>
      </c>
      <c r="BJ2950" s="10">
        <v>9.9</v>
      </c>
      <c r="BO2950" s="10">
        <v>9.8000000000000007</v>
      </c>
      <c r="BQ2950" s="10">
        <v>2969</v>
      </c>
      <c r="BR2950" s="10" t="s">
        <v>294</v>
      </c>
      <c r="CH2950" s="10">
        <v>2967</v>
      </c>
      <c r="CI2950" s="10" t="s">
        <v>291</v>
      </c>
      <c r="CJ2950" s="10">
        <v>8.4268045238250593E-3</v>
      </c>
      <c r="CK2950" s="10">
        <v>3.37072180953002E-3</v>
      </c>
      <c r="CL2950" s="10">
        <v>0.5</v>
      </c>
      <c r="CM2950" s="10">
        <v>10.48</v>
      </c>
      <c r="CN2950" s="10">
        <v>0.92847669088525897</v>
      </c>
      <c r="CO2950" s="10">
        <v>7.63811293650266E-3</v>
      </c>
      <c r="CP2950" s="10">
        <v>5.0920752910017797E-3</v>
      </c>
      <c r="CQ2950" s="10">
        <v>0.5</v>
      </c>
      <c r="CR2950" s="10">
        <v>10.6</v>
      </c>
      <c r="CS2950" s="10">
        <v>0.83205029433784405</v>
      </c>
      <c r="CT2950" s="10">
        <v>8.0558053601114295E-3</v>
      </c>
      <c r="CU2950" s="10">
        <v>4.0279026800557104E-3</v>
      </c>
      <c r="CV2950" s="10">
        <v>0.5</v>
      </c>
      <c r="CW2950" s="10">
        <v>10.4</v>
      </c>
      <c r="CX2950" s="10">
        <v>0.89442719099991597</v>
      </c>
      <c r="CY2950" s="10">
        <v>2935</v>
      </c>
      <c r="CZ2950" s="10" t="s">
        <v>799</v>
      </c>
      <c r="DA2950" s="10">
        <v>3.6671378069534</v>
      </c>
      <c r="DB2950" s="10">
        <v>1.79689752540717</v>
      </c>
      <c r="DC2950" s="10">
        <v>64.099999999999994</v>
      </c>
      <c r="DD2950" s="10">
        <v>36.700000000000003</v>
      </c>
      <c r="DE2950" s="10">
        <v>0.9</v>
      </c>
      <c r="DF2950" s="10">
        <v>4.4533260608137599</v>
      </c>
      <c r="DG2950" s="10">
        <v>2.1821297697987401</v>
      </c>
      <c r="DH2950" s="10">
        <v>78.7</v>
      </c>
      <c r="DI2950" s="10">
        <v>36.299999999999997</v>
      </c>
      <c r="DJ2950" s="10">
        <v>0.9</v>
      </c>
      <c r="DK2950" s="10">
        <v>4.6457188004169003</v>
      </c>
      <c r="DL2950" s="10">
        <v>2.27640221220428</v>
      </c>
      <c r="DM2950" s="10">
        <v>82.1</v>
      </c>
      <c r="DN2950" s="10">
        <v>36.299999999999997</v>
      </c>
      <c r="DO2950" s="10">
        <v>0.9</v>
      </c>
    </row>
    <row r="2951" spans="1:119" x14ac:dyDescent="0.25">
      <c r="A2951" s="10">
        <v>2971</v>
      </c>
      <c r="R2951" s="10">
        <v>3004</v>
      </c>
      <c r="S2951" s="10" t="s">
        <v>290</v>
      </c>
      <c r="T2951" s="10">
        <v>3.09838667696593E-2</v>
      </c>
      <c r="U2951" s="10">
        <v>1.54919333848297E-2</v>
      </c>
      <c r="V2951" s="10">
        <v>2</v>
      </c>
      <c r="W2951" s="10">
        <v>10</v>
      </c>
      <c r="X2951" s="10">
        <v>0.89442719099991597</v>
      </c>
      <c r="Y2951" s="10">
        <v>6.7213444033344505E-2</v>
      </c>
      <c r="Z2951" s="10">
        <v>1.6803361008336098E-2</v>
      </c>
      <c r="AA2951" s="10">
        <v>4</v>
      </c>
      <c r="AB2951" s="10">
        <v>10</v>
      </c>
      <c r="AC2951" s="10">
        <v>0.97014250014533199</v>
      </c>
      <c r="AD2951" s="10">
        <v>6.7041241038632293E-2</v>
      </c>
      <c r="AE2951" s="10">
        <v>2.2347080346210701E-2</v>
      </c>
      <c r="AF2951" s="10">
        <v>4</v>
      </c>
      <c r="AG2951" s="10">
        <v>10.199999999999999</v>
      </c>
      <c r="AH2951" s="10">
        <v>0.94868329805051399</v>
      </c>
      <c r="AI2951" s="10">
        <v>3004</v>
      </c>
      <c r="AJ2951" s="10" t="s">
        <v>290</v>
      </c>
      <c r="AK2951" s="10">
        <v>5.1085745807001197E-2</v>
      </c>
      <c r="AL2951" s="10">
        <v>1.9157154677625399E-2</v>
      </c>
      <c r="AM2951" s="10">
        <v>3</v>
      </c>
      <c r="AN2951" s="10">
        <v>10.5</v>
      </c>
      <c r="AO2951" s="10">
        <v>0.93632917756904499</v>
      </c>
      <c r="AP2951" s="10">
        <v>9.3414162966311595E-2</v>
      </c>
      <c r="AQ2951" s="10">
        <v>5.83838518539447E-2</v>
      </c>
      <c r="AR2951" s="10">
        <v>6</v>
      </c>
      <c r="AS2951" s="10">
        <v>10.6</v>
      </c>
      <c r="AT2951" s="10">
        <v>0.84799830400508802</v>
      </c>
      <c r="AU2951" s="10">
        <v>7.9489452842547298E-2</v>
      </c>
      <c r="AV2951" s="10">
        <v>4.41608071347485E-2</v>
      </c>
      <c r="AW2951" s="10">
        <v>5</v>
      </c>
      <c r="AX2951" s="10">
        <v>10.5</v>
      </c>
      <c r="AY2951" s="10">
        <v>0.87415727612153804</v>
      </c>
      <c r="AZ2951" s="10">
        <v>2980</v>
      </c>
      <c r="BA2951" s="10" t="s">
        <v>307</v>
      </c>
      <c r="BB2951" s="10">
        <v>2.7E-2</v>
      </c>
      <c r="BC2951" s="10">
        <v>1.4999999999999999E-2</v>
      </c>
      <c r="BD2951" s="10">
        <v>1.7832554500127</v>
      </c>
      <c r="BE2951" s="10">
        <v>10</v>
      </c>
      <c r="BF2951" s="10">
        <v>0.87415727612153804</v>
      </c>
      <c r="BG2951" s="10">
        <v>2.4E-2</v>
      </c>
      <c r="BH2951" s="10">
        <v>1.7999999999999999E-2</v>
      </c>
      <c r="BI2951" s="10">
        <v>1.74954627027159</v>
      </c>
      <c r="BJ2951" s="10">
        <v>9.9</v>
      </c>
      <c r="BK2951" s="10">
        <v>0.8</v>
      </c>
      <c r="BL2951" s="10">
        <v>2.4E-2</v>
      </c>
      <c r="BM2951" s="10">
        <v>1.4999999999999999E-2</v>
      </c>
      <c r="BN2951" s="10">
        <v>1.68454996271837</v>
      </c>
      <c r="BO2951" s="10">
        <v>9.6999999999999993</v>
      </c>
      <c r="BP2951" s="10">
        <v>0.84799830400508802</v>
      </c>
      <c r="BQ2951" s="10">
        <v>2970</v>
      </c>
      <c r="BR2951" s="10" t="s">
        <v>297</v>
      </c>
      <c r="BS2951" s="10">
        <v>1.8375158102561101E-2</v>
      </c>
      <c r="BT2951" s="10">
        <v>1.1025094861536701E-2</v>
      </c>
      <c r="BU2951" s="10">
        <v>1.2</v>
      </c>
      <c r="BV2951" s="10">
        <v>10.31</v>
      </c>
      <c r="BW2951" s="10">
        <v>0.85749292571254399</v>
      </c>
      <c r="BX2951" s="10">
        <v>1.8232576856372501E-2</v>
      </c>
      <c r="BY2951" s="10">
        <v>1.0939546113823501E-2</v>
      </c>
      <c r="BZ2951" s="10">
        <v>1.2</v>
      </c>
      <c r="CA2951" s="10">
        <v>10.23</v>
      </c>
      <c r="CB2951" s="10">
        <v>0.85749292571254399</v>
      </c>
      <c r="CC2951" s="10">
        <v>1.82503995121461E-2</v>
      </c>
      <c r="CD2951" s="10">
        <v>1.0950239707287699E-2</v>
      </c>
      <c r="CE2951" s="10">
        <v>1.2</v>
      </c>
      <c r="CF2951" s="10">
        <v>10.24</v>
      </c>
      <c r="CG2951" s="10">
        <v>0.85749292571254399</v>
      </c>
      <c r="CH2951" s="10">
        <v>2968</v>
      </c>
      <c r="CI2951" s="10" t="s">
        <v>292</v>
      </c>
      <c r="CJ2951" s="10">
        <v>8.4268045238250593E-3</v>
      </c>
      <c r="CK2951" s="10">
        <v>3.37072180953002E-3</v>
      </c>
      <c r="CL2951" s="10">
        <v>0.5</v>
      </c>
      <c r="CM2951" s="10">
        <v>10.48</v>
      </c>
      <c r="CN2951" s="10">
        <v>0.92847669088525897</v>
      </c>
      <c r="CO2951" s="10">
        <v>2.3865225025489298E-2</v>
      </c>
      <c r="CP2951" s="10">
        <v>9.5460900101957194E-3</v>
      </c>
      <c r="CQ2951" s="10">
        <v>1.4</v>
      </c>
      <c r="CR2951" s="10">
        <v>10.6</v>
      </c>
      <c r="CS2951" s="10">
        <v>0.92847669088525897</v>
      </c>
      <c r="CT2951" s="10">
        <v>8.3624777717347994E-3</v>
      </c>
      <c r="CU2951" s="10">
        <v>3.34499110869392E-3</v>
      </c>
      <c r="CV2951" s="10">
        <v>0.5</v>
      </c>
      <c r="CW2951" s="10">
        <v>10.4</v>
      </c>
      <c r="CX2951" s="10">
        <v>0.92847669088525897</v>
      </c>
      <c r="CY2951" s="10">
        <v>2936</v>
      </c>
      <c r="CZ2951" s="10" t="s">
        <v>800</v>
      </c>
      <c r="DA2951" s="10">
        <v>7.1901759149203004</v>
      </c>
      <c r="DB2951" s="10">
        <v>3.5231861983109498</v>
      </c>
      <c r="DC2951" s="10">
        <v>125</v>
      </c>
      <c r="DD2951" s="10">
        <v>36.9</v>
      </c>
      <c r="DE2951" s="10">
        <v>0.9</v>
      </c>
      <c r="DF2951" s="10">
        <v>5.5624136185259498</v>
      </c>
      <c r="DG2951" s="10">
        <v>2.72558267307772</v>
      </c>
      <c r="DH2951" s="10">
        <v>98.3</v>
      </c>
      <c r="DI2951" s="10">
        <v>36.299999999999997</v>
      </c>
      <c r="DJ2951" s="10">
        <v>0.9</v>
      </c>
      <c r="DK2951" s="10">
        <v>5.5624136185259498</v>
      </c>
      <c r="DL2951" s="10">
        <v>2.72558267307772</v>
      </c>
      <c r="DM2951" s="10">
        <v>98.3</v>
      </c>
      <c r="DN2951" s="10">
        <v>36.299999999999997</v>
      </c>
      <c r="DO2951" s="10">
        <v>0.9</v>
      </c>
    </row>
    <row r="2952" spans="1:119" x14ac:dyDescent="0.25">
      <c r="A2952" s="10">
        <v>2972</v>
      </c>
      <c r="R2952" s="10">
        <v>3005</v>
      </c>
      <c r="S2952" s="10" t="s">
        <v>308</v>
      </c>
      <c r="T2952" s="10">
        <v>4.9537901232658103E-2</v>
      </c>
      <c r="U2952" s="10">
        <v>2.28636467227653E-2</v>
      </c>
      <c r="V2952" s="10">
        <v>3</v>
      </c>
      <c r="W2952" s="10">
        <v>10.5</v>
      </c>
      <c r="X2952" s="10">
        <v>0.90795938450045199</v>
      </c>
      <c r="Y2952" s="10">
        <v>0.109448715629473</v>
      </c>
      <c r="Z2952" s="10">
        <v>6.9649182673301002E-2</v>
      </c>
      <c r="AA2952" s="10">
        <v>7</v>
      </c>
      <c r="AB2952" s="10">
        <v>10.7</v>
      </c>
      <c r="AC2952" s="10">
        <v>0.84366148773210703</v>
      </c>
      <c r="AD2952" s="10">
        <v>7.0191410885963507E-2</v>
      </c>
      <c r="AE2952" s="10">
        <v>2.1597357195681101E-2</v>
      </c>
      <c r="AF2952" s="10">
        <v>4</v>
      </c>
      <c r="AG2952" s="10">
        <v>10.6</v>
      </c>
      <c r="AH2952" s="10">
        <v>0.95577900872194999</v>
      </c>
      <c r="AI2952" s="10">
        <v>3005</v>
      </c>
      <c r="AJ2952" s="10" t="s">
        <v>308</v>
      </c>
      <c r="AK2952" s="10">
        <v>0.171790530476573</v>
      </c>
      <c r="AL2952" s="10">
        <v>6.9534262335755798E-2</v>
      </c>
      <c r="AM2952" s="10">
        <v>10</v>
      </c>
      <c r="AN2952" s="10">
        <v>10.7</v>
      </c>
      <c r="AO2952" s="10">
        <v>0.92694681322315797</v>
      </c>
      <c r="AP2952" s="10">
        <v>0.22268070404681201</v>
      </c>
      <c r="AQ2952" s="10">
        <v>9.1976812541074607E-2</v>
      </c>
      <c r="AR2952" s="10">
        <v>13</v>
      </c>
      <c r="AS2952" s="10">
        <v>10.7</v>
      </c>
      <c r="AT2952" s="10">
        <v>0.92426142649002496</v>
      </c>
      <c r="AU2952" s="10">
        <v>0.168996175654059</v>
      </c>
      <c r="AV2952" s="10">
        <v>8.0201574886672095E-2</v>
      </c>
      <c r="AW2952" s="10">
        <v>10</v>
      </c>
      <c r="AX2952" s="10">
        <v>10.8</v>
      </c>
      <c r="AY2952" s="10">
        <v>0.90342581023970503</v>
      </c>
      <c r="AZ2952" s="10">
        <v>2981</v>
      </c>
      <c r="BA2952" s="10" t="s">
        <v>299</v>
      </c>
      <c r="BE2952" s="10">
        <v>10</v>
      </c>
      <c r="BF2952" s="10">
        <v>0.93</v>
      </c>
      <c r="BJ2952" s="10">
        <v>9.9</v>
      </c>
      <c r="BK2952" s="10">
        <v>0.93</v>
      </c>
      <c r="BO2952" s="10">
        <v>9.6999999999999993</v>
      </c>
      <c r="BP2952" s="10">
        <v>0.93</v>
      </c>
      <c r="BQ2952" s="10">
        <v>2971</v>
      </c>
      <c r="BR2952" s="10" t="s">
        <v>308</v>
      </c>
      <c r="CH2952" s="10">
        <v>2969</v>
      </c>
      <c r="CI2952" s="10" t="s">
        <v>294</v>
      </c>
      <c r="CJ2952" s="10">
        <v>0.13734733685835501</v>
      </c>
      <c r="CK2952" s="10">
        <v>7.2288072030713094E-2</v>
      </c>
      <c r="CL2952" s="10">
        <v>8.6999999999999993</v>
      </c>
      <c r="CM2952" s="10">
        <v>10.3</v>
      </c>
      <c r="CN2952" s="10">
        <v>0.88491822238198203</v>
      </c>
      <c r="CO2952" s="10">
        <v>0.181910945312204</v>
      </c>
      <c r="CP2952" s="10">
        <v>7.8552453657542695E-2</v>
      </c>
      <c r="CQ2952" s="10">
        <v>11</v>
      </c>
      <c r="CR2952" s="10">
        <v>10.4</v>
      </c>
      <c r="CS2952" s="10">
        <v>0.91806235353619003</v>
      </c>
      <c r="CT2952" s="10">
        <v>0.18724052043113701</v>
      </c>
      <c r="CU2952" s="10">
        <v>7.4189640170827895E-2</v>
      </c>
      <c r="CV2952" s="10">
        <v>11.4</v>
      </c>
      <c r="CW2952" s="10">
        <v>10.199999999999999</v>
      </c>
      <c r="CX2952" s="10">
        <v>0.92968150046545095</v>
      </c>
      <c r="CY2952" s="10">
        <v>2937</v>
      </c>
      <c r="CZ2952" s="10" t="s">
        <v>399</v>
      </c>
    </row>
    <row r="2953" spans="1:119" x14ac:dyDescent="0.25">
      <c r="A2953" s="10">
        <v>2973</v>
      </c>
      <c r="R2953" s="10">
        <v>3006</v>
      </c>
      <c r="S2953" s="10" t="s">
        <v>309</v>
      </c>
      <c r="V2953" s="10" t="s">
        <v>843</v>
      </c>
      <c r="W2953" s="10">
        <v>10.5</v>
      </c>
      <c r="X2953" s="10">
        <v>0.93</v>
      </c>
      <c r="AA2953" s="10" t="s">
        <v>843</v>
      </c>
      <c r="AB2953" s="10">
        <v>10.7</v>
      </c>
      <c r="AC2953" s="10">
        <v>0.93</v>
      </c>
      <c r="AF2953" s="10" t="s">
        <v>843</v>
      </c>
      <c r="AG2953" s="10">
        <v>10.6</v>
      </c>
      <c r="AH2953" s="10">
        <v>0.93</v>
      </c>
      <c r="AI2953" s="10">
        <v>3006</v>
      </c>
      <c r="AJ2953" s="10" t="s">
        <v>309</v>
      </c>
      <c r="AZ2953" s="10">
        <v>2982</v>
      </c>
      <c r="BA2953" s="10" t="s">
        <v>319</v>
      </c>
      <c r="BB2953" s="10">
        <v>9.6000000000000002E-2</v>
      </c>
      <c r="BC2953" s="10">
        <v>6.4000000000000001E-2</v>
      </c>
      <c r="BD2953" s="10">
        <v>6.6613311982916201</v>
      </c>
      <c r="BE2953" s="10">
        <v>10</v>
      </c>
      <c r="BF2953" s="10">
        <v>0.83205029433784405</v>
      </c>
      <c r="BG2953" s="10">
        <v>0.13600000000000001</v>
      </c>
      <c r="BH2953" s="10">
        <v>0.1</v>
      </c>
      <c r="BI2953" s="10">
        <v>9.8445558941815392</v>
      </c>
      <c r="BJ2953" s="10">
        <v>9.9</v>
      </c>
      <c r="BK2953" s="10">
        <v>0.80565101264942496</v>
      </c>
      <c r="BL2953" s="10">
        <v>0.14000000000000001</v>
      </c>
      <c r="BM2953" s="10">
        <v>0.08</v>
      </c>
      <c r="BN2953" s="10">
        <v>9.4994830229720701</v>
      </c>
      <c r="BO2953" s="10">
        <v>9.8000000000000007</v>
      </c>
      <c r="BP2953" s="10">
        <v>0.86824314212445897</v>
      </c>
      <c r="BQ2953" s="10">
        <v>2972</v>
      </c>
      <c r="BR2953" s="10" t="s">
        <v>310</v>
      </c>
      <c r="BS2953" s="10">
        <v>0.18357836455991799</v>
      </c>
      <c r="BT2953" s="10">
        <v>9.5961417838138996E-2</v>
      </c>
      <c r="BU2953" s="10">
        <v>11.6</v>
      </c>
      <c r="BV2953" s="10">
        <v>10.31</v>
      </c>
      <c r="BW2953" s="10">
        <v>0.886225443961837</v>
      </c>
      <c r="BX2953" s="10">
        <v>0.19337921442705799</v>
      </c>
      <c r="BY2953" s="10">
        <v>7.4714696483181395E-2</v>
      </c>
      <c r="BZ2953" s="10">
        <v>11.7</v>
      </c>
      <c r="CA2953" s="10">
        <v>10.23</v>
      </c>
      <c r="CB2953" s="10">
        <v>0.932798134405597</v>
      </c>
      <c r="CC2953" s="10">
        <v>0.171119905682798</v>
      </c>
      <c r="CD2953" s="10">
        <v>9.3708519778675198E-2</v>
      </c>
      <c r="CE2953" s="10">
        <v>11</v>
      </c>
      <c r="CF2953" s="10">
        <v>10.24</v>
      </c>
      <c r="CG2953" s="10">
        <v>0.87709626784150196</v>
      </c>
      <c r="CH2953" s="10">
        <v>2970</v>
      </c>
      <c r="CI2953" s="10" t="s">
        <v>297</v>
      </c>
      <c r="CY2953" s="10">
        <v>2938</v>
      </c>
      <c r="CZ2953" s="10" t="s">
        <v>44</v>
      </c>
    </row>
    <row r="2954" spans="1:119" x14ac:dyDescent="0.25">
      <c r="A2954" s="10">
        <v>2974</v>
      </c>
      <c r="R2954" s="10">
        <v>3007</v>
      </c>
      <c r="S2954" s="10" t="s">
        <v>758</v>
      </c>
      <c r="AI2954" s="10">
        <v>3007</v>
      </c>
      <c r="AJ2954" s="10" t="s">
        <v>758</v>
      </c>
      <c r="AK2954" s="10">
        <v>7.1352552107879701</v>
      </c>
      <c r="AL2954" s="10">
        <v>1.94597869385127</v>
      </c>
      <c r="AM2954" s="10">
        <v>35</v>
      </c>
      <c r="AN2954" s="10">
        <v>122</v>
      </c>
      <c r="AO2954" s="10">
        <v>0.96476382123773197</v>
      </c>
      <c r="AP2954" s="10">
        <v>10.2807833174073</v>
      </c>
      <c r="AQ2954" s="10">
        <v>2.7880090352290998</v>
      </c>
      <c r="AR2954" s="10">
        <v>50</v>
      </c>
      <c r="AS2954" s="10">
        <v>123</v>
      </c>
      <c r="AT2954" s="10">
        <v>0.96514032776997305</v>
      </c>
      <c r="AU2954" s="10">
        <v>10.563811870466999</v>
      </c>
      <c r="AV2954" s="10">
        <v>2.3650325083135</v>
      </c>
      <c r="AW2954" s="10">
        <v>50</v>
      </c>
      <c r="AX2954" s="10">
        <v>125</v>
      </c>
      <c r="AY2954" s="10">
        <v>0.97584314033323305</v>
      </c>
      <c r="AZ2954" s="10">
        <v>2983</v>
      </c>
      <c r="BA2954" s="10" t="s">
        <v>300</v>
      </c>
      <c r="BB2954" s="10">
        <v>4.8000000000000001E-4</v>
      </c>
      <c r="BC2954" s="10">
        <v>3.6000000000000002E-4</v>
      </c>
      <c r="BD2954" s="10">
        <v>3.4641016151377498E-2</v>
      </c>
      <c r="BE2954" s="10">
        <v>10</v>
      </c>
      <c r="BF2954" s="10">
        <v>0.8</v>
      </c>
      <c r="BG2954" s="10">
        <v>8.4000000000000003E-4</v>
      </c>
      <c r="BH2954" s="10">
        <v>2.4000000000000001E-4</v>
      </c>
      <c r="BI2954" s="10">
        <v>5.0947556415832297E-2</v>
      </c>
      <c r="BJ2954" s="10">
        <v>9.9</v>
      </c>
      <c r="BK2954" s="10">
        <v>0.96152394764082305</v>
      </c>
      <c r="BL2954" s="10">
        <v>8.4000000000000003E-4</v>
      </c>
      <c r="BM2954" s="10">
        <v>2.4000000000000001E-4</v>
      </c>
      <c r="BN2954" s="10">
        <v>5.1998021496571102E-2</v>
      </c>
      <c r="BO2954" s="10">
        <v>9.6999999999999993</v>
      </c>
      <c r="BP2954" s="10">
        <v>0.96152394764082305</v>
      </c>
      <c r="BQ2954" s="10">
        <v>2973</v>
      </c>
      <c r="BR2954" s="10" t="s">
        <v>316</v>
      </c>
      <c r="CH2954" s="10">
        <v>2971</v>
      </c>
      <c r="CI2954" s="10" t="s">
        <v>308</v>
      </c>
      <c r="CJ2954" s="10">
        <v>0.12185463251654199</v>
      </c>
      <c r="CK2954" s="10">
        <v>7.4301605193013501E-2</v>
      </c>
      <c r="CL2954" s="10">
        <v>8</v>
      </c>
      <c r="CM2954" s="10">
        <v>10.3</v>
      </c>
      <c r="CN2954" s="10">
        <v>0.85379617579403599</v>
      </c>
      <c r="CO2954" s="10">
        <v>0.22481992794234201</v>
      </c>
      <c r="CP2954" s="10">
        <v>0.14987995196156101</v>
      </c>
      <c r="CQ2954" s="10">
        <v>15</v>
      </c>
      <c r="CR2954" s="10">
        <v>10.4</v>
      </c>
      <c r="CS2954" s="10">
        <v>0.83205029433784405</v>
      </c>
      <c r="CT2954" s="10">
        <v>0.22028834465928601</v>
      </c>
      <c r="CU2954" s="10">
        <v>1.55497655053614E-2</v>
      </c>
      <c r="CV2954" s="10">
        <v>12.5</v>
      </c>
      <c r="CW2954" s="10">
        <v>10.199999999999999</v>
      </c>
      <c r="CX2954" s="10">
        <v>0.99751792226177005</v>
      </c>
      <c r="CY2954" s="10">
        <v>2939</v>
      </c>
      <c r="CZ2954" s="10" t="s">
        <v>43</v>
      </c>
    </row>
    <row r="2955" spans="1:119" x14ac:dyDescent="0.25">
      <c r="A2955" s="10">
        <v>2975</v>
      </c>
      <c r="R2955" s="10">
        <v>3008</v>
      </c>
      <c r="S2955" s="10" t="s">
        <v>759</v>
      </c>
      <c r="T2955" s="10">
        <v>8.8599362074108008</v>
      </c>
      <c r="U2955" s="10">
        <v>4.5863199191302897</v>
      </c>
      <c r="V2955" s="10">
        <v>48</v>
      </c>
      <c r="W2955" s="10">
        <v>120</v>
      </c>
      <c r="X2955" s="10">
        <v>0.88807058235269698</v>
      </c>
      <c r="Y2955" s="10">
        <v>11.0802008690838</v>
      </c>
      <c r="Z2955" s="10">
        <v>4.6783070336131596</v>
      </c>
      <c r="AA2955" s="10">
        <v>56</v>
      </c>
      <c r="AB2955" s="10">
        <v>124</v>
      </c>
      <c r="AC2955" s="10">
        <v>0.92124956141138603</v>
      </c>
      <c r="AD2955" s="10">
        <v>13.134477091516599</v>
      </c>
      <c r="AE2955" s="10">
        <v>4.7507683096974898</v>
      </c>
      <c r="AF2955" s="10">
        <v>64</v>
      </c>
      <c r="AG2955" s="10">
        <v>126</v>
      </c>
      <c r="AH2955" s="10">
        <v>0.94037622575050495</v>
      </c>
      <c r="AI2955" s="10">
        <v>3008</v>
      </c>
      <c r="AJ2955" s="10" t="s">
        <v>759</v>
      </c>
      <c r="AK2955" s="10">
        <v>8.6749193358158898</v>
      </c>
      <c r="AL2955" s="10">
        <v>2.7264032198278501</v>
      </c>
      <c r="AM2955" s="10">
        <v>42</v>
      </c>
      <c r="AN2955" s="10">
        <v>125</v>
      </c>
      <c r="AO2955" s="10">
        <v>0.95399371690125601</v>
      </c>
      <c r="AP2955" s="10">
        <v>9.3630664949990994</v>
      </c>
      <c r="AQ2955" s="10">
        <v>2.6934848821230299</v>
      </c>
      <c r="AR2955" s="10">
        <v>45</v>
      </c>
      <c r="AS2955" s="10">
        <v>125</v>
      </c>
      <c r="AT2955" s="10">
        <v>0.96102559312499503</v>
      </c>
      <c r="AU2955" s="10">
        <v>10.388591594917299</v>
      </c>
      <c r="AV2955" s="10">
        <v>3.0437911679375498</v>
      </c>
      <c r="AW2955" s="10">
        <v>50</v>
      </c>
      <c r="AX2955" s="10">
        <v>125</v>
      </c>
      <c r="AY2955" s="10">
        <v>0.95965698461225002</v>
      </c>
      <c r="AZ2955" s="10">
        <v>2984</v>
      </c>
      <c r="BA2955" s="10" t="s">
        <v>321</v>
      </c>
      <c r="BE2955" s="10">
        <v>10</v>
      </c>
      <c r="BJ2955" s="10">
        <v>9.9</v>
      </c>
      <c r="BO2955" s="10">
        <v>9.8000000000000007</v>
      </c>
      <c r="BQ2955" s="10">
        <v>2974</v>
      </c>
      <c r="BR2955" s="10" t="s">
        <v>806</v>
      </c>
      <c r="BS2955" s="10">
        <v>0.31648781588462999</v>
      </c>
      <c r="BT2955" s="10">
        <v>0.46719629963921699</v>
      </c>
      <c r="BU2955" s="10">
        <v>9</v>
      </c>
      <c r="BV2955" s="10">
        <v>36.200000000000003</v>
      </c>
      <c r="BW2955" s="10">
        <v>0.56084814516951498</v>
      </c>
      <c r="BX2955" s="10">
        <v>0.44090815370097203</v>
      </c>
      <c r="BY2955" s="10">
        <v>0.44090815370097203</v>
      </c>
      <c r="BZ2955" s="10">
        <v>10</v>
      </c>
      <c r="CA2955" s="10">
        <v>36</v>
      </c>
      <c r="CB2955" s="10">
        <v>0.70710678118654802</v>
      </c>
      <c r="CC2955" s="10">
        <v>0.34971029379517099</v>
      </c>
      <c r="CD2955" s="10">
        <v>0.51623900512620602</v>
      </c>
      <c r="CE2955" s="10">
        <v>10</v>
      </c>
      <c r="CF2955" s="10">
        <v>36</v>
      </c>
      <c r="CG2955" s="10">
        <v>0.56084814516951498</v>
      </c>
      <c r="CH2955" s="10">
        <v>2972</v>
      </c>
      <c r="CI2955" s="10" t="s">
        <v>310</v>
      </c>
      <c r="CJ2955" s="10">
        <v>5.9902422179130797E-2</v>
      </c>
      <c r="CK2955" s="10">
        <v>4.7921937743304603E-2</v>
      </c>
      <c r="CL2955" s="10">
        <v>4.3</v>
      </c>
      <c r="CM2955" s="10">
        <v>10.3</v>
      </c>
      <c r="CN2955" s="10">
        <v>0.78086880944303005</v>
      </c>
      <c r="CO2955" s="10">
        <v>8.8616091695115196E-2</v>
      </c>
      <c r="CP2955" s="10">
        <v>7.0892873356092206E-2</v>
      </c>
      <c r="CQ2955" s="10">
        <v>6.3</v>
      </c>
      <c r="CR2955" s="10">
        <v>10.4</v>
      </c>
      <c r="CS2955" s="10">
        <v>0.78086880944303005</v>
      </c>
      <c r="CT2955" s="10">
        <v>5.3802627100605703E-2</v>
      </c>
      <c r="CU2955" s="10">
        <v>4.3042101680484599E-2</v>
      </c>
      <c r="CV2955" s="10">
        <v>3.9</v>
      </c>
      <c r="CW2955" s="10">
        <v>10.199999999999999</v>
      </c>
      <c r="CX2955" s="10">
        <v>0.78086880944303005</v>
      </c>
      <c r="CY2955" s="10">
        <v>2940</v>
      </c>
      <c r="CZ2955" s="10" t="s">
        <v>284</v>
      </c>
    </row>
    <row r="2956" spans="1:119" x14ac:dyDescent="0.25">
      <c r="A2956" s="10">
        <v>2976</v>
      </c>
      <c r="R2956" s="10">
        <v>3009</v>
      </c>
      <c r="S2956" s="10" t="s">
        <v>760</v>
      </c>
      <c r="T2956" s="10">
        <v>0.51608756521116395</v>
      </c>
      <c r="U2956" s="10">
        <v>0.220412397642268</v>
      </c>
      <c r="V2956" s="10">
        <v>9</v>
      </c>
      <c r="W2956" s="10">
        <v>36</v>
      </c>
      <c r="X2956" s="10">
        <v>0.91963979845704902</v>
      </c>
      <c r="Y2956" s="10">
        <v>0.90270257117797703</v>
      </c>
      <c r="Z2956" s="10">
        <v>0.42480120996610699</v>
      </c>
      <c r="AA2956" s="10">
        <v>16</v>
      </c>
      <c r="AB2956" s="10">
        <v>36</v>
      </c>
      <c r="AC2956" s="10">
        <v>0.90481870220099403</v>
      </c>
      <c r="AD2956" s="10">
        <v>0.95155909482855505</v>
      </c>
      <c r="AE2956" s="10">
        <v>0.34307912942798302</v>
      </c>
      <c r="AF2956" s="10">
        <v>16</v>
      </c>
      <c r="AG2956" s="10">
        <v>36.5</v>
      </c>
      <c r="AH2956" s="10">
        <v>0.94072414306353203</v>
      </c>
      <c r="AI2956" s="10">
        <v>3009</v>
      </c>
      <c r="AJ2956" s="10" t="s">
        <v>760</v>
      </c>
      <c r="AK2956" s="10">
        <v>3.7351827870525698</v>
      </c>
      <c r="AL2956" s="10">
        <v>0.66084003155545501</v>
      </c>
      <c r="AM2956" s="10">
        <v>60</v>
      </c>
      <c r="AN2956" s="10">
        <v>36.5</v>
      </c>
      <c r="AO2956" s="10">
        <v>0.98470720893938701</v>
      </c>
      <c r="AP2956" s="10">
        <v>3.8647640362474598</v>
      </c>
      <c r="AQ2956" s="10">
        <v>1.2208189645186001</v>
      </c>
      <c r="AR2956" s="10">
        <v>65</v>
      </c>
      <c r="AS2956" s="10">
        <v>36</v>
      </c>
      <c r="AT2956" s="10">
        <v>0.95355664815463803</v>
      </c>
      <c r="AU2956" s="10">
        <v>3.37968740633886</v>
      </c>
      <c r="AV2956" s="10">
        <v>0.89484064806783903</v>
      </c>
      <c r="AW2956" s="10">
        <v>55</v>
      </c>
      <c r="AX2956" s="10">
        <v>36.700000000000003</v>
      </c>
      <c r="AY2956" s="10">
        <v>0.96668983593090496</v>
      </c>
      <c r="AZ2956" s="10">
        <v>2985</v>
      </c>
      <c r="BA2956" s="10" t="s">
        <v>717</v>
      </c>
      <c r="BB2956" s="10">
        <v>1.0653656956997299</v>
      </c>
      <c r="BC2956" s="10">
        <v>1.27843883483968</v>
      </c>
      <c r="BD2956" s="10">
        <v>8</v>
      </c>
      <c r="BE2956" s="10">
        <v>120.1</v>
      </c>
      <c r="BF2956" s="10">
        <v>0.64018439966448004</v>
      </c>
      <c r="BG2956" s="10">
        <v>0.67676562924182004</v>
      </c>
      <c r="BH2956" s="10">
        <v>1.0151484438627301</v>
      </c>
      <c r="BI2956" s="10">
        <v>6</v>
      </c>
      <c r="BJ2956" s="10">
        <v>117.4</v>
      </c>
      <c r="BK2956" s="10">
        <v>0.55470019622522904</v>
      </c>
      <c r="BL2956" s="10">
        <v>1.0854007239039001</v>
      </c>
      <c r="BM2956" s="10">
        <v>1.3814191031504199</v>
      </c>
      <c r="BN2956" s="10">
        <v>9</v>
      </c>
      <c r="BO2956" s="10">
        <v>112.7</v>
      </c>
      <c r="BP2956" s="10">
        <v>0.61782155193190302</v>
      </c>
      <c r="BQ2956" s="10">
        <v>2975</v>
      </c>
      <c r="BR2956" s="10" t="s">
        <v>807</v>
      </c>
      <c r="BS2956" s="10">
        <v>2.84581831028736E-2</v>
      </c>
      <c r="BT2956" s="10">
        <v>0.49801820430028798</v>
      </c>
      <c r="BU2956" s="10">
        <v>8</v>
      </c>
      <c r="BV2956" s="10">
        <v>36</v>
      </c>
      <c r="BW2956" s="10">
        <v>5.7049790538512897E-2</v>
      </c>
      <c r="BX2956" s="10">
        <v>4.5287453479114399E-2</v>
      </c>
      <c r="BY2956" s="10">
        <v>0.49816198827025798</v>
      </c>
      <c r="BZ2956" s="10">
        <v>8</v>
      </c>
      <c r="CA2956" s="10">
        <v>36.1</v>
      </c>
      <c r="CB2956" s="10">
        <v>9.0535746042518503E-2</v>
      </c>
      <c r="CC2956" s="10">
        <v>3.4137492837060697E-2</v>
      </c>
      <c r="CD2956" s="10">
        <v>0.563268631811502</v>
      </c>
      <c r="CE2956" s="10">
        <v>9</v>
      </c>
      <c r="CF2956" s="10">
        <v>36.200000000000003</v>
      </c>
      <c r="CG2956" s="10">
        <v>6.0495060401890399E-2</v>
      </c>
      <c r="CH2956" s="10">
        <v>2973</v>
      </c>
      <c r="CI2956" s="10" t="s">
        <v>316</v>
      </c>
      <c r="CM2956" s="10">
        <v>10.3</v>
      </c>
      <c r="CR2956" s="10">
        <v>10.4</v>
      </c>
      <c r="CW2956" s="10">
        <v>10.199999999999999</v>
      </c>
      <c r="CY2956" s="10">
        <v>2941</v>
      </c>
      <c r="CZ2956" s="10" t="s">
        <v>304</v>
      </c>
      <c r="DA2956" s="10">
        <v>0.25026129054566998</v>
      </c>
      <c r="DB2956" s="10">
        <v>0.17701408355669301</v>
      </c>
      <c r="DC2956" s="10">
        <v>17.3</v>
      </c>
      <c r="DD2956" s="10">
        <v>10.23</v>
      </c>
      <c r="DE2956" s="10">
        <v>0.81641563950686502</v>
      </c>
      <c r="DF2956" s="10">
        <v>0.25073009072250702</v>
      </c>
      <c r="DG2956" s="10">
        <v>0.17312315787982599</v>
      </c>
      <c r="DH2956" s="10">
        <v>17.399999999999999</v>
      </c>
      <c r="DI2956" s="10">
        <v>10.11</v>
      </c>
      <c r="DJ2956" s="10">
        <v>0.82289690060244702</v>
      </c>
      <c r="DK2956" s="10">
        <v>0.30899116884897898</v>
      </c>
      <c r="DL2956" s="10">
        <v>0.211018359213937</v>
      </c>
      <c r="DM2956" s="10">
        <v>21.2</v>
      </c>
      <c r="DN2956" s="10">
        <v>10.19</v>
      </c>
      <c r="DO2956" s="10">
        <v>0.82580098187353002</v>
      </c>
    </row>
    <row r="2957" spans="1:119" x14ac:dyDescent="0.25">
      <c r="A2957" s="10">
        <v>2977</v>
      </c>
      <c r="R2957" s="10">
        <v>3010</v>
      </c>
      <c r="S2957" s="10" t="s">
        <v>761</v>
      </c>
      <c r="T2957" s="10">
        <v>1.3646831438689699</v>
      </c>
      <c r="U2957" s="10">
        <v>0.61410741474103603</v>
      </c>
      <c r="V2957" s="10">
        <v>24</v>
      </c>
      <c r="W2957" s="10">
        <v>36</v>
      </c>
      <c r="X2957" s="10">
        <v>0.91192150517510695</v>
      </c>
      <c r="Y2957" s="10">
        <v>1.7122889215474499</v>
      </c>
      <c r="Z2957" s="10">
        <v>0.91173825692786403</v>
      </c>
      <c r="AA2957" s="10">
        <v>32</v>
      </c>
      <c r="AB2957" s="10">
        <v>35</v>
      </c>
      <c r="AC2957" s="10">
        <v>0.88267006230878198</v>
      </c>
      <c r="AD2957" s="10">
        <v>0.917730292769386</v>
      </c>
      <c r="AE2957" s="10">
        <v>0.31396036331584298</v>
      </c>
      <c r="AF2957" s="10">
        <v>16</v>
      </c>
      <c r="AG2957" s="10">
        <v>35</v>
      </c>
      <c r="AH2957" s="10">
        <v>0.94616398495335596</v>
      </c>
      <c r="AI2957" s="10">
        <v>3010</v>
      </c>
      <c r="AJ2957" s="10" t="s">
        <v>761</v>
      </c>
      <c r="AK2957" s="10">
        <v>4.3110368258880998</v>
      </c>
      <c r="AL2957" s="10">
        <v>1.9740010729066599</v>
      </c>
      <c r="AM2957" s="10">
        <v>75</v>
      </c>
      <c r="AN2957" s="10">
        <v>36.5</v>
      </c>
      <c r="AO2957" s="10">
        <v>0.90921580709146499</v>
      </c>
      <c r="AP2957" s="10">
        <v>4.9606773352308302</v>
      </c>
      <c r="AQ2957" s="10">
        <v>2.6238293343369699</v>
      </c>
      <c r="AR2957" s="10">
        <v>90</v>
      </c>
      <c r="AS2957" s="10">
        <v>36</v>
      </c>
      <c r="AT2957" s="10">
        <v>0.88396555396863996</v>
      </c>
      <c r="AU2957" s="10">
        <v>5.4537133160381099</v>
      </c>
      <c r="AV2957" s="10">
        <v>1.72813137997915</v>
      </c>
      <c r="AW2957" s="10">
        <v>90</v>
      </c>
      <c r="AX2957" s="10">
        <v>36.700000000000003</v>
      </c>
      <c r="AY2957" s="10">
        <v>0.95328575570622098</v>
      </c>
      <c r="AZ2957" s="10">
        <v>2986</v>
      </c>
      <c r="BA2957" s="10" t="s">
        <v>718</v>
      </c>
      <c r="BB2957" s="10">
        <v>10.4025417462553</v>
      </c>
      <c r="BC2957" s="10">
        <v>1.30575837819104</v>
      </c>
      <c r="BD2957" s="10">
        <v>50.4</v>
      </c>
      <c r="BE2957" s="10">
        <v>120.1</v>
      </c>
      <c r="BF2957" s="10">
        <v>0.99221387558265095</v>
      </c>
      <c r="BG2957" s="10">
        <v>10.5899225110047</v>
      </c>
      <c r="BH2957" s="10">
        <v>1.6400322472794899</v>
      </c>
      <c r="BI2957" s="10">
        <v>52.7</v>
      </c>
      <c r="BJ2957" s="10">
        <v>117.4</v>
      </c>
      <c r="BK2957" s="10">
        <v>0.98821955338886203</v>
      </c>
      <c r="BL2957" s="10">
        <v>10.692291901532201</v>
      </c>
      <c r="BM2957" s="10">
        <v>1.33375782555496</v>
      </c>
      <c r="BN2957" s="10">
        <v>55.2</v>
      </c>
      <c r="BO2957" s="10">
        <v>112.7</v>
      </c>
      <c r="BP2957" s="10">
        <v>0.992309582899912</v>
      </c>
      <c r="BQ2957" s="10">
        <v>2976</v>
      </c>
      <c r="BR2957" s="10" t="s">
        <v>10</v>
      </c>
      <c r="CH2957" s="10">
        <v>2974</v>
      </c>
      <c r="CI2957" s="10" t="s">
        <v>806</v>
      </c>
      <c r="CM2957" s="10">
        <v>38</v>
      </c>
      <c r="CN2957" s="10">
        <v>0.9</v>
      </c>
      <c r="CR2957" s="10">
        <v>37.200000000000003</v>
      </c>
      <c r="CS2957" s="10">
        <v>0.9</v>
      </c>
      <c r="CW2957" s="10">
        <v>37.4</v>
      </c>
      <c r="CX2957" s="10">
        <v>0.9</v>
      </c>
      <c r="CY2957" s="10">
        <v>2942</v>
      </c>
      <c r="CZ2957" s="10" t="s">
        <v>305</v>
      </c>
      <c r="DA2957" s="10">
        <v>1.00857631739001E-2</v>
      </c>
      <c r="DB2957" s="10">
        <v>3.3619210579666999E-3</v>
      </c>
      <c r="DC2957" s="10">
        <v>0.6</v>
      </c>
      <c r="DD2957" s="10">
        <v>10.23</v>
      </c>
      <c r="DE2957" s="10">
        <v>0.94868329805051399</v>
      </c>
      <c r="DF2957" s="10">
        <v>8.5470222368756593E-3</v>
      </c>
      <c r="DG2957" s="10">
        <v>1.89933827486126E-3</v>
      </c>
      <c r="DH2957" s="10">
        <v>0.5</v>
      </c>
      <c r="DI2957" s="10">
        <v>10.11</v>
      </c>
      <c r="DJ2957" s="10">
        <v>0.97618706018395296</v>
      </c>
      <c r="DK2957" s="10">
        <v>1.02735749204967E-2</v>
      </c>
      <c r="DL2957" s="10">
        <v>2.5683937301241798E-3</v>
      </c>
      <c r="DM2957" s="10">
        <v>0.6</v>
      </c>
      <c r="DN2957" s="10">
        <v>10.19</v>
      </c>
      <c r="DO2957" s="10">
        <v>0.97014250014533199</v>
      </c>
    </row>
    <row r="2958" spans="1:119" x14ac:dyDescent="0.25">
      <c r="A2958" s="10">
        <v>2978</v>
      </c>
      <c r="R2958" s="10">
        <v>3011</v>
      </c>
      <c r="S2958" s="10" t="s">
        <v>762</v>
      </c>
      <c r="T2958" s="10">
        <v>0</v>
      </c>
      <c r="U2958" s="10">
        <v>0</v>
      </c>
      <c r="V2958" s="10">
        <v>1</v>
      </c>
      <c r="W2958" s="10">
        <v>36</v>
      </c>
      <c r="X2958" s="10">
        <v>0</v>
      </c>
      <c r="Y2958" s="10">
        <v>3.7517134895469699E-2</v>
      </c>
      <c r="Z2958" s="10">
        <v>4.7617901982711597E-2</v>
      </c>
      <c r="AA2958" s="10">
        <v>1</v>
      </c>
      <c r="AB2958" s="10">
        <v>35</v>
      </c>
      <c r="AC2958" s="10">
        <v>0.61887222660351304</v>
      </c>
      <c r="AD2958" s="10">
        <v>0</v>
      </c>
      <c r="AE2958" s="10">
        <v>0</v>
      </c>
      <c r="AF2958" s="10">
        <v>1</v>
      </c>
      <c r="AG2958" s="10">
        <v>35</v>
      </c>
      <c r="AH2958" s="10">
        <v>0</v>
      </c>
      <c r="AI2958" s="10">
        <v>3011</v>
      </c>
      <c r="AJ2958" s="10" t="s">
        <v>762</v>
      </c>
      <c r="AK2958" s="10">
        <v>0.18799585090190701</v>
      </c>
      <c r="AL2958" s="10">
        <v>2.5066113453587498E-2</v>
      </c>
      <c r="AM2958" s="10">
        <v>3</v>
      </c>
      <c r="AN2958" s="10">
        <v>36.5</v>
      </c>
      <c r="AO2958" s="10">
        <v>0.991227900682635</v>
      </c>
      <c r="AP2958" s="10">
        <v>0.16984423279768501</v>
      </c>
      <c r="AQ2958" s="10">
        <v>7.8389645906623895E-2</v>
      </c>
      <c r="AR2958" s="10">
        <v>3</v>
      </c>
      <c r="AS2958" s="10">
        <v>36</v>
      </c>
      <c r="AT2958" s="10">
        <v>0.90795938450045199</v>
      </c>
      <c r="AU2958" s="10">
        <v>0.15255903513066699</v>
      </c>
      <c r="AV2958" s="10">
        <v>0.114419276348</v>
      </c>
      <c r="AW2958" s="10">
        <v>3</v>
      </c>
      <c r="AX2958" s="10">
        <v>36.700000000000003</v>
      </c>
      <c r="AY2958" s="10">
        <v>0.8</v>
      </c>
      <c r="AZ2958" s="10">
        <v>2987</v>
      </c>
      <c r="BA2958" s="10" t="s">
        <v>719</v>
      </c>
      <c r="BB2958" s="10">
        <v>13.596</v>
      </c>
      <c r="BC2958" s="10">
        <v>2.64</v>
      </c>
      <c r="BD2958" s="10">
        <v>68.111295814631902</v>
      </c>
      <c r="BE2958" s="10">
        <v>117.4</v>
      </c>
      <c r="BF2958" s="10">
        <v>0.98166495882239801</v>
      </c>
      <c r="BG2958" s="10">
        <v>13.728</v>
      </c>
      <c r="BH2958" s="10">
        <v>1.98</v>
      </c>
      <c r="BI2958" s="10">
        <v>70.554001056976006</v>
      </c>
      <c r="BJ2958" s="10">
        <v>113.5</v>
      </c>
      <c r="BK2958" s="10">
        <v>0.98975825892187796</v>
      </c>
      <c r="BL2958" s="10">
        <v>13.596</v>
      </c>
      <c r="BM2958" s="10">
        <v>2.2440000000000002</v>
      </c>
      <c r="BN2958" s="10">
        <v>67.709380303451397</v>
      </c>
      <c r="BO2958" s="10">
        <v>117.5</v>
      </c>
      <c r="BP2958" s="10">
        <v>0.98665159642547595</v>
      </c>
      <c r="BQ2958" s="10">
        <v>2977</v>
      </c>
      <c r="BR2958" s="10" t="s">
        <v>11</v>
      </c>
      <c r="CH2958" s="10">
        <v>2975</v>
      </c>
      <c r="CI2958" s="10" t="s">
        <v>807</v>
      </c>
      <c r="CY2958" s="10">
        <v>2943</v>
      </c>
      <c r="CZ2958" s="10" t="s">
        <v>315</v>
      </c>
      <c r="DA2958" s="10">
        <v>8.7910261937080795E-3</v>
      </c>
      <c r="DB2958" s="10">
        <v>1.0988782742135099E-3</v>
      </c>
      <c r="DC2958" s="10">
        <v>0.5</v>
      </c>
      <c r="DD2958" s="10">
        <v>10.23</v>
      </c>
      <c r="DE2958" s="10">
        <v>0.99227787671366796</v>
      </c>
      <c r="DF2958" s="10">
        <v>9.9674551014790093E-3</v>
      </c>
      <c r="DG2958" s="10">
        <v>3.3224850338263302E-3</v>
      </c>
      <c r="DH2958" s="10">
        <v>0.6</v>
      </c>
      <c r="DI2958" s="10">
        <v>10.11</v>
      </c>
      <c r="DJ2958" s="10">
        <v>0.94868329805051399</v>
      </c>
      <c r="DK2958" s="10">
        <v>1.0589758637476099E-2</v>
      </c>
      <c r="DL2958" s="10">
        <v>0</v>
      </c>
      <c r="DM2958" s="10">
        <v>0.6</v>
      </c>
      <c r="DN2958" s="10">
        <v>10.19</v>
      </c>
      <c r="DO2958" s="10">
        <v>1</v>
      </c>
    </row>
    <row r="2959" spans="1:119" x14ac:dyDescent="0.25">
      <c r="A2959" s="10">
        <v>2979</v>
      </c>
      <c r="R2959" s="10">
        <v>3012</v>
      </c>
      <c r="S2959" s="10" t="s">
        <v>763</v>
      </c>
      <c r="T2959" s="10">
        <v>0.20455222370491699</v>
      </c>
      <c r="U2959" s="10">
        <v>0.142710853747616</v>
      </c>
      <c r="V2959" s="10">
        <v>4</v>
      </c>
      <c r="W2959" s="10">
        <v>36</v>
      </c>
      <c r="X2959" s="10">
        <v>0.82012695430118299</v>
      </c>
      <c r="Y2959" s="10">
        <v>0.200410912167789</v>
      </c>
      <c r="Z2959" s="10">
        <v>0.13651178075197201</v>
      </c>
      <c r="AA2959" s="10">
        <v>4</v>
      </c>
      <c r="AB2959" s="10">
        <v>35</v>
      </c>
      <c r="AC2959" s="10">
        <v>0.82648067206151199</v>
      </c>
      <c r="AD2959" s="10">
        <v>0.223545638794549</v>
      </c>
      <c r="AE2959" s="10">
        <v>9.39539641310424E-2</v>
      </c>
      <c r="AF2959" s="10">
        <v>4</v>
      </c>
      <c r="AG2959" s="10">
        <v>35</v>
      </c>
      <c r="AH2959" s="10">
        <v>0.92188667667285396</v>
      </c>
      <c r="AI2959" s="10">
        <v>3012</v>
      </c>
      <c r="AJ2959" s="10" t="s">
        <v>763</v>
      </c>
      <c r="AK2959" s="10">
        <v>1.13091113709257</v>
      </c>
      <c r="AL2959" s="10">
        <v>0.56545556854628498</v>
      </c>
      <c r="AM2959" s="10">
        <v>20</v>
      </c>
      <c r="AN2959" s="10">
        <v>36.5</v>
      </c>
      <c r="AO2959" s="10">
        <v>0.89442719099991597</v>
      </c>
      <c r="AP2959" s="10">
        <v>1.1362724014672101</v>
      </c>
      <c r="AQ2959" s="10">
        <v>0.51389204086456697</v>
      </c>
      <c r="AR2959" s="10">
        <v>20</v>
      </c>
      <c r="AS2959" s="10">
        <v>36</v>
      </c>
      <c r="AT2959" s="10">
        <v>0.91114885674976898</v>
      </c>
      <c r="AU2959" s="10">
        <v>1.37212284163242</v>
      </c>
      <c r="AV2959" s="10">
        <v>0.50477057904612399</v>
      </c>
      <c r="AW2959" s="10">
        <v>23</v>
      </c>
      <c r="AX2959" s="10">
        <v>36.700000000000003</v>
      </c>
      <c r="AY2959" s="10">
        <v>0.93850905340328705</v>
      </c>
      <c r="AZ2959" s="10">
        <v>2988</v>
      </c>
      <c r="BA2959" s="10" t="s">
        <v>720</v>
      </c>
      <c r="BB2959" s="10">
        <v>3.5640000000000001</v>
      </c>
      <c r="BC2959" s="10">
        <v>0.13200000000000001</v>
      </c>
      <c r="BD2959" s="10">
        <v>17.1447724928924</v>
      </c>
      <c r="BE2959" s="10">
        <v>120.1</v>
      </c>
      <c r="BF2959" s="10">
        <v>0.999314833766767</v>
      </c>
      <c r="BG2959" s="10">
        <v>3.3</v>
      </c>
      <c r="BH2959" s="10">
        <v>0.13200000000000001</v>
      </c>
      <c r="BI2959" s="10">
        <v>16.241733252485499</v>
      </c>
      <c r="BJ2959" s="10">
        <v>117.4</v>
      </c>
      <c r="BK2959" s="10">
        <v>0.99920095872178905</v>
      </c>
      <c r="BL2959" s="10">
        <v>3.4319999999999999</v>
      </c>
      <c r="BM2959" s="10">
        <v>0.13200000000000001</v>
      </c>
      <c r="BN2959" s="10">
        <v>17.594775188171301</v>
      </c>
      <c r="BO2959" s="10">
        <v>112.7</v>
      </c>
      <c r="BP2959" s="10">
        <v>0.99926117463131403</v>
      </c>
      <c r="BQ2959" s="10">
        <v>2978</v>
      </c>
      <c r="BR2959" s="10" t="s">
        <v>315</v>
      </c>
      <c r="BV2959" s="10">
        <v>10.1</v>
      </c>
      <c r="CA2959" s="10">
        <v>10.1</v>
      </c>
      <c r="CF2959" s="10">
        <v>10.199999999999999</v>
      </c>
      <c r="CH2959" s="10">
        <v>2976</v>
      </c>
      <c r="CI2959" s="10" t="s">
        <v>10</v>
      </c>
      <c r="CY2959" s="10">
        <v>2944</v>
      </c>
      <c r="CZ2959" s="10" t="s">
        <v>289</v>
      </c>
    </row>
    <row r="2960" spans="1:119" x14ac:dyDescent="0.25">
      <c r="A2960" s="10">
        <v>2980</v>
      </c>
      <c r="R2960" s="10">
        <v>3013</v>
      </c>
      <c r="S2960" s="10" t="s">
        <v>764</v>
      </c>
      <c r="AI2960" s="10">
        <v>3013</v>
      </c>
      <c r="AJ2960" s="10" t="s">
        <v>764</v>
      </c>
      <c r="AK2960" s="10">
        <v>5.9117520151290903E-2</v>
      </c>
      <c r="AL2960" s="10">
        <v>2.2402428688910299E-2</v>
      </c>
      <c r="AM2960" s="10">
        <v>1</v>
      </c>
      <c r="AN2960" s="10">
        <v>36.5</v>
      </c>
      <c r="AO2960" s="10">
        <v>0.93511003214166999</v>
      </c>
      <c r="AP2960" s="10">
        <v>3.7412297443487702E-2</v>
      </c>
      <c r="AQ2960" s="10">
        <v>4.9883063257983501E-2</v>
      </c>
      <c r="AR2960" s="10">
        <v>1</v>
      </c>
      <c r="AS2960" s="10">
        <v>36</v>
      </c>
      <c r="AT2960" s="10">
        <v>0.6</v>
      </c>
      <c r="AU2960" s="10">
        <v>5.6855395522324902E-2</v>
      </c>
      <c r="AV2960" s="10">
        <v>2.8427697761162499E-2</v>
      </c>
      <c r="AW2960" s="10">
        <v>1</v>
      </c>
      <c r="AX2960" s="10">
        <v>36.700000000000003</v>
      </c>
      <c r="AY2960" s="10">
        <v>0.89442719099991597</v>
      </c>
      <c r="AZ2960" s="10">
        <v>2989</v>
      </c>
      <c r="BA2960" s="10" t="s">
        <v>702</v>
      </c>
      <c r="BB2960" s="10">
        <v>2.5147299264931</v>
      </c>
      <c r="BC2960" s="10">
        <v>1.23221766398162</v>
      </c>
      <c r="BD2960" s="10">
        <v>43.6</v>
      </c>
      <c r="BE2960" s="10">
        <v>37</v>
      </c>
      <c r="BF2960" s="10">
        <v>0.9</v>
      </c>
      <c r="BG2960" s="10">
        <v>3.5279796489208901</v>
      </c>
      <c r="BH2960" s="10">
        <v>1.72871002797124</v>
      </c>
      <c r="BI2960" s="10">
        <v>61.5</v>
      </c>
      <c r="BJ2960" s="10">
        <v>36.799999999999997</v>
      </c>
      <c r="BK2960" s="10">
        <v>0.9</v>
      </c>
      <c r="BL2960" s="10">
        <v>4.3532013997806303</v>
      </c>
      <c r="BM2960" s="10">
        <v>2.1330686858925101</v>
      </c>
      <c r="BN2960" s="10">
        <v>76.3</v>
      </c>
      <c r="BO2960" s="10">
        <v>36.6</v>
      </c>
      <c r="BP2960" s="10">
        <v>0.9</v>
      </c>
      <c r="BQ2960" s="10">
        <v>2979</v>
      </c>
      <c r="BR2960" s="10" t="s">
        <v>290</v>
      </c>
      <c r="BV2960" s="10">
        <v>10.1</v>
      </c>
      <c r="CA2960" s="10">
        <v>10.1</v>
      </c>
      <c r="CF2960" s="10">
        <v>10.199999999999999</v>
      </c>
      <c r="CH2960" s="10">
        <v>2977</v>
      </c>
      <c r="CI2960" s="10" t="s">
        <v>11</v>
      </c>
      <c r="CY2960" s="10">
        <v>2945</v>
      </c>
      <c r="CZ2960" s="10" t="s">
        <v>306</v>
      </c>
      <c r="DA2960" s="10">
        <v>0.61643574681166302</v>
      </c>
      <c r="DB2960" s="10">
        <v>0.11596316029130301</v>
      </c>
      <c r="DC2960" s="10">
        <v>35.4</v>
      </c>
      <c r="DD2960" s="10">
        <v>10.23</v>
      </c>
      <c r="DE2960" s="10">
        <v>0.98276185684019501</v>
      </c>
      <c r="DF2960" s="10">
        <v>0.69987678324949398</v>
      </c>
      <c r="DG2960" s="10">
        <v>0.12497799700883901</v>
      </c>
      <c r="DH2960" s="10">
        <v>40.6</v>
      </c>
      <c r="DI2960" s="10">
        <v>10.11</v>
      </c>
      <c r="DJ2960" s="10">
        <v>0.98442757550848203</v>
      </c>
      <c r="DK2960" s="10">
        <v>0.80529472495167698</v>
      </c>
      <c r="DL2960" s="10">
        <v>0.13884391809511701</v>
      </c>
      <c r="DM2960" s="10">
        <v>46.3</v>
      </c>
      <c r="DN2960" s="10">
        <v>10.19</v>
      </c>
      <c r="DO2960" s="10">
        <v>0.985460115744348</v>
      </c>
    </row>
    <row r="2961" spans="1:119" x14ac:dyDescent="0.25">
      <c r="A2961" s="10">
        <v>2981</v>
      </c>
      <c r="R2961" s="10">
        <v>3014</v>
      </c>
      <c r="S2961" s="10" t="s">
        <v>765</v>
      </c>
      <c r="AI2961" s="10">
        <v>3014</v>
      </c>
      <c r="AJ2961" s="10" t="s">
        <v>765</v>
      </c>
      <c r="AZ2961" s="10">
        <v>2990</v>
      </c>
      <c r="BA2961" s="10" t="s">
        <v>703</v>
      </c>
      <c r="BB2961" s="10">
        <v>0.155728688108518</v>
      </c>
      <c r="BC2961" s="10">
        <v>7.6307057173173806E-2</v>
      </c>
      <c r="BD2961" s="10">
        <v>2.7</v>
      </c>
      <c r="BE2961" s="10">
        <v>37</v>
      </c>
      <c r="BF2961" s="10">
        <v>0.9</v>
      </c>
      <c r="BG2961" s="10">
        <v>0.21225243416271999</v>
      </c>
      <c r="BH2961" s="10">
        <v>0.10400369273973301</v>
      </c>
      <c r="BI2961" s="10">
        <v>3.7</v>
      </c>
      <c r="BJ2961" s="10">
        <v>36.799999999999997</v>
      </c>
      <c r="BK2961" s="10">
        <v>0.9</v>
      </c>
      <c r="BL2961" s="10">
        <v>0.22250963904514301</v>
      </c>
      <c r="BM2961" s="10">
        <v>0.10902972313212</v>
      </c>
      <c r="BN2961" s="10">
        <v>3.9</v>
      </c>
      <c r="BO2961" s="10">
        <v>36.6</v>
      </c>
      <c r="BP2961" s="10">
        <v>0.9</v>
      </c>
      <c r="BQ2961" s="10">
        <v>2980</v>
      </c>
      <c r="BR2961" s="10" t="s">
        <v>307</v>
      </c>
      <c r="BS2961" s="10">
        <v>3.3520620519316202E-2</v>
      </c>
      <c r="BT2961" s="10">
        <v>1.1173540173105401E-2</v>
      </c>
      <c r="BU2961" s="10">
        <v>2</v>
      </c>
      <c r="BV2961" s="10">
        <v>10.199999999999999</v>
      </c>
      <c r="BW2961" s="10">
        <v>0.94868329805051399</v>
      </c>
      <c r="BX2961" s="10">
        <v>5.2737722047246902E-2</v>
      </c>
      <c r="BY2961" s="10">
        <v>5.2737722047246898E-3</v>
      </c>
      <c r="BZ2961" s="10">
        <v>3</v>
      </c>
      <c r="CA2961" s="10">
        <v>10.199999999999999</v>
      </c>
      <c r="CB2961" s="10">
        <v>0.99503719020998904</v>
      </c>
      <c r="CH2961" s="10">
        <v>2978</v>
      </c>
      <c r="CI2961" s="10" t="s">
        <v>315</v>
      </c>
      <c r="CM2961" s="10">
        <v>10.7</v>
      </c>
      <c r="CN2961" s="10">
        <v>0.93</v>
      </c>
      <c r="CR2961" s="10">
        <v>10.6</v>
      </c>
      <c r="CS2961" s="10">
        <v>0.93</v>
      </c>
      <c r="CW2961" s="10">
        <v>10.6</v>
      </c>
      <c r="CX2961" s="10">
        <v>0.93</v>
      </c>
      <c r="CY2961" s="10">
        <v>2946</v>
      </c>
      <c r="CZ2961" s="10" t="s">
        <v>307</v>
      </c>
      <c r="DA2961" s="10">
        <v>0.249505984381059</v>
      </c>
      <c r="DB2961" s="10">
        <v>3.24560630089182E-2</v>
      </c>
      <c r="DC2961" s="10">
        <v>14.2</v>
      </c>
      <c r="DD2961" s="10">
        <v>10.23</v>
      </c>
      <c r="DE2961" s="10">
        <v>0.99164530755184899</v>
      </c>
      <c r="DF2961" s="10">
        <v>0.30434413915915798</v>
      </c>
      <c r="DG2961" s="10">
        <v>3.5805192842253801E-2</v>
      </c>
      <c r="DH2961" s="10">
        <v>17.5</v>
      </c>
      <c r="DI2961" s="10">
        <v>10.11</v>
      </c>
      <c r="DJ2961" s="10">
        <v>0.99315060432287605</v>
      </c>
      <c r="DK2961" s="10">
        <v>0.29594461000162697</v>
      </c>
      <c r="DL2961" s="10">
        <v>3.7238063510138399E-2</v>
      </c>
      <c r="DM2961" s="10">
        <v>16.899999999999999</v>
      </c>
      <c r="DN2961" s="10">
        <v>10.19</v>
      </c>
      <c r="DO2961" s="10">
        <v>0.99217645939956201</v>
      </c>
    </row>
    <row r="2962" spans="1:119" x14ac:dyDescent="0.25">
      <c r="A2962" s="10">
        <v>2982</v>
      </c>
      <c r="R2962" s="10">
        <v>3015</v>
      </c>
      <c r="S2962" s="10" t="s">
        <v>766</v>
      </c>
      <c r="T2962" s="10">
        <v>0.25431557844536401</v>
      </c>
      <c r="U2962" s="10">
        <v>0.27439312411210298</v>
      </c>
      <c r="V2962" s="10">
        <v>6</v>
      </c>
      <c r="W2962" s="10">
        <v>36</v>
      </c>
      <c r="X2962" s="10">
        <v>0.67976466515993605</v>
      </c>
      <c r="Y2962" s="10">
        <v>0.28270779725741002</v>
      </c>
      <c r="Z2962" s="10">
        <v>0.22885869301790299</v>
      </c>
      <c r="AA2962" s="10">
        <v>6</v>
      </c>
      <c r="AB2962" s="10">
        <v>35</v>
      </c>
      <c r="AC2962" s="10">
        <v>0.77724487070748605</v>
      </c>
      <c r="AD2962" s="10">
        <v>0.22417021668642301</v>
      </c>
      <c r="AE2962" s="10">
        <v>0.286439721321541</v>
      </c>
      <c r="AF2962" s="10">
        <v>6</v>
      </c>
      <c r="AG2962" s="10">
        <v>35</v>
      </c>
      <c r="AH2962" s="10">
        <v>0.61630826165811103</v>
      </c>
      <c r="AI2962" s="10">
        <v>3015</v>
      </c>
      <c r="AJ2962" s="10" t="s">
        <v>766</v>
      </c>
      <c r="AK2962" s="10">
        <v>0.58458014822960103</v>
      </c>
      <c r="AL2962" s="10">
        <v>0.24070947280042401</v>
      </c>
      <c r="AM2962" s="10">
        <v>10</v>
      </c>
      <c r="AN2962" s="10">
        <v>36.5</v>
      </c>
      <c r="AO2962" s="10">
        <v>0.92467809847471605</v>
      </c>
      <c r="AP2962" s="10">
        <v>0.72379132330844898</v>
      </c>
      <c r="AQ2962" s="10">
        <v>0.189731706109982</v>
      </c>
      <c r="AR2962" s="10">
        <v>12</v>
      </c>
      <c r="AS2962" s="10">
        <v>36</v>
      </c>
      <c r="AT2962" s="10">
        <v>0.96731739664177896</v>
      </c>
      <c r="AU2962" s="10">
        <v>0.80079168997810202</v>
      </c>
      <c r="AV2962" s="10">
        <v>0.20397524178687501</v>
      </c>
      <c r="AW2962" s="10">
        <v>13</v>
      </c>
      <c r="AX2962" s="10">
        <v>36.700000000000003</v>
      </c>
      <c r="AY2962" s="10">
        <v>0.96905742564173702</v>
      </c>
      <c r="AZ2962" s="10">
        <v>2991</v>
      </c>
      <c r="BA2962" s="10" t="s">
        <v>43</v>
      </c>
      <c r="BE2962" s="10">
        <v>11.06</v>
      </c>
      <c r="BF2962" s="10">
        <v>0.93</v>
      </c>
      <c r="BJ2962" s="10">
        <v>10.78</v>
      </c>
      <c r="BK2962" s="10">
        <v>0.93</v>
      </c>
      <c r="BO2962" s="10">
        <v>10.5</v>
      </c>
      <c r="BP2962" s="10">
        <v>0.93</v>
      </c>
      <c r="BQ2962" s="10">
        <v>2981</v>
      </c>
      <c r="BR2962" s="10" t="s">
        <v>299</v>
      </c>
      <c r="BV2962" s="10">
        <v>10.199999999999999</v>
      </c>
      <c r="BW2962" s="10">
        <v>0.93</v>
      </c>
      <c r="CA2962" s="10">
        <v>10.199999999999999</v>
      </c>
      <c r="CB2962" s="10">
        <v>0.93</v>
      </c>
      <c r="CF2962" s="10">
        <v>10.199999999999999</v>
      </c>
      <c r="CG2962" s="10">
        <v>0.93</v>
      </c>
      <c r="CH2962" s="10">
        <v>2979</v>
      </c>
      <c r="CI2962" s="10" t="s">
        <v>290</v>
      </c>
      <c r="CM2962" s="10">
        <v>10.7</v>
      </c>
      <c r="CN2962" s="10">
        <v>0.93</v>
      </c>
      <c r="CR2962" s="10">
        <v>10.6</v>
      </c>
      <c r="CS2962" s="10">
        <v>0.93</v>
      </c>
      <c r="CW2962" s="10">
        <v>10.6</v>
      </c>
      <c r="CX2962" s="10">
        <v>0.93</v>
      </c>
      <c r="CY2962" s="10">
        <v>2947</v>
      </c>
      <c r="CZ2962" s="10" t="s">
        <v>293</v>
      </c>
      <c r="DA2962" s="10">
        <v>0.57963647902250004</v>
      </c>
      <c r="DB2962" s="10">
        <v>0.19419293205829999</v>
      </c>
      <c r="DC2962" s="10">
        <v>34.5</v>
      </c>
      <c r="DD2962" s="10">
        <v>10.23</v>
      </c>
      <c r="DE2962" s="10">
        <v>0.948200878903388</v>
      </c>
      <c r="DF2962" s="10">
        <v>1.12756061378176</v>
      </c>
      <c r="DG2962" s="10">
        <v>0.25360359825541401</v>
      </c>
      <c r="DH2962" s="10">
        <v>66</v>
      </c>
      <c r="DI2962" s="10">
        <v>10.11</v>
      </c>
      <c r="DJ2962" s="10">
        <v>0.97562782707568396</v>
      </c>
      <c r="DK2962" s="10">
        <v>1.3925698588481901</v>
      </c>
      <c r="DL2962" s="10">
        <v>0.24369972529843301</v>
      </c>
      <c r="DM2962" s="10">
        <v>80.099999999999994</v>
      </c>
      <c r="DN2962" s="10">
        <v>10.19</v>
      </c>
      <c r="DO2962" s="10">
        <v>0.98503046715570397</v>
      </c>
    </row>
    <row r="2963" spans="1:119" x14ac:dyDescent="0.25">
      <c r="A2963" s="10">
        <v>2983</v>
      </c>
      <c r="R2963" s="10">
        <v>3016</v>
      </c>
      <c r="S2963" s="10" t="s">
        <v>767</v>
      </c>
      <c r="T2963" s="10">
        <v>8.2150460545219697E-2</v>
      </c>
      <c r="U2963" s="10">
        <v>0.235497986896297</v>
      </c>
      <c r="V2963" s="10">
        <v>4</v>
      </c>
      <c r="W2963" s="10">
        <v>36</v>
      </c>
      <c r="X2963" s="10">
        <v>0.32937215631829397</v>
      </c>
      <c r="Y2963" s="10">
        <v>6.1505438124761801E-2</v>
      </c>
      <c r="Z2963" s="10">
        <v>0.36903262874857101</v>
      </c>
      <c r="AA2963" s="10">
        <v>6</v>
      </c>
      <c r="AB2963" s="10">
        <v>36</v>
      </c>
      <c r="AC2963" s="10">
        <v>0.16439898730535701</v>
      </c>
      <c r="AD2963" s="10">
        <v>0.176006728074248</v>
      </c>
      <c r="AE2963" s="10">
        <v>0.33601284450538299</v>
      </c>
      <c r="AF2963" s="10">
        <v>6</v>
      </c>
      <c r="AG2963" s="10">
        <v>36.5</v>
      </c>
      <c r="AH2963" s="10">
        <v>0.464006994670558</v>
      </c>
      <c r="AI2963" s="10">
        <v>3016</v>
      </c>
      <c r="AJ2963" s="10" t="s">
        <v>767</v>
      </c>
      <c r="AK2963" s="10">
        <v>0.28981116057211997</v>
      </c>
      <c r="AL2963" s="10">
        <v>0.24472942448312299</v>
      </c>
      <c r="AM2963" s="10">
        <v>6</v>
      </c>
      <c r="AN2963" s="10">
        <v>36.5</v>
      </c>
      <c r="AO2963" s="10">
        <v>0.76402991584690105</v>
      </c>
      <c r="AP2963" s="10">
        <v>0.344474372454802</v>
      </c>
      <c r="AQ2963" s="10">
        <v>0.14596371714186501</v>
      </c>
      <c r="AR2963" s="10">
        <v>6</v>
      </c>
      <c r="AS2963" s="10">
        <v>36</v>
      </c>
      <c r="AT2963" s="10">
        <v>0.92075172067457101</v>
      </c>
      <c r="AU2963" s="10">
        <v>0.49269367333513497</v>
      </c>
      <c r="AV2963" s="10">
        <v>0.290770036722375</v>
      </c>
      <c r="AW2963" s="10">
        <v>9</v>
      </c>
      <c r="AX2963" s="10">
        <v>36.700000000000003</v>
      </c>
      <c r="AY2963" s="10">
        <v>0.86120746269471904</v>
      </c>
      <c r="AZ2963" s="10">
        <v>2992</v>
      </c>
      <c r="BA2963" s="10" t="s">
        <v>284</v>
      </c>
      <c r="BB2963" s="10">
        <v>0.56999999999999995</v>
      </c>
      <c r="BC2963" s="10">
        <v>0.51</v>
      </c>
      <c r="BD2963" s="10">
        <v>39.926586194972202</v>
      </c>
      <c r="BE2963" s="10">
        <v>11.06</v>
      </c>
      <c r="BF2963" s="10">
        <v>0.74524131352509904</v>
      </c>
      <c r="BG2963" s="10">
        <v>0.45</v>
      </c>
      <c r="BH2963" s="10">
        <v>0.42</v>
      </c>
      <c r="BI2963" s="10">
        <v>32.967264645485798</v>
      </c>
      <c r="BJ2963" s="10">
        <v>10.78</v>
      </c>
      <c r="BK2963" s="10">
        <v>0.73105526824286904</v>
      </c>
      <c r="BL2963" s="10">
        <v>0.54</v>
      </c>
      <c r="BM2963" s="10">
        <v>0.48</v>
      </c>
      <c r="BN2963" s="10">
        <v>39.726959265931796</v>
      </c>
      <c r="BO2963" s="10">
        <v>10.5</v>
      </c>
      <c r="BP2963" s="10">
        <v>0.74740931868366001</v>
      </c>
      <c r="BQ2963" s="10">
        <v>2982</v>
      </c>
      <c r="BR2963" s="10" t="s">
        <v>319</v>
      </c>
      <c r="BS2963" s="10">
        <v>0.172598332321028</v>
      </c>
      <c r="BT2963" s="10">
        <v>0.119491153145327</v>
      </c>
      <c r="BU2963" s="10">
        <v>12</v>
      </c>
      <c r="BV2963" s="10">
        <v>10.1</v>
      </c>
      <c r="BW2963" s="10">
        <v>0.82219219164377899</v>
      </c>
      <c r="BX2963" s="10">
        <v>0.19559214237852399</v>
      </c>
      <c r="BY2963" s="10">
        <v>0.116029237004209</v>
      </c>
      <c r="BZ2963" s="10">
        <v>13</v>
      </c>
      <c r="CA2963" s="10">
        <v>10.1</v>
      </c>
      <c r="CB2963" s="10">
        <v>0.86005465387369895</v>
      </c>
      <c r="CC2963" s="10">
        <v>0.22723886111314701</v>
      </c>
      <c r="CD2963" s="10">
        <v>0.13634331666788799</v>
      </c>
      <c r="CE2963" s="10">
        <v>15</v>
      </c>
      <c r="CF2963" s="10">
        <v>10.199999999999999</v>
      </c>
      <c r="CG2963" s="10">
        <v>0.85749292571254399</v>
      </c>
      <c r="CH2963" s="10">
        <v>2980</v>
      </c>
      <c r="CI2963" s="10" t="s">
        <v>307</v>
      </c>
      <c r="CJ2963" s="10">
        <v>2.3698520309607202E-2</v>
      </c>
      <c r="CK2963" s="10">
        <v>3.3177928433450098E-2</v>
      </c>
      <c r="CL2963" s="10">
        <v>2.2000000000000002</v>
      </c>
      <c r="CM2963" s="10">
        <v>10.7</v>
      </c>
      <c r="CN2963" s="10">
        <v>0.58123819371909602</v>
      </c>
      <c r="CO2963" s="10">
        <v>1.7313055989405999E-2</v>
      </c>
      <c r="CP2963" s="10">
        <v>2.5969583984109E-2</v>
      </c>
      <c r="CQ2963" s="10">
        <v>1.7</v>
      </c>
      <c r="CR2963" s="10">
        <v>10.6</v>
      </c>
      <c r="CS2963" s="10">
        <v>0.55470019622522904</v>
      </c>
      <c r="CT2963" s="10">
        <v>1.93498861058067E-2</v>
      </c>
      <c r="CU2963" s="10">
        <v>2.9024829158710099E-2</v>
      </c>
      <c r="CV2963" s="10">
        <v>1.9</v>
      </c>
      <c r="CW2963" s="10">
        <v>10.6</v>
      </c>
      <c r="CX2963" s="10">
        <v>0.55470019622522904</v>
      </c>
      <c r="CY2963" s="10">
        <v>2948</v>
      </c>
      <c r="CZ2963" s="10" t="s">
        <v>297</v>
      </c>
      <c r="DA2963" s="10">
        <v>0.319993411165164</v>
      </c>
      <c r="DB2963" s="10">
        <v>7.1109646925591893E-2</v>
      </c>
      <c r="DC2963" s="10">
        <v>18.5</v>
      </c>
      <c r="DD2963" s="10">
        <v>10.23</v>
      </c>
      <c r="DE2963" s="10">
        <v>0.97618706018395296</v>
      </c>
      <c r="DF2963" s="10">
        <v>0.39321547000218399</v>
      </c>
      <c r="DG2963" s="10">
        <v>7.86430940004368E-2</v>
      </c>
      <c r="DH2963" s="10">
        <v>22.9</v>
      </c>
      <c r="DI2963" s="10">
        <v>10.11</v>
      </c>
      <c r="DJ2963" s="10">
        <v>0.98058067569092</v>
      </c>
      <c r="DK2963" s="10">
        <v>0.39862307678661701</v>
      </c>
      <c r="DL2963" s="10">
        <v>7.6730263606813606E-2</v>
      </c>
      <c r="DM2963" s="10">
        <v>23</v>
      </c>
      <c r="DN2963" s="10">
        <v>10.19</v>
      </c>
      <c r="DO2963" s="10">
        <v>0.98197354903763301</v>
      </c>
    </row>
    <row r="2964" spans="1:119" x14ac:dyDescent="0.25">
      <c r="A2964" s="10">
        <v>2984</v>
      </c>
      <c r="R2964" s="10">
        <v>3017</v>
      </c>
      <c r="S2964" s="10" t="s">
        <v>43</v>
      </c>
      <c r="AI2964" s="10">
        <v>3017</v>
      </c>
      <c r="AJ2964" s="10" t="s">
        <v>43</v>
      </c>
      <c r="AZ2964" s="10">
        <v>2993</v>
      </c>
      <c r="BA2964" s="10" t="s">
        <v>304</v>
      </c>
      <c r="BB2964" s="10">
        <v>2.2847178966596899E-2</v>
      </c>
      <c r="BC2964" s="10">
        <v>2.53857544073299E-3</v>
      </c>
      <c r="BD2964" s="10">
        <v>1.2</v>
      </c>
      <c r="BE2964" s="10">
        <v>11.06</v>
      </c>
      <c r="BF2964" s="10">
        <v>0.99388373467361901</v>
      </c>
      <c r="BG2964" s="10">
        <v>7.4267494984643995E-2</v>
      </c>
      <c r="BH2964" s="10">
        <v>1.8566873746160999E-2</v>
      </c>
      <c r="BI2964" s="10">
        <v>4.0999999999999996</v>
      </c>
      <c r="BJ2964" s="10">
        <v>10.78</v>
      </c>
      <c r="BK2964" s="10">
        <v>0.97014250014533199</v>
      </c>
      <c r="BL2964" s="10">
        <v>9.2184029058262798E-2</v>
      </c>
      <c r="BM2964" s="10">
        <v>1.0242669895362501E-2</v>
      </c>
      <c r="BN2964" s="10">
        <v>5.0999999999999996</v>
      </c>
      <c r="BO2964" s="10">
        <v>10.5</v>
      </c>
      <c r="BP2964" s="10">
        <v>0.99388373467361901</v>
      </c>
      <c r="BQ2964" s="10">
        <v>2983</v>
      </c>
      <c r="BR2964" s="10" t="s">
        <v>300</v>
      </c>
      <c r="BS2964" s="10">
        <v>0.14093150672171301</v>
      </c>
      <c r="BT2964" s="10">
        <v>1.0676629297099499E-2</v>
      </c>
      <c r="BU2964" s="10">
        <v>8</v>
      </c>
      <c r="BV2964" s="10">
        <v>10.199999999999999</v>
      </c>
      <c r="BW2964" s="10">
        <v>0.99714268802795003</v>
      </c>
      <c r="BX2964" s="10">
        <v>0.14095481818674399</v>
      </c>
      <c r="BY2964" s="10">
        <v>1.03643248666724E-2</v>
      </c>
      <c r="BZ2964" s="10">
        <v>8</v>
      </c>
      <c r="CA2964" s="10">
        <v>10.199999999999999</v>
      </c>
      <c r="CB2964" s="10">
        <v>0.99730762529033601</v>
      </c>
      <c r="CC2964" s="10">
        <v>1.7613400092364902E-2</v>
      </c>
      <c r="CD2964" s="10">
        <v>1.37409504266676E-3</v>
      </c>
      <c r="CE2964" s="10">
        <v>1</v>
      </c>
      <c r="CF2964" s="10">
        <v>10.199999999999999</v>
      </c>
      <c r="CG2964" s="10">
        <v>0.99697071418347405</v>
      </c>
      <c r="CH2964" s="10">
        <v>2981</v>
      </c>
      <c r="CI2964" s="10" t="s">
        <v>299</v>
      </c>
      <c r="CM2964" s="10">
        <v>10.7</v>
      </c>
      <c r="CN2964" s="10">
        <v>0.93</v>
      </c>
      <c r="CR2964" s="10">
        <v>10.6</v>
      </c>
      <c r="CS2964" s="10">
        <v>0.93</v>
      </c>
      <c r="CW2964" s="10">
        <v>10.6</v>
      </c>
      <c r="CX2964" s="10">
        <v>0.93</v>
      </c>
      <c r="CY2964" s="10">
        <v>2949</v>
      </c>
      <c r="CZ2964" s="10" t="s">
        <v>310</v>
      </c>
    </row>
    <row r="2965" spans="1:119" x14ac:dyDescent="0.25">
      <c r="A2965" s="10">
        <v>2985</v>
      </c>
      <c r="R2965" s="10">
        <v>3018</v>
      </c>
      <c r="S2965" s="10" t="s">
        <v>284</v>
      </c>
      <c r="AI2965" s="10">
        <v>3018</v>
      </c>
      <c r="AJ2965" s="10" t="s">
        <v>284</v>
      </c>
      <c r="AZ2965" s="10">
        <v>2994</v>
      </c>
      <c r="BA2965" s="10" t="s">
        <v>305</v>
      </c>
      <c r="BB2965" s="10">
        <v>4.2534247108407003E-2</v>
      </c>
      <c r="BC2965" s="10">
        <v>5.9075343206120901E-2</v>
      </c>
      <c r="BD2965" s="10">
        <v>3.8</v>
      </c>
      <c r="BE2965" s="10">
        <v>11.06</v>
      </c>
      <c r="BF2965" s="10">
        <v>0.58430472584507598</v>
      </c>
      <c r="BG2965" s="10">
        <v>7.3392668413296197E-2</v>
      </c>
      <c r="BH2965" s="10">
        <v>0.119263086171606</v>
      </c>
      <c r="BI2965" s="10">
        <v>7.5</v>
      </c>
      <c r="BJ2965" s="10">
        <v>10.78</v>
      </c>
      <c r="BK2965" s="10">
        <v>0.52409742566433504</v>
      </c>
      <c r="BL2965" s="10">
        <v>9.2038230271501001E-2</v>
      </c>
      <c r="BM2965" s="10">
        <v>0.135350338634561</v>
      </c>
      <c r="BN2965" s="10">
        <v>9</v>
      </c>
      <c r="BO2965" s="10">
        <v>10.5</v>
      </c>
      <c r="BP2965" s="10">
        <v>0.56231002140727904</v>
      </c>
      <c r="BQ2965" s="10">
        <v>2984</v>
      </c>
      <c r="BR2965" s="10" t="s">
        <v>321</v>
      </c>
      <c r="BV2965" s="10">
        <v>10.1</v>
      </c>
      <c r="CA2965" s="10">
        <v>10.1</v>
      </c>
      <c r="CF2965" s="10">
        <v>10.199999999999999</v>
      </c>
      <c r="CH2965" s="10">
        <v>2982</v>
      </c>
      <c r="CI2965" s="10" t="s">
        <v>319</v>
      </c>
      <c r="CJ2965" s="10">
        <v>0.100193689247895</v>
      </c>
      <c r="CK2965" s="10">
        <v>0.10420143681781099</v>
      </c>
      <c r="CL2965" s="10">
        <v>7.8</v>
      </c>
      <c r="CM2965" s="10">
        <v>10.7</v>
      </c>
      <c r="CN2965" s="10">
        <v>0.69310871625178505</v>
      </c>
      <c r="CO2965" s="10">
        <v>0.172941635956472</v>
      </c>
      <c r="CP2965" s="10">
        <v>0.15086398030245399</v>
      </c>
      <c r="CQ2965" s="10">
        <v>12.5</v>
      </c>
      <c r="CR2965" s="10">
        <v>10.6</v>
      </c>
      <c r="CS2965" s="10">
        <v>0.75356905715896705</v>
      </c>
      <c r="CT2965" s="10">
        <v>0.137591018150579</v>
      </c>
      <c r="CU2965" s="10">
        <v>0.12972867425626</v>
      </c>
      <c r="CV2965" s="10">
        <v>10.3</v>
      </c>
      <c r="CW2965" s="10">
        <v>10.6</v>
      </c>
      <c r="CX2965" s="10">
        <v>0.72758940618530599</v>
      </c>
      <c r="CY2965" s="10">
        <v>2950</v>
      </c>
      <c r="CZ2965" s="10" t="s">
        <v>316</v>
      </c>
    </row>
    <row r="2966" spans="1:119" x14ac:dyDescent="0.25">
      <c r="A2966" s="10">
        <v>2986</v>
      </c>
      <c r="R2966" s="10">
        <v>3019</v>
      </c>
      <c r="S2966" s="10" t="s">
        <v>304</v>
      </c>
      <c r="T2966" s="10">
        <v>0.32047101992050597</v>
      </c>
      <c r="U2966" s="10">
        <v>0.23954399468805501</v>
      </c>
      <c r="V2966" s="10">
        <v>21</v>
      </c>
      <c r="W2966" s="10">
        <v>11</v>
      </c>
      <c r="X2966" s="10">
        <v>0.80096982518864901</v>
      </c>
      <c r="Y2966" s="10">
        <v>0.46985783876569498</v>
      </c>
      <c r="Z2966" s="10">
        <v>0.32547444039498602</v>
      </c>
      <c r="AA2966" s="10">
        <v>30</v>
      </c>
      <c r="AB2966" s="10">
        <v>11</v>
      </c>
      <c r="AC2966" s="10">
        <v>0.82203802937039405</v>
      </c>
      <c r="AD2966" s="10">
        <v>0.46089557909218098</v>
      </c>
      <c r="AE2966" s="10">
        <v>0.22847815031920099</v>
      </c>
      <c r="AF2966" s="10">
        <v>27</v>
      </c>
      <c r="AG2966" s="10">
        <v>11</v>
      </c>
      <c r="AH2966" s="10">
        <v>0.89595349042821204</v>
      </c>
      <c r="AI2966" s="10">
        <v>3019</v>
      </c>
      <c r="AJ2966" s="10" t="s">
        <v>304</v>
      </c>
      <c r="AK2966" s="10">
        <v>0.35551966137045099</v>
      </c>
      <c r="AL2966" s="10">
        <v>0.46075348113610398</v>
      </c>
      <c r="AM2966" s="10">
        <v>30</v>
      </c>
      <c r="AN2966" s="10">
        <v>11.2</v>
      </c>
      <c r="AO2966" s="10">
        <v>0.610890988673913</v>
      </c>
      <c r="AP2966" s="10">
        <v>0.38720155801580503</v>
      </c>
      <c r="AQ2966" s="10">
        <v>0.42044613622928501</v>
      </c>
      <c r="AR2966" s="10">
        <v>30</v>
      </c>
      <c r="AS2966" s="10">
        <v>11</v>
      </c>
      <c r="AT2966" s="10">
        <v>0.67742704166990197</v>
      </c>
      <c r="AU2966" s="10">
        <v>0.29452538702842901</v>
      </c>
      <c r="AV2966" s="10">
        <v>0.42176035422470998</v>
      </c>
      <c r="AW2966" s="10">
        <v>27</v>
      </c>
      <c r="AX2966" s="10">
        <v>11</v>
      </c>
      <c r="AY2966" s="10">
        <v>0.57253976930654005</v>
      </c>
      <c r="AZ2966" s="10">
        <v>2995</v>
      </c>
      <c r="BA2966" s="10" t="s">
        <v>288</v>
      </c>
      <c r="BB2966" s="10">
        <v>0.21683641219416799</v>
      </c>
      <c r="BC2966" s="10">
        <v>0.21390619040775999</v>
      </c>
      <c r="BD2966" s="10">
        <v>15.9</v>
      </c>
      <c r="BE2966" s="10">
        <v>11.06</v>
      </c>
      <c r="BF2966" s="10">
        <v>0.71190055927312101</v>
      </c>
      <c r="BG2966" s="10">
        <v>0.336272647208822</v>
      </c>
      <c r="BH2966" s="10">
        <v>0.31833810602435197</v>
      </c>
      <c r="BI2966" s="10">
        <v>24.8</v>
      </c>
      <c r="BJ2966" s="10">
        <v>10.78</v>
      </c>
      <c r="BK2966" s="10">
        <v>0.72620707173948695</v>
      </c>
      <c r="BL2966" s="10">
        <v>0.43032073703157803</v>
      </c>
      <c r="BM2966" s="10">
        <v>0.41310790755031501</v>
      </c>
      <c r="BN2966" s="10">
        <v>32.799999999999997</v>
      </c>
      <c r="BO2966" s="10">
        <v>10.5</v>
      </c>
      <c r="BP2966" s="10">
        <v>0.72138732103095204</v>
      </c>
      <c r="BQ2966" s="10">
        <v>2985</v>
      </c>
      <c r="BR2966" s="10" t="s">
        <v>717</v>
      </c>
      <c r="BS2966" s="10">
        <v>2.5184592390736298</v>
      </c>
      <c r="BT2966" s="10">
        <v>0.37776888586104401</v>
      </c>
      <c r="BU2966" s="10">
        <v>13</v>
      </c>
      <c r="BV2966" s="10">
        <v>113.1</v>
      </c>
      <c r="BW2966" s="10">
        <v>0.98893635286829795</v>
      </c>
      <c r="BX2966" s="10">
        <v>2.92662390723916</v>
      </c>
      <c r="BY2966" s="10">
        <v>0.38173355311815199</v>
      </c>
      <c r="BZ2966" s="10">
        <v>15</v>
      </c>
      <c r="CA2966" s="10">
        <v>113.6</v>
      </c>
      <c r="CB2966" s="10">
        <v>0.991600411186222</v>
      </c>
      <c r="CC2966" s="10">
        <v>3.17089828155689</v>
      </c>
      <c r="CD2966" s="10">
        <v>0.47563474223353303</v>
      </c>
      <c r="CE2966" s="10">
        <v>16</v>
      </c>
      <c r="CF2966" s="10">
        <v>115.7</v>
      </c>
      <c r="CG2966" s="10">
        <v>0.98893635286829795</v>
      </c>
      <c r="CH2966" s="10">
        <v>2983</v>
      </c>
      <c r="CI2966" s="10" t="s">
        <v>300</v>
      </c>
      <c r="CJ2966" s="10">
        <v>6.69157878893498E-3</v>
      </c>
      <c r="CK2966" s="10">
        <v>5.5763156574458097E-3</v>
      </c>
      <c r="CL2966" s="10">
        <v>0.47</v>
      </c>
      <c r="CM2966" s="10">
        <v>10.7</v>
      </c>
      <c r="CN2966" s="10">
        <v>0.76822127959737596</v>
      </c>
      <c r="CO2966" s="10">
        <v>5.9238235769215703E-3</v>
      </c>
      <c r="CP2966" s="10">
        <v>4.9365196474346401E-3</v>
      </c>
      <c r="CQ2966" s="10">
        <v>0.42</v>
      </c>
      <c r="CR2966" s="10">
        <v>10.6</v>
      </c>
      <c r="CS2966" s="10">
        <v>0.76822127959737596</v>
      </c>
      <c r="CT2966" s="10">
        <v>6.7700840879103604E-3</v>
      </c>
      <c r="CU2966" s="10">
        <v>5.6417367399253003E-3</v>
      </c>
      <c r="CV2966" s="10">
        <v>0.48</v>
      </c>
      <c r="CW2966" s="10">
        <v>10.6</v>
      </c>
      <c r="CX2966" s="10">
        <v>0.76822127959737596</v>
      </c>
      <c r="CY2966" s="10">
        <v>2951</v>
      </c>
      <c r="CZ2966" s="10" t="s">
        <v>311</v>
      </c>
      <c r="DA2966" s="10">
        <v>0.450293466091853</v>
      </c>
      <c r="DB2966" s="10">
        <v>6.7852440096032501E-2</v>
      </c>
      <c r="DC2966" s="10">
        <v>25.6</v>
      </c>
      <c r="DD2966" s="10">
        <v>10.27</v>
      </c>
      <c r="DE2966" s="10">
        <v>0.98883677375875101</v>
      </c>
      <c r="DF2966" s="10">
        <v>0.47172323226450102</v>
      </c>
      <c r="DG2966" s="10">
        <v>9.2659920623383907E-2</v>
      </c>
      <c r="DH2966" s="10">
        <v>27.7</v>
      </c>
      <c r="DI2966" s="10">
        <v>10.02</v>
      </c>
      <c r="DJ2966" s="10">
        <v>0.98124882052108697</v>
      </c>
      <c r="DK2966" s="10">
        <v>0.30724265477662199</v>
      </c>
      <c r="DL2966" s="10">
        <v>4.8709201367025501E-2</v>
      </c>
      <c r="DM2966" s="10">
        <v>17.8</v>
      </c>
      <c r="DN2966" s="10">
        <v>10.09</v>
      </c>
      <c r="DO2966" s="10">
        <v>0.98766511197992202</v>
      </c>
    </row>
    <row r="2967" spans="1:119" x14ac:dyDescent="0.25">
      <c r="A2967" s="10">
        <v>2987</v>
      </c>
      <c r="R2967" s="10">
        <v>3020</v>
      </c>
      <c r="S2967" s="10" t="s">
        <v>305</v>
      </c>
      <c r="T2967" s="10">
        <v>3.1705374453407299E-2</v>
      </c>
      <c r="U2967" s="10">
        <v>2.1136916302271502E-2</v>
      </c>
      <c r="V2967" s="10">
        <v>2</v>
      </c>
      <c r="W2967" s="10">
        <v>11</v>
      </c>
      <c r="X2967" s="10">
        <v>0.83205029433784405</v>
      </c>
      <c r="Y2967" s="10">
        <v>0.23036497195660799</v>
      </c>
      <c r="Z2967" s="10">
        <v>0.19964964236239399</v>
      </c>
      <c r="AA2967" s="10">
        <v>16</v>
      </c>
      <c r="AB2967" s="10">
        <v>11</v>
      </c>
      <c r="AC2967" s="10">
        <v>0.75568908278981795</v>
      </c>
      <c r="AD2967" s="10">
        <v>3.4294605989863801E-2</v>
      </c>
      <c r="AE2967" s="10">
        <v>4.5726141319818302E-2</v>
      </c>
      <c r="AF2967" s="10">
        <v>3</v>
      </c>
      <c r="AG2967" s="10">
        <v>11</v>
      </c>
      <c r="AH2967" s="10">
        <v>0.6</v>
      </c>
      <c r="AI2967" s="10">
        <v>3020</v>
      </c>
      <c r="AJ2967" s="10" t="s">
        <v>305</v>
      </c>
      <c r="AK2967" s="10">
        <v>0.28700482893902601</v>
      </c>
      <c r="AL2967" s="10">
        <v>0.118178458974893</v>
      </c>
      <c r="AM2967" s="10">
        <v>16</v>
      </c>
      <c r="AN2967" s="10">
        <v>11.2</v>
      </c>
      <c r="AO2967" s="10">
        <v>0.92467809847471605</v>
      </c>
      <c r="AP2967" s="10">
        <v>0.28596650201704099</v>
      </c>
      <c r="AQ2967" s="10">
        <v>0.18930176894085801</v>
      </c>
      <c r="AR2967" s="10">
        <v>18</v>
      </c>
      <c r="AS2967" s="10">
        <v>11</v>
      </c>
      <c r="AT2967" s="10">
        <v>0.83385271171087905</v>
      </c>
      <c r="AU2967" s="10">
        <v>0.301353231723621</v>
      </c>
      <c r="AV2967" s="10">
        <v>0.118714909466881</v>
      </c>
      <c r="AW2967" s="10">
        <v>17</v>
      </c>
      <c r="AX2967" s="10">
        <v>11</v>
      </c>
      <c r="AY2967" s="10">
        <v>0.93040839281709198</v>
      </c>
      <c r="AZ2967" s="10">
        <v>2996</v>
      </c>
      <c r="BA2967" s="10" t="s">
        <v>296</v>
      </c>
      <c r="BB2967" s="10">
        <v>7.8478326143873206E-2</v>
      </c>
      <c r="BC2967" s="10">
        <v>0.10156018677442399</v>
      </c>
      <c r="BD2967" s="10">
        <v>6.7</v>
      </c>
      <c r="BE2967" s="10">
        <v>11.06</v>
      </c>
      <c r="BF2967" s="10">
        <v>0.61144750107576595</v>
      </c>
      <c r="BG2967" s="10">
        <v>7.5552448114973594E-2</v>
      </c>
      <c r="BH2967" s="10">
        <v>9.49802204873956E-2</v>
      </c>
      <c r="BI2967" s="10">
        <v>6.5</v>
      </c>
      <c r="BJ2967" s="10">
        <v>10.78</v>
      </c>
      <c r="BK2967" s="10">
        <v>0.622523565821539</v>
      </c>
      <c r="BL2967" s="10">
        <v>8.6156239129755494E-2</v>
      </c>
      <c r="BM2967" s="10">
        <v>0.103387486955707</v>
      </c>
      <c r="BN2967" s="10">
        <v>7.4</v>
      </c>
      <c r="BO2967" s="10">
        <v>10.5</v>
      </c>
      <c r="BP2967" s="10">
        <v>0.64018439966448004</v>
      </c>
      <c r="BQ2967" s="10">
        <v>2986</v>
      </c>
      <c r="BR2967" s="10" t="s">
        <v>718</v>
      </c>
      <c r="BS2967" s="10">
        <v>12.606</v>
      </c>
      <c r="BT2967" s="10">
        <v>2.3759999999999999</v>
      </c>
      <c r="BU2967" s="10">
        <v>65.483884878092795</v>
      </c>
      <c r="BV2967" s="10">
        <v>113.1</v>
      </c>
      <c r="BW2967" s="10">
        <v>0.98269700891726497</v>
      </c>
      <c r="BX2967" s="10">
        <v>12.144</v>
      </c>
      <c r="BY2967" s="10">
        <v>1.9139999999999999</v>
      </c>
      <c r="BZ2967" s="10">
        <v>62.481427016192299</v>
      </c>
      <c r="CA2967" s="10">
        <v>113.6</v>
      </c>
      <c r="CB2967" s="10">
        <v>0.98780645534503198</v>
      </c>
      <c r="CC2967" s="10">
        <v>12.54</v>
      </c>
      <c r="CD2967" s="10">
        <v>1.65</v>
      </c>
      <c r="CE2967" s="10">
        <v>63.114747844020798</v>
      </c>
      <c r="CF2967" s="10">
        <v>115.7</v>
      </c>
      <c r="CG2967" s="10">
        <v>0.99145429554254405</v>
      </c>
      <c r="CH2967" s="10">
        <v>2984</v>
      </c>
      <c r="CI2967" s="10" t="s">
        <v>321</v>
      </c>
      <c r="CM2967" s="10">
        <v>10.7</v>
      </c>
      <c r="CN2967" s="10">
        <v>0.93</v>
      </c>
      <c r="CR2967" s="10">
        <v>10.6</v>
      </c>
      <c r="CS2967" s="10">
        <v>0.93</v>
      </c>
      <c r="CW2967" s="10">
        <v>10.6</v>
      </c>
      <c r="CX2967" s="10">
        <v>0.93</v>
      </c>
      <c r="CY2967" s="10">
        <v>2952</v>
      </c>
      <c r="CZ2967" s="10" t="s">
        <v>321</v>
      </c>
    </row>
    <row r="2968" spans="1:119" x14ac:dyDescent="0.25">
      <c r="A2968" s="10">
        <v>2988</v>
      </c>
      <c r="R2968" s="10">
        <v>3021</v>
      </c>
      <c r="S2968" s="10" t="s">
        <v>315</v>
      </c>
      <c r="T2968" s="10">
        <v>3.1644577898035401E-3</v>
      </c>
      <c r="U2968" s="10">
        <v>3.7973493477642499E-2</v>
      </c>
      <c r="V2968" s="10">
        <v>2</v>
      </c>
      <c r="W2968" s="10">
        <v>11</v>
      </c>
      <c r="X2968" s="10">
        <v>8.3045479853740001E-2</v>
      </c>
      <c r="AD2968" s="10">
        <v>1.0568458151135701E-2</v>
      </c>
      <c r="AE2968" s="10">
        <v>1.58526872267035E-2</v>
      </c>
      <c r="AF2968" s="10">
        <v>1</v>
      </c>
      <c r="AG2968" s="10">
        <v>11</v>
      </c>
      <c r="AH2968" s="10">
        <v>0.55470019622522904</v>
      </c>
      <c r="AI2968" s="10">
        <v>3021</v>
      </c>
      <c r="AJ2968" s="10" t="s">
        <v>315</v>
      </c>
      <c r="AK2968" s="10">
        <v>5.7017717105280197E-2</v>
      </c>
      <c r="AL2968" s="10">
        <v>5.2631738866412502E-2</v>
      </c>
      <c r="AM2968" s="10">
        <v>4</v>
      </c>
      <c r="AN2968" s="10">
        <v>11.2</v>
      </c>
      <c r="AO2968" s="10">
        <v>0.73480344462748803</v>
      </c>
      <c r="AP2968" s="10">
        <v>6.48216731893623E-2</v>
      </c>
      <c r="AQ2968" s="10">
        <v>6.9807955742390404E-2</v>
      </c>
      <c r="AR2968" s="10">
        <v>5</v>
      </c>
      <c r="AS2968" s="10">
        <v>11</v>
      </c>
      <c r="AT2968" s="10">
        <v>0.68045109936727799</v>
      </c>
      <c r="AU2968" s="10">
        <v>0.14008795488522999</v>
      </c>
      <c r="AV2968" s="10">
        <v>9.8885615213103406E-2</v>
      </c>
      <c r="AW2968" s="10">
        <v>9</v>
      </c>
      <c r="AX2968" s="10">
        <v>11</v>
      </c>
      <c r="AY2968" s="10">
        <v>0.81696786326476201</v>
      </c>
      <c r="AZ2968" s="10">
        <v>2997</v>
      </c>
      <c r="BA2968" s="10" t="s">
        <v>298</v>
      </c>
      <c r="BQ2968" s="10">
        <v>2987</v>
      </c>
      <c r="BR2968" s="10" t="s">
        <v>719</v>
      </c>
      <c r="BS2968" s="10">
        <v>1.1879999999999999</v>
      </c>
      <c r="BT2968" s="10">
        <v>3.1680000000000001</v>
      </c>
      <c r="BU2968" s="10">
        <v>17.488107551273298</v>
      </c>
      <c r="BV2968" s="10">
        <v>111.7</v>
      </c>
      <c r="BW2968" s="10">
        <v>0.35112344158839198</v>
      </c>
      <c r="BX2968" s="10">
        <v>1.1879999999999999</v>
      </c>
      <c r="BY2968" s="10">
        <v>3.6960000000000002</v>
      </c>
      <c r="BZ2968" s="10">
        <v>19.6787556658754</v>
      </c>
      <c r="CA2968" s="10">
        <v>113.9</v>
      </c>
      <c r="CB2968" s="10">
        <v>0.30600918041312097</v>
      </c>
      <c r="CC2968" s="10">
        <v>1.056</v>
      </c>
      <c r="CD2968" s="10">
        <v>2.9039999999999999</v>
      </c>
      <c r="CE2968" s="10">
        <v>15.5268570415907</v>
      </c>
      <c r="CF2968" s="10">
        <v>114.9</v>
      </c>
      <c r="CG2968" s="10">
        <v>0.34174306308670399</v>
      </c>
      <c r="CH2968" s="10">
        <v>2985</v>
      </c>
      <c r="CI2968" s="10" t="s">
        <v>717</v>
      </c>
      <c r="CJ2968" s="10">
        <v>-2.1</v>
      </c>
      <c r="CK2968" s="10">
        <v>0</v>
      </c>
      <c r="CL2968" s="10">
        <v>10</v>
      </c>
      <c r="CM2968" s="10">
        <v>115.2</v>
      </c>
      <c r="CN2968" s="10">
        <v>1</v>
      </c>
      <c r="CO2968" s="10">
        <v>-2.1</v>
      </c>
      <c r="CP2968" s="10">
        <v>0.4</v>
      </c>
      <c r="CQ2968" s="10">
        <v>10</v>
      </c>
      <c r="CR2968" s="10">
        <v>115.6</v>
      </c>
      <c r="CS2968" s="10">
        <v>1</v>
      </c>
      <c r="CT2968" s="10">
        <v>-2.2999999999999998</v>
      </c>
      <c r="CU2968" s="10">
        <v>0.2</v>
      </c>
      <c r="CV2968" s="10">
        <v>11</v>
      </c>
      <c r="CW2968" s="10">
        <v>117.2</v>
      </c>
      <c r="CX2968" s="10">
        <v>1</v>
      </c>
      <c r="CY2968" s="10">
        <v>2954</v>
      </c>
      <c r="CZ2968" s="10" t="s">
        <v>317</v>
      </c>
      <c r="DD2968" s="10">
        <v>10.27</v>
      </c>
      <c r="DE2968" s="10">
        <v>0.93</v>
      </c>
      <c r="DI2968" s="10">
        <v>10.02</v>
      </c>
      <c r="DJ2968" s="10">
        <v>0.93</v>
      </c>
      <c r="DN2968" s="10">
        <v>10.09</v>
      </c>
      <c r="DO2968" s="10">
        <v>0.93</v>
      </c>
    </row>
    <row r="2969" spans="1:119" x14ac:dyDescent="0.25">
      <c r="A2969" s="10">
        <v>2989</v>
      </c>
      <c r="R2969" s="10">
        <v>3022</v>
      </c>
      <c r="S2969" s="10" t="s">
        <v>290</v>
      </c>
      <c r="AI2969" s="10">
        <v>3022</v>
      </c>
      <c r="AJ2969" s="10" t="s">
        <v>290</v>
      </c>
      <c r="AW2969" s="10" t="s">
        <v>825</v>
      </c>
      <c r="AX2969" s="10">
        <v>11</v>
      </c>
      <c r="AY2969" s="10">
        <v>0.93</v>
      </c>
      <c r="AZ2969" s="10">
        <v>2998</v>
      </c>
      <c r="BA2969" s="10" t="s">
        <v>299</v>
      </c>
      <c r="BQ2969" s="10">
        <v>2988</v>
      </c>
      <c r="BR2969" s="10" t="s">
        <v>720</v>
      </c>
      <c r="BS2969" s="10">
        <v>8.7119999999999997</v>
      </c>
      <c r="BT2969" s="10">
        <v>3.4319999999999999</v>
      </c>
      <c r="BU2969" s="10">
        <v>47.7992426065384</v>
      </c>
      <c r="BV2969" s="10">
        <v>113.1</v>
      </c>
      <c r="BW2969" s="10">
        <v>0.93040839281709198</v>
      </c>
      <c r="BX2969" s="10">
        <v>11.484</v>
      </c>
      <c r="BY2969" s="10">
        <v>1.32</v>
      </c>
      <c r="BZ2969" s="10">
        <v>58.749522530316497</v>
      </c>
      <c r="CA2969" s="10">
        <v>113.6</v>
      </c>
      <c r="CB2969" s="10">
        <v>0.993458851833112</v>
      </c>
      <c r="CC2969" s="10">
        <v>9.3719999999999999</v>
      </c>
      <c r="CD2969" s="10">
        <v>2.2440000000000002</v>
      </c>
      <c r="CE2969" s="10">
        <v>48.088756761798301</v>
      </c>
      <c r="CF2969" s="10">
        <v>115.7</v>
      </c>
      <c r="CG2969" s="10">
        <v>0.97251149691521399</v>
      </c>
      <c r="CH2969" s="10">
        <v>2986</v>
      </c>
      <c r="CI2969" s="10" t="s">
        <v>718</v>
      </c>
      <c r="CJ2969" s="10">
        <v>1.53758453891527</v>
      </c>
      <c r="CK2969" s="10">
        <v>0.240964741173289</v>
      </c>
      <c r="CL2969" s="10">
        <v>7.8</v>
      </c>
      <c r="CM2969" s="10">
        <v>115.2</v>
      </c>
      <c r="CN2969" s="10">
        <v>0.98794164824223096</v>
      </c>
      <c r="CO2969" s="10">
        <v>1.32863608193198</v>
      </c>
      <c r="CP2969" s="10">
        <v>0.18539108119981099</v>
      </c>
      <c r="CQ2969" s="10">
        <v>6.7</v>
      </c>
      <c r="CR2969" s="10">
        <v>115.6</v>
      </c>
      <c r="CS2969" s="10">
        <v>0.99040489536548904</v>
      </c>
      <c r="CT2969" s="10">
        <v>0.74099937373008995</v>
      </c>
      <c r="CU2969" s="10">
        <v>0.12268201551822699</v>
      </c>
      <c r="CV2969" s="10">
        <v>3.7</v>
      </c>
      <c r="CW2969" s="10">
        <v>117.2</v>
      </c>
      <c r="CX2969" s="10">
        <v>0.986569937949478</v>
      </c>
      <c r="CY2969" s="10">
        <v>2955</v>
      </c>
      <c r="CZ2969" s="10" t="s">
        <v>313</v>
      </c>
      <c r="DD2969" s="10">
        <v>10.27</v>
      </c>
      <c r="DE2969" s="10">
        <v>0.93</v>
      </c>
      <c r="DI2969" s="10">
        <v>10.02</v>
      </c>
      <c r="DJ2969" s="10">
        <v>0.93</v>
      </c>
      <c r="DN2969" s="10">
        <v>10.09</v>
      </c>
      <c r="DO2969" s="10">
        <v>0.93</v>
      </c>
    </row>
    <row r="2970" spans="1:119" x14ac:dyDescent="0.25">
      <c r="A2970" s="10">
        <v>2990</v>
      </c>
      <c r="R2970" s="10">
        <v>3023</v>
      </c>
      <c r="S2970" s="10" t="s">
        <v>684</v>
      </c>
      <c r="T2970" s="10">
        <v>0.22193762117385099</v>
      </c>
      <c r="U2970" s="10">
        <v>0.14795841411590099</v>
      </c>
      <c r="V2970" s="10">
        <v>14</v>
      </c>
      <c r="W2970" s="10">
        <v>11</v>
      </c>
      <c r="X2970" s="10">
        <v>0.83205029433784405</v>
      </c>
      <c r="Y2970" s="10">
        <v>0.412169867894294</v>
      </c>
      <c r="Z2970" s="10">
        <v>0.274779911929529</v>
      </c>
      <c r="AA2970" s="10">
        <v>26</v>
      </c>
      <c r="AB2970" s="10">
        <v>11</v>
      </c>
      <c r="AC2970" s="10">
        <v>0.83205029433784405</v>
      </c>
      <c r="AD2970" s="10">
        <v>0.28534837008066499</v>
      </c>
      <c r="AE2970" s="10">
        <v>0.190232246720443</v>
      </c>
      <c r="AF2970" s="10">
        <v>18</v>
      </c>
      <c r="AG2970" s="10">
        <v>11</v>
      </c>
      <c r="AH2970" s="10">
        <v>0.83205029433784405</v>
      </c>
      <c r="AI2970" s="10">
        <v>3023</v>
      </c>
      <c r="AJ2970" s="10" t="s">
        <v>684</v>
      </c>
      <c r="AK2970" s="10">
        <v>5.8068010171778199E-2</v>
      </c>
      <c r="AL2970" s="10">
        <v>3.87120067811855E-3</v>
      </c>
      <c r="AM2970" s="10">
        <v>3</v>
      </c>
      <c r="AN2970" s="10">
        <v>11.2</v>
      </c>
      <c r="AO2970" s="10">
        <v>0.99778515785660904</v>
      </c>
      <c r="AU2970" s="10">
        <v>5.3156639284288799E-2</v>
      </c>
      <c r="AV2970" s="10">
        <v>2.1262655713715502E-2</v>
      </c>
      <c r="AW2970" s="10">
        <v>3</v>
      </c>
      <c r="AX2970" s="10">
        <v>11</v>
      </c>
      <c r="AY2970" s="10">
        <v>0.93</v>
      </c>
      <c r="AZ2970" s="10">
        <v>2999</v>
      </c>
      <c r="BA2970" s="10" t="s">
        <v>309</v>
      </c>
      <c r="BQ2970" s="10">
        <v>2989</v>
      </c>
      <c r="BR2970" s="10" t="s">
        <v>702</v>
      </c>
      <c r="BS2970" s="10">
        <v>2.5871850758753201</v>
      </c>
      <c r="BT2970" s="10">
        <v>1.26772068717891</v>
      </c>
      <c r="BU2970" s="10">
        <v>45.1</v>
      </c>
      <c r="BV2970" s="10">
        <v>36.799999999999997</v>
      </c>
      <c r="BW2970" s="10">
        <v>0.9</v>
      </c>
      <c r="BX2970" s="10">
        <v>4.7982206778709102</v>
      </c>
      <c r="BY2970" s="10">
        <v>2.3511281321567501</v>
      </c>
      <c r="BZ2970" s="10">
        <v>84.1</v>
      </c>
      <c r="CA2970" s="10">
        <v>36.6</v>
      </c>
      <c r="CB2970" s="10">
        <v>0.9</v>
      </c>
      <c r="CC2970" s="10">
        <v>3.8054230113788901</v>
      </c>
      <c r="CD2970" s="10">
        <v>1.8646572755756601</v>
      </c>
      <c r="CE2970" s="10">
        <v>65.8</v>
      </c>
      <c r="CF2970" s="10">
        <v>37.1</v>
      </c>
      <c r="CG2970" s="10">
        <v>0.9</v>
      </c>
      <c r="CH2970" s="10">
        <v>2987</v>
      </c>
      <c r="CI2970" s="10" t="s">
        <v>719</v>
      </c>
      <c r="CJ2970" s="10">
        <v>5.016</v>
      </c>
      <c r="CK2970" s="10">
        <v>1.452</v>
      </c>
      <c r="CL2970" s="10">
        <v>26.539463752730299</v>
      </c>
      <c r="CM2970" s="10">
        <v>113.6</v>
      </c>
      <c r="CN2970" s="10">
        <v>0.960564264414561</v>
      </c>
      <c r="CO2970" s="10">
        <v>5.016</v>
      </c>
      <c r="CP2970" s="10">
        <v>1.452</v>
      </c>
      <c r="CQ2970" s="10">
        <v>26.3538730971168</v>
      </c>
      <c r="CR2970" s="10">
        <v>114.4</v>
      </c>
      <c r="CS2970" s="10">
        <v>0.960564264414561</v>
      </c>
      <c r="CT2970" s="10">
        <v>5.016</v>
      </c>
      <c r="CU2970" s="10">
        <v>1.452</v>
      </c>
      <c r="CV2970" s="10">
        <v>25.5715274156926</v>
      </c>
      <c r="CW2970" s="10">
        <v>117.9</v>
      </c>
      <c r="CX2970" s="10">
        <v>0.960564264414561</v>
      </c>
      <c r="CY2970" s="10">
        <v>2956</v>
      </c>
      <c r="CZ2970" s="10" t="s">
        <v>680</v>
      </c>
      <c r="DA2970" s="10">
        <v>3.6598429857698598</v>
      </c>
      <c r="DB2970" s="10">
        <v>0.46021977665369501</v>
      </c>
      <c r="DC2970" s="10">
        <v>340.2</v>
      </c>
      <c r="DD2970" s="10">
        <v>6.26</v>
      </c>
      <c r="DE2970" s="10">
        <v>0.99218620367364796</v>
      </c>
      <c r="DF2970" s="10">
        <v>3.5531491139504898</v>
      </c>
      <c r="DG2970" s="10">
        <v>0.43815326260660997</v>
      </c>
      <c r="DH2970" s="10">
        <v>335</v>
      </c>
      <c r="DI2970" s="10">
        <v>6.17</v>
      </c>
      <c r="DJ2970" s="10">
        <v>0.99248244873373703</v>
      </c>
      <c r="DK2970" s="10">
        <v>3.5506903753062899</v>
      </c>
      <c r="DL2970" s="10">
        <v>0.43100865827417301</v>
      </c>
      <c r="DM2970" s="10">
        <v>332</v>
      </c>
      <c r="DN2970" s="10">
        <v>6.22</v>
      </c>
      <c r="DO2970" s="10">
        <v>0.99271299538609303</v>
      </c>
    </row>
    <row r="2971" spans="1:119" x14ac:dyDescent="0.25">
      <c r="A2971" s="10">
        <v>2991</v>
      </c>
      <c r="R2971" s="10">
        <v>3024</v>
      </c>
      <c r="S2971" s="10" t="s">
        <v>307</v>
      </c>
      <c r="T2971" s="10">
        <v>5.9510195888050503E-2</v>
      </c>
      <c r="U2971" s="10">
        <v>4.76081567104404E-2</v>
      </c>
      <c r="V2971" s="10">
        <v>4</v>
      </c>
      <c r="W2971" s="10">
        <v>11</v>
      </c>
      <c r="X2971" s="10">
        <v>0.78086880944303005</v>
      </c>
      <c r="Y2971" s="10">
        <v>0.116306744369974</v>
      </c>
      <c r="Z2971" s="10">
        <v>0.12599897306747099</v>
      </c>
      <c r="AA2971" s="10">
        <v>9</v>
      </c>
      <c r="AB2971" s="10">
        <v>11</v>
      </c>
      <c r="AC2971" s="10">
        <v>0.67828010273306605</v>
      </c>
      <c r="AD2971" s="10">
        <v>4.9227410362870802E-2</v>
      </c>
      <c r="AE2971" s="10">
        <v>5.8177848610665397E-2</v>
      </c>
      <c r="AF2971" s="10">
        <v>4</v>
      </c>
      <c r="AG2971" s="10">
        <v>11</v>
      </c>
      <c r="AH2971" s="10">
        <v>0.64594224146617396</v>
      </c>
      <c r="AI2971" s="10">
        <v>3024</v>
      </c>
      <c r="AJ2971" s="10" t="s">
        <v>307</v>
      </c>
      <c r="AK2971" s="10">
        <v>0.112361771360188</v>
      </c>
      <c r="AL2971" s="10">
        <v>0.28933156125248399</v>
      </c>
      <c r="AM2971" s="10">
        <v>16</v>
      </c>
      <c r="AN2971" s="10">
        <v>11.2</v>
      </c>
      <c r="AO2971" s="10">
        <v>0.362009480699933</v>
      </c>
      <c r="AP2971" s="10">
        <v>0.38981535475145201</v>
      </c>
      <c r="AQ2971" s="10">
        <v>0.15592614190058099</v>
      </c>
      <c r="AR2971" s="10">
        <v>22</v>
      </c>
      <c r="AS2971" s="10">
        <v>11</v>
      </c>
      <c r="AT2971" s="10">
        <v>0.93</v>
      </c>
      <c r="AU2971" s="10">
        <v>0.30122095594430298</v>
      </c>
      <c r="AV2971" s="10">
        <v>0.120488382377721</v>
      </c>
      <c r="AW2971" s="10">
        <v>17</v>
      </c>
      <c r="AX2971" s="10">
        <v>11</v>
      </c>
      <c r="AY2971" s="10">
        <v>0.93</v>
      </c>
      <c r="AZ2971" s="10">
        <v>3000</v>
      </c>
      <c r="BA2971" s="10" t="s">
        <v>808</v>
      </c>
      <c r="BB2971" s="10">
        <v>4.4109734084860498E-2</v>
      </c>
      <c r="BC2971" s="10">
        <v>0.184458887991235</v>
      </c>
      <c r="BD2971" s="10">
        <v>3</v>
      </c>
      <c r="BE2971" s="10">
        <v>36.5</v>
      </c>
      <c r="BF2971" s="10">
        <v>0.23257321322170799</v>
      </c>
      <c r="BG2971" s="10">
        <v>0.14003220546588299</v>
      </c>
      <c r="BH2971" s="10">
        <v>0.21471604838102001</v>
      </c>
      <c r="BI2971" s="10">
        <v>4</v>
      </c>
      <c r="BJ2971" s="10">
        <v>37</v>
      </c>
      <c r="BK2971" s="10">
        <v>0.54626778054692204</v>
      </c>
      <c r="BL2971" s="10">
        <v>6.8165084086536404E-2</v>
      </c>
      <c r="BM2971" s="10">
        <v>0.17419965933226</v>
      </c>
      <c r="BN2971" s="10">
        <v>3</v>
      </c>
      <c r="BO2971" s="10">
        <v>36</v>
      </c>
      <c r="BP2971" s="10">
        <v>0.36439934858051198</v>
      </c>
      <c r="BQ2971" s="10">
        <v>2990</v>
      </c>
      <c r="BR2971" s="10" t="s">
        <v>703</v>
      </c>
      <c r="BS2971" s="10">
        <v>0.430241420600109</v>
      </c>
      <c r="BT2971" s="10">
        <v>0.210818296094053</v>
      </c>
      <c r="BU2971" s="10">
        <v>7.5</v>
      </c>
      <c r="BV2971" s="10">
        <v>36.799999999999997</v>
      </c>
      <c r="BW2971" s="10">
        <v>0.9</v>
      </c>
      <c r="BX2971" s="10">
        <v>0.51348378241186898</v>
      </c>
      <c r="BY2971" s="10">
        <v>0.25160705338181599</v>
      </c>
      <c r="BZ2971" s="10">
        <v>9</v>
      </c>
      <c r="CA2971" s="10">
        <v>36.6</v>
      </c>
      <c r="CB2971" s="10">
        <v>0.9</v>
      </c>
      <c r="CC2971" s="10">
        <v>0.51471527053605104</v>
      </c>
      <c r="CD2971" s="10">
        <v>0.25221048256266498</v>
      </c>
      <c r="CE2971" s="10">
        <v>8.9</v>
      </c>
      <c r="CF2971" s="10">
        <v>37.1</v>
      </c>
      <c r="CG2971" s="10">
        <v>0.9</v>
      </c>
      <c r="CH2971" s="10">
        <v>2988</v>
      </c>
      <c r="CI2971" s="10" t="s">
        <v>720</v>
      </c>
      <c r="CJ2971" s="10">
        <v>7.6559999999999997</v>
      </c>
      <c r="CK2971" s="10">
        <v>3.036</v>
      </c>
      <c r="CL2971" s="10">
        <v>41.2765153977371</v>
      </c>
      <c r="CM2971" s="10">
        <v>115.2</v>
      </c>
      <c r="CN2971" s="10">
        <v>0.92957790332265799</v>
      </c>
      <c r="CO2971" s="10">
        <v>8.4480000000000004</v>
      </c>
      <c r="CP2971" s="10">
        <v>1.5840000000000001</v>
      </c>
      <c r="CQ2971" s="10">
        <v>42.927776879886103</v>
      </c>
      <c r="CR2971" s="10">
        <v>115.6</v>
      </c>
      <c r="CS2971" s="10">
        <v>0.98287218693432199</v>
      </c>
      <c r="CT2971" s="10">
        <v>8.4480000000000004</v>
      </c>
      <c r="CU2971" s="10">
        <v>1.5840000000000001</v>
      </c>
      <c r="CV2971" s="10">
        <v>42.341732144324503</v>
      </c>
      <c r="CW2971" s="10">
        <v>117.2</v>
      </c>
      <c r="CX2971" s="10">
        <v>0.98287218693432199</v>
      </c>
      <c r="CY2971" s="10">
        <v>2957</v>
      </c>
      <c r="CZ2971" s="10" t="s">
        <v>681</v>
      </c>
      <c r="DA2971" s="10">
        <v>0.22545881637975301</v>
      </c>
      <c r="DB2971" s="10">
        <v>0.11636584071213101</v>
      </c>
      <c r="DC2971" s="10">
        <v>23.4</v>
      </c>
      <c r="DD2971" s="10">
        <v>6.26</v>
      </c>
      <c r="DE2971" s="10">
        <v>0.88862065705486404</v>
      </c>
      <c r="DF2971" s="10">
        <v>0.42565214854934902</v>
      </c>
      <c r="DG2971" s="10">
        <v>0.116711072989338</v>
      </c>
      <c r="DH2971" s="10">
        <v>41.3</v>
      </c>
      <c r="DI2971" s="10">
        <v>6.17</v>
      </c>
      <c r="DJ2971" s="10">
        <v>0.96440396413996299</v>
      </c>
      <c r="DK2971" s="10">
        <v>0.61319187301026701</v>
      </c>
      <c r="DL2971" s="10">
        <v>0.13090613019320299</v>
      </c>
      <c r="DM2971" s="10">
        <v>58.2</v>
      </c>
      <c r="DN2971" s="10">
        <v>6.22</v>
      </c>
      <c r="DO2971" s="10">
        <v>0.97796293120343603</v>
      </c>
    </row>
    <row r="2972" spans="1:119" x14ac:dyDescent="0.25">
      <c r="A2972" s="10">
        <v>2992</v>
      </c>
      <c r="R2972" s="10">
        <v>3025</v>
      </c>
      <c r="S2972" s="10" t="s">
        <v>292</v>
      </c>
      <c r="T2972" s="10">
        <v>3.8105117766515303E-2</v>
      </c>
      <c r="U2972" s="10">
        <v>0</v>
      </c>
      <c r="V2972" s="10">
        <v>2</v>
      </c>
      <c r="W2972" s="10">
        <v>11</v>
      </c>
      <c r="X2972" s="10">
        <v>1</v>
      </c>
      <c r="Y2972" s="10">
        <v>3.8105117766515303E-2</v>
      </c>
      <c r="Z2972" s="10">
        <v>0</v>
      </c>
      <c r="AA2972" s="10">
        <v>2</v>
      </c>
      <c r="AB2972" s="10">
        <v>11</v>
      </c>
      <c r="AC2972" s="10">
        <v>1</v>
      </c>
      <c r="AD2972" s="10">
        <v>3.8105117766515303E-2</v>
      </c>
      <c r="AE2972" s="10">
        <v>0</v>
      </c>
      <c r="AF2972" s="10">
        <v>2</v>
      </c>
      <c r="AG2972" s="10">
        <v>11</v>
      </c>
      <c r="AH2972" s="10">
        <v>1</v>
      </c>
      <c r="AI2972" s="10">
        <v>3025</v>
      </c>
      <c r="AJ2972" s="10" t="s">
        <v>292</v>
      </c>
      <c r="AK2972" s="10">
        <v>3.8797938089542801E-2</v>
      </c>
      <c r="AL2972" s="10">
        <v>0</v>
      </c>
      <c r="AM2972" s="10">
        <v>2</v>
      </c>
      <c r="AN2972" s="10">
        <v>11.2</v>
      </c>
      <c r="AO2972" s="10">
        <v>1</v>
      </c>
      <c r="AP2972" s="10">
        <v>5.5888914211203899E-2</v>
      </c>
      <c r="AQ2972" s="10">
        <v>1.19761959024008E-2</v>
      </c>
      <c r="AR2972" s="10">
        <v>3</v>
      </c>
      <c r="AS2972" s="10">
        <v>11</v>
      </c>
      <c r="AT2972" s="10">
        <v>0.97780241407740898</v>
      </c>
      <c r="AU2972" s="10">
        <v>3.54377595228592E-2</v>
      </c>
      <c r="AV2972" s="10">
        <v>1.41751038091437E-2</v>
      </c>
      <c r="AW2972" s="10">
        <v>2</v>
      </c>
      <c r="AX2972" s="10">
        <v>11</v>
      </c>
      <c r="AY2972" s="10">
        <v>0.93</v>
      </c>
      <c r="AZ2972" s="10">
        <v>3001</v>
      </c>
      <c r="BA2972" s="10" t="s">
        <v>10</v>
      </c>
      <c r="BQ2972" s="10">
        <v>2991</v>
      </c>
      <c r="BR2972" s="10" t="s">
        <v>43</v>
      </c>
      <c r="BV2972" s="10">
        <v>10.4</v>
      </c>
      <c r="BW2972" s="10">
        <v>0.93</v>
      </c>
      <c r="CA2972" s="10">
        <v>10.5</v>
      </c>
      <c r="CB2972" s="10">
        <v>0.93</v>
      </c>
      <c r="CF2972" s="10">
        <v>10.6</v>
      </c>
      <c r="CG2972" s="10">
        <v>0.93</v>
      </c>
      <c r="CH2972" s="10">
        <v>2989</v>
      </c>
      <c r="CI2972" s="10" t="s">
        <v>702</v>
      </c>
      <c r="CJ2972" s="10">
        <v>2.6602481750910001</v>
      </c>
      <c r="CK2972" s="10">
        <v>1.30352160579459</v>
      </c>
      <c r="CL2972" s="10">
        <v>46.5</v>
      </c>
      <c r="CM2972" s="10">
        <v>36.700000000000003</v>
      </c>
      <c r="CN2972" s="10">
        <v>0.9</v>
      </c>
      <c r="CO2972" s="10">
        <v>2.44732543726575</v>
      </c>
      <c r="CP2972" s="10">
        <v>1.1991894642602201</v>
      </c>
      <c r="CQ2972" s="10">
        <v>44.1</v>
      </c>
      <c r="CR2972" s="10">
        <v>35.6</v>
      </c>
      <c r="CS2972" s="10">
        <v>0.9</v>
      </c>
      <c r="CT2972" s="10">
        <v>2.8661561071456001</v>
      </c>
      <c r="CU2972" s="10">
        <v>1.40441649250134</v>
      </c>
      <c r="CV2972" s="10">
        <v>48.9</v>
      </c>
      <c r="CW2972" s="10">
        <v>37.6</v>
      </c>
      <c r="CX2972" s="10">
        <v>0.9</v>
      </c>
      <c r="CY2972" s="10">
        <v>2958</v>
      </c>
      <c r="CZ2972" s="10" t="s">
        <v>682</v>
      </c>
      <c r="DA2972" s="10">
        <v>0.440418493256239</v>
      </c>
      <c r="DB2972" s="10">
        <v>0.152987476604799</v>
      </c>
      <c r="DC2972" s="10">
        <v>43</v>
      </c>
      <c r="DD2972" s="10">
        <v>6.26</v>
      </c>
      <c r="DE2972" s="10">
        <v>0.94463086275941399</v>
      </c>
      <c r="DF2972" s="10">
        <v>0.68169276742005702</v>
      </c>
      <c r="DG2972" s="10">
        <v>0.15419241167834599</v>
      </c>
      <c r="DH2972" s="10">
        <v>65.400000000000006</v>
      </c>
      <c r="DI2972" s="10">
        <v>6.17</v>
      </c>
      <c r="DJ2972" s="10">
        <v>0.97536046167603596</v>
      </c>
      <c r="DK2972" s="10">
        <v>0.91872193491855803</v>
      </c>
      <c r="DL2972" s="10">
        <v>0.185600390892638</v>
      </c>
      <c r="DM2972" s="10">
        <v>87</v>
      </c>
      <c r="DN2972" s="10">
        <v>6.22</v>
      </c>
      <c r="DO2972" s="10">
        <v>0.98019801980197996</v>
      </c>
    </row>
    <row r="2973" spans="1:119" x14ac:dyDescent="0.25">
      <c r="A2973" s="10">
        <v>2993</v>
      </c>
      <c r="R2973" s="10">
        <v>3026</v>
      </c>
      <c r="S2973" s="10" t="s">
        <v>294</v>
      </c>
      <c r="T2973" s="10">
        <v>9.4527163373205204E-3</v>
      </c>
      <c r="U2973" s="10">
        <v>1.6542253590310901E-2</v>
      </c>
      <c r="V2973" s="10">
        <v>1</v>
      </c>
      <c r="W2973" s="10">
        <v>11</v>
      </c>
      <c r="X2973" s="10">
        <v>0.49613893835683398</v>
      </c>
      <c r="AD2973" s="10">
        <v>8.5205633616563196E-3</v>
      </c>
      <c r="AE2973" s="10">
        <v>1.7041126723312601E-2</v>
      </c>
      <c r="AF2973" s="10">
        <v>1</v>
      </c>
      <c r="AG2973" s="10">
        <v>11</v>
      </c>
      <c r="AH2973" s="10">
        <v>0.44721359549995798</v>
      </c>
      <c r="AI2973" s="10">
        <v>3026</v>
      </c>
      <c r="AJ2973" s="10" t="s">
        <v>294</v>
      </c>
      <c r="AK2973" s="10">
        <v>0.13019987229448901</v>
      </c>
      <c r="AL2973" s="10">
        <v>8.4453971218047E-2</v>
      </c>
      <c r="AM2973" s="10">
        <v>8</v>
      </c>
      <c r="AN2973" s="10">
        <v>11.2</v>
      </c>
      <c r="AO2973" s="10">
        <v>0.83896128702765904</v>
      </c>
      <c r="AP2973" s="10">
        <v>0.111890515253077</v>
      </c>
      <c r="AQ2973" s="10">
        <v>7.2577631515509403E-2</v>
      </c>
      <c r="AR2973" s="10">
        <v>7</v>
      </c>
      <c r="AS2973" s="10">
        <v>11</v>
      </c>
      <c r="AT2973" s="10">
        <v>0.83896128702765904</v>
      </c>
      <c r="AZ2973" s="10">
        <v>3002</v>
      </c>
      <c r="BA2973" s="10" t="s">
        <v>11</v>
      </c>
      <c r="BQ2973" s="10">
        <v>2992</v>
      </c>
      <c r="BR2973" s="10" t="s">
        <v>284</v>
      </c>
      <c r="BS2973" s="10">
        <v>4.7699999999999996</v>
      </c>
      <c r="BT2973" s="10">
        <v>1.86</v>
      </c>
      <c r="BU2973" s="10">
        <v>276.254789791728</v>
      </c>
      <c r="BV2973" s="10">
        <v>10.7</v>
      </c>
      <c r="BW2973" s="10">
        <v>0.93167438914138601</v>
      </c>
      <c r="BX2973" s="10">
        <v>5.64</v>
      </c>
      <c r="BY2973" s="10">
        <v>1.83</v>
      </c>
      <c r="BZ2973" s="10">
        <v>322.95995539303198</v>
      </c>
      <c r="CA2973" s="10">
        <v>10.6</v>
      </c>
      <c r="CB2973" s="10">
        <v>0.95118268281978802</v>
      </c>
      <c r="CC2973" s="10">
        <v>4.8</v>
      </c>
      <c r="CD2973" s="10">
        <v>1.86</v>
      </c>
      <c r="CE2973" s="10">
        <v>280.38396091670103</v>
      </c>
      <c r="CF2973" s="10">
        <v>10.6</v>
      </c>
      <c r="CG2973" s="10">
        <v>0.93244146518360604</v>
      </c>
      <c r="CH2973" s="10">
        <v>2990</v>
      </c>
      <c r="CI2973" s="10" t="s">
        <v>703</v>
      </c>
      <c r="CJ2973" s="10">
        <v>0.15446602306980001</v>
      </c>
      <c r="CK2973" s="10">
        <v>7.5688351304201998E-2</v>
      </c>
      <c r="CL2973" s="10">
        <v>2.7</v>
      </c>
      <c r="CM2973" s="10">
        <v>36.700000000000003</v>
      </c>
      <c r="CN2973" s="10">
        <v>0.9</v>
      </c>
      <c r="CO2973" s="10">
        <v>0.20533115913567501</v>
      </c>
      <c r="CP2973" s="10">
        <v>0.100612267976481</v>
      </c>
      <c r="CQ2973" s="10">
        <v>3.7</v>
      </c>
      <c r="CR2973" s="10">
        <v>35.6</v>
      </c>
      <c r="CS2973" s="10">
        <v>0.9</v>
      </c>
      <c r="CT2973" s="10">
        <v>0.22858913737971001</v>
      </c>
      <c r="CU2973" s="10">
        <v>0.112008677316058</v>
      </c>
      <c r="CV2973" s="10">
        <v>3.9</v>
      </c>
      <c r="CW2973" s="10">
        <v>37.6</v>
      </c>
      <c r="CX2973" s="10">
        <v>0.9</v>
      </c>
      <c r="CY2973" s="10">
        <v>2959</v>
      </c>
      <c r="CZ2973" s="10" t="s">
        <v>683</v>
      </c>
      <c r="DA2973" s="10">
        <v>1.1889753447020201E-4</v>
      </c>
      <c r="DB2973" s="10">
        <v>5.2843348653423097E-5</v>
      </c>
      <c r="DC2973" s="10">
        <v>1.2E-2</v>
      </c>
      <c r="DD2973" s="10">
        <v>6.26</v>
      </c>
      <c r="DE2973" s="10">
        <v>0.91381154862025704</v>
      </c>
      <c r="DF2973" s="10">
        <v>1.4337784347659901E-4</v>
      </c>
      <c r="DG2973" s="10">
        <v>7.1688921738299505E-5</v>
      </c>
      <c r="DH2973" s="10">
        <v>1.4999999999999999E-2</v>
      </c>
      <c r="DI2973" s="10">
        <v>6.17</v>
      </c>
      <c r="DJ2973" s="10">
        <v>0.89442719099991597</v>
      </c>
      <c r="DK2973" s="10">
        <v>1.5187093709083E-4</v>
      </c>
      <c r="DL2973" s="10">
        <v>5.5225795305756399E-5</v>
      </c>
      <c r="DM2973" s="10">
        <v>1.4999999999999999E-2</v>
      </c>
      <c r="DN2973" s="10">
        <v>6.22</v>
      </c>
      <c r="DO2973" s="10">
        <v>0.93979342348843697</v>
      </c>
    </row>
    <row r="2974" spans="1:119" x14ac:dyDescent="0.25">
      <c r="A2974" s="10">
        <v>2994</v>
      </c>
      <c r="R2974" s="10">
        <v>3027</v>
      </c>
      <c r="S2974" s="10" t="s">
        <v>297</v>
      </c>
      <c r="T2974" s="10">
        <v>3.76979646157116E-2</v>
      </c>
      <c r="U2974" s="10">
        <v>5.5554895223154099E-3</v>
      </c>
      <c r="V2974" s="10">
        <v>2</v>
      </c>
      <c r="W2974" s="10">
        <v>11</v>
      </c>
      <c r="X2974" s="10">
        <v>0.98931500085373103</v>
      </c>
      <c r="Y2974" s="10">
        <v>3.6327217768781901E-2</v>
      </c>
      <c r="Z2974" s="10">
        <v>1.1503618960114301E-2</v>
      </c>
      <c r="AA2974" s="10">
        <v>2</v>
      </c>
      <c r="AB2974" s="10">
        <v>11</v>
      </c>
      <c r="AC2974" s="10">
        <v>0.95334222535074398</v>
      </c>
      <c r="AD2974" s="10">
        <v>3.6998720877006702E-2</v>
      </c>
      <c r="AE2974" s="10">
        <v>9.1156268827407797E-3</v>
      </c>
      <c r="AF2974" s="10">
        <v>2</v>
      </c>
      <c r="AG2974" s="10">
        <v>11</v>
      </c>
      <c r="AH2974" s="10">
        <v>0.97096461172780302</v>
      </c>
      <c r="AI2974" s="10">
        <v>3027</v>
      </c>
      <c r="AJ2974" s="10" t="s">
        <v>297</v>
      </c>
      <c r="AK2974" s="10">
        <v>3.8797938089542801E-2</v>
      </c>
      <c r="AL2974" s="10">
        <v>0</v>
      </c>
      <c r="AM2974" s="10">
        <v>2</v>
      </c>
      <c r="AN2974" s="10">
        <v>11.2</v>
      </c>
      <c r="AO2974" s="10">
        <v>1</v>
      </c>
      <c r="AP2974" s="10">
        <v>3.8105117766515303E-2</v>
      </c>
      <c r="AQ2974" s="10">
        <v>0</v>
      </c>
      <c r="AR2974" s="10">
        <v>2</v>
      </c>
      <c r="AS2974" s="10">
        <v>11</v>
      </c>
      <c r="AT2974" s="10">
        <v>1</v>
      </c>
      <c r="AU2974" s="10">
        <v>3.54377595228592E-2</v>
      </c>
      <c r="AV2974" s="10">
        <v>1.41751038091437E-2</v>
      </c>
      <c r="AW2974" s="10">
        <v>2</v>
      </c>
      <c r="AX2974" s="10">
        <v>11</v>
      </c>
      <c r="AY2974" s="10">
        <v>0.93</v>
      </c>
      <c r="AZ2974" s="10">
        <v>3003</v>
      </c>
      <c r="BA2974" s="10" t="s">
        <v>315</v>
      </c>
      <c r="BB2974" s="10">
        <v>1.8013328398716302E-2</v>
      </c>
      <c r="BC2974" s="10">
        <v>0</v>
      </c>
      <c r="BD2974" s="10">
        <v>1</v>
      </c>
      <c r="BE2974" s="10">
        <v>10.4</v>
      </c>
      <c r="BF2974" s="10">
        <v>1</v>
      </c>
      <c r="BG2974" s="10">
        <v>1.8186533479473199E-2</v>
      </c>
      <c r="BH2974" s="10">
        <v>0</v>
      </c>
      <c r="BI2974" s="10">
        <v>1</v>
      </c>
      <c r="BJ2974" s="10">
        <v>10.5</v>
      </c>
      <c r="BK2974" s="10">
        <v>1</v>
      </c>
      <c r="BL2974" s="10">
        <v>1.7840123317959401E-2</v>
      </c>
      <c r="BM2974" s="10">
        <v>0</v>
      </c>
      <c r="BN2974" s="10">
        <v>1</v>
      </c>
      <c r="BO2974" s="10">
        <v>10.3</v>
      </c>
      <c r="BP2974" s="10">
        <v>1</v>
      </c>
      <c r="BQ2974" s="10">
        <v>2993</v>
      </c>
      <c r="BR2974" s="10" t="s">
        <v>304</v>
      </c>
      <c r="BS2974" s="10">
        <v>3.0945812240192399</v>
      </c>
      <c r="BT2974" s="10">
        <v>1.2218457231367501</v>
      </c>
      <c r="BU2974" s="10">
        <v>184.7</v>
      </c>
      <c r="BV2974" s="10">
        <v>10.4</v>
      </c>
      <c r="BW2974" s="10">
        <v>0.93012437149466498</v>
      </c>
      <c r="BX2974" s="10">
        <v>3.9736132205910399</v>
      </c>
      <c r="BY2974" s="10">
        <v>1.4401826596456899</v>
      </c>
      <c r="BZ2974" s="10">
        <v>232.4</v>
      </c>
      <c r="CA2974" s="10">
        <v>10.5</v>
      </c>
      <c r="CB2974" s="10">
        <v>0.94015517685586902</v>
      </c>
      <c r="CC2974" s="10">
        <v>4.2994088025113797</v>
      </c>
      <c r="CD2974" s="10">
        <v>1.61227830094177</v>
      </c>
      <c r="CE2974" s="10">
        <v>250.1</v>
      </c>
      <c r="CF2974" s="10">
        <v>10.6</v>
      </c>
      <c r="CG2974" s="10">
        <v>0.93632917756904499</v>
      </c>
      <c r="CH2974" s="10">
        <v>2991</v>
      </c>
      <c r="CI2974" s="10" t="s">
        <v>43</v>
      </c>
      <c r="CJ2974" s="10">
        <v>-0.34</v>
      </c>
      <c r="CK2974" s="10">
        <v>0.20566786981266699</v>
      </c>
      <c r="CL2974" s="10">
        <v>28</v>
      </c>
      <c r="CM2974" s="10">
        <v>11.4</v>
      </c>
      <c r="CN2974" s="10">
        <v>0.93</v>
      </c>
      <c r="CO2974" s="10">
        <v>-0.48</v>
      </c>
      <c r="CP2974" s="10">
        <v>0.24316746261685601</v>
      </c>
      <c r="CQ2974" s="10">
        <v>34</v>
      </c>
      <c r="CR2974" s="10">
        <v>11.1</v>
      </c>
      <c r="CS2974" s="10">
        <v>0.93</v>
      </c>
      <c r="CT2974" s="10">
        <v>-0.56999999999999995</v>
      </c>
      <c r="CU2974" s="10">
        <v>0</v>
      </c>
      <c r="CV2974" s="10">
        <v>38</v>
      </c>
      <c r="CW2974" s="10">
        <v>11.4</v>
      </c>
      <c r="CX2974" s="10">
        <v>1</v>
      </c>
      <c r="CY2974" s="10">
        <v>2960</v>
      </c>
      <c r="CZ2974" s="10" t="s">
        <v>793</v>
      </c>
      <c r="DA2974" s="10">
        <v>0.26741141468883201</v>
      </c>
      <c r="DB2974" s="10">
        <v>0.17017090025652901</v>
      </c>
      <c r="DC2974" s="10">
        <v>5</v>
      </c>
      <c r="DD2974" s="10">
        <v>36.6</v>
      </c>
      <c r="DE2974" s="10">
        <v>0.84366148773210703</v>
      </c>
      <c r="DF2974" s="10">
        <v>0.34765985850633202</v>
      </c>
      <c r="DG2974" s="10">
        <v>0.15934410181540201</v>
      </c>
      <c r="DH2974" s="10">
        <v>6</v>
      </c>
      <c r="DI2974" s="10">
        <v>36.799999999999997</v>
      </c>
      <c r="DJ2974" s="10">
        <v>0.90906482289428403</v>
      </c>
      <c r="DK2974" s="10">
        <v>0.28656745583402399</v>
      </c>
      <c r="DL2974" s="10">
        <v>0.13134341725726101</v>
      </c>
      <c r="DM2974" s="10">
        <v>5</v>
      </c>
      <c r="DN2974" s="10">
        <v>36.4</v>
      </c>
      <c r="DO2974" s="10">
        <v>0.90906482289428403</v>
      </c>
    </row>
    <row r="2975" spans="1:119" x14ac:dyDescent="0.25">
      <c r="A2975" s="10">
        <v>2995</v>
      </c>
      <c r="R2975" s="10">
        <v>3028</v>
      </c>
      <c r="S2975" s="10" t="s">
        <v>319</v>
      </c>
      <c r="AF2975" s="10" t="s">
        <v>825</v>
      </c>
      <c r="AG2975" s="10">
        <v>11</v>
      </c>
      <c r="AH2975" s="10">
        <v>0.93</v>
      </c>
      <c r="AI2975" s="10">
        <v>3028</v>
      </c>
      <c r="AJ2975" s="10" t="s">
        <v>319</v>
      </c>
      <c r="AL2975" s="10">
        <v>0</v>
      </c>
      <c r="AN2975" s="10">
        <v>11.2</v>
      </c>
      <c r="AR2975" s="10" t="s">
        <v>825</v>
      </c>
      <c r="AS2975" s="10">
        <v>11</v>
      </c>
      <c r="AT2975" s="10">
        <v>0.93</v>
      </c>
      <c r="AW2975" s="10" t="s">
        <v>825</v>
      </c>
      <c r="AX2975" s="10">
        <v>11</v>
      </c>
      <c r="AY2975" s="10">
        <v>0.93</v>
      </c>
      <c r="AZ2975" s="10">
        <v>3004</v>
      </c>
      <c r="BA2975" s="10" t="s">
        <v>290</v>
      </c>
      <c r="BE2975" s="10">
        <v>10.4</v>
      </c>
      <c r="BF2975" s="10">
        <v>0.93</v>
      </c>
      <c r="BJ2975" s="10">
        <v>10.5</v>
      </c>
      <c r="BK2975" s="10">
        <v>0.93</v>
      </c>
      <c r="BO2975" s="10">
        <v>10.3</v>
      </c>
      <c r="BP2975" s="10">
        <v>0.93</v>
      </c>
      <c r="BQ2975" s="10">
        <v>2994</v>
      </c>
      <c r="BR2975" s="10" t="s">
        <v>305</v>
      </c>
      <c r="BS2975" s="10">
        <v>0.26608844469966098</v>
      </c>
      <c r="BT2975" s="10">
        <v>4.6956784358763701E-2</v>
      </c>
      <c r="BU2975" s="10">
        <v>15</v>
      </c>
      <c r="BV2975" s="10">
        <v>10.4</v>
      </c>
      <c r="BW2975" s="10">
        <v>0.984783558817937</v>
      </c>
      <c r="BX2975" s="10">
        <v>0.31855274058591099</v>
      </c>
      <c r="BY2975" s="10">
        <v>5.7610602020856203E-2</v>
      </c>
      <c r="BZ2975" s="10">
        <v>17.8</v>
      </c>
      <c r="CA2975" s="10">
        <v>10.5</v>
      </c>
      <c r="CB2975" s="10">
        <v>0.98403697446960203</v>
      </c>
      <c r="CC2975" s="10">
        <v>0.297177819516449</v>
      </c>
      <c r="CD2975" s="10">
        <v>5.8782425838418501E-2</v>
      </c>
      <c r="CE2975" s="10">
        <v>16.5</v>
      </c>
      <c r="CF2975" s="10">
        <v>10.6</v>
      </c>
      <c r="CG2975" s="10">
        <v>0.98099310517442895</v>
      </c>
      <c r="CH2975" s="10">
        <v>2992</v>
      </c>
      <c r="CI2975" s="10" t="s">
        <v>284</v>
      </c>
      <c r="CM2975" s="10">
        <v>0</v>
      </c>
      <c r="CN2975" s="10">
        <v>0.93</v>
      </c>
      <c r="CR2975" s="10">
        <v>0</v>
      </c>
      <c r="CS2975" s="10">
        <v>0.93</v>
      </c>
      <c r="CW2975" s="10">
        <v>0</v>
      </c>
      <c r="CX2975" s="10">
        <v>0.93</v>
      </c>
      <c r="CY2975" s="10">
        <v>2961</v>
      </c>
      <c r="CZ2975" s="10" t="s">
        <v>794</v>
      </c>
      <c r="DA2975" s="10">
        <v>0.120271028989533</v>
      </c>
      <c r="DB2975" s="10">
        <v>0.103870434127324</v>
      </c>
      <c r="DC2975" s="10">
        <v>2.5</v>
      </c>
      <c r="DD2975" s="10">
        <v>36.700000000000003</v>
      </c>
      <c r="DE2975" s="10">
        <v>0.75682300776916001</v>
      </c>
      <c r="DF2975" s="10">
        <v>0.13166236677611701</v>
      </c>
      <c r="DG2975" s="10">
        <v>0.11370840767028299</v>
      </c>
      <c r="DH2975" s="10">
        <v>2.7</v>
      </c>
      <c r="DI2975" s="10">
        <v>37.200000000000003</v>
      </c>
      <c r="DJ2975" s="10">
        <v>0.75682300776916001</v>
      </c>
      <c r="DK2975" s="10">
        <v>0.13394388009406999</v>
      </c>
      <c r="DL2975" s="10">
        <v>8.6319389393956197E-2</v>
      </c>
      <c r="DM2975" s="10">
        <v>2.5</v>
      </c>
      <c r="DN2975" s="10">
        <v>36.799999999999997</v>
      </c>
      <c r="DO2975" s="10">
        <v>0.84057103509363296</v>
      </c>
    </row>
    <row r="2976" spans="1:119" x14ac:dyDescent="0.25">
      <c r="A2976" s="10">
        <v>2996</v>
      </c>
      <c r="R2976" s="10">
        <v>3029</v>
      </c>
      <c r="S2976" s="10" t="s">
        <v>299</v>
      </c>
      <c r="T2976" s="10">
        <v>1.3472193585307501E-2</v>
      </c>
      <c r="U2976" s="10">
        <v>1.3472193585307501E-2</v>
      </c>
      <c r="V2976" s="10">
        <v>1</v>
      </c>
      <c r="W2976" s="10">
        <v>11</v>
      </c>
      <c r="X2976" s="10">
        <v>0.70710678118654802</v>
      </c>
      <c r="Y2976" s="10">
        <v>1.6337434459115101E-2</v>
      </c>
      <c r="Z2976" s="10">
        <v>9.8024606754690598E-3</v>
      </c>
      <c r="AA2976" s="10">
        <v>1</v>
      </c>
      <c r="AB2976" s="10">
        <v>11</v>
      </c>
      <c r="AC2976" s="10">
        <v>0.85749292571254399</v>
      </c>
      <c r="AD2976" s="10">
        <v>8.5205633616563196E-3</v>
      </c>
      <c r="AE2976" s="10">
        <v>1.7041126723312601E-2</v>
      </c>
      <c r="AF2976" s="10">
        <v>1</v>
      </c>
      <c r="AG2976" s="10">
        <v>11</v>
      </c>
      <c r="AH2976" s="10">
        <v>0.44721359549995798</v>
      </c>
      <c r="AI2976" s="10">
        <v>3029</v>
      </c>
      <c r="AJ2976" s="10" t="s">
        <v>299</v>
      </c>
      <c r="AZ2976" s="10">
        <v>3005</v>
      </c>
      <c r="BA2976" s="10" t="s">
        <v>308</v>
      </c>
      <c r="BB2976" s="10">
        <v>5.1274753680183603E-2</v>
      </c>
      <c r="BC2976" s="10">
        <v>1.8645364974612201E-2</v>
      </c>
      <c r="BD2976" s="10">
        <v>3</v>
      </c>
      <c r="BE2976" s="10">
        <v>10.5</v>
      </c>
      <c r="BF2976" s="10">
        <v>0.93979342348843697</v>
      </c>
      <c r="BG2976" s="10">
        <v>3.3065475673156597E-2</v>
      </c>
      <c r="BH2976" s="10">
        <v>1.5155009683530099E-2</v>
      </c>
      <c r="BI2976" s="10">
        <v>2</v>
      </c>
      <c r="BJ2976" s="10">
        <v>10.5</v>
      </c>
      <c r="BK2976" s="10">
        <v>0.90906482289428403</v>
      </c>
      <c r="BL2976" s="10">
        <v>5.1634516630760699E-2</v>
      </c>
      <c r="BM2976" s="10">
        <v>1.40821408992984E-2</v>
      </c>
      <c r="BN2976" s="10">
        <v>3</v>
      </c>
      <c r="BO2976" s="10">
        <v>10.3</v>
      </c>
      <c r="BP2976" s="10">
        <v>0.96476382123773197</v>
      </c>
      <c r="BQ2976" s="10">
        <v>2995</v>
      </c>
      <c r="BR2976" s="10" t="s">
        <v>288</v>
      </c>
      <c r="BS2976" s="10">
        <v>0.58088231512934396</v>
      </c>
      <c r="BT2976" s="10">
        <v>0.22589867810585601</v>
      </c>
      <c r="BU2976" s="10">
        <v>34.6</v>
      </c>
      <c r="BV2976" s="10">
        <v>10.4</v>
      </c>
      <c r="BW2976" s="10">
        <v>0.93200467154129596</v>
      </c>
      <c r="BX2976" s="10">
        <v>0.58013381008092602</v>
      </c>
      <c r="BY2976" s="10">
        <v>0.130814486586875</v>
      </c>
      <c r="BZ2976" s="10">
        <v>32.700000000000003</v>
      </c>
      <c r="CA2976" s="10">
        <v>10.5</v>
      </c>
      <c r="CB2976" s="10">
        <v>0.97550724163747204</v>
      </c>
      <c r="CC2976" s="10">
        <v>0.67881873171041696</v>
      </c>
      <c r="CD2976" s="10">
        <v>0.16886038102249201</v>
      </c>
      <c r="CE2976" s="10">
        <v>38.1</v>
      </c>
      <c r="CF2976" s="10">
        <v>10.6</v>
      </c>
      <c r="CG2976" s="10">
        <v>0.97042583440788799</v>
      </c>
      <c r="CH2976" s="10">
        <v>2993</v>
      </c>
      <c r="CI2976" s="10" t="s">
        <v>304</v>
      </c>
      <c r="CM2976" s="10">
        <v>11.4</v>
      </c>
      <c r="CN2976" s="10">
        <v>0.93</v>
      </c>
      <c r="CR2976" s="10">
        <v>11.1</v>
      </c>
      <c r="CS2976" s="10">
        <v>0.93</v>
      </c>
      <c r="CW2976" s="10">
        <v>11.4</v>
      </c>
      <c r="CX2976" s="10">
        <v>0.93</v>
      </c>
      <c r="CY2976" s="10">
        <v>2962</v>
      </c>
      <c r="CZ2976" s="10" t="s">
        <v>10</v>
      </c>
    </row>
    <row r="2977" spans="1:119" x14ac:dyDescent="0.25">
      <c r="A2977" s="10">
        <v>2997</v>
      </c>
      <c r="R2977" s="10">
        <v>3030</v>
      </c>
      <c r="S2977" s="10" t="s">
        <v>310</v>
      </c>
      <c r="T2977" s="10">
        <v>7.1189406989499299E-2</v>
      </c>
      <c r="U2977" s="10">
        <v>8.9443101089371202E-2</v>
      </c>
      <c r="V2977" s="10">
        <v>6</v>
      </c>
      <c r="W2977" s="10">
        <v>11</v>
      </c>
      <c r="X2977" s="10">
        <v>0.622745807406625</v>
      </c>
      <c r="Y2977" s="10">
        <v>9.2073888392896402E-2</v>
      </c>
      <c r="Z2977" s="10">
        <v>6.7752483911753994E-2</v>
      </c>
      <c r="AA2977" s="10">
        <v>6</v>
      </c>
      <c r="AB2977" s="10">
        <v>11</v>
      </c>
      <c r="AC2977" s="10">
        <v>0.80543764013597396</v>
      </c>
      <c r="AD2977" s="10">
        <v>0.10187362640750899</v>
      </c>
      <c r="AE2977" s="10">
        <v>5.1862937080186397E-2</v>
      </c>
      <c r="AF2977" s="10">
        <v>6</v>
      </c>
      <c r="AG2977" s="10">
        <v>11</v>
      </c>
      <c r="AH2977" s="10">
        <v>0.89116311560149197</v>
      </c>
      <c r="AI2977" s="10">
        <v>3030</v>
      </c>
      <c r="AJ2977" s="10" t="s">
        <v>310</v>
      </c>
      <c r="AK2977" s="10">
        <v>3.20025294173093</v>
      </c>
      <c r="AL2977" s="10">
        <v>0.796259448259518</v>
      </c>
      <c r="AM2977" s="10">
        <v>170</v>
      </c>
      <c r="AN2977" s="10">
        <v>11.2</v>
      </c>
      <c r="AO2977" s="10">
        <v>0.97041328644077895</v>
      </c>
      <c r="AP2977" s="10">
        <v>3.1433953103159</v>
      </c>
      <c r="AQ2977" s="10">
        <v>0.78087510082214495</v>
      </c>
      <c r="AR2977" s="10">
        <v>170</v>
      </c>
      <c r="AS2977" s="10">
        <v>11</v>
      </c>
      <c r="AT2977" s="10">
        <v>0.97050274255630697</v>
      </c>
      <c r="AU2977" s="10">
        <v>3.14839677324164</v>
      </c>
      <c r="AV2977" s="10">
        <v>0.76045891292144396</v>
      </c>
      <c r="AW2977" s="10">
        <v>170</v>
      </c>
      <c r="AX2977" s="10">
        <v>11</v>
      </c>
      <c r="AY2977" s="10">
        <v>0.972046911522357</v>
      </c>
      <c r="AZ2977" s="10">
        <v>3006</v>
      </c>
      <c r="BA2977" s="10" t="s">
        <v>309</v>
      </c>
      <c r="BB2977" s="10">
        <v>4.8799590162213503E-2</v>
      </c>
      <c r="BC2977" s="10">
        <v>2.43997950811068E-2</v>
      </c>
      <c r="BD2977" s="10">
        <v>3</v>
      </c>
      <c r="BE2977" s="10">
        <v>10.5</v>
      </c>
      <c r="BF2977" s="10">
        <v>0.89442719099991597</v>
      </c>
      <c r="BG2977" s="10">
        <v>7.1131345359714104E-2</v>
      </c>
      <c r="BH2977" s="10">
        <v>1.5242431148510101E-2</v>
      </c>
      <c r="BI2977" s="10">
        <v>4</v>
      </c>
      <c r="BJ2977" s="10">
        <v>10.5</v>
      </c>
      <c r="BK2977" s="10">
        <v>0.97780241407740898</v>
      </c>
      <c r="BL2977" s="10">
        <v>6.8204861521266494E-2</v>
      </c>
      <c r="BM2977" s="10">
        <v>2.09861112373128E-2</v>
      </c>
      <c r="BN2977" s="10">
        <v>4</v>
      </c>
      <c r="BO2977" s="10">
        <v>10.3</v>
      </c>
      <c r="BP2977" s="10">
        <v>0.95577900872194999</v>
      </c>
      <c r="BQ2977" s="10">
        <v>2996</v>
      </c>
      <c r="BR2977" s="10" t="s">
        <v>296</v>
      </c>
      <c r="BS2977" s="10">
        <v>0.23350400049977399</v>
      </c>
      <c r="BT2977" s="10">
        <v>0.18872241136283099</v>
      </c>
      <c r="BU2977" s="10">
        <v>16.2</v>
      </c>
      <c r="BV2977" s="10">
        <v>10.7</v>
      </c>
      <c r="BW2977" s="10">
        <v>0.77774084196030302</v>
      </c>
      <c r="BX2977" s="10">
        <v>0.251987272858683</v>
      </c>
      <c r="BY2977" s="10">
        <v>0.17467299595885999</v>
      </c>
      <c r="BZ2977" s="10">
        <v>16.7</v>
      </c>
      <c r="CA2977" s="10">
        <v>10.6</v>
      </c>
      <c r="CB2977" s="10">
        <v>0.82185583446684096</v>
      </c>
      <c r="CC2977" s="10">
        <v>0.25965455978883201</v>
      </c>
      <c r="CD2977" s="10">
        <v>0.19233671095468999</v>
      </c>
      <c r="CE2977" s="10">
        <v>17.600000000000001</v>
      </c>
      <c r="CF2977" s="10">
        <v>10.6</v>
      </c>
      <c r="CG2977" s="10">
        <v>0.80355719334474596</v>
      </c>
      <c r="CH2977" s="10">
        <v>2994</v>
      </c>
      <c r="CI2977" s="10" t="s">
        <v>305</v>
      </c>
      <c r="CJ2977" s="10">
        <v>0.58945880544523199</v>
      </c>
      <c r="CK2977" s="10">
        <v>0.23578352217809301</v>
      </c>
      <c r="CL2977" s="10">
        <v>32.1</v>
      </c>
      <c r="CM2977" s="10">
        <v>11.4</v>
      </c>
      <c r="CN2977" s="10">
        <v>0.93</v>
      </c>
      <c r="CO2977" s="10">
        <v>0.52745883435273899</v>
      </c>
      <c r="CP2977" s="10">
        <v>0.21098353374109599</v>
      </c>
      <c r="CQ2977" s="10">
        <v>29.5</v>
      </c>
      <c r="CR2977" s="10">
        <v>11.1</v>
      </c>
      <c r="CS2977" s="10">
        <v>0.93</v>
      </c>
      <c r="CT2977" s="10">
        <v>0.56925928251720204</v>
      </c>
      <c r="CU2977" s="10">
        <v>0.227703713006881</v>
      </c>
      <c r="CV2977" s="10">
        <v>31</v>
      </c>
      <c r="CW2977" s="10">
        <v>11.4</v>
      </c>
      <c r="CX2977" s="10">
        <v>0.93</v>
      </c>
      <c r="CY2977" s="10">
        <v>2963</v>
      </c>
      <c r="CZ2977" s="10" t="s">
        <v>11</v>
      </c>
    </row>
    <row r="2978" spans="1:119" x14ac:dyDescent="0.25">
      <c r="A2978" s="10">
        <v>2998</v>
      </c>
      <c r="R2978" s="10">
        <v>3031</v>
      </c>
      <c r="S2978" s="10" t="s">
        <v>316</v>
      </c>
      <c r="V2978" s="10" t="s">
        <v>825</v>
      </c>
      <c r="W2978" s="10">
        <v>11</v>
      </c>
      <c r="X2978" s="10">
        <v>0.93</v>
      </c>
      <c r="AA2978" s="10" t="s">
        <v>825</v>
      </c>
      <c r="AB2978" s="10">
        <v>11</v>
      </c>
      <c r="AC2978" s="10">
        <v>0.93</v>
      </c>
      <c r="AF2978" s="10" t="s">
        <v>825</v>
      </c>
      <c r="AG2978" s="10">
        <v>11</v>
      </c>
      <c r="AH2978" s="10">
        <v>0.93</v>
      </c>
      <c r="AI2978" s="10">
        <v>3031</v>
      </c>
      <c r="AJ2978" s="10" t="s">
        <v>316</v>
      </c>
      <c r="AL2978" s="10">
        <v>0</v>
      </c>
      <c r="AN2978" s="10">
        <v>11.2</v>
      </c>
      <c r="AR2978" s="10" t="s">
        <v>825</v>
      </c>
      <c r="AS2978" s="10">
        <v>11</v>
      </c>
      <c r="AT2978" s="10">
        <v>0.93</v>
      </c>
      <c r="AW2978" s="10" t="s">
        <v>825</v>
      </c>
      <c r="AX2978" s="10">
        <v>11</v>
      </c>
      <c r="AY2978" s="10">
        <v>0.93</v>
      </c>
      <c r="AZ2978" s="10">
        <v>3226</v>
      </c>
      <c r="BA2978" s="10" t="s">
        <v>836</v>
      </c>
      <c r="BB2978" s="10">
        <v>2.8676886823332599</v>
      </c>
      <c r="BC2978" s="10">
        <v>1.8662735869153</v>
      </c>
      <c r="BD2978" s="10">
        <v>8.3000000000000007</v>
      </c>
      <c r="BE2978" s="10">
        <v>238</v>
      </c>
      <c r="BF2978" s="10">
        <v>0.83813953259955098</v>
      </c>
      <c r="BG2978" s="10">
        <v>2.8456947213378201</v>
      </c>
      <c r="BH2978" s="10">
        <v>1.7441354743683399</v>
      </c>
      <c r="BI2978" s="10">
        <v>8.1999999999999993</v>
      </c>
      <c r="BJ2978" s="10">
        <v>235</v>
      </c>
      <c r="BK2978" s="10">
        <v>0.85260125241094298</v>
      </c>
      <c r="BL2978" s="10">
        <v>2.74879677474572</v>
      </c>
      <c r="BM2978" s="10">
        <v>1.8170012578827599</v>
      </c>
      <c r="BN2978" s="10">
        <v>8.1999999999999993</v>
      </c>
      <c r="BO2978" s="10">
        <v>232</v>
      </c>
      <c r="BP2978" s="10">
        <v>0.83421917464624395</v>
      </c>
      <c r="BQ2978" s="10">
        <v>2997</v>
      </c>
      <c r="BR2978" s="10" t="s">
        <v>298</v>
      </c>
      <c r="CH2978" s="10">
        <v>2995</v>
      </c>
      <c r="CI2978" s="10" t="s">
        <v>288</v>
      </c>
      <c r="CJ2978" s="10">
        <v>0.52878621199736897</v>
      </c>
      <c r="CK2978" s="10">
        <v>0.34945871401565198</v>
      </c>
      <c r="CL2978" s="10">
        <v>32.1</v>
      </c>
      <c r="CM2978" s="10">
        <v>11.4</v>
      </c>
      <c r="CN2978" s="10">
        <v>0.83427573329082205</v>
      </c>
      <c r="CO2978" s="10">
        <v>0.47316785571005698</v>
      </c>
      <c r="CP2978" s="10">
        <v>0.31270223507795097</v>
      </c>
      <c r="CQ2978" s="10">
        <v>29.5</v>
      </c>
      <c r="CR2978" s="10">
        <v>11.1</v>
      </c>
      <c r="CS2978" s="10">
        <v>0.83427573329082205</v>
      </c>
      <c r="CT2978" s="10">
        <v>0.50309000887317501</v>
      </c>
      <c r="CU2978" s="10">
        <v>0.34867624377348799</v>
      </c>
      <c r="CV2978" s="10">
        <v>31</v>
      </c>
      <c r="CW2978" s="10">
        <v>11.4</v>
      </c>
      <c r="CX2978" s="10">
        <v>0.82189912860650505</v>
      </c>
      <c r="CY2978" s="10">
        <v>2964</v>
      </c>
      <c r="CZ2978" s="10" t="s">
        <v>285</v>
      </c>
      <c r="DD2978" s="10">
        <v>10.28</v>
      </c>
      <c r="DE2978" s="10">
        <v>0.93</v>
      </c>
      <c r="DI2978" s="10">
        <v>10.51</v>
      </c>
      <c r="DJ2978" s="10">
        <v>0.93</v>
      </c>
      <c r="DN2978" s="10">
        <v>10.29</v>
      </c>
      <c r="DO2978" s="10">
        <v>0.93</v>
      </c>
    </row>
    <row r="2979" spans="1:119" x14ac:dyDescent="0.25">
      <c r="A2979" s="10">
        <v>2999</v>
      </c>
      <c r="R2979" s="10">
        <v>3032</v>
      </c>
      <c r="S2979" s="10" t="s">
        <v>313</v>
      </c>
      <c r="T2979" s="10">
        <v>8.5205633616563196E-3</v>
      </c>
      <c r="U2979" s="10">
        <v>1.7041126723312601E-2</v>
      </c>
      <c r="V2979" s="10">
        <v>1</v>
      </c>
      <c r="W2979" s="10">
        <v>11</v>
      </c>
      <c r="X2979" s="10">
        <v>0.44721359549995798</v>
      </c>
      <c r="Y2979" s="10">
        <v>0.13549792065628599</v>
      </c>
      <c r="Z2979" s="10">
        <v>6.9801959125965499E-2</v>
      </c>
      <c r="AA2979" s="10">
        <v>8</v>
      </c>
      <c r="AB2979" s="10">
        <v>11</v>
      </c>
      <c r="AC2979" s="10">
        <v>0.88897455642660295</v>
      </c>
      <c r="AD2979" s="10">
        <v>0.12031343680954</v>
      </c>
      <c r="AE2979" s="10">
        <v>9.3577117518531094E-2</v>
      </c>
      <c r="AF2979" s="10">
        <v>8</v>
      </c>
      <c r="AG2979" s="10">
        <v>11</v>
      </c>
      <c r="AH2979" s="10">
        <v>0.78935221737632599</v>
      </c>
      <c r="AI2979" s="10">
        <v>3032</v>
      </c>
      <c r="AJ2979" s="10" t="s">
        <v>313</v>
      </c>
      <c r="AK2979" s="10">
        <v>0.23198352379068801</v>
      </c>
      <c r="AL2979" s="10">
        <v>1.9331960315890701E-2</v>
      </c>
      <c r="AM2979" s="10">
        <v>12</v>
      </c>
      <c r="AN2979" s="10">
        <v>11.2</v>
      </c>
      <c r="AO2979" s="10">
        <v>0.99654575824488001</v>
      </c>
      <c r="AP2979" s="10">
        <v>0.234107796592255</v>
      </c>
      <c r="AQ2979" s="10">
        <v>8.0873602459142505E-2</v>
      </c>
      <c r="AR2979" s="10">
        <v>13</v>
      </c>
      <c r="AS2979" s="10">
        <v>11</v>
      </c>
      <c r="AT2979" s="10">
        <v>0.94519020546803101</v>
      </c>
      <c r="AU2979" s="10">
        <v>0.23497297716971599</v>
      </c>
      <c r="AV2979" s="10">
        <v>7.8324325723238594E-2</v>
      </c>
      <c r="AW2979" s="10">
        <v>13</v>
      </c>
      <c r="AX2979" s="10">
        <v>11</v>
      </c>
      <c r="AY2979" s="10">
        <v>0.94868329805051399</v>
      </c>
      <c r="AZ2979" s="10">
        <v>3227</v>
      </c>
      <c r="BA2979" s="10" t="s">
        <v>837</v>
      </c>
      <c r="BB2979" s="10">
        <v>0.94578508502497505</v>
      </c>
      <c r="BC2979" s="10">
        <v>5.1072394591348704</v>
      </c>
      <c r="BD2979" s="10">
        <v>12.6</v>
      </c>
      <c r="BE2979" s="10">
        <v>238</v>
      </c>
      <c r="BF2979" s="10">
        <v>0.18208926018230701</v>
      </c>
      <c r="BG2979" s="10">
        <v>3.8132441900467899</v>
      </c>
      <c r="BH2979" s="10">
        <v>3.3683657012079999</v>
      </c>
      <c r="BI2979" s="10">
        <v>12.5</v>
      </c>
      <c r="BJ2979" s="10">
        <v>235</v>
      </c>
      <c r="BK2979" s="10">
        <v>0.74947321178188597</v>
      </c>
      <c r="BL2979" s="10">
        <v>0.496544213769475</v>
      </c>
      <c r="BM2979" s="10">
        <v>5.2633686659564303</v>
      </c>
      <c r="BN2979" s="10">
        <v>13.1</v>
      </c>
      <c r="BO2979" s="10">
        <v>233</v>
      </c>
      <c r="BP2979" s="10">
        <v>9.3922594595668096E-2</v>
      </c>
      <c r="BQ2979" s="10">
        <v>2998</v>
      </c>
      <c r="BR2979" s="10" t="s">
        <v>299</v>
      </c>
      <c r="BS2979" s="10">
        <v>0.173792449318978</v>
      </c>
      <c r="BT2979" s="10">
        <v>6.4367573821843604E-2</v>
      </c>
      <c r="BU2979" s="10">
        <v>10</v>
      </c>
      <c r="BV2979" s="10">
        <v>10.7</v>
      </c>
      <c r="BW2979" s="10">
        <v>0.93774876072370394</v>
      </c>
      <c r="BX2979" s="10">
        <v>0.21216577824942101</v>
      </c>
      <c r="BY2979" s="10">
        <v>7.18099557151885E-2</v>
      </c>
      <c r="BZ2979" s="10">
        <v>12.2</v>
      </c>
      <c r="CA2979" s="10">
        <v>10.6</v>
      </c>
      <c r="CB2979" s="10">
        <v>0.94721596957261001</v>
      </c>
      <c r="CC2979" s="10">
        <v>0.26078960398642398</v>
      </c>
      <c r="CD2979" s="10">
        <v>9.4055267011497204E-2</v>
      </c>
      <c r="CE2979" s="10">
        <v>15.1</v>
      </c>
      <c r="CF2979" s="10">
        <v>10.6</v>
      </c>
      <c r="CG2979" s="10">
        <v>0.94069066639646304</v>
      </c>
      <c r="CH2979" s="10">
        <v>2996</v>
      </c>
      <c r="CI2979" s="10" t="s">
        <v>296</v>
      </c>
      <c r="CM2979" s="10">
        <v>0</v>
      </c>
      <c r="CN2979" s="10">
        <v>0.93</v>
      </c>
      <c r="CR2979" s="10">
        <v>0</v>
      </c>
      <c r="CS2979" s="10">
        <v>0.93</v>
      </c>
      <c r="CW2979" s="10">
        <v>0</v>
      </c>
      <c r="CX2979" s="10">
        <v>0.93</v>
      </c>
      <c r="CY2979" s="10">
        <v>2965</v>
      </c>
      <c r="CZ2979" s="10" t="s">
        <v>305</v>
      </c>
      <c r="DA2979" s="10">
        <v>5.4923062947766797E-2</v>
      </c>
      <c r="DB2979" s="10">
        <v>5.4923062947766802E-3</v>
      </c>
      <c r="DC2979" s="10">
        <v>3.1</v>
      </c>
      <c r="DD2979" s="10">
        <v>10.28</v>
      </c>
      <c r="DE2979" s="10">
        <v>0.99503719020998904</v>
      </c>
      <c r="DF2979" s="10">
        <v>6.0072718158911402E-2</v>
      </c>
      <c r="DG2979" s="10">
        <v>0</v>
      </c>
      <c r="DH2979" s="10">
        <v>3.3</v>
      </c>
      <c r="DI2979" s="10">
        <v>10.51</v>
      </c>
      <c r="DJ2979" s="10">
        <v>1</v>
      </c>
      <c r="DK2979" s="10">
        <v>8.1871575811286304E-2</v>
      </c>
      <c r="DL2979" s="10">
        <v>4.3090303058571696E-3</v>
      </c>
      <c r="DM2979" s="10">
        <v>4.5999999999999996</v>
      </c>
      <c r="DN2979" s="10">
        <v>10.29</v>
      </c>
      <c r="DO2979" s="10">
        <v>0.99861782933250998</v>
      </c>
    </row>
    <row r="2980" spans="1:119" x14ac:dyDescent="0.25">
      <c r="A2980" s="10">
        <v>3000</v>
      </c>
      <c r="R2980" s="10">
        <v>3033</v>
      </c>
      <c r="S2980" s="10" t="s">
        <v>312</v>
      </c>
      <c r="T2980" s="10">
        <v>0.10053500180651199</v>
      </c>
      <c r="U2980" s="10">
        <v>0.114563141593467</v>
      </c>
      <c r="V2980" s="10">
        <v>8</v>
      </c>
      <c r="W2980" s="10">
        <v>11</v>
      </c>
      <c r="X2980" s="10">
        <v>0.65958989040873806</v>
      </c>
      <c r="Y2980" s="10">
        <v>0.100369582530491</v>
      </c>
      <c r="Z2980" s="10">
        <v>0.114708094320561</v>
      </c>
      <c r="AA2980" s="10">
        <v>8</v>
      </c>
      <c r="AB2980" s="10">
        <v>11</v>
      </c>
      <c r="AC2980" s="10">
        <v>0.65850460786851805</v>
      </c>
      <c r="AD2980" s="10">
        <v>8.3341821854774595E-2</v>
      </c>
      <c r="AE2980" s="10">
        <v>0.12761716471512399</v>
      </c>
      <c r="AF2980" s="10">
        <v>8</v>
      </c>
      <c r="AG2980" s="10">
        <v>11</v>
      </c>
      <c r="AH2980" s="10">
        <v>0.54678890093872701</v>
      </c>
      <c r="AI2980" s="10">
        <v>3033</v>
      </c>
      <c r="AJ2980" s="10" t="s">
        <v>312</v>
      </c>
      <c r="AZ2980" s="10">
        <v>3007</v>
      </c>
      <c r="BA2980" s="10" t="s">
        <v>758</v>
      </c>
      <c r="BB2980" s="10">
        <v>0</v>
      </c>
      <c r="BC2980" s="10">
        <v>0</v>
      </c>
      <c r="BD2980" s="10">
        <v>2.4</v>
      </c>
      <c r="BE2980" s="10">
        <v>125</v>
      </c>
      <c r="BF2980" s="10">
        <v>0</v>
      </c>
      <c r="BG2980" s="10">
        <v>0</v>
      </c>
      <c r="BH2980" s="10">
        <v>0</v>
      </c>
      <c r="BI2980" s="10">
        <v>2.4</v>
      </c>
      <c r="BJ2980" s="10">
        <v>123</v>
      </c>
      <c r="BK2980" s="10">
        <v>0</v>
      </c>
      <c r="BL2980" s="10">
        <v>0</v>
      </c>
      <c r="BM2980" s="10">
        <v>0</v>
      </c>
      <c r="BN2980" s="10">
        <v>2.4</v>
      </c>
      <c r="BO2980" s="10">
        <v>123</v>
      </c>
      <c r="BP2980" s="10">
        <v>0</v>
      </c>
      <c r="BQ2980" s="10">
        <v>2999</v>
      </c>
      <c r="BR2980" s="10" t="s">
        <v>309</v>
      </c>
      <c r="CH2980" s="10">
        <v>2997</v>
      </c>
      <c r="CI2980" s="10" t="s">
        <v>298</v>
      </c>
      <c r="CM2980" s="10">
        <v>0</v>
      </c>
      <c r="CN2980" s="10">
        <v>0.93</v>
      </c>
      <c r="CR2980" s="10">
        <v>0</v>
      </c>
      <c r="CS2980" s="10">
        <v>0.93</v>
      </c>
      <c r="CW2980" s="10">
        <v>0</v>
      </c>
      <c r="CX2980" s="10">
        <v>0.93</v>
      </c>
      <c r="CY2980" s="10">
        <v>3222</v>
      </c>
      <c r="CZ2980" s="10" t="s">
        <v>315</v>
      </c>
    </row>
    <row r="2981" spans="1:119" x14ac:dyDescent="0.25">
      <c r="A2981" s="10">
        <v>3001</v>
      </c>
      <c r="R2981" s="10">
        <v>3034</v>
      </c>
      <c r="S2981" s="10" t="s">
        <v>809</v>
      </c>
      <c r="AI2981" s="10">
        <v>3034</v>
      </c>
      <c r="AJ2981" s="10" t="s">
        <v>809</v>
      </c>
      <c r="AZ2981" s="10">
        <v>3008</v>
      </c>
      <c r="BA2981" s="10" t="s">
        <v>759</v>
      </c>
      <c r="BB2981" s="10">
        <v>8.1562427914347495</v>
      </c>
      <c r="BC2981" s="10">
        <v>4.2125649582135596</v>
      </c>
      <c r="BD2981" s="10">
        <v>42.4</v>
      </c>
      <c r="BE2981" s="10">
        <v>125</v>
      </c>
      <c r="BF2981" s="10">
        <v>0.88849225871901805</v>
      </c>
      <c r="BG2981" s="10">
        <v>9.8666727796668408</v>
      </c>
      <c r="BH2981" s="10">
        <v>3.7787257454043202</v>
      </c>
      <c r="BI2981" s="10">
        <v>50</v>
      </c>
      <c r="BJ2981" s="10">
        <v>122</v>
      </c>
      <c r="BK2981" s="10">
        <v>0.933856751696164</v>
      </c>
      <c r="BL2981" s="10">
        <v>9.2992939692969294</v>
      </c>
      <c r="BM2981" s="10">
        <v>2.9060293654052902</v>
      </c>
      <c r="BN2981" s="10">
        <v>45</v>
      </c>
      <c r="BO2981" s="10">
        <v>125</v>
      </c>
      <c r="BP2981" s="10">
        <v>0.95447997803503004</v>
      </c>
      <c r="BQ2981" s="10">
        <v>3000</v>
      </c>
      <c r="BR2981" s="10" t="s">
        <v>808</v>
      </c>
      <c r="BS2981" s="10">
        <v>0.10344142622147399</v>
      </c>
      <c r="BT2981" s="10">
        <v>0.162058234413643</v>
      </c>
      <c r="BU2981" s="10">
        <v>3</v>
      </c>
      <c r="BV2981" s="10">
        <v>37</v>
      </c>
      <c r="BW2981" s="10">
        <v>0.53803545292186505</v>
      </c>
      <c r="BX2981" s="10">
        <v>0.13106695459027101</v>
      </c>
      <c r="BY2981" s="10">
        <v>0.14065721956029101</v>
      </c>
      <c r="BZ2981" s="10">
        <v>3</v>
      </c>
      <c r="CA2981" s="10">
        <v>37</v>
      </c>
      <c r="CB2981" s="10">
        <v>0.681725599230247</v>
      </c>
      <c r="CC2981" s="10">
        <v>0.11887077095112</v>
      </c>
      <c r="CD2981" s="10">
        <v>0.147785282804095</v>
      </c>
      <c r="CE2981" s="10">
        <v>3</v>
      </c>
      <c r="CF2981" s="10">
        <v>36.5</v>
      </c>
      <c r="CG2981" s="10">
        <v>0.626758644816507</v>
      </c>
      <c r="CH2981" s="10">
        <v>2998</v>
      </c>
      <c r="CI2981" s="10" t="s">
        <v>299</v>
      </c>
      <c r="CM2981" s="10">
        <v>0</v>
      </c>
      <c r="CN2981" s="10">
        <v>0.93</v>
      </c>
      <c r="CR2981" s="10">
        <v>0</v>
      </c>
      <c r="CS2981" s="10">
        <v>0.93</v>
      </c>
      <c r="CW2981" s="10">
        <v>0</v>
      </c>
      <c r="CX2981" s="10">
        <v>0.93</v>
      </c>
      <c r="CY2981" s="10">
        <v>2966</v>
      </c>
      <c r="CZ2981" s="10" t="s">
        <v>290</v>
      </c>
      <c r="DA2981" s="10">
        <v>0.419278336587047</v>
      </c>
      <c r="DB2981" s="10">
        <v>0.238829432233128</v>
      </c>
      <c r="DC2981" s="10">
        <v>27.1</v>
      </c>
      <c r="DD2981" s="10">
        <v>10.28</v>
      </c>
      <c r="DE2981" s="10">
        <v>0.86891919427222397</v>
      </c>
      <c r="DF2981" s="10">
        <v>0.42941320683685502</v>
      </c>
      <c r="DG2981" s="10">
        <v>0.28461107895000898</v>
      </c>
      <c r="DH2981" s="10">
        <v>28.3</v>
      </c>
      <c r="DI2981" s="10">
        <v>10.51</v>
      </c>
      <c r="DJ2981" s="10">
        <v>0.83353841221666303</v>
      </c>
      <c r="DK2981" s="10">
        <v>0.49358886838828098</v>
      </c>
      <c r="DL2981" s="10">
        <v>0.27491025581119499</v>
      </c>
      <c r="DM2981" s="10">
        <v>31.7</v>
      </c>
      <c r="DN2981" s="10">
        <v>10.29</v>
      </c>
      <c r="DO2981" s="10">
        <v>0.87363513635478596</v>
      </c>
    </row>
    <row r="2982" spans="1:119" x14ac:dyDescent="0.25">
      <c r="A2982" s="10">
        <v>3002</v>
      </c>
      <c r="R2982" s="10">
        <v>3035</v>
      </c>
      <c r="S2982" s="10" t="s">
        <v>810</v>
      </c>
      <c r="T2982" s="10">
        <v>0.91062252772650998</v>
      </c>
      <c r="U2982" s="10">
        <v>0.170741723948721</v>
      </c>
      <c r="V2982" s="10">
        <v>14.9</v>
      </c>
      <c r="W2982" s="10">
        <v>35.9</v>
      </c>
      <c r="X2982" s="10">
        <v>0.98287218693432199</v>
      </c>
      <c r="Y2982" s="10">
        <v>1.29190147881346</v>
      </c>
      <c r="Z2982" s="10">
        <v>9.2278677058104205E-2</v>
      </c>
      <c r="AA2982" s="10">
        <v>20.6</v>
      </c>
      <c r="AB2982" s="10">
        <v>36.299999999999997</v>
      </c>
      <c r="AC2982" s="10">
        <v>0.99745869983073498</v>
      </c>
      <c r="AD2982" s="10">
        <v>1.1049889445026999</v>
      </c>
      <c r="AE2982" s="10">
        <v>0.28414001430069402</v>
      </c>
      <c r="AF2982" s="10">
        <v>17.899999999999999</v>
      </c>
      <c r="AG2982" s="10">
        <v>36.799999999999997</v>
      </c>
      <c r="AH2982" s="10">
        <v>0.96849293259684999</v>
      </c>
      <c r="AI2982" s="10">
        <v>3035</v>
      </c>
      <c r="AJ2982" s="10" t="s">
        <v>810</v>
      </c>
      <c r="AK2982" s="10">
        <v>3.0698792461402</v>
      </c>
      <c r="AL2982" s="10">
        <v>0.10232930820467299</v>
      </c>
      <c r="AM2982" s="10">
        <v>47.8</v>
      </c>
      <c r="AN2982" s="10">
        <v>37.1</v>
      </c>
      <c r="AO2982" s="10">
        <v>0.999444906979154</v>
      </c>
      <c r="AP2982" s="10">
        <v>3.8936361678174198</v>
      </c>
      <c r="AQ2982" s="10">
        <v>0.12713914017363001</v>
      </c>
      <c r="AR2982" s="10">
        <v>60.3</v>
      </c>
      <c r="AS2982" s="10">
        <v>37.299999999999997</v>
      </c>
      <c r="AT2982" s="10">
        <v>0.999467314729235</v>
      </c>
      <c r="AU2982" s="10">
        <v>3.60395320472194</v>
      </c>
      <c r="AV2982" s="10">
        <v>0.491448164280263</v>
      </c>
      <c r="AW2982" s="10">
        <v>56</v>
      </c>
      <c r="AX2982" s="10">
        <v>37.5</v>
      </c>
      <c r="AY2982" s="10">
        <v>0.99083016804429902</v>
      </c>
      <c r="AZ2982" s="10">
        <v>3009</v>
      </c>
      <c r="BA2982" s="10" t="s">
        <v>760</v>
      </c>
      <c r="BB2982" s="10">
        <v>1.28814057650034</v>
      </c>
      <c r="BC2982" s="10">
        <v>0.50680940714767497</v>
      </c>
      <c r="BD2982" s="10">
        <v>21.6</v>
      </c>
      <c r="BE2982" s="10">
        <v>37</v>
      </c>
      <c r="BF2982" s="10">
        <v>0.93056595169738499</v>
      </c>
      <c r="BG2982" s="10">
        <v>2.1105218214341002</v>
      </c>
      <c r="BH2982" s="10">
        <v>1.07701886763905</v>
      </c>
      <c r="BI2982" s="10">
        <v>38</v>
      </c>
      <c r="BJ2982" s="10">
        <v>36</v>
      </c>
      <c r="BK2982" s="10">
        <v>0.89072393401721905</v>
      </c>
      <c r="BL2982" s="10">
        <v>1.505899937443</v>
      </c>
      <c r="BM2982" s="10">
        <v>0.49055831295491698</v>
      </c>
      <c r="BN2982" s="10">
        <v>25.4</v>
      </c>
      <c r="BO2982" s="10">
        <v>36</v>
      </c>
      <c r="BP2982" s="10">
        <v>0.95082210657847299</v>
      </c>
      <c r="BQ2982" s="10">
        <v>3001</v>
      </c>
      <c r="BR2982" s="10" t="s">
        <v>10</v>
      </c>
      <c r="CH2982" s="10">
        <v>2999</v>
      </c>
      <c r="CI2982" s="10" t="s">
        <v>309</v>
      </c>
      <c r="CM2982" s="10">
        <v>0</v>
      </c>
      <c r="CN2982" s="10">
        <v>0.93</v>
      </c>
      <c r="CR2982" s="10">
        <v>0</v>
      </c>
      <c r="CS2982" s="10">
        <v>0.93</v>
      </c>
      <c r="CW2982" s="10">
        <v>0</v>
      </c>
      <c r="CX2982" s="10">
        <v>0.93</v>
      </c>
      <c r="CY2982" s="10">
        <v>2967</v>
      </c>
      <c r="CZ2982" s="10" t="s">
        <v>291</v>
      </c>
    </row>
    <row r="2983" spans="1:119" x14ac:dyDescent="0.25">
      <c r="A2983" s="10">
        <v>3003</v>
      </c>
      <c r="R2983" s="10">
        <v>3036</v>
      </c>
      <c r="S2983" s="10" t="s">
        <v>10</v>
      </c>
      <c r="AI2983" s="10">
        <v>3036</v>
      </c>
      <c r="AJ2983" s="10" t="s">
        <v>10</v>
      </c>
      <c r="AZ2983" s="10">
        <v>3010</v>
      </c>
      <c r="BA2983" s="10" t="s">
        <v>761</v>
      </c>
      <c r="BB2983" s="10">
        <v>1.6691350002287899</v>
      </c>
      <c r="BC2983" s="10">
        <v>0.69284849066100596</v>
      </c>
      <c r="BD2983" s="10">
        <v>28.2</v>
      </c>
      <c r="BE2983" s="10">
        <v>37</v>
      </c>
      <c r="BF2983" s="10">
        <v>0.92359166350001698</v>
      </c>
      <c r="BG2983" s="10">
        <v>1.70551678349915</v>
      </c>
      <c r="BH2983" s="10">
        <v>0.74272505087866203</v>
      </c>
      <c r="BI2983" s="10">
        <v>30</v>
      </c>
      <c r="BJ2983" s="10">
        <v>35.799999999999997</v>
      </c>
      <c r="BK2983" s="10">
        <v>0.91683479893916098</v>
      </c>
      <c r="BL2983" s="10">
        <v>1.3371116014278499</v>
      </c>
      <c r="BM2983" s="10">
        <v>0.60488381969355098</v>
      </c>
      <c r="BN2983" s="10">
        <v>22.9</v>
      </c>
      <c r="BO2983" s="10">
        <v>37</v>
      </c>
      <c r="BP2983" s="10">
        <v>0.91110792283835595</v>
      </c>
      <c r="BQ2983" s="10">
        <v>3002</v>
      </c>
      <c r="BR2983" s="10" t="s">
        <v>11</v>
      </c>
      <c r="CH2983" s="10">
        <v>3000</v>
      </c>
      <c r="CI2983" s="10" t="s">
        <v>808</v>
      </c>
      <c r="CJ2983" s="10">
        <v>0.12622184651075799</v>
      </c>
      <c r="CK2983" s="10">
        <v>0.14502084492725401</v>
      </c>
      <c r="CL2983" s="10">
        <v>3</v>
      </c>
      <c r="CM2983" s="10">
        <v>37</v>
      </c>
      <c r="CN2983" s="10">
        <v>0.65652447802340397</v>
      </c>
      <c r="CO2983" s="10">
        <v>0.12349272550512</v>
      </c>
      <c r="CP2983" s="10">
        <v>0.14188525909098901</v>
      </c>
      <c r="CQ2983" s="10">
        <v>3</v>
      </c>
      <c r="CR2983" s="10">
        <v>36.200000000000003</v>
      </c>
      <c r="CS2983" s="10">
        <v>0.65652447802340397</v>
      </c>
      <c r="CT2983" s="10">
        <v>0.11722155174415901</v>
      </c>
      <c r="CU2983" s="10">
        <v>0.152388017267407</v>
      </c>
      <c r="CV2983" s="10">
        <v>3</v>
      </c>
      <c r="CW2983" s="10">
        <v>37</v>
      </c>
      <c r="CX2983" s="10">
        <v>0.609710760849692</v>
      </c>
      <c r="CY2983" s="10">
        <v>2968</v>
      </c>
      <c r="CZ2983" s="10" t="s">
        <v>292</v>
      </c>
      <c r="DA2983" s="10">
        <v>0.112151369124194</v>
      </c>
      <c r="DB2983" s="10">
        <v>5.4376421393548598E-2</v>
      </c>
      <c r="DC2983" s="10">
        <v>7</v>
      </c>
      <c r="DD2983" s="10">
        <v>10.28</v>
      </c>
      <c r="DE2983" s="10">
        <v>0.89981410719620003</v>
      </c>
      <c r="DF2983" s="10">
        <v>0.180531558678939</v>
      </c>
      <c r="DG2983" s="10">
        <v>6.2793585627457099E-2</v>
      </c>
      <c r="DH2983" s="10">
        <v>10.5</v>
      </c>
      <c r="DI2983" s="10">
        <v>10.51</v>
      </c>
      <c r="DJ2983" s="10">
        <v>0.94449679670615905</v>
      </c>
      <c r="DK2983" s="10">
        <v>0.14950532685488099</v>
      </c>
      <c r="DL2983" s="10">
        <v>4.7404128027157301E-2</v>
      </c>
      <c r="DM2983" s="10">
        <v>8.8000000000000007</v>
      </c>
      <c r="DN2983" s="10">
        <v>10.29</v>
      </c>
      <c r="DO2983" s="10">
        <v>0.95323063769931804</v>
      </c>
    </row>
    <row r="2984" spans="1:119" x14ac:dyDescent="0.25">
      <c r="A2984" s="10">
        <v>3004</v>
      </c>
      <c r="R2984" s="10">
        <v>3037</v>
      </c>
      <c r="S2984" s="10" t="s">
        <v>11</v>
      </c>
      <c r="AI2984" s="10">
        <v>3037</v>
      </c>
      <c r="AJ2984" s="10" t="s">
        <v>11</v>
      </c>
      <c r="AZ2984" s="10">
        <v>3011</v>
      </c>
      <c r="BA2984" s="10" t="s">
        <v>762</v>
      </c>
      <c r="BB2984" s="10">
        <v>1.9032535301425402E-2</v>
      </c>
      <c r="BC2984" s="10">
        <v>0.13322774710997801</v>
      </c>
      <c r="BD2984" s="10">
        <v>2.1</v>
      </c>
      <c r="BE2984" s="10">
        <v>37</v>
      </c>
      <c r="BF2984" s="10">
        <v>0.14142135623731</v>
      </c>
      <c r="BG2984" s="10">
        <v>3.0581870623145501E-2</v>
      </c>
      <c r="BH2984" s="10">
        <v>0.183491223738873</v>
      </c>
      <c r="BI2984" s="10">
        <v>3</v>
      </c>
      <c r="BJ2984" s="10">
        <v>35.799999999999997</v>
      </c>
      <c r="BK2984" s="10">
        <v>0.16439898730535701</v>
      </c>
      <c r="BL2984" s="10">
        <v>3.4439825783531601E-2</v>
      </c>
      <c r="BM2984" s="10">
        <v>0.24107878048472101</v>
      </c>
      <c r="BN2984" s="10">
        <v>3.8</v>
      </c>
      <c r="BO2984" s="10">
        <v>37</v>
      </c>
      <c r="BP2984" s="10">
        <v>0.14142135623731</v>
      </c>
      <c r="BQ2984" s="10">
        <v>3003</v>
      </c>
      <c r="BR2984" s="10" t="s">
        <v>315</v>
      </c>
      <c r="BS2984" s="10">
        <v>1.8359738560230099E-2</v>
      </c>
      <c r="BT2984" s="10">
        <v>0</v>
      </c>
      <c r="BU2984" s="10">
        <v>1</v>
      </c>
      <c r="BV2984" s="10">
        <v>10.6</v>
      </c>
      <c r="BW2984" s="10">
        <v>1</v>
      </c>
      <c r="BX2984" s="10">
        <v>3.6373066958946397E-2</v>
      </c>
      <c r="BY2984" s="10">
        <v>0</v>
      </c>
      <c r="BZ2984" s="10">
        <v>2</v>
      </c>
      <c r="CA2984" s="10">
        <v>10.5</v>
      </c>
      <c r="CB2984" s="10">
        <v>1</v>
      </c>
      <c r="CC2984" s="10">
        <v>3.6435924791126402E-2</v>
      </c>
      <c r="CD2984" s="10">
        <v>4.5544905988908002E-3</v>
      </c>
      <c r="CE2984" s="10">
        <v>2</v>
      </c>
      <c r="CF2984" s="10">
        <v>10.6</v>
      </c>
      <c r="CG2984" s="10">
        <v>0.99227787671366796</v>
      </c>
      <c r="CH2984" s="10">
        <v>3001</v>
      </c>
      <c r="CI2984" s="10" t="s">
        <v>10</v>
      </c>
      <c r="CY2984" s="10">
        <v>2969</v>
      </c>
      <c r="CZ2984" s="10" t="s">
        <v>294</v>
      </c>
      <c r="DA2984" s="10">
        <v>0.246883172333175</v>
      </c>
      <c r="DB2984" s="10">
        <v>6.7331774272684206E-2</v>
      </c>
      <c r="DC2984" s="10">
        <v>14.4</v>
      </c>
      <c r="DD2984" s="10">
        <v>10.26</v>
      </c>
      <c r="DE2984" s="10">
        <v>0.96476382123773197</v>
      </c>
      <c r="DF2984" s="10">
        <v>0.36360146754011902</v>
      </c>
      <c r="DG2984" s="10">
        <v>8.4249120527588706E-2</v>
      </c>
      <c r="DH2984" s="10">
        <v>20.7</v>
      </c>
      <c r="DI2984" s="10">
        <v>10.41</v>
      </c>
      <c r="DJ2984" s="10">
        <v>0.97419057837377898</v>
      </c>
      <c r="DK2984" s="10">
        <v>0.41118170369805501</v>
      </c>
      <c r="DL2984" s="10">
        <v>7.8320324513915004E-2</v>
      </c>
      <c r="DM2984" s="10">
        <v>23.6</v>
      </c>
      <c r="DN2984" s="10">
        <v>10.24</v>
      </c>
      <c r="DO2984" s="10">
        <v>0.98233856642247497</v>
      </c>
    </row>
    <row r="2985" spans="1:119" x14ac:dyDescent="0.25">
      <c r="A2985" s="10">
        <v>3005</v>
      </c>
      <c r="R2985" s="10">
        <v>3038</v>
      </c>
      <c r="S2985" s="10" t="s">
        <v>300</v>
      </c>
      <c r="T2985" s="10">
        <v>9.7614919412966801E-3</v>
      </c>
      <c r="U2985" s="10">
        <v>3.9045967765186699E-3</v>
      </c>
      <c r="V2985" s="10">
        <v>0.6</v>
      </c>
      <c r="W2985" s="10">
        <v>10.1</v>
      </c>
      <c r="X2985" s="10">
        <v>0.93</v>
      </c>
      <c r="Y2985" s="10">
        <v>9.8581403763590199E-3</v>
      </c>
      <c r="Z2985" s="10">
        <v>3.9432561505436097E-3</v>
      </c>
      <c r="AA2985" s="10">
        <v>0.6</v>
      </c>
      <c r="AB2985" s="10">
        <v>10.199999999999999</v>
      </c>
      <c r="AC2985" s="10">
        <v>0.93</v>
      </c>
      <c r="AD2985" s="10">
        <v>9.8581403763590199E-3</v>
      </c>
      <c r="AE2985" s="10">
        <v>3.9432561505436097E-3</v>
      </c>
      <c r="AF2985" s="10">
        <v>0.6</v>
      </c>
      <c r="AG2985" s="10">
        <v>10.199999999999999</v>
      </c>
      <c r="AH2985" s="10">
        <v>0.93</v>
      </c>
      <c r="AI2985" s="10">
        <v>3038</v>
      </c>
      <c r="AJ2985" s="10" t="s">
        <v>300</v>
      </c>
      <c r="AK2985" s="10">
        <v>5.9361821985113201E-2</v>
      </c>
      <c r="AL2985" s="10">
        <v>3.1243064202691102E-3</v>
      </c>
      <c r="AM2985" s="10">
        <v>3.3</v>
      </c>
      <c r="AN2985" s="10">
        <v>10.4</v>
      </c>
      <c r="AO2985" s="10">
        <v>0.99861782933250998</v>
      </c>
      <c r="AP2985" s="10">
        <v>5.8872406949266098E-2</v>
      </c>
      <c r="AQ2985" s="10">
        <v>0</v>
      </c>
      <c r="AR2985" s="10">
        <v>3.3</v>
      </c>
      <c r="AS2985" s="10">
        <v>10.3</v>
      </c>
      <c r="AT2985" s="10">
        <v>1</v>
      </c>
      <c r="AU2985" s="10">
        <v>7.6277865662689098E-2</v>
      </c>
      <c r="AV2985" s="10">
        <v>4.0146245085625797E-3</v>
      </c>
      <c r="AW2985" s="10">
        <v>4.2</v>
      </c>
      <c r="AX2985" s="10">
        <v>10.5</v>
      </c>
      <c r="AY2985" s="10">
        <v>0.99861782933250998</v>
      </c>
      <c r="AZ2985" s="10">
        <v>3012</v>
      </c>
      <c r="BA2985" s="10" t="s">
        <v>763</v>
      </c>
      <c r="BB2985" s="10">
        <v>0.27070410231624897</v>
      </c>
      <c r="BC2985" s="10">
        <v>0.19435166320141001</v>
      </c>
      <c r="BD2985" s="10">
        <v>5.2</v>
      </c>
      <c r="BE2985" s="10">
        <v>37</v>
      </c>
      <c r="BF2985" s="10">
        <v>0.81232373359159105</v>
      </c>
      <c r="BG2985" s="10">
        <v>0.37990775823837902</v>
      </c>
      <c r="BH2985" s="10">
        <v>0.182918550262923</v>
      </c>
      <c r="BI2985" s="10">
        <v>6.8</v>
      </c>
      <c r="BJ2985" s="10">
        <v>35.799999999999997</v>
      </c>
      <c r="BK2985" s="10">
        <v>0.90100166975910001</v>
      </c>
      <c r="BL2985" s="10">
        <v>0.301385186512036</v>
      </c>
      <c r="BM2985" s="10">
        <v>0.12310099167393</v>
      </c>
      <c r="BN2985" s="10">
        <v>5.08</v>
      </c>
      <c r="BO2985" s="10">
        <v>37</v>
      </c>
      <c r="BP2985" s="10">
        <v>0.92575451459081604</v>
      </c>
      <c r="BQ2985" s="10">
        <v>3004</v>
      </c>
      <c r="BR2985" s="10" t="s">
        <v>290</v>
      </c>
      <c r="BS2985" s="10">
        <v>3.4835154657328601E-2</v>
      </c>
      <c r="BT2985" s="10">
        <v>1.16117182191095E-2</v>
      </c>
      <c r="BU2985" s="10">
        <v>2</v>
      </c>
      <c r="BV2985" s="10">
        <v>10.6</v>
      </c>
      <c r="BW2985" s="10">
        <v>0.94868329805051399</v>
      </c>
      <c r="BX2985" s="10">
        <v>8.75648869203004E-2</v>
      </c>
      <c r="BY2985" s="10">
        <v>2.4518168337684099E-2</v>
      </c>
      <c r="BZ2985" s="10">
        <v>5</v>
      </c>
      <c r="CA2985" s="10">
        <v>10.5</v>
      </c>
      <c r="CB2985" s="10">
        <v>0.962964019714182</v>
      </c>
      <c r="CC2985" s="10">
        <v>8.9703512844294495E-2</v>
      </c>
      <c r="CD2985" s="10">
        <v>1.9500763661803099E-2</v>
      </c>
      <c r="CE2985" s="10">
        <v>5</v>
      </c>
      <c r="CF2985" s="10">
        <v>10.6</v>
      </c>
      <c r="CG2985" s="10">
        <v>0.97717636392280105</v>
      </c>
      <c r="CH2985" s="10">
        <v>3002</v>
      </c>
      <c r="CI2985" s="10" t="s">
        <v>11</v>
      </c>
      <c r="CY2985" s="10">
        <v>2970</v>
      </c>
      <c r="CZ2985" s="10" t="s">
        <v>297</v>
      </c>
      <c r="DA2985" s="10">
        <v>1.8286044823693198E-2</v>
      </c>
      <c r="DB2985" s="10">
        <v>1.0971626894215899E-2</v>
      </c>
      <c r="DC2985" s="10">
        <v>1.2</v>
      </c>
      <c r="DD2985" s="10">
        <v>10.26</v>
      </c>
      <c r="DE2985" s="10">
        <v>0.85749292571254399</v>
      </c>
      <c r="DF2985" s="10">
        <v>1.85533846602969E-2</v>
      </c>
      <c r="DG2985" s="10">
        <v>1.11320307961781E-2</v>
      </c>
      <c r="DH2985" s="10">
        <v>1.2</v>
      </c>
      <c r="DI2985" s="10">
        <v>10.41</v>
      </c>
      <c r="DJ2985" s="10">
        <v>0.85749292571254399</v>
      </c>
      <c r="DK2985" s="10">
        <v>1.82503995121461E-2</v>
      </c>
      <c r="DL2985" s="10">
        <v>1.0950239707287699E-2</v>
      </c>
      <c r="DM2985" s="10">
        <v>1.2</v>
      </c>
      <c r="DN2985" s="10">
        <v>10.24</v>
      </c>
      <c r="DO2985" s="10">
        <v>0.85749292571254399</v>
      </c>
    </row>
    <row r="2986" spans="1:119" x14ac:dyDescent="0.25">
      <c r="A2986" s="10">
        <v>3006</v>
      </c>
      <c r="R2986" s="10">
        <v>3039</v>
      </c>
      <c r="S2986" s="10" t="s">
        <v>313</v>
      </c>
      <c r="T2986" s="10">
        <v>0.22551301514546801</v>
      </c>
      <c r="U2986" s="10">
        <v>9.0205206058187201E-2</v>
      </c>
      <c r="V2986" s="10">
        <v>14</v>
      </c>
      <c r="W2986" s="10">
        <v>10</v>
      </c>
      <c r="X2986" s="10">
        <v>0.93</v>
      </c>
      <c r="Y2986" s="10">
        <v>0.136660887178154</v>
      </c>
      <c r="Z2986" s="10">
        <v>5.4664354871261603E-2</v>
      </c>
      <c r="AA2986" s="10">
        <v>8.4</v>
      </c>
      <c r="AB2986" s="10">
        <v>10.1</v>
      </c>
      <c r="AC2986" s="10">
        <v>0.93</v>
      </c>
      <c r="AD2986" s="10">
        <v>0.15773024602174401</v>
      </c>
      <c r="AE2986" s="10">
        <v>6.3092098408697603E-2</v>
      </c>
      <c r="AF2986" s="10">
        <v>9.6</v>
      </c>
      <c r="AG2986" s="10">
        <v>10.199999999999999</v>
      </c>
      <c r="AH2986" s="10">
        <v>0.93</v>
      </c>
      <c r="AI2986" s="10">
        <v>3039</v>
      </c>
      <c r="AJ2986" s="10" t="s">
        <v>313</v>
      </c>
      <c r="AK2986" s="10">
        <v>0.38083594105590102</v>
      </c>
      <c r="AL2986" s="10">
        <v>0.121986512369468</v>
      </c>
      <c r="AM2986" s="10">
        <v>22.2</v>
      </c>
      <c r="AN2986" s="10">
        <v>10.4</v>
      </c>
      <c r="AO2986" s="10">
        <v>0.952337721265198</v>
      </c>
      <c r="AP2986" s="10">
        <v>0.45711563709078301</v>
      </c>
      <c r="AQ2986" s="10">
        <v>5.3838063924025702E-2</v>
      </c>
      <c r="AR2986" s="10">
        <v>25.8</v>
      </c>
      <c r="AS2986" s="10">
        <v>10.3</v>
      </c>
      <c r="AT2986" s="10">
        <v>0.99313553144107403</v>
      </c>
      <c r="AU2986" s="10">
        <v>0.47194940009023501</v>
      </c>
      <c r="AV2986" s="10">
        <v>0.15417013736280999</v>
      </c>
      <c r="AW2986" s="10">
        <v>27.3</v>
      </c>
      <c r="AX2986" s="10">
        <v>10.5</v>
      </c>
      <c r="AY2986" s="10">
        <v>0.95056728828180503</v>
      </c>
      <c r="AZ2986" s="10">
        <v>3013</v>
      </c>
      <c r="BA2986" s="10" t="s">
        <v>764</v>
      </c>
      <c r="BB2986" s="10">
        <v>4.6141833513634899E-2</v>
      </c>
      <c r="BC2986" s="10">
        <v>6.1522444684846397E-2</v>
      </c>
      <c r="BD2986" s="10">
        <v>1.2</v>
      </c>
      <c r="BE2986" s="10">
        <v>37</v>
      </c>
      <c r="BF2986" s="10">
        <v>0.6</v>
      </c>
      <c r="BG2986" s="10">
        <v>0.146085602624344</v>
      </c>
      <c r="BH2986" s="10">
        <v>0.17043320306173501</v>
      </c>
      <c r="BI2986" s="10">
        <v>3.6</v>
      </c>
      <c r="BJ2986" s="10">
        <v>36</v>
      </c>
      <c r="BK2986" s="10">
        <v>0.65079137345596805</v>
      </c>
      <c r="BL2986" s="10">
        <v>4.4090815370097201E-2</v>
      </c>
      <c r="BM2986" s="10">
        <v>4.4090815370097201E-2</v>
      </c>
      <c r="BN2986" s="10">
        <v>1</v>
      </c>
      <c r="BO2986" s="10">
        <v>36</v>
      </c>
      <c r="BP2986" s="10">
        <v>0.70710678118654802</v>
      </c>
      <c r="BQ2986" s="10">
        <v>3005</v>
      </c>
      <c r="BR2986" s="10" t="s">
        <v>308</v>
      </c>
      <c r="BS2986" s="10">
        <v>0.15316651035014101</v>
      </c>
      <c r="BT2986" s="10">
        <v>6.1995968475057103E-2</v>
      </c>
      <c r="BU2986" s="10">
        <v>9</v>
      </c>
      <c r="BV2986" s="10">
        <v>10.6</v>
      </c>
      <c r="BW2986" s="10">
        <v>0.92694681322315797</v>
      </c>
      <c r="BX2986" s="10">
        <v>0.18515739776445</v>
      </c>
      <c r="BY2986" s="10">
        <v>7.5746208176365903E-2</v>
      </c>
      <c r="BZ2986" s="10">
        <v>11</v>
      </c>
      <c r="CA2986" s="10">
        <v>10.5</v>
      </c>
      <c r="CB2986" s="10">
        <v>0.92554695620567695</v>
      </c>
      <c r="CC2986" s="10">
        <v>0.171907589064829</v>
      </c>
      <c r="CD2986" s="10">
        <v>6.4465345899310897E-2</v>
      </c>
      <c r="CE2986" s="10">
        <v>10</v>
      </c>
      <c r="CF2986" s="10">
        <v>10.6</v>
      </c>
      <c r="CG2986" s="10">
        <v>0.93632917756904499</v>
      </c>
      <c r="CH2986" s="10">
        <v>3003</v>
      </c>
      <c r="CI2986" s="10" t="s">
        <v>315</v>
      </c>
      <c r="CJ2986" s="10">
        <v>2.4344099281167101E-2</v>
      </c>
      <c r="CK2986" s="10">
        <v>2.6557199215818599E-2</v>
      </c>
      <c r="CL2986" s="10">
        <v>2</v>
      </c>
      <c r="CM2986" s="10">
        <v>10.4</v>
      </c>
      <c r="CN2986" s="10">
        <v>0.67572462851734605</v>
      </c>
      <c r="CO2986" s="10">
        <v>2.4344099281167101E-2</v>
      </c>
      <c r="CP2986" s="10">
        <v>2.6557199215818599E-2</v>
      </c>
      <c r="CQ2986" s="10">
        <v>2</v>
      </c>
      <c r="CR2986" s="10">
        <v>10.4</v>
      </c>
      <c r="CS2986" s="10">
        <v>0.67572462851734605</v>
      </c>
      <c r="CT2986" s="10">
        <v>2.4344099281167101E-2</v>
      </c>
      <c r="CU2986" s="10">
        <v>2.6557199215818599E-2</v>
      </c>
      <c r="CV2986" s="10">
        <v>2</v>
      </c>
      <c r="CW2986" s="10">
        <v>10.4</v>
      </c>
      <c r="CX2986" s="10">
        <v>0.67572462851734605</v>
      </c>
      <c r="CY2986" s="10">
        <v>2971</v>
      </c>
      <c r="CZ2986" s="10" t="s">
        <v>308</v>
      </c>
      <c r="DA2986" s="10">
        <v>9.9859732303386003E-2</v>
      </c>
      <c r="DB2986" s="10">
        <v>3.19551143370835E-2</v>
      </c>
      <c r="DC2986" s="10">
        <v>5.9</v>
      </c>
      <c r="DD2986" s="10">
        <v>10.26</v>
      </c>
      <c r="DE2986" s="10">
        <v>0.952424147199324</v>
      </c>
      <c r="DF2986" s="10">
        <v>0.13909988580886501</v>
      </c>
      <c r="DG2986" s="10">
        <v>4.4511963458836797E-2</v>
      </c>
      <c r="DH2986" s="10">
        <v>8.1</v>
      </c>
      <c r="DI2986" s="10">
        <v>10.41</v>
      </c>
      <c r="DJ2986" s="10">
        <v>0.952424147199324</v>
      </c>
      <c r="DK2986" s="10">
        <v>0.17737004687051999</v>
      </c>
      <c r="DL2986" s="10">
        <v>5.6758414998566403E-2</v>
      </c>
      <c r="DM2986" s="10">
        <v>10.5</v>
      </c>
      <c r="DN2986" s="10">
        <v>10.24</v>
      </c>
      <c r="DO2986" s="10">
        <v>0.952424147199324</v>
      </c>
    </row>
    <row r="2987" spans="1:119" x14ac:dyDescent="0.25">
      <c r="A2987" s="10">
        <v>3226</v>
      </c>
      <c r="R2987" s="10">
        <v>3040</v>
      </c>
      <c r="S2987" s="10" t="s">
        <v>318</v>
      </c>
      <c r="T2987" s="10">
        <v>0</v>
      </c>
      <c r="U2987" s="10">
        <v>0</v>
      </c>
      <c r="V2987" s="10">
        <v>5.0999999999999996</v>
      </c>
      <c r="W2987" s="10">
        <v>10.1</v>
      </c>
      <c r="X2987" s="10">
        <v>0</v>
      </c>
      <c r="Y2987" s="10">
        <v>0</v>
      </c>
      <c r="Z2987" s="10">
        <v>0</v>
      </c>
      <c r="AA2987" s="10">
        <v>8</v>
      </c>
      <c r="AB2987" s="10">
        <v>10.199999999999999</v>
      </c>
      <c r="AC2987" s="10">
        <v>0</v>
      </c>
      <c r="AD2987" s="10">
        <v>0</v>
      </c>
      <c r="AE2987" s="10">
        <v>0</v>
      </c>
      <c r="AF2987" s="10">
        <v>9.9</v>
      </c>
      <c r="AG2987" s="10">
        <v>10.199999999999999</v>
      </c>
      <c r="AH2987" s="10">
        <v>0</v>
      </c>
      <c r="AI2987" s="10">
        <v>3040</v>
      </c>
      <c r="AJ2987" s="10" t="s">
        <v>318</v>
      </c>
      <c r="AK2987" s="10">
        <v>0.30316986820730202</v>
      </c>
      <c r="AL2987" s="10">
        <v>0.16644620215302799</v>
      </c>
      <c r="AM2987" s="10">
        <v>19.2</v>
      </c>
      <c r="AN2987" s="10">
        <v>10.4</v>
      </c>
      <c r="AO2987" s="10">
        <v>0.87657855077959401</v>
      </c>
      <c r="AP2987" s="10">
        <v>0.39726633182321502</v>
      </c>
      <c r="AQ2987" s="10">
        <v>0.22166309819121399</v>
      </c>
      <c r="AR2987" s="10">
        <v>25.5</v>
      </c>
      <c r="AS2987" s="10">
        <v>10.3</v>
      </c>
      <c r="AT2987" s="10">
        <v>0.87326032217060001</v>
      </c>
      <c r="AU2987" s="10">
        <v>0.38519122879212397</v>
      </c>
      <c r="AV2987" s="10">
        <v>0.18092315291751301</v>
      </c>
      <c r="AW2987" s="10">
        <v>23.4</v>
      </c>
      <c r="AX2987" s="10">
        <v>10.5</v>
      </c>
      <c r="AY2987" s="10">
        <v>0.90512926183400699</v>
      </c>
      <c r="AZ2987" s="10">
        <v>3014</v>
      </c>
      <c r="BA2987" s="10" t="s">
        <v>765</v>
      </c>
      <c r="BB2987" s="10">
        <v>3.7704825237015E-3</v>
      </c>
      <c r="BC2987" s="10">
        <v>1.8852412618507501E-2</v>
      </c>
      <c r="BD2987" s="10">
        <v>0.3</v>
      </c>
      <c r="BE2987" s="10">
        <v>37</v>
      </c>
      <c r="BF2987" s="10">
        <v>0.19611613513818399</v>
      </c>
      <c r="BG2987" s="10">
        <v>0</v>
      </c>
      <c r="BH2987" s="10">
        <v>0</v>
      </c>
      <c r="BI2987" s="10">
        <v>0.3</v>
      </c>
      <c r="BJ2987" s="10">
        <v>35.799999999999997</v>
      </c>
      <c r="BK2987" s="10">
        <v>0</v>
      </c>
      <c r="BL2987" s="10">
        <v>0</v>
      </c>
      <c r="BM2987" s="10">
        <v>0</v>
      </c>
      <c r="BN2987" s="10">
        <v>0.3</v>
      </c>
      <c r="BO2987" s="10">
        <v>37</v>
      </c>
      <c r="BP2987" s="10">
        <v>0</v>
      </c>
      <c r="BQ2987" s="10">
        <v>3006</v>
      </c>
      <c r="BR2987" s="10" t="s">
        <v>309</v>
      </c>
      <c r="CH2987" s="10">
        <v>3004</v>
      </c>
      <c r="CI2987" s="10" t="s">
        <v>290</v>
      </c>
      <c r="CY2987" s="10">
        <v>2972</v>
      </c>
      <c r="CZ2987" s="10" t="s">
        <v>310</v>
      </c>
      <c r="DA2987" s="10">
        <v>0.148561158161016</v>
      </c>
      <c r="DB2987" s="10">
        <v>6.8257829425331804E-2</v>
      </c>
      <c r="DC2987" s="10">
        <v>9.1999999999999993</v>
      </c>
      <c r="DD2987" s="10">
        <v>10.26</v>
      </c>
      <c r="DE2987" s="10">
        <v>0.90867684396331305</v>
      </c>
      <c r="DF2987" s="10">
        <v>0.16179462911339501</v>
      </c>
      <c r="DG2987" s="10">
        <v>7.1031788391246506E-2</v>
      </c>
      <c r="DH2987" s="10">
        <v>9.8000000000000007</v>
      </c>
      <c r="DI2987" s="10">
        <v>10.41</v>
      </c>
      <c r="DJ2987" s="10">
        <v>0.91564403019128404</v>
      </c>
      <c r="DK2987" s="10">
        <v>0.15056632412499299</v>
      </c>
      <c r="DL2987" s="10">
        <v>6.7358618687496902E-2</v>
      </c>
      <c r="DM2987" s="10">
        <v>9.3000000000000007</v>
      </c>
      <c r="DN2987" s="10">
        <v>10.24</v>
      </c>
      <c r="DO2987" s="10">
        <v>0.91281825189492105</v>
      </c>
    </row>
    <row r="2988" spans="1:119" x14ac:dyDescent="0.25">
      <c r="A2988" s="10">
        <v>3227</v>
      </c>
      <c r="R2988" s="10">
        <v>3041</v>
      </c>
      <c r="S2988" s="10" t="s">
        <v>740</v>
      </c>
      <c r="T2988" s="10">
        <v>0.10154906809250799</v>
      </c>
      <c r="U2988" s="10">
        <v>0.117172001645201</v>
      </c>
      <c r="V2988" s="10">
        <v>2.4</v>
      </c>
      <c r="W2988" s="10">
        <v>37.299999999999997</v>
      </c>
      <c r="X2988" s="10">
        <v>0.65493053841784199</v>
      </c>
      <c r="Y2988" s="10">
        <v>0.108723624576703</v>
      </c>
      <c r="Z2988" s="10">
        <v>0.117086980313373</v>
      </c>
      <c r="AA2988" s="10">
        <v>2.5</v>
      </c>
      <c r="AB2988" s="10">
        <v>36.9</v>
      </c>
      <c r="AC2988" s="10">
        <v>0.68045109936727799</v>
      </c>
      <c r="AD2988" s="10">
        <v>9.9212517256009505E-2</v>
      </c>
      <c r="AE2988" s="10">
        <v>0.106844249352626</v>
      </c>
      <c r="AF2988" s="10">
        <v>2.2999999999999998</v>
      </c>
      <c r="AG2988" s="10">
        <v>36.6</v>
      </c>
      <c r="AH2988" s="10">
        <v>0.68045109936727799</v>
      </c>
      <c r="AI2988" s="10">
        <v>3041</v>
      </c>
      <c r="AJ2988" s="10" t="s">
        <v>740</v>
      </c>
      <c r="AK2988" s="10">
        <v>0.21145067459816799</v>
      </c>
      <c r="AL2988" s="10">
        <v>8.7496830868207504E-2</v>
      </c>
      <c r="AM2988" s="10">
        <v>3.6</v>
      </c>
      <c r="AN2988" s="10">
        <v>36.700000000000003</v>
      </c>
      <c r="AO2988" s="10">
        <v>0.92401683242189103</v>
      </c>
      <c r="AP2988" s="10">
        <v>0.31948449867154999</v>
      </c>
      <c r="AQ2988" s="10">
        <v>7.0996555260344398E-3</v>
      </c>
      <c r="AR2988" s="10">
        <v>5</v>
      </c>
      <c r="AS2988" s="10">
        <v>36.9</v>
      </c>
      <c r="AT2988" s="10">
        <v>0.99975317783161</v>
      </c>
      <c r="AU2988" s="10">
        <v>0.101265047644609</v>
      </c>
      <c r="AV2988" s="10">
        <v>0.27168671319285298</v>
      </c>
      <c r="AW2988" s="10">
        <v>4.5</v>
      </c>
      <c r="AX2988" s="10">
        <v>37.200000000000003</v>
      </c>
      <c r="AY2988" s="10">
        <v>0.34925569006639801</v>
      </c>
      <c r="AZ2988" s="10">
        <v>3015</v>
      </c>
      <c r="BA2988" s="10" t="s">
        <v>766</v>
      </c>
      <c r="BB2988" s="10">
        <v>0.76019784507673105</v>
      </c>
      <c r="BC2988" s="10">
        <v>0.96752453009765604</v>
      </c>
      <c r="BD2988" s="10">
        <v>19.2</v>
      </c>
      <c r="BE2988" s="10">
        <v>37</v>
      </c>
      <c r="BF2988" s="10">
        <v>0.61782155193190302</v>
      </c>
      <c r="BG2988" s="10">
        <v>0.87759754831180803</v>
      </c>
      <c r="BH2988" s="10">
        <v>0.46273325274622601</v>
      </c>
      <c r="BI2988" s="10">
        <v>16</v>
      </c>
      <c r="BJ2988" s="10">
        <v>35.799999999999997</v>
      </c>
      <c r="BK2988" s="10">
        <v>0.88456910048529702</v>
      </c>
      <c r="BL2988" s="10">
        <v>1.37958537445908</v>
      </c>
      <c r="BM2988" s="10">
        <v>1.3482311614031901</v>
      </c>
      <c r="BN2988" s="10">
        <v>30.1</v>
      </c>
      <c r="BO2988" s="10">
        <v>37</v>
      </c>
      <c r="BP2988" s="10">
        <v>0.71518720240102396</v>
      </c>
      <c r="BQ2988" s="10">
        <v>3226</v>
      </c>
      <c r="BR2988" s="10" t="s">
        <v>836</v>
      </c>
      <c r="BS2988" s="10">
        <v>3.178392846155</v>
      </c>
      <c r="BT2988" s="10">
        <v>1.7254132593412901</v>
      </c>
      <c r="BU2988" s="10">
        <v>9</v>
      </c>
      <c r="BV2988" s="10">
        <v>232</v>
      </c>
      <c r="BW2988" s="10">
        <v>0.87885343166569396</v>
      </c>
      <c r="BX2988" s="10">
        <v>3.0040872913933798</v>
      </c>
      <c r="BY2988" s="10">
        <v>2.1235789473642899</v>
      </c>
      <c r="BZ2988" s="10">
        <v>9</v>
      </c>
      <c r="CA2988" s="10">
        <v>236</v>
      </c>
      <c r="CB2988" s="10">
        <v>0.81657749828394599</v>
      </c>
      <c r="CC2988" s="10">
        <v>2.82049347798517</v>
      </c>
      <c r="CD2988" s="10">
        <v>2.2238506268729199</v>
      </c>
      <c r="CE2988" s="10">
        <v>8.9</v>
      </c>
      <c r="CF2988" s="10">
        <v>233</v>
      </c>
      <c r="CG2988" s="10">
        <v>0.78526916562777804</v>
      </c>
      <c r="CH2988" s="10">
        <v>3005</v>
      </c>
      <c r="CI2988" s="10" t="s">
        <v>308</v>
      </c>
      <c r="CJ2988" s="10">
        <v>3.57484545120485E-2</v>
      </c>
      <c r="CK2988" s="10">
        <v>4.4685568140060599E-3</v>
      </c>
      <c r="CL2988" s="10">
        <v>2</v>
      </c>
      <c r="CM2988" s="10">
        <v>10.4</v>
      </c>
      <c r="CN2988" s="10">
        <v>0.99227787671366796</v>
      </c>
      <c r="CO2988" s="10">
        <v>6.6012171753943402E-2</v>
      </c>
      <c r="CP2988" s="10">
        <v>2.8880325142350199E-2</v>
      </c>
      <c r="CQ2988" s="10">
        <v>4</v>
      </c>
      <c r="CR2988" s="10">
        <v>10.4</v>
      </c>
      <c r="CS2988" s="10">
        <v>0.91615733490218898</v>
      </c>
      <c r="CT2988" s="10">
        <v>3.4381517812965903E-2</v>
      </c>
      <c r="CU2988" s="10">
        <v>1.28930691798622E-2</v>
      </c>
      <c r="CV2988" s="10">
        <v>2</v>
      </c>
      <c r="CW2988" s="10">
        <v>10.6</v>
      </c>
      <c r="CX2988" s="10">
        <v>0.93632917756904499</v>
      </c>
      <c r="CY2988" s="10">
        <v>2973</v>
      </c>
      <c r="CZ2988" s="10" t="s">
        <v>316</v>
      </c>
      <c r="DK2988" s="10">
        <v>0</v>
      </c>
      <c r="DL2988" s="10">
        <v>0</v>
      </c>
      <c r="DM2988" s="10">
        <v>1.5</v>
      </c>
      <c r="DN2988" s="10">
        <v>10.24</v>
      </c>
      <c r="DO2988" s="10">
        <v>0</v>
      </c>
    </row>
    <row r="2989" spans="1:119" x14ac:dyDescent="0.25">
      <c r="A2989" s="10">
        <v>3007</v>
      </c>
      <c r="R2989" s="10">
        <v>3042</v>
      </c>
      <c r="S2989" s="10" t="s">
        <v>741</v>
      </c>
      <c r="T2989" s="10">
        <v>7.5090903299862205E-2</v>
      </c>
      <c r="U2989" s="10">
        <v>0.10727271899980299</v>
      </c>
      <c r="V2989" s="10">
        <v>2</v>
      </c>
      <c r="W2989" s="10">
        <v>37.799999999999997</v>
      </c>
      <c r="X2989" s="10">
        <v>0.57346234436332799</v>
      </c>
      <c r="Y2989" s="10">
        <v>7.0520438935760404E-2</v>
      </c>
      <c r="Z2989" s="10">
        <v>0.105780658403641</v>
      </c>
      <c r="AA2989" s="10">
        <v>2</v>
      </c>
      <c r="AB2989" s="10">
        <v>36.700000000000003</v>
      </c>
      <c r="AC2989" s="10">
        <v>0.55470019622522904</v>
      </c>
      <c r="AD2989" s="10">
        <v>7.0328285151194297E-2</v>
      </c>
      <c r="AE2989" s="10">
        <v>0.105492427726791</v>
      </c>
      <c r="AF2989" s="10">
        <v>2</v>
      </c>
      <c r="AG2989" s="10">
        <v>36.6</v>
      </c>
      <c r="AH2989" s="10">
        <v>0.55470019622522904</v>
      </c>
      <c r="AI2989" s="10">
        <v>3042</v>
      </c>
      <c r="AJ2989" s="10" t="s">
        <v>741</v>
      </c>
      <c r="AK2989" s="10">
        <v>0.22618222741851299</v>
      </c>
      <c r="AL2989" s="10">
        <v>0.11309111370925599</v>
      </c>
      <c r="AM2989" s="10">
        <v>4</v>
      </c>
      <c r="AN2989" s="10">
        <v>36.5</v>
      </c>
      <c r="AO2989" s="10">
        <v>0.89442719099991597</v>
      </c>
      <c r="AP2989" s="10">
        <v>0.24420535800988</v>
      </c>
      <c r="AQ2989" s="10">
        <v>7.3261607402964002E-2</v>
      </c>
      <c r="AR2989" s="10">
        <v>4</v>
      </c>
      <c r="AS2989" s="10">
        <v>36.799999999999997</v>
      </c>
      <c r="AT2989" s="10">
        <v>0.95782628522115099</v>
      </c>
      <c r="AU2989" s="10">
        <v>0.24781275950520601</v>
      </c>
      <c r="AV2989" s="10">
        <v>7.0803645572916102E-2</v>
      </c>
      <c r="AW2989" s="10">
        <v>4</v>
      </c>
      <c r="AX2989" s="10">
        <v>37.200000000000003</v>
      </c>
      <c r="AY2989" s="10">
        <v>0.96152394764082305</v>
      </c>
      <c r="AZ2989" s="10">
        <v>3016</v>
      </c>
      <c r="BA2989" s="10" t="s">
        <v>767</v>
      </c>
      <c r="BB2989" s="10">
        <v>0.33070366385129601</v>
      </c>
      <c r="BC2989" s="10">
        <v>0.90943507559106396</v>
      </c>
      <c r="BD2989" s="10">
        <v>15.1</v>
      </c>
      <c r="BE2989" s="10">
        <v>37</v>
      </c>
      <c r="BF2989" s="10">
        <v>0.34174306308670399</v>
      </c>
      <c r="BG2989" s="10">
        <v>0.57257013957811298</v>
      </c>
      <c r="BH2989" s="10">
        <v>0.73956976362173099</v>
      </c>
      <c r="BI2989" s="10">
        <v>15</v>
      </c>
      <c r="BJ2989" s="10">
        <v>36</v>
      </c>
      <c r="BK2989" s="10">
        <v>0.61217319299141704</v>
      </c>
      <c r="BL2989" s="10">
        <v>0.461573505564216</v>
      </c>
      <c r="BM2989" s="10">
        <v>0.572987800010752</v>
      </c>
      <c r="BN2989" s="10">
        <v>11.8</v>
      </c>
      <c r="BO2989" s="10">
        <v>36</v>
      </c>
      <c r="BP2989" s="10">
        <v>0.627329537872645</v>
      </c>
      <c r="BQ2989" s="10">
        <v>3227</v>
      </c>
      <c r="BR2989" s="10" t="s">
        <v>837</v>
      </c>
      <c r="BS2989" s="10">
        <v>4.1397305163457103</v>
      </c>
      <c r="BT2989" s="10">
        <v>2.74257146707903</v>
      </c>
      <c r="BU2989" s="10">
        <v>12.2</v>
      </c>
      <c r="BV2989" s="10">
        <v>235</v>
      </c>
      <c r="BW2989" s="10">
        <v>0.83364999232113901</v>
      </c>
      <c r="BX2989" s="10">
        <v>3.8188905718978501</v>
      </c>
      <c r="BY2989" s="10">
        <v>2.5300150038823301</v>
      </c>
      <c r="BZ2989" s="10">
        <v>11.4</v>
      </c>
      <c r="CA2989" s="10">
        <v>232</v>
      </c>
      <c r="CB2989" s="10">
        <v>0.83364999232113901</v>
      </c>
      <c r="CC2989" s="10">
        <v>3.59681503879218</v>
      </c>
      <c r="CD2989" s="10">
        <v>2.3828899631998199</v>
      </c>
      <c r="CE2989" s="10">
        <v>10.6</v>
      </c>
      <c r="CF2989" s="10">
        <v>235</v>
      </c>
      <c r="CG2989" s="10">
        <v>0.83364999232113901</v>
      </c>
      <c r="CH2989" s="10">
        <v>3006</v>
      </c>
      <c r="CI2989" s="10" t="s">
        <v>309</v>
      </c>
      <c r="CJ2989" s="10">
        <v>3.5168756187341998E-2</v>
      </c>
      <c r="CK2989" s="10">
        <v>7.8152791527426602E-3</v>
      </c>
      <c r="CL2989" s="10">
        <v>2</v>
      </c>
      <c r="CM2989" s="10">
        <v>10.4</v>
      </c>
      <c r="CN2989" s="10">
        <v>0.97618706018395296</v>
      </c>
      <c r="CO2989" s="10">
        <v>5.2880815894378701E-2</v>
      </c>
      <c r="CP2989" s="10">
        <v>1.1132803346184999E-2</v>
      </c>
      <c r="CQ2989" s="10">
        <v>3</v>
      </c>
      <c r="CR2989" s="10">
        <v>10.4</v>
      </c>
      <c r="CS2989" s="10">
        <v>0.97854978498674905</v>
      </c>
      <c r="CT2989" s="10">
        <v>5.3767617632570902E-2</v>
      </c>
      <c r="CU2989" s="10">
        <v>1.19483594739046E-2</v>
      </c>
      <c r="CV2989" s="10">
        <v>3</v>
      </c>
      <c r="CW2989" s="10">
        <v>10.6</v>
      </c>
      <c r="CX2989" s="10">
        <v>0.97618706018395296</v>
      </c>
      <c r="CY2989" s="10">
        <v>2974</v>
      </c>
      <c r="CZ2989" s="10" t="s">
        <v>806</v>
      </c>
      <c r="DA2989" s="10">
        <v>0.44502003021675102</v>
      </c>
      <c r="DB2989" s="10">
        <v>0.38144574018578697</v>
      </c>
      <c r="DC2989" s="10">
        <v>9</v>
      </c>
      <c r="DD2989" s="10">
        <v>37.6</v>
      </c>
      <c r="DE2989" s="10">
        <v>0.75925660236529702</v>
      </c>
      <c r="DF2989" s="10">
        <v>0.44738715803705298</v>
      </c>
      <c r="DG2989" s="10">
        <v>0.38347470688890301</v>
      </c>
      <c r="DH2989" s="10">
        <v>9</v>
      </c>
      <c r="DI2989" s="10">
        <v>37.799999999999997</v>
      </c>
      <c r="DJ2989" s="10">
        <v>0.75925660236529702</v>
      </c>
      <c r="DK2989" s="10">
        <v>0.54680652648973105</v>
      </c>
      <c r="DL2989" s="10">
        <v>0.46869130841976903</v>
      </c>
      <c r="DM2989" s="10">
        <v>11</v>
      </c>
      <c r="DN2989" s="10">
        <v>37.799999999999997</v>
      </c>
      <c r="DO2989" s="10">
        <v>0.75925660236529702</v>
      </c>
    </row>
    <row r="2990" spans="1:119" x14ac:dyDescent="0.25">
      <c r="A2990" s="10">
        <v>3008</v>
      </c>
      <c r="R2990" s="10">
        <v>3043</v>
      </c>
      <c r="S2990" s="10" t="s">
        <v>742</v>
      </c>
      <c r="AI2990" s="10">
        <v>3043</v>
      </c>
      <c r="AJ2990" s="10" t="s">
        <v>742</v>
      </c>
      <c r="AZ2990" s="10">
        <v>3017</v>
      </c>
      <c r="BA2990" s="10" t="s">
        <v>43</v>
      </c>
      <c r="BQ2990" s="10">
        <v>3007</v>
      </c>
      <c r="BR2990" s="10" t="s">
        <v>758</v>
      </c>
      <c r="BS2990" s="10">
        <v>6.7366849522352803</v>
      </c>
      <c r="BT2990" s="10">
        <v>2.20237777284615</v>
      </c>
      <c r="BU2990" s="10">
        <v>33</v>
      </c>
      <c r="BV2990" s="10">
        <v>124</v>
      </c>
      <c r="BW2990" s="10">
        <v>0.95049532517564495</v>
      </c>
      <c r="BX2990" s="10">
        <v>9.6906164222509599</v>
      </c>
      <c r="BY2990" s="10">
        <v>2.8264297898231998</v>
      </c>
      <c r="BZ2990" s="10">
        <v>47</v>
      </c>
      <c r="CA2990" s="10">
        <v>124</v>
      </c>
      <c r="CB2990" s="10">
        <v>0.96</v>
      </c>
      <c r="CF2990" s="10">
        <v>122</v>
      </c>
      <c r="CH2990" s="10">
        <v>3226</v>
      </c>
      <c r="CI2990" s="10" t="s">
        <v>836</v>
      </c>
      <c r="CJ2990" s="10">
        <v>4.3</v>
      </c>
      <c r="CK2990" s="10">
        <v>2.4</v>
      </c>
      <c r="CL2990" s="10">
        <v>11.7</v>
      </c>
      <c r="CM2990" s="10">
        <v>236</v>
      </c>
      <c r="CN2990" s="10">
        <v>5.6513312022655797E-2</v>
      </c>
      <c r="CO2990" s="10">
        <v>2.2999999999999998</v>
      </c>
      <c r="CP2990" s="10">
        <v>3</v>
      </c>
      <c r="CQ2990" s="10">
        <v>9.6999999999999993</v>
      </c>
      <c r="CR2990" s="10">
        <v>234</v>
      </c>
      <c r="CS2990" s="10">
        <v>5.6513312022655797E-2</v>
      </c>
      <c r="CT2990" s="10">
        <v>0.3</v>
      </c>
      <c r="CU2990" s="10">
        <v>3.8</v>
      </c>
      <c r="CV2990" s="10">
        <v>9.4</v>
      </c>
      <c r="CW2990" s="10">
        <v>238</v>
      </c>
      <c r="CX2990" s="10">
        <v>5.6513312022655797E-2</v>
      </c>
      <c r="CY2990" s="10">
        <v>2975</v>
      </c>
      <c r="CZ2990" s="10" t="s">
        <v>807</v>
      </c>
      <c r="DA2990" s="10">
        <v>4.4260787718509803E-2</v>
      </c>
      <c r="DB2990" s="10">
        <v>0.54588304852828595</v>
      </c>
      <c r="DC2990" s="10">
        <v>8.5</v>
      </c>
      <c r="DD2990" s="10">
        <v>37.200000000000003</v>
      </c>
      <c r="DE2990" s="10">
        <v>8.0815868766054802E-2</v>
      </c>
      <c r="DF2990" s="10">
        <v>4.3512291734666801E-2</v>
      </c>
      <c r="DG2990" s="10">
        <v>0.55115569530578101</v>
      </c>
      <c r="DH2990" s="10">
        <v>8.4</v>
      </c>
      <c r="DI2990" s="10">
        <v>38</v>
      </c>
      <c r="DJ2990" s="10">
        <v>7.8702485420010695E-2</v>
      </c>
      <c r="DK2990" s="10">
        <v>6.12218972930344E-2</v>
      </c>
      <c r="DL2990" s="10">
        <v>0.56630254996056795</v>
      </c>
      <c r="DM2990" s="10">
        <v>8.6999999999999993</v>
      </c>
      <c r="DN2990" s="10">
        <v>37.799999999999997</v>
      </c>
      <c r="DO2990" s="10">
        <v>0.107481842980092</v>
      </c>
    </row>
    <row r="2991" spans="1:119" x14ac:dyDescent="0.25">
      <c r="A2991" s="10">
        <v>3009</v>
      </c>
      <c r="R2991" s="10">
        <v>3044</v>
      </c>
      <c r="S2991" s="10" t="s">
        <v>743</v>
      </c>
      <c r="T2991" s="10">
        <v>3.3113514529021701</v>
      </c>
      <c r="U2991" s="10">
        <v>0.87140827707951796</v>
      </c>
      <c r="V2991" s="10">
        <v>53</v>
      </c>
      <c r="W2991" s="10">
        <v>37.299999999999997</v>
      </c>
      <c r="X2991" s="10">
        <v>0.96707453726264603</v>
      </c>
      <c r="Y2991" s="10">
        <v>2.16096856781882</v>
      </c>
      <c r="Z2991" s="10">
        <v>0.64829057034564597</v>
      </c>
      <c r="AA2991" s="10">
        <v>35.299999999999997</v>
      </c>
      <c r="AB2991" s="10">
        <v>36.9</v>
      </c>
      <c r="AC2991" s="10">
        <v>0.95782628522115099</v>
      </c>
      <c r="AD2991" s="10">
        <v>2.6595157970005401</v>
      </c>
      <c r="AE2991" s="10">
        <v>0.79785473910016202</v>
      </c>
      <c r="AF2991" s="10">
        <v>43.8</v>
      </c>
      <c r="AG2991" s="10">
        <v>36.6</v>
      </c>
      <c r="AH2991" s="10">
        <v>0.95782628522115099</v>
      </c>
      <c r="AI2991" s="10">
        <v>3044</v>
      </c>
      <c r="AJ2991" s="10" t="s">
        <v>743</v>
      </c>
      <c r="AK2991" s="10">
        <v>0.76050733581957497</v>
      </c>
      <c r="AL2991" s="10">
        <v>0.41108504638895899</v>
      </c>
      <c r="AM2991" s="10">
        <v>13.6</v>
      </c>
      <c r="AN2991" s="10">
        <v>36.700000000000003</v>
      </c>
      <c r="AO2991" s="10">
        <v>0.87970651357612695</v>
      </c>
      <c r="AP2991" s="10">
        <v>0.82879048143563006</v>
      </c>
      <c r="AQ2991" s="10">
        <v>0.442489833308854</v>
      </c>
      <c r="AR2991" s="10">
        <v>14.7</v>
      </c>
      <c r="AS2991" s="10">
        <v>36.9</v>
      </c>
      <c r="AT2991" s="10">
        <v>0.88214591294482303</v>
      </c>
      <c r="AU2991" s="10">
        <v>0.86574783801593103</v>
      </c>
      <c r="AV2991" s="10">
        <v>0.42961922788760398</v>
      </c>
      <c r="AW2991" s="10">
        <v>15</v>
      </c>
      <c r="AX2991" s="10">
        <v>37.200000000000003</v>
      </c>
      <c r="AY2991" s="10">
        <v>0.89577015650328695</v>
      </c>
      <c r="AZ2991" s="10">
        <v>3018</v>
      </c>
      <c r="BA2991" s="10" t="s">
        <v>284</v>
      </c>
      <c r="BQ2991" s="10">
        <v>3008</v>
      </c>
      <c r="BR2991" s="10" t="s">
        <v>759</v>
      </c>
      <c r="BS2991" s="10">
        <v>6.8382494212783298</v>
      </c>
      <c r="BT2991" s="10">
        <v>1.7798183425245</v>
      </c>
      <c r="BU2991" s="10">
        <v>32.9</v>
      </c>
      <c r="BV2991" s="10">
        <v>124</v>
      </c>
      <c r="BW2991" s="10">
        <v>0.96775790375547699</v>
      </c>
      <c r="BX2991" s="10">
        <v>9.4910548286765106</v>
      </c>
      <c r="BY2991" s="10">
        <v>2.4159048654812998</v>
      </c>
      <c r="BZ2991" s="10">
        <v>45.6</v>
      </c>
      <c r="CA2991" s="10">
        <v>124</v>
      </c>
      <c r="CB2991" s="10">
        <v>0.96909717392294203</v>
      </c>
      <c r="CC2991" s="10">
        <v>24.774563135202602</v>
      </c>
      <c r="CD2991" s="10">
        <v>7.1038173864380196</v>
      </c>
      <c r="CE2991" s="10">
        <v>120</v>
      </c>
      <c r="CF2991" s="10">
        <v>124</v>
      </c>
      <c r="CG2991" s="10">
        <v>0.96126348757826696</v>
      </c>
      <c r="CH2991" s="10">
        <v>3227</v>
      </c>
      <c r="CI2991" s="10" t="s">
        <v>837</v>
      </c>
      <c r="CJ2991" s="10">
        <v>0.2</v>
      </c>
      <c r="CK2991" s="10">
        <v>3.4</v>
      </c>
      <c r="CL2991" s="10">
        <v>8.6999999999999993</v>
      </c>
      <c r="CM2991" s="10">
        <v>238</v>
      </c>
      <c r="CN2991" s="10">
        <v>0.878388768123751</v>
      </c>
      <c r="CO2991" s="10">
        <v>0.2</v>
      </c>
      <c r="CP2991" s="10">
        <v>3.5</v>
      </c>
      <c r="CQ2991" s="10">
        <v>8.6999999999999993</v>
      </c>
      <c r="CR2991" s="10">
        <v>236</v>
      </c>
      <c r="CS2991" s="10">
        <v>0.878388768123751</v>
      </c>
      <c r="CT2991" s="10">
        <v>0.1</v>
      </c>
      <c r="CU2991" s="10">
        <v>3.9</v>
      </c>
      <c r="CV2991" s="10">
        <v>9.5</v>
      </c>
      <c r="CW2991" s="10">
        <v>240</v>
      </c>
      <c r="CX2991" s="10">
        <v>0.878388768123751</v>
      </c>
      <c r="CY2991" s="10">
        <v>2976</v>
      </c>
      <c r="CZ2991" s="10" t="s">
        <v>10</v>
      </c>
    </row>
    <row r="2992" spans="1:119" x14ac:dyDescent="0.25">
      <c r="A2992" s="10">
        <v>3010</v>
      </c>
      <c r="R2992" s="10">
        <v>3045</v>
      </c>
      <c r="S2992" s="10" t="s">
        <v>10</v>
      </c>
      <c r="AI2992" s="10">
        <v>3045</v>
      </c>
      <c r="AJ2992" s="10" t="s">
        <v>10</v>
      </c>
      <c r="AZ2992" s="10">
        <v>3019</v>
      </c>
      <c r="BA2992" s="10" t="s">
        <v>304</v>
      </c>
      <c r="BB2992" s="10">
        <v>0.15472713111106301</v>
      </c>
      <c r="BC2992" s="10">
        <v>0.20888162699993501</v>
      </c>
      <c r="BD2992" s="10">
        <v>13.4</v>
      </c>
      <c r="BE2992" s="10">
        <v>11.2</v>
      </c>
      <c r="BF2992" s="10">
        <v>0.59522755062573796</v>
      </c>
      <c r="BG2992" s="10">
        <v>0.31838168270544898</v>
      </c>
      <c r="BH2992" s="10">
        <v>0.39185437871439799</v>
      </c>
      <c r="BI2992" s="10">
        <v>26.5</v>
      </c>
      <c r="BJ2992" s="10">
        <v>11</v>
      </c>
      <c r="BK2992" s="10">
        <v>0.63059262509446601</v>
      </c>
      <c r="BL2992" s="10">
        <v>0.237697185457869</v>
      </c>
      <c r="BM2992" s="10">
        <v>0.20557594417977901</v>
      </c>
      <c r="BN2992" s="10">
        <v>16.2</v>
      </c>
      <c r="BO2992" s="10">
        <v>11.2</v>
      </c>
      <c r="BP2992" s="10">
        <v>0.75636317245214402</v>
      </c>
      <c r="BQ2992" s="10">
        <v>3009</v>
      </c>
      <c r="BR2992" s="10" t="s">
        <v>760</v>
      </c>
      <c r="BS2992" s="10">
        <v>3.51318250449776</v>
      </c>
      <c r="BT2992" s="10">
        <v>1.34547415065872</v>
      </c>
      <c r="BU2992" s="10">
        <v>60</v>
      </c>
      <c r="BV2992" s="10">
        <v>36.200000000000003</v>
      </c>
      <c r="BW2992" s="10">
        <v>0.933856751696164</v>
      </c>
      <c r="BX2992" s="10">
        <v>4.1345615248631997</v>
      </c>
      <c r="BY2992" s="10">
        <v>1.74951221691103</v>
      </c>
      <c r="BZ2992" s="10">
        <v>72</v>
      </c>
      <c r="CA2992" s="10">
        <v>36</v>
      </c>
      <c r="CB2992" s="10">
        <v>0.92094529682130999</v>
      </c>
      <c r="CC2992" s="10">
        <v>4.1771234960421797</v>
      </c>
      <c r="CD2992" s="10">
        <v>1.6453058374698499</v>
      </c>
      <c r="CE2992" s="10">
        <v>72</v>
      </c>
      <c r="CF2992" s="10">
        <v>36</v>
      </c>
      <c r="CG2992" s="10">
        <v>0.93042568475241605</v>
      </c>
      <c r="CH2992" s="10">
        <v>3007</v>
      </c>
      <c r="CI2992" s="10" t="s">
        <v>758</v>
      </c>
      <c r="CJ2992" s="10">
        <v>4</v>
      </c>
      <c r="CK2992" s="10">
        <v>2</v>
      </c>
      <c r="CL2992" s="10">
        <v>20</v>
      </c>
      <c r="CM2992" s="10">
        <v>122</v>
      </c>
      <c r="CN2992" s="10">
        <v>0.91615733490218898</v>
      </c>
      <c r="CO2992" s="10">
        <v>6</v>
      </c>
      <c r="CP2992" s="10">
        <v>2</v>
      </c>
      <c r="CQ2992" s="10">
        <v>29.8</v>
      </c>
      <c r="CR2992" s="10">
        <v>122</v>
      </c>
      <c r="CS2992" s="10">
        <v>0.95144451855441103</v>
      </c>
      <c r="CT2992" s="10">
        <v>7.5</v>
      </c>
      <c r="CU2992" s="10">
        <v>2</v>
      </c>
      <c r="CV2992" s="10">
        <v>36</v>
      </c>
      <c r="CW2992" s="10">
        <v>122</v>
      </c>
      <c r="CX2992" s="10">
        <v>0.95528589069134595</v>
      </c>
      <c r="CY2992" s="10">
        <v>2977</v>
      </c>
      <c r="CZ2992" s="10" t="s">
        <v>11</v>
      </c>
    </row>
    <row r="2993" spans="1:119" x14ac:dyDescent="0.25">
      <c r="A2993" s="10">
        <v>3011</v>
      </c>
      <c r="R2993" s="10">
        <v>3046</v>
      </c>
      <c r="S2993" s="10" t="s">
        <v>11</v>
      </c>
      <c r="AI2993" s="10">
        <v>3046</v>
      </c>
      <c r="AJ2993" s="10" t="s">
        <v>11</v>
      </c>
      <c r="AZ2993" s="10">
        <v>3020</v>
      </c>
      <c r="BA2993" s="10" t="s">
        <v>305</v>
      </c>
      <c r="BB2993" s="10">
        <v>7.6844542255665504E-2</v>
      </c>
      <c r="BC2993" s="10">
        <v>6.8306259782813794E-2</v>
      </c>
      <c r="BD2993" s="10">
        <v>5.3</v>
      </c>
      <c r="BE2993" s="10">
        <v>11.2</v>
      </c>
      <c r="BF2993" s="10">
        <v>0.74740931868366001</v>
      </c>
      <c r="BG2993" s="10">
        <v>0.25351343448309499</v>
      </c>
      <c r="BH2993" s="10">
        <v>0.316891793103869</v>
      </c>
      <c r="BI2993" s="10">
        <v>21.3</v>
      </c>
      <c r="BJ2993" s="10">
        <v>11</v>
      </c>
      <c r="BK2993" s="10">
        <v>0.62469504755442395</v>
      </c>
      <c r="BL2993" s="10">
        <v>8.7133384832287997E-2</v>
      </c>
      <c r="BM2993" s="10">
        <v>5.08278078188346E-2</v>
      </c>
      <c r="BN2993" s="10">
        <v>5.2</v>
      </c>
      <c r="BO2993" s="10">
        <v>11.2</v>
      </c>
      <c r="BP2993" s="10">
        <v>0.86377890089843301</v>
      </c>
      <c r="BQ2993" s="10">
        <v>3010</v>
      </c>
      <c r="BR2993" s="10" t="s">
        <v>761</v>
      </c>
      <c r="BS2993" s="10">
        <v>4.1766341063799999</v>
      </c>
      <c r="BT2993" s="10">
        <v>1.0181844338936299</v>
      </c>
      <c r="BU2993" s="10">
        <v>68</v>
      </c>
      <c r="BV2993" s="10">
        <v>36.5</v>
      </c>
      <c r="BW2993" s="10">
        <v>0.971547472048778</v>
      </c>
      <c r="BX2993" s="10">
        <v>6.0682839131153603</v>
      </c>
      <c r="BY2993" s="10">
        <v>2.2865997353768099</v>
      </c>
      <c r="BZ2993" s="10">
        <v>104</v>
      </c>
      <c r="CA2993" s="10">
        <v>36</v>
      </c>
      <c r="CB2993" s="10">
        <v>0.93577065992420705</v>
      </c>
      <c r="CC2993" s="10">
        <v>4.8817884691380398</v>
      </c>
      <c r="CD2993" s="10">
        <v>1.15264449965759</v>
      </c>
      <c r="CE2993" s="10">
        <v>80</v>
      </c>
      <c r="CF2993" s="10">
        <v>36.200000000000003</v>
      </c>
      <c r="CG2993" s="10">
        <v>0.97323960178993696</v>
      </c>
      <c r="CH2993" s="10">
        <v>3008</v>
      </c>
      <c r="CI2993" s="10" t="s">
        <v>759</v>
      </c>
      <c r="CJ2993" s="10">
        <v>4</v>
      </c>
      <c r="CK2993" s="10">
        <v>1</v>
      </c>
      <c r="CL2993" s="10">
        <v>15</v>
      </c>
      <c r="CM2993" s="10">
        <v>124</v>
      </c>
      <c r="CN2993" s="10">
        <v>0.92516861837474595</v>
      </c>
      <c r="CO2993" s="10">
        <v>6</v>
      </c>
      <c r="CP2993" s="10">
        <v>2</v>
      </c>
      <c r="CQ2993" s="10">
        <v>26.6</v>
      </c>
      <c r="CR2993" s="10">
        <v>124</v>
      </c>
      <c r="CS2993" s="10">
        <v>0.96212672631538398</v>
      </c>
      <c r="CT2993" s="10">
        <v>7</v>
      </c>
      <c r="CU2993" s="10">
        <v>2</v>
      </c>
      <c r="CV2993" s="10">
        <v>29</v>
      </c>
      <c r="CW2993" s="10">
        <v>125</v>
      </c>
      <c r="CX2993" s="10">
        <v>0.96097258344178305</v>
      </c>
      <c r="CY2993" s="10">
        <v>2978</v>
      </c>
      <c r="CZ2993" s="10" t="s">
        <v>315</v>
      </c>
      <c r="DD2993" s="10">
        <v>10.5</v>
      </c>
      <c r="DI2993" s="10">
        <v>10.7</v>
      </c>
      <c r="DN2993" s="10">
        <v>10.5</v>
      </c>
    </row>
    <row r="2994" spans="1:119" x14ac:dyDescent="0.25">
      <c r="A2994" s="10">
        <v>3012</v>
      </c>
      <c r="R2994" s="10">
        <v>3047</v>
      </c>
      <c r="S2994" s="10" t="s">
        <v>307</v>
      </c>
      <c r="T2994" s="10">
        <v>5.3454109786200202E-2</v>
      </c>
      <c r="U2994" s="10">
        <v>4.9342255187261701E-2</v>
      </c>
      <c r="V2994" s="10">
        <v>4</v>
      </c>
      <c r="W2994" s="10">
        <v>10.5</v>
      </c>
      <c r="X2994" s="10">
        <v>0.73480344462748803</v>
      </c>
      <c r="Y2994" s="10">
        <v>5.2945023026331597E-2</v>
      </c>
      <c r="Z2994" s="10">
        <v>4.8872328947382998E-2</v>
      </c>
      <c r="AA2994" s="10">
        <v>4</v>
      </c>
      <c r="AB2994" s="10">
        <v>10.4</v>
      </c>
      <c r="AC2994" s="10">
        <v>0.73480344462748803</v>
      </c>
      <c r="AD2994" s="10">
        <v>5.1929182547003398E-2</v>
      </c>
      <c r="AE2994" s="10">
        <v>5.1929182547003398E-2</v>
      </c>
      <c r="AF2994" s="10">
        <v>4</v>
      </c>
      <c r="AG2994" s="10">
        <v>10.6</v>
      </c>
      <c r="AH2994" s="10">
        <v>0.70710678118654802</v>
      </c>
      <c r="AI2994" s="10">
        <v>3047</v>
      </c>
      <c r="AJ2994" s="10" t="s">
        <v>307</v>
      </c>
      <c r="AK2994" s="10">
        <v>6.0493811818174301E-2</v>
      </c>
      <c r="AL2994" s="10">
        <v>3.9143054705877499E-2</v>
      </c>
      <c r="AM2994" s="10">
        <v>4</v>
      </c>
      <c r="AN2994" s="10">
        <v>10.4</v>
      </c>
      <c r="AO2994" s="10">
        <v>0.839570157152151</v>
      </c>
      <c r="AP2994" s="10">
        <v>1.0814355100656399E-2</v>
      </c>
      <c r="AQ2994" s="10">
        <v>9.7329195905907599E-3</v>
      </c>
      <c r="AR2994" s="10">
        <v>0.8</v>
      </c>
      <c r="AS2994" s="10">
        <v>10.5</v>
      </c>
      <c r="AT2994" s="10">
        <v>0.74329414624716605</v>
      </c>
      <c r="AU2994" s="10">
        <v>1.19191909999781E-2</v>
      </c>
      <c r="AV2994" s="10">
        <v>8.34343369998467E-3</v>
      </c>
      <c r="AW2994" s="10">
        <v>0.8</v>
      </c>
      <c r="AX2994" s="10">
        <v>10.5</v>
      </c>
      <c r="AY2994" s="10">
        <v>0.81923192051904004</v>
      </c>
      <c r="AZ2994" s="10">
        <v>3021</v>
      </c>
      <c r="BA2994" s="10" t="s">
        <v>315</v>
      </c>
      <c r="BB2994" s="10">
        <v>7.3485662202073601E-2</v>
      </c>
      <c r="BC2994" s="10">
        <v>7.7353328633761806E-2</v>
      </c>
      <c r="BD2994" s="10">
        <v>5.5</v>
      </c>
      <c r="BE2994" s="10">
        <v>11.2</v>
      </c>
      <c r="BF2994" s="10">
        <v>0.688749461914693</v>
      </c>
      <c r="BG2994" s="10">
        <v>1.4819412943838201E-2</v>
      </c>
      <c r="BH2994" s="10">
        <v>1.4819412943838201E-2</v>
      </c>
      <c r="BI2994" s="10">
        <v>1.1000000000000001</v>
      </c>
      <c r="BJ2994" s="10">
        <v>11</v>
      </c>
      <c r="BK2994" s="10">
        <v>0.70710678118654802</v>
      </c>
      <c r="BL2994" s="10">
        <v>9.3115051414902807E-3</v>
      </c>
      <c r="BM2994" s="10">
        <v>1.2415340188653701E-2</v>
      </c>
      <c r="BN2994" s="10">
        <v>0.8</v>
      </c>
      <c r="BO2994" s="10">
        <v>11.2</v>
      </c>
      <c r="BP2994" s="10">
        <v>0.6</v>
      </c>
      <c r="BQ2994" s="10">
        <v>3011</v>
      </c>
      <c r="BR2994" s="10" t="s">
        <v>762</v>
      </c>
      <c r="BS2994" s="10">
        <v>0.155936612121721</v>
      </c>
      <c r="BT2994" s="10">
        <v>5.1978870707240298E-2</v>
      </c>
      <c r="BU2994" s="10">
        <v>2.6</v>
      </c>
      <c r="BV2994" s="10">
        <v>36.5</v>
      </c>
      <c r="BW2994" s="10">
        <v>0.94868329805051399</v>
      </c>
      <c r="BX2994" s="10">
        <v>0.13385030444492799</v>
      </c>
      <c r="BY2994" s="10">
        <v>6.6925152222463993E-2</v>
      </c>
      <c r="BZ2994" s="10">
        <v>2.4</v>
      </c>
      <c r="CA2994" s="10">
        <v>36</v>
      </c>
      <c r="CB2994" s="10">
        <v>0.89442719099991597</v>
      </c>
      <c r="CC2994" s="10">
        <v>9.9079672399551996E-2</v>
      </c>
      <c r="CD2994" s="10">
        <v>5.4043457672483003E-2</v>
      </c>
      <c r="CE2994" s="10">
        <v>1.8</v>
      </c>
      <c r="CF2994" s="10">
        <v>36.200000000000003</v>
      </c>
      <c r="CG2994" s="10">
        <v>0.87789557291438403</v>
      </c>
      <c r="CH2994" s="10">
        <v>3009</v>
      </c>
      <c r="CI2994" s="10" t="s">
        <v>760</v>
      </c>
      <c r="CJ2994" s="10">
        <v>0.93831027611163798</v>
      </c>
      <c r="CK2994" s="10">
        <v>0.63830631028002605</v>
      </c>
      <c r="CL2994" s="10">
        <v>18</v>
      </c>
      <c r="CM2994" s="10">
        <v>36.4</v>
      </c>
      <c r="CN2994" s="10">
        <v>0.82682187194207302</v>
      </c>
      <c r="CO2994" s="10">
        <v>1.24631586934863</v>
      </c>
      <c r="CP2994" s="10">
        <v>0.68736208551954803</v>
      </c>
      <c r="CQ2994" s="10">
        <v>22.7</v>
      </c>
      <c r="CR2994" s="10">
        <v>36.200000000000003</v>
      </c>
      <c r="CS2994" s="10">
        <v>0.87565507662244901</v>
      </c>
      <c r="CT2994" s="10">
        <v>1.17159883065834</v>
      </c>
      <c r="CU2994" s="10">
        <v>0.65088823925463302</v>
      </c>
      <c r="CV2994" s="10">
        <v>21.2</v>
      </c>
      <c r="CW2994" s="10">
        <v>36.5</v>
      </c>
      <c r="CX2994" s="10">
        <v>0.87415727612153804</v>
      </c>
      <c r="CY2994" s="10">
        <v>2979</v>
      </c>
      <c r="CZ2994" s="10" t="s">
        <v>290</v>
      </c>
      <c r="DD2994" s="10">
        <v>10.5</v>
      </c>
      <c r="DI2994" s="10">
        <v>10.7</v>
      </c>
      <c r="DN2994" s="10">
        <v>10.5</v>
      </c>
    </row>
    <row r="2995" spans="1:119" x14ac:dyDescent="0.25">
      <c r="A2995" s="10">
        <v>3013</v>
      </c>
      <c r="R2995" s="10">
        <v>3048</v>
      </c>
      <c r="S2995" s="10" t="s">
        <v>298</v>
      </c>
      <c r="V2995" s="10" t="s">
        <v>843</v>
      </c>
      <c r="W2995" s="10">
        <v>10.6</v>
      </c>
      <c r="X2995" s="10">
        <v>0.93</v>
      </c>
      <c r="AA2995" s="10" t="s">
        <v>843</v>
      </c>
      <c r="AB2995" s="10">
        <v>10.3</v>
      </c>
      <c r="AC2995" s="10">
        <v>0.93</v>
      </c>
      <c r="AF2995" s="10" t="s">
        <v>843</v>
      </c>
      <c r="AG2995" s="10">
        <v>10.6</v>
      </c>
      <c r="AH2995" s="10">
        <v>0.93</v>
      </c>
      <c r="AI2995" s="10">
        <v>3048</v>
      </c>
      <c r="AJ2995" s="10" t="s">
        <v>298</v>
      </c>
      <c r="AM2995" s="10" t="s">
        <v>825</v>
      </c>
      <c r="AN2995" s="10">
        <v>10.3</v>
      </c>
      <c r="AO2995" s="10">
        <v>0.93</v>
      </c>
      <c r="AR2995" s="10" t="s">
        <v>825</v>
      </c>
      <c r="AS2995" s="10">
        <v>10.5</v>
      </c>
      <c r="AT2995" s="10">
        <v>0.93</v>
      </c>
      <c r="AW2995" s="10" t="s">
        <v>825</v>
      </c>
      <c r="AX2995" s="10">
        <v>10.5</v>
      </c>
      <c r="AY2995" s="10">
        <v>0.93</v>
      </c>
      <c r="AZ2995" s="10">
        <v>3022</v>
      </c>
      <c r="BA2995" s="10" t="s">
        <v>290</v>
      </c>
      <c r="BB2995" s="10">
        <v>0</v>
      </c>
      <c r="BC2995" s="10">
        <v>0</v>
      </c>
      <c r="BD2995" s="10">
        <v>0.3</v>
      </c>
      <c r="BE2995" s="10">
        <v>11.2</v>
      </c>
      <c r="BF2995" s="10">
        <v>0</v>
      </c>
      <c r="BG2995" s="10">
        <v>0</v>
      </c>
      <c r="BH2995" s="10">
        <v>0</v>
      </c>
      <c r="BI2995" s="10">
        <v>0.3</v>
      </c>
      <c r="BJ2995" s="10">
        <v>11</v>
      </c>
      <c r="BK2995" s="10">
        <v>0</v>
      </c>
      <c r="BL2995" s="10">
        <v>5.41231236349123E-3</v>
      </c>
      <c r="BM2995" s="10">
        <v>2.1649249453964902E-3</v>
      </c>
      <c r="BN2995" s="10">
        <v>0.3</v>
      </c>
      <c r="BO2995" s="10">
        <v>11.2</v>
      </c>
      <c r="BP2995" s="10">
        <v>0.93</v>
      </c>
      <c r="BQ2995" s="10">
        <v>3012</v>
      </c>
      <c r="BR2995" s="10" t="s">
        <v>763</v>
      </c>
      <c r="BS2995" s="10">
        <v>0.81257984170861197</v>
      </c>
      <c r="BT2995" s="10">
        <v>0.28098555274036102</v>
      </c>
      <c r="BU2995" s="10">
        <v>13.6</v>
      </c>
      <c r="BV2995" s="10">
        <v>36.5</v>
      </c>
      <c r="BW2995" s="10">
        <v>0.94509103615739498</v>
      </c>
      <c r="BX2995" s="10">
        <v>1.0658103028738199</v>
      </c>
      <c r="BY2995" s="10">
        <v>0.47290920723540297</v>
      </c>
      <c r="BZ2995" s="10">
        <v>18.7</v>
      </c>
      <c r="CA2995" s="10">
        <v>36</v>
      </c>
      <c r="CB2995" s="10">
        <v>0.91406100010290603</v>
      </c>
      <c r="CC2995" s="10">
        <v>1.0296726519681101</v>
      </c>
      <c r="CD2995" s="10">
        <v>0.27554620263935298</v>
      </c>
      <c r="CE2995" s="10">
        <v>17</v>
      </c>
      <c r="CF2995" s="10">
        <v>36.200000000000003</v>
      </c>
      <c r="CG2995" s="10">
        <v>0.96600874681667503</v>
      </c>
      <c r="CH2995" s="10">
        <v>3010</v>
      </c>
      <c r="CI2995" s="10" t="s">
        <v>761</v>
      </c>
      <c r="CJ2995" s="10">
        <v>1.1169906305363</v>
      </c>
      <c r="CK2995" s="10">
        <v>0.71081221943219097</v>
      </c>
      <c r="CL2995" s="10">
        <v>21</v>
      </c>
      <c r="CM2995" s="10">
        <v>36.4</v>
      </c>
      <c r="CN2995" s="10">
        <v>0.84366148773210703</v>
      </c>
      <c r="CO2995" s="10">
        <v>1.5776661623625501</v>
      </c>
      <c r="CP2995" s="10">
        <v>1.00970634391203</v>
      </c>
      <c r="CQ2995" s="10">
        <v>30.04</v>
      </c>
      <c r="CR2995" s="10">
        <v>36</v>
      </c>
      <c r="CS2995" s="10">
        <v>0.84227140066151096</v>
      </c>
      <c r="CT2995" s="10">
        <v>0.93760716065848904</v>
      </c>
      <c r="CU2995" s="10">
        <v>0.60423572575769302</v>
      </c>
      <c r="CV2995" s="10">
        <v>17.5</v>
      </c>
      <c r="CW2995" s="10">
        <v>36.799999999999997</v>
      </c>
      <c r="CX2995" s="10">
        <v>0.84057103509363296</v>
      </c>
      <c r="CY2995" s="10">
        <v>2980</v>
      </c>
      <c r="CZ2995" s="10" t="s">
        <v>307</v>
      </c>
      <c r="DA2995" s="10">
        <v>0.200633200574346</v>
      </c>
      <c r="DB2995" s="10">
        <v>8.1739452085844599E-2</v>
      </c>
      <c r="DC2995" s="10">
        <v>11.8</v>
      </c>
      <c r="DD2995" s="10">
        <v>10.6</v>
      </c>
      <c r="DE2995" s="10">
        <v>0.92609235976954796</v>
      </c>
      <c r="DF2995" s="10">
        <v>0.16277333278515599</v>
      </c>
      <c r="DG2995" s="10">
        <v>0.113233622807065</v>
      </c>
      <c r="DH2995" s="10">
        <v>10.8</v>
      </c>
      <c r="DI2995" s="10">
        <v>10.6</v>
      </c>
      <c r="DJ2995" s="10">
        <v>0.82090520178548698</v>
      </c>
      <c r="DK2995" s="10">
        <v>0.157875486837768</v>
      </c>
      <c r="DL2995" s="10">
        <v>0.13156290569814</v>
      </c>
      <c r="DM2995" s="10">
        <v>11.3</v>
      </c>
      <c r="DN2995" s="10">
        <v>10.5</v>
      </c>
      <c r="DO2995" s="10">
        <v>0.76822127959737596</v>
      </c>
    </row>
    <row r="2996" spans="1:119" x14ac:dyDescent="0.25">
      <c r="A2996" s="10">
        <v>3014</v>
      </c>
      <c r="R2996" s="10">
        <v>3049</v>
      </c>
      <c r="S2996" s="10" t="s">
        <v>300</v>
      </c>
      <c r="AI2996" s="10">
        <v>3049</v>
      </c>
      <c r="AJ2996" s="10" t="s">
        <v>300</v>
      </c>
      <c r="AK2996" s="10">
        <v>7.0157757574948298E-2</v>
      </c>
      <c r="AL2996" s="10">
        <v>2.6309159090605602E-2</v>
      </c>
      <c r="AM2996" s="10">
        <v>4.2</v>
      </c>
      <c r="AN2996" s="10">
        <v>10.3</v>
      </c>
      <c r="AO2996" s="10">
        <v>0.93632917756904499</v>
      </c>
      <c r="AP2996" s="10">
        <v>6.8813910462871594E-2</v>
      </c>
      <c r="AQ2996" s="10">
        <v>2.35933407301274E-2</v>
      </c>
      <c r="AR2996" s="10">
        <v>4</v>
      </c>
      <c r="AS2996" s="10">
        <v>10.5</v>
      </c>
      <c r="AT2996" s="10">
        <v>0.94594594594594605</v>
      </c>
      <c r="AU2996" s="10">
        <v>5.6594093399331899E-2</v>
      </c>
      <c r="AV2996" s="10">
        <v>1.99743859056465E-2</v>
      </c>
      <c r="AW2996" s="10">
        <v>3.3</v>
      </c>
      <c r="AX2996" s="10">
        <v>10.5</v>
      </c>
      <c r="AY2996" s="10">
        <v>0.94299033358288897</v>
      </c>
      <c r="AZ2996" s="10">
        <v>3023</v>
      </c>
      <c r="BA2996" s="10" t="s">
        <v>684</v>
      </c>
      <c r="BB2996" s="10">
        <v>9.0057452926374706E-3</v>
      </c>
      <c r="BC2996" s="10">
        <v>3.6022981170549901E-3</v>
      </c>
      <c r="BD2996" s="10">
        <v>0.5</v>
      </c>
      <c r="BE2996" s="10">
        <v>11.2</v>
      </c>
      <c r="BF2996" s="10">
        <v>0.92847669088525897</v>
      </c>
      <c r="BG2996" s="10">
        <v>7.9263436133518196E-3</v>
      </c>
      <c r="BH2996" s="10">
        <v>5.2842290755678797E-3</v>
      </c>
      <c r="BI2996" s="10">
        <v>0.5</v>
      </c>
      <c r="BJ2996" s="10">
        <v>11</v>
      </c>
      <c r="BK2996" s="10">
        <v>0.83205029433784405</v>
      </c>
      <c r="BL2996" s="10">
        <v>4.11514276787574E-3</v>
      </c>
      <c r="BM2996" s="10">
        <v>4.11514276787574E-3</v>
      </c>
      <c r="BN2996" s="10">
        <v>0.3</v>
      </c>
      <c r="BO2996" s="10">
        <v>11.2</v>
      </c>
      <c r="BP2996" s="10">
        <v>0.70710678118654802</v>
      </c>
      <c r="BQ2996" s="10">
        <v>3013</v>
      </c>
      <c r="BR2996" s="10" t="s">
        <v>764</v>
      </c>
      <c r="BS2996" s="10">
        <v>0.204382640616594</v>
      </c>
      <c r="BT2996" s="10">
        <v>0.16606089550098299</v>
      </c>
      <c r="BU2996" s="10">
        <v>4.2</v>
      </c>
      <c r="BV2996" s="10">
        <v>36.200000000000003</v>
      </c>
      <c r="BW2996" s="10">
        <v>0.77611400011626597</v>
      </c>
      <c r="BX2996" s="10">
        <v>0.20325345475683401</v>
      </c>
      <c r="BY2996" s="10">
        <v>0.16514343198992801</v>
      </c>
      <c r="BZ2996" s="10">
        <v>4.2</v>
      </c>
      <c r="CA2996" s="10">
        <v>36</v>
      </c>
      <c r="CB2996" s="10">
        <v>0.77611400011626597</v>
      </c>
      <c r="CC2996" s="10">
        <v>0.202419687246711</v>
      </c>
      <c r="CD2996" s="10">
        <v>0.15615233016174801</v>
      </c>
      <c r="CE2996" s="10">
        <v>4.0999999999999996</v>
      </c>
      <c r="CF2996" s="10">
        <v>36</v>
      </c>
      <c r="CG2996" s="10">
        <v>0.79178225556347204</v>
      </c>
      <c r="CH2996" s="10">
        <v>3011</v>
      </c>
      <c r="CI2996" s="10" t="s">
        <v>762</v>
      </c>
      <c r="CJ2996" s="10">
        <v>1.0699371196477001E-2</v>
      </c>
      <c r="CK2996" s="10">
        <v>7.4895598375339004E-2</v>
      </c>
      <c r="CL2996" s="10">
        <v>1.2</v>
      </c>
      <c r="CM2996" s="10">
        <v>36.4</v>
      </c>
      <c r="CN2996" s="10">
        <v>0.14142135623731</v>
      </c>
      <c r="CO2996" s="10">
        <v>1.0581795688823401E-2</v>
      </c>
      <c r="CP2996" s="10">
        <v>7.4072569821763801E-2</v>
      </c>
      <c r="CQ2996" s="10">
        <v>1.2</v>
      </c>
      <c r="CR2996" s="10">
        <v>36</v>
      </c>
      <c r="CS2996" s="10">
        <v>0.14142135623731</v>
      </c>
      <c r="CT2996" s="10">
        <v>9.9155344787863406E-3</v>
      </c>
      <c r="CU2996" s="10">
        <v>6.9408741351504405E-2</v>
      </c>
      <c r="CV2996" s="10">
        <v>1.1000000000000001</v>
      </c>
      <c r="CW2996" s="10">
        <v>36.799999999999997</v>
      </c>
      <c r="CX2996" s="10">
        <v>0.14142135623731</v>
      </c>
      <c r="CY2996" s="10">
        <v>2981</v>
      </c>
      <c r="CZ2996" s="10" t="s">
        <v>299</v>
      </c>
      <c r="DD2996" s="10">
        <v>10.6</v>
      </c>
      <c r="DE2996" s="10">
        <v>0.93</v>
      </c>
      <c r="DI2996" s="10">
        <v>10.6</v>
      </c>
      <c r="DJ2996" s="10">
        <v>0.93</v>
      </c>
      <c r="DN2996" s="10">
        <v>10.5</v>
      </c>
      <c r="DO2996" s="10">
        <v>0.93</v>
      </c>
    </row>
    <row r="2997" spans="1:119" x14ac:dyDescent="0.25">
      <c r="A2997" s="10">
        <v>3015</v>
      </c>
      <c r="R2997" s="10">
        <v>3050</v>
      </c>
      <c r="S2997" s="10" t="s">
        <v>795</v>
      </c>
      <c r="T2997" s="10">
        <v>5.77069211972734E-2</v>
      </c>
      <c r="U2997" s="10">
        <v>0.68887637179245098</v>
      </c>
      <c r="V2997" s="10">
        <v>11.3</v>
      </c>
      <c r="W2997" s="10">
        <v>35.32</v>
      </c>
      <c r="X2997" s="10">
        <v>8.3477250942959796E-2</v>
      </c>
      <c r="Y2997" s="10">
        <v>0.114721711867701</v>
      </c>
      <c r="Z2997" s="10">
        <v>0.64784025525290001</v>
      </c>
      <c r="AA2997" s="10">
        <v>10.7</v>
      </c>
      <c r="AB2997" s="10">
        <v>35.5</v>
      </c>
      <c r="AC2997" s="10">
        <v>0.174370438933031</v>
      </c>
      <c r="AD2997" s="10">
        <v>0.246560499529001</v>
      </c>
      <c r="AE2997" s="10">
        <v>0.76746296332266595</v>
      </c>
      <c r="AF2997" s="10">
        <v>13</v>
      </c>
      <c r="AG2997" s="10">
        <v>35.799999999999997</v>
      </c>
      <c r="AH2997" s="10">
        <v>0.30586972663213902</v>
      </c>
      <c r="AI2997" s="10">
        <v>3050</v>
      </c>
      <c r="AJ2997" s="10" t="s">
        <v>795</v>
      </c>
      <c r="AK2997" s="10">
        <v>0.27597890741903902</v>
      </c>
      <c r="AL2997" s="10">
        <v>0.64519393220937604</v>
      </c>
      <c r="AM2997" s="10">
        <v>11.1</v>
      </c>
      <c r="AN2997" s="10">
        <v>36.5</v>
      </c>
      <c r="AO2997" s="10">
        <v>0.39327778968046601</v>
      </c>
      <c r="AP2997" s="10">
        <v>0.29324090907578798</v>
      </c>
      <c r="AQ2997" s="10">
        <v>0.61866679597696905</v>
      </c>
      <c r="AR2997" s="10">
        <v>10.8</v>
      </c>
      <c r="AS2997" s="10">
        <v>36.6</v>
      </c>
      <c r="AT2997" s="10">
        <v>0.42831086266018198</v>
      </c>
      <c r="AU2997" s="10">
        <v>0.27442008193585499</v>
      </c>
      <c r="AV2997" s="10">
        <v>0.60229862139168</v>
      </c>
      <c r="AW2997" s="10">
        <v>10.3</v>
      </c>
      <c r="AX2997" s="10">
        <v>37.1</v>
      </c>
      <c r="AY2997" s="10">
        <v>0.41461415794809298</v>
      </c>
      <c r="AZ2997" s="10">
        <v>3024</v>
      </c>
      <c r="BA2997" s="10" t="s">
        <v>307</v>
      </c>
      <c r="BB2997" s="10">
        <v>7.9161079336805107E-2</v>
      </c>
      <c r="BC2997" s="10">
        <v>8.7956754818672295E-2</v>
      </c>
      <c r="BD2997" s="10">
        <v>6.1</v>
      </c>
      <c r="BE2997" s="10">
        <v>11.2</v>
      </c>
      <c r="BF2997" s="10">
        <v>0.66896473162244996</v>
      </c>
      <c r="BG2997" s="10">
        <v>0.176019566052555</v>
      </c>
      <c r="BH2997" s="10">
        <v>0.212926894418414</v>
      </c>
      <c r="BI2997" s="10">
        <v>14.5</v>
      </c>
      <c r="BJ2997" s="10">
        <v>11</v>
      </c>
      <c r="BK2997" s="10">
        <v>0.63714698334221798</v>
      </c>
      <c r="BL2997" s="10">
        <v>6.2518281122367902E-2</v>
      </c>
      <c r="BM2997" s="10">
        <v>8.8841767910733505E-2</v>
      </c>
      <c r="BN2997" s="10">
        <v>5.6</v>
      </c>
      <c r="BO2997" s="10">
        <v>11.2</v>
      </c>
      <c r="BP2997" s="10">
        <v>0.57549340617461398</v>
      </c>
      <c r="BQ2997" s="10">
        <v>3014</v>
      </c>
      <c r="BR2997" s="10" t="s">
        <v>765</v>
      </c>
      <c r="BS2997" s="10">
        <v>3.9983746697877104E-3</v>
      </c>
      <c r="BT2997" s="10">
        <v>1.19951240093631E-2</v>
      </c>
      <c r="BU2997" s="10">
        <v>0.2</v>
      </c>
      <c r="BV2997" s="10">
        <v>36.5</v>
      </c>
      <c r="BW2997" s="10">
        <v>0.316227766016838</v>
      </c>
      <c r="BX2997" s="10">
        <v>9.6242341177332803E-3</v>
      </c>
      <c r="BY2997" s="10">
        <v>1.60403901962222E-2</v>
      </c>
      <c r="BZ2997" s="10">
        <v>0.3</v>
      </c>
      <c r="CA2997" s="10">
        <v>36</v>
      </c>
      <c r="CB2997" s="10">
        <v>0.51449575542752701</v>
      </c>
      <c r="CC2997" s="10">
        <v>3.9655113163374004E-3</v>
      </c>
      <c r="CD2997" s="10">
        <v>1.1896533949012199E-2</v>
      </c>
      <c r="CE2997" s="10">
        <v>0.2</v>
      </c>
      <c r="CF2997" s="10">
        <v>36.200000000000003</v>
      </c>
      <c r="CG2997" s="10">
        <v>0.316227766016838</v>
      </c>
      <c r="CH2997" s="10">
        <v>3012</v>
      </c>
      <c r="CI2997" s="10" t="s">
        <v>763</v>
      </c>
      <c r="CJ2997" s="10">
        <v>0.22001156800670699</v>
      </c>
      <c r="CK2997" s="10">
        <v>0.20778870311744599</v>
      </c>
      <c r="CL2997" s="10">
        <v>4.8</v>
      </c>
      <c r="CM2997" s="10">
        <v>36.4</v>
      </c>
      <c r="CN2997" s="10">
        <v>0.72701315254981702</v>
      </c>
      <c r="CO2997" s="10">
        <v>0.36248830067767701</v>
      </c>
      <c r="CP2997" s="10">
        <v>0.20389966913119301</v>
      </c>
      <c r="CQ2997" s="10">
        <v>6.67</v>
      </c>
      <c r="CR2997" s="10">
        <v>36</v>
      </c>
      <c r="CS2997" s="10">
        <v>0.87157553712454905</v>
      </c>
      <c r="CT2997" s="10">
        <v>0.43887472419212997</v>
      </c>
      <c r="CU2997" s="10">
        <v>0.246867032358073</v>
      </c>
      <c r="CV2997" s="10">
        <v>7.9</v>
      </c>
      <c r="CW2997" s="10">
        <v>36.799999999999997</v>
      </c>
      <c r="CX2997" s="10">
        <v>0.87157553712454905</v>
      </c>
      <c r="CY2997" s="10">
        <v>2982</v>
      </c>
      <c r="CZ2997" s="10" t="s">
        <v>319</v>
      </c>
      <c r="DA2997" s="10">
        <v>0.198459460376467</v>
      </c>
      <c r="DB2997" s="10">
        <v>0.125115746759077</v>
      </c>
      <c r="DC2997" s="10">
        <v>12.9</v>
      </c>
      <c r="DD2997" s="10">
        <v>10.5</v>
      </c>
      <c r="DE2997" s="10">
        <v>0.84592560259565197</v>
      </c>
      <c r="DF2997" s="10">
        <v>0.27712729920081203</v>
      </c>
      <c r="DG2997" s="10">
        <v>0.16123770135320001</v>
      </c>
      <c r="DH2997" s="10">
        <v>17.3</v>
      </c>
      <c r="DI2997" s="10">
        <v>10.7</v>
      </c>
      <c r="DJ2997" s="10">
        <v>0.86434833770937702</v>
      </c>
      <c r="DK2997" s="10">
        <v>0.24326745688677601</v>
      </c>
      <c r="DL2997" s="10">
        <v>0.123449157226125</v>
      </c>
      <c r="DM2997" s="10">
        <v>15</v>
      </c>
      <c r="DN2997" s="10">
        <v>10.5</v>
      </c>
      <c r="DO2997" s="10">
        <v>0.891749407737497</v>
      </c>
    </row>
    <row r="2998" spans="1:119" x14ac:dyDescent="0.25">
      <c r="A2998" s="10">
        <v>3016</v>
      </c>
      <c r="R2998" s="10">
        <v>3051</v>
      </c>
      <c r="S2998" s="10" t="s">
        <v>796</v>
      </c>
      <c r="T2998" s="10">
        <v>0.19455082907020399</v>
      </c>
      <c r="U2998" s="10">
        <v>0.34783330045885003</v>
      </c>
      <c r="V2998" s="10">
        <v>6.5</v>
      </c>
      <c r="W2998" s="10">
        <v>35.4</v>
      </c>
      <c r="X2998" s="10">
        <v>0.488152861950227</v>
      </c>
      <c r="Y2998" s="10">
        <v>0.196453999328177</v>
      </c>
      <c r="Z2998" s="10">
        <v>0.33512741061865597</v>
      </c>
      <c r="AA2998" s="10">
        <v>6.3</v>
      </c>
      <c r="AB2998" s="10">
        <v>35.6</v>
      </c>
      <c r="AC2998" s="10">
        <v>0.50571949971242003</v>
      </c>
      <c r="AD2998" s="10">
        <v>0.192642668860427</v>
      </c>
      <c r="AE2998" s="10">
        <v>0.34314475390763599</v>
      </c>
      <c r="AF2998" s="10">
        <v>6.4</v>
      </c>
      <c r="AG2998" s="10">
        <v>35.5</v>
      </c>
      <c r="AH2998" s="10">
        <v>0.48953475670763902</v>
      </c>
      <c r="AI2998" s="10">
        <v>3051</v>
      </c>
      <c r="AJ2998" s="10" t="s">
        <v>796</v>
      </c>
      <c r="AK2998" s="10">
        <v>0.23753890684162299</v>
      </c>
      <c r="AL2998" s="10">
        <v>0.33255446957827201</v>
      </c>
      <c r="AM2998" s="10">
        <v>6.5</v>
      </c>
      <c r="AN2998" s="10">
        <v>36.299999999999997</v>
      </c>
      <c r="AO2998" s="10">
        <v>0.58123819371909602</v>
      </c>
      <c r="AP2998" s="10">
        <v>0.23369023476363099</v>
      </c>
      <c r="AQ2998" s="10">
        <v>0.333008584538174</v>
      </c>
      <c r="AR2998" s="10">
        <v>6.4</v>
      </c>
      <c r="AS2998" s="10">
        <v>36.700000000000003</v>
      </c>
      <c r="AT2998" s="10">
        <v>0.57442574909642996</v>
      </c>
      <c r="AU2998" s="10">
        <v>0.23227308427395299</v>
      </c>
      <c r="AV2998" s="10">
        <v>0.32756460602736998</v>
      </c>
      <c r="AW2998" s="10">
        <v>6.3</v>
      </c>
      <c r="AX2998" s="10">
        <v>36.799999999999997</v>
      </c>
      <c r="AY2998" s="10">
        <v>0.57842877730793296</v>
      </c>
      <c r="AZ2998" s="10">
        <v>3025</v>
      </c>
      <c r="BA2998" s="10" t="s">
        <v>292</v>
      </c>
      <c r="BB2998" s="10">
        <v>3.6142282929895499E-2</v>
      </c>
      <c r="BC2998" s="10">
        <v>7.2284565859790997E-3</v>
      </c>
      <c r="BD2998" s="10">
        <v>1.9</v>
      </c>
      <c r="BE2998" s="10">
        <v>11.2</v>
      </c>
      <c r="BF2998" s="10">
        <v>0.98058067569092</v>
      </c>
      <c r="BG2998" s="10">
        <v>4.4711131368963201E-2</v>
      </c>
      <c r="BH2998" s="10">
        <v>9.5809567219206707E-3</v>
      </c>
      <c r="BI2998" s="10">
        <v>2.4</v>
      </c>
      <c r="BJ2998" s="10">
        <v>11</v>
      </c>
      <c r="BK2998" s="10">
        <v>0.97780241407740898</v>
      </c>
      <c r="BL2998" s="10">
        <v>3.1993599359871998E-2</v>
      </c>
      <c r="BM2998" s="10">
        <v>7.9983998399679995E-3</v>
      </c>
      <c r="BN2998" s="10">
        <v>1.7</v>
      </c>
      <c r="BO2998" s="10">
        <v>11.2</v>
      </c>
      <c r="BP2998" s="10">
        <v>0.97014250014533199</v>
      </c>
      <c r="BQ2998" s="10">
        <v>3015</v>
      </c>
      <c r="BR2998" s="10" t="s">
        <v>766</v>
      </c>
      <c r="BS2998" s="10">
        <v>0.12918484912172801</v>
      </c>
      <c r="BT2998" s="10">
        <v>0.111568733332401</v>
      </c>
      <c r="BU2998" s="10">
        <v>2.7</v>
      </c>
      <c r="BV2998" s="10">
        <v>36.5</v>
      </c>
      <c r="BW2998" s="10">
        <v>0.75682300776916001</v>
      </c>
      <c r="BX2998" s="10">
        <v>0.13213427490076299</v>
      </c>
      <c r="BY2998" s="10">
        <v>0.11411596468702299</v>
      </c>
      <c r="BZ2998" s="10">
        <v>2.8</v>
      </c>
      <c r="CA2998" s="10">
        <v>36</v>
      </c>
      <c r="CB2998" s="10">
        <v>0.75682300776916001</v>
      </c>
      <c r="CC2998" s="10">
        <v>0.13286835420576701</v>
      </c>
      <c r="CD2998" s="10">
        <v>0.114749942268617</v>
      </c>
      <c r="CE2998" s="10">
        <v>2.8</v>
      </c>
      <c r="CF2998" s="10">
        <v>36.200000000000003</v>
      </c>
      <c r="CG2998" s="10">
        <v>0.75682300776916001</v>
      </c>
      <c r="CH2998" s="10">
        <v>3013</v>
      </c>
      <c r="CI2998" s="10" t="s">
        <v>764</v>
      </c>
      <c r="CJ2998" s="10">
        <v>2.4728930425718001E-3</v>
      </c>
      <c r="CK2998" s="10">
        <v>1.2364465212858999E-2</v>
      </c>
      <c r="CL2998" s="10">
        <v>0.2</v>
      </c>
      <c r="CM2998" s="10">
        <v>36.4</v>
      </c>
      <c r="CN2998" s="10">
        <v>0.19611613513818399</v>
      </c>
      <c r="CO2998" s="10">
        <v>2.4593057181620599E-3</v>
      </c>
      <c r="CP2998" s="10">
        <v>1.2296528590810299E-2</v>
      </c>
      <c r="CQ2998" s="10">
        <v>0.2</v>
      </c>
      <c r="CR2998" s="10">
        <v>36.200000000000003</v>
      </c>
      <c r="CS2998" s="10">
        <v>0.19611613513818399</v>
      </c>
      <c r="CT2998" s="10">
        <v>2.4796867047766598E-3</v>
      </c>
      <c r="CU2998" s="10">
        <v>1.23984335238833E-2</v>
      </c>
      <c r="CV2998" s="10">
        <v>0.2</v>
      </c>
      <c r="CW2998" s="10">
        <v>36.5</v>
      </c>
      <c r="CX2998" s="10">
        <v>0.19611613513818399</v>
      </c>
      <c r="CY2998" s="10">
        <v>2983</v>
      </c>
      <c r="CZ2998" s="10" t="s">
        <v>300</v>
      </c>
      <c r="DA2998" s="10">
        <v>0.128067469370753</v>
      </c>
      <c r="DB2998" s="10">
        <v>1.07537569700632E-2</v>
      </c>
      <c r="DC2998" s="10">
        <v>7</v>
      </c>
      <c r="DD2998" s="10">
        <v>10.6</v>
      </c>
      <c r="DE2998" s="10">
        <v>0.99649309859351098</v>
      </c>
      <c r="DF2998" s="10">
        <v>0.12802078532955</v>
      </c>
      <c r="DG2998" s="10">
        <v>1.1295951646725E-2</v>
      </c>
      <c r="DH2998" s="10">
        <v>7</v>
      </c>
      <c r="DI2998" s="10">
        <v>10.6</v>
      </c>
      <c r="DJ2998" s="10">
        <v>0.99612985002538101</v>
      </c>
      <c r="DK2998" s="10">
        <v>0.12678291598983399</v>
      </c>
      <c r="DL2998" s="10">
        <v>1.15257196354395E-2</v>
      </c>
      <c r="DM2998" s="10">
        <v>7</v>
      </c>
      <c r="DN2998" s="10">
        <v>10.5</v>
      </c>
      <c r="DO2998" s="10">
        <v>0.99589320646770396</v>
      </c>
    </row>
    <row r="2999" spans="1:119" x14ac:dyDescent="0.25">
      <c r="A2999" s="10">
        <v>3017</v>
      </c>
      <c r="R2999" s="10">
        <v>3052</v>
      </c>
      <c r="S2999" s="10" t="s">
        <v>10</v>
      </c>
      <c r="AI2999" s="10">
        <v>3052</v>
      </c>
      <c r="AJ2999" s="10" t="s">
        <v>10</v>
      </c>
      <c r="AZ2999" s="10">
        <v>3026</v>
      </c>
      <c r="BA2999" s="10" t="s">
        <v>294</v>
      </c>
      <c r="BB2999" s="10">
        <v>7.1329141309846203E-2</v>
      </c>
      <c r="BC2999" s="10">
        <v>7.1329141309846203E-2</v>
      </c>
      <c r="BD2999" s="10">
        <v>5.2</v>
      </c>
      <c r="BE2999" s="10">
        <v>11.2</v>
      </c>
      <c r="BF2999" s="10">
        <v>0.70710678118654802</v>
      </c>
      <c r="BG2999" s="10">
        <v>2.9808288823225101E-2</v>
      </c>
      <c r="BH2999" s="10">
        <v>5.5358250671703899E-2</v>
      </c>
      <c r="BI2999" s="10">
        <v>3.3</v>
      </c>
      <c r="BJ2999" s="10">
        <v>11</v>
      </c>
      <c r="BK2999" s="10">
        <v>0.47409982303501702</v>
      </c>
      <c r="BL2999" s="10">
        <v>4.15188511401749E-3</v>
      </c>
      <c r="BM2999" s="10">
        <v>4.15188511401749E-3</v>
      </c>
      <c r="BN2999" s="10">
        <v>0.3</v>
      </c>
      <c r="BO2999" s="10">
        <v>11.3</v>
      </c>
      <c r="BP2999" s="10">
        <v>0.70710678118654802</v>
      </c>
      <c r="BQ2999" s="10">
        <v>3016</v>
      </c>
      <c r="BR2999" s="10" t="s">
        <v>767</v>
      </c>
      <c r="BS2999" s="10">
        <v>0.24720416134439199</v>
      </c>
      <c r="BT2999" s="10">
        <v>0.26672027934526399</v>
      </c>
      <c r="BU2999" s="10">
        <v>5.8</v>
      </c>
      <c r="BV2999" s="10">
        <v>36.200000000000003</v>
      </c>
      <c r="BW2999" s="10">
        <v>0.67976466515993605</v>
      </c>
      <c r="BX2999" s="10">
        <v>0.370839801193319</v>
      </c>
      <c r="BY2999" s="10">
        <v>0.21814105952548199</v>
      </c>
      <c r="BZ2999" s="10">
        <v>6.9</v>
      </c>
      <c r="CA2999" s="10">
        <v>36</v>
      </c>
      <c r="CB2999" s="10">
        <v>0.86193421515776902</v>
      </c>
      <c r="CC2999" s="10">
        <v>0.38503727096184698</v>
      </c>
      <c r="CD2999" s="10">
        <v>0.25426989591820098</v>
      </c>
      <c r="CE2999" s="10">
        <v>7.4</v>
      </c>
      <c r="CF2999" s="10">
        <v>36</v>
      </c>
      <c r="CG2999" s="10">
        <v>0.83446460975173198</v>
      </c>
      <c r="CH2999" s="10">
        <v>3014</v>
      </c>
      <c r="CI2999" s="10" t="s">
        <v>765</v>
      </c>
      <c r="CJ2999" s="10">
        <v>3.70933956385769E-3</v>
      </c>
      <c r="CK2999" s="10">
        <v>1.8546697819288499E-2</v>
      </c>
      <c r="CL2999" s="10">
        <v>0.3</v>
      </c>
      <c r="CM2999" s="10">
        <v>36.4</v>
      </c>
      <c r="CN2999" s="10">
        <v>0.19611613513818399</v>
      </c>
      <c r="CO2999" s="10">
        <v>4.8914367875046499E-3</v>
      </c>
      <c r="CP2999" s="10">
        <v>2.4457183937523299E-2</v>
      </c>
      <c r="CQ2999" s="10">
        <v>0.4</v>
      </c>
      <c r="CR2999" s="10">
        <v>36</v>
      </c>
      <c r="CS2999" s="10">
        <v>0.19611613513818399</v>
      </c>
      <c r="CT2999" s="10">
        <v>3.7501015370869002E-3</v>
      </c>
      <c r="CU2999" s="10">
        <v>1.87505076854345E-2</v>
      </c>
      <c r="CV2999" s="10">
        <v>0.3</v>
      </c>
      <c r="CW2999" s="10">
        <v>36.799999999999997</v>
      </c>
      <c r="CX2999" s="10">
        <v>0.19611613513818399</v>
      </c>
      <c r="CY2999" s="10">
        <v>2984</v>
      </c>
      <c r="CZ2999" s="10" t="s">
        <v>321</v>
      </c>
      <c r="DD2999" s="10">
        <v>10.5</v>
      </c>
      <c r="DI2999" s="10">
        <v>10.7</v>
      </c>
      <c r="DN2999" s="10">
        <v>10.5</v>
      </c>
    </row>
    <row r="3000" spans="1:119" x14ac:dyDescent="0.25">
      <c r="A3000" s="10">
        <v>3018</v>
      </c>
      <c r="R3000" s="10">
        <v>3053</v>
      </c>
      <c r="S3000" s="10" t="s">
        <v>11</v>
      </c>
      <c r="AI3000" s="10">
        <v>3053</v>
      </c>
      <c r="AJ3000" s="10" t="s">
        <v>11</v>
      </c>
      <c r="AZ3000" s="10">
        <v>3027</v>
      </c>
      <c r="BA3000" s="10" t="s">
        <v>297</v>
      </c>
      <c r="BB3000" s="10">
        <v>0.35599999999999998</v>
      </c>
      <c r="BC3000" s="10">
        <v>4.3999999999999997E-2</v>
      </c>
      <c r="BD3000" s="10">
        <v>18.4911267560277</v>
      </c>
      <c r="BE3000" s="10">
        <v>11.2</v>
      </c>
      <c r="BF3000" s="10">
        <v>0.99244848306820999</v>
      </c>
      <c r="BG3000" s="10">
        <v>0.32800000000000001</v>
      </c>
      <c r="BH3000" s="10">
        <v>0.152</v>
      </c>
      <c r="BI3000" s="10">
        <v>18.974246719369201</v>
      </c>
      <c r="BJ3000" s="10">
        <v>11</v>
      </c>
      <c r="BK3000" s="10">
        <v>0.90731060653378104</v>
      </c>
      <c r="BL3000" s="10">
        <v>0.16800000000000001</v>
      </c>
      <c r="BM3000" s="10">
        <v>2.8000000000000001E-2</v>
      </c>
      <c r="BN3000" s="10">
        <v>8.7020148991114006</v>
      </c>
      <c r="BO3000" s="10">
        <v>11.3</v>
      </c>
      <c r="BP3000" s="10">
        <v>0.98639392383214397</v>
      </c>
      <c r="BQ3000" s="10">
        <v>3017</v>
      </c>
      <c r="BR3000" s="10" t="s">
        <v>43</v>
      </c>
      <c r="CH3000" s="10">
        <v>3015</v>
      </c>
      <c r="CI3000" s="10" t="s">
        <v>766</v>
      </c>
      <c r="CJ3000" s="10">
        <v>0.25550847752714001</v>
      </c>
      <c r="CK3000" s="10">
        <v>0.26159201270635701</v>
      </c>
      <c r="CL3000" s="10">
        <v>5.8</v>
      </c>
      <c r="CM3000" s="10">
        <v>36.4</v>
      </c>
      <c r="CN3000" s="10">
        <v>0.69873952387516902</v>
      </c>
      <c r="CO3000" s="10">
        <v>0.20041779025433101</v>
      </c>
      <c r="CP3000" s="10">
        <v>0.205189642403243</v>
      </c>
      <c r="CQ3000" s="10">
        <v>4.5999999999999996</v>
      </c>
      <c r="CR3000" s="10">
        <v>36</v>
      </c>
      <c r="CS3000" s="10">
        <v>0.69873952387516902</v>
      </c>
      <c r="CT3000" s="10">
        <v>0.222686433615923</v>
      </c>
      <c r="CU3000" s="10">
        <v>0.22798849155915801</v>
      </c>
      <c r="CV3000" s="10">
        <v>5</v>
      </c>
      <c r="CW3000" s="10">
        <v>36.799999999999997</v>
      </c>
      <c r="CX3000" s="10">
        <v>0.69873952387516902</v>
      </c>
      <c r="CY3000" s="10">
        <v>2985</v>
      </c>
      <c r="CZ3000" s="10" t="s">
        <v>717</v>
      </c>
      <c r="DA3000" s="10">
        <v>-3.4</v>
      </c>
      <c r="DB3000" s="10">
        <v>0</v>
      </c>
      <c r="DC3000" s="10">
        <v>15</v>
      </c>
      <c r="DD3000" s="10">
        <v>109.7</v>
      </c>
      <c r="DE3000" s="10">
        <v>1</v>
      </c>
      <c r="DF3000" s="10">
        <v>-4</v>
      </c>
      <c r="DG3000" s="10">
        <v>0.2</v>
      </c>
      <c r="DH3000" s="10">
        <v>19</v>
      </c>
      <c r="DI3000" s="10">
        <v>117.8</v>
      </c>
      <c r="DJ3000" s="10">
        <v>1</v>
      </c>
      <c r="DK3000" s="10">
        <v>-3.5</v>
      </c>
      <c r="DL3000" s="10">
        <v>0</v>
      </c>
      <c r="DM3000" s="10">
        <v>17</v>
      </c>
      <c r="DN3000" s="10">
        <v>115.5</v>
      </c>
      <c r="DO3000" s="10">
        <v>1</v>
      </c>
    </row>
    <row r="3001" spans="1:119" x14ac:dyDescent="0.25">
      <c r="A3001" s="10">
        <v>3019</v>
      </c>
      <c r="R3001" s="10">
        <v>3054</v>
      </c>
      <c r="S3001" s="10" t="s">
        <v>307</v>
      </c>
      <c r="T3001" s="10">
        <v>0.21060834618554</v>
      </c>
      <c r="U3001" s="10">
        <v>0.12698444402363401</v>
      </c>
      <c r="V3001" s="10">
        <v>14.1</v>
      </c>
      <c r="W3001" s="10">
        <v>10.07</v>
      </c>
      <c r="X3001" s="10">
        <v>0.85637970633793004</v>
      </c>
      <c r="Y3001" s="10">
        <v>0.34683941649188599</v>
      </c>
      <c r="Z3001" s="10">
        <v>0.217421723771033</v>
      </c>
      <c r="AA3001" s="10">
        <v>23.4</v>
      </c>
      <c r="AB3001" s="10">
        <v>10.1</v>
      </c>
      <c r="AC3001" s="10">
        <v>0.84728708841991796</v>
      </c>
      <c r="AD3001" s="10">
        <v>0.23182948227248101</v>
      </c>
      <c r="AE3001" s="10">
        <v>0.11260289138949101</v>
      </c>
      <c r="AF3001" s="10">
        <v>15</v>
      </c>
      <c r="AG3001" s="10">
        <v>9.92</v>
      </c>
      <c r="AH3001" s="10">
        <v>0.89950815857599797</v>
      </c>
      <c r="AI3001" s="10">
        <v>3054</v>
      </c>
      <c r="AJ3001" s="10" t="s">
        <v>307</v>
      </c>
      <c r="AK3001" s="10">
        <v>0.53646272194170197</v>
      </c>
      <c r="AL3001" s="10">
        <v>0.21520888263940299</v>
      </c>
      <c r="AM3001" s="10">
        <v>32.4</v>
      </c>
      <c r="AN3001" s="10">
        <v>10.3</v>
      </c>
      <c r="AO3001" s="10">
        <v>0.92810409002529304</v>
      </c>
      <c r="AP3001" s="10">
        <v>0.659099627748855</v>
      </c>
      <c r="AQ3001" s="10">
        <v>0.268843269213349</v>
      </c>
      <c r="AR3001" s="10">
        <v>39.9</v>
      </c>
      <c r="AS3001" s="10">
        <v>10.3</v>
      </c>
      <c r="AT3001" s="10">
        <v>0.92593461202419503</v>
      </c>
      <c r="AU3001" s="10">
        <v>0.61436670947344496</v>
      </c>
      <c r="AV3001" s="10">
        <v>0.207556320768056</v>
      </c>
      <c r="AW3001" s="10">
        <v>36</v>
      </c>
      <c r="AX3001" s="10">
        <v>10.4</v>
      </c>
      <c r="AY3001" s="10">
        <v>0.94739525933664004</v>
      </c>
      <c r="AZ3001" s="10">
        <v>3028</v>
      </c>
      <c r="BA3001" s="10" t="s">
        <v>319</v>
      </c>
      <c r="BE3001" s="10">
        <v>11.2</v>
      </c>
      <c r="BF3001" s="10">
        <v>0.93</v>
      </c>
      <c r="BJ3001" s="10">
        <v>11</v>
      </c>
      <c r="BK3001" s="10">
        <v>0.93</v>
      </c>
      <c r="BO3001" s="10">
        <v>11.3</v>
      </c>
      <c r="BP3001" s="10">
        <v>0.93</v>
      </c>
      <c r="BQ3001" s="10">
        <v>3018</v>
      </c>
      <c r="BR3001" s="10" t="s">
        <v>284</v>
      </c>
      <c r="CH3001" s="10">
        <v>3016</v>
      </c>
      <c r="CI3001" s="10" t="s">
        <v>767</v>
      </c>
      <c r="CJ3001" s="10">
        <v>0.203839078420602</v>
      </c>
      <c r="CK3001" s="10">
        <v>0.34822509230186099</v>
      </c>
      <c r="CL3001" s="10">
        <v>6.4</v>
      </c>
      <c r="CM3001" s="10">
        <v>36.4</v>
      </c>
      <c r="CN3001" s="10">
        <v>0.50517920156893703</v>
      </c>
      <c r="CO3001" s="10">
        <v>0.20905405484310699</v>
      </c>
      <c r="CP3001" s="10">
        <v>0.35713401035697401</v>
      </c>
      <c r="CQ3001" s="10">
        <v>6.6</v>
      </c>
      <c r="CR3001" s="10">
        <v>36.200000000000003</v>
      </c>
      <c r="CS3001" s="10">
        <v>0.50517920156893703</v>
      </c>
      <c r="CT3001" s="10">
        <v>8.9424595701345602E-2</v>
      </c>
      <c r="CU3001" s="10">
        <v>0.152767017656465</v>
      </c>
      <c r="CV3001" s="10">
        <v>2.8</v>
      </c>
      <c r="CW3001" s="10">
        <v>36.5</v>
      </c>
      <c r="CX3001" s="10">
        <v>0.50517920156893703</v>
      </c>
      <c r="CY3001" s="10">
        <v>2986</v>
      </c>
      <c r="CZ3001" s="10" t="s">
        <v>718</v>
      </c>
      <c r="DA3001" s="10">
        <v>9.6716600631315206</v>
      </c>
      <c r="DB3001" s="10">
        <v>1.82484152134557</v>
      </c>
      <c r="DC3001" s="10">
        <v>51.8</v>
      </c>
      <c r="DD3001" s="10">
        <v>109.7</v>
      </c>
      <c r="DE3001" s="10">
        <v>0.98266165374847103</v>
      </c>
      <c r="DF3001" s="10">
        <v>13.043817979239501</v>
      </c>
      <c r="DG3001" s="10">
        <v>1.89463277910742</v>
      </c>
      <c r="DH3001" s="10">
        <v>64.599999999999994</v>
      </c>
      <c r="DI3001" s="10">
        <v>117.8</v>
      </c>
      <c r="DJ3001" s="10">
        <v>0.98961505589764998</v>
      </c>
      <c r="DK3001" s="10">
        <v>13.270138224477501</v>
      </c>
      <c r="DL3001" s="10">
        <v>2.1519143066720301</v>
      </c>
      <c r="DM3001" s="10">
        <v>67.2</v>
      </c>
      <c r="DN3001" s="10">
        <v>115.5</v>
      </c>
      <c r="DO3001" s="10">
        <v>0.98710547774758495</v>
      </c>
    </row>
    <row r="3002" spans="1:119" x14ac:dyDescent="0.25">
      <c r="A3002" s="10">
        <v>3020</v>
      </c>
      <c r="R3002" s="10">
        <v>3055</v>
      </c>
      <c r="S3002" s="10" t="s">
        <v>294</v>
      </c>
      <c r="T3002" s="10">
        <v>0.19416125179091201</v>
      </c>
      <c r="U3002" s="10">
        <v>0.110564046158714</v>
      </c>
      <c r="V3002" s="10">
        <v>12.9</v>
      </c>
      <c r="W3002" s="10">
        <v>10</v>
      </c>
      <c r="X3002" s="10">
        <v>0.86898489137734602</v>
      </c>
      <c r="Y3002" s="10">
        <v>0.34407577444702597</v>
      </c>
      <c r="Z3002" s="10">
        <v>0.19115320802612601</v>
      </c>
      <c r="AA3002" s="10">
        <v>22.5</v>
      </c>
      <c r="AB3002" s="10">
        <v>10.1</v>
      </c>
      <c r="AC3002" s="10">
        <v>0.87415727612153804</v>
      </c>
      <c r="AD3002" s="10">
        <v>0.30753573711624099</v>
      </c>
      <c r="AE3002" s="10">
        <v>0.126089652217659</v>
      </c>
      <c r="AF3002" s="10">
        <v>19</v>
      </c>
      <c r="AG3002" s="10">
        <v>10.1</v>
      </c>
      <c r="AH3002" s="10">
        <v>0.92525190520839895</v>
      </c>
      <c r="AI3002" s="10">
        <v>3055</v>
      </c>
      <c r="AJ3002" s="10" t="s">
        <v>294</v>
      </c>
      <c r="AK3002" s="10">
        <v>0.41184080764027298</v>
      </c>
      <c r="AL3002" s="10">
        <v>0.13536026544820201</v>
      </c>
      <c r="AM3002" s="10">
        <v>24.3</v>
      </c>
      <c r="AN3002" s="10">
        <v>10.3</v>
      </c>
      <c r="AO3002" s="10">
        <v>0.95000360044102705</v>
      </c>
      <c r="AP3002" s="10">
        <v>0.60605332072686002</v>
      </c>
      <c r="AQ3002" s="10">
        <v>0.21254950584733501</v>
      </c>
      <c r="AR3002" s="10">
        <v>36</v>
      </c>
      <c r="AS3002" s="10">
        <v>10.3</v>
      </c>
      <c r="AT3002" s="10">
        <v>0.94364899639945798</v>
      </c>
      <c r="AU3002" s="10">
        <v>0.75744355226979498</v>
      </c>
      <c r="AV3002" s="10">
        <v>0.20069017196892</v>
      </c>
      <c r="AW3002" s="10">
        <v>43.5</v>
      </c>
      <c r="AX3002" s="10">
        <v>10.4</v>
      </c>
      <c r="AY3002" s="10">
        <v>0.96664509018327205</v>
      </c>
      <c r="AZ3002" s="10">
        <v>3029</v>
      </c>
      <c r="BA3002" s="10" t="s">
        <v>299</v>
      </c>
      <c r="BB3002" s="10">
        <v>3.4701930782018498E-3</v>
      </c>
      <c r="BC3002" s="10">
        <v>6.9403861564036997E-3</v>
      </c>
      <c r="BD3002" s="10">
        <v>0.4</v>
      </c>
      <c r="BE3002" s="10">
        <v>11.2</v>
      </c>
      <c r="BF3002" s="10">
        <v>0.44721359549995798</v>
      </c>
      <c r="BG3002" s="10">
        <v>0</v>
      </c>
      <c r="BH3002" s="10">
        <v>0</v>
      </c>
      <c r="BI3002" s="10">
        <v>0.4</v>
      </c>
      <c r="BJ3002" s="10">
        <v>11</v>
      </c>
      <c r="BK3002" s="10">
        <v>0</v>
      </c>
      <c r="BL3002" s="10">
        <v>5.25176541745726E-3</v>
      </c>
      <c r="BM3002" s="10">
        <v>1.0503530834914499E-2</v>
      </c>
      <c r="BN3002" s="10">
        <v>0.6</v>
      </c>
      <c r="BO3002" s="10">
        <v>11.3</v>
      </c>
      <c r="BP3002" s="10">
        <v>0.44721359549995798</v>
      </c>
      <c r="BQ3002" s="10">
        <v>3019</v>
      </c>
      <c r="BR3002" s="10" t="s">
        <v>304</v>
      </c>
      <c r="BS3002" s="10">
        <v>4.07840042173399E-3</v>
      </c>
      <c r="BT3002" s="10">
        <v>4.07840042173399E-3</v>
      </c>
      <c r="BU3002" s="10">
        <v>0.3</v>
      </c>
      <c r="BV3002" s="10">
        <v>11.1</v>
      </c>
      <c r="BW3002" s="10">
        <v>0.70710678118654802</v>
      </c>
      <c r="BX3002" s="10">
        <v>5.388877434123E-3</v>
      </c>
      <c r="BY3002" s="10">
        <v>5.388877434123E-3</v>
      </c>
      <c r="BZ3002" s="10">
        <v>0.4</v>
      </c>
      <c r="CA3002" s="10">
        <v>11</v>
      </c>
      <c r="CB3002" s="10">
        <v>0.70710678118654802</v>
      </c>
      <c r="CC3002" s="10">
        <v>4.0416580755922504E-3</v>
      </c>
      <c r="CD3002" s="10">
        <v>4.0416580755922504E-3</v>
      </c>
      <c r="CE3002" s="10">
        <v>0.3</v>
      </c>
      <c r="CF3002" s="10">
        <v>11</v>
      </c>
      <c r="CG3002" s="10">
        <v>0.70710678118654802</v>
      </c>
      <c r="CH3002" s="10">
        <v>3017</v>
      </c>
      <c r="CI3002" s="10" t="s">
        <v>43</v>
      </c>
      <c r="CY3002" s="10">
        <v>2987</v>
      </c>
      <c r="CZ3002" s="10" t="s">
        <v>719</v>
      </c>
      <c r="DA3002" s="10">
        <v>8.0519999999999996</v>
      </c>
      <c r="DB3002" s="10">
        <v>1.452</v>
      </c>
      <c r="DC3002" s="10">
        <v>43.021905699214898</v>
      </c>
      <c r="DD3002" s="10">
        <v>109.8</v>
      </c>
      <c r="DE3002" s="10">
        <v>0.98412701744509701</v>
      </c>
      <c r="DF3002" s="10">
        <v>9.3719999999999999</v>
      </c>
      <c r="DG3002" s="10">
        <v>2.508</v>
      </c>
      <c r="DH3002" s="10">
        <v>48.204154052789399</v>
      </c>
      <c r="DI3002" s="10">
        <v>116.2</v>
      </c>
      <c r="DJ3002" s="10">
        <v>0.96600874681667503</v>
      </c>
      <c r="DK3002" s="10">
        <v>9.24</v>
      </c>
      <c r="DL3002" s="10">
        <v>1.98</v>
      </c>
      <c r="DM3002" s="10">
        <v>48.111310209527197</v>
      </c>
      <c r="DN3002" s="10">
        <v>113.4</v>
      </c>
      <c r="DO3002" s="10">
        <v>0.97780241407740998</v>
      </c>
    </row>
    <row r="3003" spans="1:119" x14ac:dyDescent="0.25">
      <c r="A3003" s="10">
        <v>3021</v>
      </c>
      <c r="R3003" s="10">
        <v>3056</v>
      </c>
      <c r="S3003" s="10" t="s">
        <v>298</v>
      </c>
      <c r="T3003" s="10">
        <v>1.2558061175197401E-2</v>
      </c>
      <c r="U3003" s="10">
        <v>9.4185458813980504E-3</v>
      </c>
      <c r="V3003" s="10">
        <v>0.9</v>
      </c>
      <c r="W3003" s="10">
        <v>10.07</v>
      </c>
      <c r="X3003" s="10">
        <v>0.8</v>
      </c>
      <c r="Y3003" s="10">
        <v>1.48439078412661E-2</v>
      </c>
      <c r="Z3003" s="10">
        <v>1.48439078412661E-2</v>
      </c>
      <c r="AA3003" s="10">
        <v>1.2</v>
      </c>
      <c r="AB3003" s="10">
        <v>10.1</v>
      </c>
      <c r="AC3003" s="10">
        <v>0.70710678118654802</v>
      </c>
      <c r="AD3003" s="10">
        <v>3.2175911009869898E-2</v>
      </c>
      <c r="AE3003" s="10">
        <v>1.20659666287012E-2</v>
      </c>
      <c r="AF3003" s="10">
        <v>2</v>
      </c>
      <c r="AG3003" s="10">
        <v>9.92</v>
      </c>
      <c r="AH3003" s="10">
        <v>0.93632917756904499</v>
      </c>
      <c r="AI3003" s="10">
        <v>3056</v>
      </c>
      <c r="AJ3003" s="10" t="s">
        <v>298</v>
      </c>
      <c r="AK3003" s="10">
        <v>7.4299149194346201E-2</v>
      </c>
      <c r="AL3003" s="10">
        <v>9.6911933731756196E-3</v>
      </c>
      <c r="AM3003" s="10">
        <v>4.2</v>
      </c>
      <c r="AN3003" s="10">
        <v>10.3</v>
      </c>
      <c r="AO3003" s="10">
        <v>0.991600411186222</v>
      </c>
      <c r="AP3003" s="10">
        <v>8.8612689605519199E-2</v>
      </c>
      <c r="AQ3003" s="10">
        <v>1.0224541108329099E-2</v>
      </c>
      <c r="AR3003" s="10">
        <v>5</v>
      </c>
      <c r="AS3003" s="10">
        <v>10.3</v>
      </c>
      <c r="AT3003" s="10">
        <v>0.99340893587113099</v>
      </c>
      <c r="AU3003" s="10">
        <v>9.6718413524799401E-2</v>
      </c>
      <c r="AV3003" s="10">
        <v>1.03626871633714E-2</v>
      </c>
      <c r="AW3003" s="10">
        <v>5.4</v>
      </c>
      <c r="AX3003" s="10">
        <v>10.4</v>
      </c>
      <c r="AY3003" s="10">
        <v>0.99430915391980901</v>
      </c>
      <c r="AZ3003" s="10">
        <v>3030</v>
      </c>
      <c r="BA3003" s="10" t="s">
        <v>310</v>
      </c>
      <c r="BB3003" s="10">
        <v>7.0235584488493902E-2</v>
      </c>
      <c r="BC3003" s="10">
        <v>5.1840550455793097E-2</v>
      </c>
      <c r="BD3003" s="10">
        <v>4.5</v>
      </c>
      <c r="BE3003" s="10">
        <v>11.2</v>
      </c>
      <c r="BF3003" s="10">
        <v>0.80457407958576699</v>
      </c>
      <c r="BG3003" s="10">
        <v>9.0910102016490094E-2</v>
      </c>
      <c r="BH3003" s="10">
        <v>6.6116437830174596E-2</v>
      </c>
      <c r="BI3003" s="10">
        <v>5.9</v>
      </c>
      <c r="BJ3003" s="10">
        <v>11</v>
      </c>
      <c r="BK3003" s="10">
        <v>0.808736084303188</v>
      </c>
      <c r="BL3003" s="10">
        <v>0.12556782848626699</v>
      </c>
      <c r="BM3003" s="10">
        <v>6.8165392606830702E-2</v>
      </c>
      <c r="BN3003" s="10">
        <v>7.3</v>
      </c>
      <c r="BO3003" s="10">
        <v>11.3</v>
      </c>
      <c r="BP3003" s="10">
        <v>0.87885343166569396</v>
      </c>
      <c r="BQ3003" s="10">
        <v>3020</v>
      </c>
      <c r="BR3003" s="10" t="s">
        <v>305</v>
      </c>
      <c r="BS3003" s="10">
        <v>7.4783370706638902E-2</v>
      </c>
      <c r="BT3003" s="10">
        <v>0.16452341555460601</v>
      </c>
      <c r="BU3003" s="10">
        <v>9.4</v>
      </c>
      <c r="BV3003" s="10">
        <v>11.1</v>
      </c>
      <c r="BW3003" s="10">
        <v>0.41380294430118397</v>
      </c>
      <c r="BX3003" s="10">
        <v>0.49143330402781299</v>
      </c>
      <c r="BY3003" s="10">
        <v>0.32762220268520897</v>
      </c>
      <c r="BZ3003" s="10">
        <v>31</v>
      </c>
      <c r="CA3003" s="10">
        <v>11</v>
      </c>
      <c r="CB3003" s="10">
        <v>0.83205029433784405</v>
      </c>
      <c r="CC3003" s="10">
        <v>0.22446242742957401</v>
      </c>
      <c r="CD3003" s="10">
        <v>0.14409933612762801</v>
      </c>
      <c r="CE3003" s="10">
        <v>14</v>
      </c>
      <c r="CF3003" s="10">
        <v>11</v>
      </c>
      <c r="CG3003" s="10">
        <v>0.84151586298325698</v>
      </c>
      <c r="CH3003" s="10">
        <v>3018</v>
      </c>
      <c r="CI3003" s="10" t="s">
        <v>284</v>
      </c>
      <c r="CY3003" s="10">
        <v>2988</v>
      </c>
      <c r="CZ3003" s="10" t="s">
        <v>720</v>
      </c>
      <c r="DA3003" s="10">
        <v>11.352</v>
      </c>
      <c r="DB3003" s="10">
        <v>2.1120000000000001</v>
      </c>
      <c r="DC3003" s="10">
        <v>60.770688534316903</v>
      </c>
      <c r="DD3003" s="10">
        <v>109.7</v>
      </c>
      <c r="DE3003" s="10">
        <v>0.98313004948358496</v>
      </c>
      <c r="DF3003" s="10">
        <v>11.616</v>
      </c>
      <c r="DG3003" s="10">
        <v>3.1680000000000001</v>
      </c>
      <c r="DH3003" s="10">
        <v>59.010551915639098</v>
      </c>
      <c r="DI3003" s="10">
        <v>117.8</v>
      </c>
      <c r="DJ3003" s="10">
        <v>0.96476382123773197</v>
      </c>
      <c r="DK3003" s="10">
        <v>11.484</v>
      </c>
      <c r="DL3003" s="10">
        <v>0.52800000000000002</v>
      </c>
      <c r="DM3003" s="10">
        <v>57.465754368754901</v>
      </c>
      <c r="DN3003" s="10">
        <v>115.5</v>
      </c>
      <c r="DO3003" s="10">
        <v>0.99894472995272798</v>
      </c>
    </row>
    <row r="3004" spans="1:119" x14ac:dyDescent="0.25">
      <c r="A3004" s="10">
        <v>3022</v>
      </c>
      <c r="R3004" s="10">
        <v>3057</v>
      </c>
      <c r="S3004" s="10" t="s">
        <v>299</v>
      </c>
      <c r="T3004" s="10">
        <v>5.7378506650875301E-2</v>
      </c>
      <c r="U3004" s="10">
        <v>2.55015585115001E-2</v>
      </c>
      <c r="V3004" s="10">
        <v>3.6</v>
      </c>
      <c r="W3004" s="10">
        <v>10.07</v>
      </c>
      <c r="X3004" s="10">
        <v>0.91381154862025704</v>
      </c>
      <c r="Y3004" s="10">
        <v>8.0107051072054E-2</v>
      </c>
      <c r="Z3004" s="10">
        <v>5.00669069200338E-2</v>
      </c>
      <c r="AA3004" s="10">
        <v>5.4</v>
      </c>
      <c r="AB3004" s="10">
        <v>10.1</v>
      </c>
      <c r="AC3004" s="10">
        <v>0.84799830400508802</v>
      </c>
      <c r="AD3004" s="10">
        <v>8.2370077452439003E-2</v>
      </c>
      <c r="AE3004" s="10">
        <v>2.4405948874796701E-2</v>
      </c>
      <c r="AF3004" s="10">
        <v>5</v>
      </c>
      <c r="AG3004" s="10">
        <v>9.92</v>
      </c>
      <c r="AH3004" s="10">
        <v>0.958798112708387</v>
      </c>
      <c r="AI3004" s="10">
        <v>3057</v>
      </c>
      <c r="AJ3004" s="10" t="s">
        <v>299</v>
      </c>
      <c r="AK3004" s="10">
        <v>0.13368622406254899</v>
      </c>
      <c r="AL3004" s="10">
        <v>3.8620464729180799E-2</v>
      </c>
      <c r="AM3004" s="10">
        <v>7.8</v>
      </c>
      <c r="AN3004" s="10">
        <v>10.3</v>
      </c>
      <c r="AO3004" s="10">
        <v>0.96071418284114196</v>
      </c>
      <c r="AP3004" s="10">
        <v>0.13706156090577401</v>
      </c>
      <c r="AQ3004" s="10">
        <v>3.9792066069418201E-2</v>
      </c>
      <c r="AR3004" s="10">
        <v>8</v>
      </c>
      <c r="AS3004" s="10">
        <v>10.3</v>
      </c>
      <c r="AT3004" s="10">
        <v>0.96034622675362402</v>
      </c>
      <c r="AU3004" s="10">
        <v>0.16342567125499699</v>
      </c>
      <c r="AV3004" s="10">
        <v>3.6828320282816199E-2</v>
      </c>
      <c r="AW3004" s="10">
        <v>9.3000000000000007</v>
      </c>
      <c r="AX3004" s="10">
        <v>10.4</v>
      </c>
      <c r="AY3004" s="10">
        <v>0.97553613825028695</v>
      </c>
      <c r="AZ3004" s="10">
        <v>3031</v>
      </c>
      <c r="BA3004" s="10" t="s">
        <v>316</v>
      </c>
      <c r="BE3004" s="10">
        <v>11.2</v>
      </c>
      <c r="BF3004" s="10">
        <v>0.93</v>
      </c>
      <c r="BJ3004" s="10">
        <v>11</v>
      </c>
      <c r="BK3004" s="10">
        <v>0.93</v>
      </c>
      <c r="BO3004" s="10">
        <v>11.3</v>
      </c>
      <c r="BP3004" s="10">
        <v>0.93</v>
      </c>
      <c r="BQ3004" s="10">
        <v>3021</v>
      </c>
      <c r="BR3004" s="10" t="s">
        <v>315</v>
      </c>
      <c r="BS3004" s="10">
        <v>0.10864699290847001</v>
      </c>
      <c r="BT3004" s="10">
        <v>1.4321649065207401E-2</v>
      </c>
      <c r="BU3004" s="10">
        <v>5.7</v>
      </c>
      <c r="BV3004" s="10">
        <v>11.1</v>
      </c>
      <c r="BW3004" s="10">
        <v>0.99142359099649602</v>
      </c>
      <c r="BX3004" s="10">
        <v>3.7948627915324398E-2</v>
      </c>
      <c r="BY3004" s="10">
        <v>3.4498752650294899E-3</v>
      </c>
      <c r="BZ3004" s="10">
        <v>2</v>
      </c>
      <c r="CA3004" s="10">
        <v>11</v>
      </c>
      <c r="CB3004" s="10">
        <v>0.99589320646770396</v>
      </c>
      <c r="CC3004" s="10">
        <v>3.78336888581896E-2</v>
      </c>
      <c r="CD3004" s="10">
        <v>4.5400426629827496E-3</v>
      </c>
      <c r="CE3004" s="10">
        <v>2</v>
      </c>
      <c r="CF3004" s="10">
        <v>11</v>
      </c>
      <c r="CG3004" s="10">
        <v>0.99287683848692199</v>
      </c>
      <c r="CH3004" s="10">
        <v>3019</v>
      </c>
      <c r="CI3004" s="10" t="s">
        <v>304</v>
      </c>
      <c r="CJ3004" s="10">
        <v>0.18951768137116801</v>
      </c>
      <c r="CK3004" s="10">
        <v>0.16930246202491001</v>
      </c>
      <c r="CL3004" s="10">
        <v>13.1</v>
      </c>
      <c r="CM3004" s="10">
        <v>11.2</v>
      </c>
      <c r="CN3004" s="10">
        <v>0.74576120744164298</v>
      </c>
      <c r="CO3004" s="10">
        <v>0.26784614510036497</v>
      </c>
      <c r="CP3004" s="10">
        <v>0.23927588962299301</v>
      </c>
      <c r="CQ3004" s="10">
        <v>19.2</v>
      </c>
      <c r="CR3004" s="10">
        <v>10.8</v>
      </c>
      <c r="CS3004" s="10">
        <v>0.74576120744164298</v>
      </c>
      <c r="CT3004" s="10">
        <v>0.193857780944554</v>
      </c>
      <c r="CU3004" s="10">
        <v>0.17317961764380099</v>
      </c>
      <c r="CV3004" s="10">
        <v>13.4</v>
      </c>
      <c r="CW3004" s="10">
        <v>11.2</v>
      </c>
      <c r="CX3004" s="10">
        <v>0.74576120744164298</v>
      </c>
      <c r="CY3004" s="10">
        <v>2989</v>
      </c>
      <c r="CZ3004" s="10" t="s">
        <v>702</v>
      </c>
      <c r="DA3004" s="10">
        <v>3.8443099768799498</v>
      </c>
      <c r="DB3004" s="10">
        <v>1.8837118886711799</v>
      </c>
      <c r="DC3004" s="10">
        <v>70.2</v>
      </c>
      <c r="DD3004" s="10">
        <v>35.130000000000003</v>
      </c>
      <c r="DE3004" s="10">
        <v>0.9</v>
      </c>
      <c r="DF3004" s="10">
        <v>5.1464979901552503</v>
      </c>
      <c r="DG3004" s="10">
        <v>2.52178401517607</v>
      </c>
      <c r="DH3004" s="10">
        <v>90.7</v>
      </c>
      <c r="DI3004" s="10">
        <v>36.4</v>
      </c>
      <c r="DJ3004" s="10">
        <v>0.9</v>
      </c>
      <c r="DK3004" s="10">
        <v>5.1210202155962303</v>
      </c>
      <c r="DL3004" s="10">
        <v>2.5092999056421501</v>
      </c>
      <c r="DM3004" s="10">
        <v>90.4</v>
      </c>
      <c r="DN3004" s="10">
        <v>36.340000000000003</v>
      </c>
      <c r="DO3004" s="10">
        <v>0.9</v>
      </c>
    </row>
    <row r="3005" spans="1:119" x14ac:dyDescent="0.25">
      <c r="A3005" s="10">
        <v>3023</v>
      </c>
      <c r="R3005" s="10">
        <v>3058</v>
      </c>
      <c r="S3005" s="10" t="s">
        <v>321</v>
      </c>
      <c r="T3005" s="10">
        <v>1.2886458008312399E-2</v>
      </c>
      <c r="U3005" s="10">
        <v>5.1545832033249601E-3</v>
      </c>
      <c r="V3005" s="10">
        <v>0.8</v>
      </c>
      <c r="W3005" s="10">
        <v>10</v>
      </c>
      <c r="X3005" s="10">
        <v>0.93</v>
      </c>
      <c r="Y3005" s="10">
        <v>1.3015322588395601E-2</v>
      </c>
      <c r="Z3005" s="10">
        <v>5.2061290353582401E-3</v>
      </c>
      <c r="AA3005" s="10">
        <v>0.8</v>
      </c>
      <c r="AB3005" s="10">
        <v>10.1</v>
      </c>
      <c r="AC3005" s="10">
        <v>0.93</v>
      </c>
      <c r="AD3005" s="10">
        <v>1.62691532354945E-2</v>
      </c>
      <c r="AE3005" s="10">
        <v>6.5076612941978003E-3</v>
      </c>
      <c r="AF3005" s="10">
        <v>1</v>
      </c>
      <c r="AG3005" s="10">
        <v>10.1</v>
      </c>
      <c r="AH3005" s="10">
        <v>0.93</v>
      </c>
      <c r="AI3005" s="10">
        <v>3058</v>
      </c>
      <c r="AJ3005" s="10" t="s">
        <v>321</v>
      </c>
      <c r="AK3005" s="10">
        <v>0.212368827976989</v>
      </c>
      <c r="AL3005" s="10">
        <v>8.4947531190795594E-2</v>
      </c>
      <c r="AM3005" s="10">
        <v>12.8</v>
      </c>
      <c r="AN3005" s="10">
        <v>10.3</v>
      </c>
      <c r="AO3005" s="10">
        <v>0.93</v>
      </c>
      <c r="AP3005" s="10">
        <v>0.18250446154272501</v>
      </c>
      <c r="AQ3005" s="10">
        <v>7.3001784617090004E-2</v>
      </c>
      <c r="AR3005" s="10">
        <v>11</v>
      </c>
      <c r="AS3005" s="10">
        <v>10.3</v>
      </c>
      <c r="AT3005" s="10">
        <v>0.93</v>
      </c>
      <c r="AU3005" s="10">
        <v>0.187626828601029</v>
      </c>
      <c r="AV3005" s="10">
        <v>7.5050731440411605E-2</v>
      </c>
      <c r="AW3005" s="10">
        <v>11.2</v>
      </c>
      <c r="AX3005" s="10">
        <v>10.4</v>
      </c>
      <c r="AY3005" s="10">
        <v>0.93</v>
      </c>
      <c r="AZ3005" s="10">
        <v>3032</v>
      </c>
      <c r="BA3005" s="10" t="s">
        <v>313</v>
      </c>
      <c r="BB3005" s="10">
        <v>3.8797938089542802E-3</v>
      </c>
      <c r="BC3005" s="10">
        <v>0</v>
      </c>
      <c r="BD3005" s="10">
        <v>0.2</v>
      </c>
      <c r="BE3005" s="10">
        <v>11.2</v>
      </c>
      <c r="BF3005" s="10">
        <v>1</v>
      </c>
      <c r="BG3005" s="10">
        <v>3.5437759522859201E-3</v>
      </c>
      <c r="BH3005" s="10">
        <v>1.41751038091437E-3</v>
      </c>
      <c r="BI3005" s="10">
        <v>0.2</v>
      </c>
      <c r="BJ3005" s="10">
        <v>11</v>
      </c>
      <c r="BK3005" s="10">
        <v>0.93</v>
      </c>
      <c r="BL3005" s="10">
        <v>1.82021219367413E-3</v>
      </c>
      <c r="BM3005" s="10">
        <v>7.28084877469652E-4</v>
      </c>
      <c r="BN3005" s="10">
        <v>0.1</v>
      </c>
      <c r="BO3005" s="10">
        <v>11.3</v>
      </c>
      <c r="BP3005" s="10">
        <v>0.93</v>
      </c>
      <c r="BQ3005" s="10">
        <v>3022</v>
      </c>
      <c r="BR3005" s="10" t="s">
        <v>290</v>
      </c>
      <c r="BS3005" s="10">
        <v>4.07840042173399E-3</v>
      </c>
      <c r="BT3005" s="10">
        <v>4.07840042173399E-3</v>
      </c>
      <c r="BU3005" s="10">
        <v>0.3</v>
      </c>
      <c r="BV3005" s="10">
        <v>11.1</v>
      </c>
      <c r="BW3005" s="10">
        <v>0.70710678118654802</v>
      </c>
      <c r="BX3005" s="10">
        <v>4.0416580755922504E-3</v>
      </c>
      <c r="BY3005" s="10">
        <v>4.0416580755922504E-3</v>
      </c>
      <c r="BZ3005" s="10">
        <v>0.3</v>
      </c>
      <c r="CA3005" s="10">
        <v>11</v>
      </c>
      <c r="CB3005" s="10">
        <v>0.70710678118654802</v>
      </c>
      <c r="CC3005" s="10">
        <v>4.0416580755922504E-3</v>
      </c>
      <c r="CD3005" s="10">
        <v>4.0416580755922504E-3</v>
      </c>
      <c r="CE3005" s="10">
        <v>0.3</v>
      </c>
      <c r="CF3005" s="10">
        <v>11</v>
      </c>
      <c r="CG3005" s="10">
        <v>0.70710678118654802</v>
      </c>
      <c r="CH3005" s="10">
        <v>3020</v>
      </c>
      <c r="CI3005" s="10" t="s">
        <v>305</v>
      </c>
      <c r="CJ3005" s="10">
        <v>5.3023663174761697E-2</v>
      </c>
      <c r="CK3005" s="10">
        <v>6.1860940370555499E-2</v>
      </c>
      <c r="CL3005" s="10">
        <v>4.2</v>
      </c>
      <c r="CM3005" s="10">
        <v>11.2</v>
      </c>
      <c r="CN3005" s="10">
        <v>0.65079137345596805</v>
      </c>
      <c r="CO3005" s="10">
        <v>0.25396309653176002</v>
      </c>
      <c r="CP3005" s="10">
        <v>0.25396309653176002</v>
      </c>
      <c r="CQ3005" s="10">
        <v>19.2</v>
      </c>
      <c r="CR3005" s="10">
        <v>10.8</v>
      </c>
      <c r="CS3005" s="10">
        <v>0.70710678118654702</v>
      </c>
      <c r="CT3005" s="10">
        <v>5.7611998750260303E-2</v>
      </c>
      <c r="CU3005" s="10">
        <v>5.7611998750260303E-2</v>
      </c>
      <c r="CV3005" s="10">
        <v>4.2</v>
      </c>
      <c r="CW3005" s="10">
        <v>11.2</v>
      </c>
      <c r="CX3005" s="10">
        <v>0.70710678118654702</v>
      </c>
      <c r="CY3005" s="10">
        <v>2990</v>
      </c>
      <c r="CZ3005" s="10" t="s">
        <v>703</v>
      </c>
      <c r="DD3005" s="10">
        <v>35.130000000000003</v>
      </c>
      <c r="DI3005" s="10">
        <v>36.4</v>
      </c>
      <c r="DN3005" s="10">
        <v>36.340000000000003</v>
      </c>
    </row>
    <row r="3006" spans="1:119" x14ac:dyDescent="0.25">
      <c r="A3006" s="10">
        <v>3024</v>
      </c>
      <c r="R3006" s="10">
        <v>3059</v>
      </c>
      <c r="S3006" s="10" t="s">
        <v>747</v>
      </c>
      <c r="T3006" s="10">
        <v>4.8134971841705303</v>
      </c>
      <c r="U3006" s="10">
        <v>1.7649489675292001</v>
      </c>
      <c r="V3006" s="10">
        <v>80</v>
      </c>
      <c r="W3006" s="10">
        <v>37</v>
      </c>
      <c r="X3006" s="10">
        <v>0.93887631588660903</v>
      </c>
      <c r="Y3006" s="10">
        <v>4.9843195404667897</v>
      </c>
      <c r="Z3006" s="10">
        <v>2.2696455050339899</v>
      </c>
      <c r="AA3006" s="10">
        <v>85</v>
      </c>
      <c r="AB3006" s="10">
        <v>37.200000000000003</v>
      </c>
      <c r="AC3006" s="10">
        <v>0.91008799127628404</v>
      </c>
      <c r="AD3006" s="10">
        <v>4.7058703283330203</v>
      </c>
      <c r="AE3006" s="10">
        <v>2.0345968772498702</v>
      </c>
      <c r="AF3006" s="10">
        <v>80</v>
      </c>
      <c r="AG3006" s="10">
        <v>37</v>
      </c>
      <c r="AH3006" s="10">
        <v>0.91788361514680405</v>
      </c>
      <c r="AI3006" s="10">
        <v>3059</v>
      </c>
      <c r="AJ3006" s="10" t="s">
        <v>747</v>
      </c>
      <c r="AK3006" s="10">
        <v>6.0025902984183999</v>
      </c>
      <c r="AL3006" s="10">
        <v>1.01714537276302</v>
      </c>
      <c r="AM3006" s="10">
        <v>95</v>
      </c>
      <c r="AN3006" s="10">
        <v>37</v>
      </c>
      <c r="AO3006" s="10">
        <v>0.98594512791661504</v>
      </c>
      <c r="AP3006" s="10">
        <v>7.3767826259057001</v>
      </c>
      <c r="AQ3006" s="10">
        <v>0.69780376190999904</v>
      </c>
      <c r="AR3006" s="10">
        <v>115</v>
      </c>
      <c r="AS3006" s="10">
        <v>37.200000000000003</v>
      </c>
      <c r="AT3006" s="10">
        <v>0.99555573511454198</v>
      </c>
      <c r="AU3006" s="10">
        <v>6.7221425201418796</v>
      </c>
      <c r="AV3006" s="10">
        <v>0.30409692353022799</v>
      </c>
      <c r="AW3006" s="10">
        <v>105</v>
      </c>
      <c r="AX3006" s="10">
        <v>37</v>
      </c>
      <c r="AY3006" s="10">
        <v>0.99897832523422003</v>
      </c>
      <c r="AZ3006" s="10">
        <v>3033</v>
      </c>
      <c r="BA3006" s="10" t="s">
        <v>312</v>
      </c>
      <c r="BE3006" s="10">
        <v>11.2</v>
      </c>
      <c r="BF3006" s="10">
        <v>0.93</v>
      </c>
      <c r="BJ3006" s="10">
        <v>11</v>
      </c>
      <c r="BK3006" s="10">
        <v>0.93</v>
      </c>
      <c r="BO3006" s="10">
        <v>11.3</v>
      </c>
      <c r="BP3006" s="10">
        <v>0.93</v>
      </c>
      <c r="BQ3006" s="10">
        <v>3023</v>
      </c>
      <c r="BR3006" s="10" t="s">
        <v>684</v>
      </c>
      <c r="BS3006" s="10">
        <v>3.5346136988361303E-2</v>
      </c>
      <c r="BT3006" s="10">
        <v>3.5346136988361303E-2</v>
      </c>
      <c r="BU3006" s="10">
        <v>2.6</v>
      </c>
      <c r="BV3006" s="10">
        <v>11.1</v>
      </c>
      <c r="BW3006" s="10">
        <v>0.70710678118654802</v>
      </c>
      <c r="BX3006" s="10">
        <v>3.6374922680330199E-2</v>
      </c>
      <c r="BY3006" s="10">
        <v>3.6374922680330199E-2</v>
      </c>
      <c r="BZ3006" s="10">
        <v>2.7</v>
      </c>
      <c r="CA3006" s="10">
        <v>11</v>
      </c>
      <c r="CB3006" s="10">
        <v>0.70710678118654802</v>
      </c>
      <c r="CC3006" s="10">
        <v>3.3680483963268698E-2</v>
      </c>
      <c r="CD3006" s="10">
        <v>3.3680483963268698E-2</v>
      </c>
      <c r="CE3006" s="10">
        <v>2.5</v>
      </c>
      <c r="CF3006" s="10">
        <v>11</v>
      </c>
      <c r="CG3006" s="10">
        <v>0.70710678118654802</v>
      </c>
      <c r="CH3006" s="10">
        <v>3021</v>
      </c>
      <c r="CI3006" s="10" t="s">
        <v>315</v>
      </c>
      <c r="CJ3006" s="10">
        <v>8.6836126418689999E-2</v>
      </c>
      <c r="CK3006" s="10">
        <v>8.3217954484577902E-2</v>
      </c>
      <c r="CL3006" s="10">
        <v>6.2</v>
      </c>
      <c r="CM3006" s="10">
        <v>11.2</v>
      </c>
      <c r="CN3006" s="10">
        <v>0.72198820511542405</v>
      </c>
      <c r="CO3006" s="10">
        <v>5.9126808617962302E-2</v>
      </c>
      <c r="CP3006" s="10">
        <v>5.1735957540716998E-2</v>
      </c>
      <c r="CQ3006" s="10">
        <v>4.2</v>
      </c>
      <c r="CR3006" s="10">
        <v>10.8</v>
      </c>
      <c r="CS3006" s="10">
        <v>0.75257669470687805</v>
      </c>
      <c r="CT3006" s="10">
        <v>5.9563217778373999E-2</v>
      </c>
      <c r="CU3006" s="10">
        <v>5.5592336593149098E-2</v>
      </c>
      <c r="CV3006" s="10">
        <v>4.2</v>
      </c>
      <c r="CW3006" s="10">
        <v>11.2</v>
      </c>
      <c r="CX3006" s="10">
        <v>0.73105526824286904</v>
      </c>
      <c r="CY3006" s="10">
        <v>3300</v>
      </c>
      <c r="CZ3006" s="10" t="s">
        <v>76</v>
      </c>
    </row>
    <row r="3007" spans="1:119" x14ac:dyDescent="0.25">
      <c r="A3007" s="10">
        <v>3025</v>
      </c>
      <c r="R3007" s="10">
        <v>3060</v>
      </c>
      <c r="S3007" s="10" t="s">
        <v>748</v>
      </c>
      <c r="T3007" s="10">
        <v>0.115721221515577</v>
      </c>
      <c r="U3007" s="10">
        <v>5.5105343578846201E-2</v>
      </c>
      <c r="V3007" s="10">
        <v>2</v>
      </c>
      <c r="W3007" s="10">
        <v>37</v>
      </c>
      <c r="X3007" s="10">
        <v>0.90286051882393004</v>
      </c>
      <c r="Y3007" s="10">
        <v>0.24055037923157299</v>
      </c>
      <c r="Z3007" s="10">
        <v>9.2519376627528196E-2</v>
      </c>
      <c r="AA3007" s="10">
        <v>4</v>
      </c>
      <c r="AB3007" s="10">
        <v>37.200000000000003</v>
      </c>
      <c r="AC3007" s="10">
        <v>0.93334560620305995</v>
      </c>
      <c r="AD3007" s="10">
        <v>0.23508496586653599</v>
      </c>
      <c r="AE3007" s="10">
        <v>0.102210854724581</v>
      </c>
      <c r="AF3007" s="10">
        <v>4</v>
      </c>
      <c r="AG3007" s="10">
        <v>37</v>
      </c>
      <c r="AH3007" s="10">
        <v>0.91707005625323501</v>
      </c>
      <c r="AI3007" s="10">
        <v>3060</v>
      </c>
      <c r="AJ3007" s="10" t="s">
        <v>748</v>
      </c>
      <c r="AK3007" s="10">
        <v>0.57609889982758899</v>
      </c>
      <c r="AL3007" s="10">
        <v>2.7875753217464001E-2</v>
      </c>
      <c r="AM3007" s="10">
        <v>9</v>
      </c>
      <c r="AN3007" s="10">
        <v>37</v>
      </c>
      <c r="AO3007" s="10">
        <v>0.998831396082</v>
      </c>
      <c r="AP3007" s="10">
        <v>0.70390064571952804</v>
      </c>
      <c r="AQ3007" s="10">
        <v>8.2811840672885398E-2</v>
      </c>
      <c r="AR3007" s="10">
        <v>11</v>
      </c>
      <c r="AS3007" s="10">
        <v>37.200000000000003</v>
      </c>
      <c r="AT3007" s="10">
        <v>0.99315060432287605</v>
      </c>
      <c r="AU3007" s="10">
        <v>0.76664514008698703</v>
      </c>
      <c r="AV3007" s="10">
        <v>6.05246163226568E-2</v>
      </c>
      <c r="AW3007" s="10">
        <v>12</v>
      </c>
      <c r="AX3007" s="10">
        <v>37</v>
      </c>
      <c r="AY3007" s="10">
        <v>0.99689814865346904</v>
      </c>
      <c r="AZ3007" s="10">
        <v>3034</v>
      </c>
      <c r="BA3007" s="10" t="s">
        <v>809</v>
      </c>
      <c r="BQ3007" s="10">
        <v>3024</v>
      </c>
      <c r="BR3007" s="10" t="s">
        <v>307</v>
      </c>
      <c r="BS3007" s="10">
        <v>0.25713955122526799</v>
      </c>
      <c r="BT3007" s="10">
        <v>0.165303997216244</v>
      </c>
      <c r="BU3007" s="10">
        <v>15.9</v>
      </c>
      <c r="BV3007" s="10">
        <v>11.1</v>
      </c>
      <c r="BW3007" s="10">
        <v>0.84117847537655399</v>
      </c>
      <c r="BX3007" s="10">
        <v>0.43321736561502699</v>
      </c>
      <c r="BY3007" s="10">
        <v>0.28440224002207898</v>
      </c>
      <c r="BZ3007" s="10">
        <v>27.2</v>
      </c>
      <c r="CA3007" s="10">
        <v>11</v>
      </c>
      <c r="CB3007" s="10">
        <v>0.83595642598748798</v>
      </c>
      <c r="CC3007" s="10">
        <v>0.272452241368492</v>
      </c>
      <c r="CD3007" s="10">
        <v>0.175147869451173</v>
      </c>
      <c r="CE3007" s="10">
        <v>17</v>
      </c>
      <c r="CF3007" s="10">
        <v>11</v>
      </c>
      <c r="CG3007" s="10">
        <v>0.84117847537655399</v>
      </c>
      <c r="CH3007" s="10">
        <v>3022</v>
      </c>
      <c r="CI3007" s="10" t="s">
        <v>290</v>
      </c>
      <c r="CJ3007" s="10">
        <v>4.11514276787574E-3</v>
      </c>
      <c r="CK3007" s="10">
        <v>4.11514276787574E-3</v>
      </c>
      <c r="CL3007" s="10">
        <v>0.3</v>
      </c>
      <c r="CM3007" s="10">
        <v>11.2</v>
      </c>
      <c r="CN3007" s="10">
        <v>0.70710678118654702</v>
      </c>
      <c r="CO3007" s="10">
        <v>1.32272446110292E-2</v>
      </c>
      <c r="CP3007" s="10">
        <v>1.32272446110292E-2</v>
      </c>
      <c r="CQ3007" s="10">
        <v>1</v>
      </c>
      <c r="CR3007" s="10">
        <v>10.8</v>
      </c>
      <c r="CS3007" s="10">
        <v>0.70710678118654702</v>
      </c>
      <c r="CT3007" s="10">
        <v>4.11514276787574E-3</v>
      </c>
      <c r="CU3007" s="10">
        <v>4.11514276787574E-3</v>
      </c>
      <c r="CV3007" s="10">
        <v>0.3</v>
      </c>
      <c r="CW3007" s="10">
        <v>11.2</v>
      </c>
      <c r="CX3007" s="10">
        <v>0.70710678118654702</v>
      </c>
      <c r="CY3007" s="10">
        <v>3301</v>
      </c>
      <c r="CZ3007" s="10" t="s">
        <v>282</v>
      </c>
    </row>
    <row r="3008" spans="1:119" x14ac:dyDescent="0.25">
      <c r="A3008" s="10">
        <v>3026</v>
      </c>
      <c r="R3008" s="10">
        <v>3061</v>
      </c>
      <c r="S3008" s="10" t="s">
        <v>749</v>
      </c>
      <c r="T3008" s="10">
        <v>2.3852646206994499</v>
      </c>
      <c r="U3008" s="10">
        <v>0.93899557466449002</v>
      </c>
      <c r="V3008" s="10">
        <v>40</v>
      </c>
      <c r="W3008" s="10">
        <v>37</v>
      </c>
      <c r="X3008" s="10">
        <v>0.93049538570900003</v>
      </c>
      <c r="Y3008" s="10">
        <v>3.0403045244655602</v>
      </c>
      <c r="Z3008" s="10">
        <v>1.06552728661176</v>
      </c>
      <c r="AA3008" s="10">
        <v>50</v>
      </c>
      <c r="AB3008" s="10">
        <v>37.200000000000003</v>
      </c>
      <c r="AC3008" s="10">
        <v>0.94372077183797298</v>
      </c>
      <c r="AD3008" s="10">
        <v>2.73095834568106</v>
      </c>
      <c r="AE3008" s="10">
        <v>0.92657515299893001</v>
      </c>
      <c r="AF3008" s="10">
        <v>45</v>
      </c>
      <c r="AG3008" s="10">
        <v>37</v>
      </c>
      <c r="AH3008" s="10">
        <v>0.94697870031508302</v>
      </c>
      <c r="AI3008" s="10">
        <v>3061</v>
      </c>
      <c r="AJ3008" s="10" t="s">
        <v>749</v>
      </c>
      <c r="AK3008" s="10">
        <v>3.3918570196039299</v>
      </c>
      <c r="AL3008" s="10">
        <v>0.17851879050547001</v>
      </c>
      <c r="AM3008" s="10">
        <v>53</v>
      </c>
      <c r="AN3008" s="10">
        <v>37</v>
      </c>
      <c r="AO3008" s="10">
        <v>0.99861782933250998</v>
      </c>
      <c r="AP3008" s="10">
        <v>3.9837712609413898</v>
      </c>
      <c r="AQ3008" s="10">
        <v>0.29666381730414598</v>
      </c>
      <c r="AR3008" s="10">
        <v>62</v>
      </c>
      <c r="AS3008" s="10">
        <v>37.200000000000003</v>
      </c>
      <c r="AT3008" s="10">
        <v>0.99723873131044305</v>
      </c>
      <c r="AU3008" s="10">
        <v>3.8394866543429198</v>
      </c>
      <c r="AV3008" s="10">
        <v>0.20866775295341899</v>
      </c>
      <c r="AW3008" s="10">
        <v>60</v>
      </c>
      <c r="AX3008" s="10">
        <v>37</v>
      </c>
      <c r="AY3008" s="10">
        <v>0.99852642046615303</v>
      </c>
      <c r="AZ3008" s="10">
        <v>3035</v>
      </c>
      <c r="BA3008" s="10" t="s">
        <v>810</v>
      </c>
      <c r="BB3008" s="10">
        <v>0.84159270490138605</v>
      </c>
      <c r="BC3008" s="10">
        <v>0.28929749230985102</v>
      </c>
      <c r="BD3008" s="10">
        <v>14</v>
      </c>
      <c r="BE3008" s="10">
        <v>36.700000000000003</v>
      </c>
      <c r="BF3008" s="10">
        <v>0.94568659930486698</v>
      </c>
      <c r="BG3008" s="10">
        <v>0.46620216514614699</v>
      </c>
      <c r="BH3008" s="10">
        <v>1.6025699426898801</v>
      </c>
      <c r="BI3008" s="10">
        <v>26.4</v>
      </c>
      <c r="BJ3008" s="10">
        <v>36.5</v>
      </c>
      <c r="BK3008" s="10">
        <v>0.27932954083013101</v>
      </c>
      <c r="BL3008" s="10">
        <v>1.18371225708088</v>
      </c>
      <c r="BM3008" s="10">
        <v>0.204088320186358</v>
      </c>
      <c r="BN3008" s="10">
        <v>19</v>
      </c>
      <c r="BO3008" s="10">
        <v>36.5</v>
      </c>
      <c r="BP3008" s="10">
        <v>0.985460115744348</v>
      </c>
      <c r="BQ3008" s="10">
        <v>3025</v>
      </c>
      <c r="BR3008" s="10" t="s">
        <v>292</v>
      </c>
      <c r="BS3008" s="10">
        <v>3.3076046922206399E-2</v>
      </c>
      <c r="BT3008" s="10">
        <v>1.01772452068327E-2</v>
      </c>
      <c r="BU3008" s="10">
        <v>1.8</v>
      </c>
      <c r="BV3008" s="10">
        <v>11.1</v>
      </c>
      <c r="BW3008" s="10">
        <v>0.95577900872194999</v>
      </c>
      <c r="BX3008" s="10">
        <v>3.7722142038860998E-2</v>
      </c>
      <c r="BY3008" s="10">
        <v>5.388877434123E-3</v>
      </c>
      <c r="BZ3008" s="10">
        <v>2</v>
      </c>
      <c r="CA3008" s="10">
        <v>11</v>
      </c>
      <c r="CB3008" s="10">
        <v>0.98994949366116702</v>
      </c>
      <c r="CC3008" s="10">
        <v>3.2191248242567999E-2</v>
      </c>
      <c r="CD3008" s="10">
        <v>3.57680536028533E-3</v>
      </c>
      <c r="CE3008" s="10">
        <v>1.7</v>
      </c>
      <c r="CF3008" s="10">
        <v>11</v>
      </c>
      <c r="CG3008" s="10">
        <v>0.99388373467361901</v>
      </c>
      <c r="CH3008" s="10">
        <v>3023</v>
      </c>
      <c r="CI3008" s="10" t="s">
        <v>684</v>
      </c>
      <c r="CJ3008" s="10">
        <v>1.7071092759398901E-2</v>
      </c>
      <c r="CK3008" s="10">
        <v>1.28033195695492E-2</v>
      </c>
      <c r="CL3008" s="10">
        <v>1.1000000000000001</v>
      </c>
      <c r="CM3008" s="10">
        <v>11.2</v>
      </c>
      <c r="CN3008" s="10">
        <v>0.8</v>
      </c>
      <c r="CO3008" s="10">
        <v>6.6136223055145897E-3</v>
      </c>
      <c r="CP3008" s="10">
        <v>6.6136223055145897E-3</v>
      </c>
      <c r="CQ3008" s="10">
        <v>0.5</v>
      </c>
      <c r="CR3008" s="10">
        <v>10.8</v>
      </c>
      <c r="CS3008" s="10">
        <v>0.70710678118654802</v>
      </c>
      <c r="CT3008" s="10">
        <v>8.0704589517763894E-3</v>
      </c>
      <c r="CU3008" s="10">
        <v>5.3803059678509298E-3</v>
      </c>
      <c r="CV3008" s="10">
        <v>0.5</v>
      </c>
      <c r="CW3008" s="10">
        <v>11.2</v>
      </c>
      <c r="CX3008" s="10">
        <v>0.83205029433784405</v>
      </c>
      <c r="CY3008" s="10">
        <v>2991</v>
      </c>
      <c r="CZ3008" s="10" t="s">
        <v>43</v>
      </c>
      <c r="DD3008" s="10">
        <v>8.9700000000000006</v>
      </c>
      <c r="DI3008" s="10">
        <v>9.5</v>
      </c>
      <c r="DN3008" s="10">
        <v>9.5</v>
      </c>
    </row>
    <row r="3009" spans="1:119" x14ac:dyDescent="0.25">
      <c r="A3009" s="10">
        <v>3027</v>
      </c>
      <c r="R3009" s="10">
        <v>3062</v>
      </c>
      <c r="S3009" s="10" t="s">
        <v>10</v>
      </c>
      <c r="AI3009" s="10">
        <v>3062</v>
      </c>
      <c r="AJ3009" s="10" t="s">
        <v>10</v>
      </c>
      <c r="AZ3009" s="10">
        <v>3036</v>
      </c>
      <c r="BA3009" s="10" t="s">
        <v>10</v>
      </c>
      <c r="BQ3009" s="10">
        <v>3026</v>
      </c>
      <c r="BR3009" s="10" t="s">
        <v>294</v>
      </c>
      <c r="BS3009" s="10">
        <v>0.159936194726048</v>
      </c>
      <c r="BT3009" s="10">
        <v>0.13533062630665599</v>
      </c>
      <c r="BU3009" s="10">
        <v>10.8</v>
      </c>
      <c r="BV3009" s="10">
        <v>11.2</v>
      </c>
      <c r="BW3009" s="10">
        <v>0.76338628536911501</v>
      </c>
      <c r="BX3009" s="10">
        <v>0.12799126694346399</v>
      </c>
      <c r="BY3009" s="10">
        <v>0.108300302798316</v>
      </c>
      <c r="BZ3009" s="10">
        <v>8.8000000000000007</v>
      </c>
      <c r="CA3009" s="10">
        <v>11</v>
      </c>
      <c r="CB3009" s="10">
        <v>0.76338628536911501</v>
      </c>
      <c r="CC3009" s="10">
        <v>0.133280162271707</v>
      </c>
      <c r="CD3009" s="10">
        <v>0.112775521922214</v>
      </c>
      <c r="CE3009" s="10">
        <v>9</v>
      </c>
      <c r="CF3009" s="10">
        <v>11.2</v>
      </c>
      <c r="CG3009" s="10">
        <v>0.76338628536911501</v>
      </c>
      <c r="CH3009" s="10">
        <v>3024</v>
      </c>
      <c r="CI3009" s="10" t="s">
        <v>307</v>
      </c>
      <c r="CJ3009" s="10">
        <v>7.8415170945951199E-2</v>
      </c>
      <c r="CK3009" s="10">
        <v>9.8745030080086796E-2</v>
      </c>
      <c r="CL3009" s="10">
        <v>6.5</v>
      </c>
      <c r="CM3009" s="10">
        <v>11.2</v>
      </c>
      <c r="CN3009" s="10">
        <v>0.621882143601586</v>
      </c>
      <c r="CO3009" s="10">
        <v>0.16136705130509199</v>
      </c>
      <c r="CP3009" s="10">
        <v>0.16401241280189699</v>
      </c>
      <c r="CQ3009" s="10">
        <v>12.3</v>
      </c>
      <c r="CR3009" s="10">
        <v>10.8</v>
      </c>
      <c r="CS3009" s="10">
        <v>0.70133476745958301</v>
      </c>
      <c r="CT3009" s="10">
        <v>5.7185296327161503E-2</v>
      </c>
      <c r="CU3009" s="10">
        <v>5.5279119782922798E-2</v>
      </c>
      <c r="CV3009" s="10">
        <v>4.0999999999999996</v>
      </c>
      <c r="CW3009" s="10">
        <v>11.2</v>
      </c>
      <c r="CX3009" s="10">
        <v>0.71898837604911203</v>
      </c>
      <c r="CY3009" s="10">
        <v>2992</v>
      </c>
      <c r="CZ3009" s="10" t="s">
        <v>284</v>
      </c>
      <c r="DA3009" s="10">
        <v>1.62</v>
      </c>
      <c r="DB3009" s="10">
        <v>0.41828395616483499</v>
      </c>
      <c r="DC3009" s="10">
        <v>98</v>
      </c>
      <c r="DD3009" s="10">
        <v>8.9700000000000006</v>
      </c>
      <c r="DE3009" s="10">
        <v>0.96152394764082305</v>
      </c>
      <c r="DF3009" s="10">
        <v>1.97</v>
      </c>
      <c r="DG3009" s="10">
        <v>0.80184952151938005</v>
      </c>
      <c r="DH3009" s="10">
        <v>121</v>
      </c>
      <c r="DI3009" s="10">
        <v>9.5</v>
      </c>
      <c r="DJ3009" s="10">
        <v>0.91531503242276602</v>
      </c>
      <c r="DK3009" s="10">
        <v>2.0099999999999998</v>
      </c>
      <c r="DL3009" s="10">
        <v>0.80056651248424504</v>
      </c>
      <c r="DM3009" s="10">
        <v>126</v>
      </c>
      <c r="DN3009" s="10">
        <v>9.5</v>
      </c>
      <c r="DO3009" s="10">
        <v>0.92244098830131005</v>
      </c>
    </row>
    <row r="3010" spans="1:119" x14ac:dyDescent="0.25">
      <c r="A3010" s="10">
        <v>3028</v>
      </c>
      <c r="R3010" s="10">
        <v>3063</v>
      </c>
      <c r="S3010" s="10" t="s">
        <v>11</v>
      </c>
      <c r="AI3010" s="10">
        <v>3063</v>
      </c>
      <c r="AJ3010" s="10" t="s">
        <v>11</v>
      </c>
      <c r="AZ3010" s="10">
        <v>3037</v>
      </c>
      <c r="BA3010" s="10" t="s">
        <v>11</v>
      </c>
      <c r="BQ3010" s="10">
        <v>3027</v>
      </c>
      <c r="BR3010" s="10" t="s">
        <v>297</v>
      </c>
      <c r="BS3010" s="10">
        <v>6.1681430875963103E-2</v>
      </c>
      <c r="BT3010" s="10">
        <v>5.8999629533529899E-2</v>
      </c>
      <c r="BU3010" s="10">
        <v>4.4000000000000004</v>
      </c>
      <c r="BV3010" s="10">
        <v>11.2</v>
      </c>
      <c r="BW3010" s="10">
        <v>0.72264185714769902</v>
      </c>
      <c r="BX3010" s="10">
        <v>7.2374030028654807E-2</v>
      </c>
      <c r="BY3010" s="10">
        <v>5.8971431875200202E-2</v>
      </c>
      <c r="BZ3010" s="10">
        <v>4.9000000000000004</v>
      </c>
      <c r="CA3010" s="10">
        <v>11</v>
      </c>
      <c r="CB3010" s="10">
        <v>0.77523498551728898</v>
      </c>
      <c r="CC3010" s="10">
        <v>7.28153413813801E-2</v>
      </c>
      <c r="CD3010" s="10">
        <v>6.4077500415614497E-2</v>
      </c>
      <c r="CE3010" s="10">
        <v>5</v>
      </c>
      <c r="CF3010" s="10">
        <v>11.2</v>
      </c>
      <c r="CG3010" s="10">
        <v>0.75071351692275501</v>
      </c>
      <c r="CH3010" s="10">
        <v>3025</v>
      </c>
      <c r="CI3010" s="10" t="s">
        <v>292</v>
      </c>
      <c r="CJ3010" s="10">
        <v>3.0848511684856601E-2</v>
      </c>
      <c r="CK3010" s="10">
        <v>3.4276124094285102E-3</v>
      </c>
      <c r="CL3010" s="10">
        <v>1.6</v>
      </c>
      <c r="CM3010" s="10">
        <v>11.2</v>
      </c>
      <c r="CN3010" s="10">
        <v>0.99388373467361901</v>
      </c>
      <c r="CO3010" s="10">
        <v>2.7677447156142902E-2</v>
      </c>
      <c r="CP3010" s="10">
        <v>4.6129078593571604E-3</v>
      </c>
      <c r="CQ3010" s="10">
        <v>1.5</v>
      </c>
      <c r="CR3010" s="10">
        <v>10.8</v>
      </c>
      <c r="CS3010" s="10">
        <v>0.98639392383214397</v>
      </c>
      <c r="CT3010" s="10">
        <v>3.4744852172303803E-2</v>
      </c>
      <c r="CU3010" s="10">
        <v>3.4744852172303802E-3</v>
      </c>
      <c r="CV3010" s="10">
        <v>1.8</v>
      </c>
      <c r="CW3010" s="10">
        <v>11.2</v>
      </c>
      <c r="CX3010" s="10">
        <v>0.99503719020998904</v>
      </c>
      <c r="CY3010" s="10">
        <v>2993</v>
      </c>
      <c r="CZ3010" s="10" t="s">
        <v>304</v>
      </c>
      <c r="DA3010" s="10">
        <v>9.7879923186524803E-2</v>
      </c>
      <c r="DB3010" s="10">
        <v>0</v>
      </c>
      <c r="DC3010" s="10">
        <v>6.3</v>
      </c>
      <c r="DD3010" s="10">
        <v>8.9700000000000006</v>
      </c>
      <c r="DE3010" s="10">
        <v>1</v>
      </c>
      <c r="DF3010" s="10">
        <v>0.10530868910018799</v>
      </c>
      <c r="DG3010" s="10">
        <v>0</v>
      </c>
      <c r="DH3010" s="10">
        <v>6.4</v>
      </c>
      <c r="DI3010" s="10">
        <v>9.5</v>
      </c>
      <c r="DJ3010" s="10">
        <v>1</v>
      </c>
      <c r="DK3010" s="10">
        <v>0.11518137870333001</v>
      </c>
      <c r="DL3010" s="10">
        <v>0</v>
      </c>
      <c r="DM3010" s="10">
        <v>7</v>
      </c>
      <c r="DN3010" s="10">
        <v>9.5</v>
      </c>
      <c r="DO3010" s="10">
        <v>1</v>
      </c>
    </row>
    <row r="3011" spans="1:119" x14ac:dyDescent="0.25">
      <c r="A3011" s="10">
        <v>3029</v>
      </c>
      <c r="R3011" s="10">
        <v>3064</v>
      </c>
      <c r="S3011" s="10" t="s">
        <v>304</v>
      </c>
      <c r="T3011" s="10">
        <v>0.70997768999261701</v>
      </c>
      <c r="U3011" s="10">
        <v>0.122880754037184</v>
      </c>
      <c r="V3011" s="10">
        <v>40</v>
      </c>
      <c r="W3011" s="10">
        <v>10.4</v>
      </c>
      <c r="X3011" s="10">
        <v>0.98535050585544803</v>
      </c>
      <c r="Y3011" s="10">
        <v>0.573519705822232</v>
      </c>
      <c r="Z3011" s="10">
        <v>9.8808638456264905E-2</v>
      </c>
      <c r="AA3011" s="10">
        <v>32</v>
      </c>
      <c r="AB3011" s="10">
        <v>10.5</v>
      </c>
      <c r="AC3011" s="10">
        <v>0.98548141827982305</v>
      </c>
      <c r="AD3011" s="10">
        <v>0.56798215199409396</v>
      </c>
      <c r="AE3011" s="10">
        <v>9.8304603229747003E-2</v>
      </c>
      <c r="AF3011" s="10">
        <v>32</v>
      </c>
      <c r="AG3011" s="10">
        <v>10.4</v>
      </c>
      <c r="AH3011" s="10">
        <v>0.98535050585544803</v>
      </c>
      <c r="AI3011" s="10">
        <v>3064</v>
      </c>
      <c r="AJ3011" s="10" t="s">
        <v>304</v>
      </c>
      <c r="AK3011" s="10">
        <v>0.47778697695802802</v>
      </c>
      <c r="AL3011" s="10">
        <v>9.0914930838167499E-2</v>
      </c>
      <c r="AM3011" s="10">
        <v>27</v>
      </c>
      <c r="AN3011" s="10">
        <v>10.4</v>
      </c>
      <c r="AO3011" s="10">
        <v>0.98237336097583705</v>
      </c>
      <c r="AP3011" s="10">
        <v>1.07595281632396</v>
      </c>
      <c r="AQ3011" s="10">
        <v>0.18172929605471699</v>
      </c>
      <c r="AR3011" s="10">
        <v>60</v>
      </c>
      <c r="AS3011" s="10">
        <v>10.5</v>
      </c>
      <c r="AT3011" s="10">
        <v>0.98603436212694195</v>
      </c>
      <c r="AU3011" s="10">
        <v>1.06760602081439</v>
      </c>
      <c r="AV3011" s="10">
        <v>0.16836087526757501</v>
      </c>
      <c r="AW3011" s="10">
        <v>60</v>
      </c>
      <c r="AX3011" s="10">
        <v>10.4</v>
      </c>
      <c r="AY3011" s="10">
        <v>0.98779266587444403</v>
      </c>
      <c r="AZ3011" s="10">
        <v>3038</v>
      </c>
      <c r="BA3011" s="10" t="s">
        <v>300</v>
      </c>
      <c r="BB3011" s="10">
        <v>1.76435290587529E-2</v>
      </c>
      <c r="BC3011" s="10">
        <v>4.4108822646882302E-3</v>
      </c>
      <c r="BD3011" s="10">
        <v>1</v>
      </c>
      <c r="BE3011" s="10">
        <v>10.5</v>
      </c>
      <c r="BF3011" s="10">
        <v>0.97014250014533199</v>
      </c>
      <c r="BG3011" s="10">
        <v>1.7139428228502802E-2</v>
      </c>
      <c r="BH3011" s="10">
        <v>4.2848570571257004E-3</v>
      </c>
      <c r="BI3011" s="10">
        <v>1</v>
      </c>
      <c r="BJ3011" s="10">
        <v>10.199999999999999</v>
      </c>
      <c r="BK3011" s="10">
        <v>0.97014250014533199</v>
      </c>
      <c r="BL3011" s="10">
        <v>1.7493680177533999E-2</v>
      </c>
      <c r="BM3011" s="10">
        <v>3.4987360355067999E-3</v>
      </c>
      <c r="BN3011" s="10">
        <v>1</v>
      </c>
      <c r="BO3011" s="10">
        <v>10.3</v>
      </c>
      <c r="BP3011" s="10">
        <v>0.98058067569092</v>
      </c>
      <c r="BQ3011" s="10">
        <v>3028</v>
      </c>
      <c r="BR3011" s="10" t="s">
        <v>319</v>
      </c>
      <c r="BV3011" s="10">
        <v>11.2</v>
      </c>
      <c r="BW3011" s="10">
        <v>0.93</v>
      </c>
      <c r="CA3011" s="10">
        <v>11</v>
      </c>
      <c r="CB3011" s="10">
        <v>0.93</v>
      </c>
      <c r="CF3011" s="10">
        <v>11.2</v>
      </c>
      <c r="CG3011" s="10">
        <v>0.93</v>
      </c>
      <c r="CH3011" s="10">
        <v>3026</v>
      </c>
      <c r="CI3011" s="10" t="s">
        <v>294</v>
      </c>
      <c r="CJ3011" s="10">
        <v>8.6754826955046105E-3</v>
      </c>
      <c r="CK3011" s="10">
        <v>1.73509653910092E-2</v>
      </c>
      <c r="CL3011" s="10">
        <v>1</v>
      </c>
      <c r="CM3011" s="10">
        <v>11.2</v>
      </c>
      <c r="CN3011" s="10">
        <v>0.44721359549995798</v>
      </c>
      <c r="CO3011" s="10">
        <v>4.2602816808281598E-3</v>
      </c>
      <c r="CP3011" s="10">
        <v>8.5205633616563196E-3</v>
      </c>
      <c r="CQ3011" s="10">
        <v>0.5</v>
      </c>
      <c r="CR3011" s="10">
        <v>11</v>
      </c>
      <c r="CS3011" s="10">
        <v>0.44721359549995798</v>
      </c>
      <c r="CT3011" s="10">
        <v>4.3377413477523096E-3</v>
      </c>
      <c r="CU3011" s="10">
        <v>8.6754826955046192E-3</v>
      </c>
      <c r="CV3011" s="10">
        <v>0.5</v>
      </c>
      <c r="CW3011" s="10">
        <v>11.2</v>
      </c>
      <c r="CX3011" s="10">
        <v>0.44721359549995798</v>
      </c>
      <c r="CY3011" s="10">
        <v>2994</v>
      </c>
      <c r="CZ3011" s="10" t="s">
        <v>305</v>
      </c>
      <c r="DA3011" s="10">
        <v>0.100729853111478</v>
      </c>
      <c r="DB3011" s="10">
        <v>1.9186638687900499E-2</v>
      </c>
      <c r="DC3011" s="10">
        <v>6.6</v>
      </c>
      <c r="DD3011" s="10">
        <v>8.9700000000000006</v>
      </c>
      <c r="DE3011" s="10">
        <v>0.98233856642247497</v>
      </c>
      <c r="DF3011" s="10">
        <v>0.11133113938226701</v>
      </c>
      <c r="DG3011" s="10">
        <v>2.2266227876453399E-2</v>
      </c>
      <c r="DH3011" s="10">
        <v>6.9</v>
      </c>
      <c r="DI3011" s="10">
        <v>9.5</v>
      </c>
      <c r="DJ3011" s="10">
        <v>0.98058067569092</v>
      </c>
      <c r="DK3011" s="10">
        <v>0.10859958563456901</v>
      </c>
      <c r="DL3011" s="10">
        <v>0</v>
      </c>
      <c r="DM3011" s="10">
        <v>6.6</v>
      </c>
      <c r="DN3011" s="10">
        <v>9.5</v>
      </c>
      <c r="DO3011" s="10">
        <v>1</v>
      </c>
    </row>
    <row r="3012" spans="1:119" x14ac:dyDescent="0.25">
      <c r="A3012" s="10">
        <v>3030</v>
      </c>
      <c r="R3012" s="10">
        <v>3065</v>
      </c>
      <c r="S3012" s="10" t="s">
        <v>305</v>
      </c>
      <c r="T3012" s="10">
        <v>0.33692669699632599</v>
      </c>
      <c r="U3012" s="10">
        <v>0.20863537775541699</v>
      </c>
      <c r="V3012" s="10">
        <v>22</v>
      </c>
      <c r="W3012" s="10">
        <v>10.4</v>
      </c>
      <c r="X3012" s="10">
        <v>0.85019545108391803</v>
      </c>
      <c r="Y3012" s="10">
        <v>0.61848432140933995</v>
      </c>
      <c r="Z3012" s="10">
        <v>0.382984522103476</v>
      </c>
      <c r="AA3012" s="10">
        <v>40</v>
      </c>
      <c r="AB3012" s="10">
        <v>10.5</v>
      </c>
      <c r="AC3012" s="10">
        <v>0.85019545108391803</v>
      </c>
      <c r="AD3012" s="10">
        <v>0.611276941213453</v>
      </c>
      <c r="AE3012" s="10">
        <v>0.38145576564095302</v>
      </c>
      <c r="AF3012" s="10">
        <v>40</v>
      </c>
      <c r="AG3012" s="10">
        <v>10.4</v>
      </c>
      <c r="AH3012" s="10">
        <v>0.84836756384374501</v>
      </c>
      <c r="AI3012" s="10">
        <v>3065</v>
      </c>
      <c r="AJ3012" s="10" t="s">
        <v>305</v>
      </c>
      <c r="AK3012" s="10">
        <v>0.92132818338931299</v>
      </c>
      <c r="AL3012" s="10">
        <v>0.25023728437734399</v>
      </c>
      <c r="AM3012" s="10">
        <v>53</v>
      </c>
      <c r="AN3012" s="10">
        <v>10.4</v>
      </c>
      <c r="AO3012" s="10">
        <v>0.96503823420139501</v>
      </c>
      <c r="AP3012" s="10">
        <v>1.23456778160033</v>
      </c>
      <c r="AQ3012" s="10">
        <v>0.31067248451455598</v>
      </c>
      <c r="AR3012" s="10">
        <v>70</v>
      </c>
      <c r="AS3012" s="10">
        <v>10.5</v>
      </c>
      <c r="AT3012" s="10">
        <v>0.96976604223100404</v>
      </c>
      <c r="AU3012" s="10">
        <v>1.1710807910949099</v>
      </c>
      <c r="AV3012" s="10">
        <v>0.29182272140552801</v>
      </c>
      <c r="AW3012" s="10">
        <v>67</v>
      </c>
      <c r="AX3012" s="10">
        <v>10.4</v>
      </c>
      <c r="AY3012" s="10">
        <v>0.97032693740161302</v>
      </c>
      <c r="AZ3012" s="10">
        <v>3039</v>
      </c>
      <c r="BA3012" s="10" t="s">
        <v>313</v>
      </c>
      <c r="BB3012" s="10">
        <v>0.19698278480282799</v>
      </c>
      <c r="BC3012" s="10">
        <v>9.3945635829041099E-2</v>
      </c>
      <c r="BD3012" s="10">
        <v>12</v>
      </c>
      <c r="BE3012" s="10">
        <v>10.5</v>
      </c>
      <c r="BF3012" s="10">
        <v>0.90260368120345102</v>
      </c>
      <c r="BG3012" s="10">
        <v>0.14823362608883101</v>
      </c>
      <c r="BH3012" s="10">
        <v>7.0696037057750198E-3</v>
      </c>
      <c r="BI3012" s="10">
        <v>8.4</v>
      </c>
      <c r="BJ3012" s="10">
        <v>10.199999999999999</v>
      </c>
      <c r="BK3012" s="10">
        <v>0.99886465832563898</v>
      </c>
      <c r="BL3012" s="10">
        <v>0.17088943794161199</v>
      </c>
      <c r="BM3012" s="10">
        <v>5.6963145980537297E-2</v>
      </c>
      <c r="BN3012" s="10">
        <v>10</v>
      </c>
      <c r="BO3012" s="10">
        <v>10.4</v>
      </c>
      <c r="BP3012" s="10">
        <v>0.94868329805051399</v>
      </c>
      <c r="BQ3012" s="10">
        <v>3029</v>
      </c>
      <c r="BR3012" s="10" t="s">
        <v>299</v>
      </c>
      <c r="BS3012" s="10">
        <v>4.3042447742807398E-3</v>
      </c>
      <c r="BT3012" s="10">
        <v>6.4563671614211102E-3</v>
      </c>
      <c r="BU3012" s="10">
        <v>0.4</v>
      </c>
      <c r="BV3012" s="10">
        <v>11.2</v>
      </c>
      <c r="BW3012" s="10">
        <v>0.55470019622522904</v>
      </c>
      <c r="BX3012" s="10">
        <v>3.4082253446625298E-3</v>
      </c>
      <c r="BY3012" s="10">
        <v>6.8164506893250596E-3</v>
      </c>
      <c r="BZ3012" s="10">
        <v>0.4</v>
      </c>
      <c r="CA3012" s="10">
        <v>11</v>
      </c>
      <c r="CB3012" s="10">
        <v>0.44721359549995798</v>
      </c>
      <c r="CC3012" s="10">
        <v>3.4701930782018498E-3</v>
      </c>
      <c r="CD3012" s="10">
        <v>6.9403861564036997E-3</v>
      </c>
      <c r="CE3012" s="10">
        <v>0.4</v>
      </c>
      <c r="CF3012" s="10">
        <v>11.2</v>
      </c>
      <c r="CG3012" s="10">
        <v>0.44721359549995798</v>
      </c>
      <c r="CH3012" s="10">
        <v>3027</v>
      </c>
      <c r="CI3012" s="10" t="s">
        <v>297</v>
      </c>
      <c r="CJ3012" s="10">
        <v>4.69589545734799E-2</v>
      </c>
      <c r="CK3012" s="10">
        <v>3.7567163658783903E-2</v>
      </c>
      <c r="CL3012" s="10">
        <v>3.1</v>
      </c>
      <c r="CM3012" s="10">
        <v>11.2</v>
      </c>
      <c r="CN3012" s="10">
        <v>0.78086880944303005</v>
      </c>
      <c r="CO3012" s="10">
        <v>5.4871369583781998E-2</v>
      </c>
      <c r="CP3012" s="10">
        <v>4.1153527187836499E-2</v>
      </c>
      <c r="CQ3012" s="10">
        <v>3.6</v>
      </c>
      <c r="CR3012" s="10">
        <v>11</v>
      </c>
      <c r="CS3012" s="10">
        <v>0.8</v>
      </c>
      <c r="CT3012" s="10">
        <v>4.18155063892049E-2</v>
      </c>
      <c r="CU3012" s="10">
        <v>3.7633955750284401E-2</v>
      </c>
      <c r="CV3012" s="10">
        <v>2.9</v>
      </c>
      <c r="CW3012" s="10">
        <v>11.2</v>
      </c>
      <c r="CX3012" s="10">
        <v>0.74329414624716605</v>
      </c>
      <c r="CY3012" s="10">
        <v>2995</v>
      </c>
      <c r="CZ3012" s="10" t="s">
        <v>288</v>
      </c>
      <c r="DA3012" s="10">
        <v>0.66593473965450301</v>
      </c>
      <c r="DB3012" s="10">
        <v>0.16764790648644801</v>
      </c>
      <c r="DC3012" s="10">
        <v>44.2</v>
      </c>
      <c r="DD3012" s="10">
        <v>8.9700000000000006</v>
      </c>
      <c r="DE3012" s="10">
        <v>0.96974228121453299</v>
      </c>
      <c r="DF3012" s="10">
        <v>0.75602331649846999</v>
      </c>
      <c r="DG3012" s="10">
        <v>0.16283579124582401</v>
      </c>
      <c r="DH3012" s="10">
        <v>47</v>
      </c>
      <c r="DI3012" s="10">
        <v>9.5</v>
      </c>
      <c r="DJ3012" s="10">
        <v>0.97758178117362904</v>
      </c>
      <c r="DK3012" s="10">
        <v>0.80990702619565003</v>
      </c>
      <c r="DL3012" s="10">
        <v>0.134984504365942</v>
      </c>
      <c r="DM3012" s="10">
        <v>49.9</v>
      </c>
      <c r="DN3012" s="10">
        <v>9.5</v>
      </c>
      <c r="DO3012" s="10">
        <v>0.98639392383214397</v>
      </c>
    </row>
    <row r="3013" spans="1:119" x14ac:dyDescent="0.25">
      <c r="A3013" s="10">
        <v>3031</v>
      </c>
      <c r="R3013" s="10">
        <v>3066</v>
      </c>
      <c r="S3013" s="10" t="s">
        <v>315</v>
      </c>
      <c r="T3013" s="10">
        <v>1.36767385172997E-2</v>
      </c>
      <c r="U3013" s="10">
        <v>1.1722918729114001E-2</v>
      </c>
      <c r="V3013" s="10">
        <v>1</v>
      </c>
      <c r="W3013" s="10">
        <v>10.4</v>
      </c>
      <c r="X3013" s="10">
        <v>0.75925660236529702</v>
      </c>
      <c r="Y3013" s="10">
        <v>1.19759160973882E-2</v>
      </c>
      <c r="Z3013" s="10">
        <v>1.36867612541579E-2</v>
      </c>
      <c r="AA3013" s="10">
        <v>1</v>
      </c>
      <c r="AB3013" s="10">
        <v>10.5</v>
      </c>
      <c r="AC3013" s="10">
        <v>0.65850460786851805</v>
      </c>
      <c r="AD3013" s="10">
        <v>1.2737346662472501E-2</v>
      </c>
      <c r="AE3013" s="10">
        <v>1.2737346662472501E-2</v>
      </c>
      <c r="AF3013" s="10">
        <v>1</v>
      </c>
      <c r="AG3013" s="10">
        <v>10.4</v>
      </c>
      <c r="AH3013" s="10">
        <v>0.70710678118654702</v>
      </c>
      <c r="AI3013" s="10">
        <v>3066</v>
      </c>
      <c r="AJ3013" s="10" t="s">
        <v>315</v>
      </c>
      <c r="AK3013" s="10">
        <v>1.7945608879299101E-2</v>
      </c>
      <c r="AL3013" s="10">
        <v>1.5604877286347E-3</v>
      </c>
      <c r="AM3013" s="10">
        <v>1</v>
      </c>
      <c r="AN3013" s="10">
        <v>10.4</v>
      </c>
      <c r="AO3013" s="10">
        <v>0.99624058819568295</v>
      </c>
      <c r="AP3013" s="10">
        <v>1.8042158263759E-2</v>
      </c>
      <c r="AQ3013" s="10">
        <v>2.2870341461102999E-3</v>
      </c>
      <c r="AR3013" s="10">
        <v>1</v>
      </c>
      <c r="AS3013" s="10">
        <v>10.5</v>
      </c>
      <c r="AT3013" s="10">
        <v>0.99206142193743496</v>
      </c>
      <c r="AU3013" s="10">
        <v>1.7961858699826201E-2</v>
      </c>
      <c r="AV3013" s="10">
        <v>1.3607468711989599E-3</v>
      </c>
      <c r="AW3013" s="10">
        <v>1</v>
      </c>
      <c r="AX3013" s="10">
        <v>10.4</v>
      </c>
      <c r="AY3013" s="10">
        <v>0.99714268802795003</v>
      </c>
      <c r="AZ3013" s="10">
        <v>3040</v>
      </c>
      <c r="BA3013" s="10" t="s">
        <v>318</v>
      </c>
      <c r="BB3013" s="10">
        <v>0.114512546687012</v>
      </c>
      <c r="BC3013" s="10">
        <v>5.5620379819405902E-2</v>
      </c>
      <c r="BD3013" s="10">
        <v>7</v>
      </c>
      <c r="BE3013" s="10">
        <v>10.5</v>
      </c>
      <c r="BF3013" s="10">
        <v>0.89950815857599797</v>
      </c>
      <c r="BG3013" s="10">
        <v>0.14460850079097301</v>
      </c>
      <c r="BH3013" s="10">
        <v>6.6106743218730502E-2</v>
      </c>
      <c r="BI3013" s="10">
        <v>9</v>
      </c>
      <c r="BJ3013" s="10">
        <v>10.199999999999999</v>
      </c>
      <c r="BK3013" s="10">
        <v>0.90947447558579997</v>
      </c>
      <c r="BL3013" s="10">
        <v>0.20496310867289999</v>
      </c>
      <c r="BM3013" s="10">
        <v>6.1814270869604802E-2</v>
      </c>
      <c r="BN3013" s="10">
        <v>12</v>
      </c>
      <c r="BO3013" s="10">
        <v>10.3</v>
      </c>
      <c r="BP3013" s="10">
        <v>0.95740700619936503</v>
      </c>
      <c r="BQ3013" s="10">
        <v>3030</v>
      </c>
      <c r="BR3013" s="10" t="s">
        <v>310</v>
      </c>
      <c r="BS3013" s="10">
        <v>2.1238489395921398</v>
      </c>
      <c r="BT3013" s="10">
        <v>0.542674637138433</v>
      </c>
      <c r="BU3013" s="10">
        <v>113</v>
      </c>
      <c r="BV3013" s="10">
        <v>11.2</v>
      </c>
      <c r="BW3013" s="10">
        <v>0.96887227954458399</v>
      </c>
      <c r="BX3013" s="10">
        <v>2.2130304790061399</v>
      </c>
      <c r="BY3013" s="10">
        <v>0.57419169185024099</v>
      </c>
      <c r="BZ3013" s="10">
        <v>120</v>
      </c>
      <c r="CA3013" s="10">
        <v>11</v>
      </c>
      <c r="CB3013" s="10">
        <v>0.967949805135638</v>
      </c>
      <c r="CC3013" s="10">
        <v>2.4354061876172701</v>
      </c>
      <c r="CD3013" s="10">
        <v>0.65467908269281405</v>
      </c>
      <c r="CE3013" s="10">
        <v>130</v>
      </c>
      <c r="CF3013" s="10">
        <v>11.2</v>
      </c>
      <c r="CG3013" s="10">
        <v>0.96571594643331904</v>
      </c>
      <c r="CH3013" s="10">
        <v>3028</v>
      </c>
      <c r="CI3013" s="10" t="s">
        <v>319</v>
      </c>
      <c r="CM3013" s="10">
        <v>11.2</v>
      </c>
      <c r="CR3013" s="10">
        <v>11</v>
      </c>
      <c r="CW3013" s="10">
        <v>11.2</v>
      </c>
      <c r="CY3013" s="10">
        <v>2996</v>
      </c>
      <c r="CZ3013" s="10" t="s">
        <v>287</v>
      </c>
    </row>
    <row r="3014" spans="1:119" x14ac:dyDescent="0.25">
      <c r="A3014" s="10">
        <v>3032</v>
      </c>
      <c r="R3014" s="10">
        <v>3067</v>
      </c>
      <c r="S3014" s="10" t="s">
        <v>289</v>
      </c>
      <c r="T3014" s="10">
        <v>1.2737346662472501E-2</v>
      </c>
      <c r="U3014" s="10">
        <v>1.2737346662472501E-2</v>
      </c>
      <c r="V3014" s="10">
        <v>1</v>
      </c>
      <c r="W3014" s="10">
        <v>10.4</v>
      </c>
      <c r="X3014" s="10">
        <v>0.70710678118654802</v>
      </c>
      <c r="Y3014" s="10">
        <v>1.28598211496117E-2</v>
      </c>
      <c r="Z3014" s="10">
        <v>1.28598211496117E-2</v>
      </c>
      <c r="AA3014" s="10">
        <v>1</v>
      </c>
      <c r="AB3014" s="10">
        <v>10.5</v>
      </c>
      <c r="AC3014" s="10">
        <v>0.70710678118654802</v>
      </c>
      <c r="AD3014" s="10">
        <v>1.2737346662472501E-2</v>
      </c>
      <c r="AE3014" s="10">
        <v>1.2737346662472501E-2</v>
      </c>
      <c r="AF3014" s="10">
        <v>1</v>
      </c>
      <c r="AG3014" s="10">
        <v>10.4</v>
      </c>
      <c r="AH3014" s="10">
        <v>0.70710678118654802</v>
      </c>
      <c r="AI3014" s="10">
        <v>3067</v>
      </c>
      <c r="AJ3014" s="10" t="s">
        <v>289</v>
      </c>
      <c r="AK3014" s="10">
        <v>1.7973431719836099E-3</v>
      </c>
      <c r="AL3014" s="10">
        <v>1.19822878132241E-4</v>
      </c>
      <c r="AM3014" s="10">
        <v>0.1</v>
      </c>
      <c r="AN3014" s="10">
        <v>10.4</v>
      </c>
      <c r="AO3014" s="10">
        <v>0.99778515785660904</v>
      </c>
      <c r="AP3014" s="10">
        <v>1.8046094825793699E-3</v>
      </c>
      <c r="AQ3014" s="10">
        <v>2.2557618532242099E-4</v>
      </c>
      <c r="AR3014" s="10">
        <v>0.1</v>
      </c>
      <c r="AS3014" s="10">
        <v>10.5</v>
      </c>
      <c r="AT3014" s="10">
        <v>0.99227787671366796</v>
      </c>
      <c r="AU3014" s="10">
        <v>1.7978248855397901E-3</v>
      </c>
      <c r="AV3014" s="10">
        <v>1.12364055346237E-4</v>
      </c>
      <c r="AW3014" s="10">
        <v>0.1</v>
      </c>
      <c r="AX3014" s="10">
        <v>10.4</v>
      </c>
      <c r="AY3014" s="10">
        <v>0.99805257848288897</v>
      </c>
      <c r="AZ3014" s="10">
        <v>3041</v>
      </c>
      <c r="BA3014" s="10" t="s">
        <v>740</v>
      </c>
      <c r="BB3014" s="10">
        <v>0.11145178329663499</v>
      </c>
      <c r="BC3014" s="10">
        <v>0.11145178329663499</v>
      </c>
      <c r="BD3014" s="10">
        <v>2.5</v>
      </c>
      <c r="BE3014" s="10">
        <v>36.4</v>
      </c>
      <c r="BF3014" s="10">
        <v>0.70710678118654802</v>
      </c>
      <c r="BG3014" s="10">
        <v>0.128695466388107</v>
      </c>
      <c r="BH3014" s="10">
        <v>0.107246221990089</v>
      </c>
      <c r="BI3014" s="10">
        <v>2.6</v>
      </c>
      <c r="BJ3014" s="10">
        <v>37.200000000000003</v>
      </c>
      <c r="BK3014" s="10">
        <v>0.76822127959737596</v>
      </c>
      <c r="BL3014" s="10">
        <v>0.15521221948327099</v>
      </c>
      <c r="BM3014" s="10">
        <v>0.103474812988847</v>
      </c>
      <c r="BN3014" s="10">
        <v>3</v>
      </c>
      <c r="BO3014" s="10">
        <v>35.9</v>
      </c>
      <c r="BP3014" s="10">
        <v>0.83205029433784405</v>
      </c>
      <c r="BQ3014" s="10">
        <v>3031</v>
      </c>
      <c r="BR3014" s="10" t="s">
        <v>316</v>
      </c>
      <c r="BV3014" s="10">
        <v>11.2</v>
      </c>
      <c r="BW3014" s="10">
        <v>0.93</v>
      </c>
      <c r="CA3014" s="10">
        <v>11</v>
      </c>
      <c r="CB3014" s="10">
        <v>0.93</v>
      </c>
      <c r="CF3014" s="10">
        <v>11.2</v>
      </c>
      <c r="CG3014" s="10">
        <v>0.93</v>
      </c>
      <c r="CH3014" s="10">
        <v>3029</v>
      </c>
      <c r="CI3014" s="10" t="s">
        <v>299</v>
      </c>
      <c r="CJ3014" s="10">
        <v>2.4537970576231399E-3</v>
      </c>
      <c r="CK3014" s="10">
        <v>7.3613911728694203E-3</v>
      </c>
      <c r="CL3014" s="10">
        <v>0.4</v>
      </c>
      <c r="CM3014" s="10">
        <v>11.2</v>
      </c>
      <c r="CN3014" s="10">
        <v>0.316227766016838</v>
      </c>
      <c r="CO3014" s="10">
        <v>2.5561690084968999E-3</v>
      </c>
      <c r="CP3014" s="10">
        <v>5.1123380169937997E-3</v>
      </c>
      <c r="CQ3014" s="10">
        <v>0.3</v>
      </c>
      <c r="CR3014" s="10">
        <v>11</v>
      </c>
      <c r="CS3014" s="10">
        <v>0.44721359549995798</v>
      </c>
      <c r="CT3014" s="10">
        <v>2.4537970576231399E-3</v>
      </c>
      <c r="CU3014" s="10">
        <v>7.3613911728694203E-3</v>
      </c>
      <c r="CV3014" s="10">
        <v>0.4</v>
      </c>
      <c r="CW3014" s="10">
        <v>11.2</v>
      </c>
      <c r="CX3014" s="10">
        <v>0.316227766016838</v>
      </c>
      <c r="CY3014" s="10">
        <v>3368</v>
      </c>
      <c r="CZ3014" s="10" t="s">
        <v>293</v>
      </c>
      <c r="DA3014" s="10">
        <v>0.105477269605288</v>
      </c>
      <c r="DB3014" s="10">
        <v>4.2190907842115197E-2</v>
      </c>
      <c r="DC3014" s="10">
        <v>7.3</v>
      </c>
      <c r="DD3014" s="10">
        <v>8.9700000000000006</v>
      </c>
      <c r="DE3014" s="10">
        <v>0.93</v>
      </c>
      <c r="DF3014" s="10">
        <v>0.12854241863291699</v>
      </c>
      <c r="DG3014" s="10">
        <v>5.1416967453166797E-2</v>
      </c>
      <c r="DH3014" s="10">
        <v>8.4</v>
      </c>
      <c r="DI3014" s="10">
        <v>9.5</v>
      </c>
      <c r="DJ3014" s="10">
        <v>0.93</v>
      </c>
      <c r="DK3014" s="10">
        <v>0.16832935773358099</v>
      </c>
      <c r="DL3014" s="10">
        <v>6.73317430934324E-2</v>
      </c>
      <c r="DM3014" s="10">
        <v>11</v>
      </c>
      <c r="DN3014" s="10">
        <v>9.5</v>
      </c>
      <c r="DO3014" s="10">
        <v>0.93</v>
      </c>
    </row>
    <row r="3015" spans="1:119" x14ac:dyDescent="0.25">
      <c r="A3015" s="10">
        <v>3033</v>
      </c>
      <c r="R3015" s="10">
        <v>3068</v>
      </c>
      <c r="S3015" s="10" t="s">
        <v>290</v>
      </c>
      <c r="T3015" s="10">
        <v>1.1429337591718399E-2</v>
      </c>
      <c r="U3015" s="10">
        <v>1.39230112480933E-2</v>
      </c>
      <c r="V3015" s="10">
        <v>1</v>
      </c>
      <c r="W3015" s="10">
        <v>10.4</v>
      </c>
      <c r="X3015" s="10">
        <v>0.63449337838824205</v>
      </c>
      <c r="Y3015" s="10">
        <v>1.14605875829839E-2</v>
      </c>
      <c r="Z3015" s="10">
        <v>1.41210811290338E-2</v>
      </c>
      <c r="AA3015" s="10">
        <v>1</v>
      </c>
      <c r="AB3015" s="10">
        <v>10.5</v>
      </c>
      <c r="AC3015" s="10">
        <v>0.63016888820067296</v>
      </c>
      <c r="AD3015" s="10">
        <v>1.1722918729114001E-2</v>
      </c>
      <c r="AE3015" s="10">
        <v>1.36767385172997E-2</v>
      </c>
      <c r="AF3015" s="10">
        <v>1</v>
      </c>
      <c r="AG3015" s="10">
        <v>10.4</v>
      </c>
      <c r="AH3015" s="10">
        <v>0.65079137345596805</v>
      </c>
      <c r="AI3015" s="10">
        <v>3068</v>
      </c>
      <c r="AJ3015" s="10" t="s">
        <v>290</v>
      </c>
      <c r="AK3015" s="10">
        <v>0.227529284862652</v>
      </c>
      <c r="AL3015" s="10">
        <v>5.5385418025777199E-2</v>
      </c>
      <c r="AM3015" s="10">
        <v>13</v>
      </c>
      <c r="AN3015" s="10">
        <v>10.4</v>
      </c>
      <c r="AO3015" s="10">
        <v>0.97162791319508302</v>
      </c>
      <c r="AP3015" s="10">
        <v>0.41025676467589201</v>
      </c>
      <c r="AQ3015" s="10">
        <v>8.1585152066228406E-2</v>
      </c>
      <c r="AR3015" s="10">
        <v>23</v>
      </c>
      <c r="AS3015" s="10">
        <v>10.5</v>
      </c>
      <c r="AT3015" s="10">
        <v>0.98079442452377397</v>
      </c>
      <c r="AU3015" s="10">
        <v>0.38807426953781499</v>
      </c>
      <c r="AV3015" s="10">
        <v>8.0291228180237595E-2</v>
      </c>
      <c r="AW3015" s="10">
        <v>22</v>
      </c>
      <c r="AX3015" s="10">
        <v>10.4</v>
      </c>
      <c r="AY3015" s="10">
        <v>0.97926041950710296</v>
      </c>
      <c r="AZ3015" s="10">
        <v>3042</v>
      </c>
      <c r="BA3015" s="10" t="s">
        <v>741</v>
      </c>
      <c r="BB3015" s="10">
        <v>0.126093298791014</v>
      </c>
      <c r="BC3015" s="10">
        <v>0</v>
      </c>
      <c r="BD3015" s="10">
        <v>2</v>
      </c>
      <c r="BE3015" s="10">
        <v>36.4</v>
      </c>
      <c r="BF3015" s="10">
        <v>1</v>
      </c>
      <c r="BG3015" s="10">
        <v>0.16056932854157599</v>
      </c>
      <c r="BH3015" s="10">
        <v>0.20071166067696999</v>
      </c>
      <c r="BI3015" s="10">
        <v>4</v>
      </c>
      <c r="BJ3015" s="10">
        <v>37.1</v>
      </c>
      <c r="BK3015" s="10">
        <v>0.62469504755442395</v>
      </c>
      <c r="BL3015" s="10">
        <v>7.8969601871872103E-2</v>
      </c>
      <c r="BM3015" s="10">
        <v>9.6518402287843502E-2</v>
      </c>
      <c r="BN3015" s="10">
        <v>2</v>
      </c>
      <c r="BO3015" s="10">
        <v>36</v>
      </c>
      <c r="BP3015" s="10">
        <v>0.63323779025726301</v>
      </c>
      <c r="BQ3015" s="10">
        <v>3032</v>
      </c>
      <c r="BR3015" s="10" t="s">
        <v>313</v>
      </c>
      <c r="BS3015" s="10">
        <v>3.6908594444809198E-3</v>
      </c>
      <c r="BT3015" s="10">
        <v>7.75080483340993E-2</v>
      </c>
      <c r="BU3015" s="10">
        <v>4</v>
      </c>
      <c r="BV3015" s="10">
        <v>11.2</v>
      </c>
      <c r="BW3015" s="10">
        <v>4.7565149415449398E-2</v>
      </c>
      <c r="BX3015" s="10">
        <v>3.8061988021209502E-3</v>
      </c>
      <c r="BY3015" s="10">
        <v>7.993017484454E-2</v>
      </c>
      <c r="BZ3015" s="10">
        <v>4.2</v>
      </c>
      <c r="CA3015" s="10">
        <v>11</v>
      </c>
      <c r="CB3015" s="10">
        <v>4.7565149415449398E-2</v>
      </c>
      <c r="CC3015" s="10">
        <v>3.87540241670497E-3</v>
      </c>
      <c r="CD3015" s="10">
        <v>8.1383450750804401E-2</v>
      </c>
      <c r="CE3015" s="10">
        <v>4.2</v>
      </c>
      <c r="CF3015" s="10">
        <v>11.2</v>
      </c>
      <c r="CG3015" s="10">
        <v>4.7565149415449398E-2</v>
      </c>
      <c r="CH3015" s="10">
        <v>3030</v>
      </c>
      <c r="CI3015" s="10" t="s">
        <v>310</v>
      </c>
      <c r="CJ3015" s="10">
        <v>6.6595865344940899E-2</v>
      </c>
      <c r="CK3015" s="10">
        <v>5.9396312334677001E-2</v>
      </c>
      <c r="CL3015" s="10">
        <v>4.5999999999999996</v>
      </c>
      <c r="CM3015" s="10">
        <v>11.2</v>
      </c>
      <c r="CN3015" s="10">
        <v>0.74629543446851099</v>
      </c>
      <c r="CO3015" s="10">
        <v>9.2489740296347697E-2</v>
      </c>
      <c r="CP3015" s="10">
        <v>5.6916763259290903E-2</v>
      </c>
      <c r="CQ3015" s="10">
        <v>5.7</v>
      </c>
      <c r="CR3015" s="10">
        <v>11</v>
      </c>
      <c r="CS3015" s="10">
        <v>0.85165831670454395</v>
      </c>
      <c r="CT3015" s="10">
        <v>0.100073691002027</v>
      </c>
      <c r="CU3015" s="10">
        <v>6.67157940013514E-2</v>
      </c>
      <c r="CV3015" s="10">
        <v>6.2</v>
      </c>
      <c r="CW3015" s="10">
        <v>11.2</v>
      </c>
      <c r="CX3015" s="10">
        <v>0.83205029433784405</v>
      </c>
      <c r="CY3015" s="10">
        <v>2997</v>
      </c>
      <c r="CZ3015" s="10" t="s">
        <v>296</v>
      </c>
      <c r="DA3015" s="10">
        <v>0.16029660862289</v>
      </c>
      <c r="DB3015" s="10">
        <v>0.106864405748593</v>
      </c>
      <c r="DC3015" s="10">
        <v>12.4</v>
      </c>
      <c r="DD3015" s="10">
        <v>8.9700000000000006</v>
      </c>
      <c r="DE3015" s="10">
        <v>0.83205029433784405</v>
      </c>
      <c r="DF3015" s="10">
        <v>0.16586118533279601</v>
      </c>
      <c r="DG3015" s="10">
        <v>9.7739627071111904E-2</v>
      </c>
      <c r="DH3015" s="10">
        <v>11.7</v>
      </c>
      <c r="DI3015" s="10">
        <v>9.5</v>
      </c>
      <c r="DJ3015" s="10">
        <v>0.86153846153846103</v>
      </c>
      <c r="DK3015" s="10">
        <v>0.16768559394846599</v>
      </c>
      <c r="DL3015" s="10">
        <v>0.127441051400834</v>
      </c>
      <c r="DM3015" s="10">
        <v>12.8</v>
      </c>
      <c r="DN3015" s="10">
        <v>9.5</v>
      </c>
      <c r="DO3015" s="10">
        <v>0.79616219412310296</v>
      </c>
    </row>
    <row r="3016" spans="1:119" x14ac:dyDescent="0.25">
      <c r="A3016" s="10">
        <v>3034</v>
      </c>
      <c r="R3016" s="10">
        <v>3069</v>
      </c>
      <c r="S3016" s="10" t="s">
        <v>291</v>
      </c>
      <c r="T3016" s="10">
        <v>1.2737346662472501E-2</v>
      </c>
      <c r="U3016" s="10">
        <v>1.2737346662472501E-2</v>
      </c>
      <c r="V3016" s="10">
        <v>1</v>
      </c>
      <c r="W3016" s="10">
        <v>10.4</v>
      </c>
      <c r="X3016" s="10">
        <v>0.70710678118654802</v>
      </c>
      <c r="Y3016" s="10">
        <v>1.28598211496117E-2</v>
      </c>
      <c r="Z3016" s="10">
        <v>1.28598211496117E-2</v>
      </c>
      <c r="AA3016" s="10">
        <v>1</v>
      </c>
      <c r="AB3016" s="10">
        <v>10.5</v>
      </c>
      <c r="AC3016" s="10">
        <v>0.70710678118654802</v>
      </c>
      <c r="AD3016" s="10">
        <v>1.2737346662472501E-2</v>
      </c>
      <c r="AE3016" s="10">
        <v>1.2737346662472501E-2</v>
      </c>
      <c r="AF3016" s="10">
        <v>1</v>
      </c>
      <c r="AG3016" s="10">
        <v>10.4</v>
      </c>
      <c r="AH3016" s="10">
        <v>0.70710678118654802</v>
      </c>
      <c r="AI3016" s="10">
        <v>3069</v>
      </c>
      <c r="AJ3016" s="10" t="s">
        <v>291</v>
      </c>
      <c r="AK3016" s="10">
        <v>1.80133283987163E-3</v>
      </c>
      <c r="AL3016" s="10">
        <v>0</v>
      </c>
      <c r="AM3016" s="10">
        <v>0.1</v>
      </c>
      <c r="AN3016" s="10">
        <v>10.4</v>
      </c>
      <c r="AO3016" s="10">
        <v>1</v>
      </c>
      <c r="AP3016" s="10">
        <v>1.81865334794732E-3</v>
      </c>
      <c r="AQ3016" s="10">
        <v>0</v>
      </c>
      <c r="AR3016" s="10">
        <v>0.1</v>
      </c>
      <c r="AS3016" s="10">
        <v>10.5</v>
      </c>
      <c r="AT3016" s="10">
        <v>1</v>
      </c>
      <c r="AU3016" s="10">
        <v>1.80133283987163E-3</v>
      </c>
      <c r="AV3016" s="10">
        <v>0</v>
      </c>
      <c r="AW3016" s="10">
        <v>0.1</v>
      </c>
      <c r="AX3016" s="10">
        <v>10.4</v>
      </c>
      <c r="AY3016" s="10">
        <v>1</v>
      </c>
      <c r="AZ3016" s="10">
        <v>3043</v>
      </c>
      <c r="BA3016" s="10" t="s">
        <v>742</v>
      </c>
      <c r="BQ3016" s="10">
        <v>3033</v>
      </c>
      <c r="BR3016" s="10" t="s">
        <v>312</v>
      </c>
      <c r="CH3016" s="10">
        <v>3031</v>
      </c>
      <c r="CI3016" s="10" t="s">
        <v>316</v>
      </c>
      <c r="CM3016" s="10">
        <v>11.2</v>
      </c>
      <c r="CR3016" s="10">
        <v>11</v>
      </c>
      <c r="CW3016" s="10">
        <v>11.2</v>
      </c>
      <c r="CY3016" s="10">
        <v>2998</v>
      </c>
      <c r="CZ3016" s="10" t="s">
        <v>285</v>
      </c>
      <c r="DA3016" s="10">
        <v>0.108633227227208</v>
      </c>
      <c r="DB3016" s="10">
        <v>3.2589968168162398E-2</v>
      </c>
      <c r="DC3016" s="10">
        <v>7.3</v>
      </c>
      <c r="DD3016" s="10">
        <v>8.9700000000000006</v>
      </c>
      <c r="DE3016" s="10">
        <v>0.95782628522115099</v>
      </c>
      <c r="DF3016" s="10">
        <v>0.11966615151725001</v>
      </c>
      <c r="DG3016" s="10">
        <v>1.0405752305847799E-2</v>
      </c>
      <c r="DH3016" s="10">
        <v>7.3</v>
      </c>
      <c r="DI3016" s="10">
        <v>9.5</v>
      </c>
      <c r="DJ3016" s="10">
        <v>0.99624058819568295</v>
      </c>
      <c r="DK3016" s="10">
        <v>0.121763171772092</v>
      </c>
      <c r="DL3016" s="10">
        <v>0</v>
      </c>
      <c r="DM3016" s="10">
        <v>7.4</v>
      </c>
      <c r="DN3016" s="10">
        <v>9.5</v>
      </c>
      <c r="DO3016" s="10">
        <v>1</v>
      </c>
    </row>
    <row r="3017" spans="1:119" x14ac:dyDescent="0.25">
      <c r="A3017" s="10">
        <v>3035</v>
      </c>
      <c r="R3017" s="10">
        <v>3070</v>
      </c>
      <c r="S3017" s="10" t="s">
        <v>292</v>
      </c>
      <c r="T3017" s="10">
        <v>1.2737346662472501E-2</v>
      </c>
      <c r="U3017" s="10">
        <v>1.2737346662472501E-2</v>
      </c>
      <c r="V3017" s="10">
        <v>1</v>
      </c>
      <c r="W3017" s="10">
        <v>10.4</v>
      </c>
      <c r="X3017" s="10">
        <v>0.70710678118654802</v>
      </c>
      <c r="Y3017" s="10">
        <v>1.28598211496117E-2</v>
      </c>
      <c r="Z3017" s="10">
        <v>1.28598211496117E-2</v>
      </c>
      <c r="AA3017" s="10">
        <v>1</v>
      </c>
      <c r="AB3017" s="10">
        <v>10.5</v>
      </c>
      <c r="AC3017" s="10">
        <v>0.70710678118654802</v>
      </c>
      <c r="AD3017" s="10">
        <v>1.2737346662472501E-2</v>
      </c>
      <c r="AE3017" s="10">
        <v>1.2737346662472501E-2</v>
      </c>
      <c r="AF3017" s="10">
        <v>1</v>
      </c>
      <c r="AG3017" s="10">
        <v>10.4</v>
      </c>
      <c r="AH3017" s="10">
        <v>0.70710678118654802</v>
      </c>
      <c r="AI3017" s="10">
        <v>3070</v>
      </c>
      <c r="AJ3017" s="10" t="s">
        <v>292</v>
      </c>
      <c r="AK3017" s="10">
        <v>8.9371136280121295E-4</v>
      </c>
      <c r="AL3017" s="10">
        <v>1.5639948849021201E-3</v>
      </c>
      <c r="AM3017" s="10">
        <v>0.1</v>
      </c>
      <c r="AN3017" s="10">
        <v>10.4</v>
      </c>
      <c r="AO3017" s="10">
        <v>0.49613893835683398</v>
      </c>
      <c r="AP3017" s="10">
        <v>8.8321614269497003E-4</v>
      </c>
      <c r="AQ3017" s="10">
        <v>1.58978905685095E-3</v>
      </c>
      <c r="AR3017" s="10">
        <v>0.1</v>
      </c>
      <c r="AS3017" s="10">
        <v>10.5</v>
      </c>
      <c r="AT3017" s="10">
        <v>0.485642931178632</v>
      </c>
      <c r="AU3017" s="10">
        <v>9.2677810022616803E-4</v>
      </c>
      <c r="AV3017" s="10">
        <v>1.54463016704362E-3</v>
      </c>
      <c r="AW3017" s="10">
        <v>0.1</v>
      </c>
      <c r="AX3017" s="10">
        <v>10.4</v>
      </c>
      <c r="AY3017" s="10">
        <v>0.51449575542752701</v>
      </c>
      <c r="AZ3017" s="10">
        <v>3044</v>
      </c>
      <c r="BA3017" s="10" t="s">
        <v>743</v>
      </c>
      <c r="BB3017" s="10">
        <v>2.28580184444648</v>
      </c>
      <c r="BC3017" s="10">
        <v>1.17976869390786</v>
      </c>
      <c r="BD3017" s="10">
        <v>40.799999999999997</v>
      </c>
      <c r="BE3017" s="10">
        <v>36.4</v>
      </c>
      <c r="BF3017" s="10">
        <v>0.88862065705486404</v>
      </c>
      <c r="BG3017" s="10">
        <v>2.5214219062054699</v>
      </c>
      <c r="BH3017" s="10">
        <v>1.6063897628244499</v>
      </c>
      <c r="BI3017" s="10">
        <v>46.4</v>
      </c>
      <c r="BJ3017" s="10">
        <v>37.200000000000003</v>
      </c>
      <c r="BK3017" s="10">
        <v>0.84338131273657402</v>
      </c>
      <c r="BL3017" s="10">
        <v>3.1857356688016898</v>
      </c>
      <c r="BM3017" s="10">
        <v>1.81937656314592</v>
      </c>
      <c r="BN3017" s="10">
        <v>59</v>
      </c>
      <c r="BO3017" s="10">
        <v>35.9</v>
      </c>
      <c r="BP3017" s="10">
        <v>0.86836567959475397</v>
      </c>
      <c r="BQ3017" s="10">
        <v>3034</v>
      </c>
      <c r="BR3017" s="10" t="s">
        <v>809</v>
      </c>
      <c r="CH3017" s="10">
        <v>3032</v>
      </c>
      <c r="CI3017" s="10" t="s">
        <v>313</v>
      </c>
      <c r="CJ3017" s="10">
        <v>5.81969071343143E-3</v>
      </c>
      <c r="CK3017" s="10">
        <v>0</v>
      </c>
      <c r="CL3017" s="10">
        <v>0.3</v>
      </c>
      <c r="CM3017" s="10">
        <v>11.2</v>
      </c>
      <c r="CN3017" s="10">
        <v>1</v>
      </c>
      <c r="CO3017" s="10">
        <v>7.6210235533030598E-3</v>
      </c>
      <c r="CP3017" s="10">
        <v>0</v>
      </c>
      <c r="CQ3017" s="10">
        <v>0.4</v>
      </c>
      <c r="CR3017" s="10">
        <v>11</v>
      </c>
      <c r="CS3017" s="10">
        <v>1</v>
      </c>
      <c r="CT3017" s="10">
        <v>5.81969071343143E-3</v>
      </c>
      <c r="CU3017" s="10">
        <v>0</v>
      </c>
      <c r="CV3017" s="10">
        <v>0.3</v>
      </c>
      <c r="CW3017" s="10">
        <v>11.2</v>
      </c>
      <c r="CX3017" s="10">
        <v>1</v>
      </c>
      <c r="CY3017" s="10">
        <v>2999</v>
      </c>
      <c r="CZ3017" s="10" t="s">
        <v>297</v>
      </c>
    </row>
    <row r="3018" spans="1:119" x14ac:dyDescent="0.25">
      <c r="A3018" s="10">
        <v>3036</v>
      </c>
      <c r="R3018" s="10">
        <v>3071</v>
      </c>
      <c r="S3018" s="10" t="s">
        <v>778</v>
      </c>
      <c r="T3018" s="10">
        <v>0.14224467257159401</v>
      </c>
      <c r="U3018" s="10">
        <v>6.9699889560081094E-2</v>
      </c>
      <c r="V3018" s="10">
        <v>2.5</v>
      </c>
      <c r="W3018" s="10">
        <v>36.5</v>
      </c>
      <c r="X3018" s="10">
        <v>0.9</v>
      </c>
      <c r="Y3018" s="10">
        <v>0.16862034226925299</v>
      </c>
      <c r="Z3018" s="10">
        <v>8.2623967711934004E-2</v>
      </c>
      <c r="AA3018" s="10">
        <v>2.9</v>
      </c>
      <c r="AB3018" s="10">
        <v>37.299999999999997</v>
      </c>
      <c r="AC3018" s="10">
        <v>0.9</v>
      </c>
      <c r="AD3018" s="10">
        <v>0.150771558697256</v>
      </c>
      <c r="AE3018" s="10">
        <v>7.3878063761655399E-2</v>
      </c>
      <c r="AF3018" s="10">
        <v>2.6</v>
      </c>
      <c r="AG3018" s="10">
        <v>37.200000000000003</v>
      </c>
      <c r="AH3018" s="10">
        <v>0.9</v>
      </c>
      <c r="AI3018" s="10">
        <v>3071</v>
      </c>
      <c r="AJ3018" s="10" t="s">
        <v>778</v>
      </c>
      <c r="AK3018" s="10">
        <v>0.42895221598633199</v>
      </c>
      <c r="AL3018" s="10">
        <v>0.114387257596355</v>
      </c>
      <c r="AM3018" s="10">
        <v>7.1</v>
      </c>
      <c r="AN3018" s="10">
        <v>36.1</v>
      </c>
      <c r="AO3018" s="10">
        <v>0.96623493960124596</v>
      </c>
      <c r="AP3018" s="10">
        <v>0.50215493137450595</v>
      </c>
      <c r="AQ3018" s="10">
        <v>0.103384838812398</v>
      </c>
      <c r="AR3018" s="10">
        <v>8</v>
      </c>
      <c r="AS3018" s="10">
        <v>37</v>
      </c>
      <c r="AT3018" s="10">
        <v>0.97945704325665195</v>
      </c>
      <c r="AU3018" s="10">
        <v>0.44705360647233</v>
      </c>
      <c r="AV3018" s="10">
        <v>9.2040448391361801E-2</v>
      </c>
      <c r="AW3018" s="10">
        <v>7.2</v>
      </c>
      <c r="AX3018" s="10">
        <v>36.6</v>
      </c>
      <c r="AY3018" s="10">
        <v>0.97945704325665195</v>
      </c>
      <c r="AZ3018" s="10">
        <v>3045</v>
      </c>
      <c r="BA3018" s="10" t="s">
        <v>10</v>
      </c>
      <c r="BQ3018" s="10">
        <v>3035</v>
      </c>
      <c r="BR3018" s="10" t="s">
        <v>810</v>
      </c>
      <c r="BS3018" s="10">
        <v>2.5676332219583098</v>
      </c>
      <c r="BT3018" s="10">
        <v>0.106984717581596</v>
      </c>
      <c r="BU3018" s="10">
        <v>41.1</v>
      </c>
      <c r="BV3018" s="10">
        <v>36.1</v>
      </c>
      <c r="BW3018" s="10">
        <v>0.999133073092352</v>
      </c>
      <c r="BX3018" s="10">
        <v>3.5062673767140602</v>
      </c>
      <c r="BY3018" s="10">
        <v>0.51780319909279404</v>
      </c>
      <c r="BZ3018" s="10">
        <v>57</v>
      </c>
      <c r="CA3018" s="10">
        <v>35.9</v>
      </c>
      <c r="CB3018" s="10">
        <v>0.98927059267784001</v>
      </c>
      <c r="CC3018" s="10">
        <v>3.6028660495114702</v>
      </c>
      <c r="CD3018" s="10">
        <v>0.41394631207153199</v>
      </c>
      <c r="CE3018" s="10">
        <v>58</v>
      </c>
      <c r="CF3018" s="10">
        <v>36.1</v>
      </c>
      <c r="CG3018" s="10">
        <v>0.99346436313860398</v>
      </c>
      <c r="CH3018" s="10">
        <v>3033</v>
      </c>
      <c r="CI3018" s="10" t="s">
        <v>312</v>
      </c>
      <c r="CM3018" s="10">
        <v>11.2</v>
      </c>
      <c r="CR3018" s="10">
        <v>11</v>
      </c>
      <c r="CW3018" s="10">
        <v>11.2</v>
      </c>
      <c r="CY3018" s="10">
        <v>3000</v>
      </c>
      <c r="CZ3018" s="10" t="s">
        <v>808</v>
      </c>
      <c r="DA3018" s="10">
        <v>0.15791104823125299</v>
      </c>
      <c r="DB3018" s="10">
        <v>0.198401060598242</v>
      </c>
      <c r="DC3018" s="10">
        <v>4</v>
      </c>
      <c r="DD3018" s="10">
        <v>36.6</v>
      </c>
      <c r="DE3018" s="10">
        <v>0.622745807406625</v>
      </c>
      <c r="DF3018" s="10">
        <v>0.15905495719927901</v>
      </c>
      <c r="DG3018" s="10">
        <v>0.20279507042908099</v>
      </c>
      <c r="DH3018" s="10">
        <v>4</v>
      </c>
      <c r="DI3018" s="10">
        <v>37.200000000000003</v>
      </c>
      <c r="DJ3018" s="10">
        <v>0.617139935181102</v>
      </c>
      <c r="DK3018" s="10">
        <v>0.164432506612194</v>
      </c>
      <c r="DL3018" s="10">
        <v>0.19575298406213601</v>
      </c>
      <c r="DM3018" s="10">
        <v>4</v>
      </c>
      <c r="DN3018" s="10">
        <v>36.9</v>
      </c>
      <c r="DO3018" s="10">
        <v>0.64319208642327297</v>
      </c>
    </row>
    <row r="3019" spans="1:119" x14ac:dyDescent="0.25">
      <c r="A3019" s="10">
        <v>3037</v>
      </c>
      <c r="R3019" s="10">
        <v>3072</v>
      </c>
      <c r="S3019" s="10" t="s">
        <v>10</v>
      </c>
      <c r="AI3019" s="10">
        <v>3072</v>
      </c>
      <c r="AJ3019" s="10" t="s">
        <v>10</v>
      </c>
      <c r="AZ3019" s="10">
        <v>3046</v>
      </c>
      <c r="BA3019" s="10" t="s">
        <v>11</v>
      </c>
      <c r="BQ3019" s="10">
        <v>3036</v>
      </c>
      <c r="BR3019" s="10" t="s">
        <v>10</v>
      </c>
      <c r="CH3019" s="10">
        <v>3034</v>
      </c>
      <c r="CI3019" s="10" t="s">
        <v>809</v>
      </c>
      <c r="CY3019" s="10">
        <v>3001</v>
      </c>
      <c r="CZ3019" s="10" t="s">
        <v>10</v>
      </c>
    </row>
    <row r="3020" spans="1:119" x14ac:dyDescent="0.25">
      <c r="A3020" s="10">
        <v>3038</v>
      </c>
      <c r="R3020" s="10">
        <v>3073</v>
      </c>
      <c r="S3020" s="10" t="s">
        <v>11</v>
      </c>
      <c r="AI3020" s="10">
        <v>3073</v>
      </c>
      <c r="AJ3020" s="10" t="s">
        <v>11</v>
      </c>
      <c r="AZ3020" s="10">
        <v>3047</v>
      </c>
      <c r="BA3020" s="10" t="s">
        <v>307</v>
      </c>
      <c r="BB3020" s="10">
        <v>5.1223670583042001E-3</v>
      </c>
      <c r="BC3020" s="10">
        <v>2.0489468233216802E-3</v>
      </c>
      <c r="BD3020" s="10">
        <v>0.3</v>
      </c>
      <c r="BE3020" s="10">
        <v>10.6</v>
      </c>
      <c r="BF3020" s="10">
        <v>0.93</v>
      </c>
      <c r="BG3020" s="10">
        <v>4.8499256898513702E-3</v>
      </c>
      <c r="BH3020" s="10">
        <v>2.2632986552639702E-3</v>
      </c>
      <c r="BI3020" s="10">
        <v>0.3</v>
      </c>
      <c r="BJ3020" s="10">
        <v>10.3</v>
      </c>
      <c r="BK3020" s="10">
        <v>0.90618313999526501</v>
      </c>
      <c r="BL3020" s="10">
        <v>4.92907018817951E-3</v>
      </c>
      <c r="BM3020" s="10">
        <v>1.9716280752718001E-3</v>
      </c>
      <c r="BN3020" s="10">
        <v>0.3</v>
      </c>
      <c r="BO3020" s="10">
        <v>10.199999999999999</v>
      </c>
      <c r="BP3020" s="10">
        <v>0.93</v>
      </c>
      <c r="BQ3020" s="10">
        <v>3037</v>
      </c>
      <c r="BR3020" s="10" t="s">
        <v>11</v>
      </c>
      <c r="CH3020" s="10">
        <v>3035</v>
      </c>
      <c r="CI3020" s="10" t="s">
        <v>810</v>
      </c>
      <c r="CJ3020" s="10">
        <v>1.3390405803913199</v>
      </c>
      <c r="CK3020" s="10">
        <v>0.11293113328601501</v>
      </c>
      <c r="CL3020" s="10">
        <v>20.8</v>
      </c>
      <c r="CM3020" s="10">
        <v>37.299999999999997</v>
      </c>
      <c r="CN3020" s="10">
        <v>0.99646246590117005</v>
      </c>
      <c r="CO3020" s="10">
        <v>1.8467508432538799</v>
      </c>
      <c r="CP3020" s="10">
        <v>0.15764946222899001</v>
      </c>
      <c r="CQ3020" s="10">
        <v>29</v>
      </c>
      <c r="CR3020" s="10">
        <v>36.9</v>
      </c>
      <c r="CS3020" s="10">
        <v>0.99637612978113699</v>
      </c>
      <c r="CT3020" s="10">
        <v>1.97530131076773</v>
      </c>
      <c r="CU3020" s="10">
        <v>0.36948082071914301</v>
      </c>
      <c r="CV3020" s="10">
        <v>31.7</v>
      </c>
      <c r="CW3020" s="10">
        <v>36.6</v>
      </c>
      <c r="CX3020" s="10">
        <v>0.982952150025313</v>
      </c>
      <c r="CY3020" s="10">
        <v>3002</v>
      </c>
      <c r="CZ3020" s="10" t="s">
        <v>11</v>
      </c>
    </row>
    <row r="3021" spans="1:119" x14ac:dyDescent="0.25">
      <c r="A3021" s="10">
        <v>3039</v>
      </c>
      <c r="R3021" s="10">
        <v>3074</v>
      </c>
      <c r="S3021" s="10" t="s">
        <v>285</v>
      </c>
      <c r="T3021" s="10">
        <v>0.52306606248273502</v>
      </c>
      <c r="U3021" s="10">
        <v>0.393768833554419</v>
      </c>
      <c r="V3021" s="10">
        <v>36</v>
      </c>
      <c r="W3021" s="10">
        <v>10.5</v>
      </c>
      <c r="X3021" s="10">
        <v>0.79892151317027704</v>
      </c>
      <c r="Y3021" s="10">
        <v>0.94489313788743301</v>
      </c>
      <c r="Z3021" s="10">
        <v>0.38232670319144602</v>
      </c>
      <c r="AA3021" s="10">
        <v>55</v>
      </c>
      <c r="AB3021" s="10">
        <v>10.7</v>
      </c>
      <c r="AC3021" s="10">
        <v>0.92699117674552201</v>
      </c>
      <c r="AD3021" s="10">
        <v>1.13307018827259</v>
      </c>
      <c r="AE3021" s="10">
        <v>0.47885704385329703</v>
      </c>
      <c r="AF3021" s="10">
        <v>67</v>
      </c>
      <c r="AG3021" s="10">
        <v>10.6</v>
      </c>
      <c r="AH3021" s="10">
        <v>0.92111852747102196</v>
      </c>
      <c r="AI3021" s="10">
        <v>3074</v>
      </c>
      <c r="AJ3021" s="10" t="s">
        <v>285</v>
      </c>
      <c r="AK3021" s="10">
        <v>0.64576321829508798</v>
      </c>
      <c r="AL3021" s="10">
        <v>0.493392121843438</v>
      </c>
      <c r="AM3021" s="10">
        <v>46</v>
      </c>
      <c r="AN3021" s="10">
        <v>10.199999999999999</v>
      </c>
      <c r="AO3021" s="10">
        <v>0.79461118481549098</v>
      </c>
      <c r="AP3021" s="10">
        <v>1.3078201226000099</v>
      </c>
      <c r="AQ3021" s="10">
        <v>0.28262214513813699</v>
      </c>
      <c r="AR3021" s="10">
        <v>75</v>
      </c>
      <c r="AS3021" s="10">
        <v>10.3</v>
      </c>
      <c r="AT3021" s="10">
        <v>0.97743728133945296</v>
      </c>
      <c r="AU3021" s="10">
        <v>1.2045006261849001</v>
      </c>
      <c r="AV3021" s="10">
        <v>1.29053638519811</v>
      </c>
      <c r="AW3021" s="10">
        <v>98</v>
      </c>
      <c r="AX3021" s="10">
        <v>10.4</v>
      </c>
      <c r="AY3021" s="10">
        <v>0.68231825036001104</v>
      </c>
      <c r="AZ3021" s="10">
        <v>3048</v>
      </c>
      <c r="BA3021" s="10" t="s">
        <v>298</v>
      </c>
      <c r="BE3021" s="10">
        <v>10.6</v>
      </c>
      <c r="BF3021" s="10">
        <v>0.93</v>
      </c>
      <c r="BJ3021" s="10">
        <v>10.4</v>
      </c>
      <c r="BK3021" s="10">
        <v>0.93</v>
      </c>
      <c r="BO3021" s="10">
        <v>10.3</v>
      </c>
      <c r="BP3021" s="10">
        <v>0.93</v>
      </c>
      <c r="BQ3021" s="10">
        <v>3038</v>
      </c>
      <c r="BR3021" s="10" t="s">
        <v>300</v>
      </c>
      <c r="BS3021" s="10">
        <v>5.8889727457341799E-2</v>
      </c>
      <c r="BT3021" s="10">
        <v>0</v>
      </c>
      <c r="BU3021" s="10">
        <v>3.4</v>
      </c>
      <c r="BV3021" s="10">
        <v>10</v>
      </c>
      <c r="BW3021" s="10">
        <v>1</v>
      </c>
      <c r="BX3021" s="10">
        <v>5.0229473419497399E-2</v>
      </c>
      <c r="BY3021" s="10">
        <v>0</v>
      </c>
      <c r="BZ3021" s="10">
        <v>2.9</v>
      </c>
      <c r="CA3021" s="10">
        <v>10</v>
      </c>
      <c r="CB3021" s="10">
        <v>1</v>
      </c>
      <c r="CC3021" s="10">
        <v>5.1961524227066298E-2</v>
      </c>
      <c r="CD3021" s="10">
        <v>0</v>
      </c>
      <c r="CE3021" s="10">
        <v>3</v>
      </c>
      <c r="CF3021" s="10">
        <v>10</v>
      </c>
      <c r="CG3021" s="10">
        <v>1</v>
      </c>
      <c r="CH3021" s="10">
        <v>3036</v>
      </c>
      <c r="CI3021" s="10" t="s">
        <v>10</v>
      </c>
      <c r="CY3021" s="10">
        <v>3003</v>
      </c>
      <c r="CZ3021" s="10" t="s">
        <v>315</v>
      </c>
      <c r="DA3021" s="10">
        <v>0.106472545591368</v>
      </c>
      <c r="DB3021" s="10">
        <v>1.1014401268072601E-2</v>
      </c>
      <c r="DC3021" s="10">
        <v>6</v>
      </c>
      <c r="DD3021" s="10">
        <v>10.3</v>
      </c>
      <c r="DE3021" s="10">
        <v>0.99469179382655104</v>
      </c>
      <c r="DF3021" s="10">
        <v>0.14209789897983</v>
      </c>
      <c r="DG3021" s="10">
        <v>1.33216780293591E-2</v>
      </c>
      <c r="DH3021" s="10">
        <v>8</v>
      </c>
      <c r="DI3021" s="10">
        <v>10.3</v>
      </c>
      <c r="DJ3021" s="10">
        <v>0.99563422605928797</v>
      </c>
      <c r="DK3021" s="10">
        <v>0.124261103255114</v>
      </c>
      <c r="DL3021" s="10">
        <v>1.24261103255114E-2</v>
      </c>
      <c r="DM3021" s="10">
        <v>7</v>
      </c>
      <c r="DN3021" s="10">
        <v>10.3</v>
      </c>
      <c r="DO3021" s="10">
        <v>0.99503719020998904</v>
      </c>
    </row>
    <row r="3022" spans="1:119" x14ac:dyDescent="0.25">
      <c r="A3022" s="10">
        <v>3040</v>
      </c>
      <c r="R3022" s="10">
        <v>3075</v>
      </c>
      <c r="S3022" s="10" t="s">
        <v>305</v>
      </c>
      <c r="T3022" s="10">
        <v>0.40291473478287498</v>
      </c>
      <c r="U3022" s="10">
        <v>0.36787867088871201</v>
      </c>
      <c r="V3022" s="10">
        <v>30</v>
      </c>
      <c r="W3022" s="10">
        <v>10.5</v>
      </c>
      <c r="X3022" s="10">
        <v>0.73848549392812601</v>
      </c>
      <c r="Y3022" s="10">
        <v>0.89632379597916501</v>
      </c>
      <c r="Z3022" s="10">
        <v>0.44515410001649802</v>
      </c>
      <c r="AA3022" s="10">
        <v>54</v>
      </c>
      <c r="AB3022" s="10">
        <v>10.7</v>
      </c>
      <c r="AC3022" s="10">
        <v>0.89562614207275604</v>
      </c>
      <c r="AD3022" s="10">
        <v>0.87507893528518599</v>
      </c>
      <c r="AE3022" s="10">
        <v>0.425552084967454</v>
      </c>
      <c r="AF3022" s="10">
        <v>53</v>
      </c>
      <c r="AG3022" s="10">
        <v>10.6</v>
      </c>
      <c r="AH3022" s="10">
        <v>0.89930056754908005</v>
      </c>
      <c r="AI3022" s="10">
        <v>3075</v>
      </c>
      <c r="AJ3022" s="10" t="s">
        <v>305</v>
      </c>
      <c r="AK3022" s="10">
        <v>0.82898475030485497</v>
      </c>
      <c r="AL3022" s="10">
        <v>0.76891339158711203</v>
      </c>
      <c r="AM3022" s="10">
        <v>64</v>
      </c>
      <c r="AN3022" s="10">
        <v>10.199999999999999</v>
      </c>
      <c r="AO3022" s="10">
        <v>0.73317182711795803</v>
      </c>
      <c r="AP3022" s="10">
        <v>1.57262709927083</v>
      </c>
      <c r="AQ3022" s="10">
        <v>0.323776167496935</v>
      </c>
      <c r="AR3022" s="10">
        <v>90</v>
      </c>
      <c r="AS3022" s="10">
        <v>10.3</v>
      </c>
      <c r="AT3022" s="10">
        <v>0.97945704325665195</v>
      </c>
      <c r="AU3022" s="10">
        <v>1.6761117303986901</v>
      </c>
      <c r="AV3022" s="10">
        <v>0.34508182684678801</v>
      </c>
      <c r="AW3022" s="10">
        <v>95</v>
      </c>
      <c r="AX3022" s="10">
        <v>10.4</v>
      </c>
      <c r="AY3022" s="10">
        <v>0.97945704325665195</v>
      </c>
      <c r="AZ3022" s="10">
        <v>3049</v>
      </c>
      <c r="BA3022" s="10" t="s">
        <v>300</v>
      </c>
      <c r="BB3022" s="10">
        <v>3.4149113722027999E-3</v>
      </c>
      <c r="BC3022" s="10">
        <v>1.3659645488811199E-3</v>
      </c>
      <c r="BD3022" s="10">
        <v>0.2</v>
      </c>
      <c r="BE3022" s="10">
        <v>10.6</v>
      </c>
      <c r="BF3022" s="10">
        <v>0.93</v>
      </c>
      <c r="BG3022" s="10">
        <v>2.88213254379461E-3</v>
      </c>
      <c r="BH3022" s="10">
        <v>2.1615994078459599E-3</v>
      </c>
      <c r="BI3022" s="10">
        <v>0.2</v>
      </c>
      <c r="BJ3022" s="10">
        <v>10.4</v>
      </c>
      <c r="BK3022" s="10">
        <v>0.8</v>
      </c>
      <c r="BL3022" s="10">
        <v>3.3182629371404601E-3</v>
      </c>
      <c r="BM3022" s="10">
        <v>1.3273051748561801E-3</v>
      </c>
      <c r="BN3022" s="10">
        <v>0.2</v>
      </c>
      <c r="BO3022" s="10">
        <v>10.3</v>
      </c>
      <c r="BP3022" s="10">
        <v>0.93</v>
      </c>
      <c r="BQ3022" s="10">
        <v>3039</v>
      </c>
      <c r="BR3022" s="10" t="s">
        <v>313</v>
      </c>
      <c r="BS3022" s="10">
        <v>0.31193667745755499</v>
      </c>
      <c r="BT3022" s="10">
        <v>7.1985387105589702E-2</v>
      </c>
      <c r="BU3022" s="10">
        <v>18.3</v>
      </c>
      <c r="BV3022" s="10">
        <v>10.1</v>
      </c>
      <c r="BW3022" s="10">
        <v>0.97439119569461996</v>
      </c>
      <c r="BX3022" s="10">
        <v>0.30344385339113999</v>
      </c>
      <c r="BY3022" s="10">
        <v>7.1566946554514302E-2</v>
      </c>
      <c r="BZ3022" s="10">
        <v>18</v>
      </c>
      <c r="CA3022" s="10">
        <v>10</v>
      </c>
      <c r="CB3022" s="10">
        <v>0.97329661355173203</v>
      </c>
      <c r="CC3022" s="10">
        <v>0.35618704808977802</v>
      </c>
      <c r="CD3022" s="10">
        <v>7.3693872018574802E-2</v>
      </c>
      <c r="CE3022" s="10">
        <v>21</v>
      </c>
      <c r="CF3022" s="10">
        <v>10</v>
      </c>
      <c r="CG3022" s="10">
        <v>0.97926041950710296</v>
      </c>
      <c r="CH3022" s="10">
        <v>3037</v>
      </c>
      <c r="CI3022" s="10" t="s">
        <v>11</v>
      </c>
      <c r="CY3022" s="10">
        <v>3004</v>
      </c>
      <c r="CZ3022" s="10" t="s">
        <v>290</v>
      </c>
      <c r="DA3022" s="10">
        <v>3.46149236771724E-2</v>
      </c>
      <c r="DB3022" s="10">
        <v>8.6537309192931001E-3</v>
      </c>
      <c r="DC3022" s="10">
        <v>2</v>
      </c>
      <c r="DD3022" s="10">
        <v>10.3</v>
      </c>
      <c r="DE3022" s="10">
        <v>0.97014250014533199</v>
      </c>
      <c r="DF3022" s="10">
        <v>5.1922385515758597E-2</v>
      </c>
      <c r="DG3022" s="10">
        <v>1.2980596378939601E-2</v>
      </c>
      <c r="DH3022" s="10">
        <v>3</v>
      </c>
      <c r="DI3022" s="10">
        <v>10.3</v>
      </c>
      <c r="DJ3022" s="10">
        <v>0.97014250014533199</v>
      </c>
      <c r="DK3022" s="10">
        <v>5.1922385515758597E-2</v>
      </c>
      <c r="DL3022" s="10">
        <v>1.2980596378939601E-2</v>
      </c>
      <c r="DM3022" s="10">
        <v>3</v>
      </c>
      <c r="DN3022" s="10">
        <v>10.3</v>
      </c>
      <c r="DO3022" s="10">
        <v>0.97014250014533199</v>
      </c>
    </row>
    <row r="3023" spans="1:119" x14ac:dyDescent="0.25">
      <c r="A3023" s="10">
        <v>3041</v>
      </c>
      <c r="R3023" s="10">
        <v>3076</v>
      </c>
      <c r="S3023" s="10" t="s">
        <v>288</v>
      </c>
      <c r="T3023" s="10">
        <v>0.74419294998004404</v>
      </c>
      <c r="U3023" s="10">
        <v>0.29767717999201798</v>
      </c>
      <c r="V3023" s="10">
        <v>44</v>
      </c>
      <c r="W3023" s="10">
        <v>10.5</v>
      </c>
      <c r="X3023" s="10">
        <v>0.93</v>
      </c>
      <c r="Y3023" s="10">
        <v>1.0686095303393099</v>
      </c>
      <c r="Z3023" s="10">
        <v>0.42744381213572402</v>
      </c>
      <c r="AA3023" s="10">
        <v>62</v>
      </c>
      <c r="AB3023" s="10">
        <v>10.7</v>
      </c>
      <c r="AC3023" s="10">
        <v>0.93</v>
      </c>
      <c r="AD3023" s="10">
        <v>0.97324974107779805</v>
      </c>
      <c r="AE3023" s="10">
        <v>0.38929989643111901</v>
      </c>
      <c r="AF3023" s="10">
        <v>57</v>
      </c>
      <c r="AG3023" s="10">
        <v>10.6</v>
      </c>
      <c r="AH3023" s="10">
        <v>0.93</v>
      </c>
      <c r="AI3023" s="10">
        <v>3076</v>
      </c>
      <c r="AJ3023" s="10" t="s">
        <v>288</v>
      </c>
      <c r="AK3023" s="10">
        <v>1.3603801218514799</v>
      </c>
      <c r="AL3023" s="10">
        <v>1.09929706816281</v>
      </c>
      <c r="AM3023" s="10">
        <v>99</v>
      </c>
      <c r="AN3023" s="10">
        <v>10.199999999999999</v>
      </c>
      <c r="AO3023" s="10">
        <v>0.77779345370485997</v>
      </c>
      <c r="AP3023" s="10">
        <v>2.1414335794060899</v>
      </c>
      <c r="AQ3023" s="10">
        <v>1.1406069195792199</v>
      </c>
      <c r="AR3023" s="10">
        <v>136</v>
      </c>
      <c r="AS3023" s="10">
        <v>10.3</v>
      </c>
      <c r="AT3023" s="10">
        <v>0.88260797652899203</v>
      </c>
      <c r="AU3023" s="10">
        <v>2.0195323226336201</v>
      </c>
      <c r="AV3023" s="10">
        <v>1.0747218792962501</v>
      </c>
      <c r="AW3023" s="10">
        <v>127</v>
      </c>
      <c r="AX3023" s="10">
        <v>10.4</v>
      </c>
      <c r="AY3023" s="10">
        <v>0.88278129172446196</v>
      </c>
      <c r="AZ3023" s="10">
        <v>3050</v>
      </c>
      <c r="BA3023" s="10" t="s">
        <v>795</v>
      </c>
      <c r="BB3023" s="10">
        <v>6.2548882249830406E-2</v>
      </c>
      <c r="BC3023" s="10">
        <v>0.80140755382595197</v>
      </c>
      <c r="BD3023" s="10">
        <v>13</v>
      </c>
      <c r="BE3023" s="10">
        <v>35.700000000000003</v>
      </c>
      <c r="BF3023" s="10">
        <v>7.7812139634668806E-2</v>
      </c>
      <c r="BG3023" s="10">
        <v>9.0741468981245396E-2</v>
      </c>
      <c r="BH3023" s="10">
        <v>0.71895163885140601</v>
      </c>
      <c r="BI3023" s="10">
        <v>11.4</v>
      </c>
      <c r="BJ3023" s="10">
        <v>36.700000000000003</v>
      </c>
      <c r="BK3023" s="10">
        <v>0.12522016239539199</v>
      </c>
      <c r="BL3023" s="10">
        <v>6.5124308460094496E-2</v>
      </c>
      <c r="BM3023" s="10">
        <v>0.70551334165102197</v>
      </c>
      <c r="BN3023" s="10">
        <v>11.3</v>
      </c>
      <c r="BO3023" s="10">
        <v>36.200000000000003</v>
      </c>
      <c r="BP3023" s="10">
        <v>9.1916924217043394E-2</v>
      </c>
      <c r="BQ3023" s="10">
        <v>3040</v>
      </c>
      <c r="BR3023" s="10" t="s">
        <v>318</v>
      </c>
      <c r="BS3023" s="10">
        <v>0.280628437862947</v>
      </c>
      <c r="BT3023" s="10">
        <v>0.15822667241208699</v>
      </c>
      <c r="BU3023" s="10">
        <v>18.600000000000001</v>
      </c>
      <c r="BV3023" s="10">
        <v>10</v>
      </c>
      <c r="BW3023" s="10">
        <v>0.87108012979804705</v>
      </c>
      <c r="BX3023" s="10">
        <v>0.34811679264706702</v>
      </c>
      <c r="BY3023" s="10">
        <v>0.18276131613971</v>
      </c>
      <c r="BZ3023" s="10">
        <v>22.7</v>
      </c>
      <c r="CA3023" s="10">
        <v>10</v>
      </c>
      <c r="CB3023" s="10">
        <v>0.88539790283794395</v>
      </c>
      <c r="CC3023" s="10">
        <v>0.37833548665469002</v>
      </c>
      <c r="CD3023" s="10">
        <v>0.172227348402508</v>
      </c>
      <c r="CE3023" s="10">
        <v>24</v>
      </c>
      <c r="CF3023" s="10">
        <v>10</v>
      </c>
      <c r="CG3023" s="10">
        <v>0.91013372943363902</v>
      </c>
      <c r="CH3023" s="10">
        <v>3038</v>
      </c>
      <c r="CI3023" s="10" t="s">
        <v>300</v>
      </c>
      <c r="CJ3023" s="10">
        <v>1.9333932864267399E-2</v>
      </c>
      <c r="CK3023" s="10">
        <v>9.6669664321336994E-3</v>
      </c>
      <c r="CL3023" s="10">
        <v>1.2</v>
      </c>
      <c r="CM3023" s="10">
        <v>10.4</v>
      </c>
      <c r="CN3023" s="10">
        <v>0.89442719099991597</v>
      </c>
      <c r="CO3023" s="10">
        <v>9.3881116312067806E-3</v>
      </c>
      <c r="CP3023" s="10">
        <v>4.6940558156033903E-3</v>
      </c>
      <c r="CQ3023" s="10">
        <v>0.6</v>
      </c>
      <c r="CR3023" s="10">
        <v>10.1</v>
      </c>
      <c r="CS3023" s="10">
        <v>0.89442719099991597</v>
      </c>
      <c r="CT3023" s="10">
        <v>9.9575960954439192E-3</v>
      </c>
      <c r="CU3023" s="10">
        <v>3.3191986984812999E-3</v>
      </c>
      <c r="CV3023" s="10">
        <v>0.6</v>
      </c>
      <c r="CW3023" s="10">
        <v>10.1</v>
      </c>
      <c r="CX3023" s="10">
        <v>0.94868329805051399</v>
      </c>
      <c r="CY3023" s="10">
        <v>3005</v>
      </c>
      <c r="CZ3023" s="10" t="s">
        <v>308</v>
      </c>
      <c r="DA3023" s="10">
        <v>0.100995660329568</v>
      </c>
      <c r="DB3023" s="10">
        <v>7.3451389330594904E-2</v>
      </c>
      <c r="DC3023" s="10">
        <v>7</v>
      </c>
      <c r="DD3023" s="10">
        <v>10.3</v>
      </c>
      <c r="DE3023" s="10">
        <v>0.808736084303188</v>
      </c>
      <c r="DF3023" s="10">
        <v>8.6750315600238104E-2</v>
      </c>
      <c r="DG3023" s="10">
        <v>6.7891551339316805E-2</v>
      </c>
      <c r="DH3023" s="10">
        <v>6</v>
      </c>
      <c r="DI3023" s="10">
        <v>10.6</v>
      </c>
      <c r="DJ3023" s="10">
        <v>0.78750500100758603</v>
      </c>
      <c r="DK3023" s="10">
        <v>8.1271388497030805E-2</v>
      </c>
      <c r="DL3023" s="10">
        <v>6.9661190140312093E-2</v>
      </c>
      <c r="DM3023" s="10">
        <v>6</v>
      </c>
      <c r="DN3023" s="10">
        <v>10.3</v>
      </c>
      <c r="DO3023" s="10">
        <v>0.75925660236529702</v>
      </c>
    </row>
    <row r="3024" spans="1:119" x14ac:dyDescent="0.25">
      <c r="A3024" s="10">
        <v>3042</v>
      </c>
      <c r="R3024" s="10">
        <v>3077</v>
      </c>
      <c r="S3024" s="10" t="s">
        <v>315</v>
      </c>
      <c r="T3024" s="10">
        <v>0.21425992172920699</v>
      </c>
      <c r="U3024" s="10">
        <v>0.19688749564305499</v>
      </c>
      <c r="V3024" s="10">
        <v>16</v>
      </c>
      <c r="W3024" s="10">
        <v>10.5</v>
      </c>
      <c r="X3024" s="10">
        <v>0.73632752075539198</v>
      </c>
      <c r="Y3024" s="10">
        <v>0.42553508028652098</v>
      </c>
      <c r="Z3024" s="10">
        <v>0.22606551140221401</v>
      </c>
      <c r="AA3024" s="10">
        <v>26</v>
      </c>
      <c r="AB3024" s="10">
        <v>10.7</v>
      </c>
      <c r="AC3024" s="10">
        <v>0.88311571945741096</v>
      </c>
      <c r="AD3024" s="10">
        <v>0.44404513424146802</v>
      </c>
      <c r="AE3024" s="10">
        <v>0.25902632830752298</v>
      </c>
      <c r="AF3024" s="10">
        <v>28</v>
      </c>
      <c r="AG3024" s="10">
        <v>10.6</v>
      </c>
      <c r="AH3024" s="10">
        <v>0.86377890089843301</v>
      </c>
      <c r="AI3024" s="10">
        <v>3077</v>
      </c>
      <c r="AJ3024" s="10" t="s">
        <v>315</v>
      </c>
      <c r="AK3024" s="10">
        <v>0.35086001128074401</v>
      </c>
      <c r="AL3024" s="10">
        <v>0.32316053670594802</v>
      </c>
      <c r="AM3024" s="10">
        <v>27</v>
      </c>
      <c r="AN3024" s="10">
        <v>10.199999999999999</v>
      </c>
      <c r="AO3024" s="10">
        <v>0.735545105159087</v>
      </c>
      <c r="AP3024" s="10">
        <v>0.58082769251359401</v>
      </c>
      <c r="AQ3024" s="10">
        <v>0.17481221813516001</v>
      </c>
      <c r="AR3024" s="10">
        <v>34</v>
      </c>
      <c r="AS3024" s="10">
        <v>10.3</v>
      </c>
      <c r="AT3024" s="10">
        <v>0.95757003034126897</v>
      </c>
      <c r="AU3024" s="10">
        <v>0.73243961522907597</v>
      </c>
      <c r="AV3024" s="10">
        <v>0.18951234799633501</v>
      </c>
      <c r="AW3024" s="10">
        <v>42</v>
      </c>
      <c r="AX3024" s="10">
        <v>10.4</v>
      </c>
      <c r="AY3024" s="10">
        <v>0.96811861038839897</v>
      </c>
      <c r="AZ3024" s="10">
        <v>3051</v>
      </c>
      <c r="BA3024" s="10" t="s">
        <v>796</v>
      </c>
      <c r="BB3024" s="10">
        <v>0.49230451448919199</v>
      </c>
      <c r="BC3024" s="10">
        <v>8.8614812608054594E-2</v>
      </c>
      <c r="BD3024" s="10">
        <v>8</v>
      </c>
      <c r="BE3024" s="10">
        <v>36.1</v>
      </c>
      <c r="BF3024" s="10">
        <v>0.98418332397369501</v>
      </c>
      <c r="BG3024" s="10">
        <v>0.18994659523139701</v>
      </c>
      <c r="BH3024" s="10">
        <v>0.37989319046279402</v>
      </c>
      <c r="BI3024" s="10">
        <v>6.7</v>
      </c>
      <c r="BJ3024" s="10">
        <v>36.6</v>
      </c>
      <c r="BK3024" s="10">
        <v>0.44721359549995798</v>
      </c>
      <c r="BL3024" s="10">
        <v>0.19122577118116901</v>
      </c>
      <c r="BM3024" s="10">
        <v>0.38807582975001897</v>
      </c>
      <c r="BN3024" s="10">
        <v>6.9</v>
      </c>
      <c r="BO3024" s="10">
        <v>36.200000000000003</v>
      </c>
      <c r="BP3024" s="10">
        <v>0.44200596712083401</v>
      </c>
      <c r="BQ3024" s="10">
        <v>3041</v>
      </c>
      <c r="BR3024" s="10" t="s">
        <v>740</v>
      </c>
      <c r="BS3024" s="10">
        <v>0.194794498542921</v>
      </c>
      <c r="BT3024" s="10">
        <v>7.9360721628597405E-2</v>
      </c>
      <c r="BU3024" s="10">
        <v>3.3</v>
      </c>
      <c r="BV3024" s="10">
        <v>36.799999999999997</v>
      </c>
      <c r="BW3024" s="10">
        <v>0.92609235976954796</v>
      </c>
      <c r="BX3024" s="10">
        <v>0.24198088159676301</v>
      </c>
      <c r="BY3024" s="10">
        <v>2.0741218422579699E-2</v>
      </c>
      <c r="BZ3024" s="10">
        <v>3.8</v>
      </c>
      <c r="CA3024" s="10">
        <v>36.9</v>
      </c>
      <c r="CB3024" s="10">
        <v>0.99634664904175096</v>
      </c>
      <c r="CC3024" s="10">
        <v>0.243912763312822</v>
      </c>
      <c r="CD3024" s="10">
        <v>5.1350055434278397E-2</v>
      </c>
      <c r="CE3024" s="10">
        <v>3.9</v>
      </c>
      <c r="CF3024" s="10">
        <v>36.9</v>
      </c>
      <c r="CG3024" s="10">
        <v>0.97854978498674905</v>
      </c>
      <c r="CH3024" s="10">
        <v>3039</v>
      </c>
      <c r="CI3024" s="10" t="s">
        <v>313</v>
      </c>
      <c r="CJ3024" s="10">
        <v>0.186163860896744</v>
      </c>
      <c r="CK3024" s="10">
        <v>7.8068715859924795E-2</v>
      </c>
      <c r="CL3024" s="10">
        <v>11.1</v>
      </c>
      <c r="CM3024" s="10">
        <v>10.5</v>
      </c>
      <c r="CN3024" s="10">
        <v>0.92219438182853097</v>
      </c>
      <c r="CO3024" s="10">
        <v>0.13992091357376499</v>
      </c>
      <c r="CP3024" s="10">
        <v>3.6108622857745798E-2</v>
      </c>
      <c r="CQ3024" s="10">
        <v>8.1</v>
      </c>
      <c r="CR3024" s="10">
        <v>10.3</v>
      </c>
      <c r="CS3024" s="10">
        <v>0.96827732370935804</v>
      </c>
      <c r="CT3024" s="10">
        <v>0.17371394342455801</v>
      </c>
      <c r="CU3024" s="10">
        <v>4.7921087841257301E-2</v>
      </c>
      <c r="CV3024" s="10">
        <v>10.199999999999999</v>
      </c>
      <c r="CW3024" s="10">
        <v>10.199999999999999</v>
      </c>
      <c r="CX3024" s="10">
        <v>0.96399261820607396</v>
      </c>
      <c r="CY3024" s="10">
        <v>3006</v>
      </c>
      <c r="CZ3024" s="10" t="s">
        <v>309</v>
      </c>
      <c r="DD3024" s="10">
        <v>10.3</v>
      </c>
      <c r="DE3024" s="10">
        <v>0.93</v>
      </c>
      <c r="DI3024" s="10">
        <v>10.6</v>
      </c>
      <c r="DJ3024" s="10">
        <v>0.93</v>
      </c>
      <c r="DN3024" s="10">
        <v>10.3</v>
      </c>
      <c r="DO3024" s="10">
        <v>0.93</v>
      </c>
    </row>
    <row r="3025" spans="1:119" x14ac:dyDescent="0.25">
      <c r="A3025" s="10">
        <v>3043</v>
      </c>
      <c r="R3025" s="10">
        <v>3078</v>
      </c>
      <c r="S3025" s="10" t="s">
        <v>290</v>
      </c>
      <c r="V3025" s="10" t="s">
        <v>842</v>
      </c>
      <c r="W3025" s="10">
        <v>10.5</v>
      </c>
      <c r="X3025" s="10">
        <v>0.93</v>
      </c>
      <c r="AA3025" s="10" t="s">
        <v>842</v>
      </c>
      <c r="AB3025" s="10">
        <v>10.7</v>
      </c>
      <c r="AC3025" s="10">
        <v>0.93</v>
      </c>
      <c r="AI3025" s="10">
        <v>3078</v>
      </c>
      <c r="AJ3025" s="10" t="s">
        <v>290</v>
      </c>
      <c r="AZ3025" s="10">
        <v>3052</v>
      </c>
      <c r="BA3025" s="10" t="s">
        <v>10</v>
      </c>
      <c r="BQ3025" s="10">
        <v>3042</v>
      </c>
      <c r="BR3025" s="10" t="s">
        <v>741</v>
      </c>
      <c r="BS3025" s="10">
        <v>0.23104260113880201</v>
      </c>
      <c r="BT3025" s="10">
        <v>0.101081137998226</v>
      </c>
      <c r="BU3025" s="10">
        <v>4</v>
      </c>
      <c r="BV3025" s="10">
        <v>36.4</v>
      </c>
      <c r="BW3025" s="10">
        <v>0.91615733490218898</v>
      </c>
      <c r="BX3025" s="10">
        <v>0.240559747256269</v>
      </c>
      <c r="BY3025" s="10">
        <v>8.0186582418756203E-2</v>
      </c>
      <c r="BZ3025" s="10">
        <v>4</v>
      </c>
      <c r="CA3025" s="10">
        <v>36.6</v>
      </c>
      <c r="CB3025" s="10">
        <v>0.94868329805051399</v>
      </c>
      <c r="CC3025" s="10">
        <v>0.23802842749131201</v>
      </c>
      <c r="CD3025" s="10">
        <v>8.3309949621959201E-2</v>
      </c>
      <c r="CE3025" s="10">
        <v>4</v>
      </c>
      <c r="CF3025" s="10">
        <v>36.4</v>
      </c>
      <c r="CG3025" s="10">
        <v>0.943858356366017</v>
      </c>
      <c r="CH3025" s="10">
        <v>3040</v>
      </c>
      <c r="CI3025" s="10" t="s">
        <v>318</v>
      </c>
      <c r="CJ3025" s="10">
        <v>0.1149910264141</v>
      </c>
      <c r="CK3025" s="10">
        <v>4.71758057083487E-2</v>
      </c>
      <c r="CL3025" s="10">
        <v>6.9</v>
      </c>
      <c r="CM3025" s="10">
        <v>10.4</v>
      </c>
      <c r="CN3025" s="10">
        <v>0.92516861837474595</v>
      </c>
      <c r="CO3025" s="10">
        <v>0.13818715496233899</v>
      </c>
      <c r="CP3025" s="10">
        <v>6.3778686905695006E-2</v>
      </c>
      <c r="CQ3025" s="10">
        <v>8.6999999999999993</v>
      </c>
      <c r="CR3025" s="10">
        <v>10.1</v>
      </c>
      <c r="CS3025" s="10">
        <v>0.90795938450045199</v>
      </c>
      <c r="CT3025" s="10">
        <v>0.194166674861214</v>
      </c>
      <c r="CU3025" s="10">
        <v>4.5507814420597002E-2</v>
      </c>
      <c r="CV3025" s="10">
        <v>11.4</v>
      </c>
      <c r="CW3025" s="10">
        <v>10.1</v>
      </c>
      <c r="CX3025" s="10">
        <v>0.97361631056780096</v>
      </c>
      <c r="CY3025" s="10">
        <v>3226</v>
      </c>
      <c r="CZ3025" s="10" t="s">
        <v>836</v>
      </c>
      <c r="DA3025" s="10">
        <v>-4.3</v>
      </c>
      <c r="DB3025" s="10">
        <v>2.5</v>
      </c>
      <c r="DC3025" s="10">
        <v>11.7</v>
      </c>
      <c r="DD3025" s="10">
        <v>244</v>
      </c>
      <c r="DE3025" s="10">
        <v>0.19960448214422599</v>
      </c>
      <c r="DF3025" s="10">
        <v>-4.3</v>
      </c>
      <c r="DG3025" s="10">
        <v>2.6</v>
      </c>
      <c r="DH3025" s="10">
        <v>12.3</v>
      </c>
      <c r="DI3025" s="10">
        <v>245</v>
      </c>
      <c r="DJ3025" s="10">
        <v>0.19274530403092799</v>
      </c>
      <c r="DK3025" s="10">
        <v>-4.4000000000000004</v>
      </c>
      <c r="DL3025" s="10">
        <v>2.4</v>
      </c>
      <c r="DM3025" s="10">
        <v>11.9</v>
      </c>
      <c r="DN3025" s="10">
        <v>234.8</v>
      </c>
      <c r="DO3025" s="10">
        <v>0.19274530403092799</v>
      </c>
    </row>
    <row r="3026" spans="1:119" x14ac:dyDescent="0.25">
      <c r="A3026" s="10">
        <v>3044</v>
      </c>
      <c r="R3026" s="10">
        <v>3079</v>
      </c>
      <c r="S3026" s="10" t="s">
        <v>291</v>
      </c>
      <c r="AI3026" s="10">
        <v>3079</v>
      </c>
      <c r="AJ3026" s="10" t="s">
        <v>291</v>
      </c>
      <c r="AK3026" s="10">
        <v>0.44075185434082298</v>
      </c>
      <c r="AL3026" s="10">
        <v>0.40810356883409499</v>
      </c>
      <c r="AM3026" s="10">
        <v>34</v>
      </c>
      <c r="AN3026" s="10">
        <v>10.199999999999999</v>
      </c>
      <c r="AO3026" s="10">
        <v>0.73376067401816902</v>
      </c>
      <c r="AP3026" s="10">
        <v>0.533451089015895</v>
      </c>
      <c r="AQ3026" s="10">
        <v>0.32451607915133601</v>
      </c>
      <c r="AR3026" s="10">
        <v>35</v>
      </c>
      <c r="AS3026" s="10">
        <v>10.3</v>
      </c>
      <c r="AT3026" s="10">
        <v>0.85433600511186103</v>
      </c>
      <c r="AU3026" s="10">
        <v>0.63046634819126801</v>
      </c>
      <c r="AV3026" s="10">
        <v>4.28717116770062E-4</v>
      </c>
      <c r="AW3026" s="10">
        <v>35</v>
      </c>
      <c r="AX3026" s="10">
        <v>10.4</v>
      </c>
      <c r="AY3026" s="10">
        <v>0.99999976880008001</v>
      </c>
      <c r="AZ3026" s="10">
        <v>3053</v>
      </c>
      <c r="BA3026" s="10" t="s">
        <v>11</v>
      </c>
      <c r="BQ3026" s="10">
        <v>3043</v>
      </c>
      <c r="BR3026" s="10" t="s">
        <v>742</v>
      </c>
      <c r="CH3026" s="10">
        <v>3041</v>
      </c>
      <c r="CI3026" s="10" t="s">
        <v>740</v>
      </c>
      <c r="CJ3026" s="10">
        <v>9.6076986056221697E-2</v>
      </c>
      <c r="CK3026" s="10">
        <v>0.50783549772574399</v>
      </c>
      <c r="CL3026" s="10">
        <v>8</v>
      </c>
      <c r="CM3026" s="10">
        <v>37.299999999999997</v>
      </c>
      <c r="CN3026" s="10">
        <v>0.185891668104851</v>
      </c>
      <c r="CO3026" s="10">
        <v>0.119138869278517</v>
      </c>
      <c r="CP3026" s="10">
        <v>0.56766167126822797</v>
      </c>
      <c r="CQ3026" s="10">
        <v>9.1999999999999993</v>
      </c>
      <c r="CR3026" s="10">
        <v>36.4</v>
      </c>
      <c r="CS3026" s="10">
        <v>0.20540151173226001</v>
      </c>
      <c r="CT3026" s="10">
        <v>0.106650609868247</v>
      </c>
      <c r="CU3026" s="10">
        <v>0.52697948405486805</v>
      </c>
      <c r="CV3026" s="10">
        <v>8.3000000000000007</v>
      </c>
      <c r="CW3026" s="10">
        <v>37.4</v>
      </c>
      <c r="CX3026" s="10">
        <v>0.19835950749523201</v>
      </c>
      <c r="CY3026" s="10">
        <v>3227</v>
      </c>
      <c r="CZ3026" s="10" t="s">
        <v>837</v>
      </c>
      <c r="DA3026" s="10">
        <v>-0.7</v>
      </c>
      <c r="DB3026" s="10">
        <v>3.5</v>
      </c>
      <c r="DC3026" s="10">
        <v>9.4</v>
      </c>
      <c r="DD3026" s="10">
        <v>244</v>
      </c>
      <c r="DE3026" s="10">
        <v>0.85749292571254399</v>
      </c>
      <c r="DF3026" s="10">
        <v>-0.7</v>
      </c>
      <c r="DG3026" s="10">
        <v>3.6</v>
      </c>
      <c r="DH3026" s="10">
        <v>9.3000000000000007</v>
      </c>
      <c r="DI3026" s="10">
        <v>244</v>
      </c>
      <c r="DJ3026" s="10">
        <v>0.85165831670454395</v>
      </c>
      <c r="DK3026" s="10">
        <v>-0.6</v>
      </c>
      <c r="DL3026" s="10">
        <v>3.5</v>
      </c>
      <c r="DM3026" s="10">
        <v>90</v>
      </c>
      <c r="DN3026" s="10">
        <v>233</v>
      </c>
      <c r="DO3026" s="10">
        <v>0.86662245687416894</v>
      </c>
    </row>
    <row r="3027" spans="1:119" x14ac:dyDescent="0.25">
      <c r="A3027" s="10">
        <v>3045</v>
      </c>
      <c r="R3027" s="10">
        <v>3080</v>
      </c>
      <c r="S3027" s="10" t="s">
        <v>307</v>
      </c>
      <c r="T3027" s="10">
        <v>0.118394332951371</v>
      </c>
      <c r="U3027" s="10">
        <v>4.7357733180548402E-2</v>
      </c>
      <c r="V3027" s="10">
        <v>7</v>
      </c>
      <c r="W3027" s="10">
        <v>10.5</v>
      </c>
      <c r="X3027" s="10">
        <v>0.93</v>
      </c>
      <c r="Y3027" s="10">
        <v>6.8942550344471595E-2</v>
      </c>
      <c r="Z3027" s="10">
        <v>2.7577020137788601E-2</v>
      </c>
      <c r="AA3027" s="10">
        <v>4</v>
      </c>
      <c r="AB3027" s="10">
        <v>10.7</v>
      </c>
      <c r="AC3027" s="10">
        <v>0.93</v>
      </c>
      <c r="AD3027" s="10">
        <v>5.4638581955244798E-2</v>
      </c>
      <c r="AE3027" s="10">
        <v>2.1855432782097901E-2</v>
      </c>
      <c r="AF3027" s="10">
        <v>3.2</v>
      </c>
      <c r="AG3027" s="10">
        <v>10.6</v>
      </c>
      <c r="AH3027" s="10">
        <v>0.93</v>
      </c>
      <c r="AI3027" s="10">
        <v>3080</v>
      </c>
      <c r="AJ3027" s="10" t="s">
        <v>307</v>
      </c>
      <c r="AK3027" s="10">
        <v>8.2151169802991905E-2</v>
      </c>
      <c r="AL3027" s="10">
        <v>3.2860467921196797E-2</v>
      </c>
      <c r="AM3027" s="10">
        <v>5</v>
      </c>
      <c r="AN3027" s="10">
        <v>10.199999999999999</v>
      </c>
      <c r="AO3027" s="10">
        <v>0.93</v>
      </c>
      <c r="AP3027" s="10">
        <v>8.2956573428511399E-2</v>
      </c>
      <c r="AQ3027" s="10">
        <v>3.31826293714046E-2</v>
      </c>
      <c r="AR3027" s="10">
        <v>5</v>
      </c>
      <c r="AS3027" s="10">
        <v>10.3</v>
      </c>
      <c r="AT3027" s="10">
        <v>0.93</v>
      </c>
      <c r="AU3027" s="10">
        <v>8.3761977054030906E-2</v>
      </c>
      <c r="AV3027" s="10">
        <v>3.3504790821612403E-2</v>
      </c>
      <c r="AW3027" s="10">
        <v>5</v>
      </c>
      <c r="AX3027" s="10">
        <v>10.4</v>
      </c>
      <c r="AY3027" s="10">
        <v>0.93</v>
      </c>
      <c r="AZ3027" s="10">
        <v>3054</v>
      </c>
      <c r="BA3027" s="10" t="s">
        <v>307</v>
      </c>
      <c r="BB3027" s="10">
        <v>0.29308422270739798</v>
      </c>
      <c r="BC3027" s="10">
        <v>0.12340388324522</v>
      </c>
      <c r="BD3027" s="10">
        <v>18</v>
      </c>
      <c r="BE3027" s="10">
        <v>10.199999999999999</v>
      </c>
      <c r="BF3027" s="10">
        <v>0.92163537513806504</v>
      </c>
      <c r="BG3027" s="10">
        <v>0.36679296624917401</v>
      </c>
      <c r="BH3027" s="10">
        <v>0.187869568078845</v>
      </c>
      <c r="BI3027" s="10">
        <v>23.1</v>
      </c>
      <c r="BJ3027" s="10">
        <v>10.3</v>
      </c>
      <c r="BK3027" s="10">
        <v>0.89004336485866498</v>
      </c>
      <c r="BL3027" s="10">
        <v>0.36966501274989</v>
      </c>
      <c r="BM3027" s="10">
        <v>0.19905039148070999</v>
      </c>
      <c r="BN3027" s="10">
        <v>24</v>
      </c>
      <c r="BO3027" s="10">
        <v>10.1</v>
      </c>
      <c r="BP3027" s="10">
        <v>0.88047109992217498</v>
      </c>
      <c r="BQ3027" s="10">
        <v>3044</v>
      </c>
      <c r="BR3027" s="10" t="s">
        <v>743</v>
      </c>
      <c r="BS3027" s="10">
        <v>1.9620499285678901</v>
      </c>
      <c r="BT3027" s="10">
        <v>1.2262812053549299</v>
      </c>
      <c r="BU3027" s="10">
        <v>36.299999999999997</v>
      </c>
      <c r="BV3027" s="10">
        <v>36.799999999999997</v>
      </c>
      <c r="BW3027" s="10">
        <v>0.84799830400508802</v>
      </c>
      <c r="BX3027" s="10">
        <v>1.13418095703824</v>
      </c>
      <c r="BY3027" s="10">
        <v>1.1254564881379501</v>
      </c>
      <c r="BZ3027" s="10">
        <v>25</v>
      </c>
      <c r="CA3027" s="10">
        <v>36.9</v>
      </c>
      <c r="CB3027" s="10">
        <v>0.70983163236398705</v>
      </c>
      <c r="CC3027" s="10">
        <v>1.2664189022257999</v>
      </c>
      <c r="CD3027" s="10">
        <v>0.87675154769478403</v>
      </c>
      <c r="CE3027" s="10">
        <v>24.1</v>
      </c>
      <c r="CF3027" s="10">
        <v>36.9</v>
      </c>
      <c r="CG3027" s="10">
        <v>0.82219219164377899</v>
      </c>
      <c r="CH3027" s="10">
        <v>3042</v>
      </c>
      <c r="CI3027" s="10" t="s">
        <v>741</v>
      </c>
      <c r="CJ3027" s="10">
        <v>9.5503774103040104E-2</v>
      </c>
      <c r="CK3027" s="10">
        <v>8.7545126261120099E-2</v>
      </c>
      <c r="CL3027" s="10">
        <v>2</v>
      </c>
      <c r="CM3027" s="10">
        <v>37.4</v>
      </c>
      <c r="CN3027" s="10">
        <v>0.73715414020074099</v>
      </c>
      <c r="CO3027" s="10">
        <v>0.14410379455988401</v>
      </c>
      <c r="CP3027" s="10">
        <v>0.12008649546657001</v>
      </c>
      <c r="CQ3027" s="10">
        <v>3</v>
      </c>
      <c r="CR3027" s="10">
        <v>36.1</v>
      </c>
      <c r="CS3027" s="10">
        <v>0.76822127959737596</v>
      </c>
      <c r="CT3027" s="10">
        <v>9.5503774103040104E-2</v>
      </c>
      <c r="CU3027" s="10">
        <v>8.7545126261120099E-2</v>
      </c>
      <c r="CV3027" s="10">
        <v>2</v>
      </c>
      <c r="CW3027" s="10">
        <v>37.4</v>
      </c>
      <c r="CX3027" s="10">
        <v>0.73715414020074099</v>
      </c>
      <c r="CY3027" s="10">
        <v>3007</v>
      </c>
      <c r="CZ3027" s="10" t="s">
        <v>758</v>
      </c>
      <c r="DA3027" s="10">
        <v>6.3</v>
      </c>
      <c r="DB3027" s="10">
        <v>1.5</v>
      </c>
      <c r="DC3027" s="10">
        <v>29.2</v>
      </c>
      <c r="DD3027" s="10">
        <v>123</v>
      </c>
      <c r="DE3027" s="10">
        <v>0.97014250014533199</v>
      </c>
      <c r="DF3027" s="10">
        <v>8</v>
      </c>
      <c r="DG3027" s="10">
        <v>2.1</v>
      </c>
      <c r="DH3027" s="10">
        <v>37.4</v>
      </c>
      <c r="DI3027" s="10">
        <v>126</v>
      </c>
      <c r="DJ3027" s="10">
        <v>0.97107169310380503</v>
      </c>
      <c r="DK3027" s="10">
        <v>9.1999999999999993</v>
      </c>
      <c r="DL3027" s="10">
        <v>1.8</v>
      </c>
      <c r="DM3027" s="10">
        <v>44.6</v>
      </c>
      <c r="DN3027" s="10">
        <v>120</v>
      </c>
      <c r="DO3027" s="10">
        <v>0.98058067569092</v>
      </c>
    </row>
    <row r="3028" spans="1:119" x14ac:dyDescent="0.25">
      <c r="A3028" s="10">
        <v>3046</v>
      </c>
      <c r="R3028" s="10">
        <v>3081</v>
      </c>
      <c r="S3028" s="10" t="s">
        <v>292</v>
      </c>
      <c r="T3028" s="10">
        <v>0.21861695954339899</v>
      </c>
      <c r="U3028" s="10">
        <v>0.21861695954339899</v>
      </c>
      <c r="V3028" s="10">
        <v>17</v>
      </c>
      <c r="W3028" s="10">
        <v>10.5</v>
      </c>
      <c r="X3028" s="10">
        <v>0.70710678118654802</v>
      </c>
      <c r="Y3028" s="10">
        <v>0.46584206513957599</v>
      </c>
      <c r="Z3028" s="10">
        <v>0.30350316365154201</v>
      </c>
      <c r="AA3028" s="10">
        <v>30</v>
      </c>
      <c r="AB3028" s="10">
        <v>10.7</v>
      </c>
      <c r="AC3028" s="10">
        <v>0.83786305828095198</v>
      </c>
      <c r="AD3028" s="10">
        <v>0.50827981583663195</v>
      </c>
      <c r="AE3028" s="10">
        <v>0.29465496570239502</v>
      </c>
      <c r="AF3028" s="10">
        <v>32</v>
      </c>
      <c r="AG3028" s="10">
        <v>10.6</v>
      </c>
      <c r="AH3028" s="10">
        <v>0.86514000146501402</v>
      </c>
      <c r="AI3028" s="10">
        <v>3081</v>
      </c>
      <c r="AJ3028" s="10" t="s">
        <v>292</v>
      </c>
      <c r="AK3028" s="10">
        <v>0.40303069067226399</v>
      </c>
      <c r="AL3028" s="10">
        <v>0.18066893030136</v>
      </c>
      <c r="AM3028" s="10">
        <v>25</v>
      </c>
      <c r="AN3028" s="10">
        <v>10.199999999999999</v>
      </c>
      <c r="AO3028" s="10">
        <v>0.91250932451495104</v>
      </c>
      <c r="AP3028" s="10">
        <v>0.57246780954495902</v>
      </c>
      <c r="AQ3028" s="10">
        <v>0.13739227429079001</v>
      </c>
      <c r="AR3028" s="10">
        <v>33</v>
      </c>
      <c r="AS3028" s="10">
        <v>10.3</v>
      </c>
      <c r="AT3028" s="10">
        <v>0.97238730198051704</v>
      </c>
      <c r="AU3028" s="10">
        <v>0.78919426707347695</v>
      </c>
      <c r="AV3028" s="10">
        <v>0.18505244883102201</v>
      </c>
      <c r="AW3028" s="10">
        <v>45</v>
      </c>
      <c r="AX3028" s="10">
        <v>10.4</v>
      </c>
      <c r="AY3028" s="10">
        <v>0.97359299687560097</v>
      </c>
      <c r="AZ3028" s="10">
        <v>3055</v>
      </c>
      <c r="BA3028" s="10" t="s">
        <v>294</v>
      </c>
      <c r="BB3028" s="10">
        <v>0.218334737713236</v>
      </c>
      <c r="BC3028" s="10">
        <v>0.14555649180882399</v>
      </c>
      <c r="BD3028" s="10">
        <v>15</v>
      </c>
      <c r="BE3028" s="10">
        <v>10.1</v>
      </c>
      <c r="BF3028" s="10">
        <v>0.83205029433784405</v>
      </c>
      <c r="BG3028" s="10">
        <v>0.32673887816744501</v>
      </c>
      <c r="BH3028" s="10">
        <v>0.17574591174158</v>
      </c>
      <c r="BI3028" s="10">
        <v>21</v>
      </c>
      <c r="BJ3028" s="10">
        <v>10.199999999999999</v>
      </c>
      <c r="BK3028" s="10">
        <v>0.88068524399949</v>
      </c>
      <c r="BL3028" s="10">
        <v>0.36864422953306802</v>
      </c>
      <c r="BM3028" s="10">
        <v>0.16843227728665999</v>
      </c>
      <c r="BN3028" s="10">
        <v>23.4</v>
      </c>
      <c r="BO3028" s="10">
        <v>10</v>
      </c>
      <c r="BP3028" s="10">
        <v>0.90955916733384201</v>
      </c>
      <c r="BQ3028" s="10">
        <v>3045</v>
      </c>
      <c r="BR3028" s="10" t="s">
        <v>10</v>
      </c>
      <c r="CH3028" s="10">
        <v>3043</v>
      </c>
      <c r="CI3028" s="10" t="s">
        <v>742</v>
      </c>
      <c r="CY3028" s="10">
        <v>3008</v>
      </c>
      <c r="CZ3028" s="10" t="s">
        <v>759</v>
      </c>
      <c r="DA3028" s="10">
        <v>6</v>
      </c>
      <c r="DB3028" s="10">
        <v>1.5</v>
      </c>
      <c r="DC3028" s="10">
        <v>28.5</v>
      </c>
      <c r="DD3028" s="10">
        <v>123</v>
      </c>
      <c r="DE3028" s="10">
        <v>0.97513285579146003</v>
      </c>
      <c r="DF3028" s="10">
        <v>8.4</v>
      </c>
      <c r="DG3028" s="10">
        <v>2.2000000000000002</v>
      </c>
      <c r="DH3028" s="10">
        <v>39.299999999999997</v>
      </c>
      <c r="DI3028" s="10">
        <v>126</v>
      </c>
      <c r="DJ3028" s="10">
        <v>0.97101487893476601</v>
      </c>
      <c r="DK3028" s="10">
        <v>9.6999999999999993</v>
      </c>
      <c r="DL3028" s="10">
        <v>2.1</v>
      </c>
      <c r="DM3028" s="10">
        <v>47.7</v>
      </c>
      <c r="DN3028" s="10">
        <v>120.1</v>
      </c>
      <c r="DO3028" s="10">
        <v>0.97648452768488703</v>
      </c>
    </row>
    <row r="3029" spans="1:119" x14ac:dyDescent="0.25">
      <c r="A3029" s="10">
        <v>3047</v>
      </c>
      <c r="R3029" s="10">
        <v>3082</v>
      </c>
      <c r="S3029" s="10" t="s">
        <v>294</v>
      </c>
      <c r="AI3029" s="10">
        <v>3082</v>
      </c>
      <c r="AJ3029" s="10" t="s">
        <v>294</v>
      </c>
      <c r="AK3029" s="10">
        <v>5.6215789596873997E-2</v>
      </c>
      <c r="AL3029" s="10">
        <v>5.6215789596873997E-2</v>
      </c>
      <c r="AM3029" s="10">
        <v>4.5</v>
      </c>
      <c r="AN3029" s="10">
        <v>10.199999999999999</v>
      </c>
      <c r="AO3029" s="10">
        <v>0.70710678118654802</v>
      </c>
      <c r="AP3029" s="10">
        <v>8.5178036473094201E-2</v>
      </c>
      <c r="AQ3029" s="10">
        <v>8.8115210144580208E-3</v>
      </c>
      <c r="AR3029" s="10">
        <v>4.8</v>
      </c>
      <c r="AS3029" s="10">
        <v>10.3</v>
      </c>
      <c r="AT3029" s="10">
        <v>0.99469179382655104</v>
      </c>
      <c r="AU3029" s="10">
        <v>8.6061919996024097E-2</v>
      </c>
      <c r="AV3029" s="10">
        <v>8.3285729028410391E-3</v>
      </c>
      <c r="AW3029" s="10">
        <v>4.8</v>
      </c>
      <c r="AX3029" s="10">
        <v>10.4</v>
      </c>
      <c r="AY3029" s="10">
        <v>0.99535001355529995</v>
      </c>
      <c r="AZ3029" s="10">
        <v>3056</v>
      </c>
      <c r="BA3029" s="10" t="s">
        <v>298</v>
      </c>
      <c r="BB3029" s="10">
        <v>1.24923976881942E-2</v>
      </c>
      <c r="BC3029" s="10">
        <v>1.24923976881942E-2</v>
      </c>
      <c r="BD3029" s="10">
        <v>1</v>
      </c>
      <c r="BE3029" s="10">
        <v>10.199999999999999</v>
      </c>
      <c r="BF3029" s="10">
        <v>0.70710678118654802</v>
      </c>
      <c r="BG3029" s="10">
        <v>1.26148721753334E-2</v>
      </c>
      <c r="BH3029" s="10">
        <v>1.26148721753334E-2</v>
      </c>
      <c r="BI3029" s="10">
        <v>1</v>
      </c>
      <c r="BJ3029" s="10">
        <v>10.3</v>
      </c>
      <c r="BK3029" s="10">
        <v>0.70710678118654802</v>
      </c>
      <c r="BL3029" s="10">
        <v>2.0490442447817399E-2</v>
      </c>
      <c r="BM3029" s="10">
        <v>1.6392353958253902E-2</v>
      </c>
      <c r="BN3029" s="10">
        <v>1.5</v>
      </c>
      <c r="BO3029" s="10">
        <v>10.1</v>
      </c>
      <c r="BP3029" s="10">
        <v>0.78086880944303005</v>
      </c>
      <c r="BQ3029" s="10">
        <v>3046</v>
      </c>
      <c r="BR3029" s="10" t="s">
        <v>11</v>
      </c>
      <c r="CH3029" s="10">
        <v>3044</v>
      </c>
      <c r="CI3029" s="10" t="s">
        <v>743</v>
      </c>
      <c r="CJ3029" s="10">
        <v>2.7510883500587799</v>
      </c>
      <c r="CK3029" s="10">
        <v>1.4311217174548201</v>
      </c>
      <c r="CL3029" s="10">
        <v>48</v>
      </c>
      <c r="CM3029" s="10">
        <v>37.299999999999997</v>
      </c>
      <c r="CN3029" s="10">
        <v>0.88714343133985796</v>
      </c>
      <c r="CO3029" s="10">
        <v>2.4805268555399902</v>
      </c>
      <c r="CP3029" s="10">
        <v>1.8624553799071</v>
      </c>
      <c r="CQ3029" s="10">
        <v>49.2</v>
      </c>
      <c r="CR3029" s="10">
        <v>36.4</v>
      </c>
      <c r="CS3029" s="10">
        <v>0.79968107733522498</v>
      </c>
      <c r="CT3029" s="10">
        <v>2.5890399000758499</v>
      </c>
      <c r="CU3029" s="10">
        <v>1.6020158912492799</v>
      </c>
      <c r="CV3029" s="10">
        <v>47</v>
      </c>
      <c r="CW3029" s="10">
        <v>37.4</v>
      </c>
      <c r="CX3029" s="10">
        <v>0.85037142066871896</v>
      </c>
      <c r="CY3029" s="10">
        <v>3009</v>
      </c>
      <c r="CZ3029" s="10" t="s">
        <v>760</v>
      </c>
      <c r="DA3029" s="10">
        <v>3.3</v>
      </c>
      <c r="DB3029" s="10">
        <v>1.7</v>
      </c>
      <c r="DC3029" s="10">
        <v>58</v>
      </c>
      <c r="DD3029" s="10">
        <v>36</v>
      </c>
      <c r="DE3029" s="10">
        <v>0.900271585615527</v>
      </c>
      <c r="DF3029" s="10">
        <v>3.8</v>
      </c>
      <c r="DG3029" s="10">
        <v>2.2000000000000002</v>
      </c>
      <c r="DH3029" s="10">
        <v>70</v>
      </c>
      <c r="DI3029" s="10">
        <v>37</v>
      </c>
      <c r="DJ3029" s="10">
        <v>0.85770191453684896</v>
      </c>
      <c r="DK3029" s="10">
        <v>4</v>
      </c>
      <c r="DL3029" s="10">
        <v>1.3</v>
      </c>
      <c r="DM3029" s="10">
        <v>70</v>
      </c>
      <c r="DN3029" s="10">
        <v>36.299999999999997</v>
      </c>
      <c r="DO3029" s="10">
        <v>0.95021704268926499</v>
      </c>
    </row>
    <row r="3030" spans="1:119" x14ac:dyDescent="0.25">
      <c r="A3030" s="10">
        <v>3048</v>
      </c>
      <c r="R3030" s="10">
        <v>3083</v>
      </c>
      <c r="S3030" s="10" t="s">
        <v>308</v>
      </c>
      <c r="V3030" s="10" t="s">
        <v>842</v>
      </c>
      <c r="W3030" s="10">
        <v>10.5</v>
      </c>
      <c r="X3030" s="10">
        <v>0.93</v>
      </c>
      <c r="AA3030" s="10" t="s">
        <v>842</v>
      </c>
      <c r="AB3030" s="10">
        <v>10.7</v>
      </c>
      <c r="AC3030" s="10">
        <v>0.93</v>
      </c>
      <c r="AI3030" s="10">
        <v>3083</v>
      </c>
      <c r="AJ3030" s="10" t="s">
        <v>308</v>
      </c>
      <c r="AK3030" s="10">
        <v>0.118297684516308</v>
      </c>
      <c r="AL3030" s="10">
        <v>4.7319073806523199E-2</v>
      </c>
      <c r="AM3030" s="10">
        <v>7.2</v>
      </c>
      <c r="AN3030" s="10">
        <v>10.199999999999999</v>
      </c>
      <c r="AO3030" s="10">
        <v>0.93</v>
      </c>
      <c r="AP3030" s="10">
        <v>0.21335534293782199</v>
      </c>
      <c r="AQ3030" s="10">
        <v>3.2823898913511097E-2</v>
      </c>
      <c r="AR3030" s="10">
        <v>12.1</v>
      </c>
      <c r="AS3030" s="10">
        <v>10.3</v>
      </c>
      <c r="AT3030" s="10">
        <v>0.98837169765061705</v>
      </c>
      <c r="AU3030" s="10">
        <v>0.169325281656518</v>
      </c>
      <c r="AV3030" s="10">
        <v>4.2331320414129499E-5</v>
      </c>
      <c r="AW3030" s="10">
        <v>9.4</v>
      </c>
      <c r="AX3030" s="10">
        <v>10.4</v>
      </c>
      <c r="AY3030" s="10">
        <v>0.99999996875000097</v>
      </c>
      <c r="AZ3030" s="10">
        <v>3057</v>
      </c>
      <c r="BA3030" s="10" t="s">
        <v>299</v>
      </c>
      <c r="BB3030" s="10">
        <v>4.9396950986432701E-2</v>
      </c>
      <c r="BC3030" s="10">
        <v>1.92099253836127E-2</v>
      </c>
      <c r="BD3030" s="10">
        <v>3</v>
      </c>
      <c r="BE3030" s="10">
        <v>10.199999999999999</v>
      </c>
      <c r="BF3030" s="10">
        <v>0.93200467154129596</v>
      </c>
      <c r="BG3030" s="10">
        <v>6.8906816839094803E-2</v>
      </c>
      <c r="BH3030" s="10">
        <v>1.8551835302833199E-2</v>
      </c>
      <c r="BI3030" s="10">
        <v>4</v>
      </c>
      <c r="BJ3030" s="10">
        <v>10.3</v>
      </c>
      <c r="BK3030" s="10">
        <v>0.96561575852067005</v>
      </c>
      <c r="BL3030" s="10">
        <v>8.24562856634036E-2</v>
      </c>
      <c r="BM3030" s="10">
        <v>5.6070274251114501E-2</v>
      </c>
      <c r="BN3030" s="10">
        <v>5.7</v>
      </c>
      <c r="BO3030" s="10">
        <v>10.1</v>
      </c>
      <c r="BP3030" s="10">
        <v>0.826926502069528</v>
      </c>
      <c r="BQ3030" s="10">
        <v>3047</v>
      </c>
      <c r="BR3030" s="10" t="s">
        <v>307</v>
      </c>
      <c r="BS3030" s="10">
        <v>9.4517478960659901E-2</v>
      </c>
      <c r="BT3030" s="10">
        <v>5.4529314784996098E-2</v>
      </c>
      <c r="BU3030" s="10">
        <v>6</v>
      </c>
      <c r="BV3030" s="10">
        <v>10.5</v>
      </c>
      <c r="BW3030" s="10">
        <v>0.86618558604859996</v>
      </c>
      <c r="BX3030" s="10">
        <v>0.12978996748664501</v>
      </c>
      <c r="BY3030" s="10">
        <v>0.100123689203983</v>
      </c>
      <c r="BZ3030" s="10">
        <v>9.1</v>
      </c>
      <c r="CA3030" s="10">
        <v>10.4</v>
      </c>
      <c r="CB3030" s="10">
        <v>0.79178225556347204</v>
      </c>
      <c r="CC3030" s="10">
        <v>0.12567056361773801</v>
      </c>
      <c r="CD3030" s="10">
        <v>6.2835281808869006E-2</v>
      </c>
      <c r="CE3030" s="10">
        <v>7.8</v>
      </c>
      <c r="CF3030" s="10">
        <v>10.4</v>
      </c>
      <c r="CG3030" s="10">
        <v>0.89442719099991597</v>
      </c>
      <c r="CH3030" s="10">
        <v>3045</v>
      </c>
      <c r="CI3030" s="10" t="s">
        <v>10</v>
      </c>
      <c r="CY3030" s="10">
        <v>3010</v>
      </c>
      <c r="CZ3030" s="10" t="s">
        <v>761</v>
      </c>
      <c r="DA3030" s="10">
        <v>3.6</v>
      </c>
      <c r="DB3030" s="10">
        <v>1.9</v>
      </c>
      <c r="DC3030" s="10">
        <v>63</v>
      </c>
      <c r="DD3030" s="10">
        <v>36</v>
      </c>
      <c r="DE3030" s="10">
        <v>0.88784380136610297</v>
      </c>
      <c r="DF3030" s="10">
        <v>4.3</v>
      </c>
      <c r="DG3030" s="10">
        <v>2.2999999999999998</v>
      </c>
      <c r="DH3030" s="10">
        <v>75</v>
      </c>
      <c r="DI3030" s="10">
        <v>37</v>
      </c>
      <c r="DJ3030" s="10">
        <v>0.86782777518785104</v>
      </c>
      <c r="DK3030" s="10">
        <v>4.5</v>
      </c>
      <c r="DL3030" s="10">
        <v>2.6</v>
      </c>
      <c r="DM3030" s="10">
        <v>88</v>
      </c>
      <c r="DN3030" s="10">
        <v>35.4</v>
      </c>
      <c r="DO3030" s="10">
        <v>0.86547731860631705</v>
      </c>
    </row>
    <row r="3031" spans="1:119" x14ac:dyDescent="0.25">
      <c r="A3031" s="10">
        <v>3049</v>
      </c>
      <c r="R3031" s="10">
        <v>3084</v>
      </c>
      <c r="S3031" s="10" t="s">
        <v>311</v>
      </c>
      <c r="V3031" s="10" t="s">
        <v>843</v>
      </c>
      <c r="W3031" s="10">
        <v>10.5</v>
      </c>
      <c r="X3031" s="10">
        <v>0.93</v>
      </c>
      <c r="AA3031" s="10" t="s">
        <v>843</v>
      </c>
      <c r="AB3031" s="10">
        <v>10.5</v>
      </c>
      <c r="AC3031" s="10">
        <v>0.93</v>
      </c>
      <c r="AF3031" s="10" t="s">
        <v>843</v>
      </c>
      <c r="AG3031" s="10">
        <v>10.5</v>
      </c>
      <c r="AH3031" s="10">
        <v>0.93</v>
      </c>
      <c r="AI3031" s="10">
        <v>3084</v>
      </c>
      <c r="AJ3031" s="10" t="s">
        <v>311</v>
      </c>
      <c r="AM3031" s="10" t="s">
        <v>843</v>
      </c>
      <c r="AN3031" s="10">
        <v>10.199999999999999</v>
      </c>
      <c r="AO3031" s="10">
        <v>0.93</v>
      </c>
      <c r="AR3031" s="10" t="s">
        <v>843</v>
      </c>
      <c r="AS3031" s="10">
        <v>10.3</v>
      </c>
      <c r="AT3031" s="10">
        <v>0.93</v>
      </c>
      <c r="AW3031" s="10" t="s">
        <v>843</v>
      </c>
      <c r="AX3031" s="10">
        <v>10.4</v>
      </c>
      <c r="AY3031" s="10">
        <v>0.93</v>
      </c>
      <c r="AZ3031" s="10">
        <v>3058</v>
      </c>
      <c r="BA3031" s="10" t="s">
        <v>321</v>
      </c>
      <c r="BL3031" s="10">
        <v>1.2886458008312399E-2</v>
      </c>
      <c r="BM3031" s="10">
        <v>5.1545832033249601E-3</v>
      </c>
      <c r="BN3031" s="10">
        <v>0.8</v>
      </c>
      <c r="BO3031" s="10">
        <v>10</v>
      </c>
      <c r="BP3031" s="10">
        <v>0.93</v>
      </c>
      <c r="BQ3031" s="10">
        <v>3048</v>
      </c>
      <c r="BR3031" s="10" t="s">
        <v>298</v>
      </c>
      <c r="BV3031" s="10">
        <v>10.5</v>
      </c>
      <c r="BW3031" s="10">
        <v>0.93</v>
      </c>
      <c r="CA3031" s="10">
        <v>10.4</v>
      </c>
      <c r="CB3031" s="10">
        <v>0.93</v>
      </c>
      <c r="CF3031" s="10">
        <v>10.199999999999999</v>
      </c>
      <c r="CG3031" s="10">
        <v>0.93</v>
      </c>
      <c r="CH3031" s="10">
        <v>3046</v>
      </c>
      <c r="CI3031" s="10" t="s">
        <v>11</v>
      </c>
      <c r="CY3031" s="10">
        <v>3011</v>
      </c>
      <c r="CZ3031" s="10" t="s">
        <v>762</v>
      </c>
      <c r="DA3031" s="10">
        <v>0.12</v>
      </c>
      <c r="DB3031" s="10">
        <v>0.06</v>
      </c>
      <c r="DC3031" s="10">
        <v>2</v>
      </c>
      <c r="DD3031" s="10">
        <v>36</v>
      </c>
      <c r="DE3031" s="10">
        <v>0.89442719099991597</v>
      </c>
      <c r="DF3031" s="10">
        <v>0.14000000000000001</v>
      </c>
      <c r="DG3031" s="10">
        <v>0.06</v>
      </c>
      <c r="DH3031" s="10">
        <v>2</v>
      </c>
      <c r="DI3031" s="10">
        <v>37</v>
      </c>
      <c r="DJ3031" s="10">
        <v>0.91914503001805803</v>
      </c>
      <c r="DK3031" s="10">
        <v>0.14000000000000001</v>
      </c>
      <c r="DL3031" s="10">
        <v>0.1</v>
      </c>
      <c r="DM3031" s="10">
        <v>3</v>
      </c>
      <c r="DN3031" s="10">
        <v>35.4</v>
      </c>
      <c r="DO3031" s="10">
        <v>0.89442719099991597</v>
      </c>
    </row>
    <row r="3032" spans="1:119" x14ac:dyDescent="0.25">
      <c r="A3032" s="10">
        <v>3050</v>
      </c>
      <c r="R3032" s="10">
        <v>3085</v>
      </c>
      <c r="S3032" s="10" t="s">
        <v>317</v>
      </c>
      <c r="V3032" s="10" t="s">
        <v>843</v>
      </c>
      <c r="W3032" s="10">
        <v>10.5</v>
      </c>
      <c r="X3032" s="10">
        <v>0.93</v>
      </c>
      <c r="AA3032" s="10" t="s">
        <v>843</v>
      </c>
      <c r="AB3032" s="10">
        <v>10.5</v>
      </c>
      <c r="AC3032" s="10">
        <v>0.93</v>
      </c>
      <c r="AF3032" s="10" t="s">
        <v>843</v>
      </c>
      <c r="AG3032" s="10">
        <v>10.5</v>
      </c>
      <c r="AH3032" s="10">
        <v>0.93</v>
      </c>
      <c r="AI3032" s="10">
        <v>3085</v>
      </c>
      <c r="AJ3032" s="10" t="s">
        <v>317</v>
      </c>
      <c r="AM3032" s="10" t="s">
        <v>843</v>
      </c>
      <c r="AN3032" s="10">
        <v>10.199999999999999</v>
      </c>
      <c r="AO3032" s="10">
        <v>0.93</v>
      </c>
      <c r="AR3032" s="10" t="s">
        <v>843</v>
      </c>
      <c r="AS3032" s="10">
        <v>10.3</v>
      </c>
      <c r="AT3032" s="10">
        <v>0.93</v>
      </c>
      <c r="AW3032" s="10" t="s">
        <v>843</v>
      </c>
      <c r="AX3032" s="10">
        <v>10.4</v>
      </c>
      <c r="AY3032" s="10">
        <v>0.93</v>
      </c>
      <c r="AZ3032" s="10">
        <v>3059</v>
      </c>
      <c r="BA3032" s="10" t="s">
        <v>747</v>
      </c>
      <c r="BB3032" s="10">
        <v>0.63185570121252099</v>
      </c>
      <c r="BC3032" s="10">
        <v>0.107043789381886</v>
      </c>
      <c r="BD3032" s="10">
        <v>10</v>
      </c>
      <c r="BE3032" s="10">
        <v>37</v>
      </c>
      <c r="BF3032" s="10">
        <v>0.98595151130823999</v>
      </c>
      <c r="BG3032" s="10">
        <v>0.64022379804260798</v>
      </c>
      <c r="BH3032" s="10">
        <v>0.10949195595978101</v>
      </c>
      <c r="BI3032" s="10">
        <v>10</v>
      </c>
      <c r="BJ3032" s="10">
        <v>37.5</v>
      </c>
      <c r="BK3032" s="10">
        <v>0.98568901904401096</v>
      </c>
      <c r="BL3032" s="10">
        <v>0.61271246403233703</v>
      </c>
      <c r="BM3032" s="10">
        <v>0.187838857586556</v>
      </c>
      <c r="BN3032" s="10">
        <v>10</v>
      </c>
      <c r="BO3032" s="10">
        <v>37</v>
      </c>
      <c r="BP3032" s="10">
        <v>0.95608028660786104</v>
      </c>
      <c r="BQ3032" s="10">
        <v>3049</v>
      </c>
      <c r="BR3032" s="10" t="s">
        <v>300</v>
      </c>
      <c r="BS3032" s="10">
        <v>5.3679549178434802E-2</v>
      </c>
      <c r="BT3032" s="10">
        <v>2.6839774589217401E-2</v>
      </c>
      <c r="BU3032" s="10">
        <v>3.3</v>
      </c>
      <c r="BV3032" s="10">
        <v>10.5</v>
      </c>
      <c r="BW3032" s="10">
        <v>0.89442719099991597</v>
      </c>
      <c r="BX3032" s="10">
        <v>8.1396632391677506E-2</v>
      </c>
      <c r="BY3032" s="10">
        <v>3.8556299553952497E-2</v>
      </c>
      <c r="BZ3032" s="10">
        <v>5</v>
      </c>
      <c r="CA3032" s="10">
        <v>10.4</v>
      </c>
      <c r="CB3032" s="10">
        <v>0.90373783889353898</v>
      </c>
      <c r="CC3032" s="10">
        <v>8.7153613350221995E-2</v>
      </c>
      <c r="CD3032" s="10">
        <v>2.9051204450074E-2</v>
      </c>
      <c r="CE3032" s="10">
        <v>5.2</v>
      </c>
      <c r="CF3032" s="10">
        <v>10.199999999999999</v>
      </c>
      <c r="CG3032" s="10">
        <v>0.94868329805051399</v>
      </c>
      <c r="CH3032" s="10">
        <v>3047</v>
      </c>
      <c r="CI3032" s="10" t="s">
        <v>307</v>
      </c>
      <c r="CJ3032" s="10">
        <v>1.5940717096117801E-2</v>
      </c>
      <c r="CK3032" s="10">
        <v>9.1089811977815901E-3</v>
      </c>
      <c r="CL3032" s="10">
        <v>1</v>
      </c>
      <c r="CM3032" s="10">
        <v>10.6</v>
      </c>
      <c r="CN3032" s="10">
        <v>0.86824314212445897</v>
      </c>
      <c r="CO3032" s="10">
        <v>2.16853906156621E-2</v>
      </c>
      <c r="CP3032" s="10">
        <v>1.23916517803783E-2</v>
      </c>
      <c r="CQ3032" s="10">
        <v>1.4</v>
      </c>
      <c r="CR3032" s="10">
        <v>10.3</v>
      </c>
      <c r="CS3032" s="10">
        <v>0.86824314212445897</v>
      </c>
      <c r="CT3032" s="10">
        <v>3.0573092317365502E-2</v>
      </c>
      <c r="CU3032" s="10">
        <v>1.7470338467065999E-2</v>
      </c>
      <c r="CV3032" s="10">
        <v>1.9</v>
      </c>
      <c r="CW3032" s="10">
        <v>10.7</v>
      </c>
      <c r="CX3032" s="10">
        <v>0.86824314212445897</v>
      </c>
      <c r="CY3032" s="10">
        <v>3012</v>
      </c>
      <c r="CZ3032" s="10" t="s">
        <v>763</v>
      </c>
      <c r="DA3032" s="10">
        <v>0.8</v>
      </c>
      <c r="DB3032" s="10">
        <v>0.3</v>
      </c>
      <c r="DC3032" s="10">
        <v>13</v>
      </c>
      <c r="DD3032" s="10">
        <v>36</v>
      </c>
      <c r="DE3032" s="10">
        <v>0.95682043992663801</v>
      </c>
      <c r="DF3032" s="10">
        <v>1</v>
      </c>
      <c r="DG3032" s="10">
        <v>0.3</v>
      </c>
      <c r="DH3032" s="10">
        <v>16</v>
      </c>
      <c r="DI3032" s="10">
        <v>37</v>
      </c>
      <c r="DJ3032" s="10">
        <v>0.92974096910815196</v>
      </c>
      <c r="DK3032" s="10">
        <v>1</v>
      </c>
      <c r="DL3032" s="10">
        <v>0.3</v>
      </c>
      <c r="DM3032" s="10">
        <v>16</v>
      </c>
      <c r="DN3032" s="10">
        <v>35.4</v>
      </c>
      <c r="DO3032" s="10">
        <v>0.97302105518729398</v>
      </c>
    </row>
    <row r="3033" spans="1:119" x14ac:dyDescent="0.25">
      <c r="A3033" s="10">
        <v>3051</v>
      </c>
      <c r="R3033" s="10">
        <v>3086</v>
      </c>
      <c r="S3033" s="10" t="s">
        <v>318</v>
      </c>
      <c r="AI3033" s="10">
        <v>3086</v>
      </c>
      <c r="AJ3033" s="10" t="s">
        <v>318</v>
      </c>
      <c r="AZ3033" s="10">
        <v>3060</v>
      </c>
      <c r="BA3033" s="10" t="s">
        <v>748</v>
      </c>
      <c r="BB3033" s="10">
        <v>0.12718200162940299</v>
      </c>
      <c r="BC3033" s="10">
        <v>1.5897750203675402E-2</v>
      </c>
      <c r="BD3033" s="10">
        <v>2</v>
      </c>
      <c r="BE3033" s="10">
        <v>37</v>
      </c>
      <c r="BF3033" s="10">
        <v>0.99227787671366796</v>
      </c>
      <c r="BG3033" s="10">
        <v>0.25958238691775698</v>
      </c>
      <c r="BH3033" s="10">
        <v>1.0815932788239901E-2</v>
      </c>
      <c r="BI3033" s="10">
        <v>4</v>
      </c>
      <c r="BJ3033" s="10">
        <v>37.5</v>
      </c>
      <c r="BK3033" s="10">
        <v>0.999133073092352</v>
      </c>
      <c r="BL3033" s="10">
        <v>0.25095528633689401</v>
      </c>
      <c r="BM3033" s="10">
        <v>5.2282351320186202E-2</v>
      </c>
      <c r="BN3033" s="10">
        <v>4</v>
      </c>
      <c r="BO3033" s="10">
        <v>37</v>
      </c>
      <c r="BP3033" s="10">
        <v>0.97898041973760497</v>
      </c>
      <c r="BQ3033" s="10">
        <v>3050</v>
      </c>
      <c r="BR3033" s="10" t="s">
        <v>795</v>
      </c>
      <c r="BS3033" s="10">
        <v>0.28703728399610201</v>
      </c>
      <c r="BT3033" s="10">
        <v>0.66849472720144698</v>
      </c>
      <c r="BU3033" s="10">
        <v>11.7</v>
      </c>
      <c r="BV3033" s="10">
        <v>35.9</v>
      </c>
      <c r="BW3033" s="10">
        <v>0.39454575430947503</v>
      </c>
      <c r="BX3033" s="10">
        <v>0.348328464711608</v>
      </c>
      <c r="BY3033" s="10">
        <v>0.66926030860320096</v>
      </c>
      <c r="BZ3033" s="10">
        <v>12.1</v>
      </c>
      <c r="CA3033" s="10">
        <v>36</v>
      </c>
      <c r="CB3033" s="10">
        <v>0.46167936838304902</v>
      </c>
      <c r="CC3033" s="10">
        <v>0.28521633564635901</v>
      </c>
      <c r="CD3033" s="10">
        <v>0.64722168473596897</v>
      </c>
      <c r="CE3033" s="10">
        <v>11.4</v>
      </c>
      <c r="CF3033" s="10">
        <v>35.82</v>
      </c>
      <c r="CG3033" s="10">
        <v>0.40325831928331701</v>
      </c>
      <c r="CH3033" s="10">
        <v>3048</v>
      </c>
      <c r="CI3033" s="10" t="s">
        <v>298</v>
      </c>
      <c r="CM3033" s="10">
        <v>10.6</v>
      </c>
      <c r="CN3033" s="10">
        <v>0.93</v>
      </c>
      <c r="CR3033" s="10">
        <v>10.3</v>
      </c>
      <c r="CS3033" s="10">
        <v>0.93</v>
      </c>
      <c r="CW3033" s="10">
        <v>10.7</v>
      </c>
      <c r="CX3033" s="10">
        <v>0.93</v>
      </c>
      <c r="CY3033" s="10">
        <v>3013</v>
      </c>
      <c r="CZ3033" s="10" t="s">
        <v>764</v>
      </c>
      <c r="DA3033" s="10">
        <v>0.3</v>
      </c>
      <c r="DB3033" s="10">
        <v>0.2</v>
      </c>
      <c r="DC3033" s="10">
        <v>5</v>
      </c>
      <c r="DD3033" s="10">
        <v>36</v>
      </c>
      <c r="DE3033" s="10">
        <v>0.79616219412310296</v>
      </c>
      <c r="DF3033" s="10">
        <v>0.3</v>
      </c>
      <c r="DG3033" s="10">
        <v>0.2</v>
      </c>
      <c r="DH3033" s="10">
        <v>6</v>
      </c>
      <c r="DI3033" s="10">
        <v>37</v>
      </c>
      <c r="DJ3033" s="10">
        <v>0.77794118020372205</v>
      </c>
      <c r="DK3033" s="10">
        <v>0.3</v>
      </c>
      <c r="DL3033" s="10">
        <v>0.2</v>
      </c>
      <c r="DM3033" s="10">
        <v>6</v>
      </c>
      <c r="DN3033" s="10">
        <v>36.299999999999997</v>
      </c>
      <c r="DO3033" s="10">
        <v>0.85165831670454395</v>
      </c>
    </row>
    <row r="3034" spans="1:119" x14ac:dyDescent="0.25">
      <c r="A3034" s="10">
        <v>3052</v>
      </c>
      <c r="R3034" s="10">
        <v>3087</v>
      </c>
      <c r="S3034" s="10" t="s">
        <v>768</v>
      </c>
      <c r="W3034" s="10">
        <v>119</v>
      </c>
      <c r="X3034" s="10">
        <v>0.9</v>
      </c>
      <c r="Z3034" s="10">
        <v>0</v>
      </c>
      <c r="AB3034" s="10">
        <v>119</v>
      </c>
      <c r="AG3034" s="10">
        <v>119</v>
      </c>
      <c r="AH3034" s="10">
        <v>0.9</v>
      </c>
      <c r="AI3034" s="10">
        <v>3087</v>
      </c>
      <c r="AJ3034" s="10" t="s">
        <v>768</v>
      </c>
      <c r="AN3034" s="10">
        <v>118</v>
      </c>
      <c r="AO3034" s="10">
        <v>0.9</v>
      </c>
      <c r="AQ3034" s="10">
        <v>0</v>
      </c>
      <c r="AS3034" s="10">
        <v>117.5</v>
      </c>
      <c r="AX3034" s="10">
        <v>119.7</v>
      </c>
      <c r="AY3034" s="10">
        <v>0.9</v>
      </c>
      <c r="AZ3034" s="10">
        <v>3061</v>
      </c>
      <c r="BA3034" s="10" t="s">
        <v>749</v>
      </c>
      <c r="BB3034" s="10">
        <v>6.7226662605653296</v>
      </c>
      <c r="BC3034" s="10">
        <v>0.29228983741588399</v>
      </c>
      <c r="BD3034" s="10">
        <v>105</v>
      </c>
      <c r="BE3034" s="10">
        <v>37</v>
      </c>
      <c r="BF3034" s="10">
        <v>0.99905615835506001</v>
      </c>
      <c r="BG3034" s="10">
        <v>6.4937872915048098</v>
      </c>
      <c r="BH3034" s="10">
        <v>0.13500597279635801</v>
      </c>
      <c r="BI3034" s="10">
        <v>100</v>
      </c>
      <c r="BJ3034" s="10">
        <v>37.5</v>
      </c>
      <c r="BK3034" s="10">
        <v>0.99978395754945903</v>
      </c>
      <c r="BL3034" s="10">
        <v>6.6048602006576003</v>
      </c>
      <c r="BM3034" s="10">
        <v>1.2866610780501799</v>
      </c>
      <c r="BN3034" s="10">
        <v>105</v>
      </c>
      <c r="BO3034" s="10">
        <v>37</v>
      </c>
      <c r="BP3034" s="10">
        <v>0.98154898708095495</v>
      </c>
      <c r="BQ3034" s="10">
        <v>3051</v>
      </c>
      <c r="BR3034" s="10" t="s">
        <v>796</v>
      </c>
      <c r="BS3034" s="10">
        <v>0.241092102281045</v>
      </c>
      <c r="BT3034" s="10">
        <v>0.34260456639937997</v>
      </c>
      <c r="BU3034" s="10">
        <v>6.7</v>
      </c>
      <c r="BV3034" s="10">
        <v>36.1</v>
      </c>
      <c r="BW3034" s="10">
        <v>0.57549340617461398</v>
      </c>
      <c r="BX3034" s="10">
        <v>0.243231417243197</v>
      </c>
      <c r="BY3034" s="10">
        <v>0.330545259330499</v>
      </c>
      <c r="BZ3034" s="10">
        <v>6.6</v>
      </c>
      <c r="CA3034" s="10">
        <v>35.9</v>
      </c>
      <c r="CB3034" s="10">
        <v>0.59268052764722601</v>
      </c>
      <c r="CC3034" s="10">
        <v>0.235595569497251</v>
      </c>
      <c r="CD3034" s="10">
        <v>0.32620925007311602</v>
      </c>
      <c r="CE3034" s="10">
        <v>6.6</v>
      </c>
      <c r="CF3034" s="10">
        <v>35.200000000000003</v>
      </c>
      <c r="CG3034" s="10">
        <v>0.585490553844358</v>
      </c>
      <c r="CH3034" s="10">
        <v>3049</v>
      </c>
      <c r="CI3034" s="10" t="s">
        <v>300</v>
      </c>
      <c r="CJ3034" s="10">
        <v>9.8922175619364006E-2</v>
      </c>
      <c r="CK3034" s="10">
        <v>7.9137740495491202E-2</v>
      </c>
      <c r="CL3034" s="10">
        <v>6.9</v>
      </c>
      <c r="CM3034" s="10">
        <v>10.6</v>
      </c>
      <c r="CN3034" s="10">
        <v>0.78086880944303005</v>
      </c>
      <c r="CO3034" s="10">
        <v>0.1146227789685</v>
      </c>
      <c r="CP3034" s="10">
        <v>6.5498730839142802E-2</v>
      </c>
      <c r="CQ3034" s="10">
        <v>7.4</v>
      </c>
      <c r="CR3034" s="10">
        <v>10.3</v>
      </c>
      <c r="CS3034" s="10">
        <v>0.86824314212445897</v>
      </c>
      <c r="CT3034" s="10">
        <v>0.106823021201325</v>
      </c>
      <c r="CU3034" s="10">
        <v>6.3302531082266703E-2</v>
      </c>
      <c r="CV3034" s="10">
        <v>6.7</v>
      </c>
      <c r="CW3034" s="10">
        <v>10.7</v>
      </c>
      <c r="CX3034" s="10">
        <v>0.86029153363417399</v>
      </c>
      <c r="CY3034" s="10">
        <v>3014</v>
      </c>
      <c r="CZ3034" s="10" t="s">
        <v>765</v>
      </c>
      <c r="DA3034" s="10">
        <v>0.01</v>
      </c>
      <c r="DB3034" s="10">
        <v>0.04</v>
      </c>
      <c r="DC3034" s="10">
        <v>1</v>
      </c>
      <c r="DD3034" s="10">
        <v>36</v>
      </c>
      <c r="DE3034" s="10">
        <v>0.242535625036333</v>
      </c>
      <c r="DF3034" s="10">
        <v>0</v>
      </c>
      <c r="DG3034" s="10">
        <v>0</v>
      </c>
      <c r="DH3034" s="10">
        <v>1</v>
      </c>
      <c r="DI3034" s="10">
        <v>37</v>
      </c>
      <c r="DJ3034" s="10">
        <v>0.242535625036333</v>
      </c>
      <c r="DK3034" s="10">
        <v>0.01</v>
      </c>
      <c r="DL3034" s="10">
        <v>0.05</v>
      </c>
      <c r="DM3034" s="10">
        <v>1</v>
      </c>
      <c r="DN3034" s="10">
        <v>35.4</v>
      </c>
      <c r="DO3034" s="10">
        <v>0.242535625036333</v>
      </c>
    </row>
    <row r="3035" spans="1:119" x14ac:dyDescent="0.25">
      <c r="A3035" s="10">
        <v>3053</v>
      </c>
      <c r="R3035" s="10">
        <v>3088</v>
      </c>
      <c r="S3035" s="10" t="s">
        <v>769</v>
      </c>
      <c r="T3035" s="10">
        <v>0</v>
      </c>
      <c r="U3035" s="10">
        <v>0</v>
      </c>
      <c r="W3035" s="10">
        <v>119</v>
      </c>
      <c r="Y3035" s="10">
        <v>0</v>
      </c>
      <c r="Z3035" s="10">
        <v>0</v>
      </c>
      <c r="AB3035" s="10">
        <v>119</v>
      </c>
      <c r="AD3035" s="10">
        <v>0</v>
      </c>
      <c r="AE3035" s="10">
        <v>0</v>
      </c>
      <c r="AG3035" s="10">
        <v>119</v>
      </c>
      <c r="AI3035" s="10">
        <v>3088</v>
      </c>
      <c r="AJ3035" s="10" t="s">
        <v>769</v>
      </c>
      <c r="AK3035" s="10">
        <v>0.87049820770636199</v>
      </c>
      <c r="AL3035" s="10">
        <v>4.8273082427352803</v>
      </c>
      <c r="AM3035" s="10">
        <v>24</v>
      </c>
      <c r="AN3035" s="10">
        <v>118</v>
      </c>
      <c r="AO3035" s="10">
        <v>0.17746552773600099</v>
      </c>
      <c r="AP3035" s="10">
        <v>1.0397752868840699</v>
      </c>
      <c r="AQ3035" s="10">
        <v>4.9389326126993298</v>
      </c>
      <c r="AR3035" s="10">
        <v>24.8</v>
      </c>
      <c r="AS3035" s="10">
        <v>117.5</v>
      </c>
      <c r="AT3035" s="10">
        <v>0.20601048104984199</v>
      </c>
      <c r="AU3035" s="10">
        <v>1.0417365748545699</v>
      </c>
      <c r="AV3035" s="10">
        <v>5.0350601117970903</v>
      </c>
      <c r="AW3035" s="10">
        <v>24.8</v>
      </c>
      <c r="AX3035" s="10">
        <v>119.7</v>
      </c>
      <c r="AY3035" s="10">
        <v>0.20260560403595201</v>
      </c>
      <c r="AZ3035" s="10">
        <v>3062</v>
      </c>
      <c r="BA3035" s="10" t="s">
        <v>10</v>
      </c>
      <c r="BQ3035" s="10">
        <v>3052</v>
      </c>
      <c r="BR3035" s="10" t="s">
        <v>10</v>
      </c>
      <c r="CH3035" s="10">
        <v>3050</v>
      </c>
      <c r="CI3035" s="10" t="s">
        <v>795</v>
      </c>
      <c r="CJ3035" s="10">
        <v>0.130545143531451</v>
      </c>
      <c r="CK3035" s="10">
        <v>0.56340535629363098</v>
      </c>
      <c r="CL3035" s="10">
        <v>9</v>
      </c>
      <c r="CM3035" s="10">
        <v>37.1</v>
      </c>
      <c r="CN3035" s="10">
        <v>0.22572708523294899</v>
      </c>
      <c r="CO3035" s="10">
        <v>0.21291642593701501</v>
      </c>
      <c r="CP3035" s="10">
        <v>0.53938827904043696</v>
      </c>
      <c r="CQ3035" s="10">
        <v>9</v>
      </c>
      <c r="CR3035" s="10">
        <v>37.200000000000003</v>
      </c>
      <c r="CS3035" s="10">
        <v>0.36716653473604799</v>
      </c>
      <c r="CT3035" s="10">
        <v>0.23910260672122499</v>
      </c>
      <c r="CU3035" s="10">
        <v>0.57016775448907397</v>
      </c>
      <c r="CV3035" s="10">
        <v>9.6999999999999993</v>
      </c>
      <c r="CW3035" s="10">
        <v>36.799999999999997</v>
      </c>
      <c r="CX3035" s="10">
        <v>0.38672667625067397</v>
      </c>
      <c r="CY3035" s="10">
        <v>3015</v>
      </c>
      <c r="CZ3035" s="10" t="s">
        <v>766</v>
      </c>
      <c r="DA3035" s="10">
        <v>0.6</v>
      </c>
      <c r="DB3035" s="10">
        <v>0.2</v>
      </c>
      <c r="DC3035" s="10">
        <v>10</v>
      </c>
      <c r="DD3035" s="10">
        <v>36</v>
      </c>
      <c r="DE3035" s="10">
        <v>0.59136366362751702</v>
      </c>
      <c r="DF3035" s="10">
        <v>0.3</v>
      </c>
      <c r="DG3035" s="10">
        <v>0.3</v>
      </c>
      <c r="DH3035" s="10">
        <v>7</v>
      </c>
      <c r="DI3035" s="10">
        <v>37</v>
      </c>
      <c r="DJ3035" s="10">
        <v>0.71898837604911203</v>
      </c>
      <c r="DK3035" s="10">
        <v>0.7</v>
      </c>
      <c r="DL3035" s="10">
        <v>0.2</v>
      </c>
      <c r="DM3035" s="10">
        <v>12</v>
      </c>
      <c r="DN3035" s="10">
        <v>35.4</v>
      </c>
      <c r="DO3035" s="10">
        <v>0.80274384795445297</v>
      </c>
    </row>
    <row r="3036" spans="1:119" x14ac:dyDescent="0.25">
      <c r="A3036" s="10">
        <v>3054</v>
      </c>
      <c r="R3036" s="10">
        <v>3089</v>
      </c>
      <c r="S3036" s="10" t="s">
        <v>44</v>
      </c>
      <c r="AI3036" s="10">
        <v>3089</v>
      </c>
      <c r="AJ3036" s="10" t="s">
        <v>44</v>
      </c>
      <c r="AZ3036" s="10">
        <v>3063</v>
      </c>
      <c r="BA3036" s="10" t="s">
        <v>11</v>
      </c>
      <c r="BQ3036" s="10">
        <v>3053</v>
      </c>
      <c r="BR3036" s="10" t="s">
        <v>11</v>
      </c>
      <c r="CH3036" s="10">
        <v>3051</v>
      </c>
      <c r="CI3036" s="10" t="s">
        <v>796</v>
      </c>
      <c r="CJ3036" s="10">
        <v>1.34923490247514E-2</v>
      </c>
      <c r="CK3036" s="10">
        <v>0.38115885994922699</v>
      </c>
      <c r="CL3036" s="10">
        <v>6</v>
      </c>
      <c r="CM3036" s="10">
        <v>36.700000000000003</v>
      </c>
      <c r="CN3036" s="10">
        <v>3.5376073303545003E-2</v>
      </c>
      <c r="CO3036" s="10">
        <v>1.42047652041995E-2</v>
      </c>
      <c r="CP3036" s="10">
        <v>0.39063104311548602</v>
      </c>
      <c r="CQ3036" s="10">
        <v>6.2</v>
      </c>
      <c r="CR3036" s="10">
        <v>36.4</v>
      </c>
      <c r="CS3036" s="10">
        <v>3.6339618107143E-2</v>
      </c>
      <c r="CT3036" s="10">
        <v>1.39609421569267E-2</v>
      </c>
      <c r="CU3036" s="10">
        <v>0.38741614485471598</v>
      </c>
      <c r="CV3036" s="10">
        <v>6.2</v>
      </c>
      <c r="CW3036" s="10">
        <v>36.1</v>
      </c>
      <c r="CX3036" s="10">
        <v>3.60126606757325E-2</v>
      </c>
      <c r="CY3036" s="10">
        <v>3016</v>
      </c>
      <c r="CZ3036" s="10" t="s">
        <v>767</v>
      </c>
      <c r="DA3036" s="10">
        <v>0.2</v>
      </c>
      <c r="DB3036" s="10">
        <v>0.3</v>
      </c>
      <c r="DC3036" s="10">
        <v>6</v>
      </c>
      <c r="DD3036" s="10">
        <v>36</v>
      </c>
      <c r="DE3036" s="10">
        <v>0.92501981837845304</v>
      </c>
      <c r="DF3036" s="10">
        <v>0.7</v>
      </c>
      <c r="DG3036" s="10">
        <v>0.1</v>
      </c>
      <c r="DH3036" s="10">
        <v>11</v>
      </c>
      <c r="DI3036" s="10">
        <v>37</v>
      </c>
      <c r="DJ3036" s="10">
        <v>0.96508127459053505</v>
      </c>
      <c r="DK3036" s="10">
        <v>0.4</v>
      </c>
      <c r="DL3036" s="10">
        <v>0.3</v>
      </c>
      <c r="DM3036" s="10">
        <v>8</v>
      </c>
      <c r="DN3036" s="10">
        <v>36.299999999999997</v>
      </c>
      <c r="DO3036" s="10">
        <v>0.96775790375547699</v>
      </c>
    </row>
    <row r="3037" spans="1:119" x14ac:dyDescent="0.25">
      <c r="A3037" s="10">
        <v>3055</v>
      </c>
      <c r="R3037" s="10">
        <v>3090</v>
      </c>
      <c r="S3037" s="10" t="s">
        <v>293</v>
      </c>
      <c r="T3037" s="10">
        <v>0</v>
      </c>
      <c r="U3037" s="10">
        <v>0</v>
      </c>
      <c r="W3037" s="10">
        <v>6.9</v>
      </c>
      <c r="Y3037" s="10">
        <v>0</v>
      </c>
      <c r="Z3037" s="10">
        <v>0</v>
      </c>
      <c r="AB3037" s="10">
        <v>7</v>
      </c>
      <c r="AD3037" s="10">
        <v>0</v>
      </c>
      <c r="AE3037" s="10">
        <v>0</v>
      </c>
      <c r="AG3037" s="10">
        <v>7.1</v>
      </c>
      <c r="AI3037" s="10">
        <v>3090</v>
      </c>
      <c r="AJ3037" s="10" t="s">
        <v>293</v>
      </c>
      <c r="AP3037" s="10">
        <v>6.0012498698187901E-3</v>
      </c>
      <c r="AQ3037" s="10">
        <v>6.0012498698187901E-3</v>
      </c>
      <c r="AR3037" s="10">
        <v>0.7</v>
      </c>
      <c r="AS3037" s="10">
        <v>7</v>
      </c>
      <c r="AT3037" s="10">
        <v>0.70710678118654802</v>
      </c>
      <c r="AZ3037" s="10">
        <v>3064</v>
      </c>
      <c r="BA3037" s="10" t="s">
        <v>304</v>
      </c>
      <c r="BB3037" s="10">
        <v>1.7693119032678999E-2</v>
      </c>
      <c r="BC3037" s="10">
        <v>3.3813516373564301E-3</v>
      </c>
      <c r="BD3037" s="10">
        <v>1</v>
      </c>
      <c r="BE3037" s="10">
        <v>10.4</v>
      </c>
      <c r="BF3037" s="10">
        <v>0.98222375349243296</v>
      </c>
      <c r="BG3037" s="10">
        <v>2.9081872338739399E-2</v>
      </c>
      <c r="BH3037" s="10">
        <v>2.1264164720798701E-2</v>
      </c>
      <c r="BI3037" s="10">
        <v>2</v>
      </c>
      <c r="BJ3037" s="10">
        <v>10.4</v>
      </c>
      <c r="BK3037" s="10">
        <v>0.80723205881295901</v>
      </c>
      <c r="BL3037" s="10">
        <v>2.72658027573002E-2</v>
      </c>
      <c r="BM3037" s="10">
        <v>2.35477387449411E-2</v>
      </c>
      <c r="BN3037" s="10">
        <v>2</v>
      </c>
      <c r="BO3037" s="10">
        <v>10.4</v>
      </c>
      <c r="BP3037" s="10">
        <v>0.75682300776916001</v>
      </c>
      <c r="BQ3037" s="10">
        <v>3054</v>
      </c>
      <c r="BR3037" s="10" t="s">
        <v>307</v>
      </c>
      <c r="BS3037" s="10">
        <v>0.484327017410566</v>
      </c>
      <c r="BT3037" s="10">
        <v>0.215256452182474</v>
      </c>
      <c r="BU3037" s="10">
        <v>30</v>
      </c>
      <c r="BV3037" s="10">
        <v>10.199999999999999</v>
      </c>
      <c r="BW3037" s="10">
        <v>0.91381154862025704</v>
      </c>
      <c r="BX3037" s="10">
        <v>0.59586355360764098</v>
      </c>
      <c r="BY3037" s="10">
        <v>0.27441084705615099</v>
      </c>
      <c r="BZ3037" s="10">
        <v>37.5</v>
      </c>
      <c r="CA3037" s="10">
        <v>10.1</v>
      </c>
      <c r="CB3037" s="10">
        <v>0.90830886620635898</v>
      </c>
      <c r="CC3037" s="10">
        <v>0.529244569119383</v>
      </c>
      <c r="CD3037" s="10">
        <v>0.227820509885827</v>
      </c>
      <c r="CE3037" s="10">
        <v>33.299999999999997</v>
      </c>
      <c r="CF3037" s="10">
        <v>9.99</v>
      </c>
      <c r="CG3037" s="10">
        <v>0.91851459401811297</v>
      </c>
      <c r="CH3037" s="10">
        <v>3052</v>
      </c>
      <c r="CI3037" s="10" t="s">
        <v>10</v>
      </c>
      <c r="CY3037" s="10">
        <v>3017</v>
      </c>
      <c r="CZ3037" s="10" t="s">
        <v>43</v>
      </c>
      <c r="DA3037" s="10">
        <v>1.1000000000000001</v>
      </c>
      <c r="DB3037" s="10">
        <v>0.7</v>
      </c>
      <c r="DC3037" s="10">
        <v>76</v>
      </c>
      <c r="DD3037" s="10">
        <v>10.199999999999999</v>
      </c>
      <c r="DE3037" s="10">
        <v>0.86542628548112599</v>
      </c>
      <c r="DF3037" s="10">
        <v>1.52</v>
      </c>
      <c r="DG3037" s="10">
        <v>0.9</v>
      </c>
      <c r="DH3037" s="10">
        <v>100</v>
      </c>
      <c r="DI3037" s="10">
        <v>10.8</v>
      </c>
      <c r="DJ3037" s="10">
        <v>0.83205029433784405</v>
      </c>
      <c r="DK3037" s="10">
        <v>1.4</v>
      </c>
      <c r="DL3037" s="10">
        <v>0.82</v>
      </c>
      <c r="DM3037" s="10">
        <v>90</v>
      </c>
      <c r="DN3037" s="10">
        <v>10.3</v>
      </c>
      <c r="DO3037" s="10">
        <v>0.87056283872013396</v>
      </c>
    </row>
    <row r="3038" spans="1:119" x14ac:dyDescent="0.25">
      <c r="A3038" s="10">
        <v>3056</v>
      </c>
      <c r="R3038" s="10">
        <v>3091</v>
      </c>
      <c r="S3038" s="10" t="s">
        <v>294</v>
      </c>
      <c r="T3038" s="10">
        <v>0.161530116935998</v>
      </c>
      <c r="U3038" s="10">
        <v>0.42444615833182497</v>
      </c>
      <c r="V3038" s="10">
        <v>38</v>
      </c>
      <c r="W3038" s="10">
        <v>6.9</v>
      </c>
      <c r="X3038" s="10">
        <v>0.355680612109954</v>
      </c>
      <c r="Y3038" s="10">
        <v>0.38187571735991499</v>
      </c>
      <c r="Z3038" s="10">
        <v>0.43915707496390199</v>
      </c>
      <c r="AA3038" s="10">
        <v>48</v>
      </c>
      <c r="AB3038" s="10">
        <v>7</v>
      </c>
      <c r="AC3038" s="10">
        <v>0.65617871492478697</v>
      </c>
      <c r="AD3038" s="10">
        <v>0.31690843064166802</v>
      </c>
      <c r="AE3038" s="10">
        <v>0.497998962436906</v>
      </c>
      <c r="AF3038" s="10">
        <v>48</v>
      </c>
      <c r="AG3038" s="10">
        <v>7.1</v>
      </c>
      <c r="AH3038" s="10">
        <v>0.536875492193159</v>
      </c>
      <c r="AI3038" s="10">
        <v>3091</v>
      </c>
      <c r="AJ3038" s="10" t="s">
        <v>294</v>
      </c>
      <c r="AK3038" s="10">
        <v>0.45444149587238603</v>
      </c>
      <c r="AL3038" s="10">
        <v>0.36355319669790898</v>
      </c>
      <c r="AM3038" s="10">
        <v>48</v>
      </c>
      <c r="AN3038" s="10">
        <v>7</v>
      </c>
      <c r="AO3038" s="10">
        <v>0.78086880944303005</v>
      </c>
      <c r="AP3038" s="10">
        <v>0.62957052237151201</v>
      </c>
      <c r="AQ3038" s="10">
        <v>0.46389406911585102</v>
      </c>
      <c r="AR3038" s="10">
        <v>64.5</v>
      </c>
      <c r="AS3038" s="10">
        <v>7</v>
      </c>
      <c r="AT3038" s="10">
        <v>0.80505583735336805</v>
      </c>
      <c r="AU3038" s="10">
        <v>0.69585588835674095</v>
      </c>
      <c r="AV3038" s="10">
        <v>0.35684917351627798</v>
      </c>
      <c r="AW3038" s="10">
        <v>64.5</v>
      </c>
      <c r="AX3038" s="10">
        <v>7</v>
      </c>
      <c r="AY3038" s="10">
        <v>0.88981746281273699</v>
      </c>
      <c r="AZ3038" s="10">
        <v>3065</v>
      </c>
      <c r="BA3038" s="10" t="s">
        <v>305</v>
      </c>
      <c r="BB3038" s="10">
        <v>0.37710972930397502</v>
      </c>
      <c r="BC3038" s="10">
        <v>0.121805468121439</v>
      </c>
      <c r="BD3038" s="10">
        <v>22</v>
      </c>
      <c r="BE3038" s="10">
        <v>10.4</v>
      </c>
      <c r="BF3038" s="10">
        <v>0.95159267363495104</v>
      </c>
      <c r="BG3038" s="10">
        <v>0.63570547045630799</v>
      </c>
      <c r="BH3038" s="10">
        <v>0.33918513356561403</v>
      </c>
      <c r="BI3038" s="10">
        <v>40</v>
      </c>
      <c r="BJ3038" s="10">
        <v>10.4</v>
      </c>
      <c r="BK3038" s="10">
        <v>0.88227097233958496</v>
      </c>
      <c r="BL3038" s="10">
        <v>0.58001798592802301</v>
      </c>
      <c r="BM3038" s="10">
        <v>0.290008992964012</v>
      </c>
      <c r="BN3038" s="10">
        <v>36</v>
      </c>
      <c r="BO3038" s="10">
        <v>10.4</v>
      </c>
      <c r="BP3038" s="10">
        <v>0.89442719099991597</v>
      </c>
      <c r="BQ3038" s="10">
        <v>3055</v>
      </c>
      <c r="BR3038" s="10" t="s">
        <v>294</v>
      </c>
      <c r="BS3038" s="10">
        <v>0.34581714269851099</v>
      </c>
      <c r="BT3038" s="10">
        <v>0.143387595753041</v>
      </c>
      <c r="BU3038" s="10">
        <v>21.4</v>
      </c>
      <c r="BV3038" s="10">
        <v>10.1</v>
      </c>
      <c r="BW3038" s="10">
        <v>0.92374211357163205</v>
      </c>
      <c r="BX3038" s="10">
        <v>0.47861983861986801</v>
      </c>
      <c r="BY3038" s="10">
        <v>0.18854720915328099</v>
      </c>
      <c r="BZ3038" s="10">
        <v>29.7</v>
      </c>
      <c r="CA3038" s="10">
        <v>10</v>
      </c>
      <c r="CB3038" s="10">
        <v>0.93040839281709198</v>
      </c>
      <c r="CC3038" s="10">
        <v>0.49803379637087503</v>
      </c>
      <c r="CD3038" s="10">
        <v>0.19921351854835001</v>
      </c>
      <c r="CE3038" s="10">
        <v>31</v>
      </c>
      <c r="CF3038" s="10">
        <v>9.99</v>
      </c>
      <c r="CG3038" s="10">
        <v>0.92847669088525897</v>
      </c>
      <c r="CH3038" s="10">
        <v>3053</v>
      </c>
      <c r="CI3038" s="10" t="s">
        <v>11</v>
      </c>
      <c r="CY3038" s="10">
        <v>3018</v>
      </c>
      <c r="CZ3038" s="10" t="s">
        <v>284</v>
      </c>
      <c r="DA3038" s="10">
        <v>2.8</v>
      </c>
      <c r="DB3038" s="10">
        <v>0.6</v>
      </c>
      <c r="DC3038" s="10">
        <v>165</v>
      </c>
      <c r="DD3038" s="10">
        <v>10.5</v>
      </c>
      <c r="DE3038" s="10">
        <v>0.97129731163197297</v>
      </c>
      <c r="DF3038" s="10">
        <v>3.11</v>
      </c>
      <c r="DG3038" s="10">
        <v>0.74</v>
      </c>
      <c r="DH3038" s="10">
        <v>173</v>
      </c>
      <c r="DI3038" s="10">
        <v>10.5</v>
      </c>
      <c r="DJ3038" s="10">
        <v>0.97341716833357605</v>
      </c>
      <c r="DK3038" s="10">
        <v>3.08</v>
      </c>
      <c r="DL3038" s="10">
        <v>0.73</v>
      </c>
      <c r="DM3038" s="10">
        <v>176</v>
      </c>
      <c r="DN3038" s="10">
        <v>10.199999999999999</v>
      </c>
      <c r="DO3038" s="10">
        <v>0.97571625209357005</v>
      </c>
    </row>
    <row r="3039" spans="1:119" x14ac:dyDescent="0.25">
      <c r="A3039" s="10">
        <v>3057</v>
      </c>
      <c r="R3039" s="10">
        <v>3092</v>
      </c>
      <c r="S3039" s="10" t="s">
        <v>297</v>
      </c>
      <c r="Y3039" s="10">
        <v>5.4221766846903798E-3</v>
      </c>
      <c r="Z3039" s="10">
        <v>1.08443533693808E-2</v>
      </c>
      <c r="AA3039" s="10">
        <v>1</v>
      </c>
      <c r="AB3039" s="10">
        <v>7</v>
      </c>
      <c r="AC3039" s="10">
        <v>0.44721359549995798</v>
      </c>
      <c r="AI3039" s="10">
        <v>3092</v>
      </c>
      <c r="AJ3039" s="10" t="s">
        <v>297</v>
      </c>
      <c r="AK3039" s="10">
        <v>5.4221766846903798E-3</v>
      </c>
      <c r="AL3039" s="10">
        <v>1.08443533693808E-2</v>
      </c>
      <c r="AM3039" s="10">
        <v>1</v>
      </c>
      <c r="AN3039" s="10">
        <v>7</v>
      </c>
      <c r="AO3039" s="10">
        <v>0.44721359549995798</v>
      </c>
      <c r="AP3039" s="10">
        <v>5.4221766846903798E-3</v>
      </c>
      <c r="AQ3039" s="10">
        <v>1.08443533693808E-2</v>
      </c>
      <c r="AR3039" s="10">
        <v>1</v>
      </c>
      <c r="AS3039" s="10">
        <v>7</v>
      </c>
      <c r="AT3039" s="10">
        <v>0.44721359549995798</v>
      </c>
      <c r="AU3039" s="10">
        <v>1.08443533693808E-2</v>
      </c>
      <c r="AV3039" s="10">
        <v>2.1688706738761599E-2</v>
      </c>
      <c r="AW3039" s="10">
        <v>2</v>
      </c>
      <c r="AX3039" s="10">
        <v>7</v>
      </c>
      <c r="AY3039" s="10">
        <v>0.44721359549995798</v>
      </c>
      <c r="AZ3039" s="10">
        <v>3066</v>
      </c>
      <c r="BA3039" s="10" t="s">
        <v>315</v>
      </c>
      <c r="BB3039" s="10">
        <v>1.3887587214908299E-2</v>
      </c>
      <c r="BC3039" s="10">
        <v>1.14723546557938E-2</v>
      </c>
      <c r="BD3039" s="10">
        <v>1</v>
      </c>
      <c r="BE3039" s="10">
        <v>10.4</v>
      </c>
      <c r="BF3039" s="10">
        <v>0.77096175162709002</v>
      </c>
      <c r="BG3039" s="10">
        <v>8.3104983527786305E-3</v>
      </c>
      <c r="BH3039" s="10">
        <v>1.5981727601497301E-2</v>
      </c>
      <c r="BI3039" s="10">
        <v>1</v>
      </c>
      <c r="BJ3039" s="10">
        <v>10.4</v>
      </c>
      <c r="BK3039" s="10">
        <v>0.461352736641989</v>
      </c>
      <c r="BL3039" s="10">
        <v>1.38382221922696E-2</v>
      </c>
      <c r="BM3039" s="10">
        <v>1.1531851826891299E-2</v>
      </c>
      <c r="BN3039" s="10">
        <v>1</v>
      </c>
      <c r="BO3039" s="10">
        <v>10.4</v>
      </c>
      <c r="BP3039" s="10">
        <v>0.76822127959737596</v>
      </c>
      <c r="BQ3039" s="10">
        <v>3056</v>
      </c>
      <c r="BR3039" s="10" t="s">
        <v>298</v>
      </c>
      <c r="BS3039" s="10">
        <v>2.2826521481093601E-2</v>
      </c>
      <c r="BT3039" s="10">
        <v>2.53628016456595E-3</v>
      </c>
      <c r="BU3039" s="10">
        <v>1.3</v>
      </c>
      <c r="BV3039" s="10">
        <v>10.199999999999999</v>
      </c>
      <c r="BW3039" s="10">
        <v>0.99388373467361901</v>
      </c>
      <c r="BX3039" s="10">
        <v>2.7773799274745398E-2</v>
      </c>
      <c r="BY3039" s="10">
        <v>3.47172490934317E-3</v>
      </c>
      <c r="BZ3039" s="10">
        <v>1.6</v>
      </c>
      <c r="CA3039" s="10">
        <v>10.1</v>
      </c>
      <c r="CB3039" s="10">
        <v>0.99227787671366796</v>
      </c>
      <c r="CC3039" s="10">
        <v>2.7471312351951101E-2</v>
      </c>
      <c r="CD3039" s="10">
        <v>3.4339140439938898E-3</v>
      </c>
      <c r="CE3039" s="10">
        <v>1.6</v>
      </c>
      <c r="CF3039" s="10">
        <v>9.99</v>
      </c>
      <c r="CG3039" s="10">
        <v>0.99227787671366796</v>
      </c>
      <c r="CH3039" s="10">
        <v>3054</v>
      </c>
      <c r="CI3039" s="10" t="s">
        <v>307</v>
      </c>
      <c r="CJ3039" s="10">
        <v>0.21123416651538199</v>
      </c>
      <c r="CK3039" s="10">
        <v>0.137761412944814</v>
      </c>
      <c r="CL3039" s="10">
        <v>14</v>
      </c>
      <c r="CM3039" s="10">
        <v>10.4</v>
      </c>
      <c r="CN3039" s="10">
        <v>0.83761059683861405</v>
      </c>
      <c r="CO3039" s="10">
        <v>6.4277504228507004E-2</v>
      </c>
      <c r="CP3039" s="10">
        <v>2.7330592349129001E-2</v>
      </c>
      <c r="CQ3039" s="10">
        <v>3.9</v>
      </c>
      <c r="CR3039" s="10">
        <v>10.34</v>
      </c>
      <c r="CS3039" s="10">
        <v>0.92026569382447598</v>
      </c>
      <c r="CT3039" s="10">
        <v>0.182679749181831</v>
      </c>
      <c r="CU3039" s="10">
        <v>6.0059095621423801E-2</v>
      </c>
      <c r="CV3039" s="10">
        <v>10.8</v>
      </c>
      <c r="CW3039" s="10">
        <v>10.28</v>
      </c>
      <c r="CX3039" s="10">
        <v>0.949976602947321</v>
      </c>
      <c r="CY3039" s="10">
        <v>3019</v>
      </c>
      <c r="CZ3039" s="10" t="s">
        <v>317</v>
      </c>
      <c r="DA3039" s="10">
        <v>0.4</v>
      </c>
      <c r="DB3039" s="10">
        <v>0.46</v>
      </c>
      <c r="DC3039" s="10">
        <v>33</v>
      </c>
      <c r="DD3039" s="10">
        <v>10.5</v>
      </c>
      <c r="DE3039" s="10">
        <v>0.71961896197247899</v>
      </c>
      <c r="DF3039" s="10">
        <v>0.53</v>
      </c>
      <c r="DG3039" s="10">
        <v>0.56000000000000005</v>
      </c>
      <c r="DH3039" s="10">
        <v>45</v>
      </c>
      <c r="DI3039" s="10">
        <v>10.5</v>
      </c>
      <c r="DJ3039" s="10">
        <v>0.71961896197247899</v>
      </c>
      <c r="DK3039" s="10">
        <v>0.62</v>
      </c>
      <c r="DL3039" s="10">
        <v>0.65</v>
      </c>
      <c r="DM3039" s="10">
        <v>50</v>
      </c>
      <c r="DN3039" s="10">
        <v>10.199999999999999</v>
      </c>
      <c r="DO3039" s="10">
        <v>0.72966721778435895</v>
      </c>
    </row>
    <row r="3040" spans="1:119" x14ac:dyDescent="0.25">
      <c r="A3040" s="10">
        <v>3058</v>
      </c>
      <c r="R3040" s="10">
        <v>3093</v>
      </c>
      <c r="S3040" s="10" t="s">
        <v>308</v>
      </c>
      <c r="T3040" s="10">
        <v>2.5993732186994599E-2</v>
      </c>
      <c r="U3040" s="10">
        <v>2.4694045577644898E-2</v>
      </c>
      <c r="V3040" s="10">
        <v>3</v>
      </c>
      <c r="W3040" s="10">
        <v>6.9</v>
      </c>
      <c r="X3040" s="10">
        <v>0.72499943359441399</v>
      </c>
      <c r="Y3040" s="10">
        <v>2.1688706738761498E-2</v>
      </c>
      <c r="Z3040" s="10">
        <v>1.0844353369380701E-2</v>
      </c>
      <c r="AA3040" s="10">
        <v>2</v>
      </c>
      <c r="AB3040" s="10">
        <v>7</v>
      </c>
      <c r="AC3040" s="10">
        <v>0.89442719099991597</v>
      </c>
      <c r="AD3040" s="10">
        <v>2.6087065760640901E-2</v>
      </c>
      <c r="AE3040" s="10">
        <v>2.6087065760640901E-2</v>
      </c>
      <c r="AF3040" s="10">
        <v>3</v>
      </c>
      <c r="AG3040" s="10">
        <v>7.1</v>
      </c>
      <c r="AH3040" s="10">
        <v>0.70710678118654802</v>
      </c>
      <c r="AI3040" s="10">
        <v>3093</v>
      </c>
      <c r="AJ3040" s="10" t="s">
        <v>308</v>
      </c>
      <c r="AK3040" s="10">
        <v>3.02642210691615E-2</v>
      </c>
      <c r="AL3040" s="10">
        <v>2.0176147379441001E-2</v>
      </c>
      <c r="AM3040" s="10">
        <v>3</v>
      </c>
      <c r="AN3040" s="10">
        <v>7</v>
      </c>
      <c r="AO3040" s="10">
        <v>0.83205029433784405</v>
      </c>
      <c r="AP3040" s="10">
        <v>3.02642210691615E-2</v>
      </c>
      <c r="AQ3040" s="10">
        <v>2.0176147379441001E-2</v>
      </c>
      <c r="AR3040" s="10">
        <v>3</v>
      </c>
      <c r="AS3040" s="10">
        <v>7</v>
      </c>
      <c r="AT3040" s="10">
        <v>0.83205029433784405</v>
      </c>
      <c r="AU3040" s="10">
        <v>3.02642210691615E-2</v>
      </c>
      <c r="AV3040" s="10">
        <v>2.0176147379441001E-2</v>
      </c>
      <c r="AW3040" s="10">
        <v>3</v>
      </c>
      <c r="AX3040" s="10">
        <v>7</v>
      </c>
      <c r="AY3040" s="10">
        <v>0.83205029433784405</v>
      </c>
      <c r="AZ3040" s="10">
        <v>3067</v>
      </c>
      <c r="BA3040" s="10" t="s">
        <v>289</v>
      </c>
      <c r="BB3040" s="10">
        <v>1.7973431719836099E-3</v>
      </c>
      <c r="BC3040" s="10">
        <v>1.19822878132241E-4</v>
      </c>
      <c r="BD3040" s="10">
        <v>0.1</v>
      </c>
      <c r="BE3040" s="10">
        <v>10.4</v>
      </c>
      <c r="BF3040" s="10">
        <v>0.99778515785660904</v>
      </c>
      <c r="BG3040" s="10">
        <v>1.27373466624725E-3</v>
      </c>
      <c r="BH3040" s="10">
        <v>1.27373466624725E-3</v>
      </c>
      <c r="BI3040" s="10">
        <v>0.1</v>
      </c>
      <c r="BJ3040" s="10">
        <v>10.4</v>
      </c>
      <c r="BK3040" s="10">
        <v>0.70710678118654802</v>
      </c>
      <c r="BL3040" s="10">
        <v>1.27373466624725E-3</v>
      </c>
      <c r="BM3040" s="10">
        <v>1.27373466624725E-3</v>
      </c>
      <c r="BN3040" s="10">
        <v>0.1</v>
      </c>
      <c r="BO3040" s="10">
        <v>10.4</v>
      </c>
      <c r="BP3040" s="10">
        <v>0.70710678118654802</v>
      </c>
      <c r="BQ3040" s="10">
        <v>3057</v>
      </c>
      <c r="BR3040" s="10" t="s">
        <v>299</v>
      </c>
      <c r="BS3040" s="10">
        <v>0.11982639984038</v>
      </c>
      <c r="BT3040" s="10">
        <v>3.7089123760117602E-2</v>
      </c>
      <c r="BU3040" s="10">
        <v>7.1</v>
      </c>
      <c r="BV3040" s="10">
        <v>10.199999999999999</v>
      </c>
      <c r="BW3040" s="10">
        <v>0.95528589069134595</v>
      </c>
      <c r="BX3040" s="10">
        <v>0.17247537603410801</v>
      </c>
      <c r="BY3040" s="10">
        <v>5.2143718335893097E-2</v>
      </c>
      <c r="BZ3040" s="10">
        <v>10.3</v>
      </c>
      <c r="CA3040" s="10">
        <v>10.1</v>
      </c>
      <c r="CB3040" s="10">
        <v>0.95721142729860897</v>
      </c>
      <c r="CC3040" s="10">
        <v>0.19132957082395799</v>
      </c>
      <c r="CD3040" s="10">
        <v>6.0665473675889099E-2</v>
      </c>
      <c r="CE3040" s="10">
        <v>11.6</v>
      </c>
      <c r="CF3040" s="10">
        <v>9.99</v>
      </c>
      <c r="CG3040" s="10">
        <v>0.95323063769931804</v>
      </c>
      <c r="CH3040" s="10">
        <v>3055</v>
      </c>
      <c r="CI3040" s="10" t="s">
        <v>294</v>
      </c>
      <c r="CJ3040" s="10">
        <v>0.25389807290691602</v>
      </c>
      <c r="CK3040" s="10">
        <v>0.13639152676817801</v>
      </c>
      <c r="CL3040" s="10">
        <v>16</v>
      </c>
      <c r="CM3040" s="10">
        <v>10.4</v>
      </c>
      <c r="CN3040" s="10">
        <v>0.88093822559816704</v>
      </c>
      <c r="CO3040" s="10">
        <v>0.32593899179166402</v>
      </c>
      <c r="CP3040" s="10">
        <v>0.16970377258574201</v>
      </c>
      <c r="CQ3040" s="10">
        <v>20.399999999999999</v>
      </c>
      <c r="CR3040" s="10">
        <v>10.4</v>
      </c>
      <c r="CS3040" s="10">
        <v>0.88697664333669202</v>
      </c>
      <c r="CT3040" s="10">
        <v>0.39578202125532302</v>
      </c>
      <c r="CU3040" s="10">
        <v>0.16004300313056799</v>
      </c>
      <c r="CV3040" s="10">
        <v>24</v>
      </c>
      <c r="CW3040" s="10">
        <v>10.27</v>
      </c>
      <c r="CX3040" s="10">
        <v>0.92707260837461503</v>
      </c>
      <c r="CY3040" s="10">
        <v>3020</v>
      </c>
      <c r="CZ3040" s="10" t="s">
        <v>311</v>
      </c>
      <c r="DA3040" s="10">
        <v>0.18</v>
      </c>
      <c r="DB3040" s="10">
        <v>0.08</v>
      </c>
      <c r="DC3040" s="10">
        <v>11</v>
      </c>
      <c r="DD3040" s="10">
        <v>10.5</v>
      </c>
      <c r="DE3040" s="10">
        <v>0.927110065704154</v>
      </c>
      <c r="DF3040" s="10">
        <v>0.24</v>
      </c>
      <c r="DG3040" s="10">
        <v>0.1</v>
      </c>
      <c r="DH3040" s="10">
        <v>14</v>
      </c>
      <c r="DI3040" s="10">
        <v>10.5</v>
      </c>
      <c r="DJ3040" s="10">
        <v>0.93200467154129596</v>
      </c>
      <c r="DK3040" s="10">
        <v>0.23</v>
      </c>
      <c r="DL3040" s="10">
        <v>0.08</v>
      </c>
      <c r="DM3040" s="10">
        <v>14</v>
      </c>
      <c r="DN3040" s="10">
        <v>10.199999999999999</v>
      </c>
      <c r="DO3040" s="10">
        <v>0.93200467154129596</v>
      </c>
    </row>
    <row r="3041" spans="1:119" x14ac:dyDescent="0.25">
      <c r="A3041" s="10">
        <v>3059</v>
      </c>
      <c r="R3041" s="10">
        <v>3094</v>
      </c>
      <c r="S3041" s="10" t="s">
        <v>309</v>
      </c>
      <c r="T3041" s="10">
        <v>1.1719067303396599E-2</v>
      </c>
      <c r="U3041" s="10">
        <v>2.3438134606793199E-3</v>
      </c>
      <c r="V3041" s="10">
        <v>1</v>
      </c>
      <c r="W3041" s="10">
        <v>6.9</v>
      </c>
      <c r="X3041" s="10">
        <v>0.98058067569092</v>
      </c>
      <c r="Y3041" s="10">
        <v>2.57196422992234E-2</v>
      </c>
      <c r="Z3041" s="10">
        <v>2.57196422992234E-2</v>
      </c>
      <c r="AA3041" s="10">
        <v>3</v>
      </c>
      <c r="AB3041" s="10">
        <v>7</v>
      </c>
      <c r="AC3041" s="10">
        <v>0.70710678118654802</v>
      </c>
      <c r="AD3041" s="10">
        <v>5.4996363516145296E-3</v>
      </c>
      <c r="AE3041" s="10">
        <v>1.0999272703229101E-2</v>
      </c>
      <c r="AF3041" s="10">
        <v>1</v>
      </c>
      <c r="AG3041" s="10">
        <v>7.1</v>
      </c>
      <c r="AH3041" s="10">
        <v>0.44721359549995798</v>
      </c>
      <c r="AI3041" s="10">
        <v>3094</v>
      </c>
      <c r="AJ3041" s="10" t="s">
        <v>309</v>
      </c>
      <c r="AK3041" s="10">
        <v>2.1688706738761498E-2</v>
      </c>
      <c r="AL3041" s="10">
        <v>1.0844353369380701E-2</v>
      </c>
      <c r="AM3041" s="10">
        <v>2</v>
      </c>
      <c r="AN3041" s="10">
        <v>7</v>
      </c>
      <c r="AO3041" s="10">
        <v>0.89442719099991597</v>
      </c>
      <c r="AP3041" s="10">
        <v>2.1688706738761498E-2</v>
      </c>
      <c r="AQ3041" s="10">
        <v>1.0844353369380701E-2</v>
      </c>
      <c r="AR3041" s="10">
        <v>2</v>
      </c>
      <c r="AS3041" s="10">
        <v>7</v>
      </c>
      <c r="AT3041" s="10">
        <v>0.89442719099991597</v>
      </c>
      <c r="AU3041" s="10">
        <v>3.2533060108142303E-2</v>
      </c>
      <c r="AV3041" s="10">
        <v>1.62665300540712E-2</v>
      </c>
      <c r="AW3041" s="10">
        <v>3</v>
      </c>
      <c r="AX3041" s="10">
        <v>7</v>
      </c>
      <c r="AY3041" s="10">
        <v>0.89442719099991597</v>
      </c>
      <c r="AZ3041" s="10">
        <v>3068</v>
      </c>
      <c r="BA3041" s="10" t="s">
        <v>290</v>
      </c>
      <c r="BB3041" s="10">
        <v>3.49210173429556E-2</v>
      </c>
      <c r="BC3041" s="10">
        <v>8.8567797608945301E-3</v>
      </c>
      <c r="BD3041" s="10">
        <v>2</v>
      </c>
      <c r="BE3041" s="10">
        <v>10.4</v>
      </c>
      <c r="BF3041" s="10">
        <v>0.96931051746783803</v>
      </c>
      <c r="BG3041" s="10">
        <v>6.3686733312362603E-2</v>
      </c>
      <c r="BH3041" s="10">
        <v>6.3686733312362603E-2</v>
      </c>
      <c r="BI3041" s="10">
        <v>5</v>
      </c>
      <c r="BJ3041" s="10">
        <v>10.4</v>
      </c>
      <c r="BK3041" s="10">
        <v>0.70710678118654702</v>
      </c>
      <c r="BL3041" s="10">
        <v>1.3011171392725E-2</v>
      </c>
      <c r="BM3041" s="10">
        <v>1.24575045249495E-2</v>
      </c>
      <c r="BN3041" s="10">
        <v>1</v>
      </c>
      <c r="BO3041" s="10">
        <v>10.4</v>
      </c>
      <c r="BP3041" s="10">
        <v>0.72230801019827995</v>
      </c>
      <c r="BQ3041" s="10">
        <v>3058</v>
      </c>
      <c r="BR3041" s="10" t="s">
        <v>321</v>
      </c>
      <c r="BS3041" s="10">
        <v>6.9957358912626194E-2</v>
      </c>
      <c r="BT3041" s="10">
        <v>2.7982943565050499E-2</v>
      </c>
      <c r="BU3041" s="10">
        <v>4.3</v>
      </c>
      <c r="BV3041" s="10">
        <v>10.1</v>
      </c>
      <c r="BW3041" s="10">
        <v>0.93</v>
      </c>
      <c r="BX3041" s="10">
        <v>7.2486326296757497E-2</v>
      </c>
      <c r="BY3041" s="10">
        <v>2.8994530518703002E-2</v>
      </c>
      <c r="BZ3041" s="10">
        <v>4.5</v>
      </c>
      <c r="CA3041" s="10">
        <v>10</v>
      </c>
      <c r="CB3041" s="10">
        <v>0.93</v>
      </c>
      <c r="CC3041" s="10">
        <v>7.5632232858036802E-2</v>
      </c>
      <c r="CD3041" s="10">
        <v>3.02528931432147E-2</v>
      </c>
      <c r="CE3041" s="10">
        <v>4.7</v>
      </c>
      <c r="CF3041" s="10">
        <v>9.99</v>
      </c>
      <c r="CG3041" s="10">
        <v>0.93</v>
      </c>
      <c r="CH3041" s="10">
        <v>3056</v>
      </c>
      <c r="CI3041" s="10" t="s">
        <v>298</v>
      </c>
      <c r="CJ3041" s="10">
        <v>1.14636119962253E-2</v>
      </c>
      <c r="CK3041" s="10">
        <v>1.14636119962253E-2</v>
      </c>
      <c r="CL3041" s="10">
        <v>0.9</v>
      </c>
      <c r="CM3041" s="10">
        <v>10.4</v>
      </c>
      <c r="CN3041" s="10">
        <v>0.70710678118654802</v>
      </c>
      <c r="CO3041" s="10">
        <v>1.13974757731701E-2</v>
      </c>
      <c r="CP3041" s="10">
        <v>1.13974757731701E-2</v>
      </c>
      <c r="CQ3041" s="10">
        <v>0.9</v>
      </c>
      <c r="CR3041" s="10">
        <v>10.34</v>
      </c>
      <c r="CS3041" s="10">
        <v>0.70710678118654802</v>
      </c>
      <c r="CT3041" s="10">
        <v>2.2222585185070001E-2</v>
      </c>
      <c r="CU3041" s="10">
        <v>1.48150567900467E-2</v>
      </c>
      <c r="CV3041" s="10">
        <v>1.5</v>
      </c>
      <c r="CW3041" s="10">
        <v>10.28</v>
      </c>
      <c r="CX3041" s="10">
        <v>0.83205029433784405</v>
      </c>
      <c r="CY3041" s="10">
        <v>3021</v>
      </c>
      <c r="CZ3041" s="10" t="s">
        <v>301</v>
      </c>
      <c r="DA3041" s="10">
        <v>0.06</v>
      </c>
      <c r="DB3041" s="10">
        <v>0.06</v>
      </c>
      <c r="DC3041" s="10">
        <v>5</v>
      </c>
      <c r="DD3041" s="10">
        <v>10.5</v>
      </c>
      <c r="DE3041" s="10">
        <v>0.68045109936727799</v>
      </c>
      <c r="DF3041" s="10">
        <v>0.06</v>
      </c>
      <c r="DG3041" s="10">
        <v>0.06</v>
      </c>
      <c r="DH3041" s="10">
        <v>6</v>
      </c>
      <c r="DI3041" s="10">
        <v>10.5</v>
      </c>
      <c r="DJ3041" s="10">
        <v>0.68045109936727799</v>
      </c>
      <c r="DK3041" s="10">
        <v>0.03</v>
      </c>
      <c r="DL3041" s="10">
        <v>0.02</v>
      </c>
      <c r="DM3041" s="10">
        <v>2</v>
      </c>
      <c r="DN3041" s="10">
        <v>10.199999999999999</v>
      </c>
      <c r="DO3041" s="10">
        <v>0.68045109936727799</v>
      </c>
    </row>
    <row r="3042" spans="1:119" x14ac:dyDescent="0.25">
      <c r="A3042" s="10">
        <v>3060</v>
      </c>
      <c r="R3042" s="10">
        <v>3095</v>
      </c>
      <c r="S3042" s="10" t="s">
        <v>750</v>
      </c>
      <c r="T3042" s="10">
        <v>13.155086235922001</v>
      </c>
      <c r="U3042" s="10">
        <v>3.9242291144445298</v>
      </c>
      <c r="V3042" s="10">
        <v>67.8</v>
      </c>
      <c r="W3042" s="10">
        <v>116.9</v>
      </c>
      <c r="X3042" s="10">
        <v>0.95827215096006901</v>
      </c>
      <c r="Y3042" s="10">
        <v>5.7397026819622203</v>
      </c>
      <c r="Z3042" s="10">
        <v>7.6059863760971798</v>
      </c>
      <c r="AA3042" s="10">
        <v>46.9</v>
      </c>
      <c r="AB3042" s="10">
        <v>117.3</v>
      </c>
      <c r="AC3042" s="10">
        <v>0.60236248216340704</v>
      </c>
      <c r="AD3042" s="10">
        <v>14.8540147443245</v>
      </c>
      <c r="AE3042" s="10">
        <v>1.62635197930561</v>
      </c>
      <c r="AF3042" s="10">
        <v>73.8</v>
      </c>
      <c r="AG3042" s="10">
        <v>116.9</v>
      </c>
      <c r="AH3042" s="10">
        <v>0.99405943179638401</v>
      </c>
      <c r="AI3042" s="10">
        <v>3095</v>
      </c>
      <c r="AJ3042" s="10" t="s">
        <v>750</v>
      </c>
      <c r="AK3042" s="10">
        <v>21.482664942197601</v>
      </c>
      <c r="AL3042" s="10">
        <v>2.9216424321388699</v>
      </c>
      <c r="AM3042" s="10">
        <v>108</v>
      </c>
      <c r="AN3042" s="10">
        <v>115.9</v>
      </c>
      <c r="AO3042" s="10">
        <v>0.99087834238394501</v>
      </c>
      <c r="AP3042" s="10">
        <v>22.7955592564273</v>
      </c>
      <c r="AQ3042" s="10">
        <v>2.61292971713989</v>
      </c>
      <c r="AR3042" s="10">
        <v>114.2</v>
      </c>
      <c r="AS3042" s="10">
        <v>116</v>
      </c>
      <c r="AT3042" s="10">
        <v>0.99349464588942205</v>
      </c>
      <c r="AU3042" s="10">
        <v>21.625367322911099</v>
      </c>
      <c r="AV3042" s="10">
        <v>2.2949369403905702</v>
      </c>
      <c r="AW3042" s="10">
        <v>108.8</v>
      </c>
      <c r="AX3042" s="10">
        <v>115.4</v>
      </c>
      <c r="AY3042" s="10">
        <v>0.99441613292060005</v>
      </c>
      <c r="AZ3042" s="10">
        <v>3069</v>
      </c>
      <c r="BA3042" s="10" t="s">
        <v>291</v>
      </c>
      <c r="BB3042" s="10">
        <v>1.27373466624725E-3</v>
      </c>
      <c r="BC3042" s="10">
        <v>1.27373466624725E-3</v>
      </c>
      <c r="BD3042" s="10">
        <v>0.1</v>
      </c>
      <c r="BE3042" s="10">
        <v>10.4</v>
      </c>
      <c r="BF3042" s="10">
        <v>0.70710678118654802</v>
      </c>
      <c r="BG3042" s="10">
        <v>1.27373466624725E-3</v>
      </c>
      <c r="BH3042" s="10">
        <v>1.27373466624725E-3</v>
      </c>
      <c r="BI3042" s="10">
        <v>0.1</v>
      </c>
      <c r="BJ3042" s="10">
        <v>10.4</v>
      </c>
      <c r="BK3042" s="10">
        <v>0.70710678118654802</v>
      </c>
      <c r="BL3042" s="10">
        <v>1.27373466624725E-3</v>
      </c>
      <c r="BM3042" s="10">
        <v>1.27373466624725E-3</v>
      </c>
      <c r="BN3042" s="10">
        <v>0.1</v>
      </c>
      <c r="BO3042" s="10">
        <v>10.4</v>
      </c>
      <c r="BP3042" s="10">
        <v>0.70710678118654802</v>
      </c>
      <c r="BQ3042" s="10">
        <v>3059</v>
      </c>
      <c r="BR3042" s="10" t="s">
        <v>747</v>
      </c>
      <c r="BS3042" s="10">
        <v>5.7262549815014996</v>
      </c>
      <c r="BT3042" s="10">
        <v>0.63625055350016602</v>
      </c>
      <c r="BU3042" s="10">
        <v>88</v>
      </c>
      <c r="BV3042" s="10">
        <v>37.799999999999997</v>
      </c>
      <c r="BW3042" s="10">
        <v>0.99388373467361901</v>
      </c>
      <c r="BX3042" s="10">
        <v>6.4116549859441498</v>
      </c>
      <c r="BY3042" s="10">
        <v>0.54007461004713198</v>
      </c>
      <c r="BZ3042" s="10">
        <v>98.8</v>
      </c>
      <c r="CA3042" s="10">
        <v>37.6</v>
      </c>
      <c r="CB3042" s="10">
        <v>0.99647114633201095</v>
      </c>
      <c r="CC3042" s="10">
        <v>6.1015175508609403</v>
      </c>
      <c r="CD3042" s="10">
        <v>0.66382251132051695</v>
      </c>
      <c r="CE3042" s="10">
        <v>95</v>
      </c>
      <c r="CF3042" s="10">
        <v>37.299999999999997</v>
      </c>
      <c r="CG3042" s="10">
        <v>0.99413370973748905</v>
      </c>
      <c r="CH3042" s="10">
        <v>3057</v>
      </c>
      <c r="CI3042" s="10" t="s">
        <v>299</v>
      </c>
      <c r="CJ3042" s="10">
        <v>3.1119066011531402E-2</v>
      </c>
      <c r="CK3042" s="10">
        <v>1.8152788506726601E-2</v>
      </c>
      <c r="CL3042" s="10">
        <v>2</v>
      </c>
      <c r="CM3042" s="10">
        <v>10.4</v>
      </c>
      <c r="CN3042" s="10">
        <v>0.86377890089843301</v>
      </c>
      <c r="CO3042" s="10">
        <v>7.2120317008155702E-2</v>
      </c>
      <c r="CP3042" s="10">
        <v>2.1368982817231302E-2</v>
      </c>
      <c r="CQ3042" s="10">
        <v>4.2</v>
      </c>
      <c r="CR3042" s="10">
        <v>10.34</v>
      </c>
      <c r="CS3042" s="10">
        <v>0.958798112708387</v>
      </c>
      <c r="CT3042" s="10">
        <v>7.9762677154212702E-2</v>
      </c>
      <c r="CU3042" s="10">
        <v>1.86112913359829E-2</v>
      </c>
      <c r="CV3042" s="10">
        <v>4.5999999999999996</v>
      </c>
      <c r="CW3042" s="10">
        <v>10.28</v>
      </c>
      <c r="CX3042" s="10">
        <v>0.973841209741793</v>
      </c>
      <c r="CY3042" s="10">
        <v>3022</v>
      </c>
      <c r="CZ3042" s="10" t="s">
        <v>300</v>
      </c>
      <c r="DA3042" s="10">
        <v>0</v>
      </c>
      <c r="DB3042" s="10">
        <v>0</v>
      </c>
      <c r="DC3042" s="10">
        <v>1</v>
      </c>
      <c r="DD3042" s="10">
        <v>10.5</v>
      </c>
      <c r="DE3042" s="10">
        <v>0.44721359549995798</v>
      </c>
      <c r="DF3042" s="10">
        <v>0</v>
      </c>
      <c r="DG3042" s="10">
        <v>0</v>
      </c>
      <c r="DH3042" s="10">
        <v>1</v>
      </c>
      <c r="DI3042" s="10">
        <v>10.5</v>
      </c>
      <c r="DJ3042" s="10">
        <v>0.44721359549995798</v>
      </c>
      <c r="DK3042" s="10">
        <v>0</v>
      </c>
      <c r="DL3042" s="10">
        <v>0.01</v>
      </c>
      <c r="DM3042" s="10">
        <v>1</v>
      </c>
      <c r="DN3042" s="10">
        <v>10.199999999999999</v>
      </c>
      <c r="DO3042" s="10">
        <v>0.44721359549995798</v>
      </c>
    </row>
    <row r="3043" spans="1:119" x14ac:dyDescent="0.25">
      <c r="A3043" s="10">
        <v>3061</v>
      </c>
      <c r="R3043" s="10">
        <v>3096</v>
      </c>
      <c r="S3043" s="10" t="s">
        <v>751</v>
      </c>
      <c r="T3043" s="10">
        <v>17.6233020789957</v>
      </c>
      <c r="U3043" s="10">
        <v>2.0886876538069101</v>
      </c>
      <c r="V3043" s="10">
        <v>88.1</v>
      </c>
      <c r="W3043" s="10">
        <v>116.3</v>
      </c>
      <c r="X3043" s="10">
        <v>0.99304981532537595</v>
      </c>
      <c r="Y3043" s="10">
        <v>18.428547558403402</v>
      </c>
      <c r="Z3043" s="10">
        <v>1.56553195277699</v>
      </c>
      <c r="AA3043" s="10">
        <v>91.5</v>
      </c>
      <c r="AB3043" s="10">
        <v>116.7</v>
      </c>
      <c r="AC3043" s="10">
        <v>0.99641103887114202</v>
      </c>
      <c r="AD3043" s="10">
        <v>16.775750067752</v>
      </c>
      <c r="AE3043" s="10">
        <v>6.1805394986454703</v>
      </c>
      <c r="AF3043" s="10">
        <v>88.6</v>
      </c>
      <c r="AG3043" s="10">
        <v>116.5</v>
      </c>
      <c r="AH3043" s="10">
        <v>0.93834311681711002</v>
      </c>
      <c r="AI3043" s="10">
        <v>3096</v>
      </c>
      <c r="AJ3043" s="10" t="s">
        <v>751</v>
      </c>
      <c r="AK3043" s="10">
        <v>15.9276417839788</v>
      </c>
      <c r="AL3043" s="10">
        <v>5.7997391278618498</v>
      </c>
      <c r="AM3043" s="10">
        <v>85.1</v>
      </c>
      <c r="AN3043" s="10">
        <v>115</v>
      </c>
      <c r="AO3043" s="10">
        <v>0.93964423149605103</v>
      </c>
      <c r="AP3043" s="10">
        <v>16.9617383795519</v>
      </c>
      <c r="AQ3043" s="10">
        <v>5.5081933912977803</v>
      </c>
      <c r="AR3043" s="10">
        <v>89.3</v>
      </c>
      <c r="AS3043" s="10">
        <v>115.3</v>
      </c>
      <c r="AT3043" s="10">
        <v>0.95110609931910295</v>
      </c>
      <c r="AU3043" s="10">
        <v>16.195789509034199</v>
      </c>
      <c r="AV3043" s="10">
        <v>5.6556725269643202</v>
      </c>
      <c r="AW3043" s="10">
        <v>86.2</v>
      </c>
      <c r="AX3043" s="10">
        <v>114.9</v>
      </c>
      <c r="AY3043" s="10">
        <v>0.94409174857784095</v>
      </c>
      <c r="AZ3043" s="10">
        <v>3070</v>
      </c>
      <c r="BA3043" s="10" t="s">
        <v>292</v>
      </c>
      <c r="BB3043" s="10">
        <v>1.1252837040649499E-3</v>
      </c>
      <c r="BC3043" s="10">
        <v>1.40660463008119E-3</v>
      </c>
      <c r="BD3043" s="10">
        <v>0.1</v>
      </c>
      <c r="BE3043" s="10">
        <v>10.4</v>
      </c>
      <c r="BF3043" s="10">
        <v>0.62469504755442395</v>
      </c>
      <c r="BG3043" s="10">
        <v>1.27373466624725E-3</v>
      </c>
      <c r="BH3043" s="10">
        <v>1.27373466624725E-3</v>
      </c>
      <c r="BI3043" s="10">
        <v>0.1</v>
      </c>
      <c r="BJ3043" s="10">
        <v>10.4</v>
      </c>
      <c r="BK3043" s="10">
        <v>0.70710678118654802</v>
      </c>
      <c r="BL3043" s="10">
        <v>1.27373466624725E-3</v>
      </c>
      <c r="BM3043" s="10">
        <v>1.27373466624725E-3</v>
      </c>
      <c r="BN3043" s="10">
        <v>0.1</v>
      </c>
      <c r="BO3043" s="10">
        <v>10.4</v>
      </c>
      <c r="BP3043" s="10">
        <v>0.70710678118654802</v>
      </c>
      <c r="BQ3043" s="10">
        <v>3060</v>
      </c>
      <c r="BR3043" s="10" t="s">
        <v>748</v>
      </c>
      <c r="BS3043" s="10">
        <v>0.51692797089273301</v>
      </c>
      <c r="BT3043" s="10">
        <v>8.4396403411058502E-2</v>
      </c>
      <c r="BU3043" s="10">
        <v>8</v>
      </c>
      <c r="BV3043" s="10">
        <v>37.799999999999997</v>
      </c>
      <c r="BW3043" s="10">
        <v>0.98693288077568198</v>
      </c>
      <c r="BX3043" s="10">
        <v>0.63471931832099104</v>
      </c>
      <c r="BY3043" s="10">
        <v>6.6812559823262299E-2</v>
      </c>
      <c r="BZ3043" s="10">
        <v>9.8000000000000007</v>
      </c>
      <c r="CA3043" s="10">
        <v>37.6</v>
      </c>
      <c r="CB3043" s="10">
        <v>0.99450545292140602</v>
      </c>
      <c r="CC3043" s="10">
        <v>0.57825465469050297</v>
      </c>
      <c r="CD3043" s="10">
        <v>6.0868911020052999E-2</v>
      </c>
      <c r="CE3043" s="10">
        <v>9</v>
      </c>
      <c r="CF3043" s="10">
        <v>37.299999999999997</v>
      </c>
      <c r="CG3043" s="10">
        <v>0.99450545292140602</v>
      </c>
      <c r="CH3043" s="10">
        <v>3058</v>
      </c>
      <c r="CI3043" s="10" t="s">
        <v>321</v>
      </c>
      <c r="CJ3043" s="10">
        <v>1.3401916328644899E-2</v>
      </c>
      <c r="CK3043" s="10">
        <v>5.3607665314579604E-3</v>
      </c>
      <c r="CL3043" s="10">
        <v>0.8</v>
      </c>
      <c r="CM3043" s="10">
        <v>10.4</v>
      </c>
      <c r="CN3043" s="10">
        <v>0.93</v>
      </c>
      <c r="CO3043" s="10">
        <v>1.00514372464837E-2</v>
      </c>
      <c r="CP3043" s="10">
        <v>4.0205748985934799E-3</v>
      </c>
      <c r="CQ3043" s="10">
        <v>0.6</v>
      </c>
      <c r="CR3043" s="10">
        <v>10.4</v>
      </c>
      <c r="CS3043" s="10">
        <v>0.93</v>
      </c>
      <c r="CT3043" s="10">
        <v>9.9257942809026604E-3</v>
      </c>
      <c r="CU3043" s="10">
        <v>3.97031771236106E-3</v>
      </c>
      <c r="CV3043" s="10">
        <v>0.6</v>
      </c>
      <c r="CW3043" s="10">
        <v>10.27</v>
      </c>
      <c r="CX3043" s="10">
        <v>0.93</v>
      </c>
      <c r="CY3043" s="10">
        <v>3023</v>
      </c>
      <c r="CZ3043" s="10" t="s">
        <v>296</v>
      </c>
      <c r="DA3043" s="10">
        <v>0.02</v>
      </c>
      <c r="DB3043" s="10">
        <v>0</v>
      </c>
      <c r="DC3043" s="10">
        <v>2</v>
      </c>
      <c r="DD3043" s="10">
        <v>10.5</v>
      </c>
      <c r="DE3043" s="10">
        <v>0.94868329805051399</v>
      </c>
      <c r="DF3043" s="10">
        <v>0</v>
      </c>
      <c r="DG3043" s="10">
        <v>0.03</v>
      </c>
      <c r="DH3043" s="10">
        <v>2</v>
      </c>
      <c r="DI3043" s="10">
        <v>10.5</v>
      </c>
      <c r="DJ3043" s="10">
        <v>0.98058067569092</v>
      </c>
      <c r="DK3043" s="10">
        <v>0.03</v>
      </c>
      <c r="DL3043" s="10">
        <v>0.01</v>
      </c>
      <c r="DM3043" s="10">
        <v>2</v>
      </c>
      <c r="DN3043" s="10">
        <v>10.199999999999999</v>
      </c>
      <c r="DO3043" s="10">
        <v>0.98058067569092</v>
      </c>
    </row>
    <row r="3044" spans="1:119" x14ac:dyDescent="0.25">
      <c r="A3044" s="10">
        <v>3062</v>
      </c>
      <c r="R3044" s="10">
        <v>3097</v>
      </c>
      <c r="S3044" s="10" t="s">
        <v>752</v>
      </c>
      <c r="T3044" s="10">
        <v>0.183927225364935</v>
      </c>
      <c r="U3044" s="10">
        <v>0.39728280678826</v>
      </c>
      <c r="V3044" s="10">
        <v>7.1</v>
      </c>
      <c r="W3044" s="10">
        <v>35.6</v>
      </c>
      <c r="X3044" s="10">
        <v>0.42012356811103801</v>
      </c>
      <c r="Y3044" s="10">
        <v>0.27764572829863199</v>
      </c>
      <c r="Z3044" s="10">
        <v>0.24294001226130299</v>
      </c>
      <c r="AA3044" s="10">
        <v>6</v>
      </c>
      <c r="AB3044" s="10">
        <v>35.5</v>
      </c>
      <c r="AC3044" s="10">
        <v>0.75257669470687805</v>
      </c>
      <c r="AD3044" s="10">
        <v>0.18973745413070101</v>
      </c>
      <c r="AE3044" s="10">
        <v>0.37947490826140201</v>
      </c>
      <c r="AF3044" s="10">
        <v>6.9</v>
      </c>
      <c r="AG3044" s="10">
        <v>35.5</v>
      </c>
      <c r="AH3044" s="10">
        <v>0.44721359549995798</v>
      </c>
      <c r="AI3044" s="10">
        <v>3097</v>
      </c>
      <c r="AJ3044" s="10" t="s">
        <v>752</v>
      </c>
      <c r="AK3044" s="10">
        <v>0.40601982484280802</v>
      </c>
      <c r="AL3044" s="10">
        <v>0.36328089591198598</v>
      </c>
      <c r="AM3044" s="10">
        <v>9</v>
      </c>
      <c r="AN3044" s="10">
        <v>34.950000000000003</v>
      </c>
      <c r="AO3044" s="10">
        <v>0.74524131352509904</v>
      </c>
      <c r="AP3044" s="10">
        <v>0.46581254818039602</v>
      </c>
      <c r="AQ3044" s="10">
        <v>0.31759946466845201</v>
      </c>
      <c r="AR3044" s="10">
        <v>9.3000000000000007</v>
      </c>
      <c r="AS3044" s="10">
        <v>35</v>
      </c>
      <c r="AT3044" s="10">
        <v>0.82622734280754795</v>
      </c>
      <c r="AU3044" s="10">
        <v>0.50723563508286496</v>
      </c>
      <c r="AV3044" s="10">
        <v>0.34742166786497602</v>
      </c>
      <c r="AW3044" s="10">
        <v>10.199999999999999</v>
      </c>
      <c r="AX3044" s="10">
        <v>34.799999999999997</v>
      </c>
      <c r="AY3044" s="10">
        <v>0.82502994832562304</v>
      </c>
      <c r="AZ3044" s="10">
        <v>3071</v>
      </c>
      <c r="BA3044" s="10" t="s">
        <v>778</v>
      </c>
      <c r="BB3044" s="10">
        <v>0.105222086559809</v>
      </c>
      <c r="BC3044" s="10">
        <v>0.14029611541307799</v>
      </c>
      <c r="BD3044" s="10">
        <v>2.7</v>
      </c>
      <c r="BE3044" s="10">
        <v>37.5</v>
      </c>
      <c r="BF3044" s="10">
        <v>0.6</v>
      </c>
      <c r="BG3044" s="10">
        <v>0.104380309867331</v>
      </c>
      <c r="BH3044" s="10">
        <v>0.13917374648977399</v>
      </c>
      <c r="BI3044" s="10">
        <v>2.7</v>
      </c>
      <c r="BJ3044" s="10">
        <v>37.200000000000003</v>
      </c>
      <c r="BK3044" s="10">
        <v>0.6</v>
      </c>
      <c r="BL3044" s="10">
        <v>0.105393548189631</v>
      </c>
      <c r="BM3044" s="10">
        <v>0.12295913955457</v>
      </c>
      <c r="BN3044" s="10">
        <v>2.5</v>
      </c>
      <c r="BO3044" s="10">
        <v>37.4</v>
      </c>
      <c r="BP3044" s="10">
        <v>0.65079137345596805</v>
      </c>
      <c r="BQ3044" s="10">
        <v>3061</v>
      </c>
      <c r="BR3044" s="10" t="s">
        <v>749</v>
      </c>
      <c r="BS3044" s="10">
        <v>3.6662905957796701</v>
      </c>
      <c r="BT3044" s="10">
        <v>2.8982534353989502E-2</v>
      </c>
      <c r="BU3044" s="10">
        <v>56</v>
      </c>
      <c r="BV3044" s="10">
        <v>37.799999999999997</v>
      </c>
      <c r="BW3044" s="10">
        <v>0.99996875585826905</v>
      </c>
      <c r="BX3044" s="10">
        <v>2.8649021786725002</v>
      </c>
      <c r="BY3044" s="10">
        <v>5.8767224177897398E-2</v>
      </c>
      <c r="BZ3044" s="10">
        <v>44</v>
      </c>
      <c r="CA3044" s="10">
        <v>37.6</v>
      </c>
      <c r="CB3044" s="10">
        <v>0.99978967846863598</v>
      </c>
      <c r="CC3044" s="10">
        <v>3.5519212194299099</v>
      </c>
      <c r="CD3044" s="10">
        <v>9.9057563888483399E-2</v>
      </c>
      <c r="CE3044" s="10">
        <v>55</v>
      </c>
      <c r="CF3044" s="10">
        <v>37.299999999999997</v>
      </c>
      <c r="CG3044" s="10">
        <v>0.99961134398157603</v>
      </c>
      <c r="CH3044" s="10">
        <v>3059</v>
      </c>
      <c r="CI3044" s="10" t="s">
        <v>747</v>
      </c>
      <c r="CJ3044" s="10">
        <v>4.0533531139014798</v>
      </c>
      <c r="CK3044" s="10">
        <v>1.58376048821316</v>
      </c>
      <c r="CL3044" s="10">
        <v>67</v>
      </c>
      <c r="CM3044" s="10">
        <v>37.5</v>
      </c>
      <c r="CN3044" s="10">
        <v>0.93142468116681598</v>
      </c>
      <c r="CO3044" s="10">
        <v>4.2995566112255101</v>
      </c>
      <c r="CP3044" s="10">
        <v>1.53187795429891</v>
      </c>
      <c r="CQ3044" s="10">
        <v>72</v>
      </c>
      <c r="CR3044" s="10">
        <v>36.6</v>
      </c>
      <c r="CS3044" s="10">
        <v>0.94199687571610602</v>
      </c>
      <c r="CT3044" s="10">
        <v>4.1452715400812501</v>
      </c>
      <c r="CU3044" s="10">
        <v>1.79578550472834</v>
      </c>
      <c r="CV3044" s="10">
        <v>69</v>
      </c>
      <c r="CW3044" s="10">
        <v>37.799999999999997</v>
      </c>
      <c r="CX3044" s="10">
        <v>0.917595905041793</v>
      </c>
      <c r="CY3044" s="10">
        <v>3024</v>
      </c>
      <c r="CZ3044" s="10" t="s">
        <v>287</v>
      </c>
      <c r="DA3044" s="10">
        <v>0.25</v>
      </c>
      <c r="DB3044" s="10">
        <v>0.11</v>
      </c>
      <c r="DC3044" s="10">
        <v>16</v>
      </c>
      <c r="DD3044" s="10">
        <v>10.5</v>
      </c>
      <c r="DE3044" s="10">
        <v>0.91072879459845502</v>
      </c>
      <c r="DF3044" s="10">
        <v>0.36</v>
      </c>
      <c r="DG3044" s="10">
        <v>0.19</v>
      </c>
      <c r="DH3044" s="10">
        <v>23</v>
      </c>
      <c r="DI3044" s="10">
        <v>10.5</v>
      </c>
      <c r="DJ3044" s="10">
        <v>0.88775453144892902</v>
      </c>
      <c r="DK3044" s="10">
        <v>0.25</v>
      </c>
      <c r="DL3044" s="10">
        <v>0.11</v>
      </c>
      <c r="DM3044" s="10">
        <v>16</v>
      </c>
      <c r="DN3044" s="10">
        <v>10.199999999999999</v>
      </c>
      <c r="DO3044" s="10">
        <v>0.92081766677713695</v>
      </c>
    </row>
    <row r="3045" spans="1:119" x14ac:dyDescent="0.25">
      <c r="A3045" s="10">
        <v>3063</v>
      </c>
      <c r="R3045" s="10">
        <v>3098</v>
      </c>
      <c r="S3045" s="10" t="s">
        <v>753</v>
      </c>
      <c r="T3045" s="10">
        <v>0.198120601541182</v>
      </c>
      <c r="U3045" s="10">
        <v>0.23622071722217799</v>
      </c>
      <c r="V3045" s="10">
        <v>5</v>
      </c>
      <c r="W3045" s="10">
        <v>35.6</v>
      </c>
      <c r="X3045" s="10">
        <v>0.64261226197647103</v>
      </c>
      <c r="Y3045" s="10">
        <v>0.34068290150696301</v>
      </c>
      <c r="Z3045" s="10">
        <v>0.10544946951406001</v>
      </c>
      <c r="AA3045" s="10">
        <v>5.8</v>
      </c>
      <c r="AB3045" s="10">
        <v>35.5</v>
      </c>
      <c r="AC3045" s="10">
        <v>0.95528589069134595</v>
      </c>
      <c r="AD3045" s="10">
        <v>0.210270189268005</v>
      </c>
      <c r="AE3045" s="10">
        <v>0.22428820188587301</v>
      </c>
      <c r="AF3045" s="10">
        <v>5</v>
      </c>
      <c r="AG3045" s="10">
        <v>35.5</v>
      </c>
      <c r="AH3045" s="10">
        <v>0.68394112888132996</v>
      </c>
      <c r="AI3045" s="10">
        <v>3098</v>
      </c>
      <c r="AJ3045" s="10" t="s">
        <v>753</v>
      </c>
      <c r="AK3045" s="10">
        <v>0.38939495993283302</v>
      </c>
      <c r="AL3045" s="10">
        <v>0.178197693528585</v>
      </c>
      <c r="AM3045" s="10">
        <v>7</v>
      </c>
      <c r="AN3045" s="10">
        <v>35.32</v>
      </c>
      <c r="AO3045" s="10">
        <v>0.90930789895771202</v>
      </c>
      <c r="AP3045" s="10">
        <v>0.78022420817613503</v>
      </c>
      <c r="AQ3045" s="10">
        <v>0.13534501570402299</v>
      </c>
      <c r="AR3045" s="10">
        <v>13.1</v>
      </c>
      <c r="AS3045" s="10">
        <v>34.9</v>
      </c>
      <c r="AT3045" s="10">
        <v>0.98528545379110299</v>
      </c>
      <c r="AU3045" s="10">
        <v>0.47237763804289201</v>
      </c>
      <c r="AV3045" s="10">
        <v>8.9691956590422506E-2</v>
      </c>
      <c r="AW3045" s="10">
        <v>8</v>
      </c>
      <c r="AX3045" s="10">
        <v>34.700000000000003</v>
      </c>
      <c r="AY3045" s="10">
        <v>0.98244724957933505</v>
      </c>
      <c r="AZ3045" s="10">
        <v>3072</v>
      </c>
      <c r="BA3045" s="10" t="s">
        <v>10</v>
      </c>
      <c r="BQ3045" s="10">
        <v>3062</v>
      </c>
      <c r="BR3045" s="10" t="s">
        <v>10</v>
      </c>
      <c r="CH3045" s="10">
        <v>3060</v>
      </c>
      <c r="CI3045" s="10" t="s">
        <v>748</v>
      </c>
      <c r="CJ3045" s="10">
        <v>0.117947383887281</v>
      </c>
      <c r="CK3045" s="10">
        <v>5.4437254101822097E-2</v>
      </c>
      <c r="CL3045" s="10">
        <v>2</v>
      </c>
      <c r="CM3045" s="10">
        <v>37.5</v>
      </c>
      <c r="CN3045" s="10">
        <v>0.90795938450045199</v>
      </c>
      <c r="CO3045" s="10">
        <v>0.18946421682183101</v>
      </c>
      <c r="CP3045" s="10">
        <v>1.64751492888549E-2</v>
      </c>
      <c r="CQ3045" s="10">
        <v>3</v>
      </c>
      <c r="CR3045" s="10">
        <v>36.6</v>
      </c>
      <c r="CS3045" s="10">
        <v>0.99624058819568295</v>
      </c>
      <c r="CT3045" s="10">
        <v>0.19624428450982501</v>
      </c>
      <c r="CU3045" s="10">
        <v>8.1768451879093793E-3</v>
      </c>
      <c r="CV3045" s="10">
        <v>3</v>
      </c>
      <c r="CW3045" s="10">
        <v>37.799999999999997</v>
      </c>
      <c r="CX3045" s="10">
        <v>0.999133073092352</v>
      </c>
      <c r="CY3045" s="10">
        <v>3025</v>
      </c>
      <c r="CZ3045" s="10" t="s">
        <v>298</v>
      </c>
      <c r="DA3045" s="10">
        <v>0.04</v>
      </c>
      <c r="DB3045" s="10">
        <v>0</v>
      </c>
      <c r="DC3045" s="10">
        <v>2</v>
      </c>
      <c r="DD3045" s="10">
        <v>10.5</v>
      </c>
      <c r="DE3045" s="10">
        <v>0.97439119569461996</v>
      </c>
      <c r="DF3045" s="10">
        <v>0.04</v>
      </c>
      <c r="DG3045" s="10">
        <v>0</v>
      </c>
      <c r="DH3045" s="10">
        <v>3</v>
      </c>
      <c r="DI3045" s="10">
        <v>10.5</v>
      </c>
      <c r="DJ3045" s="10">
        <v>0.99778515785660904</v>
      </c>
      <c r="DK3045" s="10">
        <v>0.04</v>
      </c>
      <c r="DL3045" s="10">
        <v>0</v>
      </c>
      <c r="DM3045" s="10">
        <v>2</v>
      </c>
      <c r="DN3045" s="10">
        <v>10.199999999999999</v>
      </c>
      <c r="DO3045" s="10">
        <v>0.98639392383214397</v>
      </c>
    </row>
    <row r="3046" spans="1:119" x14ac:dyDescent="0.25">
      <c r="A3046" s="10">
        <v>3064</v>
      </c>
      <c r="R3046" s="10">
        <v>3099</v>
      </c>
      <c r="S3046" s="10" t="s">
        <v>43</v>
      </c>
      <c r="AI3046" s="10">
        <v>3099</v>
      </c>
      <c r="AJ3046" s="10" t="s">
        <v>43</v>
      </c>
      <c r="AZ3046" s="10">
        <v>3073</v>
      </c>
      <c r="BA3046" s="10" t="s">
        <v>11</v>
      </c>
      <c r="BQ3046" s="10">
        <v>3063</v>
      </c>
      <c r="BR3046" s="10" t="s">
        <v>11</v>
      </c>
      <c r="CH3046" s="10">
        <v>3061</v>
      </c>
      <c r="CI3046" s="10" t="s">
        <v>749</v>
      </c>
      <c r="CJ3046" s="10">
        <v>2.8495459046029401</v>
      </c>
      <c r="CK3046" s="10">
        <v>0.21814705489783301</v>
      </c>
      <c r="CL3046" s="10">
        <v>44</v>
      </c>
      <c r="CM3046" s="10">
        <v>37.5</v>
      </c>
      <c r="CN3046" s="10">
        <v>0.99708248187315396</v>
      </c>
      <c r="CO3046" s="10">
        <v>3.16269886380881</v>
      </c>
      <c r="CP3046" s="10">
        <v>0.20984731797783601</v>
      </c>
      <c r="CQ3046" s="10">
        <v>50</v>
      </c>
      <c r="CR3046" s="10">
        <v>36.6</v>
      </c>
      <c r="CS3046" s="10">
        <v>0.99780603299767101</v>
      </c>
      <c r="CT3046" s="10">
        <v>2.9366119047936099</v>
      </c>
      <c r="CU3046" s="10">
        <v>0.23772572562614899</v>
      </c>
      <c r="CV3046" s="10">
        <v>45</v>
      </c>
      <c r="CW3046" s="10">
        <v>37.799999999999997</v>
      </c>
      <c r="CX3046" s="10">
        <v>0.99673937315581895</v>
      </c>
      <c r="CY3046" s="10">
        <v>3026</v>
      </c>
      <c r="CZ3046" s="10" t="s">
        <v>319</v>
      </c>
      <c r="DA3046" s="10">
        <v>0.1</v>
      </c>
      <c r="DB3046" s="10">
        <v>7.0000000000000007E-2</v>
      </c>
      <c r="DC3046" s="10">
        <v>7</v>
      </c>
      <c r="DD3046" s="10">
        <v>10.199999999999999</v>
      </c>
      <c r="DE3046" s="10">
        <v>0.813733471206735</v>
      </c>
      <c r="DF3046" s="10">
        <v>0.01</v>
      </c>
      <c r="DG3046" s="10">
        <v>7.0000000000000007E-2</v>
      </c>
      <c r="DH3046" s="10">
        <v>7</v>
      </c>
      <c r="DI3046" s="10">
        <v>10.8</v>
      </c>
      <c r="DJ3046" s="10">
        <v>0.80565101264942496</v>
      </c>
      <c r="DK3046" s="10">
        <v>0.13</v>
      </c>
      <c r="DL3046" s="10">
        <v>0.09</v>
      </c>
      <c r="DM3046" s="10">
        <v>9</v>
      </c>
      <c r="DN3046" s="10">
        <v>10.3</v>
      </c>
      <c r="DO3046" s="10">
        <v>0.82622734280754795</v>
      </c>
    </row>
    <row r="3047" spans="1:119" x14ac:dyDescent="0.25">
      <c r="A3047" s="10">
        <v>3065</v>
      </c>
      <c r="R3047" s="10">
        <v>3100</v>
      </c>
      <c r="S3047" s="10" t="s">
        <v>284</v>
      </c>
      <c r="AI3047" s="10">
        <v>3100</v>
      </c>
      <c r="AJ3047" s="10" t="s">
        <v>284</v>
      </c>
      <c r="AZ3047" s="10">
        <v>3074</v>
      </c>
      <c r="BA3047" s="10" t="s">
        <v>285</v>
      </c>
      <c r="BB3047" s="10">
        <v>0.57694903317364199</v>
      </c>
      <c r="BC3047" s="10">
        <v>0.19231634439121401</v>
      </c>
      <c r="BD3047" s="10">
        <v>33</v>
      </c>
      <c r="BE3047" s="10">
        <v>10.64</v>
      </c>
      <c r="BF3047" s="10">
        <v>0.94868329805051399</v>
      </c>
      <c r="BG3047" s="10">
        <v>1.07807954165325</v>
      </c>
      <c r="BH3047" s="10">
        <v>0.365349178004713</v>
      </c>
      <c r="BI3047" s="10">
        <v>62</v>
      </c>
      <c r="BJ3047" s="10">
        <v>10.6</v>
      </c>
      <c r="BK3047" s="10">
        <v>0.94709299084195397</v>
      </c>
      <c r="BL3047" s="10">
        <v>1.12345044749562</v>
      </c>
      <c r="BM3047" s="10">
        <v>0.40251967904923303</v>
      </c>
      <c r="BN3047" s="10">
        <v>65</v>
      </c>
      <c r="BO3047" s="10">
        <v>10.6</v>
      </c>
      <c r="BP3047" s="10">
        <v>0.94139973625950701</v>
      </c>
      <c r="BQ3047" s="10">
        <v>3064</v>
      </c>
      <c r="BR3047" s="10" t="s">
        <v>304</v>
      </c>
      <c r="BS3047" s="10">
        <v>0.73897414467873501</v>
      </c>
      <c r="BT3047" s="10">
        <v>0.11084612170181</v>
      </c>
      <c r="BU3047" s="10">
        <v>40.700000000000003</v>
      </c>
      <c r="BV3047" s="10">
        <v>10.6</v>
      </c>
      <c r="BW3047" s="10">
        <v>0.98893635286829795</v>
      </c>
      <c r="BX3047" s="10">
        <v>1.0376330385005601</v>
      </c>
      <c r="BY3047" s="10">
        <v>0.13598013609382301</v>
      </c>
      <c r="BZ3047" s="10">
        <v>57</v>
      </c>
      <c r="CA3047" s="10">
        <v>10.6</v>
      </c>
      <c r="CB3047" s="10">
        <v>0.99152220142063496</v>
      </c>
      <c r="CC3047" s="10">
        <v>1.0191263661677801</v>
      </c>
      <c r="CD3047" s="10">
        <v>0.13588351548903699</v>
      </c>
      <c r="CE3047" s="10">
        <v>56</v>
      </c>
      <c r="CF3047" s="10">
        <v>10.6</v>
      </c>
      <c r="CG3047" s="10">
        <v>0.991227900682635</v>
      </c>
      <c r="CH3047" s="10">
        <v>3062</v>
      </c>
      <c r="CI3047" s="10" t="s">
        <v>10</v>
      </c>
      <c r="CY3047" s="10">
        <v>3027</v>
      </c>
      <c r="CZ3047" s="10" t="s">
        <v>313</v>
      </c>
      <c r="DA3047" s="10">
        <v>0.06</v>
      </c>
      <c r="DB3047" s="10">
        <v>0.01</v>
      </c>
      <c r="DC3047" s="10">
        <v>4</v>
      </c>
      <c r="DD3047" s="10">
        <v>10.199999999999999</v>
      </c>
      <c r="DE3047" s="10">
        <v>0.97780241407740898</v>
      </c>
      <c r="DF3047" s="10">
        <v>0.06</v>
      </c>
      <c r="DG3047" s="10">
        <v>0.01</v>
      </c>
      <c r="DH3047" s="10">
        <v>4</v>
      </c>
      <c r="DI3047" s="10">
        <v>10.8</v>
      </c>
      <c r="DJ3047" s="10">
        <v>0.98994949366116702</v>
      </c>
      <c r="DK3047" s="10">
        <v>0.06</v>
      </c>
      <c r="DL3047" s="10">
        <v>0.01</v>
      </c>
      <c r="DM3047" s="10">
        <v>4</v>
      </c>
      <c r="DN3047" s="10">
        <v>10.3</v>
      </c>
      <c r="DO3047" s="10">
        <v>0.98994949366116702</v>
      </c>
    </row>
    <row r="3048" spans="1:119" x14ac:dyDescent="0.25">
      <c r="A3048" s="10">
        <v>3066</v>
      </c>
      <c r="R3048" s="10">
        <v>3101</v>
      </c>
      <c r="S3048" s="10" t="s">
        <v>685</v>
      </c>
      <c r="T3048" s="10">
        <v>7.8527204016710997E-2</v>
      </c>
      <c r="U3048" s="10">
        <v>4.0453408129820803E-2</v>
      </c>
      <c r="V3048" s="10">
        <v>5</v>
      </c>
      <c r="W3048" s="10">
        <v>10.199999999999999</v>
      </c>
      <c r="X3048" s="10">
        <v>0.88897455642660295</v>
      </c>
      <c r="Y3048" s="10">
        <v>5.3326050612030801E-2</v>
      </c>
      <c r="Z3048" s="10">
        <v>9.1611420282206896E-2</v>
      </c>
      <c r="AA3048" s="10">
        <v>6</v>
      </c>
      <c r="AB3048" s="10">
        <v>10.199999999999999</v>
      </c>
      <c r="AC3048" s="10">
        <v>0.50306878555025503</v>
      </c>
      <c r="AD3048" s="10">
        <v>7.8460342392384502E-2</v>
      </c>
      <c r="AE3048" s="10">
        <v>4.0582935720198901E-2</v>
      </c>
      <c r="AF3048" s="10">
        <v>5</v>
      </c>
      <c r="AG3048" s="10">
        <v>10.199999999999999</v>
      </c>
      <c r="AH3048" s="10">
        <v>0.88821764315594898</v>
      </c>
      <c r="AI3048" s="10">
        <v>3101</v>
      </c>
      <c r="AJ3048" s="10" t="s">
        <v>685</v>
      </c>
      <c r="AK3048" s="10">
        <v>0.130154630772713</v>
      </c>
      <c r="AL3048" s="10">
        <v>4.5554120770449499E-2</v>
      </c>
      <c r="AM3048" s="10">
        <v>8.0500000000000007</v>
      </c>
      <c r="AN3048" s="10">
        <v>9.89</v>
      </c>
      <c r="AO3048" s="10">
        <v>0.943858356366017</v>
      </c>
      <c r="AP3048" s="10">
        <v>0.13725689948518099</v>
      </c>
      <c r="AQ3048" s="10">
        <v>4.36726498361939E-2</v>
      </c>
      <c r="AR3048" s="10">
        <v>8.4</v>
      </c>
      <c r="AS3048" s="10">
        <v>9.9</v>
      </c>
      <c r="AT3048" s="10">
        <v>0.952925780013262</v>
      </c>
      <c r="AU3048" s="10">
        <v>0.12845099535694399</v>
      </c>
      <c r="AV3048" s="10">
        <v>5.50504265815474E-2</v>
      </c>
      <c r="AW3048" s="10">
        <v>8.15</v>
      </c>
      <c r="AX3048" s="10">
        <v>9.9</v>
      </c>
      <c r="AY3048" s="10">
        <v>0.91914503001805803</v>
      </c>
      <c r="AZ3048" s="10">
        <v>3075</v>
      </c>
      <c r="BA3048" s="10" t="s">
        <v>305</v>
      </c>
      <c r="BB3048" s="10">
        <v>0.50041326114946905</v>
      </c>
      <c r="BC3048" s="10">
        <v>0.18765497293105099</v>
      </c>
      <c r="BD3048" s="10">
        <v>29</v>
      </c>
      <c r="BE3048" s="10">
        <v>10.64</v>
      </c>
      <c r="BF3048" s="10">
        <v>0.93632917756904499</v>
      </c>
      <c r="BG3048" s="10">
        <v>0.945014697203718</v>
      </c>
      <c r="BH3048" s="10">
        <v>0.405006298801594</v>
      </c>
      <c r="BI3048" s="10">
        <v>56</v>
      </c>
      <c r="BJ3048" s="10">
        <v>10.6</v>
      </c>
      <c r="BK3048" s="10">
        <v>0.91914503001805803</v>
      </c>
      <c r="BL3048" s="10">
        <v>1.07437560101672</v>
      </c>
      <c r="BM3048" s="10">
        <v>0.42847122183404901</v>
      </c>
      <c r="BN3048" s="10">
        <v>63</v>
      </c>
      <c r="BO3048" s="10">
        <v>10.6</v>
      </c>
      <c r="BP3048" s="10">
        <v>0.92885750592657801</v>
      </c>
      <c r="BQ3048" s="10">
        <v>3065</v>
      </c>
      <c r="BR3048" s="10" t="s">
        <v>305</v>
      </c>
      <c r="BS3048" s="10">
        <v>0.84355371460366901</v>
      </c>
      <c r="BT3048" s="10">
        <v>0.36210099499773801</v>
      </c>
      <c r="BU3048" s="10">
        <v>50</v>
      </c>
      <c r="BV3048" s="10">
        <v>10.6</v>
      </c>
      <c r="BW3048" s="10">
        <v>0.91891691358931504</v>
      </c>
      <c r="BX3048" s="10">
        <v>1.1447178250916299</v>
      </c>
      <c r="BY3048" s="10">
        <v>0.39741864691719297</v>
      </c>
      <c r="BZ3048" s="10">
        <v>66</v>
      </c>
      <c r="CA3048" s="10">
        <v>10.6</v>
      </c>
      <c r="CB3048" s="10">
        <v>0.94468717047286199</v>
      </c>
      <c r="CC3048" s="10">
        <v>1.20418772632315</v>
      </c>
      <c r="CD3048" s="10">
        <v>0.39340793049031603</v>
      </c>
      <c r="CE3048" s="10">
        <v>69</v>
      </c>
      <c r="CF3048" s="10">
        <v>10.6</v>
      </c>
      <c r="CG3048" s="10">
        <v>0.95055798188066198</v>
      </c>
      <c r="CH3048" s="10">
        <v>3063</v>
      </c>
      <c r="CI3048" s="10" t="s">
        <v>11</v>
      </c>
      <c r="CY3048" s="10">
        <v>3028</v>
      </c>
      <c r="CZ3048" s="10" t="s">
        <v>297</v>
      </c>
      <c r="DA3048" s="10">
        <v>0.01</v>
      </c>
      <c r="DB3048" s="10">
        <v>0</v>
      </c>
      <c r="DC3048" s="10">
        <v>1</v>
      </c>
      <c r="DD3048" s="10">
        <v>10.199999999999999</v>
      </c>
      <c r="DE3048" s="10">
        <v>0.94868329805051399</v>
      </c>
      <c r="DF3048" s="10">
        <v>0.01</v>
      </c>
      <c r="DG3048" s="10">
        <v>0</v>
      </c>
      <c r="DH3048" s="10">
        <v>1</v>
      </c>
      <c r="DI3048" s="10">
        <v>10.8</v>
      </c>
      <c r="DJ3048" s="10">
        <v>1</v>
      </c>
      <c r="DK3048" s="10">
        <v>0.01</v>
      </c>
      <c r="DL3048" s="10">
        <v>0</v>
      </c>
      <c r="DM3048" s="10">
        <v>1</v>
      </c>
      <c r="DN3048" s="10">
        <v>10.3</v>
      </c>
      <c r="DO3048" s="10">
        <v>1</v>
      </c>
    </row>
    <row r="3049" spans="1:119" x14ac:dyDescent="0.25">
      <c r="A3049" s="10">
        <v>3067</v>
      </c>
      <c r="R3049" s="10">
        <v>3102</v>
      </c>
      <c r="S3049" s="10" t="s">
        <v>686</v>
      </c>
      <c r="T3049" s="10">
        <v>5.5406693899944001E-2</v>
      </c>
      <c r="U3049" s="10">
        <v>4.3863632670789E-2</v>
      </c>
      <c r="V3049" s="10">
        <v>4</v>
      </c>
      <c r="W3049" s="10">
        <v>10.199999999999999</v>
      </c>
      <c r="X3049" s="10">
        <v>0.78404582446176097</v>
      </c>
      <c r="Y3049" s="10">
        <v>0.196975753619099</v>
      </c>
      <c r="Z3049" s="10">
        <v>0.177278178257189</v>
      </c>
      <c r="AA3049" s="10">
        <v>15</v>
      </c>
      <c r="AB3049" s="10">
        <v>10.199999999999999</v>
      </c>
      <c r="AC3049" s="10">
        <v>0.74329414624716605</v>
      </c>
      <c r="AD3049" s="10">
        <v>7.0361319807873898E-2</v>
      </c>
      <c r="AE3049" s="10">
        <v>5.3406784914410303E-2</v>
      </c>
      <c r="AF3049" s="10">
        <v>5</v>
      </c>
      <c r="AG3049" s="10">
        <v>10.199999999999999</v>
      </c>
      <c r="AH3049" s="10">
        <v>0.79653190061987</v>
      </c>
      <c r="AI3049" s="10">
        <v>3102</v>
      </c>
      <c r="AJ3049" s="10" t="s">
        <v>686</v>
      </c>
      <c r="AK3049" s="10">
        <v>0.20830499948185799</v>
      </c>
      <c r="AL3049" s="10">
        <v>3.99871204362496E-2</v>
      </c>
      <c r="AM3049" s="10">
        <v>12.32</v>
      </c>
      <c r="AN3049" s="10">
        <v>9.94</v>
      </c>
      <c r="AO3049" s="10">
        <v>0.98206893572796805</v>
      </c>
      <c r="AP3049" s="10">
        <v>0.23106488546845799</v>
      </c>
      <c r="AQ3049" s="10">
        <v>3.1508848018426003E-2</v>
      </c>
      <c r="AR3049" s="10">
        <v>13.6</v>
      </c>
      <c r="AS3049" s="10">
        <v>9.9</v>
      </c>
      <c r="AT3049" s="10">
        <v>0.99083016804429902</v>
      </c>
      <c r="AU3049" s="10">
        <v>0.21977192927269401</v>
      </c>
      <c r="AV3049" s="10">
        <v>4.2122953110599798E-2</v>
      </c>
      <c r="AW3049" s="10">
        <v>13.05</v>
      </c>
      <c r="AX3049" s="10">
        <v>9.9</v>
      </c>
      <c r="AY3049" s="10">
        <v>0.98212301192703699</v>
      </c>
      <c r="AZ3049" s="10">
        <v>3076</v>
      </c>
      <c r="BA3049" s="10" t="s">
        <v>288</v>
      </c>
      <c r="BB3049" s="10">
        <v>0.78043034933470101</v>
      </c>
      <c r="BC3049" s="10">
        <v>0.64676548287406199</v>
      </c>
      <c r="BD3049" s="10">
        <v>55</v>
      </c>
      <c r="BE3049" s="10">
        <v>10.64</v>
      </c>
      <c r="BF3049" s="10">
        <v>0.76996184598794104</v>
      </c>
      <c r="BG3049" s="10">
        <v>1.00451676339514</v>
      </c>
      <c r="BH3049" s="10">
        <v>0.83076251242949395</v>
      </c>
      <c r="BI3049" s="10">
        <v>71</v>
      </c>
      <c r="BJ3049" s="10">
        <v>10.6</v>
      </c>
      <c r="BK3049" s="10">
        <v>0.77060593110772402</v>
      </c>
      <c r="BL3049" s="10">
        <v>0.68486353972993397</v>
      </c>
      <c r="BM3049" s="10">
        <v>0.63851939042490102</v>
      </c>
      <c r="BN3049" s="10">
        <v>51</v>
      </c>
      <c r="BO3049" s="10">
        <v>10.6</v>
      </c>
      <c r="BP3049" s="10">
        <v>0.73142091938815601</v>
      </c>
      <c r="BQ3049" s="10">
        <v>3066</v>
      </c>
      <c r="BR3049" s="10" t="s">
        <v>315</v>
      </c>
      <c r="BS3049" s="10">
        <v>0.12711017203007399</v>
      </c>
      <c r="BT3049" s="10">
        <v>1.89716674671753E-2</v>
      </c>
      <c r="BU3049" s="10">
        <v>7</v>
      </c>
      <c r="BV3049" s="10">
        <v>10.6</v>
      </c>
      <c r="BW3049" s="10">
        <v>0.98904436709302801</v>
      </c>
      <c r="BX3049" s="10">
        <v>0.12784258831515199</v>
      </c>
      <c r="BY3049" s="10">
        <v>1.31602664442068E-2</v>
      </c>
      <c r="BZ3049" s="10">
        <v>7</v>
      </c>
      <c r="CA3049" s="10">
        <v>10.6</v>
      </c>
      <c r="CB3049" s="10">
        <v>0.99474329889018298</v>
      </c>
      <c r="CC3049" s="10">
        <v>0.12777933698826499</v>
      </c>
      <c r="CD3049" s="10">
        <v>1.37608516756593E-2</v>
      </c>
      <c r="CE3049" s="10">
        <v>7</v>
      </c>
      <c r="CF3049" s="10">
        <v>10.6</v>
      </c>
      <c r="CG3049" s="10">
        <v>0.99425114025669203</v>
      </c>
      <c r="CH3049" s="10">
        <v>3064</v>
      </c>
      <c r="CI3049" s="10" t="s">
        <v>304</v>
      </c>
      <c r="CJ3049" s="10">
        <v>5.49634073672325E-2</v>
      </c>
      <c r="CK3049" s="10">
        <v>4.84971241475581E-2</v>
      </c>
      <c r="CL3049" s="10">
        <v>4</v>
      </c>
      <c r="CM3049" s="10">
        <v>10.58</v>
      </c>
      <c r="CN3049" s="10">
        <v>0.74983785536509295</v>
      </c>
      <c r="CO3049" s="10">
        <v>0.17848685434473499</v>
      </c>
      <c r="CP3049" s="10">
        <v>0.12303462775219599</v>
      </c>
      <c r="CQ3049" s="10">
        <v>12</v>
      </c>
      <c r="CR3049" s="10">
        <v>10.43</v>
      </c>
      <c r="CS3049" s="10">
        <v>0.823341589986755</v>
      </c>
      <c r="CT3049" s="10">
        <v>6.1828348353844799E-2</v>
      </c>
      <c r="CU3049" s="10">
        <v>3.9501444781623103E-2</v>
      </c>
      <c r="CV3049" s="10">
        <v>4</v>
      </c>
      <c r="CW3049" s="10">
        <v>10.59</v>
      </c>
      <c r="CX3049" s="10">
        <v>0.84269625981214002</v>
      </c>
      <c r="CY3049" s="10">
        <v>3029</v>
      </c>
      <c r="CZ3049" s="10" t="s">
        <v>305</v>
      </c>
    </row>
    <row r="3050" spans="1:119" x14ac:dyDescent="0.25">
      <c r="A3050" s="10">
        <v>3068</v>
      </c>
      <c r="R3050" s="10">
        <v>3103</v>
      </c>
      <c r="S3050" s="10" t="s">
        <v>306</v>
      </c>
      <c r="T3050" s="10">
        <v>6.66577703070209E-2</v>
      </c>
      <c r="U3050" s="10">
        <v>5.7963278527844199E-2</v>
      </c>
      <c r="V3050" s="10">
        <v>5</v>
      </c>
      <c r="W3050" s="10">
        <v>10.199999999999999</v>
      </c>
      <c r="X3050" s="10">
        <v>0.75460552216350496</v>
      </c>
      <c r="Y3050" s="10">
        <v>7.4626747665228005E-2</v>
      </c>
      <c r="Z3050" s="10">
        <v>4.7263606854644397E-2</v>
      </c>
      <c r="AA3050" s="10">
        <v>5</v>
      </c>
      <c r="AB3050" s="10">
        <v>10.199999999999999</v>
      </c>
      <c r="AC3050" s="10">
        <v>0.84481907555422897</v>
      </c>
      <c r="AD3050" s="10">
        <v>7.7218325618474498E-2</v>
      </c>
      <c r="AE3050" s="10">
        <v>4.2899069788041401E-2</v>
      </c>
      <c r="AF3050" s="10">
        <v>5</v>
      </c>
      <c r="AG3050" s="10">
        <v>10.199999999999999</v>
      </c>
      <c r="AH3050" s="10">
        <v>0.87415727612153804</v>
      </c>
      <c r="AI3050" s="10">
        <v>3103</v>
      </c>
      <c r="AJ3050" s="10" t="s">
        <v>306</v>
      </c>
      <c r="AK3050" s="10">
        <v>0.22183280072792</v>
      </c>
      <c r="AL3050" s="10">
        <v>6.71336107466073E-2</v>
      </c>
      <c r="AM3050" s="10">
        <v>13.53</v>
      </c>
      <c r="AN3050" s="10">
        <v>9.89</v>
      </c>
      <c r="AO3050" s="10">
        <v>0.95713026002474499</v>
      </c>
      <c r="AP3050" s="10">
        <v>0.22641236062141601</v>
      </c>
      <c r="AQ3050" s="10">
        <v>5.5867985088401399E-2</v>
      </c>
      <c r="AR3050" s="10">
        <v>13.6</v>
      </c>
      <c r="AS3050" s="10">
        <v>9.9</v>
      </c>
      <c r="AT3050" s="10">
        <v>0.97087965948182697</v>
      </c>
      <c r="AU3050" s="10">
        <v>0.23919071984328</v>
      </c>
      <c r="AV3050" s="10">
        <v>7.0350211718611902E-2</v>
      </c>
      <c r="AW3050" s="10">
        <v>14.54</v>
      </c>
      <c r="AX3050" s="10">
        <v>9.9</v>
      </c>
      <c r="AY3050" s="10">
        <v>0.95936550157127098</v>
      </c>
      <c r="AZ3050" s="10">
        <v>3077</v>
      </c>
      <c r="BA3050" s="10" t="s">
        <v>315</v>
      </c>
      <c r="BB3050" s="10">
        <v>0.23857276405556499</v>
      </c>
      <c r="BC3050" s="10">
        <v>9.8235844022879701E-2</v>
      </c>
      <c r="BD3050" s="10">
        <v>14</v>
      </c>
      <c r="BE3050" s="10">
        <v>10.64</v>
      </c>
      <c r="BF3050" s="10">
        <v>0.92467809847471605</v>
      </c>
      <c r="BG3050" s="10">
        <v>0.33408079727557</v>
      </c>
      <c r="BH3050" s="10">
        <v>0.15238773209061099</v>
      </c>
      <c r="BI3050" s="10">
        <v>20</v>
      </c>
      <c r="BJ3050" s="10">
        <v>10.6</v>
      </c>
      <c r="BK3050" s="10">
        <v>0.90981904829308902</v>
      </c>
      <c r="BL3050" s="10">
        <v>0.43875682370172597</v>
      </c>
      <c r="BM3050" s="10">
        <v>0.18803863872931101</v>
      </c>
      <c r="BN3050" s="10">
        <v>26</v>
      </c>
      <c r="BO3050" s="10">
        <v>10.6</v>
      </c>
      <c r="BP3050" s="10">
        <v>0.91914503001805803</v>
      </c>
      <c r="BQ3050" s="10">
        <v>3067</v>
      </c>
      <c r="BR3050" s="10" t="s">
        <v>289</v>
      </c>
      <c r="BS3050" s="10">
        <v>3.27923323120137E-2</v>
      </c>
      <c r="BT3050" s="10">
        <v>4.0990415390017099E-3</v>
      </c>
      <c r="BU3050" s="10">
        <v>1.8</v>
      </c>
      <c r="BV3050" s="10">
        <v>10.6</v>
      </c>
      <c r="BW3050" s="10">
        <v>0.99227787671366796</v>
      </c>
      <c r="BX3050" s="10">
        <v>3.1142426883792901E-2</v>
      </c>
      <c r="BY3050" s="10">
        <v>2.0761617922528601E-3</v>
      </c>
      <c r="BZ3050" s="10">
        <v>1.7</v>
      </c>
      <c r="CA3050" s="10">
        <v>10.6</v>
      </c>
      <c r="CB3050" s="10">
        <v>0.99778515785660904</v>
      </c>
      <c r="CC3050" s="10">
        <v>3.4614128551569999E-2</v>
      </c>
      <c r="CD3050" s="10">
        <v>4.3267660689462499E-3</v>
      </c>
      <c r="CE3050" s="10">
        <v>1.9</v>
      </c>
      <c r="CF3050" s="10">
        <v>10.6</v>
      </c>
      <c r="CG3050" s="10">
        <v>0.99227787671366796</v>
      </c>
      <c r="CH3050" s="10">
        <v>3065</v>
      </c>
      <c r="CI3050" s="10" t="s">
        <v>305</v>
      </c>
      <c r="CJ3050" s="10">
        <v>0.28507161626510602</v>
      </c>
      <c r="CK3050" s="10">
        <v>0.28507161626510602</v>
      </c>
      <c r="CL3050" s="10">
        <v>22</v>
      </c>
      <c r="CM3050" s="10">
        <v>10.58</v>
      </c>
      <c r="CN3050" s="10">
        <v>0.70710678118654702</v>
      </c>
      <c r="CO3050" s="10">
        <v>0.52466571500376702</v>
      </c>
      <c r="CP3050" s="10">
        <v>0.31936173956751002</v>
      </c>
      <c r="CQ3050" s="10">
        <v>34</v>
      </c>
      <c r="CR3050" s="10">
        <v>10.43</v>
      </c>
      <c r="CS3050" s="10">
        <v>0.85419855561443903</v>
      </c>
      <c r="CT3050" s="10">
        <v>0.51459167729497102</v>
      </c>
      <c r="CU3050" s="10">
        <v>0.35231380395713802</v>
      </c>
      <c r="CV3050" s="10">
        <v>34</v>
      </c>
      <c r="CW3050" s="10">
        <v>10.59</v>
      </c>
      <c r="CX3050" s="10">
        <v>0.82513926403652904</v>
      </c>
      <c r="CY3050" s="10">
        <v>3030</v>
      </c>
      <c r="CZ3050" s="10" t="s">
        <v>316</v>
      </c>
      <c r="DA3050" s="10">
        <v>2.36</v>
      </c>
      <c r="DB3050" s="10">
        <v>0.56000000000000005</v>
      </c>
      <c r="DC3050" s="10">
        <v>135</v>
      </c>
      <c r="DD3050" s="10">
        <v>10.199999999999999</v>
      </c>
      <c r="DE3050" s="10">
        <v>0.97196770868169002</v>
      </c>
      <c r="DF3050" s="10">
        <v>2.56</v>
      </c>
      <c r="DG3050" s="10">
        <v>0.62</v>
      </c>
      <c r="DH3050" s="10">
        <v>145</v>
      </c>
      <c r="DI3050" s="10">
        <v>10.8</v>
      </c>
      <c r="DJ3050" s="10">
        <v>0.97201846366607803</v>
      </c>
      <c r="DK3050" s="10">
        <v>2.5099999999999998</v>
      </c>
      <c r="DL3050" s="10">
        <v>0.56000000000000005</v>
      </c>
      <c r="DM3050" s="10">
        <v>144</v>
      </c>
      <c r="DN3050" s="10">
        <v>10.3</v>
      </c>
      <c r="DO3050" s="10">
        <v>0.97364911548809696</v>
      </c>
    </row>
    <row r="3051" spans="1:119" x14ac:dyDescent="0.25">
      <c r="A3051" s="10">
        <v>3069</v>
      </c>
      <c r="R3051" s="10">
        <v>3104</v>
      </c>
      <c r="S3051" s="10" t="s">
        <v>687</v>
      </c>
      <c r="T3051" s="10">
        <v>5.8231870734424901E-2</v>
      </c>
      <c r="U3051" s="10">
        <v>2.0797096690866001E-2</v>
      </c>
      <c r="V3051" s="10">
        <v>3.5</v>
      </c>
      <c r="W3051" s="10">
        <v>10.199999999999999</v>
      </c>
      <c r="X3051" s="10">
        <v>0.941741911594837</v>
      </c>
      <c r="Y3051" s="10">
        <v>0.102836569371017</v>
      </c>
      <c r="Z3051" s="10">
        <v>2.5709142342754201E-2</v>
      </c>
      <c r="AA3051" s="10">
        <v>6</v>
      </c>
      <c r="AB3051" s="10">
        <v>10.199999999999999</v>
      </c>
      <c r="AC3051" s="10">
        <v>0.97014250014533199</v>
      </c>
      <c r="AD3051" s="10">
        <v>0.100854555099212</v>
      </c>
      <c r="AE3051" s="10">
        <v>3.2629414885039197E-2</v>
      </c>
      <c r="AF3051" s="10">
        <v>6</v>
      </c>
      <c r="AG3051" s="10">
        <v>10.199999999999999</v>
      </c>
      <c r="AH3051" s="10">
        <v>0.95144451855441103</v>
      </c>
      <c r="AI3051" s="10">
        <v>3104</v>
      </c>
      <c r="AJ3051" s="10" t="s">
        <v>687</v>
      </c>
      <c r="AK3051" s="10">
        <v>7.4901878872129096E-2</v>
      </c>
      <c r="AL3051" s="10">
        <v>1.4378485676346199E-2</v>
      </c>
      <c r="AM3051" s="10">
        <v>4.43</v>
      </c>
      <c r="AN3051" s="10">
        <v>9.94</v>
      </c>
      <c r="AO3051" s="10">
        <v>0.98206893572796805</v>
      </c>
      <c r="AP3051" s="10">
        <v>0.202774441451678</v>
      </c>
      <c r="AQ3051" s="10">
        <v>7.4583702602915997E-2</v>
      </c>
      <c r="AR3051" s="10">
        <v>12.6</v>
      </c>
      <c r="AS3051" s="10">
        <v>9.9</v>
      </c>
      <c r="AT3051" s="10">
        <v>0.93852716335499498</v>
      </c>
      <c r="AU3051" s="10">
        <v>8.7927460157472603E-2</v>
      </c>
      <c r="AV3051" s="10">
        <v>2.6760531352274301E-2</v>
      </c>
      <c r="AW3051" s="10">
        <v>5.36</v>
      </c>
      <c r="AX3051" s="10">
        <v>9.9</v>
      </c>
      <c r="AY3051" s="10">
        <v>0.95667388042885804</v>
      </c>
      <c r="AZ3051" s="10">
        <v>3078</v>
      </c>
      <c r="BA3051" s="10" t="s">
        <v>290</v>
      </c>
      <c r="BQ3051" s="10">
        <v>3068</v>
      </c>
      <c r="BR3051" s="10" t="s">
        <v>290</v>
      </c>
      <c r="BS3051" s="10">
        <v>0.15071543318529501</v>
      </c>
      <c r="BT3051" s="10">
        <v>6.7737273341705595E-2</v>
      </c>
      <c r="BU3051" s="10">
        <v>9</v>
      </c>
      <c r="BV3051" s="10">
        <v>10.6</v>
      </c>
      <c r="BW3051" s="10">
        <v>0.91211316478575499</v>
      </c>
      <c r="BX3051" s="10">
        <v>0.19221930244552601</v>
      </c>
      <c r="BY3051" s="10">
        <v>6.1954981779963003E-2</v>
      </c>
      <c r="BZ3051" s="10">
        <v>11</v>
      </c>
      <c r="CA3051" s="10">
        <v>10.6</v>
      </c>
      <c r="CB3051" s="10">
        <v>0.95178272736163305</v>
      </c>
      <c r="CC3051" s="10">
        <v>0.26414489692003901</v>
      </c>
      <c r="CD3051" s="10">
        <v>7.7913242976414304E-2</v>
      </c>
      <c r="CE3051" s="10">
        <v>15</v>
      </c>
      <c r="CF3051" s="10">
        <v>10.6</v>
      </c>
      <c r="CG3051" s="10">
        <v>0.95914545498019299</v>
      </c>
      <c r="CH3051" s="10">
        <v>3066</v>
      </c>
      <c r="CI3051" s="10" t="s">
        <v>315</v>
      </c>
      <c r="CJ3051" s="10">
        <v>1.2957800739323001E-2</v>
      </c>
      <c r="CK3051" s="10">
        <v>1.2957800739323001E-2</v>
      </c>
      <c r="CL3051" s="10">
        <v>1</v>
      </c>
      <c r="CM3051" s="10">
        <v>10.58</v>
      </c>
      <c r="CN3051" s="10">
        <v>0.70710678118654802</v>
      </c>
      <c r="CO3051" s="10">
        <v>1.54908583098701E-2</v>
      </c>
      <c r="CP3051" s="10">
        <v>9.2945149859220595E-3</v>
      </c>
      <c r="CQ3051" s="10">
        <v>1</v>
      </c>
      <c r="CR3051" s="10">
        <v>10.43</v>
      </c>
      <c r="CS3051" s="10">
        <v>0.85749292571254399</v>
      </c>
      <c r="CT3051" s="10">
        <v>1.43230221466922E-2</v>
      </c>
      <c r="CU3051" s="10">
        <v>1.14584177173538E-2</v>
      </c>
      <c r="CV3051" s="10">
        <v>1</v>
      </c>
      <c r="CW3051" s="10">
        <v>10.59</v>
      </c>
      <c r="CX3051" s="10">
        <v>0.78086880944303005</v>
      </c>
      <c r="CY3051" s="10">
        <v>3031</v>
      </c>
      <c r="CZ3051" s="10" t="s">
        <v>310</v>
      </c>
      <c r="DD3051" s="10">
        <v>10.199999999999999</v>
      </c>
      <c r="DE3051" s="10">
        <v>0.93</v>
      </c>
      <c r="DI3051" s="10">
        <v>10.8</v>
      </c>
      <c r="DJ3051" s="10">
        <v>0.93</v>
      </c>
      <c r="DN3051" s="10">
        <v>10.3</v>
      </c>
      <c r="DO3051" s="10">
        <v>0.93</v>
      </c>
    </row>
    <row r="3052" spans="1:119" x14ac:dyDescent="0.25">
      <c r="A3052" s="10">
        <v>3070</v>
      </c>
      <c r="R3052" s="10">
        <v>3105</v>
      </c>
      <c r="S3052" s="10" t="s">
        <v>688</v>
      </c>
      <c r="T3052" s="10">
        <v>0.31305025345418203</v>
      </c>
      <c r="U3052" s="10">
        <v>0.18904982838466799</v>
      </c>
      <c r="V3052" s="10">
        <v>20.7</v>
      </c>
      <c r="W3052" s="10">
        <v>10.199999999999999</v>
      </c>
      <c r="X3052" s="10">
        <v>0.85601803590817704</v>
      </c>
      <c r="Y3052" s="10">
        <v>0.62454052961450601</v>
      </c>
      <c r="Z3052" s="10">
        <v>0.291004547849053</v>
      </c>
      <c r="AA3052" s="10">
        <v>39</v>
      </c>
      <c r="AB3052" s="10">
        <v>10.199999999999999</v>
      </c>
      <c r="AC3052" s="10">
        <v>0.90643198313918205</v>
      </c>
      <c r="AD3052" s="10">
        <v>0.49234984631360601</v>
      </c>
      <c r="AE3052" s="10">
        <v>0.19621322288512699</v>
      </c>
      <c r="AF3052" s="10">
        <v>30</v>
      </c>
      <c r="AG3052" s="10">
        <v>10.199999999999999</v>
      </c>
      <c r="AH3052" s="10">
        <v>0.92894874609356604</v>
      </c>
      <c r="AI3052" s="10">
        <v>3105</v>
      </c>
      <c r="AJ3052" s="10" t="s">
        <v>688</v>
      </c>
      <c r="AK3052" s="10">
        <v>7.8797919439538497E-3</v>
      </c>
      <c r="AL3052" s="10">
        <v>0</v>
      </c>
      <c r="AM3052" s="10">
        <v>0.46</v>
      </c>
      <c r="AN3052" s="10">
        <v>9.89</v>
      </c>
      <c r="AO3052" s="10">
        <v>1</v>
      </c>
      <c r="AP3052" s="10">
        <v>9.2022084305888197E-3</v>
      </c>
      <c r="AQ3052" s="10">
        <v>4.6011042152944099E-3</v>
      </c>
      <c r="AR3052" s="10">
        <v>0.6</v>
      </c>
      <c r="AS3052" s="10">
        <v>9.9</v>
      </c>
      <c r="AT3052" s="10">
        <v>0.89442719099991597</v>
      </c>
      <c r="AU3052" s="10">
        <v>6.8589211979727498E-3</v>
      </c>
      <c r="AV3052" s="10">
        <v>0</v>
      </c>
      <c r="AW3052" s="10">
        <v>0.4</v>
      </c>
      <c r="AX3052" s="10">
        <v>9.9</v>
      </c>
      <c r="AY3052" s="10">
        <v>1</v>
      </c>
      <c r="AZ3052" s="10">
        <v>3079</v>
      </c>
      <c r="BA3052" s="10" t="s">
        <v>291</v>
      </c>
      <c r="BQ3052" s="10">
        <v>3069</v>
      </c>
      <c r="BR3052" s="10" t="s">
        <v>291</v>
      </c>
      <c r="CH3052" s="10">
        <v>3067</v>
      </c>
      <c r="CI3052" s="10" t="s">
        <v>289</v>
      </c>
      <c r="CY3052" s="10">
        <v>3032</v>
      </c>
      <c r="CZ3052" s="10" t="s">
        <v>309</v>
      </c>
      <c r="DA3052" s="10">
        <v>0.09</v>
      </c>
      <c r="DB3052" s="10">
        <v>0</v>
      </c>
      <c r="DC3052" s="10">
        <v>4</v>
      </c>
      <c r="DD3052" s="10">
        <v>10.199999999999999</v>
      </c>
      <c r="DE3052" s="10">
        <v>1</v>
      </c>
      <c r="DF3052" s="10">
        <v>0.09</v>
      </c>
      <c r="DG3052" s="10">
        <v>0</v>
      </c>
      <c r="DH3052" s="10">
        <v>4</v>
      </c>
      <c r="DI3052" s="10">
        <v>10.8</v>
      </c>
      <c r="DJ3052" s="10">
        <v>1</v>
      </c>
      <c r="DK3052" s="10">
        <v>0.09</v>
      </c>
      <c r="DL3052" s="10">
        <v>0</v>
      </c>
      <c r="DM3052" s="10">
        <v>6</v>
      </c>
      <c r="DN3052" s="10">
        <v>10.3</v>
      </c>
      <c r="DO3052" s="10">
        <v>1</v>
      </c>
    </row>
    <row r="3053" spans="1:119" x14ac:dyDescent="0.25">
      <c r="A3053" s="10">
        <v>3071</v>
      </c>
      <c r="R3053" s="10">
        <v>3106</v>
      </c>
      <c r="S3053" s="10" t="s">
        <v>689</v>
      </c>
      <c r="T3053" s="10">
        <v>2.7268663333577602E-2</v>
      </c>
      <c r="U3053" s="10">
        <v>4.5447772222629398E-2</v>
      </c>
      <c r="V3053" s="10">
        <v>3</v>
      </c>
      <c r="W3053" s="10">
        <v>10.199999999999999</v>
      </c>
      <c r="X3053" s="10">
        <v>0.51449575542752701</v>
      </c>
      <c r="Y3053" s="10">
        <v>3.4319255830433097E-2</v>
      </c>
      <c r="Z3053" s="10">
        <v>6.1774660494779601E-2</v>
      </c>
      <c r="AA3053" s="10">
        <v>4</v>
      </c>
      <c r="AB3053" s="10">
        <v>10.199999999999999</v>
      </c>
      <c r="AC3053" s="10">
        <v>0.485642931178632</v>
      </c>
      <c r="AI3053" s="10">
        <v>3106</v>
      </c>
      <c r="AJ3053" s="10" t="s">
        <v>689</v>
      </c>
      <c r="AK3053" s="10">
        <v>5.55833455575859E-2</v>
      </c>
      <c r="AL3053" s="10">
        <v>7.5434540399581002E-2</v>
      </c>
      <c r="AM3053" s="10">
        <v>5.47</v>
      </c>
      <c r="AN3053" s="10">
        <v>9.89</v>
      </c>
      <c r="AO3053" s="10">
        <v>0.59319903804984997</v>
      </c>
      <c r="AP3053" s="10">
        <v>6.6726434134357096E-2</v>
      </c>
      <c r="AQ3053" s="10">
        <v>8.4520149903519207E-2</v>
      </c>
      <c r="AR3053" s="10">
        <v>6.28</v>
      </c>
      <c r="AS3053" s="10">
        <v>9.9</v>
      </c>
      <c r="AT3053" s="10">
        <v>0.61964428857902099</v>
      </c>
      <c r="AU3053" s="10">
        <v>6.1742616587672897E-2</v>
      </c>
      <c r="AV3053" s="10">
        <v>7.3319357197861604E-2</v>
      </c>
      <c r="AW3053" s="10">
        <v>5.59</v>
      </c>
      <c r="AX3053" s="10">
        <v>9.9</v>
      </c>
      <c r="AY3053" s="10">
        <v>0.64413574578277999</v>
      </c>
      <c r="AZ3053" s="10">
        <v>3080</v>
      </c>
      <c r="BA3053" s="10" t="s">
        <v>307</v>
      </c>
      <c r="BB3053" s="10">
        <v>5.14169674531667E-2</v>
      </c>
      <c r="BC3053" s="10">
        <v>2.05667869812667E-2</v>
      </c>
      <c r="BD3053" s="10">
        <v>3</v>
      </c>
      <c r="BE3053" s="10">
        <v>10.64</v>
      </c>
      <c r="BF3053" s="10">
        <v>0.93</v>
      </c>
      <c r="BG3053" s="10">
        <v>5.1223670583042002E-2</v>
      </c>
      <c r="BH3053" s="10">
        <v>2.04894682332168E-2</v>
      </c>
      <c r="BI3053" s="10">
        <v>3</v>
      </c>
      <c r="BJ3053" s="10">
        <v>10.6</v>
      </c>
      <c r="BK3053" s="10">
        <v>0.93</v>
      </c>
      <c r="BL3053" s="10">
        <v>5.1223670583042002E-2</v>
      </c>
      <c r="BM3053" s="10">
        <v>2.04894682332168E-2</v>
      </c>
      <c r="BN3053" s="10">
        <v>3</v>
      </c>
      <c r="BO3053" s="10">
        <v>10.6</v>
      </c>
      <c r="BP3053" s="10">
        <v>0.93</v>
      </c>
      <c r="BQ3053" s="10">
        <v>3070</v>
      </c>
      <c r="BR3053" s="10" t="s">
        <v>292</v>
      </c>
      <c r="BS3053" s="10">
        <v>5.0920752910017702E-3</v>
      </c>
      <c r="BT3053" s="10">
        <v>7.63811293650266E-3</v>
      </c>
      <c r="BU3053" s="10">
        <v>0.5</v>
      </c>
      <c r="BV3053" s="10">
        <v>10.6</v>
      </c>
      <c r="BW3053" s="10">
        <v>0.55470019622522904</v>
      </c>
      <c r="BX3053" s="10">
        <v>4.5876951011878898E-3</v>
      </c>
      <c r="BY3053" s="10">
        <v>5.7346188764848599E-3</v>
      </c>
      <c r="BZ3053" s="10">
        <v>0.4</v>
      </c>
      <c r="CA3053" s="10">
        <v>10.6</v>
      </c>
      <c r="CB3053" s="10">
        <v>0.62469504755442395</v>
      </c>
      <c r="CC3053" s="10">
        <v>4.0736602328014203E-3</v>
      </c>
      <c r="CD3053" s="10">
        <v>6.1104903492021304E-3</v>
      </c>
      <c r="CE3053" s="10">
        <v>0.4</v>
      </c>
      <c r="CF3053" s="10">
        <v>10.6</v>
      </c>
      <c r="CG3053" s="10">
        <v>0.55470019622522904</v>
      </c>
      <c r="CH3053" s="10">
        <v>3068</v>
      </c>
      <c r="CI3053" s="10" t="s">
        <v>290</v>
      </c>
      <c r="CJ3053" s="10">
        <v>5.3582729563482499E-2</v>
      </c>
      <c r="CK3053" s="10">
        <v>7.4324431329991905E-2</v>
      </c>
      <c r="CL3053" s="10">
        <v>5</v>
      </c>
      <c r="CM3053" s="10">
        <v>10.58</v>
      </c>
      <c r="CN3053" s="10">
        <v>0.58480157537602195</v>
      </c>
      <c r="CO3053" s="10">
        <v>0.10625912935139301</v>
      </c>
      <c r="CP3053" s="10">
        <v>9.7957634870815394E-2</v>
      </c>
      <c r="CQ3053" s="10">
        <v>8</v>
      </c>
      <c r="CR3053" s="10">
        <v>10.43</v>
      </c>
      <c r="CS3053" s="10">
        <v>0.73524373124259301</v>
      </c>
      <c r="CT3053" s="10">
        <v>0.103125759456184</v>
      </c>
      <c r="CU3053" s="10">
        <v>0.12890719932023001</v>
      </c>
      <c r="CV3053" s="10">
        <v>9</v>
      </c>
      <c r="CW3053" s="10">
        <v>10.59</v>
      </c>
      <c r="CX3053" s="10">
        <v>0.62469504755442395</v>
      </c>
      <c r="CY3053" s="10">
        <v>3033</v>
      </c>
      <c r="CZ3053" s="10" t="s">
        <v>315</v>
      </c>
      <c r="DD3053" s="10">
        <v>10.199999999999999</v>
      </c>
      <c r="DE3053" s="10">
        <v>0.93</v>
      </c>
      <c r="DI3053" s="10">
        <v>10.8</v>
      </c>
      <c r="DJ3053" s="10">
        <v>0.93</v>
      </c>
      <c r="DN3053" s="10">
        <v>10.3</v>
      </c>
      <c r="DO3053" s="10">
        <v>0.93</v>
      </c>
    </row>
    <row r="3054" spans="1:119" x14ac:dyDescent="0.25">
      <c r="A3054" s="10">
        <v>3072</v>
      </c>
      <c r="R3054" s="10">
        <v>3107</v>
      </c>
      <c r="S3054" s="10" t="s">
        <v>690</v>
      </c>
      <c r="T3054" s="10">
        <v>3.06783612038493E-2</v>
      </c>
      <c r="U3054" s="10">
        <v>1.7530492116485299E-2</v>
      </c>
      <c r="V3054" s="10">
        <v>2</v>
      </c>
      <c r="W3054" s="10">
        <v>10.199999999999999</v>
      </c>
      <c r="X3054" s="10">
        <v>0.86824314212445897</v>
      </c>
      <c r="Y3054" s="10">
        <v>2.05373752895491E-2</v>
      </c>
      <c r="Z3054" s="10">
        <v>2.8752325405368699E-2</v>
      </c>
      <c r="AA3054" s="10">
        <v>2</v>
      </c>
      <c r="AB3054" s="10">
        <v>10.199999999999999</v>
      </c>
      <c r="AC3054" s="10">
        <v>0.58123819371909602</v>
      </c>
      <c r="AD3054" s="10">
        <v>2.8354073131859E-2</v>
      </c>
      <c r="AE3054" s="10">
        <v>2.1083797969843901E-2</v>
      </c>
      <c r="AF3054" s="10">
        <v>2</v>
      </c>
      <c r="AG3054" s="10">
        <v>10.199999999999999</v>
      </c>
      <c r="AH3054" s="10">
        <v>0.802462340946133</v>
      </c>
      <c r="AI3054" s="10">
        <v>3107</v>
      </c>
      <c r="AJ3054" s="10" t="s">
        <v>690</v>
      </c>
      <c r="AK3054" s="10">
        <v>0.25929614717621202</v>
      </c>
      <c r="AL3054" s="10">
        <v>0.11546781553940701</v>
      </c>
      <c r="AM3054" s="10">
        <v>16.57</v>
      </c>
      <c r="AN3054" s="10">
        <v>9.89</v>
      </c>
      <c r="AO3054" s="10">
        <v>0.91351700554023396</v>
      </c>
      <c r="AP3054" s="10">
        <v>0.31775244737535302</v>
      </c>
      <c r="AQ3054" s="10">
        <v>0.12344339682208</v>
      </c>
      <c r="AR3054" s="10">
        <v>19.88</v>
      </c>
      <c r="AS3054" s="10">
        <v>9.9</v>
      </c>
      <c r="AT3054" s="10">
        <v>0.93213046474718297</v>
      </c>
      <c r="AU3054" s="10">
        <v>0.29053207229436401</v>
      </c>
      <c r="AV3054" s="10">
        <v>0.11206237074211201</v>
      </c>
      <c r="AW3054" s="10">
        <v>18.16</v>
      </c>
      <c r="AX3054" s="10">
        <v>9.9</v>
      </c>
      <c r="AY3054" s="10">
        <v>0.93300165836431903</v>
      </c>
      <c r="AZ3054" s="10">
        <v>3081</v>
      </c>
      <c r="BA3054" s="10" t="s">
        <v>292</v>
      </c>
      <c r="BB3054" s="10">
        <v>0.28410526897308802</v>
      </c>
      <c r="BC3054" s="10">
        <v>0.132048927832562</v>
      </c>
      <c r="BD3054" s="10">
        <v>17</v>
      </c>
      <c r="BE3054" s="10">
        <v>10.64</v>
      </c>
      <c r="BF3054" s="10">
        <v>0.90683466121076695</v>
      </c>
      <c r="BG3054" s="10">
        <v>0.43722786393867802</v>
      </c>
      <c r="BH3054" s="10">
        <v>0.23358748895354001</v>
      </c>
      <c r="BI3054" s="10">
        <v>27</v>
      </c>
      <c r="BJ3054" s="10">
        <v>10.6</v>
      </c>
      <c r="BK3054" s="10">
        <v>0.88201825626205799</v>
      </c>
      <c r="BL3054" s="10">
        <v>0.58520426464370401</v>
      </c>
      <c r="BM3054" s="10">
        <v>0.30723223893794499</v>
      </c>
      <c r="BN3054" s="10">
        <v>36</v>
      </c>
      <c r="BO3054" s="10">
        <v>10.6</v>
      </c>
      <c r="BP3054" s="10">
        <v>0.88539790283794395</v>
      </c>
      <c r="BQ3054" s="10">
        <v>3071</v>
      </c>
      <c r="BR3054" s="10" t="s">
        <v>778</v>
      </c>
      <c r="BS3054" s="10">
        <v>0.23622338126963999</v>
      </c>
      <c r="BT3054" s="10">
        <v>0.134984789296937</v>
      </c>
      <c r="BU3054" s="10">
        <v>4.2</v>
      </c>
      <c r="BV3054" s="10">
        <v>37.4</v>
      </c>
      <c r="BW3054" s="10">
        <v>0.86824314212445897</v>
      </c>
      <c r="BX3054" s="10">
        <v>0.25730124173143798</v>
      </c>
      <c r="BY3054" s="10">
        <v>0.13722732892343401</v>
      </c>
      <c r="BZ3054" s="10">
        <v>4.5999999999999996</v>
      </c>
      <c r="CA3054" s="10">
        <v>36.6</v>
      </c>
      <c r="CB3054" s="10">
        <v>0.88235294117647101</v>
      </c>
      <c r="CC3054" s="10">
        <v>0.26212351287131802</v>
      </c>
      <c r="CD3054" s="10">
        <v>0.13106175643565901</v>
      </c>
      <c r="CE3054" s="10">
        <v>4.5</v>
      </c>
      <c r="CF3054" s="10">
        <v>37.6</v>
      </c>
      <c r="CG3054" s="10">
        <v>0.89442719099991597</v>
      </c>
      <c r="CH3054" s="10">
        <v>3069</v>
      </c>
      <c r="CI3054" s="10" t="s">
        <v>291</v>
      </c>
      <c r="CY3054" s="10">
        <v>3034</v>
      </c>
      <c r="CZ3054" s="10" t="s">
        <v>809</v>
      </c>
    </row>
    <row r="3055" spans="1:119" x14ac:dyDescent="0.25">
      <c r="A3055" s="10">
        <v>3073</v>
      </c>
      <c r="R3055" s="10">
        <v>3108</v>
      </c>
      <c r="S3055" s="10" t="s">
        <v>691</v>
      </c>
      <c r="AI3055" s="10">
        <v>3108</v>
      </c>
      <c r="AJ3055" s="10" t="s">
        <v>691</v>
      </c>
      <c r="AK3055" s="10">
        <v>0.117161065909115</v>
      </c>
      <c r="AL3055" s="10">
        <v>1.8024779370633098E-2</v>
      </c>
      <c r="AM3055" s="10">
        <v>6.92</v>
      </c>
      <c r="AN3055" s="10">
        <v>9.89</v>
      </c>
      <c r="AO3055" s="10">
        <v>0.98837169765061705</v>
      </c>
      <c r="AP3055" s="10">
        <v>0.12131616147317199</v>
      </c>
      <c r="AQ3055" s="10">
        <v>1.5164520184146499E-2</v>
      </c>
      <c r="AR3055" s="10">
        <v>7.13</v>
      </c>
      <c r="AS3055" s="10">
        <v>9.9</v>
      </c>
      <c r="AT3055" s="10">
        <v>0.99227787671366796</v>
      </c>
      <c r="AU3055" s="10">
        <v>1.62879251216594E-2</v>
      </c>
      <c r="AV3055" s="10">
        <v>2.3835987982916201E-3</v>
      </c>
      <c r="AW3055" s="10">
        <v>0.96</v>
      </c>
      <c r="AX3055" s="10">
        <v>9.9</v>
      </c>
      <c r="AY3055" s="10">
        <v>0.98946106413410295</v>
      </c>
      <c r="AZ3055" s="10">
        <v>3082</v>
      </c>
      <c r="BA3055" s="10" t="s">
        <v>294</v>
      </c>
      <c r="BQ3055" s="10">
        <v>3072</v>
      </c>
      <c r="BR3055" s="10" t="s">
        <v>10</v>
      </c>
      <c r="CH3055" s="10">
        <v>3070</v>
      </c>
      <c r="CI3055" s="10" t="s">
        <v>292</v>
      </c>
      <c r="CY3055" s="10">
        <v>3035</v>
      </c>
      <c r="CZ3055" s="10" t="s">
        <v>810</v>
      </c>
      <c r="DA3055" s="10">
        <v>1.7204296559468299</v>
      </c>
      <c r="DB3055" s="10">
        <v>0.34968082437943698</v>
      </c>
      <c r="DC3055" s="10">
        <v>28</v>
      </c>
      <c r="DD3055" s="10">
        <v>36.200000000000003</v>
      </c>
      <c r="DE3055" s="10">
        <v>0.97996302780457401</v>
      </c>
      <c r="DF3055" s="10">
        <v>1.95306213404569</v>
      </c>
      <c r="DG3055" s="10">
        <v>0.26132521511878898</v>
      </c>
      <c r="DH3055" s="10">
        <v>30.5</v>
      </c>
      <c r="DI3055" s="10">
        <v>37.299999999999997</v>
      </c>
      <c r="DJ3055" s="10">
        <v>0.99116683411888196</v>
      </c>
      <c r="DK3055" s="10">
        <v>2.2267589283238598</v>
      </c>
      <c r="DL3055" s="10">
        <v>0.26948037986084999</v>
      </c>
      <c r="DM3055" s="10">
        <v>35</v>
      </c>
      <c r="DN3055" s="10">
        <v>37</v>
      </c>
      <c r="DO3055" s="10">
        <v>0.99275665381327105</v>
      </c>
    </row>
    <row r="3056" spans="1:119" x14ac:dyDescent="0.25">
      <c r="A3056" s="10">
        <v>3074</v>
      </c>
      <c r="R3056" s="10">
        <v>3109</v>
      </c>
      <c r="S3056" s="10" t="s">
        <v>692</v>
      </c>
      <c r="T3056" s="10">
        <v>6.4443370682701104E-2</v>
      </c>
      <c r="U3056" s="10">
        <v>6.0415660015032298E-2</v>
      </c>
      <c r="V3056" s="10">
        <v>5</v>
      </c>
      <c r="W3056" s="10">
        <v>10.199999999999999</v>
      </c>
      <c r="X3056" s="10">
        <v>0.72953720414008505</v>
      </c>
      <c r="Y3056" s="10">
        <v>6.7513375742620702E-2</v>
      </c>
      <c r="Z3056" s="10">
        <v>5.6964410782836199E-2</v>
      </c>
      <c r="AA3056" s="10">
        <v>5</v>
      </c>
      <c r="AB3056" s="10">
        <v>10.199999999999999</v>
      </c>
      <c r="AC3056" s="10">
        <v>0.764291483507891</v>
      </c>
      <c r="AD3056" s="10">
        <v>6.8857603080810806E-2</v>
      </c>
      <c r="AE3056" s="10">
        <v>5.5332002475651502E-2</v>
      </c>
      <c r="AF3056" s="10">
        <v>5</v>
      </c>
      <c r="AG3056" s="10">
        <v>10.199999999999999</v>
      </c>
      <c r="AH3056" s="10">
        <v>0.77950893479330496</v>
      </c>
      <c r="AI3056" s="10">
        <v>3109</v>
      </c>
      <c r="AJ3056" s="10" t="s">
        <v>692</v>
      </c>
      <c r="AK3056" s="10">
        <v>0.19624894161449299</v>
      </c>
      <c r="AL3056" s="10">
        <v>0.102129551248359</v>
      </c>
      <c r="AM3056" s="10">
        <v>12.85</v>
      </c>
      <c r="AN3056" s="10">
        <v>9.94</v>
      </c>
      <c r="AO3056" s="10">
        <v>0.88706855349456204</v>
      </c>
      <c r="AP3056" s="10">
        <v>0.20591360327945099</v>
      </c>
      <c r="AQ3056" s="10">
        <v>0.13408327655406099</v>
      </c>
      <c r="AR3056" s="10">
        <v>14.33</v>
      </c>
      <c r="AS3056" s="10">
        <v>9.9</v>
      </c>
      <c r="AT3056" s="10">
        <v>0.83799808470748605</v>
      </c>
      <c r="AU3056" s="10">
        <v>0.16888945558722801</v>
      </c>
      <c r="AV3056" s="10">
        <v>0.106046867461748</v>
      </c>
      <c r="AW3056" s="10">
        <v>11.63</v>
      </c>
      <c r="AX3056" s="10">
        <v>9.9</v>
      </c>
      <c r="AY3056" s="10">
        <v>0.84688998885306799</v>
      </c>
      <c r="AZ3056" s="10">
        <v>3083</v>
      </c>
      <c r="BA3056" s="10" t="s">
        <v>308</v>
      </c>
      <c r="BG3056" s="10">
        <v>8.9515921469108806E-2</v>
      </c>
      <c r="BH3056" s="10">
        <v>2.0344527606615599E-2</v>
      </c>
      <c r="BI3056" s="10">
        <v>5</v>
      </c>
      <c r="BJ3056" s="10">
        <v>10.6</v>
      </c>
      <c r="BK3056" s="10">
        <v>0.97513285579146003</v>
      </c>
      <c r="BL3056" s="10">
        <v>8.8829644376187802E-2</v>
      </c>
      <c r="BM3056" s="10">
        <v>2.9609881458729202E-2</v>
      </c>
      <c r="BN3056" s="10">
        <v>5.0999999999999996</v>
      </c>
      <c r="BO3056" s="10">
        <v>10.6</v>
      </c>
      <c r="BP3056" s="10">
        <v>0.94868329805051399</v>
      </c>
      <c r="BQ3056" s="10">
        <v>3073</v>
      </c>
      <c r="BR3056" s="10" t="s">
        <v>11</v>
      </c>
      <c r="CH3056" s="10">
        <v>3071</v>
      </c>
      <c r="CI3056" s="10" t="s">
        <v>778</v>
      </c>
      <c r="CJ3056" s="10">
        <v>0.21423813763049901</v>
      </c>
      <c r="CK3056" s="10">
        <v>4.2847627526099802E-2</v>
      </c>
      <c r="CL3056" s="10">
        <v>3.4</v>
      </c>
      <c r="CM3056" s="10">
        <v>37.1</v>
      </c>
      <c r="CN3056" s="10">
        <v>0.98058067569092</v>
      </c>
      <c r="CO3056" s="10">
        <v>0.21875592299673599</v>
      </c>
      <c r="CP3056" s="10">
        <v>4.3751184599347202E-2</v>
      </c>
      <c r="CQ3056" s="10">
        <v>3.5</v>
      </c>
      <c r="CR3056" s="10">
        <v>36.799999999999997</v>
      </c>
      <c r="CS3056" s="10">
        <v>0.98058067569092</v>
      </c>
      <c r="CT3056" s="10">
        <v>0.218280366642395</v>
      </c>
      <c r="CU3056" s="10">
        <v>4.3656073328478998E-2</v>
      </c>
      <c r="CV3056" s="10">
        <v>3.4</v>
      </c>
      <c r="CW3056" s="10">
        <v>37.799999999999997</v>
      </c>
      <c r="CX3056" s="10">
        <v>0.98058067569092</v>
      </c>
      <c r="CY3056" s="10">
        <v>3036</v>
      </c>
      <c r="CZ3056" s="10" t="s">
        <v>10</v>
      </c>
    </row>
    <row r="3057" spans="1:119" x14ac:dyDescent="0.25">
      <c r="A3057" s="10">
        <v>3075</v>
      </c>
      <c r="R3057" s="10">
        <v>3110</v>
      </c>
      <c r="S3057" s="10" t="s">
        <v>693</v>
      </c>
      <c r="T3057" s="10">
        <v>4.1231469672036003E-2</v>
      </c>
      <c r="U3057" s="10">
        <v>3.3302340888952203E-2</v>
      </c>
      <c r="V3057" s="10">
        <v>3</v>
      </c>
      <c r="W3057" s="10">
        <v>10.199999999999999</v>
      </c>
      <c r="X3057" s="10">
        <v>0.77794118020372205</v>
      </c>
      <c r="Y3057" s="10">
        <v>7.8121765593879997E-2</v>
      </c>
      <c r="Z3057" s="10">
        <v>4.1230931841214499E-2</v>
      </c>
      <c r="AA3057" s="10">
        <v>5</v>
      </c>
      <c r="AB3057" s="10">
        <v>10.199999999999999</v>
      </c>
      <c r="AC3057" s="10">
        <v>0.88438475284697005</v>
      </c>
      <c r="AD3057" s="10">
        <v>9.5534117371002106E-2</v>
      </c>
      <c r="AE3057" s="10">
        <v>4.5929864120674103E-2</v>
      </c>
      <c r="AF3057" s="10">
        <v>6</v>
      </c>
      <c r="AG3057" s="10">
        <v>10.199999999999999</v>
      </c>
      <c r="AH3057" s="10">
        <v>0.90125242452518595</v>
      </c>
      <c r="AI3057" s="10">
        <v>3110</v>
      </c>
      <c r="AJ3057" s="10" t="s">
        <v>693</v>
      </c>
      <c r="AK3057" s="10">
        <v>0.43155568352913498</v>
      </c>
      <c r="AL3057" s="10">
        <v>8.8731075118139893E-2</v>
      </c>
      <c r="AM3057" s="10">
        <v>25.72</v>
      </c>
      <c r="AN3057" s="10">
        <v>9.89</v>
      </c>
      <c r="AO3057" s="10">
        <v>0.97951018770967102</v>
      </c>
      <c r="AP3057" s="10">
        <v>0.51823895145735999</v>
      </c>
      <c r="AQ3057" s="10">
        <v>8.2135984759279801E-2</v>
      </c>
      <c r="AR3057" s="10">
        <v>30.6</v>
      </c>
      <c r="AS3057" s="10">
        <v>9.9</v>
      </c>
      <c r="AT3057" s="10">
        <v>0.98767214012166105</v>
      </c>
      <c r="AU3057" s="10">
        <v>0.60454477853592803</v>
      </c>
      <c r="AV3057" s="10">
        <v>0.10258941696367301</v>
      </c>
      <c r="AW3057" s="10">
        <v>35.76</v>
      </c>
      <c r="AX3057" s="10">
        <v>9.9</v>
      </c>
      <c r="AY3057" s="10">
        <v>0.98590516638674397</v>
      </c>
      <c r="AZ3057" s="10">
        <v>3084</v>
      </c>
      <c r="BA3057" s="10" t="s">
        <v>311</v>
      </c>
      <c r="BE3057" s="10">
        <v>10.64</v>
      </c>
      <c r="BF3057" s="10">
        <v>0.93</v>
      </c>
      <c r="BJ3057" s="10">
        <v>10.6</v>
      </c>
      <c r="BK3057" s="10">
        <v>0.93</v>
      </c>
      <c r="BO3057" s="10">
        <v>10.6</v>
      </c>
      <c r="BP3057" s="10">
        <v>0.93</v>
      </c>
      <c r="BQ3057" s="10">
        <v>3074</v>
      </c>
      <c r="BR3057" s="10" t="s">
        <v>285</v>
      </c>
      <c r="BS3057" s="10">
        <v>0.726151469530676</v>
      </c>
      <c r="BT3057" s="10">
        <v>0.326486707230846</v>
      </c>
      <c r="BU3057" s="10">
        <v>43</v>
      </c>
      <c r="BV3057" s="10">
        <v>10.69</v>
      </c>
      <c r="BW3057" s="10">
        <v>0.91205374813665896</v>
      </c>
      <c r="BX3057" s="10">
        <v>1.31111779477215</v>
      </c>
      <c r="BY3057" s="10">
        <v>0.26690612250718798</v>
      </c>
      <c r="BZ3057" s="10">
        <v>75</v>
      </c>
      <c r="CA3057" s="10">
        <v>10.3</v>
      </c>
      <c r="CB3057" s="10">
        <v>0.97990189223431401</v>
      </c>
      <c r="CC3057" s="10">
        <v>1.69979206510665</v>
      </c>
      <c r="CD3057" s="10">
        <v>0.38158597379945097</v>
      </c>
      <c r="CE3057" s="10">
        <v>94</v>
      </c>
      <c r="CF3057" s="10">
        <v>10.7</v>
      </c>
      <c r="CG3057" s="10">
        <v>0.97571625209357105</v>
      </c>
      <c r="CH3057" s="10">
        <v>3072</v>
      </c>
      <c r="CI3057" s="10" t="s">
        <v>10</v>
      </c>
      <c r="CY3057" s="10">
        <v>3037</v>
      </c>
      <c r="CZ3057" s="10" t="s">
        <v>11</v>
      </c>
    </row>
    <row r="3058" spans="1:119" x14ac:dyDescent="0.25">
      <c r="A3058" s="10">
        <v>3076</v>
      </c>
      <c r="R3058" s="10">
        <v>3111</v>
      </c>
      <c r="S3058" s="10" t="s">
        <v>694</v>
      </c>
      <c r="AD3058" s="10">
        <v>1.7666918237202501E-2</v>
      </c>
      <c r="AE3058" s="10">
        <v>0</v>
      </c>
      <c r="AF3058" s="10">
        <v>1</v>
      </c>
      <c r="AG3058" s="10">
        <v>10.199999999999999</v>
      </c>
      <c r="AH3058" s="10">
        <v>1</v>
      </c>
      <c r="AI3058" s="10">
        <v>3111</v>
      </c>
      <c r="AJ3058" s="10" t="s">
        <v>694</v>
      </c>
      <c r="AK3058" s="10">
        <v>2.7236672154101398E-2</v>
      </c>
      <c r="AL3058" s="10">
        <v>0</v>
      </c>
      <c r="AM3058" s="10">
        <v>1.59</v>
      </c>
      <c r="AN3058" s="10">
        <v>9.89</v>
      </c>
      <c r="AO3058" s="10">
        <v>1</v>
      </c>
      <c r="AP3058" s="10">
        <v>2.4555737797653202E-2</v>
      </c>
      <c r="AQ3058" s="10">
        <v>1.1847066481323901E-2</v>
      </c>
      <c r="AR3058" s="10">
        <v>1.59</v>
      </c>
      <c r="AS3058" s="10">
        <v>9.9</v>
      </c>
      <c r="AT3058" s="10">
        <v>0.90065826997172505</v>
      </c>
      <c r="AU3058" s="10">
        <v>2.50958792867132E-2</v>
      </c>
      <c r="AV3058" s="10">
        <v>1.02084932691715E-2</v>
      </c>
      <c r="AW3058" s="10">
        <v>1.58</v>
      </c>
      <c r="AX3058" s="10">
        <v>9.9</v>
      </c>
      <c r="AY3058" s="10">
        <v>0.92629540095475105</v>
      </c>
      <c r="AZ3058" s="10">
        <v>3085</v>
      </c>
      <c r="BA3058" s="10" t="s">
        <v>317</v>
      </c>
      <c r="BE3058" s="10">
        <v>10.64</v>
      </c>
      <c r="BF3058" s="10">
        <v>0.93</v>
      </c>
      <c r="BJ3058" s="10">
        <v>10.6</v>
      </c>
      <c r="BK3058" s="10">
        <v>0.93</v>
      </c>
      <c r="BO3058" s="10">
        <v>10.6</v>
      </c>
      <c r="BP3058" s="10">
        <v>0.93</v>
      </c>
      <c r="BQ3058" s="10">
        <v>3075</v>
      </c>
      <c r="BR3058" s="10" t="s">
        <v>305</v>
      </c>
      <c r="BS3058" s="10">
        <v>0.95404124320766304</v>
      </c>
      <c r="BT3058" s="10">
        <v>0.35617539746419402</v>
      </c>
      <c r="BU3058" s="10">
        <v>55</v>
      </c>
      <c r="BV3058" s="10">
        <v>10.69</v>
      </c>
      <c r="BW3058" s="10">
        <v>0.93684151472735699</v>
      </c>
      <c r="BX3058" s="10">
        <v>1.47517354092946</v>
      </c>
      <c r="BY3058" s="10">
        <v>0.35123179545939498</v>
      </c>
      <c r="BZ3058" s="10">
        <v>85</v>
      </c>
      <c r="CA3058" s="10">
        <v>10.3</v>
      </c>
      <c r="CB3058" s="10">
        <v>0.97280621468536699</v>
      </c>
      <c r="CC3058" s="10">
        <v>1.66414683536634</v>
      </c>
      <c r="CD3058" s="10">
        <v>0.37114066112486699</v>
      </c>
      <c r="CE3058" s="10">
        <v>92</v>
      </c>
      <c r="CF3058" s="10">
        <v>10.7</v>
      </c>
      <c r="CG3058" s="10">
        <v>0.976021559701157</v>
      </c>
      <c r="CH3058" s="10">
        <v>3073</v>
      </c>
      <c r="CI3058" s="10" t="s">
        <v>11</v>
      </c>
      <c r="CY3058" s="10">
        <v>3038</v>
      </c>
      <c r="CZ3058" s="10" t="s">
        <v>300</v>
      </c>
      <c r="DA3058" s="10">
        <v>5.2013485751293401E-2</v>
      </c>
      <c r="DB3058" s="10">
        <v>0</v>
      </c>
      <c r="DC3058" s="10">
        <v>3</v>
      </c>
      <c r="DD3058" s="10">
        <v>10.01</v>
      </c>
      <c r="DE3058" s="10">
        <v>1</v>
      </c>
      <c r="DF3058" s="10">
        <v>5.2481139469337003E-2</v>
      </c>
      <c r="DG3058" s="10">
        <v>0</v>
      </c>
      <c r="DH3058" s="10">
        <v>3</v>
      </c>
      <c r="DI3058" s="10">
        <v>10.1</v>
      </c>
      <c r="DJ3058" s="10">
        <v>1</v>
      </c>
      <c r="DK3058" s="10">
        <v>5.2481139469337003E-2</v>
      </c>
      <c r="DL3058" s="10">
        <v>0</v>
      </c>
      <c r="DM3058" s="10">
        <v>3</v>
      </c>
      <c r="DN3058" s="10">
        <v>10.1</v>
      </c>
      <c r="DO3058" s="10">
        <v>1</v>
      </c>
    </row>
    <row r="3059" spans="1:119" x14ac:dyDescent="0.25">
      <c r="A3059" s="10">
        <v>3077</v>
      </c>
      <c r="R3059" s="10">
        <v>3112</v>
      </c>
      <c r="S3059" s="10" t="s">
        <v>695</v>
      </c>
      <c r="T3059" s="10">
        <v>6.9593400400543397E-3</v>
      </c>
      <c r="U3059" s="10">
        <v>1.62384600934601E-2</v>
      </c>
      <c r="V3059" s="10">
        <v>1</v>
      </c>
      <c r="W3059" s="10">
        <v>10.199999999999999</v>
      </c>
      <c r="X3059" s="10">
        <v>0.39391929857916802</v>
      </c>
      <c r="Y3059" s="10">
        <v>6.20326913370729E-3</v>
      </c>
      <c r="Z3059" s="10">
        <v>1.6542051023219501E-2</v>
      </c>
      <c r="AA3059" s="10">
        <v>1</v>
      </c>
      <c r="AB3059" s="10">
        <v>10.199999999999999</v>
      </c>
      <c r="AC3059" s="10">
        <v>0.35112344158839198</v>
      </c>
      <c r="AD3059" s="10">
        <v>1.2406538267414601E-2</v>
      </c>
      <c r="AE3059" s="10">
        <v>3.3084102046439003E-2</v>
      </c>
      <c r="AF3059" s="10">
        <v>2</v>
      </c>
      <c r="AG3059" s="10">
        <v>10.199999999999999</v>
      </c>
      <c r="AH3059" s="10">
        <v>0.35112344158839198</v>
      </c>
      <c r="AI3059" s="10">
        <v>3112</v>
      </c>
      <c r="AJ3059" s="10" t="s">
        <v>695</v>
      </c>
      <c r="AK3059" s="10">
        <v>1.7767515748106099E-2</v>
      </c>
      <c r="AL3059" s="10">
        <v>1.3325636811079599E-2</v>
      </c>
      <c r="AM3059" s="10">
        <v>1.29</v>
      </c>
      <c r="AN3059" s="10">
        <v>9.94</v>
      </c>
      <c r="AO3059" s="10">
        <v>0.8</v>
      </c>
      <c r="AP3059" s="10">
        <v>1.8905085188552499E-2</v>
      </c>
      <c r="AQ3059" s="10">
        <v>1.7186441080502299E-2</v>
      </c>
      <c r="AR3059" s="10">
        <v>1.49</v>
      </c>
      <c r="AS3059" s="10">
        <v>9.9</v>
      </c>
      <c r="AT3059" s="10">
        <v>0.73994007339594403</v>
      </c>
      <c r="AU3059" s="10">
        <v>2.15370125616344E-2</v>
      </c>
      <c r="AV3059" s="10">
        <v>1.61527594212258E-2</v>
      </c>
      <c r="AW3059" s="10">
        <v>1.57</v>
      </c>
      <c r="AX3059" s="10">
        <v>9.9</v>
      </c>
      <c r="AY3059" s="10">
        <v>0.8</v>
      </c>
      <c r="AZ3059" s="10">
        <v>3086</v>
      </c>
      <c r="BA3059" s="10" t="s">
        <v>318</v>
      </c>
      <c r="BQ3059" s="10">
        <v>3076</v>
      </c>
      <c r="BR3059" s="10" t="s">
        <v>288</v>
      </c>
      <c r="BS3059" s="10">
        <v>1.3423046357135999</v>
      </c>
      <c r="BT3059" s="10">
        <v>0.70950387887718902</v>
      </c>
      <c r="BU3059" s="10">
        <v>82</v>
      </c>
      <c r="BV3059" s="10">
        <v>10.69</v>
      </c>
      <c r="BW3059" s="10">
        <v>0.88409494029492997</v>
      </c>
      <c r="BX3059" s="10">
        <v>2.0498502019457598</v>
      </c>
      <c r="BY3059" s="10">
        <v>0.96513780341612798</v>
      </c>
      <c r="BZ3059" s="10">
        <v>127</v>
      </c>
      <c r="CA3059" s="10">
        <v>10.3</v>
      </c>
      <c r="CB3059" s="10">
        <v>0.90473325119776404</v>
      </c>
      <c r="CC3059" s="10">
        <v>1.5162775868006799</v>
      </c>
      <c r="CD3059" s="10">
        <v>0.73836125965946098</v>
      </c>
      <c r="CE3059" s="10">
        <v>91</v>
      </c>
      <c r="CF3059" s="10">
        <v>10.7</v>
      </c>
      <c r="CG3059" s="10">
        <v>0.89906878186871597</v>
      </c>
      <c r="CH3059" s="10">
        <v>3074</v>
      </c>
      <c r="CI3059" s="10" t="s">
        <v>285</v>
      </c>
      <c r="CJ3059" s="10">
        <v>0.48524075011513701</v>
      </c>
      <c r="CK3059" s="10">
        <v>0.36279682251598999</v>
      </c>
      <c r="CL3059" s="10">
        <v>33</v>
      </c>
      <c r="CM3059" s="10">
        <v>10.6</v>
      </c>
      <c r="CN3059" s="10">
        <v>0.80089730617710198</v>
      </c>
      <c r="CO3059" s="10">
        <v>0.88849828601699599</v>
      </c>
      <c r="CP3059" s="10">
        <v>0.66429778393794103</v>
      </c>
      <c r="CQ3059" s="10">
        <v>61</v>
      </c>
      <c r="CR3059" s="10">
        <v>10.5</v>
      </c>
      <c r="CS3059" s="10">
        <v>0.80089730617710198</v>
      </c>
      <c r="CT3059" s="10">
        <v>0.99447997071910099</v>
      </c>
      <c r="CU3059" s="10">
        <v>0.74353642670586995</v>
      </c>
      <c r="CV3059" s="10">
        <v>67</v>
      </c>
      <c r="CW3059" s="10">
        <v>10.7</v>
      </c>
      <c r="CX3059" s="10">
        <v>0.80089730617710198</v>
      </c>
      <c r="CY3059" s="10">
        <v>3039</v>
      </c>
      <c r="CZ3059" s="10" t="s">
        <v>313</v>
      </c>
      <c r="DA3059" s="10">
        <v>0.32337618594259199</v>
      </c>
      <c r="DB3059" s="10">
        <v>7.6841865966556594E-2</v>
      </c>
      <c r="DC3059" s="10">
        <v>19</v>
      </c>
      <c r="DD3059" s="10">
        <v>10.1</v>
      </c>
      <c r="DE3059" s="10">
        <v>0.97290947370229197</v>
      </c>
      <c r="DF3059" s="10">
        <v>0.36088995617270098</v>
      </c>
      <c r="DG3059" s="10">
        <v>0.100575889425179</v>
      </c>
      <c r="DH3059" s="10">
        <v>21</v>
      </c>
      <c r="DI3059" s="10">
        <v>10.3</v>
      </c>
      <c r="DJ3059" s="10">
        <v>0.96329132382867</v>
      </c>
      <c r="DK3059" s="10">
        <v>0.34170453558199299</v>
      </c>
      <c r="DL3059" s="10">
        <v>8.9922246205787607E-2</v>
      </c>
      <c r="DM3059" s="10">
        <v>20</v>
      </c>
      <c r="DN3059" s="10">
        <v>10.199999999999999</v>
      </c>
      <c r="DO3059" s="10">
        <v>0.96707453726264603</v>
      </c>
    </row>
    <row r="3060" spans="1:119" x14ac:dyDescent="0.25">
      <c r="A3060" s="10">
        <v>3078</v>
      </c>
      <c r="R3060" s="10">
        <v>3113</v>
      </c>
      <c r="S3060" s="10" t="s">
        <v>696</v>
      </c>
      <c r="Y3060" s="10">
        <v>7.9008860262631299E-3</v>
      </c>
      <c r="Z3060" s="10">
        <v>1.5801772052526301E-2</v>
      </c>
      <c r="AA3060" s="10">
        <v>1</v>
      </c>
      <c r="AB3060" s="10">
        <v>10.199999999999999</v>
      </c>
      <c r="AC3060" s="10">
        <v>0.44721359549995798</v>
      </c>
      <c r="AI3060" s="10">
        <v>3113</v>
      </c>
      <c r="AJ3060" s="10" t="s">
        <v>696</v>
      </c>
      <c r="AK3060" s="10">
        <v>5.6688894930198498E-2</v>
      </c>
      <c r="AL3060" s="10">
        <v>3.7792596620132299E-3</v>
      </c>
      <c r="AM3060" s="10">
        <v>3.3</v>
      </c>
      <c r="AN3060" s="10">
        <v>9.94</v>
      </c>
      <c r="AO3060" s="10">
        <v>0.99778515785660904</v>
      </c>
      <c r="AP3060" s="10">
        <v>5.0165810554841803E-2</v>
      </c>
      <c r="AQ3060" s="10">
        <v>7.7178170084372102E-3</v>
      </c>
      <c r="AR3060" s="10">
        <v>2.96</v>
      </c>
      <c r="AS3060" s="10">
        <v>9.9</v>
      </c>
      <c r="AT3060" s="10">
        <v>0.98837169765061705</v>
      </c>
      <c r="AU3060" s="10">
        <v>5.5416074025008102E-2</v>
      </c>
      <c r="AV3060" s="10">
        <v>3.9582910017862899E-3</v>
      </c>
      <c r="AW3060" s="10">
        <v>3.24</v>
      </c>
      <c r="AX3060" s="10">
        <v>9.9</v>
      </c>
      <c r="AY3060" s="10">
        <v>0.99745869983073498</v>
      </c>
      <c r="AZ3060" s="10">
        <v>3087</v>
      </c>
      <c r="BA3060" s="10" t="s">
        <v>768</v>
      </c>
      <c r="BQ3060" s="10">
        <v>3077</v>
      </c>
      <c r="BR3060" s="10" t="s">
        <v>315</v>
      </c>
      <c r="BS3060" s="10">
        <v>0.419128410513532</v>
      </c>
      <c r="BT3060" s="10">
        <v>0.19646644242821801</v>
      </c>
      <c r="BU3060" s="10">
        <v>25</v>
      </c>
      <c r="BV3060" s="10">
        <v>10.69</v>
      </c>
      <c r="BW3060" s="10">
        <v>0.90545893595886895</v>
      </c>
      <c r="BX3060" s="10">
        <v>0.50827693965185095</v>
      </c>
      <c r="BY3060" s="10">
        <v>0.167623246055398</v>
      </c>
      <c r="BZ3060" s="10">
        <v>30</v>
      </c>
      <c r="CA3060" s="10">
        <v>10.3</v>
      </c>
      <c r="CB3060" s="10">
        <v>0.94968876353034104</v>
      </c>
      <c r="CC3060" s="10">
        <v>0.77312263999354502</v>
      </c>
      <c r="CD3060" s="10">
        <v>0.19328065999838601</v>
      </c>
      <c r="CE3060" s="10">
        <v>43</v>
      </c>
      <c r="CF3060" s="10">
        <v>10.7</v>
      </c>
      <c r="CG3060" s="10">
        <v>0.97014250014533199</v>
      </c>
      <c r="CH3060" s="10">
        <v>3075</v>
      </c>
      <c r="CI3060" s="10" t="s">
        <v>305</v>
      </c>
      <c r="CJ3060" s="10">
        <v>0.53464726673405305</v>
      </c>
      <c r="CK3060" s="10">
        <v>0.243561532623291</v>
      </c>
      <c r="CL3060" s="10">
        <v>32</v>
      </c>
      <c r="CM3060" s="10">
        <v>10.6</v>
      </c>
      <c r="CN3060" s="10">
        <v>0.91001988021934899</v>
      </c>
      <c r="CO3060" s="10">
        <v>1.0592068491901001</v>
      </c>
      <c r="CP3060" s="10">
        <v>0.48252756463104601</v>
      </c>
      <c r="CQ3060" s="10">
        <v>64</v>
      </c>
      <c r="CR3060" s="10">
        <v>10.5</v>
      </c>
      <c r="CS3060" s="10">
        <v>0.91001988021934899</v>
      </c>
      <c r="CT3060" s="10">
        <v>1.11311291205067</v>
      </c>
      <c r="CU3060" s="10">
        <v>0.50708477104530603</v>
      </c>
      <c r="CV3060" s="10">
        <v>66</v>
      </c>
      <c r="CW3060" s="10">
        <v>10.7</v>
      </c>
      <c r="CX3060" s="10">
        <v>0.91001988021934899</v>
      </c>
      <c r="CY3060" s="10">
        <v>3040</v>
      </c>
      <c r="CZ3060" s="10" t="s">
        <v>318</v>
      </c>
      <c r="DA3060" s="10">
        <v>0.26236503113530202</v>
      </c>
      <c r="DB3060" s="10">
        <v>0.13430590879545201</v>
      </c>
      <c r="DC3060" s="10">
        <v>17</v>
      </c>
      <c r="DD3060" s="10">
        <v>10.01</v>
      </c>
      <c r="DE3060" s="10">
        <v>0.89014821268091304</v>
      </c>
      <c r="DF3060" s="10">
        <v>0.31170513166434999</v>
      </c>
      <c r="DG3060" s="10">
        <v>0.158908498495551</v>
      </c>
      <c r="DH3060" s="10">
        <v>20</v>
      </c>
      <c r="DI3060" s="10">
        <v>10.1</v>
      </c>
      <c r="DJ3060" s="10">
        <v>0.89090614690198</v>
      </c>
      <c r="DK3060" s="10">
        <v>0.36650512274232</v>
      </c>
      <c r="DL3060" s="10">
        <v>0.16602368807985399</v>
      </c>
      <c r="DM3060" s="10">
        <v>23</v>
      </c>
      <c r="DN3060" s="10">
        <v>10.1</v>
      </c>
      <c r="DO3060" s="10">
        <v>0.91089897234031603</v>
      </c>
    </row>
    <row r="3061" spans="1:119" x14ac:dyDescent="0.25">
      <c r="A3061" s="10">
        <v>3079</v>
      </c>
      <c r="R3061" s="10">
        <v>3114</v>
      </c>
      <c r="S3061" s="10" t="s">
        <v>327</v>
      </c>
      <c r="T3061" s="10">
        <v>0.13166484508040299</v>
      </c>
      <c r="U3061" s="10">
        <v>5.1381402958206E-2</v>
      </c>
      <c r="V3061" s="10">
        <v>8</v>
      </c>
      <c r="W3061" s="10">
        <v>10.199999999999999</v>
      </c>
      <c r="X3061" s="10">
        <v>0.93157761948506002</v>
      </c>
      <c r="Y3061" s="10">
        <v>0.23312710028096101</v>
      </c>
      <c r="Z3061" s="10">
        <v>8.26273266818595E-2</v>
      </c>
      <c r="AA3061" s="10">
        <v>14</v>
      </c>
      <c r="AB3061" s="10">
        <v>10.199999999999999</v>
      </c>
      <c r="AC3061" s="10">
        <v>0.94254897830959194</v>
      </c>
      <c r="AD3061" s="10">
        <v>0.16949031875852499</v>
      </c>
      <c r="AE3061" s="10">
        <v>4.9850093752507402E-2</v>
      </c>
      <c r="AF3061" s="10">
        <v>10</v>
      </c>
      <c r="AG3061" s="10">
        <v>10.199999999999999</v>
      </c>
      <c r="AH3061" s="10">
        <v>0.95936550157127098</v>
      </c>
      <c r="AI3061" s="10">
        <v>3114</v>
      </c>
      <c r="AJ3061" s="10" t="s">
        <v>327</v>
      </c>
      <c r="AK3061" s="10">
        <v>0.57972228752827004</v>
      </c>
      <c r="AL3061" s="10">
        <v>0.21532542108192901</v>
      </c>
      <c r="AM3061" s="10">
        <v>35.92</v>
      </c>
      <c r="AN3061" s="10">
        <v>9.94</v>
      </c>
      <c r="AO3061" s="10">
        <v>0.937425272009765</v>
      </c>
      <c r="AP3061" s="10">
        <v>0.95005547829071002</v>
      </c>
      <c r="AQ3061" s="10">
        <v>0.27065533974561001</v>
      </c>
      <c r="AR3061" s="10">
        <v>57.61</v>
      </c>
      <c r="AS3061" s="10">
        <v>9.9</v>
      </c>
      <c r="AT3061" s="10">
        <v>0.96173466330764701</v>
      </c>
      <c r="AU3061" s="10">
        <v>1.0342468831263301</v>
      </c>
      <c r="AV3061" s="10">
        <v>0.26125507203972398</v>
      </c>
      <c r="AW3061" s="10">
        <v>62.21</v>
      </c>
      <c r="AX3061" s="10">
        <v>9.9</v>
      </c>
      <c r="AY3061" s="10">
        <v>0.96954550549948204</v>
      </c>
      <c r="AZ3061" s="10">
        <v>3088</v>
      </c>
      <c r="BA3061" s="10" t="s">
        <v>769</v>
      </c>
      <c r="BB3061" s="10">
        <v>0.147426996627888</v>
      </c>
      <c r="BC3061" s="10">
        <v>4.5702368954645296</v>
      </c>
      <c r="BD3061" s="10">
        <v>22</v>
      </c>
      <c r="BE3061" s="10">
        <v>120</v>
      </c>
      <c r="BF3061" s="10">
        <v>3.2241294010958099E-2</v>
      </c>
      <c r="BG3061" s="10">
        <v>0.29194201993748897</v>
      </c>
      <c r="BH3061" s="10">
        <v>4.5251013090310801</v>
      </c>
      <c r="BI3061" s="10">
        <v>22</v>
      </c>
      <c r="BJ3061" s="10">
        <v>119</v>
      </c>
      <c r="BK3061" s="10">
        <v>6.4382277997965004E-2</v>
      </c>
      <c r="BL3061" s="10">
        <v>0.20906247978408701</v>
      </c>
      <c r="BM3061" s="10">
        <v>4.5296870619885601</v>
      </c>
      <c r="BN3061" s="10">
        <v>22</v>
      </c>
      <c r="BO3061" s="10">
        <v>119</v>
      </c>
      <c r="BP3061" s="10">
        <v>4.6104766608400898E-2</v>
      </c>
      <c r="BQ3061" s="10">
        <v>3078</v>
      </c>
      <c r="BR3061" s="10" t="s">
        <v>290</v>
      </c>
      <c r="CH3061" s="10">
        <v>3076</v>
      </c>
      <c r="CI3061" s="10" t="s">
        <v>288</v>
      </c>
      <c r="CJ3061" s="10">
        <v>0.42798464570885603</v>
      </c>
      <c r="CK3061" s="10">
        <v>0.250120896842838</v>
      </c>
      <c r="CL3061" s="10">
        <v>27</v>
      </c>
      <c r="CM3061" s="10">
        <v>10.6</v>
      </c>
      <c r="CN3061" s="10">
        <v>0.86337194412660501</v>
      </c>
      <c r="CO3061" s="10">
        <v>0.72228016728643296</v>
      </c>
      <c r="CP3061" s="10">
        <v>0.42211178607648703</v>
      </c>
      <c r="CQ3061" s="10">
        <v>46</v>
      </c>
      <c r="CR3061" s="10">
        <v>10.5</v>
      </c>
      <c r="CS3061" s="10">
        <v>0.86337194412660501</v>
      </c>
      <c r="CT3061" s="10">
        <v>0.51202635461464796</v>
      </c>
      <c r="CU3061" s="10">
        <v>0.29923618126830098</v>
      </c>
      <c r="CV3061" s="10">
        <v>32</v>
      </c>
      <c r="CW3061" s="10">
        <v>10.7</v>
      </c>
      <c r="CX3061" s="10">
        <v>0.86337194412660501</v>
      </c>
      <c r="CY3061" s="10">
        <v>3041</v>
      </c>
      <c r="CZ3061" s="10" t="s">
        <v>740</v>
      </c>
      <c r="DA3061" s="10">
        <v>0.187907410570159</v>
      </c>
      <c r="DB3061" s="10">
        <v>7.3820768438276799E-2</v>
      </c>
      <c r="DC3061" s="10">
        <v>3.1</v>
      </c>
      <c r="DD3061" s="10">
        <v>37.6</v>
      </c>
      <c r="DE3061" s="10">
        <v>0.93075149344034702</v>
      </c>
      <c r="DF3061" s="10">
        <v>0.26597761115371399</v>
      </c>
      <c r="DG3061" s="10">
        <v>9.6719131328623406E-2</v>
      </c>
      <c r="DH3061" s="10">
        <v>4.3</v>
      </c>
      <c r="DI3061" s="10">
        <v>38</v>
      </c>
      <c r="DJ3061" s="10">
        <v>0.93979342348843697</v>
      </c>
      <c r="DK3061" s="10">
        <v>0.25949938038687398</v>
      </c>
      <c r="DL3061" s="10">
        <v>7.9291477340433805E-2</v>
      </c>
      <c r="DM3061" s="10">
        <v>4.2</v>
      </c>
      <c r="DN3061" s="10">
        <v>37.299999999999997</v>
      </c>
      <c r="DO3061" s="10">
        <v>0.95635157105133906</v>
      </c>
    </row>
    <row r="3062" spans="1:119" x14ac:dyDescent="0.25">
      <c r="A3062" s="10">
        <v>3080</v>
      </c>
      <c r="R3062" s="10">
        <v>3115</v>
      </c>
      <c r="S3062" s="10" t="s">
        <v>328</v>
      </c>
      <c r="T3062" s="10">
        <v>7.6990268759626501E-2</v>
      </c>
      <c r="U3062" s="10">
        <v>4.3307026177289903E-2</v>
      </c>
      <c r="V3062" s="10">
        <v>5</v>
      </c>
      <c r="W3062" s="10">
        <v>10.199999999999999</v>
      </c>
      <c r="X3062" s="10">
        <v>0.87157553712454905</v>
      </c>
      <c r="Y3062" s="10">
        <v>4.5064694479432503E-2</v>
      </c>
      <c r="Z3062" s="10">
        <v>2.7897191820601099E-2</v>
      </c>
      <c r="AA3062" s="10">
        <v>3</v>
      </c>
      <c r="AB3062" s="10">
        <v>10.199999999999999</v>
      </c>
      <c r="AC3062" s="10">
        <v>0.85026514668786202</v>
      </c>
      <c r="AD3062" s="10">
        <v>1.62384600934601E-2</v>
      </c>
      <c r="AE3062" s="10">
        <v>6.9593400400543397E-3</v>
      </c>
      <c r="AF3062" s="10">
        <v>1</v>
      </c>
      <c r="AG3062" s="10">
        <v>10.199999999999999</v>
      </c>
      <c r="AH3062" s="10">
        <v>0.91914503001805803</v>
      </c>
      <c r="AI3062" s="10">
        <v>3115</v>
      </c>
      <c r="AJ3062" s="10" t="s">
        <v>328</v>
      </c>
      <c r="AK3062" s="10">
        <v>0.105687060640425</v>
      </c>
      <c r="AL3062" s="10">
        <v>4.89769305406847E-2</v>
      </c>
      <c r="AM3062" s="10">
        <v>6.8</v>
      </c>
      <c r="AN3062" s="10">
        <v>9.89</v>
      </c>
      <c r="AO3062" s="10">
        <v>0.90731060653378104</v>
      </c>
      <c r="AP3062" s="10">
        <v>0.22279827834886501</v>
      </c>
      <c r="AQ3062" s="10">
        <v>0.10484624863476</v>
      </c>
      <c r="AR3062" s="10">
        <v>14.36</v>
      </c>
      <c r="AS3062" s="10">
        <v>9.9</v>
      </c>
      <c r="AT3062" s="10">
        <v>0.90481870220099403</v>
      </c>
      <c r="AU3062" s="10">
        <v>8.2804462991151198E-2</v>
      </c>
      <c r="AV3062" s="10">
        <v>3.5756472655269898E-2</v>
      </c>
      <c r="AW3062" s="10">
        <v>5.26</v>
      </c>
      <c r="AX3062" s="10">
        <v>9.9</v>
      </c>
      <c r="AY3062" s="10">
        <v>0.91806235353619003</v>
      </c>
      <c r="AZ3062" s="10">
        <v>3089</v>
      </c>
      <c r="BA3062" s="10" t="s">
        <v>44</v>
      </c>
      <c r="BQ3062" s="10">
        <v>3079</v>
      </c>
      <c r="BR3062" s="10" t="s">
        <v>291</v>
      </c>
      <c r="BS3062" s="10">
        <v>0.68818847792693505</v>
      </c>
      <c r="BT3062" s="10">
        <v>0.53263902743659997</v>
      </c>
      <c r="BU3062" s="10">
        <v>47</v>
      </c>
      <c r="BV3062" s="10">
        <v>10.69</v>
      </c>
      <c r="BW3062" s="10">
        <v>0.79080827773881901</v>
      </c>
      <c r="BX3062" s="10">
        <v>0.73160758107053303</v>
      </c>
      <c r="BY3062" s="10">
        <v>0.51031886827759398</v>
      </c>
      <c r="BZ3062" s="10">
        <v>50</v>
      </c>
      <c r="CA3062" s="10">
        <v>10.3</v>
      </c>
      <c r="CB3062" s="10">
        <v>0.82018220169367595</v>
      </c>
      <c r="CC3062" s="10">
        <v>0.73958708526434702</v>
      </c>
      <c r="CD3062" s="10">
        <v>0.52695579825084704</v>
      </c>
      <c r="CE3062" s="10">
        <v>49</v>
      </c>
      <c r="CF3062" s="10">
        <v>10.7</v>
      </c>
      <c r="CG3062" s="10">
        <v>0.81442075675479997</v>
      </c>
      <c r="CH3062" s="10">
        <v>3077</v>
      </c>
      <c r="CI3062" s="10" t="s">
        <v>315</v>
      </c>
      <c r="CJ3062" s="10">
        <v>0.21537269941135101</v>
      </c>
      <c r="CK3062" s="10">
        <v>0.102864572853182</v>
      </c>
      <c r="CL3062" s="10">
        <v>13</v>
      </c>
      <c r="CM3062" s="10">
        <v>10.6</v>
      </c>
      <c r="CN3062" s="10">
        <v>0.90236201728040699</v>
      </c>
      <c r="CO3062" s="10">
        <v>0.361038414833252</v>
      </c>
      <c r="CP3062" s="10">
        <v>0.17243625783080699</v>
      </c>
      <c r="CQ3062" s="10">
        <v>22</v>
      </c>
      <c r="CR3062" s="10">
        <v>10.5</v>
      </c>
      <c r="CS3062" s="10">
        <v>0.90236201728040699</v>
      </c>
      <c r="CT3062" s="10">
        <v>0.40136218584060301</v>
      </c>
      <c r="CU3062" s="10">
        <v>0.19169537234178</v>
      </c>
      <c r="CV3062" s="10">
        <v>24</v>
      </c>
      <c r="CW3062" s="10">
        <v>10.7</v>
      </c>
      <c r="CX3062" s="10">
        <v>0.90236201728040699</v>
      </c>
      <c r="CY3062" s="10">
        <v>3042</v>
      </c>
      <c r="CZ3062" s="10" t="s">
        <v>741</v>
      </c>
      <c r="DA3062" s="10">
        <v>0.306462363640087</v>
      </c>
      <c r="DB3062" s="10">
        <v>0.119920055337425</v>
      </c>
      <c r="DC3062" s="10">
        <v>5</v>
      </c>
      <c r="DD3062" s="10">
        <v>38</v>
      </c>
      <c r="DE3062" s="10">
        <v>0.93124277970575298</v>
      </c>
      <c r="DF3062" s="10">
        <v>0.39232903535098501</v>
      </c>
      <c r="DG3062" s="10">
        <v>0.10171493509099599</v>
      </c>
      <c r="DH3062" s="10">
        <v>6</v>
      </c>
      <c r="DI3062" s="10">
        <v>39</v>
      </c>
      <c r="DJ3062" s="10">
        <v>0.96799689816580103</v>
      </c>
      <c r="DK3062" s="10">
        <v>0.31664352911168397</v>
      </c>
      <c r="DL3062" s="10">
        <v>5.93706617084407E-2</v>
      </c>
      <c r="DM3062" s="10">
        <v>5</v>
      </c>
      <c r="DN3062" s="10">
        <v>37.200000000000003</v>
      </c>
      <c r="DO3062" s="10">
        <v>0.98287218693432199</v>
      </c>
    </row>
    <row r="3063" spans="1:119" x14ac:dyDescent="0.25">
      <c r="A3063" s="10">
        <v>3081</v>
      </c>
      <c r="R3063" s="10">
        <v>3116</v>
      </c>
      <c r="S3063" s="10" t="s">
        <v>697</v>
      </c>
      <c r="T3063" s="10">
        <v>9.3206275676605305E-2</v>
      </c>
      <c r="U3063" s="10">
        <v>5.0486732658161199E-2</v>
      </c>
      <c r="V3063" s="10">
        <v>6</v>
      </c>
      <c r="W3063" s="10">
        <v>10.199999999999999</v>
      </c>
      <c r="X3063" s="10">
        <v>0.87929196653677399</v>
      </c>
      <c r="Y3063" s="10">
        <v>0.16803444108365401</v>
      </c>
      <c r="Z3063" s="10">
        <v>5.4556636715472097E-2</v>
      </c>
      <c r="AA3063" s="10">
        <v>10</v>
      </c>
      <c r="AB3063" s="10">
        <v>10.199999999999999</v>
      </c>
      <c r="AC3063" s="10">
        <v>0.95112480188996096</v>
      </c>
      <c r="AD3063" s="10">
        <v>0.18555210499739799</v>
      </c>
      <c r="AE3063" s="10">
        <v>5.7766221367114401E-2</v>
      </c>
      <c r="AF3063" s="10">
        <v>11</v>
      </c>
      <c r="AG3063" s="10">
        <v>10.199999999999999</v>
      </c>
      <c r="AH3063" s="10">
        <v>0.954799980115415</v>
      </c>
      <c r="AI3063" s="10">
        <v>3116</v>
      </c>
      <c r="AJ3063" s="10" t="s">
        <v>697</v>
      </c>
      <c r="AK3063" s="10">
        <v>3.1142536561852899E-2</v>
      </c>
      <c r="AL3063" s="10">
        <v>3.4602818402058701E-3</v>
      </c>
      <c r="AM3063" s="10">
        <v>1.82</v>
      </c>
      <c r="AN3063" s="10">
        <v>9.94</v>
      </c>
      <c r="AO3063" s="10">
        <v>0.99388373467361901</v>
      </c>
      <c r="AP3063" s="10">
        <v>5.2127801104592898E-2</v>
      </c>
      <c r="AQ3063" s="10">
        <v>0</v>
      </c>
      <c r="AR3063" s="10">
        <v>3.04</v>
      </c>
      <c r="AS3063" s="10">
        <v>9.9</v>
      </c>
      <c r="AT3063" s="10">
        <v>1</v>
      </c>
      <c r="AU3063" s="10">
        <v>6.9630404901257201E-2</v>
      </c>
      <c r="AV3063" s="10">
        <v>6.7932102342690001E-3</v>
      </c>
      <c r="AW3063" s="10">
        <v>4.08</v>
      </c>
      <c r="AX3063" s="10">
        <v>9.9</v>
      </c>
      <c r="AY3063" s="10">
        <v>0.99527463392561599</v>
      </c>
      <c r="AZ3063" s="10">
        <v>3090</v>
      </c>
      <c r="BA3063" s="10" t="s">
        <v>293</v>
      </c>
      <c r="BQ3063" s="10">
        <v>3080</v>
      </c>
      <c r="BR3063" s="10" t="s">
        <v>307</v>
      </c>
      <c r="BV3063" s="10">
        <v>10.69</v>
      </c>
      <c r="BW3063" s="10">
        <v>0.93</v>
      </c>
      <c r="CA3063" s="10">
        <v>10.3</v>
      </c>
      <c r="CB3063" s="10">
        <v>0.93</v>
      </c>
      <c r="CF3063" s="10">
        <v>10.7</v>
      </c>
      <c r="CG3063" s="10">
        <v>0.93</v>
      </c>
      <c r="CH3063" s="10">
        <v>3078</v>
      </c>
      <c r="CI3063" s="10" t="s">
        <v>290</v>
      </c>
      <c r="CY3063" s="10">
        <v>3043</v>
      </c>
      <c r="CZ3063" s="10" t="s">
        <v>742</v>
      </c>
    </row>
    <row r="3064" spans="1:119" x14ac:dyDescent="0.25">
      <c r="A3064" s="10">
        <v>3082</v>
      </c>
      <c r="R3064" s="10">
        <v>3117</v>
      </c>
      <c r="S3064" s="10" t="s">
        <v>721</v>
      </c>
      <c r="T3064" s="10">
        <v>0.340451906735739</v>
      </c>
      <c r="U3064" s="10">
        <v>0.16682143430051199</v>
      </c>
      <c r="V3064" s="10">
        <v>6</v>
      </c>
      <c r="W3064" s="10">
        <v>36.4</v>
      </c>
      <c r="X3064" s="10">
        <v>0.9</v>
      </c>
      <c r="Y3064" s="10">
        <v>0.34138721417182599</v>
      </c>
      <c r="Z3064" s="10">
        <v>0.16727973494419501</v>
      </c>
      <c r="AA3064" s="10">
        <v>6</v>
      </c>
      <c r="AB3064" s="10">
        <v>36.5</v>
      </c>
      <c r="AC3064" s="10">
        <v>0.9</v>
      </c>
      <c r="AD3064" s="10">
        <v>0.340451906735739</v>
      </c>
      <c r="AE3064" s="10">
        <v>0.16682143430051199</v>
      </c>
      <c r="AF3064" s="10">
        <v>6</v>
      </c>
      <c r="AG3064" s="10">
        <v>36.4</v>
      </c>
      <c r="AH3064" s="10">
        <v>0.9</v>
      </c>
      <c r="AI3064" s="10">
        <v>3117</v>
      </c>
      <c r="AJ3064" s="10" t="s">
        <v>721</v>
      </c>
      <c r="AK3064" s="10">
        <v>0.60120499434985497</v>
      </c>
      <c r="AL3064" s="10">
        <v>9.6622231234798295E-2</v>
      </c>
      <c r="AM3064" s="10">
        <v>9.4</v>
      </c>
      <c r="AN3064" s="10">
        <v>37.4</v>
      </c>
      <c r="AO3064" s="10">
        <v>0.98733037127669898</v>
      </c>
      <c r="AP3064" s="10">
        <v>0.87332362309991196</v>
      </c>
      <c r="AQ3064" s="10">
        <v>0.105219713626495</v>
      </c>
      <c r="AR3064" s="10">
        <v>13.4</v>
      </c>
      <c r="AS3064" s="10">
        <v>37.9</v>
      </c>
      <c r="AT3064" s="10">
        <v>0.99282012540147602</v>
      </c>
      <c r="AU3064" s="10">
        <v>0.72230491883368697</v>
      </c>
      <c r="AV3064" s="10">
        <v>9.1559778443706996E-2</v>
      </c>
      <c r="AW3064" s="10">
        <v>11.3</v>
      </c>
      <c r="AX3064" s="10">
        <v>37.200000000000003</v>
      </c>
      <c r="AY3064" s="10">
        <v>0.99206142193743496</v>
      </c>
      <c r="AZ3064" s="10">
        <v>3091</v>
      </c>
      <c r="BA3064" s="10" t="s">
        <v>294</v>
      </c>
      <c r="BB3064" s="10">
        <v>0.17777144109359999</v>
      </c>
      <c r="BC3064" s="10">
        <v>0.42551674729851102</v>
      </c>
      <c r="BD3064" s="10">
        <v>37.5</v>
      </c>
      <c r="BE3064" s="10">
        <v>7.1</v>
      </c>
      <c r="BF3064" s="10">
        <v>0.38548878636476103</v>
      </c>
      <c r="BG3064" s="10">
        <v>0.36851139772449598</v>
      </c>
      <c r="BH3064" s="10">
        <v>0.402336115390031</v>
      </c>
      <c r="BI3064" s="10">
        <v>45</v>
      </c>
      <c r="BJ3064" s="10">
        <v>7</v>
      </c>
      <c r="BK3064" s="10">
        <v>0.67542906246248502</v>
      </c>
      <c r="BL3064" s="10">
        <v>0.33431732319065699</v>
      </c>
      <c r="BM3064" s="10">
        <v>0.38410926494245801</v>
      </c>
      <c r="BN3064" s="10">
        <v>42</v>
      </c>
      <c r="BO3064" s="10">
        <v>7</v>
      </c>
      <c r="BP3064" s="10">
        <v>0.65652447802340397</v>
      </c>
      <c r="BQ3064" s="10">
        <v>3081</v>
      </c>
      <c r="BR3064" s="10" t="s">
        <v>292</v>
      </c>
      <c r="BS3064" s="10">
        <v>0.395400463410853</v>
      </c>
      <c r="BT3064" s="10">
        <v>0.15816018536434101</v>
      </c>
      <c r="BU3064" s="10">
        <v>23</v>
      </c>
      <c r="BV3064" s="10">
        <v>10.69</v>
      </c>
      <c r="BW3064" s="10">
        <v>0.92847669088525897</v>
      </c>
      <c r="BX3064" s="10">
        <v>0.87405592326637505</v>
      </c>
      <c r="BY3064" s="10">
        <v>0.17804842881352101</v>
      </c>
      <c r="BZ3064" s="10">
        <v>50</v>
      </c>
      <c r="CA3064" s="10">
        <v>10.3</v>
      </c>
      <c r="CB3064" s="10">
        <v>0.97987654870801699</v>
      </c>
      <c r="CC3064" s="10">
        <v>0.773839777322747</v>
      </c>
      <c r="CD3064" s="10">
        <v>0.190389151563533</v>
      </c>
      <c r="CE3064" s="10">
        <v>43</v>
      </c>
      <c r="CF3064" s="10">
        <v>10.7</v>
      </c>
      <c r="CG3064" s="10">
        <v>0.97104239023457495</v>
      </c>
      <c r="CH3064" s="10">
        <v>3079</v>
      </c>
      <c r="CI3064" s="10" t="s">
        <v>291</v>
      </c>
      <c r="CJ3064" s="10">
        <v>0.23866442607950999</v>
      </c>
      <c r="CK3064" s="10">
        <v>0.13741285137911199</v>
      </c>
      <c r="CL3064" s="10">
        <v>15</v>
      </c>
      <c r="CM3064" s="10">
        <v>10.6</v>
      </c>
      <c r="CN3064" s="10">
        <v>0.86662245687416894</v>
      </c>
      <c r="CO3064" s="10">
        <v>0.126086866608043</v>
      </c>
      <c r="CP3064" s="10">
        <v>7.2595468653115697E-2</v>
      </c>
      <c r="CQ3064" s="10">
        <v>8</v>
      </c>
      <c r="CR3064" s="10">
        <v>10.5</v>
      </c>
      <c r="CS3064" s="10">
        <v>0.86662245687416894</v>
      </c>
      <c r="CT3064" s="10">
        <v>0.200986980323344</v>
      </c>
      <c r="CU3064" s="10">
        <v>0.13285580055271901</v>
      </c>
      <c r="CV3064" s="10">
        <v>13</v>
      </c>
      <c r="CW3064" s="10">
        <v>10.7</v>
      </c>
      <c r="CX3064" s="10">
        <v>0.83421917464624395</v>
      </c>
      <c r="CY3064" s="10">
        <v>3044</v>
      </c>
      <c r="CZ3064" s="10" t="s">
        <v>743</v>
      </c>
      <c r="DA3064" s="10">
        <v>0.16155551558329601</v>
      </c>
      <c r="DB3064" s="10">
        <v>2.0194439447912001E-2</v>
      </c>
      <c r="DC3064" s="10">
        <v>2.5</v>
      </c>
      <c r="DD3064" s="10">
        <v>37.6</v>
      </c>
      <c r="DE3064" s="10">
        <v>0.99227787671366796</v>
      </c>
      <c r="DI3064" s="10">
        <v>38</v>
      </c>
      <c r="DJ3064" s="10">
        <v>0.9</v>
      </c>
      <c r="DN3064" s="10">
        <v>37.299999999999997</v>
      </c>
      <c r="DO3064" s="10">
        <v>0.9</v>
      </c>
    </row>
    <row r="3065" spans="1:119" x14ac:dyDescent="0.25">
      <c r="A3065" s="10">
        <v>3083</v>
      </c>
      <c r="R3065" s="10">
        <v>3118</v>
      </c>
      <c r="S3065" s="10" t="s">
        <v>722</v>
      </c>
      <c r="V3065" s="10" t="s">
        <v>825</v>
      </c>
      <c r="W3065" s="10">
        <v>36.4</v>
      </c>
      <c r="X3065" s="10">
        <v>0.9</v>
      </c>
      <c r="AA3065" s="10" t="s">
        <v>825</v>
      </c>
      <c r="AB3065" s="10">
        <v>36.5</v>
      </c>
      <c r="AC3065" s="10">
        <v>0.9</v>
      </c>
      <c r="AF3065" s="10" t="s">
        <v>825</v>
      </c>
      <c r="AG3065" s="10">
        <v>36.4</v>
      </c>
      <c r="AH3065" s="10">
        <v>0.9</v>
      </c>
      <c r="AI3065" s="10">
        <v>3118</v>
      </c>
      <c r="AJ3065" s="10" t="s">
        <v>722</v>
      </c>
      <c r="AK3065" s="10">
        <v>1.3811649736139699</v>
      </c>
      <c r="AL3065" s="10">
        <v>0.84561120833508396</v>
      </c>
      <c r="AM3065" s="10">
        <v>25</v>
      </c>
      <c r="AN3065" s="10">
        <v>37.4</v>
      </c>
      <c r="AO3065" s="10">
        <v>0.85285130407626497</v>
      </c>
      <c r="AP3065" s="10">
        <v>2.16651961716844</v>
      </c>
      <c r="AQ3065" s="10">
        <v>1.16878031978824</v>
      </c>
      <c r="AR3065" s="10">
        <v>37.5</v>
      </c>
      <c r="AS3065" s="10">
        <v>37.9</v>
      </c>
      <c r="AT3065" s="10">
        <v>0.88009898622818405</v>
      </c>
      <c r="AU3065" s="10">
        <v>2.1738853692402502</v>
      </c>
      <c r="AV3065" s="10">
        <v>0.914019984794195</v>
      </c>
      <c r="AW3065" s="10">
        <v>36.6</v>
      </c>
      <c r="AX3065" s="10">
        <v>37.200000000000003</v>
      </c>
      <c r="AY3065" s="10">
        <v>0.92183243956625505</v>
      </c>
      <c r="AZ3065" s="10">
        <v>3092</v>
      </c>
      <c r="BA3065" s="10" t="s">
        <v>297</v>
      </c>
      <c r="BG3065" s="10">
        <v>2.2343797417155101E-3</v>
      </c>
      <c r="BH3065" s="10">
        <v>1.1916691955815999E-2</v>
      </c>
      <c r="BI3065" s="10">
        <v>1</v>
      </c>
      <c r="BJ3065" s="10">
        <v>7</v>
      </c>
      <c r="BK3065" s="10">
        <v>0.184288535050185</v>
      </c>
      <c r="BQ3065" s="10">
        <v>3082</v>
      </c>
      <c r="BR3065" s="10" t="s">
        <v>294</v>
      </c>
      <c r="BS3065" s="10">
        <v>3.5726406652610503E-2</v>
      </c>
      <c r="BT3065" s="10">
        <v>9.7435654507119704E-3</v>
      </c>
      <c r="BU3065" s="10">
        <v>2</v>
      </c>
      <c r="BV3065" s="10">
        <v>10.69</v>
      </c>
      <c r="BW3065" s="10">
        <v>0.96476382123773197</v>
      </c>
      <c r="BX3065" s="10">
        <v>3.7875954121206201E-2</v>
      </c>
      <c r="BY3065" s="10">
        <v>1.5781647550502601E-2</v>
      </c>
      <c r="BZ3065" s="10">
        <v>2.2999999999999998</v>
      </c>
      <c r="CA3065" s="10">
        <v>10.3</v>
      </c>
      <c r="CB3065" s="10">
        <v>0.92307692307692302</v>
      </c>
      <c r="CC3065" s="10">
        <v>3.7757152185731301E-2</v>
      </c>
      <c r="CD3065" s="10">
        <v>9.4392880464328303E-3</v>
      </c>
      <c r="CE3065" s="10">
        <v>2.1</v>
      </c>
      <c r="CF3065" s="10">
        <v>10.7</v>
      </c>
      <c r="CG3065" s="10">
        <v>0.97014250014533199</v>
      </c>
      <c r="CH3065" s="10">
        <v>3080</v>
      </c>
      <c r="CI3065" s="10" t="s">
        <v>307</v>
      </c>
      <c r="CJ3065" s="10">
        <v>0.11610698665489499</v>
      </c>
      <c r="CK3065" s="10">
        <v>4.6442794661957998E-2</v>
      </c>
      <c r="CL3065" s="10">
        <v>6.8</v>
      </c>
      <c r="CM3065" s="10">
        <v>10.6</v>
      </c>
      <c r="CN3065" s="10">
        <v>0.93</v>
      </c>
      <c r="CO3065" s="10">
        <v>0.108246247269825</v>
      </c>
      <c r="CP3065" s="10">
        <v>4.329849890793E-2</v>
      </c>
      <c r="CQ3065" s="10">
        <v>6.4</v>
      </c>
      <c r="CR3065" s="10">
        <v>10.5</v>
      </c>
      <c r="CS3065" s="10">
        <v>0.93</v>
      </c>
      <c r="CT3065" s="10">
        <v>0.117202335585602</v>
      </c>
      <c r="CU3065" s="10">
        <v>4.6880934234240799E-2</v>
      </c>
      <c r="CV3065" s="10">
        <v>6.8</v>
      </c>
      <c r="CW3065" s="10">
        <v>10.7</v>
      </c>
      <c r="CX3065" s="10">
        <v>0.93</v>
      </c>
      <c r="CY3065" s="10">
        <v>3045</v>
      </c>
      <c r="CZ3065" s="10" t="s">
        <v>10</v>
      </c>
    </row>
    <row r="3066" spans="1:119" x14ac:dyDescent="0.25">
      <c r="A3066" s="10">
        <v>3084</v>
      </c>
      <c r="R3066" s="10">
        <v>3119</v>
      </c>
      <c r="S3066" s="10" t="s">
        <v>723</v>
      </c>
      <c r="T3066" s="10">
        <v>0.39719389119169501</v>
      </c>
      <c r="U3066" s="10">
        <v>0.19462500668393101</v>
      </c>
      <c r="V3066" s="10">
        <v>7</v>
      </c>
      <c r="W3066" s="10">
        <v>36.4</v>
      </c>
      <c r="X3066" s="10">
        <v>0.9</v>
      </c>
      <c r="Y3066" s="10">
        <v>0.51208082125773902</v>
      </c>
      <c r="Z3066" s="10">
        <v>0.25091960241629202</v>
      </c>
      <c r="AA3066" s="10">
        <v>9</v>
      </c>
      <c r="AB3066" s="10">
        <v>36.5</v>
      </c>
      <c r="AC3066" s="10">
        <v>0.9</v>
      </c>
      <c r="AD3066" s="10">
        <v>0.39719389119169501</v>
      </c>
      <c r="AE3066" s="10">
        <v>0.19462500668393101</v>
      </c>
      <c r="AF3066" s="10">
        <v>7</v>
      </c>
      <c r="AG3066" s="10">
        <v>36.4</v>
      </c>
      <c r="AH3066" s="10">
        <v>0.9</v>
      </c>
      <c r="AI3066" s="10">
        <v>3119</v>
      </c>
      <c r="AJ3066" s="10" t="s">
        <v>723</v>
      </c>
      <c r="AM3066" s="10" t="s">
        <v>843</v>
      </c>
      <c r="AN3066" s="10">
        <v>37.4</v>
      </c>
      <c r="AO3066" s="10">
        <v>0.9</v>
      </c>
      <c r="AR3066" s="10" t="s">
        <v>843</v>
      </c>
      <c r="AS3066" s="10">
        <v>37.9</v>
      </c>
      <c r="AT3066" s="10">
        <v>0.9</v>
      </c>
      <c r="AW3066" s="10" t="s">
        <v>843</v>
      </c>
      <c r="AX3066" s="10">
        <v>37.200000000000003</v>
      </c>
      <c r="AY3066" s="10">
        <v>0.9</v>
      </c>
      <c r="AZ3066" s="10">
        <v>3093</v>
      </c>
      <c r="BA3066" s="10" t="s">
        <v>308</v>
      </c>
      <c r="BB3066" s="10">
        <v>1.5842596909071999E-2</v>
      </c>
      <c r="BC3066" s="10">
        <v>1.8813083829523E-2</v>
      </c>
      <c r="BD3066" s="10">
        <v>2</v>
      </c>
      <c r="BE3066" s="10">
        <v>7.1</v>
      </c>
      <c r="BF3066" s="10">
        <v>0.64413574578277999</v>
      </c>
      <c r="BG3066" s="10">
        <v>2.97979774999453E-2</v>
      </c>
      <c r="BH3066" s="10">
        <v>2.08585842499617E-2</v>
      </c>
      <c r="BI3066" s="10">
        <v>3</v>
      </c>
      <c r="BJ3066" s="10">
        <v>7</v>
      </c>
      <c r="BK3066" s="10">
        <v>0.81923192051904004</v>
      </c>
      <c r="BL3066" s="10">
        <v>2.6284700657370701E-2</v>
      </c>
      <c r="BM3066" s="10">
        <v>2.51418875853111E-2</v>
      </c>
      <c r="BN3066" s="10">
        <v>3</v>
      </c>
      <c r="BO3066" s="10">
        <v>7</v>
      </c>
      <c r="BP3066" s="10">
        <v>0.72264185714769902</v>
      </c>
      <c r="BQ3066" s="10">
        <v>3083</v>
      </c>
      <c r="BR3066" s="10" t="s">
        <v>308</v>
      </c>
      <c r="BS3066" s="10">
        <v>9.7085621809216399E-2</v>
      </c>
      <c r="BT3066" s="10">
        <v>3.6407108178456098E-2</v>
      </c>
      <c r="BU3066" s="10">
        <v>5.6</v>
      </c>
      <c r="BV3066" s="10">
        <v>10.69</v>
      </c>
      <c r="BW3066" s="10">
        <v>0.93632917756904499</v>
      </c>
      <c r="BX3066" s="10">
        <v>0.18961525524268</v>
      </c>
      <c r="BY3066" s="10">
        <v>5.0564068064714703E-2</v>
      </c>
      <c r="BZ3066" s="10">
        <v>11</v>
      </c>
      <c r="CA3066" s="10">
        <v>10.3</v>
      </c>
      <c r="CB3066" s="10">
        <v>0.96623493960124596</v>
      </c>
      <c r="CC3066" s="10">
        <v>0.14661529091206901</v>
      </c>
      <c r="CD3066" s="10">
        <v>3.99859884305643E-2</v>
      </c>
      <c r="CE3066" s="10">
        <v>8.1999999999999993</v>
      </c>
      <c r="CF3066" s="10">
        <v>10.7</v>
      </c>
      <c r="CG3066" s="10">
        <v>0.96476382123773197</v>
      </c>
      <c r="CH3066" s="10">
        <v>3081</v>
      </c>
      <c r="CI3066" s="10" t="s">
        <v>292</v>
      </c>
      <c r="CJ3066" s="10">
        <v>0.30574537123481299</v>
      </c>
      <c r="CK3066" s="10">
        <v>0.125433998455308</v>
      </c>
      <c r="CL3066" s="10">
        <v>18</v>
      </c>
      <c r="CM3066" s="10">
        <v>10.6</v>
      </c>
      <c r="CN3066" s="10">
        <v>0.92516861837474595</v>
      </c>
      <c r="CO3066" s="10">
        <v>0.48794269151467801</v>
      </c>
      <c r="CP3066" s="10">
        <v>0.20018161703166301</v>
      </c>
      <c r="CQ3066" s="10">
        <v>29</v>
      </c>
      <c r="CR3066" s="10">
        <v>10.5</v>
      </c>
      <c r="CS3066" s="10">
        <v>0.92516861837474595</v>
      </c>
      <c r="CT3066" s="10">
        <v>0.53152903374521798</v>
      </c>
      <c r="CU3066" s="10">
        <v>0.218063193331371</v>
      </c>
      <c r="CV3066" s="10">
        <v>31</v>
      </c>
      <c r="CW3066" s="10">
        <v>10.7</v>
      </c>
      <c r="CX3066" s="10">
        <v>0.92516861837474595</v>
      </c>
      <c r="CY3066" s="10">
        <v>3046</v>
      </c>
      <c r="CZ3066" s="10" t="s">
        <v>11</v>
      </c>
    </row>
    <row r="3067" spans="1:119" x14ac:dyDescent="0.25">
      <c r="A3067" s="10">
        <v>3085</v>
      </c>
      <c r="R3067" s="10">
        <v>3120</v>
      </c>
      <c r="S3067" s="10" t="s">
        <v>724</v>
      </c>
      <c r="T3067" s="10">
        <v>0.22696793782382599</v>
      </c>
      <c r="U3067" s="10">
        <v>0.111214289533675</v>
      </c>
      <c r="V3067" s="10">
        <v>4</v>
      </c>
      <c r="W3067" s="10">
        <v>36.4</v>
      </c>
      <c r="X3067" s="10">
        <v>0.9</v>
      </c>
      <c r="Y3067" s="10">
        <v>0.22759147611455</v>
      </c>
      <c r="Z3067" s="10">
        <v>0.11151982329613</v>
      </c>
      <c r="AA3067" s="10">
        <v>4</v>
      </c>
      <c r="AB3067" s="10">
        <v>36.5</v>
      </c>
      <c r="AC3067" s="10">
        <v>0.9</v>
      </c>
      <c r="AD3067" s="10">
        <v>0.22696793782382599</v>
      </c>
      <c r="AE3067" s="10">
        <v>0.111214289533675</v>
      </c>
      <c r="AF3067" s="10">
        <v>4</v>
      </c>
      <c r="AG3067" s="10">
        <v>36.4</v>
      </c>
      <c r="AH3067" s="10">
        <v>0.9</v>
      </c>
      <c r="AI3067" s="10">
        <v>3120</v>
      </c>
      <c r="AJ3067" s="10" t="s">
        <v>724</v>
      </c>
      <c r="AK3067" s="10">
        <v>0.70568356217047801</v>
      </c>
      <c r="AL3067" s="10">
        <v>9.8795698703866897E-2</v>
      </c>
      <c r="AM3067" s="10">
        <v>11</v>
      </c>
      <c r="AN3067" s="10">
        <v>37.4</v>
      </c>
      <c r="AO3067" s="10">
        <v>0.99034174667432995</v>
      </c>
      <c r="AP3067" s="10">
        <v>0.93831381883207698</v>
      </c>
      <c r="AQ3067" s="10">
        <v>2.7597465259767001E-2</v>
      </c>
      <c r="AR3067" s="10">
        <v>14.3</v>
      </c>
      <c r="AS3067" s="10">
        <v>37.9</v>
      </c>
      <c r="AT3067" s="10">
        <v>0.99956775446435298</v>
      </c>
      <c r="AU3067" s="10">
        <v>0.89969301040939698</v>
      </c>
      <c r="AV3067" s="10">
        <v>6.5195145681840302E-2</v>
      </c>
      <c r="AW3067" s="10">
        <v>14</v>
      </c>
      <c r="AX3067" s="10">
        <v>37.200000000000003</v>
      </c>
      <c r="AY3067" s="10">
        <v>0.99738479598289198</v>
      </c>
      <c r="AZ3067" s="10">
        <v>3094</v>
      </c>
      <c r="BA3067" s="10" t="s">
        <v>309</v>
      </c>
      <c r="BB3067" s="10">
        <v>5.8302713676280501E-3</v>
      </c>
      <c r="BC3067" s="10">
        <v>1.0827646825595E-2</v>
      </c>
      <c r="BD3067" s="10">
        <v>1</v>
      </c>
      <c r="BE3067" s="10">
        <v>7.1</v>
      </c>
      <c r="BF3067" s="10">
        <v>0.47409982303501702</v>
      </c>
      <c r="BG3067" s="10">
        <v>1.24758590415061E-2</v>
      </c>
      <c r="BH3067" s="10">
        <v>2.0793098402510202E-2</v>
      </c>
      <c r="BI3067" s="10">
        <v>2</v>
      </c>
      <c r="BJ3067" s="10">
        <v>7</v>
      </c>
      <c r="BK3067" s="10">
        <v>0.51449575542752601</v>
      </c>
      <c r="BL3067" s="10">
        <v>1.24758590415061E-2</v>
      </c>
      <c r="BM3067" s="10">
        <v>2.0793098402510202E-2</v>
      </c>
      <c r="BN3067" s="10">
        <v>2</v>
      </c>
      <c r="BO3067" s="10">
        <v>7</v>
      </c>
      <c r="BP3067" s="10">
        <v>0.51449575542752601</v>
      </c>
      <c r="BQ3067" s="10">
        <v>3084</v>
      </c>
      <c r="BR3067" s="10" t="s">
        <v>311</v>
      </c>
      <c r="BV3067" s="10">
        <v>10.64</v>
      </c>
      <c r="BW3067" s="10">
        <v>0.93</v>
      </c>
      <c r="CA3067" s="10">
        <v>10.3</v>
      </c>
      <c r="CB3067" s="10">
        <v>0.93</v>
      </c>
      <c r="CF3067" s="10">
        <v>10.6</v>
      </c>
      <c r="CG3067" s="10">
        <v>0.93</v>
      </c>
      <c r="CH3067" s="10">
        <v>3082</v>
      </c>
      <c r="CI3067" s="10" t="s">
        <v>294</v>
      </c>
      <c r="CY3067" s="10">
        <v>3047</v>
      </c>
      <c r="CZ3067" s="10" t="s">
        <v>307</v>
      </c>
      <c r="DA3067" s="10">
        <v>0.16001898997098801</v>
      </c>
      <c r="DB3067" s="10">
        <v>9.0010681858680802E-2</v>
      </c>
      <c r="DC3067" s="10">
        <v>10</v>
      </c>
      <c r="DD3067" s="10">
        <v>10.6</v>
      </c>
      <c r="DE3067" s="10">
        <v>0.87157553712454905</v>
      </c>
      <c r="DF3067" s="10">
        <v>0.162383398620734</v>
      </c>
      <c r="DG3067" s="10">
        <v>0.107234319843881</v>
      </c>
      <c r="DH3067" s="10">
        <v>10.5</v>
      </c>
      <c r="DI3067" s="10">
        <v>10.7</v>
      </c>
      <c r="DJ3067" s="10">
        <v>0.83446460975173198</v>
      </c>
      <c r="DK3067" s="10">
        <v>0.209487977471813</v>
      </c>
      <c r="DL3067" s="10">
        <v>7.3936933225345697E-2</v>
      </c>
      <c r="DM3067" s="10">
        <v>12.1</v>
      </c>
      <c r="DN3067" s="10">
        <v>10.6</v>
      </c>
      <c r="DO3067" s="10">
        <v>0.94299033358288997</v>
      </c>
    </row>
    <row r="3068" spans="1:119" x14ac:dyDescent="0.25">
      <c r="A3068" s="10">
        <v>3086</v>
      </c>
      <c r="R3068" s="10">
        <v>3121</v>
      </c>
      <c r="S3068" s="10" t="s">
        <v>725</v>
      </c>
      <c r="T3068" s="10">
        <v>0.11348396891191299</v>
      </c>
      <c r="U3068" s="10">
        <v>5.5607144766837403E-2</v>
      </c>
      <c r="V3068" s="10">
        <v>2</v>
      </c>
      <c r="W3068" s="10">
        <v>36.4</v>
      </c>
      <c r="X3068" s="10">
        <v>0.9</v>
      </c>
      <c r="Y3068" s="10">
        <v>0.170693607085913</v>
      </c>
      <c r="Z3068" s="10">
        <v>8.3639867472097396E-2</v>
      </c>
      <c r="AA3068" s="10">
        <v>3</v>
      </c>
      <c r="AB3068" s="10">
        <v>36.5</v>
      </c>
      <c r="AC3068" s="10">
        <v>0.9</v>
      </c>
      <c r="AD3068" s="10">
        <v>0.170225953367869</v>
      </c>
      <c r="AE3068" s="10">
        <v>8.3410717150255803E-2</v>
      </c>
      <c r="AF3068" s="10">
        <v>3</v>
      </c>
      <c r="AG3068" s="10">
        <v>36.4</v>
      </c>
      <c r="AH3068" s="10">
        <v>0.9</v>
      </c>
      <c r="AI3068" s="10">
        <v>3121</v>
      </c>
      <c r="AJ3068" s="10" t="s">
        <v>725</v>
      </c>
      <c r="AK3068" s="10">
        <v>0.24835707741400601</v>
      </c>
      <c r="AL3068" s="10">
        <v>0.25545299391154902</v>
      </c>
      <c r="AM3068" s="10">
        <v>5.5</v>
      </c>
      <c r="AN3068" s="10">
        <v>37.4</v>
      </c>
      <c r="AO3068" s="10">
        <v>0.69707839329180799</v>
      </c>
      <c r="AP3068" s="10">
        <v>0.31589939941900902</v>
      </c>
      <c r="AQ3068" s="10">
        <v>0.23524423360989999</v>
      </c>
      <c r="AR3068" s="10">
        <v>6</v>
      </c>
      <c r="AS3068" s="10">
        <v>37.9</v>
      </c>
      <c r="AT3068" s="10">
        <v>0.80204311034039599</v>
      </c>
      <c r="AU3068" s="10">
        <v>0.31006484586773497</v>
      </c>
      <c r="AV3068" s="10">
        <v>0.23089935330576</v>
      </c>
      <c r="AW3068" s="10">
        <v>6</v>
      </c>
      <c r="AX3068" s="10">
        <v>37.200000000000003</v>
      </c>
      <c r="AY3068" s="10">
        <v>0.80204311034039599</v>
      </c>
      <c r="AZ3068" s="10">
        <v>3095</v>
      </c>
      <c r="BA3068" s="10" t="s">
        <v>750</v>
      </c>
      <c r="BB3068" s="10">
        <v>22.8353728140962</v>
      </c>
      <c r="BC3068" s="10">
        <v>6.2203882934455503</v>
      </c>
      <c r="BD3068" s="10">
        <v>118</v>
      </c>
      <c r="BE3068" s="10">
        <v>115.8</v>
      </c>
      <c r="BF3068" s="10">
        <v>0.96484358195485498</v>
      </c>
      <c r="BG3068" s="10">
        <v>25.072035304530999</v>
      </c>
      <c r="BH3068" s="10">
        <v>6.0172884730874401</v>
      </c>
      <c r="BI3068" s="10">
        <v>128</v>
      </c>
      <c r="BJ3068" s="10">
        <v>116.3</v>
      </c>
      <c r="BK3068" s="10">
        <v>0.97238730198051704</v>
      </c>
      <c r="BL3068" s="10">
        <v>23.148837419586801</v>
      </c>
      <c r="BM3068" s="10">
        <v>5.8989315432151699</v>
      </c>
      <c r="BN3068" s="10">
        <v>119</v>
      </c>
      <c r="BO3068" s="10">
        <v>115.9</v>
      </c>
      <c r="BP3068" s="10">
        <v>0.96903209196752604</v>
      </c>
      <c r="BQ3068" s="10">
        <v>3085</v>
      </c>
      <c r="BR3068" s="10" t="s">
        <v>317</v>
      </c>
      <c r="BV3068" s="10">
        <v>10.64</v>
      </c>
      <c r="BW3068" s="10">
        <v>0.93</v>
      </c>
      <c r="CA3068" s="10">
        <v>10.3</v>
      </c>
      <c r="CB3068" s="10">
        <v>0.93</v>
      </c>
      <c r="CF3068" s="10">
        <v>10.6</v>
      </c>
      <c r="CG3068" s="10">
        <v>0.93</v>
      </c>
      <c r="CH3068" s="10">
        <v>3083</v>
      </c>
      <c r="CI3068" s="10" t="s">
        <v>308</v>
      </c>
      <c r="CJ3068" s="10">
        <v>5.4549085772547003E-2</v>
      </c>
      <c r="CK3068" s="10">
        <v>2.1819634309018801E-2</v>
      </c>
      <c r="CL3068" s="10">
        <v>3.2</v>
      </c>
      <c r="CM3068" s="10">
        <v>10.6</v>
      </c>
      <c r="CN3068" s="10">
        <v>0.92847669088525897</v>
      </c>
      <c r="CO3068" s="10">
        <v>8.6117439360845802E-2</v>
      </c>
      <c r="CP3068" s="10">
        <v>3.4446975744338297E-2</v>
      </c>
      <c r="CQ3068" s="10">
        <v>5.0999999999999996</v>
      </c>
      <c r="CR3068" s="10">
        <v>10.5</v>
      </c>
      <c r="CS3068" s="10">
        <v>0.92847669088525897</v>
      </c>
      <c r="CT3068" s="10">
        <v>6.8829624736586395E-2</v>
      </c>
      <c r="CU3068" s="10">
        <v>2.75318498946346E-2</v>
      </c>
      <c r="CV3068" s="10">
        <v>4</v>
      </c>
      <c r="CW3068" s="10">
        <v>10.7</v>
      </c>
      <c r="CX3068" s="10">
        <v>0.92847669088525897</v>
      </c>
      <c r="CY3068" s="10">
        <v>3048</v>
      </c>
      <c r="CZ3068" s="10" t="s">
        <v>298</v>
      </c>
      <c r="DD3068" s="10">
        <v>10.7</v>
      </c>
      <c r="DE3068" s="10">
        <v>0.93</v>
      </c>
      <c r="DI3068" s="10">
        <v>10.6</v>
      </c>
      <c r="DJ3068" s="10">
        <v>0.93</v>
      </c>
      <c r="DN3068" s="10">
        <v>10.6</v>
      </c>
      <c r="DO3068" s="10">
        <v>0.93</v>
      </c>
    </row>
    <row r="3069" spans="1:119" x14ac:dyDescent="0.25">
      <c r="A3069" s="10">
        <v>3087</v>
      </c>
      <c r="R3069" s="10">
        <v>3122</v>
      </c>
      <c r="S3069" s="10" t="s">
        <v>10</v>
      </c>
      <c r="AI3069" s="10">
        <v>3122</v>
      </c>
      <c r="AJ3069" s="10" t="s">
        <v>10</v>
      </c>
      <c r="AZ3069" s="10">
        <v>3096</v>
      </c>
      <c r="BA3069" s="10" t="s">
        <v>751</v>
      </c>
      <c r="BB3069" s="10">
        <v>15.3832319108588</v>
      </c>
      <c r="BC3069" s="10">
        <v>4.9568191712767202</v>
      </c>
      <c r="BD3069" s="10">
        <v>81</v>
      </c>
      <c r="BE3069" s="10">
        <v>115.2</v>
      </c>
      <c r="BF3069" s="10">
        <v>0.95180824382081097</v>
      </c>
      <c r="BG3069" s="10">
        <v>16.295632275216001</v>
      </c>
      <c r="BH3069" s="10">
        <v>4.27874143539192</v>
      </c>
      <c r="BI3069" s="10">
        <v>84</v>
      </c>
      <c r="BJ3069" s="10">
        <v>115.8</v>
      </c>
      <c r="BK3069" s="10">
        <v>0.967214376255356</v>
      </c>
      <c r="BL3069" s="10">
        <v>16.607513216431101</v>
      </c>
      <c r="BM3069" s="10">
        <v>3.9673503794807701</v>
      </c>
      <c r="BN3069" s="10">
        <v>85.5</v>
      </c>
      <c r="BO3069" s="10">
        <v>115.3</v>
      </c>
      <c r="BP3069" s="10">
        <v>0.972632007635993</v>
      </c>
      <c r="BQ3069" s="10">
        <v>3086</v>
      </c>
      <c r="BR3069" s="10" t="s">
        <v>318</v>
      </c>
      <c r="BV3069" s="10">
        <v>10.64</v>
      </c>
      <c r="BW3069" s="10">
        <v>0.93</v>
      </c>
      <c r="CA3069" s="10">
        <v>10.3</v>
      </c>
      <c r="CB3069" s="10">
        <v>0.93</v>
      </c>
      <c r="CF3069" s="10">
        <v>10.6</v>
      </c>
      <c r="CG3069" s="10">
        <v>0.93</v>
      </c>
      <c r="CH3069" s="10">
        <v>3084</v>
      </c>
      <c r="CI3069" s="10" t="s">
        <v>311</v>
      </c>
      <c r="CM3069" s="10">
        <v>10.6</v>
      </c>
      <c r="CN3069" s="10">
        <v>0.93</v>
      </c>
      <c r="CR3069" s="10">
        <v>10.5</v>
      </c>
      <c r="CS3069" s="10">
        <v>0.93</v>
      </c>
      <c r="CW3069" s="10">
        <v>10.7</v>
      </c>
      <c r="CX3069" s="10">
        <v>0.93</v>
      </c>
      <c r="CY3069" s="10">
        <v>3049</v>
      </c>
      <c r="CZ3069" s="10" t="s">
        <v>300</v>
      </c>
      <c r="DA3069" s="10">
        <v>4.7675604194326898E-2</v>
      </c>
      <c r="DB3069" s="10">
        <v>2.8605362516596101E-2</v>
      </c>
      <c r="DC3069" s="10">
        <v>3</v>
      </c>
      <c r="DD3069" s="10">
        <v>10.7</v>
      </c>
      <c r="DE3069" s="10">
        <v>0.85749292571254399</v>
      </c>
      <c r="DF3069" s="10">
        <v>4.8857770161994898E-2</v>
      </c>
      <c r="DG3069" s="10">
        <v>3.5829031452129602E-2</v>
      </c>
      <c r="DH3069" s="10">
        <v>3.3</v>
      </c>
      <c r="DI3069" s="10">
        <v>10.6</v>
      </c>
      <c r="DJ3069" s="10">
        <v>0.80640499585570602</v>
      </c>
      <c r="DK3069" s="10">
        <v>4.7230037799987398E-2</v>
      </c>
      <c r="DL3069" s="10">
        <v>2.83380226799924E-2</v>
      </c>
      <c r="DM3069" s="10">
        <v>3</v>
      </c>
      <c r="DN3069" s="10">
        <v>10.6</v>
      </c>
      <c r="DO3069" s="10">
        <v>0.85749292571254399</v>
      </c>
    </row>
    <row r="3070" spans="1:119" x14ac:dyDescent="0.25">
      <c r="A3070" s="10">
        <v>3088</v>
      </c>
      <c r="R3070" s="10">
        <v>3123</v>
      </c>
      <c r="S3070" s="10" t="s">
        <v>11</v>
      </c>
      <c r="AI3070" s="10">
        <v>3123</v>
      </c>
      <c r="AJ3070" s="10" t="s">
        <v>11</v>
      </c>
      <c r="AZ3070" s="10">
        <v>3097</v>
      </c>
      <c r="BA3070" s="10" t="s">
        <v>752</v>
      </c>
      <c r="BB3070" s="10">
        <v>0.146361438146243</v>
      </c>
      <c r="BC3070" s="10">
        <v>0.41120594526801602</v>
      </c>
      <c r="BD3070" s="10">
        <v>7.2</v>
      </c>
      <c r="BE3070" s="10">
        <v>35</v>
      </c>
      <c r="BF3070" s="10">
        <v>0.33532466552664397</v>
      </c>
      <c r="BG3070" s="10">
        <v>0.28865219284548099</v>
      </c>
      <c r="BH3070" s="10">
        <v>0.31270654224927003</v>
      </c>
      <c r="BI3070" s="10">
        <v>7</v>
      </c>
      <c r="BJ3070" s="10">
        <v>35.1</v>
      </c>
      <c r="BK3070" s="10">
        <v>0.67828010273306605</v>
      </c>
      <c r="BL3070" s="10">
        <v>0.192074160727915</v>
      </c>
      <c r="BM3070" s="10">
        <v>0.377034463651092</v>
      </c>
      <c r="BN3070" s="10">
        <v>7</v>
      </c>
      <c r="BO3070" s="10">
        <v>34.9</v>
      </c>
      <c r="BP3070" s="10">
        <v>0.45392578141888301</v>
      </c>
      <c r="BQ3070" s="10">
        <v>3087</v>
      </c>
      <c r="BR3070" s="10" t="s">
        <v>768</v>
      </c>
      <c r="BV3070" s="10">
        <v>121</v>
      </c>
      <c r="BW3070" s="10">
        <v>0.88</v>
      </c>
      <c r="CA3070" s="10">
        <v>121</v>
      </c>
      <c r="CB3070" s="10">
        <v>0.88</v>
      </c>
      <c r="CF3070" s="10">
        <v>121</v>
      </c>
      <c r="CG3070" s="10">
        <v>0.88</v>
      </c>
      <c r="CH3070" s="10">
        <v>3085</v>
      </c>
      <c r="CI3070" s="10" t="s">
        <v>317</v>
      </c>
      <c r="CM3070" s="10">
        <v>10.6</v>
      </c>
      <c r="CN3070" s="10">
        <v>0.93</v>
      </c>
      <c r="CR3070" s="10">
        <v>10.5</v>
      </c>
      <c r="CS3070" s="10">
        <v>0.93</v>
      </c>
      <c r="CW3070" s="10">
        <v>10.7</v>
      </c>
      <c r="CX3070" s="10">
        <v>0.93</v>
      </c>
      <c r="CY3070" s="10">
        <v>3050</v>
      </c>
      <c r="CZ3070" s="10" t="s">
        <v>795</v>
      </c>
      <c r="DA3070" s="10">
        <v>0.55502988192071301</v>
      </c>
      <c r="DB3070" s="10">
        <v>0.60128237208077095</v>
      </c>
      <c r="DC3070" s="10">
        <v>12.7</v>
      </c>
      <c r="DD3070" s="10">
        <v>37.200000000000003</v>
      </c>
      <c r="DE3070" s="10">
        <v>0.67828010273306605</v>
      </c>
      <c r="DF3070" s="10">
        <v>0.57222918230027298</v>
      </c>
      <c r="DG3070" s="10">
        <v>0.61991494749195997</v>
      </c>
      <c r="DH3070" s="10">
        <v>13.2</v>
      </c>
      <c r="DI3070" s="10">
        <v>36.9</v>
      </c>
      <c r="DJ3070" s="10">
        <v>0.67828010273306605</v>
      </c>
      <c r="DK3070" s="10">
        <v>0.52887848667146398</v>
      </c>
      <c r="DL3070" s="10">
        <v>0.57295169389408396</v>
      </c>
      <c r="DM3070" s="10">
        <v>12.3</v>
      </c>
      <c r="DN3070" s="10">
        <v>36.6</v>
      </c>
      <c r="DO3070" s="10">
        <v>0.67828010273306605</v>
      </c>
    </row>
    <row r="3071" spans="1:119" x14ac:dyDescent="0.25">
      <c r="A3071" s="10">
        <v>3089</v>
      </c>
      <c r="R3071" s="10">
        <v>3124</v>
      </c>
      <c r="S3071" s="10" t="s">
        <v>304</v>
      </c>
      <c r="T3071" s="10">
        <v>0.75107339440503595</v>
      </c>
      <c r="U3071" s="10">
        <v>0.80583916274707201</v>
      </c>
      <c r="V3071" s="10">
        <v>60</v>
      </c>
      <c r="W3071" s="10">
        <v>10.6</v>
      </c>
      <c r="X3071" s="10">
        <v>0.68181199125929803</v>
      </c>
      <c r="Y3071" s="10">
        <v>1.31787031845036</v>
      </c>
      <c r="Z3071" s="10">
        <v>0.884140846555305</v>
      </c>
      <c r="AA3071" s="10">
        <v>88.1</v>
      </c>
      <c r="AB3071" s="10">
        <v>10.4</v>
      </c>
      <c r="AC3071" s="10">
        <v>0.830429563339666</v>
      </c>
      <c r="AD3071" s="10">
        <v>1.36125219390742</v>
      </c>
      <c r="AE3071" s="10">
        <v>0.90231573996148995</v>
      </c>
      <c r="AF3071" s="10">
        <v>89.8</v>
      </c>
      <c r="AG3071" s="10">
        <v>10.5</v>
      </c>
      <c r="AH3071" s="10">
        <v>0.83351290761206398</v>
      </c>
      <c r="AI3071" s="10">
        <v>3124</v>
      </c>
      <c r="AJ3071" s="10" t="s">
        <v>304</v>
      </c>
      <c r="AK3071" s="10">
        <v>2.0762900821194399</v>
      </c>
      <c r="AL3071" s="10">
        <v>0.73805624012839499</v>
      </c>
      <c r="AM3071" s="10">
        <v>118.9</v>
      </c>
      <c r="AN3071" s="10">
        <v>10.7</v>
      </c>
      <c r="AO3071" s="10">
        <v>0.94224050511889101</v>
      </c>
      <c r="AP3071" s="10">
        <v>2.9052732408511299</v>
      </c>
      <c r="AQ3071" s="10">
        <v>0.79087993778725096</v>
      </c>
      <c r="AR3071" s="10">
        <v>164</v>
      </c>
      <c r="AS3071" s="10">
        <v>10.6</v>
      </c>
      <c r="AT3071" s="10">
        <v>0.96488741812863399</v>
      </c>
      <c r="AU3071" s="10">
        <v>2.8678145466991301</v>
      </c>
      <c r="AV3071" s="10">
        <v>0.78864900034226104</v>
      </c>
      <c r="AW3071" s="10">
        <v>162</v>
      </c>
      <c r="AX3071" s="10">
        <v>10.6</v>
      </c>
      <c r="AY3071" s="10">
        <v>0.96420539280379003</v>
      </c>
      <c r="AZ3071" s="10">
        <v>3098</v>
      </c>
      <c r="BA3071" s="10" t="s">
        <v>753</v>
      </c>
      <c r="BB3071" s="10">
        <v>0.15505710523014701</v>
      </c>
      <c r="BC3071" s="10">
        <v>0.25842850871691198</v>
      </c>
      <c r="BD3071" s="10">
        <v>5</v>
      </c>
      <c r="BE3071" s="10">
        <v>34.799999999999997</v>
      </c>
      <c r="BF3071" s="10">
        <v>0.51449575542752601</v>
      </c>
      <c r="BG3071" s="10">
        <v>0.22719368540884899</v>
      </c>
      <c r="BH3071" s="10">
        <v>0.201949942585644</v>
      </c>
      <c r="BI3071" s="10">
        <v>5</v>
      </c>
      <c r="BJ3071" s="10">
        <v>35.1</v>
      </c>
      <c r="BK3071" s="10">
        <v>0.74740931868366001</v>
      </c>
      <c r="BL3071" s="10">
        <v>0.18461098653946501</v>
      </c>
      <c r="BM3071" s="10">
        <v>0.23931053810671499</v>
      </c>
      <c r="BN3071" s="10">
        <v>5</v>
      </c>
      <c r="BO3071" s="10">
        <v>34.9</v>
      </c>
      <c r="BP3071" s="10">
        <v>0.61080345429182104</v>
      </c>
      <c r="BQ3071" s="10">
        <v>3088</v>
      </c>
      <c r="BR3071" s="10" t="s">
        <v>769</v>
      </c>
      <c r="BS3071" s="10">
        <v>0.89037710088338995</v>
      </c>
      <c r="BT3071" s="10">
        <v>-5.0994324868775998</v>
      </c>
      <c r="BU3071" s="10">
        <v>24.7</v>
      </c>
      <c r="BV3071" s="10">
        <v>121</v>
      </c>
      <c r="BW3071" s="10">
        <v>0.17200102348021001</v>
      </c>
      <c r="BX3071" s="10">
        <v>1.3269283397193401</v>
      </c>
      <c r="BY3071" s="10">
        <v>-6.1242846448585002</v>
      </c>
      <c r="BZ3071" s="10">
        <v>29.9</v>
      </c>
      <c r="CA3071" s="10">
        <v>121</v>
      </c>
      <c r="CB3071" s="10">
        <v>0.211753347005806</v>
      </c>
      <c r="CC3071" s="10">
        <v>1.02754140848622</v>
      </c>
      <c r="CD3071" s="10">
        <v>-5.1377070424311002</v>
      </c>
      <c r="CE3071" s="10">
        <v>25</v>
      </c>
      <c r="CF3071" s="10">
        <v>121</v>
      </c>
      <c r="CG3071" s="10">
        <v>0.19611613513818399</v>
      </c>
      <c r="CH3071" s="10">
        <v>3086</v>
      </c>
      <c r="CI3071" s="10" t="s">
        <v>318</v>
      </c>
      <c r="CY3071" s="10">
        <v>3051</v>
      </c>
      <c r="CZ3071" s="10" t="s">
        <v>796</v>
      </c>
      <c r="DA3071" s="10">
        <v>0.37013232937423901</v>
      </c>
      <c r="DB3071" s="10">
        <v>0.181364841393377</v>
      </c>
      <c r="DC3071" s="10">
        <v>6.4</v>
      </c>
      <c r="DD3071" s="10">
        <v>37.1</v>
      </c>
      <c r="DE3071" s="10">
        <v>0.9</v>
      </c>
      <c r="DF3071" s="10">
        <v>0.34606375135226197</v>
      </c>
      <c r="DG3071" s="10">
        <v>0.169571238162608</v>
      </c>
      <c r="DH3071" s="10">
        <v>6</v>
      </c>
      <c r="DI3071" s="10">
        <v>37</v>
      </c>
      <c r="DJ3071" s="10">
        <v>0.9</v>
      </c>
      <c r="DK3071" s="10">
        <v>0.3661416843136</v>
      </c>
      <c r="DL3071" s="10">
        <v>0.17940942531366399</v>
      </c>
      <c r="DM3071" s="10">
        <v>6.4</v>
      </c>
      <c r="DN3071" s="10">
        <v>36.700000000000003</v>
      </c>
      <c r="DO3071" s="10">
        <v>0.9</v>
      </c>
    </row>
    <row r="3072" spans="1:119" x14ac:dyDescent="0.25">
      <c r="A3072" s="10">
        <v>3090</v>
      </c>
      <c r="R3072" s="10">
        <v>3125</v>
      </c>
      <c r="S3072" s="10" t="s">
        <v>305</v>
      </c>
      <c r="T3072" s="10">
        <v>5.7958403633331199E-2</v>
      </c>
      <c r="U3072" s="10">
        <v>2.31833614533325E-2</v>
      </c>
      <c r="V3072" s="10">
        <v>3.4</v>
      </c>
      <c r="W3072" s="10">
        <v>10.6</v>
      </c>
      <c r="X3072" s="10">
        <v>0.92847669088525897</v>
      </c>
      <c r="Y3072" s="10">
        <v>5.4523545799849103E-2</v>
      </c>
      <c r="Z3072" s="10">
        <v>4.43003809623774E-2</v>
      </c>
      <c r="AA3072" s="10">
        <v>3.9</v>
      </c>
      <c r="AB3072" s="10">
        <v>10.4</v>
      </c>
      <c r="AC3072" s="10">
        <v>0.77611400011626597</v>
      </c>
      <c r="AD3072" s="10">
        <v>0.117749938713671</v>
      </c>
      <c r="AE3072" s="10">
        <v>4.3381556368194601E-2</v>
      </c>
      <c r="AF3072" s="10">
        <v>6.9</v>
      </c>
      <c r="AG3072" s="10">
        <v>10.5</v>
      </c>
      <c r="AH3072" s="10">
        <v>0.93834311681711002</v>
      </c>
      <c r="AI3072" s="10">
        <v>3125</v>
      </c>
      <c r="AJ3072" s="10" t="s">
        <v>305</v>
      </c>
      <c r="AK3072" s="10">
        <v>6.0947806982151603E-2</v>
      </c>
      <c r="AL3072" s="10">
        <v>3.52855724633509E-2</v>
      </c>
      <c r="AM3072" s="10">
        <v>3.8</v>
      </c>
      <c r="AN3072" s="10">
        <v>10.7</v>
      </c>
      <c r="AO3072" s="10">
        <v>0.86542628548112599</v>
      </c>
      <c r="AP3072" s="10">
        <v>0.10582467520878901</v>
      </c>
      <c r="AQ3072" s="10">
        <v>6.27109186422454E-2</v>
      </c>
      <c r="AR3072" s="10">
        <v>6.7</v>
      </c>
      <c r="AS3072" s="10">
        <v>10.6</v>
      </c>
      <c r="AT3072" s="10">
        <v>0.86029153363417399</v>
      </c>
      <c r="AU3072" s="10">
        <v>0.110257499549143</v>
      </c>
      <c r="AV3072" s="10">
        <v>4.0621184044421103E-2</v>
      </c>
      <c r="AW3072" s="10">
        <v>6.4</v>
      </c>
      <c r="AX3072" s="10">
        <v>10.6</v>
      </c>
      <c r="AY3072" s="10">
        <v>0.93834311681711002</v>
      </c>
      <c r="AZ3072" s="10">
        <v>3099</v>
      </c>
      <c r="BA3072" s="10" t="s">
        <v>43</v>
      </c>
      <c r="BQ3072" s="10">
        <v>3089</v>
      </c>
      <c r="BR3072" s="10" t="s">
        <v>44</v>
      </c>
      <c r="CH3072" s="10">
        <v>3087</v>
      </c>
      <c r="CI3072" s="10" t="s">
        <v>768</v>
      </c>
      <c r="CM3072" s="10">
        <v>119</v>
      </c>
      <c r="CR3072" s="10">
        <v>119</v>
      </c>
      <c r="CW3072" s="10">
        <v>121</v>
      </c>
      <c r="CY3072" s="10">
        <v>3052</v>
      </c>
      <c r="CZ3072" s="10" t="s">
        <v>10</v>
      </c>
    </row>
    <row r="3073" spans="1:119" x14ac:dyDescent="0.25">
      <c r="A3073" s="10">
        <v>3091</v>
      </c>
      <c r="R3073" s="10">
        <v>3126</v>
      </c>
      <c r="S3073" s="10" t="s">
        <v>315</v>
      </c>
      <c r="T3073" s="10">
        <v>6.8451964143921101E-2</v>
      </c>
      <c r="U3073" s="10">
        <v>6.6550520695478801E-2</v>
      </c>
      <c r="V3073" s="10">
        <v>5.2</v>
      </c>
      <c r="W3073" s="10">
        <v>10.6</v>
      </c>
      <c r="X3073" s="10">
        <v>0.716994918814431</v>
      </c>
      <c r="Y3073" s="10">
        <v>0.119148935797741</v>
      </c>
      <c r="Z3073" s="10">
        <v>6.3683051891896103E-2</v>
      </c>
      <c r="AA3073" s="10">
        <v>7.5</v>
      </c>
      <c r="AB3073" s="10">
        <v>10.4</v>
      </c>
      <c r="AC3073" s="10">
        <v>0.88193166867285899</v>
      </c>
      <c r="AD3073" s="10">
        <v>0.12656107026273999</v>
      </c>
      <c r="AE3073" s="10">
        <v>6.80029631262484E-2</v>
      </c>
      <c r="AF3073" s="10">
        <v>7.9</v>
      </c>
      <c r="AG3073" s="10">
        <v>10.5</v>
      </c>
      <c r="AH3073" s="10">
        <v>0.88089292326847402</v>
      </c>
      <c r="AI3073" s="10">
        <v>3126</v>
      </c>
      <c r="AJ3073" s="10" t="s">
        <v>315</v>
      </c>
      <c r="AK3073" s="10">
        <v>9.3361392372198898E-2</v>
      </c>
      <c r="AL3073" s="10">
        <v>4.94266194911641E-2</v>
      </c>
      <c r="AM3073" s="10">
        <v>5.7</v>
      </c>
      <c r="AN3073" s="10">
        <v>10.7</v>
      </c>
      <c r="AO3073" s="10">
        <v>0.883787916347062</v>
      </c>
      <c r="AP3073" s="10">
        <v>0.151604061880072</v>
      </c>
      <c r="AQ3073" s="10">
        <v>5.58541280610792E-2</v>
      </c>
      <c r="AR3073" s="10">
        <v>8.8000000000000007</v>
      </c>
      <c r="AS3073" s="10">
        <v>10.6</v>
      </c>
      <c r="AT3073" s="10">
        <v>0.93834311681711002</v>
      </c>
      <c r="AU3073" s="10">
        <v>0.224104232658734</v>
      </c>
      <c r="AV3073" s="10">
        <v>4.9457485828134397E-2</v>
      </c>
      <c r="AW3073" s="10">
        <v>12.5</v>
      </c>
      <c r="AX3073" s="10">
        <v>10.6</v>
      </c>
      <c r="AY3073" s="10">
        <v>0.97650293624192097</v>
      </c>
      <c r="AZ3073" s="10">
        <v>3100</v>
      </c>
      <c r="BA3073" s="10" t="s">
        <v>284</v>
      </c>
      <c r="BQ3073" s="10">
        <v>3090</v>
      </c>
      <c r="BR3073" s="10" t="s">
        <v>293</v>
      </c>
      <c r="CH3073" s="10">
        <v>3088</v>
      </c>
      <c r="CI3073" s="10" t="s">
        <v>769</v>
      </c>
      <c r="CJ3073" s="10">
        <v>0.1</v>
      </c>
      <c r="CK3073" s="10">
        <v>5.5</v>
      </c>
      <c r="CL3073" s="10">
        <v>28</v>
      </c>
      <c r="CM3073" s="10">
        <v>119</v>
      </c>
      <c r="CN3073" s="10">
        <v>0.316227766016838</v>
      </c>
      <c r="CO3073" s="10">
        <v>0.2</v>
      </c>
      <c r="CP3073" s="10">
        <v>5.3</v>
      </c>
      <c r="CQ3073" s="10">
        <v>27.6</v>
      </c>
      <c r="CR3073" s="10">
        <v>119</v>
      </c>
      <c r="CS3073" s="10">
        <v>0.316227766016838</v>
      </c>
      <c r="CT3073" s="10">
        <v>0.2</v>
      </c>
      <c r="CU3073" s="10">
        <v>5.6</v>
      </c>
      <c r="CV3073" s="10">
        <v>26</v>
      </c>
      <c r="CW3073" s="10">
        <v>121</v>
      </c>
      <c r="CX3073" s="10">
        <v>4.9937616943892198E-2</v>
      </c>
      <c r="CY3073" s="10">
        <v>3053</v>
      </c>
      <c r="CZ3073" s="10" t="s">
        <v>11</v>
      </c>
    </row>
    <row r="3074" spans="1:119" x14ac:dyDescent="0.25">
      <c r="A3074" s="10">
        <v>3092</v>
      </c>
      <c r="R3074" s="10">
        <v>3127</v>
      </c>
      <c r="S3074" s="10" t="s">
        <v>290</v>
      </c>
      <c r="T3074" s="10">
        <v>0.17023924758460501</v>
      </c>
      <c r="U3074" s="10">
        <v>0.20466965720845801</v>
      </c>
      <c r="V3074" s="10">
        <v>14.5</v>
      </c>
      <c r="W3074" s="10">
        <v>10.6</v>
      </c>
      <c r="X3074" s="10">
        <v>0.63947739375153601</v>
      </c>
      <c r="Y3074" s="10">
        <v>0.312922227936272</v>
      </c>
      <c r="Z3074" s="10">
        <v>0.24316249559379099</v>
      </c>
      <c r="AA3074" s="10">
        <v>22</v>
      </c>
      <c r="AB3074" s="10">
        <v>10.4</v>
      </c>
      <c r="AC3074" s="10">
        <v>0.78962295688122297</v>
      </c>
      <c r="AD3074" s="10">
        <v>0.346409294739698</v>
      </c>
      <c r="AE3074" s="10">
        <v>0.240880635415022</v>
      </c>
      <c r="AF3074" s="10">
        <v>23.2</v>
      </c>
      <c r="AG3074" s="10">
        <v>10.5</v>
      </c>
      <c r="AH3074" s="10">
        <v>0.82101600807780495</v>
      </c>
      <c r="AI3074" s="10">
        <v>3127</v>
      </c>
      <c r="AJ3074" s="10" t="s">
        <v>290</v>
      </c>
      <c r="AK3074" s="10">
        <v>0.51729627891579399</v>
      </c>
      <c r="AL3074" s="10">
        <v>0.21849698423519101</v>
      </c>
      <c r="AM3074" s="10">
        <v>30.3</v>
      </c>
      <c r="AN3074" s="10">
        <v>10.7</v>
      </c>
      <c r="AO3074" s="10">
        <v>0.92119658826940998</v>
      </c>
      <c r="AP3074" s="10">
        <v>0.73823301962411403</v>
      </c>
      <c r="AQ3074" s="10">
        <v>0.27454947010814201</v>
      </c>
      <c r="AR3074" s="10">
        <v>42.9</v>
      </c>
      <c r="AS3074" s="10">
        <v>10.6</v>
      </c>
      <c r="AT3074" s="10">
        <v>0.93728071558396597</v>
      </c>
      <c r="AU3074" s="10">
        <v>0.67739967755709896</v>
      </c>
      <c r="AV3074" s="10">
        <v>0.232009389563306</v>
      </c>
      <c r="AW3074" s="10">
        <v>39</v>
      </c>
      <c r="AX3074" s="10">
        <v>10.6</v>
      </c>
      <c r="AY3074" s="10">
        <v>0.94604955536177304</v>
      </c>
      <c r="AZ3074" s="10">
        <v>3228</v>
      </c>
      <c r="BA3074" s="10" t="s">
        <v>305</v>
      </c>
      <c r="BB3074" s="10">
        <v>3.6374922680330199E-2</v>
      </c>
      <c r="BC3074" s="10">
        <v>3.6374922680330199E-2</v>
      </c>
      <c r="BD3074" s="10">
        <v>3</v>
      </c>
      <c r="BE3074" s="10">
        <v>9.9</v>
      </c>
      <c r="BF3074" s="10">
        <v>0.70710678118654702</v>
      </c>
      <c r="BG3074" s="10">
        <v>3.4521357706947697E-2</v>
      </c>
      <c r="BH3074" s="10">
        <v>3.8836527420316201E-2</v>
      </c>
      <c r="BI3074" s="10">
        <v>3</v>
      </c>
      <c r="BJ3074" s="10">
        <v>10</v>
      </c>
      <c r="BK3074" s="10">
        <v>0.66436383882992001</v>
      </c>
      <c r="BL3074" s="10">
        <v>3.6007499218912699E-2</v>
      </c>
      <c r="BM3074" s="10">
        <v>3.6007499218912699E-2</v>
      </c>
      <c r="BN3074" s="10">
        <v>3</v>
      </c>
      <c r="BO3074" s="10">
        <v>9.8000000000000007</v>
      </c>
      <c r="BP3074" s="10">
        <v>0.70710678118654802</v>
      </c>
      <c r="BQ3074" s="10">
        <v>3091</v>
      </c>
      <c r="BR3074" s="10" t="s">
        <v>294</v>
      </c>
      <c r="BS3074" s="10">
        <v>0.43955997342960801</v>
      </c>
      <c r="BT3074" s="10">
        <v>0.32320586281588798</v>
      </c>
      <c r="BU3074" s="10">
        <v>45</v>
      </c>
      <c r="BV3074" s="10">
        <v>7</v>
      </c>
      <c r="BW3074" s="10">
        <v>0.80565101264942496</v>
      </c>
      <c r="BX3074" s="10">
        <v>0.60659276333285905</v>
      </c>
      <c r="BY3074" s="10">
        <v>0.44602409068592602</v>
      </c>
      <c r="BZ3074" s="10">
        <v>63</v>
      </c>
      <c r="CA3074" s="10">
        <v>6.9</v>
      </c>
      <c r="CB3074" s="10">
        <v>0.80565101264942496</v>
      </c>
      <c r="CC3074" s="10">
        <v>0.65472311025367402</v>
      </c>
      <c r="CD3074" s="10">
        <v>0.46007569909717599</v>
      </c>
      <c r="CE3074" s="10">
        <v>66</v>
      </c>
      <c r="CF3074" s="10">
        <v>7</v>
      </c>
      <c r="CG3074" s="10">
        <v>0.81819169686066595</v>
      </c>
      <c r="CH3074" s="10">
        <v>3089</v>
      </c>
      <c r="CI3074" s="10" t="s">
        <v>44</v>
      </c>
      <c r="CY3074" s="10">
        <v>3054</v>
      </c>
      <c r="CZ3074" s="10" t="s">
        <v>307</v>
      </c>
      <c r="DA3074" s="10">
        <v>0.25461481672696801</v>
      </c>
      <c r="DB3074" s="10">
        <v>9.7928775664218606E-2</v>
      </c>
      <c r="DC3074" s="10">
        <v>15</v>
      </c>
      <c r="DD3074" s="10">
        <v>10.5</v>
      </c>
      <c r="DE3074" s="10">
        <v>0.93334560620305995</v>
      </c>
      <c r="DF3074" s="10">
        <v>0.35806117940860999</v>
      </c>
      <c r="DG3074" s="10">
        <v>0.13771583823408101</v>
      </c>
      <c r="DH3074" s="10">
        <v>20.7</v>
      </c>
      <c r="DI3074" s="10">
        <v>10.7</v>
      </c>
      <c r="DJ3074" s="10">
        <v>0.93334560620305995</v>
      </c>
      <c r="DK3074" s="10">
        <v>0.42124868632476098</v>
      </c>
      <c r="DL3074" s="10">
        <v>9.7211235305714197E-2</v>
      </c>
      <c r="DM3074" s="10">
        <v>24</v>
      </c>
      <c r="DN3074" s="10">
        <v>10.4</v>
      </c>
      <c r="DO3074" s="10">
        <v>0.97439119569461996</v>
      </c>
    </row>
    <row r="3075" spans="1:119" x14ac:dyDescent="0.25">
      <c r="A3075" s="10">
        <v>3093</v>
      </c>
      <c r="R3075" s="10">
        <v>3128</v>
      </c>
      <c r="S3075" s="10" t="s">
        <v>291</v>
      </c>
      <c r="T3075" s="10">
        <v>8.2945913849871197E-2</v>
      </c>
      <c r="U3075" s="10">
        <v>0.116738693566486</v>
      </c>
      <c r="V3075" s="10">
        <v>7.8</v>
      </c>
      <c r="W3075" s="10">
        <v>10.6</v>
      </c>
      <c r="X3075" s="10">
        <v>0.57920713218919495</v>
      </c>
      <c r="Y3075" s="10">
        <v>0.23690740293124399</v>
      </c>
      <c r="Z3075" s="10">
        <v>0.12614550026209101</v>
      </c>
      <c r="AA3075" s="10">
        <v>14.9</v>
      </c>
      <c r="AB3075" s="10">
        <v>10.4</v>
      </c>
      <c r="AC3075" s="10">
        <v>0.88267006230878198</v>
      </c>
      <c r="AD3075" s="10">
        <v>0.139172708110918</v>
      </c>
      <c r="AE3075" s="10">
        <v>0.111338166488734</v>
      </c>
      <c r="AF3075" s="10">
        <v>9.8000000000000007</v>
      </c>
      <c r="AG3075" s="10">
        <v>10.5</v>
      </c>
      <c r="AH3075" s="10">
        <v>0.78086880944303005</v>
      </c>
      <c r="AI3075" s="10">
        <v>3128</v>
      </c>
      <c r="AJ3075" s="10" t="s">
        <v>291</v>
      </c>
      <c r="AK3075" s="10">
        <v>0.435966122958514</v>
      </c>
      <c r="AL3075" s="10">
        <v>0.11291208939932799</v>
      </c>
      <c r="AM3075" s="10">
        <v>24.3</v>
      </c>
      <c r="AN3075" s="10">
        <v>10.7</v>
      </c>
      <c r="AO3075" s="10">
        <v>0.96805953020136004</v>
      </c>
      <c r="AP3075" s="10">
        <v>0.69665394519889701</v>
      </c>
      <c r="AQ3075" s="10">
        <v>0.15730895536749301</v>
      </c>
      <c r="AR3075" s="10">
        <v>38.9</v>
      </c>
      <c r="AS3075" s="10">
        <v>10.6</v>
      </c>
      <c r="AT3075" s="10">
        <v>0.97544100206770701</v>
      </c>
      <c r="AU3075" s="10">
        <v>0.461280613988308</v>
      </c>
      <c r="AV3075" s="10">
        <v>0.122826198990969</v>
      </c>
      <c r="AW3075" s="10">
        <v>26</v>
      </c>
      <c r="AX3075" s="10">
        <v>10.6</v>
      </c>
      <c r="AY3075" s="10">
        <v>0.96632977742418602</v>
      </c>
      <c r="AZ3075" s="10">
        <v>3101</v>
      </c>
      <c r="BA3075" s="10" t="s">
        <v>685</v>
      </c>
      <c r="BB3075" s="10">
        <v>4.2975449509136301E-2</v>
      </c>
      <c r="BC3075" s="10">
        <v>2.8273322045484401E-2</v>
      </c>
      <c r="BD3075" s="10">
        <v>3</v>
      </c>
      <c r="BE3075" s="10">
        <v>9.9</v>
      </c>
      <c r="BF3075" s="10">
        <v>0.83541708224393996</v>
      </c>
      <c r="BG3075" s="10">
        <v>2.8228164451353899E-2</v>
      </c>
      <c r="BH3075" s="10">
        <v>4.3625345061183401E-2</v>
      </c>
      <c r="BI3075" s="10">
        <v>3</v>
      </c>
      <c r="BJ3075" s="10">
        <v>10</v>
      </c>
      <c r="BK3075" s="10">
        <v>0.54325127815727403</v>
      </c>
      <c r="BL3075" s="10">
        <v>4.4212932323194599E-2</v>
      </c>
      <c r="BM3075" s="10">
        <v>2.5264532756111201E-2</v>
      </c>
      <c r="BN3075" s="10">
        <v>3</v>
      </c>
      <c r="BO3075" s="10">
        <v>9.8000000000000007</v>
      </c>
      <c r="BP3075" s="10">
        <v>0.86824314212445897</v>
      </c>
      <c r="BQ3075" s="10">
        <v>3092</v>
      </c>
      <c r="BR3075" s="10" t="s">
        <v>297</v>
      </c>
      <c r="BS3075" s="10">
        <v>1.8628376028055199E-2</v>
      </c>
      <c r="BT3075" s="10">
        <v>1.5523646690046E-2</v>
      </c>
      <c r="BU3075" s="10">
        <v>2</v>
      </c>
      <c r="BV3075" s="10">
        <v>7</v>
      </c>
      <c r="BW3075" s="10">
        <v>0.76822127959737596</v>
      </c>
      <c r="BX3075" s="10">
        <v>1.9256913121678099E-2</v>
      </c>
      <c r="BY3075" s="10">
        <v>1.41594949424104E-2</v>
      </c>
      <c r="BZ3075" s="10">
        <v>2</v>
      </c>
      <c r="CA3075" s="10">
        <v>6.9</v>
      </c>
      <c r="CB3075" s="10">
        <v>0.80565101264942496</v>
      </c>
      <c r="CC3075" s="10">
        <v>1.34569449176192E-2</v>
      </c>
      <c r="CD3075" s="10">
        <v>1.2233586288744699E-2</v>
      </c>
      <c r="CE3075" s="10">
        <v>1.5</v>
      </c>
      <c r="CF3075" s="10">
        <v>7</v>
      </c>
      <c r="CG3075" s="10">
        <v>0.73994007339594403</v>
      </c>
      <c r="CH3075" s="10">
        <v>3090</v>
      </c>
      <c r="CI3075" s="10" t="s">
        <v>293</v>
      </c>
      <c r="CY3075" s="10">
        <v>3055</v>
      </c>
      <c r="CZ3075" s="10" t="s">
        <v>294</v>
      </c>
      <c r="DA3075" s="10">
        <v>0.73052616504011703</v>
      </c>
      <c r="DB3075" s="10">
        <v>0.27394731189004401</v>
      </c>
      <c r="DC3075" s="10">
        <v>42.9</v>
      </c>
      <c r="DD3075" s="10">
        <v>10.5</v>
      </c>
      <c r="DE3075" s="10">
        <v>0.93632917756904499</v>
      </c>
      <c r="DF3075" s="10">
        <v>0.85223269306231497</v>
      </c>
      <c r="DG3075" s="10">
        <v>0.31564173817122698</v>
      </c>
      <c r="DH3075" s="10">
        <v>49.5</v>
      </c>
      <c r="DI3075" s="10">
        <v>10.6</v>
      </c>
      <c r="DJ3075" s="10">
        <v>0.93774876072370394</v>
      </c>
      <c r="DK3075" s="10">
        <v>0.94720400482155898</v>
      </c>
      <c r="DL3075" s="10">
        <v>0.31573466827385299</v>
      </c>
      <c r="DM3075" s="10">
        <v>54.9</v>
      </c>
      <c r="DN3075" s="10">
        <v>10.5</v>
      </c>
      <c r="DO3075" s="10">
        <v>0.94868329805051399</v>
      </c>
    </row>
    <row r="3076" spans="1:119" x14ac:dyDescent="0.25">
      <c r="A3076" s="10">
        <v>3094</v>
      </c>
      <c r="R3076" s="10">
        <v>3129</v>
      </c>
      <c r="S3076" s="10" t="s">
        <v>292</v>
      </c>
      <c r="AI3076" s="10">
        <v>3129</v>
      </c>
      <c r="AJ3076" s="10" t="s">
        <v>292</v>
      </c>
      <c r="AZ3076" s="10">
        <v>3102</v>
      </c>
      <c r="BA3076" s="10" t="s">
        <v>686</v>
      </c>
      <c r="BB3076" s="10">
        <v>0.10735909835687001</v>
      </c>
      <c r="BC3076" s="10">
        <v>5.3679549178435003E-2</v>
      </c>
      <c r="BD3076" s="10">
        <v>7</v>
      </c>
      <c r="BE3076" s="10">
        <v>9.9</v>
      </c>
      <c r="BF3076" s="10">
        <v>0.89442719099991597</v>
      </c>
      <c r="BG3076" s="10">
        <v>7.3015843170509201E-2</v>
      </c>
      <c r="BH3076" s="10">
        <v>4.6569159817411401E-2</v>
      </c>
      <c r="BI3076" s="10">
        <v>5</v>
      </c>
      <c r="BJ3076" s="10">
        <v>10</v>
      </c>
      <c r="BK3076" s="10">
        <v>0.84311433419201998</v>
      </c>
      <c r="BL3076" s="10">
        <v>0.17466202658108501</v>
      </c>
      <c r="BM3076" s="10">
        <v>0.104797215948651</v>
      </c>
      <c r="BN3076" s="10">
        <v>12</v>
      </c>
      <c r="BO3076" s="10">
        <v>9.8000000000000007</v>
      </c>
      <c r="BP3076" s="10">
        <v>0.85749292571254399</v>
      </c>
      <c r="BQ3076" s="10">
        <v>3093</v>
      </c>
      <c r="BR3076" s="10" t="s">
        <v>308</v>
      </c>
      <c r="BS3076" s="10">
        <v>3.8094321586169301E-2</v>
      </c>
      <c r="BT3076" s="10">
        <v>3.0013707916375799E-2</v>
      </c>
      <c r="BU3076" s="10">
        <v>4</v>
      </c>
      <c r="BV3076" s="10">
        <v>7</v>
      </c>
      <c r="BW3076" s="10">
        <v>0.78549167222753602</v>
      </c>
      <c r="BX3076" s="10">
        <v>6.1488162418851501E-2</v>
      </c>
      <c r="BY3076" s="10">
        <v>3.6892897451310899E-2</v>
      </c>
      <c r="BZ3076" s="10">
        <v>6</v>
      </c>
      <c r="CA3076" s="10">
        <v>6.9</v>
      </c>
      <c r="CB3076" s="10">
        <v>0.85749292571254399</v>
      </c>
      <c r="CC3076" s="10">
        <v>4.2939516273646998E-2</v>
      </c>
      <c r="CD3076" s="10">
        <v>2.25432460436647E-2</v>
      </c>
      <c r="CE3076" s="10">
        <v>4</v>
      </c>
      <c r="CF3076" s="10">
        <v>7</v>
      </c>
      <c r="CG3076" s="10">
        <v>0.88539790283794395</v>
      </c>
      <c r="CH3076" s="10">
        <v>3091</v>
      </c>
      <c r="CI3076" s="10" t="s">
        <v>294</v>
      </c>
      <c r="CJ3076" s="10">
        <v>0.09</v>
      </c>
      <c r="CK3076" s="10">
        <v>0.26</v>
      </c>
      <c r="CL3076" s="10">
        <v>38</v>
      </c>
      <c r="CM3076" s="10">
        <v>7</v>
      </c>
      <c r="CN3076" s="10">
        <v>0.64018439966448004</v>
      </c>
      <c r="CO3076" s="10">
        <v>0.2</v>
      </c>
      <c r="CP3076" s="10">
        <v>0.23</v>
      </c>
      <c r="CQ3076" s="10">
        <v>45</v>
      </c>
      <c r="CR3076" s="10">
        <v>6.9</v>
      </c>
      <c r="CS3076" s="10">
        <v>0.64018439966448004</v>
      </c>
      <c r="CT3076" s="10">
        <v>0.2</v>
      </c>
      <c r="CU3076" s="10">
        <v>0.26</v>
      </c>
      <c r="CV3076" s="10">
        <v>50</v>
      </c>
      <c r="CW3076" s="10">
        <v>7</v>
      </c>
      <c r="CX3076" s="10">
        <v>0.609710760849692</v>
      </c>
      <c r="CY3076" s="10">
        <v>3056</v>
      </c>
      <c r="CZ3076" s="10" t="s">
        <v>298</v>
      </c>
      <c r="DA3076" s="10">
        <v>2.71129497230185E-2</v>
      </c>
      <c r="DB3076" s="10">
        <v>3.0125499692242701E-3</v>
      </c>
      <c r="DC3076" s="10">
        <v>1.5</v>
      </c>
      <c r="DD3076" s="10">
        <v>10.5</v>
      </c>
      <c r="DE3076" s="10">
        <v>0.99388373467361901</v>
      </c>
      <c r="DF3076" s="10">
        <v>3.3155264232719701E-2</v>
      </c>
      <c r="DG3076" s="10">
        <v>3.6839182480799598E-3</v>
      </c>
      <c r="DH3076" s="10">
        <v>1.8</v>
      </c>
      <c r="DI3076" s="10">
        <v>10.7</v>
      </c>
      <c r="DJ3076" s="10">
        <v>0.99388373467361901</v>
      </c>
      <c r="DK3076" s="10">
        <v>3.7596623615918902E-2</v>
      </c>
      <c r="DL3076" s="10">
        <v>4.1774026239909797E-3</v>
      </c>
      <c r="DM3076" s="10">
        <v>2.1</v>
      </c>
      <c r="DN3076" s="10">
        <v>10.4</v>
      </c>
      <c r="DO3076" s="10">
        <v>0.99388373467361901</v>
      </c>
    </row>
    <row r="3077" spans="1:119" x14ac:dyDescent="0.25">
      <c r="A3077" s="10">
        <v>3095</v>
      </c>
      <c r="R3077" s="10">
        <v>3130</v>
      </c>
      <c r="S3077" s="10" t="s">
        <v>294</v>
      </c>
      <c r="T3077" s="10">
        <v>5.3668702825029604E-3</v>
      </c>
      <c r="U3077" s="10">
        <v>2.32564378908461E-2</v>
      </c>
      <c r="V3077" s="10">
        <v>1.3</v>
      </c>
      <c r="W3077" s="10">
        <v>10.6</v>
      </c>
      <c r="X3077" s="10">
        <v>0.22485950669875801</v>
      </c>
      <c r="Y3077" s="10">
        <v>8.3823920638997108E-3</v>
      </c>
      <c r="Z3077" s="10">
        <v>6.2486922658161498E-2</v>
      </c>
      <c r="AA3077" s="10">
        <v>3.5</v>
      </c>
      <c r="AB3077" s="10">
        <v>10.4</v>
      </c>
      <c r="AC3077" s="10">
        <v>0.13295539325674399</v>
      </c>
      <c r="AD3077" s="10">
        <v>3.7352893991598399E-3</v>
      </c>
      <c r="AE3077" s="10">
        <v>2.3345558744749001E-2</v>
      </c>
      <c r="AF3077" s="10">
        <v>1.3</v>
      </c>
      <c r="AG3077" s="10">
        <v>10.5</v>
      </c>
      <c r="AH3077" s="10">
        <v>0.15799050110667301</v>
      </c>
      <c r="AI3077" s="10">
        <v>3130</v>
      </c>
      <c r="AJ3077" s="10" t="s">
        <v>294</v>
      </c>
      <c r="AK3077" s="10">
        <v>0.177032095890959</v>
      </c>
      <c r="AL3077" s="10">
        <v>0.21192784556177199</v>
      </c>
      <c r="AM3077" s="10">
        <v>14.9</v>
      </c>
      <c r="AN3077" s="10">
        <v>10.7</v>
      </c>
      <c r="AO3077" s="10">
        <v>0.64109344676565605</v>
      </c>
      <c r="AP3077" s="10">
        <v>0.134482605075432</v>
      </c>
      <c r="AQ3077" s="10">
        <v>0.124989715305401</v>
      </c>
      <c r="AR3077" s="10">
        <v>10</v>
      </c>
      <c r="AS3077" s="10">
        <v>10.6</v>
      </c>
      <c r="AT3077" s="10">
        <v>0.73248649284549905</v>
      </c>
      <c r="AU3077" s="10">
        <v>0.112666912059271</v>
      </c>
      <c r="AV3077" s="10">
        <v>0.18289080930169399</v>
      </c>
      <c r="AW3077" s="10">
        <v>11.7</v>
      </c>
      <c r="AX3077" s="10">
        <v>10.6</v>
      </c>
      <c r="AY3077" s="10">
        <v>0.52449824226886099</v>
      </c>
      <c r="AZ3077" s="10">
        <v>3103</v>
      </c>
      <c r="BA3077" s="10" t="s">
        <v>306</v>
      </c>
      <c r="BB3077" s="10">
        <v>5.3834490384406901E-2</v>
      </c>
      <c r="BC3077" s="10">
        <v>4.2500913461373899E-2</v>
      </c>
      <c r="BD3077" s="10">
        <v>4</v>
      </c>
      <c r="BE3077" s="10">
        <v>9.9</v>
      </c>
      <c r="BF3077" s="10">
        <v>0.78488276553342595</v>
      </c>
      <c r="BG3077" s="10">
        <v>0.157605947197309</v>
      </c>
      <c r="BH3077" s="10">
        <v>0.10705309620949301</v>
      </c>
      <c r="BI3077" s="10">
        <v>11</v>
      </c>
      <c r="BJ3077" s="10">
        <v>10</v>
      </c>
      <c r="BK3077" s="10">
        <v>0.82721669127502195</v>
      </c>
      <c r="BL3077" s="10">
        <v>6.2673592298492301E-2</v>
      </c>
      <c r="BM3077" s="10">
        <v>2.6113996791038499E-2</v>
      </c>
      <c r="BN3077" s="10">
        <v>4</v>
      </c>
      <c r="BO3077" s="10">
        <v>9.8000000000000007</v>
      </c>
      <c r="BP3077" s="10">
        <v>0.92307692307692302</v>
      </c>
      <c r="BQ3077" s="10">
        <v>3094</v>
      </c>
      <c r="BR3077" s="10" t="s">
        <v>309</v>
      </c>
      <c r="BS3077" s="10">
        <v>1.8628376028055199E-2</v>
      </c>
      <c r="BT3077" s="10">
        <v>1.5523646690046E-2</v>
      </c>
      <c r="BU3077" s="10">
        <v>2</v>
      </c>
      <c r="BV3077" s="10">
        <v>7</v>
      </c>
      <c r="BW3077" s="10">
        <v>0.76822127959737596</v>
      </c>
      <c r="BX3077" s="10">
        <v>2.53522188378059E-2</v>
      </c>
      <c r="BY3077" s="10">
        <v>2.53522188378059E-2</v>
      </c>
      <c r="BZ3077" s="10">
        <v>3</v>
      </c>
      <c r="CA3077" s="10">
        <v>6.9</v>
      </c>
      <c r="CB3077" s="10">
        <v>0.70710678118654702</v>
      </c>
      <c r="CC3077" s="10">
        <v>2.06816728397132E-2</v>
      </c>
      <c r="CD3077" s="10">
        <v>2.2158935185407E-2</v>
      </c>
      <c r="CE3077" s="10">
        <v>2.5</v>
      </c>
      <c r="CF3077" s="10">
        <v>7</v>
      </c>
      <c r="CG3077" s="10">
        <v>0.68231825036001104</v>
      </c>
      <c r="CH3077" s="10">
        <v>3092</v>
      </c>
      <c r="CI3077" s="10" t="s">
        <v>297</v>
      </c>
      <c r="CO3077" s="10">
        <v>0.01</v>
      </c>
      <c r="CP3077" s="10">
        <v>0.01</v>
      </c>
      <c r="CQ3077" s="10">
        <v>2</v>
      </c>
      <c r="CR3077" s="10">
        <v>6.9</v>
      </c>
      <c r="CS3077" s="10">
        <v>9.9503719020998901E-2</v>
      </c>
      <c r="CY3077" s="10">
        <v>3057</v>
      </c>
      <c r="CZ3077" s="10" t="s">
        <v>299</v>
      </c>
      <c r="DA3077" s="10">
        <v>0.13639900109604899</v>
      </c>
      <c r="DB3077" s="10">
        <v>0</v>
      </c>
      <c r="DC3077" s="10">
        <v>7.5</v>
      </c>
      <c r="DD3077" s="10">
        <v>10.5</v>
      </c>
      <c r="DE3077" s="10">
        <v>1</v>
      </c>
      <c r="DF3077" s="10">
        <v>0.18718273077396899</v>
      </c>
      <c r="DG3077" s="10">
        <v>0</v>
      </c>
      <c r="DH3077" s="10">
        <v>10.1</v>
      </c>
      <c r="DI3077" s="10">
        <v>10.7</v>
      </c>
      <c r="DJ3077" s="10">
        <v>1</v>
      </c>
      <c r="DK3077" s="10">
        <v>0.224775823983518</v>
      </c>
      <c r="DL3077" s="10">
        <v>3.1468615357692499E-2</v>
      </c>
      <c r="DM3077" s="10">
        <v>12.6</v>
      </c>
      <c r="DN3077" s="10">
        <v>10.4</v>
      </c>
      <c r="DO3077" s="10">
        <v>0.99034174667432995</v>
      </c>
    </row>
    <row r="3078" spans="1:119" x14ac:dyDescent="0.25">
      <c r="A3078" s="10">
        <v>3096</v>
      </c>
      <c r="R3078" s="10">
        <v>3131</v>
      </c>
      <c r="S3078" s="10" t="s">
        <v>308</v>
      </c>
      <c r="AI3078" s="10">
        <v>3131</v>
      </c>
      <c r="AJ3078" s="10" t="s">
        <v>308</v>
      </c>
      <c r="AZ3078" s="10">
        <v>3104</v>
      </c>
      <c r="BA3078" s="10" t="s">
        <v>687</v>
      </c>
      <c r="BB3078" s="10">
        <v>8.34050145928137E-2</v>
      </c>
      <c r="BC3078" s="10">
        <v>1.98583368078128E-2</v>
      </c>
      <c r="BD3078" s="10">
        <v>5</v>
      </c>
      <c r="BE3078" s="10">
        <v>9.9</v>
      </c>
      <c r="BF3078" s="10">
        <v>0.97280621468536699</v>
      </c>
      <c r="BG3078" s="10">
        <v>0.127360471321256</v>
      </c>
      <c r="BH3078" s="10">
        <v>5.4583059137681099E-2</v>
      </c>
      <c r="BI3078" s="10">
        <v>8</v>
      </c>
      <c r="BJ3078" s="10">
        <v>10</v>
      </c>
      <c r="BK3078" s="10">
        <v>0.91914503001805803</v>
      </c>
      <c r="BL3078" s="10">
        <v>9.5959466453833298E-2</v>
      </c>
      <c r="BM3078" s="10">
        <v>3.4118921405807398E-2</v>
      </c>
      <c r="BN3078" s="10">
        <v>6</v>
      </c>
      <c r="BO3078" s="10">
        <v>9.8000000000000007</v>
      </c>
      <c r="BP3078" s="10">
        <v>0.94221469027914095</v>
      </c>
      <c r="BQ3078" s="10">
        <v>3095</v>
      </c>
      <c r="BR3078" s="10" t="s">
        <v>750</v>
      </c>
      <c r="BS3078" s="10">
        <v>17.938655768833399</v>
      </c>
      <c r="BT3078" s="10">
        <v>2.57492666538278</v>
      </c>
      <c r="BU3078" s="10">
        <v>86.4</v>
      </c>
      <c r="BV3078" s="10">
        <v>121.1</v>
      </c>
      <c r="BW3078" s="10">
        <v>0.98985454868145495</v>
      </c>
      <c r="BX3078" s="10">
        <v>19.748697121184101</v>
      </c>
      <c r="BY3078" s="10">
        <v>2.0368611380593502</v>
      </c>
      <c r="BZ3078" s="10">
        <v>96</v>
      </c>
      <c r="CA3078" s="10">
        <v>119.4</v>
      </c>
      <c r="CB3078" s="10">
        <v>0.994723234144682</v>
      </c>
      <c r="CC3078" s="10">
        <v>18.5236600454963</v>
      </c>
      <c r="CD3078" s="10">
        <v>2.9199858199797202</v>
      </c>
      <c r="CE3078" s="10">
        <v>90.6</v>
      </c>
      <c r="CF3078" s="10">
        <v>119.5</v>
      </c>
      <c r="CG3078" s="10">
        <v>0.98780238795241604</v>
      </c>
      <c r="CH3078" s="10">
        <v>3093</v>
      </c>
      <c r="CI3078" s="10" t="s">
        <v>308</v>
      </c>
      <c r="CJ3078" s="10">
        <v>0.02</v>
      </c>
      <c r="CK3078" s="10">
        <v>0.02</v>
      </c>
      <c r="CL3078" s="10">
        <v>1</v>
      </c>
      <c r="CM3078" s="10">
        <v>7</v>
      </c>
      <c r="CN3078" s="10">
        <v>0.70710678118654802</v>
      </c>
      <c r="CO3078" s="10">
        <v>0.03</v>
      </c>
      <c r="CP3078" s="10">
        <v>0.02</v>
      </c>
      <c r="CQ3078" s="10">
        <v>3</v>
      </c>
      <c r="CR3078" s="10">
        <v>6.9</v>
      </c>
      <c r="CS3078" s="10">
        <v>0.89442719099991597</v>
      </c>
      <c r="CT3078" s="10">
        <v>0.02</v>
      </c>
      <c r="CU3078" s="10">
        <v>0.02</v>
      </c>
      <c r="CV3078" s="10">
        <v>3</v>
      </c>
      <c r="CW3078" s="10">
        <v>7</v>
      </c>
      <c r="CX3078" s="10">
        <v>0.70710678118654802</v>
      </c>
      <c r="CY3078" s="10">
        <v>3058</v>
      </c>
      <c r="CZ3078" s="10" t="s">
        <v>321</v>
      </c>
      <c r="DA3078" s="10">
        <v>0.24733685532083599</v>
      </c>
      <c r="DB3078" s="10">
        <v>0</v>
      </c>
      <c r="DC3078" s="10">
        <v>13.6</v>
      </c>
      <c r="DD3078" s="10">
        <v>10.5</v>
      </c>
      <c r="DE3078" s="10">
        <v>1</v>
      </c>
      <c r="DF3078" s="10">
        <v>0.271724130691405</v>
      </c>
      <c r="DG3078" s="10">
        <v>0</v>
      </c>
      <c r="DH3078" s="10">
        <v>14.8</v>
      </c>
      <c r="DI3078" s="10">
        <v>10.6</v>
      </c>
      <c r="DJ3078" s="10">
        <v>1</v>
      </c>
      <c r="DK3078" s="10">
        <v>0.26058639129227901</v>
      </c>
      <c r="DL3078" s="10">
        <v>2.6058639129227901E-2</v>
      </c>
      <c r="DM3078" s="10">
        <v>14.4</v>
      </c>
      <c r="DN3078" s="10">
        <v>10.5</v>
      </c>
      <c r="DO3078" s="10">
        <v>0.99503719020998904</v>
      </c>
    </row>
    <row r="3079" spans="1:119" x14ac:dyDescent="0.25">
      <c r="A3079" s="10">
        <v>3097</v>
      </c>
      <c r="R3079" s="10">
        <v>3132</v>
      </c>
      <c r="S3079" s="10" t="s">
        <v>309</v>
      </c>
      <c r="T3079" s="10">
        <v>0.32395160179445898</v>
      </c>
      <c r="U3079" s="10">
        <v>0.33641127878655402</v>
      </c>
      <c r="V3079" s="10">
        <v>25.2</v>
      </c>
      <c r="W3079" s="10">
        <v>10.7</v>
      </c>
      <c r="X3079" s="10">
        <v>0.69364168706587004</v>
      </c>
      <c r="Y3079" s="10">
        <v>0.622266160346022</v>
      </c>
      <c r="Z3079" s="10">
        <v>0.348742573380737</v>
      </c>
      <c r="AA3079" s="10">
        <v>39.6</v>
      </c>
      <c r="AB3079" s="10">
        <v>10.4</v>
      </c>
      <c r="AC3079" s="10">
        <v>0.87234249995962199</v>
      </c>
      <c r="AD3079" s="10">
        <v>0.60161701683694402</v>
      </c>
      <c r="AE3079" s="10">
        <v>0.35463739939861899</v>
      </c>
      <c r="AF3079" s="10">
        <v>38.4</v>
      </c>
      <c r="AG3079" s="10">
        <v>10.5</v>
      </c>
      <c r="AH3079" s="10">
        <v>0.86146762554531098</v>
      </c>
      <c r="AI3079" s="10">
        <v>3132</v>
      </c>
      <c r="AJ3079" s="10" t="s">
        <v>309</v>
      </c>
      <c r="AK3079" s="10">
        <v>1.0372694794657</v>
      </c>
      <c r="AL3079" s="10">
        <v>0.36540174844814399</v>
      </c>
      <c r="AM3079" s="10">
        <v>59.9</v>
      </c>
      <c r="AN3079" s="10">
        <v>10.6</v>
      </c>
      <c r="AO3079" s="10">
        <v>0.94318803854175803</v>
      </c>
      <c r="AP3079" s="10">
        <v>1.59862915532529</v>
      </c>
      <c r="AQ3079" s="10">
        <v>0.42101302182230899</v>
      </c>
      <c r="AR3079" s="10">
        <v>89.2</v>
      </c>
      <c r="AS3079" s="10">
        <v>10.7</v>
      </c>
      <c r="AT3079" s="10">
        <v>0.96702671007233498</v>
      </c>
      <c r="AU3079" s="10">
        <v>1.4292496690832499</v>
      </c>
      <c r="AV3079" s="10">
        <v>0.39427577078158599</v>
      </c>
      <c r="AW3079" s="10">
        <v>80</v>
      </c>
      <c r="AX3079" s="10">
        <v>10.7</v>
      </c>
      <c r="AY3079" s="10">
        <v>0.96399261820607396</v>
      </c>
      <c r="AZ3079" s="10">
        <v>3105</v>
      </c>
      <c r="BA3079" s="10" t="s">
        <v>688</v>
      </c>
      <c r="BL3079" s="10">
        <v>2.5461146871262499E-3</v>
      </c>
      <c r="BM3079" s="10">
        <v>0</v>
      </c>
      <c r="BN3079" s="10">
        <v>0.15</v>
      </c>
      <c r="BO3079" s="10">
        <v>9.8000000000000007</v>
      </c>
      <c r="BP3079" s="10">
        <v>1</v>
      </c>
      <c r="BQ3079" s="10">
        <v>3096</v>
      </c>
      <c r="BR3079" s="10" t="s">
        <v>751</v>
      </c>
      <c r="BS3079" s="10">
        <v>20.548897653445898</v>
      </c>
      <c r="BT3079" s="10">
        <v>2.9496025339874401</v>
      </c>
      <c r="BU3079" s="10">
        <v>99.3</v>
      </c>
      <c r="BV3079" s="10">
        <v>120.7</v>
      </c>
      <c r="BW3079" s="10">
        <v>0.98985454868145495</v>
      </c>
      <c r="BX3079" s="10">
        <v>20.062645867471499</v>
      </c>
      <c r="BY3079" s="10">
        <v>2.82821439541449</v>
      </c>
      <c r="BZ3079" s="10">
        <v>98.3</v>
      </c>
      <c r="CA3079" s="10">
        <v>119</v>
      </c>
      <c r="CB3079" s="10">
        <v>0.99020952770551396</v>
      </c>
      <c r="CC3079" s="10">
        <v>21.086121325576698</v>
      </c>
      <c r="CD3079" s="10">
        <v>2.99848514262787</v>
      </c>
      <c r="CE3079" s="10">
        <v>102.9</v>
      </c>
      <c r="CF3079" s="10">
        <v>119.5</v>
      </c>
      <c r="CG3079" s="10">
        <v>0.99004011885340304</v>
      </c>
      <c r="CH3079" s="10">
        <v>3094</v>
      </c>
      <c r="CI3079" s="10" t="s">
        <v>309</v>
      </c>
      <c r="CJ3079" s="10">
        <v>0.02</v>
      </c>
      <c r="CK3079" s="10">
        <v>0.02</v>
      </c>
      <c r="CL3079" s="10">
        <v>1</v>
      </c>
      <c r="CM3079" s="10">
        <v>7</v>
      </c>
      <c r="CN3079" s="10">
        <v>0.70710678118654802</v>
      </c>
      <c r="CO3079" s="10">
        <v>0.01</v>
      </c>
      <c r="CP3079" s="10">
        <v>0.01</v>
      </c>
      <c r="CQ3079" s="10">
        <v>1</v>
      </c>
      <c r="CR3079" s="10">
        <v>6.9</v>
      </c>
      <c r="CS3079" s="10">
        <v>0.44721359549995798</v>
      </c>
      <c r="CT3079" s="10">
        <v>0.02</v>
      </c>
      <c r="CU3079" s="10">
        <v>0.02</v>
      </c>
      <c r="CV3079" s="10">
        <v>2</v>
      </c>
      <c r="CW3079" s="10">
        <v>7</v>
      </c>
      <c r="CX3079" s="10">
        <v>0.70710678118654802</v>
      </c>
      <c r="CY3079" s="10">
        <v>3059</v>
      </c>
      <c r="CZ3079" s="10" t="s">
        <v>747</v>
      </c>
      <c r="DA3079" s="10">
        <v>5.7940508301794802</v>
      </c>
      <c r="DB3079" s="10">
        <v>0.96103246942881004</v>
      </c>
      <c r="DC3079" s="10">
        <v>89</v>
      </c>
      <c r="DD3079" s="10">
        <v>38.1</v>
      </c>
      <c r="DE3079" s="10">
        <v>0.98652181028709196</v>
      </c>
      <c r="DF3079" s="10">
        <v>5.7365668224676698</v>
      </c>
      <c r="DG3079" s="10">
        <v>0.996425998939794</v>
      </c>
      <c r="DH3079" s="10">
        <v>88</v>
      </c>
      <c r="DI3079" s="10">
        <v>38.200000000000003</v>
      </c>
      <c r="DJ3079" s="10">
        <v>0.98524761993574095</v>
      </c>
      <c r="DK3079" s="10">
        <v>5.5260090543676297</v>
      </c>
      <c r="DL3079" s="10">
        <v>1.04510809538868</v>
      </c>
      <c r="DM3079" s="10">
        <v>85</v>
      </c>
      <c r="DN3079" s="10">
        <v>38.200000000000003</v>
      </c>
      <c r="DO3079" s="10">
        <v>0.98258171083568302</v>
      </c>
    </row>
    <row r="3080" spans="1:119" x14ac:dyDescent="0.25">
      <c r="A3080" s="10">
        <v>3098</v>
      </c>
      <c r="R3080" s="10">
        <v>3133</v>
      </c>
      <c r="S3080" s="10" t="s">
        <v>310</v>
      </c>
      <c r="T3080" s="10">
        <v>0.57672076130747796</v>
      </c>
      <c r="U3080" s="10">
        <v>0.38448050753831903</v>
      </c>
      <c r="V3080" s="10">
        <v>37.4</v>
      </c>
      <c r="W3080" s="10">
        <v>10.7</v>
      </c>
      <c r="X3080" s="10">
        <v>0.83205029433784405</v>
      </c>
      <c r="Y3080" s="10">
        <v>0.57075787225538499</v>
      </c>
      <c r="Z3080" s="10">
        <v>0.367988628164656</v>
      </c>
      <c r="AA3080" s="10">
        <v>37.700000000000003</v>
      </c>
      <c r="AB3080" s="10">
        <v>10.4</v>
      </c>
      <c r="AC3080" s="10">
        <v>0.84045911851852795</v>
      </c>
      <c r="AD3080" s="10">
        <v>0.60250068184037997</v>
      </c>
      <c r="AE3080" s="10">
        <v>0.38449056670076898</v>
      </c>
      <c r="AF3080" s="10">
        <v>39.299999999999997</v>
      </c>
      <c r="AG3080" s="10">
        <v>10.5</v>
      </c>
      <c r="AH3080" s="10">
        <v>0.84297571997449705</v>
      </c>
      <c r="AI3080" s="10">
        <v>3133</v>
      </c>
      <c r="AJ3080" s="10" t="s">
        <v>310</v>
      </c>
      <c r="AK3080" s="10">
        <v>1.04648940058069</v>
      </c>
      <c r="AL3080" s="10">
        <v>0.45713074899012102</v>
      </c>
      <c r="AM3080" s="10">
        <v>62.2</v>
      </c>
      <c r="AN3080" s="10">
        <v>10.6</v>
      </c>
      <c r="AO3080" s="10">
        <v>0.91638496804184799</v>
      </c>
      <c r="AP3080" s="10">
        <v>1.0712740222268999</v>
      </c>
      <c r="AQ3080" s="10">
        <v>0.50480898169684896</v>
      </c>
      <c r="AR3080" s="10">
        <v>63.9</v>
      </c>
      <c r="AS3080" s="10">
        <v>10.7</v>
      </c>
      <c r="AT3080" s="10">
        <v>0.90459734852727203</v>
      </c>
      <c r="AU3080" s="10">
        <v>1.09545340120769</v>
      </c>
      <c r="AV3080" s="10">
        <v>0.45479112324506998</v>
      </c>
      <c r="AW3080" s="10">
        <v>64</v>
      </c>
      <c r="AX3080" s="10">
        <v>10.7</v>
      </c>
      <c r="AY3080" s="10">
        <v>0.92356938678730904</v>
      </c>
      <c r="AZ3080" s="10">
        <v>3106</v>
      </c>
      <c r="BA3080" s="10" t="s">
        <v>689</v>
      </c>
      <c r="BB3080" s="10">
        <v>6.06248711338837E-2</v>
      </c>
      <c r="BC3080" s="10">
        <v>6.06248711338837E-2</v>
      </c>
      <c r="BD3080" s="10">
        <v>5</v>
      </c>
      <c r="BE3080" s="10">
        <v>9.9</v>
      </c>
      <c r="BF3080" s="10">
        <v>0.70710678118654802</v>
      </c>
      <c r="BG3080" s="10">
        <v>6.7625222600057405E-2</v>
      </c>
      <c r="BH3080" s="10">
        <v>5.4100178080045899E-2</v>
      </c>
      <c r="BI3080" s="10">
        <v>5</v>
      </c>
      <c r="BJ3080" s="10">
        <v>10</v>
      </c>
      <c r="BK3080" s="10">
        <v>0.78086880944303005</v>
      </c>
      <c r="BL3080" s="10">
        <v>4.2369909496826098E-2</v>
      </c>
      <c r="BM3080" s="10">
        <v>2.8246606331217401E-2</v>
      </c>
      <c r="BN3080" s="10">
        <v>3</v>
      </c>
      <c r="BO3080" s="10">
        <v>9.8000000000000007</v>
      </c>
      <c r="BP3080" s="10">
        <v>0.83205029433784405</v>
      </c>
      <c r="BQ3080" s="10">
        <v>3097</v>
      </c>
      <c r="BR3080" s="10" t="s">
        <v>752</v>
      </c>
      <c r="BS3080" s="10">
        <v>0.38783251175415701</v>
      </c>
      <c r="BT3080" s="10">
        <v>0.34700803683266701</v>
      </c>
      <c r="BU3080" s="10">
        <v>8.3000000000000007</v>
      </c>
      <c r="BV3080" s="10">
        <v>36.200000000000003</v>
      </c>
      <c r="BW3080" s="10">
        <v>0.74524131352509904</v>
      </c>
      <c r="BX3080" s="10">
        <v>0.507600277815346</v>
      </c>
      <c r="BY3080" s="10">
        <v>0.35311323674111</v>
      </c>
      <c r="BZ3080" s="10">
        <v>10</v>
      </c>
      <c r="CA3080" s="10">
        <v>35.700000000000003</v>
      </c>
      <c r="CB3080" s="10">
        <v>0.82090520178548698</v>
      </c>
      <c r="CC3080" s="10">
        <v>0.488482057279087</v>
      </c>
      <c r="CD3080" s="10">
        <v>0.37912040266436597</v>
      </c>
      <c r="CE3080" s="10">
        <v>10</v>
      </c>
      <c r="CF3080" s="10">
        <v>35.700000000000003</v>
      </c>
      <c r="CG3080" s="10">
        <v>0.78998668701507802</v>
      </c>
      <c r="CH3080" s="10">
        <v>3095</v>
      </c>
      <c r="CI3080" s="10" t="s">
        <v>750</v>
      </c>
      <c r="CJ3080" s="10">
        <v>-21.4</v>
      </c>
      <c r="CK3080" s="10">
        <v>2</v>
      </c>
      <c r="CL3080" s="10">
        <v>105</v>
      </c>
      <c r="CM3080" s="10">
        <v>118.8</v>
      </c>
      <c r="CN3080" s="10">
        <v>0.99260771700087802</v>
      </c>
      <c r="CO3080" s="10">
        <v>-21.96</v>
      </c>
      <c r="CP3080" s="10">
        <v>1.87</v>
      </c>
      <c r="CQ3080" s="10">
        <v>102.3</v>
      </c>
      <c r="CR3080" s="10">
        <v>119.3</v>
      </c>
      <c r="CS3080" s="10">
        <v>0.99326313908724295</v>
      </c>
      <c r="CT3080" s="10">
        <v>-21.7</v>
      </c>
      <c r="CU3080" s="10">
        <v>2</v>
      </c>
      <c r="CV3080" s="10">
        <v>106</v>
      </c>
      <c r="CW3080" s="10">
        <v>120.2</v>
      </c>
      <c r="CX3080" s="10">
        <v>0.99421852744634398</v>
      </c>
      <c r="CY3080" s="10">
        <v>3060</v>
      </c>
      <c r="CZ3080" s="10" t="s">
        <v>748</v>
      </c>
      <c r="DA3080" s="10">
        <v>0.45729524008019101</v>
      </c>
      <c r="DB3080" s="10">
        <v>6.5327891440027305E-2</v>
      </c>
      <c r="DC3080" s="10">
        <v>7</v>
      </c>
      <c r="DD3080" s="10">
        <v>38.1</v>
      </c>
      <c r="DE3080" s="10">
        <v>0.98994949366116602</v>
      </c>
      <c r="DF3080" s="10">
        <v>0.59159658671356496</v>
      </c>
      <c r="DG3080" s="10">
        <v>6.7888132901556805E-2</v>
      </c>
      <c r="DH3080" s="10">
        <v>9</v>
      </c>
      <c r="DI3080" s="10">
        <v>38.200000000000003</v>
      </c>
      <c r="DJ3080" s="10">
        <v>0.99348007152629603</v>
      </c>
      <c r="DK3080" s="10">
        <v>0.59215783357845697</v>
      </c>
      <c r="DL3080" s="10">
        <v>6.2804618712866606E-2</v>
      </c>
      <c r="DM3080" s="10">
        <v>9</v>
      </c>
      <c r="DN3080" s="10">
        <v>38.200000000000003</v>
      </c>
      <c r="DO3080" s="10">
        <v>0.99442258469827705</v>
      </c>
    </row>
    <row r="3081" spans="1:119" x14ac:dyDescent="0.25">
      <c r="A3081" s="10">
        <v>3099</v>
      </c>
      <c r="R3081" s="10">
        <v>3134</v>
      </c>
      <c r="S3081" s="10" t="s">
        <v>316</v>
      </c>
      <c r="T3081" s="10">
        <v>0.20866389035143501</v>
      </c>
      <c r="U3081" s="10">
        <v>0.16338776319970799</v>
      </c>
      <c r="V3081" s="10">
        <v>14.3</v>
      </c>
      <c r="W3081" s="10">
        <v>10.7</v>
      </c>
      <c r="X3081" s="10">
        <v>0.78734823387069997</v>
      </c>
      <c r="Y3081" s="10">
        <v>0.28802305209160101</v>
      </c>
      <c r="Z3081" s="10">
        <v>0.15279271665834901</v>
      </c>
      <c r="AA3081" s="10">
        <v>18.100000000000001</v>
      </c>
      <c r="AB3081" s="10">
        <v>10.4</v>
      </c>
      <c r="AC3081" s="10">
        <v>0.88339453175681903</v>
      </c>
      <c r="AD3081" s="10">
        <v>0.34000108844156501</v>
      </c>
      <c r="AE3081" s="10">
        <v>0.17395404524917299</v>
      </c>
      <c r="AF3081" s="10">
        <v>21</v>
      </c>
      <c r="AG3081" s="10">
        <v>10.5</v>
      </c>
      <c r="AH3081" s="10">
        <v>0.890248162977339</v>
      </c>
      <c r="AI3081" s="10">
        <v>3134</v>
      </c>
      <c r="AJ3081" s="10" t="s">
        <v>316</v>
      </c>
      <c r="AK3081" s="10">
        <v>0.26714349882890498</v>
      </c>
      <c r="AL3081" s="10">
        <v>0.117692590393154</v>
      </c>
      <c r="AM3081" s="10">
        <v>15.9</v>
      </c>
      <c r="AN3081" s="10">
        <v>10.6</v>
      </c>
      <c r="AO3081" s="10">
        <v>0.91512620719785798</v>
      </c>
      <c r="AP3081" s="10">
        <v>0.48609185284425099</v>
      </c>
      <c r="AQ3081" s="10">
        <v>0.15923698627656499</v>
      </c>
      <c r="AR3081" s="10">
        <v>27.6</v>
      </c>
      <c r="AS3081" s="10">
        <v>10.7</v>
      </c>
      <c r="AT3081" s="10">
        <v>0.95030902780208704</v>
      </c>
      <c r="AU3081" s="10">
        <v>0.57345122299470497</v>
      </c>
      <c r="AV3081" s="10">
        <v>0.15121830195408301</v>
      </c>
      <c r="AW3081" s="10">
        <v>32</v>
      </c>
      <c r="AX3081" s="10">
        <v>10.7</v>
      </c>
      <c r="AY3081" s="10">
        <v>0.96694573003245698</v>
      </c>
      <c r="AZ3081" s="10">
        <v>3107</v>
      </c>
      <c r="BA3081" s="10" t="s">
        <v>690</v>
      </c>
      <c r="BQ3081" s="10">
        <v>3098</v>
      </c>
      <c r="BR3081" s="10" t="s">
        <v>753</v>
      </c>
      <c r="BS3081" s="10">
        <v>0.41692232160464499</v>
      </c>
      <c r="BT3081" s="10">
        <v>0.15546256059834199</v>
      </c>
      <c r="BU3081" s="10">
        <v>7</v>
      </c>
      <c r="BV3081" s="10">
        <v>36.700000000000003</v>
      </c>
      <c r="BW3081" s="10">
        <v>0.93698020478631905</v>
      </c>
      <c r="BX3081" s="10">
        <v>0.56291628890488299</v>
      </c>
      <c r="BY3081" s="10">
        <v>8.2956084680719799E-2</v>
      </c>
      <c r="BZ3081" s="10">
        <v>9.1</v>
      </c>
      <c r="CA3081" s="10">
        <v>36.1</v>
      </c>
      <c r="CB3081" s="10">
        <v>0.98931500085373103</v>
      </c>
      <c r="CC3081" s="10">
        <v>0.48408825200146599</v>
      </c>
      <c r="CD3081" s="10">
        <v>0.12599557243873799</v>
      </c>
      <c r="CE3081" s="10">
        <v>8</v>
      </c>
      <c r="CF3081" s="10">
        <v>36.1</v>
      </c>
      <c r="CG3081" s="10">
        <v>0.96775790375547699</v>
      </c>
      <c r="CH3081" s="10">
        <v>3096</v>
      </c>
      <c r="CI3081" s="10" t="s">
        <v>751</v>
      </c>
      <c r="CJ3081" s="10">
        <v>11.1</v>
      </c>
      <c r="CK3081" s="10">
        <v>5.5</v>
      </c>
      <c r="CL3081" s="10">
        <v>99</v>
      </c>
      <c r="CM3081" s="10">
        <v>118.6</v>
      </c>
      <c r="CN3081" s="10">
        <v>0.98911550494619105</v>
      </c>
      <c r="CO3081" s="10">
        <v>10.4</v>
      </c>
      <c r="CP3081" s="10">
        <v>5.24</v>
      </c>
      <c r="CQ3081" s="10">
        <v>97.9</v>
      </c>
      <c r="CR3081" s="10">
        <v>118.7</v>
      </c>
      <c r="CS3081" s="10">
        <v>0.99002982355163405</v>
      </c>
      <c r="CT3081" s="10">
        <v>11.7</v>
      </c>
      <c r="CU3081" s="10">
        <v>5.5</v>
      </c>
      <c r="CV3081" s="10">
        <v>103</v>
      </c>
      <c r="CW3081" s="10">
        <v>120.1</v>
      </c>
      <c r="CX3081" s="10">
        <v>0.99318004831192497</v>
      </c>
      <c r="CY3081" s="10">
        <v>3061</v>
      </c>
      <c r="CZ3081" s="10" t="s">
        <v>749</v>
      </c>
      <c r="DA3081" s="10">
        <v>3.75839987881879</v>
      </c>
      <c r="DB3081" s="10">
        <v>0.15255497663102099</v>
      </c>
      <c r="DC3081" s="10">
        <v>57</v>
      </c>
      <c r="DD3081" s="10">
        <v>38.1</v>
      </c>
      <c r="DE3081" s="10">
        <v>0.999177226024905</v>
      </c>
      <c r="DF3081" s="10">
        <v>3.7689122386785101</v>
      </c>
      <c r="DG3081" s="10">
        <v>0.136061813670704</v>
      </c>
      <c r="DH3081" s="10">
        <v>57</v>
      </c>
      <c r="DI3081" s="10">
        <v>38.200000000000003</v>
      </c>
      <c r="DJ3081" s="10">
        <v>0.99934899217098905</v>
      </c>
      <c r="DK3081" s="10">
        <v>3.7681708947839501</v>
      </c>
      <c r="DL3081" s="10">
        <v>0.15524299566525601</v>
      </c>
      <c r="DM3081" s="10">
        <v>57</v>
      </c>
      <c r="DN3081" s="10">
        <v>38.200000000000003</v>
      </c>
      <c r="DO3081" s="10">
        <v>0.99915242052724695</v>
      </c>
    </row>
    <row r="3082" spans="1:119" x14ac:dyDescent="0.25">
      <c r="A3082" s="10">
        <v>3100</v>
      </c>
      <c r="R3082" s="10">
        <v>3135</v>
      </c>
      <c r="S3082" s="10" t="s">
        <v>312</v>
      </c>
      <c r="T3082" s="10">
        <v>6.7572594956015503E-2</v>
      </c>
      <c r="U3082" s="10">
        <v>3.4751620263093697E-2</v>
      </c>
      <c r="V3082" s="10">
        <v>4.0999999999999996</v>
      </c>
      <c r="W3082" s="10">
        <v>10.7</v>
      </c>
      <c r="X3082" s="10">
        <v>0.88928780231814697</v>
      </c>
      <c r="Y3082" s="10">
        <v>0.12780995188419</v>
      </c>
      <c r="Z3082" s="10">
        <v>3.0921762552626599E-2</v>
      </c>
      <c r="AA3082" s="10">
        <v>7.3</v>
      </c>
      <c r="AB3082" s="10">
        <v>10.4</v>
      </c>
      <c r="AC3082" s="10">
        <v>0.97195877404439202</v>
      </c>
      <c r="AD3082" s="10">
        <v>9.2556913877729005E-2</v>
      </c>
      <c r="AE3082" s="10">
        <v>9.7698964648714401E-2</v>
      </c>
      <c r="AF3082" s="10">
        <v>7.4</v>
      </c>
      <c r="AG3082" s="10">
        <v>10.5</v>
      </c>
      <c r="AH3082" s="10">
        <v>0.68774464791078305</v>
      </c>
      <c r="AI3082" s="10">
        <v>3135</v>
      </c>
      <c r="AJ3082" s="10" t="s">
        <v>312</v>
      </c>
      <c r="AK3082" s="10">
        <v>0.17995386107676101</v>
      </c>
      <c r="AL3082" s="10">
        <v>3.6395162914401098E-2</v>
      </c>
      <c r="AM3082" s="10">
        <v>10</v>
      </c>
      <c r="AN3082" s="10">
        <v>10.6</v>
      </c>
      <c r="AO3082" s="10">
        <v>0.98015481258849502</v>
      </c>
      <c r="AP3082" s="10">
        <v>0.18452745954859601</v>
      </c>
      <c r="AQ3082" s="10">
        <v>1.72225628912023E-2</v>
      </c>
      <c r="AR3082" s="10">
        <v>10</v>
      </c>
      <c r="AS3082" s="10">
        <v>10.7</v>
      </c>
      <c r="AT3082" s="10">
        <v>0.99567269573139705</v>
      </c>
      <c r="AU3082" s="10">
        <v>0.230657557625432</v>
      </c>
      <c r="AV3082" s="10">
        <v>3.6419614361910303E-2</v>
      </c>
      <c r="AW3082" s="10">
        <v>12.6</v>
      </c>
      <c r="AX3082" s="10">
        <v>10.7</v>
      </c>
      <c r="AY3082" s="10">
        <v>0.98776296532906904</v>
      </c>
      <c r="AZ3082" s="10">
        <v>3108</v>
      </c>
      <c r="BA3082" s="10" t="s">
        <v>691</v>
      </c>
      <c r="BL3082" s="10">
        <v>8.4289178006492799E-2</v>
      </c>
      <c r="BM3082" s="10">
        <v>9.9163738831167594E-3</v>
      </c>
      <c r="BN3082" s="10">
        <v>5</v>
      </c>
      <c r="BO3082" s="10">
        <v>9.8000000000000007</v>
      </c>
      <c r="BP3082" s="10">
        <v>0.99315060432287605</v>
      </c>
      <c r="BQ3082" s="10">
        <v>3099</v>
      </c>
      <c r="BR3082" s="10" t="s">
        <v>43</v>
      </c>
      <c r="CH3082" s="10">
        <v>3097</v>
      </c>
      <c r="CI3082" s="10" t="s">
        <v>752</v>
      </c>
      <c r="CJ3082" s="10">
        <v>0.13213475051004001</v>
      </c>
      <c r="CK3082" s="10">
        <v>0.41726763318960097</v>
      </c>
      <c r="CL3082" s="10">
        <v>7</v>
      </c>
      <c r="CM3082" s="10">
        <v>36.1</v>
      </c>
      <c r="CN3082" s="10">
        <v>0.30189170469440202</v>
      </c>
      <c r="CO3082" s="10">
        <v>0.150101136225022</v>
      </c>
      <c r="CP3082" s="10">
        <v>0.411146590529408</v>
      </c>
      <c r="CQ3082" s="10">
        <v>7</v>
      </c>
      <c r="CR3082" s="10">
        <v>36.1</v>
      </c>
      <c r="CS3082" s="10">
        <v>0.34293997390259301</v>
      </c>
      <c r="CT3082" s="10">
        <v>0.152763488338169</v>
      </c>
      <c r="CU3082" s="10">
        <v>0.41662769546773398</v>
      </c>
      <c r="CV3082" s="10">
        <v>7</v>
      </c>
      <c r="CW3082" s="10">
        <v>36.6</v>
      </c>
      <c r="CX3082" s="10">
        <v>0.34425464915842302</v>
      </c>
      <c r="CY3082" s="10">
        <v>3062</v>
      </c>
      <c r="CZ3082" s="10" t="s">
        <v>43</v>
      </c>
    </row>
    <row r="3083" spans="1:119" x14ac:dyDescent="0.25">
      <c r="A3083" s="10">
        <v>3228</v>
      </c>
      <c r="R3083" s="10">
        <v>3136</v>
      </c>
      <c r="S3083" s="10" t="s">
        <v>313</v>
      </c>
      <c r="T3083" s="10">
        <v>0.33440872048987003</v>
      </c>
      <c r="U3083" s="10">
        <v>0.31259945611009599</v>
      </c>
      <c r="V3083" s="10">
        <v>24.7</v>
      </c>
      <c r="W3083" s="10">
        <v>10.7</v>
      </c>
      <c r="X3083" s="10">
        <v>0.73052693932492696</v>
      </c>
      <c r="Y3083" s="10">
        <v>0.42109910565029002</v>
      </c>
      <c r="Z3083" s="10">
        <v>0.36948050560283502</v>
      </c>
      <c r="AA3083" s="10">
        <v>31.1</v>
      </c>
      <c r="AB3083" s="10">
        <v>10.4</v>
      </c>
      <c r="AC3083" s="10">
        <v>0.75167475266728101</v>
      </c>
      <c r="AD3083" s="10">
        <v>0.42171394054267097</v>
      </c>
      <c r="AE3083" s="10">
        <v>0.29504528440897498</v>
      </c>
      <c r="AF3083" s="10">
        <v>28.3</v>
      </c>
      <c r="AG3083" s="10">
        <v>10.5</v>
      </c>
      <c r="AH3083" s="10">
        <v>0.819372899523233</v>
      </c>
      <c r="AI3083" s="10">
        <v>3136</v>
      </c>
      <c r="AJ3083" s="10" t="s">
        <v>313</v>
      </c>
      <c r="AK3083" s="10">
        <v>0.48639783480156101</v>
      </c>
      <c r="AL3083" s="10">
        <v>0.26617210503798799</v>
      </c>
      <c r="AM3083" s="10">
        <v>30.2</v>
      </c>
      <c r="AN3083" s="10">
        <v>10.6</v>
      </c>
      <c r="AO3083" s="10">
        <v>0.87723953784809505</v>
      </c>
      <c r="AP3083" s="10">
        <v>0.49878168550940599</v>
      </c>
      <c r="AQ3083" s="10">
        <v>0.143168817136959</v>
      </c>
      <c r="AR3083" s="10">
        <v>28</v>
      </c>
      <c r="AS3083" s="10">
        <v>10.7</v>
      </c>
      <c r="AT3083" s="10">
        <v>0.96118738449836705</v>
      </c>
      <c r="AU3083" s="10">
        <v>0.55050449906763599</v>
      </c>
      <c r="AV3083" s="10">
        <v>0.1643759912709</v>
      </c>
      <c r="AW3083" s="10">
        <v>31</v>
      </c>
      <c r="AX3083" s="10">
        <v>10.7</v>
      </c>
      <c r="AY3083" s="10">
        <v>0.95819692712330395</v>
      </c>
      <c r="AZ3083" s="10">
        <v>3109</v>
      </c>
      <c r="BA3083" s="10" t="s">
        <v>692</v>
      </c>
      <c r="BB3083" s="10">
        <v>0.12526281557045199</v>
      </c>
      <c r="BC3083" s="10">
        <v>5.5920899808237397E-2</v>
      </c>
      <c r="BD3083" s="10">
        <v>8</v>
      </c>
      <c r="BE3083" s="10">
        <v>9.9</v>
      </c>
      <c r="BF3083" s="10">
        <v>0.91313788243751104</v>
      </c>
      <c r="BG3083" s="10">
        <v>0.110712084468834</v>
      </c>
      <c r="BH3083" s="10">
        <v>4.9425037709300797E-2</v>
      </c>
      <c r="BI3083" s="10">
        <v>7</v>
      </c>
      <c r="BJ3083" s="10">
        <v>10</v>
      </c>
      <c r="BK3083" s="10">
        <v>0.91313788243751104</v>
      </c>
      <c r="BL3083" s="10">
        <v>8.9028187183653004E-2</v>
      </c>
      <c r="BM3083" s="10">
        <v>4.9460103990918401E-2</v>
      </c>
      <c r="BN3083" s="10">
        <v>6</v>
      </c>
      <c r="BO3083" s="10">
        <v>9.8000000000000007</v>
      </c>
      <c r="BP3083" s="10">
        <v>0.87415727612153804</v>
      </c>
      <c r="BQ3083" s="10">
        <v>3100</v>
      </c>
      <c r="BR3083" s="10" t="s">
        <v>284</v>
      </c>
      <c r="CH3083" s="10">
        <v>3098</v>
      </c>
      <c r="CI3083" s="10" t="s">
        <v>753</v>
      </c>
      <c r="CJ3083" s="10">
        <v>0.237946315366596</v>
      </c>
      <c r="CK3083" s="10">
        <v>7.2418443807224994E-2</v>
      </c>
      <c r="CL3083" s="10">
        <v>4</v>
      </c>
      <c r="CM3083" s="10">
        <v>35.9</v>
      </c>
      <c r="CN3083" s="10">
        <v>0.95667388042885804</v>
      </c>
      <c r="CO3083" s="10">
        <v>0.41524614645452002</v>
      </c>
      <c r="CP3083" s="10">
        <v>0.12637926196441901</v>
      </c>
      <c r="CQ3083" s="10">
        <v>7</v>
      </c>
      <c r="CR3083" s="10">
        <v>35.799999999999997</v>
      </c>
      <c r="CS3083" s="10">
        <v>0.95667388042885804</v>
      </c>
      <c r="CT3083" s="10">
        <v>0.30323242139336398</v>
      </c>
      <c r="CU3083" s="10">
        <v>9.2288128250154394E-2</v>
      </c>
      <c r="CV3083" s="10">
        <v>5</v>
      </c>
      <c r="CW3083" s="10">
        <v>36.6</v>
      </c>
      <c r="CX3083" s="10">
        <v>0.95667388042885804</v>
      </c>
      <c r="CY3083" s="10">
        <v>3063</v>
      </c>
      <c r="CZ3083" s="10" t="s">
        <v>11</v>
      </c>
    </row>
    <row r="3084" spans="1:119" x14ac:dyDescent="0.25">
      <c r="A3084" s="10">
        <v>3101</v>
      </c>
      <c r="R3084" s="10">
        <v>3137</v>
      </c>
      <c r="S3084" s="10" t="s">
        <v>319</v>
      </c>
      <c r="T3084" s="10">
        <v>2.4381700262539299E-3</v>
      </c>
      <c r="U3084" s="10">
        <v>8.9399567629310905E-3</v>
      </c>
      <c r="V3084" s="10">
        <v>0.5</v>
      </c>
      <c r="W3084" s="10">
        <v>10.7</v>
      </c>
      <c r="X3084" s="10">
        <v>0.26311740579210902</v>
      </c>
      <c r="Y3084" s="10">
        <v>2.7206294021097699E-2</v>
      </c>
      <c r="Z3084" s="10">
        <v>9.1512079889146697E-2</v>
      </c>
      <c r="AA3084" s="10">
        <v>5.3</v>
      </c>
      <c r="AB3084" s="10">
        <v>10.4</v>
      </c>
      <c r="AC3084" s="10">
        <v>0.284970268082962</v>
      </c>
      <c r="AD3084" s="10">
        <v>2.8711161056821999E-3</v>
      </c>
      <c r="AE3084" s="10">
        <v>1.0527425720834699E-2</v>
      </c>
      <c r="AF3084" s="10">
        <v>0.6</v>
      </c>
      <c r="AG3084" s="10">
        <v>10.5</v>
      </c>
      <c r="AH3084" s="10">
        <v>0.26311740579210902</v>
      </c>
      <c r="AI3084" s="10">
        <v>3137</v>
      </c>
      <c r="AJ3084" s="10" t="s">
        <v>319</v>
      </c>
      <c r="AK3084" s="10">
        <v>5.3181197109762402E-3</v>
      </c>
      <c r="AL3084" s="10">
        <v>1.1699863364147699E-2</v>
      </c>
      <c r="AM3084" s="10">
        <v>0.7</v>
      </c>
      <c r="AN3084" s="10">
        <v>10.6</v>
      </c>
      <c r="AO3084" s="10">
        <v>0.41380294430118397</v>
      </c>
      <c r="AP3084" s="10">
        <v>6.1293612638242097E-3</v>
      </c>
      <c r="AQ3084" s="10">
        <v>2.9012309982101199E-2</v>
      </c>
      <c r="AR3084" s="10">
        <v>1.6</v>
      </c>
      <c r="AS3084" s="10">
        <v>10.7</v>
      </c>
      <c r="AT3084" s="10">
        <v>0.20670492848302399</v>
      </c>
      <c r="AU3084" s="10">
        <v>1.0549136457549501E-2</v>
      </c>
      <c r="AV3084" s="10">
        <v>1.52376415497937E-2</v>
      </c>
      <c r="AW3084" s="10">
        <v>1</v>
      </c>
      <c r="AX3084" s="10">
        <v>10.7</v>
      </c>
      <c r="AY3084" s="10">
        <v>0.56920997883030799</v>
      </c>
      <c r="AZ3084" s="10">
        <v>3110</v>
      </c>
      <c r="BA3084" s="10" t="s">
        <v>693</v>
      </c>
      <c r="BB3084" s="10">
        <v>5.5934992421226098E-2</v>
      </c>
      <c r="BC3084" s="10">
        <v>3.9695801073128201E-2</v>
      </c>
      <c r="BD3084" s="10">
        <v>4</v>
      </c>
      <c r="BE3084" s="10">
        <v>9.9</v>
      </c>
      <c r="BF3084" s="10">
        <v>0.81550714473521702</v>
      </c>
      <c r="BG3084" s="10">
        <v>8.7087315561526393E-2</v>
      </c>
      <c r="BH3084" s="10">
        <v>5.6708019435412503E-2</v>
      </c>
      <c r="BI3084" s="10">
        <v>6</v>
      </c>
      <c r="BJ3084" s="10">
        <v>10</v>
      </c>
      <c r="BK3084" s="10">
        <v>0.83799808470748605</v>
      </c>
      <c r="BL3084" s="10">
        <v>9.1092568302798493E-2</v>
      </c>
      <c r="BM3084" s="10">
        <v>4.5546284151399198E-2</v>
      </c>
      <c r="BN3084" s="10">
        <v>6</v>
      </c>
      <c r="BO3084" s="10">
        <v>9.8000000000000007</v>
      </c>
      <c r="BP3084" s="10">
        <v>0.89442719099991597</v>
      </c>
      <c r="BQ3084" s="10">
        <v>3228</v>
      </c>
      <c r="BR3084" s="10" t="s">
        <v>311</v>
      </c>
      <c r="BS3084" s="10">
        <v>0.13731151298557701</v>
      </c>
      <c r="BT3084" s="10">
        <v>8.3219098779137607E-2</v>
      </c>
      <c r="BU3084" s="10">
        <v>9</v>
      </c>
      <c r="BV3084" s="10">
        <v>10.3</v>
      </c>
      <c r="BW3084" s="10">
        <v>0.85519783155401796</v>
      </c>
      <c r="BX3084" s="10">
        <v>0.117608076375082</v>
      </c>
      <c r="BY3084" s="10">
        <v>8.0855552507868897E-2</v>
      </c>
      <c r="BZ3084" s="10">
        <v>8</v>
      </c>
      <c r="CA3084" s="10">
        <v>10.3</v>
      </c>
      <c r="CB3084" s="10">
        <v>0.82404192419936795</v>
      </c>
      <c r="CC3084" s="10">
        <v>0.12154951515819901</v>
      </c>
      <c r="CD3084" s="10">
        <v>7.4799701635814703E-2</v>
      </c>
      <c r="CE3084" s="10">
        <v>8</v>
      </c>
      <c r="CF3084" s="10">
        <v>10.3</v>
      </c>
      <c r="CG3084" s="10">
        <v>0.85165831670454395</v>
      </c>
      <c r="CH3084" s="10">
        <v>3099</v>
      </c>
      <c r="CI3084" s="10" t="s">
        <v>43</v>
      </c>
      <c r="CY3084" s="10">
        <v>3064</v>
      </c>
      <c r="CZ3084" s="10" t="s">
        <v>304</v>
      </c>
      <c r="DA3084" s="10">
        <v>0.47974241737314299</v>
      </c>
      <c r="DB3084" s="10">
        <v>7.9957069562190702E-2</v>
      </c>
      <c r="DC3084" s="10">
        <v>26</v>
      </c>
      <c r="DD3084" s="10">
        <v>10.8</v>
      </c>
      <c r="DE3084" s="10">
        <v>0.98639392383214397</v>
      </c>
      <c r="DF3084" s="10">
        <v>0.53655997103352804</v>
      </c>
      <c r="DG3084" s="10">
        <v>7.9913187175206304E-2</v>
      </c>
      <c r="DH3084" s="10">
        <v>29</v>
      </c>
      <c r="DI3084" s="10">
        <v>10.8</v>
      </c>
      <c r="DJ3084" s="10">
        <v>0.98909017788181697</v>
      </c>
      <c r="DK3084" s="10">
        <v>0.49641533918799502</v>
      </c>
      <c r="DL3084" s="10">
        <v>9.3077876097749104E-2</v>
      </c>
      <c r="DM3084" s="10">
        <v>27</v>
      </c>
      <c r="DN3084" s="10">
        <v>10.8</v>
      </c>
      <c r="DO3084" s="10">
        <v>0.98287218693432199</v>
      </c>
    </row>
    <row r="3085" spans="1:119" x14ac:dyDescent="0.25">
      <c r="A3085" s="10">
        <v>3102</v>
      </c>
      <c r="R3085" s="10">
        <v>3138</v>
      </c>
      <c r="S3085" s="10" t="s">
        <v>708</v>
      </c>
      <c r="Y3085" s="10">
        <v>0.22390023588969399</v>
      </c>
      <c r="Z3085" s="10">
        <v>0.13993764743105899</v>
      </c>
      <c r="AA3085" s="10">
        <v>4</v>
      </c>
      <c r="AB3085" s="10">
        <v>38.11</v>
      </c>
      <c r="AC3085" s="10">
        <v>0.84799830400508802</v>
      </c>
      <c r="AD3085" s="10">
        <v>0.17859768896717401</v>
      </c>
      <c r="AE3085" s="10">
        <v>0.102055822266956</v>
      </c>
      <c r="AF3085" s="10">
        <v>3.1</v>
      </c>
      <c r="AG3085" s="10">
        <v>38.31</v>
      </c>
      <c r="AH3085" s="10">
        <v>0.86824314212445897</v>
      </c>
      <c r="AI3085" s="10">
        <v>3138</v>
      </c>
      <c r="AJ3085" s="10" t="s">
        <v>708</v>
      </c>
      <c r="AK3085" s="10">
        <v>0.25245628120528102</v>
      </c>
      <c r="AL3085" s="10">
        <v>8.4152093735093594E-2</v>
      </c>
      <c r="AM3085" s="10">
        <v>4</v>
      </c>
      <c r="AN3085" s="10">
        <v>38.409999999999997</v>
      </c>
      <c r="AO3085" s="10">
        <v>0.94868329805051399</v>
      </c>
      <c r="AP3085" s="10">
        <v>0.41518881722168999</v>
      </c>
      <c r="AQ3085" s="10">
        <v>0.12775040529898199</v>
      </c>
      <c r="AR3085" s="10">
        <v>6.6</v>
      </c>
      <c r="AS3085" s="10">
        <v>38</v>
      </c>
      <c r="AT3085" s="10">
        <v>0.95577900872194999</v>
      </c>
      <c r="AU3085" s="10">
        <v>0.34628629745781903</v>
      </c>
      <c r="AV3085" s="10">
        <v>9.4227563934100395E-2</v>
      </c>
      <c r="AW3085" s="10">
        <v>5.4</v>
      </c>
      <c r="AX3085" s="10">
        <v>38.369999999999997</v>
      </c>
      <c r="AY3085" s="10">
        <v>0.96491513940265095</v>
      </c>
      <c r="AZ3085" s="10">
        <v>3111</v>
      </c>
      <c r="BA3085" s="10" t="s">
        <v>694</v>
      </c>
      <c r="BQ3085" s="10">
        <v>3101</v>
      </c>
      <c r="BR3085" s="10" t="s">
        <v>687</v>
      </c>
      <c r="BS3085" s="10">
        <v>0.19455123344140299</v>
      </c>
      <c r="BT3085" s="10">
        <v>8.9334750049623907E-2</v>
      </c>
      <c r="BU3085" s="10">
        <v>12</v>
      </c>
      <c r="BV3085" s="10">
        <v>10.3</v>
      </c>
      <c r="BW3085" s="10">
        <v>0.90877190128290997</v>
      </c>
      <c r="BX3085" s="10">
        <v>0.193946352907201</v>
      </c>
      <c r="BY3085" s="10">
        <v>8.5615957589665198E-2</v>
      </c>
      <c r="BZ3085" s="10">
        <v>12</v>
      </c>
      <c r="CA3085" s="10">
        <v>10.199999999999999</v>
      </c>
      <c r="CB3085" s="10">
        <v>0.91482826028855202</v>
      </c>
      <c r="CC3085" s="10">
        <v>0.20727276316695001</v>
      </c>
      <c r="CD3085" s="10">
        <v>9.8925636966044297E-2</v>
      </c>
      <c r="CE3085" s="10">
        <v>13</v>
      </c>
      <c r="CF3085" s="10">
        <v>10.199999999999999</v>
      </c>
      <c r="CG3085" s="10">
        <v>0.90248103778368005</v>
      </c>
      <c r="CH3085" s="10">
        <v>3100</v>
      </c>
      <c r="CI3085" s="10" t="s">
        <v>284</v>
      </c>
      <c r="CY3085" s="10">
        <v>3065</v>
      </c>
      <c r="CZ3085" s="10" t="s">
        <v>305</v>
      </c>
      <c r="DA3085" s="10">
        <v>0.96493755107732404</v>
      </c>
      <c r="DB3085" s="10">
        <v>0.45363598018774598</v>
      </c>
      <c r="DC3085" s="10">
        <v>57</v>
      </c>
      <c r="DD3085" s="10">
        <v>10.8</v>
      </c>
      <c r="DE3085" s="10">
        <v>0.90498205793643804</v>
      </c>
      <c r="DF3085" s="10">
        <v>1.1527772381733501</v>
      </c>
      <c r="DG3085" s="10">
        <v>0.58058053631639694</v>
      </c>
      <c r="DH3085" s="10">
        <v>69</v>
      </c>
      <c r="DI3085" s="10">
        <v>10.8</v>
      </c>
      <c r="DJ3085" s="10">
        <v>0.89312432739540404</v>
      </c>
      <c r="DK3085" s="10">
        <v>1.14034698400921</v>
      </c>
      <c r="DL3085" s="10">
        <v>0.56359456709685896</v>
      </c>
      <c r="DM3085" s="10">
        <v>68</v>
      </c>
      <c r="DN3085" s="10">
        <v>10.8</v>
      </c>
      <c r="DO3085" s="10">
        <v>0.896486435440217</v>
      </c>
    </row>
    <row r="3086" spans="1:119" x14ac:dyDescent="0.25">
      <c r="A3086" s="10">
        <v>3103</v>
      </c>
      <c r="R3086" s="10">
        <v>3139</v>
      </c>
      <c r="S3086" s="10" t="s">
        <v>709</v>
      </c>
      <c r="T3086" s="10">
        <v>0.21264941060161299</v>
      </c>
      <c r="U3086" s="10">
        <v>0.132905881626008</v>
      </c>
      <c r="V3086" s="10">
        <v>3.8</v>
      </c>
      <c r="W3086" s="10">
        <v>38.1</v>
      </c>
      <c r="X3086" s="10">
        <v>0.84799830400508802</v>
      </c>
      <c r="Y3086" s="10">
        <v>0.326351303562747</v>
      </c>
      <c r="Z3086" s="10">
        <v>0.116554036986695</v>
      </c>
      <c r="AA3086" s="10">
        <v>5.3</v>
      </c>
      <c r="AB3086" s="10">
        <v>37.75</v>
      </c>
      <c r="AC3086" s="10">
        <v>0.941741911594837</v>
      </c>
      <c r="AD3086" s="10">
        <v>0.32954997859104401</v>
      </c>
      <c r="AE3086" s="10">
        <v>0.117696420925373</v>
      </c>
      <c r="AF3086" s="10">
        <v>5.3</v>
      </c>
      <c r="AG3086" s="10">
        <v>38.119999999999997</v>
      </c>
      <c r="AH3086" s="10">
        <v>0.941741911594837</v>
      </c>
      <c r="AI3086" s="10">
        <v>3139</v>
      </c>
      <c r="AJ3086" s="10" t="s">
        <v>709</v>
      </c>
      <c r="AK3086" s="10">
        <v>0.74846837951762601</v>
      </c>
      <c r="AL3086" s="10">
        <v>0.129542604147281</v>
      </c>
      <c r="AM3086" s="10">
        <v>11.3</v>
      </c>
      <c r="AN3086" s="10">
        <v>38.81</v>
      </c>
      <c r="AO3086" s="10">
        <v>0.98535050585544803</v>
      </c>
      <c r="AP3086" s="10">
        <v>0.87698193542541802</v>
      </c>
      <c r="AQ3086" s="10">
        <v>0.13224330772288101</v>
      </c>
      <c r="AR3086" s="10">
        <v>13.3</v>
      </c>
      <c r="AS3086" s="10">
        <v>38.5</v>
      </c>
      <c r="AT3086" s="10">
        <v>0.98882092860522197</v>
      </c>
      <c r="AU3086" s="10">
        <v>0.90028132325309496</v>
      </c>
      <c r="AV3086" s="10">
        <v>0.14214968261891001</v>
      </c>
      <c r="AW3086" s="10">
        <v>13.7</v>
      </c>
      <c r="AX3086" s="10">
        <v>38.409999999999997</v>
      </c>
      <c r="AY3086" s="10">
        <v>0.98776296532906904</v>
      </c>
      <c r="AZ3086" s="10">
        <v>3112</v>
      </c>
      <c r="BA3086" s="10" t="s">
        <v>695</v>
      </c>
      <c r="BB3086" s="10">
        <v>8.8222146079221797E-3</v>
      </c>
      <c r="BC3086" s="10">
        <v>1.47036910132037E-2</v>
      </c>
      <c r="BD3086" s="10">
        <v>1</v>
      </c>
      <c r="BE3086" s="10">
        <v>9.9</v>
      </c>
      <c r="BF3086" s="10">
        <v>0.51449575542752701</v>
      </c>
      <c r="BG3086" s="10">
        <v>1.71867569769464E-2</v>
      </c>
      <c r="BH3086" s="10">
        <v>3.00768247096562E-2</v>
      </c>
      <c r="BI3086" s="10">
        <v>2</v>
      </c>
      <c r="BJ3086" s="10">
        <v>10</v>
      </c>
      <c r="BK3086" s="10">
        <v>0.49613893835683398</v>
      </c>
      <c r="BL3086" s="10">
        <v>1.6482919074081701E-2</v>
      </c>
      <c r="BM3086" s="10">
        <v>4.8180840370392601E-2</v>
      </c>
      <c r="BN3086" s="10">
        <v>3</v>
      </c>
      <c r="BO3086" s="10">
        <v>9.8000000000000007</v>
      </c>
      <c r="BP3086" s="10">
        <v>0.32368767906299001</v>
      </c>
      <c r="BQ3086" s="10">
        <v>3102</v>
      </c>
      <c r="BR3086" s="10" t="s">
        <v>307</v>
      </c>
      <c r="BX3086" s="10">
        <v>7.5788426704330003E-2</v>
      </c>
      <c r="BY3086" s="10">
        <v>4.7041092437170397E-2</v>
      </c>
      <c r="BZ3086" s="10">
        <v>5</v>
      </c>
      <c r="CA3086" s="10">
        <v>10.3</v>
      </c>
      <c r="CB3086" s="10">
        <v>0.849640166198119</v>
      </c>
      <c r="CC3086" s="10">
        <v>6.0630741363463997E-2</v>
      </c>
      <c r="CD3086" s="10">
        <v>3.7632873949736301E-2</v>
      </c>
      <c r="CE3086" s="10">
        <v>4</v>
      </c>
      <c r="CF3086" s="10">
        <v>10.3</v>
      </c>
      <c r="CG3086" s="10">
        <v>0.849640166198119</v>
      </c>
      <c r="CH3086" s="10">
        <v>3228</v>
      </c>
      <c r="CI3086" s="10" t="s">
        <v>311</v>
      </c>
      <c r="CJ3086" s="10">
        <v>0</v>
      </c>
      <c r="CK3086" s="10">
        <v>0</v>
      </c>
      <c r="CM3086" s="10">
        <v>10.3</v>
      </c>
      <c r="CO3086" s="10">
        <v>5.8507087247636702E-2</v>
      </c>
      <c r="CP3086" s="10">
        <v>3.96338332967862E-2</v>
      </c>
      <c r="CQ3086" s="10">
        <v>4</v>
      </c>
      <c r="CR3086" s="10">
        <v>10.199999999999999</v>
      </c>
      <c r="CS3086" s="10">
        <v>0.827918690488332</v>
      </c>
      <c r="CT3086" s="10">
        <v>0</v>
      </c>
      <c r="CU3086" s="10">
        <v>0</v>
      </c>
      <c r="CW3086" s="10">
        <v>10.4</v>
      </c>
      <c r="CY3086" s="10">
        <v>3066</v>
      </c>
      <c r="CZ3086" s="10" t="s">
        <v>315</v>
      </c>
      <c r="DA3086" s="10">
        <v>0.16739725417753701</v>
      </c>
      <c r="DB3086" s="10">
        <v>1.7935420090450401E-2</v>
      </c>
      <c r="DC3086" s="10">
        <v>9</v>
      </c>
      <c r="DD3086" s="10">
        <v>10.8</v>
      </c>
      <c r="DE3086" s="10">
        <v>0.99430915391980901</v>
      </c>
      <c r="DF3086" s="10">
        <v>0.167559797890726</v>
      </c>
      <c r="DG3086" s="10">
        <v>1.6347297355192799E-2</v>
      </c>
      <c r="DH3086" s="10">
        <v>9</v>
      </c>
      <c r="DI3086" s="10">
        <v>10.8</v>
      </c>
      <c r="DJ3086" s="10">
        <v>0.99527463392561599</v>
      </c>
      <c r="DK3086" s="10">
        <v>0.16761459919107199</v>
      </c>
      <c r="DL3086" s="10">
        <v>1.5775491688571501E-2</v>
      </c>
      <c r="DM3086" s="10">
        <v>9</v>
      </c>
      <c r="DN3086" s="10">
        <v>10.8</v>
      </c>
      <c r="DO3086" s="10">
        <v>0.99560014365305405</v>
      </c>
    </row>
    <row r="3087" spans="1:119" x14ac:dyDescent="0.25">
      <c r="A3087" s="10">
        <v>3104</v>
      </c>
      <c r="R3087" s="10">
        <v>3140</v>
      </c>
      <c r="S3087" s="10" t="s">
        <v>710</v>
      </c>
      <c r="T3087" s="10">
        <v>0.27647755443549299</v>
      </c>
      <c r="U3087" s="10">
        <v>0.39496793490784698</v>
      </c>
      <c r="V3087" s="10">
        <v>7.2</v>
      </c>
      <c r="W3087" s="10">
        <v>38.659999999999997</v>
      </c>
      <c r="X3087" s="10">
        <v>0.57346234436332799</v>
      </c>
      <c r="Y3087" s="10">
        <v>0.453759073909272</v>
      </c>
      <c r="Z3087" s="10">
        <v>0.33000659920674302</v>
      </c>
      <c r="AA3087" s="10">
        <v>8.5</v>
      </c>
      <c r="AB3087" s="10">
        <v>38.11</v>
      </c>
      <c r="AC3087" s="10">
        <v>0.808736084303188</v>
      </c>
      <c r="AD3087" s="10">
        <v>0.46066008745588499</v>
      </c>
      <c r="AE3087" s="10">
        <v>0.40057398909207398</v>
      </c>
      <c r="AF3087" s="10">
        <v>9.1999999999999993</v>
      </c>
      <c r="AG3087" s="10">
        <v>38.31</v>
      </c>
      <c r="AH3087" s="10">
        <v>0.75460552216350496</v>
      </c>
      <c r="AI3087" s="10">
        <v>3140</v>
      </c>
      <c r="AJ3087" s="10" t="s">
        <v>710</v>
      </c>
      <c r="AK3087" s="10">
        <v>1.0341884903590499</v>
      </c>
      <c r="AL3087" s="10">
        <v>0.188034270974373</v>
      </c>
      <c r="AM3087" s="10">
        <v>15.8</v>
      </c>
      <c r="AN3087" s="10">
        <v>38.409999999999997</v>
      </c>
      <c r="AO3087" s="10">
        <v>0.98386991009990699</v>
      </c>
      <c r="AP3087" s="10">
        <v>1.31975404207283</v>
      </c>
      <c r="AQ3087" s="10">
        <v>0.20838221716939401</v>
      </c>
      <c r="AR3087" s="10">
        <v>20.3</v>
      </c>
      <c r="AS3087" s="10">
        <v>38</v>
      </c>
      <c r="AT3087" s="10">
        <v>0.98776296532906904</v>
      </c>
      <c r="AU3087" s="10">
        <v>1.2304134366331301</v>
      </c>
      <c r="AV3087" s="10">
        <v>0.21713178293525801</v>
      </c>
      <c r="AW3087" s="10">
        <v>18.8</v>
      </c>
      <c r="AX3087" s="10">
        <v>38.369999999999997</v>
      </c>
      <c r="AY3087" s="10">
        <v>0.984783558817937</v>
      </c>
      <c r="AZ3087" s="10">
        <v>3113</v>
      </c>
      <c r="BA3087" s="10" t="s">
        <v>696</v>
      </c>
      <c r="BQ3087" s="10">
        <v>3103</v>
      </c>
      <c r="BR3087" s="10" t="s">
        <v>301</v>
      </c>
      <c r="BS3087" s="10">
        <v>0.196241356497554</v>
      </c>
      <c r="BT3087" s="10">
        <v>0</v>
      </c>
      <c r="BU3087" s="10">
        <v>11</v>
      </c>
      <c r="BV3087" s="10">
        <v>10.3</v>
      </c>
      <c r="BW3087" s="10">
        <v>1</v>
      </c>
      <c r="BX3087" s="10">
        <v>0.17469937558628801</v>
      </c>
      <c r="BY3087" s="10">
        <v>0.12010582071557301</v>
      </c>
      <c r="BZ3087" s="10">
        <v>12</v>
      </c>
      <c r="CA3087" s="10">
        <v>10.199999999999999</v>
      </c>
      <c r="CB3087" s="10">
        <v>0.82404192419936795</v>
      </c>
      <c r="CC3087" s="10">
        <v>0.18153634242462999</v>
      </c>
      <c r="CD3087" s="10">
        <v>0.109498111303745</v>
      </c>
      <c r="CE3087" s="10">
        <v>12</v>
      </c>
      <c r="CF3087" s="10">
        <v>10.199999999999999</v>
      </c>
      <c r="CG3087" s="10">
        <v>0.85629130855032998</v>
      </c>
      <c r="CH3087" s="10">
        <v>3101</v>
      </c>
      <c r="CI3087" s="10" t="s">
        <v>687</v>
      </c>
      <c r="CJ3087" s="10">
        <v>0.02</v>
      </c>
      <c r="CK3087" s="10">
        <v>0.03</v>
      </c>
      <c r="CL3087" s="10">
        <v>2.0408490190844399</v>
      </c>
      <c r="CM3087" s="10">
        <v>10.199999999999999</v>
      </c>
      <c r="CN3087" s="10">
        <v>0.55470019622522904</v>
      </c>
      <c r="CO3087" s="10">
        <v>3.5000000000000003E-2</v>
      </c>
      <c r="CP3087" s="10">
        <v>0.01</v>
      </c>
      <c r="CQ3087" s="10">
        <v>2.0603791197579202</v>
      </c>
      <c r="CR3087" s="10">
        <v>10.199999999999999</v>
      </c>
      <c r="CS3087" s="10">
        <v>0.96152394764082305</v>
      </c>
      <c r="CT3087" s="10">
        <v>0.02</v>
      </c>
      <c r="CU3087" s="10">
        <v>1.2E-2</v>
      </c>
      <c r="CV3087" s="10">
        <v>1.2948083254310401</v>
      </c>
      <c r="CW3087" s="10">
        <v>10.4</v>
      </c>
      <c r="CX3087" s="10">
        <v>0.85749292571254399</v>
      </c>
      <c r="CY3087" s="10">
        <v>3067</v>
      </c>
      <c r="CZ3087" s="10" t="s">
        <v>289</v>
      </c>
      <c r="DA3087" s="10">
        <v>3.7156045815107099E-2</v>
      </c>
      <c r="DB3087" s="10">
        <v>4.3712995076596404E-3</v>
      </c>
      <c r="DC3087" s="10">
        <v>2</v>
      </c>
      <c r="DD3087" s="10">
        <v>10.8</v>
      </c>
      <c r="DE3087" s="10">
        <v>0.99315060432287605</v>
      </c>
      <c r="DF3087" s="10">
        <v>3.6771506606518199E-2</v>
      </c>
      <c r="DG3087" s="10">
        <v>6.8946574887221602E-3</v>
      </c>
      <c r="DH3087" s="10">
        <v>2</v>
      </c>
      <c r="DI3087" s="10">
        <v>10.8</v>
      </c>
      <c r="DJ3087" s="10">
        <v>0.98287218693432199</v>
      </c>
      <c r="DK3087" s="10">
        <v>3.7084113054622697E-2</v>
      </c>
      <c r="DL3087" s="10">
        <v>4.9445484072830103E-3</v>
      </c>
      <c r="DM3087" s="10">
        <v>2</v>
      </c>
      <c r="DN3087" s="10">
        <v>10.8</v>
      </c>
      <c r="DO3087" s="10">
        <v>0.991227900682635</v>
      </c>
    </row>
    <row r="3088" spans="1:119" x14ac:dyDescent="0.25">
      <c r="A3088" s="10">
        <v>3105</v>
      </c>
      <c r="R3088" s="10">
        <v>3141</v>
      </c>
      <c r="S3088" s="10" t="s">
        <v>711</v>
      </c>
      <c r="T3088" s="10">
        <v>0.79404870707564301</v>
      </c>
      <c r="U3088" s="10">
        <v>0.77368848381729305</v>
      </c>
      <c r="V3088" s="10">
        <v>16.8</v>
      </c>
      <c r="W3088" s="10">
        <v>38.1</v>
      </c>
      <c r="X3088" s="10">
        <v>0.716229588144914</v>
      </c>
      <c r="Y3088" s="10">
        <v>1.53055685127149</v>
      </c>
      <c r="Z3088" s="10">
        <v>0.89282482990836898</v>
      </c>
      <c r="AA3088" s="10">
        <v>27.1</v>
      </c>
      <c r="AB3088" s="10">
        <v>37.75</v>
      </c>
      <c r="AC3088" s="10">
        <v>0.86377890089843301</v>
      </c>
      <c r="AD3088" s="10">
        <v>1.63104618783552</v>
      </c>
      <c r="AE3088" s="10">
        <v>0.93841013546701202</v>
      </c>
      <c r="AF3088" s="10">
        <v>28.5</v>
      </c>
      <c r="AG3088" s="10">
        <v>38.119999999999997</v>
      </c>
      <c r="AH3088" s="10">
        <v>0.86677800078013201</v>
      </c>
      <c r="AI3088" s="10">
        <v>3141</v>
      </c>
      <c r="AJ3088" s="10" t="s">
        <v>711</v>
      </c>
      <c r="AK3088" s="10">
        <v>2.3793563414033798</v>
      </c>
      <c r="AL3088" s="10">
        <v>1.00084036582841</v>
      </c>
      <c r="AM3088" s="10">
        <v>38.4</v>
      </c>
      <c r="AN3088" s="10">
        <v>38.81</v>
      </c>
      <c r="AO3088" s="10">
        <v>0.92177302362959701</v>
      </c>
      <c r="AP3088" s="10">
        <v>3.1704199239751998</v>
      </c>
      <c r="AQ3088" s="10">
        <v>1.23062352312195</v>
      </c>
      <c r="AR3088" s="10">
        <v>51</v>
      </c>
      <c r="AS3088" s="10">
        <v>38.5</v>
      </c>
      <c r="AT3088" s="10">
        <v>0.93223468120765696</v>
      </c>
      <c r="AU3088" s="10">
        <v>3.17644386703902</v>
      </c>
      <c r="AV3088" s="10">
        <v>1.26628505510339</v>
      </c>
      <c r="AW3088" s="10">
        <v>51.4</v>
      </c>
      <c r="AX3088" s="10">
        <v>38.409999999999997</v>
      </c>
      <c r="AY3088" s="10">
        <v>0.92890891623995098</v>
      </c>
      <c r="AZ3088" s="10">
        <v>3114</v>
      </c>
      <c r="BA3088" s="10" t="s">
        <v>327</v>
      </c>
      <c r="BB3088" s="10">
        <v>0.40669404089973199</v>
      </c>
      <c r="BC3088" s="10">
        <v>0.22124155824945399</v>
      </c>
      <c r="BD3088" s="10">
        <v>27</v>
      </c>
      <c r="BE3088" s="10">
        <v>9.9</v>
      </c>
      <c r="BF3088" s="10">
        <v>0.878432151108407</v>
      </c>
      <c r="BG3088" s="10">
        <v>0.77198433699289204</v>
      </c>
      <c r="BH3088" s="10">
        <v>0.25834121513541702</v>
      </c>
      <c r="BI3088" s="10">
        <v>47</v>
      </c>
      <c r="BJ3088" s="10">
        <v>10</v>
      </c>
      <c r="BK3088" s="10">
        <v>0.94830928675110904</v>
      </c>
      <c r="BL3088" s="10">
        <v>0.66279440836863601</v>
      </c>
      <c r="BM3088" s="10">
        <v>0.21221049039873</v>
      </c>
      <c r="BN3088" s="10">
        <v>41</v>
      </c>
      <c r="BO3088" s="10">
        <v>9.8000000000000007</v>
      </c>
      <c r="BP3088" s="10">
        <v>0.95237563486563204</v>
      </c>
      <c r="BQ3088" s="10">
        <v>3104</v>
      </c>
      <c r="BR3088" s="10" t="s">
        <v>306</v>
      </c>
      <c r="BS3088" s="10">
        <v>9.9612385850541899E-2</v>
      </c>
      <c r="BT3088" s="10">
        <v>7.53166819845561E-2</v>
      </c>
      <c r="BU3088" s="10">
        <v>7</v>
      </c>
      <c r="BV3088" s="10">
        <v>10.3</v>
      </c>
      <c r="BW3088" s="10">
        <v>0.79765933128198696</v>
      </c>
      <c r="BX3088" s="10">
        <v>0.107327166929263</v>
      </c>
      <c r="BY3088" s="10">
        <v>4.39065682892439E-2</v>
      </c>
      <c r="BZ3088" s="10">
        <v>6.5</v>
      </c>
      <c r="CA3088" s="10">
        <v>10.3</v>
      </c>
      <c r="CB3088" s="10">
        <v>0.92554695620567695</v>
      </c>
      <c r="CC3088" s="10">
        <v>8.7854192188441801E-2</v>
      </c>
      <c r="CD3088" s="10">
        <v>5.4664830695030399E-2</v>
      </c>
      <c r="CE3088" s="10">
        <v>5.8</v>
      </c>
      <c r="CF3088" s="10">
        <v>10.3</v>
      </c>
      <c r="CG3088" s="10">
        <v>0.84905660377358505</v>
      </c>
      <c r="CH3088" s="10">
        <v>3102</v>
      </c>
      <c r="CI3088" s="10" t="s">
        <v>307</v>
      </c>
      <c r="CM3088" s="10">
        <v>10.3</v>
      </c>
      <c r="CN3088" s="10">
        <v>0.93</v>
      </c>
      <c r="CR3088" s="10">
        <v>10.199999999999999</v>
      </c>
      <c r="CS3088" s="10">
        <v>0.93</v>
      </c>
      <c r="CT3088" s="10">
        <v>0.02</v>
      </c>
      <c r="CU3088" s="10">
        <v>1.2E-2</v>
      </c>
      <c r="CV3088" s="10">
        <v>1.2948083254310401</v>
      </c>
      <c r="CW3088" s="10">
        <v>10.4</v>
      </c>
      <c r="CX3088" s="10">
        <v>0.85749292571254399</v>
      </c>
      <c r="CY3088" s="10">
        <v>3068</v>
      </c>
      <c r="CZ3088" s="10" t="s">
        <v>290</v>
      </c>
      <c r="DA3088" s="10">
        <v>0.31103383242616101</v>
      </c>
      <c r="DB3088" s="10">
        <v>0.12896524759133501</v>
      </c>
      <c r="DC3088" s="10">
        <v>18</v>
      </c>
      <c r="DD3088" s="10">
        <v>10.8</v>
      </c>
      <c r="DE3088" s="10">
        <v>0.92374211357163205</v>
      </c>
      <c r="DF3088" s="10">
        <v>0.346400658196722</v>
      </c>
      <c r="DG3088" s="10">
        <v>0.14133146854426301</v>
      </c>
      <c r="DH3088" s="10">
        <v>20</v>
      </c>
      <c r="DI3088" s="10">
        <v>10.8</v>
      </c>
      <c r="DJ3088" s="10">
        <v>0.92590052433954095</v>
      </c>
      <c r="DK3088" s="10">
        <v>0.39676622090734698</v>
      </c>
      <c r="DL3088" s="10">
        <v>0.16638583457404901</v>
      </c>
      <c r="DM3088" s="10">
        <v>23</v>
      </c>
      <c r="DN3088" s="10">
        <v>10.8</v>
      </c>
      <c r="DO3088" s="10">
        <v>0.92219438182853097</v>
      </c>
    </row>
    <row r="3089" spans="1:119" x14ac:dyDescent="0.25">
      <c r="A3089" s="10">
        <v>3106</v>
      </c>
      <c r="R3089" s="10">
        <v>3142</v>
      </c>
      <c r="S3089" s="10" t="s">
        <v>712</v>
      </c>
      <c r="T3089" s="10">
        <v>2.01375340574016</v>
      </c>
      <c r="U3089" s="10">
        <v>1.50004080223502</v>
      </c>
      <c r="V3089" s="10">
        <v>37.5</v>
      </c>
      <c r="W3089" s="10">
        <v>38.659999999999997</v>
      </c>
      <c r="X3089" s="10">
        <v>0.80195969711026704</v>
      </c>
      <c r="Y3089" s="10">
        <v>3.6672002579198</v>
      </c>
      <c r="Z3089" s="10">
        <v>1.58106837467201</v>
      </c>
      <c r="AA3089" s="10">
        <v>60.5</v>
      </c>
      <c r="AB3089" s="10">
        <v>38.11</v>
      </c>
      <c r="AC3089" s="10">
        <v>0.91828962098937605</v>
      </c>
      <c r="AD3089" s="10">
        <v>3.6735412818120201</v>
      </c>
      <c r="AE3089" s="10">
        <v>1.6837064208305099</v>
      </c>
      <c r="AF3089" s="10">
        <v>60.9</v>
      </c>
      <c r="AG3089" s="10">
        <v>38.31</v>
      </c>
      <c r="AH3089" s="10">
        <v>0.90906482289428403</v>
      </c>
      <c r="AI3089" s="10">
        <v>3142</v>
      </c>
      <c r="AJ3089" s="10" t="s">
        <v>712</v>
      </c>
      <c r="AK3089" s="10">
        <v>6.7944351588314102</v>
      </c>
      <c r="AL3089" s="10">
        <v>2.7363254223280098</v>
      </c>
      <c r="AM3089" s="10">
        <v>110.1</v>
      </c>
      <c r="AN3089" s="10">
        <v>38.409999999999997</v>
      </c>
      <c r="AO3089" s="10">
        <v>0.92760077947239605</v>
      </c>
      <c r="AP3089" s="10">
        <v>8.6390473261862795</v>
      </c>
      <c r="AQ3089" s="10">
        <v>3.0308259956509902</v>
      </c>
      <c r="AR3089" s="10">
        <v>139.1</v>
      </c>
      <c r="AS3089" s="10">
        <v>38</v>
      </c>
      <c r="AT3089" s="10">
        <v>0.94361426828778305</v>
      </c>
      <c r="AU3089" s="10">
        <v>9.0925428838268196</v>
      </c>
      <c r="AV3089" s="10">
        <v>3.2908667273904002</v>
      </c>
      <c r="AW3089" s="10">
        <v>145.5</v>
      </c>
      <c r="AX3089" s="10">
        <v>38.369999999999997</v>
      </c>
      <c r="AY3089" s="10">
        <v>0.94030758236552403</v>
      </c>
      <c r="AZ3089" s="10">
        <v>3115</v>
      </c>
      <c r="BA3089" s="10" t="s">
        <v>328</v>
      </c>
      <c r="BB3089" s="10">
        <v>8.9453010183265097E-2</v>
      </c>
      <c r="BC3089" s="10">
        <v>5.0825573967764201E-2</v>
      </c>
      <c r="BD3089" s="10">
        <v>6</v>
      </c>
      <c r="BE3089" s="10">
        <v>9.9</v>
      </c>
      <c r="BF3089" s="10">
        <v>0.86945655739276795</v>
      </c>
      <c r="BG3089" s="10">
        <v>4.5689350821865399E-2</v>
      </c>
      <c r="BH3089" s="10">
        <v>2.4748398361843799E-2</v>
      </c>
      <c r="BI3089" s="10">
        <v>3</v>
      </c>
      <c r="BJ3089" s="10">
        <v>10</v>
      </c>
      <c r="BK3089" s="10">
        <v>0.87929196653677399</v>
      </c>
      <c r="BL3089" s="10">
        <v>4.1802375820087299E-2</v>
      </c>
      <c r="BM3089" s="10">
        <v>2.9079913613973801E-2</v>
      </c>
      <c r="BN3089" s="10">
        <v>3</v>
      </c>
      <c r="BO3089" s="10">
        <v>9.8000000000000007</v>
      </c>
      <c r="BP3089" s="10">
        <v>0.82090520178548698</v>
      </c>
      <c r="BQ3089" s="10">
        <v>3105</v>
      </c>
      <c r="BR3089" s="10" t="s">
        <v>300</v>
      </c>
      <c r="BS3089" s="10">
        <v>0.69900961205204604</v>
      </c>
      <c r="BT3089" s="10">
        <v>0.35715022365784199</v>
      </c>
      <c r="BU3089" s="10">
        <v>44</v>
      </c>
      <c r="BV3089" s="10">
        <v>10.3</v>
      </c>
      <c r="BW3089" s="10">
        <v>0.89049732498761003</v>
      </c>
      <c r="BX3089" s="10">
        <v>1.1799257573252799</v>
      </c>
      <c r="BY3089" s="10">
        <v>0.60286831663338503</v>
      </c>
      <c r="BZ3089" s="10">
        <v>75</v>
      </c>
      <c r="CA3089" s="10">
        <v>10.199999999999999</v>
      </c>
      <c r="CB3089" s="10">
        <v>0.89049732498761003</v>
      </c>
      <c r="CC3089" s="10">
        <v>1.1327287270322699</v>
      </c>
      <c r="CD3089" s="10">
        <v>0.57875358396804999</v>
      </c>
      <c r="CE3089" s="10">
        <v>72</v>
      </c>
      <c r="CF3089" s="10">
        <v>10.199999999999999</v>
      </c>
      <c r="CG3089" s="10">
        <v>0.89049732498761003</v>
      </c>
      <c r="CH3089" s="10">
        <v>3103</v>
      </c>
      <c r="CI3089" s="10" t="s">
        <v>301</v>
      </c>
      <c r="CM3089" s="10">
        <v>10.199999999999999</v>
      </c>
      <c r="CN3089" s="10">
        <v>0.93</v>
      </c>
      <c r="CO3089" s="10">
        <v>2.7E-2</v>
      </c>
      <c r="CP3089" s="10">
        <v>2.4E-2</v>
      </c>
      <c r="CQ3089" s="10">
        <v>2.0447699622170799</v>
      </c>
      <c r="CR3089" s="10">
        <v>10.199999999999999</v>
      </c>
      <c r="CS3089" s="10">
        <v>0.74740931868366001</v>
      </c>
      <c r="CW3089" s="10">
        <v>10.4</v>
      </c>
      <c r="CX3089" s="10">
        <v>0.93</v>
      </c>
      <c r="CY3089" s="10">
        <v>3069</v>
      </c>
      <c r="CZ3089" s="10" t="s">
        <v>291</v>
      </c>
    </row>
    <row r="3090" spans="1:119" x14ac:dyDescent="0.25">
      <c r="A3090" s="10">
        <v>3107</v>
      </c>
      <c r="R3090" s="10">
        <v>3143</v>
      </c>
      <c r="S3090" s="10" t="s">
        <v>713</v>
      </c>
      <c r="AI3090" s="10">
        <v>3143</v>
      </c>
      <c r="AJ3090" s="10" t="s">
        <v>713</v>
      </c>
      <c r="AZ3090" s="10">
        <v>3116</v>
      </c>
      <c r="BA3090" s="10" t="s">
        <v>697</v>
      </c>
      <c r="BB3090" s="10">
        <v>0.12650517188350199</v>
      </c>
      <c r="BC3090" s="10">
        <v>5.3050555951145897E-2</v>
      </c>
      <c r="BD3090" s="10">
        <v>8</v>
      </c>
      <c r="BE3090" s="10">
        <v>9.9</v>
      </c>
      <c r="BF3090" s="10">
        <v>0.92219438182853097</v>
      </c>
      <c r="BG3090" s="10">
        <v>0.18451009056989501</v>
      </c>
      <c r="BH3090" s="10">
        <v>4.7497647077398598E-2</v>
      </c>
      <c r="BI3090" s="10">
        <v>11</v>
      </c>
      <c r="BJ3090" s="10">
        <v>10</v>
      </c>
      <c r="BK3090" s="10">
        <v>0.96842682235210098</v>
      </c>
      <c r="BL3090" s="10">
        <v>0.24796488584325799</v>
      </c>
      <c r="BM3090" s="10">
        <v>5.77963267754961E-2</v>
      </c>
      <c r="BN3090" s="10">
        <v>15</v>
      </c>
      <c r="BO3090" s="10">
        <v>9.8000000000000007</v>
      </c>
      <c r="BP3090" s="10">
        <v>0.97389519449782302</v>
      </c>
      <c r="BQ3090" s="10">
        <v>3106</v>
      </c>
      <c r="BR3090" s="10" t="s">
        <v>910</v>
      </c>
      <c r="CH3090" s="10">
        <v>3104</v>
      </c>
      <c r="CI3090" s="10" t="s">
        <v>306</v>
      </c>
      <c r="CJ3090" s="10">
        <v>0.100342694724155</v>
      </c>
      <c r="CK3090" s="10">
        <v>3.7270143754686097E-2</v>
      </c>
      <c r="CL3090" s="10">
        <v>6</v>
      </c>
      <c r="CM3090" s="10">
        <v>10.3</v>
      </c>
      <c r="CN3090" s="10">
        <v>0.937425272009765</v>
      </c>
      <c r="CO3090" s="10">
        <v>8.3994839170838095E-2</v>
      </c>
      <c r="CP3090" s="10">
        <v>2.7347156939342601E-2</v>
      </c>
      <c r="CQ3090" s="10">
        <v>5</v>
      </c>
      <c r="CR3090" s="10">
        <v>10.199999999999999</v>
      </c>
      <c r="CS3090" s="10">
        <v>0.95087143148672004</v>
      </c>
      <c r="CT3090" s="10">
        <v>6.0973880201260301E-2</v>
      </c>
      <c r="CU3090" s="10">
        <v>3.8390961608200901E-2</v>
      </c>
      <c r="CV3090" s="10">
        <v>4</v>
      </c>
      <c r="CW3090" s="10">
        <v>10.4</v>
      </c>
      <c r="CX3090" s="10">
        <v>0.84623284008975097</v>
      </c>
      <c r="CY3090" s="10">
        <v>3070</v>
      </c>
      <c r="CZ3090" s="10" t="s">
        <v>292</v>
      </c>
      <c r="DA3090" s="10">
        <v>6.0182565326103903E-3</v>
      </c>
      <c r="DB3090" s="10">
        <v>9.0273847989155893E-3</v>
      </c>
      <c r="DC3090" s="10">
        <v>0.57999999999999996</v>
      </c>
      <c r="DD3090" s="10">
        <v>10.8</v>
      </c>
      <c r="DE3090" s="10">
        <v>0.55470019622522904</v>
      </c>
      <c r="DF3090" s="10">
        <v>7.3042801312171802E-3</v>
      </c>
      <c r="DG3090" s="10">
        <v>8.5216601530867294E-3</v>
      </c>
      <c r="DH3090" s="10">
        <v>0.6</v>
      </c>
      <c r="DI3090" s="10">
        <v>10.8</v>
      </c>
      <c r="DJ3090" s="10">
        <v>0.65079137345596805</v>
      </c>
      <c r="DK3090" s="10">
        <v>7.3042801312171802E-3</v>
      </c>
      <c r="DL3090" s="10">
        <v>8.5216601530867294E-3</v>
      </c>
      <c r="DM3090" s="10">
        <v>0.6</v>
      </c>
      <c r="DN3090" s="10">
        <v>10.8</v>
      </c>
      <c r="DO3090" s="10">
        <v>0.65079137345596805</v>
      </c>
    </row>
    <row r="3091" spans="1:119" x14ac:dyDescent="0.25">
      <c r="A3091" s="10">
        <v>3108</v>
      </c>
      <c r="R3091" s="10">
        <v>3144</v>
      </c>
      <c r="S3091" s="10" t="s">
        <v>714</v>
      </c>
      <c r="AI3091" s="10">
        <v>3144</v>
      </c>
      <c r="AJ3091" s="10" t="s">
        <v>714</v>
      </c>
      <c r="AZ3091" s="10">
        <v>3117</v>
      </c>
      <c r="BA3091" s="10" t="s">
        <v>721</v>
      </c>
      <c r="BB3091" s="10">
        <v>0.19317039781891099</v>
      </c>
      <c r="BC3091" s="10">
        <v>0.174773217074253</v>
      </c>
      <c r="BD3091" s="10">
        <v>4</v>
      </c>
      <c r="BE3091" s="10">
        <v>37.6</v>
      </c>
      <c r="BF3091" s="10">
        <v>0.741535779123771</v>
      </c>
      <c r="BG3091" s="10">
        <v>0.37473753578930802</v>
      </c>
      <c r="BH3091" s="10">
        <v>0.244394045079983</v>
      </c>
      <c r="BI3091" s="10">
        <v>7</v>
      </c>
      <c r="BJ3091" s="10">
        <v>36.9</v>
      </c>
      <c r="BK3091" s="10">
        <v>0.83761059683861405</v>
      </c>
      <c r="BL3091" s="10">
        <v>0.35314333640346801</v>
      </c>
      <c r="BM3091" s="10">
        <v>0.23136977212640999</v>
      </c>
      <c r="BN3091" s="10">
        <v>6.5</v>
      </c>
      <c r="BO3091" s="10">
        <v>37.5</v>
      </c>
      <c r="BP3091" s="10">
        <v>0.83646112957975305</v>
      </c>
      <c r="BQ3091" s="10">
        <v>3107</v>
      </c>
      <c r="BR3091" s="10" t="s">
        <v>911</v>
      </c>
      <c r="BS3091" s="10">
        <v>0.18790854424822201</v>
      </c>
      <c r="BT3091" s="10">
        <v>0.13593384051999</v>
      </c>
      <c r="BU3091" s="10">
        <v>13</v>
      </c>
      <c r="BV3091" s="10">
        <v>10.3</v>
      </c>
      <c r="BW3091" s="10">
        <v>0.81022441078970497</v>
      </c>
      <c r="BX3091" s="10">
        <v>0.16622008169983199</v>
      </c>
      <c r="BY3091" s="10">
        <v>0.13159089801236701</v>
      </c>
      <c r="BZ3091" s="10">
        <v>12</v>
      </c>
      <c r="CA3091" s="10">
        <v>10.199999999999999</v>
      </c>
      <c r="CB3091" s="10">
        <v>0.78404582446176097</v>
      </c>
      <c r="CC3091" s="10">
        <v>0.150110156958671</v>
      </c>
      <c r="CD3091" s="10">
        <v>0.123423906832685</v>
      </c>
      <c r="CE3091" s="10">
        <v>11</v>
      </c>
      <c r="CF3091" s="10">
        <v>10.199999999999999</v>
      </c>
      <c r="CG3091" s="10">
        <v>0.77242548599095795</v>
      </c>
      <c r="CH3091" s="10">
        <v>3105</v>
      </c>
      <c r="CI3091" s="10" t="s">
        <v>300</v>
      </c>
      <c r="CJ3091" s="10">
        <v>0.35751882018452302</v>
      </c>
      <c r="CK3091" s="10">
        <v>0.315778044223893</v>
      </c>
      <c r="CL3091" s="10">
        <v>27</v>
      </c>
      <c r="CM3091" s="10">
        <v>10.199999999999999</v>
      </c>
      <c r="CN3091" s="10">
        <v>0.74950467347092098</v>
      </c>
      <c r="CO3091" s="10">
        <v>0.66927258598728701</v>
      </c>
      <c r="CP3091" s="10">
        <v>0.32039645073859502</v>
      </c>
      <c r="CQ3091" s="10">
        <v>42</v>
      </c>
      <c r="CR3091" s="10">
        <v>10.199999999999999</v>
      </c>
      <c r="CS3091" s="10">
        <v>0.90197177329831302</v>
      </c>
      <c r="CT3091" s="10">
        <v>0.67912532644344004</v>
      </c>
      <c r="CU3091" s="10">
        <v>0.29024071213923602</v>
      </c>
      <c r="CV3091" s="10">
        <v>41</v>
      </c>
      <c r="CW3091" s="10">
        <v>10.4</v>
      </c>
      <c r="CX3091" s="10">
        <v>0.91954312860134302</v>
      </c>
      <c r="CY3091" s="10">
        <v>3071</v>
      </c>
      <c r="CZ3091" s="10" t="s">
        <v>778</v>
      </c>
      <c r="DA3091" s="10">
        <v>0.21183187295588901</v>
      </c>
      <c r="DB3091" s="10">
        <v>0.21183187295588901</v>
      </c>
      <c r="DC3091" s="10">
        <v>4.5999999999999996</v>
      </c>
      <c r="DD3091" s="10">
        <v>37.6</v>
      </c>
      <c r="DE3091" s="10">
        <v>0.70710678118654802</v>
      </c>
      <c r="DF3091" s="10">
        <v>0.15871334750007099</v>
      </c>
      <c r="DG3091" s="10">
        <v>0.257909189687615</v>
      </c>
      <c r="DH3091" s="10">
        <v>4.7</v>
      </c>
      <c r="DI3091" s="10">
        <v>37.200000000000003</v>
      </c>
      <c r="DJ3091" s="10">
        <v>0.52409742566433504</v>
      </c>
      <c r="DK3091" s="10">
        <v>0.20447115627882601</v>
      </c>
      <c r="DL3091" s="10">
        <v>0.20447115627882601</v>
      </c>
      <c r="DM3091" s="10">
        <v>4.5</v>
      </c>
      <c r="DN3091" s="10">
        <v>37.1</v>
      </c>
      <c r="DO3091" s="10">
        <v>0.70710678118654702</v>
      </c>
    </row>
    <row r="3092" spans="1:119" x14ac:dyDescent="0.25">
      <c r="A3092" s="10">
        <v>3109</v>
      </c>
      <c r="R3092" s="10">
        <v>3145</v>
      </c>
      <c r="S3092" s="10" t="s">
        <v>715</v>
      </c>
      <c r="T3092" s="10">
        <v>0.37090689140953498</v>
      </c>
      <c r="U3092" s="10">
        <v>0.53781499254382603</v>
      </c>
      <c r="V3092" s="10">
        <v>9.9</v>
      </c>
      <c r="W3092" s="10">
        <v>38.1</v>
      </c>
      <c r="X3092" s="10">
        <v>0.56773295580366001</v>
      </c>
      <c r="Y3092" s="10">
        <v>0.62801859236638902</v>
      </c>
      <c r="Z3092" s="10">
        <v>0.56305115177676301</v>
      </c>
      <c r="AA3092" s="10">
        <v>12.9</v>
      </c>
      <c r="AB3092" s="10">
        <v>37.75</v>
      </c>
      <c r="AC3092" s="10">
        <v>0.74456944064649</v>
      </c>
      <c r="AD3092" s="10">
        <v>0.81717184271082799</v>
      </c>
      <c r="AE3092" s="10">
        <v>0.63779265772552496</v>
      </c>
      <c r="AF3092" s="10">
        <v>15.7</v>
      </c>
      <c r="AG3092" s="10">
        <v>38.119999999999997</v>
      </c>
      <c r="AH3092" s="10">
        <v>0.78831578348507103</v>
      </c>
      <c r="AI3092" s="10">
        <v>3145</v>
      </c>
      <c r="AJ3092" s="10" t="s">
        <v>715</v>
      </c>
      <c r="AK3092" s="10">
        <v>1.1581013543463301</v>
      </c>
      <c r="AL3092" s="10">
        <v>0.78342150441075298</v>
      </c>
      <c r="AM3092" s="10">
        <v>20.8</v>
      </c>
      <c r="AN3092" s="10">
        <v>38.81</v>
      </c>
      <c r="AO3092" s="10">
        <v>0.82828341312796305</v>
      </c>
      <c r="AP3092" s="10">
        <v>1.5253847631003901</v>
      </c>
      <c r="AQ3092" s="10">
        <v>0.85183824432878896</v>
      </c>
      <c r="AR3092" s="10">
        <v>26.2</v>
      </c>
      <c r="AS3092" s="10">
        <v>38.5</v>
      </c>
      <c r="AT3092" s="10">
        <v>0.87308546009097399</v>
      </c>
      <c r="AU3092" s="10">
        <v>1.6037982435164</v>
      </c>
      <c r="AV3092" s="10">
        <v>0.86641974075023898</v>
      </c>
      <c r="AW3092" s="10">
        <v>27.4</v>
      </c>
      <c r="AX3092" s="10">
        <v>38.409999999999997</v>
      </c>
      <c r="AY3092" s="10">
        <v>0.87982082260744399</v>
      </c>
      <c r="AZ3092" s="10">
        <v>3118</v>
      </c>
      <c r="BA3092" s="10" t="s">
        <v>722</v>
      </c>
      <c r="BB3092" s="10">
        <v>0.78341258780467504</v>
      </c>
      <c r="BC3092" s="10">
        <v>0.75439730677487205</v>
      </c>
      <c r="BD3092" s="10">
        <v>16.7</v>
      </c>
      <c r="BE3092" s="10">
        <v>37.6</v>
      </c>
      <c r="BF3092" s="10">
        <v>0.72032021349148101</v>
      </c>
      <c r="BG3092" s="10">
        <v>1.49665525239456</v>
      </c>
      <c r="BH3092" s="10">
        <v>0.335983832170207</v>
      </c>
      <c r="BI3092" s="10">
        <v>24</v>
      </c>
      <c r="BJ3092" s="10">
        <v>36.9</v>
      </c>
      <c r="BK3092" s="10">
        <v>0.97571625209357005</v>
      </c>
      <c r="BL3092" s="10">
        <v>1.3091694165351</v>
      </c>
      <c r="BM3092" s="10">
        <v>0.82203661038250497</v>
      </c>
      <c r="BN3092" s="10">
        <v>23.8</v>
      </c>
      <c r="BO3092" s="10">
        <v>37.5</v>
      </c>
      <c r="BP3092" s="10">
        <v>0.84688998885306799</v>
      </c>
      <c r="BQ3092" s="10">
        <v>3108</v>
      </c>
      <c r="BR3092" s="10" t="s">
        <v>296</v>
      </c>
      <c r="BX3092" s="10">
        <v>5.2489070119269503E-2</v>
      </c>
      <c r="BY3092" s="10">
        <v>0.111976682921108</v>
      </c>
      <c r="BZ3092" s="10">
        <v>7</v>
      </c>
      <c r="CA3092" s="10">
        <v>10.199999999999999</v>
      </c>
      <c r="CB3092" s="10">
        <v>0.42443387623071999</v>
      </c>
      <c r="CH3092" s="10">
        <v>3106</v>
      </c>
      <c r="CI3092" s="10" t="s">
        <v>910</v>
      </c>
      <c r="CJ3092" s="10">
        <v>2.4E-2</v>
      </c>
      <c r="CK3092" s="10">
        <v>3.5999999999999997E-2</v>
      </c>
      <c r="CL3092" s="10">
        <v>2.4490188229013299</v>
      </c>
      <c r="CM3092" s="10">
        <v>10.199999999999999</v>
      </c>
      <c r="CN3092" s="10">
        <v>0.55470019622522904</v>
      </c>
      <c r="CR3092" s="10">
        <v>10.199999999999999</v>
      </c>
      <c r="CS3092" s="10">
        <v>0.93</v>
      </c>
      <c r="CW3092" s="10">
        <v>10.4</v>
      </c>
      <c r="CX3092" s="10">
        <v>0.93</v>
      </c>
      <c r="CY3092" s="10">
        <v>3072</v>
      </c>
      <c r="CZ3092" s="10" t="s">
        <v>10</v>
      </c>
    </row>
    <row r="3093" spans="1:119" x14ac:dyDescent="0.25">
      <c r="A3093" s="10">
        <v>3110</v>
      </c>
      <c r="R3093" s="10">
        <v>3146</v>
      </c>
      <c r="S3093" s="10" t="s">
        <v>716</v>
      </c>
      <c r="T3093" s="10">
        <v>2.47777909388165</v>
      </c>
      <c r="U3093" s="10">
        <v>1.8634536987043799</v>
      </c>
      <c r="V3093" s="10">
        <v>46.3</v>
      </c>
      <c r="W3093" s="10">
        <v>38.659999999999997</v>
      </c>
      <c r="X3093" s="10">
        <v>0.79920670029408303</v>
      </c>
      <c r="Y3093" s="10">
        <v>4.8879876630004899</v>
      </c>
      <c r="Z3093" s="10">
        <v>2.2939240348291801</v>
      </c>
      <c r="AA3093" s="10">
        <v>81.8</v>
      </c>
      <c r="AB3093" s="10">
        <v>38.11</v>
      </c>
      <c r="AC3093" s="10">
        <v>0.90526810918237099</v>
      </c>
      <c r="AD3093" s="10">
        <v>4.6256448279667604</v>
      </c>
      <c r="AE3093" s="10">
        <v>2.1855110884430098</v>
      </c>
      <c r="AF3093" s="10">
        <v>77.099999999999994</v>
      </c>
      <c r="AG3093" s="10">
        <v>38.31</v>
      </c>
      <c r="AH3093" s="10">
        <v>0.904159658205827</v>
      </c>
      <c r="AI3093" s="10">
        <v>3146</v>
      </c>
      <c r="AJ3093" s="10" t="s">
        <v>716</v>
      </c>
      <c r="AK3093" s="10">
        <v>4.7205406077100101</v>
      </c>
      <c r="AL3093" s="10">
        <v>1.61637188123923</v>
      </c>
      <c r="AM3093" s="10">
        <v>75</v>
      </c>
      <c r="AN3093" s="10">
        <v>38.409999999999997</v>
      </c>
      <c r="AO3093" s="10">
        <v>0.94607494249134205</v>
      </c>
      <c r="AP3093" s="10">
        <v>7.4003255605566602</v>
      </c>
      <c r="AQ3093" s="10">
        <v>2.2000967882736</v>
      </c>
      <c r="AR3093" s="10">
        <v>117.3</v>
      </c>
      <c r="AS3093" s="10">
        <v>38</v>
      </c>
      <c r="AT3093" s="10">
        <v>0.95853635627905398</v>
      </c>
      <c r="AU3093" s="10">
        <v>7.1422441199253202</v>
      </c>
      <c r="AV3093" s="10">
        <v>2.25544551155537</v>
      </c>
      <c r="AW3093" s="10">
        <v>112.7</v>
      </c>
      <c r="AX3093" s="10">
        <v>38.369999999999997</v>
      </c>
      <c r="AY3093" s="10">
        <v>0.95358266513414203</v>
      </c>
      <c r="AZ3093" s="10">
        <v>3119</v>
      </c>
      <c r="BA3093" s="10" t="s">
        <v>723</v>
      </c>
      <c r="BQ3093" s="10">
        <v>3109</v>
      </c>
      <c r="BR3093" s="10" t="s">
        <v>310</v>
      </c>
      <c r="BS3093" s="10">
        <v>0.262175152372562</v>
      </c>
      <c r="BT3093" s="10">
        <v>0.15246055056447899</v>
      </c>
      <c r="BU3093" s="10">
        <v>17</v>
      </c>
      <c r="BV3093" s="10">
        <v>10.3</v>
      </c>
      <c r="BW3093" s="10">
        <v>0.86445970757926704</v>
      </c>
      <c r="BX3093" s="10">
        <v>0.27759722015918298</v>
      </c>
      <c r="BY3093" s="10">
        <v>0.16142881824474201</v>
      </c>
      <c r="BZ3093" s="10">
        <v>18</v>
      </c>
      <c r="CA3093" s="10">
        <v>10.3</v>
      </c>
      <c r="CB3093" s="10">
        <v>0.86445970757926704</v>
      </c>
      <c r="CC3093" s="10">
        <v>0.26693289381819202</v>
      </c>
      <c r="CD3093" s="10">
        <v>0.178511372740916</v>
      </c>
      <c r="CE3093" s="10">
        <v>18</v>
      </c>
      <c r="CF3093" s="10">
        <v>10.3</v>
      </c>
      <c r="CG3093" s="10">
        <v>0.831250151572269</v>
      </c>
      <c r="CH3093" s="10">
        <v>3107</v>
      </c>
      <c r="CI3093" s="10" t="s">
        <v>911</v>
      </c>
      <c r="CM3093" s="10">
        <v>10.199999999999999</v>
      </c>
      <c r="CN3093" s="10">
        <v>0.93</v>
      </c>
      <c r="CR3093" s="10">
        <v>10.199999999999999</v>
      </c>
      <c r="CS3093" s="10">
        <v>0.93</v>
      </c>
      <c r="CW3093" s="10">
        <v>10.4</v>
      </c>
      <c r="CX3093" s="10">
        <v>0.93</v>
      </c>
      <c r="CY3093" s="10">
        <v>3073</v>
      </c>
      <c r="CZ3093" s="10" t="s">
        <v>11</v>
      </c>
    </row>
    <row r="3094" spans="1:119" x14ac:dyDescent="0.25">
      <c r="A3094" s="10">
        <v>3111</v>
      </c>
      <c r="R3094" s="10">
        <v>3147</v>
      </c>
      <c r="S3094" s="10" t="s">
        <v>770</v>
      </c>
      <c r="T3094" s="10">
        <v>0.81100507783120601</v>
      </c>
      <c r="U3094" s="10">
        <v>0.397392488137291</v>
      </c>
      <c r="V3094" s="10">
        <v>13.8</v>
      </c>
      <c r="W3094" s="10">
        <v>37.700000000000003</v>
      </c>
      <c r="X3094" s="10">
        <v>0.9</v>
      </c>
      <c r="Y3094" s="10">
        <v>1.30358473904653</v>
      </c>
      <c r="Z3094" s="10">
        <v>0.63875652213279999</v>
      </c>
      <c r="AA3094" s="10">
        <v>22.3</v>
      </c>
      <c r="AB3094" s="10">
        <v>37.5</v>
      </c>
      <c r="AC3094" s="10">
        <v>0.9</v>
      </c>
      <c r="AD3094" s="10">
        <v>1.48682705423328</v>
      </c>
      <c r="AE3094" s="10">
        <v>0.72854525657430702</v>
      </c>
      <c r="AF3094" s="10">
        <v>25.1</v>
      </c>
      <c r="AG3094" s="10">
        <v>38</v>
      </c>
      <c r="AH3094" s="10">
        <v>0.9</v>
      </c>
      <c r="AI3094" s="10">
        <v>3147</v>
      </c>
      <c r="AJ3094" s="10" t="s">
        <v>770</v>
      </c>
      <c r="AK3094" s="10">
        <v>1.6675596277998599</v>
      </c>
      <c r="AL3094" s="10">
        <v>0.81710421762193097</v>
      </c>
      <c r="AM3094" s="10">
        <v>28.3</v>
      </c>
      <c r="AN3094" s="10">
        <v>37.799999999999997</v>
      </c>
      <c r="AO3094" s="10">
        <v>0.9</v>
      </c>
      <c r="AP3094" s="10">
        <v>2.5419161959687</v>
      </c>
      <c r="AQ3094" s="10">
        <v>1.24553893602466</v>
      </c>
      <c r="AR3094" s="10">
        <v>43.6</v>
      </c>
      <c r="AS3094" s="10">
        <v>37.4</v>
      </c>
      <c r="AT3094" s="10">
        <v>0.9</v>
      </c>
      <c r="AU3094" s="10">
        <v>2.39187729476305</v>
      </c>
      <c r="AV3094" s="10">
        <v>1.1720198744338901</v>
      </c>
      <c r="AW3094" s="10">
        <v>40.700000000000003</v>
      </c>
      <c r="AX3094" s="10">
        <v>37.700000000000003</v>
      </c>
      <c r="AY3094" s="10">
        <v>0.9</v>
      </c>
      <c r="AZ3094" s="10">
        <v>3120</v>
      </c>
      <c r="BA3094" s="10" t="s">
        <v>724</v>
      </c>
      <c r="BB3094" s="10">
        <v>7.4338189278425407E-2</v>
      </c>
      <c r="BC3094" s="10">
        <v>0.22920941694181099</v>
      </c>
      <c r="BD3094" s="10">
        <v>3.7</v>
      </c>
      <c r="BE3094" s="10">
        <v>37.6</v>
      </c>
      <c r="BF3094" s="10">
        <v>0.30850469803743702</v>
      </c>
      <c r="BG3094" s="10">
        <v>0.35960418952543699</v>
      </c>
      <c r="BH3094" s="10">
        <v>0.133186736861273</v>
      </c>
      <c r="BI3094" s="10">
        <v>6</v>
      </c>
      <c r="BJ3094" s="10">
        <v>36.9</v>
      </c>
      <c r="BK3094" s="10">
        <v>0.93774876072370394</v>
      </c>
      <c r="BL3094" s="10">
        <v>0.26106962420396901</v>
      </c>
      <c r="BM3094" s="10">
        <v>0.15822401466907199</v>
      </c>
      <c r="BN3094" s="10">
        <v>4.7</v>
      </c>
      <c r="BO3094" s="10">
        <v>37.5</v>
      </c>
      <c r="BP3094" s="10">
        <v>0.85519783155401796</v>
      </c>
      <c r="BQ3094" s="10">
        <v>3110</v>
      </c>
      <c r="BR3094" s="10" t="s">
        <v>293</v>
      </c>
      <c r="BS3094" s="10">
        <v>0.27897517290724</v>
      </c>
      <c r="BT3094" s="10">
        <v>6.0415005597746201E-2</v>
      </c>
      <c r="BU3094" s="10">
        <v>16</v>
      </c>
      <c r="BV3094" s="10">
        <v>10.3</v>
      </c>
      <c r="BW3094" s="10">
        <v>0.97734460664573597</v>
      </c>
      <c r="BX3094" s="10">
        <v>0.27628633831535498</v>
      </c>
      <c r="BY3094" s="10">
        <v>5.9737586662779403E-2</v>
      </c>
      <c r="BZ3094" s="10">
        <v>16</v>
      </c>
      <c r="CA3094" s="10">
        <v>10.199999999999999</v>
      </c>
      <c r="CB3094" s="10">
        <v>0.97741416543986703</v>
      </c>
      <c r="CC3094" s="10">
        <v>0.27338945982714902</v>
      </c>
      <c r="CD3094" s="10">
        <v>7.1839566085966103E-2</v>
      </c>
      <c r="CE3094" s="10">
        <v>16</v>
      </c>
      <c r="CF3094" s="10">
        <v>10.199999999999999</v>
      </c>
      <c r="CG3094" s="10">
        <v>0.96716592049516303</v>
      </c>
      <c r="CH3094" s="10">
        <v>3108</v>
      </c>
      <c r="CI3094" s="10" t="s">
        <v>296</v>
      </c>
      <c r="CJ3094" s="10">
        <v>2E-3</v>
      </c>
      <c r="CK3094" s="10">
        <v>3.0000000000000001E-3</v>
      </c>
      <c r="CL3094" s="10">
        <v>0.204084901908444</v>
      </c>
      <c r="CM3094" s="10">
        <v>10.199999999999999</v>
      </c>
      <c r="CN3094" s="10">
        <v>0.55470019622522904</v>
      </c>
      <c r="CO3094" s="10">
        <v>1E-3</v>
      </c>
      <c r="CP3094" s="10">
        <v>2E-3</v>
      </c>
      <c r="CQ3094" s="10">
        <v>0.126568083209393</v>
      </c>
      <c r="CR3094" s="10">
        <v>10.199999999999999</v>
      </c>
      <c r="CS3094" s="10">
        <v>0.44721359549995798</v>
      </c>
      <c r="CT3094" s="10">
        <v>1E-3</v>
      </c>
      <c r="CU3094" s="10">
        <v>2E-3</v>
      </c>
      <c r="CV3094" s="10">
        <v>0.12413408160921199</v>
      </c>
      <c r="CW3094" s="10">
        <v>10.4</v>
      </c>
      <c r="CX3094" s="10">
        <v>0.44721359549995798</v>
      </c>
      <c r="CY3094" s="10">
        <v>3074</v>
      </c>
      <c r="CZ3094" s="10" t="s">
        <v>285</v>
      </c>
      <c r="DA3094" s="10">
        <v>0.94057785943338401</v>
      </c>
      <c r="DB3094" s="10">
        <v>0.210689440513078</v>
      </c>
      <c r="DC3094" s="10">
        <v>53</v>
      </c>
      <c r="DD3094" s="10">
        <v>10.5</v>
      </c>
      <c r="DE3094" s="10">
        <v>0.97581829350883398</v>
      </c>
      <c r="DF3094" s="10">
        <v>1.3310064048585599</v>
      </c>
      <c r="DG3094" s="10">
        <v>0.298145434688317</v>
      </c>
      <c r="DH3094" s="10">
        <v>75</v>
      </c>
      <c r="DI3094" s="10">
        <v>10.5</v>
      </c>
      <c r="DJ3094" s="10">
        <v>0.97581829350883398</v>
      </c>
      <c r="DK3094" s="10">
        <v>1.6671552781057399</v>
      </c>
      <c r="DL3094" s="10">
        <v>0.29613942440036101</v>
      </c>
      <c r="DM3094" s="10">
        <v>94</v>
      </c>
      <c r="DN3094" s="10">
        <v>10.4</v>
      </c>
      <c r="DO3094" s="10">
        <v>0.98458730420954699</v>
      </c>
    </row>
    <row r="3095" spans="1:119" x14ac:dyDescent="0.25">
      <c r="A3095" s="10">
        <v>3112</v>
      </c>
      <c r="R3095" s="10">
        <v>3148</v>
      </c>
      <c r="S3095" s="10" t="s">
        <v>771</v>
      </c>
      <c r="AI3095" s="10">
        <v>3148</v>
      </c>
      <c r="AJ3095" s="10" t="s">
        <v>771</v>
      </c>
      <c r="AK3095" s="10">
        <v>0.105502678790635</v>
      </c>
      <c r="AL3095" s="10">
        <v>5.1696312607411199E-2</v>
      </c>
      <c r="AM3095" s="10">
        <v>1.8</v>
      </c>
      <c r="AN3095" s="10">
        <v>37.6</v>
      </c>
      <c r="AO3095" s="10">
        <v>0.9</v>
      </c>
      <c r="AP3095" s="10">
        <v>0.110179215971071</v>
      </c>
      <c r="AQ3095" s="10">
        <v>5.3987815825824799E-2</v>
      </c>
      <c r="AR3095" s="10">
        <v>1.9</v>
      </c>
      <c r="AS3095" s="10">
        <v>37.200000000000003</v>
      </c>
      <c r="AT3095" s="10">
        <v>0.9</v>
      </c>
      <c r="AU3095" s="10">
        <v>9.93764150842643E-2</v>
      </c>
      <c r="AV3095" s="10">
        <v>4.8694443391289498E-2</v>
      </c>
      <c r="AW3095" s="10">
        <v>1.7</v>
      </c>
      <c r="AX3095" s="10">
        <v>37.5</v>
      </c>
      <c r="AY3095" s="10">
        <v>0.9</v>
      </c>
      <c r="AZ3095" s="10">
        <v>3121</v>
      </c>
      <c r="BA3095" s="10" t="s">
        <v>725</v>
      </c>
      <c r="BB3095" s="10">
        <v>0.22019899496929801</v>
      </c>
      <c r="BC3095" s="10">
        <v>0.17301349604730601</v>
      </c>
      <c r="BD3095" s="10">
        <v>4.3</v>
      </c>
      <c r="BE3095" s="10">
        <v>37.6</v>
      </c>
      <c r="BF3095" s="10">
        <v>0.78631833882242297</v>
      </c>
      <c r="BG3095" s="10">
        <v>0.13680071668662</v>
      </c>
      <c r="BH3095" s="10">
        <v>0.288801513005087</v>
      </c>
      <c r="BI3095" s="10">
        <v>5</v>
      </c>
      <c r="BJ3095" s="10">
        <v>36.9</v>
      </c>
      <c r="BK3095" s="10">
        <v>0.428086344739045</v>
      </c>
      <c r="BL3095" s="10">
        <v>0.13016367167302001</v>
      </c>
      <c r="BM3095" s="10">
        <v>0.28329740305304302</v>
      </c>
      <c r="BN3095" s="10">
        <v>4.8</v>
      </c>
      <c r="BO3095" s="10">
        <v>37.5</v>
      </c>
      <c r="BP3095" s="10">
        <v>0.41750017155071101</v>
      </c>
      <c r="BQ3095" s="10">
        <v>3111</v>
      </c>
      <c r="BR3095" s="10" t="s">
        <v>909</v>
      </c>
      <c r="BS3095" s="10">
        <v>0.421066987343093</v>
      </c>
      <c r="BT3095" s="10">
        <v>0.23392610407949599</v>
      </c>
      <c r="BU3095" s="10">
        <v>27</v>
      </c>
      <c r="BV3095" s="10">
        <v>10.3</v>
      </c>
      <c r="BW3095" s="10">
        <v>0.87415727612153804</v>
      </c>
      <c r="BX3095" s="10">
        <v>0.46471719400082501</v>
      </c>
      <c r="BY3095" s="10">
        <v>0.254844912839162</v>
      </c>
      <c r="BZ3095" s="10">
        <v>30</v>
      </c>
      <c r="CA3095" s="10">
        <v>10.199999999999999</v>
      </c>
      <c r="CB3095" s="10">
        <v>0.87681240867131904</v>
      </c>
      <c r="CC3095" s="10">
        <v>0.47765047375347902</v>
      </c>
      <c r="CD3095" s="10">
        <v>0.26795026576414699</v>
      </c>
      <c r="CE3095" s="10">
        <v>31</v>
      </c>
      <c r="CF3095" s="10">
        <v>10.199999999999999</v>
      </c>
      <c r="CG3095" s="10">
        <v>0.87214304111360996</v>
      </c>
      <c r="CH3095" s="10">
        <v>3109</v>
      </c>
      <c r="CI3095" s="10" t="s">
        <v>310</v>
      </c>
      <c r="CJ3095" s="10">
        <v>0.115274642977584</v>
      </c>
      <c r="CK3095" s="10">
        <v>4.8031101240659999E-2</v>
      </c>
      <c r="CL3095" s="10">
        <v>7</v>
      </c>
      <c r="CM3095" s="10">
        <v>10.3</v>
      </c>
      <c r="CN3095" s="10">
        <v>0.92307692307692302</v>
      </c>
      <c r="CO3095" s="10">
        <v>0.19569509431978199</v>
      </c>
      <c r="CP3095" s="10">
        <v>8.1539622633242603E-2</v>
      </c>
      <c r="CQ3095" s="10">
        <v>12</v>
      </c>
      <c r="CR3095" s="10">
        <v>10.199999999999999</v>
      </c>
      <c r="CS3095" s="10">
        <v>0.92307692307692302</v>
      </c>
      <c r="CT3095" s="10">
        <v>0.11639381426862901</v>
      </c>
      <c r="CU3095" s="10">
        <v>4.8497422611928798E-2</v>
      </c>
      <c r="CV3095" s="10">
        <v>7</v>
      </c>
      <c r="CW3095" s="10">
        <v>10.4</v>
      </c>
      <c r="CX3095" s="10">
        <v>0.92307692307692302</v>
      </c>
      <c r="CY3095" s="10">
        <v>3075</v>
      </c>
      <c r="CZ3095" s="10" t="s">
        <v>305</v>
      </c>
      <c r="DD3095" s="10">
        <v>10.5</v>
      </c>
      <c r="DE3095" s="10">
        <v>0.93</v>
      </c>
      <c r="DI3095" s="10">
        <v>10.5</v>
      </c>
      <c r="DJ3095" s="10">
        <v>0.93</v>
      </c>
      <c r="DN3095" s="10">
        <v>10.4</v>
      </c>
      <c r="DO3095" s="10">
        <v>0.93</v>
      </c>
    </row>
    <row r="3096" spans="1:119" x14ac:dyDescent="0.25">
      <c r="A3096" s="10">
        <v>3113</v>
      </c>
      <c r="R3096" s="10">
        <v>3149</v>
      </c>
      <c r="S3096" s="10" t="s">
        <v>772</v>
      </c>
      <c r="T3096" s="10">
        <v>0.64899835748550905</v>
      </c>
      <c r="U3096" s="10">
        <v>0.79008495693888303</v>
      </c>
      <c r="V3096" s="10">
        <v>15.7</v>
      </c>
      <c r="W3096" s="10">
        <v>37.6</v>
      </c>
      <c r="X3096" s="10">
        <v>0.63473942336001399</v>
      </c>
      <c r="Y3096" s="10">
        <v>0.98729169488559099</v>
      </c>
      <c r="Z3096" s="10">
        <v>0.86940611937686396</v>
      </c>
      <c r="AA3096" s="10">
        <v>20.2</v>
      </c>
      <c r="AB3096" s="10">
        <v>37.6</v>
      </c>
      <c r="AC3096" s="10">
        <v>0.75049126528712595</v>
      </c>
      <c r="AD3096" s="10">
        <v>1.17566628555074</v>
      </c>
      <c r="AE3096" s="10">
        <v>0.92267480638159305</v>
      </c>
      <c r="AF3096" s="10">
        <v>22.4</v>
      </c>
      <c r="AG3096" s="10">
        <v>38.520000000000003</v>
      </c>
      <c r="AH3096" s="10">
        <v>0.78666375356944596</v>
      </c>
      <c r="AI3096" s="10">
        <v>3149</v>
      </c>
      <c r="AJ3096" s="10" t="s">
        <v>772</v>
      </c>
      <c r="AK3096" s="10">
        <v>1.9051164160879399</v>
      </c>
      <c r="AL3096" s="10">
        <v>0.68756081182121198</v>
      </c>
      <c r="AM3096" s="10">
        <v>31.1</v>
      </c>
      <c r="AN3096" s="10">
        <v>37.6</v>
      </c>
      <c r="AO3096" s="10">
        <v>0.94061664129604805</v>
      </c>
      <c r="AP3096" s="10">
        <v>2.4920705123281102</v>
      </c>
      <c r="AQ3096" s="10">
        <v>0.87652135261195496</v>
      </c>
      <c r="AR3096" s="10">
        <v>41</v>
      </c>
      <c r="AS3096" s="10">
        <v>37.200000000000003</v>
      </c>
      <c r="AT3096" s="10">
        <v>0.94335010564658095</v>
      </c>
      <c r="AU3096" s="10">
        <v>2.5340450486391202</v>
      </c>
      <c r="AV3096" s="10">
        <v>0.77544547936497799</v>
      </c>
      <c r="AW3096" s="10">
        <v>40.799999999999997</v>
      </c>
      <c r="AX3096" s="10">
        <v>37.5</v>
      </c>
      <c r="AY3096" s="10">
        <v>0.95622979801989005</v>
      </c>
      <c r="AZ3096" s="10">
        <v>3122</v>
      </c>
      <c r="BA3096" s="10" t="s">
        <v>10</v>
      </c>
      <c r="BQ3096" s="10">
        <v>3112</v>
      </c>
      <c r="BR3096" s="10" t="s">
        <v>309</v>
      </c>
      <c r="BS3096" s="10">
        <v>1.2E-2</v>
      </c>
      <c r="BT3096" s="10">
        <v>1.7999999999999999E-2</v>
      </c>
      <c r="BU3096" s="10">
        <v>1.2126209705627999</v>
      </c>
      <c r="BV3096" s="10">
        <v>10.3</v>
      </c>
      <c r="BW3096" s="10">
        <v>0.55470019622522904</v>
      </c>
      <c r="BX3096" s="10">
        <v>6.0000000000000001E-3</v>
      </c>
      <c r="BY3096" s="10">
        <v>1.7999999999999999E-2</v>
      </c>
      <c r="BZ3096" s="10">
        <v>1.06353894661197</v>
      </c>
      <c r="CA3096" s="10">
        <v>10.3</v>
      </c>
      <c r="CB3096" s="10">
        <v>0.316227766016838</v>
      </c>
      <c r="CC3096" s="10">
        <v>1.7999999999999999E-2</v>
      </c>
      <c r="CD3096" s="10">
        <v>1.6E-2</v>
      </c>
      <c r="CE3096" s="10">
        <v>1.34994521777438</v>
      </c>
      <c r="CF3096" s="10">
        <v>10.3</v>
      </c>
      <c r="CG3096" s="10">
        <v>0.74740931868366001</v>
      </c>
      <c r="CH3096" s="10">
        <v>3110</v>
      </c>
      <c r="CI3096" s="10" t="s">
        <v>293</v>
      </c>
      <c r="CJ3096" s="10">
        <v>7.0667672948810198E-2</v>
      </c>
      <c r="CK3096" s="10">
        <v>0</v>
      </c>
      <c r="CL3096" s="10">
        <v>4</v>
      </c>
      <c r="CM3096" s="10">
        <v>10.199999999999999</v>
      </c>
      <c r="CN3096" s="10">
        <v>1</v>
      </c>
      <c r="CO3096" s="10">
        <v>7.0667672948810198E-2</v>
      </c>
      <c r="CP3096" s="10">
        <v>0</v>
      </c>
      <c r="CQ3096" s="10">
        <v>4</v>
      </c>
      <c r="CR3096" s="10">
        <v>10.199999999999999</v>
      </c>
      <c r="CS3096" s="10">
        <v>1</v>
      </c>
      <c r="CT3096" s="10">
        <v>0.108079970392298</v>
      </c>
      <c r="CU3096" s="10">
        <v>0</v>
      </c>
      <c r="CV3096" s="10">
        <v>6</v>
      </c>
      <c r="CW3096" s="10">
        <v>10.4</v>
      </c>
      <c r="CX3096" s="10">
        <v>1</v>
      </c>
      <c r="CY3096" s="10">
        <v>3076</v>
      </c>
      <c r="CZ3096" s="10" t="s">
        <v>288</v>
      </c>
      <c r="DA3096" s="10">
        <v>1.9189059186520301</v>
      </c>
      <c r="DB3096" s="10">
        <v>1.07717724881387</v>
      </c>
      <c r="DC3096" s="10">
        <v>121</v>
      </c>
      <c r="DD3096" s="10">
        <v>10.5</v>
      </c>
      <c r="DE3096" s="10">
        <v>0.87200381635837398</v>
      </c>
      <c r="DF3096" s="10">
        <v>2.59102525263294</v>
      </c>
      <c r="DG3096" s="10">
        <v>1.2423490412192499</v>
      </c>
      <c r="DH3096" s="10">
        <v>158</v>
      </c>
      <c r="DI3096" s="10">
        <v>10.5</v>
      </c>
      <c r="DJ3096" s="10">
        <v>0.90170532072618903</v>
      </c>
      <c r="DK3096" s="10">
        <v>2.8250068349676298</v>
      </c>
      <c r="DL3096" s="10">
        <v>1.5913793961171401</v>
      </c>
      <c r="DM3096" s="10">
        <v>180</v>
      </c>
      <c r="DN3096" s="10">
        <v>10.4</v>
      </c>
      <c r="DO3096" s="10">
        <v>0.871270543072167</v>
      </c>
    </row>
    <row r="3097" spans="1:119" x14ac:dyDescent="0.25">
      <c r="A3097" s="10">
        <v>3114</v>
      </c>
      <c r="R3097" s="10">
        <v>3150</v>
      </c>
      <c r="S3097" s="10" t="s">
        <v>773</v>
      </c>
      <c r="T3097" s="10">
        <v>0.37512063570003701</v>
      </c>
      <c r="U3097" s="10">
        <v>0.18380911149301801</v>
      </c>
      <c r="V3097" s="10">
        <v>6.4</v>
      </c>
      <c r="W3097" s="10">
        <v>37.6</v>
      </c>
      <c r="X3097" s="10">
        <v>0.9</v>
      </c>
      <c r="Y3097" s="10">
        <v>0.38098189563285001</v>
      </c>
      <c r="Z3097" s="10">
        <v>0.186681128860096</v>
      </c>
      <c r="AA3097" s="10">
        <v>6.5</v>
      </c>
      <c r="AB3097" s="10">
        <v>37.6</v>
      </c>
      <c r="AC3097" s="10">
        <v>0.9</v>
      </c>
      <c r="AD3097" s="10">
        <v>0.384299119339506</v>
      </c>
      <c r="AE3097" s="10">
        <v>0.18830656847635799</v>
      </c>
      <c r="AF3097" s="10">
        <v>6.4</v>
      </c>
      <c r="AG3097" s="10">
        <v>38.520000000000003</v>
      </c>
      <c r="AH3097" s="10">
        <v>0.9</v>
      </c>
      <c r="AI3097" s="10">
        <v>3150</v>
      </c>
      <c r="AJ3097" s="10" t="s">
        <v>773</v>
      </c>
      <c r="AK3097" s="10">
        <v>1.05502678790635</v>
      </c>
      <c r="AL3097" s="10">
        <v>0.51696312607411099</v>
      </c>
      <c r="AM3097" s="10">
        <v>18</v>
      </c>
      <c r="AN3097" s="10">
        <v>37.6</v>
      </c>
      <c r="AO3097" s="10">
        <v>0.9</v>
      </c>
      <c r="AP3097" s="10">
        <v>1.6758838639810301</v>
      </c>
      <c r="AQ3097" s="10">
        <v>0.82118309335070505</v>
      </c>
      <c r="AR3097" s="10">
        <v>28.9</v>
      </c>
      <c r="AS3097" s="10">
        <v>37.200000000000003</v>
      </c>
      <c r="AT3097" s="10">
        <v>0.9</v>
      </c>
      <c r="AU3097" s="10">
        <v>1.5491029410194099</v>
      </c>
      <c r="AV3097" s="10">
        <v>0.75906044109951099</v>
      </c>
      <c r="AW3097" s="10">
        <v>26.5</v>
      </c>
      <c r="AX3097" s="10">
        <v>37.5</v>
      </c>
      <c r="AY3097" s="10">
        <v>0.9</v>
      </c>
      <c r="AZ3097" s="10">
        <v>3123</v>
      </c>
      <c r="BA3097" s="10" t="s">
        <v>11</v>
      </c>
      <c r="BQ3097" s="10">
        <v>3113</v>
      </c>
      <c r="BR3097" s="10" t="s">
        <v>688</v>
      </c>
      <c r="BS3097" s="10">
        <v>4.8000000000000001E-2</v>
      </c>
      <c r="BT3097" s="10">
        <v>6.6000000000000003E-2</v>
      </c>
      <c r="BU3097" s="10">
        <v>4.5744539764620402</v>
      </c>
      <c r="BV3097" s="10">
        <v>10.3</v>
      </c>
      <c r="BW3097" s="10">
        <v>0.58817169767504596</v>
      </c>
      <c r="BX3097" s="10">
        <v>6.3E-2</v>
      </c>
      <c r="BY3097" s="10">
        <v>8.1000000000000003E-2</v>
      </c>
      <c r="BZ3097" s="10">
        <v>5.7519663081936399</v>
      </c>
      <c r="CA3097" s="10">
        <v>10.3</v>
      </c>
      <c r="CB3097" s="10">
        <v>0.61394061351492002</v>
      </c>
      <c r="CC3097" s="10">
        <v>5.3999999999999999E-2</v>
      </c>
      <c r="CD3097" s="10">
        <v>5.7000000000000002E-2</v>
      </c>
      <c r="CE3097" s="10">
        <v>4.4011755171429696</v>
      </c>
      <c r="CF3097" s="10">
        <v>10.3</v>
      </c>
      <c r="CG3097" s="10">
        <v>0.68774464791078305</v>
      </c>
      <c r="CH3097" s="10">
        <v>3111</v>
      </c>
      <c r="CI3097" s="10" t="s">
        <v>909</v>
      </c>
      <c r="CJ3097" s="10">
        <v>0.11243157919374799</v>
      </c>
      <c r="CK3097" s="10">
        <v>0.11243157919374799</v>
      </c>
      <c r="CL3097" s="10">
        <v>9</v>
      </c>
      <c r="CM3097" s="10">
        <v>10.199999999999999</v>
      </c>
      <c r="CN3097" s="10">
        <v>0.70710678118654702</v>
      </c>
      <c r="CO3097" s="10">
        <v>0.37468486302967902</v>
      </c>
      <c r="CP3097" s="10">
        <v>0.29520625572035297</v>
      </c>
      <c r="CQ3097" s="10">
        <v>27</v>
      </c>
      <c r="CR3097" s="10">
        <v>10.199999999999999</v>
      </c>
      <c r="CS3097" s="10">
        <v>0.78549167222753602</v>
      </c>
      <c r="CT3097" s="10">
        <v>0.25357491949505601</v>
      </c>
      <c r="CU3097" s="10">
        <v>0.20206751397262299</v>
      </c>
      <c r="CV3097" s="10">
        <v>18</v>
      </c>
      <c r="CW3097" s="10">
        <v>10.4</v>
      </c>
      <c r="CX3097" s="10">
        <v>0.78205955144341899</v>
      </c>
      <c r="CY3097" s="10">
        <v>3077</v>
      </c>
      <c r="CZ3097" s="10" t="s">
        <v>315</v>
      </c>
      <c r="DA3097" s="10">
        <v>0.48127918217110399</v>
      </c>
      <c r="DB3097" s="10">
        <v>0.16636811235544299</v>
      </c>
      <c r="DC3097" s="10">
        <v>28</v>
      </c>
      <c r="DD3097" s="10">
        <v>10.5</v>
      </c>
      <c r="DE3097" s="10">
        <v>0.94512471218316296</v>
      </c>
      <c r="DF3097" s="10">
        <v>0.68599684964965901</v>
      </c>
      <c r="DG3097" s="10">
        <v>0.18021951134863901</v>
      </c>
      <c r="DH3097" s="10">
        <v>39</v>
      </c>
      <c r="DI3097" s="10">
        <v>10.5</v>
      </c>
      <c r="DJ3097" s="10">
        <v>0.96718062468489896</v>
      </c>
      <c r="DK3097" s="10">
        <v>0.79292294221884296</v>
      </c>
      <c r="DL3097" s="10">
        <v>0.168360350745097</v>
      </c>
      <c r="DM3097" s="10">
        <v>45</v>
      </c>
      <c r="DN3097" s="10">
        <v>10.4</v>
      </c>
      <c r="DO3097" s="10">
        <v>0.97819289345444305</v>
      </c>
    </row>
    <row r="3098" spans="1:119" x14ac:dyDescent="0.25">
      <c r="A3098" s="10">
        <v>3115</v>
      </c>
      <c r="R3098" s="10">
        <v>3151</v>
      </c>
      <c r="S3098" s="10" t="s">
        <v>754</v>
      </c>
      <c r="Y3098" s="10">
        <v>1.53976064109277</v>
      </c>
      <c r="Z3098" s="10">
        <v>1.7597264469631599</v>
      </c>
      <c r="AA3098" s="10">
        <v>36</v>
      </c>
      <c r="AB3098" s="10">
        <v>37.5</v>
      </c>
      <c r="AC3098" s="10">
        <v>0.65850460786851805</v>
      </c>
      <c r="AI3098" s="10">
        <v>3151</v>
      </c>
      <c r="AJ3098" s="10" t="s">
        <v>754</v>
      </c>
      <c r="AK3098" s="10">
        <v>3.3453865539899099</v>
      </c>
      <c r="AL3098" s="10">
        <v>1.25451995774622</v>
      </c>
      <c r="AM3098" s="10">
        <v>54</v>
      </c>
      <c r="AN3098" s="10">
        <v>38.200000000000003</v>
      </c>
      <c r="AO3098" s="10">
        <v>0.93632917756904499</v>
      </c>
      <c r="AP3098" s="10">
        <v>4.7504838457221501</v>
      </c>
      <c r="AQ3098" s="10">
        <v>1.7274486711716901</v>
      </c>
      <c r="AR3098" s="10">
        <v>76</v>
      </c>
      <c r="AS3098" s="10">
        <v>38.4</v>
      </c>
      <c r="AT3098" s="10">
        <v>0.93979342348843697</v>
      </c>
      <c r="AU3098" s="10">
        <v>4.1532482060015301</v>
      </c>
      <c r="AV3098" s="10">
        <v>1.3115520650531201</v>
      </c>
      <c r="AW3098" s="10">
        <v>66</v>
      </c>
      <c r="AX3098" s="10">
        <v>38.1</v>
      </c>
      <c r="AY3098" s="10">
        <v>0.95358266513414203</v>
      </c>
      <c r="AZ3098" s="10">
        <v>3124</v>
      </c>
      <c r="BA3098" s="10" t="s">
        <v>304</v>
      </c>
      <c r="BE3098" s="10">
        <v>10.8</v>
      </c>
      <c r="BF3098" s="10">
        <v>0.93</v>
      </c>
      <c r="BJ3098" s="10">
        <v>10.6</v>
      </c>
      <c r="BK3098" s="10">
        <v>0.93</v>
      </c>
      <c r="BO3098" s="10">
        <v>10.7</v>
      </c>
      <c r="BP3098" s="10">
        <v>0.93</v>
      </c>
      <c r="BQ3098" s="10">
        <v>3114</v>
      </c>
      <c r="BR3098" s="10" t="s">
        <v>297</v>
      </c>
      <c r="CH3098" s="10">
        <v>3112</v>
      </c>
      <c r="CI3098" s="10" t="s">
        <v>309</v>
      </c>
      <c r="CJ3098" s="10">
        <v>6.0000000000000001E-3</v>
      </c>
      <c r="CK3098" s="10">
        <v>1.4E-2</v>
      </c>
      <c r="CL3098" s="10">
        <v>0.85378032092381295</v>
      </c>
      <c r="CM3098" s="10">
        <v>10.3</v>
      </c>
      <c r="CN3098" s="10">
        <v>0.39391929857916802</v>
      </c>
      <c r="CO3098" s="10">
        <v>2.8000000000000001E-2</v>
      </c>
      <c r="CP3098" s="10">
        <v>1.7999999999999999E-2</v>
      </c>
      <c r="CQ3098" s="10">
        <v>1.8841222621437299</v>
      </c>
      <c r="CR3098" s="10">
        <v>10.199999999999999</v>
      </c>
      <c r="CS3098" s="10">
        <v>0.84117847537655399</v>
      </c>
      <c r="CT3098" s="10">
        <v>6.0000000000000001E-3</v>
      </c>
      <c r="CU3098" s="10">
        <v>1.4E-2</v>
      </c>
      <c r="CV3098" s="10">
        <v>0.84557089476108405</v>
      </c>
      <c r="CW3098" s="10">
        <v>10.4</v>
      </c>
      <c r="CX3098" s="10">
        <v>0.39391929857916802</v>
      </c>
      <c r="CY3098" s="10">
        <v>3078</v>
      </c>
      <c r="CZ3098" s="10" t="s">
        <v>290</v>
      </c>
    </row>
    <row r="3099" spans="1:119" x14ac:dyDescent="0.25">
      <c r="A3099" s="10">
        <v>3116</v>
      </c>
      <c r="R3099" s="10">
        <v>3152</v>
      </c>
      <c r="S3099" s="10" t="s">
        <v>755</v>
      </c>
      <c r="T3099" s="10">
        <v>2.80475673817334</v>
      </c>
      <c r="U3099" s="10">
        <v>2.6044169711609602</v>
      </c>
      <c r="V3099" s="10">
        <v>58</v>
      </c>
      <c r="W3099" s="10">
        <v>38.1</v>
      </c>
      <c r="X3099" s="10">
        <v>0.73279349162629903</v>
      </c>
      <c r="Y3099" s="10">
        <v>5.5875856142972902</v>
      </c>
      <c r="Z3099" s="10">
        <v>3.43207505896912</v>
      </c>
      <c r="AA3099" s="10">
        <v>101.5</v>
      </c>
      <c r="AB3099" s="10">
        <v>37.299999999999997</v>
      </c>
      <c r="AC3099" s="10">
        <v>0.85209631889872395</v>
      </c>
      <c r="AD3099" s="10">
        <v>5.95439556638215</v>
      </c>
      <c r="AE3099" s="10">
        <v>3.18985476770473</v>
      </c>
      <c r="AF3099" s="10">
        <v>104</v>
      </c>
      <c r="AG3099" s="10">
        <v>37.5</v>
      </c>
      <c r="AH3099" s="10">
        <v>0.88147997002878198</v>
      </c>
      <c r="AI3099" s="10">
        <v>3152</v>
      </c>
      <c r="AJ3099" s="10" t="s">
        <v>755</v>
      </c>
      <c r="AK3099" s="10">
        <v>5.7796116021150299</v>
      </c>
      <c r="AL3099" s="10">
        <v>2.1191909207755102</v>
      </c>
      <c r="AM3099" s="10">
        <v>99</v>
      </c>
      <c r="AN3099" s="10">
        <v>35.9</v>
      </c>
      <c r="AO3099" s="10">
        <v>0.93887631588660903</v>
      </c>
      <c r="AP3099" s="10">
        <v>7.2926782193281596</v>
      </c>
      <c r="AQ3099" s="10">
        <v>2.4948636013491101</v>
      </c>
      <c r="AR3099" s="10">
        <v>125</v>
      </c>
      <c r="AS3099" s="10">
        <v>35.6</v>
      </c>
      <c r="AT3099" s="10">
        <v>0.94616398495335596</v>
      </c>
      <c r="AU3099" s="10">
        <v>7.9590286405446298</v>
      </c>
      <c r="AV3099" s="10">
        <v>2.3039293433155499</v>
      </c>
      <c r="AW3099" s="10">
        <v>134</v>
      </c>
      <c r="AX3099" s="10">
        <v>35.700000000000003</v>
      </c>
      <c r="AY3099" s="10">
        <v>0.960564264414562</v>
      </c>
      <c r="AZ3099" s="10">
        <v>3125</v>
      </c>
      <c r="BA3099" s="10" t="s">
        <v>305</v>
      </c>
      <c r="BB3099" s="10">
        <v>8.8731054315836902E-2</v>
      </c>
      <c r="BC3099" s="10">
        <v>2.95770181052789E-2</v>
      </c>
      <c r="BD3099" s="10">
        <v>5</v>
      </c>
      <c r="BE3099" s="10">
        <v>10.8</v>
      </c>
      <c r="BF3099" s="10">
        <v>0.94868329805051399</v>
      </c>
      <c r="BG3099" s="10">
        <v>6.66044386968139E-2</v>
      </c>
      <c r="BH3099" s="10">
        <v>4.2384642807063402E-2</v>
      </c>
      <c r="BI3099" s="10">
        <v>4.3</v>
      </c>
      <c r="BJ3099" s="10">
        <v>10.6</v>
      </c>
      <c r="BK3099" s="10">
        <v>0.84366148773210703</v>
      </c>
      <c r="BL3099" s="10">
        <v>0.107004610892871</v>
      </c>
      <c r="BM3099" s="10">
        <v>9.4415833140768499E-2</v>
      </c>
      <c r="BN3099" s="10">
        <v>7.7</v>
      </c>
      <c r="BO3099" s="10">
        <v>10.7</v>
      </c>
      <c r="BP3099" s="10">
        <v>0.74983785536509295</v>
      </c>
      <c r="BQ3099" s="10">
        <v>3115</v>
      </c>
      <c r="BR3099" s="10" t="s">
        <v>316</v>
      </c>
      <c r="BS3099" s="10">
        <v>9.9904690580572802E-2</v>
      </c>
      <c r="BT3099" s="10">
        <v>7.4928517935429595E-2</v>
      </c>
      <c r="BU3099" s="10">
        <v>7</v>
      </c>
      <c r="BV3099" s="10">
        <v>10.3</v>
      </c>
      <c r="BW3099" s="10">
        <v>0.8</v>
      </c>
      <c r="BX3099" s="10">
        <v>0.105073663430857</v>
      </c>
      <c r="BY3099" s="10">
        <v>6.5218135922600895E-2</v>
      </c>
      <c r="BZ3099" s="10">
        <v>7</v>
      </c>
      <c r="CA3099" s="10">
        <v>10.199999999999999</v>
      </c>
      <c r="CB3099" s="10">
        <v>0.849640166198119</v>
      </c>
      <c r="CC3099" s="10">
        <v>0.107374264213473</v>
      </c>
      <c r="CD3099" s="10">
        <v>6.1356722407698801E-2</v>
      </c>
      <c r="CE3099" s="10">
        <v>7</v>
      </c>
      <c r="CF3099" s="10">
        <v>10.199999999999999</v>
      </c>
      <c r="CG3099" s="10">
        <v>0.86824314212445897</v>
      </c>
      <c r="CH3099" s="10">
        <v>3113</v>
      </c>
      <c r="CI3099" s="10" t="s">
        <v>688</v>
      </c>
      <c r="CJ3099" s="10">
        <v>3.0000000000000001E-3</v>
      </c>
      <c r="CK3099" s="10">
        <v>3.0000000000000001E-3</v>
      </c>
      <c r="CL3099" s="10">
        <v>0.23781453813428899</v>
      </c>
      <c r="CM3099" s="10">
        <v>10.3</v>
      </c>
      <c r="CN3099" s="10">
        <v>0.70710678118654802</v>
      </c>
      <c r="CO3099" s="10">
        <v>1.2E-2</v>
      </c>
      <c r="CP3099" s="10">
        <v>1.4999999999999999E-2</v>
      </c>
      <c r="CQ3099" s="10">
        <v>1.0873075006283801</v>
      </c>
      <c r="CR3099" s="10">
        <v>10.199999999999999</v>
      </c>
      <c r="CS3099" s="10">
        <v>0.62469504755442395</v>
      </c>
      <c r="CW3099" s="10">
        <v>10.4</v>
      </c>
      <c r="CX3099" s="10">
        <v>0.93</v>
      </c>
      <c r="CY3099" s="10">
        <v>3079</v>
      </c>
      <c r="CZ3099" s="10" t="s">
        <v>291</v>
      </c>
      <c r="DB3099" s="10">
        <v>-0.126</v>
      </c>
      <c r="DD3099" s="10">
        <v>10.5</v>
      </c>
      <c r="DF3099" s="10">
        <v>0.105500570532559</v>
      </c>
      <c r="DG3099" s="10">
        <v>2.7868075235015499E-2</v>
      </c>
      <c r="DH3099" s="10">
        <v>6</v>
      </c>
      <c r="DI3099" s="10">
        <v>10.5</v>
      </c>
      <c r="DJ3099" s="10">
        <v>0.96683782216876502</v>
      </c>
      <c r="DK3099" s="10">
        <v>0.135810083771324</v>
      </c>
      <c r="DL3099" s="10">
        <v>4.8190674886598797E-2</v>
      </c>
      <c r="DM3099" s="10">
        <v>8</v>
      </c>
      <c r="DN3099" s="10">
        <v>10.4</v>
      </c>
      <c r="DO3099" s="10">
        <v>0.94242774548124697</v>
      </c>
    </row>
    <row r="3100" spans="1:119" x14ac:dyDescent="0.25">
      <c r="A3100" s="10">
        <v>3117</v>
      </c>
      <c r="R3100" s="10">
        <v>3153</v>
      </c>
      <c r="S3100" s="10" t="s">
        <v>756</v>
      </c>
      <c r="Y3100" s="10">
        <v>0.111968489652934</v>
      </c>
      <c r="Z3100" s="10">
        <v>0.205275564363712</v>
      </c>
      <c r="AA3100" s="10">
        <v>3.6</v>
      </c>
      <c r="AB3100" s="10">
        <v>37.5</v>
      </c>
      <c r="AC3100" s="10">
        <v>0.47885213068057297</v>
      </c>
      <c r="AI3100" s="10">
        <v>3153</v>
      </c>
      <c r="AJ3100" s="10" t="s">
        <v>756</v>
      </c>
      <c r="AK3100" s="10">
        <v>3.3895262748649699</v>
      </c>
      <c r="AL3100" s="10">
        <v>1.12984209162166</v>
      </c>
      <c r="AM3100" s="10">
        <v>54</v>
      </c>
      <c r="AN3100" s="10">
        <v>38.200000000000003</v>
      </c>
      <c r="AO3100" s="10">
        <v>0.94868329805051399</v>
      </c>
      <c r="AP3100" s="10">
        <v>4.7400293827699098</v>
      </c>
      <c r="AQ3100" s="10">
        <v>1.93910292931496</v>
      </c>
      <c r="AR3100" s="10">
        <v>77</v>
      </c>
      <c r="AS3100" s="10">
        <v>38.4</v>
      </c>
      <c r="AT3100" s="10">
        <v>0.92554695620567695</v>
      </c>
      <c r="AU3100" s="10">
        <v>4.2161762091227697</v>
      </c>
      <c r="AV3100" s="10">
        <v>1.3314240660387699</v>
      </c>
      <c r="AW3100" s="10">
        <v>67</v>
      </c>
      <c r="AX3100" s="10">
        <v>38.1</v>
      </c>
      <c r="AY3100" s="10">
        <v>0.95358266513414203</v>
      </c>
      <c r="AZ3100" s="10">
        <v>3126</v>
      </c>
      <c r="BA3100" s="10" t="s">
        <v>315</v>
      </c>
      <c r="BB3100" s="10">
        <v>6.7777718512454094E-2</v>
      </c>
      <c r="BC3100" s="10">
        <v>6.9771180821643797E-2</v>
      </c>
      <c r="BD3100" s="10">
        <v>5.2</v>
      </c>
      <c r="BE3100" s="10">
        <v>10.8</v>
      </c>
      <c r="BF3100" s="10">
        <v>0.69678568426324905</v>
      </c>
      <c r="BG3100" s="10">
        <v>0.107236284808275</v>
      </c>
      <c r="BH3100" s="10">
        <v>6.3929323635702404E-2</v>
      </c>
      <c r="BI3100" s="10">
        <v>6.8</v>
      </c>
      <c r="BJ3100" s="10">
        <v>10.6</v>
      </c>
      <c r="BK3100" s="10">
        <v>0.85894697420856303</v>
      </c>
      <c r="BL3100" s="10">
        <v>0.138150706455369</v>
      </c>
      <c r="BM3100" s="10">
        <v>6.33190737920441E-2</v>
      </c>
      <c r="BN3100" s="10">
        <v>8.1999999999999993</v>
      </c>
      <c r="BO3100" s="10">
        <v>10.7</v>
      </c>
      <c r="BP3100" s="10">
        <v>0.90906482289428403</v>
      </c>
      <c r="BQ3100" s="10">
        <v>3116</v>
      </c>
      <c r="BR3100" s="10" t="s">
        <v>294</v>
      </c>
      <c r="BS3100" s="10">
        <v>0.15430609268416001</v>
      </c>
      <c r="BT3100" s="10">
        <v>8.9535634026611396E-2</v>
      </c>
      <c r="BU3100" s="10">
        <v>10</v>
      </c>
      <c r="BV3100" s="10">
        <v>10.3</v>
      </c>
      <c r="BW3100" s="10">
        <v>0.86493848688154695</v>
      </c>
      <c r="BX3100" s="10">
        <v>0.28953580786586602</v>
      </c>
      <c r="BY3100" s="10">
        <v>0.13888302978931799</v>
      </c>
      <c r="BZ3100" s="10">
        <v>18</v>
      </c>
      <c r="CA3100" s="10">
        <v>10.3</v>
      </c>
      <c r="CB3100" s="10">
        <v>0.90163741430093503</v>
      </c>
      <c r="CC3100" s="10">
        <v>0.32017668109915698</v>
      </c>
      <c r="CD3100" s="10">
        <v>0.157463941524176</v>
      </c>
      <c r="CE3100" s="10">
        <v>20</v>
      </c>
      <c r="CF3100" s="10">
        <v>10.3</v>
      </c>
      <c r="CG3100" s="10">
        <v>0.89734996612057805</v>
      </c>
      <c r="CH3100" s="10">
        <v>3114</v>
      </c>
      <c r="CI3100" s="10" t="s">
        <v>297</v>
      </c>
      <c r="CM3100" s="10">
        <v>10.3</v>
      </c>
      <c r="CN3100" s="10">
        <v>0.93</v>
      </c>
      <c r="CO3100" s="10">
        <v>3.9E-2</v>
      </c>
      <c r="CP3100" s="10">
        <v>3.9E-2</v>
      </c>
      <c r="CQ3100" s="10">
        <v>3.12189869178248</v>
      </c>
      <c r="CR3100" s="10">
        <v>10.199999999999999</v>
      </c>
      <c r="CS3100" s="10">
        <v>0.70710678118654802</v>
      </c>
      <c r="CT3100" s="10">
        <v>179.4</v>
      </c>
      <c r="CU3100" s="10">
        <v>173.1</v>
      </c>
      <c r="CV3100" s="10">
        <v>13839.471544576299</v>
      </c>
      <c r="CW3100" s="10">
        <v>10.4</v>
      </c>
      <c r="CX3100" s="10">
        <v>0.71962951124561703</v>
      </c>
      <c r="CY3100" s="10">
        <v>3080</v>
      </c>
      <c r="CZ3100" s="10" t="s">
        <v>307</v>
      </c>
      <c r="DA3100" s="10">
        <v>0.13530780908728099</v>
      </c>
      <c r="DB3100" s="10">
        <v>5.4123123634912403E-2</v>
      </c>
      <c r="DC3100" s="10">
        <v>8</v>
      </c>
      <c r="DD3100" s="10">
        <v>10.5</v>
      </c>
      <c r="DE3100" s="10">
        <v>0.93</v>
      </c>
      <c r="DF3100" s="10">
        <v>0.13530780908728099</v>
      </c>
      <c r="DG3100" s="10">
        <v>5.4123123634912403E-2</v>
      </c>
      <c r="DH3100" s="10">
        <v>8</v>
      </c>
      <c r="DI3100" s="10">
        <v>10.5</v>
      </c>
      <c r="DJ3100" s="10">
        <v>0.93</v>
      </c>
      <c r="DK3100" s="10">
        <v>0.134019163286449</v>
      </c>
      <c r="DL3100" s="10">
        <v>5.3607665314579597E-2</v>
      </c>
      <c r="DM3100" s="10">
        <v>8</v>
      </c>
      <c r="DN3100" s="10">
        <v>10.4</v>
      </c>
      <c r="DO3100" s="10">
        <v>0.93</v>
      </c>
    </row>
    <row r="3101" spans="1:119" x14ac:dyDescent="0.25">
      <c r="A3101" s="10">
        <v>3118</v>
      </c>
      <c r="R3101" s="10">
        <v>3154</v>
      </c>
      <c r="S3101" s="10" t="s">
        <v>757</v>
      </c>
      <c r="T3101" s="10">
        <v>2.4159495333496301</v>
      </c>
      <c r="U3101" s="10">
        <v>1.61063302223309</v>
      </c>
      <c r="V3101" s="10">
        <v>44</v>
      </c>
      <c r="W3101" s="10">
        <v>38.1</v>
      </c>
      <c r="X3101" s="10">
        <v>0.83205029433784405</v>
      </c>
      <c r="Y3101" s="10">
        <v>4.66914740841806</v>
      </c>
      <c r="Z3101" s="10">
        <v>2.5028312684763501</v>
      </c>
      <c r="AA3101" s="10">
        <v>82</v>
      </c>
      <c r="AB3101" s="10">
        <v>37.299999999999997</v>
      </c>
      <c r="AC3101" s="10">
        <v>0.88136190189505303</v>
      </c>
      <c r="AD3101" s="10">
        <v>4.8248012420243498</v>
      </c>
      <c r="AE3101" s="10">
        <v>2.0977396704453701</v>
      </c>
      <c r="AF3101" s="10">
        <v>81</v>
      </c>
      <c r="AG3101" s="10">
        <v>37.5</v>
      </c>
      <c r="AH3101" s="10">
        <v>0.91707005625323501</v>
      </c>
      <c r="AI3101" s="10">
        <v>3154</v>
      </c>
      <c r="AJ3101" s="10" t="s">
        <v>757</v>
      </c>
      <c r="AK3101" s="10">
        <v>4.1292803610314497</v>
      </c>
      <c r="AL3101" s="10">
        <v>1.37642678701048</v>
      </c>
      <c r="AM3101" s="10">
        <v>70</v>
      </c>
      <c r="AN3101" s="10">
        <v>35.9</v>
      </c>
      <c r="AO3101" s="10">
        <v>0.94868329805051399</v>
      </c>
      <c r="AP3101" s="10">
        <v>5.2617208346836204</v>
      </c>
      <c r="AQ3101" s="10">
        <v>1.55902839546181</v>
      </c>
      <c r="AR3101" s="10">
        <v>89</v>
      </c>
      <c r="AS3101" s="10">
        <v>35.6</v>
      </c>
      <c r="AT3101" s="10">
        <v>0.958798112708387</v>
      </c>
      <c r="AU3101" s="10">
        <v>5.7671425059850598</v>
      </c>
      <c r="AV3101" s="10">
        <v>1.64775500171002</v>
      </c>
      <c r="AW3101" s="10">
        <v>97</v>
      </c>
      <c r="AX3101" s="10">
        <v>35.700000000000003</v>
      </c>
      <c r="AY3101" s="10">
        <v>0.96152394764082305</v>
      </c>
      <c r="AZ3101" s="10">
        <v>3127</v>
      </c>
      <c r="BA3101" s="10" t="s">
        <v>290</v>
      </c>
      <c r="BB3101" s="10">
        <v>0.19462085197346601</v>
      </c>
      <c r="BC3101" s="10">
        <v>0.22983795852104499</v>
      </c>
      <c r="BD3101" s="10">
        <v>16.100000000000001</v>
      </c>
      <c r="BE3101" s="10">
        <v>10.8</v>
      </c>
      <c r="BF3101" s="10">
        <v>0.64621808877844</v>
      </c>
      <c r="BG3101" s="10">
        <v>0.311717190577815</v>
      </c>
      <c r="BH3101" s="10">
        <v>0.21418604505960301</v>
      </c>
      <c r="BI3101" s="10">
        <v>20.6</v>
      </c>
      <c r="BJ3101" s="10">
        <v>10.6</v>
      </c>
      <c r="BK3101" s="10">
        <v>0.82418942980003396</v>
      </c>
      <c r="BL3101" s="10">
        <v>0.27151116579712098</v>
      </c>
      <c r="BM3101" s="10">
        <v>0.33099956729199698</v>
      </c>
      <c r="BN3101" s="10">
        <v>23.1</v>
      </c>
      <c r="BO3101" s="10">
        <v>10.7</v>
      </c>
      <c r="BP3101" s="10">
        <v>0.63420740648523999</v>
      </c>
      <c r="BQ3101" s="10">
        <v>3117</v>
      </c>
      <c r="BR3101" s="10" t="s">
        <v>721</v>
      </c>
      <c r="BS3101" s="10">
        <v>0.62014804700813997</v>
      </c>
      <c r="BT3101" s="10">
        <v>0.15785586651116301</v>
      </c>
      <c r="BU3101" s="10">
        <v>9.8000000000000007</v>
      </c>
      <c r="BV3101" s="10">
        <v>37.700000000000003</v>
      </c>
      <c r="BW3101" s="10">
        <v>0.96909717392294203</v>
      </c>
      <c r="BX3101" s="10">
        <v>2.2321365881348298</v>
      </c>
      <c r="BY3101" s="10">
        <v>0.39750377596921599</v>
      </c>
      <c r="BZ3101" s="10">
        <v>35</v>
      </c>
      <c r="CA3101" s="10">
        <v>37.4</v>
      </c>
      <c r="CB3101" s="10">
        <v>0.98451081743900604</v>
      </c>
      <c r="CC3101" s="10">
        <v>0.78622613664834795</v>
      </c>
      <c r="CD3101" s="10">
        <v>0.129242652599729</v>
      </c>
      <c r="CE3101" s="10">
        <v>12.3</v>
      </c>
      <c r="CF3101" s="10">
        <v>37.4</v>
      </c>
      <c r="CG3101" s="10">
        <v>0.98675681848146402</v>
      </c>
      <c r="CH3101" s="10">
        <v>3115</v>
      </c>
      <c r="CI3101" s="10" t="s">
        <v>316</v>
      </c>
      <c r="CJ3101" s="10">
        <v>7.1999999999999995E-2</v>
      </c>
      <c r="CK3101" s="10">
        <v>0.02</v>
      </c>
      <c r="CL3101" s="10">
        <v>4.2297227940819404</v>
      </c>
      <c r="CM3101" s="10">
        <v>10.199999999999999</v>
      </c>
      <c r="CN3101" s="10">
        <v>0.96351790962994099</v>
      </c>
      <c r="CO3101" s="10">
        <v>0.104</v>
      </c>
      <c r="CP3101" s="10">
        <v>5.3999999999999999E-2</v>
      </c>
      <c r="CQ3101" s="10">
        <v>6.6329404499965197</v>
      </c>
      <c r="CR3101" s="10">
        <v>10.199999999999999</v>
      </c>
      <c r="CS3101" s="10">
        <v>0.88749607680174003</v>
      </c>
      <c r="CT3101" s="10">
        <v>5.8000000000000003E-2</v>
      </c>
      <c r="CU3101" s="10">
        <v>1.6E-2</v>
      </c>
      <c r="CV3101" s="10">
        <v>3.3401065307982098</v>
      </c>
      <c r="CW3101" s="10">
        <v>10.4</v>
      </c>
      <c r="CX3101" s="10">
        <v>0.96399261820607396</v>
      </c>
      <c r="CY3101" s="10">
        <v>3081</v>
      </c>
      <c r="CZ3101" s="10" t="s">
        <v>292</v>
      </c>
      <c r="DA3101" s="10">
        <v>0.46293826194083798</v>
      </c>
      <c r="DB3101" s="10">
        <v>0.16372206824737001</v>
      </c>
      <c r="DC3101" s="10">
        <v>27</v>
      </c>
      <c r="DD3101" s="10">
        <v>10.5</v>
      </c>
      <c r="DE3101" s="10">
        <v>0.94277788412599695</v>
      </c>
      <c r="DF3101" s="10">
        <v>0.63203809201799099</v>
      </c>
      <c r="DG3101" s="10">
        <v>0.17082110595080799</v>
      </c>
      <c r="DH3101" s="10">
        <v>36</v>
      </c>
      <c r="DI3101" s="10">
        <v>10.5</v>
      </c>
      <c r="DJ3101" s="10">
        <v>0.96536339302826601</v>
      </c>
      <c r="DK3101" s="10">
        <v>0.80943359462715503</v>
      </c>
      <c r="DL3101" s="10">
        <v>0.17724823240010701</v>
      </c>
      <c r="DM3101" s="10">
        <v>46</v>
      </c>
      <c r="DN3101" s="10">
        <v>10.4</v>
      </c>
      <c r="DO3101" s="10">
        <v>0.97685347773644304</v>
      </c>
    </row>
    <row r="3102" spans="1:119" x14ac:dyDescent="0.25">
      <c r="A3102" s="10">
        <v>3119</v>
      </c>
      <c r="R3102" s="10">
        <v>3155</v>
      </c>
      <c r="S3102" s="10" t="s">
        <v>11</v>
      </c>
      <c r="AI3102" s="10">
        <v>3155</v>
      </c>
      <c r="AJ3102" s="10" t="s">
        <v>11</v>
      </c>
      <c r="AZ3102" s="10">
        <v>3128</v>
      </c>
      <c r="BA3102" s="10" t="s">
        <v>291</v>
      </c>
      <c r="BB3102" s="10">
        <v>0.33565634426556401</v>
      </c>
      <c r="BC3102" s="10">
        <v>0.40694618729541698</v>
      </c>
      <c r="BD3102" s="10">
        <v>28.2</v>
      </c>
      <c r="BE3102" s="10">
        <v>10.8</v>
      </c>
      <c r="BF3102" s="10">
        <v>0.63629918806451602</v>
      </c>
      <c r="BG3102" s="10">
        <v>0.59480001558274198</v>
      </c>
      <c r="BH3102" s="10">
        <v>0.26196968195341003</v>
      </c>
      <c r="BI3102" s="10">
        <v>35.4</v>
      </c>
      <c r="BJ3102" s="10">
        <v>10.6</v>
      </c>
      <c r="BK3102" s="10">
        <v>0.91516882291517299</v>
      </c>
      <c r="BL3102" s="10">
        <v>0.64019626260089502</v>
      </c>
      <c r="BM3102" s="10">
        <v>0.44275255544360997</v>
      </c>
      <c r="BN3102" s="10">
        <v>42</v>
      </c>
      <c r="BO3102" s="10">
        <v>10.7</v>
      </c>
      <c r="BP3102" s="10">
        <v>0.82246881296577401</v>
      </c>
      <c r="BQ3102" s="10">
        <v>3118</v>
      </c>
      <c r="BR3102" s="10" t="s">
        <v>722</v>
      </c>
      <c r="BS3102" s="10">
        <v>1.53781311091747</v>
      </c>
      <c r="BT3102" s="10">
        <v>0.93977467889400901</v>
      </c>
      <c r="BU3102" s="10">
        <v>27.6</v>
      </c>
      <c r="BV3102" s="10">
        <v>37.700000000000003</v>
      </c>
      <c r="BW3102" s="10">
        <v>0.85328183365195898</v>
      </c>
      <c r="BX3102" s="10">
        <v>2.0223231922491101</v>
      </c>
      <c r="BY3102" s="10">
        <v>1.0250131248385901</v>
      </c>
      <c r="BZ3102" s="10">
        <v>35</v>
      </c>
      <c r="CA3102" s="10">
        <v>37.4</v>
      </c>
      <c r="CB3102" s="10">
        <v>0.89197008360079999</v>
      </c>
      <c r="CC3102" s="10">
        <v>2.3618445114163902</v>
      </c>
      <c r="CD3102" s="10">
        <v>1.0657103283220299</v>
      </c>
      <c r="CE3102" s="10">
        <v>40</v>
      </c>
      <c r="CF3102" s="10">
        <v>37.4</v>
      </c>
      <c r="CG3102" s="10">
        <v>0.91150505645073199</v>
      </c>
      <c r="CH3102" s="10">
        <v>3116</v>
      </c>
      <c r="CI3102" s="10" t="s">
        <v>294</v>
      </c>
      <c r="CJ3102" s="10">
        <v>0.111316944526793</v>
      </c>
      <c r="CK3102" s="10">
        <v>5.6601836200064197E-2</v>
      </c>
      <c r="CL3102" s="10">
        <v>7</v>
      </c>
      <c r="CM3102" s="10">
        <v>10.3</v>
      </c>
      <c r="CN3102" s="10">
        <v>0.89138513020680399</v>
      </c>
      <c r="CO3102" s="10">
        <v>0.19944139138799499</v>
      </c>
      <c r="CP3102" s="10">
        <v>7.1891664337533107E-2</v>
      </c>
      <c r="CQ3102" s="10">
        <v>12</v>
      </c>
      <c r="CR3102" s="10">
        <v>10.199999999999999</v>
      </c>
      <c r="CS3102" s="10">
        <v>0.94074788403114795</v>
      </c>
      <c r="CT3102" s="10">
        <v>0.22254701514112599</v>
      </c>
      <c r="CU3102" s="10">
        <v>7.2869376639129693E-2</v>
      </c>
      <c r="CV3102" s="10">
        <v>13</v>
      </c>
      <c r="CW3102" s="10">
        <v>10.4</v>
      </c>
      <c r="CX3102" s="10">
        <v>0.95035191641329098</v>
      </c>
      <c r="CY3102" s="10">
        <v>3082</v>
      </c>
      <c r="CZ3102" s="10" t="s">
        <v>294</v>
      </c>
      <c r="DA3102" s="10">
        <v>3.9736326774489503E-2</v>
      </c>
      <c r="DB3102" s="10">
        <v>4.6748619734693396E-3</v>
      </c>
      <c r="DC3102" s="10">
        <v>2.2000000000000002</v>
      </c>
      <c r="DD3102" s="10">
        <v>10.5</v>
      </c>
      <c r="DE3102" s="10">
        <v>0.99315060432287605</v>
      </c>
      <c r="DF3102" s="10">
        <v>6.3263549353709703E-2</v>
      </c>
      <c r="DG3102" s="10">
        <v>7.0292832615232899E-3</v>
      </c>
      <c r="DH3102" s="10">
        <v>3.5</v>
      </c>
      <c r="DI3102" s="10">
        <v>10.5</v>
      </c>
      <c r="DJ3102" s="10">
        <v>0.99388373467361901</v>
      </c>
      <c r="DK3102" s="10">
        <v>3.58063082056371E-2</v>
      </c>
      <c r="DL3102" s="10">
        <v>3.9784786895152302E-3</v>
      </c>
      <c r="DM3102" s="10">
        <v>2</v>
      </c>
      <c r="DN3102" s="10">
        <v>10.4</v>
      </c>
      <c r="DO3102" s="10">
        <v>0.99388373467361901</v>
      </c>
    </row>
    <row r="3103" spans="1:119" x14ac:dyDescent="0.25">
      <c r="A3103" s="10">
        <v>3120</v>
      </c>
      <c r="R3103" s="10">
        <v>3156</v>
      </c>
      <c r="S3103" s="10" t="s">
        <v>304</v>
      </c>
      <c r="T3103" s="10">
        <v>0.14985689173341299</v>
      </c>
      <c r="U3103" s="10">
        <v>4.9952297244470902E-2</v>
      </c>
      <c r="V3103" s="10">
        <v>8</v>
      </c>
      <c r="W3103" s="10">
        <v>11.4</v>
      </c>
      <c r="X3103" s="10">
        <v>0.94868329805051399</v>
      </c>
      <c r="Y3103" s="10">
        <v>0.27828038300187302</v>
      </c>
      <c r="Z3103" s="10">
        <v>0.17696470957886101</v>
      </c>
      <c r="AA3103" s="10">
        <v>17</v>
      </c>
      <c r="AB3103" s="10">
        <v>11.2</v>
      </c>
      <c r="AC3103" s="10">
        <v>0.84383011573699396</v>
      </c>
      <c r="AD3103" s="10">
        <v>0.40327457689881602</v>
      </c>
      <c r="AE3103" s="10">
        <v>0.23265840974931701</v>
      </c>
      <c r="AF3103" s="10">
        <v>24</v>
      </c>
      <c r="AG3103" s="10">
        <v>11.2</v>
      </c>
      <c r="AH3103" s="10">
        <v>0.86618558604859996</v>
      </c>
      <c r="AI3103" s="10">
        <v>3156</v>
      </c>
      <c r="AJ3103" s="10" t="s">
        <v>304</v>
      </c>
      <c r="AK3103" s="10">
        <v>0.39972239576931101</v>
      </c>
      <c r="AL3103" s="10">
        <v>0.110268247108775</v>
      </c>
      <c r="AM3103" s="10">
        <v>21</v>
      </c>
      <c r="AN3103" s="10">
        <v>11.4</v>
      </c>
      <c r="AO3103" s="10">
        <v>0.96399261820607396</v>
      </c>
      <c r="AP3103" s="10">
        <v>0.59745700709153704</v>
      </c>
      <c r="AQ3103" s="10">
        <v>0.16851351482068999</v>
      </c>
      <c r="AR3103" s="10">
        <v>32</v>
      </c>
      <c r="AS3103" s="10">
        <v>11.2</v>
      </c>
      <c r="AT3103" s="10">
        <v>0.96244967598640396</v>
      </c>
      <c r="AU3103" s="10">
        <v>0.63703608025540404</v>
      </c>
      <c r="AV3103" s="10">
        <v>0.17091211909291301</v>
      </c>
      <c r="AW3103" s="10">
        <v>34</v>
      </c>
      <c r="AX3103" s="10">
        <v>11.2</v>
      </c>
      <c r="AY3103" s="10">
        <v>0.96584283723466802</v>
      </c>
      <c r="AZ3103" s="10">
        <v>3129</v>
      </c>
      <c r="BA3103" s="10" t="s">
        <v>292</v>
      </c>
      <c r="BQ3103" s="10">
        <v>3119</v>
      </c>
      <c r="BR3103" s="10" t="s">
        <v>723</v>
      </c>
      <c r="CH3103" s="10">
        <v>3117</v>
      </c>
      <c r="CI3103" s="10" t="s">
        <v>721</v>
      </c>
      <c r="CJ3103" s="10">
        <v>0.21</v>
      </c>
      <c r="CK3103" s="10">
        <v>0.21191430010321499</v>
      </c>
      <c r="CL3103" s="10">
        <v>5</v>
      </c>
      <c r="CM3103" s="10">
        <v>37.6</v>
      </c>
      <c r="CN3103" s="10">
        <v>0.75925660236529702</v>
      </c>
      <c r="CO3103" s="10">
        <v>0.41</v>
      </c>
      <c r="CP3103" s="10">
        <v>0.14306928011434999</v>
      </c>
      <c r="CQ3103" s="10">
        <v>7.8</v>
      </c>
      <c r="CR3103" s="10">
        <v>37.700000000000003</v>
      </c>
      <c r="CS3103" s="10">
        <v>0.95973740700827104</v>
      </c>
      <c r="CT3103" s="10">
        <v>0.36</v>
      </c>
      <c r="CU3103" s="10">
        <v>0.206888135165362</v>
      </c>
      <c r="CV3103" s="10">
        <v>6.7</v>
      </c>
      <c r="CW3103" s="10">
        <v>38</v>
      </c>
      <c r="CX3103" s="10">
        <v>0.88311571945741096</v>
      </c>
      <c r="CY3103" s="10">
        <v>3083</v>
      </c>
      <c r="CZ3103" s="10" t="s">
        <v>308</v>
      </c>
      <c r="DA3103" s="10">
        <v>8.0000000000000002E-3</v>
      </c>
      <c r="DB3103" s="10">
        <v>4.0000000000000001E-3</v>
      </c>
      <c r="DC3103" s="10">
        <v>0.49180740904221198</v>
      </c>
      <c r="DD3103" s="10">
        <v>10.5</v>
      </c>
      <c r="DE3103" s="10">
        <v>0.89442719099991597</v>
      </c>
      <c r="DF3103" s="10">
        <v>8.0000000000000002E-3</v>
      </c>
      <c r="DG3103" s="10">
        <v>4.0000000000000001E-3</v>
      </c>
      <c r="DH3103" s="10">
        <v>0.49180740904221198</v>
      </c>
      <c r="DI3103" s="10">
        <v>10.5</v>
      </c>
      <c r="DJ3103" s="10">
        <v>0.89442719099991597</v>
      </c>
      <c r="DK3103" s="10">
        <v>8.0000000000000002E-3</v>
      </c>
      <c r="DL3103" s="10">
        <v>4.0000000000000001E-3</v>
      </c>
      <c r="DM3103" s="10">
        <v>0.49653632643684797</v>
      </c>
      <c r="DN3103" s="10">
        <v>10.4</v>
      </c>
      <c r="DO3103" s="10">
        <v>0.89442719099991597</v>
      </c>
    </row>
    <row r="3104" spans="1:119" x14ac:dyDescent="0.25">
      <c r="A3104" s="10">
        <v>3121</v>
      </c>
      <c r="R3104" s="10">
        <v>3157</v>
      </c>
      <c r="S3104" s="10" t="s">
        <v>288</v>
      </c>
      <c r="T3104" s="10">
        <v>3.28582971608039E-2</v>
      </c>
      <c r="U3104" s="10">
        <v>2.1905531440535898E-2</v>
      </c>
      <c r="V3104" s="10">
        <v>2</v>
      </c>
      <c r="W3104" s="10">
        <v>11.4</v>
      </c>
      <c r="X3104" s="10">
        <v>0.83205029433784405</v>
      </c>
      <c r="Y3104" s="10">
        <v>3.6159859545623903E-2</v>
      </c>
      <c r="Z3104" s="10">
        <v>1.4062167601076E-2</v>
      </c>
      <c r="AA3104" s="10">
        <v>2</v>
      </c>
      <c r="AB3104" s="10">
        <v>11.2</v>
      </c>
      <c r="AC3104" s="10">
        <v>0.93200467154129596</v>
      </c>
      <c r="AD3104" s="10">
        <v>5.4034471755824799E-2</v>
      </c>
      <c r="AE3104" s="10">
        <v>2.1613788702329901E-2</v>
      </c>
      <c r="AF3104" s="10">
        <v>3</v>
      </c>
      <c r="AG3104" s="10">
        <v>11.2</v>
      </c>
      <c r="AH3104" s="10">
        <v>0.92847669088525897</v>
      </c>
      <c r="AI3104" s="10">
        <v>3157</v>
      </c>
      <c r="AJ3104" s="10" t="s">
        <v>288</v>
      </c>
      <c r="AK3104" s="10">
        <v>0.154456635638237</v>
      </c>
      <c r="AL3104" s="10">
        <v>3.3097850493907899E-2</v>
      </c>
      <c r="AM3104" s="10">
        <v>8</v>
      </c>
      <c r="AN3104" s="10">
        <v>11.4</v>
      </c>
      <c r="AO3104" s="10">
        <v>0.97780241407740998</v>
      </c>
      <c r="AP3104" s="10">
        <v>0.17120028756266301</v>
      </c>
      <c r="AQ3104" s="10">
        <v>3.4240057512532597E-2</v>
      </c>
      <c r="AR3104" s="10">
        <v>9</v>
      </c>
      <c r="AS3104" s="10">
        <v>11.2</v>
      </c>
      <c r="AT3104" s="10">
        <v>0.98058067569092</v>
      </c>
      <c r="AU3104" s="10">
        <v>0.170715228863314</v>
      </c>
      <c r="AV3104" s="10">
        <v>3.6581834756424403E-2</v>
      </c>
      <c r="AW3104" s="10">
        <v>9</v>
      </c>
      <c r="AX3104" s="10">
        <v>11.2</v>
      </c>
      <c r="AY3104" s="10">
        <v>0.97780241407740998</v>
      </c>
      <c r="AZ3104" s="10">
        <v>3130</v>
      </c>
      <c r="BA3104" s="10" t="s">
        <v>294</v>
      </c>
      <c r="BB3104" s="10">
        <v>1.46658014972991E-2</v>
      </c>
      <c r="BC3104" s="10">
        <v>3.0309323094418202E-2</v>
      </c>
      <c r="BD3104" s="10">
        <v>1.8</v>
      </c>
      <c r="BE3104" s="10">
        <v>10.8</v>
      </c>
      <c r="BF3104" s="10">
        <v>0.43556092810428099</v>
      </c>
      <c r="BG3104" s="10">
        <v>2.9923425283645E-2</v>
      </c>
      <c r="BH3104" s="10">
        <v>7.1068135048656902E-2</v>
      </c>
      <c r="BI3104" s="10">
        <v>4.2</v>
      </c>
      <c r="BJ3104" s="10">
        <v>10.6</v>
      </c>
      <c r="BK3104" s="10">
        <v>0.38805700005813298</v>
      </c>
      <c r="BL3104" s="10">
        <v>1.2089024800252699E-2</v>
      </c>
      <c r="BM3104" s="10">
        <v>1.8666876529801899E-2</v>
      </c>
      <c r="BN3104" s="10">
        <v>1.2</v>
      </c>
      <c r="BO3104" s="10">
        <v>10.7</v>
      </c>
      <c r="BP3104" s="10">
        <v>0.54358268868115101</v>
      </c>
      <c r="BQ3104" s="10">
        <v>3120</v>
      </c>
      <c r="BR3104" s="10" t="s">
        <v>724</v>
      </c>
      <c r="BS3104" s="10">
        <v>0.58126261675693802</v>
      </c>
      <c r="BT3104" s="10">
        <v>7.5348857727751406E-2</v>
      </c>
      <c r="BU3104" s="10">
        <v>9</v>
      </c>
      <c r="BV3104" s="10">
        <v>37.6</v>
      </c>
      <c r="BW3104" s="10">
        <v>0.99170250666218795</v>
      </c>
      <c r="BX3104" s="10">
        <v>0.71075485889413703</v>
      </c>
      <c r="BY3104" s="10">
        <v>5.07682042067241E-2</v>
      </c>
      <c r="BZ3104" s="10">
        <v>11</v>
      </c>
      <c r="CA3104" s="10">
        <v>37.4</v>
      </c>
      <c r="CB3104" s="10">
        <v>0.99745869983073498</v>
      </c>
      <c r="CC3104" s="10">
        <v>0.81846813893334802</v>
      </c>
      <c r="CD3104" s="10">
        <v>8.3234048027119895E-2</v>
      </c>
      <c r="CE3104" s="10">
        <v>12.7</v>
      </c>
      <c r="CF3104" s="10">
        <v>37.4</v>
      </c>
      <c r="CG3104" s="10">
        <v>0.99486883729062403</v>
      </c>
      <c r="CH3104" s="10">
        <v>3118</v>
      </c>
      <c r="CI3104" s="10" t="s">
        <v>722</v>
      </c>
      <c r="CJ3104" s="10">
        <v>0.73</v>
      </c>
      <c r="CK3104" s="10">
        <v>0.58262660569650204</v>
      </c>
      <c r="CL3104" s="10">
        <v>16</v>
      </c>
      <c r="CM3104" s="10">
        <v>37.6</v>
      </c>
      <c r="CN3104" s="10">
        <v>0.82907212882567605</v>
      </c>
      <c r="CO3104" s="10">
        <v>1.22</v>
      </c>
      <c r="CP3104" s="10">
        <v>0.89817082223246303</v>
      </c>
      <c r="CQ3104" s="10">
        <v>24.6</v>
      </c>
      <c r="CR3104" s="10">
        <v>37.700000000000003</v>
      </c>
      <c r="CS3104" s="10">
        <v>0.82907212882567605</v>
      </c>
      <c r="CT3104" s="10">
        <v>1.18</v>
      </c>
      <c r="CU3104" s="10">
        <v>0.71369395567651805</v>
      </c>
      <c r="CV3104" s="10">
        <v>21.2</v>
      </c>
      <c r="CW3104" s="10">
        <v>38</v>
      </c>
      <c r="CX3104" s="10">
        <v>0.85929288440970697</v>
      </c>
      <c r="CY3104" s="10">
        <v>3364</v>
      </c>
      <c r="CZ3104" s="10" t="s">
        <v>301</v>
      </c>
    </row>
    <row r="3105" spans="1:119" x14ac:dyDescent="0.25">
      <c r="A3105" s="10">
        <v>3122</v>
      </c>
      <c r="R3105" s="10">
        <v>3158</v>
      </c>
      <c r="S3105" s="10" t="s">
        <v>289</v>
      </c>
      <c r="T3105" s="10">
        <v>5.1400489812269003E-2</v>
      </c>
      <c r="U3105" s="10">
        <v>5.9967238114314002E-2</v>
      </c>
      <c r="V3105" s="10">
        <v>4</v>
      </c>
      <c r="W3105" s="10">
        <v>11.4</v>
      </c>
      <c r="X3105" s="10">
        <v>0.65079137345596805</v>
      </c>
      <c r="Y3105" s="10">
        <v>0.103301996063231</v>
      </c>
      <c r="Z3105" s="10">
        <v>8.8138400310830103E-2</v>
      </c>
      <c r="AA3105" s="10">
        <v>7</v>
      </c>
      <c r="AB3105" s="10">
        <v>11.2</v>
      </c>
      <c r="AC3105" s="10">
        <v>0.76073259228229795</v>
      </c>
      <c r="AD3105" s="10">
        <v>0.14354074578793799</v>
      </c>
      <c r="AE3105" s="10">
        <v>0.13049158707994399</v>
      </c>
      <c r="AF3105" s="10">
        <v>10</v>
      </c>
      <c r="AG3105" s="10">
        <v>11.2</v>
      </c>
      <c r="AH3105" s="10">
        <v>0.73994007339594403</v>
      </c>
      <c r="AI3105" s="10">
        <v>3158</v>
      </c>
      <c r="AJ3105" s="10" t="s">
        <v>289</v>
      </c>
      <c r="AK3105" s="10">
        <v>0.38825166813320899</v>
      </c>
      <c r="AL3105" s="10">
        <v>0.145594375549953</v>
      </c>
      <c r="AM3105" s="10">
        <v>21</v>
      </c>
      <c r="AN3105" s="10">
        <v>11.4</v>
      </c>
      <c r="AO3105" s="10">
        <v>0.93632917756904499</v>
      </c>
      <c r="AP3105" s="10">
        <v>0.47682079136461403</v>
      </c>
      <c r="AQ3105" s="10">
        <v>0.16442096253952199</v>
      </c>
      <c r="AR3105" s="10">
        <v>26</v>
      </c>
      <c r="AS3105" s="10">
        <v>11.2</v>
      </c>
      <c r="AT3105" s="10">
        <v>0.94537298162627204</v>
      </c>
      <c r="AU3105" s="10">
        <v>0.48170875027008597</v>
      </c>
      <c r="AV3105" s="10">
        <v>0.14949581904933701</v>
      </c>
      <c r="AW3105" s="10">
        <v>26</v>
      </c>
      <c r="AX3105" s="10">
        <v>11.2</v>
      </c>
      <c r="AY3105" s="10">
        <v>0.95506413681123703</v>
      </c>
      <c r="AZ3105" s="10">
        <v>3131</v>
      </c>
      <c r="BA3105" s="10" t="s">
        <v>308</v>
      </c>
      <c r="BQ3105" s="10">
        <v>3121</v>
      </c>
      <c r="BR3105" s="10" t="s">
        <v>725</v>
      </c>
      <c r="BS3105" s="10">
        <v>0.25362702376652302</v>
      </c>
      <c r="BT3105" s="10">
        <v>0.23411725270756001</v>
      </c>
      <c r="BU3105" s="10">
        <v>5.3</v>
      </c>
      <c r="BV3105" s="10">
        <v>37.6</v>
      </c>
      <c r="BW3105" s="10">
        <v>0.73480344462748803</v>
      </c>
      <c r="BX3105" s="10">
        <v>0.252277943852872</v>
      </c>
      <c r="BY3105" s="10">
        <v>0.232871948171882</v>
      </c>
      <c r="BZ3105" s="10">
        <v>5.3</v>
      </c>
      <c r="CA3105" s="10">
        <v>37.4</v>
      </c>
      <c r="CB3105" s="10">
        <v>0.73480344462748803</v>
      </c>
      <c r="CC3105" s="10">
        <v>0.29738073452605601</v>
      </c>
      <c r="CD3105" s="10">
        <v>0.26020814271029902</v>
      </c>
      <c r="CE3105" s="10">
        <v>6.1</v>
      </c>
      <c r="CF3105" s="10">
        <v>37.4</v>
      </c>
      <c r="CG3105" s="10">
        <v>0.75257669470687805</v>
      </c>
      <c r="CH3105" s="10">
        <v>3119</v>
      </c>
      <c r="CI3105" s="10" t="s">
        <v>723</v>
      </c>
      <c r="CM3105" s="10">
        <v>37.6</v>
      </c>
      <c r="CN3105" s="10">
        <v>0.9</v>
      </c>
      <c r="CR3105" s="10">
        <v>37.1</v>
      </c>
      <c r="CS3105" s="10">
        <v>0.9</v>
      </c>
      <c r="CW3105" s="10">
        <v>37.799999999999997</v>
      </c>
      <c r="CX3105" s="10">
        <v>0.9</v>
      </c>
      <c r="CY3105" s="10">
        <v>3084</v>
      </c>
      <c r="CZ3105" s="10" t="s">
        <v>311</v>
      </c>
      <c r="DD3105" s="10">
        <v>10.5</v>
      </c>
      <c r="DE3105" s="10">
        <v>0.93</v>
      </c>
      <c r="DI3105" s="10">
        <v>10.5</v>
      </c>
      <c r="DJ3105" s="10">
        <v>0.93</v>
      </c>
      <c r="DN3105" s="10">
        <v>10.4</v>
      </c>
      <c r="DO3105" s="10">
        <v>0.93</v>
      </c>
    </row>
    <row r="3106" spans="1:119" x14ac:dyDescent="0.25">
      <c r="A3106" s="10">
        <v>3123</v>
      </c>
      <c r="R3106" s="10">
        <v>3159</v>
      </c>
      <c r="S3106" s="10" t="s">
        <v>290</v>
      </c>
      <c r="T3106" s="10">
        <v>5.1400489812269003E-2</v>
      </c>
      <c r="U3106" s="10">
        <v>5.9967238114314002E-2</v>
      </c>
      <c r="V3106" s="10">
        <v>4</v>
      </c>
      <c r="W3106" s="10">
        <v>11.4</v>
      </c>
      <c r="X3106" s="10">
        <v>0.65079137345596805</v>
      </c>
      <c r="Y3106" s="10">
        <v>0.16915586460235599</v>
      </c>
      <c r="Z3106" s="10">
        <v>9.4964695917112193E-2</v>
      </c>
      <c r="AA3106" s="10">
        <v>10</v>
      </c>
      <c r="AB3106" s="10">
        <v>11.2</v>
      </c>
      <c r="AC3106" s="10">
        <v>0.87198378538548105</v>
      </c>
      <c r="AD3106" s="10">
        <v>0.10410579234605501</v>
      </c>
      <c r="AE3106" s="10">
        <v>5.2052896173027503E-2</v>
      </c>
      <c r="AF3106" s="10">
        <v>6</v>
      </c>
      <c r="AG3106" s="10">
        <v>11.2</v>
      </c>
      <c r="AH3106" s="10">
        <v>0.89442719099991597</v>
      </c>
      <c r="AI3106" s="10">
        <v>3159</v>
      </c>
      <c r="AJ3106" s="10" t="s">
        <v>290</v>
      </c>
      <c r="AK3106" s="10">
        <v>0.34575169685748203</v>
      </c>
      <c r="AL3106" s="10">
        <v>8.2321832585114704E-2</v>
      </c>
      <c r="AM3106" s="10">
        <v>18</v>
      </c>
      <c r="AN3106" s="10">
        <v>11.4</v>
      </c>
      <c r="AO3106" s="10">
        <v>0.97280621468536699</v>
      </c>
      <c r="AP3106" s="10">
        <v>0.44010557947051898</v>
      </c>
      <c r="AQ3106" s="10">
        <v>7.3350929911753293E-2</v>
      </c>
      <c r="AR3106" s="10">
        <v>23</v>
      </c>
      <c r="AS3106" s="10">
        <v>11.2</v>
      </c>
      <c r="AT3106" s="10">
        <v>0.98639392383214397</v>
      </c>
      <c r="AU3106" s="10">
        <v>0.42057202616399197</v>
      </c>
      <c r="AV3106" s="10">
        <v>7.2512418304136406E-2</v>
      </c>
      <c r="AW3106" s="10">
        <v>22</v>
      </c>
      <c r="AX3106" s="10">
        <v>11.2</v>
      </c>
      <c r="AY3106" s="10">
        <v>0.985460115744348</v>
      </c>
      <c r="AZ3106" s="10">
        <v>3132</v>
      </c>
      <c r="BA3106" s="10" t="s">
        <v>309</v>
      </c>
      <c r="BB3106" s="10">
        <v>0.73145322494889697</v>
      </c>
      <c r="BC3106" s="10">
        <v>0.70747115199975297</v>
      </c>
      <c r="BD3106" s="10">
        <v>54.4</v>
      </c>
      <c r="BE3106" s="10">
        <v>10.8</v>
      </c>
      <c r="BF3106" s="10">
        <v>0.71879206890636205</v>
      </c>
      <c r="BG3106" s="10">
        <v>1.4228728138062801</v>
      </c>
      <c r="BH3106" s="10">
        <v>0.72983562432304905</v>
      </c>
      <c r="BI3106" s="10">
        <v>87.1</v>
      </c>
      <c r="BJ3106" s="10">
        <v>10.6</v>
      </c>
      <c r="BK3106" s="10">
        <v>0.889777529703067</v>
      </c>
      <c r="BL3106" s="10">
        <v>1.5366293805078699</v>
      </c>
      <c r="BM3106" s="10">
        <v>0.76831469025393495</v>
      </c>
      <c r="BN3106" s="10">
        <v>92.7</v>
      </c>
      <c r="BO3106" s="10">
        <v>10.7</v>
      </c>
      <c r="BP3106" s="10">
        <v>0.89442719099991597</v>
      </c>
      <c r="BQ3106" s="10">
        <v>3122</v>
      </c>
      <c r="BR3106" s="10" t="s">
        <v>10</v>
      </c>
      <c r="CH3106" s="10">
        <v>3120</v>
      </c>
      <c r="CI3106" s="10" t="s">
        <v>724</v>
      </c>
      <c r="CJ3106" s="10">
        <v>0.18</v>
      </c>
      <c r="CK3106" s="10">
        <v>9.7864305972633195E-2</v>
      </c>
      <c r="CL3106" s="10">
        <v>3.7</v>
      </c>
      <c r="CM3106" s="10">
        <v>37.6</v>
      </c>
      <c r="CN3106" s="10">
        <v>0.91381154862025704</v>
      </c>
      <c r="CO3106" s="10">
        <v>0.38</v>
      </c>
      <c r="CP3106" s="10">
        <v>0.15031746697142601</v>
      </c>
      <c r="CQ3106" s="10">
        <v>6.2</v>
      </c>
      <c r="CR3106" s="10">
        <v>37.1</v>
      </c>
      <c r="CS3106" s="10">
        <v>0.92609235976954796</v>
      </c>
      <c r="CT3106" s="10">
        <v>0.38</v>
      </c>
      <c r="CU3106" s="10">
        <v>0.122153084774802</v>
      </c>
      <c r="CV3106" s="10">
        <v>5.9</v>
      </c>
      <c r="CW3106" s="10">
        <v>37.799999999999997</v>
      </c>
      <c r="CX3106" s="10">
        <v>0.94868329805051399</v>
      </c>
      <c r="CY3106" s="10">
        <v>3085</v>
      </c>
      <c r="CZ3106" s="10" t="s">
        <v>317</v>
      </c>
      <c r="DD3106" s="10">
        <v>10.5</v>
      </c>
      <c r="DE3106" s="10">
        <v>0.93</v>
      </c>
      <c r="DI3106" s="10">
        <v>10.5</v>
      </c>
      <c r="DJ3106" s="10">
        <v>0.93</v>
      </c>
      <c r="DN3106" s="10">
        <v>10.4</v>
      </c>
      <c r="DO3106" s="10">
        <v>0.93</v>
      </c>
    </row>
    <row r="3107" spans="1:119" x14ac:dyDescent="0.25">
      <c r="A3107" s="10">
        <v>3124</v>
      </c>
      <c r="R3107" s="10">
        <v>3160</v>
      </c>
      <c r="S3107" s="10" t="s">
        <v>306</v>
      </c>
      <c r="T3107" s="10">
        <v>8.3772549203184707E-2</v>
      </c>
      <c r="U3107" s="10">
        <v>8.3772549203184707E-2</v>
      </c>
      <c r="V3107" s="10">
        <v>6</v>
      </c>
      <c r="W3107" s="10">
        <v>11.4</v>
      </c>
      <c r="X3107" s="10">
        <v>0.70710678118654802</v>
      </c>
      <c r="Y3107" s="10">
        <v>0.101986111733727</v>
      </c>
      <c r="Z3107" s="10">
        <v>5.6092361453549899E-2</v>
      </c>
      <c r="AA3107" s="10">
        <v>6</v>
      </c>
      <c r="AB3107" s="10">
        <v>11.2</v>
      </c>
      <c r="AC3107" s="10">
        <v>0.876215908676647</v>
      </c>
      <c r="AD3107" s="10">
        <v>8.0704589517764005E-2</v>
      </c>
      <c r="AE3107" s="10">
        <v>5.3803059678509402E-2</v>
      </c>
      <c r="AF3107" s="10">
        <v>5</v>
      </c>
      <c r="AG3107" s="10">
        <v>11.2</v>
      </c>
      <c r="AH3107" s="10">
        <v>0.83205029433784405</v>
      </c>
      <c r="AI3107" s="10">
        <v>3160</v>
      </c>
      <c r="AJ3107" s="10" t="s">
        <v>306</v>
      </c>
      <c r="AK3107" s="10">
        <v>0.13143318864321599</v>
      </c>
      <c r="AL3107" s="10">
        <v>8.7622125762143996E-2</v>
      </c>
      <c r="AM3107" s="10">
        <v>8</v>
      </c>
      <c r="AN3107" s="10">
        <v>11.4</v>
      </c>
      <c r="AO3107" s="10">
        <v>0.83205029433784405</v>
      </c>
      <c r="AP3107" s="10">
        <v>0.20211626204888899</v>
      </c>
      <c r="AQ3107" s="10">
        <v>0.11549500688507899</v>
      </c>
      <c r="AR3107" s="10">
        <v>12</v>
      </c>
      <c r="AS3107" s="10">
        <v>11.2</v>
      </c>
      <c r="AT3107" s="10">
        <v>0.86824314212445897</v>
      </c>
      <c r="AU3107" s="10">
        <v>0.17350965391009199</v>
      </c>
      <c r="AV3107" s="10">
        <v>8.6754826955045994E-2</v>
      </c>
      <c r="AW3107" s="10">
        <v>10</v>
      </c>
      <c r="AX3107" s="10">
        <v>11.2</v>
      </c>
      <c r="AY3107" s="10">
        <v>0.89442719099991597</v>
      </c>
      <c r="AZ3107" s="10">
        <v>3133</v>
      </c>
      <c r="BA3107" s="10" t="s">
        <v>310</v>
      </c>
      <c r="BB3107" s="10">
        <v>0.54010027961432705</v>
      </c>
      <c r="BC3107" s="10">
        <v>0.29111788121055898</v>
      </c>
      <c r="BD3107" s="10">
        <v>32.799999999999997</v>
      </c>
      <c r="BE3107" s="10">
        <v>10.8</v>
      </c>
      <c r="BF3107" s="10">
        <v>0.88027055618993899</v>
      </c>
      <c r="BG3107" s="10">
        <v>0.52176925855581302</v>
      </c>
      <c r="BH3107" s="10">
        <v>0.28183157031481898</v>
      </c>
      <c r="BI3107" s="10">
        <v>32.299999999999997</v>
      </c>
      <c r="BJ3107" s="10">
        <v>10.6</v>
      </c>
      <c r="BK3107" s="10">
        <v>0.87985169075901104</v>
      </c>
      <c r="BL3107" s="10">
        <v>0.54793558744238702</v>
      </c>
      <c r="BM3107" s="10">
        <v>0.28396661830955799</v>
      </c>
      <c r="BN3107" s="10">
        <v>33.299999999999997</v>
      </c>
      <c r="BO3107" s="10">
        <v>10.7</v>
      </c>
      <c r="BP3107" s="10">
        <v>0.88785259720029697</v>
      </c>
      <c r="BQ3107" s="10">
        <v>3123</v>
      </c>
      <c r="BR3107" s="10" t="s">
        <v>11</v>
      </c>
      <c r="CH3107" s="10">
        <v>3121</v>
      </c>
      <c r="CI3107" s="10" t="s">
        <v>725</v>
      </c>
      <c r="CJ3107" s="10">
        <v>0.05</v>
      </c>
      <c r="CK3107" s="10">
        <v>0.26566734929230601</v>
      </c>
      <c r="CL3107" s="10">
        <v>4.3</v>
      </c>
      <c r="CM3107" s="10">
        <v>37.6</v>
      </c>
      <c r="CN3107" s="10">
        <v>0.316227766016838</v>
      </c>
      <c r="CO3107" s="10">
        <v>0.107</v>
      </c>
      <c r="CP3107" s="10">
        <v>0.250201755035797</v>
      </c>
      <c r="CQ3107" s="10">
        <v>4.4000000000000004</v>
      </c>
      <c r="CR3107" s="10">
        <v>37.1</v>
      </c>
      <c r="CS3107" s="10">
        <v>0.46574643283262201</v>
      </c>
      <c r="CT3107" s="10">
        <v>0.112</v>
      </c>
      <c r="CU3107" s="10">
        <v>0.26493429856775802</v>
      </c>
      <c r="CV3107" s="10">
        <v>4.5</v>
      </c>
      <c r="CW3107" s="10">
        <v>37.799999999999997</v>
      </c>
      <c r="CX3107" s="10">
        <v>0.43746571884930602</v>
      </c>
      <c r="CY3107" s="10">
        <v>3086</v>
      </c>
      <c r="CZ3107" s="10" t="s">
        <v>318</v>
      </c>
      <c r="DD3107" s="10">
        <v>10.5</v>
      </c>
      <c r="DE3107" s="10">
        <v>0.93</v>
      </c>
      <c r="DI3107" s="10">
        <v>10.5</v>
      </c>
      <c r="DJ3107" s="10">
        <v>0.93</v>
      </c>
      <c r="DN3107" s="10">
        <v>10.4</v>
      </c>
      <c r="DO3107" s="10">
        <v>0.93</v>
      </c>
    </row>
    <row r="3108" spans="1:119" x14ac:dyDescent="0.25">
      <c r="A3108" s="10">
        <v>3125</v>
      </c>
      <c r="R3108" s="10">
        <v>3161</v>
      </c>
      <c r="S3108" s="10" t="s">
        <v>291</v>
      </c>
      <c r="AI3108" s="10">
        <v>3161</v>
      </c>
      <c r="AJ3108" s="10" t="s">
        <v>291</v>
      </c>
      <c r="AN3108" s="10">
        <v>11.4</v>
      </c>
      <c r="AS3108" s="10">
        <v>11.2</v>
      </c>
      <c r="AX3108" s="10">
        <v>11.2</v>
      </c>
      <c r="AZ3108" s="10">
        <v>3134</v>
      </c>
      <c r="BA3108" s="10" t="s">
        <v>316</v>
      </c>
      <c r="BB3108" s="10">
        <v>0.21978455365965899</v>
      </c>
      <c r="BC3108" s="10">
        <v>0.18038920913575801</v>
      </c>
      <c r="BD3108" s="10">
        <v>15.2</v>
      </c>
      <c r="BE3108" s="10">
        <v>10.8</v>
      </c>
      <c r="BF3108" s="10">
        <v>0.77298167165647003</v>
      </c>
      <c r="BG3108" s="10">
        <v>0.34840911118890799</v>
      </c>
      <c r="BH3108" s="10">
        <v>0.18554331365089799</v>
      </c>
      <c r="BI3108" s="10">
        <v>21.5</v>
      </c>
      <c r="BJ3108" s="10">
        <v>10.6</v>
      </c>
      <c r="BK3108" s="10">
        <v>0.88264192247930695</v>
      </c>
      <c r="BL3108" s="10">
        <v>0.27885520162425798</v>
      </c>
      <c r="BM3108" s="10">
        <v>0.307537450934181</v>
      </c>
      <c r="BN3108" s="10">
        <v>22.4</v>
      </c>
      <c r="BO3108" s="10">
        <v>10.7</v>
      </c>
      <c r="BP3108" s="10">
        <v>0.671716979817644</v>
      </c>
      <c r="BQ3108" s="10">
        <v>3124</v>
      </c>
      <c r="BR3108" s="10" t="s">
        <v>304</v>
      </c>
      <c r="BS3108" s="10">
        <v>2.0855490861629802</v>
      </c>
      <c r="BT3108" s="10">
        <v>0.82281428790023803</v>
      </c>
      <c r="BU3108" s="10">
        <v>121.2</v>
      </c>
      <c r="BV3108" s="10">
        <v>10.68</v>
      </c>
      <c r="BW3108" s="10">
        <v>0.93022052130410404</v>
      </c>
      <c r="BX3108" s="10">
        <v>2.7896710386252899</v>
      </c>
      <c r="BY3108" s="10">
        <v>0.91660619840545399</v>
      </c>
      <c r="BZ3108" s="10">
        <v>161</v>
      </c>
      <c r="CA3108" s="10">
        <v>10.53</v>
      </c>
      <c r="CB3108" s="10">
        <v>0.95003174904049004</v>
      </c>
      <c r="CC3108" s="10">
        <v>2.9554101280173701</v>
      </c>
      <c r="CD3108" s="10">
        <v>1.00357509694707</v>
      </c>
      <c r="CE3108" s="10">
        <v>170</v>
      </c>
      <c r="CF3108" s="10">
        <v>10.6</v>
      </c>
      <c r="CG3108" s="10">
        <v>0.94689613372728998</v>
      </c>
      <c r="CH3108" s="10">
        <v>3122</v>
      </c>
      <c r="CI3108" s="10" t="s">
        <v>10</v>
      </c>
      <c r="CY3108" s="10">
        <v>3087</v>
      </c>
      <c r="CZ3108" s="10" t="s">
        <v>768</v>
      </c>
      <c r="DD3108" s="10">
        <v>112</v>
      </c>
      <c r="DI3108" s="10">
        <v>112</v>
      </c>
      <c r="DN3108" s="10">
        <v>112</v>
      </c>
    </row>
    <row r="3109" spans="1:119" x14ac:dyDescent="0.25">
      <c r="A3109" s="10">
        <v>3126</v>
      </c>
      <c r="R3109" s="10">
        <v>3162</v>
      </c>
      <c r="S3109" s="10" t="s">
        <v>307</v>
      </c>
      <c r="T3109" s="10">
        <v>4.1886274601592402E-2</v>
      </c>
      <c r="U3109" s="10">
        <v>4.1886274601592402E-2</v>
      </c>
      <c r="V3109" s="10">
        <v>3</v>
      </c>
      <c r="W3109" s="10">
        <v>11.4</v>
      </c>
      <c r="X3109" s="10">
        <v>0.70710678118654802</v>
      </c>
      <c r="Y3109" s="10">
        <v>6.9403861564036898E-2</v>
      </c>
      <c r="Z3109" s="10">
        <v>3.47019307820184E-2</v>
      </c>
      <c r="AA3109" s="10">
        <v>4</v>
      </c>
      <c r="AB3109" s="10">
        <v>11.2</v>
      </c>
      <c r="AC3109" s="10">
        <v>0.89442719099991597</v>
      </c>
      <c r="AD3109" s="10">
        <v>5.2052896173027698E-2</v>
      </c>
      <c r="AE3109" s="10">
        <v>2.60264480865138E-2</v>
      </c>
      <c r="AF3109" s="10">
        <v>3</v>
      </c>
      <c r="AG3109" s="10">
        <v>11.2</v>
      </c>
      <c r="AH3109" s="10">
        <v>0.89442719099991597</v>
      </c>
      <c r="AI3109" s="10">
        <v>3162</v>
      </c>
      <c r="AJ3109" s="10" t="s">
        <v>307</v>
      </c>
      <c r="AK3109" s="10">
        <v>5.8640784442229303E-2</v>
      </c>
      <c r="AL3109" s="10">
        <v>8.3772549203184801E-3</v>
      </c>
      <c r="AM3109" s="10">
        <v>3</v>
      </c>
      <c r="AN3109" s="10">
        <v>11.4</v>
      </c>
      <c r="AO3109" s="10">
        <v>0.98994949366116602</v>
      </c>
      <c r="AP3109" s="10">
        <v>9.62458390708998E-2</v>
      </c>
      <c r="AQ3109" s="10">
        <v>1.2030729883862499E-2</v>
      </c>
      <c r="AR3109" s="10">
        <v>5</v>
      </c>
      <c r="AS3109" s="10">
        <v>11.2</v>
      </c>
      <c r="AT3109" s="10">
        <v>0.99227787671366796</v>
      </c>
      <c r="AU3109" s="10">
        <v>9.62458390708998E-2</v>
      </c>
      <c r="AV3109" s="10">
        <v>1.2030729883862499E-2</v>
      </c>
      <c r="AW3109" s="10">
        <v>5</v>
      </c>
      <c r="AX3109" s="10">
        <v>11.2</v>
      </c>
      <c r="AY3109" s="10">
        <v>0.99227787671366796</v>
      </c>
      <c r="AZ3109" s="10">
        <v>3135</v>
      </c>
      <c r="BA3109" s="10" t="s">
        <v>312</v>
      </c>
      <c r="BB3109" s="10">
        <v>6.6213647497834302E-2</v>
      </c>
      <c r="BC3109" s="10">
        <v>3.48492881567549E-2</v>
      </c>
      <c r="BD3109" s="10">
        <v>4</v>
      </c>
      <c r="BE3109" s="10">
        <v>10.8</v>
      </c>
      <c r="BF3109" s="10">
        <v>0.88491822238198203</v>
      </c>
      <c r="BG3109" s="10">
        <v>0.119198718648772</v>
      </c>
      <c r="BH3109" s="10">
        <v>3.0383987106549801E-2</v>
      </c>
      <c r="BI3109" s="10">
        <v>6.7</v>
      </c>
      <c r="BJ3109" s="10">
        <v>10.6</v>
      </c>
      <c r="BK3109" s="10">
        <v>0.96901453532704596</v>
      </c>
      <c r="BL3109" s="10">
        <v>0.154715812722967</v>
      </c>
      <c r="BM3109" s="10">
        <v>5.7177582962835601E-2</v>
      </c>
      <c r="BN3109" s="10">
        <v>8.9</v>
      </c>
      <c r="BO3109" s="10">
        <v>10.7</v>
      </c>
      <c r="BP3109" s="10">
        <v>0.93799449882911401</v>
      </c>
      <c r="BQ3109" s="10">
        <v>3125</v>
      </c>
      <c r="BR3109" s="10" t="s">
        <v>305</v>
      </c>
      <c r="BS3109" s="10">
        <v>5.2790521215320602E-2</v>
      </c>
      <c r="BT3109" s="10">
        <v>2.2395978697408701E-2</v>
      </c>
      <c r="BU3109" s="10">
        <v>3.1</v>
      </c>
      <c r="BV3109" s="10">
        <v>10.68</v>
      </c>
      <c r="BW3109" s="10">
        <v>0.92058178187525697</v>
      </c>
      <c r="BX3109" s="10">
        <v>0.11073369169731501</v>
      </c>
      <c r="BY3109" s="10">
        <v>5.1675722792080402E-2</v>
      </c>
      <c r="BZ3109" s="10">
        <v>6.7</v>
      </c>
      <c r="CA3109" s="10">
        <v>10.53</v>
      </c>
      <c r="CB3109" s="10">
        <v>0.90618313999526501</v>
      </c>
      <c r="CC3109" s="10">
        <v>0.111144602923124</v>
      </c>
      <c r="CD3109" s="10">
        <v>3.2024716096493398E-2</v>
      </c>
      <c r="CE3109" s="10">
        <v>6.3</v>
      </c>
      <c r="CF3109" s="10">
        <v>10.6</v>
      </c>
      <c r="CG3109" s="10">
        <v>0.96090695442707297</v>
      </c>
      <c r="CH3109" s="10">
        <v>3123</v>
      </c>
      <c r="CI3109" s="10" t="s">
        <v>11</v>
      </c>
      <c r="CY3109" s="10">
        <v>3088</v>
      </c>
      <c r="CZ3109" s="10" t="s">
        <v>769</v>
      </c>
      <c r="DA3109" s="10">
        <v>0.9</v>
      </c>
      <c r="DB3109" s="10">
        <v>5.2</v>
      </c>
      <c r="DC3109" s="10">
        <v>30</v>
      </c>
      <c r="DD3109" s="10">
        <v>112</v>
      </c>
      <c r="DE3109" s="10">
        <v>0.17378533390904799</v>
      </c>
      <c r="DF3109" s="10">
        <v>1</v>
      </c>
      <c r="DG3109" s="10">
        <v>5.0999999999999996</v>
      </c>
      <c r="DH3109" s="10">
        <v>30</v>
      </c>
      <c r="DI3109" s="10">
        <v>112</v>
      </c>
      <c r="DJ3109" s="10">
        <v>0.17378533390904799</v>
      </c>
      <c r="DK3109" s="10">
        <v>0.9</v>
      </c>
      <c r="DL3109" s="10">
        <v>5</v>
      </c>
      <c r="DM3109" s="10">
        <v>29.6</v>
      </c>
      <c r="DN3109" s="10">
        <v>112</v>
      </c>
      <c r="DO3109" s="10">
        <v>0.17746552773600099</v>
      </c>
    </row>
    <row r="3110" spans="1:119" x14ac:dyDescent="0.25">
      <c r="A3110" s="10">
        <v>3127</v>
      </c>
      <c r="R3110" s="10">
        <v>3163</v>
      </c>
      <c r="S3110" s="10" t="s">
        <v>704</v>
      </c>
      <c r="T3110" s="10">
        <v>0.51209640971500703</v>
      </c>
      <c r="U3110" s="10">
        <v>0.250927240760353</v>
      </c>
      <c r="V3110" s="10">
        <v>9.1</v>
      </c>
      <c r="W3110" s="10">
        <v>36.1</v>
      </c>
      <c r="X3110" s="10">
        <v>0.9</v>
      </c>
      <c r="Y3110" s="10">
        <v>0.63942292868101003</v>
      </c>
      <c r="Z3110" s="10">
        <v>0.31331723505369502</v>
      </c>
      <c r="AA3110" s="10">
        <v>11.3</v>
      </c>
      <c r="AB3110" s="10">
        <v>36.299999999999997</v>
      </c>
      <c r="AC3110" s="10">
        <v>0.9</v>
      </c>
      <c r="AD3110" s="10">
        <v>0.59088047274808497</v>
      </c>
      <c r="AE3110" s="10">
        <v>0.28953143164656198</v>
      </c>
      <c r="AF3110" s="10">
        <v>10.5</v>
      </c>
      <c r="AG3110" s="10">
        <v>36.1</v>
      </c>
      <c r="AH3110" s="10">
        <v>0.9</v>
      </c>
      <c r="AI3110" s="10">
        <v>3163</v>
      </c>
      <c r="AJ3110" s="10" t="s">
        <v>704</v>
      </c>
      <c r="AK3110" s="10">
        <v>0.93942278880597696</v>
      </c>
      <c r="AL3110" s="10">
        <v>0.46031716651492899</v>
      </c>
      <c r="AM3110" s="10">
        <v>16.2</v>
      </c>
      <c r="AN3110" s="10">
        <v>37.200000000000003</v>
      </c>
      <c r="AO3110" s="10">
        <v>0.9</v>
      </c>
      <c r="AP3110" s="10">
        <v>1.19251698101117</v>
      </c>
      <c r="AQ3110" s="10">
        <v>0.58433332069547295</v>
      </c>
      <c r="AR3110" s="10">
        <v>20.399999999999999</v>
      </c>
      <c r="AS3110" s="10">
        <v>37.5</v>
      </c>
      <c r="AT3110" s="10">
        <v>0.9</v>
      </c>
      <c r="AU3110" s="10">
        <v>1.1574429521578999</v>
      </c>
      <c r="AV3110" s="10">
        <v>0.56714704655737103</v>
      </c>
      <c r="AW3110" s="10">
        <v>19.8</v>
      </c>
      <c r="AX3110" s="10">
        <v>37.5</v>
      </c>
      <c r="AY3110" s="10">
        <v>0.9</v>
      </c>
      <c r="AZ3110" s="10">
        <v>3136</v>
      </c>
      <c r="BA3110" s="10" t="s">
        <v>313</v>
      </c>
      <c r="BB3110" s="10">
        <v>0.26473737199777198</v>
      </c>
      <c r="BC3110" s="10">
        <v>0.16584122728596101</v>
      </c>
      <c r="BD3110" s="10">
        <v>16.7</v>
      </c>
      <c r="BE3110" s="10">
        <v>10.8</v>
      </c>
      <c r="BF3110" s="10">
        <v>0.84745061536630895</v>
      </c>
      <c r="BG3110" s="10">
        <v>0.21780112281988201</v>
      </c>
      <c r="BH3110" s="10">
        <v>0.21580294738116701</v>
      </c>
      <c r="BI3110" s="10">
        <v>16.7</v>
      </c>
      <c r="BJ3110" s="10">
        <v>10.6</v>
      </c>
      <c r="BK3110" s="10">
        <v>0.71035779510711505</v>
      </c>
      <c r="BL3110" s="10">
        <v>0.41935116656764199</v>
      </c>
      <c r="BM3110" s="10">
        <v>0.35653338048261102</v>
      </c>
      <c r="BN3110" s="10">
        <v>29.7</v>
      </c>
      <c r="BO3110" s="10">
        <v>10.7</v>
      </c>
      <c r="BP3110" s="10">
        <v>0.76186320810224195</v>
      </c>
      <c r="BQ3110" s="10">
        <v>3126</v>
      </c>
      <c r="BR3110" s="10" t="s">
        <v>315</v>
      </c>
      <c r="BS3110" s="10">
        <v>7.9854494070203605E-2</v>
      </c>
      <c r="BT3110" s="10">
        <v>6.3043021634371199E-2</v>
      </c>
      <c r="BU3110" s="10">
        <v>5.5</v>
      </c>
      <c r="BV3110" s="10">
        <v>10.68</v>
      </c>
      <c r="BW3110" s="10">
        <v>0.78488276553342595</v>
      </c>
      <c r="BX3110" s="10">
        <v>0.13062406989244801</v>
      </c>
      <c r="BY3110" s="10">
        <v>6.0807756674070602E-2</v>
      </c>
      <c r="BZ3110" s="10">
        <v>7.9</v>
      </c>
      <c r="CA3110" s="10">
        <v>10.53</v>
      </c>
      <c r="CB3110" s="10">
        <v>0.90658206107984596</v>
      </c>
      <c r="CC3110" s="10">
        <v>0.21577545226792599</v>
      </c>
      <c r="CD3110" s="10">
        <v>7.2597348426591907E-2</v>
      </c>
      <c r="CE3110" s="10">
        <v>12.4</v>
      </c>
      <c r="CF3110" s="10">
        <v>10.6</v>
      </c>
      <c r="CG3110" s="10">
        <v>0.94779378767042199</v>
      </c>
      <c r="CH3110" s="10">
        <v>3124</v>
      </c>
      <c r="CI3110" s="10" t="s">
        <v>304</v>
      </c>
      <c r="CJ3110" s="10">
        <v>0.91133318232526495</v>
      </c>
      <c r="CK3110" s="10">
        <v>0.54369309172814095</v>
      </c>
      <c r="CL3110" s="10">
        <v>57.8</v>
      </c>
      <c r="CM3110" s="10">
        <v>10.6</v>
      </c>
      <c r="CN3110" s="10">
        <v>0.85878184066222196</v>
      </c>
      <c r="CO3110" s="10">
        <v>1.47190359356723</v>
      </c>
      <c r="CP3110" s="10">
        <v>0.85081132576140495</v>
      </c>
      <c r="CQ3110" s="10">
        <v>92.6</v>
      </c>
      <c r="CR3110" s="10">
        <v>10.6</v>
      </c>
      <c r="CS3110" s="10">
        <v>0.865768710998021</v>
      </c>
      <c r="CT3110" s="10">
        <v>1.3687549689490599</v>
      </c>
      <c r="CU3110" s="10">
        <v>0.81658677124801804</v>
      </c>
      <c r="CV3110" s="10">
        <v>86</v>
      </c>
      <c r="CW3110" s="10">
        <v>10.7</v>
      </c>
      <c r="CX3110" s="10">
        <v>0.85878184066222196</v>
      </c>
      <c r="CY3110" s="10">
        <v>3264</v>
      </c>
      <c r="CZ3110" s="10" t="s">
        <v>399</v>
      </c>
    </row>
    <row r="3111" spans="1:119" x14ac:dyDescent="0.25">
      <c r="A3111" s="10">
        <v>3128</v>
      </c>
      <c r="R3111" s="10">
        <v>3164</v>
      </c>
      <c r="S3111" s="10" t="s">
        <v>705</v>
      </c>
      <c r="T3111" s="10">
        <v>1.6882299221373801E-2</v>
      </c>
      <c r="U3111" s="10">
        <v>8.2723266184731598E-3</v>
      </c>
      <c r="V3111" s="10">
        <v>0.3</v>
      </c>
      <c r="W3111" s="10">
        <v>36.1</v>
      </c>
      <c r="X3111" s="10">
        <v>0.9</v>
      </c>
      <c r="Y3111" s="10">
        <v>1.6975829964982599E-2</v>
      </c>
      <c r="Z3111" s="10">
        <v>8.3181566828414693E-3</v>
      </c>
      <c r="AA3111" s="10">
        <v>0.3</v>
      </c>
      <c r="AB3111" s="10">
        <v>36.299999999999997</v>
      </c>
      <c r="AC3111" s="10">
        <v>0.9</v>
      </c>
      <c r="AD3111" s="10">
        <v>1.6882299221373801E-2</v>
      </c>
      <c r="AE3111" s="10">
        <v>8.2723266184731598E-3</v>
      </c>
      <c r="AF3111" s="10">
        <v>0.3</v>
      </c>
      <c r="AG3111" s="10">
        <v>36.1</v>
      </c>
      <c r="AH3111" s="10">
        <v>0.9</v>
      </c>
      <c r="AI3111" s="10">
        <v>3164</v>
      </c>
      <c r="AJ3111" s="10" t="s">
        <v>705</v>
      </c>
      <c r="AK3111" s="10">
        <v>3.4793436622443601E-2</v>
      </c>
      <c r="AL3111" s="10">
        <v>1.7048783944997401E-2</v>
      </c>
      <c r="AM3111" s="10">
        <v>0.6</v>
      </c>
      <c r="AN3111" s="10">
        <v>37.200000000000003</v>
      </c>
      <c r="AO3111" s="10">
        <v>0.9</v>
      </c>
      <c r="AP3111" s="10">
        <v>3.5074028853269802E-2</v>
      </c>
      <c r="AQ3111" s="10">
        <v>1.7186274138102201E-2</v>
      </c>
      <c r="AR3111" s="10">
        <v>0.6</v>
      </c>
      <c r="AS3111" s="10">
        <v>37.5</v>
      </c>
      <c r="AT3111" s="10">
        <v>0.9</v>
      </c>
      <c r="AU3111" s="10">
        <v>3.5074028853269802E-2</v>
      </c>
      <c r="AV3111" s="10">
        <v>1.7186274138102201E-2</v>
      </c>
      <c r="AW3111" s="10">
        <v>0.6</v>
      </c>
      <c r="AX3111" s="10">
        <v>37.5</v>
      </c>
      <c r="AY3111" s="10">
        <v>0.9</v>
      </c>
      <c r="AZ3111" s="10">
        <v>3137</v>
      </c>
      <c r="BA3111" s="10" t="s">
        <v>319</v>
      </c>
      <c r="BB3111" s="10">
        <v>2.5680043134399398E-3</v>
      </c>
      <c r="BC3111" s="10">
        <v>1.28400215671997E-2</v>
      </c>
      <c r="BD3111" s="10">
        <v>0.7</v>
      </c>
      <c r="BE3111" s="10">
        <v>10.8</v>
      </c>
      <c r="BF3111" s="10">
        <v>0.19611613513818399</v>
      </c>
      <c r="BG3111" s="10">
        <v>2.02503149400797E-2</v>
      </c>
      <c r="BH3111" s="10">
        <v>4.7250734860185897E-2</v>
      </c>
      <c r="BI3111" s="10">
        <v>2.8</v>
      </c>
      <c r="BJ3111" s="10">
        <v>10.6</v>
      </c>
      <c r="BK3111" s="10">
        <v>0.39391929857916802</v>
      </c>
      <c r="BL3111" s="10">
        <v>2.9076874236833201E-3</v>
      </c>
      <c r="BM3111" s="10">
        <v>1.4538437118416601E-2</v>
      </c>
      <c r="BN3111" s="10">
        <v>0.8</v>
      </c>
      <c r="BO3111" s="10">
        <v>10.7</v>
      </c>
      <c r="BP3111" s="10">
        <v>0.19611613513818399</v>
      </c>
      <c r="BQ3111" s="10">
        <v>3127</v>
      </c>
      <c r="BR3111" s="10" t="s">
        <v>290</v>
      </c>
      <c r="BS3111" s="10">
        <v>0.50413328603677898</v>
      </c>
      <c r="BT3111" s="10">
        <v>0.24916932528254601</v>
      </c>
      <c r="BU3111" s="10">
        <v>30.4</v>
      </c>
      <c r="BV3111" s="10">
        <v>10.68</v>
      </c>
      <c r="BW3111" s="10">
        <v>0.89647856421491501</v>
      </c>
      <c r="BX3111" s="10">
        <v>0.66730129401955496</v>
      </c>
      <c r="BY3111" s="10">
        <v>0.28570671239546902</v>
      </c>
      <c r="BZ3111" s="10">
        <v>39.799999999999997</v>
      </c>
      <c r="CA3111" s="10">
        <v>10.53</v>
      </c>
      <c r="CB3111" s="10">
        <v>0.91928441288297102</v>
      </c>
      <c r="CC3111" s="10">
        <v>0.70640340149597902</v>
      </c>
      <c r="CD3111" s="10">
        <v>0.280599128927569</v>
      </c>
      <c r="CE3111" s="10">
        <v>41.4</v>
      </c>
      <c r="CF3111" s="10">
        <v>10.6</v>
      </c>
      <c r="CG3111" s="10">
        <v>0.92936421932861801</v>
      </c>
      <c r="CH3111" s="10">
        <v>3125</v>
      </c>
      <c r="CI3111" s="10" t="s">
        <v>305</v>
      </c>
      <c r="CJ3111" s="10">
        <v>4.0272451305050298E-2</v>
      </c>
      <c r="CK3111" s="10">
        <v>2.5627923557759301E-2</v>
      </c>
      <c r="CL3111" s="10">
        <v>2.6</v>
      </c>
      <c r="CM3111" s="10">
        <v>10.6</v>
      </c>
      <c r="CN3111" s="10">
        <v>0.84366148773210703</v>
      </c>
      <c r="CO3111" s="10">
        <v>6.5675691266895805E-2</v>
      </c>
      <c r="CP3111" s="10">
        <v>5.8762460607222601E-2</v>
      </c>
      <c r="CQ3111" s="10">
        <v>4.8</v>
      </c>
      <c r="CR3111" s="10">
        <v>10.6</v>
      </c>
      <c r="CS3111" s="10">
        <v>0.74524131352509904</v>
      </c>
      <c r="CT3111" s="10">
        <v>3.9214400908067999E-2</v>
      </c>
      <c r="CU3111" s="10">
        <v>3.39858141203256E-2</v>
      </c>
      <c r="CV3111" s="10">
        <v>2.8</v>
      </c>
      <c r="CW3111" s="10">
        <v>10.7</v>
      </c>
      <c r="CX3111" s="10">
        <v>0.75568908278981795</v>
      </c>
      <c r="CY3111" s="10">
        <v>3089</v>
      </c>
      <c r="CZ3111" s="10" t="s">
        <v>44</v>
      </c>
    </row>
    <row r="3112" spans="1:119" x14ac:dyDescent="0.25">
      <c r="A3112" s="10">
        <v>3129</v>
      </c>
      <c r="R3112" s="10">
        <v>3165</v>
      </c>
      <c r="S3112" s="10" t="s">
        <v>706</v>
      </c>
      <c r="T3112" s="10">
        <v>0.146313259918573</v>
      </c>
      <c r="U3112" s="10">
        <v>7.1693497360100805E-2</v>
      </c>
      <c r="V3112" s="10">
        <v>2.6</v>
      </c>
      <c r="W3112" s="10">
        <v>36.1</v>
      </c>
      <c r="X3112" s="10">
        <v>0.9</v>
      </c>
      <c r="Y3112" s="10">
        <v>0.22634439953310101</v>
      </c>
      <c r="Z3112" s="10">
        <v>0.110908755771219</v>
      </c>
      <c r="AA3112" s="10">
        <v>4</v>
      </c>
      <c r="AB3112" s="10">
        <v>36.299999999999997</v>
      </c>
      <c r="AC3112" s="10">
        <v>0.9</v>
      </c>
      <c r="AD3112" s="10">
        <v>0.27011678754198198</v>
      </c>
      <c r="AE3112" s="10">
        <v>0.132357225895571</v>
      </c>
      <c r="AF3112" s="10">
        <v>4.8</v>
      </c>
      <c r="AG3112" s="10">
        <v>36.1</v>
      </c>
      <c r="AH3112" s="10">
        <v>0.9</v>
      </c>
      <c r="AI3112" s="10">
        <v>3165</v>
      </c>
      <c r="AJ3112" s="10" t="s">
        <v>706</v>
      </c>
      <c r="AK3112" s="10">
        <v>0.76545560569375903</v>
      </c>
      <c r="AL3112" s="10">
        <v>0.37507324678994203</v>
      </c>
      <c r="AM3112" s="10">
        <v>13.2</v>
      </c>
      <c r="AN3112" s="10">
        <v>37.200000000000003</v>
      </c>
      <c r="AO3112" s="10">
        <v>0.9</v>
      </c>
      <c r="AP3112" s="10">
        <v>0.98207280789155305</v>
      </c>
      <c r="AQ3112" s="10">
        <v>0.48121567586686098</v>
      </c>
      <c r="AR3112" s="10">
        <v>16.8</v>
      </c>
      <c r="AS3112" s="10">
        <v>37.5</v>
      </c>
      <c r="AT3112" s="10">
        <v>0.9</v>
      </c>
      <c r="AU3112" s="10">
        <v>0.946998779038284</v>
      </c>
      <c r="AV3112" s="10">
        <v>0.46402940172875901</v>
      </c>
      <c r="AW3112" s="10">
        <v>16.2</v>
      </c>
      <c r="AX3112" s="10">
        <v>37.5</v>
      </c>
      <c r="AY3112" s="10">
        <v>0.9</v>
      </c>
      <c r="AZ3112" s="10">
        <v>3138</v>
      </c>
      <c r="BA3112" s="10" t="s">
        <v>708</v>
      </c>
      <c r="BG3112" s="10">
        <v>0.23036275740666101</v>
      </c>
      <c r="BH3112" s="10">
        <v>0</v>
      </c>
      <c r="BI3112" s="10">
        <v>3.5</v>
      </c>
      <c r="BJ3112" s="10">
        <v>38</v>
      </c>
      <c r="BK3112" s="10">
        <v>1</v>
      </c>
      <c r="BL3112" s="10">
        <v>0.21394291575090801</v>
      </c>
      <c r="BM3112" s="10">
        <v>0</v>
      </c>
      <c r="BN3112" s="10">
        <v>3.2</v>
      </c>
      <c r="BO3112" s="10">
        <v>38.6</v>
      </c>
      <c r="BP3112" s="10">
        <v>1</v>
      </c>
      <c r="BQ3112" s="10">
        <v>3128</v>
      </c>
      <c r="BR3112" s="10" t="s">
        <v>291</v>
      </c>
      <c r="BS3112" s="10">
        <v>0.34162286311350798</v>
      </c>
      <c r="BT3112" s="10">
        <v>0.103706940588029</v>
      </c>
      <c r="BU3112" s="10">
        <v>19.3</v>
      </c>
      <c r="BV3112" s="10">
        <v>10.68</v>
      </c>
      <c r="BW3112" s="10">
        <v>0.95688057664277204</v>
      </c>
      <c r="BX3112" s="10">
        <v>0.51524822672219805</v>
      </c>
      <c r="BY3112" s="10">
        <v>0.12729662071960199</v>
      </c>
      <c r="BZ3112" s="10">
        <v>29.1</v>
      </c>
      <c r="CA3112" s="10">
        <v>10.53</v>
      </c>
      <c r="CB3112" s="10">
        <v>0.97081061929926404</v>
      </c>
      <c r="CC3112" s="10">
        <v>0.37945651381895401</v>
      </c>
      <c r="CD3112" s="10">
        <v>0.115242348641312</v>
      </c>
      <c r="CE3112" s="10">
        <v>21.6</v>
      </c>
      <c r="CF3112" s="10">
        <v>10.6</v>
      </c>
      <c r="CG3112" s="10">
        <v>0.95684538958390197</v>
      </c>
      <c r="CH3112" s="10">
        <v>3126</v>
      </c>
      <c r="CI3112" s="10" t="s">
        <v>315</v>
      </c>
      <c r="CJ3112" s="10">
        <v>6.5208510229377598E-2</v>
      </c>
      <c r="CK3112" s="10">
        <v>5.9280463844888699E-2</v>
      </c>
      <c r="CL3112" s="10">
        <v>4.8</v>
      </c>
      <c r="CM3112" s="10">
        <v>10.6</v>
      </c>
      <c r="CN3112" s="10">
        <v>0.73994007339594403</v>
      </c>
      <c r="CO3112" s="10">
        <v>0.11451476546422901</v>
      </c>
      <c r="CP3112" s="10">
        <v>5.8337710708192103E-2</v>
      </c>
      <c r="CQ3112" s="10">
        <v>7</v>
      </c>
      <c r="CR3112" s="10">
        <v>10.6</v>
      </c>
      <c r="CS3112" s="10">
        <v>0.89103949685928996</v>
      </c>
      <c r="CT3112" s="10">
        <v>0.14739051742308401</v>
      </c>
      <c r="CU3112" s="10">
        <v>6.9816560884618795E-2</v>
      </c>
      <c r="CV3112" s="10">
        <v>8.8000000000000007</v>
      </c>
      <c r="CW3112" s="10">
        <v>10.7</v>
      </c>
      <c r="CX3112" s="10">
        <v>0.90373783889353898</v>
      </c>
      <c r="CY3112" s="10">
        <v>3090</v>
      </c>
      <c r="CZ3112" s="10" t="s">
        <v>293</v>
      </c>
    </row>
    <row r="3113" spans="1:119" x14ac:dyDescent="0.25">
      <c r="A3113" s="10">
        <v>3130</v>
      </c>
      <c r="R3113" s="10">
        <v>3166</v>
      </c>
      <c r="S3113" s="10" t="s">
        <v>707</v>
      </c>
      <c r="T3113" s="10">
        <v>6.7529196885495399E-2</v>
      </c>
      <c r="U3113" s="10">
        <v>3.3089306473892702E-2</v>
      </c>
      <c r="V3113" s="10">
        <v>1.2</v>
      </c>
      <c r="W3113" s="10">
        <v>36.1</v>
      </c>
      <c r="X3113" s="10">
        <v>0.9</v>
      </c>
      <c r="Y3113" s="10">
        <v>0.13580663971986101</v>
      </c>
      <c r="Z3113" s="10">
        <v>6.6545253462731893E-2</v>
      </c>
      <c r="AA3113" s="10">
        <v>2.4</v>
      </c>
      <c r="AB3113" s="10">
        <v>36.299999999999997</v>
      </c>
      <c r="AC3113" s="10">
        <v>0.9</v>
      </c>
      <c r="AD3113" s="10">
        <v>0.13505839377099099</v>
      </c>
      <c r="AE3113" s="10">
        <v>6.6178612947785598E-2</v>
      </c>
      <c r="AF3113" s="10">
        <v>2.4</v>
      </c>
      <c r="AG3113" s="10">
        <v>36.1</v>
      </c>
      <c r="AH3113" s="10">
        <v>0.9</v>
      </c>
      <c r="AI3113" s="10">
        <v>3166</v>
      </c>
      <c r="AJ3113" s="10" t="s">
        <v>707</v>
      </c>
      <c r="AK3113" s="10">
        <v>0.34793436622443602</v>
      </c>
      <c r="AL3113" s="10">
        <v>0.170487839449974</v>
      </c>
      <c r="AM3113" s="10">
        <v>6</v>
      </c>
      <c r="AN3113" s="10">
        <v>37.200000000000003</v>
      </c>
      <c r="AO3113" s="10">
        <v>0.9</v>
      </c>
      <c r="AP3113" s="10">
        <v>0.42088834623923699</v>
      </c>
      <c r="AQ3113" s="10">
        <v>0.20623528965722601</v>
      </c>
      <c r="AR3113" s="10">
        <v>7.2</v>
      </c>
      <c r="AS3113" s="10">
        <v>37.5</v>
      </c>
      <c r="AT3113" s="10">
        <v>0.9</v>
      </c>
      <c r="AU3113" s="10">
        <v>0.33320327410606299</v>
      </c>
      <c r="AV3113" s="10">
        <v>0.16326960431197099</v>
      </c>
      <c r="AW3113" s="10">
        <v>5.7</v>
      </c>
      <c r="AX3113" s="10">
        <v>37.5</v>
      </c>
      <c r="AY3113" s="10">
        <v>0.9</v>
      </c>
      <c r="AZ3113" s="10">
        <v>3139</v>
      </c>
      <c r="BA3113" s="10" t="s">
        <v>709</v>
      </c>
      <c r="BB3113" s="10">
        <v>0.23648555701141699</v>
      </c>
      <c r="BC3113" s="10">
        <v>0</v>
      </c>
      <c r="BD3113" s="10">
        <v>3.5</v>
      </c>
      <c r="BE3113" s="10">
        <v>39.01</v>
      </c>
      <c r="BF3113" s="10">
        <v>1</v>
      </c>
      <c r="BG3113" s="10">
        <v>0.34791704571636001</v>
      </c>
      <c r="BH3113" s="10">
        <v>0</v>
      </c>
      <c r="BI3113" s="10">
        <v>5.3</v>
      </c>
      <c r="BJ3113" s="10">
        <v>37.9</v>
      </c>
      <c r="BK3113" s="10">
        <v>1</v>
      </c>
      <c r="BL3113" s="10">
        <v>0.34008817606614899</v>
      </c>
      <c r="BM3113" s="10">
        <v>0</v>
      </c>
      <c r="BN3113" s="10">
        <v>5.0999999999999996</v>
      </c>
      <c r="BO3113" s="10">
        <v>38.5</v>
      </c>
      <c r="BP3113" s="10">
        <v>1</v>
      </c>
      <c r="BQ3113" s="10">
        <v>3129</v>
      </c>
      <c r="BR3113" s="10" t="s">
        <v>292</v>
      </c>
      <c r="CH3113" s="10">
        <v>3127</v>
      </c>
      <c r="CI3113" s="10" t="s">
        <v>290</v>
      </c>
      <c r="CJ3113" s="10">
        <v>0.255478724235915</v>
      </c>
      <c r="CK3113" s="10">
        <v>0.172823842865472</v>
      </c>
      <c r="CL3113" s="10">
        <v>16.8</v>
      </c>
      <c r="CM3113" s="10">
        <v>10.6</v>
      </c>
      <c r="CN3113" s="10">
        <v>0.82828341312796305</v>
      </c>
      <c r="CO3113" s="10">
        <v>0.35888677928378498</v>
      </c>
      <c r="CP3113" s="10">
        <v>0.24277635069197201</v>
      </c>
      <c r="CQ3113" s="10">
        <v>23.6</v>
      </c>
      <c r="CR3113" s="10">
        <v>10.6</v>
      </c>
      <c r="CS3113" s="10">
        <v>0.82828341312796305</v>
      </c>
      <c r="CT3113" s="10">
        <v>0.37165767932532701</v>
      </c>
      <c r="CU3113" s="10">
        <v>0.240964869013124</v>
      </c>
      <c r="CV3113" s="10">
        <v>23.9</v>
      </c>
      <c r="CW3113" s="10">
        <v>10.7</v>
      </c>
      <c r="CX3113" s="10">
        <v>0.83907504479282602</v>
      </c>
      <c r="CY3113" s="10">
        <v>3091</v>
      </c>
      <c r="CZ3113" s="10" t="s">
        <v>294</v>
      </c>
      <c r="DA3113" s="10">
        <v>0.28100000000000003</v>
      </c>
      <c r="DB3113" s="10">
        <v>0.2</v>
      </c>
      <c r="DC3113" s="10">
        <v>50</v>
      </c>
      <c r="DD3113" s="10">
        <v>6.9</v>
      </c>
      <c r="DE3113" s="10">
        <v>0.81865747398977495</v>
      </c>
      <c r="DF3113" s="10">
        <v>0.39100000000000001</v>
      </c>
      <c r="DG3113" s="10">
        <v>0.215</v>
      </c>
      <c r="DH3113" s="10">
        <v>66</v>
      </c>
      <c r="DI3113" s="10">
        <v>6.9</v>
      </c>
      <c r="DJ3113" s="10">
        <v>0.86824314212445897</v>
      </c>
      <c r="DK3113" s="10">
        <v>0.38600000000000001</v>
      </c>
      <c r="DL3113" s="10">
        <v>0.19400000000000001</v>
      </c>
      <c r="DM3113" s="10">
        <v>69</v>
      </c>
      <c r="DN3113" s="10">
        <v>6.8</v>
      </c>
      <c r="DO3113" s="10">
        <v>0.891355280941039</v>
      </c>
    </row>
    <row r="3114" spans="1:119" x14ac:dyDescent="0.25">
      <c r="A3114" s="10">
        <v>3131</v>
      </c>
      <c r="R3114" s="10">
        <v>3167</v>
      </c>
      <c r="S3114" s="10" t="s">
        <v>10</v>
      </c>
      <c r="W3114" s="10">
        <v>10.4</v>
      </c>
      <c r="X3114" s="10">
        <v>0.93</v>
      </c>
      <c r="AB3114" s="10">
        <v>10.3</v>
      </c>
      <c r="AC3114" s="10">
        <v>0.93</v>
      </c>
      <c r="AG3114" s="10">
        <v>10.3</v>
      </c>
      <c r="AH3114" s="10">
        <v>0.93</v>
      </c>
      <c r="AI3114" s="10">
        <v>3167</v>
      </c>
      <c r="AJ3114" s="10" t="s">
        <v>10</v>
      </c>
      <c r="AN3114" s="10">
        <v>10.7</v>
      </c>
      <c r="AO3114" s="10">
        <v>0.93</v>
      </c>
      <c r="AS3114" s="10">
        <v>10.6</v>
      </c>
      <c r="AT3114" s="10">
        <v>0.93</v>
      </c>
      <c r="AX3114" s="10">
        <v>10.5</v>
      </c>
      <c r="AY3114" s="10">
        <v>0.93</v>
      </c>
      <c r="AZ3114" s="10">
        <v>3140</v>
      </c>
      <c r="BA3114" s="10" t="s">
        <v>710</v>
      </c>
      <c r="BB3114" s="10">
        <v>0.25017923223161398</v>
      </c>
      <c r="BC3114" s="10">
        <v>0.50035846446322796</v>
      </c>
      <c r="BD3114" s="10">
        <v>8.4</v>
      </c>
      <c r="BE3114" s="10">
        <v>38.450000000000003</v>
      </c>
      <c r="BF3114" s="10">
        <v>0.44721359549995798</v>
      </c>
      <c r="BG3114" s="10">
        <v>0.43282483754978801</v>
      </c>
      <c r="BH3114" s="10">
        <v>0.43282483754978801</v>
      </c>
      <c r="BI3114" s="10">
        <v>9.3000000000000007</v>
      </c>
      <c r="BJ3114" s="10">
        <v>38</v>
      </c>
      <c r="BK3114" s="10">
        <v>0.70710678118654802</v>
      </c>
      <c r="BL3114" s="10">
        <v>0.47747903556072502</v>
      </c>
      <c r="BM3114" s="10">
        <v>0.47747903556072502</v>
      </c>
      <c r="BN3114" s="10">
        <v>10.1</v>
      </c>
      <c r="BO3114" s="10">
        <v>38.6</v>
      </c>
      <c r="BP3114" s="10">
        <v>0.70710678118654802</v>
      </c>
      <c r="BQ3114" s="10">
        <v>3130</v>
      </c>
      <c r="BR3114" s="10" t="s">
        <v>294</v>
      </c>
      <c r="BS3114" s="10">
        <v>0.21769628901334001</v>
      </c>
      <c r="BT3114" s="10">
        <v>0.35907376406223301</v>
      </c>
      <c r="BU3114" s="10">
        <v>22.7</v>
      </c>
      <c r="BV3114" s="10">
        <v>10.68</v>
      </c>
      <c r="BW3114" s="10">
        <v>0.51843377659850198</v>
      </c>
      <c r="BX3114" s="10">
        <v>0.109073368211586</v>
      </c>
      <c r="BY3114" s="10">
        <v>7.6351357748110193E-2</v>
      </c>
      <c r="BZ3114" s="10">
        <v>7.3</v>
      </c>
      <c r="CA3114" s="10">
        <v>10.53</v>
      </c>
      <c r="CB3114" s="10">
        <v>0.81923192051904004</v>
      </c>
      <c r="CC3114" s="10">
        <v>7.0463620450973305E-2</v>
      </c>
      <c r="CD3114" s="10">
        <v>4.6556320655107397E-2</v>
      </c>
      <c r="CE3114" s="10">
        <v>4.5999999999999996</v>
      </c>
      <c r="CF3114" s="10">
        <v>10.6</v>
      </c>
      <c r="CG3114" s="10">
        <v>0.83433532066130101</v>
      </c>
      <c r="CH3114" s="10">
        <v>3128</v>
      </c>
      <c r="CI3114" s="10" t="s">
        <v>291</v>
      </c>
      <c r="CJ3114" s="10">
        <v>9.8665446839306503E-2</v>
      </c>
      <c r="CK3114" s="10">
        <v>9.8665446839306503E-2</v>
      </c>
      <c r="CL3114" s="10">
        <v>7.6</v>
      </c>
      <c r="CM3114" s="10">
        <v>10.6</v>
      </c>
      <c r="CN3114" s="10">
        <v>0.70710678118654802</v>
      </c>
      <c r="CO3114" s="10">
        <v>0.24629488238360001</v>
      </c>
      <c r="CP3114" s="10">
        <v>0.10104405431122</v>
      </c>
      <c r="CQ3114" s="10">
        <v>14.5</v>
      </c>
      <c r="CR3114" s="10">
        <v>10.6</v>
      </c>
      <c r="CS3114" s="10">
        <v>0.92516861837474595</v>
      </c>
      <c r="CT3114" s="10">
        <v>0.156666257918403</v>
      </c>
      <c r="CU3114" s="10">
        <v>0.102435630177417</v>
      </c>
      <c r="CV3114" s="10">
        <v>10.1</v>
      </c>
      <c r="CW3114" s="10">
        <v>10.7</v>
      </c>
      <c r="CX3114" s="10">
        <v>0.83696961397354597</v>
      </c>
      <c r="CY3114" s="10">
        <v>3092</v>
      </c>
      <c r="CZ3114" s="10" t="s">
        <v>297</v>
      </c>
      <c r="DF3114" s="10">
        <v>1.2999999999999999E-2</v>
      </c>
      <c r="DG3114" s="10">
        <v>0.02</v>
      </c>
      <c r="DH3114" s="10">
        <v>1</v>
      </c>
      <c r="DI3114" s="10">
        <v>6.9</v>
      </c>
      <c r="DJ3114" s="10">
        <v>0.52409742566433504</v>
      </c>
      <c r="DK3114" s="10">
        <v>8.0000000000000002E-3</v>
      </c>
      <c r="DL3114" s="10">
        <v>1.2E-2</v>
      </c>
      <c r="DM3114" s="10">
        <v>2</v>
      </c>
      <c r="DN3114" s="10">
        <v>6.8</v>
      </c>
      <c r="DO3114" s="10">
        <v>0.56920997883030799</v>
      </c>
    </row>
    <row r="3115" spans="1:119" x14ac:dyDescent="0.25">
      <c r="A3115" s="10">
        <v>3132</v>
      </c>
      <c r="R3115" s="10">
        <v>3168</v>
      </c>
      <c r="S3115" s="10" t="s">
        <v>11</v>
      </c>
      <c r="T3115" s="10">
        <v>0.68400000000000005</v>
      </c>
      <c r="U3115" s="10">
        <v>0.6</v>
      </c>
      <c r="V3115" s="10">
        <v>50.510705409316401</v>
      </c>
      <c r="W3115" s="10">
        <v>10.4</v>
      </c>
      <c r="X3115" s="10">
        <v>0.75175911287127495</v>
      </c>
      <c r="Y3115" s="10">
        <v>1.452</v>
      </c>
      <c r="Z3115" s="10">
        <v>0.70799999999999996</v>
      </c>
      <c r="AA3115" s="10">
        <v>90.549583496306099</v>
      </c>
      <c r="AB3115" s="10">
        <v>10.3</v>
      </c>
      <c r="AC3115" s="10">
        <v>0.89883982659952799</v>
      </c>
      <c r="AD3115" s="10">
        <v>1.32</v>
      </c>
      <c r="AE3115" s="10">
        <v>0.73199999999999998</v>
      </c>
      <c r="AF3115" s="10">
        <v>84.605843424875005</v>
      </c>
      <c r="AG3115" s="10">
        <v>10.3</v>
      </c>
      <c r="AH3115" s="10">
        <v>0.87453202922893103</v>
      </c>
      <c r="AI3115" s="10">
        <v>3168</v>
      </c>
      <c r="AJ3115" s="10" t="s">
        <v>11</v>
      </c>
      <c r="AK3115" s="10">
        <v>2.6880000000000002</v>
      </c>
      <c r="AL3115" s="10">
        <v>0.81599999999999995</v>
      </c>
      <c r="AM3115" s="10">
        <v>151.574840618417</v>
      </c>
      <c r="AN3115" s="10">
        <v>10.7</v>
      </c>
      <c r="AO3115" s="10">
        <v>0.95688057664277204</v>
      </c>
      <c r="AP3115" s="10">
        <v>2.6880000000000002</v>
      </c>
      <c r="AQ3115" s="10">
        <v>0.81599999999999995</v>
      </c>
      <c r="AR3115" s="10">
        <v>153.00479194500599</v>
      </c>
      <c r="AS3115" s="10">
        <v>10.6</v>
      </c>
      <c r="AT3115" s="10">
        <v>0.95688057664277204</v>
      </c>
      <c r="AU3115" s="10">
        <v>2.6880000000000002</v>
      </c>
      <c r="AV3115" s="10">
        <v>0.81599999999999995</v>
      </c>
      <c r="AW3115" s="10">
        <v>154.46198043972001</v>
      </c>
      <c r="AX3115" s="10">
        <v>10.5</v>
      </c>
      <c r="AY3115" s="10">
        <v>0.95688057664277204</v>
      </c>
      <c r="AZ3115" s="10">
        <v>3141</v>
      </c>
      <c r="BA3115" s="10" t="s">
        <v>711</v>
      </c>
      <c r="BB3115" s="10">
        <v>2.7440534298379502</v>
      </c>
      <c r="BC3115" s="10">
        <v>2.3218913637090299</v>
      </c>
      <c r="BD3115" s="10">
        <v>53.2</v>
      </c>
      <c r="BE3115" s="10">
        <v>39.01</v>
      </c>
      <c r="BF3115" s="10">
        <v>0.76338628536911501</v>
      </c>
      <c r="BG3115" s="10">
        <v>5.3148400811883496</v>
      </c>
      <c r="BH3115" s="10">
        <v>2.3621511471948198</v>
      </c>
      <c r="BI3115" s="10">
        <v>88.6</v>
      </c>
      <c r="BJ3115" s="10">
        <v>37.9</v>
      </c>
      <c r="BK3115" s="10">
        <v>0.91381154862025704</v>
      </c>
      <c r="BL3115" s="10">
        <v>5.77985698944231</v>
      </c>
      <c r="BM3115" s="10">
        <v>2.47708156690384</v>
      </c>
      <c r="BN3115" s="10">
        <v>94.3</v>
      </c>
      <c r="BO3115" s="10">
        <v>38.5</v>
      </c>
      <c r="BP3115" s="10">
        <v>0.91914503001805803</v>
      </c>
      <c r="BQ3115" s="10">
        <v>3131</v>
      </c>
      <c r="BR3115" s="10" t="s">
        <v>308</v>
      </c>
      <c r="CH3115" s="10">
        <v>3129</v>
      </c>
      <c r="CI3115" s="10" t="s">
        <v>292</v>
      </c>
      <c r="CY3115" s="10">
        <v>3093</v>
      </c>
      <c r="CZ3115" s="10" t="s">
        <v>308</v>
      </c>
      <c r="DA3115" s="10">
        <v>3.5999999999999997E-2</v>
      </c>
      <c r="DB3115" s="10">
        <v>2.1000000000000001E-2</v>
      </c>
      <c r="DC3115" s="10">
        <v>4</v>
      </c>
      <c r="DD3115" s="10">
        <v>6.9</v>
      </c>
      <c r="DE3115" s="10">
        <v>0.93334560620305995</v>
      </c>
      <c r="DF3115" s="10">
        <v>4.2000000000000003E-2</v>
      </c>
      <c r="DG3115" s="10">
        <v>1.7000000000000001E-2</v>
      </c>
      <c r="DH3115" s="10">
        <v>4</v>
      </c>
      <c r="DI3115" s="10">
        <v>6.9</v>
      </c>
      <c r="DJ3115" s="10">
        <v>0.95384925073919602</v>
      </c>
      <c r="DK3115" s="10">
        <v>3.9E-2</v>
      </c>
      <c r="DL3115" s="10">
        <v>1.6E-2</v>
      </c>
      <c r="DM3115" s="10">
        <v>4</v>
      </c>
      <c r="DN3115" s="10">
        <v>6.8</v>
      </c>
      <c r="DO3115" s="10">
        <v>0.89923508874579605</v>
      </c>
    </row>
    <row r="3116" spans="1:119" x14ac:dyDescent="0.25">
      <c r="A3116" s="10">
        <v>3133</v>
      </c>
      <c r="R3116" s="10">
        <v>3169</v>
      </c>
      <c r="S3116" s="10" t="s">
        <v>285</v>
      </c>
      <c r="AI3116" s="10">
        <v>3169</v>
      </c>
      <c r="AJ3116" s="10" t="s">
        <v>285</v>
      </c>
      <c r="AZ3116" s="10">
        <v>3142</v>
      </c>
      <c r="BA3116" s="10" t="s">
        <v>712</v>
      </c>
      <c r="BQ3116" s="10">
        <v>3132</v>
      </c>
      <c r="BR3116" s="10" t="s">
        <v>309</v>
      </c>
      <c r="BS3116" s="10">
        <v>1.0044642077644199</v>
      </c>
      <c r="BT3116" s="10">
        <v>0.39227596279557198</v>
      </c>
      <c r="BU3116" s="10">
        <v>57.7</v>
      </c>
      <c r="BV3116" s="10">
        <v>10.79</v>
      </c>
      <c r="BW3116" s="10">
        <v>0.93148653391456704</v>
      </c>
      <c r="BX3116" s="10">
        <v>1.4431647753517101</v>
      </c>
      <c r="BY3116" s="10">
        <v>0.45700217886137501</v>
      </c>
      <c r="BZ3116" s="10">
        <v>83</v>
      </c>
      <c r="CA3116" s="10">
        <v>10.53</v>
      </c>
      <c r="CB3116" s="10">
        <v>0.95334222535074398</v>
      </c>
      <c r="CC3116" s="10">
        <v>1.4282172748153099</v>
      </c>
      <c r="CD3116" s="10">
        <v>0.45844011290367997</v>
      </c>
      <c r="CE3116" s="10">
        <v>81.7</v>
      </c>
      <c r="CF3116" s="10">
        <v>10.6</v>
      </c>
      <c r="CG3116" s="10">
        <v>0.95215079106243705</v>
      </c>
      <c r="CH3116" s="10">
        <v>3130</v>
      </c>
      <c r="CI3116" s="10" t="s">
        <v>294</v>
      </c>
      <c r="CJ3116" s="10">
        <v>1.0464146241301601E-2</v>
      </c>
      <c r="CK3116" s="10">
        <v>2.1451499794668299E-2</v>
      </c>
      <c r="CL3116" s="10">
        <v>1.3</v>
      </c>
      <c r="CM3116" s="10">
        <v>10.6</v>
      </c>
      <c r="CN3116" s="10">
        <v>0.43842363202141399</v>
      </c>
      <c r="CO3116" s="10">
        <v>1.6098686525079401E-2</v>
      </c>
      <c r="CP3116" s="10">
        <v>3.3002307376412798E-2</v>
      </c>
      <c r="CQ3116" s="10">
        <v>2</v>
      </c>
      <c r="CR3116" s="10">
        <v>10.6</v>
      </c>
      <c r="CS3116" s="10">
        <v>0.43842363202141399</v>
      </c>
      <c r="CT3116" s="10">
        <v>9.7503365557556204E-3</v>
      </c>
      <c r="CU3116" s="10">
        <v>1.9988189939299E-2</v>
      </c>
      <c r="CV3116" s="10">
        <v>1.2</v>
      </c>
      <c r="CW3116" s="10">
        <v>10.7</v>
      </c>
      <c r="CX3116" s="10">
        <v>0.43842363202141399</v>
      </c>
      <c r="CY3116" s="10">
        <v>3094</v>
      </c>
      <c r="CZ3116" s="10" t="s">
        <v>309</v>
      </c>
      <c r="DA3116" s="10">
        <v>2.3E-2</v>
      </c>
      <c r="DB3116" s="10">
        <v>1.7000000000000001E-2</v>
      </c>
      <c r="DC3116" s="10">
        <v>3</v>
      </c>
      <c r="DD3116" s="10">
        <v>6.9</v>
      </c>
      <c r="DE3116" s="10">
        <v>0.85749292571254399</v>
      </c>
      <c r="DF3116" s="10">
        <v>2.5999999999999999E-2</v>
      </c>
      <c r="DG3116" s="10">
        <v>1.2E-2</v>
      </c>
      <c r="DH3116" s="10">
        <v>3</v>
      </c>
      <c r="DI3116" s="10">
        <v>6.9</v>
      </c>
      <c r="DJ3116" s="10">
        <v>0.88721680123459501</v>
      </c>
      <c r="DK3116" s="10">
        <v>2.3E-2</v>
      </c>
      <c r="DL3116" s="10">
        <v>1.2999999999999999E-2</v>
      </c>
      <c r="DM3116" s="10">
        <v>3</v>
      </c>
      <c r="DN3116" s="10">
        <v>6.8</v>
      </c>
      <c r="DO3116" s="10">
        <v>0.85026514668786202</v>
      </c>
    </row>
    <row r="3117" spans="1:119" x14ac:dyDescent="0.25">
      <c r="A3117" s="10">
        <v>3134</v>
      </c>
      <c r="R3117" s="10">
        <v>3170</v>
      </c>
      <c r="S3117" s="10" t="s">
        <v>304</v>
      </c>
      <c r="AI3117" s="10">
        <v>3170</v>
      </c>
      <c r="AJ3117" s="10" t="s">
        <v>304</v>
      </c>
      <c r="AZ3117" s="10">
        <v>3143</v>
      </c>
      <c r="BA3117" s="10" t="s">
        <v>713</v>
      </c>
      <c r="BQ3117" s="10">
        <v>3133</v>
      </c>
      <c r="BR3117" s="10" t="s">
        <v>310</v>
      </c>
      <c r="BS3117" s="10">
        <v>1.14269184887612</v>
      </c>
      <c r="BT3117" s="10">
        <v>0.50278441350549297</v>
      </c>
      <c r="BU3117" s="10">
        <v>66.8</v>
      </c>
      <c r="BV3117" s="10">
        <v>10.79</v>
      </c>
      <c r="BW3117" s="10">
        <v>0.91531503242276602</v>
      </c>
      <c r="BX3117" s="10">
        <v>1.0922891770479699</v>
      </c>
      <c r="BY3117" s="10">
        <v>0.55994607632061999</v>
      </c>
      <c r="BZ3117" s="10">
        <v>67.3</v>
      </c>
      <c r="CA3117" s="10">
        <v>10.53</v>
      </c>
      <c r="CB3117" s="10">
        <v>0.889884347137468</v>
      </c>
      <c r="CC3117" s="10">
        <v>1.06205454590574</v>
      </c>
      <c r="CD3117" s="10">
        <v>0.45350504332471397</v>
      </c>
      <c r="CE3117" s="10">
        <v>62.9</v>
      </c>
      <c r="CF3117" s="10">
        <v>10.6</v>
      </c>
      <c r="CG3117" s="10">
        <v>0.91966505380319896</v>
      </c>
      <c r="CH3117" s="10">
        <v>3131</v>
      </c>
      <c r="CI3117" s="10" t="s">
        <v>308</v>
      </c>
      <c r="CY3117" s="10">
        <v>3302</v>
      </c>
      <c r="CZ3117" s="10" t="s">
        <v>944</v>
      </c>
    </row>
    <row r="3118" spans="1:119" x14ac:dyDescent="0.25">
      <c r="A3118" s="10">
        <v>3135</v>
      </c>
      <c r="R3118" s="10">
        <v>3171</v>
      </c>
      <c r="S3118" s="10" t="s">
        <v>305</v>
      </c>
      <c r="T3118" s="10">
        <v>5.3972561607577903E-3</v>
      </c>
      <c r="U3118" s="10">
        <v>2.6986280803789002E-4</v>
      </c>
      <c r="V3118" s="10">
        <v>0.3</v>
      </c>
      <c r="W3118" s="10">
        <v>10.4</v>
      </c>
      <c r="X3118" s="10">
        <v>0.99875233887784498</v>
      </c>
      <c r="Y3118" s="10">
        <v>7.5689233052000301E-3</v>
      </c>
      <c r="Z3118" s="10">
        <v>7.5689233052000301E-3</v>
      </c>
      <c r="AA3118" s="10">
        <v>0.6</v>
      </c>
      <c r="AB3118" s="10">
        <v>10.3</v>
      </c>
      <c r="AC3118" s="10">
        <v>0.70710678118654802</v>
      </c>
      <c r="AD3118" s="10">
        <v>2.3935037079561802E-3</v>
      </c>
      <c r="AE3118" s="10">
        <v>4.7870074159123603E-3</v>
      </c>
      <c r="AF3118" s="10">
        <v>0.3</v>
      </c>
      <c r="AG3118" s="10">
        <v>10.3</v>
      </c>
      <c r="AH3118" s="10">
        <v>0.44721359549995798</v>
      </c>
      <c r="AI3118" s="10">
        <v>3171</v>
      </c>
      <c r="AJ3118" s="10" t="s">
        <v>305</v>
      </c>
      <c r="AK3118" s="10">
        <v>1.11197661845922E-3</v>
      </c>
      <c r="AL3118" s="10">
        <v>0</v>
      </c>
      <c r="AM3118" s="10">
        <v>0.06</v>
      </c>
      <c r="AN3118" s="10">
        <v>10.7</v>
      </c>
      <c r="AO3118" s="10">
        <v>1</v>
      </c>
      <c r="AP3118" s="10">
        <v>1.1015843136138099E-3</v>
      </c>
      <c r="AQ3118" s="10">
        <v>0</v>
      </c>
      <c r="AR3118" s="10">
        <v>0.06</v>
      </c>
      <c r="AS3118" s="10">
        <v>10.6</v>
      </c>
      <c r="AT3118" s="10">
        <v>1</v>
      </c>
      <c r="AU3118" s="10">
        <v>1.09119200876839E-3</v>
      </c>
      <c r="AV3118" s="10">
        <v>0</v>
      </c>
      <c r="AW3118" s="10">
        <v>0.06</v>
      </c>
      <c r="AX3118" s="10">
        <v>10.5</v>
      </c>
      <c r="AY3118" s="10">
        <v>1</v>
      </c>
      <c r="AZ3118" s="10">
        <v>3144</v>
      </c>
      <c r="BA3118" s="10" t="s">
        <v>714</v>
      </c>
      <c r="BQ3118" s="10">
        <v>3134</v>
      </c>
      <c r="BR3118" s="10" t="s">
        <v>316</v>
      </c>
      <c r="BS3118" s="10">
        <v>0.235311370020171</v>
      </c>
      <c r="BT3118" s="10">
        <v>0.16894149642473799</v>
      </c>
      <c r="BU3118" s="10">
        <v>15.5</v>
      </c>
      <c r="BV3118" s="10">
        <v>10.79</v>
      </c>
      <c r="BW3118" s="10">
        <v>0.81232373359159105</v>
      </c>
      <c r="BX3118" s="10">
        <v>0.42821228785037502</v>
      </c>
      <c r="BY3118" s="10">
        <v>0.18148044580325401</v>
      </c>
      <c r="BZ3118" s="10">
        <v>25.5</v>
      </c>
      <c r="CA3118" s="10">
        <v>10.53</v>
      </c>
      <c r="CB3118" s="10">
        <v>0.92072502340919304</v>
      </c>
      <c r="CC3118" s="10">
        <v>0.590127871858247</v>
      </c>
      <c r="CD3118" s="10">
        <v>0.19194470572552</v>
      </c>
      <c r="CE3118" s="10">
        <v>33.799999999999997</v>
      </c>
      <c r="CF3118" s="10">
        <v>10.6</v>
      </c>
      <c r="CG3118" s="10">
        <v>0.95096149847510303</v>
      </c>
      <c r="CH3118" s="10">
        <v>3132</v>
      </c>
      <c r="CI3118" s="10" t="s">
        <v>309</v>
      </c>
      <c r="CJ3118" s="10">
        <v>0.402990951079233</v>
      </c>
      <c r="CK3118" s="10">
        <v>0.22861986647764199</v>
      </c>
      <c r="CL3118" s="10">
        <v>25</v>
      </c>
      <c r="CM3118" s="10">
        <v>10.7</v>
      </c>
      <c r="CN3118" s="10">
        <v>0.86978293116478</v>
      </c>
      <c r="CO3118" s="10">
        <v>0.62703534117975002</v>
      </c>
      <c r="CP3118" s="10">
        <v>0.33805383611430001</v>
      </c>
      <c r="CQ3118" s="10">
        <v>38.799999999999997</v>
      </c>
      <c r="CR3118" s="10">
        <v>10.6</v>
      </c>
      <c r="CS3118" s="10">
        <v>0.880225206724221</v>
      </c>
      <c r="CT3118" s="10">
        <v>0.62866588368360399</v>
      </c>
      <c r="CU3118" s="10">
        <v>0.35664699170512099</v>
      </c>
      <c r="CV3118" s="10">
        <v>39</v>
      </c>
      <c r="CW3118" s="10">
        <v>10.7</v>
      </c>
      <c r="CX3118" s="10">
        <v>0.86978293116478</v>
      </c>
      <c r="CY3118" s="10">
        <v>3095</v>
      </c>
      <c r="CZ3118" s="10" t="s">
        <v>750</v>
      </c>
      <c r="DA3118" s="10">
        <v>-26.35</v>
      </c>
      <c r="DB3118" s="10">
        <v>0.19</v>
      </c>
      <c r="DC3118" s="10">
        <v>125</v>
      </c>
      <c r="DD3118" s="10">
        <v>120.2</v>
      </c>
      <c r="DE3118" s="10">
        <v>0.116263030345804</v>
      </c>
      <c r="DF3118" s="10">
        <v>-26.26</v>
      </c>
      <c r="DG3118" s="10">
        <v>1.24</v>
      </c>
      <c r="DH3118" s="10">
        <v>118</v>
      </c>
      <c r="DI3118" s="10">
        <v>119.2</v>
      </c>
      <c r="DJ3118" s="10">
        <v>9.2017187223278701E-2</v>
      </c>
      <c r="DK3118" s="10">
        <v>-27.65</v>
      </c>
      <c r="DL3118" s="10">
        <v>1.89</v>
      </c>
      <c r="DM3118" s="10">
        <v>134</v>
      </c>
      <c r="DN3118" s="10">
        <v>118.5</v>
      </c>
      <c r="DO3118" s="10">
        <v>0.99948344969486203</v>
      </c>
    </row>
    <row r="3119" spans="1:119" x14ac:dyDescent="0.25">
      <c r="A3119" s="10">
        <v>3136</v>
      </c>
      <c r="R3119" s="10">
        <v>3172</v>
      </c>
      <c r="S3119" s="10" t="s">
        <v>315</v>
      </c>
      <c r="T3119" s="10">
        <v>0.134019163286449</v>
      </c>
      <c r="U3119" s="10">
        <v>0.10051437246483701</v>
      </c>
      <c r="V3119" s="10">
        <v>9.3000000000000007</v>
      </c>
      <c r="W3119" s="10">
        <v>10.4</v>
      </c>
      <c r="X3119" s="10">
        <v>0.8</v>
      </c>
      <c r="Y3119" s="10">
        <v>0.25552443471132402</v>
      </c>
      <c r="Z3119" s="10">
        <v>0.11027896655962401</v>
      </c>
      <c r="AA3119" s="10">
        <v>15.6</v>
      </c>
      <c r="AB3119" s="10">
        <v>10.3</v>
      </c>
      <c r="AC3119" s="10">
        <v>0.91814227760212597</v>
      </c>
      <c r="AD3119" s="10">
        <v>0.20399999999999999</v>
      </c>
      <c r="AG3119" s="10">
        <v>10.3</v>
      </c>
      <c r="AI3119" s="10">
        <v>3172</v>
      </c>
      <c r="AJ3119" s="10" t="s">
        <v>315</v>
      </c>
      <c r="AK3119" s="10">
        <v>0.41821293181566999</v>
      </c>
      <c r="AL3119" s="10">
        <v>0.114753548364056</v>
      </c>
      <c r="AM3119" s="10">
        <v>23.4</v>
      </c>
      <c r="AN3119" s="10">
        <v>10.7</v>
      </c>
      <c r="AO3119" s="10">
        <v>0.96435557457608301</v>
      </c>
      <c r="AP3119" s="10">
        <v>0.62048119346474195</v>
      </c>
      <c r="AQ3119" s="10">
        <v>0.17403740792303701</v>
      </c>
      <c r="AR3119" s="10">
        <v>35.1</v>
      </c>
      <c r="AS3119" s="10">
        <v>10.6</v>
      </c>
      <c r="AT3119" s="10">
        <v>0.96284197192380006</v>
      </c>
      <c r="AU3119" s="10">
        <v>0.53582918738972596</v>
      </c>
      <c r="AV3119" s="10">
        <v>0.15029355256053301</v>
      </c>
      <c r="AW3119" s="10">
        <v>30.6</v>
      </c>
      <c r="AX3119" s="10">
        <v>10.5</v>
      </c>
      <c r="AY3119" s="10">
        <v>0.96284197192380006</v>
      </c>
      <c r="AZ3119" s="10">
        <v>3145</v>
      </c>
      <c r="BA3119" s="10" t="s">
        <v>715</v>
      </c>
      <c r="BB3119" s="10">
        <v>0.21152990398593799</v>
      </c>
      <c r="BC3119" s="10">
        <v>0.634589711957814</v>
      </c>
      <c r="BD3119" s="10">
        <v>9.9</v>
      </c>
      <c r="BE3119" s="10">
        <v>39.01</v>
      </c>
      <c r="BF3119" s="10">
        <v>0.316227766016838</v>
      </c>
      <c r="BG3119" s="10">
        <v>0.52916326913345002</v>
      </c>
      <c r="BH3119" s="10">
        <v>0.52916326913345002</v>
      </c>
      <c r="BI3119" s="10">
        <v>11.4</v>
      </c>
      <c r="BJ3119" s="10">
        <v>37.9</v>
      </c>
      <c r="BK3119" s="10">
        <v>0.70710678118654802</v>
      </c>
      <c r="BL3119" s="10">
        <v>0.73239414987370799</v>
      </c>
      <c r="BM3119" s="10">
        <v>0.48826276658247197</v>
      </c>
      <c r="BN3119" s="10">
        <v>13.2</v>
      </c>
      <c r="BO3119" s="10">
        <v>38.5</v>
      </c>
      <c r="BP3119" s="10">
        <v>0.83205029433784405</v>
      </c>
      <c r="BQ3119" s="10">
        <v>3135</v>
      </c>
      <c r="BR3119" s="10" t="s">
        <v>312</v>
      </c>
      <c r="BS3119" s="10">
        <v>0.12742899416784501</v>
      </c>
      <c r="BT3119" s="10">
        <v>3.6995514435825903E-2</v>
      </c>
      <c r="BU3119" s="10">
        <v>7.1</v>
      </c>
      <c r="BV3119" s="10">
        <v>10.79</v>
      </c>
      <c r="BW3119" s="10">
        <v>0.96034622675362402</v>
      </c>
      <c r="BX3119" s="10">
        <v>0.219812182594706</v>
      </c>
      <c r="BY3119" s="10">
        <v>3.4541914407739502E-2</v>
      </c>
      <c r="BZ3119" s="10">
        <v>12.2</v>
      </c>
      <c r="CA3119" s="10">
        <v>10.53</v>
      </c>
      <c r="CB3119" s="10">
        <v>0.98787712540448602</v>
      </c>
      <c r="CC3119" s="10">
        <v>0.21273277026926801</v>
      </c>
      <c r="CD3119" s="10">
        <v>4.0985212620684698E-2</v>
      </c>
      <c r="CE3119" s="10">
        <v>11.8</v>
      </c>
      <c r="CF3119" s="10">
        <v>10.6</v>
      </c>
      <c r="CG3119" s="10">
        <v>0.98194213447726897</v>
      </c>
      <c r="CH3119" s="10">
        <v>3133</v>
      </c>
      <c r="CI3119" s="10" t="s">
        <v>310</v>
      </c>
      <c r="CJ3119" s="10">
        <v>0.48881750100632998</v>
      </c>
      <c r="CK3119" s="10">
        <v>0.24070558761675301</v>
      </c>
      <c r="CL3119" s="10">
        <v>29.4</v>
      </c>
      <c r="CM3119" s="10">
        <v>10.7</v>
      </c>
      <c r="CN3119" s="10">
        <v>0.89712923831967994</v>
      </c>
      <c r="CO3119" s="10">
        <v>0.50842740186953905</v>
      </c>
      <c r="CP3119" s="10">
        <v>0.25986289428887499</v>
      </c>
      <c r="CQ3119" s="10">
        <v>31.1</v>
      </c>
      <c r="CR3119" s="10">
        <v>10.6</v>
      </c>
      <c r="CS3119" s="10">
        <v>0.89043468219608102</v>
      </c>
      <c r="CT3119" s="10">
        <v>0.55610141880503505</v>
      </c>
      <c r="CU3119" s="10">
        <v>0.28834888382483298</v>
      </c>
      <c r="CV3119" s="10">
        <v>33.799999999999997</v>
      </c>
      <c r="CW3119" s="10">
        <v>10.7</v>
      </c>
      <c r="CX3119" s="10">
        <v>0.88775453144892902</v>
      </c>
      <c r="CY3119" s="10">
        <v>3096</v>
      </c>
      <c r="CZ3119" s="10" t="s">
        <v>751</v>
      </c>
      <c r="DA3119" s="10">
        <v>-2.4700000000000002</v>
      </c>
      <c r="DB3119" s="10">
        <v>9.6999999999999993</v>
      </c>
      <c r="DC3119" s="10">
        <v>80.599999999999994</v>
      </c>
      <c r="DD3119" s="10">
        <v>121.1</v>
      </c>
      <c r="DE3119" s="10">
        <v>0.43273106758477098</v>
      </c>
      <c r="DF3119" s="10">
        <v>-2.12</v>
      </c>
      <c r="DG3119" s="10">
        <v>9.56</v>
      </c>
      <c r="DH3119" s="10">
        <v>80</v>
      </c>
      <c r="DI3119" s="10">
        <v>120</v>
      </c>
      <c r="DJ3119" s="10">
        <v>0.29892957301556</v>
      </c>
      <c r="DK3119" s="10">
        <v>-2.36</v>
      </c>
      <c r="DL3119" s="10">
        <v>9.4499999999999993</v>
      </c>
      <c r="DM3119" s="10">
        <v>80</v>
      </c>
      <c r="DN3119" s="10">
        <v>118.4</v>
      </c>
      <c r="DO3119" s="10">
        <v>0.96919020020742697</v>
      </c>
    </row>
    <row r="3120" spans="1:119" x14ac:dyDescent="0.25">
      <c r="A3120" s="10">
        <v>3137</v>
      </c>
      <c r="R3120" s="10">
        <v>3173</v>
      </c>
      <c r="S3120" s="10" t="s">
        <v>290</v>
      </c>
      <c r="T3120" s="10">
        <v>2.3980792313849801E-2</v>
      </c>
      <c r="U3120" s="10">
        <v>3.5971188470774698E-2</v>
      </c>
      <c r="V3120" s="10">
        <v>2.4</v>
      </c>
      <c r="W3120" s="10">
        <v>10.4</v>
      </c>
      <c r="X3120" s="10">
        <v>0.55470019622522904</v>
      </c>
      <c r="Y3120" s="10">
        <v>6.9703041264628202E-2</v>
      </c>
      <c r="Z3120" s="10">
        <v>3.9830309294073198E-2</v>
      </c>
      <c r="AA3120" s="10">
        <v>4.5</v>
      </c>
      <c r="AB3120" s="10">
        <v>10.3</v>
      </c>
      <c r="AC3120" s="10">
        <v>0.86824314212445897</v>
      </c>
      <c r="AD3120" s="10">
        <v>6.3524799020195796E-2</v>
      </c>
      <c r="AE3120" s="10">
        <v>4.9087344697423999E-2</v>
      </c>
      <c r="AF3120" s="10">
        <v>4.5</v>
      </c>
      <c r="AG3120" s="10">
        <v>10.3</v>
      </c>
      <c r="AH3120" s="10">
        <v>0.79128500139216695</v>
      </c>
      <c r="AI3120" s="10">
        <v>3173</v>
      </c>
      <c r="AJ3120" s="10" t="s">
        <v>290</v>
      </c>
      <c r="AK3120" s="10">
        <v>0.362591595231464</v>
      </c>
      <c r="AL3120" s="10">
        <v>5.6403137036005697E-2</v>
      </c>
      <c r="AM3120" s="10">
        <v>19.8</v>
      </c>
      <c r="AN3120" s="10">
        <v>10.7</v>
      </c>
      <c r="AO3120" s="10">
        <v>0.98811646895488203</v>
      </c>
      <c r="AP3120" s="10">
        <v>0.33940851608327799</v>
      </c>
      <c r="AQ3120" s="10">
        <v>9.5199949633114594E-2</v>
      </c>
      <c r="AR3120" s="10">
        <v>19.2</v>
      </c>
      <c r="AS3120" s="10">
        <v>10.6</v>
      </c>
      <c r="AT3120" s="10">
        <v>0.96284197192380006</v>
      </c>
      <c r="AU3120" s="10">
        <v>0.338246034877769</v>
      </c>
      <c r="AV3120" s="10">
        <v>0.106570668523133</v>
      </c>
      <c r="AW3120" s="10">
        <v>19.5</v>
      </c>
      <c r="AX3120" s="10">
        <v>10.5</v>
      </c>
      <c r="AY3120" s="10">
        <v>0.95377992326741501</v>
      </c>
      <c r="AZ3120" s="10">
        <v>3146</v>
      </c>
      <c r="BA3120" s="10" t="s">
        <v>716</v>
      </c>
      <c r="BB3120" s="10">
        <v>2.4272188866379101</v>
      </c>
      <c r="BC3120" s="10">
        <v>1.5445938369514001</v>
      </c>
      <c r="BD3120" s="10">
        <v>43.2</v>
      </c>
      <c r="BE3120" s="10">
        <v>38.450000000000003</v>
      </c>
      <c r="BF3120" s="10">
        <v>0.84366148773210703</v>
      </c>
      <c r="BG3120" s="10">
        <v>5.3443227502313402</v>
      </c>
      <c r="BH3120" s="10">
        <v>1.92395619008328</v>
      </c>
      <c r="BI3120" s="10">
        <v>86.3</v>
      </c>
      <c r="BJ3120" s="10">
        <v>38</v>
      </c>
      <c r="BK3120" s="10">
        <v>0.94088741186872704</v>
      </c>
      <c r="BL3120" s="10">
        <v>5.7692267957615604</v>
      </c>
      <c r="BM3120" s="10">
        <v>1.7094005320775001</v>
      </c>
      <c r="BN3120" s="10">
        <v>90</v>
      </c>
      <c r="BO3120" s="10">
        <v>38.6</v>
      </c>
      <c r="BP3120" s="10">
        <v>0.958798112708387</v>
      </c>
      <c r="BQ3120" s="10">
        <v>3136</v>
      </c>
      <c r="BR3120" s="10" t="s">
        <v>313</v>
      </c>
      <c r="BS3120" s="10">
        <v>0.43208263577050099</v>
      </c>
      <c r="BT3120" s="10">
        <v>0.36311830628270098</v>
      </c>
      <c r="BU3120" s="10">
        <v>30.2</v>
      </c>
      <c r="BV3120" s="10">
        <v>10.79</v>
      </c>
      <c r="BW3120" s="10">
        <v>0.76555747004603703</v>
      </c>
      <c r="BX3120" s="10">
        <v>0.44448163439822003</v>
      </c>
      <c r="BY3120" s="10">
        <v>0.165234808326476</v>
      </c>
      <c r="BZ3120" s="10">
        <v>26</v>
      </c>
      <c r="CA3120" s="10">
        <v>10.53</v>
      </c>
      <c r="CB3120" s="10">
        <v>0.93732774954217601</v>
      </c>
      <c r="CC3120" s="10">
        <v>0.41481535943398201</v>
      </c>
      <c r="CD3120" s="10">
        <v>0.16422724127761701</v>
      </c>
      <c r="CE3120" s="10">
        <v>24.3</v>
      </c>
      <c r="CF3120" s="10">
        <v>10.6</v>
      </c>
      <c r="CG3120" s="10">
        <v>0.92978398723969502</v>
      </c>
      <c r="CH3120" s="10">
        <v>3134</v>
      </c>
      <c r="CI3120" s="10" t="s">
        <v>316</v>
      </c>
      <c r="CJ3120" s="10">
        <v>0.188945473084424</v>
      </c>
      <c r="CK3120" s="10">
        <v>0.166816723984446</v>
      </c>
      <c r="CL3120" s="10">
        <v>13.6</v>
      </c>
      <c r="CM3120" s="10">
        <v>10.7</v>
      </c>
      <c r="CN3120" s="10">
        <v>0.74964073493302397</v>
      </c>
      <c r="CO3120" s="10">
        <v>0.30357414143522599</v>
      </c>
      <c r="CP3120" s="10">
        <v>0.168080598082781</v>
      </c>
      <c r="CQ3120" s="10">
        <v>18.899999999999999</v>
      </c>
      <c r="CR3120" s="10">
        <v>10.6</v>
      </c>
      <c r="CS3120" s="10">
        <v>0.87485580651211603</v>
      </c>
      <c r="CT3120" s="10">
        <v>0.370029295804984</v>
      </c>
      <c r="CU3120" s="10">
        <v>0.192249857597003</v>
      </c>
      <c r="CV3120" s="10">
        <v>22.5</v>
      </c>
      <c r="CW3120" s="10">
        <v>10.7</v>
      </c>
      <c r="CX3120" s="10">
        <v>0.88737908012899303</v>
      </c>
      <c r="CY3120" s="10">
        <v>3097</v>
      </c>
      <c r="CZ3120" s="10" t="s">
        <v>752</v>
      </c>
      <c r="DA3120" s="10">
        <v>0.40896968527494798</v>
      </c>
      <c r="DB3120" s="10">
        <v>0.290427747514094</v>
      </c>
      <c r="DC3120" s="10">
        <v>8</v>
      </c>
      <c r="DD3120" s="10">
        <v>36.200000000000003</v>
      </c>
      <c r="DE3120" s="10">
        <v>0.81532720263773395</v>
      </c>
      <c r="DF3120" s="10">
        <v>0.46009089593431701</v>
      </c>
      <c r="DG3120" s="10">
        <v>0.32673121595335602</v>
      </c>
      <c r="DH3120" s="10">
        <v>9</v>
      </c>
      <c r="DI3120" s="10">
        <v>36.200000000000003</v>
      </c>
      <c r="DJ3120" s="10">
        <v>0.81532720263773395</v>
      </c>
      <c r="DK3120" s="10">
        <v>0.45500701863117499</v>
      </c>
      <c r="DL3120" s="10">
        <v>0.32312092627431299</v>
      </c>
      <c r="DM3120" s="10">
        <v>9</v>
      </c>
      <c r="DN3120" s="10">
        <v>35.799999999999997</v>
      </c>
      <c r="DO3120" s="10">
        <v>0.81532720263773395</v>
      </c>
    </row>
    <row r="3121" spans="1:119" x14ac:dyDescent="0.25">
      <c r="A3121" s="10">
        <v>3138</v>
      </c>
      <c r="R3121" s="10">
        <v>3174</v>
      </c>
      <c r="S3121" s="10" t="s">
        <v>291</v>
      </c>
      <c r="T3121" s="10">
        <v>0.40505394585071403</v>
      </c>
      <c r="U3121" s="10">
        <v>0.30952235484818702</v>
      </c>
      <c r="V3121" s="10">
        <v>28.3</v>
      </c>
      <c r="W3121" s="10">
        <v>10.4</v>
      </c>
      <c r="X3121" s="10">
        <v>0.79457055134965304</v>
      </c>
      <c r="Y3121" s="10">
        <v>0.79020278639153896</v>
      </c>
      <c r="Z3121" s="10">
        <v>0.36113340011559097</v>
      </c>
      <c r="AA3121" s="10">
        <v>48.7</v>
      </c>
      <c r="AB3121" s="10">
        <v>10.3</v>
      </c>
      <c r="AC3121" s="10">
        <v>0.90951893191433097</v>
      </c>
      <c r="AD3121" s="10">
        <v>0.76045060128196895</v>
      </c>
      <c r="AE3121" s="10">
        <v>0.35744682640903602</v>
      </c>
      <c r="AF3121" s="10">
        <v>47.1</v>
      </c>
      <c r="AG3121" s="10">
        <v>10.3</v>
      </c>
      <c r="AH3121" s="10">
        <v>0.90500764610631701</v>
      </c>
      <c r="AI3121" s="10">
        <v>3174</v>
      </c>
      <c r="AJ3121" s="10" t="s">
        <v>291</v>
      </c>
      <c r="AK3121" s="10">
        <v>0.69595808814818405</v>
      </c>
      <c r="AL3121" s="10">
        <v>0.24990000848564101</v>
      </c>
      <c r="AM3121" s="10">
        <v>39.9</v>
      </c>
      <c r="AN3121" s="10">
        <v>10.7</v>
      </c>
      <c r="AO3121" s="10">
        <v>0.94116503768077098</v>
      </c>
      <c r="AP3121" s="10">
        <v>0.93827924103795002</v>
      </c>
      <c r="AQ3121" s="10">
        <v>0.33691107882829902</v>
      </c>
      <c r="AR3121" s="10">
        <v>54.3</v>
      </c>
      <c r="AS3121" s="10">
        <v>10.6</v>
      </c>
      <c r="AT3121" s="10">
        <v>0.94116503768077098</v>
      </c>
      <c r="AU3121" s="10">
        <v>0.92469808465141901</v>
      </c>
      <c r="AV3121" s="10">
        <v>0.33075739181762298</v>
      </c>
      <c r="AW3121" s="10">
        <v>54</v>
      </c>
      <c r="AX3121" s="10">
        <v>10.5</v>
      </c>
      <c r="AY3121" s="10">
        <v>0.94157793314396498</v>
      </c>
      <c r="AZ3121" s="10">
        <v>3147</v>
      </c>
      <c r="BA3121" s="10" t="s">
        <v>770</v>
      </c>
      <c r="BQ3121" s="10">
        <v>3137</v>
      </c>
      <c r="BR3121" s="10" t="s">
        <v>319</v>
      </c>
      <c r="BS3121" s="10">
        <v>5.10942191939214E-3</v>
      </c>
      <c r="BT3121" s="10">
        <v>1.40509102783284E-2</v>
      </c>
      <c r="BU3121" s="10">
        <v>0.8</v>
      </c>
      <c r="BV3121" s="10">
        <v>10.79</v>
      </c>
      <c r="BW3121" s="10">
        <v>0.34174306308670399</v>
      </c>
      <c r="BX3121" s="10">
        <v>6.3470641501627801E-3</v>
      </c>
      <c r="BY3121" s="10">
        <v>0.11107362262784901</v>
      </c>
      <c r="BZ3121" s="10">
        <v>6.1</v>
      </c>
      <c r="CA3121" s="10">
        <v>10.53</v>
      </c>
      <c r="CB3121" s="10">
        <v>5.7049790538513001E-2</v>
      </c>
      <c r="CC3121" s="10">
        <v>4.7730450050978701E-3</v>
      </c>
      <c r="CD3121" s="10">
        <v>1.19326125127447E-2</v>
      </c>
      <c r="CE3121" s="10">
        <v>0.7</v>
      </c>
      <c r="CF3121" s="10">
        <v>10.6</v>
      </c>
      <c r="CG3121" s="10">
        <v>0.371390676354104</v>
      </c>
      <c r="CH3121" s="10">
        <v>3135</v>
      </c>
      <c r="CI3121" s="10" t="s">
        <v>312</v>
      </c>
      <c r="CJ3121" s="10">
        <v>8.5536662958401496E-2</v>
      </c>
      <c r="CK3121" s="10">
        <v>3.5640276232667301E-2</v>
      </c>
      <c r="CL3121" s="10">
        <v>5</v>
      </c>
      <c r="CM3121" s="10">
        <v>10.7</v>
      </c>
      <c r="CN3121" s="10">
        <v>0.92307692307692302</v>
      </c>
      <c r="CO3121" s="10">
        <v>0.134611094426939</v>
      </c>
      <c r="CP3121" s="10">
        <v>2.89931587996483E-2</v>
      </c>
      <c r="CQ3121" s="10">
        <v>7.5</v>
      </c>
      <c r="CR3121" s="10">
        <v>10.6</v>
      </c>
      <c r="CS3121" s="10">
        <v>0.97758178117362904</v>
      </c>
      <c r="CT3121" s="10">
        <v>0.195188236707448</v>
      </c>
      <c r="CU3121" s="10">
        <v>5.2050196455319497E-2</v>
      </c>
      <c r="CV3121" s="10">
        <v>10.9</v>
      </c>
      <c r="CW3121" s="10">
        <v>10.7</v>
      </c>
      <c r="CX3121" s="10">
        <v>0.96623493960124596</v>
      </c>
      <c r="CY3121" s="10">
        <v>3098</v>
      </c>
      <c r="CZ3121" s="10" t="s">
        <v>753</v>
      </c>
      <c r="DA3121" s="10">
        <v>0.43316732388449197</v>
      </c>
      <c r="DB3121" s="10">
        <v>0.106954894786294</v>
      </c>
      <c r="DC3121" s="10">
        <v>7</v>
      </c>
      <c r="DD3121" s="10">
        <v>36.799999999999997</v>
      </c>
      <c r="DE3121" s="10">
        <v>0.97084344351266105</v>
      </c>
      <c r="DF3121" s="10">
        <v>0.54784904550297997</v>
      </c>
      <c r="DG3121" s="10">
        <v>0.135271369259995</v>
      </c>
      <c r="DH3121" s="10">
        <v>9</v>
      </c>
      <c r="DI3121" s="10">
        <v>36.200000000000003</v>
      </c>
      <c r="DJ3121" s="10">
        <v>0.97084344351266105</v>
      </c>
      <c r="DK3121" s="10">
        <v>0.54330886004301004</v>
      </c>
      <c r="DL3121" s="10">
        <v>0.13415033581308899</v>
      </c>
      <c r="DM3121" s="10">
        <v>9</v>
      </c>
      <c r="DN3121" s="10">
        <v>35.9</v>
      </c>
      <c r="DO3121" s="10">
        <v>0.97084344351266105</v>
      </c>
    </row>
    <row r="3122" spans="1:119" x14ac:dyDescent="0.25">
      <c r="A3122" s="10">
        <v>3139</v>
      </c>
      <c r="R3122" s="10">
        <v>3175</v>
      </c>
      <c r="S3122" s="10" t="s">
        <v>292</v>
      </c>
      <c r="T3122" s="10">
        <v>0.224829083509761</v>
      </c>
      <c r="U3122" s="10">
        <v>0.21055422106469701</v>
      </c>
      <c r="V3122" s="10">
        <v>17.100000000000001</v>
      </c>
      <c r="W3122" s="10">
        <v>10.4</v>
      </c>
      <c r="X3122" s="10">
        <v>0.72989840241799997</v>
      </c>
      <c r="Y3122" s="10">
        <v>0.48546147482025798</v>
      </c>
      <c r="Z3122" s="10">
        <v>0.25739232557584102</v>
      </c>
      <c r="AA3122" s="10">
        <v>30.8</v>
      </c>
      <c r="AB3122" s="10">
        <v>10.3</v>
      </c>
      <c r="AC3122" s="10">
        <v>0.88349928498508601</v>
      </c>
      <c r="AD3122" s="10">
        <v>0.45100042619175901</v>
      </c>
      <c r="AE3122" s="10">
        <v>0.28484237443690003</v>
      </c>
      <c r="AF3122" s="10">
        <v>29.9</v>
      </c>
      <c r="AG3122" s="10">
        <v>10.3</v>
      </c>
      <c r="AH3122" s="10">
        <v>0.84548890303097102</v>
      </c>
      <c r="AI3122" s="10">
        <v>3175</v>
      </c>
      <c r="AJ3122" s="10" t="s">
        <v>292</v>
      </c>
      <c r="AK3122" s="10">
        <v>0.93700119593518105</v>
      </c>
      <c r="AL3122" s="10">
        <v>0.31851855835420401</v>
      </c>
      <c r="AM3122" s="10">
        <v>53.4</v>
      </c>
      <c r="AN3122" s="10">
        <v>10.7</v>
      </c>
      <c r="AO3122" s="10">
        <v>0.946791789534422</v>
      </c>
      <c r="AP3122" s="10">
        <v>1.39236626311863</v>
      </c>
      <c r="AQ3122" s="10">
        <v>0.47331262409643199</v>
      </c>
      <c r="AR3122" s="10">
        <v>80.099999999999994</v>
      </c>
      <c r="AS3122" s="10">
        <v>10.6</v>
      </c>
      <c r="AT3122" s="10">
        <v>0.946791789534422</v>
      </c>
      <c r="AU3122" s="10">
        <v>1.1571074308723901</v>
      </c>
      <c r="AV3122" s="10">
        <v>0.39334014976850201</v>
      </c>
      <c r="AW3122" s="10">
        <v>67.2</v>
      </c>
      <c r="AX3122" s="10">
        <v>10.5</v>
      </c>
      <c r="AY3122" s="10">
        <v>0.946791789534422</v>
      </c>
      <c r="AZ3122" s="10">
        <v>3148</v>
      </c>
      <c r="BA3122" s="10" t="s">
        <v>771</v>
      </c>
      <c r="BQ3122" s="10">
        <v>3138</v>
      </c>
      <c r="BR3122" s="10" t="s">
        <v>708</v>
      </c>
      <c r="BS3122" s="10">
        <v>0.19790412527282</v>
      </c>
      <c r="BT3122" s="10">
        <v>0</v>
      </c>
      <c r="BU3122" s="10">
        <v>2.9</v>
      </c>
      <c r="BV3122" s="10">
        <v>39.4</v>
      </c>
      <c r="BW3122" s="10">
        <v>1</v>
      </c>
      <c r="BX3122" s="10">
        <v>0.38207308764161901</v>
      </c>
      <c r="BY3122" s="10">
        <v>0</v>
      </c>
      <c r="BZ3122" s="10">
        <v>5.7</v>
      </c>
      <c r="CA3122" s="10">
        <v>38.700000000000003</v>
      </c>
      <c r="CB3122" s="10">
        <v>1</v>
      </c>
      <c r="CC3122" s="10">
        <v>0.31829897690693298</v>
      </c>
      <c r="CD3122" s="10">
        <v>0</v>
      </c>
      <c r="CE3122" s="10">
        <v>4.7</v>
      </c>
      <c r="CF3122" s="10">
        <v>39.1</v>
      </c>
      <c r="CG3122" s="10">
        <v>1</v>
      </c>
      <c r="CH3122" s="10">
        <v>3136</v>
      </c>
      <c r="CI3122" s="10" t="s">
        <v>313</v>
      </c>
      <c r="CJ3122" s="10">
        <v>0.255274979200934</v>
      </c>
      <c r="CK3122" s="10">
        <v>0.20005592341633499</v>
      </c>
      <c r="CL3122" s="10">
        <v>17.5</v>
      </c>
      <c r="CM3122" s="10">
        <v>10.7</v>
      </c>
      <c r="CN3122" s="10">
        <v>0.787092539167079</v>
      </c>
      <c r="CO3122" s="10">
        <v>0.55635630980988704</v>
      </c>
      <c r="CP3122" s="10">
        <v>0.43600973215597499</v>
      </c>
      <c r="CQ3122" s="10">
        <v>38.5</v>
      </c>
      <c r="CR3122" s="10">
        <v>10.6</v>
      </c>
      <c r="CS3122" s="10">
        <v>0.787092539167079</v>
      </c>
      <c r="CT3122" s="10">
        <v>0.487404169826331</v>
      </c>
      <c r="CU3122" s="10">
        <v>0.393485758364779</v>
      </c>
      <c r="CV3122" s="10">
        <v>33.799999999999997</v>
      </c>
      <c r="CW3122" s="10">
        <v>10.7</v>
      </c>
      <c r="CX3122" s="10">
        <v>0.77808695640485104</v>
      </c>
      <c r="CY3122" s="10">
        <v>3099</v>
      </c>
      <c r="CZ3122" s="10" t="s">
        <v>43</v>
      </c>
    </row>
    <row r="3123" spans="1:119" x14ac:dyDescent="0.25">
      <c r="A3123" s="10">
        <v>3140</v>
      </c>
      <c r="R3123" s="10">
        <v>3176</v>
      </c>
      <c r="S3123" s="10" t="s">
        <v>10</v>
      </c>
      <c r="AI3123" s="10">
        <v>3176</v>
      </c>
      <c r="AJ3123" s="10" t="s">
        <v>10</v>
      </c>
      <c r="AZ3123" s="10">
        <v>3149</v>
      </c>
      <c r="BA3123" s="10" t="s">
        <v>772</v>
      </c>
      <c r="BB3123" s="10">
        <v>0.75111202346982597</v>
      </c>
      <c r="BC3123" s="10">
        <v>0.84215590510253102</v>
      </c>
      <c r="BD3123" s="10">
        <v>17.100000000000001</v>
      </c>
      <c r="BE3123" s="10">
        <v>38.1</v>
      </c>
      <c r="BF3123" s="10">
        <v>0.66561484695840201</v>
      </c>
      <c r="BG3123" s="10">
        <v>1.36601976046296</v>
      </c>
      <c r="BH3123" s="10">
        <v>0.80271264274627496</v>
      </c>
      <c r="BI3123" s="10">
        <v>24.2</v>
      </c>
      <c r="BJ3123" s="10">
        <v>37.799999999999997</v>
      </c>
      <c r="BK3123" s="10">
        <v>0.86216261797809202</v>
      </c>
      <c r="BL3123" s="10">
        <v>1.47022215879056</v>
      </c>
      <c r="BM3123" s="10">
        <v>0.96264546111286697</v>
      </c>
      <c r="BN3123" s="10">
        <v>26.7</v>
      </c>
      <c r="BO3123" s="10">
        <v>38</v>
      </c>
      <c r="BP3123" s="10">
        <v>0.83661852862831199</v>
      </c>
      <c r="BQ3123" s="10">
        <v>3139</v>
      </c>
      <c r="BR3123" s="10" t="s">
        <v>709</v>
      </c>
      <c r="BS3123" s="10">
        <v>0.73019797945488696</v>
      </c>
      <c r="BT3123" s="10">
        <v>0</v>
      </c>
      <c r="BU3123" s="10">
        <v>10.7</v>
      </c>
      <c r="BV3123" s="10">
        <v>39.4</v>
      </c>
      <c r="BW3123" s="10">
        <v>1</v>
      </c>
      <c r="BX3123" s="10">
        <v>0.78425528515911203</v>
      </c>
      <c r="BY3123" s="10">
        <v>0</v>
      </c>
      <c r="BZ3123" s="10">
        <v>11.7</v>
      </c>
      <c r="CA3123" s="10">
        <v>38.700000000000003</v>
      </c>
      <c r="CB3123" s="10">
        <v>1</v>
      </c>
      <c r="CC3123" s="10">
        <v>0.83299519488410001</v>
      </c>
      <c r="CD3123" s="10">
        <v>0</v>
      </c>
      <c r="CE3123" s="10">
        <v>12.3</v>
      </c>
      <c r="CF3123" s="10">
        <v>39.1</v>
      </c>
      <c r="CG3123" s="10">
        <v>1</v>
      </c>
      <c r="CH3123" s="10">
        <v>3137</v>
      </c>
      <c r="CI3123" s="10" t="s">
        <v>319</v>
      </c>
      <c r="CJ3123" s="10">
        <v>3.4134380367555001E-3</v>
      </c>
      <c r="CK3123" s="10">
        <v>1.2515939468103501E-2</v>
      </c>
      <c r="CL3123" s="10">
        <v>0.7</v>
      </c>
      <c r="CM3123" s="10">
        <v>10.7</v>
      </c>
      <c r="CN3123" s="10">
        <v>0.26311740579210902</v>
      </c>
      <c r="CO3123" s="10">
        <v>3.70447794211596E-2</v>
      </c>
      <c r="CP3123" s="10">
        <v>7.5896621253107505E-2</v>
      </c>
      <c r="CQ3123" s="10">
        <v>4.5999999999999996</v>
      </c>
      <c r="CR3123" s="10">
        <v>10.6</v>
      </c>
      <c r="CS3123" s="10">
        <v>0.43863440055120601</v>
      </c>
      <c r="CT3123" s="10">
        <v>5.0668039423073198E-3</v>
      </c>
      <c r="CU3123" s="10">
        <v>1.39337108413451E-2</v>
      </c>
      <c r="CV3123" s="10">
        <v>0.8</v>
      </c>
      <c r="CW3123" s="10">
        <v>10.7</v>
      </c>
      <c r="CX3123" s="10">
        <v>0.34174306308670399</v>
      </c>
      <c r="CY3123" s="10">
        <v>3100</v>
      </c>
      <c r="CZ3123" s="10" t="s">
        <v>284</v>
      </c>
    </row>
    <row r="3124" spans="1:119" x14ac:dyDescent="0.25">
      <c r="A3124" s="10">
        <v>3141</v>
      </c>
      <c r="R3124" s="10">
        <v>3177</v>
      </c>
      <c r="S3124" s="10" t="s">
        <v>287</v>
      </c>
      <c r="T3124" s="10">
        <v>0.52367652352568095</v>
      </c>
      <c r="U3124" s="10">
        <v>0.42256318901207701</v>
      </c>
      <c r="V3124" s="10">
        <v>37</v>
      </c>
      <c r="W3124" s="10">
        <v>10.5</v>
      </c>
      <c r="X3124" s="10">
        <v>0.77823624665595703</v>
      </c>
      <c r="Y3124" s="10">
        <v>0.80248306597866903</v>
      </c>
      <c r="Z3124" s="10">
        <v>0.73940579441702703</v>
      </c>
      <c r="AA3124" s="10">
        <v>60</v>
      </c>
      <c r="AB3124" s="10">
        <v>10.5</v>
      </c>
      <c r="AC3124" s="10">
        <v>0.73541875263952505</v>
      </c>
      <c r="AD3124" s="10">
        <v>0.57317704378512502</v>
      </c>
      <c r="AE3124" s="10">
        <v>0.44795990498899002</v>
      </c>
      <c r="AF3124" s="10">
        <v>40</v>
      </c>
      <c r="AG3124" s="10">
        <v>10.5</v>
      </c>
      <c r="AH3124" s="10">
        <v>0.78791409648251398</v>
      </c>
      <c r="AI3124" s="10">
        <v>3177</v>
      </c>
      <c r="AJ3124" s="10" t="s">
        <v>287</v>
      </c>
      <c r="AK3124" s="10">
        <v>0.15149115760036699</v>
      </c>
      <c r="AL3124" s="10">
        <v>9.4220110214862401E-2</v>
      </c>
      <c r="AM3124" s="10">
        <v>10</v>
      </c>
      <c r="AN3124" s="10">
        <v>10.3</v>
      </c>
      <c r="AO3124" s="10">
        <v>0.84915981184873601</v>
      </c>
      <c r="AP3124" s="10">
        <v>0.28667232622877198</v>
      </c>
      <c r="AQ3124" s="10">
        <v>0.144701269429761</v>
      </c>
      <c r="AR3124" s="10">
        <v>18</v>
      </c>
      <c r="AS3124" s="10">
        <v>10.3</v>
      </c>
      <c r="AT3124" s="10">
        <v>0.89272030591908202</v>
      </c>
      <c r="AU3124" s="10">
        <v>0.281437669890167</v>
      </c>
      <c r="AV3124" s="10">
        <v>0.154636082357235</v>
      </c>
      <c r="AW3124" s="10">
        <v>18</v>
      </c>
      <c r="AX3124" s="10">
        <v>10.3</v>
      </c>
      <c r="AY3124" s="10">
        <v>0.87641917190500995</v>
      </c>
      <c r="AZ3124" s="10">
        <v>3150</v>
      </c>
      <c r="BA3124" s="10" t="s">
        <v>773</v>
      </c>
      <c r="BB3124" s="10">
        <v>0.97402916394120398</v>
      </c>
      <c r="BC3124" s="10">
        <v>0.47727429033119001</v>
      </c>
      <c r="BD3124" s="10">
        <v>16.399999999999999</v>
      </c>
      <c r="BE3124" s="10">
        <v>38.1</v>
      </c>
      <c r="BF3124" s="10">
        <v>0.9</v>
      </c>
      <c r="BG3124" s="10">
        <v>1.1490251852331199</v>
      </c>
      <c r="BH3124" s="10">
        <v>0.56302234076422897</v>
      </c>
      <c r="BI3124" s="10">
        <v>19.5</v>
      </c>
      <c r="BJ3124" s="10">
        <v>37.799999999999997</v>
      </c>
      <c r="BK3124" s="10">
        <v>0.9</v>
      </c>
      <c r="BL3124" s="10">
        <v>2.2154315469451999</v>
      </c>
      <c r="BM3124" s="10">
        <v>1.0855614580031501</v>
      </c>
      <c r="BN3124" s="10">
        <v>37.4</v>
      </c>
      <c r="BO3124" s="10">
        <v>38</v>
      </c>
      <c r="BP3124" s="10">
        <v>0.9</v>
      </c>
      <c r="BQ3124" s="10">
        <v>3140</v>
      </c>
      <c r="BR3124" s="10" t="s">
        <v>710</v>
      </c>
      <c r="BS3124" s="10">
        <v>1.0620649851303801</v>
      </c>
      <c r="BT3124" s="10">
        <v>0.53103249256519003</v>
      </c>
      <c r="BU3124" s="10">
        <v>17.399999999999999</v>
      </c>
      <c r="BV3124" s="10">
        <v>39.4</v>
      </c>
      <c r="BW3124" s="10">
        <v>0.89442719099991597</v>
      </c>
      <c r="BX3124" s="10">
        <v>1.1078031611225401</v>
      </c>
      <c r="BY3124" s="10">
        <v>0.44312126444901601</v>
      </c>
      <c r="BZ3124" s="10">
        <v>17.8</v>
      </c>
      <c r="CA3124" s="10">
        <v>38.700000000000003</v>
      </c>
      <c r="CB3124" s="10">
        <v>0.92847669088525897</v>
      </c>
      <c r="CC3124" s="10">
        <v>1.2285488889727401</v>
      </c>
      <c r="CD3124" s="10">
        <v>0.245709777794548</v>
      </c>
      <c r="CE3124" s="10">
        <v>18.5</v>
      </c>
      <c r="CF3124" s="10">
        <v>39.1</v>
      </c>
      <c r="CG3124" s="10">
        <v>0.98058067569092</v>
      </c>
      <c r="CH3124" s="10">
        <v>3138</v>
      </c>
      <c r="CI3124" s="10" t="s">
        <v>708</v>
      </c>
      <c r="CO3124" s="10">
        <v>0.25274085384045097</v>
      </c>
      <c r="CP3124" s="10">
        <v>0</v>
      </c>
      <c r="CQ3124" s="10">
        <v>3.8</v>
      </c>
      <c r="CR3124" s="10">
        <v>38.4</v>
      </c>
      <c r="CS3124" s="10">
        <v>1</v>
      </c>
      <c r="CT3124" s="10">
        <v>0.15725635692079401</v>
      </c>
      <c r="CU3124" s="10">
        <v>7.7055614891189103E-2</v>
      </c>
      <c r="CV3124" s="10">
        <v>2.6</v>
      </c>
      <c r="CW3124" s="10">
        <v>38.799999999999997</v>
      </c>
      <c r="CX3124" s="10">
        <v>0.9</v>
      </c>
      <c r="CY3124" s="10">
        <v>3228</v>
      </c>
      <c r="CZ3124" s="10" t="s">
        <v>311</v>
      </c>
      <c r="DA3124" s="10">
        <v>0.107167034049376</v>
      </c>
      <c r="DB3124" s="10">
        <v>6.64435611106131E-2</v>
      </c>
      <c r="DC3124" s="10">
        <v>7</v>
      </c>
      <c r="DD3124" s="10">
        <v>10.4</v>
      </c>
      <c r="DE3124" s="10">
        <v>0.84990269171237898</v>
      </c>
      <c r="DF3124" s="10">
        <v>0.13646131945573101</v>
      </c>
      <c r="DG3124" s="10">
        <v>8.4606018062553204E-2</v>
      </c>
      <c r="DH3124" s="10">
        <v>9</v>
      </c>
      <c r="DI3124" s="10">
        <v>10.3</v>
      </c>
      <c r="DJ3124" s="10">
        <v>0.84990269171237898</v>
      </c>
      <c r="DK3124" s="10">
        <v>0.12365427005697301</v>
      </c>
      <c r="DL3124" s="10">
        <v>7.6665647435323295E-2</v>
      </c>
      <c r="DM3124" s="10">
        <v>8</v>
      </c>
      <c r="DN3124" s="10">
        <v>10.5</v>
      </c>
      <c r="DO3124" s="10">
        <v>0.84990269171237898</v>
      </c>
    </row>
    <row r="3125" spans="1:119" x14ac:dyDescent="0.25">
      <c r="A3125" s="10">
        <v>3142</v>
      </c>
      <c r="R3125" s="10">
        <v>3178</v>
      </c>
      <c r="S3125" s="10" t="s">
        <v>305</v>
      </c>
      <c r="T3125" s="10">
        <v>3.3169381969037397E-2</v>
      </c>
      <c r="U3125" s="10">
        <v>1.49262218860668E-2</v>
      </c>
      <c r="V3125" s="10">
        <v>2</v>
      </c>
      <c r="W3125" s="10">
        <v>10.5</v>
      </c>
      <c r="X3125" s="10">
        <v>0.91192150517510695</v>
      </c>
      <c r="Y3125" s="10">
        <v>3.3112820841927501E-2</v>
      </c>
      <c r="Z3125" s="10">
        <v>1.50512822008762E-2</v>
      </c>
      <c r="AA3125" s="10">
        <v>2</v>
      </c>
      <c r="AB3125" s="10">
        <v>10.5</v>
      </c>
      <c r="AC3125" s="10">
        <v>0.91036647746260502</v>
      </c>
      <c r="AD3125" s="10">
        <v>3.3269957097190099E-2</v>
      </c>
      <c r="AE3125" s="10">
        <v>1.4700678717363099E-2</v>
      </c>
      <c r="AF3125" s="10">
        <v>2</v>
      </c>
      <c r="AG3125" s="10">
        <v>10.5</v>
      </c>
      <c r="AH3125" s="10">
        <v>0.91468660409476199</v>
      </c>
      <c r="AI3125" s="10">
        <v>3178</v>
      </c>
      <c r="AJ3125" s="10" t="s">
        <v>305</v>
      </c>
      <c r="AK3125" s="10">
        <v>5.1713251429821999E-2</v>
      </c>
      <c r="AL3125" s="10">
        <v>1.3790200381285899E-2</v>
      </c>
      <c r="AM3125" s="10">
        <v>3</v>
      </c>
      <c r="AN3125" s="10">
        <v>10.3</v>
      </c>
      <c r="AO3125" s="10">
        <v>0.96623493960124596</v>
      </c>
      <c r="AP3125" s="10">
        <v>6.9435262462049396E-2</v>
      </c>
      <c r="AQ3125" s="10">
        <v>1.64640313054344E-2</v>
      </c>
      <c r="AR3125" s="10">
        <v>4</v>
      </c>
      <c r="AS3125" s="10">
        <v>10.3</v>
      </c>
      <c r="AT3125" s="10">
        <v>0.97302105518729398</v>
      </c>
      <c r="AU3125" s="10">
        <v>6.90413068565464E-2</v>
      </c>
      <c r="AV3125" s="10">
        <v>1.80448870193246E-2</v>
      </c>
      <c r="AW3125" s="10">
        <v>4</v>
      </c>
      <c r="AX3125" s="10">
        <v>10.3</v>
      </c>
      <c r="AY3125" s="10">
        <v>0.96750041502016104</v>
      </c>
      <c r="AZ3125" s="10">
        <v>3151</v>
      </c>
      <c r="BA3125" s="10" t="s">
        <v>754</v>
      </c>
      <c r="BB3125" s="10">
        <v>1.12726772691388</v>
      </c>
      <c r="BC3125" s="10">
        <v>0.986359261049645</v>
      </c>
      <c r="BD3125" s="10">
        <v>23</v>
      </c>
      <c r="BE3125" s="10">
        <v>37.6</v>
      </c>
      <c r="BF3125" s="10">
        <v>0.75257669470687805</v>
      </c>
      <c r="BG3125" s="10">
        <v>1.8379930134717899</v>
      </c>
      <c r="BH3125" s="10">
        <v>1.9862182564937001</v>
      </c>
      <c r="BI3125" s="10">
        <v>42</v>
      </c>
      <c r="BJ3125" s="10">
        <v>37.200000000000003</v>
      </c>
      <c r="BK3125" s="10">
        <v>0.67918955523335101</v>
      </c>
      <c r="BL3125" s="10">
        <v>2.7006118119067799</v>
      </c>
      <c r="BM3125" s="10">
        <v>1.0764676453055</v>
      </c>
      <c r="BN3125" s="10">
        <v>45</v>
      </c>
      <c r="BO3125" s="10">
        <v>37.299999999999997</v>
      </c>
      <c r="BP3125" s="10">
        <v>0.92892401345312103</v>
      </c>
      <c r="BQ3125" s="10">
        <v>3141</v>
      </c>
      <c r="BR3125" s="10" t="s">
        <v>711</v>
      </c>
      <c r="BS3125" s="10">
        <v>4.5059601182789004</v>
      </c>
      <c r="BT3125" s="10">
        <v>1.5019867060929699</v>
      </c>
      <c r="BU3125" s="10">
        <v>69.599999999999994</v>
      </c>
      <c r="BV3125" s="10">
        <v>39.4</v>
      </c>
      <c r="BW3125" s="10">
        <v>0.94868329805051399</v>
      </c>
      <c r="BX3125" s="10">
        <v>5.7943859416738297</v>
      </c>
      <c r="BY3125" s="10">
        <v>1.8624811955380101</v>
      </c>
      <c r="BZ3125" s="10">
        <v>90.8</v>
      </c>
      <c r="CA3125" s="10">
        <v>38.700000000000003</v>
      </c>
      <c r="CB3125" s="10">
        <v>0.95202856128526403</v>
      </c>
      <c r="CC3125" s="10">
        <v>6.1693996083868701</v>
      </c>
      <c r="CD3125" s="10">
        <v>1.70190334024465</v>
      </c>
      <c r="CE3125" s="10">
        <v>94.5</v>
      </c>
      <c r="CF3125" s="10">
        <v>39.1</v>
      </c>
      <c r="CG3125" s="10">
        <v>0.96399261820607396</v>
      </c>
      <c r="CH3125" s="10">
        <v>3139</v>
      </c>
      <c r="CI3125" s="10" t="s">
        <v>709</v>
      </c>
      <c r="CJ3125" s="10">
        <v>0.20779413538403799</v>
      </c>
      <c r="CK3125" s="10">
        <v>0</v>
      </c>
      <c r="CL3125" s="10">
        <v>3.1</v>
      </c>
      <c r="CM3125" s="10">
        <v>38.700000000000003</v>
      </c>
      <c r="CN3125" s="10">
        <v>1</v>
      </c>
      <c r="CO3125" s="10">
        <v>0.32590267995215999</v>
      </c>
      <c r="CP3125" s="10">
        <v>0</v>
      </c>
      <c r="CQ3125" s="10">
        <v>4.9000000000000004</v>
      </c>
      <c r="CR3125" s="10">
        <v>38.4</v>
      </c>
      <c r="CS3125" s="10">
        <v>1</v>
      </c>
      <c r="CT3125" s="10">
        <v>0.28225499960142397</v>
      </c>
      <c r="CU3125" s="10">
        <v>0</v>
      </c>
      <c r="CV3125" s="10">
        <v>4.2</v>
      </c>
      <c r="CW3125" s="10">
        <v>38.799999999999997</v>
      </c>
      <c r="CX3125" s="10">
        <v>1</v>
      </c>
      <c r="CY3125" s="10">
        <v>3101</v>
      </c>
      <c r="CZ3125" s="10" t="s">
        <v>687</v>
      </c>
      <c r="DA3125" s="10">
        <v>0.18082299852358999</v>
      </c>
      <c r="DB3125" s="10">
        <v>1.94433331745795E-2</v>
      </c>
      <c r="DC3125" s="10">
        <v>10</v>
      </c>
      <c r="DD3125" s="10">
        <v>10.5</v>
      </c>
      <c r="DE3125" s="10">
        <v>0.99426863688828604</v>
      </c>
      <c r="DF3125" s="10">
        <v>0.21334199062893699</v>
      </c>
      <c r="DG3125" s="10">
        <v>1.7778499219078099E-2</v>
      </c>
      <c r="DH3125" s="10">
        <v>12</v>
      </c>
      <c r="DI3125" s="10">
        <v>10.3</v>
      </c>
      <c r="DJ3125" s="10">
        <v>0.99654575824488001</v>
      </c>
      <c r="DK3125" s="10">
        <v>0.19325810535110499</v>
      </c>
      <c r="DL3125" s="10">
        <v>2.0440761142905401E-2</v>
      </c>
      <c r="DM3125" s="10">
        <v>11</v>
      </c>
      <c r="DN3125" s="10">
        <v>10.199999999999999</v>
      </c>
      <c r="DO3125" s="10">
        <v>0.99445293357876496</v>
      </c>
    </row>
    <row r="3126" spans="1:119" x14ac:dyDescent="0.25">
      <c r="A3126" s="10">
        <v>3143</v>
      </c>
      <c r="R3126" s="10">
        <v>3179</v>
      </c>
      <c r="S3126" s="10" t="s">
        <v>315</v>
      </c>
      <c r="T3126" s="10">
        <v>1.64066942247552E-2</v>
      </c>
      <c r="U3126" s="10">
        <v>7.8466798466220507E-3</v>
      </c>
      <c r="V3126" s="10">
        <v>1</v>
      </c>
      <c r="W3126" s="10">
        <v>10.5</v>
      </c>
      <c r="X3126" s="10">
        <v>0.90213422163564605</v>
      </c>
      <c r="Y3126" s="10">
        <v>1.64066942247552E-2</v>
      </c>
      <c r="Z3126" s="10">
        <v>7.8466798466220507E-3</v>
      </c>
      <c r="AA3126" s="10">
        <v>1</v>
      </c>
      <c r="AB3126" s="10">
        <v>10.5</v>
      </c>
      <c r="AC3126" s="10">
        <v>0.90213422163564605</v>
      </c>
      <c r="AD3126" s="10">
        <v>1.56457207785453E-2</v>
      </c>
      <c r="AE3126" s="10">
        <v>9.2715382391379605E-3</v>
      </c>
      <c r="AF3126" s="10">
        <v>1</v>
      </c>
      <c r="AG3126" s="10">
        <v>10.5</v>
      </c>
      <c r="AH3126" s="10">
        <v>0.86029153363417399</v>
      </c>
      <c r="AI3126" s="10">
        <v>3179</v>
      </c>
      <c r="AJ3126" s="10" t="s">
        <v>315</v>
      </c>
      <c r="AK3126" s="10">
        <v>1.7517608975335001E-2</v>
      </c>
      <c r="AL3126" s="10">
        <v>3.3768884771730001E-3</v>
      </c>
      <c r="AM3126" s="10">
        <v>1</v>
      </c>
      <c r="AN3126" s="10">
        <v>10.3</v>
      </c>
      <c r="AO3126" s="10">
        <v>0.98192196674448995</v>
      </c>
      <c r="AP3126" s="10">
        <v>1.7534561020700799E-2</v>
      </c>
      <c r="AQ3126" s="10">
        <v>3.2877301913813999E-3</v>
      </c>
      <c r="AR3126" s="10">
        <v>1</v>
      </c>
      <c r="AS3126" s="10">
        <v>10.3</v>
      </c>
      <c r="AT3126" s="10">
        <v>0.98287218693432199</v>
      </c>
      <c r="AU3126" s="10">
        <v>1.7459732483464899E-2</v>
      </c>
      <c r="AV3126" s="10">
        <v>3.6643882989988098E-3</v>
      </c>
      <c r="AW3126" s="10">
        <v>1</v>
      </c>
      <c r="AX3126" s="10">
        <v>10.3</v>
      </c>
      <c r="AY3126" s="10">
        <v>0.97867779119488696</v>
      </c>
      <c r="AZ3126" s="10">
        <v>3152</v>
      </c>
      <c r="BA3126" s="10" t="s">
        <v>755</v>
      </c>
      <c r="BB3126" s="10">
        <v>1.8366511666035901</v>
      </c>
      <c r="BC3126" s="10">
        <v>1.55553109008263</v>
      </c>
      <c r="BD3126" s="10">
        <v>36</v>
      </c>
      <c r="BE3126" s="10">
        <v>38.6</v>
      </c>
      <c r="BF3126" s="10">
        <v>0.76309085020583201</v>
      </c>
      <c r="BG3126" s="10">
        <v>3.1936283710718198</v>
      </c>
      <c r="BH3126" s="10">
        <v>2.01702844488746</v>
      </c>
      <c r="BI3126" s="10">
        <v>58</v>
      </c>
      <c r="BJ3126" s="10">
        <v>37.6</v>
      </c>
      <c r="BK3126" s="10">
        <v>0.84548890303097102</v>
      </c>
      <c r="BL3126" s="10">
        <v>3.1955490374583801</v>
      </c>
      <c r="BM3126" s="10">
        <v>1.79749633357034</v>
      </c>
      <c r="BN3126" s="10">
        <v>56</v>
      </c>
      <c r="BO3126" s="10">
        <v>37.799999999999997</v>
      </c>
      <c r="BP3126" s="10">
        <v>0.87157553712454905</v>
      </c>
      <c r="BQ3126" s="10">
        <v>3142</v>
      </c>
      <c r="BR3126" s="10" t="s">
        <v>712</v>
      </c>
      <c r="BS3126" s="10">
        <v>2.4378428587983398</v>
      </c>
      <c r="BT3126" s="10">
        <v>1.0157678578326399</v>
      </c>
      <c r="BU3126" s="10">
        <v>38.700000000000003</v>
      </c>
      <c r="BV3126" s="10">
        <v>39.4</v>
      </c>
      <c r="BW3126" s="10">
        <v>0.92307692307692302</v>
      </c>
      <c r="BX3126" s="10">
        <v>3.2134393705341102</v>
      </c>
      <c r="BY3126" s="10">
        <v>1.2050397639502901</v>
      </c>
      <c r="BZ3126" s="10">
        <v>51.2</v>
      </c>
      <c r="CA3126" s="10">
        <v>38.700000000000003</v>
      </c>
      <c r="CB3126" s="10">
        <v>0.93632917756904499</v>
      </c>
      <c r="CC3126" s="10">
        <v>3.4453346863704701</v>
      </c>
      <c r="CD3126" s="10">
        <v>1.0766670894907699</v>
      </c>
      <c r="CE3126" s="10">
        <v>53.3</v>
      </c>
      <c r="CF3126" s="10">
        <v>39.1</v>
      </c>
      <c r="CG3126" s="10">
        <v>0.95447997803503004</v>
      </c>
      <c r="CH3126" s="10">
        <v>3140</v>
      </c>
      <c r="CI3126" s="10" t="s">
        <v>710</v>
      </c>
      <c r="CJ3126" s="10">
        <v>0.38392077483512199</v>
      </c>
      <c r="CK3126" s="10">
        <v>0.38392077483512199</v>
      </c>
      <c r="CL3126" s="10">
        <v>8.1</v>
      </c>
      <c r="CM3126" s="10">
        <v>38.700000000000003</v>
      </c>
      <c r="CN3126" s="10">
        <v>0.70710678118654802</v>
      </c>
      <c r="CO3126" s="10">
        <v>0.44208390877750797</v>
      </c>
      <c r="CP3126" s="10">
        <v>0.44208390877750797</v>
      </c>
      <c r="CQ3126" s="10">
        <v>9.4</v>
      </c>
      <c r="CR3126" s="10">
        <v>38.4</v>
      </c>
      <c r="CS3126" s="10">
        <v>0.70710678118654802</v>
      </c>
      <c r="CT3126" s="10">
        <v>0.46569698989793801</v>
      </c>
      <c r="CU3126" s="10">
        <v>0.46569698989793801</v>
      </c>
      <c r="CV3126" s="10">
        <v>9.8000000000000007</v>
      </c>
      <c r="CW3126" s="10">
        <v>38.799999999999997</v>
      </c>
      <c r="CX3126" s="10">
        <v>0.70710678118654802</v>
      </c>
      <c r="CY3126" s="10">
        <v>3102</v>
      </c>
      <c r="CZ3126" s="10" t="s">
        <v>307</v>
      </c>
    </row>
    <row r="3127" spans="1:119" x14ac:dyDescent="0.25">
      <c r="A3127" s="10">
        <v>3144</v>
      </c>
      <c r="AZ3127" s="10">
        <v>3153</v>
      </c>
      <c r="BA3127" s="10" t="s">
        <v>756</v>
      </c>
      <c r="BB3127" s="10">
        <v>1.1617707193848099</v>
      </c>
      <c r="BC3127" s="10">
        <v>1.0455936474463301</v>
      </c>
      <c r="BD3127" s="10">
        <v>24</v>
      </c>
      <c r="BE3127" s="10">
        <v>37.6</v>
      </c>
      <c r="BF3127" s="10">
        <v>0.74329414624716605</v>
      </c>
      <c r="BG3127" s="10">
        <v>2.4773110730368</v>
      </c>
      <c r="BH3127" s="10">
        <v>1.37850374225435</v>
      </c>
      <c r="BI3127" s="10">
        <v>44</v>
      </c>
      <c r="BJ3127" s="10">
        <v>37.200000000000003</v>
      </c>
      <c r="BK3127" s="10">
        <v>0.87382466696251104</v>
      </c>
      <c r="BL3127" s="10">
        <v>2.7524645085060002</v>
      </c>
      <c r="BM3127" s="10">
        <v>1.12064626417744</v>
      </c>
      <c r="BN3127" s="10">
        <v>46</v>
      </c>
      <c r="BO3127" s="10">
        <v>37.299999999999997</v>
      </c>
      <c r="BP3127" s="10">
        <v>0.92617794901551898</v>
      </c>
      <c r="BQ3127" s="10">
        <v>3143</v>
      </c>
      <c r="BR3127" s="10" t="s">
        <v>713</v>
      </c>
      <c r="BS3127" s="10">
        <v>7.3720669964162298</v>
      </c>
      <c r="BT3127" s="10">
        <v>2.52756582734271</v>
      </c>
      <c r="BU3127" s="10">
        <v>114.2</v>
      </c>
      <c r="BV3127" s="10">
        <v>39.4</v>
      </c>
      <c r="BW3127" s="10">
        <v>0.94594594594594605</v>
      </c>
      <c r="BX3127" s="10">
        <v>9.5785643763303003</v>
      </c>
      <c r="BY3127" s="10">
        <v>3.05698863074372</v>
      </c>
      <c r="BZ3127" s="10">
        <v>150</v>
      </c>
      <c r="CA3127" s="10">
        <v>38.700000000000003</v>
      </c>
      <c r="CB3127" s="10">
        <v>0.95265921121868302</v>
      </c>
      <c r="CC3127" s="10">
        <v>10.3416782061209</v>
      </c>
      <c r="CD3127" s="10">
        <v>3.1658198590166</v>
      </c>
      <c r="CE3127" s="10">
        <v>159.69999999999999</v>
      </c>
      <c r="CF3127" s="10">
        <v>39.1</v>
      </c>
      <c r="CG3127" s="10">
        <v>0.95619995550743198</v>
      </c>
      <c r="CH3127" s="10">
        <v>3141</v>
      </c>
      <c r="CI3127" s="10" t="s">
        <v>711</v>
      </c>
      <c r="CJ3127" s="10">
        <v>0.866122330339271</v>
      </c>
      <c r="CK3127" s="10">
        <v>0.32479587387722703</v>
      </c>
      <c r="CL3127" s="10">
        <v>13.8</v>
      </c>
      <c r="CM3127" s="10">
        <v>38.700000000000003</v>
      </c>
      <c r="CN3127" s="10">
        <v>0.93632917756904499</v>
      </c>
      <c r="CO3127" s="10">
        <v>1.7001336204569999</v>
      </c>
      <c r="CP3127" s="10">
        <v>0.63755010767137499</v>
      </c>
      <c r="CQ3127" s="10">
        <v>27.3</v>
      </c>
      <c r="CR3127" s="10">
        <v>38.4</v>
      </c>
      <c r="CS3127" s="10">
        <v>0.93632917756904499</v>
      </c>
      <c r="CT3127" s="10">
        <v>1.7933529432819599</v>
      </c>
      <c r="CU3127" s="10">
        <v>0.672507353730735</v>
      </c>
      <c r="CV3127" s="10">
        <v>28.5</v>
      </c>
      <c r="CW3127" s="10">
        <v>38.799999999999997</v>
      </c>
      <c r="CX3127" s="10">
        <v>0.93632917756904499</v>
      </c>
      <c r="CY3127" s="10">
        <v>3103</v>
      </c>
      <c r="CZ3127" s="10" t="s">
        <v>301</v>
      </c>
      <c r="DA3127" s="10">
        <v>0.111285233979566</v>
      </c>
      <c r="DB3127" s="10">
        <v>6.1825129988647802E-2</v>
      </c>
      <c r="DC3127" s="10">
        <v>7</v>
      </c>
      <c r="DD3127" s="10">
        <v>10.5</v>
      </c>
      <c r="DE3127" s="10">
        <v>0.87415727612153804</v>
      </c>
      <c r="DF3127" s="10">
        <v>0.109165515237098</v>
      </c>
      <c r="DG3127" s="10">
        <v>6.0647508465054498E-2</v>
      </c>
      <c r="DH3127" s="10">
        <v>7</v>
      </c>
      <c r="DI3127" s="10">
        <v>10.3</v>
      </c>
      <c r="DJ3127" s="10">
        <v>0.87415727612153804</v>
      </c>
      <c r="DK3127" s="10">
        <v>0.16988031636064399</v>
      </c>
      <c r="DL3127" s="10">
        <v>9.4377953533691203E-2</v>
      </c>
      <c r="DM3127" s="10">
        <v>11</v>
      </c>
      <c r="DN3127" s="10">
        <v>10.199999999999999</v>
      </c>
      <c r="DO3127" s="10">
        <v>0.87415727612153804</v>
      </c>
    </row>
    <row r="3128" spans="1:119" x14ac:dyDescent="0.25">
      <c r="A3128" s="10">
        <v>3145</v>
      </c>
      <c r="AZ3128" s="10">
        <v>3154</v>
      </c>
      <c r="BA3128" s="10" t="s">
        <v>757</v>
      </c>
      <c r="BB3128" s="10">
        <v>1.36295165938132</v>
      </c>
      <c r="BC3128" s="10">
        <v>0.71198967281113801</v>
      </c>
      <c r="BD3128" s="10">
        <v>23</v>
      </c>
      <c r="BE3128" s="10">
        <v>38.6</v>
      </c>
      <c r="BF3128" s="10">
        <v>0.88634884820483395</v>
      </c>
      <c r="BG3128" s="10">
        <v>2.34516188930909</v>
      </c>
      <c r="BH3128" s="10">
        <v>1.13413566778063</v>
      </c>
      <c r="BI3128" s="10">
        <v>40</v>
      </c>
      <c r="BJ3128" s="10">
        <v>37.6</v>
      </c>
      <c r="BK3128" s="10">
        <v>0.90025255856772302</v>
      </c>
      <c r="BL3128" s="10">
        <v>2.2491848868362099</v>
      </c>
      <c r="BM3128" s="10">
        <v>0.89967395473448397</v>
      </c>
      <c r="BN3128" s="10">
        <v>37</v>
      </c>
      <c r="BO3128" s="10">
        <v>37.799999999999997</v>
      </c>
      <c r="BP3128" s="10">
        <v>0.92847669088525897</v>
      </c>
      <c r="BQ3128" s="10">
        <v>3144</v>
      </c>
      <c r="BR3128" s="10" t="s">
        <v>714</v>
      </c>
      <c r="BS3128" s="10">
        <v>1.42795740674035</v>
      </c>
      <c r="BT3128" s="10">
        <v>0.81597566099448504</v>
      </c>
      <c r="BU3128" s="10">
        <v>24.1</v>
      </c>
      <c r="BV3128" s="10">
        <v>39.4</v>
      </c>
      <c r="BW3128" s="10">
        <v>0.86824314212445897</v>
      </c>
      <c r="BX3128" s="10">
        <v>1.8123317844009701</v>
      </c>
      <c r="BY3128" s="10">
        <v>0.60411059480032303</v>
      </c>
      <c r="BZ3128" s="10">
        <v>28.5</v>
      </c>
      <c r="CA3128" s="10">
        <v>38.700000000000003</v>
      </c>
      <c r="CB3128" s="10">
        <v>0.94868329805051399</v>
      </c>
      <c r="CC3128" s="10">
        <v>1.9052458250975699</v>
      </c>
      <c r="CD3128" s="10">
        <v>0.76209833003902805</v>
      </c>
      <c r="CE3128" s="10">
        <v>30.3</v>
      </c>
      <c r="CF3128" s="10">
        <v>39.1</v>
      </c>
      <c r="CG3128" s="10">
        <v>0.92847669088525897</v>
      </c>
      <c r="CH3128" s="10">
        <v>3142</v>
      </c>
      <c r="CI3128" s="10" t="s">
        <v>712</v>
      </c>
      <c r="CJ3128" s="10">
        <v>2.19836073628267</v>
      </c>
      <c r="CK3128" s="10">
        <v>1.7586885890261399</v>
      </c>
      <c r="CL3128" s="10">
        <v>42</v>
      </c>
      <c r="CM3128" s="10">
        <v>38.700000000000003</v>
      </c>
      <c r="CN3128" s="10">
        <v>0.78086880944303005</v>
      </c>
      <c r="CO3128" s="10">
        <v>4.5457797891783898</v>
      </c>
      <c r="CP3128" s="10">
        <v>2.1646570424659002</v>
      </c>
      <c r="CQ3128" s="10">
        <v>75.7</v>
      </c>
      <c r="CR3128" s="10">
        <v>38.4</v>
      </c>
      <c r="CS3128" s="10">
        <v>0.90286051882393004</v>
      </c>
      <c r="CT3128" s="10">
        <v>4.44742765853825</v>
      </c>
      <c r="CU3128" s="10">
        <v>1.90604042508782</v>
      </c>
      <c r="CV3128" s="10">
        <v>72</v>
      </c>
      <c r="CW3128" s="10">
        <v>38.799999999999997</v>
      </c>
      <c r="CX3128" s="10">
        <v>0.91914503001805803</v>
      </c>
      <c r="CY3128" s="10">
        <v>3104</v>
      </c>
      <c r="CZ3128" s="10" t="s">
        <v>306</v>
      </c>
      <c r="DA3128" s="10">
        <v>8.7101156128743307E-2</v>
      </c>
      <c r="DB3128" s="10">
        <v>2.2921356875985101E-2</v>
      </c>
      <c r="DC3128" s="10">
        <v>5</v>
      </c>
      <c r="DD3128" s="10">
        <v>10.4</v>
      </c>
      <c r="DE3128" s="10">
        <v>0.96707453726264603</v>
      </c>
      <c r="DF3128" s="10">
        <v>8.6263645012120804E-2</v>
      </c>
      <c r="DG3128" s="10">
        <v>2.2700959213715999E-2</v>
      </c>
      <c r="DH3128" s="10">
        <v>5</v>
      </c>
      <c r="DI3128" s="10">
        <v>10.3</v>
      </c>
      <c r="DJ3128" s="10">
        <v>0.96707453726264603</v>
      </c>
      <c r="DK3128" s="10">
        <v>0.12311413414351199</v>
      </c>
      <c r="DL3128" s="10">
        <v>3.2398456353555802E-2</v>
      </c>
      <c r="DM3128" s="10">
        <v>7</v>
      </c>
      <c r="DN3128" s="10">
        <v>10.5</v>
      </c>
      <c r="DO3128" s="10">
        <v>0.96707453726264603</v>
      </c>
    </row>
    <row r="3129" spans="1:119" x14ac:dyDescent="0.25">
      <c r="A3129" s="10">
        <v>3146</v>
      </c>
      <c r="AZ3129" s="10">
        <v>3155</v>
      </c>
      <c r="BA3129" s="10" t="s">
        <v>11</v>
      </c>
      <c r="BQ3129" s="10">
        <v>3145</v>
      </c>
      <c r="BR3129" s="10" t="s">
        <v>715</v>
      </c>
      <c r="BS3129" s="10">
        <v>1.07110237571779</v>
      </c>
      <c r="BT3129" s="10">
        <v>0.85688190057423197</v>
      </c>
      <c r="BU3129" s="10">
        <v>20.100000000000001</v>
      </c>
      <c r="BV3129" s="10">
        <v>39.4</v>
      </c>
      <c r="BW3129" s="10">
        <v>0.78086880944303005</v>
      </c>
      <c r="BX3129" s="10">
        <v>1.3211094869592901</v>
      </c>
      <c r="BY3129" s="10">
        <v>0.75491970683387899</v>
      </c>
      <c r="BZ3129" s="10">
        <v>22.7</v>
      </c>
      <c r="CA3129" s="10">
        <v>38.700000000000003</v>
      </c>
      <c r="CB3129" s="10">
        <v>0.86824314212445897</v>
      </c>
      <c r="CC3129" s="10">
        <v>1.4876448653766601</v>
      </c>
      <c r="CD3129" s="10">
        <v>0.85008278021523398</v>
      </c>
      <c r="CE3129" s="10">
        <v>25.3</v>
      </c>
      <c r="CF3129" s="10">
        <v>39.1</v>
      </c>
      <c r="CG3129" s="10">
        <v>0.86824314212445897</v>
      </c>
      <c r="CH3129" s="10">
        <v>3143</v>
      </c>
      <c r="CI3129" s="10" t="s">
        <v>713</v>
      </c>
      <c r="CJ3129" s="10">
        <v>2.7335474493140199</v>
      </c>
      <c r="CK3129" s="10">
        <v>1.89245592644817</v>
      </c>
      <c r="CL3129" s="10">
        <v>49.6</v>
      </c>
      <c r="CM3129" s="10">
        <v>38.700000000000003</v>
      </c>
      <c r="CN3129" s="10">
        <v>0.82219219164377899</v>
      </c>
      <c r="CO3129" s="10">
        <v>5.1398516906852496</v>
      </c>
      <c r="CP3129" s="10">
        <v>2.5699258453426199</v>
      </c>
      <c r="CQ3129" s="10">
        <v>86.4</v>
      </c>
      <c r="CR3129" s="10">
        <v>38.4</v>
      </c>
      <c r="CS3129" s="10">
        <v>0.89442719099991597</v>
      </c>
      <c r="CT3129" s="10">
        <v>5.2402811539563796</v>
      </c>
      <c r="CU3129" s="10">
        <v>1.87152898355585</v>
      </c>
      <c r="CV3129" s="10">
        <v>82.8</v>
      </c>
      <c r="CW3129" s="10">
        <v>38.799999999999997</v>
      </c>
      <c r="CX3129" s="10">
        <v>0.941741911594838</v>
      </c>
      <c r="CY3129" s="10">
        <v>3105</v>
      </c>
      <c r="CZ3129" s="10" t="s">
        <v>300</v>
      </c>
      <c r="DA3129" s="10">
        <v>0.81340400248535805</v>
      </c>
      <c r="DB3129" s="10">
        <v>0.195552879653559</v>
      </c>
      <c r="DC3129" s="10">
        <v>46</v>
      </c>
      <c r="DD3129" s="10">
        <v>10.5</v>
      </c>
      <c r="DE3129" s="10">
        <v>0.97229610723569504</v>
      </c>
      <c r="DF3129" s="10">
        <v>1.1274823595526899</v>
      </c>
      <c r="DG3129" s="10">
        <v>0.27106139322579398</v>
      </c>
      <c r="DH3129" s="10">
        <v>65</v>
      </c>
      <c r="DI3129" s="10">
        <v>10.3</v>
      </c>
      <c r="DJ3129" s="10">
        <v>0.97229610723569504</v>
      </c>
      <c r="DK3129" s="10">
        <v>1.2711332113373699</v>
      </c>
      <c r="DL3129" s="10">
        <v>0.30559692248966203</v>
      </c>
      <c r="DM3129" s="10">
        <v>74</v>
      </c>
      <c r="DN3129" s="10">
        <v>10.199999999999999</v>
      </c>
      <c r="DO3129" s="10">
        <v>0.97229610723569504</v>
      </c>
    </row>
    <row r="3130" spans="1:119" x14ac:dyDescent="0.25">
      <c r="A3130" s="10">
        <v>3147</v>
      </c>
      <c r="AZ3130" s="10">
        <v>3156</v>
      </c>
      <c r="BA3130" s="10" t="s">
        <v>304</v>
      </c>
      <c r="BB3130" s="10">
        <v>9.1748374544060596E-2</v>
      </c>
      <c r="BC3130" s="10">
        <v>0.10499040798341</v>
      </c>
      <c r="BD3130" s="10">
        <v>7</v>
      </c>
      <c r="BE3130" s="10">
        <v>11.5</v>
      </c>
      <c r="BF3130" s="10">
        <v>0.65802420795930405</v>
      </c>
      <c r="BG3130" s="10">
        <v>0.12691681130104801</v>
      </c>
      <c r="BH3130" s="10">
        <v>8.9311830174811604E-2</v>
      </c>
      <c r="BI3130" s="10">
        <v>8</v>
      </c>
      <c r="BJ3130" s="10">
        <v>11.2</v>
      </c>
      <c r="BK3130" s="10">
        <v>0.81780641930076703</v>
      </c>
      <c r="BL3130" s="10">
        <v>0.25304889815727699</v>
      </c>
      <c r="BM3130" s="10">
        <v>0.14885229303369199</v>
      </c>
      <c r="BN3130" s="10">
        <v>15</v>
      </c>
      <c r="BO3130" s="10">
        <v>11.3</v>
      </c>
      <c r="BP3130" s="10">
        <v>0.86193421515777002</v>
      </c>
      <c r="BQ3130" s="10">
        <v>3146</v>
      </c>
      <c r="BR3130" s="10" t="s">
        <v>716</v>
      </c>
      <c r="BS3130" s="10">
        <v>7.0371514936064399</v>
      </c>
      <c r="BT3130" s="10">
        <v>2.69067557108482</v>
      </c>
      <c r="BU3130" s="10">
        <v>110.4</v>
      </c>
      <c r="BV3130" s="10">
        <v>39.4</v>
      </c>
      <c r="BW3130" s="10">
        <v>0.93405183485108501</v>
      </c>
      <c r="BX3130" s="10">
        <v>10.473369996169801</v>
      </c>
      <c r="BY3130" s="10">
        <v>3.4911233320566</v>
      </c>
      <c r="BZ3130" s="10">
        <v>164.7</v>
      </c>
      <c r="CA3130" s="10">
        <v>38.700000000000003</v>
      </c>
      <c r="CB3130" s="10">
        <v>0.94868329805051399</v>
      </c>
      <c r="CC3130" s="10">
        <v>11.1318747206202</v>
      </c>
      <c r="CD3130" s="10">
        <v>3.3605659533947798</v>
      </c>
      <c r="CE3130" s="10">
        <v>171.7</v>
      </c>
      <c r="CF3130" s="10">
        <v>39.1</v>
      </c>
      <c r="CG3130" s="10">
        <v>0.95732771078671397</v>
      </c>
      <c r="CH3130" s="10">
        <v>3144</v>
      </c>
      <c r="CI3130" s="10" t="s">
        <v>714</v>
      </c>
      <c r="CJ3130" s="10">
        <v>0.74537767273242095</v>
      </c>
      <c r="CK3130" s="10">
        <v>0.55903325454931596</v>
      </c>
      <c r="CL3130" s="10">
        <v>13.9</v>
      </c>
      <c r="CM3130" s="10">
        <v>38.700000000000003</v>
      </c>
      <c r="CN3130" s="10">
        <v>0.8</v>
      </c>
      <c r="CO3130" s="10">
        <v>0.96307567463413801</v>
      </c>
      <c r="CP3130" s="10">
        <v>0.72230675597560401</v>
      </c>
      <c r="CQ3130" s="10">
        <v>18.100000000000001</v>
      </c>
      <c r="CR3130" s="10">
        <v>38.4</v>
      </c>
      <c r="CS3130" s="10">
        <v>0.8</v>
      </c>
      <c r="CT3130" s="10">
        <v>0.90288191918988003</v>
      </c>
      <c r="CU3130" s="10">
        <v>0.90288191918988003</v>
      </c>
      <c r="CV3130" s="10">
        <v>19</v>
      </c>
      <c r="CW3130" s="10">
        <v>38.799999999999997</v>
      </c>
      <c r="CX3130" s="10">
        <v>0.70710678118654802</v>
      </c>
      <c r="CY3130" s="10">
        <v>3106</v>
      </c>
      <c r="CZ3130" s="10" t="s">
        <v>910</v>
      </c>
    </row>
    <row r="3131" spans="1:119" x14ac:dyDescent="0.25">
      <c r="A3131" s="10">
        <v>3148</v>
      </c>
      <c r="AZ3131" s="10">
        <v>3157</v>
      </c>
      <c r="BA3131" s="10" t="s">
        <v>288</v>
      </c>
      <c r="BB3131" s="10">
        <v>5.2336374408837101E-2</v>
      </c>
      <c r="BC3131" s="10">
        <v>2.8838410388542901E-2</v>
      </c>
      <c r="BD3131" s="10">
        <v>3</v>
      </c>
      <c r="BE3131" s="10">
        <v>11.5</v>
      </c>
      <c r="BF3131" s="10">
        <v>0.87583825661887404</v>
      </c>
      <c r="BG3131" s="10">
        <v>5.3223128122567603E-2</v>
      </c>
      <c r="BH3131" s="10">
        <v>2.35409989772895E-2</v>
      </c>
      <c r="BI3131" s="10">
        <v>3</v>
      </c>
      <c r="BJ3131" s="10">
        <v>11.2</v>
      </c>
      <c r="BK3131" s="10">
        <v>0.91453533775828499</v>
      </c>
      <c r="BL3131" s="10">
        <v>7.0806770453056597E-2</v>
      </c>
      <c r="BM3131" s="10">
        <v>3.3399420025026702E-2</v>
      </c>
      <c r="BN3131" s="10">
        <v>4</v>
      </c>
      <c r="BO3131" s="10">
        <v>11.3</v>
      </c>
      <c r="BP3131" s="10">
        <v>0.90443159251150995</v>
      </c>
      <c r="BQ3131" s="10">
        <v>3147</v>
      </c>
      <c r="BR3131" s="10" t="s">
        <v>770</v>
      </c>
      <c r="BS3131" s="10">
        <v>3.3021964338494501</v>
      </c>
      <c r="BT3131" s="10">
        <v>1.61807625258623</v>
      </c>
      <c r="BU3131" s="10">
        <v>55.6</v>
      </c>
      <c r="BV3131" s="10">
        <v>38.1</v>
      </c>
      <c r="BW3131" s="10">
        <v>0.9</v>
      </c>
      <c r="BX3131" s="10">
        <v>4.2078234472981402</v>
      </c>
      <c r="BY3131" s="10">
        <v>2.0618334891760899</v>
      </c>
      <c r="BZ3131" s="10">
        <v>71.599999999999994</v>
      </c>
      <c r="CA3131" s="10">
        <v>37.700000000000003</v>
      </c>
      <c r="CB3131" s="10">
        <v>0.9</v>
      </c>
      <c r="CC3131" s="10">
        <v>4.5489612461536799</v>
      </c>
      <c r="CD3131" s="10">
        <v>2.2289910106152999</v>
      </c>
      <c r="CE3131" s="10">
        <v>77.2</v>
      </c>
      <c r="CF3131" s="10">
        <v>37.799999999999997</v>
      </c>
      <c r="CG3131" s="10">
        <v>0.9</v>
      </c>
      <c r="CH3131" s="10">
        <v>3145</v>
      </c>
      <c r="CI3131" s="10" t="s">
        <v>715</v>
      </c>
      <c r="CJ3131" s="10">
        <v>0.45501721461940298</v>
      </c>
      <c r="CK3131" s="10">
        <v>0.45501721461940298</v>
      </c>
      <c r="CL3131" s="10">
        <v>9.6</v>
      </c>
      <c r="CM3131" s="10">
        <v>38.700000000000003</v>
      </c>
      <c r="CN3131" s="10">
        <v>0.70710678118654802</v>
      </c>
      <c r="CO3131" s="10">
        <v>0.51262921336966405</v>
      </c>
      <c r="CP3131" s="10">
        <v>0.51262921336966405</v>
      </c>
      <c r="CQ3131" s="10">
        <v>10.9</v>
      </c>
      <c r="CR3131" s="10">
        <v>38.4</v>
      </c>
      <c r="CS3131" s="10">
        <v>0.70710678118654802</v>
      </c>
      <c r="CT3131" s="10">
        <v>0.70329749494790605</v>
      </c>
      <c r="CU3131" s="10">
        <v>0.70329749494790605</v>
      </c>
      <c r="CV3131" s="10">
        <v>14.8</v>
      </c>
      <c r="CW3131" s="10">
        <v>38.799999999999997</v>
      </c>
      <c r="CX3131" s="10">
        <v>0.70710678118654702</v>
      </c>
      <c r="CY3131" s="10">
        <v>3107</v>
      </c>
      <c r="CZ3131" s="10" t="s">
        <v>911</v>
      </c>
      <c r="DA3131" s="10">
        <v>0.20071423944247799</v>
      </c>
      <c r="DB3131" s="10">
        <v>0.15665501615022701</v>
      </c>
      <c r="DC3131" s="10">
        <v>14</v>
      </c>
      <c r="DD3131" s="10">
        <v>10.5</v>
      </c>
      <c r="DE3131" s="10">
        <v>0.78831578348507103</v>
      </c>
      <c r="DF3131" s="10">
        <v>0.19689111107214499</v>
      </c>
      <c r="DG3131" s="10">
        <v>0.153671111080699</v>
      </c>
      <c r="DH3131" s="10">
        <v>14</v>
      </c>
      <c r="DI3131" s="10">
        <v>10.3</v>
      </c>
      <c r="DJ3131" s="10">
        <v>0.78831578348507103</v>
      </c>
      <c r="DK3131" s="10">
        <v>0.181052436395051</v>
      </c>
      <c r="DL3131" s="10">
        <v>0.14130921864979601</v>
      </c>
      <c r="DM3131" s="10">
        <v>13</v>
      </c>
      <c r="DN3131" s="10">
        <v>10.199999999999999</v>
      </c>
      <c r="DO3131" s="10">
        <v>0.78831578348507103</v>
      </c>
    </row>
    <row r="3132" spans="1:119" x14ac:dyDescent="0.25">
      <c r="A3132" s="10">
        <v>3149</v>
      </c>
      <c r="AZ3132" s="10">
        <v>3158</v>
      </c>
      <c r="BA3132" s="10" t="s">
        <v>289</v>
      </c>
      <c r="BB3132" s="10">
        <v>9.1815356746642707E-2</v>
      </c>
      <c r="BC3132" s="10">
        <v>0.10493183628187699</v>
      </c>
      <c r="BD3132" s="10">
        <v>7</v>
      </c>
      <c r="BE3132" s="10">
        <v>11.5</v>
      </c>
      <c r="BF3132" s="10">
        <v>0.65850460786851805</v>
      </c>
      <c r="BG3132" s="10">
        <v>0.17461117451793401</v>
      </c>
      <c r="BH3132" s="10">
        <v>0.12266074242995401</v>
      </c>
      <c r="BI3132" s="10">
        <v>11</v>
      </c>
      <c r="BJ3132" s="10">
        <v>11.2</v>
      </c>
      <c r="BK3132" s="10">
        <v>0.81827766730069895</v>
      </c>
      <c r="BL3132" s="10">
        <v>0.19565524309492899</v>
      </c>
      <c r="BM3132" s="10">
        <v>0.12992730986772599</v>
      </c>
      <c r="BN3132" s="10">
        <v>12</v>
      </c>
      <c r="BO3132" s="10">
        <v>11.3</v>
      </c>
      <c r="BP3132" s="10">
        <v>0.83305020110043504</v>
      </c>
      <c r="BQ3132" s="10">
        <v>3148</v>
      </c>
      <c r="BR3132" s="10" t="s">
        <v>771</v>
      </c>
      <c r="CH3132" s="10">
        <v>3146</v>
      </c>
      <c r="CI3132" s="10" t="s">
        <v>716</v>
      </c>
      <c r="CJ3132" s="10">
        <v>1.9966603677371699</v>
      </c>
      <c r="CK3132" s="10">
        <v>1.33110691182478</v>
      </c>
      <c r="CL3132" s="10">
        <v>35.799999999999997</v>
      </c>
      <c r="CM3132" s="10">
        <v>38.700000000000003</v>
      </c>
      <c r="CN3132" s="10">
        <v>0.83205029433784405</v>
      </c>
      <c r="CO3132" s="10">
        <v>4.79785156295676</v>
      </c>
      <c r="CP3132" s="10">
        <v>1.5265891336680599</v>
      </c>
      <c r="CQ3132" s="10">
        <v>75.7</v>
      </c>
      <c r="CR3132" s="10">
        <v>38.4</v>
      </c>
      <c r="CS3132" s="10">
        <v>0.952925780013262</v>
      </c>
      <c r="CT3132" s="10">
        <v>4.8861845038511103</v>
      </c>
      <c r="CU3132" s="10">
        <v>1.4870996316068601</v>
      </c>
      <c r="CV3132" s="10">
        <v>76</v>
      </c>
      <c r="CW3132" s="10">
        <v>38.799999999999997</v>
      </c>
      <c r="CX3132" s="10">
        <v>0.95667388042885804</v>
      </c>
      <c r="CY3132" s="10">
        <v>3108</v>
      </c>
      <c r="CZ3132" s="10" t="s">
        <v>296</v>
      </c>
      <c r="DK3132" s="10">
        <v>0.141081627110587</v>
      </c>
      <c r="DL3132" s="10">
        <v>8.4648976266352201E-3</v>
      </c>
      <c r="DM3132" s="10">
        <v>8</v>
      </c>
      <c r="DN3132" s="10">
        <v>10.199999999999999</v>
      </c>
      <c r="DO3132" s="10">
        <v>0.99820484546577903</v>
      </c>
    </row>
    <row r="3133" spans="1:119" x14ac:dyDescent="0.25">
      <c r="A3133" s="10">
        <v>3150</v>
      </c>
      <c r="AZ3133" s="10">
        <v>3159</v>
      </c>
      <c r="BA3133" s="10" t="s">
        <v>290</v>
      </c>
      <c r="BB3133" s="10">
        <v>0.10733783881342999</v>
      </c>
      <c r="BC3133" s="10">
        <v>0.117773462031402</v>
      </c>
      <c r="BD3133" s="10">
        <v>8</v>
      </c>
      <c r="BE3133" s="10">
        <v>11.5</v>
      </c>
      <c r="BF3133" s="10">
        <v>0.67360358840398304</v>
      </c>
      <c r="BG3133" s="10">
        <v>9.72482463573172E-2</v>
      </c>
      <c r="BH3133" s="10">
        <v>9.4775833314334604E-2</v>
      </c>
      <c r="BI3133" s="10">
        <v>7</v>
      </c>
      <c r="BJ3133" s="10">
        <v>11.2</v>
      </c>
      <c r="BK3133" s="10">
        <v>0.71615180118132804</v>
      </c>
      <c r="BL3133" s="10">
        <v>0.17574260736132699</v>
      </c>
      <c r="BM3133" s="10">
        <v>8.6148336941826997E-2</v>
      </c>
      <c r="BN3133" s="10">
        <v>10</v>
      </c>
      <c r="BO3133" s="10">
        <v>11.3</v>
      </c>
      <c r="BP3133" s="10">
        <v>0.89792072272697998</v>
      </c>
      <c r="BQ3133" s="10">
        <v>3149</v>
      </c>
      <c r="BR3133" s="10" t="s">
        <v>772</v>
      </c>
      <c r="BS3133" s="10">
        <v>1.75322445762697</v>
      </c>
      <c r="BT3133" s="10">
        <v>0.72944375244333803</v>
      </c>
      <c r="BU3133" s="10">
        <v>28.7</v>
      </c>
      <c r="BV3133" s="10">
        <v>38.200000000000003</v>
      </c>
      <c r="BW3133" s="10">
        <v>0.92327618490684205</v>
      </c>
      <c r="BX3133" s="10">
        <v>2.3540348709991501</v>
      </c>
      <c r="BY3133" s="10">
        <v>0.78467829033304903</v>
      </c>
      <c r="BZ3133" s="10">
        <v>37.799999999999997</v>
      </c>
      <c r="CA3133" s="10">
        <v>37.9</v>
      </c>
      <c r="CB3133" s="10">
        <v>0.94868329805051399</v>
      </c>
      <c r="CC3133" s="10">
        <v>2.57768405883699</v>
      </c>
      <c r="CD3133" s="10">
        <v>0.79852169213971902</v>
      </c>
      <c r="CE3133" s="10">
        <v>41</v>
      </c>
      <c r="CF3133" s="10">
        <v>38</v>
      </c>
      <c r="CG3133" s="10">
        <v>0.95521603674925604</v>
      </c>
      <c r="CH3133" s="10">
        <v>3147</v>
      </c>
      <c r="CI3133" s="10" t="s">
        <v>770</v>
      </c>
      <c r="CJ3133" s="10">
        <v>1.3565075514717899</v>
      </c>
      <c r="CK3133" s="10">
        <v>0.66468870022117699</v>
      </c>
      <c r="CL3133" s="10">
        <v>22.9</v>
      </c>
      <c r="CM3133" s="10">
        <v>38</v>
      </c>
      <c r="CN3133" s="10">
        <v>0.9</v>
      </c>
      <c r="CO3133" s="10">
        <v>1.99563429946471</v>
      </c>
      <c r="CP3133" s="10">
        <v>0.97786080673770803</v>
      </c>
      <c r="CQ3133" s="10">
        <v>34.6</v>
      </c>
      <c r="CR3133" s="10">
        <v>37</v>
      </c>
      <c r="CS3133" s="10">
        <v>0.9</v>
      </c>
      <c r="CT3133" s="10">
        <v>2.44551717622265</v>
      </c>
      <c r="CU3133" s="10">
        <v>1.1983034163491</v>
      </c>
      <c r="CV3133" s="10">
        <v>42.4</v>
      </c>
      <c r="CW3133" s="10">
        <v>37</v>
      </c>
      <c r="CX3133" s="10">
        <v>0.9</v>
      </c>
      <c r="CY3133" s="10">
        <v>3109</v>
      </c>
      <c r="CZ3133" s="10" t="s">
        <v>310</v>
      </c>
      <c r="DA3133" s="10">
        <v>0.26613072290365403</v>
      </c>
      <c r="DB3133" s="10">
        <v>0.15148979611438801</v>
      </c>
      <c r="DC3133" s="10">
        <v>17</v>
      </c>
      <c r="DD3133" s="10">
        <v>10.4</v>
      </c>
      <c r="DE3133" s="10">
        <v>0.86906473138039697</v>
      </c>
      <c r="DF3133" s="10">
        <v>0.275360031701813</v>
      </c>
      <c r="DG3133" s="10">
        <v>0.16521601902108801</v>
      </c>
      <c r="DH3133" s="10">
        <v>18</v>
      </c>
      <c r="DI3133" s="10">
        <v>10.3</v>
      </c>
      <c r="DJ3133" s="10">
        <v>0.85749292571254399</v>
      </c>
      <c r="DK3133" s="10">
        <v>0.30738466679635001</v>
      </c>
      <c r="DL3133" s="10">
        <v>0.15784618024677399</v>
      </c>
      <c r="DM3133" s="10">
        <v>19</v>
      </c>
      <c r="DN3133" s="10">
        <v>10.5</v>
      </c>
      <c r="DO3133" s="10">
        <v>0.889567018143538</v>
      </c>
    </row>
    <row r="3134" spans="1:119" x14ac:dyDescent="0.25">
      <c r="A3134" s="10">
        <v>3151</v>
      </c>
      <c r="AZ3134" s="10">
        <v>3160</v>
      </c>
      <c r="BA3134" s="10" t="s">
        <v>306</v>
      </c>
      <c r="BB3134" s="10">
        <v>4.4195370450203997E-2</v>
      </c>
      <c r="BC3134" s="10">
        <v>6.6293055675305995E-2</v>
      </c>
      <c r="BD3134" s="10">
        <v>4</v>
      </c>
      <c r="BE3134" s="10">
        <v>11.5</v>
      </c>
      <c r="BF3134" s="10">
        <v>0.55470019622522904</v>
      </c>
      <c r="BG3134" s="10">
        <v>0.135348835378263</v>
      </c>
      <c r="BH3134" s="10">
        <v>0.11028423623414001</v>
      </c>
      <c r="BI3134" s="10">
        <v>9</v>
      </c>
      <c r="BJ3134" s="10">
        <v>11.2</v>
      </c>
      <c r="BK3134" s="10">
        <v>0.77523498551728898</v>
      </c>
      <c r="BL3134" s="10">
        <v>0.13881914388964001</v>
      </c>
      <c r="BM3134" s="10">
        <v>7.2427379420681795E-2</v>
      </c>
      <c r="BN3134" s="10">
        <v>8</v>
      </c>
      <c r="BO3134" s="10">
        <v>11.3</v>
      </c>
      <c r="BP3134" s="10">
        <v>0.88658484616545497</v>
      </c>
      <c r="BQ3134" s="10">
        <v>3150</v>
      </c>
      <c r="BR3134" s="10" t="s">
        <v>773</v>
      </c>
      <c r="BS3134" s="10">
        <v>0.41088055667310402</v>
      </c>
      <c r="BT3134" s="10">
        <v>0.201331472769821</v>
      </c>
      <c r="BU3134" s="10">
        <v>6.9</v>
      </c>
      <c r="BV3134" s="10">
        <v>38.200000000000003</v>
      </c>
      <c r="BW3134" s="10">
        <v>0.9</v>
      </c>
      <c r="BX3134" s="10">
        <v>0.37811361949551597</v>
      </c>
      <c r="BY3134" s="10">
        <v>0.185275673552803</v>
      </c>
      <c r="BZ3134" s="10">
        <v>6.4</v>
      </c>
      <c r="CA3134" s="10">
        <v>37.9</v>
      </c>
      <c r="CB3134" s="10">
        <v>0.9</v>
      </c>
      <c r="CC3134" s="10">
        <v>0.396882122046333</v>
      </c>
      <c r="CD3134" s="10">
        <v>0.19447223980270301</v>
      </c>
      <c r="CE3134" s="10">
        <v>6.7</v>
      </c>
      <c r="CF3134" s="10">
        <v>38</v>
      </c>
      <c r="CG3134" s="10">
        <v>0.9</v>
      </c>
      <c r="CH3134" s="10">
        <v>3148</v>
      </c>
      <c r="CI3134" s="10" t="s">
        <v>771</v>
      </c>
      <c r="CY3134" s="10">
        <v>3110</v>
      </c>
      <c r="CZ3134" s="10" t="s">
        <v>293</v>
      </c>
      <c r="DA3134" s="10">
        <v>0.17079848623582899</v>
      </c>
      <c r="DB3134" s="10">
        <v>0.235584118945972</v>
      </c>
      <c r="DC3134" s="10">
        <v>16</v>
      </c>
      <c r="DD3134" s="10">
        <v>10.5</v>
      </c>
      <c r="DE3134" s="10">
        <v>0.58696757146093104</v>
      </c>
      <c r="DF3134" s="10">
        <v>0.178016755594605</v>
      </c>
      <c r="DG3134" s="10">
        <v>0.245540352544283</v>
      </c>
      <c r="DH3134" s="10">
        <v>17</v>
      </c>
      <c r="DI3134" s="10">
        <v>10.3</v>
      </c>
      <c r="DJ3134" s="10">
        <v>0.58696757146093104</v>
      </c>
      <c r="DK3134" s="10">
        <v>0.186658345672013</v>
      </c>
      <c r="DL3134" s="10">
        <v>0.25745978713381201</v>
      </c>
      <c r="DM3134" s="10">
        <v>18</v>
      </c>
      <c r="DN3134" s="10">
        <v>10.199999999999999</v>
      </c>
      <c r="DO3134" s="10">
        <v>0.58696757146093104</v>
      </c>
    </row>
    <row r="3135" spans="1:119" x14ac:dyDescent="0.25">
      <c r="A3135" s="10">
        <v>3152</v>
      </c>
      <c r="AZ3135" s="10">
        <v>3161</v>
      </c>
      <c r="BA3135" s="10" t="s">
        <v>291</v>
      </c>
      <c r="BQ3135" s="10">
        <v>3151</v>
      </c>
      <c r="BR3135" s="10" t="s">
        <v>754</v>
      </c>
      <c r="BS3135" s="10">
        <v>6.0598112254653502</v>
      </c>
      <c r="BT3135" s="10">
        <v>2.5970619537708699</v>
      </c>
      <c r="BU3135" s="10">
        <v>104</v>
      </c>
      <c r="BV3135" s="10">
        <v>36.6</v>
      </c>
      <c r="BW3135" s="10">
        <v>0.91914503001805803</v>
      </c>
      <c r="BX3135" s="10">
        <v>8.1995710026195905</v>
      </c>
      <c r="BY3135" s="10">
        <v>2.73319033420653</v>
      </c>
      <c r="BZ3135" s="10">
        <v>139</v>
      </c>
      <c r="CA3135" s="10">
        <v>35.9</v>
      </c>
      <c r="CB3135" s="10">
        <v>0.94868329805051399</v>
      </c>
      <c r="CC3135" s="10">
        <v>8.7888870494744502</v>
      </c>
      <c r="CD3135" s="10">
        <v>2.69047562739014</v>
      </c>
      <c r="CE3135" s="10">
        <v>147</v>
      </c>
      <c r="CF3135" s="10">
        <v>36.1</v>
      </c>
      <c r="CG3135" s="10">
        <v>0.95619995550743198</v>
      </c>
      <c r="CH3135" s="10">
        <v>3149</v>
      </c>
      <c r="CI3135" s="10" t="s">
        <v>772</v>
      </c>
      <c r="CJ3135" s="10">
        <v>0.66557145970477705</v>
      </c>
      <c r="CK3135" s="10">
        <v>0.637249269930105</v>
      </c>
      <c r="CL3135" s="10">
        <v>14</v>
      </c>
      <c r="CM3135" s="10">
        <v>38</v>
      </c>
      <c r="CN3135" s="10">
        <v>0.72230801019827995</v>
      </c>
      <c r="CO3135" s="10">
        <v>0.60646063141915496</v>
      </c>
      <c r="CP3135" s="10">
        <v>1.40647252818485</v>
      </c>
      <c r="CQ3135" s="10">
        <v>23.9</v>
      </c>
      <c r="CR3135" s="10">
        <v>37</v>
      </c>
      <c r="CS3135" s="10">
        <v>0.39595183625778502</v>
      </c>
      <c r="CT3135" s="10">
        <v>0.60516407265306404</v>
      </c>
      <c r="CU3135" s="10">
        <v>1.2875831333043899</v>
      </c>
      <c r="CV3135" s="10">
        <v>22.2</v>
      </c>
      <c r="CW3135" s="10">
        <v>37</v>
      </c>
      <c r="CX3135" s="10">
        <v>0.42536113982242102</v>
      </c>
      <c r="CY3135" s="10">
        <v>3111</v>
      </c>
      <c r="CZ3135" s="10" t="s">
        <v>909</v>
      </c>
      <c r="DA3135" s="10">
        <v>0.68362892424131605</v>
      </c>
      <c r="DB3135" s="10">
        <v>0.189003290819658</v>
      </c>
      <c r="DC3135" s="10">
        <v>39</v>
      </c>
      <c r="DD3135" s="10">
        <v>10.5</v>
      </c>
      <c r="DE3135" s="10">
        <v>0.96384210851413499</v>
      </c>
      <c r="DF3135" s="10">
        <v>0.65341235884750004</v>
      </c>
      <c r="DG3135" s="10">
        <v>0.18064929921077899</v>
      </c>
      <c r="DH3135" s="10">
        <v>38</v>
      </c>
      <c r="DI3135" s="10">
        <v>10.3</v>
      </c>
      <c r="DJ3135" s="10">
        <v>0.96384210851413499</v>
      </c>
      <c r="DK3135" s="10">
        <v>0.65253333427618299</v>
      </c>
      <c r="DL3135" s="10">
        <v>0.15780217887724701</v>
      </c>
      <c r="DM3135" s="10">
        <v>38</v>
      </c>
      <c r="DN3135" s="10">
        <v>10.199999999999999</v>
      </c>
      <c r="DO3135" s="10">
        <v>0.97198218833735395</v>
      </c>
    </row>
    <row r="3136" spans="1:119" x14ac:dyDescent="0.25">
      <c r="A3136" s="10">
        <v>3153</v>
      </c>
      <c r="AZ3136" s="10">
        <v>3162</v>
      </c>
      <c r="BA3136" s="10" t="s">
        <v>307</v>
      </c>
      <c r="BB3136" s="10">
        <v>4.2253698063009798E-2</v>
      </c>
      <c r="BC3136" s="10">
        <v>4.2253698063009798E-2</v>
      </c>
      <c r="BD3136" s="10">
        <v>3</v>
      </c>
      <c r="BE3136" s="10">
        <v>11.5</v>
      </c>
      <c r="BF3136" s="10">
        <v>0.70710678118654802</v>
      </c>
      <c r="BG3136" s="10">
        <v>4.9903436166024398E-2</v>
      </c>
      <c r="BH3136" s="10">
        <v>2.9942061699614601E-2</v>
      </c>
      <c r="BI3136" s="10">
        <v>3</v>
      </c>
      <c r="BJ3136" s="10">
        <v>11.2</v>
      </c>
      <c r="BK3136" s="10">
        <v>0.85749292571254399</v>
      </c>
      <c r="BL3136" s="10">
        <v>7.2227576000766805E-2</v>
      </c>
      <c r="BM3136" s="10">
        <v>3.0204259054866098E-2</v>
      </c>
      <c r="BN3136" s="10">
        <v>4</v>
      </c>
      <c r="BO3136" s="10">
        <v>11.3</v>
      </c>
      <c r="BP3136" s="10">
        <v>0.92257987714506295</v>
      </c>
      <c r="BQ3136" s="10">
        <v>3152</v>
      </c>
      <c r="BR3136" s="10" t="s">
        <v>755</v>
      </c>
      <c r="BS3136" s="10">
        <v>1.4075953964119099</v>
      </c>
      <c r="BT3136" s="10">
        <v>0.80434022652109105</v>
      </c>
      <c r="BU3136" s="10">
        <v>24</v>
      </c>
      <c r="BV3136" s="10">
        <v>39</v>
      </c>
      <c r="BW3136" s="10">
        <v>0.86824314212445897</v>
      </c>
      <c r="BX3136" s="10">
        <v>1.7707279858860301</v>
      </c>
      <c r="BY3136" s="10">
        <v>0.88536399294301504</v>
      </c>
      <c r="BZ3136" s="10">
        <v>30</v>
      </c>
      <c r="CA3136" s="10">
        <v>38.1</v>
      </c>
      <c r="CB3136" s="10">
        <v>0.89442719099991597</v>
      </c>
      <c r="CC3136" s="10">
        <v>1.8138521632434901</v>
      </c>
      <c r="CD3136" s="10">
        <v>0.806156516997106</v>
      </c>
      <c r="CE3136" s="10">
        <v>30</v>
      </c>
      <c r="CF3136" s="10">
        <v>38.200000000000003</v>
      </c>
      <c r="CG3136" s="10">
        <v>0.91381154862025704</v>
      </c>
      <c r="CH3136" s="10">
        <v>3150</v>
      </c>
      <c r="CI3136" s="10" t="s">
        <v>773</v>
      </c>
      <c r="CJ3136" s="10">
        <v>0.56274330737912803</v>
      </c>
      <c r="CK3136" s="10">
        <v>0.27574422061577297</v>
      </c>
      <c r="CL3136" s="10">
        <v>9.5</v>
      </c>
      <c r="CM3136" s="10">
        <v>38</v>
      </c>
      <c r="CN3136" s="10">
        <v>0.9</v>
      </c>
      <c r="CO3136" s="10">
        <v>0.69212750270452295</v>
      </c>
      <c r="CP3136" s="10">
        <v>0.33914247632521599</v>
      </c>
      <c r="CQ3136" s="10">
        <v>12</v>
      </c>
      <c r="CR3136" s="10">
        <v>37</v>
      </c>
      <c r="CS3136" s="10">
        <v>0.9</v>
      </c>
      <c r="CT3136" s="10">
        <v>0.81324981567781496</v>
      </c>
      <c r="CU3136" s="10">
        <v>0.39849240968212901</v>
      </c>
      <c r="CV3136" s="10">
        <v>14.1</v>
      </c>
      <c r="CW3136" s="10">
        <v>37</v>
      </c>
      <c r="CX3136" s="10">
        <v>0.9</v>
      </c>
      <c r="CY3136" s="10">
        <v>3112</v>
      </c>
      <c r="CZ3136" s="10" t="s">
        <v>309</v>
      </c>
    </row>
    <row r="3137" spans="1:119" x14ac:dyDescent="0.25">
      <c r="A3137" s="10">
        <v>3154</v>
      </c>
      <c r="AZ3137" s="10">
        <v>3163</v>
      </c>
      <c r="BA3137" s="10" t="s">
        <v>704</v>
      </c>
      <c r="BB3137" s="10">
        <v>0.42673401771478198</v>
      </c>
      <c r="BC3137" s="10">
        <v>0.20909966868024299</v>
      </c>
      <c r="BD3137" s="10">
        <v>7.5</v>
      </c>
      <c r="BE3137" s="10">
        <v>36.5</v>
      </c>
      <c r="BF3137" s="10">
        <v>0.9</v>
      </c>
      <c r="BG3137" s="10">
        <v>0.71102071291348501</v>
      </c>
      <c r="BH3137" s="10">
        <v>0.34840014932760799</v>
      </c>
      <c r="BI3137" s="10">
        <v>12.6</v>
      </c>
      <c r="BJ3137" s="10">
        <v>36.200000000000003</v>
      </c>
      <c r="BK3137" s="10">
        <v>0.9</v>
      </c>
      <c r="BL3137" s="10">
        <v>0.74282116574044899</v>
      </c>
      <c r="BM3137" s="10">
        <v>0.36398237121282001</v>
      </c>
      <c r="BN3137" s="10">
        <v>13.2</v>
      </c>
      <c r="BO3137" s="10">
        <v>36.1</v>
      </c>
      <c r="BP3137" s="10">
        <v>0.9</v>
      </c>
      <c r="BQ3137" s="10">
        <v>3153</v>
      </c>
      <c r="BR3137" s="10" t="s">
        <v>756</v>
      </c>
      <c r="BS3137" s="10">
        <v>6.4626816589750504</v>
      </c>
      <c r="BT3137" s="10">
        <v>2.4453390060986702</v>
      </c>
      <c r="BU3137" s="10">
        <v>109</v>
      </c>
      <c r="BV3137" s="10">
        <v>36.6</v>
      </c>
      <c r="BW3137" s="10">
        <v>0.93528625745628402</v>
      </c>
      <c r="BX3137" s="10">
        <v>8.5317934583909292</v>
      </c>
      <c r="BY3137" s="10">
        <v>3.1024703485058001</v>
      </c>
      <c r="BZ3137" s="10">
        <v>146</v>
      </c>
      <c r="CA3137" s="10">
        <v>35.9</v>
      </c>
      <c r="CB3137" s="10">
        <v>0.93979342348843697</v>
      </c>
      <c r="CC3137" s="10">
        <v>9.2505243387023892</v>
      </c>
      <c r="CD3137" s="10">
        <v>2.8907888558444998</v>
      </c>
      <c r="CE3137" s="10">
        <v>155</v>
      </c>
      <c r="CF3137" s="10">
        <v>36.1</v>
      </c>
      <c r="CG3137" s="10">
        <v>0.95447997803503004</v>
      </c>
      <c r="CH3137" s="10">
        <v>3151</v>
      </c>
      <c r="CI3137" s="10" t="s">
        <v>754</v>
      </c>
      <c r="CJ3137" s="10">
        <v>2.4303137627816298</v>
      </c>
      <c r="CK3137" s="10">
        <v>1.7155155972576199</v>
      </c>
      <c r="CL3137" s="10">
        <v>50</v>
      </c>
      <c r="CM3137" s="10">
        <v>34.35</v>
      </c>
      <c r="CN3137" s="10">
        <v>0.81696786326476201</v>
      </c>
      <c r="CO3137" s="10">
        <v>4.8232091501611496</v>
      </c>
      <c r="CP3137" s="10">
        <v>1.22435309196398</v>
      </c>
      <c r="CQ3137" s="10">
        <v>85</v>
      </c>
      <c r="CR3137" s="10">
        <v>33.799999999999997</v>
      </c>
      <c r="CS3137" s="10">
        <v>0.96925899798239001</v>
      </c>
      <c r="CT3137" s="10">
        <v>4.6540689068813696</v>
      </c>
      <c r="CU3137" s="10">
        <v>1.9596079607921499</v>
      </c>
      <c r="CV3137" s="10">
        <v>85</v>
      </c>
      <c r="CW3137" s="10">
        <v>34.299999999999997</v>
      </c>
      <c r="CX3137" s="10">
        <v>0.92163537513806504</v>
      </c>
      <c r="CY3137" s="10">
        <v>3113</v>
      </c>
      <c r="CZ3137" s="10" t="s">
        <v>688</v>
      </c>
    </row>
    <row r="3138" spans="1:119" x14ac:dyDescent="0.25">
      <c r="A3138" s="10">
        <v>3155</v>
      </c>
      <c r="AZ3138" s="10">
        <v>3164</v>
      </c>
      <c r="BA3138" s="10" t="s">
        <v>705</v>
      </c>
      <c r="BB3138" s="10">
        <v>1.7069360708591299E-2</v>
      </c>
      <c r="BC3138" s="10">
        <v>8.3639867472097406E-3</v>
      </c>
      <c r="BD3138" s="10">
        <v>0.3</v>
      </c>
      <c r="BE3138" s="10">
        <v>36.5</v>
      </c>
      <c r="BF3138" s="10">
        <v>0.9</v>
      </c>
      <c r="BG3138" s="10">
        <v>1.6929064593178202E-2</v>
      </c>
      <c r="BH3138" s="10">
        <v>8.2952416506573198E-3</v>
      </c>
      <c r="BI3138" s="10">
        <v>0.3</v>
      </c>
      <c r="BJ3138" s="10">
        <v>36.200000000000003</v>
      </c>
      <c r="BK3138" s="10">
        <v>0.9</v>
      </c>
      <c r="BL3138" s="10">
        <v>1.6882299221373801E-2</v>
      </c>
      <c r="BM3138" s="10">
        <v>8.2723266184731598E-3</v>
      </c>
      <c r="BN3138" s="10">
        <v>0.3</v>
      </c>
      <c r="BO3138" s="10">
        <v>36.1</v>
      </c>
      <c r="BP3138" s="10">
        <v>0.9</v>
      </c>
      <c r="BQ3138" s="10">
        <v>3154</v>
      </c>
      <c r="BR3138" s="10" t="s">
        <v>757</v>
      </c>
      <c r="CH3138" s="10">
        <v>3152</v>
      </c>
      <c r="CI3138" s="10" t="s">
        <v>755</v>
      </c>
      <c r="CJ3138" s="10">
        <v>0.68651059365240596</v>
      </c>
      <c r="CK3138" s="10">
        <v>0.62548742977219196</v>
      </c>
      <c r="CL3138" s="10">
        <v>14</v>
      </c>
      <c r="CM3138" s="10">
        <v>38.299999999999997</v>
      </c>
      <c r="CN3138" s="10">
        <v>0.73919633727479706</v>
      </c>
      <c r="CO3138" s="10">
        <v>0.84130839819395997</v>
      </c>
      <c r="CP3138" s="10">
        <v>0.82078868116483905</v>
      </c>
      <c r="CQ3138" s="10">
        <v>18</v>
      </c>
      <c r="CR3138" s="10">
        <v>37.700000000000003</v>
      </c>
      <c r="CS3138" s="10">
        <v>0.71578194837721099</v>
      </c>
      <c r="CT3138" s="10">
        <v>0.92682771119913498</v>
      </c>
      <c r="CU3138" s="10">
        <v>0.84444302575921204</v>
      </c>
      <c r="CV3138" s="10">
        <v>19</v>
      </c>
      <c r="CW3138" s="10">
        <v>38.1</v>
      </c>
      <c r="CX3138" s="10">
        <v>0.73919633727479706</v>
      </c>
      <c r="CY3138" s="10">
        <v>3114</v>
      </c>
      <c r="CZ3138" s="10" t="s">
        <v>297</v>
      </c>
    </row>
    <row r="3139" spans="1:119" x14ac:dyDescent="0.25">
      <c r="A3139" s="10">
        <v>3156</v>
      </c>
      <c r="AZ3139" s="10">
        <v>3165</v>
      </c>
      <c r="BA3139" s="10" t="s">
        <v>706</v>
      </c>
      <c r="BB3139" s="10">
        <v>0.13655488566873</v>
      </c>
      <c r="BC3139" s="10">
        <v>6.6911893977677703E-2</v>
      </c>
      <c r="BD3139" s="10">
        <v>2.4</v>
      </c>
      <c r="BE3139" s="10">
        <v>36.5</v>
      </c>
      <c r="BF3139" s="10">
        <v>0.9</v>
      </c>
      <c r="BG3139" s="10">
        <v>0.270865033490851</v>
      </c>
      <c r="BH3139" s="10">
        <v>0.13272386641051701</v>
      </c>
      <c r="BI3139" s="10">
        <v>4.8</v>
      </c>
      <c r="BJ3139" s="10">
        <v>36.200000000000003</v>
      </c>
      <c r="BK3139" s="10">
        <v>0.9</v>
      </c>
      <c r="BL3139" s="10">
        <v>0.30388138598472902</v>
      </c>
      <c r="BM3139" s="10">
        <v>0.14890187913251701</v>
      </c>
      <c r="BN3139" s="10">
        <v>5.4</v>
      </c>
      <c r="BO3139" s="10">
        <v>36.1</v>
      </c>
      <c r="BP3139" s="10">
        <v>0.9</v>
      </c>
      <c r="BQ3139" s="10">
        <v>3155</v>
      </c>
      <c r="BR3139" s="10" t="s">
        <v>11</v>
      </c>
      <c r="CH3139" s="10">
        <v>3153</v>
      </c>
      <c r="CI3139" s="10" t="s">
        <v>756</v>
      </c>
      <c r="CJ3139" s="10">
        <v>2.5246845561909801</v>
      </c>
      <c r="CK3139" s="10">
        <v>1.6831230374606501</v>
      </c>
      <c r="CL3139" s="10">
        <v>51</v>
      </c>
      <c r="CM3139" s="10">
        <v>34.35</v>
      </c>
      <c r="CN3139" s="10">
        <v>0.83205029433784405</v>
      </c>
      <c r="CO3139" s="10">
        <v>4.3292393798650197</v>
      </c>
      <c r="CP3139" s="10">
        <v>2.3325643210479599</v>
      </c>
      <c r="CQ3139" s="10">
        <v>84</v>
      </c>
      <c r="CR3139" s="10">
        <v>33.799999999999997</v>
      </c>
      <c r="CS3139" s="10">
        <v>0.88034922560981899</v>
      </c>
      <c r="CT3139" s="10">
        <v>4.7179092553683102</v>
      </c>
      <c r="CU3139" s="10">
        <v>1.96094170696379</v>
      </c>
      <c r="CV3139" s="10">
        <v>86</v>
      </c>
      <c r="CW3139" s="10">
        <v>34.299999999999997</v>
      </c>
      <c r="CX3139" s="10">
        <v>0.92341385131165499</v>
      </c>
      <c r="CY3139" s="10">
        <v>3115</v>
      </c>
      <c r="CZ3139" s="10" t="s">
        <v>316</v>
      </c>
      <c r="DA3139" s="10">
        <v>8.0365192646998596E-2</v>
      </c>
      <c r="DB3139" s="10">
        <v>4.2546278460175703E-2</v>
      </c>
      <c r="DC3139" s="10">
        <v>5</v>
      </c>
      <c r="DD3139" s="10">
        <v>10.5</v>
      </c>
      <c r="DE3139" s="10">
        <v>0.883787916347062</v>
      </c>
      <c r="DF3139" s="10">
        <v>0.127653531090996</v>
      </c>
      <c r="DG3139" s="10">
        <v>6.3826765545498002E-2</v>
      </c>
      <c r="DH3139" s="10">
        <v>8</v>
      </c>
      <c r="DI3139" s="10">
        <v>10.3</v>
      </c>
      <c r="DJ3139" s="10">
        <v>0.89442719099991597</v>
      </c>
      <c r="DK3139" s="10">
        <v>0.115259552301676</v>
      </c>
      <c r="DL3139" s="10">
        <v>4.4823159228429603E-2</v>
      </c>
      <c r="DM3139" s="10">
        <v>7</v>
      </c>
      <c r="DN3139" s="10">
        <v>10.199999999999999</v>
      </c>
      <c r="DO3139" s="10">
        <v>0.93200467154129596</v>
      </c>
    </row>
    <row r="3140" spans="1:119" x14ac:dyDescent="0.25">
      <c r="A3140" s="10">
        <v>3157</v>
      </c>
      <c r="AZ3140" s="10">
        <v>3166</v>
      </c>
      <c r="BA3140" s="10" t="s">
        <v>707</v>
      </c>
      <c r="BB3140" s="10">
        <v>6.8277442834365196E-2</v>
      </c>
      <c r="BC3140" s="10">
        <v>3.34559469888389E-2</v>
      </c>
      <c r="BD3140" s="10">
        <v>1.2</v>
      </c>
      <c r="BE3140" s="10">
        <v>36.5</v>
      </c>
      <c r="BF3140" s="10">
        <v>0.9</v>
      </c>
      <c r="BG3140" s="10">
        <v>0.101574387559069</v>
      </c>
      <c r="BH3140" s="10">
        <v>4.9771449903943797E-2</v>
      </c>
      <c r="BI3140" s="10">
        <v>1.8</v>
      </c>
      <c r="BJ3140" s="10">
        <v>36.200000000000003</v>
      </c>
      <c r="BK3140" s="10">
        <v>0.9</v>
      </c>
      <c r="BL3140" s="10">
        <v>0.10129379532824299</v>
      </c>
      <c r="BM3140" s="10">
        <v>4.9633959710839101E-2</v>
      </c>
      <c r="BN3140" s="10">
        <v>1.8</v>
      </c>
      <c r="BO3140" s="10">
        <v>36.1</v>
      </c>
      <c r="BP3140" s="10">
        <v>0.9</v>
      </c>
      <c r="BQ3140" s="10">
        <v>3156</v>
      </c>
      <c r="BR3140" s="10" t="s">
        <v>304</v>
      </c>
      <c r="BS3140" s="10">
        <v>0.39428614547667201</v>
      </c>
      <c r="BT3140" s="10">
        <v>0.150204245895875</v>
      </c>
      <c r="BU3140" s="10">
        <v>21</v>
      </c>
      <c r="BV3140" s="10">
        <v>11.6</v>
      </c>
      <c r="BW3140" s="10">
        <v>0.93448773492896797</v>
      </c>
      <c r="BX3140" s="10">
        <v>0.45682559516492699</v>
      </c>
      <c r="BY3140" s="10">
        <v>0.12602085383860001</v>
      </c>
      <c r="BZ3140" s="10">
        <v>24</v>
      </c>
      <c r="CA3140" s="10">
        <v>11.4</v>
      </c>
      <c r="CB3140" s="10">
        <v>0.96399261820607396</v>
      </c>
      <c r="CC3140" s="10">
        <v>0.498051620287083</v>
      </c>
      <c r="CD3140" s="10">
        <v>0.124512905071771</v>
      </c>
      <c r="CE3140" s="10">
        <v>26</v>
      </c>
      <c r="CF3140" s="10">
        <v>11.4</v>
      </c>
      <c r="CG3140" s="10">
        <v>0.97014250014533199</v>
      </c>
      <c r="CH3140" s="10">
        <v>3154</v>
      </c>
      <c r="CI3140" s="10" t="s">
        <v>757</v>
      </c>
      <c r="CY3140" s="10">
        <v>3116</v>
      </c>
      <c r="CZ3140" s="10" t="s">
        <v>294</v>
      </c>
      <c r="DA3140" s="10">
        <v>0.188766195461186</v>
      </c>
      <c r="DB3140" s="10">
        <v>6.0244530466336002E-2</v>
      </c>
      <c r="DC3140" s="10">
        <v>11</v>
      </c>
      <c r="DD3140" s="10">
        <v>10.4</v>
      </c>
      <c r="DE3140" s="10">
        <v>0.95265921121868302</v>
      </c>
      <c r="DF3140" s="10">
        <v>0.228235150034652</v>
      </c>
      <c r="DG3140" s="10">
        <v>0.10143784445984499</v>
      </c>
      <c r="DH3140" s="10">
        <v>14</v>
      </c>
      <c r="DI3140" s="10">
        <v>10.3</v>
      </c>
      <c r="DJ3140" s="10">
        <v>0.91381154862025704</v>
      </c>
      <c r="DK3140" s="10">
        <v>0.349000350781143</v>
      </c>
      <c r="DL3140" s="10">
        <v>0.15511126701384101</v>
      </c>
      <c r="DM3140" s="10">
        <v>21</v>
      </c>
      <c r="DN3140" s="10">
        <v>10.5</v>
      </c>
      <c r="DO3140" s="10">
        <v>0.91381154862025704</v>
      </c>
    </row>
    <row r="3141" spans="1:119" x14ac:dyDescent="0.25">
      <c r="A3141" s="10">
        <v>3158</v>
      </c>
      <c r="AZ3141" s="10">
        <v>3167</v>
      </c>
      <c r="BA3141" s="10" t="s">
        <v>10</v>
      </c>
      <c r="BE3141" s="10">
        <v>10.4</v>
      </c>
      <c r="BF3141" s="10">
        <v>0.93</v>
      </c>
      <c r="BJ3141" s="10">
        <v>10.3</v>
      </c>
      <c r="BK3141" s="10">
        <v>0.93</v>
      </c>
      <c r="BO3141" s="10">
        <v>10.199999999999999</v>
      </c>
      <c r="BP3141" s="10">
        <v>0.93</v>
      </c>
      <c r="BQ3141" s="10">
        <v>3157</v>
      </c>
      <c r="BR3141" s="10" t="s">
        <v>288</v>
      </c>
      <c r="BS3141" s="10">
        <v>7.8453379187147496E-2</v>
      </c>
      <c r="BT3141" s="10">
        <v>1.74340842638105E-2</v>
      </c>
      <c r="BU3141" s="10">
        <v>4</v>
      </c>
      <c r="BV3141" s="10">
        <v>11.6</v>
      </c>
      <c r="BW3141" s="10">
        <v>0.97618706018395296</v>
      </c>
      <c r="BX3141" s="10">
        <v>0.15657736623062901</v>
      </c>
      <c r="BY3141" s="10">
        <v>2.0876982164083801E-2</v>
      </c>
      <c r="BZ3141" s="10">
        <v>8</v>
      </c>
      <c r="CA3141" s="10">
        <v>11.4</v>
      </c>
      <c r="CB3141" s="10">
        <v>0.991227900682635</v>
      </c>
      <c r="CC3141" s="10">
        <v>0.137150320676032</v>
      </c>
      <c r="CD3141" s="10">
        <v>1.7143790084504E-2</v>
      </c>
      <c r="CE3141" s="10">
        <v>7</v>
      </c>
      <c r="CF3141" s="10">
        <v>11.4</v>
      </c>
      <c r="CG3141" s="10">
        <v>0.99227787671366796</v>
      </c>
      <c r="CH3141" s="10">
        <v>3155</v>
      </c>
      <c r="CI3141" s="10" t="s">
        <v>11</v>
      </c>
      <c r="CY3141" s="10">
        <v>3117</v>
      </c>
      <c r="CZ3141" s="10" t="s">
        <v>721</v>
      </c>
      <c r="DA3141" s="10">
        <v>0.54</v>
      </c>
      <c r="DB3141" s="10">
        <v>0.176997545058207</v>
      </c>
      <c r="DC3141" s="10">
        <v>8.6999999999999993</v>
      </c>
      <c r="DD3141" s="10">
        <v>37.799999999999997</v>
      </c>
      <c r="DE3141" s="10">
        <v>0.95049532517564495</v>
      </c>
      <c r="DF3141" s="10">
        <v>0.76</v>
      </c>
      <c r="DG3141" s="10">
        <v>0.16971183469824</v>
      </c>
      <c r="DH3141" s="10">
        <v>12.3</v>
      </c>
      <c r="DI3141" s="10">
        <v>37.5</v>
      </c>
      <c r="DJ3141" s="10">
        <v>0.97717636392280105</v>
      </c>
      <c r="DK3141" s="10">
        <v>0.72</v>
      </c>
      <c r="DL3141" s="10">
        <v>0.15574019566375799</v>
      </c>
      <c r="DM3141" s="10">
        <v>11.6</v>
      </c>
      <c r="DN3141" s="10">
        <v>37.5</v>
      </c>
      <c r="DO3141" s="10">
        <v>0.97840332815298003</v>
      </c>
    </row>
    <row r="3142" spans="1:119" x14ac:dyDescent="0.25">
      <c r="A3142" s="10">
        <v>3159</v>
      </c>
      <c r="AZ3142" s="10">
        <v>3168</v>
      </c>
      <c r="BA3142" s="10" t="s">
        <v>11</v>
      </c>
      <c r="BB3142" s="10">
        <v>0.74399999999999999</v>
      </c>
      <c r="BC3142" s="10">
        <v>0.56399999999999995</v>
      </c>
      <c r="BD3142" s="10">
        <v>51.828974556229603</v>
      </c>
      <c r="BE3142" s="10">
        <v>10.4</v>
      </c>
      <c r="BF3142" s="10">
        <v>0.79690463452702198</v>
      </c>
      <c r="BG3142" s="10">
        <v>1.4279999999999999</v>
      </c>
      <c r="BH3142" s="10">
        <v>0.61199999999999999</v>
      </c>
      <c r="BI3142" s="10">
        <v>87.085592734228996</v>
      </c>
      <c r="BJ3142" s="10">
        <v>10.3</v>
      </c>
      <c r="BK3142" s="10">
        <v>0.91914503001805803</v>
      </c>
      <c r="BL3142" s="10">
        <v>1.44</v>
      </c>
      <c r="BM3142" s="10">
        <v>0.64800000000000002</v>
      </c>
      <c r="BN3142" s="10">
        <v>89.380799591635693</v>
      </c>
      <c r="BO3142" s="10">
        <v>10.199999999999999</v>
      </c>
      <c r="BP3142" s="10">
        <v>0.91192150517510595</v>
      </c>
      <c r="BQ3142" s="10">
        <v>3158</v>
      </c>
      <c r="BR3142" s="10" t="s">
        <v>289</v>
      </c>
      <c r="BS3142" s="10">
        <v>0.34438432448914702</v>
      </c>
      <c r="BT3142" s="10">
        <v>0.16470554649480901</v>
      </c>
      <c r="BU3142" s="10">
        <v>19</v>
      </c>
      <c r="BV3142" s="10">
        <v>11.6</v>
      </c>
      <c r="BW3142" s="10">
        <v>0.90213422163564605</v>
      </c>
      <c r="BX3142" s="10">
        <v>0.44107298843510201</v>
      </c>
      <c r="BY3142" s="10">
        <v>0.17327867402807601</v>
      </c>
      <c r="BZ3142" s="10">
        <v>24</v>
      </c>
      <c r="CA3142" s="10">
        <v>11.4</v>
      </c>
      <c r="CB3142" s="10">
        <v>0.93075149344034702</v>
      </c>
      <c r="CC3142" s="10">
        <v>0.46830278666691699</v>
      </c>
      <c r="CD3142" s="10">
        <v>0.15610092888897201</v>
      </c>
      <c r="CE3142" s="10">
        <v>25</v>
      </c>
      <c r="CF3142" s="10">
        <v>11.4</v>
      </c>
      <c r="CG3142" s="10">
        <v>0.94868329805051399</v>
      </c>
      <c r="CH3142" s="10">
        <v>3156</v>
      </c>
      <c r="CI3142" s="10" t="s">
        <v>304</v>
      </c>
      <c r="CJ3142" s="10">
        <v>0.208625477351288</v>
      </c>
      <c r="CK3142" s="10">
        <v>0.116650804540505</v>
      </c>
      <c r="CL3142" s="10">
        <v>12</v>
      </c>
      <c r="CM3142" s="10">
        <v>11.5</v>
      </c>
      <c r="CN3142" s="10">
        <v>0.87282590948246697</v>
      </c>
      <c r="CO3142" s="10">
        <v>0.27332961090661501</v>
      </c>
      <c r="CP3142" s="10">
        <v>0.152829459861763</v>
      </c>
      <c r="CQ3142" s="10">
        <v>16</v>
      </c>
      <c r="CR3142" s="10">
        <v>11.3</v>
      </c>
      <c r="CS3142" s="10">
        <v>0.87282590948246697</v>
      </c>
      <c r="CT3142" s="10">
        <v>0.27332961090661501</v>
      </c>
      <c r="CU3142" s="10">
        <v>0.152829459861763</v>
      </c>
      <c r="CV3142" s="10">
        <v>16</v>
      </c>
      <c r="CW3142" s="10">
        <v>11.3</v>
      </c>
      <c r="CX3142" s="10">
        <v>0.87282590948246697</v>
      </c>
      <c r="CY3142" s="10">
        <v>3118</v>
      </c>
      <c r="CZ3142" s="10" t="s">
        <v>722</v>
      </c>
      <c r="DA3142" s="10">
        <v>1.41</v>
      </c>
      <c r="DB3142" s="10">
        <v>0.92162488851600899</v>
      </c>
      <c r="DC3142" s="10">
        <v>25.2</v>
      </c>
      <c r="DD3142" s="10">
        <v>37.799999999999997</v>
      </c>
      <c r="DE3142" s="10">
        <v>0.82943692710527706</v>
      </c>
      <c r="DF3142" s="10">
        <v>1.95</v>
      </c>
      <c r="DG3142" s="10">
        <v>1.03755449102791</v>
      </c>
      <c r="DH3142" s="10">
        <v>33.9</v>
      </c>
      <c r="DI3142" s="10">
        <v>37.5</v>
      </c>
      <c r="DJ3142" s="10">
        <v>0.88201825626205799</v>
      </c>
      <c r="DK3142" s="10">
        <v>2.2400000000000002</v>
      </c>
      <c r="DL3142" s="10">
        <v>0.93290833037713505</v>
      </c>
      <c r="DM3142" s="10">
        <v>37.5</v>
      </c>
      <c r="DN3142" s="10">
        <v>37.5</v>
      </c>
      <c r="DO3142" s="10">
        <v>0.92374211357163205</v>
      </c>
    </row>
    <row r="3143" spans="1:119" x14ac:dyDescent="0.25">
      <c r="A3143" s="10">
        <v>3160</v>
      </c>
      <c r="AZ3143" s="10">
        <v>3169</v>
      </c>
      <c r="BA3143" s="10" t="s">
        <v>285</v>
      </c>
      <c r="BQ3143" s="10">
        <v>3159</v>
      </c>
      <c r="BR3143" s="10" t="s">
        <v>290</v>
      </c>
      <c r="BS3143" s="10">
        <v>0.30860988468939199</v>
      </c>
      <c r="BT3143" s="10">
        <v>9.0011216367739399E-2</v>
      </c>
      <c r="BU3143" s="10">
        <v>16</v>
      </c>
      <c r="BV3143" s="10">
        <v>11.6</v>
      </c>
      <c r="BW3143" s="10">
        <v>0.96</v>
      </c>
      <c r="BX3143" s="10">
        <v>0.404778857271619</v>
      </c>
      <c r="BY3143" s="10">
        <v>8.9950857171470805E-2</v>
      </c>
      <c r="BZ3143" s="10">
        <v>21</v>
      </c>
      <c r="CA3143" s="10">
        <v>11.4</v>
      </c>
      <c r="CB3143" s="10">
        <v>0.97618706018395296</v>
      </c>
      <c r="CC3143" s="10">
        <v>0.40660068296132401</v>
      </c>
      <c r="CD3143" s="10">
        <v>8.1320136592264794E-2</v>
      </c>
      <c r="CE3143" s="10">
        <v>21</v>
      </c>
      <c r="CF3143" s="10">
        <v>11.4</v>
      </c>
      <c r="CG3143" s="10">
        <v>0.98058067569092</v>
      </c>
      <c r="CH3143" s="10">
        <v>3157</v>
      </c>
      <c r="CI3143" s="10" t="s">
        <v>288</v>
      </c>
      <c r="CJ3143" s="10">
        <v>3.6497114190882203E-2</v>
      </c>
      <c r="CK3143" s="10">
        <v>1.5967487458510999E-2</v>
      </c>
      <c r="CL3143" s="10">
        <v>2</v>
      </c>
      <c r="CM3143" s="10">
        <v>11.5</v>
      </c>
      <c r="CN3143" s="10">
        <v>0.91615733490218898</v>
      </c>
      <c r="CO3143" s="10">
        <v>5.3793572655256798E-2</v>
      </c>
      <c r="CP3143" s="10">
        <v>2.35346880366748E-2</v>
      </c>
      <c r="CQ3143" s="10">
        <v>3</v>
      </c>
      <c r="CR3143" s="10">
        <v>11.3</v>
      </c>
      <c r="CS3143" s="10">
        <v>0.91615733490218898</v>
      </c>
      <c r="CT3143" s="10">
        <v>6.8886646627755205E-2</v>
      </c>
      <c r="CU3143" s="10">
        <v>3.71987891789878E-2</v>
      </c>
      <c r="CV3143" s="10">
        <v>4</v>
      </c>
      <c r="CW3143" s="10">
        <v>11.3</v>
      </c>
      <c r="CX3143" s="10">
        <v>0.879905397657192</v>
      </c>
      <c r="CY3143" s="10">
        <v>3119</v>
      </c>
      <c r="CZ3143" s="10" t="s">
        <v>723</v>
      </c>
    </row>
    <row r="3144" spans="1:119" x14ac:dyDescent="0.25">
      <c r="A3144" s="10">
        <v>3161</v>
      </c>
      <c r="AZ3144" s="10">
        <v>3170</v>
      </c>
      <c r="BA3144" s="10" t="s">
        <v>304</v>
      </c>
      <c r="BQ3144" s="10">
        <v>3160</v>
      </c>
      <c r="BR3144" s="10" t="s">
        <v>306</v>
      </c>
      <c r="BS3144" s="10">
        <v>9.9449283556996906E-2</v>
      </c>
      <c r="BT3144" s="10">
        <v>9.9449283556996906E-2</v>
      </c>
      <c r="BU3144" s="10">
        <v>7</v>
      </c>
      <c r="BV3144" s="10">
        <v>11.6</v>
      </c>
      <c r="BW3144" s="10">
        <v>0.70710678118654702</v>
      </c>
      <c r="BX3144" s="10">
        <v>0.19426884464576399</v>
      </c>
      <c r="BY3144" s="10">
        <v>9.7134422322881997E-2</v>
      </c>
      <c r="BZ3144" s="10">
        <v>11</v>
      </c>
      <c r="CA3144" s="10">
        <v>11.4</v>
      </c>
      <c r="CB3144" s="10">
        <v>0.89442719099991597</v>
      </c>
      <c r="CC3144" s="10">
        <v>0.18858169092954399</v>
      </c>
      <c r="CD3144" s="10">
        <v>0.107760966245454</v>
      </c>
      <c r="CE3144" s="10">
        <v>11</v>
      </c>
      <c r="CF3144" s="10">
        <v>11.4</v>
      </c>
      <c r="CG3144" s="10">
        <v>0.86824314212445897</v>
      </c>
      <c r="CH3144" s="10">
        <v>3158</v>
      </c>
      <c r="CI3144" s="10" t="s">
        <v>289</v>
      </c>
      <c r="CJ3144" s="10">
        <v>0.124645349208097</v>
      </c>
      <c r="CK3144" s="10">
        <v>9.9275056891404603E-2</v>
      </c>
      <c r="CL3144" s="10">
        <v>8</v>
      </c>
      <c r="CM3144" s="10">
        <v>11.5</v>
      </c>
      <c r="CN3144" s="10">
        <v>0.78221767302749601</v>
      </c>
      <c r="CO3144" s="10">
        <v>0.19902610650727601</v>
      </c>
      <c r="CP3144" s="10">
        <v>0.158516368014645</v>
      </c>
      <c r="CQ3144" s="10">
        <v>13</v>
      </c>
      <c r="CR3144" s="10">
        <v>11.3</v>
      </c>
      <c r="CS3144" s="10">
        <v>0.78221767302749601</v>
      </c>
      <c r="CT3144" s="10">
        <v>0.19902610650727601</v>
      </c>
      <c r="CU3144" s="10">
        <v>0.158516368014645</v>
      </c>
      <c r="CV3144" s="10">
        <v>13</v>
      </c>
      <c r="CW3144" s="10">
        <v>11.3</v>
      </c>
      <c r="CX3144" s="10">
        <v>0.78221767302749601</v>
      </c>
      <c r="CY3144" s="10">
        <v>3120</v>
      </c>
      <c r="CZ3144" s="10" t="s">
        <v>724</v>
      </c>
      <c r="DA3144" s="10">
        <v>0.62</v>
      </c>
      <c r="DB3144" s="10">
        <v>0.12385743073486</v>
      </c>
      <c r="DC3144" s="10">
        <v>8.8000000000000007</v>
      </c>
      <c r="DD3144" s="10">
        <v>37.9</v>
      </c>
      <c r="DE3144" s="10">
        <v>0.97674434317188397</v>
      </c>
      <c r="DF3144" s="10">
        <v>0.87</v>
      </c>
      <c r="DG3144" s="10">
        <v>4.3472648249863403E-2</v>
      </c>
      <c r="DH3144" s="10">
        <v>12.6</v>
      </c>
      <c r="DI3144" s="10">
        <v>37.9</v>
      </c>
      <c r="DJ3144" s="10">
        <v>0.99861782933250998</v>
      </c>
      <c r="DK3144" s="10">
        <v>0.88</v>
      </c>
      <c r="DL3144" s="10">
        <v>8.1984389512341604E-2</v>
      </c>
      <c r="DM3144" s="10">
        <v>13</v>
      </c>
      <c r="DN3144" s="10">
        <v>37.799999999999997</v>
      </c>
      <c r="DO3144" s="10">
        <v>0.99535001355529995</v>
      </c>
    </row>
    <row r="3145" spans="1:119" x14ac:dyDescent="0.25">
      <c r="A3145" s="10">
        <v>3162</v>
      </c>
      <c r="AZ3145" s="10">
        <v>3171</v>
      </c>
      <c r="BA3145" s="10" t="s">
        <v>305</v>
      </c>
      <c r="BB3145" s="10">
        <v>2.5474693324945099E-3</v>
      </c>
      <c r="BC3145" s="10">
        <v>2.5474693324945099E-3</v>
      </c>
      <c r="BD3145" s="10">
        <v>0.2</v>
      </c>
      <c r="BE3145" s="10">
        <v>10.4</v>
      </c>
      <c r="BF3145" s="10">
        <v>0.70710678118654802</v>
      </c>
      <c r="BG3145" s="10">
        <v>2.52297443506668E-3</v>
      </c>
      <c r="BH3145" s="10">
        <v>2.52297443506668E-3</v>
      </c>
      <c r="BI3145" s="10">
        <v>0.2</v>
      </c>
      <c r="BJ3145" s="10">
        <v>10.3</v>
      </c>
      <c r="BK3145" s="10">
        <v>0.70710678118654802</v>
      </c>
      <c r="BL3145" s="10">
        <v>2.4984795376388402E-3</v>
      </c>
      <c r="BM3145" s="10">
        <v>2.4984795376388402E-3</v>
      </c>
      <c r="BN3145" s="10">
        <v>0.2</v>
      </c>
      <c r="BO3145" s="10">
        <v>10.199999999999999</v>
      </c>
      <c r="BP3145" s="10">
        <v>0.70710678118654802</v>
      </c>
      <c r="BQ3145" s="10">
        <v>3161</v>
      </c>
      <c r="BR3145" s="10" t="s">
        <v>291</v>
      </c>
      <c r="CH3145" s="10">
        <v>3159</v>
      </c>
      <c r="CI3145" s="10" t="s">
        <v>290</v>
      </c>
      <c r="CJ3145" s="10">
        <v>7.3372967145211604E-2</v>
      </c>
      <c r="CK3145" s="10">
        <v>9.43366720438438E-2</v>
      </c>
      <c r="CL3145" s="10">
        <v>6</v>
      </c>
      <c r="CM3145" s="10">
        <v>11.5</v>
      </c>
      <c r="CN3145" s="10">
        <v>0.61394061351492002</v>
      </c>
      <c r="CO3145" s="10">
        <v>8.9974133335624207E-2</v>
      </c>
      <c r="CP3145" s="10">
        <v>0.12814497778104</v>
      </c>
      <c r="CQ3145" s="10">
        <v>8</v>
      </c>
      <c r="CR3145" s="10">
        <v>11.3</v>
      </c>
      <c r="CS3145" s="10">
        <v>0.57463042147595</v>
      </c>
      <c r="CT3145" s="10">
        <v>0.190307694573919</v>
      </c>
      <c r="CU3145" s="10">
        <v>0.100670012347073</v>
      </c>
      <c r="CV3145" s="10">
        <v>11</v>
      </c>
      <c r="CW3145" s="10">
        <v>11.3</v>
      </c>
      <c r="CX3145" s="10">
        <v>0.88394367410385699</v>
      </c>
      <c r="CY3145" s="10">
        <v>3121</v>
      </c>
      <c r="CZ3145" s="10" t="s">
        <v>725</v>
      </c>
      <c r="DA3145" s="10">
        <v>0.25</v>
      </c>
      <c r="DB3145" s="10">
        <v>0.22450496157546301</v>
      </c>
      <c r="DC3145" s="10">
        <v>5.7</v>
      </c>
      <c r="DD3145" s="10">
        <v>37.9</v>
      </c>
      <c r="DE3145" s="10">
        <v>0.8</v>
      </c>
      <c r="DF3145" s="10">
        <v>0.32</v>
      </c>
      <c r="DG3145" s="10">
        <v>0.27286854191597398</v>
      </c>
      <c r="DH3145" s="10">
        <v>6.3</v>
      </c>
      <c r="DI3145" s="10">
        <v>37.9</v>
      </c>
      <c r="DJ3145" s="10">
        <v>0.75144022505052499</v>
      </c>
      <c r="DK3145" s="10">
        <v>0.33</v>
      </c>
      <c r="DL3145" s="10">
        <v>0.25533893005180403</v>
      </c>
      <c r="DM3145" s="10">
        <v>6.5</v>
      </c>
      <c r="DN3145" s="10">
        <v>37.799999999999997</v>
      </c>
      <c r="DO3145" s="10">
        <v>0.8</v>
      </c>
    </row>
    <row r="3146" spans="1:119" x14ac:dyDescent="0.25">
      <c r="A3146" s="10">
        <v>3163</v>
      </c>
      <c r="AZ3146" s="10">
        <v>3172</v>
      </c>
      <c r="BA3146" s="10" t="s">
        <v>315</v>
      </c>
      <c r="BB3146" s="10">
        <v>0.143807776325871</v>
      </c>
      <c r="BC3146" s="10">
        <v>0.10545903597230501</v>
      </c>
      <c r="BD3146" s="10">
        <v>9.9</v>
      </c>
      <c r="BE3146" s="10">
        <v>10.4</v>
      </c>
      <c r="BF3146" s="10">
        <v>0.80640499585570502</v>
      </c>
      <c r="BG3146" s="10">
        <v>0.223075178544028</v>
      </c>
      <c r="BH3146" s="10">
        <v>9.0786409872569696E-2</v>
      </c>
      <c r="BI3146" s="10">
        <v>13.5</v>
      </c>
      <c r="BJ3146" s="10">
        <v>10.3</v>
      </c>
      <c r="BK3146" s="10">
        <v>0.92623167480703505</v>
      </c>
      <c r="BL3146" s="10">
        <v>0.245618848446988</v>
      </c>
      <c r="BM3146" s="10">
        <v>0.112851903340508</v>
      </c>
      <c r="BN3146" s="10">
        <v>15.3</v>
      </c>
      <c r="BO3146" s="10">
        <v>10.199999999999999</v>
      </c>
      <c r="BP3146" s="10">
        <v>0.90867684396331305</v>
      </c>
      <c r="BQ3146" s="10">
        <v>3162</v>
      </c>
      <c r="BR3146" s="10" t="s">
        <v>307</v>
      </c>
      <c r="BS3146" s="10">
        <v>7.9559426845597594E-2</v>
      </c>
      <c r="BT3146" s="10">
        <v>1.1365632406514E-2</v>
      </c>
      <c r="BU3146" s="10">
        <v>4</v>
      </c>
      <c r="BV3146" s="10">
        <v>11.6</v>
      </c>
      <c r="BW3146" s="10">
        <v>0.98994949366116602</v>
      </c>
      <c r="BX3146" s="10">
        <v>0.117557417722313</v>
      </c>
      <c r="BY3146" s="10">
        <v>1.4694677215289101E-2</v>
      </c>
      <c r="BZ3146" s="10">
        <v>6</v>
      </c>
      <c r="CA3146" s="10">
        <v>11.4</v>
      </c>
      <c r="CB3146" s="10">
        <v>0.99227787671366796</v>
      </c>
      <c r="CC3146" s="10">
        <v>0.115651102077605</v>
      </c>
      <c r="CD3146" s="10">
        <v>2.5700244906134401E-2</v>
      </c>
      <c r="CE3146" s="10">
        <v>6</v>
      </c>
      <c r="CF3146" s="10">
        <v>11.4</v>
      </c>
      <c r="CG3146" s="10">
        <v>0.97618706018395296</v>
      </c>
      <c r="CH3146" s="10">
        <v>3160</v>
      </c>
      <c r="CI3146" s="10" t="s">
        <v>306</v>
      </c>
      <c r="CJ3146" s="10">
        <v>6.1817619572803101E-2</v>
      </c>
      <c r="CK3146" s="10">
        <v>7.8085414197224798E-2</v>
      </c>
      <c r="CL3146" s="10">
        <v>5</v>
      </c>
      <c r="CM3146" s="10">
        <v>11.5</v>
      </c>
      <c r="CN3146" s="10">
        <v>0.62070294436556095</v>
      </c>
      <c r="CO3146" s="10">
        <v>6.3287426160363203E-2</v>
      </c>
      <c r="CP3146" s="10">
        <v>0.12151185822789699</v>
      </c>
      <c r="CQ3146" s="10">
        <v>7</v>
      </c>
      <c r="CR3146" s="10">
        <v>11.3</v>
      </c>
      <c r="CS3146" s="10">
        <v>0.46193441883696901</v>
      </c>
      <c r="CT3146" s="10">
        <v>7.2328487040415099E-2</v>
      </c>
      <c r="CU3146" s="10">
        <v>0.138870695117597</v>
      </c>
      <c r="CV3146" s="10">
        <v>8</v>
      </c>
      <c r="CW3146" s="10">
        <v>11.3</v>
      </c>
      <c r="CX3146" s="10">
        <v>0.46193441883696901</v>
      </c>
      <c r="CY3146" s="10">
        <v>3304</v>
      </c>
      <c r="CZ3146" s="10" t="s">
        <v>8</v>
      </c>
    </row>
    <row r="3147" spans="1:119" x14ac:dyDescent="0.25">
      <c r="A3147" s="10">
        <v>3164</v>
      </c>
      <c r="AZ3147" s="10">
        <v>3173</v>
      </c>
      <c r="BA3147" s="10" t="s">
        <v>290</v>
      </c>
      <c r="BB3147" s="10">
        <v>3.16518805686078E-2</v>
      </c>
      <c r="BC3147" s="10">
        <v>3.6927193996709198E-2</v>
      </c>
      <c r="BD3147" s="10">
        <v>2.7</v>
      </c>
      <c r="BE3147" s="10">
        <v>10.4</v>
      </c>
      <c r="BF3147" s="10">
        <v>0.65079137345596805</v>
      </c>
      <c r="BG3147" s="10">
        <v>1.4124256720366201E-2</v>
      </c>
      <c r="BH3147" s="10">
        <v>8.9881633675057596E-2</v>
      </c>
      <c r="BI3147" s="10">
        <v>5.0999999999999996</v>
      </c>
      <c r="BJ3147" s="10">
        <v>10.3</v>
      </c>
      <c r="BK3147" s="10">
        <v>0.15523783399213401</v>
      </c>
      <c r="BL3147" s="10">
        <v>7.8063907958046103E-2</v>
      </c>
      <c r="BM3147" s="10">
        <v>1.5048464184683599E-2</v>
      </c>
      <c r="BN3147" s="10">
        <v>4.5</v>
      </c>
      <c r="BO3147" s="10">
        <v>10.199999999999999</v>
      </c>
      <c r="BP3147" s="10">
        <v>0.98192196674448995</v>
      </c>
      <c r="BQ3147" s="10">
        <v>3163</v>
      </c>
      <c r="BR3147" s="10" t="s">
        <v>704</v>
      </c>
      <c r="BS3147" s="10">
        <v>1.1481834085406399</v>
      </c>
      <c r="BT3147" s="10">
        <v>0.56260987018491404</v>
      </c>
      <c r="BU3147" s="10">
        <v>19.8</v>
      </c>
      <c r="BV3147" s="10">
        <v>37.200000000000003</v>
      </c>
      <c r="BW3147" s="10">
        <v>0.9</v>
      </c>
      <c r="BX3147" s="10">
        <v>1.3423532322723399</v>
      </c>
      <c r="BY3147" s="10">
        <v>0.65775308381344699</v>
      </c>
      <c r="BZ3147" s="10">
        <v>23.4</v>
      </c>
      <c r="CA3147" s="10">
        <v>36.799999999999997</v>
      </c>
      <c r="CB3147" s="10">
        <v>0.9</v>
      </c>
      <c r="CC3147" s="10">
        <v>1.2525637184079701</v>
      </c>
      <c r="CD3147" s="10">
        <v>0.61375622201990498</v>
      </c>
      <c r="CE3147" s="10">
        <v>21.6</v>
      </c>
      <c r="CF3147" s="10">
        <v>37.200000000000003</v>
      </c>
      <c r="CG3147" s="10">
        <v>0.9</v>
      </c>
      <c r="CH3147" s="10">
        <v>3161</v>
      </c>
      <c r="CI3147" s="10" t="s">
        <v>291</v>
      </c>
      <c r="CT3147" s="10">
        <v>7.4564045001371898E-2</v>
      </c>
      <c r="CU3147" s="10">
        <v>6.3379438251166098E-2</v>
      </c>
      <c r="CV3147" s="10">
        <v>5</v>
      </c>
      <c r="CW3147" s="10">
        <v>11.3</v>
      </c>
      <c r="CX3147" s="10">
        <v>0.761939317759459</v>
      </c>
      <c r="CY3147" s="10">
        <v>3305</v>
      </c>
      <c r="CZ3147" s="10" t="s">
        <v>9</v>
      </c>
    </row>
    <row r="3148" spans="1:119" x14ac:dyDescent="0.25">
      <c r="A3148" s="10">
        <v>3165</v>
      </c>
      <c r="AZ3148" s="10">
        <v>3174</v>
      </c>
      <c r="BA3148" s="10" t="s">
        <v>291</v>
      </c>
      <c r="BB3148" s="10">
        <v>0.169685553515908</v>
      </c>
      <c r="BC3148" s="10">
        <v>0.22624740468787699</v>
      </c>
      <c r="BD3148" s="10">
        <v>15.7</v>
      </c>
      <c r="BE3148" s="10">
        <v>10.4</v>
      </c>
      <c r="BF3148" s="10">
        <v>0.6</v>
      </c>
      <c r="BG3148" s="10">
        <v>0.30259923704325797</v>
      </c>
      <c r="BH3148" s="10">
        <v>0.36786573915062598</v>
      </c>
      <c r="BI3148" s="10">
        <v>26.7</v>
      </c>
      <c r="BJ3148" s="10">
        <v>10.3</v>
      </c>
      <c r="BK3148" s="10">
        <v>0.63527053912039799</v>
      </c>
      <c r="BL3148" s="10">
        <v>0.44137683618789902</v>
      </c>
      <c r="BM3148" s="10">
        <v>0.180892145978647</v>
      </c>
      <c r="BN3148" s="10">
        <v>27</v>
      </c>
      <c r="BO3148" s="10">
        <v>10.199999999999999</v>
      </c>
      <c r="BP3148" s="10">
        <v>0.92530513866067199</v>
      </c>
      <c r="BQ3148" s="10">
        <v>3164</v>
      </c>
      <c r="BR3148" s="10" t="s">
        <v>705</v>
      </c>
      <c r="BS3148" s="10">
        <v>3.4793436622443601E-2</v>
      </c>
      <c r="BT3148" s="10">
        <v>1.7048783944997401E-2</v>
      </c>
      <c r="BU3148" s="10">
        <v>0.6</v>
      </c>
      <c r="BV3148" s="10">
        <v>37.200000000000003</v>
      </c>
      <c r="BW3148" s="10">
        <v>0.9</v>
      </c>
      <c r="BX3148" s="10">
        <v>3.4419313648008702E-2</v>
      </c>
      <c r="BY3148" s="10">
        <v>1.6865463687524299E-2</v>
      </c>
      <c r="BZ3148" s="10">
        <v>0.6</v>
      </c>
      <c r="CA3148" s="10">
        <v>36.799999999999997</v>
      </c>
      <c r="CB3148" s="10">
        <v>0.9</v>
      </c>
      <c r="CC3148" s="10">
        <v>3.4793436622443601E-2</v>
      </c>
      <c r="CD3148" s="10">
        <v>1.7048783944997401E-2</v>
      </c>
      <c r="CE3148" s="10">
        <v>0.6</v>
      </c>
      <c r="CF3148" s="10">
        <v>37.200000000000003</v>
      </c>
      <c r="CG3148" s="10">
        <v>0.9</v>
      </c>
      <c r="CH3148" s="10">
        <v>3162</v>
      </c>
      <c r="CI3148" s="10" t="s">
        <v>307</v>
      </c>
      <c r="CJ3148" s="10">
        <v>3.1445557347947801E-2</v>
      </c>
      <c r="CK3148" s="10">
        <v>2.4457655715070501E-2</v>
      </c>
      <c r="CL3148" s="10">
        <v>2</v>
      </c>
      <c r="CM3148" s="10">
        <v>11.5</v>
      </c>
      <c r="CN3148" s="10">
        <v>0.78935221737632599</v>
      </c>
      <c r="CO3148" s="10">
        <v>2.9770458606738499E-2</v>
      </c>
      <c r="CP3148" s="10">
        <v>5.06097796314555E-2</v>
      </c>
      <c r="CQ3148" s="10">
        <v>3</v>
      </c>
      <c r="CR3148" s="10">
        <v>11.3</v>
      </c>
      <c r="CS3148" s="10">
        <v>0.50702012656339401</v>
      </c>
      <c r="CT3148" s="10">
        <v>7.3480091510232007E-2</v>
      </c>
      <c r="CU3148" s="10">
        <v>2.7014739525820598E-2</v>
      </c>
      <c r="CV3148" s="10">
        <v>4</v>
      </c>
      <c r="CW3148" s="10">
        <v>11.3</v>
      </c>
      <c r="CX3148" s="10">
        <v>0.93857855339625595</v>
      </c>
      <c r="CY3148" s="10">
        <v>3122</v>
      </c>
      <c r="CZ3148" s="10" t="s">
        <v>10</v>
      </c>
    </row>
    <row r="3149" spans="1:119" x14ac:dyDescent="0.25">
      <c r="A3149" s="10">
        <v>3166</v>
      </c>
      <c r="AZ3149" s="10">
        <v>3175</v>
      </c>
      <c r="BA3149" s="10" t="s">
        <v>292</v>
      </c>
      <c r="BB3149" s="10">
        <v>0.27315027065903102</v>
      </c>
      <c r="BC3149" s="10">
        <v>0.21796839779862101</v>
      </c>
      <c r="BD3149" s="10">
        <v>19.399999999999999</v>
      </c>
      <c r="BE3149" s="10">
        <v>10.4</v>
      </c>
      <c r="BF3149" s="10">
        <v>0.78163849273498698</v>
      </c>
      <c r="BG3149" s="10">
        <v>0.62572956800235502</v>
      </c>
      <c r="BH3149" s="10">
        <v>0.25143471225665398</v>
      </c>
      <c r="BI3149" s="10">
        <v>37.799999999999997</v>
      </c>
      <c r="BJ3149" s="10">
        <v>10.3</v>
      </c>
      <c r="BK3149" s="10">
        <v>0.92789113506464205</v>
      </c>
      <c r="BL3149" s="10">
        <v>0.216605349665246</v>
      </c>
      <c r="BM3149" s="10">
        <v>0.95628957564975703</v>
      </c>
      <c r="BN3149" s="10">
        <v>55.5</v>
      </c>
      <c r="BO3149" s="10">
        <v>10.199999999999999</v>
      </c>
      <c r="BP3149" s="10">
        <v>0.22091001048779901</v>
      </c>
      <c r="BQ3149" s="10">
        <v>3165</v>
      </c>
      <c r="BR3149" s="10" t="s">
        <v>706</v>
      </c>
      <c r="BS3149" s="10">
        <v>0.69586873244887204</v>
      </c>
      <c r="BT3149" s="10">
        <v>0.34097567889994701</v>
      </c>
      <c r="BU3149" s="10">
        <v>12</v>
      </c>
      <c r="BV3149" s="10">
        <v>37.200000000000003</v>
      </c>
      <c r="BW3149" s="10">
        <v>0.9</v>
      </c>
      <c r="BX3149" s="10">
        <v>0.75722490025619205</v>
      </c>
      <c r="BY3149" s="10">
        <v>0.37104020112553399</v>
      </c>
      <c r="BZ3149" s="10">
        <v>13.2</v>
      </c>
      <c r="CA3149" s="10">
        <v>36.799999999999997</v>
      </c>
      <c r="CB3149" s="10">
        <v>0.9</v>
      </c>
      <c r="CC3149" s="10">
        <v>0.77705341790124105</v>
      </c>
      <c r="CD3149" s="10">
        <v>0.380756174771608</v>
      </c>
      <c r="CE3149" s="10">
        <v>13.4</v>
      </c>
      <c r="CF3149" s="10">
        <v>37.200000000000003</v>
      </c>
      <c r="CG3149" s="10">
        <v>0.9</v>
      </c>
      <c r="CH3149" s="10">
        <v>3163</v>
      </c>
      <c r="CI3149" s="10" t="s">
        <v>704</v>
      </c>
      <c r="CJ3149" s="10">
        <v>0.43604032670385001</v>
      </c>
      <c r="CK3149" s="10">
        <v>0.21365976008488599</v>
      </c>
      <c r="CL3149" s="10">
        <v>7.4</v>
      </c>
      <c r="CM3149" s="10">
        <v>37.799999999999997</v>
      </c>
      <c r="CN3149" s="10">
        <v>0.9</v>
      </c>
      <c r="CO3149" s="10">
        <v>0.57898647985250895</v>
      </c>
      <c r="CP3149" s="10">
        <v>0.28370337512772897</v>
      </c>
      <c r="CQ3149" s="10">
        <v>9.8000000000000007</v>
      </c>
      <c r="CR3149" s="10">
        <v>37.9</v>
      </c>
      <c r="CS3149" s="10">
        <v>0.9</v>
      </c>
      <c r="CT3149" s="10">
        <v>0.65820701968909401</v>
      </c>
      <c r="CU3149" s="10">
        <v>0.32252143964765601</v>
      </c>
      <c r="CV3149" s="10">
        <v>11.2</v>
      </c>
      <c r="CW3149" s="10">
        <v>37.700000000000003</v>
      </c>
      <c r="CX3149" s="10">
        <v>0.9</v>
      </c>
      <c r="CY3149" s="10">
        <v>3123</v>
      </c>
      <c r="CZ3149" s="10" t="s">
        <v>11</v>
      </c>
    </row>
    <row r="3150" spans="1:119" x14ac:dyDescent="0.25">
      <c r="A3150" s="10">
        <v>3167</v>
      </c>
      <c r="AZ3150" s="10">
        <v>3176</v>
      </c>
      <c r="BA3150" s="10" t="s">
        <v>10</v>
      </c>
      <c r="BQ3150" s="10">
        <v>3166</v>
      </c>
      <c r="BR3150" s="10" t="s">
        <v>707</v>
      </c>
      <c r="BS3150" s="10">
        <v>0.295744211290771</v>
      </c>
      <c r="BT3150" s="10">
        <v>0.14491466353247801</v>
      </c>
      <c r="BU3150" s="10">
        <v>5.0999999999999996</v>
      </c>
      <c r="BV3150" s="10">
        <v>37.200000000000003</v>
      </c>
      <c r="BW3150" s="10">
        <v>0.9</v>
      </c>
      <c r="BX3150" s="10">
        <v>0.39582210695210002</v>
      </c>
      <c r="BY3150" s="10">
        <v>0.193952832406529</v>
      </c>
      <c r="BZ3150" s="10">
        <v>6.9</v>
      </c>
      <c r="CA3150" s="10">
        <v>36.799999999999997</v>
      </c>
      <c r="CB3150" s="10">
        <v>0.9</v>
      </c>
      <c r="CC3150" s="10">
        <v>0.41752123946932301</v>
      </c>
      <c r="CD3150" s="10">
        <v>0.204585407339968</v>
      </c>
      <c r="CE3150" s="10">
        <v>7.2</v>
      </c>
      <c r="CF3150" s="10">
        <v>37.200000000000003</v>
      </c>
      <c r="CG3150" s="10">
        <v>0.9</v>
      </c>
      <c r="CH3150" s="10">
        <v>3164</v>
      </c>
      <c r="CI3150" s="10" t="s">
        <v>705</v>
      </c>
      <c r="CT3150" s="10">
        <v>6.4645332290893198E-2</v>
      </c>
      <c r="CU3150" s="10">
        <v>3.16762128225377E-2</v>
      </c>
      <c r="CV3150" s="10">
        <v>1.1000000000000001</v>
      </c>
      <c r="CW3150" s="10">
        <v>37.700000000000003</v>
      </c>
      <c r="CX3150" s="10">
        <v>0.9</v>
      </c>
      <c r="CY3150" s="10">
        <v>3124</v>
      </c>
      <c r="CZ3150" s="10" t="s">
        <v>304</v>
      </c>
      <c r="DA3150" s="10">
        <v>2.3730562854740498</v>
      </c>
      <c r="DB3150" s="10">
        <v>0.90288000087059905</v>
      </c>
      <c r="DC3150" s="10">
        <v>137</v>
      </c>
      <c r="DD3150" s="10">
        <v>10.7</v>
      </c>
      <c r="DE3150" s="10">
        <v>0.93463720937347505</v>
      </c>
      <c r="DF3150" s="10">
        <v>3.0820234996879701</v>
      </c>
      <c r="DG3150" s="10">
        <v>0.93602195175708802</v>
      </c>
      <c r="DH3150" s="10">
        <v>173.8</v>
      </c>
      <c r="DI3150" s="10">
        <v>10.7</v>
      </c>
      <c r="DJ3150" s="10">
        <v>0.95684538958390197</v>
      </c>
      <c r="DK3150" s="10">
        <v>3.3944660159383799</v>
      </c>
      <c r="DL3150" s="10">
        <v>1.0229897582280101</v>
      </c>
      <c r="DM3150" s="10">
        <v>193.1</v>
      </c>
      <c r="DN3150" s="10">
        <v>10.6</v>
      </c>
      <c r="DO3150" s="10">
        <v>0.95746453985961999</v>
      </c>
    </row>
    <row r="3151" spans="1:119" x14ac:dyDescent="0.25">
      <c r="A3151" s="10">
        <v>3168</v>
      </c>
      <c r="AZ3151" s="10">
        <v>3177</v>
      </c>
      <c r="BA3151" s="10" t="s">
        <v>287</v>
      </c>
      <c r="BB3151" s="10">
        <v>0.87459624837120498</v>
      </c>
      <c r="BC3151" s="10">
        <v>0.77846605727868101</v>
      </c>
      <c r="BD3151" s="10">
        <v>65</v>
      </c>
      <c r="BE3151" s="10">
        <v>10.4</v>
      </c>
      <c r="BF3151" s="10">
        <v>0.74696505832744398</v>
      </c>
      <c r="BG3151" s="10">
        <v>1.0209379714976099</v>
      </c>
      <c r="BH3151" s="10">
        <v>0.79986872570088396</v>
      </c>
      <c r="BI3151" s="10">
        <v>72</v>
      </c>
      <c r="BJ3151" s="10">
        <v>10.4</v>
      </c>
      <c r="BK3151" s="10">
        <v>0.78717790153586198</v>
      </c>
      <c r="BL3151" s="10">
        <v>0.91523438709613503</v>
      </c>
      <c r="BM3151" s="10">
        <v>0.918939789473041</v>
      </c>
      <c r="BN3151" s="10">
        <v>72</v>
      </c>
      <c r="BO3151" s="10">
        <v>10.4</v>
      </c>
      <c r="BP3151" s="10">
        <v>0.70567684263028296</v>
      </c>
      <c r="BQ3151" s="10">
        <v>3167</v>
      </c>
      <c r="BR3151" s="10" t="s">
        <v>10</v>
      </c>
      <c r="BV3151" s="10">
        <v>10.5</v>
      </c>
      <c r="BW3151" s="10">
        <v>0.93</v>
      </c>
      <c r="CA3151" s="10">
        <v>10.5</v>
      </c>
      <c r="CB3151" s="10">
        <v>0.93</v>
      </c>
      <c r="CF3151" s="10">
        <v>10.6</v>
      </c>
      <c r="CG3151" s="10">
        <v>0.93</v>
      </c>
      <c r="CH3151" s="10">
        <v>3165</v>
      </c>
      <c r="CI3151" s="10" t="s">
        <v>706</v>
      </c>
      <c r="CJ3151" s="10">
        <v>0.123741173794336</v>
      </c>
      <c r="CK3151" s="10">
        <v>6.0633175159224603E-2</v>
      </c>
      <c r="CL3151" s="10">
        <v>2.1</v>
      </c>
      <c r="CM3151" s="10">
        <v>37.799999999999997</v>
      </c>
      <c r="CN3151" s="10">
        <v>0.9</v>
      </c>
      <c r="CO3151" s="10">
        <v>0.200872860356993</v>
      </c>
      <c r="CP3151" s="10">
        <v>9.8427701574926599E-2</v>
      </c>
      <c r="CQ3151" s="10">
        <v>3.4</v>
      </c>
      <c r="CR3151" s="10">
        <v>37.9</v>
      </c>
      <c r="CS3151" s="10">
        <v>0.9</v>
      </c>
      <c r="CT3151" s="10">
        <v>0.188059148482598</v>
      </c>
      <c r="CU3151" s="10">
        <v>9.2148982756473E-2</v>
      </c>
      <c r="CV3151" s="10">
        <v>3.2</v>
      </c>
      <c r="CW3151" s="10">
        <v>37.700000000000003</v>
      </c>
      <c r="CX3151" s="10">
        <v>0.9</v>
      </c>
      <c r="CY3151" s="10">
        <v>3125</v>
      </c>
      <c r="CZ3151" s="10" t="s">
        <v>305</v>
      </c>
      <c r="DA3151" s="10">
        <v>0.117485865515424</v>
      </c>
      <c r="DB3151" s="10">
        <v>4.0192532939487199E-2</v>
      </c>
      <c r="DC3151" s="10">
        <v>6.7</v>
      </c>
      <c r="DD3151" s="10">
        <v>10.7</v>
      </c>
      <c r="DE3151" s="10">
        <v>0.94616398495335596</v>
      </c>
      <c r="DF3151" s="10">
        <v>8.0696907121531603E-2</v>
      </c>
      <c r="DG3151" s="10">
        <v>4.1650016578855101E-2</v>
      </c>
      <c r="DH3151" s="10">
        <v>4.9000000000000004</v>
      </c>
      <c r="DI3151" s="10">
        <v>10.7</v>
      </c>
      <c r="DJ3151" s="10">
        <v>0.88862065705486404</v>
      </c>
      <c r="DK3151" s="10">
        <v>0.142026717768544</v>
      </c>
      <c r="DL3151" s="10">
        <v>6.8984405773292803E-2</v>
      </c>
      <c r="DM3151" s="10">
        <v>8.6</v>
      </c>
      <c r="DN3151" s="10">
        <v>10.6</v>
      </c>
      <c r="DO3151" s="10">
        <v>0.89950815857599797</v>
      </c>
    </row>
    <row r="3152" spans="1:119" x14ac:dyDescent="0.25">
      <c r="A3152" s="10">
        <v>3169</v>
      </c>
      <c r="AZ3152" s="10">
        <v>3178</v>
      </c>
      <c r="BA3152" s="10" t="s">
        <v>305</v>
      </c>
      <c r="BB3152" s="10">
        <v>2.8246549831344E-2</v>
      </c>
      <c r="BC3152" s="10">
        <v>2.2361851949814E-2</v>
      </c>
      <c r="BD3152" s="10">
        <v>2</v>
      </c>
      <c r="BE3152" s="10">
        <v>10.4</v>
      </c>
      <c r="BF3152" s="10">
        <v>0.78404582446176097</v>
      </c>
      <c r="BG3152" s="10">
        <v>4.9725142887536197E-2</v>
      </c>
      <c r="BH3152" s="10">
        <v>2.1159635271291999E-2</v>
      </c>
      <c r="BI3152" s="10">
        <v>3</v>
      </c>
      <c r="BJ3152" s="10">
        <v>10.4</v>
      </c>
      <c r="BK3152" s="10">
        <v>0.92015463562857802</v>
      </c>
      <c r="BL3152" s="10">
        <v>4.7792138951550101E-2</v>
      </c>
      <c r="BM3152" s="10">
        <v>2.52236288910959E-2</v>
      </c>
      <c r="BN3152" s="10">
        <v>3</v>
      </c>
      <c r="BO3152" s="10">
        <v>10.4</v>
      </c>
      <c r="BP3152" s="10">
        <v>0.88438475284697005</v>
      </c>
      <c r="BQ3152" s="10">
        <v>3168</v>
      </c>
      <c r="BR3152" s="10" t="s">
        <v>11</v>
      </c>
      <c r="BS3152" s="10">
        <v>2.484</v>
      </c>
      <c r="BT3152" s="10">
        <v>0.76800000000000002</v>
      </c>
      <c r="BU3152" s="10">
        <v>142.96376973129401</v>
      </c>
      <c r="BV3152" s="10">
        <v>10.5</v>
      </c>
      <c r="BW3152" s="10">
        <v>0.95537896227138597</v>
      </c>
      <c r="BX3152" s="10">
        <v>3.1920000000000002</v>
      </c>
      <c r="BY3152" s="10">
        <v>0.85199999999999998</v>
      </c>
      <c r="BZ3152" s="10">
        <v>181.659171036776</v>
      </c>
      <c r="CA3152" s="10">
        <v>10.5</v>
      </c>
      <c r="CB3152" s="10">
        <v>0.96617462708840596</v>
      </c>
      <c r="CC3152" s="10">
        <v>3.18</v>
      </c>
      <c r="CD3152" s="10">
        <v>0.80400000000000005</v>
      </c>
      <c r="CE3152" s="10">
        <v>178.655235381523</v>
      </c>
      <c r="CF3152" s="10">
        <v>10.6</v>
      </c>
      <c r="CG3152" s="10">
        <v>0.969493451378592</v>
      </c>
      <c r="CH3152" s="10">
        <v>3166</v>
      </c>
      <c r="CI3152" s="10" t="s">
        <v>707</v>
      </c>
      <c r="CJ3152" s="10">
        <v>0.223912600199274</v>
      </c>
      <c r="CK3152" s="10">
        <v>0.109717174097644</v>
      </c>
      <c r="CL3152" s="10">
        <v>3.8</v>
      </c>
      <c r="CM3152" s="10">
        <v>37.799999999999997</v>
      </c>
      <c r="CN3152" s="10">
        <v>0.9</v>
      </c>
      <c r="CO3152" s="10">
        <v>0.30130929053548899</v>
      </c>
      <c r="CP3152" s="10">
        <v>0.14764155236238999</v>
      </c>
      <c r="CQ3152" s="10">
        <v>5.0999999999999996</v>
      </c>
      <c r="CR3152" s="10">
        <v>37.9</v>
      </c>
      <c r="CS3152" s="10">
        <v>0.9</v>
      </c>
      <c r="CT3152" s="10">
        <v>0.37024144857511598</v>
      </c>
      <c r="CU3152" s="10">
        <v>0.18141830980180701</v>
      </c>
      <c r="CV3152" s="10">
        <v>6.3</v>
      </c>
      <c r="CW3152" s="10">
        <v>37.700000000000003</v>
      </c>
      <c r="CX3152" s="10">
        <v>0.9</v>
      </c>
      <c r="CY3152" s="10">
        <v>3126</v>
      </c>
      <c r="CZ3152" s="10" t="s">
        <v>315</v>
      </c>
      <c r="DA3152" s="10">
        <v>0.101910198164838</v>
      </c>
      <c r="DB3152" s="10">
        <v>5.3078228210853097E-2</v>
      </c>
      <c r="DC3152" s="10">
        <v>6.2</v>
      </c>
      <c r="DD3152" s="10">
        <v>10.7</v>
      </c>
      <c r="DE3152" s="10">
        <v>0.88691408416697903</v>
      </c>
      <c r="DF3152" s="10">
        <v>0.165504717703888</v>
      </c>
      <c r="DG3152" s="10">
        <v>5.4380121531277602E-2</v>
      </c>
      <c r="DH3152" s="10">
        <v>9.4</v>
      </c>
      <c r="DI3152" s="10">
        <v>10.7</v>
      </c>
      <c r="DJ3152" s="10">
        <v>0.95003174904049004</v>
      </c>
      <c r="DK3152" s="10">
        <v>0.22998228896133999</v>
      </c>
      <c r="DL3152" s="10">
        <v>5.6582944109536001E-2</v>
      </c>
      <c r="DM3152" s="10">
        <v>12.9</v>
      </c>
      <c r="DN3152" s="10">
        <v>10.6</v>
      </c>
      <c r="DO3152" s="10">
        <v>0.97104239023457495</v>
      </c>
    </row>
    <row r="3153" spans="1:119" x14ac:dyDescent="0.25">
      <c r="A3153" s="10">
        <v>3170</v>
      </c>
      <c r="AZ3153" s="10">
        <v>3179</v>
      </c>
      <c r="BA3153" s="10" t="s">
        <v>315</v>
      </c>
      <c r="BB3153" s="10">
        <v>6.92820323027552E-3</v>
      </c>
      <c r="BC3153" s="10">
        <v>1.6627687752661199E-2</v>
      </c>
      <c r="BD3153" s="10">
        <v>1</v>
      </c>
      <c r="BE3153" s="10">
        <v>10.4</v>
      </c>
      <c r="BF3153" s="10">
        <v>0.38461538461538503</v>
      </c>
      <c r="BG3153" s="10">
        <v>8.6257206843741892E-3</v>
      </c>
      <c r="BH3153" s="10">
        <v>1.5813821254686E-2</v>
      </c>
      <c r="BI3153" s="10">
        <v>1</v>
      </c>
      <c r="BJ3153" s="10">
        <v>10.4</v>
      </c>
      <c r="BK3153" s="10">
        <v>0.47885213068057297</v>
      </c>
      <c r="BL3153" s="10">
        <v>1.3236255756582899E-2</v>
      </c>
      <c r="BM3153" s="10">
        <v>1.22180822368458E-2</v>
      </c>
      <c r="BN3153" s="10">
        <v>1</v>
      </c>
      <c r="BO3153" s="10">
        <v>10.4</v>
      </c>
      <c r="BP3153" s="10">
        <v>0.73480344462748803</v>
      </c>
      <c r="BQ3153" s="10">
        <v>3169</v>
      </c>
      <c r="BR3153" s="10" t="s">
        <v>285</v>
      </c>
      <c r="BV3153" s="10">
        <v>10.5</v>
      </c>
      <c r="BW3153" s="10">
        <v>0.93</v>
      </c>
      <c r="CA3153" s="10">
        <v>10.5</v>
      </c>
      <c r="CB3153" s="10">
        <v>0.93</v>
      </c>
      <c r="CF3153" s="10">
        <v>10.6</v>
      </c>
      <c r="CG3153" s="10">
        <v>0.93</v>
      </c>
      <c r="CH3153" s="10">
        <v>3167</v>
      </c>
      <c r="CI3153" s="10" t="s">
        <v>10</v>
      </c>
      <c r="CY3153" s="10">
        <v>3127</v>
      </c>
      <c r="CZ3153" s="10" t="s">
        <v>290</v>
      </c>
      <c r="DA3153" s="10">
        <v>0.63092594488747999</v>
      </c>
      <c r="DB3153" s="10">
        <v>0.23878120375741499</v>
      </c>
      <c r="DC3153" s="10">
        <v>36.4</v>
      </c>
      <c r="DD3153" s="10">
        <v>10.7</v>
      </c>
      <c r="DE3153" s="10">
        <v>0.93526051175799896</v>
      </c>
      <c r="DF3153" s="10">
        <v>0.79733754727676398</v>
      </c>
      <c r="DG3153" s="10">
        <v>0.28009036917158098</v>
      </c>
      <c r="DH3153" s="10">
        <v>45.6</v>
      </c>
      <c r="DI3153" s="10">
        <v>10.7</v>
      </c>
      <c r="DJ3153" s="10">
        <v>0.94348058606992102</v>
      </c>
      <c r="DK3153" s="10">
        <v>0.83022774671283295</v>
      </c>
      <c r="DL3153" s="10">
        <v>0.27870529558681401</v>
      </c>
      <c r="DM3153" s="10">
        <v>47.7</v>
      </c>
      <c r="DN3153" s="10">
        <v>10.6</v>
      </c>
      <c r="DO3153" s="10">
        <v>0.94800880711473101</v>
      </c>
    </row>
    <row r="3154" spans="1:119" x14ac:dyDescent="0.25">
      <c r="A3154" s="10">
        <v>3171</v>
      </c>
      <c r="BQ3154" s="10">
        <v>3170</v>
      </c>
      <c r="BR3154" s="10" t="s">
        <v>304</v>
      </c>
      <c r="BV3154" s="10">
        <v>10.5</v>
      </c>
      <c r="BW3154" s="10">
        <v>0.93</v>
      </c>
      <c r="CA3154" s="10">
        <v>10.5</v>
      </c>
      <c r="CB3154" s="10">
        <v>0.93</v>
      </c>
      <c r="CF3154" s="10">
        <v>10.6</v>
      </c>
      <c r="CG3154" s="10">
        <v>0.93</v>
      </c>
      <c r="CH3154" s="10">
        <v>3168</v>
      </c>
      <c r="CI3154" s="10" t="s">
        <v>11</v>
      </c>
      <c r="CJ3154" s="10">
        <v>0.65</v>
      </c>
      <c r="CK3154" s="10">
        <v>0.51</v>
      </c>
      <c r="CL3154" s="10">
        <v>49</v>
      </c>
      <c r="CM3154" s="10">
        <v>10.5</v>
      </c>
      <c r="CN3154" s="10">
        <v>0.78228014454799999</v>
      </c>
      <c r="CO3154" s="10">
        <v>1.32</v>
      </c>
      <c r="CP3154" s="10">
        <v>0.56000000000000005</v>
      </c>
      <c r="CQ3154" s="10">
        <v>81</v>
      </c>
      <c r="CR3154" s="10">
        <v>10.3</v>
      </c>
      <c r="CS3154" s="10">
        <v>0.91065502261270204</v>
      </c>
      <c r="CT3154" s="10">
        <v>1.37</v>
      </c>
      <c r="CU3154" s="10">
        <v>0.56999999999999995</v>
      </c>
      <c r="CV3154" s="10">
        <v>83</v>
      </c>
      <c r="CW3154" s="10">
        <v>10.4</v>
      </c>
      <c r="CX3154" s="10">
        <v>0.91346878001075704</v>
      </c>
      <c r="CY3154" s="10">
        <v>3128</v>
      </c>
      <c r="CZ3154" s="10" t="s">
        <v>291</v>
      </c>
      <c r="DA3154" s="10">
        <v>0.138541321309818</v>
      </c>
      <c r="DB3154" s="10">
        <v>4.1267627624201102E-2</v>
      </c>
      <c r="DC3154" s="10">
        <v>7.8</v>
      </c>
      <c r="DD3154" s="10">
        <v>10.7</v>
      </c>
      <c r="DE3154" s="10">
        <v>0.95838568358626797</v>
      </c>
      <c r="DF3154" s="10">
        <v>0.15763643172109301</v>
      </c>
      <c r="DG3154" s="10">
        <v>4.1821910456616603E-2</v>
      </c>
      <c r="DH3154" s="10">
        <v>8.8000000000000007</v>
      </c>
      <c r="DI3154" s="10">
        <v>10.7</v>
      </c>
      <c r="DJ3154" s="10">
        <v>0.966561557861778</v>
      </c>
      <c r="DK3154" s="10">
        <v>0.13554527664653401</v>
      </c>
      <c r="DL3154" s="10">
        <v>4.0161563450824903E-2</v>
      </c>
      <c r="DM3154" s="10">
        <v>7.7</v>
      </c>
      <c r="DN3154" s="10">
        <v>10.6</v>
      </c>
      <c r="DO3154" s="10">
        <v>0.958798112708387</v>
      </c>
    </row>
    <row r="3155" spans="1:119" x14ac:dyDescent="0.25">
      <c r="A3155" s="10">
        <v>3172</v>
      </c>
      <c r="BQ3155" s="10">
        <v>3171</v>
      </c>
      <c r="BR3155" s="10" t="s">
        <v>305</v>
      </c>
      <c r="BS3155" s="10">
        <v>9.5136370826587897E-3</v>
      </c>
      <c r="BT3155" s="10">
        <v>1.33190919157223E-2</v>
      </c>
      <c r="BU3155" s="10">
        <v>0.9</v>
      </c>
      <c r="BV3155" s="10">
        <v>10.5</v>
      </c>
      <c r="BW3155" s="10">
        <v>0.58123819371909602</v>
      </c>
      <c r="BX3155" s="10">
        <v>1.08276568954762E-2</v>
      </c>
      <c r="BY3155" s="10">
        <v>1.8948399567083399E-2</v>
      </c>
      <c r="BZ3155" s="10">
        <v>1.2</v>
      </c>
      <c r="CA3155" s="10">
        <v>10.5</v>
      </c>
      <c r="CB3155" s="10">
        <v>0.49613893835683398</v>
      </c>
      <c r="CC3155" s="10">
        <v>5.4653887186689497E-3</v>
      </c>
      <c r="CD3155" s="10">
        <v>9.5644302576706596E-3</v>
      </c>
      <c r="CE3155" s="10">
        <v>0.6</v>
      </c>
      <c r="CF3155" s="10">
        <v>10.6</v>
      </c>
      <c r="CG3155" s="10">
        <v>0.49613893835683398</v>
      </c>
      <c r="CH3155" s="10">
        <v>3169</v>
      </c>
      <c r="CI3155" s="10" t="s">
        <v>285</v>
      </c>
      <c r="CM3155" s="10">
        <v>10.5</v>
      </c>
      <c r="CN3155" s="10">
        <v>0.93</v>
      </c>
      <c r="CR3155" s="10">
        <v>10.3</v>
      </c>
      <c r="CS3155" s="10">
        <v>0.93</v>
      </c>
      <c r="CW3155" s="10">
        <v>10.4</v>
      </c>
      <c r="CX3155" s="10">
        <v>0.93</v>
      </c>
      <c r="CY3155" s="10">
        <v>3129</v>
      </c>
      <c r="CZ3155" s="10" t="s">
        <v>292</v>
      </c>
    </row>
    <row r="3156" spans="1:119" x14ac:dyDescent="0.25">
      <c r="A3156" s="10">
        <v>3173</v>
      </c>
      <c r="BQ3156" s="10">
        <v>3172</v>
      </c>
      <c r="BR3156" s="10" t="s">
        <v>315</v>
      </c>
      <c r="BS3156" s="10">
        <v>0.40246664524375803</v>
      </c>
      <c r="BT3156" s="10">
        <v>0.120466206739628</v>
      </c>
      <c r="BU3156" s="10">
        <v>23.1</v>
      </c>
      <c r="BV3156" s="10">
        <v>10.5</v>
      </c>
      <c r="BW3156" s="10">
        <v>0.95800546679583298</v>
      </c>
      <c r="BX3156" s="10">
        <v>0.54468514414512903</v>
      </c>
      <c r="BY3156" s="10">
        <v>0.15900746443988201</v>
      </c>
      <c r="BZ3156" s="10">
        <v>31.2</v>
      </c>
      <c r="CA3156" s="10">
        <v>10.5</v>
      </c>
      <c r="CB3156" s="10">
        <v>0.95993319473681404</v>
      </c>
      <c r="CC3156" s="10">
        <v>0.64362693487807798</v>
      </c>
      <c r="CD3156" s="10">
        <v>0.158209972819192</v>
      </c>
      <c r="CE3156" s="10">
        <v>36.1</v>
      </c>
      <c r="CF3156" s="10">
        <v>10.6</v>
      </c>
      <c r="CG3156" s="10">
        <v>0.971092311999039</v>
      </c>
      <c r="CH3156" s="10">
        <v>3170</v>
      </c>
      <c r="CI3156" s="10" t="s">
        <v>304</v>
      </c>
      <c r="CM3156" s="10">
        <v>10.5</v>
      </c>
      <c r="CN3156" s="10">
        <v>0.93</v>
      </c>
      <c r="CR3156" s="10">
        <v>10.3</v>
      </c>
      <c r="CS3156" s="10">
        <v>0.93</v>
      </c>
      <c r="CW3156" s="10">
        <v>10.4</v>
      </c>
      <c r="CX3156" s="10">
        <v>0.93</v>
      </c>
      <c r="CY3156" s="10">
        <v>3130</v>
      </c>
      <c r="CZ3156" s="10" t="s">
        <v>294</v>
      </c>
      <c r="DA3156" s="10">
        <v>3.68319666007145E-2</v>
      </c>
      <c r="DB3156" s="10">
        <v>2.8108606090019E-2</v>
      </c>
      <c r="DC3156" s="10">
        <v>2.5</v>
      </c>
      <c r="DD3156" s="10">
        <v>10.7</v>
      </c>
      <c r="DE3156" s="10">
        <v>0.79495124604507805</v>
      </c>
      <c r="DF3156" s="10">
        <v>3.8035452409561299E-2</v>
      </c>
      <c r="DG3156" s="10">
        <v>2.9583129651881E-2</v>
      </c>
      <c r="DH3156" s="10">
        <v>2.6</v>
      </c>
      <c r="DI3156" s="10">
        <v>10.7</v>
      </c>
      <c r="DJ3156" s="10">
        <v>0.78935221737632599</v>
      </c>
      <c r="DK3156" s="10">
        <v>3.3332290788824701E-2</v>
      </c>
      <c r="DL3156" s="10">
        <v>2.5925115057974801E-2</v>
      </c>
      <c r="DM3156" s="10">
        <v>2.2999999999999998</v>
      </c>
      <c r="DN3156" s="10">
        <v>10.6</v>
      </c>
      <c r="DO3156" s="10">
        <v>0.78935221737632599</v>
      </c>
    </row>
    <row r="3157" spans="1:119" x14ac:dyDescent="0.25">
      <c r="A3157" s="10">
        <v>3174</v>
      </c>
      <c r="BQ3157" s="10">
        <v>3173</v>
      </c>
      <c r="BR3157" s="10" t="s">
        <v>290</v>
      </c>
      <c r="BS3157" s="10">
        <v>0.34937349430489101</v>
      </c>
      <c r="BT3157" s="10">
        <v>6.0875684613730899E-2</v>
      </c>
      <c r="BU3157" s="10">
        <v>19.5</v>
      </c>
      <c r="BV3157" s="10">
        <v>10.5</v>
      </c>
      <c r="BW3157" s="10">
        <v>0.98515692788595299</v>
      </c>
      <c r="BX3157" s="10">
        <v>0.43365562178616801</v>
      </c>
      <c r="BY3157" s="10">
        <v>7.5121446293666905E-2</v>
      </c>
      <c r="BZ3157" s="10">
        <v>24.2</v>
      </c>
      <c r="CA3157" s="10">
        <v>10.5</v>
      </c>
      <c r="CB3157" s="10">
        <v>0.98532542295882897</v>
      </c>
      <c r="CC3157" s="10">
        <v>0.42465280792620202</v>
      </c>
      <c r="CD3157" s="10">
        <v>7.6304801424239399E-2</v>
      </c>
      <c r="CE3157" s="10">
        <v>23.5</v>
      </c>
      <c r="CF3157" s="10">
        <v>10.6</v>
      </c>
      <c r="CG3157" s="10">
        <v>0.98423690473032099</v>
      </c>
      <c r="CH3157" s="10">
        <v>3171</v>
      </c>
      <c r="CI3157" s="10" t="s">
        <v>305</v>
      </c>
      <c r="CY3157" s="10">
        <v>3131</v>
      </c>
      <c r="CZ3157" s="10" t="s">
        <v>308</v>
      </c>
    </row>
    <row r="3158" spans="1:119" x14ac:dyDescent="0.25">
      <c r="A3158" s="10">
        <v>3175</v>
      </c>
      <c r="BQ3158" s="10">
        <v>3174</v>
      </c>
      <c r="BR3158" s="10" t="s">
        <v>291</v>
      </c>
      <c r="BS3158" s="10">
        <v>0.72615357265089797</v>
      </c>
      <c r="BT3158" s="10">
        <v>0.21872095561773999</v>
      </c>
      <c r="BU3158" s="10">
        <v>41.7</v>
      </c>
      <c r="BV3158" s="10">
        <v>10.5</v>
      </c>
      <c r="BW3158" s="10">
        <v>0.95750818920407499</v>
      </c>
      <c r="BX3158" s="10">
        <v>1.0832731218148099</v>
      </c>
      <c r="BY3158" s="10">
        <v>0.29955462532499599</v>
      </c>
      <c r="BZ3158" s="10">
        <v>61.8</v>
      </c>
      <c r="CA3158" s="10">
        <v>10.5</v>
      </c>
      <c r="CB3158" s="10">
        <v>0.96382806054194203</v>
      </c>
      <c r="CC3158" s="10">
        <v>1.2000972295633501</v>
      </c>
      <c r="CD3158" s="10">
        <v>0.29410833513242601</v>
      </c>
      <c r="CE3158" s="10">
        <v>67.3</v>
      </c>
      <c r="CF3158" s="10">
        <v>10.6</v>
      </c>
      <c r="CG3158" s="10">
        <v>0.97125859786106306</v>
      </c>
      <c r="CH3158" s="10">
        <v>3172</v>
      </c>
      <c r="CI3158" s="10" t="s">
        <v>315</v>
      </c>
      <c r="CJ3158" s="10">
        <v>0.15027536577157</v>
      </c>
      <c r="CK3158" s="10">
        <v>0.11183283034163401</v>
      </c>
      <c r="CL3158" s="10">
        <v>10.3</v>
      </c>
      <c r="CM3158" s="10">
        <v>10.5</v>
      </c>
      <c r="CN3158" s="10">
        <v>0.80223322127402397</v>
      </c>
      <c r="CO3158" s="10">
        <v>0.205377532150741</v>
      </c>
      <c r="CP3158" s="10">
        <v>0.107739033259405</v>
      </c>
      <c r="CQ3158" s="10">
        <v>13</v>
      </c>
      <c r="CR3158" s="10">
        <v>10.3</v>
      </c>
      <c r="CS3158" s="10">
        <v>0.88554722533780095</v>
      </c>
      <c r="CT3158" s="10">
        <v>0.259451831764137</v>
      </c>
      <c r="CU3158" s="10">
        <v>0.103155547568874</v>
      </c>
      <c r="CV3158" s="10">
        <v>15.5</v>
      </c>
      <c r="CW3158" s="10">
        <v>10.4</v>
      </c>
      <c r="CX3158" s="10">
        <v>0.92924680465735598</v>
      </c>
      <c r="CY3158" s="10">
        <v>3132</v>
      </c>
      <c r="CZ3158" s="10" t="s">
        <v>309</v>
      </c>
      <c r="DA3158" s="10">
        <v>0.97888146841038703</v>
      </c>
      <c r="DB3158" s="10">
        <v>0.39714619575507198</v>
      </c>
      <c r="DC3158" s="10">
        <v>57</v>
      </c>
      <c r="DD3158" s="10">
        <v>10.7</v>
      </c>
      <c r="DE3158" s="10">
        <v>0.92663957909734895</v>
      </c>
      <c r="DF3158" s="10">
        <v>1.36344262172019</v>
      </c>
      <c r="DG3158" s="10">
        <v>0.46330574524472601</v>
      </c>
      <c r="DH3158" s="10">
        <v>77.7</v>
      </c>
      <c r="DI3158" s="10">
        <v>10.7</v>
      </c>
      <c r="DJ3158" s="10">
        <v>0.94682876228335899</v>
      </c>
      <c r="DK3158" s="10">
        <v>1.3076606874998</v>
      </c>
      <c r="DL3158" s="10">
        <v>0.42471030876061899</v>
      </c>
      <c r="DM3158" s="10">
        <v>73.5</v>
      </c>
      <c r="DN3158" s="10">
        <v>10.8</v>
      </c>
      <c r="DO3158" s="10">
        <v>0.95109378928785904</v>
      </c>
    </row>
    <row r="3159" spans="1:119" x14ac:dyDescent="0.25">
      <c r="A3159" s="10">
        <v>3176</v>
      </c>
      <c r="BQ3159" s="10">
        <v>3175</v>
      </c>
      <c r="BR3159" s="10" t="s">
        <v>292</v>
      </c>
      <c r="BS3159" s="10">
        <v>0.79891283825383297</v>
      </c>
      <c r="BT3159" s="10">
        <v>0.31400056826891998</v>
      </c>
      <c r="BU3159" s="10">
        <v>47.2</v>
      </c>
      <c r="BV3159" s="10">
        <v>10.5</v>
      </c>
      <c r="BW3159" s="10">
        <v>0.93069520222941604</v>
      </c>
      <c r="BX3159" s="10">
        <v>1.3417681918978199</v>
      </c>
      <c r="BY3159" s="10">
        <v>0.40084269883739898</v>
      </c>
      <c r="BZ3159" s="10">
        <v>77</v>
      </c>
      <c r="CA3159" s="10">
        <v>10.5</v>
      </c>
      <c r="CB3159" s="10">
        <v>0.95815736151179298</v>
      </c>
      <c r="CC3159" s="10">
        <v>1.43741582684515</v>
      </c>
      <c r="CD3159" s="10">
        <v>0.41569865375661103</v>
      </c>
      <c r="CE3159" s="10">
        <v>81.5</v>
      </c>
      <c r="CF3159" s="10">
        <v>10.6</v>
      </c>
      <c r="CG3159" s="10">
        <v>0.96063481255524796</v>
      </c>
      <c r="CH3159" s="10">
        <v>3173</v>
      </c>
      <c r="CI3159" s="10" t="s">
        <v>290</v>
      </c>
      <c r="CJ3159" s="10">
        <v>5.6108727452447202E-2</v>
      </c>
      <c r="CK3159" s="10">
        <v>3.0058246849525301E-2</v>
      </c>
      <c r="CL3159" s="10">
        <v>3.5</v>
      </c>
      <c r="CM3159" s="10">
        <v>10.5</v>
      </c>
      <c r="CN3159" s="10">
        <v>0.88147997002878198</v>
      </c>
      <c r="CO3159" s="10">
        <v>7.8628556838123295E-2</v>
      </c>
      <c r="CP3159" s="10">
        <v>4.21224411632804E-2</v>
      </c>
      <c r="CQ3159" s="10">
        <v>5</v>
      </c>
      <c r="CR3159" s="10">
        <v>10.3</v>
      </c>
      <c r="CS3159" s="10">
        <v>0.88147997002878198</v>
      </c>
      <c r="CT3159" s="10">
        <v>8.9598634135930805E-2</v>
      </c>
      <c r="CU3159" s="10">
        <v>4.6344121104791802E-2</v>
      </c>
      <c r="CV3159" s="10">
        <v>5.6</v>
      </c>
      <c r="CW3159" s="10">
        <v>10.4</v>
      </c>
      <c r="CX3159" s="10">
        <v>0.88821764315594898</v>
      </c>
      <c r="CY3159" s="10">
        <v>3133</v>
      </c>
      <c r="CZ3159" s="10" t="s">
        <v>310</v>
      </c>
      <c r="DA3159" s="10">
        <v>1.09669476696803</v>
      </c>
      <c r="DB3159" s="10">
        <v>0.46619080686445802</v>
      </c>
      <c r="DC3159" s="10">
        <v>64.3</v>
      </c>
      <c r="DD3159" s="10">
        <v>10.7</v>
      </c>
      <c r="DE3159" s="10">
        <v>0.92030205800474796</v>
      </c>
      <c r="DF3159" s="10">
        <v>1.1272803259867701</v>
      </c>
      <c r="DG3159" s="10">
        <v>0.48422694415239298</v>
      </c>
      <c r="DH3159" s="10">
        <v>66.2</v>
      </c>
      <c r="DI3159" s="10">
        <v>10.7</v>
      </c>
      <c r="DJ3159" s="10">
        <v>0.91881808123306596</v>
      </c>
      <c r="DK3159" s="10">
        <v>1.08883021659484</v>
      </c>
      <c r="DL3159" s="10">
        <v>0.44099575080722903</v>
      </c>
      <c r="DM3159" s="10">
        <v>62.8</v>
      </c>
      <c r="DN3159" s="10">
        <v>10.8</v>
      </c>
      <c r="DO3159" s="10">
        <v>0.92686426435012703</v>
      </c>
    </row>
    <row r="3160" spans="1:119" x14ac:dyDescent="0.25">
      <c r="A3160" s="10">
        <v>3177</v>
      </c>
      <c r="BQ3160" s="10">
        <v>3176</v>
      </c>
      <c r="BR3160" s="10" t="s">
        <v>10</v>
      </c>
      <c r="CH3160" s="10">
        <v>3174</v>
      </c>
      <c r="CI3160" s="10" t="s">
        <v>291</v>
      </c>
      <c r="CJ3160" s="10">
        <v>0.238192432272091</v>
      </c>
      <c r="CK3160" s="10">
        <v>0.17950734026302501</v>
      </c>
      <c r="CL3160" s="10">
        <v>16.399999999999999</v>
      </c>
      <c r="CM3160" s="10">
        <v>10.5</v>
      </c>
      <c r="CN3160" s="10">
        <v>0.79860897149374799</v>
      </c>
      <c r="CO3160" s="10">
        <v>0.42825538587710299</v>
      </c>
      <c r="CP3160" s="10">
        <v>0.17817924813864899</v>
      </c>
      <c r="CQ3160" s="10">
        <v>26</v>
      </c>
      <c r="CR3160" s="10">
        <v>10.3</v>
      </c>
      <c r="CS3160" s="10">
        <v>0.92327618490684205</v>
      </c>
      <c r="CT3160" s="10">
        <v>0.44677145542465002</v>
      </c>
      <c r="CU3160" s="10">
        <v>0.17808372698744801</v>
      </c>
      <c r="CV3160" s="10">
        <v>26.7</v>
      </c>
      <c r="CW3160" s="10">
        <v>10.4</v>
      </c>
      <c r="CX3160" s="10">
        <v>0.92892401345312103</v>
      </c>
      <c r="CY3160" s="10">
        <v>3134</v>
      </c>
      <c r="CZ3160" s="10" t="s">
        <v>316</v>
      </c>
      <c r="DA3160" s="10">
        <v>0.30129099052927</v>
      </c>
      <c r="DB3160" s="10">
        <v>0.143206211547863</v>
      </c>
      <c r="DC3160" s="10">
        <v>18</v>
      </c>
      <c r="DD3160" s="10">
        <v>10.7</v>
      </c>
      <c r="DE3160" s="10">
        <v>0.90316944177820901</v>
      </c>
      <c r="DF3160" s="10">
        <v>0.40971363750455497</v>
      </c>
      <c r="DG3160" s="10">
        <v>0.15829845085403199</v>
      </c>
      <c r="DH3160" s="10">
        <v>23.7</v>
      </c>
      <c r="DI3160" s="10">
        <v>10.7</v>
      </c>
      <c r="DJ3160" s="10">
        <v>0.932798134405597</v>
      </c>
      <c r="DK3160" s="10">
        <v>0.53470714787844797</v>
      </c>
      <c r="DL3160" s="10">
        <v>0.15757925881186099</v>
      </c>
      <c r="DM3160" s="10">
        <v>29.8</v>
      </c>
      <c r="DN3160" s="10">
        <v>10.8</v>
      </c>
      <c r="DO3160" s="10">
        <v>0.95921363337446897</v>
      </c>
    </row>
    <row r="3161" spans="1:119" x14ac:dyDescent="0.25">
      <c r="A3161" s="10">
        <v>3178</v>
      </c>
      <c r="BQ3161" s="10">
        <v>3177</v>
      </c>
      <c r="BR3161" s="10" t="s">
        <v>287</v>
      </c>
      <c r="BS3161" s="10">
        <v>0.20805033326005001</v>
      </c>
      <c r="BT3161" s="10">
        <v>0.17644775099270099</v>
      </c>
      <c r="BU3161" s="10">
        <v>15</v>
      </c>
      <c r="BV3161" s="10">
        <v>10.5</v>
      </c>
      <c r="BW3161" s="10">
        <v>0.76265343436623001</v>
      </c>
      <c r="BX3161" s="10">
        <v>0.21301945119018101</v>
      </c>
      <c r="BY3161" s="10">
        <v>0.170415560952145</v>
      </c>
      <c r="BZ3161" s="10">
        <v>15</v>
      </c>
      <c r="CA3161" s="10">
        <v>10.5</v>
      </c>
      <c r="CB3161" s="10">
        <v>0.78086880944303005</v>
      </c>
      <c r="CC3161" s="10">
        <v>0.203737713155872</v>
      </c>
      <c r="CD3161" s="10">
        <v>0.18141029253605101</v>
      </c>
      <c r="CE3161" s="10">
        <v>15</v>
      </c>
      <c r="CF3161" s="10">
        <v>10.5</v>
      </c>
      <c r="CG3161" s="10">
        <v>0.74684459387061397</v>
      </c>
      <c r="CH3161" s="10">
        <v>3175</v>
      </c>
      <c r="CI3161" s="10" t="s">
        <v>292</v>
      </c>
      <c r="CJ3161" s="10">
        <v>0.25846360077741898</v>
      </c>
      <c r="CK3161" s="10">
        <v>0.20677088062193499</v>
      </c>
      <c r="CL3161" s="10">
        <v>18.2</v>
      </c>
      <c r="CM3161" s="10">
        <v>10.5</v>
      </c>
      <c r="CN3161" s="10">
        <v>0.78086880944303005</v>
      </c>
      <c r="CO3161" s="10">
        <v>0.60671344525663196</v>
      </c>
      <c r="CP3161" s="10">
        <v>0.26002004796712802</v>
      </c>
      <c r="CQ3161" s="10">
        <v>37</v>
      </c>
      <c r="CR3161" s="10">
        <v>10.3</v>
      </c>
      <c r="CS3161" s="10">
        <v>0.91914503001805803</v>
      </c>
      <c r="CT3161" s="10">
        <v>0.57570904391274502</v>
      </c>
      <c r="CU3161" s="10">
        <v>0.26571186642126698</v>
      </c>
      <c r="CV3161" s="10">
        <v>35.200000000000003</v>
      </c>
      <c r="CW3161" s="10">
        <v>10.4</v>
      </c>
      <c r="CX3161" s="10">
        <v>0.90795938450045199</v>
      </c>
      <c r="CY3161" s="10">
        <v>3135</v>
      </c>
      <c r="CZ3161" s="10" t="s">
        <v>312</v>
      </c>
      <c r="DA3161" s="10">
        <v>0.20207820805287399</v>
      </c>
      <c r="DB3161" s="10">
        <v>4.7426518216490798E-2</v>
      </c>
      <c r="DC3161" s="10">
        <v>11.2</v>
      </c>
      <c r="DD3161" s="10">
        <v>10.7</v>
      </c>
      <c r="DE3161" s="10">
        <v>0.97354729486552305</v>
      </c>
      <c r="DF3161" s="10">
        <v>0.17813445218714999</v>
      </c>
      <c r="DG3161" s="10">
        <v>2.41910984451684E-2</v>
      </c>
      <c r="DH3161" s="10">
        <v>9.6999999999999993</v>
      </c>
      <c r="DI3161" s="10">
        <v>10.7</v>
      </c>
      <c r="DJ3161" s="10">
        <v>0.990904460181114</v>
      </c>
      <c r="DK3161" s="10">
        <v>0.24021044786135401</v>
      </c>
      <c r="DL3161" s="10">
        <v>4.8463511410624001E-2</v>
      </c>
      <c r="DM3161" s="10">
        <v>13.1</v>
      </c>
      <c r="DN3161" s="10">
        <v>10.8</v>
      </c>
      <c r="DO3161" s="10">
        <v>0.98024856329455301</v>
      </c>
    </row>
    <row r="3162" spans="1:119" x14ac:dyDescent="0.25">
      <c r="A3162" s="10">
        <v>3179</v>
      </c>
      <c r="BQ3162" s="10">
        <v>3178</v>
      </c>
      <c r="BR3162" s="10" t="s">
        <v>305</v>
      </c>
      <c r="BS3162" s="10">
        <v>8.6266302807063697E-2</v>
      </c>
      <c r="BT3162" s="10">
        <v>2.8755434269021201E-2</v>
      </c>
      <c r="BU3162" s="10">
        <v>5</v>
      </c>
      <c r="BV3162" s="10">
        <v>10.5</v>
      </c>
      <c r="BW3162" s="10">
        <v>0.94868329805051399</v>
      </c>
      <c r="BX3162" s="10">
        <v>8.6266302807063697E-2</v>
      </c>
      <c r="BY3162" s="10">
        <v>2.8755434269021201E-2</v>
      </c>
      <c r="BZ3162" s="10">
        <v>5</v>
      </c>
      <c r="CA3162" s="10">
        <v>10.5</v>
      </c>
      <c r="CB3162" s="10">
        <v>0.94868329805051399</v>
      </c>
      <c r="CC3162" s="10">
        <v>8.6749193358158894E-2</v>
      </c>
      <c r="CD3162" s="10">
        <v>2.7264032198278498E-2</v>
      </c>
      <c r="CE3162" s="10">
        <v>5</v>
      </c>
      <c r="CF3162" s="10">
        <v>10.5</v>
      </c>
      <c r="CG3162" s="10">
        <v>0.95399371690125601</v>
      </c>
      <c r="CH3162" s="10">
        <v>3176</v>
      </c>
      <c r="CI3162" s="10" t="s">
        <v>10</v>
      </c>
      <c r="CY3162" s="10">
        <v>3136</v>
      </c>
      <c r="CZ3162" s="10" t="s">
        <v>313</v>
      </c>
      <c r="DA3162" s="10">
        <v>0.35708829094289801</v>
      </c>
      <c r="DB3162" s="10">
        <v>0.15938704831785999</v>
      </c>
      <c r="DC3162" s="10">
        <v>21.1</v>
      </c>
      <c r="DD3162" s="10">
        <v>10.7</v>
      </c>
      <c r="DE3162" s="10">
        <v>0.91316393187910605</v>
      </c>
      <c r="DF3162" s="10">
        <v>0.40719981025649199</v>
      </c>
      <c r="DG3162" s="10">
        <v>0.14371758009052599</v>
      </c>
      <c r="DH3162" s="10">
        <v>23.3</v>
      </c>
      <c r="DI3162" s="10">
        <v>10.7</v>
      </c>
      <c r="DJ3162" s="10">
        <v>0.94299033358288997</v>
      </c>
      <c r="DK3162" s="10">
        <v>0.48514517596165102</v>
      </c>
      <c r="DL3162" s="10">
        <v>0.15335896139821201</v>
      </c>
      <c r="DM3162" s="10">
        <v>27.2</v>
      </c>
      <c r="DN3162" s="10">
        <v>10.8</v>
      </c>
      <c r="DO3162" s="10">
        <v>0.95349502293541599</v>
      </c>
    </row>
    <row r="3163" spans="1:119" x14ac:dyDescent="0.25">
      <c r="BQ3163" s="10">
        <v>3179</v>
      </c>
      <c r="BR3163" s="10" t="s">
        <v>315</v>
      </c>
      <c r="BS3163" s="10">
        <v>1.7753458652263999E-2</v>
      </c>
      <c r="BT3163" s="10">
        <v>3.9452130338364401E-3</v>
      </c>
      <c r="BU3163" s="10">
        <v>1</v>
      </c>
      <c r="BV3163" s="10">
        <v>10.5</v>
      </c>
      <c r="BW3163" s="10">
        <v>0.97618706018395296</v>
      </c>
      <c r="BX3163" s="10">
        <v>1.7572464078094801E-2</v>
      </c>
      <c r="BY3163" s="10">
        <v>4.6859904208252897E-3</v>
      </c>
      <c r="BZ3163" s="10">
        <v>1</v>
      </c>
      <c r="CA3163" s="10">
        <v>10.5</v>
      </c>
      <c r="CB3163" s="10">
        <v>0.96623493960124596</v>
      </c>
      <c r="CC3163" s="10">
        <v>1.76435290587529E-2</v>
      </c>
      <c r="CD3163" s="10">
        <v>4.4108822646882302E-3</v>
      </c>
      <c r="CE3163" s="10">
        <v>1</v>
      </c>
      <c r="CF3163" s="10">
        <v>10.5</v>
      </c>
      <c r="CG3163" s="10">
        <v>0.97014250014533199</v>
      </c>
      <c r="CH3163" s="10">
        <v>3177</v>
      </c>
      <c r="CI3163" s="10" t="s">
        <v>287</v>
      </c>
      <c r="CJ3163" s="10">
        <v>1.03446287480584</v>
      </c>
      <c r="CK3163" s="10">
        <v>0.39569618161971998</v>
      </c>
      <c r="CL3163" s="10">
        <v>60.9</v>
      </c>
      <c r="CM3163" s="10">
        <v>10.5</v>
      </c>
      <c r="CN3163" s="10">
        <v>0.93400175031015498</v>
      </c>
      <c r="CO3163" s="10">
        <v>0.57413538864429503</v>
      </c>
      <c r="CP3163" s="10">
        <v>0.219614629536069</v>
      </c>
      <c r="CQ3163" s="10">
        <v>33.799999999999997</v>
      </c>
      <c r="CR3163" s="10">
        <v>10.5</v>
      </c>
      <c r="CS3163" s="10">
        <v>0.93400175031015498</v>
      </c>
      <c r="CT3163" s="10">
        <v>0.51372094488852904</v>
      </c>
      <c r="CU3163" s="10">
        <v>0.19650527946555801</v>
      </c>
      <c r="CV3163" s="10">
        <v>30.1</v>
      </c>
      <c r="CW3163" s="10">
        <v>10.55</v>
      </c>
      <c r="CX3163" s="10">
        <v>0.93400175031015498</v>
      </c>
      <c r="CY3163" s="10">
        <v>3137</v>
      </c>
      <c r="CZ3163" s="10" t="s">
        <v>319</v>
      </c>
      <c r="DA3163" s="10">
        <v>1.1794293111501E-2</v>
      </c>
      <c r="DB3163" s="10">
        <v>1.1794293111501E-2</v>
      </c>
      <c r="DC3163" s="10">
        <v>0.9</v>
      </c>
      <c r="DD3163" s="10">
        <v>10.7</v>
      </c>
      <c r="DE3163" s="10">
        <v>0.70710678118654702</v>
      </c>
      <c r="DF3163" s="10">
        <v>1.4415247136278999E-2</v>
      </c>
      <c r="DG3163" s="10">
        <v>1.4415247136278999E-2</v>
      </c>
      <c r="DH3163" s="10">
        <v>1.1000000000000001</v>
      </c>
      <c r="DI3163" s="10">
        <v>10.7</v>
      </c>
      <c r="DJ3163" s="10">
        <v>0.70710678118654702</v>
      </c>
      <c r="DK3163" s="10">
        <v>1.19045201499262E-2</v>
      </c>
      <c r="DL3163" s="10">
        <v>1.19045201499262E-2</v>
      </c>
      <c r="DM3163" s="10">
        <v>0.9</v>
      </c>
      <c r="DN3163" s="10">
        <v>10.8</v>
      </c>
      <c r="DO3163" s="10">
        <v>0.70710678118654702</v>
      </c>
    </row>
    <row r="3164" spans="1:119" x14ac:dyDescent="0.25">
      <c r="CH3164" s="10">
        <v>3178</v>
      </c>
      <c r="CI3164" s="10" t="s">
        <v>305</v>
      </c>
      <c r="CJ3164" s="10">
        <v>4.6295356138602098E-2</v>
      </c>
      <c r="CK3164" s="10">
        <v>4.6295356138602098E-2</v>
      </c>
      <c r="CL3164" s="10">
        <v>3.6</v>
      </c>
      <c r="CM3164" s="10">
        <v>10.5</v>
      </c>
      <c r="CN3164" s="10">
        <v>0.70710678118654802</v>
      </c>
      <c r="CO3164" s="10">
        <v>0.10085248633524101</v>
      </c>
      <c r="CP3164" s="10">
        <v>5.0426243167620503E-2</v>
      </c>
      <c r="CQ3164" s="10">
        <v>6.2</v>
      </c>
      <c r="CR3164" s="10">
        <v>10.5</v>
      </c>
      <c r="CS3164" s="10">
        <v>0.89442719099991597</v>
      </c>
      <c r="CT3164" s="10">
        <v>6.1376738893339701E-2</v>
      </c>
      <c r="CU3164" s="10">
        <v>4.2963717225337802E-2</v>
      </c>
      <c r="CV3164" s="10">
        <v>4.0999999999999996</v>
      </c>
      <c r="CW3164" s="10">
        <v>10.55</v>
      </c>
      <c r="CX3164" s="10">
        <v>0.81923192051904004</v>
      </c>
      <c r="CY3164" s="10">
        <v>3138</v>
      </c>
      <c r="CZ3164" s="10" t="s">
        <v>708</v>
      </c>
      <c r="DA3164" s="10">
        <v>0.2</v>
      </c>
      <c r="DB3164" s="10">
        <v>0.05</v>
      </c>
      <c r="DC3164" s="10">
        <v>3.4</v>
      </c>
      <c r="DD3164" s="10">
        <v>39</v>
      </c>
      <c r="DE3164" s="10">
        <v>1</v>
      </c>
      <c r="DF3164" s="10">
        <v>0.3</v>
      </c>
      <c r="DG3164" s="10">
        <v>0.04</v>
      </c>
      <c r="DH3164" s="10">
        <v>4.2</v>
      </c>
      <c r="DI3164" s="10">
        <v>38.6</v>
      </c>
      <c r="DJ3164" s="10">
        <v>1</v>
      </c>
      <c r="DK3164" s="10">
        <v>0.32</v>
      </c>
      <c r="DL3164" s="10">
        <v>0.04</v>
      </c>
      <c r="DM3164" s="10">
        <v>4.8</v>
      </c>
      <c r="DN3164" s="10">
        <v>38.369999999999997</v>
      </c>
      <c r="DO3164" s="10">
        <v>1</v>
      </c>
    </row>
    <row r="3165" spans="1:119" x14ac:dyDescent="0.25">
      <c r="CH3165" s="10">
        <v>3179</v>
      </c>
      <c r="CI3165" s="10" t="s">
        <v>315</v>
      </c>
      <c r="CJ3165" s="10">
        <v>9.7734640737048902E-3</v>
      </c>
      <c r="CK3165" s="10">
        <v>9.7734640737048902E-3</v>
      </c>
      <c r="CL3165" s="10">
        <v>0.76</v>
      </c>
      <c r="CM3165" s="10">
        <v>10.5</v>
      </c>
      <c r="CN3165" s="10">
        <v>0.70710678118654802</v>
      </c>
      <c r="CO3165" s="10">
        <v>4.7581338253563296E-3</v>
      </c>
      <c r="CP3165" s="10">
        <v>4.7581338253563296E-3</v>
      </c>
      <c r="CQ3165" s="10">
        <v>0.37</v>
      </c>
      <c r="CR3165" s="10">
        <v>10.5</v>
      </c>
      <c r="CS3165" s="10">
        <v>0.70710678118654802</v>
      </c>
      <c r="CT3165" s="10">
        <v>4.7807916054770699E-3</v>
      </c>
      <c r="CU3165" s="10">
        <v>4.7807916054770699E-3</v>
      </c>
      <c r="CV3165" s="10">
        <v>0.37</v>
      </c>
      <c r="CW3165" s="10">
        <v>10.55</v>
      </c>
      <c r="CX3165" s="10">
        <v>0.70710678118654802</v>
      </c>
      <c r="CY3165" s="10">
        <v>3310</v>
      </c>
      <c r="CZ3165" s="10" t="s">
        <v>950</v>
      </c>
    </row>
    <row r="3166" spans="1:119" x14ac:dyDescent="0.25">
      <c r="CY3166" s="10">
        <v>3139</v>
      </c>
      <c r="CZ3166" s="10" t="s">
        <v>709</v>
      </c>
      <c r="DA3166" s="10">
        <v>1</v>
      </c>
      <c r="DB3166" s="10">
        <v>0.1</v>
      </c>
      <c r="DC3166" s="10">
        <v>16</v>
      </c>
      <c r="DD3166" s="10">
        <v>38</v>
      </c>
      <c r="DE3166" s="10">
        <v>0.98058067569092</v>
      </c>
      <c r="DF3166" s="10">
        <v>1.3</v>
      </c>
      <c r="DG3166" s="10">
        <v>0.06</v>
      </c>
      <c r="DH3166" s="10">
        <v>20</v>
      </c>
      <c r="DI3166" s="10">
        <v>38.4</v>
      </c>
      <c r="DJ3166" s="10">
        <v>1</v>
      </c>
      <c r="DK3166" s="10">
        <v>1.41</v>
      </c>
      <c r="DL3166" s="10">
        <v>0.08</v>
      </c>
      <c r="DM3166" s="10">
        <v>20.5</v>
      </c>
      <c r="DN3166" s="10">
        <v>38.17</v>
      </c>
      <c r="DO3166" s="10">
        <v>1</v>
      </c>
    </row>
    <row r="3167" spans="1:119" x14ac:dyDescent="0.25">
      <c r="CY3167" s="10">
        <v>3140</v>
      </c>
      <c r="CZ3167" s="10" t="s">
        <v>710</v>
      </c>
      <c r="DA3167" s="10">
        <v>0.8</v>
      </c>
      <c r="DB3167" s="10">
        <v>0.08</v>
      </c>
      <c r="DC3167" s="10">
        <v>11</v>
      </c>
      <c r="DD3167" s="10">
        <v>39</v>
      </c>
      <c r="DE3167" s="10">
        <v>1</v>
      </c>
      <c r="DF3167" s="10">
        <v>0.8</v>
      </c>
      <c r="DG3167" s="10">
        <v>0.06</v>
      </c>
      <c r="DH3167" s="10">
        <v>12.6</v>
      </c>
      <c r="DI3167" s="10">
        <v>38.6</v>
      </c>
      <c r="DJ3167" s="10">
        <v>1</v>
      </c>
      <c r="DK3167" s="10">
        <v>0.91</v>
      </c>
      <c r="DL3167" s="10">
        <v>7.0000000000000007E-2</v>
      </c>
      <c r="DM3167" s="10">
        <v>13.2</v>
      </c>
      <c r="DN3167" s="10">
        <v>38.369999999999997</v>
      </c>
      <c r="DO3167" s="10">
        <v>1</v>
      </c>
    </row>
    <row r="3168" spans="1:119" x14ac:dyDescent="0.25">
      <c r="CY3168" s="10">
        <v>3141</v>
      </c>
      <c r="CZ3168" s="10" t="s">
        <v>711</v>
      </c>
      <c r="DA3168" s="10">
        <v>4</v>
      </c>
      <c r="DB3168" s="10">
        <v>1</v>
      </c>
      <c r="DC3168" s="10">
        <v>73</v>
      </c>
      <c r="DD3168" s="10">
        <v>38</v>
      </c>
      <c r="DE3168" s="10">
        <v>0.94449679670615905</v>
      </c>
      <c r="DF3168" s="10">
        <v>5.4</v>
      </c>
      <c r="DG3168" s="10">
        <v>1.4</v>
      </c>
      <c r="DH3168" s="10">
        <v>84.5</v>
      </c>
      <c r="DI3168" s="10">
        <v>38.4</v>
      </c>
      <c r="DJ3168" s="10">
        <v>0.95577900872194999</v>
      </c>
      <c r="DK3168" s="10">
        <v>6.26</v>
      </c>
      <c r="DL3168" s="10">
        <v>1.19</v>
      </c>
      <c r="DM3168" s="10">
        <v>97.1</v>
      </c>
      <c r="DN3168" s="10">
        <v>38.17</v>
      </c>
      <c r="DO3168" s="10">
        <v>0.96034622675362402</v>
      </c>
    </row>
    <row r="3169" spans="103:119" x14ac:dyDescent="0.25">
      <c r="CY3169" s="10">
        <v>3142</v>
      </c>
      <c r="CZ3169" s="10" t="s">
        <v>712</v>
      </c>
      <c r="DA3169" s="10">
        <v>53</v>
      </c>
      <c r="DB3169" s="10">
        <v>3.1</v>
      </c>
      <c r="DC3169" s="10">
        <v>52</v>
      </c>
      <c r="DD3169" s="10">
        <v>39</v>
      </c>
      <c r="DE3169" s="10">
        <v>0.95447997803503004</v>
      </c>
      <c r="DF3169" s="10">
        <v>3.8</v>
      </c>
      <c r="DG3169" s="10">
        <v>1.1000000000000001</v>
      </c>
      <c r="DH3169" s="10">
        <v>58.3</v>
      </c>
      <c r="DI3169" s="10">
        <v>38.6</v>
      </c>
      <c r="DJ3169" s="10">
        <v>0.95782628522115099</v>
      </c>
      <c r="DK3169" s="10">
        <v>4.43</v>
      </c>
      <c r="DL3169" s="10">
        <v>1.32</v>
      </c>
      <c r="DM3169" s="10">
        <v>67.400000000000006</v>
      </c>
      <c r="DN3169" s="10">
        <v>38.369999999999997</v>
      </c>
      <c r="DO3169" s="10">
        <v>0.96152394764082305</v>
      </c>
    </row>
    <row r="3170" spans="103:119" x14ac:dyDescent="0.25">
      <c r="CY3170" s="10">
        <v>3143</v>
      </c>
      <c r="CZ3170" s="10" t="s">
        <v>713</v>
      </c>
      <c r="DA3170" s="10">
        <v>7</v>
      </c>
      <c r="DB3170" s="10">
        <v>1</v>
      </c>
      <c r="DC3170" s="10">
        <v>105</v>
      </c>
      <c r="DD3170" s="10">
        <v>38</v>
      </c>
      <c r="DE3170" s="10">
        <v>0.96476382123773197</v>
      </c>
      <c r="DF3170" s="10">
        <v>8.5</v>
      </c>
      <c r="DG3170" s="10">
        <v>1.8</v>
      </c>
      <c r="DH3170" s="10">
        <v>131.5</v>
      </c>
      <c r="DI3170" s="10">
        <v>38.4</v>
      </c>
      <c r="DJ3170" s="10">
        <v>0.97152033878313004</v>
      </c>
      <c r="DK3170" s="10">
        <v>8.77</v>
      </c>
      <c r="DL3170" s="10">
        <v>1.94</v>
      </c>
      <c r="DM3170" s="10">
        <v>134.19999999999999</v>
      </c>
      <c r="DN3170" s="10">
        <v>38.17</v>
      </c>
      <c r="DO3170" s="10">
        <v>0.97618706018395296</v>
      </c>
    </row>
    <row r="3171" spans="103:119" x14ac:dyDescent="0.25">
      <c r="CY3171" s="10">
        <v>3144</v>
      </c>
      <c r="CZ3171" s="10" t="s">
        <v>714</v>
      </c>
      <c r="DA3171" s="10">
        <v>3</v>
      </c>
      <c r="DB3171" s="10">
        <v>1</v>
      </c>
      <c r="DC3171" s="10">
        <v>53</v>
      </c>
      <c r="DD3171" s="10">
        <v>39</v>
      </c>
      <c r="DE3171" s="10">
        <v>0.89442719099991597</v>
      </c>
      <c r="DF3171" s="10">
        <v>3.8</v>
      </c>
      <c r="DG3171" s="10">
        <v>1.7</v>
      </c>
      <c r="DH3171" s="10">
        <v>60.3</v>
      </c>
      <c r="DI3171" s="10">
        <v>38.6</v>
      </c>
      <c r="DJ3171" s="10">
        <v>0.89442719099991597</v>
      </c>
      <c r="DK3171" s="10">
        <v>4.0199999999999996</v>
      </c>
      <c r="DL3171" s="10">
        <v>1.82</v>
      </c>
      <c r="DM3171" s="10">
        <v>63.6</v>
      </c>
      <c r="DN3171" s="10">
        <v>38.369999999999997</v>
      </c>
      <c r="DO3171" s="10">
        <v>0.90373783889353898</v>
      </c>
    </row>
    <row r="3172" spans="103:119" x14ac:dyDescent="0.25">
      <c r="CY3172" s="10">
        <v>3145</v>
      </c>
      <c r="CZ3172" s="10" t="s">
        <v>715</v>
      </c>
      <c r="DA3172" s="10">
        <v>1</v>
      </c>
      <c r="DB3172" s="10">
        <v>0.7</v>
      </c>
      <c r="DC3172" s="10">
        <v>17</v>
      </c>
      <c r="DD3172" s="10">
        <v>38</v>
      </c>
      <c r="DE3172" s="10">
        <v>0.8</v>
      </c>
      <c r="DF3172" s="10">
        <v>1.3</v>
      </c>
      <c r="DG3172" s="10">
        <v>0.7</v>
      </c>
      <c r="DH3172" s="10">
        <v>22.9</v>
      </c>
      <c r="DI3172" s="10">
        <v>38.4</v>
      </c>
      <c r="DJ3172" s="10">
        <v>0.85749292571254399</v>
      </c>
      <c r="DK3172" s="10">
        <v>1.27</v>
      </c>
      <c r="DL3172" s="10">
        <v>0.64</v>
      </c>
      <c r="DM3172" s="10">
        <v>20.2</v>
      </c>
      <c r="DN3172" s="10">
        <v>38.17</v>
      </c>
      <c r="DO3172" s="10">
        <v>0.89442719099991597</v>
      </c>
    </row>
    <row r="3173" spans="103:119" x14ac:dyDescent="0.25">
      <c r="CY3173" s="10">
        <v>3146</v>
      </c>
      <c r="CZ3173" s="10" t="s">
        <v>716</v>
      </c>
      <c r="DA3173" s="10">
        <v>6</v>
      </c>
      <c r="DB3173" s="10">
        <v>2</v>
      </c>
      <c r="DC3173" s="10">
        <v>97</v>
      </c>
      <c r="DD3173" s="10">
        <v>39</v>
      </c>
      <c r="DE3173" s="10">
        <v>0.94868329805051399</v>
      </c>
      <c r="DF3173" s="10">
        <v>8.6</v>
      </c>
      <c r="DG3173" s="10">
        <v>2.2000000000000002</v>
      </c>
      <c r="DH3173" s="10">
        <v>132.1</v>
      </c>
      <c r="DI3173" s="10">
        <v>38.6</v>
      </c>
      <c r="DJ3173" s="10">
        <v>0.95901770805889996</v>
      </c>
      <c r="DK3173" s="10">
        <v>9.99</v>
      </c>
      <c r="DL3173" s="10">
        <v>2.54</v>
      </c>
      <c r="DM3173" s="10">
        <v>150.9</v>
      </c>
      <c r="DN3173" s="10">
        <v>38.369999999999997</v>
      </c>
      <c r="DO3173" s="10">
        <v>0.966561557861778</v>
      </c>
    </row>
    <row r="3174" spans="103:119" x14ac:dyDescent="0.25">
      <c r="CY3174" s="10">
        <v>3147</v>
      </c>
      <c r="CZ3174" s="10" t="s">
        <v>770</v>
      </c>
      <c r="DA3174" s="10">
        <v>4.0245343667395899</v>
      </c>
      <c r="DB3174" s="10">
        <v>1.9720218397024001</v>
      </c>
      <c r="DC3174" s="10">
        <v>68.3</v>
      </c>
      <c r="DD3174" s="10">
        <v>37.799999999999997</v>
      </c>
      <c r="DE3174" s="10">
        <v>0.9</v>
      </c>
      <c r="DF3174" s="10">
        <v>4.8420865966233997</v>
      </c>
      <c r="DG3174" s="10">
        <v>2.3726224323454699</v>
      </c>
      <c r="DH3174" s="10">
        <v>83.5</v>
      </c>
      <c r="DI3174" s="10">
        <v>37.200000000000003</v>
      </c>
      <c r="DJ3174" s="10">
        <v>0.9</v>
      </c>
      <c r="DK3174" s="10">
        <v>4.8175035995115802</v>
      </c>
      <c r="DL3174" s="10">
        <v>2.3605767637606698</v>
      </c>
      <c r="DM3174" s="10">
        <v>83.3</v>
      </c>
      <c r="DN3174" s="10">
        <v>37.1</v>
      </c>
      <c r="DO3174" s="10">
        <v>0.9</v>
      </c>
    </row>
    <row r="3175" spans="103:119" x14ac:dyDescent="0.25">
      <c r="CY3175" s="10">
        <v>3148</v>
      </c>
      <c r="CZ3175" s="10" t="s">
        <v>771</v>
      </c>
    </row>
    <row r="3176" spans="103:119" x14ac:dyDescent="0.25">
      <c r="CY3176" s="10">
        <v>3149</v>
      </c>
      <c r="CZ3176" s="10" t="s">
        <v>772</v>
      </c>
      <c r="DA3176" s="10">
        <v>1.93504644246865</v>
      </c>
      <c r="DB3176" s="10">
        <v>0.53034606200992596</v>
      </c>
      <c r="DC3176" s="10">
        <v>32</v>
      </c>
      <c r="DD3176" s="10">
        <v>36.200000000000003</v>
      </c>
      <c r="DE3176" s="10">
        <v>0.96443334293309801</v>
      </c>
      <c r="DF3176" s="10">
        <v>2.4870244148184901</v>
      </c>
      <c r="DG3176" s="10">
        <v>0.58430091673446605</v>
      </c>
      <c r="DH3176" s="10">
        <v>40.299999999999997</v>
      </c>
      <c r="DI3176" s="10">
        <v>36.6</v>
      </c>
      <c r="DJ3176" s="10">
        <v>0.97349402390312301</v>
      </c>
      <c r="DK3176" s="10">
        <v>2.6225301624090598</v>
      </c>
      <c r="DL3176" s="10">
        <v>0.59351998412415496</v>
      </c>
      <c r="DM3176" s="10">
        <v>42.3</v>
      </c>
      <c r="DN3176" s="10">
        <v>36.700000000000003</v>
      </c>
      <c r="DO3176" s="10">
        <v>0.97533415478177898</v>
      </c>
    </row>
    <row r="3177" spans="103:119" x14ac:dyDescent="0.25">
      <c r="CY3177" s="10">
        <v>3150</v>
      </c>
      <c r="CZ3177" s="10" t="s">
        <v>773</v>
      </c>
      <c r="DA3177" s="10">
        <v>5.5696622511556297</v>
      </c>
      <c r="DB3177" s="10">
        <v>2.7291345030662599</v>
      </c>
      <c r="DC3177" s="10">
        <v>98.7</v>
      </c>
      <c r="DD3177" s="10">
        <v>36.200000000000003</v>
      </c>
      <c r="DE3177" s="10">
        <v>0.9</v>
      </c>
      <c r="DF3177" s="10">
        <v>6.5611816641516603</v>
      </c>
      <c r="DG3177" s="10">
        <v>3.2149790154343099</v>
      </c>
      <c r="DH3177" s="10">
        <v>115</v>
      </c>
      <c r="DI3177" s="10">
        <v>36.6</v>
      </c>
      <c r="DJ3177" s="10">
        <v>0.9</v>
      </c>
      <c r="DK3177" s="10">
        <v>6.5161777880185996</v>
      </c>
      <c r="DL3177" s="10">
        <v>3.19292711612911</v>
      </c>
      <c r="DM3177" s="10">
        <v>113.9</v>
      </c>
      <c r="DN3177" s="10">
        <v>36.700000000000003</v>
      </c>
      <c r="DO3177" s="10">
        <v>0.9</v>
      </c>
    </row>
    <row r="3178" spans="103:119" x14ac:dyDescent="0.25">
      <c r="CY3178" s="10">
        <v>3151</v>
      </c>
      <c r="CZ3178" s="10" t="s">
        <v>754</v>
      </c>
      <c r="DA3178" s="10">
        <v>4.97438696433586</v>
      </c>
      <c r="DB3178" s="10">
        <v>1.4648501490068799</v>
      </c>
      <c r="DC3178" s="10">
        <v>91</v>
      </c>
      <c r="DD3178" s="10">
        <v>32.9</v>
      </c>
      <c r="DE3178" s="10">
        <v>0.95927173683579103</v>
      </c>
      <c r="DF3178" s="10">
        <v>6.1551828227871903</v>
      </c>
      <c r="DG3178" s="10">
        <v>1.37113031403492</v>
      </c>
      <c r="DH3178" s="10">
        <v>111</v>
      </c>
      <c r="DI3178" s="10">
        <v>32.799999999999997</v>
      </c>
      <c r="DJ3178" s="10">
        <v>0.97607571403195603</v>
      </c>
      <c r="DK3178" s="10">
        <v>6.35988548462179</v>
      </c>
      <c r="DL3178" s="10">
        <v>1.64831894440886</v>
      </c>
      <c r="DM3178" s="10">
        <v>116</v>
      </c>
      <c r="DN3178" s="10">
        <v>32.700000000000003</v>
      </c>
      <c r="DO3178" s="10">
        <v>0.96801687139132697</v>
      </c>
    </row>
    <row r="3179" spans="103:119" x14ac:dyDescent="0.25">
      <c r="CY3179" s="10">
        <v>3152</v>
      </c>
      <c r="CZ3179" s="10" t="s">
        <v>755</v>
      </c>
      <c r="DA3179" s="10">
        <v>3.10748294764316</v>
      </c>
      <c r="DB3179" s="10">
        <v>1.74420010609648</v>
      </c>
      <c r="DC3179" s="10">
        <v>54</v>
      </c>
      <c r="DD3179" s="10">
        <v>38.1</v>
      </c>
      <c r="DE3179" s="10">
        <v>0.87202591441817301</v>
      </c>
      <c r="DF3179" s="10">
        <v>3.8694824853513499</v>
      </c>
      <c r="DG3179" s="10">
        <v>0.89939322632490704</v>
      </c>
      <c r="DH3179" s="10">
        <v>61</v>
      </c>
      <c r="DI3179" s="10">
        <v>37.6</v>
      </c>
      <c r="DJ3179" s="10">
        <v>0.97403503424404603</v>
      </c>
      <c r="DK3179" s="10">
        <v>3.7451097048716799</v>
      </c>
      <c r="DL3179" s="10">
        <v>1.8039271876868801</v>
      </c>
      <c r="DM3179" s="10">
        <v>64</v>
      </c>
      <c r="DN3179" s="10">
        <v>37.5</v>
      </c>
      <c r="DO3179" s="10">
        <v>0.90093337343847801</v>
      </c>
    </row>
    <row r="3180" spans="103:119" x14ac:dyDescent="0.25">
      <c r="CY3180" s="10">
        <v>3153</v>
      </c>
      <c r="CZ3180" s="10" t="s">
        <v>756</v>
      </c>
      <c r="DA3180" s="10">
        <v>5.7821278881380804</v>
      </c>
      <c r="DB3180" s="10">
        <v>1.74724736806664</v>
      </c>
      <c r="DC3180" s="10">
        <v>106</v>
      </c>
      <c r="DD3180" s="10">
        <v>32.9</v>
      </c>
      <c r="DE3180" s="10">
        <v>0.95724984019767301</v>
      </c>
      <c r="DF3180" s="10">
        <v>7.1259815866762697</v>
      </c>
      <c r="DG3180" s="10">
        <v>2.14659198413458</v>
      </c>
      <c r="DH3180" s="10">
        <v>131</v>
      </c>
      <c r="DI3180" s="10">
        <v>32.799999999999997</v>
      </c>
      <c r="DJ3180" s="10">
        <v>0.95750032287000997</v>
      </c>
      <c r="DK3180" s="10">
        <v>7.4400946649081803</v>
      </c>
      <c r="DL3180" s="10">
        <v>1.99443097077958</v>
      </c>
      <c r="DM3180" s="10">
        <v>136</v>
      </c>
      <c r="DN3180" s="10">
        <v>32.700000000000003</v>
      </c>
      <c r="DO3180" s="10">
        <v>0.965897791325112</v>
      </c>
    </row>
    <row r="3181" spans="103:119" x14ac:dyDescent="0.25">
      <c r="CY3181" s="10">
        <v>3154</v>
      </c>
      <c r="CZ3181" s="10" t="s">
        <v>757</v>
      </c>
      <c r="DA3181" s="10">
        <v>1.4545510568506499</v>
      </c>
      <c r="DB3181" s="10">
        <v>0.77849211493415105</v>
      </c>
      <c r="DC3181" s="10">
        <v>25</v>
      </c>
      <c r="DD3181" s="10">
        <v>38.1</v>
      </c>
      <c r="DE3181" s="10">
        <v>0.88166450837037202</v>
      </c>
      <c r="DF3181" s="10">
        <v>1.67850626124407</v>
      </c>
      <c r="DG3181" s="10">
        <v>0.86575586106273195</v>
      </c>
      <c r="DH3181" s="10">
        <v>29</v>
      </c>
      <c r="DI3181" s="10">
        <v>37.6</v>
      </c>
      <c r="DJ3181" s="10">
        <v>0.88874361864062201</v>
      </c>
      <c r="DK3181" s="10">
        <v>1.78898721604583</v>
      </c>
      <c r="DL3181" s="10">
        <v>0.92398240828740796</v>
      </c>
      <c r="DM3181" s="10">
        <v>31</v>
      </c>
      <c r="DN3181" s="10">
        <v>37.5</v>
      </c>
      <c r="DO3181" s="10">
        <v>0.88849225871901805</v>
      </c>
    </row>
    <row r="3182" spans="103:119" x14ac:dyDescent="0.25">
      <c r="CY3182" s="10">
        <v>3155</v>
      </c>
      <c r="CZ3182" s="10" t="s">
        <v>11</v>
      </c>
    </row>
    <row r="3183" spans="103:119" x14ac:dyDescent="0.25">
      <c r="CY3183" s="10">
        <v>3156</v>
      </c>
      <c r="CZ3183" s="10" t="s">
        <v>304</v>
      </c>
      <c r="DA3183" s="10">
        <v>0.47054751031055198</v>
      </c>
      <c r="DB3183" s="10">
        <v>0.149197991074077</v>
      </c>
      <c r="DC3183" s="10">
        <v>25</v>
      </c>
      <c r="DD3183" s="10">
        <v>11.4</v>
      </c>
      <c r="DE3183" s="10">
        <v>0.95323063769931804</v>
      </c>
      <c r="DF3183" s="10">
        <v>0.45864913112429401</v>
      </c>
      <c r="DG3183" s="10">
        <v>0.11501293196388999</v>
      </c>
      <c r="DH3183" s="10">
        <v>26</v>
      </c>
      <c r="DI3183" s="10">
        <v>10.5</v>
      </c>
      <c r="DJ3183" s="10">
        <v>0.96996776307032595</v>
      </c>
      <c r="DK3183" s="10">
        <v>0.48439645901379302</v>
      </c>
      <c r="DL3183" s="10">
        <v>0.14054319796738199</v>
      </c>
      <c r="DM3183" s="10">
        <v>26</v>
      </c>
      <c r="DN3183" s="10">
        <v>11.2</v>
      </c>
      <c r="DO3183" s="10">
        <v>0.96039294644956996</v>
      </c>
    </row>
    <row r="3184" spans="103:119" x14ac:dyDescent="0.25">
      <c r="CY3184" s="10">
        <v>3157</v>
      </c>
      <c r="CZ3184" s="10" t="s">
        <v>288</v>
      </c>
      <c r="DA3184" s="10">
        <v>0.15642984083650799</v>
      </c>
      <c r="DB3184" s="10">
        <v>2.1955065380562501E-2</v>
      </c>
      <c r="DC3184" s="10">
        <v>8</v>
      </c>
      <c r="DD3184" s="10">
        <v>11.4</v>
      </c>
      <c r="DE3184" s="10">
        <v>0.99029397715184397</v>
      </c>
      <c r="DF3184" s="10">
        <v>0.144381273135362</v>
      </c>
      <c r="DG3184" s="10">
        <v>1.7945694965977099E-2</v>
      </c>
      <c r="DH3184" s="10">
        <v>8</v>
      </c>
      <c r="DI3184" s="10">
        <v>10.5</v>
      </c>
      <c r="DJ3184" s="10">
        <v>0.99236389179336104</v>
      </c>
      <c r="DK3184" s="10">
        <v>0.153702671255882</v>
      </c>
      <c r="DL3184" s="10">
        <v>2.1446884361285799E-2</v>
      </c>
      <c r="DM3184" s="10">
        <v>8</v>
      </c>
      <c r="DN3184" s="10">
        <v>11.2</v>
      </c>
      <c r="DO3184" s="10">
        <v>0.99040489536548904</v>
      </c>
    </row>
    <row r="3185" spans="103:119" x14ac:dyDescent="0.25">
      <c r="CY3185" s="10">
        <v>3158</v>
      </c>
      <c r="CZ3185" s="10" t="s">
        <v>289</v>
      </c>
      <c r="DA3185" s="10">
        <v>0.42906528868475302</v>
      </c>
      <c r="DB3185" s="10">
        <v>0.14882707430393599</v>
      </c>
      <c r="DC3185" s="10">
        <v>23</v>
      </c>
      <c r="DD3185" s="10">
        <v>11.4</v>
      </c>
      <c r="DE3185" s="10">
        <v>0.94477864196059003</v>
      </c>
      <c r="DF3185" s="10">
        <v>0.46987927883847402</v>
      </c>
      <c r="DG3185" s="10">
        <v>0.14258405702684701</v>
      </c>
      <c r="DH3185" s="10">
        <v>27</v>
      </c>
      <c r="DI3185" s="10">
        <v>10.5</v>
      </c>
      <c r="DJ3185" s="10">
        <v>0.95691332671612095</v>
      </c>
      <c r="DK3185" s="10">
        <v>0.44640701746126199</v>
      </c>
      <c r="DL3185" s="10">
        <v>0.132216091158909</v>
      </c>
      <c r="DM3185" s="10">
        <v>24</v>
      </c>
      <c r="DN3185" s="10">
        <v>11.2</v>
      </c>
      <c r="DO3185" s="10">
        <v>0.95882891257216296</v>
      </c>
    </row>
    <row r="3186" spans="103:119" x14ac:dyDescent="0.25">
      <c r="CY3186" s="10">
        <v>3159</v>
      </c>
      <c r="CZ3186" s="10" t="s">
        <v>290</v>
      </c>
      <c r="DA3186" s="10">
        <v>0.29908154431337303</v>
      </c>
      <c r="DB3186" s="10">
        <v>0.101781677384132</v>
      </c>
      <c r="DC3186" s="10">
        <v>16</v>
      </c>
      <c r="DD3186" s="10">
        <v>11.4</v>
      </c>
      <c r="DE3186" s="10">
        <v>0.94668207302069696</v>
      </c>
      <c r="DF3186" s="10">
        <v>0.35649975696139902</v>
      </c>
      <c r="DG3186" s="10">
        <v>7.2165942704736696E-2</v>
      </c>
      <c r="DH3186" s="10">
        <v>20</v>
      </c>
      <c r="DI3186" s="10">
        <v>10.5</v>
      </c>
      <c r="DJ3186" s="10">
        <v>0.98012014594142804</v>
      </c>
      <c r="DK3186" s="10">
        <v>0.398589377844768</v>
      </c>
      <c r="DL3186" s="10">
        <v>8.41642909393336E-2</v>
      </c>
      <c r="DM3186" s="10">
        <v>21</v>
      </c>
      <c r="DN3186" s="10">
        <v>11.2</v>
      </c>
      <c r="DO3186" s="10">
        <v>0.97842552973980501</v>
      </c>
    </row>
    <row r="3187" spans="103:119" x14ac:dyDescent="0.25">
      <c r="CY3187" s="10">
        <v>3160</v>
      </c>
      <c r="CZ3187" s="10" t="s">
        <v>306</v>
      </c>
      <c r="DA3187" s="10">
        <v>0.167115189238391</v>
      </c>
      <c r="DB3187" s="10">
        <v>0.13873713823564501</v>
      </c>
      <c r="DC3187" s="10">
        <v>11</v>
      </c>
      <c r="DD3187" s="10">
        <v>11.4</v>
      </c>
      <c r="DE3187" s="10">
        <v>0.76940988430989199</v>
      </c>
      <c r="DF3187" s="10">
        <v>0.219086902594262</v>
      </c>
      <c r="DG3187" s="10">
        <v>0.129722508115024</v>
      </c>
      <c r="DH3187" s="10">
        <v>14</v>
      </c>
      <c r="DI3187" s="10">
        <v>10.5</v>
      </c>
      <c r="DJ3187" s="10">
        <v>0.86047538903890097</v>
      </c>
      <c r="DK3187" s="10">
        <v>0.29313093821868902</v>
      </c>
      <c r="DL3187" s="10">
        <v>0.151098421762211</v>
      </c>
      <c r="DM3187" s="10">
        <v>17</v>
      </c>
      <c r="DN3187" s="10">
        <v>11.2</v>
      </c>
      <c r="DO3187" s="10">
        <v>0.88886148155655398</v>
      </c>
    </row>
    <row r="3188" spans="103:119" x14ac:dyDescent="0.25">
      <c r="CY3188" s="10">
        <v>3161</v>
      </c>
      <c r="CZ3188" s="10" t="s">
        <v>291</v>
      </c>
    </row>
    <row r="3189" spans="103:119" x14ac:dyDescent="0.25">
      <c r="CY3189" s="10">
        <v>3162</v>
      </c>
      <c r="CZ3189" s="10" t="s">
        <v>307</v>
      </c>
      <c r="DA3189" s="10">
        <v>0.13625788978879899</v>
      </c>
      <c r="DB3189" s="10">
        <v>2.31928323044765E-2</v>
      </c>
      <c r="DC3189" s="10">
        <v>7</v>
      </c>
      <c r="DD3189" s="10">
        <v>11.4</v>
      </c>
      <c r="DE3189" s="10">
        <v>0.98582116978412704</v>
      </c>
      <c r="DF3189" s="10">
        <v>0.12545472371369101</v>
      </c>
      <c r="DG3189" s="10">
        <v>2.1630124778222602E-2</v>
      </c>
      <c r="DH3189" s="10">
        <v>7</v>
      </c>
      <c r="DI3189" s="10">
        <v>10.5</v>
      </c>
      <c r="DJ3189" s="10">
        <v>0.985460115744348</v>
      </c>
      <c r="DK3189" s="10">
        <v>0.15318503376902901</v>
      </c>
      <c r="DL3189" s="10">
        <v>2.4876202065055902E-2</v>
      </c>
      <c r="DM3189" s="10">
        <v>8</v>
      </c>
      <c r="DN3189" s="10">
        <v>11.2</v>
      </c>
      <c r="DO3189" s="10">
        <v>0.987069425026459</v>
      </c>
    </row>
    <row r="3190" spans="103:119" x14ac:dyDescent="0.25">
      <c r="CY3190" s="10">
        <v>3163</v>
      </c>
      <c r="CZ3190" s="10" t="s">
        <v>704</v>
      </c>
      <c r="DA3190" s="10">
        <v>1.12545543784372</v>
      </c>
      <c r="DB3190" s="10">
        <v>0.55147316454342299</v>
      </c>
      <c r="DC3190" s="10">
        <v>19.100000000000001</v>
      </c>
      <c r="DD3190" s="10">
        <v>37.799999999999997</v>
      </c>
      <c r="DE3190" s="10">
        <v>0.9</v>
      </c>
      <c r="DF3190" s="10">
        <v>1.5140289121661401</v>
      </c>
      <c r="DG3190" s="10">
        <v>0.74187416696140895</v>
      </c>
      <c r="DH3190" s="10">
        <v>25.9</v>
      </c>
      <c r="DI3190" s="10">
        <v>37.5</v>
      </c>
      <c r="DJ3190" s="10">
        <v>0.9</v>
      </c>
      <c r="DK3190" s="10">
        <v>1.49384186000393</v>
      </c>
      <c r="DL3190" s="10">
        <v>0.73198251140192605</v>
      </c>
      <c r="DM3190" s="10">
        <v>25.9</v>
      </c>
      <c r="DN3190" s="10">
        <v>37</v>
      </c>
      <c r="DO3190" s="10">
        <v>0.9</v>
      </c>
    </row>
    <row r="3191" spans="103:119" x14ac:dyDescent="0.25">
      <c r="CY3191" s="10">
        <v>3164</v>
      </c>
      <c r="CZ3191" s="10" t="s">
        <v>705</v>
      </c>
      <c r="DA3191" s="10">
        <v>5.3031931626143898E-2</v>
      </c>
      <c r="DB3191" s="10">
        <v>2.59856464968105E-2</v>
      </c>
      <c r="DC3191" s="10">
        <v>0.9</v>
      </c>
      <c r="DD3191" s="10">
        <v>37.799999999999997</v>
      </c>
      <c r="DE3191" s="10">
        <v>0.9</v>
      </c>
      <c r="DF3191" s="10">
        <v>7.5993729182084496E-2</v>
      </c>
      <c r="DG3191" s="10">
        <v>3.7236927299221401E-2</v>
      </c>
      <c r="DH3191" s="10">
        <v>1.3</v>
      </c>
      <c r="DI3191" s="10">
        <v>37.5</v>
      </c>
      <c r="DJ3191" s="10">
        <v>0.9</v>
      </c>
      <c r="DK3191" s="10">
        <v>8.6515937838065396E-2</v>
      </c>
      <c r="DL3191" s="10">
        <v>4.2392809540651999E-2</v>
      </c>
      <c r="DM3191" s="10">
        <v>1.5</v>
      </c>
      <c r="DN3191" s="10">
        <v>37</v>
      </c>
      <c r="DO3191" s="10">
        <v>0.9</v>
      </c>
    </row>
    <row r="3192" spans="103:119" x14ac:dyDescent="0.25">
      <c r="CY3192" s="10">
        <v>3165</v>
      </c>
      <c r="CZ3192" s="10" t="s">
        <v>706</v>
      </c>
      <c r="DA3192" s="10">
        <v>0.47139494778794599</v>
      </c>
      <c r="DB3192" s="10">
        <v>0.23098352441609399</v>
      </c>
      <c r="DC3192" s="10">
        <v>8</v>
      </c>
      <c r="DD3192" s="10">
        <v>37.799999999999997</v>
      </c>
      <c r="DE3192" s="10">
        <v>0.9</v>
      </c>
      <c r="DF3192" s="10">
        <v>0.55533879017677101</v>
      </c>
      <c r="DG3192" s="10">
        <v>0.27211600718661799</v>
      </c>
      <c r="DH3192" s="10">
        <v>9.5</v>
      </c>
      <c r="DI3192" s="10">
        <v>37.5</v>
      </c>
      <c r="DJ3192" s="10">
        <v>0.9</v>
      </c>
      <c r="DK3192" s="10">
        <v>0.55946973135282296</v>
      </c>
      <c r="DL3192" s="10">
        <v>0.27414016836288302</v>
      </c>
      <c r="DM3192" s="10">
        <v>9.6999999999999993</v>
      </c>
      <c r="DN3192" s="10">
        <v>37</v>
      </c>
      <c r="DO3192" s="10">
        <v>0.9</v>
      </c>
    </row>
    <row r="3193" spans="103:119" x14ac:dyDescent="0.25">
      <c r="CY3193" s="10">
        <v>3166</v>
      </c>
      <c r="CZ3193" s="10" t="s">
        <v>707</v>
      </c>
      <c r="DA3193" s="10">
        <v>0.748339479613364</v>
      </c>
      <c r="DB3193" s="10">
        <v>0.36668634501054798</v>
      </c>
      <c r="DC3193" s="10">
        <v>12.7</v>
      </c>
      <c r="DD3193" s="10">
        <v>37.799999999999997</v>
      </c>
      <c r="DE3193" s="10">
        <v>0.9</v>
      </c>
      <c r="DF3193" s="10">
        <v>0.80085699214966</v>
      </c>
      <c r="DG3193" s="10">
        <v>0.39241992615333299</v>
      </c>
      <c r="DH3193" s="10">
        <v>13.7</v>
      </c>
      <c r="DI3193" s="10">
        <v>37.5</v>
      </c>
      <c r="DJ3193" s="10">
        <v>0.9</v>
      </c>
      <c r="DK3193" s="10">
        <v>0.80748208648861097</v>
      </c>
      <c r="DL3193" s="10">
        <v>0.39566622237941901</v>
      </c>
      <c r="DM3193" s="10">
        <v>14</v>
      </c>
      <c r="DN3193" s="10">
        <v>37</v>
      </c>
      <c r="DO3193" s="10">
        <v>0.9</v>
      </c>
    </row>
    <row r="3194" spans="103:119" x14ac:dyDescent="0.25">
      <c r="CY3194" s="10">
        <v>3167</v>
      </c>
      <c r="CZ3194" s="10" t="s">
        <v>10</v>
      </c>
    </row>
    <row r="3195" spans="103:119" x14ac:dyDescent="0.25">
      <c r="CY3195" s="10">
        <v>3168</v>
      </c>
      <c r="CZ3195" s="10" t="s">
        <v>11</v>
      </c>
      <c r="DA3195" s="10">
        <v>2.6</v>
      </c>
      <c r="DB3195" s="10">
        <v>0.55000000000000004</v>
      </c>
      <c r="DC3195" s="10">
        <v>149.4</v>
      </c>
      <c r="DD3195" s="10">
        <v>10.199999999999999</v>
      </c>
      <c r="DE3195" s="10">
        <v>0.97812509289739302</v>
      </c>
      <c r="DF3195" s="10">
        <v>3.2</v>
      </c>
      <c r="DG3195" s="10">
        <v>0.5</v>
      </c>
      <c r="DH3195" s="10">
        <v>181.1</v>
      </c>
      <c r="DI3195" s="10">
        <v>10.199999999999999</v>
      </c>
      <c r="DJ3195" s="10">
        <v>0.97892178863637402</v>
      </c>
      <c r="DK3195" s="10">
        <v>3.2</v>
      </c>
      <c r="DL3195" s="10">
        <v>0.52</v>
      </c>
      <c r="DM3195" s="10">
        <v>178.5</v>
      </c>
      <c r="DN3195" s="10">
        <v>10.199999999999999</v>
      </c>
      <c r="DO3195" s="10">
        <v>0.983754816103938</v>
      </c>
    </row>
    <row r="3196" spans="103:119" x14ac:dyDescent="0.25">
      <c r="CY3196" s="10">
        <v>3169</v>
      </c>
      <c r="CZ3196" s="10" t="s">
        <v>285</v>
      </c>
      <c r="DD3196" s="10">
        <v>10.199999999999999</v>
      </c>
      <c r="DE3196" s="10">
        <v>0.93</v>
      </c>
      <c r="DI3196" s="10">
        <v>10.199999999999999</v>
      </c>
      <c r="DJ3196" s="10">
        <v>0.93</v>
      </c>
      <c r="DN3196" s="10">
        <v>10.199999999999999</v>
      </c>
      <c r="DO3196" s="10">
        <v>0.93</v>
      </c>
    </row>
    <row r="3197" spans="103:119" x14ac:dyDescent="0.25">
      <c r="CY3197" s="10">
        <v>3170</v>
      </c>
      <c r="CZ3197" s="10" t="s">
        <v>304</v>
      </c>
      <c r="DD3197" s="10">
        <v>10.199999999999999</v>
      </c>
      <c r="DE3197" s="10">
        <v>0.93</v>
      </c>
      <c r="DI3197" s="10">
        <v>10.199999999999999</v>
      </c>
      <c r="DJ3197" s="10">
        <v>0.93</v>
      </c>
      <c r="DN3197" s="10">
        <v>10.199999999999999</v>
      </c>
      <c r="DO3197" s="10">
        <v>0.93</v>
      </c>
    </row>
    <row r="3198" spans="103:119" x14ac:dyDescent="0.25">
      <c r="CY3198" s="10">
        <v>3171</v>
      </c>
      <c r="CZ3198" s="10" t="s">
        <v>305</v>
      </c>
      <c r="DA3198" s="10">
        <v>2.2472275053216501E-3</v>
      </c>
      <c r="DB3198" s="10">
        <v>3.5955640085146398E-3</v>
      </c>
      <c r="DC3198" s="10">
        <v>0.24</v>
      </c>
      <c r="DD3198" s="10">
        <v>10.199999999999999</v>
      </c>
      <c r="DE3198" s="10">
        <v>0.52999894000318004</v>
      </c>
      <c r="DF3198" s="10">
        <v>2.18149306668621E-3</v>
      </c>
      <c r="DG3198" s="10">
        <v>3.63582177781036E-3</v>
      </c>
      <c r="DH3198" s="10">
        <v>0.24</v>
      </c>
      <c r="DI3198" s="10">
        <v>10.199999999999999</v>
      </c>
      <c r="DJ3198" s="10">
        <v>0.51449575542752701</v>
      </c>
      <c r="DK3198" s="10">
        <v>2.4499607532178298E-3</v>
      </c>
      <c r="DL3198" s="10">
        <v>3.6749411298267502E-3</v>
      </c>
      <c r="DM3198" s="10">
        <v>0.25</v>
      </c>
      <c r="DN3198" s="10">
        <v>10.199999999999999</v>
      </c>
      <c r="DO3198" s="10">
        <v>0.55470019622522904</v>
      </c>
    </row>
    <row r="3199" spans="103:119" x14ac:dyDescent="0.25">
      <c r="CY3199" s="10">
        <v>3172</v>
      </c>
      <c r="CZ3199" s="10" t="s">
        <v>315</v>
      </c>
      <c r="DA3199" s="10">
        <v>0.42540085786871201</v>
      </c>
      <c r="DB3199" s="10">
        <v>6.9698445639506695E-2</v>
      </c>
      <c r="DC3199" s="10">
        <v>24.4</v>
      </c>
      <c r="DD3199" s="10">
        <v>10.199999999999999</v>
      </c>
      <c r="DE3199" s="10">
        <v>0.98684225250722801</v>
      </c>
      <c r="DF3199" s="10">
        <v>0.56884825502923897</v>
      </c>
      <c r="DG3199" s="10">
        <v>0.11938790537650699</v>
      </c>
      <c r="DH3199" s="10">
        <v>32.9</v>
      </c>
      <c r="DI3199" s="10">
        <v>10.199999999999999</v>
      </c>
      <c r="DJ3199" s="10">
        <v>0.97867779119488696</v>
      </c>
      <c r="DK3199" s="10">
        <v>0.52667373469006795</v>
      </c>
      <c r="DL3199" s="10">
        <v>8.5327029642525198E-2</v>
      </c>
      <c r="DM3199" s="10">
        <v>30.2</v>
      </c>
      <c r="DN3199" s="10">
        <v>10.199999999999999</v>
      </c>
      <c r="DO3199" s="10">
        <v>0.98712901733026903</v>
      </c>
    </row>
    <row r="3200" spans="103:119" x14ac:dyDescent="0.25">
      <c r="CY3200" s="10">
        <v>3173</v>
      </c>
      <c r="CZ3200" s="10" t="s">
        <v>290</v>
      </c>
      <c r="DA3200" s="10">
        <v>0.342791392564049</v>
      </c>
      <c r="DB3200" s="10">
        <v>4.8970198937721303E-2</v>
      </c>
      <c r="DC3200" s="10">
        <v>19.600000000000001</v>
      </c>
      <c r="DD3200" s="10">
        <v>10.199999999999999</v>
      </c>
      <c r="DE3200" s="10">
        <v>0.98994949366116702</v>
      </c>
      <c r="DF3200" s="10">
        <v>0.39973994831055898</v>
      </c>
      <c r="DG3200" s="10">
        <v>4.9602767308609498E-2</v>
      </c>
      <c r="DH3200" s="10">
        <v>22.8</v>
      </c>
      <c r="DI3200" s="10">
        <v>10.199999999999999</v>
      </c>
      <c r="DJ3200" s="10">
        <v>0.99238891796933304</v>
      </c>
      <c r="DK3200" s="10">
        <v>0.33424930296523397</v>
      </c>
      <c r="DL3200" s="10">
        <v>4.6280672718263E-2</v>
      </c>
      <c r="DM3200" s="10">
        <v>19.100000000000001</v>
      </c>
      <c r="DN3200" s="10">
        <v>10.199999999999999</v>
      </c>
      <c r="DO3200" s="10">
        <v>0.99054986676636303</v>
      </c>
    </row>
    <row r="3201" spans="103:119" x14ac:dyDescent="0.25">
      <c r="CY3201" s="10">
        <v>3174</v>
      </c>
      <c r="CZ3201" s="10" t="s">
        <v>291</v>
      </c>
      <c r="DA3201" s="10">
        <v>0.90011645047367905</v>
      </c>
      <c r="DB3201" s="10">
        <v>0.20863626335482699</v>
      </c>
      <c r="DC3201" s="10">
        <v>52.3</v>
      </c>
      <c r="DD3201" s="10">
        <v>10.199999999999999</v>
      </c>
      <c r="DE3201" s="10">
        <v>0.97417327444042501</v>
      </c>
      <c r="DF3201" s="10">
        <v>1.01459890336692</v>
      </c>
      <c r="DG3201" s="10">
        <v>0.23891166837691999</v>
      </c>
      <c r="DH3201" s="10">
        <v>59</v>
      </c>
      <c r="DI3201" s="10">
        <v>10.199999999999999</v>
      </c>
      <c r="DJ3201" s="10">
        <v>0.97337811561713306</v>
      </c>
      <c r="DK3201" s="10">
        <v>1.06471634473711</v>
      </c>
      <c r="DL3201" s="10">
        <v>0.21655247689568399</v>
      </c>
      <c r="DM3201" s="10">
        <v>61.5</v>
      </c>
      <c r="DN3201" s="10">
        <v>10.199999999999999</v>
      </c>
      <c r="DO3201" s="10">
        <v>0.97993666227413201</v>
      </c>
    </row>
    <row r="3202" spans="103:119" x14ac:dyDescent="0.25">
      <c r="CY3202" s="10">
        <v>3175</v>
      </c>
      <c r="CZ3202" s="10" t="s">
        <v>292</v>
      </c>
      <c r="DA3202" s="10">
        <v>0.85250909200976799</v>
      </c>
      <c r="DB3202" s="10">
        <v>0.186851307837758</v>
      </c>
      <c r="DC3202" s="10">
        <v>49.4</v>
      </c>
      <c r="DD3202" s="10">
        <v>10.199999999999999</v>
      </c>
      <c r="DE3202" s="10">
        <v>0.97681264141947099</v>
      </c>
      <c r="DF3202" s="10">
        <v>1.08518730694692</v>
      </c>
      <c r="DG3202" s="10">
        <v>0.22226727973611601</v>
      </c>
      <c r="DH3202" s="10">
        <v>62.7</v>
      </c>
      <c r="DI3202" s="10">
        <v>10.199999999999999</v>
      </c>
      <c r="DJ3202" s="10">
        <v>0.97966223189631396</v>
      </c>
      <c r="DK3202" s="10">
        <v>1.10994684038827</v>
      </c>
      <c r="DL3202" s="10">
        <v>0.206081335186096</v>
      </c>
      <c r="DM3202" s="10">
        <v>63.9</v>
      </c>
      <c r="DN3202" s="10">
        <v>10.199999999999999</v>
      </c>
      <c r="DO3202" s="10">
        <v>0.98319694848621497</v>
      </c>
    </row>
    <row r="3203" spans="103:119" x14ac:dyDescent="0.25">
      <c r="CY3203" s="10">
        <v>3176</v>
      </c>
      <c r="CZ3203" s="10" t="s">
        <v>10</v>
      </c>
    </row>
    <row r="3204" spans="103:119" x14ac:dyDescent="0.25">
      <c r="CY3204" s="10">
        <v>3177</v>
      </c>
      <c r="CZ3204" s="10" t="s">
        <v>287</v>
      </c>
      <c r="DA3204" s="10">
        <v>0.10021864546039801</v>
      </c>
      <c r="DB3204" s="10">
        <v>7.8504605610645095E-2</v>
      </c>
      <c r="DC3204" s="10">
        <v>7</v>
      </c>
      <c r="DD3204" s="10">
        <v>10.5</v>
      </c>
      <c r="DE3204" s="10">
        <v>0.78722805352898895</v>
      </c>
      <c r="DF3204" s="10">
        <v>0.108560527007233</v>
      </c>
      <c r="DG3204" s="10">
        <v>6.6493322791930196E-2</v>
      </c>
      <c r="DH3204" s="10">
        <v>7</v>
      </c>
      <c r="DI3204" s="10">
        <v>10.5</v>
      </c>
      <c r="DJ3204" s="10">
        <v>0.85275441484345105</v>
      </c>
      <c r="DK3204" s="10">
        <v>0.14138229510046699</v>
      </c>
      <c r="DL3204" s="10">
        <v>8.2473005475272407E-2</v>
      </c>
      <c r="DM3204" s="10">
        <v>9</v>
      </c>
      <c r="DN3204" s="10">
        <v>10.5</v>
      </c>
      <c r="DO3204" s="10">
        <v>0.86377890089843401</v>
      </c>
    </row>
    <row r="3205" spans="103:119" x14ac:dyDescent="0.25">
      <c r="CY3205" s="10">
        <v>3178</v>
      </c>
      <c r="CZ3205" s="10" t="s">
        <v>305</v>
      </c>
      <c r="DA3205" s="10">
        <v>0.19281221527030701</v>
      </c>
      <c r="DB3205" s="10">
        <v>5.3331038266255099E-2</v>
      </c>
      <c r="DC3205" s="10">
        <v>11</v>
      </c>
      <c r="DD3205" s="10">
        <v>10.5</v>
      </c>
      <c r="DE3205" s="10">
        <v>0.96381112025419802</v>
      </c>
      <c r="DF3205" s="10">
        <v>0.23111839810099799</v>
      </c>
      <c r="DG3205" s="10">
        <v>4.98099995907322E-2</v>
      </c>
      <c r="DH3205" s="10">
        <v>13</v>
      </c>
      <c r="DI3205" s="10">
        <v>10.5</v>
      </c>
      <c r="DJ3205" s="10">
        <v>0.97755508687389103</v>
      </c>
      <c r="DK3205" s="10">
        <v>0.17654183081366401</v>
      </c>
      <c r="DL3205" s="10">
        <v>4.3680452984824099E-2</v>
      </c>
      <c r="DM3205" s="10">
        <v>10</v>
      </c>
      <c r="DN3205" s="10">
        <v>10.5</v>
      </c>
      <c r="DO3205" s="10">
        <v>0.97072831946189098</v>
      </c>
    </row>
    <row r="3206" spans="103:119" x14ac:dyDescent="0.25">
      <c r="CY3206" s="10">
        <v>3179</v>
      </c>
      <c r="CZ3206" s="10" t="s">
        <v>315</v>
      </c>
      <c r="DA3206" s="10">
        <v>1.7833363287777401E-2</v>
      </c>
      <c r="DB3206" s="10">
        <v>3.56667265755548E-3</v>
      </c>
      <c r="DC3206" s="10">
        <v>1</v>
      </c>
      <c r="DD3206" s="10">
        <v>10.5</v>
      </c>
      <c r="DE3206" s="10">
        <v>0.98058067569092</v>
      </c>
      <c r="DF3206" s="10">
        <v>1.7833363287777401E-2</v>
      </c>
      <c r="DG3206" s="10">
        <v>3.56667265755548E-3</v>
      </c>
      <c r="DH3206" s="10">
        <v>1</v>
      </c>
      <c r="DI3206" s="10">
        <v>10.5</v>
      </c>
      <c r="DJ3206" s="10">
        <v>0.98058067569092</v>
      </c>
      <c r="DK3206" s="10">
        <v>1.7865333226420099E-2</v>
      </c>
      <c r="DL3206" s="10">
        <v>3.4029206145562E-3</v>
      </c>
      <c r="DM3206" s="10">
        <v>1</v>
      </c>
      <c r="DN3206" s="10">
        <v>10.5</v>
      </c>
      <c r="DO3206" s="10">
        <v>0.98233856642247497</v>
      </c>
    </row>
    <row r="3207" spans="103:119" x14ac:dyDescent="0.25">
      <c r="CY3207" s="10">
        <v>3180</v>
      </c>
    </row>
    <row r="3208" spans="103:119" x14ac:dyDescent="0.25">
      <c r="CY3208" s="10">
        <v>3181</v>
      </c>
    </row>
    <row r="3209" spans="103:119" x14ac:dyDescent="0.25">
      <c r="CY3209" s="10">
        <v>3348</v>
      </c>
      <c r="CZ3209" s="10">
        <v>1</v>
      </c>
    </row>
    <row r="3210" spans="103:119" x14ac:dyDescent="0.25">
      <c r="CY3210" s="10">
        <v>3349</v>
      </c>
      <c r="CZ3210" s="10">
        <v>2</v>
      </c>
    </row>
    <row r="3211" spans="103:119" x14ac:dyDescent="0.25">
      <c r="CY3211" s="10">
        <v>3350</v>
      </c>
      <c r="CZ3211" s="10">
        <v>4</v>
      </c>
    </row>
    <row r="3212" spans="103:119" x14ac:dyDescent="0.25">
      <c r="CY3212" s="10">
        <v>3329</v>
      </c>
      <c r="CZ3212" s="10" t="s">
        <v>990</v>
      </c>
    </row>
    <row r="3213" spans="103:119" x14ac:dyDescent="0.25">
      <c r="CY3213" s="10">
        <v>3330</v>
      </c>
    </row>
    <row r="3214" spans="103:119" x14ac:dyDescent="0.25">
      <c r="CY3214" s="10">
        <v>3331</v>
      </c>
      <c r="CZ3214" s="10">
        <v>7</v>
      </c>
    </row>
    <row r="3215" spans="103:119" x14ac:dyDescent="0.25">
      <c r="CY3215" s="10">
        <v>3332</v>
      </c>
      <c r="CZ3215" s="10">
        <v>3</v>
      </c>
    </row>
    <row r="3216" spans="103:119" x14ac:dyDescent="0.25">
      <c r="CY3216" s="10">
        <v>3333</v>
      </c>
      <c r="CZ3216" s="10">
        <v>4</v>
      </c>
    </row>
    <row r="3217" spans="103:104" x14ac:dyDescent="0.25">
      <c r="CY3217" s="10">
        <v>3334</v>
      </c>
      <c r="CZ3217" s="10">
        <v>2</v>
      </c>
    </row>
    <row r="3218" spans="103:104" x14ac:dyDescent="0.25">
      <c r="CY3218" s="10">
        <v>3335</v>
      </c>
      <c r="CZ3218" s="10">
        <v>6</v>
      </c>
    </row>
    <row r="3219" spans="103:104" x14ac:dyDescent="0.25">
      <c r="CY3219" s="10">
        <v>3336</v>
      </c>
      <c r="CZ3219" s="10">
        <v>17</v>
      </c>
    </row>
    <row r="3220" spans="103:104" x14ac:dyDescent="0.25">
      <c r="CY3220" s="10">
        <v>3337</v>
      </c>
    </row>
    <row r="3221" spans="103:104" x14ac:dyDescent="0.25">
      <c r="CY3221" s="10">
        <v>3338</v>
      </c>
    </row>
    <row r="3222" spans="103:104" x14ac:dyDescent="0.25">
      <c r="CY3222" s="10">
        <v>3339</v>
      </c>
      <c r="CZ3222" s="10" t="s">
        <v>991</v>
      </c>
    </row>
    <row r="3223" spans="103:104" x14ac:dyDescent="0.25">
      <c r="CY3223" s="10">
        <v>3340</v>
      </c>
      <c r="CZ3223" s="10" t="s">
        <v>991</v>
      </c>
    </row>
    <row r="3224" spans="103:104" x14ac:dyDescent="0.25">
      <c r="CY3224" s="10">
        <v>3341</v>
      </c>
      <c r="CZ3224" s="10" t="s">
        <v>991</v>
      </c>
    </row>
    <row r="3225" spans="103:104" x14ac:dyDescent="0.25">
      <c r="CY3225" s="10">
        <v>3342</v>
      </c>
      <c r="CZ3225" s="10">
        <v>12</v>
      </c>
    </row>
    <row r="3226" spans="103:104" x14ac:dyDescent="0.25">
      <c r="CY3226" s="10">
        <v>3343</v>
      </c>
      <c r="CZ3226" s="10">
        <v>16</v>
      </c>
    </row>
    <row r="3227" spans="103:104" x14ac:dyDescent="0.25">
      <c r="CY3227" s="10">
        <v>3344</v>
      </c>
      <c r="CZ3227" s="10">
        <v>11</v>
      </c>
    </row>
    <row r="3228" spans="103:104" x14ac:dyDescent="0.25">
      <c r="CY3228" s="10">
        <v>3345</v>
      </c>
      <c r="CZ3228" s="10">
        <v>1</v>
      </c>
    </row>
    <row r="3229" spans="103:104" x14ac:dyDescent="0.25">
      <c r="CY3229" s="10">
        <v>3357</v>
      </c>
      <c r="CZ3229" s="10">
        <v>4</v>
      </c>
    </row>
    <row r="3230" spans="103:104" x14ac:dyDescent="0.25">
      <c r="CY3230" s="10">
        <v>3358</v>
      </c>
      <c r="CZ3230" s="10">
        <v>5</v>
      </c>
    </row>
    <row r="3231" spans="103:104" x14ac:dyDescent="0.25">
      <c r="CY3231" s="10">
        <v>3346</v>
      </c>
      <c r="CZ3231" s="10">
        <v>6</v>
      </c>
    </row>
    <row r="3232" spans="103:104" x14ac:dyDescent="0.25">
      <c r="CY3232" s="10">
        <v>3347</v>
      </c>
      <c r="CZ3232" s="10">
        <v>7</v>
      </c>
    </row>
    <row r="3233" spans="103:104" x14ac:dyDescent="0.25">
      <c r="CY3233" s="10">
        <v>3352</v>
      </c>
      <c r="CZ3233" s="10">
        <v>3</v>
      </c>
    </row>
    <row r="3234" spans="103:104" x14ac:dyDescent="0.25">
      <c r="CY3234" s="10">
        <v>3353</v>
      </c>
      <c r="CZ3234" s="10">
        <v>4</v>
      </c>
    </row>
  </sheetData>
  <customSheetViews>
    <customSheetView guid="{28D96C37-87EE-4EEF-9323-0F2C30606728}" scale="85">
      <selection activeCell="AM22" sqref="AM22"/>
      <pageMargins left="0.7" right="0.7" top="0.75" bottom="0.75" header="0.3" footer="0.3"/>
    </customSheetView>
    <customSheetView guid="{824EEAD6-8F11-4EF8-9421-EEE432AD0A61}" scale="85">
      <selection activeCell="AM22" sqref="AM2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R237"/>
  <sheetViews>
    <sheetView workbookViewId="0">
      <selection activeCell="F36" sqref="F36"/>
    </sheetView>
  </sheetViews>
  <sheetFormatPr defaultRowHeight="15" x14ac:dyDescent="0.25"/>
  <cols>
    <col min="1" max="1" width="8.85546875" style="33" customWidth="1"/>
    <col min="2" max="2" width="9.140625" style="33" customWidth="1"/>
    <col min="3" max="3" width="22.5703125" style="33" customWidth="1"/>
    <col min="8" max="8" width="16.28515625" customWidth="1"/>
    <col min="10" max="10" width="12.7109375" customWidth="1"/>
    <col min="11" max="11" width="15" customWidth="1"/>
    <col min="12" max="12" width="15.42578125" customWidth="1"/>
    <col min="13" max="13" width="14.7109375" customWidth="1"/>
    <col min="14" max="14" width="12.28515625" customWidth="1"/>
    <col min="15" max="15" width="13.5703125" customWidth="1"/>
    <col min="16" max="16" width="39.7109375" customWidth="1"/>
  </cols>
  <sheetData>
    <row r="1" spans="1:14" ht="15.75" thickBot="1" x14ac:dyDescent="0.3">
      <c r="A1" s="31" t="s">
        <v>0</v>
      </c>
      <c r="B1" s="32" t="s">
        <v>1</v>
      </c>
      <c r="C1" s="32" t="s">
        <v>645</v>
      </c>
      <c r="L1" s="49"/>
      <c r="M1" s="50" t="s">
        <v>838</v>
      </c>
      <c r="N1" t="e">
        <f>SUMIFS(#REF!,#REF!,1,#REF!,"ф")</f>
        <v>#REF!</v>
      </c>
    </row>
    <row r="2" spans="1:14" x14ac:dyDescent="0.25">
      <c r="A2" s="11" t="s">
        <v>303</v>
      </c>
      <c r="B2" s="12" t="s">
        <v>302</v>
      </c>
      <c r="C2" s="12" t="s">
        <v>5</v>
      </c>
      <c r="H2" t="s">
        <v>824</v>
      </c>
      <c r="I2" t="e">
        <f>SUMIFS(#REF!,#REF!,Лист3!H2)</f>
        <v>#REF!</v>
      </c>
      <c r="L2" s="51" t="s">
        <v>839</v>
      </c>
      <c r="M2" s="52" t="e">
        <f>SUMIFS(#REF!,#REF!,1,#REF!,1)</f>
        <v>#REF!</v>
      </c>
    </row>
    <row r="3" spans="1:14" x14ac:dyDescent="0.25">
      <c r="A3" s="17" t="s">
        <v>303</v>
      </c>
      <c r="B3" s="18" t="s">
        <v>302</v>
      </c>
      <c r="C3" s="18" t="s">
        <v>13</v>
      </c>
      <c r="H3" t="s">
        <v>826</v>
      </c>
      <c r="I3" t="e">
        <f>SUMIFS(#REF!,#REF!,Лист3!H3)+1.5</f>
        <v>#REF!</v>
      </c>
      <c r="L3" s="51" t="s">
        <v>840</v>
      </c>
      <c r="M3" s="52" t="e">
        <f>SUMIFS(#REF!,#REF!,1,#REF!,1)</f>
        <v>#REF!</v>
      </c>
    </row>
    <row r="4" spans="1:14" x14ac:dyDescent="0.25">
      <c r="A4" s="17" t="s">
        <v>303</v>
      </c>
      <c r="B4" s="18" t="s">
        <v>302</v>
      </c>
      <c r="C4" s="18" t="s">
        <v>314</v>
      </c>
      <c r="H4" t="s">
        <v>827</v>
      </c>
      <c r="I4" t="e">
        <f>SUMIFS(#REF!,#REF!,Лист3!H4)</f>
        <v>#REF!</v>
      </c>
      <c r="L4" s="239" t="s">
        <v>844</v>
      </c>
      <c r="M4" s="52" t="e">
        <f>SUMIFS(#REF!,#REF!,1,#REF!,1,#REF!,1)</f>
        <v>#REF!</v>
      </c>
    </row>
    <row r="5" spans="1:14" x14ac:dyDescent="0.25">
      <c r="A5" s="17" t="s">
        <v>303</v>
      </c>
      <c r="B5" s="18" t="s">
        <v>302</v>
      </c>
      <c r="C5" s="18" t="s">
        <v>37</v>
      </c>
      <c r="H5" t="s">
        <v>828</v>
      </c>
      <c r="I5" t="e">
        <f>SUMIFS(#REF!,#REF!,Лист3!H5)</f>
        <v>#REF!</v>
      </c>
      <c r="L5" s="239"/>
      <c r="M5" s="52" t="e">
        <f>SUMIFS(#REF!,#REF!,1,#REF!,"вкл",#REF!,1)</f>
        <v>#REF!</v>
      </c>
    </row>
    <row r="6" spans="1:14" ht="15.75" thickBot="1" x14ac:dyDescent="0.3">
      <c r="A6" s="17" t="s">
        <v>303</v>
      </c>
      <c r="B6" s="18" t="s">
        <v>302</v>
      </c>
      <c r="C6" s="18" t="s">
        <v>41</v>
      </c>
      <c r="H6" t="s">
        <v>829</v>
      </c>
      <c r="I6" t="e">
        <f>SUMIFS(#REF!,#REF!,Лист3!H6)</f>
        <v>#REF!</v>
      </c>
      <c r="L6" s="53" t="s">
        <v>841</v>
      </c>
      <c r="M6" s="54" t="e">
        <f>SUM(M2:M3)</f>
        <v>#REF!</v>
      </c>
    </row>
    <row r="7" spans="1:14" ht="15.75" thickBot="1" x14ac:dyDescent="0.3">
      <c r="A7" s="17" t="s">
        <v>303</v>
      </c>
      <c r="B7" s="18" t="s">
        <v>302</v>
      </c>
      <c r="C7" s="18" t="s">
        <v>46</v>
      </c>
      <c r="H7" t="s">
        <v>830</v>
      </c>
      <c r="I7" t="e">
        <f>SUMIFS(#REF!,#REF!,Лист3!H7)</f>
        <v>#REF!</v>
      </c>
    </row>
    <row r="8" spans="1:14" x14ac:dyDescent="0.25">
      <c r="A8" s="17" t="s">
        <v>303</v>
      </c>
      <c r="B8" s="18" t="s">
        <v>302</v>
      </c>
      <c r="C8" s="18" t="s">
        <v>52</v>
      </c>
      <c r="K8" s="8" t="s">
        <v>845</v>
      </c>
      <c r="L8" s="55" t="s">
        <v>848</v>
      </c>
      <c r="M8" s="50" t="e">
        <f>SUMIFS(#REF!,#REF!,"ТРЭС",#REF!,1)</f>
        <v>#REF!</v>
      </c>
    </row>
    <row r="9" spans="1:14" ht="15.75" thickBot="1" x14ac:dyDescent="0.3">
      <c r="A9" s="17" t="s">
        <v>303</v>
      </c>
      <c r="B9" s="18" t="s">
        <v>302</v>
      </c>
      <c r="C9" s="18" t="s">
        <v>57</v>
      </c>
      <c r="D9" s="7"/>
      <c r="K9" s="9"/>
      <c r="L9" s="56" t="s">
        <v>840</v>
      </c>
      <c r="M9" s="54"/>
    </row>
    <row r="10" spans="1:14" x14ac:dyDescent="0.25">
      <c r="A10" s="17" t="s">
        <v>303</v>
      </c>
      <c r="B10" s="18" t="s">
        <v>302</v>
      </c>
      <c r="C10" s="18" t="s">
        <v>61</v>
      </c>
      <c r="K10" s="8" t="s">
        <v>846</v>
      </c>
      <c r="L10" s="55" t="s">
        <v>848</v>
      </c>
      <c r="M10" s="50" t="e">
        <f>SUMIFS(#REF!,#REF!,"КРЭС",#REF!,1)</f>
        <v>#REF!</v>
      </c>
    </row>
    <row r="11" spans="1:14" ht="15.75" thickBot="1" x14ac:dyDescent="0.3">
      <c r="A11" s="17" t="s">
        <v>303</v>
      </c>
      <c r="B11" s="18" t="s">
        <v>302</v>
      </c>
      <c r="C11" s="18" t="s">
        <v>64</v>
      </c>
      <c r="K11" s="9"/>
      <c r="L11" s="56" t="s">
        <v>840</v>
      </c>
      <c r="M11" s="54"/>
    </row>
    <row r="12" spans="1:14" x14ac:dyDescent="0.25">
      <c r="A12" s="17" t="s">
        <v>303</v>
      </c>
      <c r="B12" s="18" t="s">
        <v>302</v>
      </c>
      <c r="C12" s="18" t="s">
        <v>67</v>
      </c>
      <c r="K12" s="8" t="s">
        <v>847</v>
      </c>
      <c r="L12" s="55" t="s">
        <v>848</v>
      </c>
      <c r="M12" s="50" t="e">
        <f>SUMIFS(#REF!,#REF!,"МихРЭС",#REF!,1)</f>
        <v>#REF!</v>
      </c>
    </row>
    <row r="13" spans="1:14" ht="15.75" thickBot="1" x14ac:dyDescent="0.3">
      <c r="A13" s="17" t="s">
        <v>303</v>
      </c>
      <c r="B13" s="18" t="s">
        <v>302</v>
      </c>
      <c r="C13" s="18" t="s">
        <v>69</v>
      </c>
      <c r="D13" s="7"/>
      <c r="K13" s="9"/>
      <c r="L13" s="56" t="s">
        <v>840</v>
      </c>
      <c r="M13" s="54"/>
    </row>
    <row r="14" spans="1:14" x14ac:dyDescent="0.25">
      <c r="A14" s="17" t="s">
        <v>303</v>
      </c>
      <c r="B14" s="18" t="s">
        <v>302</v>
      </c>
      <c r="C14" s="18" t="s">
        <v>71</v>
      </c>
    </row>
    <row r="15" spans="1:14" x14ac:dyDescent="0.25">
      <c r="A15" s="17" t="s">
        <v>303</v>
      </c>
      <c r="B15" s="18" t="s">
        <v>302</v>
      </c>
      <c r="C15" s="18" t="s">
        <v>74</v>
      </c>
      <c r="M15" t="e">
        <f>M8+M10+M12</f>
        <v>#REF!</v>
      </c>
    </row>
    <row r="16" spans="1:14" ht="15.75" thickBot="1" x14ac:dyDescent="0.3">
      <c r="A16" s="17" t="s">
        <v>303</v>
      </c>
      <c r="B16" s="18" t="s">
        <v>302</v>
      </c>
      <c r="C16" s="18" t="s">
        <v>77</v>
      </c>
    </row>
    <row r="17" spans="1:18" x14ac:dyDescent="0.25">
      <c r="A17" s="17" t="s">
        <v>303</v>
      </c>
      <c r="B17" s="18" t="s">
        <v>302</v>
      </c>
      <c r="C17" s="18" t="s">
        <v>79</v>
      </c>
      <c r="L17" s="49"/>
      <c r="M17" s="50" t="s">
        <v>853</v>
      </c>
      <c r="O17" s="49"/>
      <c r="P17" s="50" t="s">
        <v>854</v>
      </c>
      <c r="R17" t="e">
        <f>109+P22</f>
        <v>#REF!</v>
      </c>
    </row>
    <row r="18" spans="1:18" x14ac:dyDescent="0.25">
      <c r="A18" s="17" t="s">
        <v>303</v>
      </c>
      <c r="B18" s="18" t="s">
        <v>302</v>
      </c>
      <c r="C18" s="18" t="s">
        <v>646</v>
      </c>
      <c r="D18" s="7"/>
      <c r="L18" s="51" t="s">
        <v>839</v>
      </c>
      <c r="M18" s="52" t="e">
        <f>SUMIFS(#REF!,#REF!,3,#REF!,1)</f>
        <v>#REF!</v>
      </c>
      <c r="O18" s="51" t="s">
        <v>839</v>
      </c>
      <c r="P18" s="52" t="e">
        <f>SUMIFS(#REF!,#REF!,2,#REF!,1)</f>
        <v>#REF!</v>
      </c>
      <c r="R18" t="e">
        <f>R17+P24+P25</f>
        <v>#REF!</v>
      </c>
    </row>
    <row r="19" spans="1:18" x14ac:dyDescent="0.25">
      <c r="A19" s="17" t="s">
        <v>303</v>
      </c>
      <c r="B19" s="18" t="s">
        <v>302</v>
      </c>
      <c r="C19" s="18" t="s">
        <v>383</v>
      </c>
      <c r="L19" s="51" t="s">
        <v>840</v>
      </c>
      <c r="M19" s="52" t="e">
        <f>SUMIFS(#REF!,#REF!,3,#REF!,1)</f>
        <v>#REF!</v>
      </c>
      <c r="O19" s="51" t="s">
        <v>840</v>
      </c>
      <c r="P19" s="52" t="e">
        <f>SUMIFS(#REF!,#REF!,2,#REF!,1)</f>
        <v>#REF!</v>
      </c>
    </row>
    <row r="20" spans="1:18" x14ac:dyDescent="0.25">
      <c r="A20" s="17" t="s">
        <v>303</v>
      </c>
      <c r="B20" s="18" t="s">
        <v>302</v>
      </c>
      <c r="C20" s="18" t="s">
        <v>87</v>
      </c>
      <c r="L20" s="239" t="s">
        <v>844</v>
      </c>
      <c r="M20" s="52" t="e">
        <f>SUMIFS(#REF!,#REF!,1,#REF!,1,#REF!,1)</f>
        <v>#REF!</v>
      </c>
      <c r="O20" s="239" t="s">
        <v>844</v>
      </c>
      <c r="P20" s="52" t="e">
        <f>SUMIFS(#REF!,#REF!,1,#REF!,1,#REF!,1)</f>
        <v>#REF!</v>
      </c>
    </row>
    <row r="21" spans="1:18" x14ac:dyDescent="0.25">
      <c r="A21" s="17" t="s">
        <v>303</v>
      </c>
      <c r="B21" s="18" t="s">
        <v>302</v>
      </c>
      <c r="C21" s="18" t="s">
        <v>84</v>
      </c>
      <c r="L21" s="239"/>
      <c r="M21" s="52" t="e">
        <f>SUMIFS(#REF!,#REF!,3,#REF!,"вкл",#REF!,1)</f>
        <v>#REF!</v>
      </c>
      <c r="O21" s="239"/>
      <c r="P21" s="52" t="e">
        <f>SUMIFS(#REF!,#REF!,3,#REF!,"вкл",#REF!,1)</f>
        <v>#REF!</v>
      </c>
    </row>
    <row r="22" spans="1:18" ht="15.75" thickBot="1" x14ac:dyDescent="0.3">
      <c r="A22" s="17" t="s">
        <v>303</v>
      </c>
      <c r="B22" s="18" t="s">
        <v>302</v>
      </c>
      <c r="C22" s="18" t="s">
        <v>90</v>
      </c>
      <c r="L22" s="53" t="s">
        <v>841</v>
      </c>
      <c r="M22" s="54" t="e">
        <f>SUM(M18:M19)</f>
        <v>#REF!</v>
      </c>
      <c r="O22" s="53" t="s">
        <v>841</v>
      </c>
      <c r="P22" s="54" t="e">
        <f>SUM(P18:P19)</f>
        <v>#REF!</v>
      </c>
    </row>
    <row r="23" spans="1:18" x14ac:dyDescent="0.25">
      <c r="A23" s="17" t="s">
        <v>303</v>
      </c>
      <c r="B23" s="18" t="s">
        <v>302</v>
      </c>
      <c r="C23" s="18" t="s">
        <v>55</v>
      </c>
    </row>
    <row r="24" spans="1:18" x14ac:dyDescent="0.25">
      <c r="A24" s="17" t="s">
        <v>303</v>
      </c>
      <c r="B24" s="18" t="s">
        <v>302</v>
      </c>
      <c r="C24" s="18" t="s">
        <v>94</v>
      </c>
      <c r="O24" t="s">
        <v>855</v>
      </c>
      <c r="P24">
        <v>5.22</v>
      </c>
    </row>
    <row r="25" spans="1:18" x14ac:dyDescent="0.25">
      <c r="A25" s="17" t="s">
        <v>303</v>
      </c>
      <c r="B25" s="18" t="s">
        <v>302</v>
      </c>
      <c r="C25" s="18" t="s">
        <v>98</v>
      </c>
      <c r="O25" t="s">
        <v>856</v>
      </c>
      <c r="P25">
        <v>14.3</v>
      </c>
    </row>
    <row r="26" spans="1:18" x14ac:dyDescent="0.25">
      <c r="A26" s="17" t="s">
        <v>303</v>
      </c>
      <c r="B26" s="18" t="s">
        <v>302</v>
      </c>
      <c r="C26" s="18" t="s">
        <v>105</v>
      </c>
    </row>
    <row r="27" spans="1:18" x14ac:dyDescent="0.25">
      <c r="A27" s="17" t="s">
        <v>303</v>
      </c>
      <c r="B27" s="18" t="s">
        <v>302</v>
      </c>
      <c r="C27" s="18" t="s">
        <v>104</v>
      </c>
    </row>
    <row r="28" spans="1:18" x14ac:dyDescent="0.25">
      <c r="A28" s="17" t="s">
        <v>303</v>
      </c>
      <c r="B28" s="18" t="s">
        <v>302</v>
      </c>
      <c r="C28" s="18" t="s">
        <v>109</v>
      </c>
    </row>
    <row r="29" spans="1:18" ht="15.75" thickBot="1" x14ac:dyDescent="0.3">
      <c r="A29" s="19" t="s">
        <v>303</v>
      </c>
      <c r="B29" s="20" t="s">
        <v>302</v>
      </c>
      <c r="C29" s="20" t="s">
        <v>117</v>
      </c>
    </row>
    <row r="30" spans="1:18" ht="15.75" thickBot="1" x14ac:dyDescent="0.3">
      <c r="A30" s="11" t="s">
        <v>303</v>
      </c>
      <c r="B30" s="12" t="s">
        <v>388</v>
      </c>
      <c r="C30" s="12" t="s">
        <v>180</v>
      </c>
    </row>
    <row r="31" spans="1:18" x14ac:dyDescent="0.25">
      <c r="A31" s="17" t="s">
        <v>303</v>
      </c>
      <c r="B31" s="18" t="s">
        <v>388</v>
      </c>
      <c r="C31" s="18" t="s">
        <v>183</v>
      </c>
      <c r="J31" s="240" t="s">
        <v>860</v>
      </c>
      <c r="K31" s="55"/>
      <c r="L31" s="61" t="s">
        <v>857</v>
      </c>
      <c r="M31" s="62" t="s">
        <v>858</v>
      </c>
      <c r="N31" s="61" t="s">
        <v>859</v>
      </c>
      <c r="O31" s="63" t="s">
        <v>841</v>
      </c>
    </row>
    <row r="32" spans="1:18" ht="15" customHeight="1" x14ac:dyDescent="0.25">
      <c r="A32" s="17" t="s">
        <v>303</v>
      </c>
      <c r="B32" s="18" t="s">
        <v>388</v>
      </c>
      <c r="C32" s="18" t="s">
        <v>186</v>
      </c>
      <c r="J32" s="241"/>
      <c r="K32" s="57" t="s">
        <v>839</v>
      </c>
      <c r="L32" s="59" t="e">
        <f>SUMIFS(#REF!,#REF!,1,#REF!,1,#REF!,L31)</f>
        <v>#REF!</v>
      </c>
      <c r="M32" s="59" t="e">
        <f>SUMIFS(#REF!,#REF!,1,#REF!,1,#REF!,M31)</f>
        <v>#REF!</v>
      </c>
      <c r="N32" s="59" t="e">
        <f>SUMIFS(#REF!,#REF!,1,#REF!,1,#REF!,N31)</f>
        <v>#REF!</v>
      </c>
      <c r="O32" s="64" t="e">
        <f>SUM(L32:N32)</f>
        <v>#REF!</v>
      </c>
    </row>
    <row r="33" spans="1:15" x14ac:dyDescent="0.25">
      <c r="A33" s="17" t="s">
        <v>303</v>
      </c>
      <c r="B33" s="18" t="s">
        <v>388</v>
      </c>
      <c r="C33" s="18" t="s">
        <v>189</v>
      </c>
      <c r="J33" s="241"/>
      <c r="K33" s="57" t="s">
        <v>840</v>
      </c>
      <c r="L33" s="59" t="e">
        <f>SUMIFS(#REF!,#REF!,1,#REF!,1,#REF!,L31)</f>
        <v>#REF!</v>
      </c>
      <c r="M33" s="59" t="e">
        <f>SUMIFS(#REF!,#REF!,1,#REF!,1,#REF!,M31)</f>
        <v>#REF!</v>
      </c>
      <c r="N33" s="59" t="e">
        <f>SUMIFS(#REF!,#REF!,1,#REF!,1,#REF!,N31)</f>
        <v>#REF!</v>
      </c>
      <c r="O33" s="64" t="e">
        <f>SUM(L33:N33)</f>
        <v>#REF!</v>
      </c>
    </row>
    <row r="34" spans="1:15" x14ac:dyDescent="0.25">
      <c r="A34" s="17" t="s">
        <v>303</v>
      </c>
      <c r="B34" s="18" t="s">
        <v>388</v>
      </c>
      <c r="C34" s="18" t="s">
        <v>190</v>
      </c>
      <c r="J34" s="241"/>
      <c r="K34" s="57" t="s">
        <v>844</v>
      </c>
      <c r="L34" s="60" t="e">
        <f>SUMIFS(#REF!,#REF!,1,#REF!,"вкл",#REF!,1,#REF!,L31)</f>
        <v>#REF!</v>
      </c>
      <c r="M34" s="60" t="e">
        <f>SUMIFS(#REF!,#REF!,1,#REF!,"вкл",#REF!,1,#REF!,M31)</f>
        <v>#REF!</v>
      </c>
      <c r="N34" s="60" t="e">
        <f>SUMIFS(#REF!,#REF!,1,#REF!,"вкл",#REF!,1,#REF!,N31)</f>
        <v>#REF!</v>
      </c>
      <c r="O34" s="64" t="e">
        <f>SUM(L34:N34)</f>
        <v>#REF!</v>
      </c>
    </row>
    <row r="35" spans="1:15" x14ac:dyDescent="0.25">
      <c r="A35" s="17" t="s">
        <v>303</v>
      </c>
      <c r="B35" s="18" t="s">
        <v>388</v>
      </c>
      <c r="C35" s="18" t="s">
        <v>191</v>
      </c>
      <c r="J35" s="241"/>
      <c r="K35" s="57" t="s">
        <v>841</v>
      </c>
      <c r="L35" s="59" t="e">
        <f>L32+L33-L34</f>
        <v>#REF!</v>
      </c>
      <c r="M35" s="59" t="e">
        <f>M32+M33-M34</f>
        <v>#REF!</v>
      </c>
      <c r="N35" s="59" t="e">
        <f>N32+N33-N34</f>
        <v>#REF!</v>
      </c>
      <c r="O35" s="65" t="e">
        <f>SUM(L35:N35)</f>
        <v>#REF!</v>
      </c>
    </row>
    <row r="36" spans="1:15" ht="15.75" thickBot="1" x14ac:dyDescent="0.3">
      <c r="A36" s="17" t="s">
        <v>303</v>
      </c>
      <c r="B36" s="18" t="s">
        <v>388</v>
      </c>
      <c r="C36" s="18" t="s">
        <v>194</v>
      </c>
      <c r="J36" s="242"/>
      <c r="K36" s="66" t="s">
        <v>861</v>
      </c>
      <c r="L36" s="67" t="e">
        <f>L35*100/$O35</f>
        <v>#REF!</v>
      </c>
      <c r="M36" s="67" t="e">
        <f>M35*100/$O35</f>
        <v>#REF!</v>
      </c>
      <c r="N36" s="67" t="e">
        <f>N35*100/$O35</f>
        <v>#REF!</v>
      </c>
      <c r="O36" s="68" t="e">
        <f>O35*100/$O35</f>
        <v>#REF!</v>
      </c>
    </row>
    <row r="37" spans="1:15" ht="15.75" thickBot="1" x14ac:dyDescent="0.3">
      <c r="A37" s="17" t="s">
        <v>303</v>
      </c>
      <c r="B37" s="18" t="s">
        <v>388</v>
      </c>
      <c r="C37" s="18" t="s">
        <v>195</v>
      </c>
    </row>
    <row r="38" spans="1:15" ht="15.75" customHeight="1" thickBot="1" x14ac:dyDescent="0.3">
      <c r="A38" s="19" t="s">
        <v>303</v>
      </c>
      <c r="B38" s="20" t="s">
        <v>388</v>
      </c>
      <c r="C38" s="20" t="s">
        <v>198</v>
      </c>
      <c r="J38" s="240" t="s">
        <v>862</v>
      </c>
      <c r="K38" s="55"/>
      <c r="L38" s="61" t="s">
        <v>857</v>
      </c>
      <c r="M38" s="62" t="s">
        <v>858</v>
      </c>
      <c r="N38" s="61" t="s">
        <v>859</v>
      </c>
      <c r="O38" s="63" t="s">
        <v>841</v>
      </c>
    </row>
    <row r="39" spans="1:15" x14ac:dyDescent="0.25">
      <c r="A39" s="11" t="s">
        <v>303</v>
      </c>
      <c r="B39" s="12" t="s">
        <v>386</v>
      </c>
      <c r="C39" s="12" t="s">
        <v>120</v>
      </c>
      <c r="J39" s="241"/>
      <c r="K39" s="57" t="s">
        <v>839</v>
      </c>
      <c r="L39" s="59" t="e">
        <f>SUMIFS(#REF!,#REF!,2,#REF!,1,#REF!,L31)</f>
        <v>#REF!</v>
      </c>
      <c r="M39" s="59" t="e">
        <f>SUMIFS(#REF!,#REF!,2,#REF!,1,#REF!,M31)</f>
        <v>#REF!</v>
      </c>
      <c r="N39" s="59" t="e">
        <f>SUMIFS(#REF!,#REF!,2,#REF!,1,#REF!,N31)</f>
        <v>#REF!</v>
      </c>
      <c r="O39" s="64" t="e">
        <f>SUM(L39:N39)</f>
        <v>#REF!</v>
      </c>
    </row>
    <row r="40" spans="1:15" x14ac:dyDescent="0.25">
      <c r="A40" s="17" t="s">
        <v>303</v>
      </c>
      <c r="B40" s="18" t="s">
        <v>386</v>
      </c>
      <c r="C40" s="18" t="s">
        <v>123</v>
      </c>
      <c r="J40" s="241"/>
      <c r="K40" s="57" t="s">
        <v>840</v>
      </c>
      <c r="L40" s="59" t="e">
        <f>SUMIFS(#REF!,#REF!,2,#REF!,1,#REF!,L31)</f>
        <v>#REF!</v>
      </c>
      <c r="M40" s="59" t="e">
        <f>SUMIFS(#REF!,#REF!,2,#REF!,1,#REF!,M31)</f>
        <v>#REF!</v>
      </c>
      <c r="N40" s="59" t="e">
        <f>SUMIFS(#REF!,#REF!,2,#REF!,1,#REF!,N31)</f>
        <v>#REF!</v>
      </c>
      <c r="O40" s="64" t="e">
        <f>SUM(L40:N40)</f>
        <v>#REF!</v>
      </c>
    </row>
    <row r="41" spans="1:15" x14ac:dyDescent="0.25">
      <c r="A41" s="17" t="s">
        <v>303</v>
      </c>
      <c r="B41" s="18" t="s">
        <v>386</v>
      </c>
      <c r="C41" s="18" t="s">
        <v>125</v>
      </c>
      <c r="J41" s="241"/>
      <c r="K41" s="57" t="s">
        <v>844</v>
      </c>
      <c r="L41" s="59" t="e">
        <f>SUMIFS(#REF!,#REF!,2,#REF!,"вкл",#REF!,1,#REF!,L31)</f>
        <v>#REF!</v>
      </c>
      <c r="M41" s="59" t="e">
        <f>SUMIFS(#REF!,#REF!,2,#REF!,"вкл",#REF!,1,#REF!,M31)</f>
        <v>#REF!</v>
      </c>
      <c r="N41" s="59" t="e">
        <f>SUMIFS(#REF!,#REF!,2,#REF!,"вкл",#REF!,1,#REF!,N31)</f>
        <v>#REF!</v>
      </c>
      <c r="O41" s="64" t="e">
        <f>SUM(L41:N41)</f>
        <v>#REF!</v>
      </c>
    </row>
    <row r="42" spans="1:15" x14ac:dyDescent="0.25">
      <c r="A42" s="17" t="s">
        <v>303</v>
      </c>
      <c r="B42" s="18" t="s">
        <v>386</v>
      </c>
      <c r="C42" s="18" t="s">
        <v>129</v>
      </c>
      <c r="J42" s="241"/>
      <c r="K42" s="69" t="s">
        <v>855</v>
      </c>
      <c r="L42" s="77"/>
      <c r="M42" s="77"/>
      <c r="N42" s="78">
        <v>5.22</v>
      </c>
      <c r="O42" s="64">
        <f>SUM(L42:N42)</f>
        <v>5.22</v>
      </c>
    </row>
    <row r="43" spans="1:15" x14ac:dyDescent="0.25">
      <c r="A43" s="17" t="s">
        <v>303</v>
      </c>
      <c r="B43" s="18" t="s">
        <v>386</v>
      </c>
      <c r="C43" s="18" t="s">
        <v>131</v>
      </c>
      <c r="J43" s="241"/>
      <c r="K43" s="74"/>
      <c r="L43" s="79"/>
      <c r="M43" s="79"/>
      <c r="N43" s="80"/>
      <c r="O43" s="84"/>
    </row>
    <row r="44" spans="1:15" x14ac:dyDescent="0.25">
      <c r="A44" s="17" t="s">
        <v>303</v>
      </c>
      <c r="B44" s="18" t="s">
        <v>386</v>
      </c>
      <c r="C44" s="18" t="s">
        <v>134</v>
      </c>
      <c r="J44" s="241"/>
      <c r="K44" s="70" t="s">
        <v>856</v>
      </c>
      <c r="L44" s="81"/>
      <c r="M44" s="81"/>
      <c r="N44" s="82">
        <v>14.3</v>
      </c>
      <c r="O44" s="64">
        <f>SUM(L44:N44)</f>
        <v>14.3</v>
      </c>
    </row>
    <row r="45" spans="1:15" x14ac:dyDescent="0.25">
      <c r="A45" s="17" t="s">
        <v>303</v>
      </c>
      <c r="B45" s="18" t="s">
        <v>386</v>
      </c>
      <c r="C45" s="18" t="s">
        <v>138</v>
      </c>
      <c r="J45" s="241"/>
      <c r="K45" s="57" t="s">
        <v>841</v>
      </c>
      <c r="L45" s="59" t="e">
        <f>L39+L40-L41+L42+L44</f>
        <v>#REF!</v>
      </c>
      <c r="M45" s="59" t="e">
        <f>M39+M40-M41+M42+M44</f>
        <v>#REF!</v>
      </c>
      <c r="N45" s="59" t="e">
        <f>N39+N40-N41+N42+N44</f>
        <v>#REF!</v>
      </c>
      <c r="O45" s="64" t="e">
        <f>SUM(L45:N45)</f>
        <v>#REF!</v>
      </c>
    </row>
    <row r="46" spans="1:15" x14ac:dyDescent="0.25">
      <c r="A46" s="17" t="s">
        <v>303</v>
      </c>
      <c r="B46" s="18" t="s">
        <v>386</v>
      </c>
      <c r="C46" s="18" t="s">
        <v>140</v>
      </c>
      <c r="J46" s="243"/>
      <c r="K46" s="58" t="s">
        <v>861</v>
      </c>
      <c r="L46" s="71" t="e">
        <f>L45*100/$O45</f>
        <v>#REF!</v>
      </c>
      <c r="M46" s="71" t="e">
        <f>M45*100/$O45</f>
        <v>#REF!</v>
      </c>
      <c r="N46" s="71" t="e">
        <f>N45*100/$O45</f>
        <v>#REF!</v>
      </c>
      <c r="O46" s="72" t="e">
        <f>O45*100/$O45</f>
        <v>#REF!</v>
      </c>
    </row>
    <row r="47" spans="1:15" ht="15.75" thickBot="1" x14ac:dyDescent="0.3">
      <c r="A47" s="17" t="s">
        <v>303</v>
      </c>
      <c r="B47" s="18" t="s">
        <v>386</v>
      </c>
      <c r="C47" s="18" t="s">
        <v>144</v>
      </c>
      <c r="J47" s="73" t="s">
        <v>863</v>
      </c>
      <c r="K47" s="56"/>
      <c r="L47" s="67"/>
      <c r="M47" s="67"/>
      <c r="N47" s="67"/>
      <c r="O47" s="68" t="e">
        <f>O45+O35</f>
        <v>#REF!</v>
      </c>
    </row>
    <row r="48" spans="1:15" ht="15.75" thickBot="1" x14ac:dyDescent="0.3">
      <c r="A48" s="17" t="s">
        <v>303</v>
      </c>
      <c r="B48" s="18" t="s">
        <v>386</v>
      </c>
      <c r="C48" s="18" t="s">
        <v>145</v>
      </c>
      <c r="L48" s="83" t="e">
        <f>L39+L40</f>
        <v>#REF!</v>
      </c>
      <c r="M48" s="83" t="e">
        <f>M39+M40</f>
        <v>#REF!</v>
      </c>
      <c r="N48" s="83" t="e">
        <f>N39+N40</f>
        <v>#REF!</v>
      </c>
      <c r="O48" s="64" t="e">
        <f>SUM(L48:N48)</f>
        <v>#REF!</v>
      </c>
    </row>
    <row r="49" spans="1:15" x14ac:dyDescent="0.25">
      <c r="A49" s="11" t="s">
        <v>303</v>
      </c>
      <c r="B49" s="12" t="s">
        <v>391</v>
      </c>
      <c r="C49" s="12" t="s">
        <v>254</v>
      </c>
      <c r="J49" s="240" t="s">
        <v>864</v>
      </c>
      <c r="K49" s="55"/>
      <c r="L49" s="75" t="s">
        <v>857</v>
      </c>
      <c r="M49" s="76" t="s">
        <v>858</v>
      </c>
      <c r="N49" s="75" t="s">
        <v>859</v>
      </c>
      <c r="O49" s="63" t="s">
        <v>841</v>
      </c>
    </row>
    <row r="50" spans="1:15" x14ac:dyDescent="0.25">
      <c r="A50" s="17" t="s">
        <v>303</v>
      </c>
      <c r="B50" s="18" t="s">
        <v>391</v>
      </c>
      <c r="C50" s="18" t="s">
        <v>257</v>
      </c>
      <c r="J50" s="241"/>
      <c r="K50" s="57" t="s">
        <v>839</v>
      </c>
      <c r="L50" s="59" t="e">
        <f>SUMIFS(#REF!,#REF!,3,#REF!,1,#REF!,L31)</f>
        <v>#REF!</v>
      </c>
      <c r="M50" s="59" t="e">
        <f>SUMIFS(#REF!,#REF!,3,#REF!,1,#REF!,M31)</f>
        <v>#REF!</v>
      </c>
      <c r="N50" s="59" t="e">
        <f>SUMIFS(#REF!,#REF!,3,#REF!,1,#REF!,N31)</f>
        <v>#REF!</v>
      </c>
      <c r="O50" s="64" t="e">
        <f>SUM(L50:N50)</f>
        <v>#REF!</v>
      </c>
    </row>
    <row r="51" spans="1:15" x14ac:dyDescent="0.25">
      <c r="A51" s="17" t="s">
        <v>303</v>
      </c>
      <c r="B51" s="18" t="s">
        <v>391</v>
      </c>
      <c r="C51" s="18" t="s">
        <v>259</v>
      </c>
      <c r="J51" s="241"/>
      <c r="K51" s="57" t="s">
        <v>840</v>
      </c>
      <c r="L51" s="59" t="e">
        <f>SUMIFS(#REF!,#REF!,3,#REF!,1,#REF!,L31)</f>
        <v>#REF!</v>
      </c>
      <c r="M51" s="59" t="e">
        <f>SUMIFS(#REF!,#REF!,3,#REF!,1,#REF!,M31)</f>
        <v>#REF!</v>
      </c>
      <c r="N51" s="59" t="e">
        <f>SUMIFS(#REF!,#REF!,3,#REF!,1,#REF!,N31)</f>
        <v>#REF!</v>
      </c>
      <c r="O51" s="64" t="e">
        <f>SUM(L51:N51)</f>
        <v>#REF!</v>
      </c>
    </row>
    <row r="52" spans="1:15" x14ac:dyDescent="0.25">
      <c r="A52" s="17" t="s">
        <v>303</v>
      </c>
      <c r="B52" s="18" t="s">
        <v>391</v>
      </c>
      <c r="C52" s="18" t="s">
        <v>261</v>
      </c>
      <c r="J52" s="241"/>
      <c r="K52" s="57" t="s">
        <v>844</v>
      </c>
      <c r="L52" s="59" t="e">
        <f>SUMIFS(#REF!,#REF!,3,#REF!,"вкл",#REF!,1,#REF!,L31)</f>
        <v>#REF!</v>
      </c>
      <c r="M52" s="59" t="e">
        <f>SUMIFS(#REF!,#REF!,3,#REF!,"вкл",#REF!,1,#REF!,M31)</f>
        <v>#REF!</v>
      </c>
      <c r="N52" s="59" t="e">
        <f>SUMIFS(#REF!,#REF!,3,#REF!,"вкл",#REF!,1,#REF!,N31)</f>
        <v>#REF!</v>
      </c>
      <c r="O52" s="64" t="e">
        <f>SUM(L52:N52)</f>
        <v>#REF!</v>
      </c>
    </row>
    <row r="53" spans="1:15" ht="15.75" thickBot="1" x14ac:dyDescent="0.3">
      <c r="A53" s="19" t="s">
        <v>303</v>
      </c>
      <c r="B53" s="20" t="s">
        <v>391</v>
      </c>
      <c r="C53" s="20" t="s">
        <v>264</v>
      </c>
      <c r="J53" s="241"/>
      <c r="K53" s="57" t="s">
        <v>841</v>
      </c>
      <c r="L53" s="59" t="e">
        <f>L50+L51-L52</f>
        <v>#REF!</v>
      </c>
      <c r="M53" s="59" t="e">
        <f>M50+M51-M52</f>
        <v>#REF!</v>
      </c>
      <c r="N53" s="59" t="e">
        <f>N50+N51-N52</f>
        <v>#REF!</v>
      </c>
      <c r="O53" s="64" t="e">
        <f>SUM(L53:N53)</f>
        <v>#REF!</v>
      </c>
    </row>
    <row r="54" spans="1:15" ht="15.75" thickBot="1" x14ac:dyDescent="0.3">
      <c r="A54" s="11" t="s">
        <v>303</v>
      </c>
      <c r="B54" s="12" t="s">
        <v>389</v>
      </c>
      <c r="C54" s="12" t="s">
        <v>202</v>
      </c>
      <c r="J54" s="242"/>
      <c r="K54" s="66" t="s">
        <v>861</v>
      </c>
      <c r="L54" s="67" t="e">
        <f>L53*100/$O53</f>
        <v>#REF!</v>
      </c>
      <c r="M54" s="67" t="e">
        <f>M53*100/$O53</f>
        <v>#REF!</v>
      </c>
      <c r="N54" s="67" t="e">
        <f>N53*100/$O53</f>
        <v>#REF!</v>
      </c>
      <c r="O54" s="68" t="e">
        <f>O53*100/$O53</f>
        <v>#REF!</v>
      </c>
    </row>
    <row r="55" spans="1:15" x14ac:dyDescent="0.25">
      <c r="A55" s="17" t="s">
        <v>303</v>
      </c>
      <c r="B55" s="18" t="s">
        <v>389</v>
      </c>
      <c r="C55" s="18" t="s">
        <v>266</v>
      </c>
    </row>
    <row r="56" spans="1:15" x14ac:dyDescent="0.25">
      <c r="A56" s="17" t="s">
        <v>303</v>
      </c>
      <c r="B56" s="18" t="s">
        <v>389</v>
      </c>
      <c r="C56" s="18" t="s">
        <v>205</v>
      </c>
    </row>
    <row r="57" spans="1:15" x14ac:dyDescent="0.25">
      <c r="A57" s="17" t="s">
        <v>303</v>
      </c>
      <c r="B57" s="18" t="s">
        <v>389</v>
      </c>
      <c r="C57" s="18" t="s">
        <v>208</v>
      </c>
    </row>
    <row r="58" spans="1:15" x14ac:dyDescent="0.25">
      <c r="A58" s="17" t="s">
        <v>303</v>
      </c>
      <c r="B58" s="18" t="s">
        <v>389</v>
      </c>
      <c r="C58" s="18" t="s">
        <v>215</v>
      </c>
    </row>
    <row r="59" spans="1:15" x14ac:dyDescent="0.25">
      <c r="A59" s="17" t="s">
        <v>303</v>
      </c>
      <c r="B59" s="18" t="s">
        <v>389</v>
      </c>
      <c r="C59" s="18" t="s">
        <v>218</v>
      </c>
    </row>
    <row r="60" spans="1:15" x14ac:dyDescent="0.25">
      <c r="A60" s="17" t="s">
        <v>303</v>
      </c>
      <c r="B60" s="18" t="s">
        <v>389</v>
      </c>
      <c r="C60" s="18" t="s">
        <v>220</v>
      </c>
    </row>
    <row r="61" spans="1:15" x14ac:dyDescent="0.25">
      <c r="A61" s="17" t="s">
        <v>303</v>
      </c>
      <c r="B61" s="18" t="s">
        <v>389</v>
      </c>
      <c r="C61" s="18" t="s">
        <v>223</v>
      </c>
    </row>
    <row r="62" spans="1:15" x14ac:dyDescent="0.25">
      <c r="A62" s="17" t="s">
        <v>303</v>
      </c>
      <c r="B62" s="18" t="s">
        <v>389</v>
      </c>
      <c r="C62" s="18" t="s">
        <v>225</v>
      </c>
    </row>
    <row r="63" spans="1:15" x14ac:dyDescent="0.25">
      <c r="A63" s="17" t="s">
        <v>303</v>
      </c>
      <c r="B63" s="18" t="s">
        <v>389</v>
      </c>
      <c r="C63" s="18" t="s">
        <v>219</v>
      </c>
    </row>
    <row r="64" spans="1:15" x14ac:dyDescent="0.25">
      <c r="A64" s="17" t="s">
        <v>303</v>
      </c>
      <c r="B64" s="18" t="s">
        <v>389</v>
      </c>
      <c r="C64" s="18" t="s">
        <v>227</v>
      </c>
    </row>
    <row r="65" spans="1:4" x14ac:dyDescent="0.25">
      <c r="A65" s="17" t="s">
        <v>303</v>
      </c>
      <c r="B65" s="18" t="s">
        <v>389</v>
      </c>
      <c r="C65" s="18" t="s">
        <v>229</v>
      </c>
    </row>
    <row r="66" spans="1:4" x14ac:dyDescent="0.25">
      <c r="A66" s="17" t="s">
        <v>303</v>
      </c>
      <c r="B66" s="18" t="s">
        <v>389</v>
      </c>
      <c r="C66" s="18" t="s">
        <v>232</v>
      </c>
    </row>
    <row r="67" spans="1:4" x14ac:dyDescent="0.25">
      <c r="A67" s="17" t="s">
        <v>303</v>
      </c>
      <c r="B67" s="18" t="s">
        <v>389</v>
      </c>
      <c r="C67" s="18" t="s">
        <v>235</v>
      </c>
    </row>
    <row r="68" spans="1:4" x14ac:dyDescent="0.25">
      <c r="A68" s="17" t="s">
        <v>303</v>
      </c>
      <c r="B68" s="18" t="s">
        <v>389</v>
      </c>
      <c r="C68" s="18" t="s">
        <v>242</v>
      </c>
    </row>
    <row r="69" spans="1:4" x14ac:dyDescent="0.25">
      <c r="A69" s="17" t="s">
        <v>303</v>
      </c>
      <c r="B69" s="18" t="s">
        <v>389</v>
      </c>
      <c r="C69" s="18" t="s">
        <v>238</v>
      </c>
    </row>
    <row r="70" spans="1:4" x14ac:dyDescent="0.25">
      <c r="A70" s="17" t="s">
        <v>303</v>
      </c>
      <c r="B70" s="18" t="s">
        <v>389</v>
      </c>
      <c r="C70" s="18" t="s">
        <v>245</v>
      </c>
    </row>
    <row r="71" spans="1:4" x14ac:dyDescent="0.25">
      <c r="A71" s="17" t="s">
        <v>303</v>
      </c>
      <c r="B71" s="18" t="s">
        <v>389</v>
      </c>
      <c r="C71" s="18" t="s">
        <v>248</v>
      </c>
    </row>
    <row r="72" spans="1:4" ht="15.75" thickBot="1" x14ac:dyDescent="0.3">
      <c r="A72" s="19" t="s">
        <v>303</v>
      </c>
      <c r="B72" s="20" t="s">
        <v>389</v>
      </c>
      <c r="C72" s="20" t="s">
        <v>252</v>
      </c>
    </row>
    <row r="73" spans="1:4" x14ac:dyDescent="0.25">
      <c r="A73" s="11" t="s">
        <v>303</v>
      </c>
      <c r="B73" s="12" t="s">
        <v>387</v>
      </c>
      <c r="C73" s="12" t="s">
        <v>150</v>
      </c>
    </row>
    <row r="74" spans="1:4" x14ac:dyDescent="0.25">
      <c r="A74" s="15" t="s">
        <v>303</v>
      </c>
      <c r="B74" s="16" t="s">
        <v>387</v>
      </c>
      <c r="C74" s="16" t="s">
        <v>647</v>
      </c>
      <c r="D74" s="7"/>
    </row>
    <row r="75" spans="1:4" x14ac:dyDescent="0.25">
      <c r="A75" s="17" t="s">
        <v>303</v>
      </c>
      <c r="B75" s="18" t="s">
        <v>387</v>
      </c>
      <c r="C75" s="18" t="s">
        <v>162</v>
      </c>
    </row>
    <row r="76" spans="1:4" x14ac:dyDescent="0.25">
      <c r="A76" s="17" t="s">
        <v>303</v>
      </c>
      <c r="B76" s="18" t="s">
        <v>387</v>
      </c>
      <c r="C76" s="18" t="s">
        <v>156</v>
      </c>
    </row>
    <row r="77" spans="1:4" x14ac:dyDescent="0.25">
      <c r="A77" s="17" t="s">
        <v>303</v>
      </c>
      <c r="B77" s="18" t="s">
        <v>387</v>
      </c>
      <c r="C77" s="18" t="s">
        <v>159</v>
      </c>
    </row>
    <row r="78" spans="1:4" x14ac:dyDescent="0.25">
      <c r="A78" s="17" t="s">
        <v>303</v>
      </c>
      <c r="B78" s="18" t="s">
        <v>387</v>
      </c>
      <c r="C78" s="18" t="s">
        <v>165</v>
      </c>
    </row>
    <row r="79" spans="1:4" x14ac:dyDescent="0.25">
      <c r="A79" s="17" t="s">
        <v>303</v>
      </c>
      <c r="B79" s="18" t="s">
        <v>387</v>
      </c>
      <c r="C79" s="18" t="s">
        <v>167</v>
      </c>
    </row>
    <row r="80" spans="1:4" x14ac:dyDescent="0.25">
      <c r="A80" s="17" t="s">
        <v>303</v>
      </c>
      <c r="B80" s="18" t="s">
        <v>387</v>
      </c>
      <c r="C80" s="18" t="s">
        <v>169</v>
      </c>
    </row>
    <row r="81" spans="1:4" x14ac:dyDescent="0.25">
      <c r="A81" s="17" t="s">
        <v>303</v>
      </c>
      <c r="B81" s="18" t="s">
        <v>387</v>
      </c>
      <c r="C81" s="18" t="s">
        <v>171</v>
      </c>
    </row>
    <row r="82" spans="1:4" x14ac:dyDescent="0.25">
      <c r="A82" s="17" t="s">
        <v>303</v>
      </c>
      <c r="B82" s="18" t="s">
        <v>387</v>
      </c>
      <c r="C82" s="18" t="s">
        <v>172</v>
      </c>
    </row>
    <row r="83" spans="1:4" ht="15.75" thickBot="1" x14ac:dyDescent="0.3">
      <c r="A83" s="21" t="s">
        <v>303</v>
      </c>
      <c r="B83" s="22" t="s">
        <v>387</v>
      </c>
      <c r="C83" s="22" t="s">
        <v>178</v>
      </c>
    </row>
    <row r="84" spans="1:4" x14ac:dyDescent="0.25">
      <c r="A84" s="11" t="s">
        <v>510</v>
      </c>
      <c r="B84" s="34" t="s">
        <v>511</v>
      </c>
      <c r="C84" s="23" t="s">
        <v>439</v>
      </c>
    </row>
    <row r="85" spans="1:4" x14ac:dyDescent="0.25">
      <c r="A85" s="17" t="s">
        <v>510</v>
      </c>
      <c r="B85" s="26" t="s">
        <v>511</v>
      </c>
      <c r="C85" s="24" t="s">
        <v>393</v>
      </c>
    </row>
    <row r="86" spans="1:4" x14ac:dyDescent="0.25">
      <c r="A86" s="17" t="s">
        <v>510</v>
      </c>
      <c r="B86" s="26" t="s">
        <v>511</v>
      </c>
      <c r="C86" s="24" t="s">
        <v>431</v>
      </c>
    </row>
    <row r="87" spans="1:4" x14ac:dyDescent="0.25">
      <c r="A87" s="17" t="s">
        <v>510</v>
      </c>
      <c r="B87" s="26" t="s">
        <v>511</v>
      </c>
      <c r="C87" s="24" t="s">
        <v>515</v>
      </c>
    </row>
    <row r="88" spans="1:4" x14ac:dyDescent="0.25">
      <c r="A88" s="17" t="s">
        <v>510</v>
      </c>
      <c r="B88" s="26" t="s">
        <v>511</v>
      </c>
      <c r="C88" s="24" t="s">
        <v>434</v>
      </c>
    </row>
    <row r="89" spans="1:4" x14ac:dyDescent="0.25">
      <c r="A89" s="17" t="s">
        <v>510</v>
      </c>
      <c r="B89" s="26" t="s">
        <v>511</v>
      </c>
      <c r="C89" s="24" t="s">
        <v>440</v>
      </c>
    </row>
    <row r="90" spans="1:4" x14ac:dyDescent="0.25">
      <c r="A90" s="17" t="s">
        <v>510</v>
      </c>
      <c r="B90" s="26" t="s">
        <v>511</v>
      </c>
      <c r="C90" s="24" t="s">
        <v>430</v>
      </c>
    </row>
    <row r="91" spans="1:4" x14ac:dyDescent="0.25">
      <c r="A91" s="15" t="s">
        <v>510</v>
      </c>
      <c r="B91" s="39" t="s">
        <v>511</v>
      </c>
      <c r="C91" s="40" t="s">
        <v>648</v>
      </c>
      <c r="D91" s="43"/>
    </row>
    <row r="92" spans="1:4" x14ac:dyDescent="0.25">
      <c r="A92" s="17" t="s">
        <v>510</v>
      </c>
      <c r="B92" s="26" t="s">
        <v>511</v>
      </c>
      <c r="C92" s="24" t="s">
        <v>490</v>
      </c>
    </row>
    <row r="93" spans="1:4" x14ac:dyDescent="0.25">
      <c r="A93" s="17" t="s">
        <v>510</v>
      </c>
      <c r="B93" s="26" t="s">
        <v>511</v>
      </c>
      <c r="C93" s="24" t="s">
        <v>441</v>
      </c>
    </row>
    <row r="94" spans="1:4" x14ac:dyDescent="0.25">
      <c r="A94" s="17" t="s">
        <v>510</v>
      </c>
      <c r="B94" s="26" t="s">
        <v>511</v>
      </c>
      <c r="C94" s="24" t="s">
        <v>442</v>
      </c>
    </row>
    <row r="95" spans="1:4" ht="15.75" thickBot="1" x14ac:dyDescent="0.3">
      <c r="A95" s="19" t="s">
        <v>510</v>
      </c>
      <c r="B95" s="35" t="s">
        <v>511</v>
      </c>
      <c r="C95" s="25" t="s">
        <v>443</v>
      </c>
    </row>
    <row r="96" spans="1:4" x14ac:dyDescent="0.25">
      <c r="A96" s="11" t="s">
        <v>510</v>
      </c>
      <c r="B96" s="34" t="s">
        <v>512</v>
      </c>
      <c r="C96" s="12" t="s">
        <v>455</v>
      </c>
    </row>
    <row r="97" spans="1:4" x14ac:dyDescent="0.25">
      <c r="A97" s="17" t="s">
        <v>510</v>
      </c>
      <c r="B97" s="26" t="s">
        <v>512</v>
      </c>
      <c r="C97" s="18" t="s">
        <v>452</v>
      </c>
    </row>
    <row r="98" spans="1:4" x14ac:dyDescent="0.25">
      <c r="A98" s="17" t="s">
        <v>510</v>
      </c>
      <c r="B98" s="26" t="s">
        <v>512</v>
      </c>
      <c r="C98" s="18" t="s">
        <v>457</v>
      </c>
    </row>
    <row r="99" spans="1:4" x14ac:dyDescent="0.25">
      <c r="A99" s="17" t="s">
        <v>510</v>
      </c>
      <c r="B99" s="26" t="s">
        <v>512</v>
      </c>
      <c r="C99" s="18" t="s">
        <v>454</v>
      </c>
    </row>
    <row r="100" spans="1:4" x14ac:dyDescent="0.25">
      <c r="A100" s="17" t="s">
        <v>510</v>
      </c>
      <c r="B100" s="26" t="s">
        <v>512</v>
      </c>
      <c r="C100" s="18" t="s">
        <v>458</v>
      </c>
    </row>
    <row r="101" spans="1:4" x14ac:dyDescent="0.25">
      <c r="A101" s="17" t="s">
        <v>510</v>
      </c>
      <c r="B101" s="26" t="s">
        <v>512</v>
      </c>
      <c r="C101" s="18" t="s">
        <v>402</v>
      </c>
    </row>
    <row r="102" spans="1:4" x14ac:dyDescent="0.25">
      <c r="A102" s="17" t="s">
        <v>510</v>
      </c>
      <c r="B102" s="26" t="s">
        <v>512</v>
      </c>
      <c r="C102" s="18" t="s">
        <v>410</v>
      </c>
    </row>
    <row r="103" spans="1:4" x14ac:dyDescent="0.25">
      <c r="A103" s="17" t="s">
        <v>510</v>
      </c>
      <c r="B103" s="26" t="s">
        <v>512</v>
      </c>
      <c r="C103" s="18" t="s">
        <v>649</v>
      </c>
    </row>
    <row r="104" spans="1:4" x14ac:dyDescent="0.25">
      <c r="A104" s="17" t="s">
        <v>510</v>
      </c>
      <c r="B104" s="26" t="s">
        <v>512</v>
      </c>
      <c r="C104" s="18" t="s">
        <v>451</v>
      </c>
    </row>
    <row r="105" spans="1:4" ht="15.75" thickBot="1" x14ac:dyDescent="0.3">
      <c r="A105" s="19" t="s">
        <v>510</v>
      </c>
      <c r="B105" s="35" t="s">
        <v>512</v>
      </c>
      <c r="C105" s="20" t="s">
        <v>456</v>
      </c>
    </row>
    <row r="106" spans="1:4" x14ac:dyDescent="0.25">
      <c r="A106" s="11" t="s">
        <v>510</v>
      </c>
      <c r="B106" s="12" t="s">
        <v>516</v>
      </c>
      <c r="C106" s="12" t="s">
        <v>450</v>
      </c>
    </row>
    <row r="107" spans="1:4" x14ac:dyDescent="0.25">
      <c r="A107" s="17" t="s">
        <v>510</v>
      </c>
      <c r="B107" s="18" t="s">
        <v>516</v>
      </c>
      <c r="C107" s="18" t="s">
        <v>447</v>
      </c>
    </row>
    <row r="108" spans="1:4" x14ac:dyDescent="0.25">
      <c r="A108" s="17" t="s">
        <v>510</v>
      </c>
      <c r="B108" s="18" t="s">
        <v>516</v>
      </c>
      <c r="C108" s="18" t="s">
        <v>444</v>
      </c>
    </row>
    <row r="109" spans="1:4" x14ac:dyDescent="0.25">
      <c r="A109" s="17" t="s">
        <v>510</v>
      </c>
      <c r="B109" s="18" t="s">
        <v>516</v>
      </c>
      <c r="C109" s="18" t="s">
        <v>159</v>
      </c>
    </row>
    <row r="110" spans="1:4" x14ac:dyDescent="0.25">
      <c r="A110" s="17" t="s">
        <v>510</v>
      </c>
      <c r="B110" s="18" t="s">
        <v>516</v>
      </c>
      <c r="C110" s="18" t="s">
        <v>445</v>
      </c>
    </row>
    <row r="111" spans="1:4" x14ac:dyDescent="0.25">
      <c r="A111" s="17" t="s">
        <v>510</v>
      </c>
      <c r="B111" s="18" t="s">
        <v>516</v>
      </c>
      <c r="C111" s="18" t="s">
        <v>448</v>
      </c>
    </row>
    <row r="112" spans="1:4" ht="15.75" thickBot="1" x14ac:dyDescent="0.3">
      <c r="A112" s="36" t="s">
        <v>510</v>
      </c>
      <c r="B112" s="37" t="s">
        <v>516</v>
      </c>
      <c r="C112" s="37" t="s">
        <v>650</v>
      </c>
      <c r="D112" s="43"/>
    </row>
    <row r="113" spans="1:4" x14ac:dyDescent="0.25">
      <c r="A113" s="11" t="s">
        <v>510</v>
      </c>
      <c r="B113" s="12" t="s">
        <v>513</v>
      </c>
      <c r="C113" s="12" t="s">
        <v>460</v>
      </c>
    </row>
    <row r="114" spans="1:4" x14ac:dyDescent="0.25">
      <c r="A114" s="15" t="s">
        <v>510</v>
      </c>
      <c r="B114" s="16" t="s">
        <v>513</v>
      </c>
      <c r="C114" s="39" t="s">
        <v>651</v>
      </c>
      <c r="D114" s="43"/>
    </row>
    <row r="115" spans="1:4" x14ac:dyDescent="0.25">
      <c r="A115" s="17" t="s">
        <v>510</v>
      </c>
      <c r="B115" s="18" t="s">
        <v>513</v>
      </c>
      <c r="C115" s="18" t="s">
        <v>464</v>
      </c>
    </row>
    <row r="116" spans="1:4" x14ac:dyDescent="0.25">
      <c r="A116" s="17" t="s">
        <v>510</v>
      </c>
      <c r="B116" s="18" t="s">
        <v>513</v>
      </c>
      <c r="C116" s="18" t="s">
        <v>517</v>
      </c>
    </row>
    <row r="117" spans="1:4" x14ac:dyDescent="0.25">
      <c r="A117" s="17" t="s">
        <v>510</v>
      </c>
      <c r="B117" s="18" t="s">
        <v>513</v>
      </c>
      <c r="C117" s="18" t="s">
        <v>414</v>
      </c>
      <c r="D117" s="7"/>
    </row>
    <row r="118" spans="1:4" x14ac:dyDescent="0.25">
      <c r="A118" s="17" t="s">
        <v>510</v>
      </c>
      <c r="B118" s="18" t="s">
        <v>513</v>
      </c>
      <c r="C118" s="18" t="s">
        <v>466</v>
      </c>
    </row>
    <row r="119" spans="1:4" x14ac:dyDescent="0.25">
      <c r="A119" s="17" t="s">
        <v>510</v>
      </c>
      <c r="B119" s="18" t="s">
        <v>513</v>
      </c>
      <c r="C119" s="18" t="s">
        <v>465</v>
      </c>
    </row>
    <row r="120" spans="1:4" x14ac:dyDescent="0.25">
      <c r="A120" s="17" t="s">
        <v>510</v>
      </c>
      <c r="B120" s="18" t="s">
        <v>513</v>
      </c>
      <c r="C120" s="18" t="s">
        <v>461</v>
      </c>
    </row>
    <row r="121" spans="1:4" x14ac:dyDescent="0.25">
      <c r="A121" s="17" t="s">
        <v>510</v>
      </c>
      <c r="B121" s="18" t="s">
        <v>513</v>
      </c>
      <c r="C121" s="18" t="s">
        <v>463</v>
      </c>
      <c r="D121" s="3"/>
    </row>
    <row r="122" spans="1:4" x14ac:dyDescent="0.25">
      <c r="A122" s="17" t="s">
        <v>510</v>
      </c>
      <c r="B122" s="18" t="s">
        <v>513</v>
      </c>
      <c r="C122" s="18" t="s">
        <v>459</v>
      </c>
    </row>
    <row r="123" spans="1:4" x14ac:dyDescent="0.25">
      <c r="A123" s="15" t="s">
        <v>510</v>
      </c>
      <c r="B123" s="16" t="s">
        <v>513</v>
      </c>
      <c r="C123" s="39" t="s">
        <v>652</v>
      </c>
      <c r="D123" s="7"/>
    </row>
    <row r="124" spans="1:4" ht="15.75" thickBot="1" x14ac:dyDescent="0.3">
      <c r="A124" s="19" t="s">
        <v>510</v>
      </c>
      <c r="B124" s="20" t="s">
        <v>513</v>
      </c>
      <c r="C124" s="20" t="s">
        <v>468</v>
      </c>
    </row>
    <row r="125" spans="1:4" x14ac:dyDescent="0.25">
      <c r="A125" s="13" t="s">
        <v>510</v>
      </c>
      <c r="B125" s="14" t="s">
        <v>514</v>
      </c>
      <c r="C125" s="14" t="s">
        <v>653</v>
      </c>
      <c r="D125" s="43"/>
    </row>
    <row r="126" spans="1:4" x14ac:dyDescent="0.25">
      <c r="A126" s="17" t="s">
        <v>510</v>
      </c>
      <c r="B126" s="18" t="s">
        <v>514</v>
      </c>
      <c r="C126" s="18" t="s">
        <v>424</v>
      </c>
    </row>
    <row r="127" spans="1:4" x14ac:dyDescent="0.25">
      <c r="A127" s="17" t="s">
        <v>510</v>
      </c>
      <c r="B127" s="18" t="s">
        <v>514</v>
      </c>
      <c r="C127" s="18" t="s">
        <v>422</v>
      </c>
    </row>
    <row r="128" spans="1:4" x14ac:dyDescent="0.25">
      <c r="A128" s="17" t="s">
        <v>510</v>
      </c>
      <c r="B128" s="18" t="s">
        <v>514</v>
      </c>
      <c r="C128" s="18" t="s">
        <v>427</v>
      </c>
    </row>
    <row r="129" spans="1:3" x14ac:dyDescent="0.25">
      <c r="A129" s="17" t="s">
        <v>510</v>
      </c>
      <c r="B129" s="18" t="s">
        <v>514</v>
      </c>
      <c r="C129" s="18" t="s">
        <v>417</v>
      </c>
    </row>
    <row r="130" spans="1:3" x14ac:dyDescent="0.25">
      <c r="A130" s="17" t="s">
        <v>510</v>
      </c>
      <c r="B130" s="18" t="s">
        <v>514</v>
      </c>
      <c r="C130" s="18" t="s">
        <v>428</v>
      </c>
    </row>
    <row r="131" spans="1:3" x14ac:dyDescent="0.25">
      <c r="A131" s="17" t="s">
        <v>510</v>
      </c>
      <c r="B131" s="18" t="s">
        <v>514</v>
      </c>
      <c r="C131" s="18" t="s">
        <v>425</v>
      </c>
    </row>
    <row r="132" spans="1:3" ht="15.75" thickBot="1" x14ac:dyDescent="0.3">
      <c r="A132" s="19" t="s">
        <v>510</v>
      </c>
      <c r="B132" s="20" t="s">
        <v>514</v>
      </c>
      <c r="C132" s="20" t="s">
        <v>429</v>
      </c>
    </row>
    <row r="133" spans="1:3" x14ac:dyDescent="0.25">
      <c r="A133" s="11" t="s">
        <v>510</v>
      </c>
      <c r="B133" s="12" t="s">
        <v>518</v>
      </c>
      <c r="C133" s="12" t="s">
        <v>499</v>
      </c>
    </row>
    <row r="134" spans="1:3" x14ac:dyDescent="0.25">
      <c r="A134" s="17" t="s">
        <v>510</v>
      </c>
      <c r="B134" s="18" t="s">
        <v>518</v>
      </c>
      <c r="C134" s="18" t="s">
        <v>491</v>
      </c>
    </row>
    <row r="135" spans="1:3" x14ac:dyDescent="0.25">
      <c r="A135" s="17" t="s">
        <v>510</v>
      </c>
      <c r="B135" s="18" t="s">
        <v>518</v>
      </c>
      <c r="C135" s="18" t="s">
        <v>493</v>
      </c>
    </row>
    <row r="136" spans="1:3" x14ac:dyDescent="0.25">
      <c r="A136" s="17" t="s">
        <v>510</v>
      </c>
      <c r="B136" s="18" t="s">
        <v>518</v>
      </c>
      <c r="C136" s="18" t="s">
        <v>470</v>
      </c>
    </row>
    <row r="137" spans="1:3" x14ac:dyDescent="0.25">
      <c r="A137" s="17" t="s">
        <v>510</v>
      </c>
      <c r="B137" s="18" t="s">
        <v>518</v>
      </c>
      <c r="C137" s="18" t="s">
        <v>488</v>
      </c>
    </row>
    <row r="138" spans="1:3" x14ac:dyDescent="0.25">
      <c r="A138" s="17" t="s">
        <v>510</v>
      </c>
      <c r="B138" s="18" t="s">
        <v>518</v>
      </c>
      <c r="C138" s="18" t="s">
        <v>477</v>
      </c>
    </row>
    <row r="139" spans="1:3" x14ac:dyDescent="0.25">
      <c r="A139" s="17" t="s">
        <v>510</v>
      </c>
      <c r="B139" s="18" t="s">
        <v>518</v>
      </c>
      <c r="C139" s="18" t="s">
        <v>492</v>
      </c>
    </row>
    <row r="140" spans="1:3" x14ac:dyDescent="0.25">
      <c r="A140" s="17" t="s">
        <v>510</v>
      </c>
      <c r="B140" s="18" t="s">
        <v>518</v>
      </c>
      <c r="C140" s="18" t="s">
        <v>519</v>
      </c>
    </row>
    <row r="141" spans="1:3" x14ac:dyDescent="0.25">
      <c r="A141" s="17" t="s">
        <v>510</v>
      </c>
      <c r="B141" s="18" t="s">
        <v>518</v>
      </c>
      <c r="C141" s="18" t="s">
        <v>480</v>
      </c>
    </row>
    <row r="142" spans="1:3" x14ac:dyDescent="0.25">
      <c r="A142" s="17" t="s">
        <v>510</v>
      </c>
      <c r="B142" s="18" t="s">
        <v>518</v>
      </c>
      <c r="C142" s="18" t="s">
        <v>485</v>
      </c>
    </row>
    <row r="143" spans="1:3" ht="15.75" thickBot="1" x14ac:dyDescent="0.3">
      <c r="A143" s="19" t="s">
        <v>510</v>
      </c>
      <c r="B143" s="20" t="s">
        <v>518</v>
      </c>
      <c r="C143" s="20" t="s">
        <v>500</v>
      </c>
    </row>
    <row r="144" spans="1:3" x14ac:dyDescent="0.25">
      <c r="A144" s="11" t="s">
        <v>627</v>
      </c>
      <c r="B144" s="12" t="s">
        <v>626</v>
      </c>
      <c r="C144" s="23" t="s">
        <v>528</v>
      </c>
    </row>
    <row r="145" spans="1:4" x14ac:dyDescent="0.25">
      <c r="A145" s="17" t="s">
        <v>627</v>
      </c>
      <c r="B145" s="18" t="s">
        <v>626</v>
      </c>
      <c r="C145" s="24" t="s">
        <v>629</v>
      </c>
    </row>
    <row r="146" spans="1:4" x14ac:dyDescent="0.25">
      <c r="A146" s="17" t="s">
        <v>627</v>
      </c>
      <c r="B146" s="18" t="s">
        <v>626</v>
      </c>
      <c r="C146" s="24" t="s">
        <v>606</v>
      </c>
    </row>
    <row r="147" spans="1:4" x14ac:dyDescent="0.25">
      <c r="A147" s="17" t="s">
        <v>627</v>
      </c>
      <c r="B147" s="18" t="s">
        <v>626</v>
      </c>
      <c r="C147" s="24" t="s">
        <v>607</v>
      </c>
    </row>
    <row r="148" spans="1:4" x14ac:dyDescent="0.25">
      <c r="A148" s="17" t="s">
        <v>627</v>
      </c>
      <c r="B148" s="18" t="s">
        <v>626</v>
      </c>
      <c r="C148" s="24" t="s">
        <v>634</v>
      </c>
    </row>
    <row r="149" spans="1:4" x14ac:dyDescent="0.25">
      <c r="A149" s="17" t="s">
        <v>627</v>
      </c>
      <c r="B149" s="18" t="s">
        <v>626</v>
      </c>
      <c r="C149" s="24" t="s">
        <v>604</v>
      </c>
    </row>
    <row r="150" spans="1:4" x14ac:dyDescent="0.25">
      <c r="A150" s="17" t="s">
        <v>627</v>
      </c>
      <c r="B150" s="18" t="s">
        <v>626</v>
      </c>
      <c r="C150" s="24" t="s">
        <v>631</v>
      </c>
    </row>
    <row r="151" spans="1:4" x14ac:dyDescent="0.25">
      <c r="A151" s="17" t="s">
        <v>627</v>
      </c>
      <c r="B151" s="18" t="s">
        <v>626</v>
      </c>
      <c r="C151" s="24" t="s">
        <v>609</v>
      </c>
    </row>
    <row r="152" spans="1:4" x14ac:dyDescent="0.25">
      <c r="A152" s="15" t="s">
        <v>627</v>
      </c>
      <c r="B152" s="16" t="s">
        <v>626</v>
      </c>
      <c r="C152" s="40" t="s">
        <v>654</v>
      </c>
      <c r="D152" s="43"/>
    </row>
    <row r="153" spans="1:4" x14ac:dyDescent="0.25">
      <c r="A153" s="17" t="s">
        <v>627</v>
      </c>
      <c r="B153" s="18" t="s">
        <v>626</v>
      </c>
      <c r="C153" s="24" t="s">
        <v>636</v>
      </c>
    </row>
    <row r="154" spans="1:4" x14ac:dyDescent="0.25">
      <c r="A154" s="17" t="s">
        <v>627</v>
      </c>
      <c r="B154" s="18" t="s">
        <v>626</v>
      </c>
      <c r="C154" s="24" t="s">
        <v>635</v>
      </c>
    </row>
    <row r="155" spans="1:4" x14ac:dyDescent="0.25">
      <c r="A155" s="15" t="s">
        <v>627</v>
      </c>
      <c r="B155" s="16" t="s">
        <v>626</v>
      </c>
      <c r="C155" s="40" t="s">
        <v>655</v>
      </c>
      <c r="D155" s="43"/>
    </row>
    <row r="156" spans="1:4" x14ac:dyDescent="0.25">
      <c r="A156" s="15" t="s">
        <v>627</v>
      </c>
      <c r="B156" s="16" t="s">
        <v>626</v>
      </c>
      <c r="C156" s="40" t="s">
        <v>656</v>
      </c>
      <c r="D156" s="43"/>
    </row>
    <row r="157" spans="1:4" x14ac:dyDescent="0.25">
      <c r="A157" s="17" t="s">
        <v>627</v>
      </c>
      <c r="B157" s="18" t="s">
        <v>626</v>
      </c>
      <c r="C157" s="24" t="s">
        <v>630</v>
      </c>
    </row>
    <row r="158" spans="1:4" x14ac:dyDescent="0.25">
      <c r="A158" s="17" t="s">
        <v>627</v>
      </c>
      <c r="B158" s="18" t="s">
        <v>626</v>
      </c>
      <c r="C158" s="24" t="s">
        <v>632</v>
      </c>
    </row>
    <row r="159" spans="1:4" x14ac:dyDescent="0.25">
      <c r="A159" s="15" t="s">
        <v>627</v>
      </c>
      <c r="B159" s="16" t="s">
        <v>626</v>
      </c>
      <c r="C159" s="40" t="s">
        <v>657</v>
      </c>
      <c r="D159" s="43"/>
    </row>
    <row r="160" spans="1:4" ht="15.75" thickBot="1" x14ac:dyDescent="0.3">
      <c r="A160" s="17" t="s">
        <v>627</v>
      </c>
      <c r="B160" s="18" t="s">
        <v>626</v>
      </c>
      <c r="C160" s="24" t="s">
        <v>633</v>
      </c>
    </row>
    <row r="161" spans="1:4" x14ac:dyDescent="0.25">
      <c r="A161" s="11" t="s">
        <v>627</v>
      </c>
      <c r="B161" s="12" t="s">
        <v>628</v>
      </c>
      <c r="C161" s="12" t="s">
        <v>644</v>
      </c>
    </row>
    <row r="162" spans="1:4" x14ac:dyDescent="0.25">
      <c r="A162" s="17" t="s">
        <v>627</v>
      </c>
      <c r="B162" s="18" t="s">
        <v>628</v>
      </c>
      <c r="C162" s="18" t="s">
        <v>610</v>
      </c>
    </row>
    <row r="163" spans="1:4" x14ac:dyDescent="0.25">
      <c r="A163" s="15" t="s">
        <v>627</v>
      </c>
      <c r="B163" s="16" t="s">
        <v>628</v>
      </c>
      <c r="C163" s="16" t="s">
        <v>658</v>
      </c>
      <c r="D163" s="43"/>
    </row>
    <row r="164" spans="1:4" x14ac:dyDescent="0.25">
      <c r="A164" s="17" t="s">
        <v>627</v>
      </c>
      <c r="B164" s="18" t="s">
        <v>628</v>
      </c>
      <c r="C164" s="18" t="s">
        <v>642</v>
      </c>
    </row>
    <row r="165" spans="1:4" x14ac:dyDescent="0.25">
      <c r="A165" s="15" t="s">
        <v>627</v>
      </c>
      <c r="B165" s="16" t="s">
        <v>628</v>
      </c>
      <c r="C165" s="16" t="s">
        <v>659</v>
      </c>
      <c r="D165" s="43"/>
    </row>
    <row r="166" spans="1:4" x14ac:dyDescent="0.25">
      <c r="A166" s="17" t="s">
        <v>627</v>
      </c>
      <c r="B166" s="18" t="s">
        <v>628</v>
      </c>
      <c r="C166" s="18" t="s">
        <v>640</v>
      </c>
    </row>
    <row r="167" spans="1:4" x14ac:dyDescent="0.25">
      <c r="A167" s="15" t="s">
        <v>627</v>
      </c>
      <c r="B167" s="16" t="s">
        <v>628</v>
      </c>
      <c r="C167" s="16" t="s">
        <v>660</v>
      </c>
      <c r="D167" s="43"/>
    </row>
    <row r="168" spans="1:4" x14ac:dyDescent="0.25">
      <c r="A168" s="17" t="s">
        <v>627</v>
      </c>
      <c r="B168" s="18" t="s">
        <v>628</v>
      </c>
      <c r="C168" s="18" t="s">
        <v>641</v>
      </c>
    </row>
    <row r="169" spans="1:4" x14ac:dyDescent="0.25">
      <c r="A169" s="17" t="s">
        <v>627</v>
      </c>
      <c r="B169" s="18" t="s">
        <v>628</v>
      </c>
      <c r="C169" s="18" t="s">
        <v>643</v>
      </c>
    </row>
    <row r="170" spans="1:4" x14ac:dyDescent="0.25">
      <c r="A170" s="15" t="s">
        <v>627</v>
      </c>
      <c r="B170" s="16" t="s">
        <v>628</v>
      </c>
      <c r="C170" s="16" t="s">
        <v>661</v>
      </c>
      <c r="D170" s="43"/>
    </row>
    <row r="171" spans="1:4" x14ac:dyDescent="0.25">
      <c r="A171" s="15" t="s">
        <v>627</v>
      </c>
      <c r="B171" s="16" t="s">
        <v>628</v>
      </c>
      <c r="C171" s="16" t="s">
        <v>662</v>
      </c>
      <c r="D171" s="43"/>
    </row>
    <row r="172" spans="1:4" x14ac:dyDescent="0.25">
      <c r="A172" s="15" t="s">
        <v>627</v>
      </c>
      <c r="B172" s="16" t="s">
        <v>628</v>
      </c>
      <c r="C172" s="16" t="s">
        <v>663</v>
      </c>
      <c r="D172" s="43"/>
    </row>
    <row r="173" spans="1:4" x14ac:dyDescent="0.25">
      <c r="A173" s="15" t="s">
        <v>627</v>
      </c>
      <c r="B173" s="16" t="s">
        <v>628</v>
      </c>
      <c r="C173" s="16" t="s">
        <v>664</v>
      </c>
      <c r="D173" s="43"/>
    </row>
    <row r="174" spans="1:4" x14ac:dyDescent="0.25">
      <c r="A174" s="17" t="s">
        <v>627</v>
      </c>
      <c r="B174" s="18" t="s">
        <v>628</v>
      </c>
      <c r="C174" s="18" t="s">
        <v>615</v>
      </c>
    </row>
    <row r="175" spans="1:4" ht="15.75" thickBot="1" x14ac:dyDescent="0.3">
      <c r="A175" s="36" t="s">
        <v>627</v>
      </c>
      <c r="B175" s="37" t="s">
        <v>628</v>
      </c>
      <c r="C175" s="37" t="s">
        <v>665</v>
      </c>
      <c r="D175" s="43"/>
    </row>
    <row r="176" spans="1:4" x14ac:dyDescent="0.25">
      <c r="A176" s="15" t="s">
        <v>627</v>
      </c>
      <c r="B176" s="16" t="s">
        <v>638</v>
      </c>
      <c r="C176" s="16" t="s">
        <v>666</v>
      </c>
      <c r="D176" s="43"/>
    </row>
    <row r="177" spans="1:4" x14ac:dyDescent="0.25">
      <c r="A177" s="15" t="s">
        <v>627</v>
      </c>
      <c r="B177" s="16" t="s">
        <v>638</v>
      </c>
      <c r="C177" s="16" t="s">
        <v>667</v>
      </c>
      <c r="D177" s="43"/>
    </row>
    <row r="178" spans="1:4" x14ac:dyDescent="0.25">
      <c r="A178" s="15" t="s">
        <v>627</v>
      </c>
      <c r="B178" s="16" t="s">
        <v>638</v>
      </c>
      <c r="C178" s="16" t="s">
        <v>668</v>
      </c>
      <c r="D178" s="43"/>
    </row>
    <row r="179" spans="1:4" x14ac:dyDescent="0.25">
      <c r="A179" s="17" t="s">
        <v>627</v>
      </c>
      <c r="B179" s="18" t="s">
        <v>638</v>
      </c>
      <c r="C179" s="18" t="s">
        <v>639</v>
      </c>
    </row>
    <row r="180" spans="1:4" ht="15.75" thickBot="1" x14ac:dyDescent="0.3">
      <c r="A180" s="27" t="s">
        <v>627</v>
      </c>
      <c r="B180" s="28" t="s">
        <v>638</v>
      </c>
      <c r="C180" s="28" t="s">
        <v>637</v>
      </c>
    </row>
    <row r="181" spans="1:4" x14ac:dyDescent="0.25">
      <c r="A181" s="13" t="s">
        <v>598</v>
      </c>
      <c r="B181" s="38" t="s">
        <v>603</v>
      </c>
      <c r="C181" s="41" t="s">
        <v>669</v>
      </c>
      <c r="D181" s="43"/>
    </row>
    <row r="182" spans="1:4" x14ac:dyDescent="0.25">
      <c r="A182" s="17" t="s">
        <v>598</v>
      </c>
      <c r="B182" s="26" t="s">
        <v>603</v>
      </c>
      <c r="C182" s="30" t="s">
        <v>589</v>
      </c>
    </row>
    <row r="183" spans="1:4" x14ac:dyDescent="0.25">
      <c r="A183" s="17" t="s">
        <v>598</v>
      </c>
      <c r="B183" s="26" t="s">
        <v>603</v>
      </c>
      <c r="C183" s="30" t="s">
        <v>582</v>
      </c>
    </row>
    <row r="184" spans="1:4" x14ac:dyDescent="0.25">
      <c r="A184" s="17" t="s">
        <v>598</v>
      </c>
      <c r="B184" s="26" t="s">
        <v>603</v>
      </c>
      <c r="C184" s="30" t="s">
        <v>594</v>
      </c>
    </row>
    <row r="185" spans="1:4" x14ac:dyDescent="0.25">
      <c r="A185" s="17" t="s">
        <v>598</v>
      </c>
      <c r="B185" s="26" t="s">
        <v>603</v>
      </c>
      <c r="C185" s="24" t="s">
        <v>593</v>
      </c>
    </row>
    <row r="186" spans="1:4" x14ac:dyDescent="0.25">
      <c r="A186" s="17" t="s">
        <v>598</v>
      </c>
      <c r="B186" s="26" t="s">
        <v>603</v>
      </c>
      <c r="C186" s="24" t="s">
        <v>588</v>
      </c>
    </row>
    <row r="187" spans="1:4" x14ac:dyDescent="0.25">
      <c r="A187" s="17" t="s">
        <v>598</v>
      </c>
      <c r="B187" s="26" t="s">
        <v>603</v>
      </c>
      <c r="C187" s="24" t="s">
        <v>670</v>
      </c>
    </row>
    <row r="188" spans="1:4" x14ac:dyDescent="0.25">
      <c r="A188" s="17" t="s">
        <v>598</v>
      </c>
      <c r="B188" s="26" t="s">
        <v>603</v>
      </c>
      <c r="C188" s="24" t="s">
        <v>587</v>
      </c>
    </row>
    <row r="189" spans="1:4" x14ac:dyDescent="0.25">
      <c r="A189" s="17" t="s">
        <v>598</v>
      </c>
      <c r="B189" s="26" t="s">
        <v>603</v>
      </c>
      <c r="C189" s="24" t="s">
        <v>596</v>
      </c>
    </row>
    <row r="190" spans="1:4" x14ac:dyDescent="0.25">
      <c r="A190" s="15" t="s">
        <v>598</v>
      </c>
      <c r="B190" s="39" t="s">
        <v>603</v>
      </c>
      <c r="C190" s="40" t="s">
        <v>671</v>
      </c>
      <c r="D190" s="43"/>
    </row>
    <row r="191" spans="1:4" x14ac:dyDescent="0.25">
      <c r="A191" s="15" t="s">
        <v>598</v>
      </c>
      <c r="B191" s="39" t="s">
        <v>603</v>
      </c>
      <c r="C191" s="40" t="s">
        <v>672</v>
      </c>
      <c r="D191" s="43"/>
    </row>
    <row r="192" spans="1:4" ht="15.75" thickBot="1" x14ac:dyDescent="0.3">
      <c r="A192" s="19" t="s">
        <v>598</v>
      </c>
      <c r="B192" s="35" t="s">
        <v>603</v>
      </c>
      <c r="C192" s="25" t="s">
        <v>591</v>
      </c>
    </row>
    <row r="193" spans="1:4" x14ac:dyDescent="0.25">
      <c r="A193" s="11" t="s">
        <v>598</v>
      </c>
      <c r="B193" s="12" t="s">
        <v>602</v>
      </c>
      <c r="C193" s="29" t="s">
        <v>579</v>
      </c>
    </row>
    <row r="194" spans="1:4" x14ac:dyDescent="0.25">
      <c r="A194" s="17" t="s">
        <v>598</v>
      </c>
      <c r="B194" s="18" t="s">
        <v>602</v>
      </c>
      <c r="C194" s="30" t="s">
        <v>574</v>
      </c>
    </row>
    <row r="195" spans="1:4" x14ac:dyDescent="0.25">
      <c r="A195" s="17" t="s">
        <v>598</v>
      </c>
      <c r="B195" s="18" t="s">
        <v>602</v>
      </c>
      <c r="C195" s="30" t="s">
        <v>577</v>
      </c>
    </row>
    <row r="196" spans="1:4" x14ac:dyDescent="0.25">
      <c r="A196" s="17" t="s">
        <v>598</v>
      </c>
      <c r="B196" s="18" t="s">
        <v>602</v>
      </c>
      <c r="C196" s="30" t="s">
        <v>580</v>
      </c>
    </row>
    <row r="197" spans="1:4" x14ac:dyDescent="0.25">
      <c r="A197" s="17" t="s">
        <v>598</v>
      </c>
      <c r="B197" s="18" t="s">
        <v>602</v>
      </c>
      <c r="C197" s="30" t="s">
        <v>576</v>
      </c>
    </row>
    <row r="198" spans="1:4" x14ac:dyDescent="0.25">
      <c r="A198" s="17" t="s">
        <v>598</v>
      </c>
      <c r="B198" s="18" t="s">
        <v>602</v>
      </c>
      <c r="C198" s="30" t="s">
        <v>573</v>
      </c>
    </row>
    <row r="199" spans="1:4" ht="15.75" thickBot="1" x14ac:dyDescent="0.3">
      <c r="A199" s="15" t="s">
        <v>598</v>
      </c>
      <c r="B199" s="16" t="s">
        <v>602</v>
      </c>
      <c r="C199" s="42" t="s">
        <v>673</v>
      </c>
      <c r="D199" s="43"/>
    </row>
    <row r="200" spans="1:4" x14ac:dyDescent="0.25">
      <c r="A200" s="13" t="s">
        <v>598</v>
      </c>
      <c r="B200" s="38" t="s">
        <v>597</v>
      </c>
      <c r="C200" s="14" t="s">
        <v>674</v>
      </c>
      <c r="D200" s="43"/>
    </row>
    <row r="201" spans="1:4" x14ac:dyDescent="0.25">
      <c r="A201" s="17" t="s">
        <v>598</v>
      </c>
      <c r="B201" s="26" t="s">
        <v>597</v>
      </c>
      <c r="C201" s="18" t="s">
        <v>535</v>
      </c>
    </row>
    <row r="202" spans="1:4" x14ac:dyDescent="0.25">
      <c r="A202" s="17" t="s">
        <v>598</v>
      </c>
      <c r="B202" s="26" t="s">
        <v>597</v>
      </c>
      <c r="C202" s="18" t="s">
        <v>528</v>
      </c>
    </row>
    <row r="203" spans="1:4" x14ac:dyDescent="0.25">
      <c r="A203" s="17" t="s">
        <v>598</v>
      </c>
      <c r="B203" s="26" t="s">
        <v>597</v>
      </c>
      <c r="C203" s="18" t="s">
        <v>546</v>
      </c>
    </row>
    <row r="204" spans="1:4" x14ac:dyDescent="0.25">
      <c r="A204" s="17" t="s">
        <v>598</v>
      </c>
      <c r="B204" s="26" t="s">
        <v>597</v>
      </c>
      <c r="C204" s="18" t="s">
        <v>521</v>
      </c>
    </row>
    <row r="205" spans="1:4" x14ac:dyDescent="0.25">
      <c r="A205" s="17" t="s">
        <v>598</v>
      </c>
      <c r="B205" s="26" t="s">
        <v>597</v>
      </c>
      <c r="C205" s="18" t="s">
        <v>545</v>
      </c>
    </row>
    <row r="206" spans="1:4" x14ac:dyDescent="0.25">
      <c r="A206" s="17" t="s">
        <v>598</v>
      </c>
      <c r="B206" s="26" t="s">
        <v>597</v>
      </c>
      <c r="C206" s="18" t="s">
        <v>548</v>
      </c>
    </row>
    <row r="207" spans="1:4" x14ac:dyDescent="0.25">
      <c r="A207" s="17" t="s">
        <v>598</v>
      </c>
      <c r="B207" s="26" t="s">
        <v>597</v>
      </c>
      <c r="C207" s="26" t="s">
        <v>675</v>
      </c>
    </row>
    <row r="208" spans="1:4" x14ac:dyDescent="0.25">
      <c r="A208" s="17" t="s">
        <v>598</v>
      </c>
      <c r="B208" s="26" t="s">
        <v>597</v>
      </c>
      <c r="C208" s="26" t="s">
        <v>540</v>
      </c>
    </row>
    <row r="209" spans="1:4" x14ac:dyDescent="0.25">
      <c r="A209" s="17" t="s">
        <v>598</v>
      </c>
      <c r="B209" s="26" t="s">
        <v>597</v>
      </c>
      <c r="C209" s="18" t="s">
        <v>532</v>
      </c>
    </row>
    <row r="210" spans="1:4" x14ac:dyDescent="0.25">
      <c r="A210" s="15" t="s">
        <v>598</v>
      </c>
      <c r="B210" s="39" t="s">
        <v>597</v>
      </c>
      <c r="C210" s="16" t="s">
        <v>676</v>
      </c>
      <c r="D210" s="43"/>
    </row>
    <row r="211" spans="1:4" x14ac:dyDescent="0.25">
      <c r="A211" s="17" t="s">
        <v>598</v>
      </c>
      <c r="B211" s="26" t="s">
        <v>597</v>
      </c>
      <c r="C211" s="18" t="s">
        <v>529</v>
      </c>
    </row>
    <row r="212" spans="1:4" x14ac:dyDescent="0.25">
      <c r="A212" s="17" t="s">
        <v>598</v>
      </c>
      <c r="B212" s="26" t="s">
        <v>597</v>
      </c>
      <c r="C212" s="18" t="s">
        <v>541</v>
      </c>
    </row>
    <row r="213" spans="1:4" x14ac:dyDescent="0.25">
      <c r="A213" s="17" t="s">
        <v>598</v>
      </c>
      <c r="B213" s="26" t="s">
        <v>597</v>
      </c>
      <c r="C213" s="18" t="s">
        <v>527</v>
      </c>
    </row>
    <row r="214" spans="1:4" x14ac:dyDescent="0.25">
      <c r="A214" s="15" t="s">
        <v>598</v>
      </c>
      <c r="B214" s="39" t="s">
        <v>597</v>
      </c>
      <c r="C214" s="16" t="s">
        <v>677</v>
      </c>
      <c r="D214" s="43"/>
    </row>
    <row r="215" spans="1:4" x14ac:dyDescent="0.25">
      <c r="A215" s="17" t="s">
        <v>598</v>
      </c>
      <c r="B215" s="26" t="s">
        <v>597</v>
      </c>
      <c r="C215" s="18" t="s">
        <v>55</v>
      </c>
    </row>
    <row r="216" spans="1:4" x14ac:dyDescent="0.25">
      <c r="A216" s="17" t="s">
        <v>598</v>
      </c>
      <c r="B216" s="26" t="s">
        <v>597</v>
      </c>
      <c r="C216" s="18" t="s">
        <v>531</v>
      </c>
    </row>
    <row r="217" spans="1:4" x14ac:dyDescent="0.25">
      <c r="A217" s="17" t="s">
        <v>598</v>
      </c>
      <c r="B217" s="26" t="s">
        <v>597</v>
      </c>
      <c r="C217" s="18" t="s">
        <v>542</v>
      </c>
    </row>
    <row r="218" spans="1:4" ht="15.75" thickBot="1" x14ac:dyDescent="0.3">
      <c r="A218" s="19" t="s">
        <v>598</v>
      </c>
      <c r="B218" s="35" t="s">
        <v>597</v>
      </c>
      <c r="C218" s="20" t="s">
        <v>523</v>
      </c>
    </row>
    <row r="219" spans="1:4" x14ac:dyDescent="0.25">
      <c r="A219" s="17" t="s">
        <v>598</v>
      </c>
      <c r="B219" s="18" t="s">
        <v>599</v>
      </c>
      <c r="C219" s="18" t="s">
        <v>550</v>
      </c>
    </row>
    <row r="220" spans="1:4" x14ac:dyDescent="0.25">
      <c r="A220" s="17" t="s">
        <v>598</v>
      </c>
      <c r="B220" s="18" t="s">
        <v>599</v>
      </c>
      <c r="C220" s="18" t="s">
        <v>549</v>
      </c>
    </row>
    <row r="221" spans="1:4" x14ac:dyDescent="0.25">
      <c r="A221" s="17" t="s">
        <v>598</v>
      </c>
      <c r="B221" s="18" t="s">
        <v>599</v>
      </c>
      <c r="C221" s="18" t="s">
        <v>556</v>
      </c>
    </row>
    <row r="222" spans="1:4" x14ac:dyDescent="0.25">
      <c r="A222" s="17" t="s">
        <v>598</v>
      </c>
      <c r="B222" s="18" t="s">
        <v>599</v>
      </c>
      <c r="C222" s="18" t="s">
        <v>552</v>
      </c>
    </row>
    <row r="223" spans="1:4" x14ac:dyDescent="0.25">
      <c r="A223" s="15" t="s">
        <v>598</v>
      </c>
      <c r="B223" s="16" t="s">
        <v>599</v>
      </c>
      <c r="C223" s="16" t="s">
        <v>678</v>
      </c>
    </row>
    <row r="224" spans="1:4" x14ac:dyDescent="0.25">
      <c r="A224" s="17" t="s">
        <v>598</v>
      </c>
      <c r="B224" s="18" t="s">
        <v>599</v>
      </c>
      <c r="C224" s="18" t="s">
        <v>553</v>
      </c>
    </row>
    <row r="225" spans="1:3" x14ac:dyDescent="0.25">
      <c r="A225" s="17" t="s">
        <v>598</v>
      </c>
      <c r="B225" s="18" t="s">
        <v>599</v>
      </c>
      <c r="C225" s="18" t="s">
        <v>555</v>
      </c>
    </row>
    <row r="226" spans="1:3" ht="15.75" thickBot="1" x14ac:dyDescent="0.3">
      <c r="A226" s="36" t="s">
        <v>598</v>
      </c>
      <c r="B226" s="37" t="s">
        <v>599</v>
      </c>
      <c r="C226" s="37" t="s">
        <v>679</v>
      </c>
    </row>
    <row r="227" spans="1:3" x14ac:dyDescent="0.25">
      <c r="A227" s="17" t="s">
        <v>598</v>
      </c>
      <c r="B227" s="26" t="s">
        <v>600</v>
      </c>
      <c r="C227" s="18" t="s">
        <v>568</v>
      </c>
    </row>
    <row r="228" spans="1:3" x14ac:dyDescent="0.25">
      <c r="A228" s="17" t="s">
        <v>598</v>
      </c>
      <c r="B228" s="26" t="s">
        <v>600</v>
      </c>
      <c r="C228" s="18" t="s">
        <v>566</v>
      </c>
    </row>
    <row r="229" spans="1:3" x14ac:dyDescent="0.25">
      <c r="A229" s="17" t="s">
        <v>598</v>
      </c>
      <c r="B229" s="26" t="s">
        <v>600</v>
      </c>
      <c r="C229" s="18" t="s">
        <v>567</v>
      </c>
    </row>
    <row r="230" spans="1:3" x14ac:dyDescent="0.25">
      <c r="A230" s="17" t="s">
        <v>598</v>
      </c>
      <c r="B230" s="26" t="s">
        <v>600</v>
      </c>
      <c r="C230" s="18" t="s">
        <v>565</v>
      </c>
    </row>
    <row r="231" spans="1:3" x14ac:dyDescent="0.25">
      <c r="A231" s="17" t="s">
        <v>598</v>
      </c>
      <c r="B231" s="26" t="s">
        <v>600</v>
      </c>
      <c r="C231" s="18" t="s">
        <v>569</v>
      </c>
    </row>
    <row r="232" spans="1:3" x14ac:dyDescent="0.25">
      <c r="A232" s="17" t="s">
        <v>598</v>
      </c>
      <c r="B232" s="26" t="s">
        <v>600</v>
      </c>
      <c r="C232" s="18" t="s">
        <v>571</v>
      </c>
    </row>
    <row r="233" spans="1:3" x14ac:dyDescent="0.25">
      <c r="A233" s="17" t="s">
        <v>598</v>
      </c>
      <c r="B233" s="26" t="s">
        <v>600</v>
      </c>
      <c r="C233" s="18" t="s">
        <v>564</v>
      </c>
    </row>
    <row r="234" spans="1:3" x14ac:dyDescent="0.25">
      <c r="A234" s="17" t="s">
        <v>598</v>
      </c>
      <c r="B234" s="26" t="s">
        <v>600</v>
      </c>
      <c r="C234" s="18" t="s">
        <v>557</v>
      </c>
    </row>
    <row r="235" spans="1:3" x14ac:dyDescent="0.25">
      <c r="A235" s="17" t="s">
        <v>598</v>
      </c>
      <c r="B235" s="26" t="s">
        <v>600</v>
      </c>
      <c r="C235" s="18" t="s">
        <v>563</v>
      </c>
    </row>
    <row r="236" spans="1:3" x14ac:dyDescent="0.25">
      <c r="A236" s="17" t="s">
        <v>598</v>
      </c>
      <c r="B236" s="26" t="s">
        <v>600</v>
      </c>
      <c r="C236" s="18" t="s">
        <v>570</v>
      </c>
    </row>
    <row r="237" spans="1:3" ht="15.75" thickBot="1" x14ac:dyDescent="0.3">
      <c r="A237" s="19" t="s">
        <v>598</v>
      </c>
      <c r="B237" s="35" t="s">
        <v>600</v>
      </c>
      <c r="C237" s="20" t="s">
        <v>601</v>
      </c>
    </row>
  </sheetData>
  <customSheetViews>
    <customSheetView guid="{28D96C37-87EE-4EEF-9323-0F2C30606728}" topLeftCell="A223">
      <selection activeCell="H223" sqref="H223"/>
      <pageMargins left="0.7" right="0.7" top="0.75" bottom="0.75" header="0.3" footer="0.3"/>
      <pageSetup paperSize="9" orientation="portrait" r:id="rId1"/>
    </customSheetView>
    <customSheetView guid="{824EEAD6-8F11-4EF8-9421-EEE432AD0A61}" topLeftCell="A223">
      <selection activeCell="H223" sqref="H223"/>
      <pageMargins left="0.7" right="0.7" top="0.75" bottom="0.75" header="0.3" footer="0.3"/>
      <pageSetup paperSize="9" orientation="portrait" r:id="rId2"/>
    </customSheetView>
  </customSheetViews>
  <mergeCells count="6">
    <mergeCell ref="O20:O21"/>
    <mergeCell ref="J31:J36"/>
    <mergeCell ref="J38:J46"/>
    <mergeCell ref="J49:J54"/>
    <mergeCell ref="L4:L5"/>
    <mergeCell ref="L20:L21"/>
  </mergeCell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2:K61"/>
  <sheetViews>
    <sheetView workbookViewId="0">
      <selection activeCell="E29" sqref="E29"/>
    </sheetView>
  </sheetViews>
  <sheetFormatPr defaultRowHeight="15" x14ac:dyDescent="0.25"/>
  <cols>
    <col min="2" max="2" width="17" customWidth="1"/>
    <col min="3" max="4" width="12.28515625" customWidth="1"/>
    <col min="5" max="6" width="11.28515625" customWidth="1"/>
    <col min="7" max="8" width="12.42578125" style="87" customWidth="1"/>
    <col min="9" max="9" width="9.140625" style="87"/>
  </cols>
  <sheetData>
    <row r="2" spans="1:11" x14ac:dyDescent="0.25">
      <c r="A2" s="2"/>
      <c r="B2" s="2"/>
      <c r="C2" s="2"/>
      <c r="D2" s="2"/>
      <c r="G2" s="244" t="s">
        <v>993</v>
      </c>
      <c r="H2" s="245"/>
      <c r="I2" s="246"/>
    </row>
    <row r="3" spans="1:11" ht="30" x14ac:dyDescent="0.25">
      <c r="A3" s="98" t="s">
        <v>0</v>
      </c>
      <c r="B3" s="98" t="s">
        <v>896</v>
      </c>
      <c r="C3" s="99" t="e">
        <f>#REF!&amp;" "&amp;#REF!&amp;"ч"</f>
        <v>#REF!</v>
      </c>
      <c r="D3" s="99" t="e">
        <f>#REF!&amp;" "&amp;#REF!&amp;"ч"</f>
        <v>#REF!</v>
      </c>
      <c r="E3" s="99" t="e">
        <f>#REF!&amp;" "&amp;#REF!&amp;"ч"</f>
        <v>#REF!</v>
      </c>
      <c r="F3" s="99"/>
      <c r="G3" s="101" t="e">
        <f>#REF!</f>
        <v>#REF!</v>
      </c>
      <c r="H3" s="101" t="e">
        <f>#REF!</f>
        <v>#REF!</v>
      </c>
      <c r="I3" s="101" t="e">
        <f>#REF!</f>
        <v>#REF!</v>
      </c>
    </row>
    <row r="4" spans="1:11" x14ac:dyDescent="0.25">
      <c r="A4" s="250" t="s">
        <v>901</v>
      </c>
      <c r="B4" s="91" t="s">
        <v>849</v>
      </c>
      <c r="C4" s="60" t="e">
        <f>SUMIFS(#REF!,#REF!,$B4)</f>
        <v>#REF!</v>
      </c>
      <c r="D4" s="60" t="e">
        <f>SUMIFS(#REF!,#REF!,$B4)</f>
        <v>#REF!</v>
      </c>
      <c r="E4" s="60" t="e">
        <f>SUMIFS(#REF!,#REF!,$B4)</f>
        <v>#REF!</v>
      </c>
      <c r="F4" s="60"/>
      <c r="G4" s="102" t="e">
        <f>SUMIFS(#REF!,#REF!,$B4)</f>
        <v>#REF!</v>
      </c>
      <c r="H4" s="157" t="e">
        <f>SUMIFS(#REF!,#REF!,$B4)</f>
        <v>#REF!</v>
      </c>
      <c r="I4" s="102" t="e">
        <f>SUMIFS(#REF!,#REF!,$B4)</f>
        <v>#REF!</v>
      </c>
    </row>
    <row r="5" spans="1:11" x14ac:dyDescent="0.25">
      <c r="A5" s="251"/>
      <c r="B5" s="91" t="s">
        <v>850</v>
      </c>
      <c r="C5" s="60" t="e">
        <f>SUMIFS(#REF!,#REF!,$B5)</f>
        <v>#REF!</v>
      </c>
      <c r="D5" s="60" t="e">
        <f>SUMIFS(#REF!,#REF!,$B5)</f>
        <v>#REF!</v>
      </c>
      <c r="E5" s="60" t="e">
        <f>SUMIFS(#REF!,#REF!,$B5)</f>
        <v>#REF!</v>
      </c>
      <c r="F5" s="60"/>
      <c r="G5" s="102" t="e">
        <f>SUMIFS(#REF!,#REF!,$B5)</f>
        <v>#REF!</v>
      </c>
      <c r="H5" s="157" t="e">
        <f>SUMIFS(#REF!,#REF!,$B5)</f>
        <v>#REF!</v>
      </c>
      <c r="I5" s="102" t="e">
        <f>SUMIFS(#REF!,#REF!,$B5)</f>
        <v>#REF!</v>
      </c>
    </row>
    <row r="6" spans="1:11" x14ac:dyDescent="0.25">
      <c r="A6" s="92" t="s">
        <v>897</v>
      </c>
      <c r="B6" s="88" t="s">
        <v>895</v>
      </c>
      <c r="C6" s="60" t="e">
        <f>SUMIFS(#REF!,#REF!,$B6)</f>
        <v>#REF!</v>
      </c>
      <c r="D6" s="60" t="e">
        <f>SUMIFS(#REF!,#REF!,$B6)</f>
        <v>#REF!</v>
      </c>
      <c r="E6" s="60" t="e">
        <f>SUMIFS(#REF!,#REF!,$B6)</f>
        <v>#REF!</v>
      </c>
      <c r="F6" s="60"/>
      <c r="G6" s="102" t="e">
        <f>SUMIFS(#REF!,#REF!,$B6)</f>
        <v>#REF!</v>
      </c>
      <c r="H6" s="157" t="e">
        <f>SUMIFS(#REF!,#REF!,$B6)</f>
        <v>#REF!</v>
      </c>
      <c r="I6" s="102"/>
    </row>
    <row r="7" spans="1:11" x14ac:dyDescent="0.25">
      <c r="A7" s="247" t="s">
        <v>898</v>
      </c>
      <c r="B7" s="88" t="s">
        <v>888</v>
      </c>
      <c r="C7" s="60" t="e">
        <f>SUMIFS(#REF!,#REF!,$B7)</f>
        <v>#REF!</v>
      </c>
      <c r="D7" s="60" t="e">
        <f>SUMIFS(#REF!,#REF!,$B7)</f>
        <v>#REF!</v>
      </c>
      <c r="E7" s="60" t="e">
        <f>SUMIFS(#REF!,#REF!,$B7)</f>
        <v>#REF!</v>
      </c>
      <c r="F7" s="60"/>
      <c r="G7" s="102" t="e">
        <f>SUMIFS(#REF!,#REF!,$B7)</f>
        <v>#REF!</v>
      </c>
      <c r="H7" s="157" t="e">
        <f>SUMIFS(#REF!,#REF!,$B7)</f>
        <v>#REF!</v>
      </c>
      <c r="I7" s="102"/>
    </row>
    <row r="8" spans="1:11" x14ac:dyDescent="0.25">
      <c r="A8" s="249"/>
      <c r="B8" s="88" t="s">
        <v>889</v>
      </c>
      <c r="C8" s="60" t="e">
        <f>SUMIFS(#REF!,#REF!,$B8)</f>
        <v>#REF!</v>
      </c>
      <c r="D8" s="60" t="e">
        <f>SUMIFS(#REF!,#REF!,$B8)</f>
        <v>#REF!</v>
      </c>
      <c r="E8" s="60" t="e">
        <f>SUMIFS(#REF!,#REF!,$B8)</f>
        <v>#REF!</v>
      </c>
      <c r="F8" s="60"/>
      <c r="G8" s="102" t="e">
        <f>SUMIFS(#REF!,#REF!,$B8)</f>
        <v>#REF!</v>
      </c>
      <c r="H8" s="157" t="e">
        <f>SUMIFS(#REF!,#REF!,$B8)</f>
        <v>#REF!</v>
      </c>
      <c r="I8" s="102"/>
    </row>
    <row r="9" spans="1:11" x14ac:dyDescent="0.25">
      <c r="A9" s="247" t="s">
        <v>899</v>
      </c>
      <c r="B9" s="88" t="s">
        <v>882</v>
      </c>
      <c r="C9" s="60" t="e">
        <f>SUMIFS(#REF!,#REF!,$B9)</f>
        <v>#REF!</v>
      </c>
      <c r="D9" s="60" t="e">
        <f>SUMIFS(#REF!,#REF!,$B9)</f>
        <v>#REF!</v>
      </c>
      <c r="E9" s="60" t="e">
        <f>SUMIFS(#REF!,#REF!,$B9)</f>
        <v>#REF!</v>
      </c>
      <c r="F9" s="60"/>
      <c r="G9" s="102" t="e">
        <f>SUMIFS(#REF!,#REF!,$B9)</f>
        <v>#REF!</v>
      </c>
      <c r="H9" s="157" t="e">
        <f>SUMIFS(#REF!,#REF!,$B9)</f>
        <v>#REF!</v>
      </c>
      <c r="I9" s="102" t="e">
        <f>SUMIFS(#REF!,#REF!,$B9)</f>
        <v>#REF!</v>
      </c>
    </row>
    <row r="10" spans="1:11" x14ac:dyDescent="0.25">
      <c r="A10" s="248"/>
      <c r="B10" s="88" t="s">
        <v>835</v>
      </c>
      <c r="C10" s="60" t="e">
        <f>SUMIFS(#REF!,#REF!,$B10)</f>
        <v>#REF!</v>
      </c>
      <c r="D10" s="60" t="e">
        <f>SUMIFS(#REF!,#REF!,$B10)</f>
        <v>#REF!</v>
      </c>
      <c r="E10" s="60" t="e">
        <f>SUMIFS(#REF!,#REF!,$B10)</f>
        <v>#REF!</v>
      </c>
      <c r="F10" s="60"/>
      <c r="G10" s="102" t="e">
        <f>SUMIFS(#REF!,#REF!,$B10)</f>
        <v>#REF!</v>
      </c>
      <c r="H10" s="157" t="e">
        <f>SUMIFS(#REF!,#REF!,$B10)</f>
        <v>#REF!</v>
      </c>
      <c r="I10" s="102" t="e">
        <f>SUMIFS(#REF!,#REF!,$B10)</f>
        <v>#REF!</v>
      </c>
    </row>
    <row r="11" spans="1:11" x14ac:dyDescent="0.25">
      <c r="A11" s="249"/>
      <c r="B11" s="88" t="s">
        <v>852</v>
      </c>
      <c r="C11" s="60" t="e">
        <f>SUMIFS(#REF!,#REF!,$B11)</f>
        <v>#REF!</v>
      </c>
      <c r="D11" s="60" t="e">
        <f>SUMIFS(#REF!,#REF!,$B11)</f>
        <v>#REF!</v>
      </c>
      <c r="E11" s="60" t="e">
        <f>SUMIFS(#REF!,#REF!,$B11)</f>
        <v>#REF!</v>
      </c>
      <c r="F11" s="60"/>
      <c r="G11" s="102" t="e">
        <f>SUMIFS(#REF!,#REF!,$B11)</f>
        <v>#REF!</v>
      </c>
      <c r="H11" s="157" t="e">
        <f>SUMIFS(#REF!,#REF!,$B11)</f>
        <v>#REF!</v>
      </c>
      <c r="I11" s="102" t="e">
        <f>SUMIFS(#REF!,#REF!,$B11)</f>
        <v>#REF!</v>
      </c>
    </row>
    <row r="12" spans="1:11" ht="12" customHeight="1" x14ac:dyDescent="0.25">
      <c r="A12" s="93"/>
      <c r="B12" s="94"/>
      <c r="C12" s="95"/>
      <c r="D12" s="95"/>
      <c r="E12" s="95"/>
      <c r="F12" s="180"/>
      <c r="G12" s="103"/>
      <c r="H12" s="103"/>
      <c r="I12" s="103"/>
    </row>
    <row r="13" spans="1:11" x14ac:dyDescent="0.25">
      <c r="A13" s="247" t="s">
        <v>901</v>
      </c>
      <c r="B13" s="88" t="s">
        <v>903</v>
      </c>
      <c r="C13" s="60" t="e">
        <f>SUMIFS(#REF!,#REF!,$B13)</f>
        <v>#REF!</v>
      </c>
      <c r="D13" s="60" t="e">
        <f>SUMIFS(#REF!,#REF!,$B13)</f>
        <v>#REF!</v>
      </c>
      <c r="E13" s="60" t="e">
        <f>SUMIFS(#REF!,#REF!,$B13)</f>
        <v>#REF!</v>
      </c>
      <c r="F13" s="60"/>
      <c r="G13" s="102" t="e">
        <f>SUMIFS(#REF!,#REF!,$B13)</f>
        <v>#REF!</v>
      </c>
      <c r="H13" s="102" t="e">
        <f>SUMIFS(#REF!,#REF!,$B13)</f>
        <v>#REF!</v>
      </c>
      <c r="I13" s="102" t="e">
        <f>SUMIFS(#REF!,#REF!,$B13)</f>
        <v>#REF!</v>
      </c>
    </row>
    <row r="14" spans="1:11" x14ac:dyDescent="0.25">
      <c r="A14" s="248"/>
      <c r="B14" s="88" t="s">
        <v>906</v>
      </c>
      <c r="C14" s="60" t="e">
        <f>SUMIFS(#REF!,#REF!,$B14)</f>
        <v>#REF!</v>
      </c>
      <c r="D14" s="60" t="e">
        <f>SUMIFS(#REF!,#REF!,$B14)</f>
        <v>#REF!</v>
      </c>
      <c r="E14" s="60" t="e">
        <f>SUMIFS(#REF!,#REF!,$B14)</f>
        <v>#REF!</v>
      </c>
      <c r="F14" s="60"/>
      <c r="G14" s="102" t="e">
        <f>SUMIFS(#REF!,#REF!,$B14)</f>
        <v>#REF!</v>
      </c>
      <c r="H14" s="102" t="e">
        <f>SUMIFS(#REF!,#REF!,$B14)</f>
        <v>#REF!</v>
      </c>
      <c r="I14" s="102" t="e">
        <f>SUMIFS(#REF!,#REF!,$B14)</f>
        <v>#REF!</v>
      </c>
    </row>
    <row r="15" spans="1:11" x14ac:dyDescent="0.25">
      <c r="A15" s="248"/>
      <c r="B15" s="88" t="s">
        <v>905</v>
      </c>
      <c r="C15" s="60" t="e">
        <f>SUMIFS(#REF!,#REF!,$B15)</f>
        <v>#REF!</v>
      </c>
      <c r="D15" s="60" t="e">
        <f>SUMIFS(#REF!,#REF!,$B15)</f>
        <v>#REF!</v>
      </c>
      <c r="E15" s="60" t="e">
        <f>SUMIFS(#REF!,#REF!,$B15)</f>
        <v>#REF!</v>
      </c>
      <c r="F15" s="60"/>
      <c r="G15" s="102" t="e">
        <f>SUMIFS(#REF!,#REF!,$B15)</f>
        <v>#REF!</v>
      </c>
      <c r="H15" s="102" t="e">
        <f>SUMIFS(#REF!,#REF!,$B15)</f>
        <v>#REF!</v>
      </c>
      <c r="I15" s="102" t="e">
        <f>SUMIFS(#REF!,#REF!,$B15)</f>
        <v>#REF!</v>
      </c>
      <c r="K15" s="87" t="e">
        <f>E14+E21+E16+E20+E6</f>
        <v>#REF!</v>
      </c>
    </row>
    <row r="16" spans="1:11" x14ac:dyDescent="0.25">
      <c r="A16" s="248"/>
      <c r="B16" s="88" t="s">
        <v>907</v>
      </c>
      <c r="C16" s="60" t="e">
        <f>SUMIFS(#REF!,#REF!,$B16)</f>
        <v>#REF!</v>
      </c>
      <c r="D16" s="60" t="e">
        <f>SUMIFS(#REF!,#REF!,$B16)</f>
        <v>#REF!</v>
      </c>
      <c r="E16" s="60" t="e">
        <f>SUMIFS(#REF!,#REF!,$B16)</f>
        <v>#REF!</v>
      </c>
      <c r="F16" s="60"/>
      <c r="G16" s="102" t="e">
        <f>SUMIFS(#REF!,#REF!,$B16)</f>
        <v>#REF!</v>
      </c>
      <c r="H16" s="102" t="e">
        <f>SUMIFS(#REF!,#REF!,$B16)</f>
        <v>#REF!</v>
      </c>
      <c r="I16" s="102" t="e">
        <f>SUMIFS(#REF!,#REF!,$B16)</f>
        <v>#REF!</v>
      </c>
    </row>
    <row r="17" spans="1:9" x14ac:dyDescent="0.25">
      <c r="A17" s="248"/>
      <c r="B17" s="88" t="s">
        <v>904</v>
      </c>
      <c r="C17" s="60" t="e">
        <f>SUMIFS(#REF!,#REF!,$B17)</f>
        <v>#REF!</v>
      </c>
      <c r="D17" s="60" t="e">
        <f>SUMIFS(#REF!,#REF!,$B17)</f>
        <v>#REF!</v>
      </c>
      <c r="E17" s="60" t="e">
        <f>SUMIFS(#REF!,#REF!,$B17)</f>
        <v>#REF!</v>
      </c>
      <c r="F17" s="60"/>
      <c r="G17" s="102" t="e">
        <f>SUMIFS(#REF!,#REF!,$B17)</f>
        <v>#REF!</v>
      </c>
      <c r="H17" s="102" t="e">
        <f>SUMIFS(#REF!,#REF!,$B17)</f>
        <v>#REF!</v>
      </c>
      <c r="I17" s="102" t="e">
        <f>SUMIFS(#REF!,#REF!,$B17)</f>
        <v>#REF!</v>
      </c>
    </row>
    <row r="18" spans="1:9" x14ac:dyDescent="0.25">
      <c r="A18" s="249"/>
      <c r="B18" s="57" t="s">
        <v>908</v>
      </c>
      <c r="C18" s="60" t="e">
        <f>SUMIFS(#REF!,#REF!,$B18)</f>
        <v>#REF!</v>
      </c>
      <c r="D18" s="60" t="e">
        <f>SUMIFS(#REF!,#REF!,$B18)</f>
        <v>#REF!</v>
      </c>
      <c r="E18" s="60" t="e">
        <f>SUMIFS(#REF!,#REF!,$B18)</f>
        <v>#REF!</v>
      </c>
      <c r="F18" s="60"/>
      <c r="G18" s="102" t="e">
        <f>SUMIFS(#REF!,#REF!,$B18)</f>
        <v>#REF!</v>
      </c>
      <c r="H18" s="102" t="e">
        <f>SUMIFS(#REF!,#REF!,$B18)</f>
        <v>#REF!</v>
      </c>
      <c r="I18" s="102" t="e">
        <f>SUMIFS(#REF!,#REF!,$B18)</f>
        <v>#REF!</v>
      </c>
    </row>
    <row r="19" spans="1:9" x14ac:dyDescent="0.25">
      <c r="A19" s="252" t="s">
        <v>897</v>
      </c>
      <c r="B19" s="88" t="s">
        <v>884</v>
      </c>
      <c r="C19" s="60" t="e">
        <f>SUMIFS(#REF!,#REF!,$B19)</f>
        <v>#REF!</v>
      </c>
      <c r="D19" s="60" t="e">
        <f>SUMIFS(#REF!,#REF!,$B19)</f>
        <v>#REF!</v>
      </c>
      <c r="E19" s="60" t="e">
        <f>SUMIFS(#REF!,#REF!,$B19)</f>
        <v>#REF!</v>
      </c>
      <c r="F19" s="60"/>
      <c r="G19" s="102" t="e">
        <f>SUMIFS(#REF!,#REF!,$B19)</f>
        <v>#REF!</v>
      </c>
      <c r="H19" s="102" t="e">
        <f>SUMIFS(#REF!,#REF!,$B19)</f>
        <v>#REF!</v>
      </c>
      <c r="I19" s="102"/>
    </row>
    <row r="20" spans="1:9" x14ac:dyDescent="0.25">
      <c r="A20" s="252"/>
      <c r="B20" s="88" t="s">
        <v>885</v>
      </c>
      <c r="C20" s="60" t="e">
        <f>SUMIFS(#REF!,#REF!,$B20)</f>
        <v>#REF!</v>
      </c>
      <c r="D20" s="60" t="e">
        <f>SUMIFS(#REF!,#REF!,$B20)</f>
        <v>#REF!</v>
      </c>
      <c r="E20" s="60" t="e">
        <f>SUMIFS(#REF!,#REF!,$B20)</f>
        <v>#REF!</v>
      </c>
      <c r="F20" s="60"/>
      <c r="G20" s="102" t="e">
        <f>SUMIFS(#REF!,#REF!,$B20)</f>
        <v>#REF!</v>
      </c>
      <c r="H20" s="102" t="e">
        <f>SUMIFS(#REF!,#REF!,$B20)</f>
        <v>#REF!</v>
      </c>
      <c r="I20" s="102"/>
    </row>
    <row r="21" spans="1:9" x14ac:dyDescent="0.25">
      <c r="A21" s="252"/>
      <c r="B21" s="88" t="s">
        <v>887</v>
      </c>
      <c r="C21" s="60" t="e">
        <f>SUMIFS(#REF!,#REF!,$B21)</f>
        <v>#REF!</v>
      </c>
      <c r="D21" s="60" t="e">
        <f>SUMIFS(#REF!,#REF!,$B21)</f>
        <v>#REF!</v>
      </c>
      <c r="E21" s="60" t="e">
        <f>SUMIFS(#REF!,#REF!,$B21)</f>
        <v>#REF!</v>
      </c>
      <c r="F21" s="60"/>
      <c r="G21" s="102" t="e">
        <f>SUMIFS(#REF!,#REF!,$B21)</f>
        <v>#REF!</v>
      </c>
      <c r="H21" s="102" t="e">
        <f>SUMIFS(#REF!,#REF!,$B21)</f>
        <v>#REF!</v>
      </c>
      <c r="I21" s="102"/>
    </row>
    <row r="22" spans="1:9" x14ac:dyDescent="0.25">
      <c r="A22" s="252"/>
      <c r="B22" s="88" t="s">
        <v>851</v>
      </c>
      <c r="C22" s="60" t="e">
        <f>SUMIFS(#REF!,#REF!,$B22)</f>
        <v>#REF!</v>
      </c>
      <c r="D22" s="60" t="e">
        <f>SUMIFS(#REF!,#REF!,$B22)</f>
        <v>#REF!</v>
      </c>
      <c r="E22" s="60" t="e">
        <f>SUMIFS(#REF!,#REF!,$B22)</f>
        <v>#REF!</v>
      </c>
      <c r="F22" s="60"/>
      <c r="G22" s="102" t="e">
        <f>SUMIFS(#REF!,#REF!,$B22)</f>
        <v>#REF!</v>
      </c>
      <c r="H22" s="102" t="e">
        <f>SUMIFS(#REF!,#REF!,$B22)</f>
        <v>#REF!</v>
      </c>
      <c r="I22" s="102"/>
    </row>
    <row r="23" spans="1:9" x14ac:dyDescent="0.25">
      <c r="A23" s="252"/>
      <c r="B23" s="88" t="s">
        <v>886</v>
      </c>
      <c r="C23" s="60" t="e">
        <f>SUMIFS(#REF!,#REF!,$B23)</f>
        <v>#REF!</v>
      </c>
      <c r="D23" s="60" t="e">
        <f>SUMIFS(#REF!,#REF!,$B23)</f>
        <v>#REF!</v>
      </c>
      <c r="E23" s="60" t="e">
        <f>SUMIFS(#REF!,#REF!,$B23)</f>
        <v>#REF!</v>
      </c>
      <c r="F23" s="60"/>
      <c r="G23" s="102" t="e">
        <f>SUMIFS(#REF!,#REF!,$B23)</f>
        <v>#REF!</v>
      </c>
      <c r="H23" s="102" t="e">
        <f>SUMIFS(#REF!,#REF!,$B23)</f>
        <v>#REF!</v>
      </c>
      <c r="I23" s="102"/>
    </row>
    <row r="24" spans="1:9" x14ac:dyDescent="0.25">
      <c r="A24" s="253" t="s">
        <v>898</v>
      </c>
      <c r="B24" s="88" t="s">
        <v>891</v>
      </c>
      <c r="C24" s="60" t="e">
        <f>SUMIFS(#REF!,#REF!,$B24)</f>
        <v>#REF!</v>
      </c>
      <c r="D24" s="60" t="e">
        <f>SUMIFS(#REF!,#REF!,$B24)</f>
        <v>#REF!</v>
      </c>
      <c r="E24" s="60" t="e">
        <f>SUMIFS(#REF!,#REF!,$B24)</f>
        <v>#REF!</v>
      </c>
      <c r="F24" s="60"/>
      <c r="G24" s="102" t="e">
        <f>SUMIFS(#REF!,#REF!,$B24)</f>
        <v>#REF!</v>
      </c>
      <c r="H24" s="102" t="e">
        <f>SUMIFS(#REF!,#REF!,$B24)</f>
        <v>#REF!</v>
      </c>
      <c r="I24" s="102"/>
    </row>
    <row r="25" spans="1:9" x14ac:dyDescent="0.25">
      <c r="A25" s="254"/>
      <c r="B25" s="88" t="s">
        <v>893</v>
      </c>
      <c r="C25" s="60" t="e">
        <f>SUMIFS(#REF!,#REF!,$B25)</f>
        <v>#REF!</v>
      </c>
      <c r="D25" s="60" t="e">
        <f>SUMIFS(#REF!,#REF!,$B25)</f>
        <v>#REF!</v>
      </c>
      <c r="E25" s="60" t="e">
        <f>SUMIFS(#REF!,#REF!,$B25)</f>
        <v>#REF!</v>
      </c>
      <c r="F25" s="60"/>
      <c r="G25" s="102" t="e">
        <f>SUMIFS(#REF!,#REF!,$B25)</f>
        <v>#REF!</v>
      </c>
      <c r="H25" s="102" t="e">
        <f>SUMIFS(#REF!,#REF!,$B25)</f>
        <v>#REF!</v>
      </c>
      <c r="I25" s="102"/>
    </row>
    <row r="26" spans="1:9" x14ac:dyDescent="0.25">
      <c r="A26" s="254"/>
      <c r="B26" s="88" t="s">
        <v>894</v>
      </c>
      <c r="C26" s="60" t="e">
        <f>SUMIFS(#REF!,#REF!,$B26)</f>
        <v>#REF!</v>
      </c>
      <c r="D26" s="60" t="e">
        <f>SUMIFS(#REF!,#REF!,$B26)</f>
        <v>#REF!</v>
      </c>
      <c r="E26" s="60" t="e">
        <f>SUMIFS(#REF!,#REF!,$B26)</f>
        <v>#REF!</v>
      </c>
      <c r="F26" s="60"/>
      <c r="G26" s="102" t="e">
        <f>SUMIFS(#REF!,#REF!,$B26)</f>
        <v>#REF!</v>
      </c>
      <c r="H26" s="102" t="e">
        <f>SUMIFS(#REF!,#REF!,$B26)</f>
        <v>#REF!</v>
      </c>
      <c r="I26" s="102"/>
    </row>
    <row r="27" spans="1:9" x14ac:dyDescent="0.25">
      <c r="A27" s="254"/>
      <c r="B27" s="88" t="s">
        <v>892</v>
      </c>
      <c r="C27" s="60" t="e">
        <f>SUMIFS(#REF!,#REF!,$B27)</f>
        <v>#REF!</v>
      </c>
      <c r="D27" s="60" t="e">
        <f>SUMIFS(#REF!,#REF!,$B27)</f>
        <v>#REF!</v>
      </c>
      <c r="E27" s="60" t="e">
        <f>SUMIFS(#REF!,#REF!,$B27)</f>
        <v>#REF!</v>
      </c>
      <c r="F27" s="60"/>
      <c r="G27" s="102" t="e">
        <f>SUMIFS(#REF!,#REF!,$B27)</f>
        <v>#REF!</v>
      </c>
      <c r="H27" s="102" t="e">
        <f>SUMIFS(#REF!,#REF!,$B27)</f>
        <v>#REF!</v>
      </c>
      <c r="I27" s="102"/>
    </row>
    <row r="28" spans="1:9" x14ac:dyDescent="0.25">
      <c r="A28" s="254"/>
      <c r="B28" s="88" t="s">
        <v>890</v>
      </c>
      <c r="C28" s="60" t="e">
        <f>SUMIFS(#REF!,#REF!,$B28)</f>
        <v>#REF!</v>
      </c>
      <c r="D28" s="60" t="e">
        <f>SUMIFS(#REF!,#REF!,$B28)</f>
        <v>#REF!</v>
      </c>
      <c r="E28" s="60" t="e">
        <f>SUMIFS(#REF!,#REF!,$B28)</f>
        <v>#REF!</v>
      </c>
      <c r="F28" s="60"/>
      <c r="G28" s="102" t="e">
        <f>SUMIFS(#REF!,#REF!,$B28)</f>
        <v>#REF!</v>
      </c>
      <c r="H28" s="102" t="e">
        <f>SUMIFS(#REF!,#REF!,$B28)</f>
        <v>#REF!</v>
      </c>
      <c r="I28" s="102"/>
    </row>
    <row r="29" spans="1:9" x14ac:dyDescent="0.25">
      <c r="A29" s="247" t="s">
        <v>899</v>
      </c>
      <c r="B29" s="88" t="s">
        <v>883</v>
      </c>
      <c r="C29" s="60" t="e">
        <f>SUMIFS(#REF!,#REF!,$B29)</f>
        <v>#REF!</v>
      </c>
      <c r="D29" s="60" t="e">
        <f>SUMIFS(#REF!,#REF!,$B29)</f>
        <v>#REF!</v>
      </c>
      <c r="E29" s="60" t="e">
        <f>SUMIFS(#REF!,#REF!,$B29)</f>
        <v>#REF!</v>
      </c>
      <c r="F29" s="60"/>
      <c r="G29" s="102" t="e">
        <f>SUMIFS(#REF!,#REF!,$B29)</f>
        <v>#REF!</v>
      </c>
      <c r="H29" s="102" t="e">
        <f>SUMIFS(#REF!,#REF!,$B29)</f>
        <v>#REF!</v>
      </c>
      <c r="I29" s="102" t="e">
        <f>SUMIFS(#REF!,#REF!,$B29)</f>
        <v>#REF!</v>
      </c>
    </row>
    <row r="30" spans="1:9" x14ac:dyDescent="0.25">
      <c r="A30" s="248"/>
      <c r="B30" s="88" t="s">
        <v>833</v>
      </c>
      <c r="C30" s="60" t="e">
        <f>SUMIFS(#REF!,#REF!,$B30)</f>
        <v>#REF!</v>
      </c>
      <c r="D30" s="60" t="e">
        <f>SUMIFS(#REF!,#REF!,$B30)</f>
        <v>#REF!</v>
      </c>
      <c r="E30" s="60" t="e">
        <f>SUMIFS(#REF!,#REF!,$B30)</f>
        <v>#REF!</v>
      </c>
      <c r="F30" s="60"/>
      <c r="G30" s="102" t="e">
        <f>SUMIFS(#REF!,#REF!,$B30)</f>
        <v>#REF!</v>
      </c>
      <c r="H30" s="102" t="e">
        <f>SUMIFS(#REF!,#REF!,$B30)</f>
        <v>#REF!</v>
      </c>
      <c r="I30" s="102" t="e">
        <f>SUMIFS(#REF!,#REF!,$B30)</f>
        <v>#REF!</v>
      </c>
    </row>
    <row r="31" spans="1:9" x14ac:dyDescent="0.25">
      <c r="A31" s="248"/>
      <c r="B31" s="88" t="s">
        <v>832</v>
      </c>
      <c r="C31" s="60" t="e">
        <f>SUMIFS(#REF!,#REF!,$B31)</f>
        <v>#REF!</v>
      </c>
      <c r="D31" s="60" t="e">
        <f>SUMIFS(#REF!,#REF!,$B31)</f>
        <v>#REF!</v>
      </c>
      <c r="E31" s="60" t="e">
        <f>SUMIFS(#REF!,#REF!,$B31)</f>
        <v>#REF!</v>
      </c>
      <c r="F31" s="60"/>
      <c r="G31" s="102" t="e">
        <f>SUMIFS(#REF!,#REF!,$B31)</f>
        <v>#REF!</v>
      </c>
      <c r="H31" s="102" t="e">
        <f>SUMIFS(#REF!,#REF!,$B31)</f>
        <v>#REF!</v>
      </c>
      <c r="I31" s="102" t="e">
        <f>SUMIFS(#REF!,#REF!,$B31)</f>
        <v>#REF!</v>
      </c>
    </row>
    <row r="32" spans="1:9" x14ac:dyDescent="0.25">
      <c r="A32" s="249"/>
      <c r="B32" s="88" t="s">
        <v>834</v>
      </c>
      <c r="C32" s="60" t="e">
        <f>SUMIFS(#REF!,#REF!,$B32)</f>
        <v>#REF!</v>
      </c>
      <c r="D32" s="60" t="e">
        <f>SUMIFS(#REF!,#REF!,$B32)</f>
        <v>#REF!</v>
      </c>
      <c r="E32" s="60" t="e">
        <f>SUMIFS(#REF!,#REF!,$B32)</f>
        <v>#REF!</v>
      </c>
      <c r="F32" s="60"/>
      <c r="G32" s="102" t="e">
        <f>SUMIFS(#REF!,#REF!,$B32)</f>
        <v>#REF!</v>
      </c>
      <c r="H32" s="102" t="e">
        <f>SUMIFS(#REF!,#REF!,$B32)</f>
        <v>#REF!</v>
      </c>
      <c r="I32" s="102" t="e">
        <f>SUMIFS(#REF!,#REF!,$B32)</f>
        <v>#REF!</v>
      </c>
    </row>
    <row r="33" spans="1:10" x14ac:dyDescent="0.25">
      <c r="A33" s="89"/>
      <c r="B33" s="90" t="s">
        <v>900</v>
      </c>
      <c r="C33" s="96" t="e">
        <f>SUM(C13:C32)+C6</f>
        <v>#REF!</v>
      </c>
      <c r="D33" s="179"/>
      <c r="E33" s="97" t="e">
        <f>SUM(E13:E32)+E6</f>
        <v>#REF!</v>
      </c>
      <c r="F33" s="97"/>
      <c r="G33" s="97" t="e">
        <f>SUM(G13:G32)+G6</f>
        <v>#REF!</v>
      </c>
      <c r="H33" s="158" t="e">
        <f>SUM(H13:H32)+H6</f>
        <v>#REF!</v>
      </c>
    </row>
    <row r="35" spans="1:10" x14ac:dyDescent="0.25">
      <c r="C35" s="87"/>
      <c r="D35" s="87"/>
    </row>
    <row r="36" spans="1:10" x14ac:dyDescent="0.25">
      <c r="A36" t="s">
        <v>915</v>
      </c>
    </row>
    <row r="38" spans="1:10" x14ac:dyDescent="0.25">
      <c r="A38" t="s">
        <v>901</v>
      </c>
      <c r="B38" s="104" t="s">
        <v>302</v>
      </c>
      <c r="C38" t="e">
        <f>COUNTIFS(#REF!,"Ам ЦЭС",#REF!,B38,#REF!,"ф",#REF!,"РСК")</f>
        <v>#REF!</v>
      </c>
      <c r="G38"/>
      <c r="J38" s="87"/>
    </row>
    <row r="39" spans="1:10" x14ac:dyDescent="0.25">
      <c r="B39" s="104" t="s">
        <v>388</v>
      </c>
      <c r="C39" t="e">
        <f>COUNTIFS(#REF!,"Ам ЦЭС",#REF!,B39,#REF!,"ф",#REF!,"РСК")</f>
        <v>#REF!</v>
      </c>
    </row>
    <row r="40" spans="1:10" x14ac:dyDescent="0.25">
      <c r="B40" s="104" t="s">
        <v>391</v>
      </c>
      <c r="C40" t="e">
        <f>COUNTIFS(#REF!,"Ам ЦЭС",#REF!,B40,#REF!,"ф",#REF!,"РСК")</f>
        <v>#REF!</v>
      </c>
    </row>
    <row r="41" spans="1:10" x14ac:dyDescent="0.25">
      <c r="B41" s="104" t="s">
        <v>389</v>
      </c>
      <c r="C41" t="e">
        <f>COUNTIFS(#REF!,"Ам ЦЭС",#REF!,B41,#REF!,"ф",#REF!,"РСК")</f>
        <v>#REF!</v>
      </c>
    </row>
    <row r="42" spans="1:10" x14ac:dyDescent="0.25">
      <c r="B42" s="104" t="s">
        <v>386</v>
      </c>
      <c r="C42" t="e">
        <f>COUNTIFS(#REF!,"Ам ЦЭС",#REF!,B42,#REF!,"ф",#REF!,"РСК")</f>
        <v>#REF!</v>
      </c>
    </row>
    <row r="43" spans="1:10" x14ac:dyDescent="0.25">
      <c r="B43" s="104" t="s">
        <v>387</v>
      </c>
      <c r="C43" t="e">
        <f>COUNTIFS(#REF!,"Ам ЦЭС",#REF!,B43,#REF!,"ф",#REF!,"РСК")</f>
        <v>#REF!</v>
      </c>
    </row>
    <row r="44" spans="1:10" x14ac:dyDescent="0.25">
      <c r="B44" s="105" t="s">
        <v>598</v>
      </c>
    </row>
    <row r="45" spans="1:10" x14ac:dyDescent="0.25">
      <c r="B45" s="104" t="s">
        <v>597</v>
      </c>
    </row>
    <row r="46" spans="1:10" x14ac:dyDescent="0.25">
      <c r="B46" s="104" t="s">
        <v>600</v>
      </c>
    </row>
    <row r="47" spans="1:10" x14ac:dyDescent="0.25">
      <c r="B47" s="104" t="s">
        <v>602</v>
      </c>
    </row>
    <row r="48" spans="1:10" x14ac:dyDescent="0.25">
      <c r="B48" s="104" t="s">
        <v>916</v>
      </c>
    </row>
    <row r="49" spans="2:2" x14ac:dyDescent="0.25">
      <c r="B49" s="104" t="s">
        <v>599</v>
      </c>
    </row>
    <row r="50" spans="2:2" x14ac:dyDescent="0.25">
      <c r="B50" s="104" t="s">
        <v>603</v>
      </c>
    </row>
    <row r="51" spans="2:2" x14ac:dyDescent="0.25">
      <c r="B51" s="105" t="s">
        <v>510</v>
      </c>
    </row>
    <row r="52" spans="2:2" x14ac:dyDescent="0.25">
      <c r="B52" s="104" t="s">
        <v>518</v>
      </c>
    </row>
    <row r="53" spans="2:2" x14ac:dyDescent="0.25">
      <c r="B53" s="104" t="s">
        <v>511</v>
      </c>
    </row>
    <row r="54" spans="2:2" x14ac:dyDescent="0.25">
      <c r="B54" s="104" t="s">
        <v>512</v>
      </c>
    </row>
    <row r="55" spans="2:2" x14ac:dyDescent="0.25">
      <c r="B55" s="104" t="s">
        <v>513</v>
      </c>
    </row>
    <row r="56" spans="2:2" x14ac:dyDescent="0.25">
      <c r="B56" s="104" t="s">
        <v>514</v>
      </c>
    </row>
    <row r="57" spans="2:2" x14ac:dyDescent="0.25">
      <c r="B57" s="104" t="s">
        <v>516</v>
      </c>
    </row>
    <row r="58" spans="2:2" x14ac:dyDescent="0.25">
      <c r="B58" s="105" t="s">
        <v>627</v>
      </c>
    </row>
    <row r="59" spans="2:2" x14ac:dyDescent="0.25">
      <c r="B59" s="104" t="s">
        <v>626</v>
      </c>
    </row>
    <row r="60" spans="2:2" x14ac:dyDescent="0.25">
      <c r="B60" s="104" t="s">
        <v>628</v>
      </c>
    </row>
    <row r="61" spans="2:2" x14ac:dyDescent="0.25">
      <c r="B61" s="104" t="s">
        <v>638</v>
      </c>
    </row>
  </sheetData>
  <mergeCells count="8">
    <mergeCell ref="G2:I2"/>
    <mergeCell ref="A29:A32"/>
    <mergeCell ref="A9:A11"/>
    <mergeCell ref="A7:A8"/>
    <mergeCell ref="A13:A18"/>
    <mergeCell ref="A4:A5"/>
    <mergeCell ref="A19:A23"/>
    <mergeCell ref="A24:A2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L42"/>
  <sheetViews>
    <sheetView workbookViewId="0">
      <selection activeCell="P12" sqref="P12"/>
    </sheetView>
  </sheetViews>
  <sheetFormatPr defaultRowHeight="15" x14ac:dyDescent="0.25"/>
  <cols>
    <col min="1" max="1" width="9.28515625" customWidth="1"/>
    <col min="2" max="2" width="19.85546875" customWidth="1"/>
    <col min="6" max="6" width="9.5703125" customWidth="1"/>
    <col min="7" max="7" width="5" customWidth="1"/>
  </cols>
  <sheetData>
    <row r="1" spans="1:12" ht="60.75" thickBot="1" x14ac:dyDescent="0.3">
      <c r="A1" s="2"/>
      <c r="B1" s="2"/>
      <c r="C1" s="2"/>
      <c r="D1" s="2"/>
      <c r="E1" s="2"/>
      <c r="F1" s="127" t="s">
        <v>928</v>
      </c>
    </row>
    <row r="2" spans="1:12" ht="15.75" thickBot="1" x14ac:dyDescent="0.3">
      <c r="A2" s="255" t="s">
        <v>727</v>
      </c>
      <c r="B2" s="256"/>
      <c r="C2" s="110" t="e">
        <f>SUMIFS(#REF!,#REF!,"РГРЭС",#REF!,"вкл.")+SUMIFS(#REF!,#REF!,"РГРЭС",#REF!,"ГАОВ",#REF!,"ист")</f>
        <v>#REF!</v>
      </c>
      <c r="D2" s="110" t="e">
        <f>SUMIFS(#REF!,#REF!,"РГРЭС",#REF!,"вкл.")+SUMIFS(#REF!,#REF!,"РГРЭС",#REF!,"ГАОВ",#REF!,"ист")</f>
        <v>#REF!</v>
      </c>
      <c r="E2" s="125" t="e">
        <f>SUMIFS(#REF!,#REF!,"РГРЭС",#REF!,"вкл.")+SUMIFS(#REF!,#REF!,"РГРЭС",#REF!,"ГАОВ",#REF!,"ист")</f>
        <v>#REF!</v>
      </c>
      <c r="F2" s="120" t="e">
        <f>SUMIFS(#REF!,#REF!,"РГРЭС",#REF!,"вкл.")+SUMIFS(#REF!,#REF!,"РГРЭС",#REF!,"ГАОВ",#REF!,"ист")</f>
        <v>#REF!</v>
      </c>
    </row>
    <row r="3" spans="1:12" ht="15.75" thickBot="1" x14ac:dyDescent="0.3">
      <c r="A3" s="129"/>
      <c r="B3" s="4"/>
      <c r="C3" s="117"/>
      <c r="D3" s="117"/>
      <c r="E3" s="117"/>
      <c r="F3" s="130"/>
      <c r="L3">
        <v>2700</v>
      </c>
    </row>
    <row r="4" spans="1:12" x14ac:dyDescent="0.25">
      <c r="A4" s="8" t="s">
        <v>917</v>
      </c>
      <c r="B4" s="107" t="s">
        <v>918</v>
      </c>
      <c r="C4" s="108" t="e">
        <f>VLOOKUP(2987,#REF!,89,FALSE)</f>
        <v>#REF!</v>
      </c>
      <c r="D4" s="108" t="e">
        <f>VLOOKUP(2987,#REF!,94,FALSE)</f>
        <v>#REF!</v>
      </c>
      <c r="E4" s="108" t="e">
        <f>VLOOKUP(2987,#REF!,99,FALSE)</f>
        <v>#REF!</v>
      </c>
      <c r="F4" s="128"/>
      <c r="L4">
        <v>2700</v>
      </c>
    </row>
    <row r="5" spans="1:12" x14ac:dyDescent="0.25">
      <c r="A5" s="109" t="s">
        <v>917</v>
      </c>
      <c r="B5" s="1" t="s">
        <v>919</v>
      </c>
      <c r="C5" s="106" t="e">
        <f>VLOOKUP(2988,#REF!,89,FALSE)</f>
        <v>#REF!</v>
      </c>
      <c r="D5" s="106" t="e">
        <f>VLOOKUP(2988,#REF!,94,FALSE)</f>
        <v>#REF!</v>
      </c>
      <c r="E5" s="106" t="e">
        <f>VLOOKUP(2988,#REF!,99,FALSE)</f>
        <v>#REF!</v>
      </c>
      <c r="F5" s="130"/>
      <c r="L5">
        <v>650</v>
      </c>
    </row>
    <row r="6" spans="1:12" x14ac:dyDescent="0.25">
      <c r="A6" s="109" t="s">
        <v>917</v>
      </c>
      <c r="B6" s="1" t="s">
        <v>921</v>
      </c>
      <c r="C6" s="106">
        <v>4.3899999999999997</v>
      </c>
      <c r="D6" s="106">
        <v>4.3899999999999997</v>
      </c>
      <c r="E6" s="106">
        <v>4.3899999999999997</v>
      </c>
      <c r="F6" s="130"/>
      <c r="L6">
        <v>70</v>
      </c>
    </row>
    <row r="7" spans="1:12" x14ac:dyDescent="0.25">
      <c r="A7" s="109" t="s">
        <v>917</v>
      </c>
      <c r="B7" s="1" t="s">
        <v>922</v>
      </c>
      <c r="C7" s="106"/>
      <c r="D7" s="106"/>
      <c r="E7" s="106"/>
      <c r="F7" s="130"/>
      <c r="L7">
        <v>650</v>
      </c>
    </row>
    <row r="8" spans="1:12" x14ac:dyDescent="0.25">
      <c r="A8" s="109" t="s">
        <v>923</v>
      </c>
      <c r="B8" s="1"/>
      <c r="C8" s="106">
        <v>3.4</v>
      </c>
      <c r="D8" s="106">
        <v>3.4</v>
      </c>
      <c r="E8" s="106">
        <v>3.4</v>
      </c>
      <c r="F8" s="130">
        <f>E8</f>
        <v>3.4</v>
      </c>
    </row>
    <row r="9" spans="1:12" x14ac:dyDescent="0.25">
      <c r="A9" s="109" t="s">
        <v>926</v>
      </c>
      <c r="B9" s="1"/>
      <c r="C9" s="106" t="e">
        <f>SUMIFS(#REF!,#REF!,3,#REF!,"вкл.")+SUMIFS(#REF!,#REF!,3,#REF!,"ГАОВ",#REF!,"ист")</f>
        <v>#REF!</v>
      </c>
      <c r="D9" s="106" t="e">
        <f>SUMIFS(#REF!,#REF!,3,#REF!,"вкл.")+SUMIFS(#REF!,#REF!,3,#REF!,"ГАОВ",#REF!,"ист")</f>
        <v>#REF!</v>
      </c>
      <c r="E9" s="106" t="e">
        <f>SUMIFS(#REF!,#REF!,3,#REF!,"вкл.")+SUMIFS(#REF!,#REF!,3,#REF!,"ГАОВ",#REF!,"ист")</f>
        <v>#REF!</v>
      </c>
      <c r="F9" s="130" t="e">
        <f>SUMIFS(#REF!,#REF!,3,#REF!,"вкл.")+SUMIFS(#REF!,#REF!,3,#REF!,"ГАОВ",#REF!,"ист")</f>
        <v>#REF!</v>
      </c>
      <c r="L9">
        <v>1500</v>
      </c>
    </row>
    <row r="10" spans="1:12" x14ac:dyDescent="0.25">
      <c r="A10" s="109"/>
      <c r="B10" s="1"/>
      <c r="C10" s="106"/>
      <c r="D10" s="106"/>
      <c r="E10" s="106"/>
      <c r="F10" s="130"/>
    </row>
    <row r="11" spans="1:12" ht="15.75" thickBot="1" x14ac:dyDescent="0.3">
      <c r="A11" s="112" t="s">
        <v>920</v>
      </c>
      <c r="B11" s="111"/>
      <c r="C11" s="113" t="e">
        <f>C9+C8</f>
        <v>#REF!</v>
      </c>
      <c r="D11" s="113" t="e">
        <f>D9+D8</f>
        <v>#REF!</v>
      </c>
      <c r="E11" s="113" t="e">
        <f>E9+E8</f>
        <v>#REF!</v>
      </c>
      <c r="F11" s="114" t="e">
        <f>F9+F8</f>
        <v>#REF!</v>
      </c>
      <c r="L11">
        <v>2700</v>
      </c>
    </row>
    <row r="12" spans="1:12" x14ac:dyDescent="0.25">
      <c r="A12" s="129"/>
      <c r="B12" s="4"/>
      <c r="C12" s="4"/>
      <c r="D12" s="4"/>
      <c r="E12" s="4"/>
      <c r="F12" s="130"/>
      <c r="L12">
        <v>1500</v>
      </c>
    </row>
    <row r="13" spans="1:12" x14ac:dyDescent="0.25">
      <c r="A13" s="129"/>
      <c r="B13" s="4"/>
      <c r="C13" s="4"/>
      <c r="D13" s="4"/>
      <c r="E13" s="4"/>
      <c r="F13" s="130"/>
      <c r="L13">
        <v>650</v>
      </c>
    </row>
    <row r="14" spans="1:12" x14ac:dyDescent="0.25">
      <c r="A14" s="129"/>
      <c r="B14" s="4"/>
      <c r="C14" s="4"/>
      <c r="D14" s="4"/>
      <c r="E14" s="4"/>
      <c r="F14" s="130"/>
      <c r="L14">
        <v>2700</v>
      </c>
    </row>
    <row r="15" spans="1:12" x14ac:dyDescent="0.25">
      <c r="A15" s="129"/>
      <c r="B15" s="4"/>
      <c r="C15" s="4"/>
      <c r="D15" s="4"/>
      <c r="E15" s="4"/>
      <c r="F15" s="130"/>
      <c r="L15">
        <v>1500</v>
      </c>
    </row>
    <row r="16" spans="1:12" ht="15.75" thickBot="1" x14ac:dyDescent="0.3">
      <c r="A16" s="129"/>
      <c r="B16" s="4"/>
      <c r="C16" s="4"/>
      <c r="D16" s="4"/>
      <c r="E16" s="4"/>
      <c r="F16" s="130"/>
      <c r="L16">
        <v>20</v>
      </c>
    </row>
    <row r="17" spans="1:12" ht="15.75" thickBot="1" x14ac:dyDescent="0.3">
      <c r="A17" s="116" t="s">
        <v>924</v>
      </c>
      <c r="B17" s="115"/>
      <c r="C17" s="118" t="e">
        <f>SUMIFS(#REF!,#REF!,1,#REF!,"вкл.")+SUMIFS(#REF!,#REF!,1,#REF!,"ГАОВ",#REF!,"ист")</f>
        <v>#REF!</v>
      </c>
      <c r="D17" s="119" t="e">
        <f>SUMIFS(#REF!,#REF!,1,#REF!,"вкл.")+SUMIFS(#REF!,#REF!,1,#REF!,"ГАОВ",#REF!,"ист")</f>
        <v>#REF!</v>
      </c>
      <c r="E17" s="119" t="e">
        <f>SUMIFS(#REF!,#REF!,1,#REF!,"вкл.")+SUMIFS(#REF!,#REF!,1,#REF!,"ГАОВ",#REF!,"ист")</f>
        <v>#REF!</v>
      </c>
      <c r="F17" s="120" t="e">
        <f>SUMIFS(#REF!,#REF!,1,#REF!,"вкл.")+SUMIFS(#REF!,#REF!,1,#REF!,"ГАОВ",#REF!,"ист")</f>
        <v>#REF!</v>
      </c>
      <c r="L17">
        <v>800</v>
      </c>
    </row>
    <row r="18" spans="1:12" ht="15.75" thickBot="1" x14ac:dyDescent="0.3">
      <c r="A18" s="129"/>
      <c r="B18" s="4"/>
      <c r="C18" s="126"/>
      <c r="D18" s="126"/>
      <c r="E18" s="126"/>
      <c r="F18" s="130"/>
      <c r="L18">
        <v>15</v>
      </c>
    </row>
    <row r="19" spans="1:12" x14ac:dyDescent="0.25">
      <c r="A19" s="121" t="s">
        <v>927</v>
      </c>
      <c r="B19" s="122"/>
      <c r="C19" s="123" t="e">
        <f>SUMIFS(#REF!,#REF!,2,#REF!,"вкл.")+SUMIFS(#REF!,#REF!,2,#REF!,"ГАОВ",#REF!,"ист")</f>
        <v>#REF!</v>
      </c>
      <c r="D19" s="124" t="e">
        <f>SUMIFS(#REF!,#REF!,2,#REF!,"вкл.")+SUMIFS(#REF!,#REF!,2,#REF!,"ГАОВ",#REF!,"ист")</f>
        <v>#REF!</v>
      </c>
      <c r="E19" s="123" t="e">
        <f>SUMIFS(#REF!,#REF!,2,#REF!,"вкл.")+SUMIFS(#REF!,#REF!,2,#REF!,"ГАОВ",#REF!,"ист")</f>
        <v>#REF!</v>
      </c>
      <c r="F19" s="128" t="e">
        <f>SUMIFS(#REF!,#REF!,2,#REF!,"вкл.")+SUMIFS(#REF!,#REF!,2,#REF!,"ГАОВ",#REF!,"ист")</f>
        <v>#REF!</v>
      </c>
    </row>
    <row r="20" spans="1:12" ht="15.75" thickBot="1" x14ac:dyDescent="0.3">
      <c r="A20" s="112" t="s">
        <v>925</v>
      </c>
      <c r="B20" s="111"/>
      <c r="C20" s="113" t="e">
        <f>C17+C19</f>
        <v>#REF!</v>
      </c>
      <c r="D20" s="113" t="e">
        <f>D17+D19</f>
        <v>#REF!</v>
      </c>
      <c r="E20" s="113" t="e">
        <f>E17+E19</f>
        <v>#REF!</v>
      </c>
      <c r="F20" s="114" t="e">
        <f>F17+F19</f>
        <v>#REF!</v>
      </c>
      <c r="L20">
        <v>800</v>
      </c>
    </row>
    <row r="21" spans="1:12" x14ac:dyDescent="0.25">
      <c r="A21" s="2"/>
      <c r="B21" s="2"/>
      <c r="C21" s="2"/>
      <c r="D21" s="2"/>
      <c r="E21" s="2"/>
      <c r="F21" s="2"/>
      <c r="L21">
        <v>800</v>
      </c>
    </row>
    <row r="22" spans="1:12" ht="15.75" thickBot="1" x14ac:dyDescent="0.3">
      <c r="A22" s="2"/>
      <c r="B22" s="2"/>
      <c r="C22" s="2"/>
      <c r="D22" s="2"/>
      <c r="E22" s="2"/>
      <c r="F22" s="2"/>
    </row>
    <row r="23" spans="1:12" x14ac:dyDescent="0.25">
      <c r="A23" s="138"/>
      <c r="B23" s="142"/>
      <c r="C23" s="142"/>
      <c r="D23" s="142"/>
      <c r="E23" s="142"/>
      <c r="F23" s="142"/>
      <c r="G23" s="139"/>
    </row>
    <row r="24" spans="1:12" x14ac:dyDescent="0.25">
      <c r="A24" s="129"/>
      <c r="B24" s="88" t="s">
        <v>931</v>
      </c>
      <c r="C24" s="88">
        <v>106.6</v>
      </c>
      <c r="D24" s="88">
        <f>C24+C24/10</f>
        <v>117.25999999999999</v>
      </c>
      <c r="E24" s="4"/>
      <c r="F24" s="4"/>
      <c r="G24" s="143"/>
    </row>
    <row r="25" spans="1:12" x14ac:dyDescent="0.25">
      <c r="A25" s="129"/>
      <c r="B25" s="88" t="s">
        <v>932</v>
      </c>
      <c r="C25" s="88">
        <v>50</v>
      </c>
      <c r="D25" s="88">
        <f>C25+C25/10</f>
        <v>55</v>
      </c>
      <c r="E25" s="4"/>
      <c r="F25" s="4"/>
      <c r="G25" s="143"/>
    </row>
    <row r="26" spans="1:12" x14ac:dyDescent="0.25">
      <c r="A26" s="129"/>
      <c r="B26" s="4"/>
      <c r="C26" s="4"/>
      <c r="D26" s="4"/>
      <c r="E26" s="4"/>
      <c r="F26" s="4"/>
      <c r="G26" s="143"/>
    </row>
    <row r="27" spans="1:12" x14ac:dyDescent="0.25">
      <c r="A27" s="129"/>
      <c r="B27" s="4"/>
      <c r="C27" s="4"/>
      <c r="D27" s="4"/>
      <c r="E27" s="4"/>
      <c r="F27" s="4"/>
      <c r="G27" s="143"/>
    </row>
    <row r="28" spans="1:12" ht="30" x14ac:dyDescent="0.25">
      <c r="A28" s="129"/>
      <c r="B28" s="131" t="s">
        <v>831</v>
      </c>
      <c r="C28" s="137" t="s">
        <v>930</v>
      </c>
      <c r="D28" s="57"/>
      <c r="E28" s="57"/>
      <c r="F28" s="156" t="s">
        <v>933</v>
      </c>
      <c r="G28" s="143"/>
    </row>
    <row r="29" spans="1:12" x14ac:dyDescent="0.25">
      <c r="A29" s="144"/>
      <c r="B29" s="148" t="s">
        <v>903</v>
      </c>
      <c r="C29" s="149" t="e">
        <f>SUMIFS(#REF!,#REF!,B29)</f>
        <v>#REF!</v>
      </c>
      <c r="D29" s="150" t="e">
        <f t="shared" ref="D29:D34" si="0">D$24/SUM(C$29:C$34)*C29</f>
        <v>#REF!</v>
      </c>
      <c r="E29" s="151"/>
      <c r="F29" s="153" t="e">
        <f>MAX(D29:E29)</f>
        <v>#REF!</v>
      </c>
      <c r="G29" s="143"/>
    </row>
    <row r="30" spans="1:12" x14ac:dyDescent="0.25">
      <c r="A30" s="144"/>
      <c r="B30" s="134" t="s">
        <v>905</v>
      </c>
      <c r="C30" s="145" t="e">
        <f>SUMIFS(#REF!,#REF!,B30)</f>
        <v>#REF!</v>
      </c>
      <c r="D30" s="147" t="e">
        <f t="shared" si="0"/>
        <v>#REF!</v>
      </c>
      <c r="E30" s="57"/>
      <c r="F30" s="154" t="e">
        <f t="shared" ref="F30:F40" si="1">MAX(D30:E30)</f>
        <v>#REF!</v>
      </c>
      <c r="G30" s="143"/>
    </row>
    <row r="31" spans="1:12" x14ac:dyDescent="0.25">
      <c r="A31" s="144"/>
      <c r="B31" s="134" t="s">
        <v>851</v>
      </c>
      <c r="C31" s="145" t="e">
        <f>SUMIFS(#REF!,#REF!,B31)</f>
        <v>#REF!</v>
      </c>
      <c r="D31" s="147" t="e">
        <f t="shared" si="0"/>
        <v>#REF!</v>
      </c>
      <c r="E31" s="57"/>
      <c r="F31" s="154" t="e">
        <f t="shared" si="1"/>
        <v>#REF!</v>
      </c>
      <c r="G31" s="143"/>
    </row>
    <row r="32" spans="1:12" x14ac:dyDescent="0.25">
      <c r="A32" s="144"/>
      <c r="B32" s="135" t="s">
        <v>906</v>
      </c>
      <c r="C32" s="145" t="e">
        <f>SUMIFS(#REF!,#REF!,B32)</f>
        <v>#REF!</v>
      </c>
      <c r="D32" s="147" t="e">
        <f t="shared" si="0"/>
        <v>#REF!</v>
      </c>
      <c r="E32" s="155" t="e">
        <f>D$25/SUM(C$32:C$36)*C32</f>
        <v>#REF!</v>
      </c>
      <c r="F32" s="154" t="e">
        <f t="shared" si="1"/>
        <v>#REF!</v>
      </c>
      <c r="G32" s="143"/>
    </row>
    <row r="33" spans="1:7" x14ac:dyDescent="0.25">
      <c r="A33" s="144"/>
      <c r="B33" s="135" t="s">
        <v>907</v>
      </c>
      <c r="C33" s="145" t="e">
        <f>SUMIFS(#REF!,#REF!,B33)</f>
        <v>#REF!</v>
      </c>
      <c r="D33" s="147" t="e">
        <f t="shared" si="0"/>
        <v>#REF!</v>
      </c>
      <c r="E33" s="155" t="e">
        <f>D$25/SUM(C$32:C$36)*C33</f>
        <v>#REF!</v>
      </c>
      <c r="F33" s="154" t="e">
        <f t="shared" si="1"/>
        <v>#REF!</v>
      </c>
      <c r="G33" s="143"/>
    </row>
    <row r="34" spans="1:7" ht="15.75" thickBot="1" x14ac:dyDescent="0.3">
      <c r="A34" s="144"/>
      <c r="B34" s="136" t="s">
        <v>887</v>
      </c>
      <c r="C34" s="145" t="e">
        <f>SUMIFS(#REF!,#REF!,B34)</f>
        <v>#REF!</v>
      </c>
      <c r="D34" s="147" t="e">
        <f t="shared" si="0"/>
        <v>#REF!</v>
      </c>
      <c r="E34" s="155" t="e">
        <f>D$25/SUM(C$32:C$36)*C34</f>
        <v>#REF!</v>
      </c>
      <c r="F34" s="154" t="e">
        <f t="shared" si="1"/>
        <v>#REF!</v>
      </c>
      <c r="G34" s="143"/>
    </row>
    <row r="35" spans="1:7" x14ac:dyDescent="0.25">
      <c r="A35" s="129"/>
      <c r="B35" s="133" t="s">
        <v>885</v>
      </c>
      <c r="C35" s="145" t="e">
        <f>SUMIFS(#REF!,#REF!,B35)</f>
        <v>#REF!</v>
      </c>
      <c r="D35" s="59"/>
      <c r="E35" s="155" t="e">
        <f>D$25/SUM(C$32:C$36)*C35</f>
        <v>#REF!</v>
      </c>
      <c r="F35" s="154" t="e">
        <f t="shared" si="1"/>
        <v>#REF!</v>
      </c>
      <c r="G35" s="143"/>
    </row>
    <row r="36" spans="1:7" x14ac:dyDescent="0.25">
      <c r="A36" s="129"/>
      <c r="B36" s="132" t="s">
        <v>929</v>
      </c>
      <c r="C36" s="145" t="e">
        <f>SUMIFS(#REF!,#REF!,B36)</f>
        <v>#REF!</v>
      </c>
      <c r="D36" s="59"/>
      <c r="E36" s="155" t="e">
        <f>D$25/SUM(C$32:C$36)*C36</f>
        <v>#REF!</v>
      </c>
      <c r="F36" s="154" t="e">
        <f t="shared" si="1"/>
        <v>#REF!</v>
      </c>
      <c r="G36" s="143"/>
    </row>
    <row r="37" spans="1:7" x14ac:dyDescent="0.25">
      <c r="A37" s="129"/>
      <c r="B37" s="88" t="s">
        <v>904</v>
      </c>
      <c r="C37" s="146" t="e">
        <f>SUMIFS(#REF!,#REF!,B37)</f>
        <v>#REF!</v>
      </c>
      <c r="D37" s="57"/>
      <c r="E37" s="57"/>
      <c r="F37" s="154">
        <f t="shared" si="1"/>
        <v>0</v>
      </c>
      <c r="G37" s="143"/>
    </row>
    <row r="38" spans="1:7" x14ac:dyDescent="0.25">
      <c r="A38" s="129"/>
      <c r="B38" s="57" t="s">
        <v>908</v>
      </c>
      <c r="C38" s="146" t="e">
        <f>SUMIFS(#REF!,#REF!,B38)</f>
        <v>#REF!</v>
      </c>
      <c r="D38" s="57"/>
      <c r="E38" s="57"/>
      <c r="F38" s="154">
        <f t="shared" si="1"/>
        <v>0</v>
      </c>
      <c r="G38" s="143"/>
    </row>
    <row r="39" spans="1:7" x14ac:dyDescent="0.25">
      <c r="A39" s="129"/>
      <c r="B39" s="88" t="s">
        <v>884</v>
      </c>
      <c r="C39" s="146" t="e">
        <f>SUMIFS(#REF!,#REF!,B39)</f>
        <v>#REF!</v>
      </c>
      <c r="D39" s="57"/>
      <c r="E39" s="57"/>
      <c r="F39" s="154">
        <f t="shared" si="1"/>
        <v>0</v>
      </c>
      <c r="G39" s="143"/>
    </row>
    <row r="40" spans="1:7" x14ac:dyDescent="0.25">
      <c r="A40" s="129"/>
      <c r="B40" s="88" t="s">
        <v>886</v>
      </c>
      <c r="C40" s="146" t="e">
        <f>SUMIFS(#REF!,#REF!,B40)</f>
        <v>#REF!</v>
      </c>
      <c r="D40" s="57"/>
      <c r="E40" s="57"/>
      <c r="F40" s="154">
        <f t="shared" si="1"/>
        <v>0</v>
      </c>
      <c r="G40" s="143"/>
    </row>
    <row r="41" spans="1:7" ht="10.5" customHeight="1" x14ac:dyDescent="0.25">
      <c r="A41" s="129"/>
      <c r="B41" s="4"/>
      <c r="C41" s="4"/>
      <c r="D41" s="4"/>
      <c r="E41" s="4"/>
      <c r="F41" s="4"/>
      <c r="G41" s="143"/>
    </row>
    <row r="42" spans="1:7" ht="10.5" customHeight="1" thickBot="1" x14ac:dyDescent="0.3">
      <c r="A42" s="140"/>
      <c r="B42" s="152"/>
      <c r="C42" s="152"/>
      <c r="D42" s="152"/>
      <c r="E42" s="152"/>
      <c r="F42" s="152"/>
      <c r="G42" s="141"/>
    </row>
  </sheetData>
  <mergeCells count="1">
    <mergeCell ref="A2:B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O401"/>
  <sheetViews>
    <sheetView tabSelected="1" topLeftCell="D1" zoomScaleNormal="100" workbookViewId="0">
      <pane ySplit="2" topLeftCell="A3" activePane="bottomLeft" state="frozen"/>
      <selection pane="bottomLeft" activeCell="AA2" sqref="AA2"/>
    </sheetView>
  </sheetViews>
  <sheetFormatPr defaultRowHeight="15" x14ac:dyDescent="0.25"/>
  <cols>
    <col min="1" max="2" width="9.140625" hidden="1" customWidth="1"/>
    <col min="3" max="4" width="9.140625" style="10" hidden="1" customWidth="1"/>
    <col min="5" max="5" width="10.85546875" customWidth="1"/>
    <col min="6" max="6" width="23.42578125" customWidth="1"/>
    <col min="7" max="7" width="10.5703125" style="10" customWidth="1"/>
    <col min="8" max="8" width="8.7109375" style="10" customWidth="1"/>
    <col min="9" max="9" width="8.140625" customWidth="1"/>
    <col min="10" max="17" width="8.140625" hidden="1" customWidth="1"/>
    <col min="18" max="18" width="8.140625" style="83" customWidth="1"/>
    <col min="19" max="19" width="9.85546875" style="83" customWidth="1"/>
    <col min="20" max="24" width="8.140625" style="83" customWidth="1"/>
    <col min="25" max="25" width="9.42578125" style="83" customWidth="1"/>
    <col min="26" max="28" width="8.140625" style="83" customWidth="1"/>
    <col min="29" max="29" width="10" style="83" customWidth="1"/>
    <col min="30" max="34" width="9.140625" style="10" hidden="1" customWidth="1"/>
    <col min="35" max="35" width="9.140625" hidden="1" customWidth="1"/>
    <col min="36" max="37" width="9.140625" style="87" hidden="1" customWidth="1"/>
    <col min="38" max="38" width="10" style="87" hidden="1" customWidth="1"/>
    <col min="39" max="40" width="9.140625" style="87" hidden="1" customWidth="1"/>
  </cols>
  <sheetData>
    <row r="1" spans="3:41" ht="28.5" customHeight="1" thickBot="1" x14ac:dyDescent="0.3">
      <c r="C1" s="181"/>
      <c r="D1" s="181"/>
      <c r="E1" s="260" t="s">
        <v>1001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1"/>
      <c r="AD1" s="257" t="s">
        <v>953</v>
      </c>
      <c r="AE1" s="257"/>
      <c r="AF1" s="257"/>
      <c r="AG1" s="257"/>
      <c r="AH1" s="257"/>
      <c r="AJ1" s="258">
        <v>2014</v>
      </c>
      <c r="AK1" s="258"/>
      <c r="AL1" s="258"/>
      <c r="AM1" s="258"/>
      <c r="AN1" s="258"/>
    </row>
    <row r="2" spans="3:41" ht="47.25" x14ac:dyDescent="0.25">
      <c r="D2" s="196"/>
      <c r="E2" s="197" t="s">
        <v>0</v>
      </c>
      <c r="F2" s="198" t="s">
        <v>952</v>
      </c>
      <c r="G2" s="199" t="s">
        <v>971</v>
      </c>
      <c r="H2" s="196" t="s">
        <v>970</v>
      </c>
      <c r="I2" s="200" t="s">
        <v>953</v>
      </c>
      <c r="J2" s="204"/>
      <c r="K2" s="196"/>
      <c r="L2" s="196"/>
      <c r="M2" s="196"/>
      <c r="N2" s="196"/>
      <c r="O2" s="196"/>
      <c r="P2" s="196"/>
      <c r="Q2" s="196"/>
      <c r="R2" s="205" t="s">
        <v>700</v>
      </c>
      <c r="S2" s="205" t="s">
        <v>995</v>
      </c>
      <c r="T2" s="206" t="s">
        <v>994</v>
      </c>
      <c r="U2" s="206" t="s">
        <v>996</v>
      </c>
      <c r="V2" s="259" t="s">
        <v>700</v>
      </c>
      <c r="W2" s="259" t="s">
        <v>995</v>
      </c>
      <c r="X2" s="206" t="s">
        <v>994</v>
      </c>
      <c r="Y2" s="206" t="s">
        <v>999</v>
      </c>
      <c r="Z2" s="259" t="s">
        <v>700</v>
      </c>
      <c r="AA2" s="259" t="s">
        <v>995</v>
      </c>
      <c r="AB2" s="206" t="s">
        <v>994</v>
      </c>
      <c r="AC2" s="207" t="s">
        <v>1000</v>
      </c>
      <c r="AD2" s="171">
        <v>2013</v>
      </c>
      <c r="AE2" s="171">
        <v>2012</v>
      </c>
      <c r="AF2" s="171">
        <v>2011</v>
      </c>
      <c r="AG2" s="171">
        <v>2010</v>
      </c>
      <c r="AH2" s="172">
        <v>2009</v>
      </c>
      <c r="AJ2" s="189" t="s">
        <v>998</v>
      </c>
      <c r="AK2" s="187" t="s">
        <v>700</v>
      </c>
      <c r="AL2" s="187" t="s">
        <v>995</v>
      </c>
      <c r="AM2" s="188" t="s">
        <v>994</v>
      </c>
      <c r="AN2" s="188" t="s">
        <v>997</v>
      </c>
    </row>
    <row r="3" spans="3:41" x14ac:dyDescent="0.25">
      <c r="D3" s="164"/>
      <c r="E3" s="163" t="s">
        <v>303</v>
      </c>
      <c r="F3" s="163" t="s">
        <v>37</v>
      </c>
      <c r="G3" s="164">
        <v>110</v>
      </c>
      <c r="H3" s="164" t="s">
        <v>954</v>
      </c>
      <c r="I3" s="201">
        <v>10</v>
      </c>
      <c r="J3" s="190"/>
      <c r="K3" s="163"/>
      <c r="L3" s="163"/>
      <c r="M3" s="163"/>
      <c r="N3" s="163"/>
      <c r="O3" s="163"/>
      <c r="P3" s="163"/>
      <c r="Q3" s="163"/>
      <c r="R3" s="224">
        <v>2.4760000705718994</v>
      </c>
      <c r="S3" s="224">
        <v>0.73799997568130493</v>
      </c>
      <c r="T3" s="224">
        <v>2.5836448669433594</v>
      </c>
      <c r="U3" s="224">
        <v>25.836450195312501</v>
      </c>
      <c r="V3" s="224">
        <v>2.6779999732971191</v>
      </c>
      <c r="W3" s="224">
        <v>0.79500001668930054</v>
      </c>
      <c r="X3" s="224">
        <v>2.7935118675231934</v>
      </c>
      <c r="Y3" s="224">
        <v>27.93511962890625</v>
      </c>
      <c r="Z3" s="224">
        <v>2.6770000457763672</v>
      </c>
      <c r="AA3" s="224">
        <v>0.79900002479553223</v>
      </c>
      <c r="AB3" s="224">
        <v>2.7936947345733643</v>
      </c>
      <c r="AC3" s="225">
        <v>27.936947631835938</v>
      </c>
      <c r="AD3" s="164">
        <v>10</v>
      </c>
      <c r="AE3" s="169">
        <v>10</v>
      </c>
      <c r="AF3" s="169">
        <v>10</v>
      </c>
      <c r="AG3" s="170">
        <v>2.5</v>
      </c>
      <c r="AH3" s="169">
        <v>2.5</v>
      </c>
      <c r="AJ3" s="186">
        <v>19</v>
      </c>
      <c r="AK3" s="186">
        <v>2.6770000457763672</v>
      </c>
      <c r="AL3" s="186">
        <v>0.79900002479553223</v>
      </c>
      <c r="AM3" s="186">
        <v>2.7936947345733643</v>
      </c>
      <c r="AN3" s="186">
        <v>27.936947631835938</v>
      </c>
    </row>
    <row r="4" spans="3:41" x14ac:dyDescent="0.25">
      <c r="D4" s="164"/>
      <c r="E4" s="163" t="s">
        <v>303</v>
      </c>
      <c r="F4" s="163" t="s">
        <v>37</v>
      </c>
      <c r="G4" s="164">
        <v>110</v>
      </c>
      <c r="H4" s="164" t="s">
        <v>955</v>
      </c>
      <c r="I4" s="201">
        <v>10</v>
      </c>
      <c r="J4" s="190"/>
      <c r="K4" s="163"/>
      <c r="L4" s="163"/>
      <c r="M4" s="163"/>
      <c r="N4" s="163"/>
      <c r="O4" s="163"/>
      <c r="P4" s="163"/>
      <c r="Q4" s="163"/>
      <c r="R4" s="224">
        <v>2.6389999389648437</v>
      </c>
      <c r="S4" s="224">
        <v>0.9440000057220459</v>
      </c>
      <c r="T4" s="224">
        <v>2.8027586936950684</v>
      </c>
      <c r="U4" s="224">
        <v>28.027587890625</v>
      </c>
      <c r="V4" s="224">
        <v>2.375999927520752</v>
      </c>
      <c r="W4" s="224">
        <v>0.85100001096725464</v>
      </c>
      <c r="X4" s="224">
        <v>2.5238020420074463</v>
      </c>
      <c r="Y4" s="224">
        <v>25.23802032470703</v>
      </c>
      <c r="Z4" s="224">
        <v>2.6389999389648437</v>
      </c>
      <c r="AA4" s="224">
        <v>0.9440000057220459</v>
      </c>
      <c r="AB4" s="224">
        <v>2.8027586936950684</v>
      </c>
      <c r="AC4" s="225">
        <v>28.027587890625</v>
      </c>
      <c r="AD4" s="164">
        <v>10</v>
      </c>
      <c r="AE4" s="169">
        <v>10</v>
      </c>
      <c r="AF4" s="169">
        <v>10</v>
      </c>
      <c r="AG4" s="170">
        <v>2.5</v>
      </c>
      <c r="AH4" s="169">
        <v>2.5</v>
      </c>
      <c r="AJ4" s="186">
        <v>3</v>
      </c>
      <c r="AK4" s="186">
        <v>2.6389999389648437</v>
      </c>
      <c r="AL4" s="186">
        <v>0.9440000057220459</v>
      </c>
      <c r="AM4" s="186">
        <v>2.8027586936950684</v>
      </c>
      <c r="AN4" s="186">
        <v>28.027587890625</v>
      </c>
    </row>
    <row r="5" spans="3:41" x14ac:dyDescent="0.25">
      <c r="D5" s="164"/>
      <c r="E5" s="163" t="s">
        <v>303</v>
      </c>
      <c r="F5" s="163" t="s">
        <v>46</v>
      </c>
      <c r="G5" s="164">
        <v>110</v>
      </c>
      <c r="H5" s="164" t="s">
        <v>954</v>
      </c>
      <c r="I5" s="201">
        <v>10</v>
      </c>
      <c r="J5" s="190"/>
      <c r="K5" s="163"/>
      <c r="L5" s="163"/>
      <c r="M5" s="163"/>
      <c r="N5" s="163"/>
      <c r="O5" s="163"/>
      <c r="P5" s="163"/>
      <c r="Q5" s="163"/>
      <c r="R5" s="224">
        <v>8.9189996719360352</v>
      </c>
      <c r="S5" s="224">
        <v>2.6110000610351562</v>
      </c>
      <c r="T5" s="224">
        <v>9.2933244705200195</v>
      </c>
      <c r="U5" s="224">
        <v>92.933245849609378</v>
      </c>
      <c r="V5" s="224">
        <v>8.9989995956420898</v>
      </c>
      <c r="W5" s="224">
        <v>2.684999942779541</v>
      </c>
      <c r="X5" s="224">
        <v>9.3910179138183594</v>
      </c>
      <c r="Y5" s="224">
        <v>93.910180664062494</v>
      </c>
      <c r="Z5" s="224">
        <v>9.1319999694824219</v>
      </c>
      <c r="AA5" s="224">
        <v>2.5520000457763672</v>
      </c>
      <c r="AB5" s="224">
        <v>9.4818840026855469</v>
      </c>
      <c r="AC5" s="225">
        <v>94.818841552734369</v>
      </c>
      <c r="AD5" s="164">
        <v>10</v>
      </c>
      <c r="AE5" s="169">
        <v>10</v>
      </c>
      <c r="AF5" s="169">
        <v>10</v>
      </c>
      <c r="AG5" s="170">
        <v>10</v>
      </c>
      <c r="AH5" s="169">
        <v>10</v>
      </c>
      <c r="AJ5" s="186">
        <v>19</v>
      </c>
      <c r="AK5" s="186">
        <v>9.1319999694824219</v>
      </c>
      <c r="AL5" s="186">
        <v>2.5520000457763672</v>
      </c>
      <c r="AM5" s="186">
        <v>9.4818840026855469</v>
      </c>
      <c r="AN5" s="186">
        <v>94.818841552734369</v>
      </c>
    </row>
    <row r="6" spans="3:41" x14ac:dyDescent="0.25">
      <c r="D6" s="164"/>
      <c r="E6" s="163" t="s">
        <v>303</v>
      </c>
      <c r="F6" s="163" t="s">
        <v>46</v>
      </c>
      <c r="G6" s="164">
        <v>110</v>
      </c>
      <c r="H6" s="164" t="s">
        <v>955</v>
      </c>
      <c r="I6" s="201">
        <v>10</v>
      </c>
      <c r="J6" s="190"/>
      <c r="K6" s="163"/>
      <c r="L6" s="163"/>
      <c r="M6" s="163"/>
      <c r="N6" s="163"/>
      <c r="O6" s="163"/>
      <c r="P6" s="163"/>
      <c r="Q6" s="163"/>
      <c r="R6" s="224">
        <v>4.9250001907348633</v>
      </c>
      <c r="S6" s="224">
        <v>2.2179999351501465</v>
      </c>
      <c r="T6" s="224">
        <v>5.401402473449707</v>
      </c>
      <c r="U6" s="224">
        <v>54.014025878906253</v>
      </c>
      <c r="V6" s="224">
        <v>5.7750000953674316</v>
      </c>
      <c r="W6" s="224">
        <v>2.6210000514984131</v>
      </c>
      <c r="X6" s="224">
        <v>6.3419451713562012</v>
      </c>
      <c r="Y6" s="224">
        <v>63.419451904296878</v>
      </c>
      <c r="Z6" s="224">
        <v>6.0689997673034668</v>
      </c>
      <c r="AA6" s="224">
        <v>2.7209999561309814</v>
      </c>
      <c r="AB6" s="224">
        <v>6.6510601043701172</v>
      </c>
      <c r="AC6" s="225">
        <v>66.510601806640622</v>
      </c>
      <c r="AD6" s="164">
        <v>10</v>
      </c>
      <c r="AE6" s="169">
        <v>10</v>
      </c>
      <c r="AF6" s="169">
        <v>10</v>
      </c>
      <c r="AG6" s="170">
        <v>10</v>
      </c>
      <c r="AH6" s="169">
        <v>10</v>
      </c>
      <c r="AJ6" s="186">
        <v>19</v>
      </c>
      <c r="AK6" s="186">
        <v>6.0689997673034668</v>
      </c>
      <c r="AL6" s="186">
        <v>2.7209999561309814</v>
      </c>
      <c r="AM6" s="186">
        <v>6.6510601043701172</v>
      </c>
      <c r="AN6" s="186">
        <v>66.510601806640622</v>
      </c>
    </row>
    <row r="7" spans="3:41" x14ac:dyDescent="0.25">
      <c r="D7" s="164"/>
      <c r="E7" s="163" t="s">
        <v>303</v>
      </c>
      <c r="F7" s="163" t="s">
        <v>52</v>
      </c>
      <c r="G7" s="164">
        <v>110</v>
      </c>
      <c r="H7" s="164" t="s">
        <v>954</v>
      </c>
      <c r="I7" s="201">
        <v>10</v>
      </c>
      <c r="J7" s="190"/>
      <c r="K7" s="163"/>
      <c r="L7" s="163"/>
      <c r="M7" s="163"/>
      <c r="N7" s="163"/>
      <c r="O7" s="163"/>
      <c r="P7" s="163"/>
      <c r="Q7" s="163"/>
      <c r="R7" s="224">
        <v>1.5449999570846558</v>
      </c>
      <c r="S7" s="224">
        <v>0.62699997425079346</v>
      </c>
      <c r="T7" s="224">
        <v>1.6673793792724609</v>
      </c>
      <c r="U7" s="224">
        <v>16.673794555664063</v>
      </c>
      <c r="V7" s="224">
        <v>2.0309998989105225</v>
      </c>
      <c r="W7" s="224">
        <v>0.9869999885559082</v>
      </c>
      <c r="X7" s="224">
        <v>2.2581253051757812</v>
      </c>
      <c r="Y7" s="224">
        <v>22.581253051757813</v>
      </c>
      <c r="Z7" s="224">
        <v>2.065000057220459</v>
      </c>
      <c r="AA7" s="224">
        <v>1.0529999732971191</v>
      </c>
      <c r="AB7" s="224">
        <v>2.3179805278778076</v>
      </c>
      <c r="AC7" s="225">
        <v>23.179804992675781</v>
      </c>
      <c r="AD7" s="164">
        <v>10</v>
      </c>
      <c r="AE7" s="169"/>
      <c r="AF7" s="169"/>
      <c r="AG7" s="170"/>
      <c r="AH7" s="169">
        <v>10</v>
      </c>
      <c r="AJ7" s="186">
        <v>19</v>
      </c>
      <c r="AK7" s="186">
        <v>2.065000057220459</v>
      </c>
      <c r="AL7" s="186">
        <v>1.0529999732971191</v>
      </c>
      <c r="AM7" s="186">
        <v>2.3179805278778076</v>
      </c>
      <c r="AN7" s="186">
        <v>23.179804992675781</v>
      </c>
    </row>
    <row r="8" spans="3:41" x14ac:dyDescent="0.25">
      <c r="D8" s="164"/>
      <c r="E8" s="163" t="s">
        <v>303</v>
      </c>
      <c r="F8" s="163" t="s">
        <v>52</v>
      </c>
      <c r="G8" s="164">
        <v>110</v>
      </c>
      <c r="H8" s="164" t="s">
        <v>955</v>
      </c>
      <c r="I8" s="201">
        <v>10</v>
      </c>
      <c r="J8" s="190"/>
      <c r="K8" s="163"/>
      <c r="L8" s="163"/>
      <c r="M8" s="163"/>
      <c r="N8" s="163"/>
      <c r="O8" s="163"/>
      <c r="P8" s="163"/>
      <c r="Q8" s="163"/>
      <c r="R8" s="224">
        <v>5.4770002365112305</v>
      </c>
      <c r="S8" s="224">
        <v>0.99599999189376831</v>
      </c>
      <c r="T8" s="224">
        <v>5.5668253898620605</v>
      </c>
      <c r="U8" s="224">
        <v>55.668255615234372</v>
      </c>
      <c r="V8" s="224">
        <v>5.2480001449584961</v>
      </c>
      <c r="W8" s="224">
        <v>0.94099998474121094</v>
      </c>
      <c r="X8" s="224">
        <v>5.3316965103149414</v>
      </c>
      <c r="Y8" s="224">
        <v>53.316967773437497</v>
      </c>
      <c r="Z8" s="224">
        <v>5.3889999389648437</v>
      </c>
      <c r="AA8" s="224">
        <v>0.97600001096725464</v>
      </c>
      <c r="AB8" s="224">
        <v>5.4766683578491211</v>
      </c>
      <c r="AC8" s="225">
        <v>54.766680908203128</v>
      </c>
      <c r="AD8" s="164">
        <v>10</v>
      </c>
      <c r="AE8" s="169">
        <v>10</v>
      </c>
      <c r="AF8" s="169">
        <v>10</v>
      </c>
      <c r="AG8" s="170">
        <v>10</v>
      </c>
      <c r="AH8" s="169">
        <v>10</v>
      </c>
      <c r="AJ8" s="186">
        <v>3</v>
      </c>
      <c r="AK8" s="186">
        <v>5.4770002365112305</v>
      </c>
      <c r="AL8" s="186">
        <v>0.99599999189376831</v>
      </c>
      <c r="AM8" s="186">
        <v>5.5668253898620605</v>
      </c>
      <c r="AN8" s="186">
        <v>55.668255615234372</v>
      </c>
    </row>
    <row r="9" spans="3:41" x14ac:dyDescent="0.25">
      <c r="D9" s="164"/>
      <c r="E9" s="163" t="s">
        <v>303</v>
      </c>
      <c r="F9" s="163" t="s">
        <v>57</v>
      </c>
      <c r="G9" s="164">
        <v>110</v>
      </c>
      <c r="H9" s="164" t="s">
        <v>954</v>
      </c>
      <c r="I9" s="201">
        <v>40</v>
      </c>
      <c r="J9" s="190"/>
      <c r="K9" s="163"/>
      <c r="L9" s="163"/>
      <c r="M9" s="163"/>
      <c r="N9" s="163"/>
      <c r="O9" s="163"/>
      <c r="P9" s="163"/>
      <c r="Q9" s="163"/>
      <c r="R9" s="224">
        <v>17.642000198364258</v>
      </c>
      <c r="S9" s="224">
        <v>6.7960000038146973</v>
      </c>
      <c r="T9" s="224">
        <v>18.905708312988281</v>
      </c>
      <c r="U9" s="224">
        <v>47.264270019531253</v>
      </c>
      <c r="V9" s="224">
        <v>26.003999710083008</v>
      </c>
      <c r="W9" s="224">
        <v>10.791999816894531</v>
      </c>
      <c r="X9" s="224">
        <v>28.154489517211914</v>
      </c>
      <c r="Y9" s="224">
        <v>70.386224365234369</v>
      </c>
      <c r="Z9" s="224">
        <v>28.089000701904297</v>
      </c>
      <c r="AA9" s="224">
        <v>11.142999649047852</v>
      </c>
      <c r="AB9" s="224">
        <v>30.218511581420898</v>
      </c>
      <c r="AC9" s="225">
        <v>75.546276855468747</v>
      </c>
      <c r="AD9" s="164">
        <v>40</v>
      </c>
      <c r="AE9" s="169">
        <v>40</v>
      </c>
      <c r="AF9" s="169">
        <v>40</v>
      </c>
      <c r="AG9" s="170">
        <v>40</v>
      </c>
      <c r="AH9" s="169">
        <v>40</v>
      </c>
      <c r="AJ9" s="186">
        <v>19</v>
      </c>
      <c r="AK9" s="186">
        <v>28.089000701904297</v>
      </c>
      <c r="AL9" s="186">
        <v>11.142999649047852</v>
      </c>
      <c r="AM9" s="186">
        <v>30.218511581420898</v>
      </c>
      <c r="AN9" s="186">
        <v>75.546276855468747</v>
      </c>
    </row>
    <row r="10" spans="3:41" x14ac:dyDescent="0.25">
      <c r="D10" s="164"/>
      <c r="E10" s="163" t="s">
        <v>303</v>
      </c>
      <c r="F10" s="163" t="s">
        <v>57</v>
      </c>
      <c r="G10" s="164">
        <v>110</v>
      </c>
      <c r="H10" s="164" t="s">
        <v>955</v>
      </c>
      <c r="I10" s="201">
        <v>40</v>
      </c>
      <c r="J10" s="190"/>
      <c r="K10" s="163"/>
      <c r="L10" s="163"/>
      <c r="M10" s="163"/>
      <c r="N10" s="163"/>
      <c r="O10" s="163"/>
      <c r="P10" s="163"/>
      <c r="Q10" s="163"/>
      <c r="R10" s="224">
        <v>9.005000114440918</v>
      </c>
      <c r="S10" s="224">
        <v>3.1549999713897705</v>
      </c>
      <c r="T10" s="224">
        <v>9.5417003631591797</v>
      </c>
      <c r="U10" s="224">
        <v>23.854251098632812</v>
      </c>
      <c r="V10" s="224">
        <v>11.473999977111816</v>
      </c>
      <c r="W10" s="224">
        <v>3.7039999961853027</v>
      </c>
      <c r="X10" s="224">
        <v>12.057043075561523</v>
      </c>
      <c r="Y10" s="224">
        <v>30.142608642578125</v>
      </c>
      <c r="Z10" s="224">
        <v>12.321000099182129</v>
      </c>
      <c r="AA10" s="224">
        <v>4.1620001792907715</v>
      </c>
      <c r="AB10" s="224">
        <v>13.004971504211426</v>
      </c>
      <c r="AC10" s="225">
        <v>32.512429809570314</v>
      </c>
      <c r="AD10" s="164">
        <v>40</v>
      </c>
      <c r="AE10" s="169">
        <v>40</v>
      </c>
      <c r="AF10" s="169">
        <v>40</v>
      </c>
      <c r="AG10" s="170">
        <v>40</v>
      </c>
      <c r="AH10" s="169">
        <v>40</v>
      </c>
      <c r="AJ10" s="186">
        <v>19</v>
      </c>
      <c r="AK10" s="186">
        <v>12.321000099182129</v>
      </c>
      <c r="AL10" s="186">
        <v>4.1620001792907715</v>
      </c>
      <c r="AM10" s="186">
        <v>13.004971504211426</v>
      </c>
      <c r="AN10" s="186">
        <v>32.512429809570314</v>
      </c>
      <c r="AO10" s="87"/>
    </row>
    <row r="11" spans="3:41" x14ac:dyDescent="0.25">
      <c r="D11" s="164"/>
      <c r="E11" s="163" t="s">
        <v>303</v>
      </c>
      <c r="F11" s="163" t="s">
        <v>64</v>
      </c>
      <c r="G11" s="164">
        <v>110</v>
      </c>
      <c r="H11" s="164" t="s">
        <v>954</v>
      </c>
      <c r="I11" s="201">
        <v>6.3</v>
      </c>
      <c r="J11" s="190"/>
      <c r="K11" s="163"/>
      <c r="L11" s="163"/>
      <c r="M11" s="163"/>
      <c r="N11" s="163"/>
      <c r="O11" s="163"/>
      <c r="P11" s="163"/>
      <c r="Q11" s="163"/>
      <c r="R11" s="224">
        <v>1.4140000343322754</v>
      </c>
      <c r="S11" s="224">
        <v>0.62300002574920654</v>
      </c>
      <c r="T11" s="224">
        <v>1.5451618432998657</v>
      </c>
      <c r="U11" s="224">
        <v>24.526379297650049</v>
      </c>
      <c r="V11" s="224">
        <v>1.5670000314712524</v>
      </c>
      <c r="W11" s="224">
        <v>0.67000001668930054</v>
      </c>
      <c r="X11" s="224">
        <v>1.7042268514633179</v>
      </c>
      <c r="Y11" s="224">
        <v>27.051219637431796</v>
      </c>
      <c r="Z11" s="224">
        <v>1.5329999923706055</v>
      </c>
      <c r="AA11" s="224">
        <v>0.66399997472763062</v>
      </c>
      <c r="AB11" s="224">
        <v>1.6706241369247437</v>
      </c>
      <c r="AC11" s="225">
        <v>26.517842610677086</v>
      </c>
      <c r="AD11" s="164">
        <v>6.3</v>
      </c>
      <c r="AE11" s="169">
        <v>6.3</v>
      </c>
      <c r="AF11" s="169">
        <v>6.3</v>
      </c>
      <c r="AG11" s="170">
        <v>6.3</v>
      </c>
      <c r="AH11" s="169">
        <v>6.3</v>
      </c>
      <c r="AJ11" s="186">
        <v>9</v>
      </c>
      <c r="AK11" s="186">
        <v>1.5670000314712524</v>
      </c>
      <c r="AL11" s="186">
        <v>0.67000001668930054</v>
      </c>
      <c r="AM11" s="186">
        <v>1.7042268514633179</v>
      </c>
      <c r="AN11" s="186">
        <v>27.051219637431796</v>
      </c>
    </row>
    <row r="12" spans="3:41" x14ac:dyDescent="0.25">
      <c r="D12" s="164"/>
      <c r="E12" s="163" t="s">
        <v>303</v>
      </c>
      <c r="F12" s="163" t="s">
        <v>64</v>
      </c>
      <c r="G12" s="164">
        <v>110</v>
      </c>
      <c r="H12" s="164" t="s">
        <v>955</v>
      </c>
      <c r="I12" s="201">
        <v>6.3</v>
      </c>
      <c r="J12" s="190"/>
      <c r="K12" s="163"/>
      <c r="L12" s="163"/>
      <c r="M12" s="163"/>
      <c r="N12" s="163"/>
      <c r="O12" s="163"/>
      <c r="P12" s="163"/>
      <c r="Q12" s="163"/>
      <c r="R12" s="224">
        <v>1.2480000257492065</v>
      </c>
      <c r="S12" s="224">
        <v>0.57599997520446777</v>
      </c>
      <c r="T12" s="224">
        <v>1.3745108842849731</v>
      </c>
      <c r="U12" s="224">
        <v>21.81763421921503</v>
      </c>
      <c r="V12" s="224">
        <v>1.1840000152587891</v>
      </c>
      <c r="W12" s="224">
        <v>0.54000002145767212</v>
      </c>
      <c r="X12" s="224">
        <v>1.3013285398483276</v>
      </c>
      <c r="Y12" s="224">
        <v>20.656009250217014</v>
      </c>
      <c r="Z12" s="224">
        <v>1.2539999485015869</v>
      </c>
      <c r="AA12" s="224">
        <v>0.57599997520446777</v>
      </c>
      <c r="AB12" s="224">
        <v>1.3799607753753662</v>
      </c>
      <c r="AC12" s="225">
        <v>21.904139443049356</v>
      </c>
      <c r="AD12" s="164">
        <v>6.3</v>
      </c>
      <c r="AE12" s="169">
        <v>6.3</v>
      </c>
      <c r="AF12" s="169">
        <v>6.3</v>
      </c>
      <c r="AG12" s="170">
        <v>6.3</v>
      </c>
      <c r="AH12" s="169">
        <v>6.3</v>
      </c>
      <c r="AJ12" s="186">
        <v>19</v>
      </c>
      <c r="AK12" s="186">
        <v>1.2539999485015869</v>
      </c>
      <c r="AL12" s="186">
        <v>0.57599997520446777</v>
      </c>
      <c r="AM12" s="186">
        <v>1.3799607753753662</v>
      </c>
      <c r="AN12" s="186">
        <v>21.904139443049356</v>
      </c>
    </row>
    <row r="13" spans="3:41" x14ac:dyDescent="0.25">
      <c r="D13" s="164"/>
      <c r="E13" s="163" t="s">
        <v>303</v>
      </c>
      <c r="F13" s="163" t="s">
        <v>67</v>
      </c>
      <c r="G13" s="164">
        <v>110</v>
      </c>
      <c r="H13" s="164" t="s">
        <v>954</v>
      </c>
      <c r="I13" s="201">
        <v>2.5</v>
      </c>
      <c r="J13" s="190"/>
      <c r="K13" s="163"/>
      <c r="L13" s="163"/>
      <c r="M13" s="163"/>
      <c r="N13" s="163"/>
      <c r="O13" s="163"/>
      <c r="P13" s="163"/>
      <c r="Q13" s="163"/>
      <c r="R13" s="224">
        <v>1.4029999971389771</v>
      </c>
      <c r="S13" s="224">
        <v>0.74299997091293335</v>
      </c>
      <c r="T13" s="224">
        <v>1.5875949859619141</v>
      </c>
      <c r="U13" s="224">
        <v>63.503796386718747</v>
      </c>
      <c r="V13" s="224">
        <v>1.4789999723434448</v>
      </c>
      <c r="W13" s="224">
        <v>0.75199997425079346</v>
      </c>
      <c r="X13" s="224">
        <v>1.6592000722885132</v>
      </c>
      <c r="Y13" s="224">
        <v>66.368005371093744</v>
      </c>
      <c r="Z13" s="224">
        <v>1.5010000467300415</v>
      </c>
      <c r="AA13" s="224">
        <v>0.7630000114440918</v>
      </c>
      <c r="AB13" s="224">
        <v>1.6837964057922363</v>
      </c>
      <c r="AC13" s="225">
        <v>67.351855468750003</v>
      </c>
      <c r="AD13" s="164">
        <v>2.5</v>
      </c>
      <c r="AE13" s="169">
        <v>2.5</v>
      </c>
      <c r="AF13" s="169">
        <v>2.5</v>
      </c>
      <c r="AG13" s="170">
        <v>10</v>
      </c>
      <c r="AH13" s="169">
        <v>10</v>
      </c>
      <c r="AJ13" s="186">
        <v>19</v>
      </c>
      <c r="AK13" s="186">
        <v>1.5010000467300415</v>
      </c>
      <c r="AL13" s="186">
        <v>0.7630000114440918</v>
      </c>
      <c r="AM13" s="186">
        <v>1.6837964057922363</v>
      </c>
      <c r="AN13" s="186">
        <v>67.351855468750003</v>
      </c>
    </row>
    <row r="14" spans="3:41" x14ac:dyDescent="0.25">
      <c r="D14" s="164"/>
      <c r="E14" s="163" t="s">
        <v>303</v>
      </c>
      <c r="F14" s="163" t="s">
        <v>67</v>
      </c>
      <c r="G14" s="164">
        <v>110</v>
      </c>
      <c r="H14" s="164" t="s">
        <v>955</v>
      </c>
      <c r="I14" s="201">
        <v>2.5</v>
      </c>
      <c r="J14" s="190"/>
      <c r="K14" s="163"/>
      <c r="L14" s="163"/>
      <c r="M14" s="163"/>
      <c r="N14" s="163"/>
      <c r="O14" s="163"/>
      <c r="P14" s="163"/>
      <c r="Q14" s="163"/>
      <c r="R14" s="224">
        <v>1.4029999971389771</v>
      </c>
      <c r="S14" s="224">
        <v>0.7369999885559082</v>
      </c>
      <c r="T14" s="224">
        <v>1.5847958326339722</v>
      </c>
      <c r="U14" s="224">
        <v>63.391833496093753</v>
      </c>
      <c r="V14" s="224">
        <v>1.4789999723434448</v>
      </c>
      <c r="W14" s="224">
        <v>0.74599999189376831</v>
      </c>
      <c r="X14" s="224">
        <v>1.656489372253418</v>
      </c>
      <c r="Y14" s="224">
        <v>66.259576416015619</v>
      </c>
      <c r="Z14" s="224">
        <v>1.5010000467300415</v>
      </c>
      <c r="AA14" s="224">
        <v>0.75800001621246338</v>
      </c>
      <c r="AB14" s="224">
        <v>1.6815365552902222</v>
      </c>
      <c r="AC14" s="225">
        <v>67.261462402343753</v>
      </c>
      <c r="AD14" s="164">
        <v>2.5</v>
      </c>
      <c r="AE14" s="169">
        <v>2.5</v>
      </c>
      <c r="AF14" s="169">
        <v>2.5</v>
      </c>
      <c r="AG14" s="170">
        <v>10</v>
      </c>
      <c r="AH14" s="169">
        <v>10</v>
      </c>
      <c r="AJ14" s="186">
        <v>19</v>
      </c>
      <c r="AK14" s="186">
        <v>1.5010000467300415</v>
      </c>
      <c r="AL14" s="186">
        <v>0.75800001621246338</v>
      </c>
      <c r="AM14" s="186">
        <v>1.6815365552902222</v>
      </c>
      <c r="AN14" s="186">
        <v>67.261462402343753</v>
      </c>
    </row>
    <row r="15" spans="3:41" x14ac:dyDescent="0.25">
      <c r="D15" s="164"/>
      <c r="E15" s="163" t="s">
        <v>303</v>
      </c>
      <c r="F15" s="163" t="s">
        <v>69</v>
      </c>
      <c r="G15" s="164">
        <v>110</v>
      </c>
      <c r="H15" s="164" t="s">
        <v>954</v>
      </c>
      <c r="I15" s="201">
        <v>6.3</v>
      </c>
      <c r="J15" s="190"/>
      <c r="K15" s="163"/>
      <c r="L15" s="163"/>
      <c r="M15" s="163"/>
      <c r="N15" s="163"/>
      <c r="O15" s="163"/>
      <c r="P15" s="163"/>
      <c r="Q15" s="163"/>
      <c r="R15" s="224">
        <v>1.4140000343322754</v>
      </c>
      <c r="S15" s="224">
        <v>1.0069999694824219</v>
      </c>
      <c r="T15" s="224">
        <v>1.7359277009963989</v>
      </c>
      <c r="U15" s="224">
        <v>27.554408482142858</v>
      </c>
      <c r="V15" s="224">
        <v>1.781999945640564</v>
      </c>
      <c r="W15" s="224">
        <v>1.2170000076293945</v>
      </c>
      <c r="X15" s="224">
        <v>2.1579186916351318</v>
      </c>
      <c r="Y15" s="224">
        <v>34.252677796378968</v>
      </c>
      <c r="Z15" s="224">
        <v>1.7660000324249268</v>
      </c>
      <c r="AA15" s="224">
        <v>1.2109999656677246</v>
      </c>
      <c r="AB15" s="224">
        <v>2.1413259506225586</v>
      </c>
      <c r="AC15" s="225">
        <v>33.989301409040181</v>
      </c>
      <c r="AD15" s="164">
        <v>6.3</v>
      </c>
      <c r="AE15" s="169">
        <v>6.3</v>
      </c>
      <c r="AF15" s="169">
        <v>6.3</v>
      </c>
      <c r="AG15" s="170">
        <v>6.3</v>
      </c>
      <c r="AH15" s="169">
        <v>6.3</v>
      </c>
      <c r="AJ15" s="186">
        <v>9</v>
      </c>
      <c r="AK15" s="186">
        <v>1.781999945640564</v>
      </c>
      <c r="AL15" s="186">
        <v>1.2170000076293945</v>
      </c>
      <c r="AM15" s="186">
        <v>2.1579186916351318</v>
      </c>
      <c r="AN15" s="186">
        <v>34.252677796378968</v>
      </c>
    </row>
    <row r="16" spans="3:41" x14ac:dyDescent="0.25">
      <c r="D16" s="164"/>
      <c r="E16" s="163" t="s">
        <v>303</v>
      </c>
      <c r="F16" s="163" t="s">
        <v>69</v>
      </c>
      <c r="G16" s="164">
        <v>110</v>
      </c>
      <c r="H16" s="164" t="s">
        <v>955</v>
      </c>
      <c r="I16" s="201">
        <v>6.3</v>
      </c>
      <c r="J16" s="190"/>
      <c r="K16" s="163"/>
      <c r="L16" s="163"/>
      <c r="M16" s="163"/>
      <c r="N16" s="163"/>
      <c r="O16" s="163"/>
      <c r="P16" s="163"/>
      <c r="Q16" s="163"/>
      <c r="R16" s="224">
        <v>0.98900002241134644</v>
      </c>
      <c r="S16" s="224">
        <v>0.29300001263618469</v>
      </c>
      <c r="T16" s="224">
        <v>1.0314892530441284</v>
      </c>
      <c r="U16" s="224">
        <v>16.372845362103174</v>
      </c>
      <c r="V16" s="224">
        <v>1.4500000476837158</v>
      </c>
      <c r="W16" s="224">
        <v>0.43200001120567322</v>
      </c>
      <c r="X16" s="224">
        <v>1.5129852294921875</v>
      </c>
      <c r="Y16" s="224">
        <v>24.015638563368057</v>
      </c>
      <c r="Z16" s="224">
        <v>1.6089999675750732</v>
      </c>
      <c r="AA16" s="224">
        <v>0.46599999070167542</v>
      </c>
      <c r="AB16" s="224">
        <v>1.6751229763031006</v>
      </c>
      <c r="AC16" s="225">
        <v>26.589253743489586</v>
      </c>
      <c r="AD16" s="164">
        <v>6.3</v>
      </c>
      <c r="AE16" s="169">
        <v>6.3</v>
      </c>
      <c r="AF16" s="169">
        <v>6.3</v>
      </c>
      <c r="AG16" s="170">
        <v>6.3</v>
      </c>
      <c r="AH16" s="169">
        <v>6.3</v>
      </c>
      <c r="AJ16" s="186">
        <v>19</v>
      </c>
      <c r="AK16" s="186">
        <v>1.6089999675750732</v>
      </c>
      <c r="AL16" s="186">
        <v>0.46599999070167542</v>
      </c>
      <c r="AM16" s="186">
        <v>1.6751229763031006</v>
      </c>
      <c r="AN16" s="186">
        <v>26.589253743489586</v>
      </c>
    </row>
    <row r="17" spans="4:40" x14ac:dyDescent="0.25">
      <c r="D17" s="164"/>
      <c r="E17" s="163" t="s">
        <v>303</v>
      </c>
      <c r="F17" s="163" t="s">
        <v>79</v>
      </c>
      <c r="G17" s="164">
        <v>110</v>
      </c>
      <c r="H17" s="164" t="s">
        <v>954</v>
      </c>
      <c r="I17" s="201">
        <v>40</v>
      </c>
      <c r="J17" s="190"/>
      <c r="K17" s="163"/>
      <c r="L17" s="163"/>
      <c r="M17" s="163"/>
      <c r="N17" s="163"/>
      <c r="O17" s="163"/>
      <c r="P17" s="163"/>
      <c r="Q17" s="163"/>
      <c r="R17" s="224">
        <v>7.0970001220703125</v>
      </c>
      <c r="S17" s="224">
        <v>2.434999942779541</v>
      </c>
      <c r="T17" s="224">
        <v>7.5031085014343262</v>
      </c>
      <c r="U17" s="224">
        <v>18.757771301269532</v>
      </c>
      <c r="V17" s="224">
        <v>12.935999870300293</v>
      </c>
      <c r="W17" s="224">
        <v>3.5369999408721924</v>
      </c>
      <c r="X17" s="224">
        <v>13.410833358764648</v>
      </c>
      <c r="Y17" s="224">
        <v>33.527084350585938</v>
      </c>
      <c r="Z17" s="224">
        <v>16.061000823974609</v>
      </c>
      <c r="AA17" s="224">
        <v>4.3839998245239258</v>
      </c>
      <c r="AB17" s="224">
        <v>16.648578643798828</v>
      </c>
      <c r="AC17" s="225">
        <v>41.621447753906253</v>
      </c>
      <c r="AD17" s="164">
        <v>40</v>
      </c>
      <c r="AE17" s="169">
        <v>40</v>
      </c>
      <c r="AF17" s="169">
        <v>40</v>
      </c>
      <c r="AG17" s="170">
        <v>40</v>
      </c>
      <c r="AH17" s="169">
        <v>40</v>
      </c>
      <c r="AJ17" s="186">
        <v>19</v>
      </c>
      <c r="AK17" s="186">
        <v>16.061000823974609</v>
      </c>
      <c r="AL17" s="186">
        <v>4.3839998245239258</v>
      </c>
      <c r="AM17" s="186">
        <v>16.648578643798828</v>
      </c>
      <c r="AN17" s="186">
        <v>41.621447753906253</v>
      </c>
    </row>
    <row r="18" spans="4:40" x14ac:dyDescent="0.25">
      <c r="D18" s="164"/>
      <c r="E18" s="163" t="s">
        <v>303</v>
      </c>
      <c r="F18" s="163" t="s">
        <v>79</v>
      </c>
      <c r="G18" s="164">
        <v>110</v>
      </c>
      <c r="H18" s="164" t="s">
        <v>955</v>
      </c>
      <c r="I18" s="201">
        <v>25</v>
      </c>
      <c r="J18" s="190"/>
      <c r="K18" s="163"/>
      <c r="L18" s="163"/>
      <c r="M18" s="163"/>
      <c r="N18" s="163"/>
      <c r="O18" s="163"/>
      <c r="P18" s="163"/>
      <c r="Q18" s="163"/>
      <c r="R18" s="224">
        <v>0</v>
      </c>
      <c r="S18" s="224">
        <v>0</v>
      </c>
      <c r="T18" s="224">
        <v>0</v>
      </c>
      <c r="U18" s="224">
        <v>0</v>
      </c>
      <c r="V18" s="224">
        <v>0</v>
      </c>
      <c r="W18" s="224">
        <v>0</v>
      </c>
      <c r="X18" s="224">
        <v>0</v>
      </c>
      <c r="Y18" s="224">
        <v>0</v>
      </c>
      <c r="Z18" s="224">
        <v>0</v>
      </c>
      <c r="AA18" s="224">
        <v>0</v>
      </c>
      <c r="AB18" s="224">
        <v>0</v>
      </c>
      <c r="AC18" s="225">
        <v>0</v>
      </c>
      <c r="AD18" s="164">
        <v>25</v>
      </c>
      <c r="AE18" s="169">
        <v>25</v>
      </c>
      <c r="AF18" s="169">
        <v>25</v>
      </c>
      <c r="AG18" s="170">
        <v>25</v>
      </c>
      <c r="AH18" s="169">
        <v>25</v>
      </c>
      <c r="AJ18" s="186">
        <v>3</v>
      </c>
      <c r="AK18" s="186">
        <v>0</v>
      </c>
      <c r="AL18" s="186">
        <v>0</v>
      </c>
      <c r="AM18" s="186">
        <v>0</v>
      </c>
      <c r="AN18" s="186">
        <v>0</v>
      </c>
    </row>
    <row r="19" spans="4:40" x14ac:dyDescent="0.25">
      <c r="D19" s="164"/>
      <c r="E19" s="163" t="s">
        <v>303</v>
      </c>
      <c r="F19" s="163" t="s">
        <v>87</v>
      </c>
      <c r="G19" s="164">
        <v>110</v>
      </c>
      <c r="H19" s="164" t="s">
        <v>954</v>
      </c>
      <c r="I19" s="201">
        <v>10</v>
      </c>
      <c r="J19" s="190"/>
      <c r="K19" s="163"/>
      <c r="L19" s="163"/>
      <c r="M19" s="163"/>
      <c r="N19" s="163"/>
      <c r="O19" s="163"/>
      <c r="P19" s="163"/>
      <c r="Q19" s="163"/>
      <c r="R19" s="224">
        <v>3.3139998912811279</v>
      </c>
      <c r="S19" s="224">
        <v>2.1129999160766602</v>
      </c>
      <c r="T19" s="224">
        <v>3.9303133487701416</v>
      </c>
      <c r="U19" s="224">
        <v>39.30313415527344</v>
      </c>
      <c r="V19" s="224">
        <v>4.4460000991821289</v>
      </c>
      <c r="W19" s="224">
        <v>2.6800000667572021</v>
      </c>
      <c r="X19" s="224">
        <v>5.1912732124328613</v>
      </c>
      <c r="Y19" s="224">
        <v>51.912731933593747</v>
      </c>
      <c r="Z19" s="224">
        <v>4.7950000762939453</v>
      </c>
      <c r="AA19" s="224">
        <v>2.5759999752044678</v>
      </c>
      <c r="AB19" s="224">
        <v>5.4431424140930176</v>
      </c>
      <c r="AC19" s="225">
        <v>54.431427001953125</v>
      </c>
      <c r="AD19" s="164">
        <v>10</v>
      </c>
      <c r="AE19" s="169">
        <v>10</v>
      </c>
      <c r="AF19" s="169">
        <v>10</v>
      </c>
      <c r="AG19" s="170">
        <v>10</v>
      </c>
      <c r="AH19" s="169">
        <v>10</v>
      </c>
      <c r="AJ19" s="186">
        <v>19</v>
      </c>
      <c r="AK19" s="186">
        <v>4.7950000762939453</v>
      </c>
      <c r="AL19" s="186">
        <v>2.5759999752044678</v>
      </c>
      <c r="AM19" s="186">
        <v>5.4431424140930176</v>
      </c>
      <c r="AN19" s="186">
        <v>54.431427001953125</v>
      </c>
    </row>
    <row r="20" spans="4:40" x14ac:dyDescent="0.25">
      <c r="D20" s="164"/>
      <c r="E20" s="163" t="s">
        <v>303</v>
      </c>
      <c r="F20" s="163" t="s">
        <v>87</v>
      </c>
      <c r="G20" s="164">
        <v>110</v>
      </c>
      <c r="H20" s="164" t="s">
        <v>955</v>
      </c>
      <c r="I20" s="201">
        <v>10</v>
      </c>
      <c r="J20" s="190"/>
      <c r="K20" s="163"/>
      <c r="L20" s="163"/>
      <c r="M20" s="163"/>
      <c r="N20" s="163"/>
      <c r="O20" s="163"/>
      <c r="P20" s="163"/>
      <c r="Q20" s="163"/>
      <c r="R20" s="224">
        <v>2.6589999198913574</v>
      </c>
      <c r="S20" s="224">
        <v>1.3009999990463257</v>
      </c>
      <c r="T20" s="224">
        <v>2.9602165222167969</v>
      </c>
      <c r="U20" s="224">
        <v>29.602166748046876</v>
      </c>
      <c r="V20" s="224">
        <v>5.320000171661377</v>
      </c>
      <c r="W20" s="224">
        <v>2.812000036239624</v>
      </c>
      <c r="X20" s="224">
        <v>6.017453670501709</v>
      </c>
      <c r="Y20" s="224">
        <v>60.174536132812499</v>
      </c>
      <c r="Z20" s="224">
        <v>4.8499999046325684</v>
      </c>
      <c r="AA20" s="224">
        <v>2.4690001010894775</v>
      </c>
      <c r="AB20" s="224">
        <v>5.4422845840454102</v>
      </c>
      <c r="AC20" s="225">
        <v>54.422845458984376</v>
      </c>
      <c r="AD20" s="164">
        <v>10</v>
      </c>
      <c r="AE20" s="169">
        <v>10</v>
      </c>
      <c r="AF20" s="169">
        <v>10</v>
      </c>
      <c r="AG20" s="170">
        <v>10</v>
      </c>
      <c r="AH20" s="169">
        <v>10</v>
      </c>
      <c r="AJ20" s="186">
        <v>9</v>
      </c>
      <c r="AK20" s="186">
        <v>5.320000171661377</v>
      </c>
      <c r="AL20" s="186">
        <v>2.812000036239624</v>
      </c>
      <c r="AM20" s="186">
        <v>6.017453670501709</v>
      </c>
      <c r="AN20" s="186">
        <v>60.174536132812499</v>
      </c>
    </row>
    <row r="21" spans="4:40" x14ac:dyDescent="0.25">
      <c r="D21" s="164"/>
      <c r="E21" s="163" t="s">
        <v>303</v>
      </c>
      <c r="F21" s="163" t="s">
        <v>90</v>
      </c>
      <c r="G21" s="164">
        <v>110</v>
      </c>
      <c r="H21" s="164" t="s">
        <v>954</v>
      </c>
      <c r="I21" s="201">
        <v>10</v>
      </c>
      <c r="J21" s="190"/>
      <c r="K21" s="163"/>
      <c r="L21" s="163"/>
      <c r="M21" s="163"/>
      <c r="N21" s="163"/>
      <c r="O21" s="163"/>
      <c r="P21" s="163"/>
      <c r="Q21" s="163"/>
      <c r="R21" s="224">
        <v>1.4980000257492065</v>
      </c>
      <c r="S21" s="224">
        <v>0.82099997997283936</v>
      </c>
      <c r="T21" s="224">
        <v>1.708228588104248</v>
      </c>
      <c r="U21" s="224">
        <v>17.082286071777343</v>
      </c>
      <c r="V21" s="224">
        <v>2.1459999084472656</v>
      </c>
      <c r="W21" s="224">
        <v>1.1690000295639038</v>
      </c>
      <c r="X21" s="224">
        <v>2.4437422752380371</v>
      </c>
      <c r="Y21" s="224">
        <v>24.43742218017578</v>
      </c>
      <c r="Z21" s="224">
        <v>2.2460000514984131</v>
      </c>
      <c r="AA21" s="224">
        <v>1.1649999618530273</v>
      </c>
      <c r="AB21" s="224">
        <v>2.5301661491394043</v>
      </c>
      <c r="AC21" s="225">
        <v>25.301661682128906</v>
      </c>
      <c r="AD21" s="164">
        <v>10</v>
      </c>
      <c r="AE21" s="169">
        <v>10</v>
      </c>
      <c r="AF21" s="169">
        <v>10</v>
      </c>
      <c r="AG21" s="170">
        <v>10</v>
      </c>
      <c r="AH21" s="169">
        <v>10</v>
      </c>
      <c r="AJ21" s="186">
        <v>19</v>
      </c>
      <c r="AK21" s="186">
        <v>2.2460000514984131</v>
      </c>
      <c r="AL21" s="186">
        <v>1.1649999618530273</v>
      </c>
      <c r="AM21" s="186">
        <v>2.5301661491394043</v>
      </c>
      <c r="AN21" s="186">
        <v>25.301661682128906</v>
      </c>
    </row>
    <row r="22" spans="4:40" x14ac:dyDescent="0.25">
      <c r="D22" s="164"/>
      <c r="E22" s="163" t="s">
        <v>303</v>
      </c>
      <c r="F22" s="163" t="s">
        <v>90</v>
      </c>
      <c r="G22" s="164">
        <v>110</v>
      </c>
      <c r="H22" s="164" t="s">
        <v>955</v>
      </c>
      <c r="I22" s="201">
        <v>10</v>
      </c>
      <c r="J22" s="190"/>
      <c r="K22" s="163"/>
      <c r="L22" s="163"/>
      <c r="M22" s="163"/>
      <c r="N22" s="163"/>
      <c r="O22" s="163"/>
      <c r="P22" s="163"/>
      <c r="Q22" s="163"/>
      <c r="R22" s="224">
        <v>2.440000057220459</v>
      </c>
      <c r="S22" s="224">
        <v>1.5149999856948853</v>
      </c>
      <c r="T22" s="224">
        <v>2.8720767498016357</v>
      </c>
      <c r="U22" s="224">
        <v>28.720767211914062</v>
      </c>
      <c r="V22" s="224">
        <v>2.5299999713897705</v>
      </c>
      <c r="W22" s="224">
        <v>1.5690000057220459</v>
      </c>
      <c r="X22" s="224">
        <v>2.9770221710205078</v>
      </c>
      <c r="Y22" s="224">
        <v>29.770220947265624</v>
      </c>
      <c r="Z22" s="224">
        <v>2.2699999809265137</v>
      </c>
      <c r="AA22" s="224">
        <v>1.3380000591278076</v>
      </c>
      <c r="AB22" s="224">
        <v>2.6349847316741943</v>
      </c>
      <c r="AC22" s="225">
        <v>26.349847412109376</v>
      </c>
      <c r="AD22" s="164">
        <v>10</v>
      </c>
      <c r="AE22" s="169">
        <v>10</v>
      </c>
      <c r="AF22" s="169">
        <v>10</v>
      </c>
      <c r="AG22" s="170">
        <v>10</v>
      </c>
      <c r="AH22" s="169">
        <v>10</v>
      </c>
      <c r="AJ22" s="186">
        <v>9</v>
      </c>
      <c r="AK22" s="186">
        <v>2.5299999713897705</v>
      </c>
      <c r="AL22" s="186">
        <v>1.5690000057220459</v>
      </c>
      <c r="AM22" s="186">
        <v>2.9770221710205078</v>
      </c>
      <c r="AN22" s="186">
        <v>29.770220947265624</v>
      </c>
    </row>
    <row r="23" spans="4:40" x14ac:dyDescent="0.25">
      <c r="D23" s="164"/>
      <c r="E23" s="163" t="s">
        <v>303</v>
      </c>
      <c r="F23" s="163" t="s">
        <v>94</v>
      </c>
      <c r="G23" s="164">
        <v>110</v>
      </c>
      <c r="H23" s="164" t="s">
        <v>954</v>
      </c>
      <c r="I23" s="201">
        <v>10</v>
      </c>
      <c r="J23" s="190"/>
      <c r="K23" s="163"/>
      <c r="L23" s="163"/>
      <c r="M23" s="163"/>
      <c r="N23" s="163"/>
      <c r="O23" s="163"/>
      <c r="P23" s="163"/>
      <c r="Q23" s="163"/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4">
        <v>0</v>
      </c>
      <c r="X23" s="224">
        <v>0</v>
      </c>
      <c r="Y23" s="224">
        <v>0</v>
      </c>
      <c r="Z23" s="224">
        <v>0</v>
      </c>
      <c r="AA23" s="224">
        <v>0</v>
      </c>
      <c r="AB23" s="224">
        <v>0</v>
      </c>
      <c r="AC23" s="225">
        <v>0</v>
      </c>
      <c r="AD23" s="164">
        <v>10</v>
      </c>
      <c r="AE23" s="169">
        <v>10</v>
      </c>
      <c r="AF23" s="169">
        <v>10</v>
      </c>
      <c r="AG23" s="170">
        <v>10</v>
      </c>
      <c r="AH23" s="169">
        <v>10</v>
      </c>
      <c r="AJ23" s="186">
        <v>3</v>
      </c>
      <c r="AK23" s="186">
        <v>0</v>
      </c>
      <c r="AL23" s="186">
        <v>0</v>
      </c>
      <c r="AM23" s="186">
        <v>0</v>
      </c>
      <c r="AN23" s="186">
        <v>0</v>
      </c>
    </row>
    <row r="24" spans="4:40" x14ac:dyDescent="0.25">
      <c r="D24" s="164"/>
      <c r="E24" s="163" t="s">
        <v>303</v>
      </c>
      <c r="F24" s="163" t="s">
        <v>94</v>
      </c>
      <c r="G24" s="164">
        <v>110</v>
      </c>
      <c r="H24" s="164" t="s">
        <v>955</v>
      </c>
      <c r="I24" s="201">
        <v>10</v>
      </c>
      <c r="J24" s="190"/>
      <c r="K24" s="163"/>
      <c r="L24" s="163"/>
      <c r="M24" s="163"/>
      <c r="N24" s="163"/>
      <c r="O24" s="163"/>
      <c r="P24" s="163"/>
      <c r="Q24" s="163"/>
      <c r="R24" s="224">
        <v>3.1949999332427979</v>
      </c>
      <c r="S24" s="224">
        <v>1.0900000333786011</v>
      </c>
      <c r="T24" s="224">
        <v>3.37581467628479</v>
      </c>
      <c r="U24" s="224">
        <v>33.758148193359375</v>
      </c>
      <c r="V24" s="224">
        <v>3.5480000972747803</v>
      </c>
      <c r="W24" s="224">
        <v>1.2339999675750732</v>
      </c>
      <c r="X24" s="224">
        <v>3.7564692497253418</v>
      </c>
      <c r="Y24" s="224">
        <v>37.564691162109376</v>
      </c>
      <c r="Z24" s="224">
        <v>3.6960000991821289</v>
      </c>
      <c r="AA24" s="224">
        <v>1.2929999828338623</v>
      </c>
      <c r="AB24" s="224">
        <v>3.9156436920166016</v>
      </c>
      <c r="AC24" s="225">
        <v>39.156436157226565</v>
      </c>
      <c r="AD24" s="164">
        <v>10</v>
      </c>
      <c r="AE24" s="169">
        <v>10</v>
      </c>
      <c r="AF24" s="169">
        <v>10</v>
      </c>
      <c r="AG24" s="170">
        <v>10</v>
      </c>
      <c r="AH24" s="169">
        <v>10</v>
      </c>
      <c r="AJ24" s="186">
        <v>19</v>
      </c>
      <c r="AK24" s="186">
        <v>3.6960000991821289</v>
      </c>
      <c r="AL24" s="186">
        <v>1.2929999828338623</v>
      </c>
      <c r="AM24" s="186">
        <v>3.9156436920166016</v>
      </c>
      <c r="AN24" s="186">
        <v>39.156436157226565</v>
      </c>
    </row>
    <row r="25" spans="4:40" x14ac:dyDescent="0.25">
      <c r="D25" s="164"/>
      <c r="E25" s="163" t="s">
        <v>303</v>
      </c>
      <c r="F25" s="163" t="s">
        <v>98</v>
      </c>
      <c r="G25" s="164">
        <v>110</v>
      </c>
      <c r="H25" s="164" t="s">
        <v>954</v>
      </c>
      <c r="I25" s="201">
        <v>40</v>
      </c>
      <c r="J25" s="190"/>
      <c r="K25" s="163"/>
      <c r="L25" s="163"/>
      <c r="M25" s="163"/>
      <c r="N25" s="163"/>
      <c r="O25" s="163"/>
      <c r="P25" s="163"/>
      <c r="Q25" s="163"/>
      <c r="R25" s="224">
        <v>14.029000282287598</v>
      </c>
      <c r="S25" s="224">
        <v>6.3369998931884766</v>
      </c>
      <c r="T25" s="224">
        <v>15.393843650817871</v>
      </c>
      <c r="U25" s="224">
        <v>38.484609985351561</v>
      </c>
      <c r="V25" s="224">
        <v>20.375</v>
      </c>
      <c r="W25" s="224">
        <v>8.0819997787475586</v>
      </c>
      <c r="X25" s="224">
        <v>21.919382095336914</v>
      </c>
      <c r="Y25" s="224">
        <v>54.798455810546876</v>
      </c>
      <c r="Z25" s="224">
        <v>21.624000549316406</v>
      </c>
      <c r="AA25" s="224">
        <v>8.1129999160766602</v>
      </c>
      <c r="AB25" s="224">
        <v>23.095848083496094</v>
      </c>
      <c r="AC25" s="225">
        <v>57.739617919921876</v>
      </c>
      <c r="AD25" s="164">
        <v>40</v>
      </c>
      <c r="AE25" s="169">
        <v>40</v>
      </c>
      <c r="AF25" s="169">
        <v>40</v>
      </c>
      <c r="AG25" s="170">
        <v>40</v>
      </c>
      <c r="AH25" s="169">
        <v>40</v>
      </c>
      <c r="AJ25" s="186">
        <v>19</v>
      </c>
      <c r="AK25" s="186">
        <v>21.624000549316406</v>
      </c>
      <c r="AL25" s="186">
        <v>8.1129999160766602</v>
      </c>
      <c r="AM25" s="186">
        <v>23.095848083496094</v>
      </c>
      <c r="AN25" s="186">
        <v>57.739617919921876</v>
      </c>
    </row>
    <row r="26" spans="4:40" x14ac:dyDescent="0.25">
      <c r="D26" s="164"/>
      <c r="E26" s="163" t="s">
        <v>303</v>
      </c>
      <c r="F26" s="163" t="s">
        <v>98</v>
      </c>
      <c r="G26" s="164">
        <v>110</v>
      </c>
      <c r="H26" s="164" t="s">
        <v>955</v>
      </c>
      <c r="I26" s="201">
        <v>40</v>
      </c>
      <c r="J26" s="190"/>
      <c r="K26" s="163"/>
      <c r="L26" s="163"/>
      <c r="M26" s="163"/>
      <c r="N26" s="163"/>
      <c r="O26" s="163"/>
      <c r="P26" s="163"/>
      <c r="Q26" s="163"/>
      <c r="R26" s="224">
        <v>18.490999221801758</v>
      </c>
      <c r="S26" s="224">
        <v>7.2789998054504395</v>
      </c>
      <c r="T26" s="224">
        <v>19.872114181518555</v>
      </c>
      <c r="U26" s="224">
        <v>49.680285644531253</v>
      </c>
      <c r="V26" s="224">
        <v>30.023000717163086</v>
      </c>
      <c r="W26" s="224">
        <v>13.619999885559082</v>
      </c>
      <c r="X26" s="224">
        <v>32.967937469482422</v>
      </c>
      <c r="Y26" s="224">
        <v>82.419842529296872</v>
      </c>
      <c r="Z26" s="224">
        <v>28.205999374389648</v>
      </c>
      <c r="AA26" s="224">
        <v>12.744999885559082</v>
      </c>
      <c r="AB26" s="224">
        <v>30.951791763305664</v>
      </c>
      <c r="AC26" s="225">
        <v>77.379479980468744</v>
      </c>
      <c r="AD26" s="164">
        <v>40</v>
      </c>
      <c r="AE26" s="169">
        <v>40</v>
      </c>
      <c r="AF26" s="169">
        <v>40</v>
      </c>
      <c r="AG26" s="170">
        <v>40</v>
      </c>
      <c r="AH26" s="169">
        <v>40</v>
      </c>
      <c r="AJ26" s="186">
        <v>9</v>
      </c>
      <c r="AK26" s="186">
        <v>30.023000717163086</v>
      </c>
      <c r="AL26" s="186">
        <v>13.619999885559082</v>
      </c>
      <c r="AM26" s="186">
        <v>32.967937469482422</v>
      </c>
      <c r="AN26" s="186">
        <v>82.419842529296872</v>
      </c>
    </row>
    <row r="27" spans="4:40" x14ac:dyDescent="0.25">
      <c r="D27" s="164"/>
      <c r="E27" s="163" t="s">
        <v>303</v>
      </c>
      <c r="F27" s="163" t="s">
        <v>105</v>
      </c>
      <c r="G27" s="164">
        <v>110</v>
      </c>
      <c r="H27" s="164" t="s">
        <v>954</v>
      </c>
      <c r="I27" s="201">
        <v>10</v>
      </c>
      <c r="J27" s="190"/>
      <c r="K27" s="163"/>
      <c r="L27" s="163"/>
      <c r="M27" s="163"/>
      <c r="N27" s="163"/>
      <c r="O27" s="163"/>
      <c r="P27" s="163"/>
      <c r="Q27" s="163"/>
      <c r="R27" s="224">
        <v>2.6960000991821289</v>
      </c>
      <c r="S27" s="224">
        <v>1.0269999504089355</v>
      </c>
      <c r="T27" s="224">
        <v>2.8849861621856689</v>
      </c>
      <c r="U27" s="224">
        <v>28.849862670898439</v>
      </c>
      <c r="V27" s="224">
        <v>2.6530001163482666</v>
      </c>
      <c r="W27" s="224">
        <v>1.0080000162124634</v>
      </c>
      <c r="X27" s="224">
        <v>2.8380403518676758</v>
      </c>
      <c r="Y27" s="224">
        <v>28.380404663085937</v>
      </c>
      <c r="Z27" s="224">
        <v>3.0529999732971191</v>
      </c>
      <c r="AA27" s="224">
        <v>1.1749999523162842</v>
      </c>
      <c r="AB27" s="224">
        <v>3.2713046073913574</v>
      </c>
      <c r="AC27" s="225">
        <v>32.71304626464844</v>
      </c>
      <c r="AD27" s="164">
        <v>10</v>
      </c>
      <c r="AE27" s="169">
        <v>10</v>
      </c>
      <c r="AF27" s="169">
        <v>10</v>
      </c>
      <c r="AG27" s="170">
        <v>10</v>
      </c>
      <c r="AH27" s="169">
        <v>10</v>
      </c>
      <c r="AJ27" s="186">
        <v>19</v>
      </c>
      <c r="AK27" s="186">
        <v>3.0529999732971191</v>
      </c>
      <c r="AL27" s="186">
        <v>1.1749999523162842</v>
      </c>
      <c r="AM27" s="186">
        <v>3.2713046073913574</v>
      </c>
      <c r="AN27" s="186">
        <v>32.71304626464844</v>
      </c>
    </row>
    <row r="28" spans="4:40" x14ac:dyDescent="0.25">
      <c r="D28" s="164"/>
      <c r="E28" s="163" t="s">
        <v>303</v>
      </c>
      <c r="F28" s="163" t="s">
        <v>105</v>
      </c>
      <c r="G28" s="164">
        <v>110</v>
      </c>
      <c r="H28" s="164" t="s">
        <v>955</v>
      </c>
      <c r="I28" s="201">
        <v>10</v>
      </c>
      <c r="J28" s="190"/>
      <c r="K28" s="163"/>
      <c r="L28" s="163"/>
      <c r="M28" s="163"/>
      <c r="N28" s="163"/>
      <c r="O28" s="163"/>
      <c r="P28" s="163"/>
      <c r="Q28" s="163"/>
      <c r="R28" s="224">
        <v>0</v>
      </c>
      <c r="S28" s="224">
        <v>0</v>
      </c>
      <c r="T28" s="224">
        <v>0</v>
      </c>
      <c r="U28" s="224">
        <v>0</v>
      </c>
      <c r="V28" s="224">
        <v>0</v>
      </c>
      <c r="W28" s="224">
        <v>0</v>
      </c>
      <c r="X28" s="224">
        <v>0</v>
      </c>
      <c r="Y28" s="224">
        <v>0</v>
      </c>
      <c r="Z28" s="224">
        <v>0</v>
      </c>
      <c r="AA28" s="224">
        <v>0</v>
      </c>
      <c r="AB28" s="224">
        <v>0</v>
      </c>
      <c r="AC28" s="225">
        <v>0</v>
      </c>
      <c r="AD28" s="164">
        <v>10</v>
      </c>
      <c r="AE28" s="169">
        <v>10</v>
      </c>
      <c r="AF28" s="169">
        <v>10</v>
      </c>
      <c r="AG28" s="170">
        <v>10</v>
      </c>
      <c r="AH28" s="169">
        <v>10</v>
      </c>
      <c r="AJ28" s="186">
        <v>3</v>
      </c>
      <c r="AK28" s="186">
        <v>0</v>
      </c>
      <c r="AL28" s="186">
        <v>0</v>
      </c>
      <c r="AM28" s="186">
        <v>0</v>
      </c>
      <c r="AN28" s="186">
        <v>0</v>
      </c>
    </row>
    <row r="29" spans="4:40" x14ac:dyDescent="0.25">
      <c r="D29" s="164"/>
      <c r="E29" s="163" t="s">
        <v>303</v>
      </c>
      <c r="F29" s="163" t="s">
        <v>109</v>
      </c>
      <c r="G29" s="164">
        <v>110</v>
      </c>
      <c r="H29" s="164" t="s">
        <v>954</v>
      </c>
      <c r="I29" s="201">
        <v>25</v>
      </c>
      <c r="J29" s="190"/>
      <c r="K29" s="163"/>
      <c r="L29" s="163"/>
      <c r="M29" s="163"/>
      <c r="N29" s="163"/>
      <c r="O29" s="163"/>
      <c r="P29" s="163"/>
      <c r="Q29" s="163"/>
      <c r="R29" s="224">
        <v>5.4419999122619629</v>
      </c>
      <c r="S29" s="224">
        <v>1.7150000333786011</v>
      </c>
      <c r="T29" s="224">
        <v>5.7058382034301758</v>
      </c>
      <c r="U29" s="224">
        <v>22.823352050781249</v>
      </c>
      <c r="V29" s="224">
        <v>7.1589999198913574</v>
      </c>
      <c r="W29" s="224">
        <v>2.1110000610351562</v>
      </c>
      <c r="X29" s="224">
        <v>7.463752269744873</v>
      </c>
      <c r="Y29" s="224">
        <v>29.855009765624999</v>
      </c>
      <c r="Z29" s="224">
        <v>7.0749998092651367</v>
      </c>
      <c r="AA29" s="224">
        <v>2.1370000839233398</v>
      </c>
      <c r="AB29" s="224">
        <v>7.3906965255737305</v>
      </c>
      <c r="AC29" s="225">
        <v>29.56278564453125</v>
      </c>
      <c r="AD29" s="164">
        <v>25</v>
      </c>
      <c r="AE29" s="169">
        <v>25</v>
      </c>
      <c r="AF29" s="169">
        <v>25</v>
      </c>
      <c r="AG29" s="170">
        <v>25</v>
      </c>
      <c r="AH29" s="169">
        <v>25</v>
      </c>
      <c r="AJ29" s="186">
        <v>9</v>
      </c>
      <c r="AK29" s="186">
        <v>7.1589999198913574</v>
      </c>
      <c r="AL29" s="186">
        <v>2.1110000610351562</v>
      </c>
      <c r="AM29" s="186">
        <v>7.463752269744873</v>
      </c>
      <c r="AN29" s="186">
        <v>29.855009765624999</v>
      </c>
    </row>
    <row r="30" spans="4:40" x14ac:dyDescent="0.25">
      <c r="D30" s="164"/>
      <c r="E30" s="163" t="s">
        <v>303</v>
      </c>
      <c r="F30" s="163" t="s">
        <v>109</v>
      </c>
      <c r="G30" s="164">
        <v>110</v>
      </c>
      <c r="H30" s="164" t="s">
        <v>955</v>
      </c>
      <c r="I30" s="201">
        <v>25</v>
      </c>
      <c r="J30" s="190"/>
      <c r="K30" s="163"/>
      <c r="L30" s="163"/>
      <c r="M30" s="163"/>
      <c r="N30" s="163"/>
      <c r="O30" s="163"/>
      <c r="P30" s="163"/>
      <c r="Q30" s="163"/>
      <c r="R30" s="224">
        <v>21.486000061035156</v>
      </c>
      <c r="S30" s="224">
        <v>10.156000137329102</v>
      </c>
      <c r="T30" s="224">
        <v>23.765363693237305</v>
      </c>
      <c r="U30" s="224">
        <v>95.061455078124993</v>
      </c>
      <c r="V30" s="224">
        <v>25.218000411987305</v>
      </c>
      <c r="W30" s="224">
        <v>11.796999931335449</v>
      </c>
      <c r="X30" s="224">
        <v>27.840919494628906</v>
      </c>
      <c r="Y30" s="224">
        <v>111.363681640625</v>
      </c>
      <c r="Z30" s="224">
        <v>26.312999725341797</v>
      </c>
      <c r="AA30" s="224">
        <v>12.776000022888184</v>
      </c>
      <c r="AB30" s="224">
        <v>29.250642776489258</v>
      </c>
      <c r="AC30" s="225">
        <v>117.002568359375</v>
      </c>
      <c r="AD30" s="164">
        <v>25</v>
      </c>
      <c r="AE30" s="169">
        <v>25</v>
      </c>
      <c r="AF30" s="169">
        <v>25</v>
      </c>
      <c r="AG30" s="170">
        <v>25</v>
      </c>
      <c r="AH30" s="169">
        <v>25</v>
      </c>
      <c r="AJ30" s="186">
        <v>19</v>
      </c>
      <c r="AK30" s="186">
        <v>26.312999725341797</v>
      </c>
      <c r="AL30" s="186">
        <v>12.776000022888184</v>
      </c>
      <c r="AM30" s="186">
        <v>29.250642776489258</v>
      </c>
      <c r="AN30" s="186">
        <v>117.002568359375</v>
      </c>
    </row>
    <row r="31" spans="4:40" x14ac:dyDescent="0.25">
      <c r="D31" s="164"/>
      <c r="E31" s="163" t="s">
        <v>303</v>
      </c>
      <c r="F31" s="163" t="s">
        <v>117</v>
      </c>
      <c r="G31" s="164">
        <v>110</v>
      </c>
      <c r="H31" s="164" t="s">
        <v>954</v>
      </c>
      <c r="I31" s="201">
        <v>16</v>
      </c>
      <c r="J31" s="190"/>
      <c r="K31" s="163"/>
      <c r="L31" s="163"/>
      <c r="M31" s="163"/>
      <c r="N31" s="163"/>
      <c r="O31" s="163"/>
      <c r="P31" s="163"/>
      <c r="Q31" s="163"/>
      <c r="R31" s="224">
        <v>2.996999979019165</v>
      </c>
      <c r="S31" s="224">
        <v>0.61599999666213989</v>
      </c>
      <c r="T31" s="224">
        <v>3.0596511363983154</v>
      </c>
      <c r="U31" s="224">
        <v>19.122819900512695</v>
      </c>
      <c r="V31" s="224">
        <v>3.4249999523162842</v>
      </c>
      <c r="W31" s="224">
        <v>0.76700001955032349</v>
      </c>
      <c r="X31" s="224">
        <v>3.5098309516906738</v>
      </c>
      <c r="Y31" s="224">
        <v>21.936443328857422</v>
      </c>
      <c r="Z31" s="224">
        <v>3.6140000820159912</v>
      </c>
      <c r="AA31" s="224">
        <v>0.76899999380111694</v>
      </c>
      <c r="AB31" s="224">
        <v>3.6949095726013184</v>
      </c>
      <c r="AC31" s="225">
        <v>23.093185424804688</v>
      </c>
      <c r="AD31" s="164">
        <v>16</v>
      </c>
      <c r="AE31" s="169">
        <v>16</v>
      </c>
      <c r="AF31" s="169">
        <v>16</v>
      </c>
      <c r="AG31" s="170">
        <v>16</v>
      </c>
      <c r="AH31" s="169">
        <v>16</v>
      </c>
      <c r="AJ31" s="186">
        <v>19</v>
      </c>
      <c r="AK31" s="186">
        <v>3.6140000820159912</v>
      </c>
      <c r="AL31" s="186">
        <v>0.76899999380111694</v>
      </c>
      <c r="AM31" s="186">
        <v>3.6949095726013184</v>
      </c>
      <c r="AN31" s="186">
        <v>23.093185424804688</v>
      </c>
    </row>
    <row r="32" spans="4:40" x14ac:dyDescent="0.25">
      <c r="D32" s="164"/>
      <c r="E32" s="163" t="s">
        <v>303</v>
      </c>
      <c r="F32" s="163" t="s">
        <v>117</v>
      </c>
      <c r="G32" s="164">
        <v>110</v>
      </c>
      <c r="H32" s="164" t="s">
        <v>955</v>
      </c>
      <c r="I32" s="201">
        <v>16</v>
      </c>
      <c r="J32" s="190"/>
      <c r="K32" s="163"/>
      <c r="L32" s="163"/>
      <c r="M32" s="163"/>
      <c r="N32" s="163"/>
      <c r="O32" s="163"/>
      <c r="P32" s="163"/>
      <c r="Q32" s="163"/>
      <c r="R32" s="224">
        <v>5.5089998245239258</v>
      </c>
      <c r="S32" s="224">
        <v>1.218000054359436</v>
      </c>
      <c r="T32" s="224">
        <v>5.6420388221740723</v>
      </c>
      <c r="U32" s="224">
        <v>35.262741088867188</v>
      </c>
      <c r="V32" s="224">
        <v>6.685999870300293</v>
      </c>
      <c r="W32" s="224">
        <v>1.5</v>
      </c>
      <c r="X32" s="224">
        <v>6.852196216583252</v>
      </c>
      <c r="Y32" s="224">
        <v>42.826225280761719</v>
      </c>
      <c r="Z32" s="224">
        <v>6.7270002365112305</v>
      </c>
      <c r="AA32" s="224">
        <v>1.5240000486373901</v>
      </c>
      <c r="AB32" s="224">
        <v>6.8974709510803223</v>
      </c>
      <c r="AC32" s="225">
        <v>43.10919189453125</v>
      </c>
      <c r="AD32" s="164">
        <v>16</v>
      </c>
      <c r="AE32" s="169">
        <v>16</v>
      </c>
      <c r="AF32" s="169">
        <v>16</v>
      </c>
      <c r="AG32" s="170">
        <v>16</v>
      </c>
      <c r="AH32" s="169">
        <v>16</v>
      </c>
      <c r="AJ32" s="186">
        <v>19</v>
      </c>
      <c r="AK32" s="186">
        <v>6.7270002365112305</v>
      </c>
      <c r="AL32" s="186">
        <v>1.5240000486373901</v>
      </c>
      <c r="AM32" s="186">
        <v>6.8974709510803223</v>
      </c>
      <c r="AN32" s="186">
        <v>43.10919189453125</v>
      </c>
    </row>
    <row r="33" spans="4:40" x14ac:dyDescent="0.25">
      <c r="D33" s="164"/>
      <c r="E33" s="163" t="s">
        <v>303</v>
      </c>
      <c r="F33" s="163" t="s">
        <v>123</v>
      </c>
      <c r="G33" s="164">
        <v>110</v>
      </c>
      <c r="H33" s="164" t="s">
        <v>954</v>
      </c>
      <c r="I33" s="201">
        <v>2.5</v>
      </c>
      <c r="J33" s="190"/>
      <c r="K33" s="163"/>
      <c r="L33" s="163"/>
      <c r="M33" s="163"/>
      <c r="N33" s="163"/>
      <c r="O33" s="163"/>
      <c r="P33" s="163"/>
      <c r="Q33" s="163"/>
      <c r="R33" s="224">
        <v>0</v>
      </c>
      <c r="S33" s="224">
        <v>0</v>
      </c>
      <c r="T33" s="224">
        <v>0</v>
      </c>
      <c r="U33" s="224">
        <v>0</v>
      </c>
      <c r="V33" s="224">
        <v>0</v>
      </c>
      <c r="W33" s="224">
        <v>0</v>
      </c>
      <c r="X33" s="224">
        <v>0</v>
      </c>
      <c r="Y33" s="224">
        <v>0</v>
      </c>
      <c r="Z33" s="224">
        <v>0</v>
      </c>
      <c r="AA33" s="224">
        <v>0</v>
      </c>
      <c r="AB33" s="224">
        <v>0</v>
      </c>
      <c r="AC33" s="225">
        <v>0</v>
      </c>
      <c r="AD33" s="164">
        <v>2.5</v>
      </c>
      <c r="AE33" s="169">
        <v>2.5</v>
      </c>
      <c r="AF33" s="169">
        <v>2.5</v>
      </c>
      <c r="AG33" s="170">
        <v>2.5</v>
      </c>
      <c r="AH33" s="169">
        <v>2.5</v>
      </c>
      <c r="AJ33" s="186">
        <v>3</v>
      </c>
      <c r="AK33" s="186">
        <v>0</v>
      </c>
      <c r="AL33" s="186">
        <v>0</v>
      </c>
      <c r="AM33" s="186">
        <v>0</v>
      </c>
      <c r="AN33" s="186">
        <v>0</v>
      </c>
    </row>
    <row r="34" spans="4:40" x14ac:dyDescent="0.25">
      <c r="D34" s="164"/>
      <c r="E34" s="163" t="s">
        <v>303</v>
      </c>
      <c r="F34" s="163" t="s">
        <v>123</v>
      </c>
      <c r="G34" s="164">
        <v>110</v>
      </c>
      <c r="H34" s="164" t="s">
        <v>955</v>
      </c>
      <c r="I34" s="201">
        <v>2.5</v>
      </c>
      <c r="J34" s="190"/>
      <c r="K34" s="163"/>
      <c r="L34" s="163"/>
      <c r="M34" s="163"/>
      <c r="N34" s="163"/>
      <c r="O34" s="163"/>
      <c r="P34" s="163"/>
      <c r="Q34" s="163"/>
      <c r="R34" s="224">
        <v>0.10700000077486038</v>
      </c>
      <c r="S34" s="224">
        <v>7.2999998927116394E-2</v>
      </c>
      <c r="T34" s="224">
        <v>0.1295299232006073</v>
      </c>
      <c r="U34" s="224">
        <v>5.1811969757080076</v>
      </c>
      <c r="V34" s="224">
        <v>0.10700000077486038</v>
      </c>
      <c r="W34" s="224">
        <v>7.1999996900558472E-2</v>
      </c>
      <c r="X34" s="224">
        <v>0.1289689838886261</v>
      </c>
      <c r="Y34" s="224">
        <v>5.1587593078613283</v>
      </c>
      <c r="Z34" s="224">
        <v>9.0000003576278687E-2</v>
      </c>
      <c r="AA34" s="224">
        <v>6.8000003695487976E-2</v>
      </c>
      <c r="AB34" s="224">
        <v>0.1128007173538208</v>
      </c>
      <c r="AC34" s="225">
        <v>4.5120285034179686</v>
      </c>
      <c r="AD34" s="164">
        <v>2.5</v>
      </c>
      <c r="AE34" s="169">
        <v>2.5</v>
      </c>
      <c r="AF34" s="169">
        <v>2.5</v>
      </c>
      <c r="AG34" s="170">
        <v>2.5</v>
      </c>
      <c r="AH34" s="169">
        <v>2.5</v>
      </c>
      <c r="AJ34" s="186">
        <v>3</v>
      </c>
      <c r="AK34" s="186">
        <v>0.10700000077486038</v>
      </c>
      <c r="AL34" s="186">
        <v>7.2999998927116394E-2</v>
      </c>
      <c r="AM34" s="186">
        <v>0.1295299232006073</v>
      </c>
      <c r="AN34" s="186">
        <v>5.1811969757080076</v>
      </c>
    </row>
    <row r="35" spans="4:40" x14ac:dyDescent="0.25">
      <c r="D35" s="164"/>
      <c r="E35" s="163" t="s">
        <v>303</v>
      </c>
      <c r="F35" s="163" t="s">
        <v>134</v>
      </c>
      <c r="G35" s="164">
        <v>110</v>
      </c>
      <c r="H35" s="164" t="s">
        <v>954</v>
      </c>
      <c r="I35" s="201">
        <v>16</v>
      </c>
      <c r="J35" s="190"/>
      <c r="K35" s="163"/>
      <c r="L35" s="163"/>
      <c r="M35" s="163"/>
      <c r="N35" s="163"/>
      <c r="O35" s="163"/>
      <c r="P35" s="163"/>
      <c r="Q35" s="163"/>
      <c r="R35" s="224">
        <v>5.5539999008178711</v>
      </c>
      <c r="S35" s="224">
        <v>2.1749999523162842</v>
      </c>
      <c r="T35" s="224">
        <v>5.964691162109375</v>
      </c>
      <c r="U35" s="224">
        <v>37.279319763183594</v>
      </c>
      <c r="V35" s="224">
        <v>6.4120001792907715</v>
      </c>
      <c r="W35" s="224">
        <v>2.5859999656677246</v>
      </c>
      <c r="X35" s="224">
        <v>6.9138369560241699</v>
      </c>
      <c r="Y35" s="224">
        <v>43.211479187011719</v>
      </c>
      <c r="Z35" s="224">
        <v>6.5419998168945313</v>
      </c>
      <c r="AA35" s="224">
        <v>2.6519999504089355</v>
      </c>
      <c r="AB35" s="224">
        <v>7.0590982437133789</v>
      </c>
      <c r="AC35" s="225">
        <v>44.119365692138672</v>
      </c>
      <c r="AD35" s="164">
        <v>16</v>
      </c>
      <c r="AE35" s="169">
        <v>16</v>
      </c>
      <c r="AF35" s="169">
        <v>16</v>
      </c>
      <c r="AG35" s="170">
        <v>16</v>
      </c>
      <c r="AH35" s="169">
        <v>16</v>
      </c>
      <c r="AJ35" s="186">
        <v>19</v>
      </c>
      <c r="AK35" s="186">
        <v>6.5419998168945313</v>
      </c>
      <c r="AL35" s="186">
        <v>2.6519999504089355</v>
      </c>
      <c r="AM35" s="186">
        <v>7.0590982437133789</v>
      </c>
      <c r="AN35" s="186">
        <v>44.119365692138672</v>
      </c>
    </row>
    <row r="36" spans="4:40" x14ac:dyDescent="0.25">
      <c r="D36" s="164"/>
      <c r="E36" s="163" t="s">
        <v>303</v>
      </c>
      <c r="F36" s="163" t="s">
        <v>134</v>
      </c>
      <c r="G36" s="164">
        <v>110</v>
      </c>
      <c r="H36" s="164" t="s">
        <v>955</v>
      </c>
      <c r="I36" s="201">
        <v>10</v>
      </c>
      <c r="J36" s="190"/>
      <c r="K36" s="163"/>
      <c r="L36" s="163"/>
      <c r="M36" s="163"/>
      <c r="N36" s="163"/>
      <c r="O36" s="163"/>
      <c r="P36" s="163"/>
      <c r="Q36" s="163"/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4">
        <v>0</v>
      </c>
      <c r="X36" s="224">
        <v>0</v>
      </c>
      <c r="Y36" s="224">
        <v>0</v>
      </c>
      <c r="Z36" s="224">
        <v>0</v>
      </c>
      <c r="AA36" s="224">
        <v>0</v>
      </c>
      <c r="AB36" s="224">
        <v>0</v>
      </c>
      <c r="AC36" s="225">
        <v>0</v>
      </c>
      <c r="AD36" s="164">
        <v>10</v>
      </c>
      <c r="AE36" s="169">
        <v>10</v>
      </c>
      <c r="AF36" s="169">
        <v>10</v>
      </c>
      <c r="AG36" s="170">
        <v>10</v>
      </c>
      <c r="AH36" s="169">
        <v>10</v>
      </c>
      <c r="AJ36" s="186">
        <v>3</v>
      </c>
      <c r="AK36" s="186">
        <v>0</v>
      </c>
      <c r="AL36" s="186">
        <v>0</v>
      </c>
      <c r="AM36" s="186">
        <v>0</v>
      </c>
      <c r="AN36" s="186">
        <v>0</v>
      </c>
    </row>
    <row r="37" spans="4:40" x14ac:dyDescent="0.25">
      <c r="D37" s="164"/>
      <c r="E37" s="163" t="s">
        <v>303</v>
      </c>
      <c r="F37" s="163" t="s">
        <v>140</v>
      </c>
      <c r="G37" s="164">
        <v>110</v>
      </c>
      <c r="H37" s="164" t="s">
        <v>954</v>
      </c>
      <c r="I37" s="201">
        <v>10</v>
      </c>
      <c r="J37" s="190"/>
      <c r="K37" s="163"/>
      <c r="L37" s="163"/>
      <c r="M37" s="163"/>
      <c r="N37" s="163"/>
      <c r="O37" s="163"/>
      <c r="P37" s="163"/>
      <c r="Q37" s="163"/>
      <c r="R37" s="224">
        <v>1.1109999418258667</v>
      </c>
      <c r="S37" s="224">
        <v>0.44800001382827759</v>
      </c>
      <c r="T37" s="224">
        <v>1.1979252099990845</v>
      </c>
      <c r="U37" s="224">
        <v>11.979251861572266</v>
      </c>
      <c r="V37" s="224">
        <v>1.3980000019073486</v>
      </c>
      <c r="W37" s="224">
        <v>0.56300002336502075</v>
      </c>
      <c r="X37" s="224">
        <v>1.5071074962615967</v>
      </c>
      <c r="Y37" s="224">
        <v>15.071075439453125</v>
      </c>
      <c r="Z37" s="224">
        <v>1.6660000085830688</v>
      </c>
      <c r="AA37" s="224">
        <v>0.62400001287460327</v>
      </c>
      <c r="AB37" s="224">
        <v>1.7790255546569824</v>
      </c>
      <c r="AC37" s="225">
        <v>17.790255737304687</v>
      </c>
      <c r="AD37" s="164">
        <v>10</v>
      </c>
      <c r="AE37" s="169">
        <v>10</v>
      </c>
      <c r="AF37" s="169">
        <v>10</v>
      </c>
      <c r="AG37" s="170">
        <v>10</v>
      </c>
      <c r="AH37" s="169">
        <v>10</v>
      </c>
      <c r="AJ37" s="186">
        <v>19</v>
      </c>
      <c r="AK37" s="186">
        <v>1.6660000085830688</v>
      </c>
      <c r="AL37" s="186">
        <v>0.62400001287460327</v>
      </c>
      <c r="AM37" s="186">
        <v>1.7790255546569824</v>
      </c>
      <c r="AN37" s="186">
        <v>17.790255737304687</v>
      </c>
    </row>
    <row r="38" spans="4:40" x14ac:dyDescent="0.25">
      <c r="D38" s="164"/>
      <c r="E38" s="163" t="s">
        <v>303</v>
      </c>
      <c r="F38" s="163" t="s">
        <v>140</v>
      </c>
      <c r="G38" s="164">
        <v>110</v>
      </c>
      <c r="H38" s="164" t="s">
        <v>955</v>
      </c>
      <c r="I38" s="201">
        <v>10</v>
      </c>
      <c r="J38" s="190"/>
      <c r="K38" s="163"/>
      <c r="L38" s="163"/>
      <c r="M38" s="163"/>
      <c r="N38" s="163"/>
      <c r="O38" s="163"/>
      <c r="P38" s="163"/>
      <c r="Q38" s="163"/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4">
        <v>0</v>
      </c>
      <c r="X38" s="224">
        <v>0</v>
      </c>
      <c r="Y38" s="224">
        <v>0</v>
      </c>
      <c r="Z38" s="224">
        <v>0</v>
      </c>
      <c r="AA38" s="224">
        <v>0</v>
      </c>
      <c r="AB38" s="224">
        <v>0</v>
      </c>
      <c r="AC38" s="225">
        <v>0</v>
      </c>
      <c r="AD38" s="164">
        <v>10</v>
      </c>
      <c r="AE38" s="169">
        <v>10</v>
      </c>
      <c r="AF38" s="169">
        <v>10</v>
      </c>
      <c r="AG38" s="170">
        <v>10</v>
      </c>
      <c r="AH38" s="169">
        <v>10</v>
      </c>
      <c r="AJ38" s="186">
        <v>3</v>
      </c>
      <c r="AK38" s="186">
        <v>0</v>
      </c>
      <c r="AL38" s="186">
        <v>0</v>
      </c>
      <c r="AM38" s="186">
        <v>0</v>
      </c>
      <c r="AN38" s="186">
        <v>0</v>
      </c>
    </row>
    <row r="39" spans="4:40" x14ac:dyDescent="0.25">
      <c r="D39" s="164"/>
      <c r="E39" s="163" t="s">
        <v>303</v>
      </c>
      <c r="F39" s="163" t="s">
        <v>145</v>
      </c>
      <c r="G39" s="164">
        <v>110</v>
      </c>
      <c r="H39" s="164" t="s">
        <v>954</v>
      </c>
      <c r="I39" s="201">
        <v>16</v>
      </c>
      <c r="J39" s="190"/>
      <c r="K39" s="163"/>
      <c r="L39" s="163"/>
      <c r="M39" s="163"/>
      <c r="N39" s="163"/>
      <c r="O39" s="163"/>
      <c r="P39" s="163"/>
      <c r="Q39" s="163"/>
      <c r="R39" s="224">
        <v>4.0539999008178711</v>
      </c>
      <c r="S39" s="224">
        <v>1.2920000553131104</v>
      </c>
      <c r="T39" s="224">
        <v>4.2549004554748535</v>
      </c>
      <c r="U39" s="224">
        <v>26.593128204345703</v>
      </c>
      <c r="V39" s="224">
        <v>4.6030001640319824</v>
      </c>
      <c r="W39" s="224">
        <v>1.5039999485015869</v>
      </c>
      <c r="X39" s="224">
        <v>4.8424816131591797</v>
      </c>
      <c r="Y39" s="224">
        <v>30.265510559082031</v>
      </c>
      <c r="Z39" s="224">
        <v>5.0190000534057617</v>
      </c>
      <c r="AA39" s="224">
        <v>1.6679999828338623</v>
      </c>
      <c r="AB39" s="224">
        <v>5.2889113426208496</v>
      </c>
      <c r="AC39" s="225">
        <v>33.055694580078125</v>
      </c>
      <c r="AD39" s="164">
        <v>16</v>
      </c>
      <c r="AE39" s="169">
        <v>16</v>
      </c>
      <c r="AF39" s="169">
        <v>16</v>
      </c>
      <c r="AG39" s="170">
        <v>16</v>
      </c>
      <c r="AH39" s="169">
        <v>16</v>
      </c>
      <c r="AJ39" s="186">
        <v>19</v>
      </c>
      <c r="AK39" s="186">
        <v>5.0190000534057617</v>
      </c>
      <c r="AL39" s="186">
        <v>1.6679999828338623</v>
      </c>
      <c r="AM39" s="186">
        <v>5.2889113426208496</v>
      </c>
      <c r="AN39" s="186">
        <v>33.055694580078125</v>
      </c>
    </row>
    <row r="40" spans="4:40" x14ac:dyDescent="0.25">
      <c r="D40" s="164"/>
      <c r="E40" s="163" t="s">
        <v>303</v>
      </c>
      <c r="F40" s="163" t="s">
        <v>145</v>
      </c>
      <c r="G40" s="164">
        <v>110</v>
      </c>
      <c r="H40" s="164" t="s">
        <v>955</v>
      </c>
      <c r="I40" s="201">
        <v>16</v>
      </c>
      <c r="J40" s="190"/>
      <c r="K40" s="163"/>
      <c r="L40" s="163"/>
      <c r="M40" s="163"/>
      <c r="N40" s="163"/>
      <c r="O40" s="163"/>
      <c r="P40" s="163"/>
      <c r="Q40" s="163"/>
      <c r="R40" s="224">
        <v>10.833999633789063</v>
      </c>
      <c r="S40" s="224">
        <v>5.9140000343322754</v>
      </c>
      <c r="T40" s="224">
        <v>12.343052864074707</v>
      </c>
      <c r="U40" s="224">
        <v>77.144081115722656</v>
      </c>
      <c r="V40" s="224">
        <v>12.38599967956543</v>
      </c>
      <c r="W40" s="224">
        <v>7.4210000038146973</v>
      </c>
      <c r="X40" s="224">
        <v>14.438982963562012</v>
      </c>
      <c r="Y40" s="224">
        <v>90.243644714355469</v>
      </c>
      <c r="Z40" s="224">
        <v>13.61299991607666</v>
      </c>
      <c r="AA40" s="224">
        <v>8.3470001220703125</v>
      </c>
      <c r="AB40" s="224">
        <v>15.968286514282227</v>
      </c>
      <c r="AC40" s="225">
        <v>99.801788330078125</v>
      </c>
      <c r="AD40" s="164">
        <v>16</v>
      </c>
      <c r="AE40" s="169">
        <v>16</v>
      </c>
      <c r="AF40" s="169">
        <v>16</v>
      </c>
      <c r="AG40" s="170">
        <v>16</v>
      </c>
      <c r="AH40" s="169">
        <v>16</v>
      </c>
      <c r="AJ40" s="186">
        <v>19</v>
      </c>
      <c r="AK40" s="186">
        <v>13.61299991607666</v>
      </c>
      <c r="AL40" s="186">
        <v>8.3470001220703125</v>
      </c>
      <c r="AM40" s="186">
        <v>15.968286514282227</v>
      </c>
      <c r="AN40" s="186">
        <v>99.801788330078125</v>
      </c>
    </row>
    <row r="41" spans="4:40" x14ac:dyDescent="0.25">
      <c r="D41" s="164"/>
      <c r="E41" s="163" t="s">
        <v>303</v>
      </c>
      <c r="F41" s="163" t="s">
        <v>172</v>
      </c>
      <c r="G41" s="164">
        <v>110</v>
      </c>
      <c r="H41" s="164" t="s">
        <v>954</v>
      </c>
      <c r="I41" s="201">
        <v>25</v>
      </c>
      <c r="J41" s="190"/>
      <c r="K41" s="163"/>
      <c r="L41" s="163"/>
      <c r="M41" s="163"/>
      <c r="N41" s="163"/>
      <c r="O41" s="163"/>
      <c r="P41" s="163"/>
      <c r="Q41" s="163"/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4">
        <v>0</v>
      </c>
      <c r="X41" s="224">
        <v>0</v>
      </c>
      <c r="Y41" s="224">
        <v>0</v>
      </c>
      <c r="Z41" s="224">
        <v>0</v>
      </c>
      <c r="AA41" s="224">
        <v>0</v>
      </c>
      <c r="AB41" s="224">
        <v>0</v>
      </c>
      <c r="AC41" s="225">
        <v>0</v>
      </c>
      <c r="AD41" s="164">
        <v>25</v>
      </c>
      <c r="AE41" s="169">
        <v>25</v>
      </c>
      <c r="AF41" s="169">
        <v>25</v>
      </c>
      <c r="AG41" s="170">
        <v>25</v>
      </c>
      <c r="AH41" s="169">
        <v>25</v>
      </c>
      <c r="AJ41" s="186">
        <v>3</v>
      </c>
      <c r="AK41" s="186">
        <v>0</v>
      </c>
      <c r="AL41" s="186">
        <v>0</v>
      </c>
      <c r="AM41" s="186">
        <v>0</v>
      </c>
      <c r="AN41" s="186">
        <v>0</v>
      </c>
    </row>
    <row r="42" spans="4:40" x14ac:dyDescent="0.25">
      <c r="D42" s="164"/>
      <c r="E42" s="163" t="s">
        <v>303</v>
      </c>
      <c r="F42" s="163" t="s">
        <v>172</v>
      </c>
      <c r="G42" s="164">
        <v>110</v>
      </c>
      <c r="H42" s="164" t="s">
        <v>955</v>
      </c>
      <c r="I42" s="201">
        <v>25</v>
      </c>
      <c r="J42" s="190"/>
      <c r="K42" s="163"/>
      <c r="L42" s="163"/>
      <c r="M42" s="163"/>
      <c r="N42" s="163"/>
      <c r="O42" s="163"/>
      <c r="P42" s="163"/>
      <c r="Q42" s="163"/>
      <c r="R42" s="224">
        <v>4.9289999008178711</v>
      </c>
      <c r="S42" s="224">
        <v>2.4509999752044678</v>
      </c>
      <c r="T42" s="224">
        <v>5.504765510559082</v>
      </c>
      <c r="U42" s="224">
        <v>22.0190625</v>
      </c>
      <c r="V42" s="224">
        <v>7.2610001564025879</v>
      </c>
      <c r="W42" s="224">
        <v>3.4300000667572021</v>
      </c>
      <c r="X42" s="224">
        <v>8.0303812026977539</v>
      </c>
      <c r="Y42" s="224">
        <v>32.121525878906247</v>
      </c>
      <c r="Z42" s="224">
        <v>7.5689997673034668</v>
      </c>
      <c r="AA42" s="224">
        <v>3.5659999847412109</v>
      </c>
      <c r="AB42" s="224">
        <v>8.3669652938842773</v>
      </c>
      <c r="AC42" s="225">
        <v>33.467861328124997</v>
      </c>
      <c r="AD42" s="164">
        <v>25</v>
      </c>
      <c r="AE42" s="169">
        <v>25</v>
      </c>
      <c r="AF42" s="169">
        <v>25</v>
      </c>
      <c r="AG42" s="170">
        <v>25</v>
      </c>
      <c r="AH42" s="169">
        <v>25</v>
      </c>
      <c r="AJ42" s="186">
        <v>19</v>
      </c>
      <c r="AK42" s="186">
        <v>7.5689997673034668</v>
      </c>
      <c r="AL42" s="186">
        <v>3.5659999847412109</v>
      </c>
      <c r="AM42" s="186">
        <v>8.3669652938842773</v>
      </c>
      <c r="AN42" s="186">
        <v>33.467861328124997</v>
      </c>
    </row>
    <row r="43" spans="4:40" x14ac:dyDescent="0.25">
      <c r="D43" s="164"/>
      <c r="E43" s="163" t="s">
        <v>303</v>
      </c>
      <c r="F43" s="163" t="s">
        <v>180</v>
      </c>
      <c r="G43" s="164">
        <v>110</v>
      </c>
      <c r="H43" s="164" t="s">
        <v>954</v>
      </c>
      <c r="I43" s="201">
        <v>10</v>
      </c>
      <c r="J43" s="190"/>
      <c r="K43" s="163"/>
      <c r="L43" s="163"/>
      <c r="M43" s="163"/>
      <c r="N43" s="163"/>
      <c r="O43" s="163"/>
      <c r="P43" s="163"/>
      <c r="Q43" s="163"/>
      <c r="R43" s="224">
        <v>0.9649999737739563</v>
      </c>
      <c r="S43" s="224">
        <v>0.43299999833106995</v>
      </c>
      <c r="T43" s="224">
        <v>1.0576927661895752</v>
      </c>
      <c r="U43" s="224">
        <v>10.576927947998048</v>
      </c>
      <c r="V43" s="224">
        <v>1.2100000381469727</v>
      </c>
      <c r="W43" s="224">
        <v>0.49900001287460327</v>
      </c>
      <c r="X43" s="224">
        <v>1.3088549375534058</v>
      </c>
      <c r="Y43" s="224">
        <v>13.088549804687499</v>
      </c>
      <c r="Z43" s="224">
        <v>1.2209999561309814</v>
      </c>
      <c r="AA43" s="224">
        <v>0.52399998903274536</v>
      </c>
      <c r="AB43" s="224">
        <v>1.3286899328231812</v>
      </c>
      <c r="AC43" s="225">
        <v>13.286898803710937</v>
      </c>
      <c r="AD43" s="164">
        <v>10</v>
      </c>
      <c r="AE43" s="169">
        <v>10</v>
      </c>
      <c r="AF43" s="169">
        <v>10</v>
      </c>
      <c r="AG43" s="170">
        <v>10</v>
      </c>
      <c r="AH43" s="169">
        <v>10</v>
      </c>
      <c r="AJ43" s="186">
        <v>19</v>
      </c>
      <c r="AK43" s="186">
        <v>1.2209999561309814</v>
      </c>
      <c r="AL43" s="186">
        <v>0.52399998903274536</v>
      </c>
      <c r="AM43" s="186">
        <v>1.3286899328231812</v>
      </c>
      <c r="AN43" s="186">
        <v>13.286898803710937</v>
      </c>
    </row>
    <row r="44" spans="4:40" x14ac:dyDescent="0.25">
      <c r="D44" s="164"/>
      <c r="E44" s="163" t="s">
        <v>303</v>
      </c>
      <c r="F44" s="163" t="s">
        <v>180</v>
      </c>
      <c r="G44" s="164">
        <v>110</v>
      </c>
      <c r="H44" s="164" t="s">
        <v>955</v>
      </c>
      <c r="I44" s="201">
        <v>10</v>
      </c>
      <c r="J44" s="190"/>
      <c r="K44" s="163"/>
      <c r="L44" s="163"/>
      <c r="M44" s="163"/>
      <c r="N44" s="163"/>
      <c r="O44" s="163"/>
      <c r="P44" s="163"/>
      <c r="Q44" s="163"/>
      <c r="R44" s="224">
        <v>0</v>
      </c>
      <c r="S44" s="224">
        <v>0</v>
      </c>
      <c r="T44" s="224">
        <v>0</v>
      </c>
      <c r="U44" s="224">
        <v>0</v>
      </c>
      <c r="V44" s="224">
        <v>0</v>
      </c>
      <c r="W44" s="224">
        <v>0</v>
      </c>
      <c r="X44" s="224">
        <v>0</v>
      </c>
      <c r="Y44" s="224">
        <v>0</v>
      </c>
      <c r="Z44" s="224">
        <v>0</v>
      </c>
      <c r="AA44" s="224">
        <v>0</v>
      </c>
      <c r="AB44" s="224">
        <v>0</v>
      </c>
      <c r="AC44" s="225">
        <v>0</v>
      </c>
      <c r="AD44" s="164">
        <v>10</v>
      </c>
      <c r="AE44" s="169">
        <v>10</v>
      </c>
      <c r="AF44" s="169">
        <v>10</v>
      </c>
      <c r="AG44" s="170">
        <v>10</v>
      </c>
      <c r="AH44" s="169">
        <v>10</v>
      </c>
      <c r="AJ44" s="186">
        <v>3</v>
      </c>
      <c r="AK44" s="186">
        <v>0</v>
      </c>
      <c r="AL44" s="186">
        <v>0</v>
      </c>
      <c r="AM44" s="186">
        <v>0</v>
      </c>
      <c r="AN44" s="186">
        <v>0</v>
      </c>
    </row>
    <row r="45" spans="4:40" x14ac:dyDescent="0.25">
      <c r="D45" s="164"/>
      <c r="E45" s="163" t="s">
        <v>303</v>
      </c>
      <c r="F45" s="163" t="s">
        <v>823</v>
      </c>
      <c r="G45" s="164">
        <v>110</v>
      </c>
      <c r="H45" s="164" t="s">
        <v>954</v>
      </c>
      <c r="I45" s="201">
        <v>10</v>
      </c>
      <c r="J45" s="190"/>
      <c r="K45" s="163"/>
      <c r="L45" s="163"/>
      <c r="M45" s="163"/>
      <c r="N45" s="163"/>
      <c r="O45" s="163"/>
      <c r="P45" s="163"/>
      <c r="Q45" s="163"/>
      <c r="R45" s="224">
        <v>4.8940000534057617</v>
      </c>
      <c r="S45" s="224">
        <v>1.8869999647140503</v>
      </c>
      <c r="T45" s="224">
        <v>5.2451887130737305</v>
      </c>
      <c r="U45" s="224">
        <v>52.451885986328122</v>
      </c>
      <c r="V45" s="224">
        <v>5.8020000457763672</v>
      </c>
      <c r="W45" s="224">
        <v>2.2309999465942383</v>
      </c>
      <c r="X45" s="224">
        <v>6.216153621673584</v>
      </c>
      <c r="Y45" s="224">
        <v>62.161535644531249</v>
      </c>
      <c r="Z45" s="224">
        <v>0</v>
      </c>
      <c r="AA45" s="224">
        <v>0</v>
      </c>
      <c r="AB45" s="224">
        <v>0</v>
      </c>
      <c r="AC45" s="225">
        <v>0</v>
      </c>
      <c r="AD45" s="164">
        <v>10</v>
      </c>
      <c r="AE45" s="169">
        <v>10</v>
      </c>
      <c r="AF45" s="169">
        <v>10</v>
      </c>
      <c r="AG45" s="170">
        <v>10</v>
      </c>
      <c r="AH45" s="169">
        <v>10</v>
      </c>
      <c r="AJ45" s="186">
        <v>9</v>
      </c>
      <c r="AK45" s="186">
        <v>5.8020000457763672</v>
      </c>
      <c r="AL45" s="186">
        <v>2.2309999465942383</v>
      </c>
      <c r="AM45" s="186">
        <v>6.216153621673584</v>
      </c>
      <c r="AN45" s="186">
        <v>62.161535644531249</v>
      </c>
    </row>
    <row r="46" spans="4:40" x14ac:dyDescent="0.25">
      <c r="D46" s="164"/>
      <c r="E46" s="163" t="s">
        <v>303</v>
      </c>
      <c r="F46" s="163" t="s">
        <v>823</v>
      </c>
      <c r="G46" s="164">
        <v>110</v>
      </c>
      <c r="H46" s="164" t="s">
        <v>955</v>
      </c>
      <c r="I46" s="201">
        <v>10</v>
      </c>
      <c r="J46" s="190"/>
      <c r="K46" s="163"/>
      <c r="L46" s="163"/>
      <c r="M46" s="163"/>
      <c r="N46" s="163"/>
      <c r="O46" s="163"/>
      <c r="P46" s="163"/>
      <c r="Q46" s="163"/>
      <c r="R46" s="224">
        <v>0</v>
      </c>
      <c r="S46" s="224">
        <v>0</v>
      </c>
      <c r="T46" s="224">
        <v>0</v>
      </c>
      <c r="U46" s="224">
        <v>0</v>
      </c>
      <c r="V46" s="224">
        <v>0</v>
      </c>
      <c r="W46" s="224">
        <v>0</v>
      </c>
      <c r="X46" s="224">
        <v>0</v>
      </c>
      <c r="Y46" s="224">
        <v>0</v>
      </c>
      <c r="Z46" s="224">
        <v>0</v>
      </c>
      <c r="AA46" s="224">
        <v>0</v>
      </c>
      <c r="AB46" s="224">
        <v>0</v>
      </c>
      <c r="AC46" s="225">
        <v>0</v>
      </c>
      <c r="AD46" s="164">
        <v>10</v>
      </c>
      <c r="AE46" s="169">
        <v>10</v>
      </c>
      <c r="AF46" s="169">
        <v>10</v>
      </c>
      <c r="AG46" s="170">
        <v>10</v>
      </c>
      <c r="AH46" s="169">
        <v>10</v>
      </c>
      <c r="AJ46" s="186">
        <v>3</v>
      </c>
      <c r="AK46" s="186">
        <v>0</v>
      </c>
      <c r="AL46" s="186">
        <v>0</v>
      </c>
      <c r="AM46" s="186">
        <v>0</v>
      </c>
      <c r="AN46" s="186">
        <v>0</v>
      </c>
    </row>
    <row r="47" spans="4:40" x14ac:dyDescent="0.25">
      <c r="D47" s="164"/>
      <c r="E47" s="163" t="s">
        <v>303</v>
      </c>
      <c r="F47" s="163" t="s">
        <v>198</v>
      </c>
      <c r="G47" s="164">
        <v>110</v>
      </c>
      <c r="H47" s="164" t="s">
        <v>954</v>
      </c>
      <c r="I47" s="201">
        <v>10</v>
      </c>
      <c r="J47" s="190"/>
      <c r="K47" s="163"/>
      <c r="L47" s="163"/>
      <c r="M47" s="163"/>
      <c r="N47" s="163"/>
      <c r="O47" s="163"/>
      <c r="P47" s="163"/>
      <c r="Q47" s="163"/>
      <c r="R47" s="224">
        <v>0</v>
      </c>
      <c r="S47" s="224">
        <v>0</v>
      </c>
      <c r="T47" s="224">
        <v>0</v>
      </c>
      <c r="U47" s="224">
        <v>0</v>
      </c>
      <c r="V47" s="224">
        <v>0</v>
      </c>
      <c r="W47" s="224">
        <v>0</v>
      </c>
      <c r="X47" s="224">
        <v>0</v>
      </c>
      <c r="Y47" s="224">
        <v>0</v>
      </c>
      <c r="Z47" s="224">
        <v>0</v>
      </c>
      <c r="AA47" s="224">
        <v>0</v>
      </c>
      <c r="AB47" s="224">
        <v>0</v>
      </c>
      <c r="AC47" s="225">
        <v>0</v>
      </c>
      <c r="AD47" s="164">
        <v>10</v>
      </c>
      <c r="AE47" s="169">
        <v>10</v>
      </c>
      <c r="AF47" s="169">
        <v>10</v>
      </c>
      <c r="AG47" s="170">
        <v>10</v>
      </c>
      <c r="AH47" s="169">
        <v>10</v>
      </c>
      <c r="AJ47" s="186">
        <v>3</v>
      </c>
      <c r="AK47" s="186">
        <v>0</v>
      </c>
      <c r="AL47" s="186">
        <v>0</v>
      </c>
      <c r="AM47" s="186">
        <v>0</v>
      </c>
      <c r="AN47" s="186">
        <v>0</v>
      </c>
    </row>
    <row r="48" spans="4:40" x14ac:dyDescent="0.25">
      <c r="D48" s="164"/>
      <c r="E48" s="163" t="s">
        <v>303</v>
      </c>
      <c r="F48" s="163" t="s">
        <v>198</v>
      </c>
      <c r="G48" s="164">
        <v>110</v>
      </c>
      <c r="H48" s="164" t="s">
        <v>955</v>
      </c>
      <c r="I48" s="201">
        <v>25</v>
      </c>
      <c r="J48" s="190"/>
      <c r="K48" s="163"/>
      <c r="L48" s="163"/>
      <c r="M48" s="163"/>
      <c r="N48" s="163"/>
      <c r="O48" s="163"/>
      <c r="P48" s="163"/>
      <c r="Q48" s="163"/>
      <c r="R48" s="224">
        <v>5.1570000648498535</v>
      </c>
      <c r="S48" s="224">
        <v>2.3440001010894775</v>
      </c>
      <c r="T48" s="224">
        <v>5.6647143363952637</v>
      </c>
      <c r="U48" s="224">
        <v>22.658857421874998</v>
      </c>
      <c r="V48" s="224">
        <v>6.8889999389648438</v>
      </c>
      <c r="W48" s="224">
        <v>2.8610000610351562</v>
      </c>
      <c r="X48" s="224">
        <v>7.4594664573669434</v>
      </c>
      <c r="Y48" s="224">
        <v>29.837866210937499</v>
      </c>
      <c r="Z48" s="224">
        <v>10.944999694824219</v>
      </c>
      <c r="AA48" s="224">
        <v>4.5399999618530273</v>
      </c>
      <c r="AB48" s="224">
        <v>11.849245071411133</v>
      </c>
      <c r="AC48" s="225">
        <v>47.396982421875002</v>
      </c>
      <c r="AD48" s="164">
        <v>25</v>
      </c>
      <c r="AE48" s="169">
        <v>25</v>
      </c>
      <c r="AF48" s="169">
        <v>25</v>
      </c>
      <c r="AG48" s="170">
        <v>25</v>
      </c>
      <c r="AH48" s="169">
        <v>25</v>
      </c>
      <c r="AJ48" s="186">
        <v>19</v>
      </c>
      <c r="AK48" s="186">
        <v>10.944999694824219</v>
      </c>
      <c r="AL48" s="186">
        <v>4.5399999618530273</v>
      </c>
      <c r="AM48" s="186">
        <v>11.849245071411133</v>
      </c>
      <c r="AN48" s="186">
        <v>47.396982421875002</v>
      </c>
    </row>
    <row r="49" spans="4:40" x14ac:dyDescent="0.25">
      <c r="D49" s="164"/>
      <c r="E49" s="163" t="s">
        <v>303</v>
      </c>
      <c r="F49" s="163" t="s">
        <v>208</v>
      </c>
      <c r="G49" s="164">
        <v>110</v>
      </c>
      <c r="H49" s="164" t="s">
        <v>954</v>
      </c>
      <c r="I49" s="201">
        <v>16</v>
      </c>
      <c r="J49" s="190"/>
      <c r="K49" s="163"/>
      <c r="L49" s="163"/>
      <c r="M49" s="163"/>
      <c r="N49" s="163"/>
      <c r="O49" s="163"/>
      <c r="P49" s="163"/>
      <c r="Q49" s="163"/>
      <c r="R49" s="224">
        <v>6.2179999351501465</v>
      </c>
      <c r="S49" s="224">
        <v>2.5079998970031738</v>
      </c>
      <c r="T49" s="224">
        <v>6.7047433853149414</v>
      </c>
      <c r="U49" s="224">
        <v>41.904647827148437</v>
      </c>
      <c r="V49" s="224">
        <v>6.6449999809265137</v>
      </c>
      <c r="W49" s="224">
        <v>3.2850000858306885</v>
      </c>
      <c r="X49" s="224">
        <v>7.4126410484313965</v>
      </c>
      <c r="Y49" s="224">
        <v>46.329006195068359</v>
      </c>
      <c r="Z49" s="224">
        <v>7.0809998512268066</v>
      </c>
      <c r="AA49" s="224">
        <v>2.8550000190734863</v>
      </c>
      <c r="AB49" s="224">
        <v>7.634892463684082</v>
      </c>
      <c r="AC49" s="225">
        <v>47.71807861328125</v>
      </c>
      <c r="AD49" s="164">
        <v>16</v>
      </c>
      <c r="AE49" s="169">
        <v>16</v>
      </c>
      <c r="AF49" s="169">
        <v>16</v>
      </c>
      <c r="AG49" s="170">
        <v>16</v>
      </c>
      <c r="AH49" s="169">
        <v>16</v>
      </c>
      <c r="AJ49" s="186">
        <v>19</v>
      </c>
      <c r="AK49" s="186">
        <v>7.0809998512268066</v>
      </c>
      <c r="AL49" s="186">
        <v>2.8550000190734863</v>
      </c>
      <c r="AM49" s="186">
        <v>7.634892463684082</v>
      </c>
      <c r="AN49" s="186">
        <v>47.71807861328125</v>
      </c>
    </row>
    <row r="50" spans="4:40" x14ac:dyDescent="0.25">
      <c r="D50" s="164"/>
      <c r="E50" s="163" t="s">
        <v>303</v>
      </c>
      <c r="F50" s="163" t="s">
        <v>208</v>
      </c>
      <c r="G50" s="164">
        <v>110</v>
      </c>
      <c r="H50" s="164" t="s">
        <v>955</v>
      </c>
      <c r="I50" s="201">
        <v>16</v>
      </c>
      <c r="J50" s="190"/>
      <c r="K50" s="163"/>
      <c r="L50" s="163"/>
      <c r="M50" s="163"/>
      <c r="N50" s="163"/>
      <c r="O50" s="163"/>
      <c r="P50" s="163"/>
      <c r="Q50" s="163"/>
      <c r="R50" s="224">
        <v>0</v>
      </c>
      <c r="S50" s="224">
        <v>0</v>
      </c>
      <c r="T50" s="224">
        <v>0</v>
      </c>
      <c r="U50" s="224">
        <v>0</v>
      </c>
      <c r="V50" s="224">
        <v>0</v>
      </c>
      <c r="W50" s="224">
        <v>0</v>
      </c>
      <c r="X50" s="224">
        <v>0</v>
      </c>
      <c r="Y50" s="224">
        <v>0</v>
      </c>
      <c r="Z50" s="224">
        <v>0</v>
      </c>
      <c r="AA50" s="224">
        <v>0</v>
      </c>
      <c r="AB50" s="224">
        <v>0</v>
      </c>
      <c r="AC50" s="225">
        <v>0</v>
      </c>
      <c r="AD50" s="164">
        <v>16</v>
      </c>
      <c r="AE50" s="169">
        <v>16</v>
      </c>
      <c r="AF50" s="169">
        <v>16</v>
      </c>
      <c r="AG50" s="170">
        <v>16</v>
      </c>
      <c r="AH50" s="169">
        <v>16</v>
      </c>
      <c r="AJ50" s="186">
        <v>3</v>
      </c>
      <c r="AK50" s="186">
        <v>0</v>
      </c>
      <c r="AL50" s="186">
        <v>0</v>
      </c>
      <c r="AM50" s="186">
        <v>0</v>
      </c>
      <c r="AN50" s="186">
        <v>0</v>
      </c>
    </row>
    <row r="51" spans="4:40" x14ac:dyDescent="0.25">
      <c r="D51" s="164"/>
      <c r="E51" s="163" t="s">
        <v>303</v>
      </c>
      <c r="F51" s="163" t="s">
        <v>232</v>
      </c>
      <c r="G51" s="164">
        <v>110</v>
      </c>
      <c r="H51" s="164" t="s">
        <v>954</v>
      </c>
      <c r="I51" s="201">
        <v>6.3</v>
      </c>
      <c r="J51" s="190"/>
      <c r="K51" s="163"/>
      <c r="L51" s="163"/>
      <c r="M51" s="163"/>
      <c r="N51" s="163"/>
      <c r="O51" s="163"/>
      <c r="P51" s="163"/>
      <c r="Q51" s="163"/>
      <c r="R51" s="224">
        <v>0.41699999570846558</v>
      </c>
      <c r="S51" s="224">
        <v>0.34299999475479126</v>
      </c>
      <c r="T51" s="224">
        <v>0.53994256258010864</v>
      </c>
      <c r="U51" s="224">
        <v>8.5705166771298362</v>
      </c>
      <c r="V51" s="224">
        <v>0.41600000858306885</v>
      </c>
      <c r="W51" s="224">
        <v>0.335999995470047</v>
      </c>
      <c r="X51" s="224">
        <v>0.53474479913711548</v>
      </c>
      <c r="Y51" s="224">
        <v>8.4880126468718995</v>
      </c>
      <c r="Z51" s="224">
        <v>0.43200001120567322</v>
      </c>
      <c r="AA51" s="224">
        <v>0.34099999070167542</v>
      </c>
      <c r="AB51" s="224">
        <v>0.55036807060241699</v>
      </c>
      <c r="AC51" s="225">
        <v>8.7360012720501619</v>
      </c>
      <c r="AD51" s="164">
        <v>6.3</v>
      </c>
      <c r="AE51" s="169">
        <v>6.3</v>
      </c>
      <c r="AF51" s="169">
        <v>6.3</v>
      </c>
      <c r="AG51" s="170">
        <v>6.3</v>
      </c>
      <c r="AH51" s="169">
        <v>6.3</v>
      </c>
      <c r="AJ51" s="186">
        <v>19</v>
      </c>
      <c r="AK51" s="186">
        <v>0.43200001120567322</v>
      </c>
      <c r="AL51" s="186">
        <v>0.34099999070167542</v>
      </c>
      <c r="AM51" s="186">
        <v>0.55036807060241699</v>
      </c>
      <c r="AN51" s="186">
        <v>8.7360012720501619</v>
      </c>
    </row>
    <row r="52" spans="4:40" x14ac:dyDescent="0.25">
      <c r="D52" s="164"/>
      <c r="E52" s="163" t="s">
        <v>303</v>
      </c>
      <c r="F52" s="163" t="s">
        <v>232</v>
      </c>
      <c r="G52" s="164">
        <v>110</v>
      </c>
      <c r="H52" s="164" t="s">
        <v>955</v>
      </c>
      <c r="I52" s="201">
        <v>5.6</v>
      </c>
      <c r="J52" s="190"/>
      <c r="K52" s="163"/>
      <c r="L52" s="163"/>
      <c r="M52" s="163"/>
      <c r="N52" s="163"/>
      <c r="O52" s="163"/>
      <c r="P52" s="163"/>
      <c r="Q52" s="163"/>
      <c r="R52" s="224">
        <v>0</v>
      </c>
      <c r="S52" s="224">
        <v>0</v>
      </c>
      <c r="T52" s="224">
        <v>0</v>
      </c>
      <c r="U52" s="224">
        <v>0</v>
      </c>
      <c r="V52" s="224">
        <v>0</v>
      </c>
      <c r="W52" s="224">
        <v>0</v>
      </c>
      <c r="X52" s="224">
        <v>0</v>
      </c>
      <c r="Y52" s="224">
        <v>0</v>
      </c>
      <c r="Z52" s="224">
        <v>0</v>
      </c>
      <c r="AA52" s="224">
        <v>0</v>
      </c>
      <c r="AB52" s="224">
        <v>0</v>
      </c>
      <c r="AC52" s="225">
        <v>0</v>
      </c>
      <c r="AD52" s="164">
        <v>5.6</v>
      </c>
      <c r="AE52" s="169">
        <v>5.6</v>
      </c>
      <c r="AF52" s="169">
        <v>5.6</v>
      </c>
      <c r="AG52" s="170">
        <v>5.6</v>
      </c>
      <c r="AH52" s="169">
        <v>5.6</v>
      </c>
      <c r="AJ52" s="186">
        <v>3</v>
      </c>
      <c r="AK52" s="186">
        <v>0</v>
      </c>
      <c r="AL52" s="186">
        <v>0</v>
      </c>
      <c r="AM52" s="186">
        <v>0</v>
      </c>
      <c r="AN52" s="186">
        <v>0</v>
      </c>
    </row>
    <row r="53" spans="4:40" x14ac:dyDescent="0.25">
      <c r="D53" s="164"/>
      <c r="E53" s="163" t="s">
        <v>303</v>
      </c>
      <c r="F53" s="163" t="s">
        <v>261</v>
      </c>
      <c r="G53" s="164">
        <v>110</v>
      </c>
      <c r="H53" s="164" t="s">
        <v>954</v>
      </c>
      <c r="I53" s="201">
        <v>10</v>
      </c>
      <c r="J53" s="190"/>
      <c r="K53" s="163"/>
      <c r="L53" s="163"/>
      <c r="M53" s="163"/>
      <c r="N53" s="163"/>
      <c r="O53" s="163"/>
      <c r="P53" s="163"/>
      <c r="Q53" s="163"/>
      <c r="R53" s="224">
        <v>1.9270000457763672</v>
      </c>
      <c r="S53" s="224">
        <v>0.86900001764297485</v>
      </c>
      <c r="T53" s="224">
        <v>2.1138803958892822</v>
      </c>
      <c r="U53" s="224">
        <v>21.138804626464843</v>
      </c>
      <c r="V53" s="224">
        <v>2.684999942779541</v>
      </c>
      <c r="W53" s="224">
        <v>1.1959999799728394</v>
      </c>
      <c r="X53" s="224">
        <v>2.9393265247344971</v>
      </c>
      <c r="Y53" s="224">
        <v>29.393264770507813</v>
      </c>
      <c r="Z53" s="224">
        <v>2.6719999313354492</v>
      </c>
      <c r="AA53" s="224">
        <v>1.2319999933242798</v>
      </c>
      <c r="AB53" s="224">
        <v>2.9423472881317139</v>
      </c>
      <c r="AC53" s="225">
        <v>29.423474121093751</v>
      </c>
      <c r="AD53" s="164">
        <v>10</v>
      </c>
      <c r="AE53" s="169">
        <v>10</v>
      </c>
      <c r="AF53" s="169">
        <v>10</v>
      </c>
      <c r="AG53" s="170">
        <v>10</v>
      </c>
      <c r="AH53" s="169">
        <v>10</v>
      </c>
      <c r="AJ53" s="186">
        <v>19</v>
      </c>
      <c r="AK53" s="186">
        <v>2.6719999313354492</v>
      </c>
      <c r="AL53" s="186">
        <v>1.2319999933242798</v>
      </c>
      <c r="AM53" s="186">
        <v>2.9423472881317139</v>
      </c>
      <c r="AN53" s="186">
        <v>29.423474121093751</v>
      </c>
    </row>
    <row r="54" spans="4:40" x14ac:dyDescent="0.25">
      <c r="D54" s="164"/>
      <c r="E54" s="163" t="s">
        <v>303</v>
      </c>
      <c r="F54" s="163" t="s">
        <v>261</v>
      </c>
      <c r="G54" s="164">
        <v>110</v>
      </c>
      <c r="H54" s="164" t="s">
        <v>955</v>
      </c>
      <c r="I54" s="201">
        <v>10</v>
      </c>
      <c r="J54" s="190"/>
      <c r="K54" s="163"/>
      <c r="L54" s="163"/>
      <c r="M54" s="163"/>
      <c r="N54" s="163"/>
      <c r="O54" s="163"/>
      <c r="P54" s="163"/>
      <c r="Q54" s="163"/>
      <c r="R54" s="224">
        <v>0</v>
      </c>
      <c r="S54" s="224">
        <v>0</v>
      </c>
      <c r="T54" s="224">
        <v>0</v>
      </c>
      <c r="U54" s="224">
        <v>0</v>
      </c>
      <c r="V54" s="224">
        <v>0</v>
      </c>
      <c r="W54" s="224">
        <v>0</v>
      </c>
      <c r="X54" s="224">
        <v>0</v>
      </c>
      <c r="Y54" s="224">
        <v>0</v>
      </c>
      <c r="Z54" s="224">
        <v>0</v>
      </c>
      <c r="AA54" s="224">
        <v>0</v>
      </c>
      <c r="AB54" s="224">
        <v>0</v>
      </c>
      <c r="AC54" s="225">
        <v>0</v>
      </c>
      <c r="AD54" s="164">
        <v>10</v>
      </c>
      <c r="AE54" s="169">
        <v>10</v>
      </c>
      <c r="AF54" s="169">
        <v>10</v>
      </c>
      <c r="AG54" s="170">
        <v>10</v>
      </c>
      <c r="AH54" s="169">
        <v>10</v>
      </c>
      <c r="AJ54" s="186">
        <v>3</v>
      </c>
      <c r="AK54" s="186">
        <v>0</v>
      </c>
      <c r="AL54" s="186">
        <v>0</v>
      </c>
      <c r="AM54" s="186">
        <v>0</v>
      </c>
      <c r="AN54" s="186">
        <v>0</v>
      </c>
    </row>
    <row r="55" spans="4:40" x14ac:dyDescent="0.25">
      <c r="D55" s="164"/>
      <c r="E55" s="163" t="s">
        <v>303</v>
      </c>
      <c r="F55" s="163" t="s">
        <v>55</v>
      </c>
      <c r="G55" s="164">
        <v>110</v>
      </c>
      <c r="H55" s="164" t="s">
        <v>954</v>
      </c>
      <c r="I55" s="201">
        <v>25</v>
      </c>
      <c r="J55" s="190"/>
      <c r="K55" s="163"/>
      <c r="L55" s="163"/>
      <c r="M55" s="163"/>
      <c r="N55" s="163"/>
      <c r="O55" s="163"/>
      <c r="P55" s="163"/>
      <c r="Q55" s="163"/>
      <c r="R55" s="224">
        <v>2.6519999504089355</v>
      </c>
      <c r="S55" s="224">
        <v>1.0880000591278076</v>
      </c>
      <c r="T55" s="224">
        <v>2.866504430770874</v>
      </c>
      <c r="U55" s="224">
        <v>11.466018066406249</v>
      </c>
      <c r="V55" s="224">
        <v>5.2100000381469727</v>
      </c>
      <c r="W55" s="224">
        <v>1.8300000429153442</v>
      </c>
      <c r="X55" s="224">
        <v>5.5220465660095215</v>
      </c>
      <c r="Y55" s="224">
        <v>22.088186035156252</v>
      </c>
      <c r="Z55" s="224">
        <v>4.5749998092651367</v>
      </c>
      <c r="AA55" s="224">
        <v>1.468999981880188</v>
      </c>
      <c r="AB55" s="224">
        <v>4.8050580024719238</v>
      </c>
      <c r="AC55" s="225">
        <v>19.220231933593752</v>
      </c>
      <c r="AD55" s="164">
        <v>25</v>
      </c>
      <c r="AE55" s="169">
        <v>25</v>
      </c>
      <c r="AF55" s="169">
        <v>25</v>
      </c>
      <c r="AG55" s="169">
        <v>10</v>
      </c>
      <c r="AH55" s="169">
        <v>10</v>
      </c>
      <c r="AJ55" s="186">
        <v>9</v>
      </c>
      <c r="AK55" s="186">
        <v>5.2100000381469727</v>
      </c>
      <c r="AL55" s="186">
        <v>1.8300000429153442</v>
      </c>
      <c r="AM55" s="186">
        <v>5.5220465660095215</v>
      </c>
      <c r="AN55" s="186">
        <v>22.088186035156252</v>
      </c>
    </row>
    <row r="56" spans="4:40" x14ac:dyDescent="0.25">
      <c r="D56" s="164"/>
      <c r="E56" s="163" t="s">
        <v>303</v>
      </c>
      <c r="F56" s="163" t="s">
        <v>55</v>
      </c>
      <c r="G56" s="164">
        <v>110</v>
      </c>
      <c r="H56" s="164" t="s">
        <v>955</v>
      </c>
      <c r="I56" s="201">
        <v>25</v>
      </c>
      <c r="J56" s="190"/>
      <c r="K56" s="163"/>
      <c r="L56" s="163"/>
      <c r="M56" s="163"/>
      <c r="N56" s="163"/>
      <c r="O56" s="163"/>
      <c r="P56" s="163"/>
      <c r="Q56" s="163"/>
      <c r="R56" s="224">
        <v>4.5780000686645508</v>
      </c>
      <c r="S56" s="224">
        <v>1.3669999837875366</v>
      </c>
      <c r="T56" s="224">
        <v>4.7777371406555176</v>
      </c>
      <c r="U56" s="224">
        <v>19.110948486328127</v>
      </c>
      <c r="V56" s="224">
        <v>6.9600000381469727</v>
      </c>
      <c r="W56" s="224">
        <v>1.753000020980835</v>
      </c>
      <c r="X56" s="224">
        <v>7.1773676872253418</v>
      </c>
      <c r="Y56" s="224">
        <v>28.709470214843751</v>
      </c>
      <c r="Z56" s="224">
        <v>6.8689999580383301</v>
      </c>
      <c r="AA56" s="224">
        <v>1.7319999933242798</v>
      </c>
      <c r="AB56" s="224">
        <v>7.0839948654174805</v>
      </c>
      <c r="AC56" s="225">
        <v>28.33597900390625</v>
      </c>
      <c r="AD56" s="164">
        <v>25</v>
      </c>
      <c r="AE56" s="169">
        <v>10</v>
      </c>
      <c r="AF56" s="169">
        <v>10</v>
      </c>
      <c r="AG56" s="169">
        <v>10</v>
      </c>
      <c r="AH56" s="169">
        <v>10</v>
      </c>
      <c r="AJ56" s="186">
        <v>9</v>
      </c>
      <c r="AK56" s="186">
        <v>6.9600000381469727</v>
      </c>
      <c r="AL56" s="186">
        <v>1.753000020980835</v>
      </c>
      <c r="AM56" s="186">
        <v>7.1773676872253418</v>
      </c>
      <c r="AN56" s="186">
        <v>28.709470214843751</v>
      </c>
    </row>
    <row r="57" spans="4:40" x14ac:dyDescent="0.25">
      <c r="D57" s="164"/>
      <c r="E57" s="163" t="s">
        <v>303</v>
      </c>
      <c r="F57" s="163" t="s">
        <v>5</v>
      </c>
      <c r="G57" s="164">
        <v>35</v>
      </c>
      <c r="H57" s="164" t="s">
        <v>954</v>
      </c>
      <c r="I57" s="201">
        <v>10</v>
      </c>
      <c r="J57" s="190"/>
      <c r="K57" s="163"/>
      <c r="L57" s="163"/>
      <c r="M57" s="163"/>
      <c r="N57" s="163"/>
      <c r="O57" s="163"/>
      <c r="P57" s="163"/>
      <c r="Q57" s="163"/>
      <c r="R57" s="224">
        <v>3.0880000591278076</v>
      </c>
      <c r="S57" s="224">
        <v>1.1690000295639038</v>
      </c>
      <c r="T57" s="224">
        <v>3.3018639087677002</v>
      </c>
      <c r="U57" s="224">
        <v>33.018640136718751</v>
      </c>
      <c r="V57" s="224">
        <v>6.6430001258850098</v>
      </c>
      <c r="W57" s="224">
        <v>2.5499999523162842</v>
      </c>
      <c r="X57" s="224">
        <v>7.1156129837036133</v>
      </c>
      <c r="Y57" s="224">
        <v>71.1561279296875</v>
      </c>
      <c r="Z57" s="224">
        <v>6.2090001106262207</v>
      </c>
      <c r="AA57" s="224">
        <v>2.3849999904632568</v>
      </c>
      <c r="AB57" s="224">
        <v>6.651308536529541</v>
      </c>
      <c r="AC57" s="225">
        <v>66.513085937499994</v>
      </c>
      <c r="AD57" s="164">
        <v>10</v>
      </c>
      <c r="AE57" s="169">
        <v>10</v>
      </c>
      <c r="AF57" s="169">
        <v>10</v>
      </c>
      <c r="AG57" s="169">
        <v>10</v>
      </c>
      <c r="AH57" s="169">
        <v>10</v>
      </c>
      <c r="AJ57" s="186">
        <v>9</v>
      </c>
      <c r="AK57" s="186">
        <v>6.6430001258850098</v>
      </c>
      <c r="AL57" s="186">
        <v>2.5499999523162842</v>
      </c>
      <c r="AM57" s="186">
        <v>7.1156129837036133</v>
      </c>
      <c r="AN57" s="186">
        <v>71.1561279296875</v>
      </c>
    </row>
    <row r="58" spans="4:40" x14ac:dyDescent="0.25">
      <c r="D58" s="164"/>
      <c r="E58" s="163" t="s">
        <v>303</v>
      </c>
      <c r="F58" s="163" t="s">
        <v>5</v>
      </c>
      <c r="G58" s="164">
        <v>35</v>
      </c>
      <c r="H58" s="164" t="s">
        <v>955</v>
      </c>
      <c r="I58" s="201">
        <v>10</v>
      </c>
      <c r="J58" s="190"/>
      <c r="K58" s="163"/>
      <c r="L58" s="163"/>
      <c r="M58" s="163"/>
      <c r="N58" s="163"/>
      <c r="O58" s="163"/>
      <c r="P58" s="163"/>
      <c r="Q58" s="163"/>
      <c r="R58" s="224">
        <v>4.7740001678466797</v>
      </c>
      <c r="S58" s="224">
        <v>2.246999979019165</v>
      </c>
      <c r="T58" s="224">
        <v>5.2763705253601074</v>
      </c>
      <c r="U58" s="224">
        <v>52.763702392578125</v>
      </c>
      <c r="V58" s="224">
        <v>8.3979997634887695</v>
      </c>
      <c r="W58" s="224">
        <v>4.5240001678466797</v>
      </c>
      <c r="X58" s="224">
        <v>9.5390243530273437</v>
      </c>
      <c r="Y58" s="224">
        <v>95.390246582031253</v>
      </c>
      <c r="Z58" s="224">
        <v>8.6750001907348633</v>
      </c>
      <c r="AA58" s="224">
        <v>4.7280001640319824</v>
      </c>
      <c r="AB58" s="224">
        <v>9.8797578811645508</v>
      </c>
      <c r="AC58" s="225">
        <v>98.797576904296875</v>
      </c>
      <c r="AD58" s="164">
        <v>10</v>
      </c>
      <c r="AE58" s="169">
        <v>10</v>
      </c>
      <c r="AF58" s="169">
        <v>10</v>
      </c>
      <c r="AG58" s="169">
        <v>10</v>
      </c>
      <c r="AH58" s="169">
        <v>10</v>
      </c>
      <c r="AJ58" s="186">
        <v>19</v>
      </c>
      <c r="AK58" s="186">
        <v>8.6750001907348633</v>
      </c>
      <c r="AL58" s="186">
        <v>4.7280001640319824</v>
      </c>
      <c r="AM58" s="186">
        <v>9.8797578811645508</v>
      </c>
      <c r="AN58" s="186">
        <v>98.797576904296875</v>
      </c>
    </row>
    <row r="59" spans="4:40" x14ac:dyDescent="0.25">
      <c r="D59" s="164"/>
      <c r="E59" s="163" t="s">
        <v>303</v>
      </c>
      <c r="F59" s="163" t="s">
        <v>13</v>
      </c>
      <c r="G59" s="164">
        <v>35</v>
      </c>
      <c r="H59" s="164" t="s">
        <v>954</v>
      </c>
      <c r="I59" s="201">
        <v>16</v>
      </c>
      <c r="J59" s="190"/>
      <c r="K59" s="163"/>
      <c r="L59" s="163"/>
      <c r="M59" s="163"/>
      <c r="N59" s="163"/>
      <c r="O59" s="163"/>
      <c r="P59" s="163"/>
      <c r="Q59" s="163"/>
      <c r="R59" s="224">
        <v>7.2210001945495605</v>
      </c>
      <c r="S59" s="224">
        <v>2.8039999008178711</v>
      </c>
      <c r="T59" s="224">
        <v>7.7463059425354004</v>
      </c>
      <c r="U59" s="224">
        <v>48.414413452148438</v>
      </c>
      <c r="V59" s="224">
        <v>7.879000186920166</v>
      </c>
      <c r="W59" s="224">
        <v>2.9230000972747803</v>
      </c>
      <c r="X59" s="224">
        <v>8.4037237167358398</v>
      </c>
      <c r="Y59" s="224">
        <v>52.523273468017578</v>
      </c>
      <c r="Z59" s="224">
        <v>8.0209999084472656</v>
      </c>
      <c r="AA59" s="224">
        <v>3.187000036239624</v>
      </c>
      <c r="AB59" s="224">
        <v>8.6309566497802734</v>
      </c>
      <c r="AC59" s="225">
        <v>53.943477630615234</v>
      </c>
      <c r="AD59" s="164">
        <v>16</v>
      </c>
      <c r="AE59" s="169">
        <v>16</v>
      </c>
      <c r="AF59" s="169">
        <v>16</v>
      </c>
      <c r="AG59" s="169">
        <v>16</v>
      </c>
      <c r="AH59" s="169">
        <v>16</v>
      </c>
      <c r="AJ59" s="186">
        <v>19</v>
      </c>
      <c r="AK59" s="186">
        <v>8.0209999084472656</v>
      </c>
      <c r="AL59" s="186">
        <v>3.187000036239624</v>
      </c>
      <c r="AM59" s="186">
        <v>8.6309566497802734</v>
      </c>
      <c r="AN59" s="186">
        <v>53.943477630615234</v>
      </c>
    </row>
    <row r="60" spans="4:40" x14ac:dyDescent="0.25">
      <c r="D60" s="164"/>
      <c r="E60" s="163" t="s">
        <v>303</v>
      </c>
      <c r="F60" s="163" t="s">
        <v>13</v>
      </c>
      <c r="G60" s="164">
        <v>35</v>
      </c>
      <c r="H60" s="164" t="s">
        <v>955</v>
      </c>
      <c r="I60" s="201">
        <v>16</v>
      </c>
      <c r="J60" s="190"/>
      <c r="K60" s="163"/>
      <c r="L60" s="163"/>
      <c r="M60" s="163"/>
      <c r="N60" s="163"/>
      <c r="O60" s="163"/>
      <c r="P60" s="163"/>
      <c r="Q60" s="163"/>
      <c r="R60" s="224">
        <v>7.1469998359680176</v>
      </c>
      <c r="S60" s="224">
        <v>2.7820000648498535</v>
      </c>
      <c r="T60" s="224">
        <v>7.6693630218505859</v>
      </c>
      <c r="U60" s="224">
        <v>47.933517456054688</v>
      </c>
      <c r="V60" s="224">
        <v>7.7989997863769531</v>
      </c>
      <c r="W60" s="224">
        <v>2.9000000953674316</v>
      </c>
      <c r="X60" s="224">
        <v>8.3207206726074219</v>
      </c>
      <c r="Y60" s="224">
        <v>52.004505157470703</v>
      </c>
      <c r="Z60" s="224">
        <v>7.940000057220459</v>
      </c>
      <c r="AA60" s="224">
        <v>3.1610000133514404</v>
      </c>
      <c r="AB60" s="224">
        <v>8.5460824966430664</v>
      </c>
      <c r="AC60" s="225">
        <v>53.413017272949219</v>
      </c>
      <c r="AD60" s="164">
        <v>16</v>
      </c>
      <c r="AE60" s="169">
        <v>16</v>
      </c>
      <c r="AF60" s="169">
        <v>16</v>
      </c>
      <c r="AG60" s="169">
        <v>16</v>
      </c>
      <c r="AH60" s="169">
        <v>16</v>
      </c>
      <c r="AJ60" s="186">
        <v>19</v>
      </c>
      <c r="AK60" s="186">
        <v>7.940000057220459</v>
      </c>
      <c r="AL60" s="186">
        <v>3.1610000133514404</v>
      </c>
      <c r="AM60" s="186">
        <v>8.5460824966430664</v>
      </c>
      <c r="AN60" s="186">
        <v>53.413017272949219</v>
      </c>
    </row>
    <row r="61" spans="4:40" x14ac:dyDescent="0.25">
      <c r="D61" s="164"/>
      <c r="E61" s="163" t="s">
        <v>303</v>
      </c>
      <c r="F61" s="163" t="s">
        <v>41</v>
      </c>
      <c r="G61" s="164">
        <v>35</v>
      </c>
      <c r="H61" s="164" t="s">
        <v>954</v>
      </c>
      <c r="I61" s="201">
        <v>4</v>
      </c>
      <c r="J61" s="190"/>
      <c r="K61" s="163"/>
      <c r="L61" s="163"/>
      <c r="M61" s="163"/>
      <c r="N61" s="163"/>
      <c r="O61" s="163"/>
      <c r="P61" s="163"/>
      <c r="Q61" s="163"/>
      <c r="R61" s="224">
        <v>2.9470000267028809</v>
      </c>
      <c r="S61" s="224">
        <v>0.93000000715255737</v>
      </c>
      <c r="T61" s="224">
        <v>3.0902602672576904</v>
      </c>
      <c r="U61" s="224">
        <v>77.256507873535156</v>
      </c>
      <c r="V61" s="224">
        <v>3.187000036239624</v>
      </c>
      <c r="W61" s="224">
        <v>0.90299999713897705</v>
      </c>
      <c r="X61" s="224">
        <v>3.3124580383300781</v>
      </c>
      <c r="Y61" s="224">
        <v>82.811447143554688</v>
      </c>
      <c r="Z61" s="224">
        <v>3.3619999885559082</v>
      </c>
      <c r="AA61" s="224">
        <v>1.0859999656677246</v>
      </c>
      <c r="AB61" s="224">
        <v>3.5330495834350586</v>
      </c>
      <c r="AC61" s="225">
        <v>88.326240539550781</v>
      </c>
      <c r="AD61" s="164">
        <v>4</v>
      </c>
      <c r="AE61" s="169">
        <v>4</v>
      </c>
      <c r="AF61" s="169">
        <v>4</v>
      </c>
      <c r="AG61" s="169">
        <v>4</v>
      </c>
      <c r="AH61" s="169">
        <v>4</v>
      </c>
      <c r="AJ61" s="186">
        <v>19</v>
      </c>
      <c r="AK61" s="186">
        <v>3.3619999885559082</v>
      </c>
      <c r="AL61" s="186">
        <v>1.0859999656677246</v>
      </c>
      <c r="AM61" s="186">
        <v>3.5330495834350586</v>
      </c>
      <c r="AN61" s="186">
        <v>88.326240539550781</v>
      </c>
    </row>
    <row r="62" spans="4:40" x14ac:dyDescent="0.25">
      <c r="D62" s="164"/>
      <c r="E62" s="163" t="s">
        <v>303</v>
      </c>
      <c r="F62" s="163" t="s">
        <v>41</v>
      </c>
      <c r="G62" s="164">
        <v>35</v>
      </c>
      <c r="H62" s="164" t="s">
        <v>955</v>
      </c>
      <c r="I62" s="201">
        <v>4</v>
      </c>
      <c r="J62" s="190"/>
      <c r="K62" s="163"/>
      <c r="L62" s="163"/>
      <c r="M62" s="163"/>
      <c r="N62" s="163"/>
      <c r="O62" s="163"/>
      <c r="P62" s="163"/>
      <c r="Q62" s="163"/>
      <c r="R62" s="224">
        <v>8.0000003799796104E-3</v>
      </c>
      <c r="S62" s="224">
        <v>3.2999999821186066E-2</v>
      </c>
      <c r="T62" s="224">
        <v>3.3955853432416916E-2</v>
      </c>
      <c r="U62" s="224">
        <v>0.848896324634552</v>
      </c>
      <c r="V62" s="224">
        <v>8.0000003799796104E-3</v>
      </c>
      <c r="W62" s="224">
        <v>3.2999999821186066E-2</v>
      </c>
      <c r="X62" s="224">
        <v>3.3955853432416916E-2</v>
      </c>
      <c r="Y62" s="224">
        <v>0.848896324634552</v>
      </c>
      <c r="Z62" s="224">
        <v>8.0000003799796104E-3</v>
      </c>
      <c r="AA62" s="224">
        <v>3.2000001519918442E-2</v>
      </c>
      <c r="AB62" s="224">
        <v>3.2984845340251923E-2</v>
      </c>
      <c r="AC62" s="225">
        <v>0.82462114095687866</v>
      </c>
      <c r="AD62" s="164">
        <v>4</v>
      </c>
      <c r="AE62" s="169">
        <v>4</v>
      </c>
      <c r="AF62" s="169">
        <v>4</v>
      </c>
      <c r="AG62" s="169">
        <v>4</v>
      </c>
      <c r="AH62" s="169">
        <v>4</v>
      </c>
      <c r="AJ62" s="186">
        <v>3</v>
      </c>
      <c r="AK62" s="186">
        <v>8.0000003799796104E-3</v>
      </c>
      <c r="AL62" s="186">
        <v>3.2999999821186066E-2</v>
      </c>
      <c r="AM62" s="186">
        <v>3.3955853432416916E-2</v>
      </c>
      <c r="AN62" s="186">
        <v>0.848896324634552</v>
      </c>
    </row>
    <row r="63" spans="4:40" x14ac:dyDescent="0.25">
      <c r="D63" s="164"/>
      <c r="E63" s="163" t="s">
        <v>303</v>
      </c>
      <c r="F63" s="163" t="s">
        <v>41</v>
      </c>
      <c r="G63" s="164">
        <v>35</v>
      </c>
      <c r="H63" s="164" t="s">
        <v>956</v>
      </c>
      <c r="I63" s="201">
        <v>4</v>
      </c>
      <c r="J63" s="190"/>
      <c r="K63" s="163"/>
      <c r="L63" s="163"/>
      <c r="M63" s="163"/>
      <c r="N63" s="163"/>
      <c r="O63" s="163"/>
      <c r="P63" s="163"/>
      <c r="Q63" s="163"/>
      <c r="R63" s="224">
        <v>2.9470000267028809</v>
      </c>
      <c r="S63" s="224">
        <v>0.93000000715255737</v>
      </c>
      <c r="T63" s="224">
        <v>3.0902602672576904</v>
      </c>
      <c r="U63" s="224">
        <v>77.256507873535156</v>
      </c>
      <c r="V63" s="224">
        <v>3.187000036239624</v>
      </c>
      <c r="W63" s="224">
        <v>0.90299999713897705</v>
      </c>
      <c r="X63" s="224">
        <v>3.3124580383300781</v>
      </c>
      <c r="Y63" s="224">
        <v>82.811447143554688</v>
      </c>
      <c r="Z63" s="224">
        <v>3.3619999885559082</v>
      </c>
      <c r="AA63" s="224">
        <v>1.0859999656677246</v>
      </c>
      <c r="AB63" s="224">
        <v>3.5330495834350586</v>
      </c>
      <c r="AC63" s="225">
        <v>88.326240539550781</v>
      </c>
      <c r="AD63" s="164">
        <v>4</v>
      </c>
      <c r="AE63" s="169">
        <v>4</v>
      </c>
      <c r="AF63" s="169">
        <v>4</v>
      </c>
      <c r="AG63" s="169">
        <v>4</v>
      </c>
      <c r="AH63" s="169">
        <v>4</v>
      </c>
      <c r="AJ63" s="186">
        <v>19</v>
      </c>
      <c r="AK63" s="186">
        <v>3.3619999885559082</v>
      </c>
      <c r="AL63" s="186">
        <v>1.0859999656677246</v>
      </c>
      <c r="AM63" s="186">
        <v>3.5330495834350586</v>
      </c>
      <c r="AN63" s="186">
        <v>88.326240539550781</v>
      </c>
    </row>
    <row r="64" spans="4:40" x14ac:dyDescent="0.25">
      <c r="D64" s="164"/>
      <c r="E64" s="163" t="s">
        <v>303</v>
      </c>
      <c r="F64" s="163" t="s">
        <v>61</v>
      </c>
      <c r="G64" s="164">
        <v>35</v>
      </c>
      <c r="H64" s="164" t="s">
        <v>954</v>
      </c>
      <c r="I64" s="201">
        <v>10</v>
      </c>
      <c r="J64" s="190"/>
      <c r="K64" s="163"/>
      <c r="L64" s="163"/>
      <c r="M64" s="163"/>
      <c r="N64" s="163"/>
      <c r="O64" s="163"/>
      <c r="P64" s="163"/>
      <c r="Q64" s="163"/>
      <c r="R64" s="224">
        <v>2.6819999217987061</v>
      </c>
      <c r="S64" s="224">
        <v>0.75900000333786011</v>
      </c>
      <c r="T64" s="224">
        <v>2.7873291969299316</v>
      </c>
      <c r="U64" s="224">
        <v>27.873291015625</v>
      </c>
      <c r="V64" s="224">
        <v>3.3510000705718994</v>
      </c>
      <c r="W64" s="224">
        <v>0.83300000429153442</v>
      </c>
      <c r="X64" s="224">
        <v>3.4529829025268555</v>
      </c>
      <c r="Y64" s="224">
        <v>34.529827880859372</v>
      </c>
      <c r="Z64" s="224">
        <v>3.4159998893737793</v>
      </c>
      <c r="AA64" s="224">
        <v>0.82899999618530273</v>
      </c>
      <c r="AB64" s="224">
        <v>3.5151524543762207</v>
      </c>
      <c r="AC64" s="225">
        <v>35.151525878906249</v>
      </c>
      <c r="AD64" s="164">
        <v>10</v>
      </c>
      <c r="AE64" s="169">
        <v>10</v>
      </c>
      <c r="AF64" s="169">
        <v>10</v>
      </c>
      <c r="AG64" s="169">
        <v>10</v>
      </c>
      <c r="AH64" s="169">
        <v>10</v>
      </c>
      <c r="AJ64" s="186">
        <v>19</v>
      </c>
      <c r="AK64" s="186">
        <v>3.4159998893737793</v>
      </c>
      <c r="AL64" s="186">
        <v>0.82899999618530273</v>
      </c>
      <c r="AM64" s="186">
        <v>3.5151524543762207</v>
      </c>
      <c r="AN64" s="186">
        <v>35.151525878906249</v>
      </c>
    </row>
    <row r="65" spans="4:40" x14ac:dyDescent="0.25">
      <c r="D65" s="164"/>
      <c r="E65" s="163" t="s">
        <v>303</v>
      </c>
      <c r="F65" s="163" t="s">
        <v>61</v>
      </c>
      <c r="G65" s="164">
        <v>35</v>
      </c>
      <c r="H65" s="164" t="s">
        <v>955</v>
      </c>
      <c r="I65" s="201">
        <v>10</v>
      </c>
      <c r="J65" s="190"/>
      <c r="K65" s="163"/>
      <c r="L65" s="163"/>
      <c r="M65" s="163"/>
      <c r="N65" s="163"/>
      <c r="O65" s="163"/>
      <c r="P65" s="163"/>
      <c r="Q65" s="163"/>
      <c r="R65" s="224">
        <v>3.7850000858306885</v>
      </c>
      <c r="S65" s="224">
        <v>1.7970000505447388</v>
      </c>
      <c r="T65" s="224">
        <v>4.1899204254150391</v>
      </c>
      <c r="U65" s="224">
        <v>41.89920349121094</v>
      </c>
      <c r="V65" s="224">
        <v>5.2399997711181641</v>
      </c>
      <c r="W65" s="224">
        <v>2.005000114440918</v>
      </c>
      <c r="X65" s="224">
        <v>5.6104922294616699</v>
      </c>
      <c r="Y65" s="224">
        <v>56.10491943359375</v>
      </c>
      <c r="Z65" s="224">
        <v>5.8940000534057617</v>
      </c>
      <c r="AA65" s="224">
        <v>2.1779999732971191</v>
      </c>
      <c r="AB65" s="224">
        <v>6.283543586730957</v>
      </c>
      <c r="AC65" s="225">
        <v>62.835437011718753</v>
      </c>
      <c r="AD65" s="164">
        <v>10</v>
      </c>
      <c r="AE65" s="169">
        <v>10</v>
      </c>
      <c r="AF65" s="169">
        <v>10</v>
      </c>
      <c r="AG65" s="169">
        <v>10</v>
      </c>
      <c r="AH65" s="169">
        <v>10</v>
      </c>
      <c r="AJ65" s="186">
        <v>19</v>
      </c>
      <c r="AK65" s="186">
        <v>5.8940000534057617</v>
      </c>
      <c r="AL65" s="186">
        <v>2.1779999732971191</v>
      </c>
      <c r="AM65" s="186">
        <v>6.283543586730957</v>
      </c>
      <c r="AN65" s="186">
        <v>62.835437011718753</v>
      </c>
    </row>
    <row r="66" spans="4:40" x14ac:dyDescent="0.25">
      <c r="D66" s="164"/>
      <c r="E66" s="163" t="s">
        <v>303</v>
      </c>
      <c r="F66" s="163" t="s">
        <v>71</v>
      </c>
      <c r="G66" s="164">
        <v>35</v>
      </c>
      <c r="H66" s="164" t="s">
        <v>954</v>
      </c>
      <c r="I66" s="201">
        <v>4</v>
      </c>
      <c r="J66" s="190"/>
      <c r="K66" s="163"/>
      <c r="L66" s="163"/>
      <c r="M66" s="163"/>
      <c r="N66" s="163"/>
      <c r="O66" s="163"/>
      <c r="P66" s="163"/>
      <c r="Q66" s="163"/>
      <c r="R66" s="224">
        <v>0.72200000286102295</v>
      </c>
      <c r="S66" s="224">
        <v>0.30799999833106995</v>
      </c>
      <c r="T66" s="224">
        <v>0.78495097160339355</v>
      </c>
      <c r="U66" s="224">
        <v>19.623773574829102</v>
      </c>
      <c r="V66" s="224">
        <v>0.79400002956390381</v>
      </c>
      <c r="W66" s="224">
        <v>0.32899999618530273</v>
      </c>
      <c r="X66" s="224">
        <v>0.85946321487426758</v>
      </c>
      <c r="Y66" s="224">
        <v>21.486579895019531</v>
      </c>
      <c r="Z66" s="224">
        <v>0.875</v>
      </c>
      <c r="AA66" s="224">
        <v>0.35499998927116394</v>
      </c>
      <c r="AB66" s="224">
        <v>0.94427222013473511</v>
      </c>
      <c r="AC66" s="225">
        <v>23.606805801391602</v>
      </c>
      <c r="AD66" s="164">
        <v>4</v>
      </c>
      <c r="AE66" s="169">
        <v>4</v>
      </c>
      <c r="AF66" s="169">
        <v>4</v>
      </c>
      <c r="AG66" s="169">
        <v>4</v>
      </c>
      <c r="AH66" s="169">
        <v>4</v>
      </c>
      <c r="AJ66" s="186">
        <v>19</v>
      </c>
      <c r="AK66" s="186">
        <v>0.875</v>
      </c>
      <c r="AL66" s="186">
        <v>0.35499998927116394</v>
      </c>
      <c r="AM66" s="186">
        <v>0.94427222013473511</v>
      </c>
      <c r="AN66" s="186">
        <v>23.606805801391602</v>
      </c>
    </row>
    <row r="67" spans="4:40" x14ac:dyDescent="0.25">
      <c r="D67" s="164"/>
      <c r="E67" s="163" t="s">
        <v>303</v>
      </c>
      <c r="F67" s="163" t="s">
        <v>71</v>
      </c>
      <c r="G67" s="164">
        <v>35</v>
      </c>
      <c r="H67" s="164" t="s">
        <v>955</v>
      </c>
      <c r="I67" s="201">
        <v>2.5</v>
      </c>
      <c r="J67" s="190"/>
      <c r="K67" s="163"/>
      <c r="L67" s="163"/>
      <c r="M67" s="163"/>
      <c r="N67" s="163"/>
      <c r="O67" s="163"/>
      <c r="P67" s="163"/>
      <c r="Q67" s="163"/>
      <c r="R67" s="224">
        <v>0</v>
      </c>
      <c r="S67" s="224">
        <v>0</v>
      </c>
      <c r="T67" s="224">
        <v>0</v>
      </c>
      <c r="U67" s="224">
        <v>0</v>
      </c>
      <c r="V67" s="224">
        <v>0</v>
      </c>
      <c r="W67" s="224">
        <v>0</v>
      </c>
      <c r="X67" s="224">
        <v>0</v>
      </c>
      <c r="Y67" s="224">
        <v>0</v>
      </c>
      <c r="Z67" s="224">
        <v>0</v>
      </c>
      <c r="AA67" s="224">
        <v>0</v>
      </c>
      <c r="AB67" s="224">
        <v>0</v>
      </c>
      <c r="AC67" s="225">
        <v>0</v>
      </c>
      <c r="AD67" s="164">
        <v>2.5</v>
      </c>
      <c r="AE67" s="169">
        <v>2.5</v>
      </c>
      <c r="AF67" s="169">
        <v>2.5</v>
      </c>
      <c r="AG67" s="169">
        <v>2.5</v>
      </c>
      <c r="AH67" s="169">
        <v>2.5</v>
      </c>
      <c r="AJ67" s="186">
        <v>3</v>
      </c>
      <c r="AK67" s="186">
        <v>0</v>
      </c>
      <c r="AL67" s="186">
        <v>0</v>
      </c>
      <c r="AM67" s="186">
        <v>0</v>
      </c>
      <c r="AN67" s="186">
        <v>0</v>
      </c>
    </row>
    <row r="68" spans="4:40" x14ac:dyDescent="0.25">
      <c r="D68" s="164"/>
      <c r="E68" s="163" t="s">
        <v>303</v>
      </c>
      <c r="F68" s="163" t="s">
        <v>74</v>
      </c>
      <c r="G68" s="164">
        <v>35</v>
      </c>
      <c r="H68" s="164" t="s">
        <v>954</v>
      </c>
      <c r="I68" s="201">
        <v>10</v>
      </c>
      <c r="J68" s="190"/>
      <c r="K68" s="163"/>
      <c r="L68" s="163"/>
      <c r="M68" s="163"/>
      <c r="N68" s="163"/>
      <c r="O68" s="163"/>
      <c r="P68" s="163"/>
      <c r="Q68" s="163"/>
      <c r="R68" s="224">
        <v>0.28299999237060547</v>
      </c>
      <c r="S68" s="224">
        <v>0.18299999833106995</v>
      </c>
      <c r="T68" s="224">
        <v>0.33701333403587341</v>
      </c>
      <c r="U68" s="224">
        <v>3.3701332092285154</v>
      </c>
      <c r="V68" s="224">
        <v>0.35100001096725464</v>
      </c>
      <c r="W68" s="224">
        <v>0.18899999558925629</v>
      </c>
      <c r="X68" s="224">
        <v>0.39865022897720337</v>
      </c>
      <c r="Y68" s="224">
        <v>3.9865024566650389</v>
      </c>
      <c r="Z68" s="224">
        <v>0.45300000905990601</v>
      </c>
      <c r="AA68" s="224">
        <v>0.2070000022649765</v>
      </c>
      <c r="AB68" s="224">
        <v>0.49805423617362976</v>
      </c>
      <c r="AC68" s="225">
        <v>4.9805423736572267</v>
      </c>
      <c r="AD68" s="164">
        <v>10</v>
      </c>
      <c r="AE68" s="169">
        <v>10</v>
      </c>
      <c r="AF68" s="169">
        <v>10</v>
      </c>
      <c r="AG68" s="169">
        <v>10</v>
      </c>
      <c r="AH68" s="169">
        <v>10</v>
      </c>
      <c r="AJ68" s="186">
        <v>19</v>
      </c>
      <c r="AK68" s="186">
        <v>0.45300000905990601</v>
      </c>
      <c r="AL68" s="186">
        <v>0.2070000022649765</v>
      </c>
      <c r="AM68" s="186">
        <v>0.49805423617362976</v>
      </c>
      <c r="AN68" s="186">
        <v>4.9805423736572267</v>
      </c>
    </row>
    <row r="69" spans="4:40" x14ac:dyDescent="0.25">
      <c r="D69" s="164"/>
      <c r="E69" s="163" t="s">
        <v>303</v>
      </c>
      <c r="F69" s="163" t="s">
        <v>74</v>
      </c>
      <c r="G69" s="164">
        <v>35</v>
      </c>
      <c r="H69" s="164" t="s">
        <v>955</v>
      </c>
      <c r="I69" s="201">
        <v>10</v>
      </c>
      <c r="J69" s="190"/>
      <c r="K69" s="163"/>
      <c r="L69" s="163"/>
      <c r="M69" s="163"/>
      <c r="N69" s="163"/>
      <c r="O69" s="163"/>
      <c r="P69" s="163"/>
      <c r="Q69" s="163"/>
      <c r="R69" s="224">
        <v>1.5820000171661377</v>
      </c>
      <c r="S69" s="224">
        <v>0.79600000381469727</v>
      </c>
      <c r="T69" s="224">
        <v>1.7709715366363525</v>
      </c>
      <c r="U69" s="224">
        <v>17.709715270996092</v>
      </c>
      <c r="V69" s="224">
        <v>2.0550000667572021</v>
      </c>
      <c r="W69" s="224">
        <v>0.91399997472763062</v>
      </c>
      <c r="X69" s="224">
        <v>2.2490935325622559</v>
      </c>
      <c r="Y69" s="224">
        <v>22.490934753417967</v>
      </c>
      <c r="Z69" s="224">
        <v>2.6099998950958252</v>
      </c>
      <c r="AA69" s="224">
        <v>0.83399999141693115</v>
      </c>
      <c r="AB69" s="224">
        <v>2.7400100231170654</v>
      </c>
      <c r="AC69" s="225">
        <v>27.400100708007813</v>
      </c>
      <c r="AD69" s="164">
        <v>10</v>
      </c>
      <c r="AE69" s="169">
        <v>10</v>
      </c>
      <c r="AF69" s="169">
        <v>10</v>
      </c>
      <c r="AG69" s="169">
        <v>10</v>
      </c>
      <c r="AH69" s="169">
        <v>10</v>
      </c>
      <c r="AJ69" s="186">
        <v>19</v>
      </c>
      <c r="AK69" s="186">
        <v>2.6099998950958252</v>
      </c>
      <c r="AL69" s="186">
        <v>0.83399999141693115</v>
      </c>
      <c r="AM69" s="186">
        <v>2.7400100231170654</v>
      </c>
      <c r="AN69" s="186">
        <v>27.400100708007813</v>
      </c>
    </row>
    <row r="70" spans="4:40" x14ac:dyDescent="0.25">
      <c r="D70" s="164"/>
      <c r="E70" s="163" t="s">
        <v>303</v>
      </c>
      <c r="F70" s="163" t="s">
        <v>74</v>
      </c>
      <c r="G70" s="164">
        <v>35</v>
      </c>
      <c r="H70" s="164" t="s">
        <v>956</v>
      </c>
      <c r="I70" s="201">
        <v>10</v>
      </c>
      <c r="J70" s="190"/>
      <c r="K70" s="163"/>
      <c r="L70" s="163"/>
      <c r="M70" s="163"/>
      <c r="N70" s="163"/>
      <c r="O70" s="163"/>
      <c r="P70" s="163"/>
      <c r="Q70" s="163"/>
      <c r="R70" s="224">
        <v>0.28299999237060547</v>
      </c>
      <c r="S70" s="224">
        <v>0.18299999833106995</v>
      </c>
      <c r="T70" s="224">
        <v>0.33701333403587341</v>
      </c>
      <c r="U70" s="224">
        <v>3.3701332092285154</v>
      </c>
      <c r="V70" s="224">
        <v>0.35100001096725464</v>
      </c>
      <c r="W70" s="224">
        <v>0.18899999558925629</v>
      </c>
      <c r="X70" s="224">
        <v>0.39865022897720337</v>
      </c>
      <c r="Y70" s="224">
        <v>3.9865024566650389</v>
      </c>
      <c r="Z70" s="224">
        <v>0.45300000905990601</v>
      </c>
      <c r="AA70" s="224">
        <v>0.2070000022649765</v>
      </c>
      <c r="AB70" s="224">
        <v>0.49805423617362976</v>
      </c>
      <c r="AC70" s="225">
        <v>4.9805423736572267</v>
      </c>
      <c r="AD70" s="164">
        <v>10</v>
      </c>
      <c r="AE70" s="169">
        <v>10</v>
      </c>
      <c r="AF70" s="169">
        <v>10</v>
      </c>
      <c r="AG70" s="169">
        <v>10</v>
      </c>
      <c r="AH70" s="169">
        <v>10</v>
      </c>
      <c r="AJ70" s="186">
        <v>19</v>
      </c>
      <c r="AK70" s="186">
        <v>0.45300000905990601</v>
      </c>
      <c r="AL70" s="186">
        <v>0.2070000022649765</v>
      </c>
      <c r="AM70" s="186">
        <v>0.49805423617362976</v>
      </c>
      <c r="AN70" s="186">
        <v>4.9805423736572267</v>
      </c>
    </row>
    <row r="71" spans="4:40" x14ac:dyDescent="0.25">
      <c r="D71" s="164"/>
      <c r="E71" s="163" t="s">
        <v>303</v>
      </c>
      <c r="F71" s="163" t="s">
        <v>77</v>
      </c>
      <c r="G71" s="164">
        <v>35</v>
      </c>
      <c r="H71" s="164" t="s">
        <v>954</v>
      </c>
      <c r="I71" s="201">
        <v>6.3</v>
      </c>
      <c r="J71" s="190"/>
      <c r="K71" s="163"/>
      <c r="L71" s="163"/>
      <c r="M71" s="163"/>
      <c r="N71" s="163"/>
      <c r="O71" s="163"/>
      <c r="P71" s="163"/>
      <c r="Q71" s="163"/>
      <c r="R71" s="224">
        <v>0</v>
      </c>
      <c r="S71" s="224">
        <v>0</v>
      </c>
      <c r="T71" s="224">
        <v>0</v>
      </c>
      <c r="U71" s="224">
        <v>0</v>
      </c>
      <c r="V71" s="224">
        <v>0</v>
      </c>
      <c r="W71" s="224">
        <v>0</v>
      </c>
      <c r="X71" s="224">
        <v>0</v>
      </c>
      <c r="Y71" s="224">
        <v>0</v>
      </c>
      <c r="Z71" s="224">
        <v>0</v>
      </c>
      <c r="AA71" s="224">
        <v>0</v>
      </c>
      <c r="AB71" s="224">
        <v>0</v>
      </c>
      <c r="AC71" s="225">
        <v>0</v>
      </c>
      <c r="AD71" s="164">
        <v>6.3</v>
      </c>
      <c r="AE71" s="169">
        <v>6.3</v>
      </c>
      <c r="AF71" s="169">
        <v>6.3</v>
      </c>
      <c r="AG71" s="169">
        <v>6.3</v>
      </c>
      <c r="AH71" s="169">
        <v>6.3</v>
      </c>
      <c r="AJ71" s="186">
        <v>3</v>
      </c>
      <c r="AK71" s="186">
        <v>0</v>
      </c>
      <c r="AL71" s="186">
        <v>0</v>
      </c>
      <c r="AM71" s="186">
        <v>0</v>
      </c>
      <c r="AN71" s="186">
        <v>0</v>
      </c>
    </row>
    <row r="72" spans="4:40" x14ac:dyDescent="0.25">
      <c r="D72" s="164"/>
      <c r="E72" s="163" t="s">
        <v>303</v>
      </c>
      <c r="F72" s="163" t="s">
        <v>77</v>
      </c>
      <c r="G72" s="164">
        <v>35</v>
      </c>
      <c r="H72" s="164" t="s">
        <v>955</v>
      </c>
      <c r="I72" s="201">
        <v>6.3</v>
      </c>
      <c r="J72" s="190"/>
      <c r="K72" s="163"/>
      <c r="L72" s="163"/>
      <c r="M72" s="163"/>
      <c r="N72" s="163"/>
      <c r="O72" s="163"/>
      <c r="P72" s="163"/>
      <c r="Q72" s="163"/>
      <c r="R72" s="224">
        <v>0.4309999942779541</v>
      </c>
      <c r="S72" s="224">
        <v>0.22300000488758087</v>
      </c>
      <c r="T72" s="224">
        <v>0.48527312278747559</v>
      </c>
      <c r="U72" s="224">
        <v>7.7027481321304565</v>
      </c>
      <c r="V72" s="224">
        <v>0.52999997138977051</v>
      </c>
      <c r="W72" s="224">
        <v>0.26600000262260437</v>
      </c>
      <c r="X72" s="224">
        <v>0.59300589561462402</v>
      </c>
      <c r="Y72" s="224">
        <v>9.4127921452597967</v>
      </c>
      <c r="Z72" s="224">
        <v>0.57300001382827759</v>
      </c>
      <c r="AA72" s="224">
        <v>0.28200000524520874</v>
      </c>
      <c r="AB72" s="224">
        <v>0.63863372802734375</v>
      </c>
      <c r="AC72" s="225">
        <v>10.137043302021329</v>
      </c>
      <c r="AD72" s="164">
        <v>6.3</v>
      </c>
      <c r="AE72" s="169">
        <v>6.3</v>
      </c>
      <c r="AF72" s="169">
        <v>6.3</v>
      </c>
      <c r="AG72" s="169">
        <v>6.3</v>
      </c>
      <c r="AH72" s="169">
        <v>6.3</v>
      </c>
      <c r="AJ72" s="186">
        <v>19</v>
      </c>
      <c r="AK72" s="186">
        <v>0.57300001382827759</v>
      </c>
      <c r="AL72" s="186">
        <v>0.28200000524520874</v>
      </c>
      <c r="AM72" s="186">
        <v>0.63863372802734375</v>
      </c>
      <c r="AN72" s="186">
        <v>10.137043302021329</v>
      </c>
    </row>
    <row r="73" spans="4:40" x14ac:dyDescent="0.25">
      <c r="D73" s="164"/>
      <c r="E73" s="163" t="s">
        <v>303</v>
      </c>
      <c r="F73" s="163" t="s">
        <v>646</v>
      </c>
      <c r="G73" s="164">
        <v>35</v>
      </c>
      <c r="H73" s="164" t="s">
        <v>954</v>
      </c>
      <c r="I73" s="201">
        <v>4</v>
      </c>
      <c r="J73" s="190"/>
      <c r="K73" s="163"/>
      <c r="L73" s="163"/>
      <c r="M73" s="163"/>
      <c r="N73" s="163"/>
      <c r="O73" s="163"/>
      <c r="P73" s="163"/>
      <c r="Q73" s="163"/>
      <c r="R73" s="224">
        <v>0</v>
      </c>
      <c r="S73" s="224">
        <v>0</v>
      </c>
      <c r="T73" s="224">
        <v>0</v>
      </c>
      <c r="U73" s="224">
        <v>0</v>
      </c>
      <c r="V73" s="224">
        <v>0</v>
      </c>
      <c r="W73" s="224">
        <v>0</v>
      </c>
      <c r="X73" s="224">
        <v>0</v>
      </c>
      <c r="Y73" s="224">
        <v>0</v>
      </c>
      <c r="Z73" s="224">
        <v>0</v>
      </c>
      <c r="AA73" s="224">
        <v>0</v>
      </c>
      <c r="AB73" s="224">
        <v>0</v>
      </c>
      <c r="AC73" s="225">
        <v>0</v>
      </c>
      <c r="AD73" s="164">
        <v>4</v>
      </c>
      <c r="AE73" s="169">
        <v>4</v>
      </c>
      <c r="AF73" s="169">
        <v>4</v>
      </c>
      <c r="AG73" s="169">
        <v>4</v>
      </c>
      <c r="AH73" s="169">
        <v>4</v>
      </c>
      <c r="AJ73" s="186">
        <v>3</v>
      </c>
      <c r="AK73" s="186">
        <v>0</v>
      </c>
      <c r="AL73" s="186">
        <v>0</v>
      </c>
      <c r="AM73" s="186">
        <v>0</v>
      </c>
      <c r="AN73" s="186">
        <v>0</v>
      </c>
    </row>
    <row r="74" spans="4:40" x14ac:dyDescent="0.25">
      <c r="D74" s="164"/>
      <c r="E74" s="163" t="s">
        <v>303</v>
      </c>
      <c r="F74" s="163" t="s">
        <v>646</v>
      </c>
      <c r="G74" s="164">
        <v>35</v>
      </c>
      <c r="H74" s="164" t="s">
        <v>955</v>
      </c>
      <c r="I74" s="201">
        <v>4</v>
      </c>
      <c r="J74" s="190"/>
      <c r="K74" s="163"/>
      <c r="L74" s="163"/>
      <c r="M74" s="163"/>
      <c r="N74" s="163"/>
      <c r="O74" s="163"/>
      <c r="P74" s="163"/>
      <c r="Q74" s="163"/>
      <c r="R74" s="224">
        <v>2.6630001068115234</v>
      </c>
      <c r="S74" s="224">
        <v>0.81099998950958252</v>
      </c>
      <c r="T74" s="224">
        <v>2.783754825592041</v>
      </c>
      <c r="U74" s="224">
        <v>69.5938720703125</v>
      </c>
      <c r="V74" s="224">
        <v>2.619999885559082</v>
      </c>
      <c r="W74" s="224">
        <v>0.79500001668930054</v>
      </c>
      <c r="X74" s="224">
        <v>2.7379598617553711</v>
      </c>
      <c r="Y74" s="224">
        <v>68.448997497558594</v>
      </c>
      <c r="Z74" s="224">
        <v>3.0150001049041748</v>
      </c>
      <c r="AA74" s="224">
        <v>0.92900002002716064</v>
      </c>
      <c r="AB74" s="224">
        <v>3.1548798084259033</v>
      </c>
      <c r="AC74" s="225">
        <v>78.871994018554688</v>
      </c>
      <c r="AD74" s="164">
        <v>4</v>
      </c>
      <c r="AE74" s="169">
        <v>4</v>
      </c>
      <c r="AF74" s="169">
        <v>4</v>
      </c>
      <c r="AG74" s="169">
        <v>4</v>
      </c>
      <c r="AH74" s="169">
        <v>4</v>
      </c>
      <c r="AJ74" s="186">
        <v>19</v>
      </c>
      <c r="AK74" s="186">
        <v>3.0150001049041748</v>
      </c>
      <c r="AL74" s="186">
        <v>0.92900002002716064</v>
      </c>
      <c r="AM74" s="186">
        <v>3.1548798084259033</v>
      </c>
      <c r="AN74" s="186">
        <v>78.871994018554688</v>
      </c>
    </row>
    <row r="75" spans="4:40" x14ac:dyDescent="0.25">
      <c r="D75" s="164"/>
      <c r="E75" s="163" t="s">
        <v>303</v>
      </c>
      <c r="F75" s="163" t="s">
        <v>383</v>
      </c>
      <c r="G75" s="164">
        <v>35</v>
      </c>
      <c r="H75" s="164" t="s">
        <v>954</v>
      </c>
      <c r="I75" s="201">
        <v>2.5</v>
      </c>
      <c r="J75" s="190"/>
      <c r="K75" s="163"/>
      <c r="L75" s="163"/>
      <c r="M75" s="163"/>
      <c r="N75" s="163"/>
      <c r="O75" s="163"/>
      <c r="P75" s="163"/>
      <c r="Q75" s="163"/>
      <c r="R75" s="224">
        <v>0</v>
      </c>
      <c r="S75" s="224">
        <v>0</v>
      </c>
      <c r="T75" s="224">
        <v>0</v>
      </c>
      <c r="U75" s="224">
        <v>0</v>
      </c>
      <c r="V75" s="224">
        <v>0</v>
      </c>
      <c r="W75" s="224">
        <v>0</v>
      </c>
      <c r="X75" s="224">
        <v>0</v>
      </c>
      <c r="Y75" s="224">
        <v>0</v>
      </c>
      <c r="Z75" s="224">
        <v>0</v>
      </c>
      <c r="AA75" s="224">
        <v>0</v>
      </c>
      <c r="AB75" s="224">
        <v>0</v>
      </c>
      <c r="AC75" s="225">
        <v>0</v>
      </c>
      <c r="AD75" s="164">
        <v>2.5</v>
      </c>
      <c r="AE75" s="169">
        <v>2.5</v>
      </c>
      <c r="AF75" s="169">
        <v>2.5</v>
      </c>
      <c r="AG75" s="169">
        <v>2.5</v>
      </c>
      <c r="AH75" s="169">
        <v>2.5</v>
      </c>
      <c r="AJ75" s="186">
        <v>3</v>
      </c>
      <c r="AK75" s="186">
        <v>0</v>
      </c>
      <c r="AL75" s="186">
        <v>0</v>
      </c>
      <c r="AM75" s="186">
        <v>0</v>
      </c>
      <c r="AN75" s="186">
        <v>0</v>
      </c>
    </row>
    <row r="76" spans="4:40" x14ac:dyDescent="0.25">
      <c r="D76" s="164"/>
      <c r="E76" s="163" t="s">
        <v>303</v>
      </c>
      <c r="F76" s="163" t="s">
        <v>383</v>
      </c>
      <c r="G76" s="164">
        <v>35</v>
      </c>
      <c r="H76" s="164" t="s">
        <v>955</v>
      </c>
      <c r="I76" s="201">
        <v>2.5</v>
      </c>
      <c r="J76" s="190"/>
      <c r="K76" s="163"/>
      <c r="L76" s="163"/>
      <c r="M76" s="163"/>
      <c r="N76" s="163"/>
      <c r="O76" s="163"/>
      <c r="P76" s="163"/>
      <c r="Q76" s="163"/>
      <c r="R76" s="224">
        <v>1.753000020980835</v>
      </c>
      <c r="S76" s="224">
        <v>0.43799999356269836</v>
      </c>
      <c r="T76" s="224">
        <v>1.8068904876708984</v>
      </c>
      <c r="U76" s="224">
        <v>72.275622558593753</v>
      </c>
      <c r="V76" s="224">
        <v>1.8329999446868896</v>
      </c>
      <c r="W76" s="224">
        <v>0.46299999952316284</v>
      </c>
      <c r="X76" s="224">
        <v>1.8905707597732544</v>
      </c>
      <c r="Y76" s="224">
        <v>75.622833251953125</v>
      </c>
      <c r="Z76" s="224">
        <v>1.9049999713897705</v>
      </c>
      <c r="AA76" s="224">
        <v>0.48399999737739563</v>
      </c>
      <c r="AB76" s="224">
        <v>1.9655230045318604</v>
      </c>
      <c r="AC76" s="225">
        <v>78.620922851562497</v>
      </c>
      <c r="AD76" s="164">
        <v>2.5</v>
      </c>
      <c r="AE76" s="169">
        <v>2.5</v>
      </c>
      <c r="AF76" s="169">
        <v>2.5</v>
      </c>
      <c r="AG76" s="169">
        <v>2.5</v>
      </c>
      <c r="AH76" s="169">
        <v>2.5</v>
      </c>
      <c r="AJ76" s="186">
        <v>19</v>
      </c>
      <c r="AK76" s="186">
        <v>1.9049999713897705</v>
      </c>
      <c r="AL76" s="186">
        <v>0.48399999737739563</v>
      </c>
      <c r="AM76" s="186">
        <v>1.9655230045318604</v>
      </c>
      <c r="AN76" s="186">
        <v>78.620922851562497</v>
      </c>
    </row>
    <row r="77" spans="4:40" x14ac:dyDescent="0.25">
      <c r="D77" s="164"/>
      <c r="E77" s="163" t="s">
        <v>303</v>
      </c>
      <c r="F77" s="163" t="s">
        <v>84</v>
      </c>
      <c r="G77" s="164">
        <v>35</v>
      </c>
      <c r="H77" s="164" t="s">
        <v>954</v>
      </c>
      <c r="I77" s="201">
        <v>10</v>
      </c>
      <c r="J77" s="190"/>
      <c r="K77" s="163"/>
      <c r="L77" s="163"/>
      <c r="M77" s="163"/>
      <c r="N77" s="163"/>
      <c r="O77" s="163"/>
      <c r="P77" s="163"/>
      <c r="Q77" s="163"/>
      <c r="R77" s="224">
        <v>2.1480000019073486</v>
      </c>
      <c r="S77" s="224">
        <v>0.89800000190734863</v>
      </c>
      <c r="T77" s="224">
        <v>2.328155517578125</v>
      </c>
      <c r="U77" s="224">
        <v>23.28155517578125</v>
      </c>
      <c r="V77" s="224">
        <v>3.2130000591278076</v>
      </c>
      <c r="W77" s="224">
        <v>1.1289999485015869</v>
      </c>
      <c r="X77" s="224">
        <v>3.4055850505828857</v>
      </c>
      <c r="Y77" s="224">
        <v>34.055850219726565</v>
      </c>
      <c r="Z77" s="224">
        <v>3.875</v>
      </c>
      <c r="AA77" s="224">
        <v>1.3159999847412109</v>
      </c>
      <c r="AB77" s="224">
        <v>4.0923686027526855</v>
      </c>
      <c r="AC77" s="225">
        <v>40.923684692382814</v>
      </c>
      <c r="AD77" s="164">
        <v>10</v>
      </c>
      <c r="AE77" s="169">
        <v>10</v>
      </c>
      <c r="AF77" s="169">
        <v>6.3</v>
      </c>
      <c r="AG77" s="169">
        <v>6.3</v>
      </c>
      <c r="AH77" s="169">
        <v>6.3</v>
      </c>
      <c r="AJ77" s="186">
        <v>19</v>
      </c>
      <c r="AK77" s="186">
        <v>3.875</v>
      </c>
      <c r="AL77" s="186">
        <v>1.3159999847412109</v>
      </c>
      <c r="AM77" s="186">
        <v>4.0923686027526855</v>
      </c>
      <c r="AN77" s="186">
        <v>40.923684692382814</v>
      </c>
    </row>
    <row r="78" spans="4:40" x14ac:dyDescent="0.25">
      <c r="D78" s="164"/>
      <c r="E78" s="163" t="s">
        <v>303</v>
      </c>
      <c r="F78" s="163" t="s">
        <v>84</v>
      </c>
      <c r="G78" s="164">
        <v>35</v>
      </c>
      <c r="H78" s="164" t="s">
        <v>955</v>
      </c>
      <c r="I78" s="201">
        <v>10</v>
      </c>
      <c r="J78" s="190"/>
      <c r="K78" s="163"/>
      <c r="L78" s="163"/>
      <c r="M78" s="163"/>
      <c r="N78" s="163"/>
      <c r="O78" s="163"/>
      <c r="P78" s="163"/>
      <c r="Q78" s="163"/>
      <c r="R78" s="224">
        <v>2.8020000457763672</v>
      </c>
      <c r="S78" s="224">
        <v>0.66399997472763062</v>
      </c>
      <c r="T78" s="224">
        <v>2.8796007633209229</v>
      </c>
      <c r="U78" s="224">
        <v>28.796008300781249</v>
      </c>
      <c r="V78" s="224">
        <v>2.9619998931884766</v>
      </c>
      <c r="W78" s="224">
        <v>1.093000054359436</v>
      </c>
      <c r="X78" s="224">
        <v>3.1572287082672119</v>
      </c>
      <c r="Y78" s="224">
        <v>31.572286987304686</v>
      </c>
      <c r="Z78" s="224">
        <v>3.8540000915527344</v>
      </c>
      <c r="AA78" s="224">
        <v>1.0520000457763672</v>
      </c>
      <c r="AB78" s="224">
        <v>3.9949994087219238</v>
      </c>
      <c r="AC78" s="225">
        <v>39.949993896484372</v>
      </c>
      <c r="AD78" s="164">
        <v>10</v>
      </c>
      <c r="AE78" s="169">
        <v>10</v>
      </c>
      <c r="AF78" s="169">
        <v>6.3</v>
      </c>
      <c r="AG78" s="169">
        <v>6.3</v>
      </c>
      <c r="AH78" s="169">
        <v>6.3</v>
      </c>
      <c r="AJ78" s="186">
        <v>19</v>
      </c>
      <c r="AK78" s="186">
        <v>3.8540000915527344</v>
      </c>
      <c r="AL78" s="186">
        <v>1.0520000457763672</v>
      </c>
      <c r="AM78" s="186">
        <v>3.9949994087219238</v>
      </c>
      <c r="AN78" s="186">
        <v>39.949993896484372</v>
      </c>
    </row>
    <row r="79" spans="4:40" x14ac:dyDescent="0.25">
      <c r="D79" s="164"/>
      <c r="E79" s="163" t="s">
        <v>303</v>
      </c>
      <c r="F79" s="163" t="s">
        <v>104</v>
      </c>
      <c r="G79" s="164">
        <v>35</v>
      </c>
      <c r="H79" s="164" t="s">
        <v>954</v>
      </c>
      <c r="I79" s="201">
        <v>1.8</v>
      </c>
      <c r="J79" s="190"/>
      <c r="K79" s="163"/>
      <c r="L79" s="163"/>
      <c r="M79" s="163"/>
      <c r="N79" s="163"/>
      <c r="O79" s="163"/>
      <c r="P79" s="163"/>
      <c r="Q79" s="163"/>
      <c r="R79" s="224">
        <v>0</v>
      </c>
      <c r="S79" s="224">
        <v>0</v>
      </c>
      <c r="T79" s="224">
        <v>0</v>
      </c>
      <c r="U79" s="224">
        <v>0</v>
      </c>
      <c r="V79" s="224">
        <v>0</v>
      </c>
      <c r="W79" s="224">
        <v>0</v>
      </c>
      <c r="X79" s="224">
        <v>0</v>
      </c>
      <c r="Y79" s="224">
        <v>0</v>
      </c>
      <c r="Z79" s="224">
        <v>0</v>
      </c>
      <c r="AA79" s="224">
        <v>0</v>
      </c>
      <c r="AB79" s="224">
        <v>0</v>
      </c>
      <c r="AC79" s="225">
        <v>0</v>
      </c>
      <c r="AD79" s="164">
        <v>1.8</v>
      </c>
      <c r="AE79" s="169">
        <v>1.8</v>
      </c>
      <c r="AF79" s="169">
        <v>1.8</v>
      </c>
      <c r="AG79" s="169">
        <v>1.8</v>
      </c>
      <c r="AH79" s="169">
        <v>1.8</v>
      </c>
      <c r="AJ79" s="186">
        <v>3</v>
      </c>
      <c r="AK79" s="186">
        <v>0</v>
      </c>
      <c r="AL79" s="186">
        <v>0</v>
      </c>
      <c r="AM79" s="186">
        <v>0</v>
      </c>
      <c r="AN79" s="186">
        <v>0</v>
      </c>
    </row>
    <row r="80" spans="4:40" x14ac:dyDescent="0.25">
      <c r="D80" s="164"/>
      <c r="E80" s="163" t="s">
        <v>303</v>
      </c>
      <c r="F80" s="163" t="s">
        <v>104</v>
      </c>
      <c r="G80" s="164">
        <v>35</v>
      </c>
      <c r="H80" s="164" t="s">
        <v>955</v>
      </c>
      <c r="I80" s="201">
        <v>1.6</v>
      </c>
      <c r="J80" s="190"/>
      <c r="K80" s="163"/>
      <c r="L80" s="163"/>
      <c r="M80" s="163"/>
      <c r="N80" s="163"/>
      <c r="O80" s="163"/>
      <c r="P80" s="163"/>
      <c r="Q80" s="163"/>
      <c r="R80" s="224">
        <v>0.53600001335144043</v>
      </c>
      <c r="S80" s="224">
        <v>0.1679999977350235</v>
      </c>
      <c r="T80" s="224">
        <v>0.56171166896820068</v>
      </c>
      <c r="U80" s="224">
        <v>35.106978416442871</v>
      </c>
      <c r="V80" s="224">
        <v>0.71200001239776611</v>
      </c>
      <c r="W80" s="224">
        <v>0.22400000691413879</v>
      </c>
      <c r="X80" s="224">
        <v>0.74640470743179321</v>
      </c>
      <c r="Y80" s="224">
        <v>46.650295257568359</v>
      </c>
      <c r="Z80" s="224">
        <v>0.67699998617172241</v>
      </c>
      <c r="AA80" s="224">
        <v>0.21299999952316284</v>
      </c>
      <c r="AB80" s="224">
        <v>0.70971685647964478</v>
      </c>
      <c r="AC80" s="225">
        <v>44.357304573059082</v>
      </c>
      <c r="AD80" s="164">
        <v>1.6</v>
      </c>
      <c r="AE80" s="169">
        <v>1.6</v>
      </c>
      <c r="AF80" s="169">
        <v>1.6</v>
      </c>
      <c r="AG80" s="169">
        <v>1.6</v>
      </c>
      <c r="AH80" s="169">
        <v>1.6</v>
      </c>
      <c r="AJ80" s="186">
        <v>9</v>
      </c>
      <c r="AK80" s="186">
        <v>0.71200001239776611</v>
      </c>
      <c r="AL80" s="186">
        <v>0.22400000691413879</v>
      </c>
      <c r="AM80" s="186">
        <v>0.74640470743179321</v>
      </c>
      <c r="AN80" s="186">
        <v>46.650295257568359</v>
      </c>
    </row>
    <row r="81" spans="4:40" x14ac:dyDescent="0.25">
      <c r="D81" s="164"/>
      <c r="E81" s="163" t="s">
        <v>303</v>
      </c>
      <c r="F81" s="163" t="s">
        <v>120</v>
      </c>
      <c r="G81" s="164">
        <v>35</v>
      </c>
      <c r="H81" s="164" t="s">
        <v>954</v>
      </c>
      <c r="I81" s="201">
        <v>2.5</v>
      </c>
      <c r="J81" s="190"/>
      <c r="K81" s="163"/>
      <c r="L81" s="163"/>
      <c r="M81" s="163"/>
      <c r="N81" s="163"/>
      <c r="O81" s="163"/>
      <c r="P81" s="163"/>
      <c r="Q81" s="163"/>
      <c r="R81" s="224">
        <v>1.0479999780654907</v>
      </c>
      <c r="S81" s="224">
        <v>0.41299998760223389</v>
      </c>
      <c r="T81" s="224">
        <v>1.126442551612854</v>
      </c>
      <c r="U81" s="224">
        <v>45.057702636718751</v>
      </c>
      <c r="V81" s="224">
        <v>1.4240000247955322</v>
      </c>
      <c r="W81" s="224">
        <v>0.56400001049041748</v>
      </c>
      <c r="X81" s="224">
        <v>1.5316239595413208</v>
      </c>
      <c r="Y81" s="224">
        <v>61.264959716796874</v>
      </c>
      <c r="Z81" s="224">
        <v>1.5069999694824219</v>
      </c>
      <c r="AA81" s="224">
        <v>0.60000002384185791</v>
      </c>
      <c r="AB81" s="224">
        <v>1.6220508813858032</v>
      </c>
      <c r="AC81" s="225">
        <v>64.882037353515628</v>
      </c>
      <c r="AD81" s="164">
        <v>2.5</v>
      </c>
      <c r="AE81" s="169">
        <v>2.5</v>
      </c>
      <c r="AF81" s="169">
        <v>2.5</v>
      </c>
      <c r="AG81" s="169">
        <v>2.5</v>
      </c>
      <c r="AH81" s="169">
        <v>2.5</v>
      </c>
      <c r="AJ81" s="186">
        <v>19</v>
      </c>
      <c r="AK81" s="186">
        <v>1.5069999694824219</v>
      </c>
      <c r="AL81" s="186">
        <v>0.60000002384185791</v>
      </c>
      <c r="AM81" s="186">
        <v>1.6220508813858032</v>
      </c>
      <c r="AN81" s="186">
        <v>64.882037353515628</v>
      </c>
    </row>
    <row r="82" spans="4:40" x14ac:dyDescent="0.25">
      <c r="D82" s="164"/>
      <c r="E82" s="163" t="s">
        <v>303</v>
      </c>
      <c r="F82" s="163" t="s">
        <v>120</v>
      </c>
      <c r="G82" s="164">
        <v>35</v>
      </c>
      <c r="H82" s="164" t="s">
        <v>955</v>
      </c>
      <c r="I82" s="201">
        <v>2.5</v>
      </c>
      <c r="J82" s="190"/>
      <c r="K82" s="163"/>
      <c r="L82" s="163"/>
      <c r="M82" s="163"/>
      <c r="N82" s="163"/>
      <c r="O82" s="163"/>
      <c r="P82" s="163"/>
      <c r="Q82" s="163"/>
      <c r="R82" s="224">
        <v>0</v>
      </c>
      <c r="S82" s="224">
        <v>0</v>
      </c>
      <c r="T82" s="224">
        <v>0</v>
      </c>
      <c r="U82" s="224">
        <v>0</v>
      </c>
      <c r="V82" s="224">
        <v>0</v>
      </c>
      <c r="W82" s="224">
        <v>0</v>
      </c>
      <c r="X82" s="224">
        <v>0</v>
      </c>
      <c r="Y82" s="224">
        <v>0</v>
      </c>
      <c r="Z82" s="224">
        <v>0</v>
      </c>
      <c r="AA82" s="224">
        <v>0</v>
      </c>
      <c r="AB82" s="224">
        <v>0</v>
      </c>
      <c r="AC82" s="225">
        <v>0</v>
      </c>
      <c r="AD82" s="164">
        <v>2.5</v>
      </c>
      <c r="AE82" s="169">
        <v>2.5</v>
      </c>
      <c r="AF82" s="169">
        <v>2.5</v>
      </c>
      <c r="AG82" s="169">
        <v>2.5</v>
      </c>
      <c r="AH82" s="169">
        <v>2.5</v>
      </c>
      <c r="AJ82" s="186">
        <v>3</v>
      </c>
      <c r="AK82" s="186">
        <v>0</v>
      </c>
      <c r="AL82" s="186">
        <v>0</v>
      </c>
      <c r="AM82" s="186">
        <v>0</v>
      </c>
      <c r="AN82" s="186">
        <v>0</v>
      </c>
    </row>
    <row r="83" spans="4:40" x14ac:dyDescent="0.25">
      <c r="D83" s="164"/>
      <c r="E83" s="163" t="s">
        <v>303</v>
      </c>
      <c r="F83" s="163" t="s">
        <v>125</v>
      </c>
      <c r="G83" s="164">
        <v>35</v>
      </c>
      <c r="H83" s="164" t="s">
        <v>954</v>
      </c>
      <c r="I83" s="201">
        <v>4</v>
      </c>
      <c r="J83" s="190"/>
      <c r="K83" s="163"/>
      <c r="L83" s="163"/>
      <c r="M83" s="163"/>
      <c r="N83" s="163"/>
      <c r="O83" s="163"/>
      <c r="P83" s="163"/>
      <c r="Q83" s="163"/>
      <c r="R83" s="224">
        <v>3.0409998893737793</v>
      </c>
      <c r="S83" s="224">
        <v>0.94499999284744263</v>
      </c>
      <c r="T83" s="224">
        <v>3.1844475269317627</v>
      </c>
      <c r="U83" s="224">
        <v>79.611190795898438</v>
      </c>
      <c r="V83" s="224">
        <v>3.619999885559082</v>
      </c>
      <c r="W83" s="224">
        <v>1.2239999771118164</v>
      </c>
      <c r="X83" s="224">
        <v>3.8213315010070801</v>
      </c>
      <c r="Y83" s="224">
        <v>95.533287048339844</v>
      </c>
      <c r="Z83" s="224">
        <v>3.7730000019073486</v>
      </c>
      <c r="AA83" s="224">
        <v>1.3940000534057617</v>
      </c>
      <c r="AB83" s="224">
        <v>4.0222835540771484</v>
      </c>
      <c r="AC83" s="225">
        <v>100.55709075927734</v>
      </c>
      <c r="AD83" s="164">
        <v>4</v>
      </c>
      <c r="AE83" s="169">
        <v>4</v>
      </c>
      <c r="AF83" s="169">
        <v>4</v>
      </c>
      <c r="AG83" s="169">
        <v>4</v>
      </c>
      <c r="AH83" s="169">
        <v>4</v>
      </c>
      <c r="AJ83" s="186">
        <v>19</v>
      </c>
      <c r="AK83" s="186">
        <v>3.7730000019073486</v>
      </c>
      <c r="AL83" s="186">
        <v>1.3940000534057617</v>
      </c>
      <c r="AM83" s="186">
        <v>4.0222835540771484</v>
      </c>
      <c r="AN83" s="186">
        <v>100.55709075927734</v>
      </c>
    </row>
    <row r="84" spans="4:40" x14ac:dyDescent="0.25">
      <c r="D84" s="164"/>
      <c r="E84" s="163" t="s">
        <v>303</v>
      </c>
      <c r="F84" s="163" t="s">
        <v>125</v>
      </c>
      <c r="G84" s="164">
        <v>35</v>
      </c>
      <c r="H84" s="164" t="s">
        <v>955</v>
      </c>
      <c r="I84" s="201">
        <v>4</v>
      </c>
      <c r="J84" s="190"/>
      <c r="K84" s="163"/>
      <c r="L84" s="163"/>
      <c r="M84" s="163"/>
      <c r="N84" s="163"/>
      <c r="O84" s="163"/>
      <c r="P84" s="163"/>
      <c r="Q84" s="163"/>
      <c r="R84" s="224">
        <v>0</v>
      </c>
      <c r="S84" s="224">
        <v>0</v>
      </c>
      <c r="T84" s="224">
        <v>0</v>
      </c>
      <c r="U84" s="224">
        <v>0</v>
      </c>
      <c r="V84" s="224">
        <v>0</v>
      </c>
      <c r="W84" s="224">
        <v>0</v>
      </c>
      <c r="X84" s="224">
        <v>0</v>
      </c>
      <c r="Y84" s="224">
        <v>0</v>
      </c>
      <c r="Z84" s="224">
        <v>0</v>
      </c>
      <c r="AA84" s="224">
        <v>0</v>
      </c>
      <c r="AB84" s="224">
        <v>0</v>
      </c>
      <c r="AC84" s="225">
        <v>0</v>
      </c>
      <c r="AD84" s="164">
        <v>4</v>
      </c>
      <c r="AE84" s="169">
        <v>4</v>
      </c>
      <c r="AF84" s="169">
        <v>4</v>
      </c>
      <c r="AG84" s="169">
        <v>4</v>
      </c>
      <c r="AH84" s="169">
        <v>4</v>
      </c>
      <c r="AJ84" s="186">
        <v>3</v>
      </c>
      <c r="AK84" s="186">
        <v>0</v>
      </c>
      <c r="AL84" s="186">
        <v>0</v>
      </c>
      <c r="AM84" s="186">
        <v>0</v>
      </c>
      <c r="AN84" s="186">
        <v>0</v>
      </c>
    </row>
    <row r="85" spans="4:40" x14ac:dyDescent="0.25">
      <c r="D85" s="164"/>
      <c r="E85" s="163" t="s">
        <v>303</v>
      </c>
      <c r="F85" s="163" t="s">
        <v>129</v>
      </c>
      <c r="G85" s="164">
        <v>35</v>
      </c>
      <c r="H85" s="164" t="s">
        <v>954</v>
      </c>
      <c r="I85" s="201">
        <v>4</v>
      </c>
      <c r="J85" s="190"/>
      <c r="K85" s="163"/>
      <c r="L85" s="163"/>
      <c r="M85" s="163"/>
      <c r="N85" s="163"/>
      <c r="O85" s="163"/>
      <c r="P85" s="163"/>
      <c r="Q85" s="163"/>
      <c r="R85" s="224">
        <v>0.99800002574920654</v>
      </c>
      <c r="S85" s="224">
        <v>0.414000004529953</v>
      </c>
      <c r="T85" s="224">
        <v>1.0804629325866699</v>
      </c>
      <c r="U85" s="224">
        <v>27.011573791503906</v>
      </c>
      <c r="V85" s="224">
        <v>1.0230000019073486</v>
      </c>
      <c r="W85" s="224">
        <v>0.41899999976158142</v>
      </c>
      <c r="X85" s="224">
        <v>1.105481743812561</v>
      </c>
      <c r="Y85" s="224">
        <v>27.637042999267578</v>
      </c>
      <c r="Z85" s="224">
        <v>1.4739999771118164</v>
      </c>
      <c r="AA85" s="224">
        <v>0.54400002956390381</v>
      </c>
      <c r="AB85" s="224">
        <v>1.5711816549301147</v>
      </c>
      <c r="AC85" s="225">
        <v>39.279541015625</v>
      </c>
      <c r="AD85" s="164">
        <v>4</v>
      </c>
      <c r="AE85" s="169">
        <v>4</v>
      </c>
      <c r="AF85" s="169">
        <v>4</v>
      </c>
      <c r="AG85" s="169">
        <v>4</v>
      </c>
      <c r="AH85" s="169">
        <v>4</v>
      </c>
      <c r="AJ85" s="186">
        <v>19</v>
      </c>
      <c r="AK85" s="186">
        <v>1.4739999771118164</v>
      </c>
      <c r="AL85" s="186">
        <v>0.54400002956390381</v>
      </c>
      <c r="AM85" s="186">
        <v>1.5711816549301147</v>
      </c>
      <c r="AN85" s="186">
        <v>39.279541015625</v>
      </c>
    </row>
    <row r="86" spans="4:40" x14ac:dyDescent="0.25">
      <c r="D86" s="164"/>
      <c r="E86" s="163" t="s">
        <v>303</v>
      </c>
      <c r="F86" s="163" t="s">
        <v>129</v>
      </c>
      <c r="G86" s="164">
        <v>35</v>
      </c>
      <c r="H86" s="164" t="s">
        <v>955</v>
      </c>
      <c r="I86" s="201">
        <v>4</v>
      </c>
      <c r="J86" s="190"/>
      <c r="K86" s="163"/>
      <c r="L86" s="163"/>
      <c r="M86" s="163"/>
      <c r="N86" s="163"/>
      <c r="O86" s="163"/>
      <c r="P86" s="163"/>
      <c r="Q86" s="163"/>
      <c r="R86" s="224">
        <v>0</v>
      </c>
      <c r="S86" s="224">
        <v>0</v>
      </c>
      <c r="T86" s="224">
        <v>0</v>
      </c>
      <c r="U86" s="224">
        <v>0</v>
      </c>
      <c r="V86" s="224">
        <v>0</v>
      </c>
      <c r="W86" s="224">
        <v>0</v>
      </c>
      <c r="X86" s="224">
        <v>0</v>
      </c>
      <c r="Y86" s="224">
        <v>0</v>
      </c>
      <c r="Z86" s="224">
        <v>0</v>
      </c>
      <c r="AA86" s="224">
        <v>0</v>
      </c>
      <c r="AB86" s="224">
        <v>0</v>
      </c>
      <c r="AC86" s="225">
        <v>0</v>
      </c>
      <c r="AD86" s="164">
        <v>4</v>
      </c>
      <c r="AE86" s="169">
        <v>4</v>
      </c>
      <c r="AF86" s="169">
        <v>4</v>
      </c>
      <c r="AG86" s="169">
        <v>4</v>
      </c>
      <c r="AH86" s="169">
        <v>4</v>
      </c>
      <c r="AJ86" s="186">
        <v>3</v>
      </c>
      <c r="AK86" s="186">
        <v>0</v>
      </c>
      <c r="AL86" s="186">
        <v>0</v>
      </c>
      <c r="AM86" s="186">
        <v>0</v>
      </c>
      <c r="AN86" s="186">
        <v>0</v>
      </c>
    </row>
    <row r="87" spans="4:40" x14ac:dyDescent="0.25">
      <c r="D87" s="164"/>
      <c r="E87" s="163" t="s">
        <v>303</v>
      </c>
      <c r="F87" s="163" t="s">
        <v>131</v>
      </c>
      <c r="G87" s="164">
        <v>35</v>
      </c>
      <c r="H87" s="164" t="s">
        <v>954</v>
      </c>
      <c r="I87" s="201">
        <v>4</v>
      </c>
      <c r="J87" s="190"/>
      <c r="K87" s="163"/>
      <c r="L87" s="163"/>
      <c r="M87" s="163"/>
      <c r="N87" s="163"/>
      <c r="O87" s="163"/>
      <c r="P87" s="163"/>
      <c r="Q87" s="163"/>
      <c r="R87" s="224">
        <v>0</v>
      </c>
      <c r="S87" s="224">
        <v>0</v>
      </c>
      <c r="T87" s="224">
        <v>0</v>
      </c>
      <c r="U87" s="224">
        <v>0</v>
      </c>
      <c r="V87" s="224">
        <v>0</v>
      </c>
      <c r="W87" s="224">
        <v>0</v>
      </c>
      <c r="X87" s="224">
        <v>0</v>
      </c>
      <c r="Y87" s="224">
        <v>0</v>
      </c>
      <c r="Z87" s="224">
        <v>0</v>
      </c>
      <c r="AA87" s="224">
        <v>0</v>
      </c>
      <c r="AB87" s="224">
        <v>0</v>
      </c>
      <c r="AC87" s="225">
        <v>0</v>
      </c>
      <c r="AD87" s="164">
        <v>4</v>
      </c>
      <c r="AE87" s="169">
        <v>4</v>
      </c>
      <c r="AF87" s="169">
        <v>4</v>
      </c>
      <c r="AG87" s="169">
        <v>4</v>
      </c>
      <c r="AH87" s="169">
        <v>4</v>
      </c>
      <c r="AJ87" s="186">
        <v>3</v>
      </c>
      <c r="AK87" s="186">
        <v>0</v>
      </c>
      <c r="AL87" s="186">
        <v>0</v>
      </c>
      <c r="AM87" s="186">
        <v>0</v>
      </c>
      <c r="AN87" s="186">
        <v>0</v>
      </c>
    </row>
    <row r="88" spans="4:40" x14ac:dyDescent="0.25">
      <c r="D88" s="164"/>
      <c r="E88" s="163" t="s">
        <v>303</v>
      </c>
      <c r="F88" s="163" t="s">
        <v>131</v>
      </c>
      <c r="G88" s="164">
        <v>35</v>
      </c>
      <c r="H88" s="164" t="s">
        <v>955</v>
      </c>
      <c r="I88" s="201">
        <v>4</v>
      </c>
      <c r="J88" s="190"/>
      <c r="K88" s="163"/>
      <c r="L88" s="163"/>
      <c r="M88" s="163"/>
      <c r="N88" s="163"/>
      <c r="O88" s="163"/>
      <c r="P88" s="163"/>
      <c r="Q88" s="163"/>
      <c r="R88" s="224">
        <v>0.31400001049041748</v>
      </c>
      <c r="S88" s="224">
        <v>0.15600000321865082</v>
      </c>
      <c r="T88" s="224">
        <v>0.35061660408973694</v>
      </c>
      <c r="U88" s="224">
        <v>8.7654151916503906</v>
      </c>
      <c r="V88" s="224">
        <v>0.55099999904632568</v>
      </c>
      <c r="W88" s="224">
        <v>0.25299999117851257</v>
      </c>
      <c r="X88" s="224">
        <v>0.60630851984024048</v>
      </c>
      <c r="Y88" s="224">
        <v>15.157712936401367</v>
      </c>
      <c r="Z88" s="224">
        <v>0.61500000953674316</v>
      </c>
      <c r="AA88" s="224">
        <v>0.27399998903274536</v>
      </c>
      <c r="AB88" s="224">
        <v>0.67327630519866943</v>
      </c>
      <c r="AC88" s="225">
        <v>16.831907272338867</v>
      </c>
      <c r="AD88" s="164">
        <v>4</v>
      </c>
      <c r="AE88" s="169">
        <v>4</v>
      </c>
      <c r="AF88" s="169">
        <v>4</v>
      </c>
      <c r="AG88" s="169">
        <v>4</v>
      </c>
      <c r="AH88" s="169">
        <v>4</v>
      </c>
      <c r="AJ88" s="186">
        <v>19</v>
      </c>
      <c r="AK88" s="186">
        <v>0.61500000953674316</v>
      </c>
      <c r="AL88" s="186">
        <v>0.27399998903274536</v>
      </c>
      <c r="AM88" s="186">
        <v>0.67327630519866943</v>
      </c>
      <c r="AN88" s="186">
        <v>16.831907272338867</v>
      </c>
    </row>
    <row r="89" spans="4:40" x14ac:dyDescent="0.25">
      <c r="D89" s="164"/>
      <c r="E89" s="163" t="s">
        <v>303</v>
      </c>
      <c r="F89" s="163" t="s">
        <v>138</v>
      </c>
      <c r="G89" s="164">
        <v>35</v>
      </c>
      <c r="H89" s="164" t="s">
        <v>954</v>
      </c>
      <c r="I89" s="201">
        <v>4</v>
      </c>
      <c r="J89" s="190"/>
      <c r="K89" s="163"/>
      <c r="L89" s="163"/>
      <c r="M89" s="163"/>
      <c r="N89" s="163"/>
      <c r="O89" s="163"/>
      <c r="P89" s="163"/>
      <c r="Q89" s="163"/>
      <c r="R89" s="224">
        <v>0.53200000524520874</v>
      </c>
      <c r="S89" s="224">
        <v>0.11900000274181366</v>
      </c>
      <c r="T89" s="224">
        <v>0.54514676332473755</v>
      </c>
      <c r="U89" s="224">
        <v>13.628668785095215</v>
      </c>
      <c r="V89" s="224">
        <v>0.62099999189376831</v>
      </c>
      <c r="W89" s="224">
        <v>0.13099999725818634</v>
      </c>
      <c r="X89" s="224">
        <v>0.63466686010360718</v>
      </c>
      <c r="Y89" s="224">
        <v>15.866671562194824</v>
      </c>
      <c r="Z89" s="224">
        <v>0.65700000524520874</v>
      </c>
      <c r="AA89" s="224">
        <v>0.13500000536441803</v>
      </c>
      <c r="AB89" s="224">
        <v>0.670726478099823</v>
      </c>
      <c r="AC89" s="225">
        <v>16.768161773681641</v>
      </c>
      <c r="AD89" s="164">
        <v>4</v>
      </c>
      <c r="AE89" s="169">
        <v>4</v>
      </c>
      <c r="AF89" s="169">
        <v>4</v>
      </c>
      <c r="AG89" s="169">
        <v>4</v>
      </c>
      <c r="AH89" s="169">
        <v>4</v>
      </c>
      <c r="AJ89" s="186">
        <v>19</v>
      </c>
      <c r="AK89" s="186">
        <v>0.65700000524520874</v>
      </c>
      <c r="AL89" s="186">
        <v>0.13500000536441803</v>
      </c>
      <c r="AM89" s="186">
        <v>0.670726478099823</v>
      </c>
      <c r="AN89" s="186">
        <v>16.768161773681641</v>
      </c>
    </row>
    <row r="90" spans="4:40" x14ac:dyDescent="0.25">
      <c r="D90" s="164"/>
      <c r="E90" s="163" t="s">
        <v>303</v>
      </c>
      <c r="F90" s="163" t="s">
        <v>138</v>
      </c>
      <c r="G90" s="164">
        <v>35</v>
      </c>
      <c r="H90" s="164" t="s">
        <v>955</v>
      </c>
      <c r="I90" s="201">
        <v>1.8</v>
      </c>
      <c r="J90" s="190"/>
      <c r="K90" s="163"/>
      <c r="L90" s="163"/>
      <c r="M90" s="163"/>
      <c r="N90" s="163"/>
      <c r="O90" s="163"/>
      <c r="P90" s="163"/>
      <c r="Q90" s="163"/>
      <c r="R90" s="224">
        <v>0</v>
      </c>
      <c r="S90" s="224">
        <v>0</v>
      </c>
      <c r="T90" s="224">
        <v>0</v>
      </c>
      <c r="U90" s="224">
        <v>0</v>
      </c>
      <c r="V90" s="224">
        <v>0</v>
      </c>
      <c r="W90" s="224">
        <v>0</v>
      </c>
      <c r="X90" s="224">
        <v>0</v>
      </c>
      <c r="Y90" s="224">
        <v>0</v>
      </c>
      <c r="Z90" s="224">
        <v>0</v>
      </c>
      <c r="AA90" s="224">
        <v>0</v>
      </c>
      <c r="AB90" s="224">
        <v>0</v>
      </c>
      <c r="AC90" s="225">
        <v>0</v>
      </c>
      <c r="AD90" s="164">
        <v>1.8</v>
      </c>
      <c r="AE90" s="169">
        <v>1.8</v>
      </c>
      <c r="AF90" s="169">
        <v>1.8</v>
      </c>
      <c r="AG90" s="169">
        <v>1.8</v>
      </c>
      <c r="AH90" s="169">
        <v>1.8</v>
      </c>
      <c r="AJ90" s="186">
        <v>3</v>
      </c>
      <c r="AK90" s="186">
        <v>0</v>
      </c>
      <c r="AL90" s="186">
        <v>0</v>
      </c>
      <c r="AM90" s="186">
        <v>0</v>
      </c>
      <c r="AN90" s="186">
        <v>0</v>
      </c>
    </row>
    <row r="91" spans="4:40" x14ac:dyDescent="0.25">
      <c r="D91" s="164"/>
      <c r="E91" s="163" t="s">
        <v>303</v>
      </c>
      <c r="F91" s="163" t="s">
        <v>144</v>
      </c>
      <c r="G91" s="164">
        <v>35</v>
      </c>
      <c r="H91" s="164" t="s">
        <v>954</v>
      </c>
      <c r="I91" s="201">
        <v>4</v>
      </c>
      <c r="J91" s="190"/>
      <c r="K91" s="163"/>
      <c r="L91" s="163"/>
      <c r="M91" s="163"/>
      <c r="N91" s="163"/>
      <c r="O91" s="163"/>
      <c r="P91" s="163"/>
      <c r="Q91" s="163"/>
      <c r="R91" s="224">
        <v>0</v>
      </c>
      <c r="S91" s="224">
        <v>0</v>
      </c>
      <c r="T91" s="224">
        <v>0</v>
      </c>
      <c r="U91" s="224">
        <v>0</v>
      </c>
      <c r="V91" s="224">
        <v>0</v>
      </c>
      <c r="W91" s="224">
        <v>0</v>
      </c>
      <c r="X91" s="224">
        <v>0</v>
      </c>
      <c r="Y91" s="224">
        <v>0</v>
      </c>
      <c r="Z91" s="224">
        <v>0</v>
      </c>
      <c r="AA91" s="224">
        <v>0</v>
      </c>
      <c r="AB91" s="224">
        <v>0</v>
      </c>
      <c r="AC91" s="225">
        <v>0</v>
      </c>
      <c r="AD91" s="164">
        <v>4</v>
      </c>
      <c r="AE91" s="169">
        <v>4</v>
      </c>
      <c r="AF91" s="169">
        <v>4</v>
      </c>
      <c r="AG91" s="169">
        <v>4</v>
      </c>
      <c r="AH91" s="169">
        <v>4</v>
      </c>
      <c r="AJ91" s="186">
        <v>3</v>
      </c>
      <c r="AK91" s="186">
        <v>0</v>
      </c>
      <c r="AL91" s="186">
        <v>0</v>
      </c>
      <c r="AM91" s="186">
        <v>0</v>
      </c>
      <c r="AN91" s="186">
        <v>0</v>
      </c>
    </row>
    <row r="92" spans="4:40" x14ac:dyDescent="0.25">
      <c r="D92" s="164"/>
      <c r="E92" s="163" t="s">
        <v>303</v>
      </c>
      <c r="F92" s="163" t="s">
        <v>144</v>
      </c>
      <c r="G92" s="164">
        <v>35</v>
      </c>
      <c r="H92" s="164" t="s">
        <v>955</v>
      </c>
      <c r="I92" s="201">
        <v>4</v>
      </c>
      <c r="J92" s="190"/>
      <c r="K92" s="163"/>
      <c r="L92" s="163"/>
      <c r="M92" s="163"/>
      <c r="N92" s="163"/>
      <c r="O92" s="163"/>
      <c r="P92" s="163"/>
      <c r="Q92" s="163"/>
      <c r="R92" s="224">
        <v>0.11500000208616257</v>
      </c>
      <c r="S92" s="224">
        <v>7.5999997556209564E-2</v>
      </c>
      <c r="T92" s="224">
        <v>0.13784411549568176</v>
      </c>
      <c r="U92" s="224">
        <v>3.4461028575897217</v>
      </c>
      <c r="V92" s="224">
        <v>0.16500000655651093</v>
      </c>
      <c r="W92" s="224">
        <v>8.6999997496604919E-2</v>
      </c>
      <c r="X92" s="224">
        <v>0.18653149902820587</v>
      </c>
      <c r="Y92" s="224">
        <v>4.6632876396179199</v>
      </c>
      <c r="Z92" s="224">
        <v>0.15099999308586121</v>
      </c>
      <c r="AA92" s="224">
        <v>8.1000000238418579E-2</v>
      </c>
      <c r="AB92" s="224">
        <v>0.17135342955589294</v>
      </c>
      <c r="AC92" s="225">
        <v>4.2838358879089355</v>
      </c>
      <c r="AD92" s="164">
        <v>4</v>
      </c>
      <c r="AE92" s="169">
        <v>4</v>
      </c>
      <c r="AF92" s="169">
        <v>4</v>
      </c>
      <c r="AG92" s="169">
        <v>4</v>
      </c>
      <c r="AH92" s="169">
        <v>4</v>
      </c>
      <c r="AJ92" s="186">
        <v>9</v>
      </c>
      <c r="AK92" s="186">
        <v>0.16500000655651093</v>
      </c>
      <c r="AL92" s="186">
        <v>8.6999997496604919E-2</v>
      </c>
      <c r="AM92" s="186">
        <v>0.18653149902820587</v>
      </c>
      <c r="AN92" s="186">
        <v>4.6632876396179199</v>
      </c>
    </row>
    <row r="93" spans="4:40" x14ac:dyDescent="0.25">
      <c r="D93" s="164"/>
      <c r="E93" s="163" t="s">
        <v>303</v>
      </c>
      <c r="F93" s="163" t="s">
        <v>150</v>
      </c>
      <c r="G93" s="164">
        <v>35</v>
      </c>
      <c r="H93" s="164" t="s">
        <v>954</v>
      </c>
      <c r="I93" s="201">
        <v>6.3</v>
      </c>
      <c r="J93" s="190"/>
      <c r="K93" s="163"/>
      <c r="L93" s="163"/>
      <c r="M93" s="163"/>
      <c r="N93" s="163"/>
      <c r="O93" s="163"/>
      <c r="P93" s="163"/>
      <c r="Q93" s="163"/>
      <c r="R93" s="224">
        <v>2.375</v>
      </c>
      <c r="S93" s="224">
        <v>0.87599998712539673</v>
      </c>
      <c r="T93" s="224">
        <v>2.5314030647277832</v>
      </c>
      <c r="U93" s="224">
        <v>40.181000724671378</v>
      </c>
      <c r="V93" s="224">
        <v>3.2149999141693115</v>
      </c>
      <c r="W93" s="224">
        <v>1.1699999570846558</v>
      </c>
      <c r="X93" s="224">
        <v>3.4212751388549805</v>
      </c>
      <c r="Y93" s="224">
        <v>54.305952768477184</v>
      </c>
      <c r="Z93" s="224">
        <v>3.5769999027252197</v>
      </c>
      <c r="AA93" s="224">
        <v>1.2730000019073486</v>
      </c>
      <c r="AB93" s="224">
        <v>3.796769380569458</v>
      </c>
      <c r="AC93" s="225">
        <v>60.266181098090279</v>
      </c>
      <c r="AD93" s="164">
        <v>6.3</v>
      </c>
      <c r="AE93" s="169">
        <v>6.3</v>
      </c>
      <c r="AF93" s="169">
        <v>6.3</v>
      </c>
      <c r="AG93" s="169">
        <v>6.3</v>
      </c>
      <c r="AH93" s="169">
        <v>6.3</v>
      </c>
      <c r="AJ93" s="186">
        <v>19</v>
      </c>
      <c r="AK93" s="186">
        <v>3.5769999027252197</v>
      </c>
      <c r="AL93" s="186">
        <v>1.2730000019073486</v>
      </c>
      <c r="AM93" s="186">
        <v>3.796769380569458</v>
      </c>
      <c r="AN93" s="186">
        <v>60.266181098090279</v>
      </c>
    </row>
    <row r="94" spans="4:40" x14ac:dyDescent="0.25">
      <c r="D94" s="164"/>
      <c r="E94" s="163" t="s">
        <v>303</v>
      </c>
      <c r="F94" s="163" t="s">
        <v>150</v>
      </c>
      <c r="G94" s="164">
        <v>35</v>
      </c>
      <c r="H94" s="164" t="s">
        <v>955</v>
      </c>
      <c r="I94" s="201">
        <v>6.3</v>
      </c>
      <c r="J94" s="190"/>
      <c r="K94" s="163"/>
      <c r="L94" s="163"/>
      <c r="M94" s="163"/>
      <c r="N94" s="163"/>
      <c r="O94" s="163"/>
      <c r="P94" s="163"/>
      <c r="Q94" s="163"/>
      <c r="R94" s="224">
        <v>0</v>
      </c>
      <c r="S94" s="224">
        <v>0</v>
      </c>
      <c r="T94" s="224">
        <v>0</v>
      </c>
      <c r="U94" s="224">
        <v>0</v>
      </c>
      <c r="V94" s="224">
        <v>0</v>
      </c>
      <c r="W94" s="224">
        <v>0</v>
      </c>
      <c r="X94" s="224">
        <v>0</v>
      </c>
      <c r="Y94" s="224">
        <v>0</v>
      </c>
      <c r="Z94" s="224">
        <v>0</v>
      </c>
      <c r="AA94" s="224">
        <v>0</v>
      </c>
      <c r="AB94" s="224">
        <v>0</v>
      </c>
      <c r="AC94" s="225">
        <v>0</v>
      </c>
      <c r="AD94" s="164">
        <v>6.3</v>
      </c>
      <c r="AE94" s="169">
        <v>6.3</v>
      </c>
      <c r="AF94" s="169">
        <v>6.3</v>
      </c>
      <c r="AG94" s="169">
        <v>6.3</v>
      </c>
      <c r="AH94" s="169">
        <v>6.3</v>
      </c>
      <c r="AJ94" s="186">
        <v>3</v>
      </c>
      <c r="AK94" s="186">
        <v>0</v>
      </c>
      <c r="AL94" s="186">
        <v>0</v>
      </c>
      <c r="AM94" s="186">
        <v>0</v>
      </c>
      <c r="AN94" s="186">
        <v>0</v>
      </c>
    </row>
    <row r="95" spans="4:40" x14ac:dyDescent="0.25">
      <c r="D95" s="164"/>
      <c r="E95" s="163" t="s">
        <v>303</v>
      </c>
      <c r="F95" s="163" t="s">
        <v>153</v>
      </c>
      <c r="G95" s="164">
        <v>35</v>
      </c>
      <c r="H95" s="164" t="s">
        <v>954</v>
      </c>
      <c r="I95" s="201">
        <v>4</v>
      </c>
      <c r="J95" s="190"/>
      <c r="K95" s="163"/>
      <c r="L95" s="163"/>
      <c r="M95" s="163"/>
      <c r="N95" s="163"/>
      <c r="O95" s="163"/>
      <c r="P95" s="163"/>
      <c r="Q95" s="163"/>
      <c r="R95" s="224">
        <v>0.3449999988079071</v>
      </c>
      <c r="S95" s="224">
        <v>0.15899999439716339</v>
      </c>
      <c r="T95" s="224">
        <v>0.37987628579139709</v>
      </c>
      <c r="U95" s="224">
        <v>9.4969072341918945</v>
      </c>
      <c r="V95" s="224">
        <v>0.59299999475479126</v>
      </c>
      <c r="W95" s="224">
        <v>0.24500000476837158</v>
      </c>
      <c r="X95" s="224">
        <v>0.64161825180053711</v>
      </c>
      <c r="Y95" s="224">
        <v>16.040456771850586</v>
      </c>
      <c r="Z95" s="224">
        <v>0.5429999828338623</v>
      </c>
      <c r="AA95" s="224">
        <v>0.22699999809265137</v>
      </c>
      <c r="AB95" s="224">
        <v>0.58853882551193237</v>
      </c>
      <c r="AC95" s="225">
        <v>14.713470458984375</v>
      </c>
      <c r="AD95" s="164">
        <v>4</v>
      </c>
      <c r="AE95" s="169">
        <v>4</v>
      </c>
      <c r="AF95" s="169">
        <v>4</v>
      </c>
      <c r="AG95" s="169">
        <v>4</v>
      </c>
      <c r="AH95" s="169">
        <v>4</v>
      </c>
      <c r="AJ95" s="186">
        <v>9</v>
      </c>
      <c r="AK95" s="186">
        <v>0.59299999475479126</v>
      </c>
      <c r="AL95" s="186">
        <v>0.24500000476837158</v>
      </c>
      <c r="AM95" s="186">
        <v>0.64161825180053711</v>
      </c>
      <c r="AN95" s="186">
        <v>16.040456771850586</v>
      </c>
    </row>
    <row r="96" spans="4:40" x14ac:dyDescent="0.25">
      <c r="D96" s="164"/>
      <c r="E96" s="163" t="s">
        <v>303</v>
      </c>
      <c r="F96" s="163" t="s">
        <v>153</v>
      </c>
      <c r="G96" s="164">
        <v>35</v>
      </c>
      <c r="H96" s="164" t="s">
        <v>955</v>
      </c>
      <c r="I96" s="201">
        <v>4</v>
      </c>
      <c r="J96" s="190"/>
      <c r="K96" s="163"/>
      <c r="L96" s="163"/>
      <c r="M96" s="163"/>
      <c r="N96" s="163"/>
      <c r="O96" s="163"/>
      <c r="P96" s="163"/>
      <c r="Q96" s="163"/>
      <c r="R96" s="224">
        <v>0</v>
      </c>
      <c r="S96" s="224">
        <v>0</v>
      </c>
      <c r="T96" s="224">
        <v>0</v>
      </c>
      <c r="U96" s="224">
        <v>0</v>
      </c>
      <c r="V96" s="224">
        <v>0</v>
      </c>
      <c r="W96" s="224">
        <v>0</v>
      </c>
      <c r="X96" s="224">
        <v>0</v>
      </c>
      <c r="Y96" s="224">
        <v>0</v>
      </c>
      <c r="Z96" s="224">
        <v>0</v>
      </c>
      <c r="AA96" s="224">
        <v>0</v>
      </c>
      <c r="AB96" s="224">
        <v>0</v>
      </c>
      <c r="AC96" s="225">
        <v>0</v>
      </c>
      <c r="AD96" s="164">
        <v>4</v>
      </c>
      <c r="AE96" s="169">
        <v>4</v>
      </c>
      <c r="AF96" s="169">
        <v>4</v>
      </c>
      <c r="AG96" s="169">
        <v>4</v>
      </c>
      <c r="AH96" s="169">
        <v>4</v>
      </c>
      <c r="AJ96" s="186">
        <v>3</v>
      </c>
      <c r="AK96" s="186">
        <v>0</v>
      </c>
      <c r="AL96" s="186">
        <v>0</v>
      </c>
      <c r="AM96" s="186">
        <v>0</v>
      </c>
      <c r="AN96" s="186">
        <v>0</v>
      </c>
    </row>
    <row r="97" spans="4:40" x14ac:dyDescent="0.25">
      <c r="D97" s="164"/>
      <c r="E97" s="163" t="s">
        <v>303</v>
      </c>
      <c r="F97" s="163" t="s">
        <v>156</v>
      </c>
      <c r="G97" s="164">
        <v>35</v>
      </c>
      <c r="H97" s="164" t="s">
        <v>954</v>
      </c>
      <c r="I97" s="201">
        <v>4</v>
      </c>
      <c r="J97" s="190"/>
      <c r="K97" s="163"/>
      <c r="L97" s="163"/>
      <c r="M97" s="163"/>
      <c r="N97" s="163"/>
      <c r="O97" s="163"/>
      <c r="P97" s="163"/>
      <c r="Q97" s="163"/>
      <c r="R97" s="224">
        <v>0.14699999988079071</v>
      </c>
      <c r="S97" s="224">
        <v>7.9000003635883331E-2</v>
      </c>
      <c r="T97" s="224">
        <v>0.1668832004070282</v>
      </c>
      <c r="U97" s="224">
        <v>4.1720800399780273</v>
      </c>
      <c r="V97" s="224">
        <v>0.3059999942779541</v>
      </c>
      <c r="W97" s="224">
        <v>0.11900000274181366</v>
      </c>
      <c r="X97" s="224">
        <v>0.32832452654838562</v>
      </c>
      <c r="Y97" s="224">
        <v>8.2081127166748047</v>
      </c>
      <c r="Z97" s="224">
        <v>0.23600000143051147</v>
      </c>
      <c r="AA97" s="224">
        <v>0.10000000149011612</v>
      </c>
      <c r="AB97" s="224">
        <v>0.25631231069564819</v>
      </c>
      <c r="AC97" s="225">
        <v>6.4078078269958496</v>
      </c>
      <c r="AD97" s="164">
        <v>4</v>
      </c>
      <c r="AE97" s="169">
        <v>4</v>
      </c>
      <c r="AF97" s="169">
        <v>4</v>
      </c>
      <c r="AG97" s="169">
        <v>4</v>
      </c>
      <c r="AH97" s="169">
        <v>4</v>
      </c>
      <c r="AJ97" s="186">
        <v>9</v>
      </c>
      <c r="AK97" s="186">
        <v>0.3059999942779541</v>
      </c>
      <c r="AL97" s="186">
        <v>0.11900000274181366</v>
      </c>
      <c r="AM97" s="186">
        <v>0.32832452654838562</v>
      </c>
      <c r="AN97" s="186">
        <v>8.2081127166748047</v>
      </c>
    </row>
    <row r="98" spans="4:40" x14ac:dyDescent="0.25">
      <c r="D98" s="164"/>
      <c r="E98" s="163" t="s">
        <v>303</v>
      </c>
      <c r="F98" s="163" t="s">
        <v>156</v>
      </c>
      <c r="G98" s="164">
        <v>35</v>
      </c>
      <c r="H98" s="164" t="s">
        <v>955</v>
      </c>
      <c r="I98" s="201">
        <v>4</v>
      </c>
      <c r="J98" s="190"/>
      <c r="K98" s="163"/>
      <c r="L98" s="163"/>
      <c r="M98" s="163"/>
      <c r="N98" s="163"/>
      <c r="O98" s="163"/>
      <c r="P98" s="163"/>
      <c r="Q98" s="163"/>
      <c r="R98" s="224">
        <v>0</v>
      </c>
      <c r="S98" s="224">
        <v>0</v>
      </c>
      <c r="T98" s="224">
        <v>0</v>
      </c>
      <c r="U98" s="224">
        <v>0</v>
      </c>
      <c r="V98" s="224">
        <v>0</v>
      </c>
      <c r="W98" s="224">
        <v>0</v>
      </c>
      <c r="X98" s="224">
        <v>0</v>
      </c>
      <c r="Y98" s="224">
        <v>0</v>
      </c>
      <c r="Z98" s="224">
        <v>0</v>
      </c>
      <c r="AA98" s="224">
        <v>0</v>
      </c>
      <c r="AB98" s="224">
        <v>0</v>
      </c>
      <c r="AC98" s="225">
        <v>0</v>
      </c>
      <c r="AD98" s="164">
        <v>4</v>
      </c>
      <c r="AE98" s="169">
        <v>4</v>
      </c>
      <c r="AF98" s="169">
        <v>4</v>
      </c>
      <c r="AG98" s="169">
        <v>4</v>
      </c>
      <c r="AH98" s="169">
        <v>4</v>
      </c>
      <c r="AJ98" s="186">
        <v>3</v>
      </c>
      <c r="AK98" s="186">
        <v>0</v>
      </c>
      <c r="AL98" s="186">
        <v>0</v>
      </c>
      <c r="AM98" s="186">
        <v>0</v>
      </c>
      <c r="AN98" s="186">
        <v>0</v>
      </c>
    </row>
    <row r="99" spans="4:40" x14ac:dyDescent="0.25">
      <c r="D99" s="164"/>
      <c r="E99" s="163" t="s">
        <v>303</v>
      </c>
      <c r="F99" s="163" t="s">
        <v>159</v>
      </c>
      <c r="G99" s="164">
        <v>35</v>
      </c>
      <c r="H99" s="164" t="s">
        <v>954</v>
      </c>
      <c r="I99" s="201">
        <v>2.5</v>
      </c>
      <c r="J99" s="190"/>
      <c r="K99" s="163"/>
      <c r="L99" s="163"/>
      <c r="M99" s="163"/>
      <c r="N99" s="163"/>
      <c r="O99" s="163"/>
      <c r="P99" s="163"/>
      <c r="Q99" s="163"/>
      <c r="R99" s="224">
        <v>0</v>
      </c>
      <c r="S99" s="224">
        <v>0</v>
      </c>
      <c r="T99" s="224">
        <v>0</v>
      </c>
      <c r="U99" s="224">
        <v>0</v>
      </c>
      <c r="V99" s="224">
        <v>0</v>
      </c>
      <c r="W99" s="224">
        <v>0</v>
      </c>
      <c r="X99" s="224">
        <v>0</v>
      </c>
      <c r="Y99" s="224">
        <v>0</v>
      </c>
      <c r="Z99" s="224">
        <v>0</v>
      </c>
      <c r="AA99" s="224">
        <v>0</v>
      </c>
      <c r="AB99" s="224">
        <v>0</v>
      </c>
      <c r="AC99" s="225">
        <v>0</v>
      </c>
      <c r="AD99" s="164">
        <v>2.5</v>
      </c>
      <c r="AE99" s="169">
        <v>2.5</v>
      </c>
      <c r="AF99" s="169">
        <v>2.5</v>
      </c>
      <c r="AG99" s="169">
        <v>2.5</v>
      </c>
      <c r="AH99" s="169">
        <v>2.5</v>
      </c>
      <c r="AJ99" s="186">
        <v>3</v>
      </c>
      <c r="AK99" s="186">
        <v>0</v>
      </c>
      <c r="AL99" s="186">
        <v>0</v>
      </c>
      <c r="AM99" s="186">
        <v>0</v>
      </c>
      <c r="AN99" s="186">
        <v>0</v>
      </c>
    </row>
    <row r="100" spans="4:40" x14ac:dyDescent="0.25">
      <c r="D100" s="164"/>
      <c r="E100" s="163" t="s">
        <v>303</v>
      </c>
      <c r="F100" s="163" t="s">
        <v>159</v>
      </c>
      <c r="G100" s="164">
        <v>35</v>
      </c>
      <c r="H100" s="164" t="s">
        <v>955</v>
      </c>
      <c r="I100" s="201">
        <v>2.5</v>
      </c>
      <c r="J100" s="190"/>
      <c r="K100" s="163"/>
      <c r="L100" s="163"/>
      <c r="M100" s="163"/>
      <c r="N100" s="163"/>
      <c r="O100" s="163"/>
      <c r="P100" s="163"/>
      <c r="Q100" s="163"/>
      <c r="R100" s="224">
        <v>0.65100002288818359</v>
      </c>
      <c r="S100" s="224">
        <v>0.24099999666213989</v>
      </c>
      <c r="T100" s="224">
        <v>0.69417721033096313</v>
      </c>
      <c r="U100" s="224">
        <v>27.76708984375</v>
      </c>
      <c r="V100" s="224">
        <v>0.87199997901916504</v>
      </c>
      <c r="W100" s="224">
        <v>0.3059999942779541</v>
      </c>
      <c r="X100" s="224">
        <v>0.92413198947906494</v>
      </c>
      <c r="Y100" s="224">
        <v>36.965280151367189</v>
      </c>
      <c r="Z100" s="224">
        <v>0.95499998331069946</v>
      </c>
      <c r="AA100" s="224">
        <v>0.34799998998641968</v>
      </c>
      <c r="AB100" s="224">
        <v>1.0164295434951782</v>
      </c>
      <c r="AC100" s="225">
        <v>40.657180786132813</v>
      </c>
      <c r="AD100" s="164">
        <v>2.5</v>
      </c>
      <c r="AE100" s="169">
        <v>2.5</v>
      </c>
      <c r="AF100" s="169">
        <v>2.5</v>
      </c>
      <c r="AG100" s="169">
        <v>2.5</v>
      </c>
      <c r="AH100" s="169">
        <v>2.5</v>
      </c>
      <c r="AJ100" s="186">
        <v>19</v>
      </c>
      <c r="AK100" s="186">
        <v>0.95499998331069946</v>
      </c>
      <c r="AL100" s="186">
        <v>0.34799998998641968</v>
      </c>
      <c r="AM100" s="186">
        <v>1.0164295434951782</v>
      </c>
      <c r="AN100" s="186">
        <v>40.657180786132813</v>
      </c>
    </row>
    <row r="101" spans="4:40" x14ac:dyDescent="0.25">
      <c r="D101" s="164"/>
      <c r="E101" s="163" t="s">
        <v>303</v>
      </c>
      <c r="F101" s="163" t="s">
        <v>162</v>
      </c>
      <c r="G101" s="164">
        <v>35</v>
      </c>
      <c r="H101" s="164" t="s">
        <v>954</v>
      </c>
      <c r="I101" s="201">
        <v>4</v>
      </c>
      <c r="J101" s="190"/>
      <c r="K101" s="163"/>
      <c r="L101" s="163"/>
      <c r="M101" s="163"/>
      <c r="N101" s="163"/>
      <c r="O101" s="163"/>
      <c r="P101" s="163"/>
      <c r="Q101" s="163"/>
      <c r="R101" s="224">
        <v>0.18400000035762787</v>
      </c>
      <c r="S101" s="224">
        <v>9.0000003576278687E-2</v>
      </c>
      <c r="T101" s="224">
        <v>0.20483164489269257</v>
      </c>
      <c r="U101" s="224">
        <v>5.120790958404541</v>
      </c>
      <c r="V101" s="224">
        <v>0.28799998760223389</v>
      </c>
      <c r="W101" s="224">
        <v>0.11599999666213989</v>
      </c>
      <c r="X101" s="224">
        <v>0.31048348546028137</v>
      </c>
      <c r="Y101" s="224">
        <v>7.762087345123291</v>
      </c>
      <c r="Z101" s="224">
        <v>0.3059999942779541</v>
      </c>
      <c r="AA101" s="224">
        <v>0.11999999731779099</v>
      </c>
      <c r="AB101" s="224">
        <v>0.32868829369544983</v>
      </c>
      <c r="AC101" s="225">
        <v>8.2172069549560547</v>
      </c>
      <c r="AD101" s="164">
        <v>4</v>
      </c>
      <c r="AE101" s="169">
        <v>4</v>
      </c>
      <c r="AF101" s="169">
        <v>4</v>
      </c>
      <c r="AG101" s="169">
        <v>4</v>
      </c>
      <c r="AH101" s="169">
        <v>4</v>
      </c>
      <c r="AJ101" s="186">
        <v>19</v>
      </c>
      <c r="AK101" s="186">
        <v>0.3059999942779541</v>
      </c>
      <c r="AL101" s="186">
        <v>0.11999999731779099</v>
      </c>
      <c r="AM101" s="186">
        <v>0.32868829369544983</v>
      </c>
      <c r="AN101" s="186">
        <v>8.2172069549560547</v>
      </c>
    </row>
    <row r="102" spans="4:40" x14ac:dyDescent="0.25">
      <c r="D102" s="164"/>
      <c r="E102" s="163" t="s">
        <v>303</v>
      </c>
      <c r="F102" s="163" t="s">
        <v>162</v>
      </c>
      <c r="G102" s="164">
        <v>35</v>
      </c>
      <c r="H102" s="164" t="s">
        <v>955</v>
      </c>
      <c r="I102" s="201">
        <v>4</v>
      </c>
      <c r="J102" s="190"/>
      <c r="K102" s="163"/>
      <c r="L102" s="163"/>
      <c r="M102" s="163"/>
      <c r="N102" s="163"/>
      <c r="O102" s="163"/>
      <c r="P102" s="163"/>
      <c r="Q102" s="163"/>
      <c r="R102" s="224">
        <v>0</v>
      </c>
      <c r="S102" s="224">
        <v>0</v>
      </c>
      <c r="T102" s="224">
        <v>0</v>
      </c>
      <c r="U102" s="224">
        <v>0</v>
      </c>
      <c r="V102" s="224">
        <v>0</v>
      </c>
      <c r="W102" s="224">
        <v>0</v>
      </c>
      <c r="X102" s="224">
        <v>0</v>
      </c>
      <c r="Y102" s="224">
        <v>0</v>
      </c>
      <c r="Z102" s="224">
        <v>0</v>
      </c>
      <c r="AA102" s="224">
        <v>0</v>
      </c>
      <c r="AB102" s="224">
        <v>0</v>
      </c>
      <c r="AC102" s="225">
        <v>0</v>
      </c>
      <c r="AD102" s="164">
        <v>4</v>
      </c>
      <c r="AE102" s="169">
        <v>4</v>
      </c>
      <c r="AF102" s="169">
        <v>4</v>
      </c>
      <c r="AG102" s="169">
        <v>4</v>
      </c>
      <c r="AH102" s="169">
        <v>4</v>
      </c>
      <c r="AJ102" s="186">
        <v>3</v>
      </c>
      <c r="AK102" s="186">
        <v>0</v>
      </c>
      <c r="AL102" s="186">
        <v>0</v>
      </c>
      <c r="AM102" s="186">
        <v>0</v>
      </c>
      <c r="AN102" s="186">
        <v>0</v>
      </c>
    </row>
    <row r="103" spans="4:40" x14ac:dyDescent="0.25">
      <c r="D103" s="164"/>
      <c r="E103" s="163" t="s">
        <v>303</v>
      </c>
      <c r="F103" s="163" t="s">
        <v>165</v>
      </c>
      <c r="G103" s="164">
        <v>35</v>
      </c>
      <c r="H103" s="164" t="s">
        <v>954</v>
      </c>
      <c r="I103" s="201">
        <v>1.6</v>
      </c>
      <c r="J103" s="190"/>
      <c r="K103" s="163"/>
      <c r="L103" s="163"/>
      <c r="M103" s="163"/>
      <c r="N103" s="163"/>
      <c r="O103" s="163"/>
      <c r="P103" s="163"/>
      <c r="Q103" s="163"/>
      <c r="R103" s="224">
        <v>0.14300000667572021</v>
      </c>
      <c r="S103" s="224">
        <v>5.9999998658895493E-2</v>
      </c>
      <c r="T103" s="224">
        <v>0.15507741272449493</v>
      </c>
      <c r="U103" s="224">
        <v>9.6923381090164185</v>
      </c>
      <c r="V103" s="224">
        <v>0.33100000023841858</v>
      </c>
      <c r="W103" s="224">
        <v>0.12099999934434891</v>
      </c>
      <c r="X103" s="224">
        <v>0.3524230420589447</v>
      </c>
      <c r="Y103" s="224">
        <v>22.026441097259521</v>
      </c>
      <c r="Z103" s="224">
        <v>0.26199999451637268</v>
      </c>
      <c r="AA103" s="224">
        <v>9.7999997437000275E-2</v>
      </c>
      <c r="AB103" s="224">
        <v>0.27972844243049622</v>
      </c>
      <c r="AC103" s="225">
        <v>17.483028173446655</v>
      </c>
      <c r="AD103" s="164">
        <v>1.6</v>
      </c>
      <c r="AE103" s="169">
        <v>1.6</v>
      </c>
      <c r="AF103" s="169">
        <v>1.6</v>
      </c>
      <c r="AG103" s="169">
        <v>1.6</v>
      </c>
      <c r="AH103" s="169">
        <v>1.6</v>
      </c>
      <c r="AJ103" s="186">
        <v>9</v>
      </c>
      <c r="AK103" s="186">
        <v>0.33100000023841858</v>
      </c>
      <c r="AL103" s="186">
        <v>0.12099999934434891</v>
      </c>
      <c r="AM103" s="186">
        <v>0.3524230420589447</v>
      </c>
      <c r="AN103" s="186">
        <v>22.026441097259521</v>
      </c>
    </row>
    <row r="104" spans="4:40" x14ac:dyDescent="0.25">
      <c r="D104" s="164"/>
      <c r="E104" s="163" t="s">
        <v>303</v>
      </c>
      <c r="F104" s="163" t="s">
        <v>165</v>
      </c>
      <c r="G104" s="164">
        <v>35</v>
      </c>
      <c r="H104" s="164" t="s">
        <v>955</v>
      </c>
      <c r="I104" s="201">
        <v>1.6</v>
      </c>
      <c r="J104" s="190"/>
      <c r="K104" s="163"/>
      <c r="L104" s="163"/>
      <c r="M104" s="163"/>
      <c r="N104" s="163"/>
      <c r="O104" s="163"/>
      <c r="P104" s="163"/>
      <c r="Q104" s="163"/>
      <c r="R104" s="224">
        <v>0</v>
      </c>
      <c r="S104" s="224">
        <v>0</v>
      </c>
      <c r="T104" s="224">
        <v>0</v>
      </c>
      <c r="U104" s="224">
        <v>0</v>
      </c>
      <c r="V104" s="224">
        <v>0</v>
      </c>
      <c r="W104" s="224">
        <v>0</v>
      </c>
      <c r="X104" s="224">
        <v>0</v>
      </c>
      <c r="Y104" s="224">
        <v>0</v>
      </c>
      <c r="Z104" s="224">
        <v>0</v>
      </c>
      <c r="AA104" s="224">
        <v>0</v>
      </c>
      <c r="AB104" s="224">
        <v>0</v>
      </c>
      <c r="AC104" s="225">
        <v>0</v>
      </c>
      <c r="AD104" s="164">
        <v>1.6</v>
      </c>
      <c r="AE104" s="169">
        <v>1.6</v>
      </c>
      <c r="AF104" s="169">
        <v>1.6</v>
      </c>
      <c r="AG104" s="169">
        <v>1.6</v>
      </c>
      <c r="AH104" s="169">
        <v>1.6</v>
      </c>
      <c r="AJ104" s="186">
        <v>3</v>
      </c>
      <c r="AK104" s="186">
        <v>0</v>
      </c>
      <c r="AL104" s="186">
        <v>0</v>
      </c>
      <c r="AM104" s="186">
        <v>0</v>
      </c>
      <c r="AN104" s="186">
        <v>0</v>
      </c>
    </row>
    <row r="105" spans="4:40" x14ac:dyDescent="0.25">
      <c r="D105" s="164"/>
      <c r="E105" s="163" t="s">
        <v>303</v>
      </c>
      <c r="F105" s="163" t="s">
        <v>167</v>
      </c>
      <c r="G105" s="164">
        <v>35</v>
      </c>
      <c r="H105" s="164" t="s">
        <v>954</v>
      </c>
      <c r="I105" s="201">
        <v>1.6</v>
      </c>
      <c r="J105" s="190"/>
      <c r="K105" s="163"/>
      <c r="L105" s="163"/>
      <c r="M105" s="163"/>
      <c r="N105" s="163"/>
      <c r="O105" s="163"/>
      <c r="P105" s="163"/>
      <c r="Q105" s="163"/>
      <c r="R105" s="224">
        <v>3.7999998778104782E-2</v>
      </c>
      <c r="S105" s="224">
        <v>3.2999999821186066E-2</v>
      </c>
      <c r="T105" s="224">
        <v>5.0328917801380157E-2</v>
      </c>
      <c r="U105" s="224">
        <v>3.1455573439598083</v>
      </c>
      <c r="V105" s="224">
        <v>7.1999996900558472E-2</v>
      </c>
      <c r="W105" s="224">
        <v>4.6000000089406967E-2</v>
      </c>
      <c r="X105" s="224">
        <v>8.5440032184123993E-2</v>
      </c>
      <c r="Y105" s="224">
        <v>5.340002179145813</v>
      </c>
      <c r="Z105" s="224">
        <v>7.1000002324581146E-2</v>
      </c>
      <c r="AA105" s="224">
        <v>4.6000000089406967E-2</v>
      </c>
      <c r="AB105" s="224">
        <v>8.4599055349826813E-2</v>
      </c>
      <c r="AC105" s="225">
        <v>5.2874410152435303</v>
      </c>
      <c r="AD105" s="164">
        <v>1.6</v>
      </c>
      <c r="AE105" s="169">
        <v>1.6</v>
      </c>
      <c r="AF105" s="169">
        <v>1.6</v>
      </c>
      <c r="AG105" s="169">
        <v>1.6</v>
      </c>
      <c r="AH105" s="169">
        <v>1.6</v>
      </c>
      <c r="AJ105" s="186">
        <v>9</v>
      </c>
      <c r="AK105" s="186">
        <v>7.1999996900558472E-2</v>
      </c>
      <c r="AL105" s="186">
        <v>4.6000000089406967E-2</v>
      </c>
      <c r="AM105" s="186">
        <v>8.5440032184123993E-2</v>
      </c>
      <c r="AN105" s="186">
        <v>5.340002179145813</v>
      </c>
    </row>
    <row r="106" spans="4:40" x14ac:dyDescent="0.25">
      <c r="D106" s="164"/>
      <c r="E106" s="163" t="s">
        <v>303</v>
      </c>
      <c r="F106" s="163" t="s">
        <v>167</v>
      </c>
      <c r="G106" s="164">
        <v>35</v>
      </c>
      <c r="H106" s="164" t="s">
        <v>955</v>
      </c>
      <c r="I106" s="201">
        <v>1.6</v>
      </c>
      <c r="J106" s="190"/>
      <c r="K106" s="163"/>
      <c r="L106" s="163"/>
      <c r="M106" s="163"/>
      <c r="N106" s="163"/>
      <c r="O106" s="163"/>
      <c r="P106" s="163"/>
      <c r="Q106" s="163"/>
      <c r="R106" s="224">
        <v>0</v>
      </c>
      <c r="S106" s="224">
        <v>0</v>
      </c>
      <c r="T106" s="224">
        <v>0</v>
      </c>
      <c r="U106" s="224">
        <v>0</v>
      </c>
      <c r="V106" s="224">
        <v>0</v>
      </c>
      <c r="W106" s="224">
        <v>0</v>
      </c>
      <c r="X106" s="224">
        <v>0</v>
      </c>
      <c r="Y106" s="224">
        <v>0</v>
      </c>
      <c r="Z106" s="224">
        <v>0</v>
      </c>
      <c r="AA106" s="224">
        <v>0</v>
      </c>
      <c r="AB106" s="224">
        <v>0</v>
      </c>
      <c r="AC106" s="225">
        <v>0</v>
      </c>
      <c r="AD106" s="164">
        <v>1.6</v>
      </c>
      <c r="AE106" s="169">
        <v>1.6</v>
      </c>
      <c r="AF106" s="169">
        <v>1.6</v>
      </c>
      <c r="AG106" s="169">
        <v>1.6</v>
      </c>
      <c r="AH106" s="169">
        <v>1.6</v>
      </c>
      <c r="AJ106" s="186">
        <v>3</v>
      </c>
      <c r="AK106" s="186">
        <v>0</v>
      </c>
      <c r="AL106" s="186">
        <v>0</v>
      </c>
      <c r="AM106" s="186">
        <v>0</v>
      </c>
      <c r="AN106" s="186">
        <v>0</v>
      </c>
    </row>
    <row r="107" spans="4:40" x14ac:dyDescent="0.25">
      <c r="D107" s="164"/>
      <c r="E107" s="163" t="s">
        <v>303</v>
      </c>
      <c r="F107" s="163" t="s">
        <v>169</v>
      </c>
      <c r="G107" s="164">
        <v>35</v>
      </c>
      <c r="H107" s="164" t="s">
        <v>954</v>
      </c>
      <c r="I107" s="201">
        <v>4</v>
      </c>
      <c r="J107" s="190"/>
      <c r="K107" s="163"/>
      <c r="L107" s="163"/>
      <c r="M107" s="163"/>
      <c r="N107" s="163"/>
      <c r="O107" s="163"/>
      <c r="P107" s="163"/>
      <c r="Q107" s="163"/>
      <c r="R107" s="224">
        <v>0.69700002670288086</v>
      </c>
      <c r="S107" s="224">
        <v>0.31499999761581421</v>
      </c>
      <c r="T107" s="224">
        <v>0.76487517356872559</v>
      </c>
      <c r="U107" s="224">
        <v>19.121879577636719</v>
      </c>
      <c r="V107" s="224">
        <v>0.98000001907348633</v>
      </c>
      <c r="W107" s="224">
        <v>0.44200000166893005</v>
      </c>
      <c r="X107" s="224">
        <v>1.0750646591186523</v>
      </c>
      <c r="Y107" s="224">
        <v>26.876617431640625</v>
      </c>
      <c r="Z107" s="224">
        <v>0.99699997901916504</v>
      </c>
      <c r="AA107" s="224">
        <v>0.44800001382827759</v>
      </c>
      <c r="AB107" s="224">
        <v>1.093029260635376</v>
      </c>
      <c r="AC107" s="225">
        <v>27.32573127746582</v>
      </c>
      <c r="AD107" s="164">
        <v>4</v>
      </c>
      <c r="AE107" s="169">
        <v>4</v>
      </c>
      <c r="AF107" s="169">
        <v>4</v>
      </c>
      <c r="AG107" s="169">
        <v>4</v>
      </c>
      <c r="AH107" s="169">
        <v>4</v>
      </c>
      <c r="AJ107" s="186">
        <v>19</v>
      </c>
      <c r="AK107" s="186">
        <v>0.99699997901916504</v>
      </c>
      <c r="AL107" s="186">
        <v>0.44800001382827759</v>
      </c>
      <c r="AM107" s="186">
        <v>1.093029260635376</v>
      </c>
      <c r="AN107" s="186">
        <v>27.32573127746582</v>
      </c>
    </row>
    <row r="108" spans="4:40" x14ac:dyDescent="0.25">
      <c r="D108" s="164"/>
      <c r="E108" s="163" t="s">
        <v>303</v>
      </c>
      <c r="F108" s="163" t="s">
        <v>169</v>
      </c>
      <c r="G108" s="164">
        <v>35</v>
      </c>
      <c r="H108" s="164" t="s">
        <v>955</v>
      </c>
      <c r="I108" s="201">
        <v>4</v>
      </c>
      <c r="J108" s="190"/>
      <c r="K108" s="163"/>
      <c r="L108" s="163"/>
      <c r="M108" s="163"/>
      <c r="N108" s="163"/>
      <c r="O108" s="163"/>
      <c r="P108" s="163"/>
      <c r="Q108" s="163"/>
      <c r="R108" s="224">
        <v>0</v>
      </c>
      <c r="S108" s="224">
        <v>0</v>
      </c>
      <c r="T108" s="224">
        <v>0</v>
      </c>
      <c r="U108" s="224">
        <v>0</v>
      </c>
      <c r="V108" s="224">
        <v>0</v>
      </c>
      <c r="W108" s="224">
        <v>0</v>
      </c>
      <c r="X108" s="224">
        <v>0</v>
      </c>
      <c r="Y108" s="224">
        <v>0</v>
      </c>
      <c r="Z108" s="224">
        <v>0</v>
      </c>
      <c r="AA108" s="224">
        <v>0</v>
      </c>
      <c r="AB108" s="224">
        <v>0</v>
      </c>
      <c r="AC108" s="225">
        <v>0</v>
      </c>
      <c r="AD108" s="164">
        <v>4</v>
      </c>
      <c r="AE108" s="169">
        <v>4</v>
      </c>
      <c r="AF108" s="169">
        <v>4</v>
      </c>
      <c r="AG108" s="169">
        <v>4</v>
      </c>
      <c r="AH108" s="169">
        <v>4</v>
      </c>
      <c r="AJ108" s="186">
        <v>3</v>
      </c>
      <c r="AK108" s="186">
        <v>0</v>
      </c>
      <c r="AL108" s="186">
        <v>0</v>
      </c>
      <c r="AM108" s="186">
        <v>0</v>
      </c>
      <c r="AN108" s="186">
        <v>0</v>
      </c>
    </row>
    <row r="109" spans="4:40" x14ac:dyDescent="0.25">
      <c r="D109" s="164"/>
      <c r="E109" s="163" t="s">
        <v>303</v>
      </c>
      <c r="F109" s="163" t="s">
        <v>171</v>
      </c>
      <c r="G109" s="164">
        <v>35</v>
      </c>
      <c r="H109" s="164" t="s">
        <v>954</v>
      </c>
      <c r="I109" s="201">
        <v>1.8</v>
      </c>
      <c r="J109" s="190"/>
      <c r="K109" s="163"/>
      <c r="L109" s="163"/>
      <c r="M109" s="163"/>
      <c r="N109" s="163"/>
      <c r="O109" s="163"/>
      <c r="P109" s="163"/>
      <c r="Q109" s="163"/>
      <c r="R109" s="224">
        <v>0</v>
      </c>
      <c r="S109" s="224">
        <v>0</v>
      </c>
      <c r="T109" s="224">
        <v>0</v>
      </c>
      <c r="U109" s="224">
        <v>0</v>
      </c>
      <c r="V109" s="224">
        <v>0</v>
      </c>
      <c r="W109" s="224">
        <v>0</v>
      </c>
      <c r="X109" s="224">
        <v>0</v>
      </c>
      <c r="Y109" s="224">
        <v>0</v>
      </c>
      <c r="Z109" s="224">
        <v>0</v>
      </c>
      <c r="AA109" s="224">
        <v>0</v>
      </c>
      <c r="AB109" s="224">
        <v>0</v>
      </c>
      <c r="AC109" s="225">
        <v>0</v>
      </c>
      <c r="AD109" s="164">
        <v>1.8</v>
      </c>
      <c r="AE109" s="169">
        <v>1.8</v>
      </c>
      <c r="AF109" s="169">
        <v>1.8</v>
      </c>
      <c r="AG109" s="169">
        <v>1.8</v>
      </c>
      <c r="AH109" s="169">
        <v>1.8</v>
      </c>
      <c r="AJ109" s="186">
        <v>3</v>
      </c>
      <c r="AK109" s="186">
        <v>0</v>
      </c>
      <c r="AL109" s="186">
        <v>0</v>
      </c>
      <c r="AM109" s="186">
        <v>0</v>
      </c>
      <c r="AN109" s="186">
        <v>0</v>
      </c>
    </row>
    <row r="110" spans="4:40" x14ac:dyDescent="0.25">
      <c r="D110" s="164"/>
      <c r="E110" s="163" t="s">
        <v>303</v>
      </c>
      <c r="F110" s="163" t="s">
        <v>171</v>
      </c>
      <c r="G110" s="164">
        <v>35</v>
      </c>
      <c r="H110" s="164" t="s">
        <v>955</v>
      </c>
      <c r="I110" s="201">
        <v>1.8</v>
      </c>
      <c r="J110" s="190"/>
      <c r="K110" s="163"/>
      <c r="L110" s="163"/>
      <c r="M110" s="163"/>
      <c r="N110" s="163"/>
      <c r="O110" s="163"/>
      <c r="P110" s="163"/>
      <c r="Q110" s="163"/>
      <c r="R110" s="224">
        <v>4.3000001460313797E-2</v>
      </c>
      <c r="S110" s="224">
        <v>4.8999998718500137E-2</v>
      </c>
      <c r="T110" s="224">
        <v>6.5192021429538727E-2</v>
      </c>
      <c r="U110" s="224">
        <v>3.6217790179782443</v>
      </c>
      <c r="V110" s="224">
        <v>7.8000001609325409E-2</v>
      </c>
      <c r="W110" s="224">
        <v>5.9000000357627869E-2</v>
      </c>
      <c r="X110" s="224">
        <v>9.780082106590271E-2</v>
      </c>
      <c r="Y110" s="224">
        <v>5.4333787494235564</v>
      </c>
      <c r="Z110" s="224">
        <v>7.8000001609325409E-2</v>
      </c>
      <c r="AA110" s="224">
        <v>5.9000000357627869E-2</v>
      </c>
      <c r="AB110" s="224">
        <v>9.780082106590271E-2</v>
      </c>
      <c r="AC110" s="225">
        <v>5.4333787494235564</v>
      </c>
      <c r="AD110" s="164">
        <v>1.8</v>
      </c>
      <c r="AE110" s="169">
        <v>1.8</v>
      </c>
      <c r="AF110" s="169">
        <v>1.8</v>
      </c>
      <c r="AG110" s="169">
        <v>1.8</v>
      </c>
      <c r="AH110" s="169">
        <v>1.8</v>
      </c>
      <c r="AJ110" s="186">
        <v>9</v>
      </c>
      <c r="AK110" s="186">
        <v>7.8000001609325409E-2</v>
      </c>
      <c r="AL110" s="186">
        <v>5.9000000357627869E-2</v>
      </c>
      <c r="AM110" s="186">
        <v>9.780082106590271E-2</v>
      </c>
      <c r="AN110" s="186">
        <v>5.4333787494235564</v>
      </c>
    </row>
    <row r="111" spans="4:40" x14ac:dyDescent="0.25">
      <c r="D111" s="164"/>
      <c r="E111" s="163" t="s">
        <v>303</v>
      </c>
      <c r="F111" s="163" t="s">
        <v>178</v>
      </c>
      <c r="G111" s="164">
        <v>35</v>
      </c>
      <c r="H111" s="164" t="s">
        <v>954</v>
      </c>
      <c r="I111" s="201">
        <v>4</v>
      </c>
      <c r="J111" s="190"/>
      <c r="K111" s="163"/>
      <c r="L111" s="163"/>
      <c r="M111" s="163"/>
      <c r="N111" s="163"/>
      <c r="O111" s="163"/>
      <c r="P111" s="163"/>
      <c r="Q111" s="163"/>
      <c r="R111" s="224">
        <v>0</v>
      </c>
      <c r="S111" s="224">
        <v>0</v>
      </c>
      <c r="T111" s="224">
        <v>0</v>
      </c>
      <c r="U111" s="224">
        <v>0</v>
      </c>
      <c r="V111" s="224">
        <v>0</v>
      </c>
      <c r="W111" s="224">
        <v>0</v>
      </c>
      <c r="X111" s="224">
        <v>0</v>
      </c>
      <c r="Y111" s="224">
        <v>0</v>
      </c>
      <c r="Z111" s="224">
        <v>0</v>
      </c>
      <c r="AA111" s="224">
        <v>0</v>
      </c>
      <c r="AB111" s="224">
        <v>0</v>
      </c>
      <c r="AC111" s="225">
        <v>0</v>
      </c>
      <c r="AD111" s="164">
        <v>4</v>
      </c>
      <c r="AE111" s="169">
        <v>4</v>
      </c>
      <c r="AF111" s="169">
        <v>4</v>
      </c>
      <c r="AG111" s="169">
        <v>4</v>
      </c>
      <c r="AH111" s="169">
        <v>4</v>
      </c>
      <c r="AJ111" s="186">
        <v>3</v>
      </c>
      <c r="AK111" s="186">
        <v>0</v>
      </c>
      <c r="AL111" s="186">
        <v>0</v>
      </c>
      <c r="AM111" s="186">
        <v>0</v>
      </c>
      <c r="AN111" s="186">
        <v>0</v>
      </c>
    </row>
    <row r="112" spans="4:40" x14ac:dyDescent="0.25">
      <c r="D112" s="164"/>
      <c r="E112" s="163" t="s">
        <v>303</v>
      </c>
      <c r="F112" s="163" t="s">
        <v>178</v>
      </c>
      <c r="G112" s="164">
        <v>35</v>
      </c>
      <c r="H112" s="164" t="s">
        <v>955</v>
      </c>
      <c r="I112" s="201">
        <v>2.5</v>
      </c>
      <c r="J112" s="190"/>
      <c r="K112" s="163"/>
      <c r="L112" s="163"/>
      <c r="M112" s="163"/>
      <c r="N112" s="163"/>
      <c r="O112" s="163"/>
      <c r="P112" s="163"/>
      <c r="Q112" s="163"/>
      <c r="R112" s="224">
        <v>0.13199999928474426</v>
      </c>
      <c r="S112" s="224">
        <v>8.6000002920627594E-2</v>
      </c>
      <c r="T112" s="224">
        <v>0.15754364430904388</v>
      </c>
      <c r="U112" s="224">
        <v>6.3017456054687502</v>
      </c>
      <c r="V112" s="224">
        <v>0.23600000143051147</v>
      </c>
      <c r="W112" s="224">
        <v>0.11299999803304672</v>
      </c>
      <c r="X112" s="224">
        <v>0.26165816187858582</v>
      </c>
      <c r="Y112" s="224">
        <v>10.466326141357422</v>
      </c>
      <c r="Z112" s="224">
        <v>0.21799999475479126</v>
      </c>
      <c r="AA112" s="224">
        <v>0.10899999737739563</v>
      </c>
      <c r="AB112" s="224">
        <v>0.24373140931129456</v>
      </c>
      <c r="AC112" s="225">
        <v>9.7492561340332031</v>
      </c>
      <c r="AD112" s="164">
        <v>2.5</v>
      </c>
      <c r="AE112" s="169">
        <v>2.5</v>
      </c>
      <c r="AF112" s="169">
        <v>2.5</v>
      </c>
      <c r="AG112" s="169">
        <v>2.5</v>
      </c>
      <c r="AH112" s="169">
        <v>2.5</v>
      </c>
      <c r="AJ112" s="186">
        <v>9</v>
      </c>
      <c r="AK112" s="186">
        <v>0.23600000143051147</v>
      </c>
      <c r="AL112" s="186">
        <v>0.11299999803304672</v>
      </c>
      <c r="AM112" s="186">
        <v>0.26165816187858582</v>
      </c>
      <c r="AN112" s="186">
        <v>10.466326141357422</v>
      </c>
    </row>
    <row r="113" spans="4:40" x14ac:dyDescent="0.25">
      <c r="D113" s="164"/>
      <c r="E113" s="163" t="s">
        <v>303</v>
      </c>
      <c r="F113" s="163" t="s">
        <v>183</v>
      </c>
      <c r="G113" s="164">
        <v>35</v>
      </c>
      <c r="H113" s="164" t="s">
        <v>954</v>
      </c>
      <c r="I113" s="201">
        <v>2.5</v>
      </c>
      <c r="J113" s="190"/>
      <c r="K113" s="163"/>
      <c r="L113" s="163"/>
      <c r="M113" s="163"/>
      <c r="N113" s="163"/>
      <c r="O113" s="163"/>
      <c r="P113" s="163"/>
      <c r="Q113" s="163"/>
      <c r="R113" s="224">
        <v>0.62999999523162842</v>
      </c>
      <c r="S113" s="224">
        <v>0.23399999737739563</v>
      </c>
      <c r="T113" s="224">
        <v>0.67205357551574707</v>
      </c>
      <c r="U113" s="224">
        <v>26.882144165039062</v>
      </c>
      <c r="V113" s="224">
        <v>0.6809999942779541</v>
      </c>
      <c r="W113" s="224">
        <v>0.25200000405311584</v>
      </c>
      <c r="X113" s="224">
        <v>0.72613012790679932</v>
      </c>
      <c r="Y113" s="224">
        <v>29.045205688476564</v>
      </c>
      <c r="Z113" s="224">
        <v>0.73500001430511475</v>
      </c>
      <c r="AA113" s="224">
        <v>0.2669999897480011</v>
      </c>
      <c r="AB113" s="224">
        <v>0.78199362754821777</v>
      </c>
      <c r="AC113" s="225">
        <v>31.279745483398436</v>
      </c>
      <c r="AD113" s="164">
        <v>2.5</v>
      </c>
      <c r="AE113" s="169">
        <v>2.5</v>
      </c>
      <c r="AF113" s="169">
        <v>2.5</v>
      </c>
      <c r="AG113" s="169">
        <v>2.5</v>
      </c>
      <c r="AH113" s="169">
        <v>2.5</v>
      </c>
      <c r="AJ113" s="186">
        <v>19</v>
      </c>
      <c r="AK113" s="186">
        <v>0.73500001430511475</v>
      </c>
      <c r="AL113" s="186">
        <v>0.2669999897480011</v>
      </c>
      <c r="AM113" s="186">
        <v>0.78199362754821777</v>
      </c>
      <c r="AN113" s="186">
        <v>31.279745483398436</v>
      </c>
    </row>
    <row r="114" spans="4:40" x14ac:dyDescent="0.25">
      <c r="D114" s="164"/>
      <c r="E114" s="163" t="s">
        <v>303</v>
      </c>
      <c r="F114" s="163" t="s">
        <v>183</v>
      </c>
      <c r="G114" s="164">
        <v>35</v>
      </c>
      <c r="H114" s="164" t="s">
        <v>955</v>
      </c>
      <c r="I114" s="201">
        <v>2.5</v>
      </c>
      <c r="J114" s="190"/>
      <c r="K114" s="163"/>
      <c r="L114" s="163"/>
      <c r="M114" s="163"/>
      <c r="N114" s="163"/>
      <c r="O114" s="163"/>
      <c r="P114" s="163"/>
      <c r="Q114" s="163"/>
      <c r="R114" s="224">
        <v>0</v>
      </c>
      <c r="S114" s="224">
        <v>0</v>
      </c>
      <c r="T114" s="224">
        <v>0</v>
      </c>
      <c r="U114" s="224">
        <v>0</v>
      </c>
      <c r="V114" s="224">
        <v>0</v>
      </c>
      <c r="W114" s="224">
        <v>0</v>
      </c>
      <c r="X114" s="224">
        <v>0</v>
      </c>
      <c r="Y114" s="224">
        <v>0</v>
      </c>
      <c r="Z114" s="224">
        <v>0</v>
      </c>
      <c r="AA114" s="224">
        <v>0</v>
      </c>
      <c r="AB114" s="224">
        <v>0</v>
      </c>
      <c r="AC114" s="225">
        <v>0</v>
      </c>
      <c r="AD114" s="164">
        <v>2.5</v>
      </c>
      <c r="AE114" s="169">
        <v>2.5</v>
      </c>
      <c r="AF114" s="169">
        <v>2.5</v>
      </c>
      <c r="AG114" s="169">
        <v>2.5</v>
      </c>
      <c r="AH114" s="169">
        <v>2.5</v>
      </c>
      <c r="AJ114" s="186">
        <v>3</v>
      </c>
      <c r="AK114" s="186">
        <v>0</v>
      </c>
      <c r="AL114" s="186">
        <v>0</v>
      </c>
      <c r="AM114" s="186">
        <v>0</v>
      </c>
      <c r="AN114" s="186">
        <v>0</v>
      </c>
    </row>
    <row r="115" spans="4:40" x14ac:dyDescent="0.25">
      <c r="D115" s="164"/>
      <c r="E115" s="163" t="s">
        <v>303</v>
      </c>
      <c r="F115" s="163" t="s">
        <v>186</v>
      </c>
      <c r="G115" s="164">
        <v>35</v>
      </c>
      <c r="H115" s="164" t="s">
        <v>954</v>
      </c>
      <c r="I115" s="201">
        <v>4</v>
      </c>
      <c r="J115" s="190"/>
      <c r="K115" s="163"/>
      <c r="L115" s="163"/>
      <c r="M115" s="163"/>
      <c r="N115" s="163"/>
      <c r="O115" s="163"/>
      <c r="P115" s="163"/>
      <c r="Q115" s="163"/>
      <c r="R115" s="224">
        <v>1.1629999876022339</v>
      </c>
      <c r="S115" s="224">
        <v>0.39899998903274536</v>
      </c>
      <c r="T115" s="224">
        <v>1.2295405864715576</v>
      </c>
      <c r="U115" s="224">
        <v>30.738513946533203</v>
      </c>
      <c r="V115" s="224">
        <v>1.4079999923706055</v>
      </c>
      <c r="W115" s="224">
        <v>0.47299998998641968</v>
      </c>
      <c r="X115" s="224">
        <v>1.4853259325027466</v>
      </c>
      <c r="Y115" s="224">
        <v>37.133148193359375</v>
      </c>
      <c r="Z115" s="224">
        <v>1.4960000514984131</v>
      </c>
      <c r="AA115" s="224">
        <v>0.50099998712539673</v>
      </c>
      <c r="AB115" s="224">
        <v>1.5776618719100952</v>
      </c>
      <c r="AC115" s="225">
        <v>39.441547393798828</v>
      </c>
      <c r="AD115" s="164">
        <v>4</v>
      </c>
      <c r="AE115" s="169">
        <v>4</v>
      </c>
      <c r="AF115" s="169">
        <v>4</v>
      </c>
      <c r="AG115" s="169">
        <v>4</v>
      </c>
      <c r="AH115" s="169">
        <v>4</v>
      </c>
      <c r="AJ115" s="186">
        <v>19</v>
      </c>
      <c r="AK115" s="186">
        <v>1.4960000514984131</v>
      </c>
      <c r="AL115" s="186">
        <v>0.50099998712539673</v>
      </c>
      <c r="AM115" s="186">
        <v>1.5776618719100952</v>
      </c>
      <c r="AN115" s="186">
        <v>39.441547393798828</v>
      </c>
    </row>
    <row r="116" spans="4:40" x14ac:dyDescent="0.25">
      <c r="D116" s="164"/>
      <c r="E116" s="163" t="s">
        <v>303</v>
      </c>
      <c r="F116" s="163" t="s">
        <v>186</v>
      </c>
      <c r="G116" s="164">
        <v>35</v>
      </c>
      <c r="H116" s="164" t="s">
        <v>955</v>
      </c>
      <c r="I116" s="201">
        <v>4</v>
      </c>
      <c r="J116" s="190"/>
      <c r="K116" s="163"/>
      <c r="L116" s="163"/>
      <c r="M116" s="163"/>
      <c r="N116" s="163"/>
      <c r="O116" s="163"/>
      <c r="P116" s="163"/>
      <c r="Q116" s="163"/>
      <c r="R116" s="224">
        <v>0</v>
      </c>
      <c r="S116" s="224">
        <v>0</v>
      </c>
      <c r="T116" s="224">
        <v>0</v>
      </c>
      <c r="U116" s="224">
        <v>0</v>
      </c>
      <c r="V116" s="224">
        <v>0</v>
      </c>
      <c r="W116" s="224">
        <v>0</v>
      </c>
      <c r="X116" s="224">
        <v>0</v>
      </c>
      <c r="Y116" s="224">
        <v>0</v>
      </c>
      <c r="Z116" s="224">
        <v>0</v>
      </c>
      <c r="AA116" s="224">
        <v>0</v>
      </c>
      <c r="AB116" s="224">
        <v>0</v>
      </c>
      <c r="AC116" s="225">
        <v>0</v>
      </c>
      <c r="AD116" s="164">
        <v>4</v>
      </c>
      <c r="AE116" s="169">
        <v>4</v>
      </c>
      <c r="AF116" s="169">
        <v>4</v>
      </c>
      <c r="AG116" s="169">
        <v>4</v>
      </c>
      <c r="AH116" s="169">
        <v>4</v>
      </c>
      <c r="AJ116" s="186">
        <v>3</v>
      </c>
      <c r="AK116" s="186">
        <v>0</v>
      </c>
      <c r="AL116" s="186">
        <v>0</v>
      </c>
      <c r="AM116" s="186">
        <v>0</v>
      </c>
      <c r="AN116" s="186">
        <v>0</v>
      </c>
    </row>
    <row r="117" spans="4:40" x14ac:dyDescent="0.25">
      <c r="D117" s="164"/>
      <c r="E117" s="163" t="s">
        <v>303</v>
      </c>
      <c r="F117" s="163" t="s">
        <v>957</v>
      </c>
      <c r="G117" s="164">
        <v>35</v>
      </c>
      <c r="H117" s="164" t="s">
        <v>954</v>
      </c>
      <c r="I117" s="201">
        <v>4</v>
      </c>
      <c r="J117" s="190"/>
      <c r="K117" s="163"/>
      <c r="L117" s="163"/>
      <c r="M117" s="163"/>
      <c r="N117" s="163"/>
      <c r="O117" s="163"/>
      <c r="P117" s="163"/>
      <c r="Q117" s="163"/>
      <c r="R117" s="224">
        <v>0</v>
      </c>
      <c r="S117" s="224">
        <v>0</v>
      </c>
      <c r="T117" s="224">
        <v>0</v>
      </c>
      <c r="U117" s="224">
        <v>0</v>
      </c>
      <c r="V117" s="224">
        <v>0</v>
      </c>
      <c r="W117" s="224">
        <v>0</v>
      </c>
      <c r="X117" s="224">
        <v>0</v>
      </c>
      <c r="Y117" s="224">
        <v>0</v>
      </c>
      <c r="Z117" s="224">
        <v>0</v>
      </c>
      <c r="AA117" s="224">
        <v>0</v>
      </c>
      <c r="AB117" s="224">
        <v>0</v>
      </c>
      <c r="AC117" s="225">
        <v>0</v>
      </c>
      <c r="AD117" s="164">
        <v>4</v>
      </c>
      <c r="AE117" s="169">
        <v>4</v>
      </c>
      <c r="AF117" s="169">
        <v>4</v>
      </c>
      <c r="AG117" s="169">
        <v>4</v>
      </c>
      <c r="AH117" s="169">
        <v>4</v>
      </c>
      <c r="AJ117" s="186">
        <v>3</v>
      </c>
      <c r="AK117" s="186">
        <v>0</v>
      </c>
      <c r="AL117" s="186">
        <v>0</v>
      </c>
      <c r="AM117" s="186">
        <v>0</v>
      </c>
      <c r="AN117" s="186">
        <v>0</v>
      </c>
    </row>
    <row r="118" spans="4:40" x14ac:dyDescent="0.25">
      <c r="D118" s="164"/>
      <c r="E118" s="163" t="s">
        <v>303</v>
      </c>
      <c r="F118" s="163" t="s">
        <v>957</v>
      </c>
      <c r="G118" s="164">
        <v>35</v>
      </c>
      <c r="H118" s="164" t="s">
        <v>955</v>
      </c>
      <c r="I118" s="201">
        <v>4</v>
      </c>
      <c r="J118" s="190"/>
      <c r="K118" s="163"/>
      <c r="L118" s="163"/>
      <c r="M118" s="163"/>
      <c r="N118" s="163"/>
      <c r="O118" s="163"/>
      <c r="P118" s="163"/>
      <c r="Q118" s="163"/>
      <c r="R118" s="224">
        <v>0.57099997997283936</v>
      </c>
      <c r="S118" s="224">
        <v>0.22100000083446503</v>
      </c>
      <c r="T118" s="224">
        <v>0.61227607727050781</v>
      </c>
      <c r="U118" s="224">
        <v>15.306901931762695</v>
      </c>
      <c r="V118" s="224">
        <v>0.82099997997283936</v>
      </c>
      <c r="W118" s="224">
        <v>0.22200000286102295</v>
      </c>
      <c r="X118" s="224">
        <v>0.85048514604568481</v>
      </c>
      <c r="Y118" s="224">
        <v>21.262128829956055</v>
      </c>
      <c r="Z118" s="224">
        <v>0.79600000381469727</v>
      </c>
      <c r="AA118" s="224">
        <v>0.25099998712539673</v>
      </c>
      <c r="AB118" s="224">
        <v>0.83463585376739502</v>
      </c>
      <c r="AC118" s="225">
        <v>20.865896224975586</v>
      </c>
      <c r="AD118" s="164">
        <v>4</v>
      </c>
      <c r="AE118" s="169">
        <v>4</v>
      </c>
      <c r="AF118" s="169">
        <v>4</v>
      </c>
      <c r="AG118" s="169">
        <v>4</v>
      </c>
      <c r="AH118" s="169">
        <v>4</v>
      </c>
      <c r="AJ118" s="186">
        <v>9</v>
      </c>
      <c r="AK118" s="186">
        <v>0.82099997997283936</v>
      </c>
      <c r="AL118" s="186">
        <v>0.22200000286102295</v>
      </c>
      <c r="AM118" s="186">
        <v>0.85048514604568481</v>
      </c>
      <c r="AN118" s="186">
        <v>21.262128829956055</v>
      </c>
    </row>
    <row r="119" spans="4:40" x14ac:dyDescent="0.25">
      <c r="D119" s="164"/>
      <c r="E119" s="163" t="s">
        <v>303</v>
      </c>
      <c r="F119" s="163" t="s">
        <v>190</v>
      </c>
      <c r="G119" s="164">
        <v>35</v>
      </c>
      <c r="H119" s="164" t="s">
        <v>954</v>
      </c>
      <c r="I119" s="201">
        <v>4</v>
      </c>
      <c r="J119" s="190"/>
      <c r="K119" s="163"/>
      <c r="L119" s="163"/>
      <c r="M119" s="163"/>
      <c r="N119" s="163"/>
      <c r="O119" s="163"/>
      <c r="P119" s="163"/>
      <c r="Q119" s="163"/>
      <c r="R119" s="224">
        <v>1.5770000219345093</v>
      </c>
      <c r="S119" s="224">
        <v>0.37799999117851257</v>
      </c>
      <c r="T119" s="224">
        <v>1.6216698884963989</v>
      </c>
      <c r="U119" s="224">
        <v>40.541748046875</v>
      </c>
      <c r="V119" s="224">
        <v>1.8489999771118164</v>
      </c>
      <c r="W119" s="224">
        <v>0.47099998593330383</v>
      </c>
      <c r="X119" s="224">
        <v>1.9080466032028198</v>
      </c>
      <c r="Y119" s="224">
        <v>47.701164245605469</v>
      </c>
      <c r="Z119" s="224">
        <v>1.8680000305175781</v>
      </c>
      <c r="AA119" s="224">
        <v>0.47299998998641968</v>
      </c>
      <c r="AB119" s="224">
        <v>1.9269543886184692</v>
      </c>
      <c r="AC119" s="225">
        <v>48.173858642578125</v>
      </c>
      <c r="AD119" s="164">
        <v>4</v>
      </c>
      <c r="AE119" s="169">
        <v>4</v>
      </c>
      <c r="AF119" s="169">
        <v>4</v>
      </c>
      <c r="AG119" s="169">
        <v>4</v>
      </c>
      <c r="AH119" s="169">
        <v>4</v>
      </c>
      <c r="AJ119" s="186">
        <v>19</v>
      </c>
      <c r="AK119" s="186">
        <v>1.8680000305175781</v>
      </c>
      <c r="AL119" s="186">
        <v>0.47299998998641968</v>
      </c>
      <c r="AM119" s="186">
        <v>1.9269543886184692</v>
      </c>
      <c r="AN119" s="186">
        <v>48.173858642578125</v>
      </c>
    </row>
    <row r="120" spans="4:40" x14ac:dyDescent="0.25">
      <c r="D120" s="164"/>
      <c r="E120" s="163" t="s">
        <v>303</v>
      </c>
      <c r="F120" s="163" t="s">
        <v>190</v>
      </c>
      <c r="G120" s="164">
        <v>35</v>
      </c>
      <c r="H120" s="164" t="s">
        <v>955</v>
      </c>
      <c r="I120" s="201">
        <v>4</v>
      </c>
      <c r="J120" s="190"/>
      <c r="K120" s="163"/>
      <c r="L120" s="163"/>
      <c r="M120" s="163"/>
      <c r="N120" s="163"/>
      <c r="O120" s="163"/>
      <c r="P120" s="163"/>
      <c r="Q120" s="163"/>
      <c r="R120" s="224">
        <v>0</v>
      </c>
      <c r="S120" s="224">
        <v>0</v>
      </c>
      <c r="T120" s="224">
        <v>0</v>
      </c>
      <c r="U120" s="224">
        <v>0</v>
      </c>
      <c r="V120" s="224">
        <v>0</v>
      </c>
      <c r="W120" s="224">
        <v>0</v>
      </c>
      <c r="X120" s="224">
        <v>0</v>
      </c>
      <c r="Y120" s="224">
        <v>0</v>
      </c>
      <c r="Z120" s="224">
        <v>0</v>
      </c>
      <c r="AA120" s="224">
        <v>0</v>
      </c>
      <c r="AB120" s="224">
        <v>0</v>
      </c>
      <c r="AC120" s="225">
        <v>0</v>
      </c>
      <c r="AD120" s="164">
        <v>4</v>
      </c>
      <c r="AE120" s="169">
        <v>4</v>
      </c>
      <c r="AF120" s="169">
        <v>4</v>
      </c>
      <c r="AG120" s="169">
        <v>4</v>
      </c>
      <c r="AH120" s="169">
        <v>4</v>
      </c>
      <c r="AJ120" s="186">
        <v>3</v>
      </c>
      <c r="AK120" s="186">
        <v>0</v>
      </c>
      <c r="AL120" s="186">
        <v>0</v>
      </c>
      <c r="AM120" s="186">
        <v>0</v>
      </c>
      <c r="AN120" s="186">
        <v>0</v>
      </c>
    </row>
    <row r="121" spans="4:40" x14ac:dyDescent="0.25">
      <c r="D121" s="164"/>
      <c r="E121" s="163" t="s">
        <v>303</v>
      </c>
      <c r="F121" s="163" t="s">
        <v>194</v>
      </c>
      <c r="G121" s="164">
        <v>35</v>
      </c>
      <c r="H121" s="164" t="s">
        <v>954</v>
      </c>
      <c r="I121" s="201">
        <v>4</v>
      </c>
      <c r="J121" s="190"/>
      <c r="K121" s="163"/>
      <c r="L121" s="163"/>
      <c r="M121" s="163"/>
      <c r="N121" s="163"/>
      <c r="O121" s="163"/>
      <c r="P121" s="163"/>
      <c r="Q121" s="163"/>
      <c r="R121" s="224">
        <v>0</v>
      </c>
      <c r="S121" s="224">
        <v>0</v>
      </c>
      <c r="T121" s="224">
        <v>0</v>
      </c>
      <c r="U121" s="224">
        <v>0</v>
      </c>
      <c r="V121" s="224">
        <v>0</v>
      </c>
      <c r="W121" s="224">
        <v>0</v>
      </c>
      <c r="X121" s="224">
        <v>0</v>
      </c>
      <c r="Y121" s="224">
        <v>0</v>
      </c>
      <c r="Z121" s="224">
        <v>0</v>
      </c>
      <c r="AA121" s="224">
        <v>0</v>
      </c>
      <c r="AB121" s="224">
        <v>0</v>
      </c>
      <c r="AC121" s="225">
        <v>0</v>
      </c>
      <c r="AD121" s="164">
        <v>4</v>
      </c>
      <c r="AE121" s="169">
        <v>4</v>
      </c>
      <c r="AF121" s="169">
        <v>4</v>
      </c>
      <c r="AG121" s="169">
        <v>4</v>
      </c>
      <c r="AH121" s="169">
        <v>4</v>
      </c>
      <c r="AJ121" s="186">
        <v>3</v>
      </c>
      <c r="AK121" s="186">
        <v>0</v>
      </c>
      <c r="AL121" s="186">
        <v>0</v>
      </c>
      <c r="AM121" s="186">
        <v>0</v>
      </c>
      <c r="AN121" s="186">
        <v>0</v>
      </c>
    </row>
    <row r="122" spans="4:40" x14ac:dyDescent="0.25">
      <c r="D122" s="164"/>
      <c r="E122" s="163" t="s">
        <v>303</v>
      </c>
      <c r="F122" s="163" t="s">
        <v>194</v>
      </c>
      <c r="G122" s="164">
        <v>35</v>
      </c>
      <c r="H122" s="164" t="s">
        <v>955</v>
      </c>
      <c r="I122" s="201">
        <v>4</v>
      </c>
      <c r="J122" s="190"/>
      <c r="K122" s="163"/>
      <c r="L122" s="163"/>
      <c r="M122" s="163"/>
      <c r="N122" s="163"/>
      <c r="O122" s="163"/>
      <c r="P122" s="163"/>
      <c r="Q122" s="163"/>
      <c r="R122" s="224">
        <v>0.88200002908706665</v>
      </c>
      <c r="S122" s="224">
        <v>0.375</v>
      </c>
      <c r="T122" s="224">
        <v>0.95840966701507568</v>
      </c>
      <c r="U122" s="224">
        <v>23.960241317749023</v>
      </c>
      <c r="V122" s="224">
        <v>0.875</v>
      </c>
      <c r="W122" s="224">
        <v>0.37099999189376831</v>
      </c>
      <c r="X122" s="224">
        <v>0.95040309429168701</v>
      </c>
      <c r="Y122" s="224">
        <v>23.760076522827148</v>
      </c>
      <c r="Z122" s="224">
        <v>1.0260000228881836</v>
      </c>
      <c r="AA122" s="224">
        <v>0.32400000095367432</v>
      </c>
      <c r="AB122" s="224">
        <v>1.0759423971176147</v>
      </c>
      <c r="AC122" s="225">
        <v>26.8985595703125</v>
      </c>
      <c r="AD122" s="164">
        <v>4</v>
      </c>
      <c r="AE122" s="169">
        <v>4</v>
      </c>
      <c r="AF122" s="169">
        <v>4</v>
      </c>
      <c r="AG122" s="169">
        <v>4</v>
      </c>
      <c r="AH122" s="169">
        <v>4</v>
      </c>
      <c r="AJ122" s="186">
        <v>19</v>
      </c>
      <c r="AK122" s="186">
        <v>1.0260000228881836</v>
      </c>
      <c r="AL122" s="186">
        <v>0.32400000095367432</v>
      </c>
      <c r="AM122" s="186">
        <v>1.0759423971176147</v>
      </c>
      <c r="AN122" s="186">
        <v>26.8985595703125</v>
      </c>
    </row>
    <row r="123" spans="4:40" x14ac:dyDescent="0.25">
      <c r="D123" s="164"/>
      <c r="E123" s="163" t="s">
        <v>303</v>
      </c>
      <c r="F123" s="163" t="s">
        <v>195</v>
      </c>
      <c r="G123" s="164">
        <v>35</v>
      </c>
      <c r="H123" s="164" t="s">
        <v>954</v>
      </c>
      <c r="I123" s="201">
        <v>2.5</v>
      </c>
      <c r="J123" s="190"/>
      <c r="K123" s="163"/>
      <c r="L123" s="163"/>
      <c r="M123" s="163"/>
      <c r="N123" s="163"/>
      <c r="O123" s="163"/>
      <c r="P123" s="163"/>
      <c r="Q123" s="163"/>
      <c r="R123" s="224">
        <v>0</v>
      </c>
      <c r="S123" s="224">
        <v>0</v>
      </c>
      <c r="T123" s="224">
        <v>0</v>
      </c>
      <c r="U123" s="224">
        <v>0</v>
      </c>
      <c r="V123" s="224">
        <v>0</v>
      </c>
      <c r="W123" s="224">
        <v>0</v>
      </c>
      <c r="X123" s="224">
        <v>0</v>
      </c>
      <c r="Y123" s="224">
        <v>0</v>
      </c>
      <c r="Z123" s="224">
        <v>0</v>
      </c>
      <c r="AA123" s="224">
        <v>0</v>
      </c>
      <c r="AB123" s="224">
        <v>0</v>
      </c>
      <c r="AC123" s="225">
        <v>0</v>
      </c>
      <c r="AD123" s="164">
        <v>2.5</v>
      </c>
      <c r="AE123" s="169">
        <v>2.5</v>
      </c>
      <c r="AF123" s="169">
        <v>2.5</v>
      </c>
      <c r="AG123" s="169">
        <v>2.5</v>
      </c>
      <c r="AH123" s="169">
        <v>2.5</v>
      </c>
      <c r="AJ123" s="186">
        <v>3</v>
      </c>
      <c r="AK123" s="186">
        <v>0</v>
      </c>
      <c r="AL123" s="186">
        <v>0</v>
      </c>
      <c r="AM123" s="186">
        <v>0</v>
      </c>
      <c r="AN123" s="186">
        <v>0</v>
      </c>
    </row>
    <row r="124" spans="4:40" x14ac:dyDescent="0.25">
      <c r="D124" s="164"/>
      <c r="E124" s="163" t="s">
        <v>303</v>
      </c>
      <c r="F124" s="163" t="s">
        <v>195</v>
      </c>
      <c r="G124" s="164">
        <v>35</v>
      </c>
      <c r="H124" s="164" t="s">
        <v>955</v>
      </c>
      <c r="I124" s="201">
        <v>6.3</v>
      </c>
      <c r="J124" s="190"/>
      <c r="K124" s="163"/>
      <c r="L124" s="163"/>
      <c r="M124" s="163"/>
      <c r="N124" s="163"/>
      <c r="O124" s="163"/>
      <c r="P124" s="163"/>
      <c r="Q124" s="163"/>
      <c r="R124" s="224">
        <v>1.9509999752044678</v>
      </c>
      <c r="S124" s="224">
        <v>0.51499998569488525</v>
      </c>
      <c r="T124" s="224">
        <v>2.017827033996582</v>
      </c>
      <c r="U124" s="224">
        <v>32.028999934120783</v>
      </c>
      <c r="V124" s="224">
        <v>2.312000036239624</v>
      </c>
      <c r="W124" s="224">
        <v>0.60500001907348633</v>
      </c>
      <c r="X124" s="224">
        <v>2.3898470401763916</v>
      </c>
      <c r="Y124" s="224">
        <v>37.934081062437997</v>
      </c>
      <c r="Z124" s="224">
        <v>2.2939999103546143</v>
      </c>
      <c r="AA124" s="224">
        <v>0.60100001096725464</v>
      </c>
      <c r="AB124" s="224">
        <v>2.3714208602905273</v>
      </c>
      <c r="AC124" s="225">
        <v>37.6416015625</v>
      </c>
      <c r="AD124" s="164">
        <v>6.3</v>
      </c>
      <c r="AE124" s="169">
        <v>6.3</v>
      </c>
      <c r="AF124" s="169">
        <v>6.3</v>
      </c>
      <c r="AG124" s="169">
        <v>6.3</v>
      </c>
      <c r="AH124" s="169">
        <v>6.3</v>
      </c>
      <c r="AJ124" s="186">
        <v>9</v>
      </c>
      <c r="AK124" s="186">
        <v>2.312000036239624</v>
      </c>
      <c r="AL124" s="186">
        <v>0.60500001907348633</v>
      </c>
      <c r="AM124" s="186">
        <v>2.3898470401763916</v>
      </c>
      <c r="AN124" s="186">
        <v>37.934081062437997</v>
      </c>
    </row>
    <row r="125" spans="4:40" x14ac:dyDescent="0.25">
      <c r="D125" s="164"/>
      <c r="E125" s="163" t="s">
        <v>303</v>
      </c>
      <c r="F125" s="163" t="s">
        <v>202</v>
      </c>
      <c r="G125" s="164">
        <v>35</v>
      </c>
      <c r="H125" s="164" t="s">
        <v>954</v>
      </c>
      <c r="I125" s="201">
        <v>10</v>
      </c>
      <c r="J125" s="190"/>
      <c r="K125" s="163"/>
      <c r="L125" s="163"/>
      <c r="M125" s="163"/>
      <c r="N125" s="163"/>
      <c r="O125" s="163"/>
      <c r="P125" s="163"/>
      <c r="Q125" s="163"/>
      <c r="R125" s="224">
        <v>6.5500001907348633</v>
      </c>
      <c r="S125" s="224">
        <v>1.9329999685287476</v>
      </c>
      <c r="T125" s="224">
        <v>6.8292746543884277</v>
      </c>
      <c r="U125" s="224">
        <v>68.292749023437494</v>
      </c>
      <c r="V125" s="224">
        <v>8.1040000915527344</v>
      </c>
      <c r="W125" s="224">
        <v>2.4920001029968262</v>
      </c>
      <c r="X125" s="224">
        <v>8.4784955978393555</v>
      </c>
      <c r="Y125" s="224">
        <v>84.784954833984372</v>
      </c>
      <c r="Z125" s="224">
        <v>8.3269996643066406</v>
      </c>
      <c r="AA125" s="224">
        <v>2.5840001106262207</v>
      </c>
      <c r="AB125" s="224">
        <v>8.718714714050293</v>
      </c>
      <c r="AC125" s="225">
        <v>87.187145996093747</v>
      </c>
      <c r="AD125" s="164">
        <v>10</v>
      </c>
      <c r="AE125" s="169">
        <v>10</v>
      </c>
      <c r="AF125" s="169">
        <v>10</v>
      </c>
      <c r="AG125" s="169">
        <v>10</v>
      </c>
      <c r="AH125" s="169">
        <v>10</v>
      </c>
      <c r="AJ125" s="186">
        <v>19</v>
      </c>
      <c r="AK125" s="186">
        <v>8.3269996643066406</v>
      </c>
      <c r="AL125" s="186">
        <v>2.5840001106262207</v>
      </c>
      <c r="AM125" s="186">
        <v>8.718714714050293</v>
      </c>
      <c r="AN125" s="186">
        <v>87.187145996093747</v>
      </c>
    </row>
    <row r="126" spans="4:40" x14ac:dyDescent="0.25">
      <c r="D126" s="164"/>
      <c r="E126" s="163" t="s">
        <v>303</v>
      </c>
      <c r="F126" s="163" t="s">
        <v>202</v>
      </c>
      <c r="G126" s="164">
        <v>35</v>
      </c>
      <c r="H126" s="164" t="s">
        <v>955</v>
      </c>
      <c r="I126" s="201">
        <v>6.3</v>
      </c>
      <c r="J126" s="190"/>
      <c r="K126" s="163"/>
      <c r="L126" s="163"/>
      <c r="M126" s="163"/>
      <c r="N126" s="163"/>
      <c r="O126" s="163"/>
      <c r="P126" s="163"/>
      <c r="Q126" s="163"/>
      <c r="R126" s="224">
        <v>0</v>
      </c>
      <c r="S126" s="224">
        <v>0</v>
      </c>
      <c r="T126" s="224">
        <v>0</v>
      </c>
      <c r="U126" s="224">
        <v>0</v>
      </c>
      <c r="V126" s="224">
        <v>0</v>
      </c>
      <c r="W126" s="224">
        <v>0</v>
      </c>
      <c r="X126" s="224">
        <v>0</v>
      </c>
      <c r="Y126" s="224">
        <v>0</v>
      </c>
      <c r="Z126" s="224">
        <v>0</v>
      </c>
      <c r="AA126" s="224">
        <v>0</v>
      </c>
      <c r="AB126" s="224">
        <v>0</v>
      </c>
      <c r="AC126" s="225">
        <v>0</v>
      </c>
      <c r="AD126" s="164">
        <v>6.3</v>
      </c>
      <c r="AE126" s="169">
        <v>6.3</v>
      </c>
      <c r="AF126" s="169">
        <v>6.3</v>
      </c>
      <c r="AG126" s="169">
        <v>6.3</v>
      </c>
      <c r="AH126" s="169">
        <v>6.3</v>
      </c>
      <c r="AJ126" s="186">
        <v>3</v>
      </c>
      <c r="AK126" s="186">
        <v>0</v>
      </c>
      <c r="AL126" s="186">
        <v>0</v>
      </c>
      <c r="AM126" s="186">
        <v>0</v>
      </c>
      <c r="AN126" s="186">
        <v>0</v>
      </c>
    </row>
    <row r="127" spans="4:40" x14ac:dyDescent="0.25">
      <c r="D127" s="164"/>
      <c r="E127" s="163" t="s">
        <v>303</v>
      </c>
      <c r="F127" s="163" t="s">
        <v>205</v>
      </c>
      <c r="G127" s="164">
        <v>35</v>
      </c>
      <c r="H127" s="164" t="s">
        <v>954</v>
      </c>
      <c r="I127" s="201">
        <v>4</v>
      </c>
      <c r="J127" s="190"/>
      <c r="K127" s="163"/>
      <c r="L127" s="163"/>
      <c r="M127" s="163"/>
      <c r="N127" s="163"/>
      <c r="O127" s="163"/>
      <c r="P127" s="163"/>
      <c r="Q127" s="163"/>
      <c r="R127" s="224">
        <v>1.4709999561309814</v>
      </c>
      <c r="S127" s="224">
        <v>0.3880000114440918</v>
      </c>
      <c r="T127" s="224">
        <v>1.5213102102279663</v>
      </c>
      <c r="U127" s="224">
        <v>38.032756805419922</v>
      </c>
      <c r="V127" s="224">
        <v>1.687000036239624</v>
      </c>
      <c r="W127" s="224">
        <v>0.43900001049041748</v>
      </c>
      <c r="X127" s="224">
        <v>1.7431838512420654</v>
      </c>
      <c r="Y127" s="224">
        <v>43.579597473144531</v>
      </c>
      <c r="Z127" s="224">
        <v>1.8109999895095825</v>
      </c>
      <c r="AA127" s="224">
        <v>0.47900000214576721</v>
      </c>
      <c r="AB127" s="224">
        <v>1.8732757568359375</v>
      </c>
      <c r="AC127" s="225">
        <v>46.831893920898438</v>
      </c>
      <c r="AD127" s="164">
        <v>4</v>
      </c>
      <c r="AE127" s="169">
        <v>4</v>
      </c>
      <c r="AF127" s="169">
        <v>4</v>
      </c>
      <c r="AG127" s="169">
        <v>4</v>
      </c>
      <c r="AH127" s="169">
        <v>4</v>
      </c>
      <c r="AJ127" s="186">
        <v>19</v>
      </c>
      <c r="AK127" s="186">
        <v>1.8109999895095825</v>
      </c>
      <c r="AL127" s="186">
        <v>0.47900000214576721</v>
      </c>
      <c r="AM127" s="186">
        <v>1.8732757568359375</v>
      </c>
      <c r="AN127" s="186">
        <v>46.831893920898438</v>
      </c>
    </row>
    <row r="128" spans="4:40" x14ac:dyDescent="0.25">
      <c r="D128" s="164"/>
      <c r="E128" s="163" t="s">
        <v>303</v>
      </c>
      <c r="F128" s="163" t="s">
        <v>205</v>
      </c>
      <c r="G128" s="164">
        <v>35</v>
      </c>
      <c r="H128" s="164" t="s">
        <v>955</v>
      </c>
      <c r="I128" s="201">
        <v>6.3</v>
      </c>
      <c r="J128" s="190"/>
      <c r="K128" s="163"/>
      <c r="L128" s="163"/>
      <c r="M128" s="163"/>
      <c r="N128" s="163"/>
      <c r="O128" s="163"/>
      <c r="P128" s="163"/>
      <c r="Q128" s="163"/>
      <c r="R128" s="224">
        <v>0</v>
      </c>
      <c r="S128" s="224">
        <v>0</v>
      </c>
      <c r="T128" s="224">
        <v>0</v>
      </c>
      <c r="U128" s="224">
        <v>0</v>
      </c>
      <c r="V128" s="224">
        <v>0</v>
      </c>
      <c r="W128" s="224">
        <v>0</v>
      </c>
      <c r="X128" s="224">
        <v>0</v>
      </c>
      <c r="Y128" s="224">
        <v>0</v>
      </c>
      <c r="Z128" s="224">
        <v>0</v>
      </c>
      <c r="AA128" s="224">
        <v>0</v>
      </c>
      <c r="AB128" s="224">
        <v>0</v>
      </c>
      <c r="AC128" s="225">
        <v>0</v>
      </c>
      <c r="AD128" s="164">
        <v>6.3</v>
      </c>
      <c r="AE128" s="169">
        <v>6.3</v>
      </c>
      <c r="AF128" s="169">
        <v>6.3</v>
      </c>
      <c r="AG128" s="169">
        <v>6.3</v>
      </c>
      <c r="AH128" s="169">
        <v>6.3</v>
      </c>
      <c r="AJ128" s="186">
        <v>3</v>
      </c>
      <c r="AK128" s="186">
        <v>0</v>
      </c>
      <c r="AL128" s="186">
        <v>0</v>
      </c>
      <c r="AM128" s="186">
        <v>0</v>
      </c>
      <c r="AN128" s="186">
        <v>0</v>
      </c>
    </row>
    <row r="129" spans="4:40" x14ac:dyDescent="0.25">
      <c r="D129" s="164"/>
      <c r="E129" s="163" t="s">
        <v>303</v>
      </c>
      <c r="F129" s="163" t="s">
        <v>215</v>
      </c>
      <c r="G129" s="164">
        <v>35</v>
      </c>
      <c r="H129" s="164" t="s">
        <v>954</v>
      </c>
      <c r="I129" s="201">
        <v>1.6</v>
      </c>
      <c r="J129" s="190"/>
      <c r="K129" s="163"/>
      <c r="L129" s="163"/>
      <c r="M129" s="163"/>
      <c r="N129" s="163"/>
      <c r="O129" s="163"/>
      <c r="P129" s="163"/>
      <c r="Q129" s="163"/>
      <c r="R129" s="224">
        <v>0</v>
      </c>
      <c r="S129" s="224">
        <v>0</v>
      </c>
      <c r="T129" s="224">
        <v>0</v>
      </c>
      <c r="U129" s="224">
        <v>0</v>
      </c>
      <c r="V129" s="224">
        <v>0</v>
      </c>
      <c r="W129" s="224">
        <v>0</v>
      </c>
      <c r="X129" s="224">
        <v>0</v>
      </c>
      <c r="Y129" s="224">
        <v>0</v>
      </c>
      <c r="Z129" s="224">
        <v>0</v>
      </c>
      <c r="AA129" s="224">
        <v>0</v>
      </c>
      <c r="AB129" s="224">
        <v>0</v>
      </c>
      <c r="AC129" s="225">
        <v>0</v>
      </c>
      <c r="AD129" s="164">
        <v>1.6</v>
      </c>
      <c r="AE129" s="169">
        <v>1.6</v>
      </c>
      <c r="AF129" s="169">
        <v>1.6</v>
      </c>
      <c r="AG129" s="169">
        <v>1.6</v>
      </c>
      <c r="AH129" s="169">
        <v>1.6</v>
      </c>
      <c r="AJ129" s="186">
        <v>3</v>
      </c>
      <c r="AK129" s="186">
        <v>0</v>
      </c>
      <c r="AL129" s="186">
        <v>0</v>
      </c>
      <c r="AM129" s="186">
        <v>0</v>
      </c>
      <c r="AN129" s="186">
        <v>0</v>
      </c>
    </row>
    <row r="130" spans="4:40" x14ac:dyDescent="0.25">
      <c r="D130" s="164"/>
      <c r="E130" s="163" t="s">
        <v>303</v>
      </c>
      <c r="F130" s="163" t="s">
        <v>215</v>
      </c>
      <c r="G130" s="164">
        <v>35</v>
      </c>
      <c r="H130" s="164" t="s">
        <v>955</v>
      </c>
      <c r="I130" s="201">
        <v>1.6</v>
      </c>
      <c r="J130" s="190"/>
      <c r="K130" s="163"/>
      <c r="L130" s="163"/>
      <c r="M130" s="163"/>
      <c r="N130" s="163"/>
      <c r="O130" s="163"/>
      <c r="P130" s="163"/>
      <c r="Q130" s="163"/>
      <c r="R130" s="224">
        <v>0.1379999965429306</v>
      </c>
      <c r="S130" s="224">
        <v>8.9000001549720764E-2</v>
      </c>
      <c r="T130" s="224">
        <v>0.16421023011207581</v>
      </c>
      <c r="U130" s="224">
        <v>10.263139009475708</v>
      </c>
      <c r="V130" s="224">
        <v>0.1379999965429306</v>
      </c>
      <c r="W130" s="224">
        <v>8.7999999523162842E-2</v>
      </c>
      <c r="X130" s="224">
        <v>0.16367039084434509</v>
      </c>
      <c r="Y130" s="224">
        <v>10.22939920425415</v>
      </c>
      <c r="Z130" s="224">
        <v>0.15399999916553497</v>
      </c>
      <c r="AA130" s="224">
        <v>9.6000000834465027E-2</v>
      </c>
      <c r="AB130" s="224">
        <v>0.18147176504135132</v>
      </c>
      <c r="AC130" s="225">
        <v>11.341985464096069</v>
      </c>
      <c r="AD130" s="164">
        <v>1.6</v>
      </c>
      <c r="AE130" s="169">
        <v>1.6</v>
      </c>
      <c r="AF130" s="169">
        <v>1.6</v>
      </c>
      <c r="AG130" s="169">
        <v>1.6</v>
      </c>
      <c r="AH130" s="169">
        <v>1.6</v>
      </c>
      <c r="AJ130" s="186">
        <v>19</v>
      </c>
      <c r="AK130" s="186">
        <v>0.15399999916553497</v>
      </c>
      <c r="AL130" s="186">
        <v>9.6000000834465027E-2</v>
      </c>
      <c r="AM130" s="186">
        <v>0.18147176504135132</v>
      </c>
      <c r="AN130" s="186">
        <v>11.341985464096069</v>
      </c>
    </row>
    <row r="131" spans="4:40" x14ac:dyDescent="0.25">
      <c r="D131" s="164"/>
      <c r="E131" s="163" t="s">
        <v>303</v>
      </c>
      <c r="F131" s="163" t="s">
        <v>218</v>
      </c>
      <c r="G131" s="164">
        <v>35</v>
      </c>
      <c r="H131" s="164" t="s">
        <v>954</v>
      </c>
      <c r="I131" s="201">
        <v>4</v>
      </c>
      <c r="J131" s="190"/>
      <c r="K131" s="163"/>
      <c r="L131" s="163"/>
      <c r="M131" s="163"/>
      <c r="N131" s="163"/>
      <c r="O131" s="163"/>
      <c r="P131" s="163"/>
      <c r="Q131" s="163"/>
      <c r="R131" s="224">
        <v>0.5429999828338623</v>
      </c>
      <c r="S131" s="224">
        <v>0.22599999606609344</v>
      </c>
      <c r="T131" s="224">
        <v>0.5881538987159729</v>
      </c>
      <c r="U131" s="224">
        <v>14.703847885131836</v>
      </c>
      <c r="V131" s="224">
        <v>0.76800000667572021</v>
      </c>
      <c r="W131" s="224">
        <v>0.30300000309944153</v>
      </c>
      <c r="X131" s="224">
        <v>0.8256106972694397</v>
      </c>
      <c r="Y131" s="224">
        <v>20.640268325805664</v>
      </c>
      <c r="Z131" s="224">
        <v>0.88999998569488525</v>
      </c>
      <c r="AA131" s="224">
        <v>0.34400001168251038</v>
      </c>
      <c r="AB131" s="224">
        <v>0.95416766405105591</v>
      </c>
      <c r="AC131" s="225">
        <v>23.854190826416016</v>
      </c>
      <c r="AD131" s="164">
        <v>4</v>
      </c>
      <c r="AE131" s="169">
        <v>4</v>
      </c>
      <c r="AF131" s="169">
        <v>4</v>
      </c>
      <c r="AG131" s="169">
        <v>4</v>
      </c>
      <c r="AH131" s="169">
        <v>4</v>
      </c>
      <c r="AJ131" s="186">
        <v>19</v>
      </c>
      <c r="AK131" s="186">
        <v>0.88999998569488525</v>
      </c>
      <c r="AL131" s="186">
        <v>0.34400001168251038</v>
      </c>
      <c r="AM131" s="186">
        <v>0.95416766405105591</v>
      </c>
      <c r="AN131" s="186">
        <v>23.854190826416016</v>
      </c>
    </row>
    <row r="132" spans="4:40" x14ac:dyDescent="0.25">
      <c r="D132" s="164"/>
      <c r="E132" s="163" t="s">
        <v>303</v>
      </c>
      <c r="F132" s="163" t="s">
        <v>218</v>
      </c>
      <c r="G132" s="164">
        <v>35</v>
      </c>
      <c r="H132" s="164" t="s">
        <v>955</v>
      </c>
      <c r="I132" s="201">
        <v>6.3</v>
      </c>
      <c r="J132" s="190"/>
      <c r="K132" s="163"/>
      <c r="L132" s="163"/>
      <c r="M132" s="163"/>
      <c r="N132" s="163"/>
      <c r="O132" s="163"/>
      <c r="P132" s="163"/>
      <c r="Q132" s="163"/>
      <c r="R132" s="224">
        <v>0</v>
      </c>
      <c r="S132" s="224">
        <v>0</v>
      </c>
      <c r="T132" s="224">
        <v>0</v>
      </c>
      <c r="U132" s="224">
        <v>0</v>
      </c>
      <c r="V132" s="224">
        <v>0</v>
      </c>
      <c r="W132" s="224">
        <v>0</v>
      </c>
      <c r="X132" s="224">
        <v>0</v>
      </c>
      <c r="Y132" s="224">
        <v>0</v>
      </c>
      <c r="Z132" s="224">
        <v>0</v>
      </c>
      <c r="AA132" s="224">
        <v>0</v>
      </c>
      <c r="AB132" s="224">
        <v>0</v>
      </c>
      <c r="AC132" s="225">
        <v>0</v>
      </c>
      <c r="AD132" s="164">
        <v>6.3</v>
      </c>
      <c r="AE132" s="169">
        <v>6.3</v>
      </c>
      <c r="AF132" s="169">
        <v>6.3</v>
      </c>
      <c r="AG132" s="169">
        <v>6.3</v>
      </c>
      <c r="AH132" s="169">
        <v>6.3</v>
      </c>
      <c r="AJ132" s="186">
        <v>3</v>
      </c>
      <c r="AK132" s="186">
        <v>0</v>
      </c>
      <c r="AL132" s="186">
        <v>0</v>
      </c>
      <c r="AM132" s="186">
        <v>0</v>
      </c>
      <c r="AN132" s="186">
        <v>0</v>
      </c>
    </row>
    <row r="133" spans="4:40" x14ac:dyDescent="0.25">
      <c r="D133" s="164"/>
      <c r="E133" s="163" t="s">
        <v>303</v>
      </c>
      <c r="F133" s="163" t="s">
        <v>219</v>
      </c>
      <c r="G133" s="164">
        <v>35</v>
      </c>
      <c r="H133" s="164" t="s">
        <v>954</v>
      </c>
      <c r="I133" s="201">
        <v>1.6</v>
      </c>
      <c r="J133" s="190"/>
      <c r="K133" s="163"/>
      <c r="L133" s="163"/>
      <c r="M133" s="163"/>
      <c r="N133" s="163"/>
      <c r="O133" s="163"/>
      <c r="P133" s="163"/>
      <c r="Q133" s="163"/>
      <c r="R133" s="224">
        <v>0</v>
      </c>
      <c r="S133" s="224">
        <v>0</v>
      </c>
      <c r="T133" s="224">
        <v>0</v>
      </c>
      <c r="U133" s="224">
        <v>0</v>
      </c>
      <c r="V133" s="224">
        <v>0</v>
      </c>
      <c r="W133" s="224">
        <v>0</v>
      </c>
      <c r="X133" s="224">
        <v>0</v>
      </c>
      <c r="Y133" s="224">
        <v>0</v>
      </c>
      <c r="Z133" s="224">
        <v>0</v>
      </c>
      <c r="AA133" s="224">
        <v>0</v>
      </c>
      <c r="AB133" s="224">
        <v>0</v>
      </c>
      <c r="AC133" s="225">
        <v>0</v>
      </c>
      <c r="AD133" s="164">
        <v>1.6</v>
      </c>
      <c r="AE133" s="169">
        <v>1.6</v>
      </c>
      <c r="AF133" s="169">
        <v>1.6</v>
      </c>
      <c r="AG133" s="169">
        <v>1.6</v>
      </c>
      <c r="AH133" s="169">
        <v>1.6</v>
      </c>
      <c r="AJ133" s="186">
        <v>3</v>
      </c>
      <c r="AK133" s="186">
        <v>0</v>
      </c>
      <c r="AL133" s="186">
        <v>0</v>
      </c>
      <c r="AM133" s="186">
        <v>0</v>
      </c>
      <c r="AN133" s="186">
        <v>0</v>
      </c>
    </row>
    <row r="134" spans="4:40" x14ac:dyDescent="0.25">
      <c r="D134" s="164"/>
      <c r="E134" s="163" t="s">
        <v>303</v>
      </c>
      <c r="F134" s="163" t="s">
        <v>219</v>
      </c>
      <c r="G134" s="164">
        <v>35</v>
      </c>
      <c r="H134" s="164" t="s">
        <v>955</v>
      </c>
      <c r="I134" s="201">
        <v>1.8</v>
      </c>
      <c r="J134" s="190"/>
      <c r="K134" s="163"/>
      <c r="L134" s="163"/>
      <c r="M134" s="163"/>
      <c r="N134" s="163"/>
      <c r="O134" s="163"/>
      <c r="P134" s="163"/>
      <c r="Q134" s="163"/>
      <c r="R134" s="224">
        <v>0.36399999260902405</v>
      </c>
      <c r="S134" s="224">
        <v>0.18500000238418579</v>
      </c>
      <c r="T134" s="224">
        <v>0.40831482410430908</v>
      </c>
      <c r="U134" s="224">
        <v>22.684156629774304</v>
      </c>
      <c r="V134" s="224">
        <v>0.36399999260902405</v>
      </c>
      <c r="W134" s="224">
        <v>0.18199999630451202</v>
      </c>
      <c r="X134" s="224">
        <v>0.40696436166763306</v>
      </c>
      <c r="Y134" s="224">
        <v>22.609132130940754</v>
      </c>
      <c r="Z134" s="224">
        <v>0.38199999928474426</v>
      </c>
      <c r="AA134" s="224">
        <v>0.18700000643730164</v>
      </c>
      <c r="AB134" s="224">
        <v>0.42531517148017883</v>
      </c>
      <c r="AC134" s="225">
        <v>23.628620571560329</v>
      </c>
      <c r="AD134" s="164">
        <v>1.8</v>
      </c>
      <c r="AE134" s="169">
        <v>1.8</v>
      </c>
      <c r="AF134" s="169">
        <v>1.8</v>
      </c>
      <c r="AG134" s="169">
        <v>1.8</v>
      </c>
      <c r="AH134" s="169">
        <v>1.8</v>
      </c>
      <c r="AJ134" s="186">
        <v>19</v>
      </c>
      <c r="AK134" s="186">
        <v>0.38199999928474426</v>
      </c>
      <c r="AL134" s="186">
        <v>0.18700000643730164</v>
      </c>
      <c r="AM134" s="186">
        <v>0.42531517148017883</v>
      </c>
      <c r="AN134" s="186">
        <v>23.628620571560329</v>
      </c>
    </row>
    <row r="135" spans="4:40" x14ac:dyDescent="0.25">
      <c r="D135" s="164"/>
      <c r="E135" s="163" t="s">
        <v>303</v>
      </c>
      <c r="F135" s="163" t="s">
        <v>958</v>
      </c>
      <c r="G135" s="164">
        <v>35</v>
      </c>
      <c r="H135" s="164" t="s">
        <v>955</v>
      </c>
      <c r="I135" s="201">
        <v>6.3</v>
      </c>
      <c r="J135" s="190"/>
      <c r="K135" s="163"/>
      <c r="L135" s="163"/>
      <c r="M135" s="163"/>
      <c r="N135" s="163"/>
      <c r="O135" s="163"/>
      <c r="P135" s="163"/>
      <c r="Q135" s="163"/>
      <c r="R135" s="224">
        <v>4.1999999433755875E-2</v>
      </c>
      <c r="S135" s="224">
        <v>6.4000003039836884E-2</v>
      </c>
      <c r="T135" s="224">
        <v>7.6550640165805817E-2</v>
      </c>
      <c r="U135" s="224">
        <v>1.2150895406329443</v>
      </c>
      <c r="V135" s="224">
        <v>4.1000001132488251E-2</v>
      </c>
      <c r="W135" s="224">
        <v>5.9000000357627869E-2</v>
      </c>
      <c r="X135" s="224">
        <v>7.1847058832645416E-2</v>
      </c>
      <c r="Y135" s="224">
        <v>1.1404294816274492</v>
      </c>
      <c r="Z135" s="224">
        <v>3.9999999105930328E-2</v>
      </c>
      <c r="AA135" s="224">
        <v>5.9000000357627869E-2</v>
      </c>
      <c r="AB135" s="224">
        <v>7.1281135082244873E-2</v>
      </c>
      <c r="AC135" s="225">
        <v>1.1314466264512804</v>
      </c>
      <c r="AD135" s="164">
        <v>6.3</v>
      </c>
      <c r="AE135" s="169">
        <v>6.3</v>
      </c>
      <c r="AF135" s="169">
        <v>6.3</v>
      </c>
      <c r="AG135" s="169">
        <v>6.3</v>
      </c>
      <c r="AH135" s="169">
        <v>6.3</v>
      </c>
      <c r="AJ135" s="186">
        <v>3</v>
      </c>
      <c r="AK135" s="186">
        <v>4.1999999433755875E-2</v>
      </c>
      <c r="AL135" s="186">
        <v>6.4000003039836884E-2</v>
      </c>
      <c r="AM135" s="186">
        <v>7.6550640165805817E-2</v>
      </c>
      <c r="AN135" s="186">
        <v>1.2150895406329443</v>
      </c>
    </row>
    <row r="136" spans="4:40" x14ac:dyDescent="0.25">
      <c r="D136" s="164"/>
      <c r="E136" s="163" t="s">
        <v>303</v>
      </c>
      <c r="F136" s="163" t="s">
        <v>223</v>
      </c>
      <c r="G136" s="164">
        <v>35</v>
      </c>
      <c r="H136" s="164" t="s">
        <v>954</v>
      </c>
      <c r="I136" s="201">
        <v>2.5</v>
      </c>
      <c r="J136" s="190"/>
      <c r="K136" s="163"/>
      <c r="L136" s="163"/>
      <c r="M136" s="163"/>
      <c r="N136" s="163"/>
      <c r="O136" s="163"/>
      <c r="P136" s="163"/>
      <c r="Q136" s="163"/>
      <c r="R136" s="224">
        <v>0.90499997138977051</v>
      </c>
      <c r="S136" s="224">
        <v>0.31799998879432678</v>
      </c>
      <c r="T136" s="224">
        <v>0.95924395322799683</v>
      </c>
      <c r="U136" s="224">
        <v>38.369757080078124</v>
      </c>
      <c r="V136" s="224">
        <v>1.0010000467300415</v>
      </c>
      <c r="W136" s="224">
        <v>0.34999999403953552</v>
      </c>
      <c r="X136" s="224">
        <v>1.0604249238967896</v>
      </c>
      <c r="Y136" s="224">
        <v>42.416998291015624</v>
      </c>
      <c r="Z136" s="224">
        <v>1.0549999475479126</v>
      </c>
      <c r="AA136" s="224">
        <v>0.36899998784065247</v>
      </c>
      <c r="AB136" s="224">
        <v>1.1176698207855225</v>
      </c>
      <c r="AC136" s="225">
        <v>44.706793212890624</v>
      </c>
      <c r="AD136" s="164">
        <v>2.5</v>
      </c>
      <c r="AE136" s="169">
        <v>2.5</v>
      </c>
      <c r="AF136" s="169">
        <v>2.5</v>
      </c>
      <c r="AG136" s="169">
        <v>2.5</v>
      </c>
      <c r="AH136" s="169">
        <v>2.5</v>
      </c>
      <c r="AJ136" s="186">
        <v>19</v>
      </c>
      <c r="AK136" s="186">
        <v>1.0549999475479126</v>
      </c>
      <c r="AL136" s="186">
        <v>0.36899998784065247</v>
      </c>
      <c r="AM136" s="186">
        <v>1.1176698207855225</v>
      </c>
      <c r="AN136" s="186">
        <v>44.706793212890624</v>
      </c>
    </row>
    <row r="137" spans="4:40" x14ac:dyDescent="0.25">
      <c r="D137" s="164"/>
      <c r="E137" s="163" t="s">
        <v>303</v>
      </c>
      <c r="F137" s="163" t="s">
        <v>223</v>
      </c>
      <c r="G137" s="164">
        <v>35</v>
      </c>
      <c r="H137" s="164" t="s">
        <v>955</v>
      </c>
      <c r="I137" s="201">
        <v>2.5</v>
      </c>
      <c r="J137" s="190"/>
      <c r="K137" s="163"/>
      <c r="L137" s="163"/>
      <c r="M137" s="163"/>
      <c r="N137" s="163"/>
      <c r="O137" s="163"/>
      <c r="P137" s="163"/>
      <c r="Q137" s="163"/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5">
        <v>0</v>
      </c>
      <c r="AD137" s="164">
        <v>2.5</v>
      </c>
      <c r="AE137" s="169">
        <v>2.5</v>
      </c>
      <c r="AF137" s="169">
        <v>2.5</v>
      </c>
      <c r="AG137" s="169">
        <v>2.5</v>
      </c>
      <c r="AH137" s="169">
        <v>2.5</v>
      </c>
      <c r="AJ137" s="186">
        <v>3</v>
      </c>
      <c r="AK137" s="186">
        <v>0</v>
      </c>
      <c r="AL137" s="186">
        <v>0</v>
      </c>
      <c r="AM137" s="186">
        <v>0</v>
      </c>
      <c r="AN137" s="186">
        <v>0</v>
      </c>
    </row>
    <row r="138" spans="4:40" x14ac:dyDescent="0.25">
      <c r="D138" s="164"/>
      <c r="E138" s="163" t="s">
        <v>303</v>
      </c>
      <c r="F138" s="163" t="s">
        <v>225</v>
      </c>
      <c r="G138" s="164">
        <v>35</v>
      </c>
      <c r="H138" s="164" t="s">
        <v>954</v>
      </c>
      <c r="I138" s="201">
        <v>4</v>
      </c>
      <c r="J138" s="190"/>
      <c r="K138" s="163"/>
      <c r="L138" s="163"/>
      <c r="M138" s="163"/>
      <c r="N138" s="163"/>
      <c r="O138" s="163"/>
      <c r="P138" s="163"/>
      <c r="Q138" s="163"/>
      <c r="R138" s="224">
        <v>0</v>
      </c>
      <c r="S138" s="224">
        <v>0</v>
      </c>
      <c r="T138" s="224">
        <v>0</v>
      </c>
      <c r="U138" s="224">
        <v>0</v>
      </c>
      <c r="V138" s="224">
        <v>0</v>
      </c>
      <c r="W138" s="224">
        <v>0</v>
      </c>
      <c r="X138" s="224">
        <v>0</v>
      </c>
      <c r="Y138" s="224">
        <v>0</v>
      </c>
      <c r="Z138" s="224">
        <v>0</v>
      </c>
      <c r="AA138" s="224">
        <v>0</v>
      </c>
      <c r="AB138" s="224">
        <v>0</v>
      </c>
      <c r="AC138" s="225">
        <v>0</v>
      </c>
      <c r="AD138" s="164">
        <v>4</v>
      </c>
      <c r="AE138" s="169">
        <v>4</v>
      </c>
      <c r="AF138" s="169">
        <v>4</v>
      </c>
      <c r="AG138" s="169">
        <v>4</v>
      </c>
      <c r="AH138" s="169">
        <v>4</v>
      </c>
      <c r="AJ138" s="186">
        <v>3</v>
      </c>
      <c r="AK138" s="186">
        <v>0</v>
      </c>
      <c r="AL138" s="186">
        <v>0</v>
      </c>
      <c r="AM138" s="186">
        <v>0</v>
      </c>
      <c r="AN138" s="186">
        <v>0</v>
      </c>
    </row>
    <row r="139" spans="4:40" x14ac:dyDescent="0.25">
      <c r="D139" s="164"/>
      <c r="E139" s="163" t="s">
        <v>303</v>
      </c>
      <c r="F139" s="163" t="s">
        <v>225</v>
      </c>
      <c r="G139" s="164">
        <v>35</v>
      </c>
      <c r="H139" s="164" t="s">
        <v>955</v>
      </c>
      <c r="I139" s="201">
        <v>10</v>
      </c>
      <c r="J139" s="190"/>
      <c r="K139" s="163"/>
      <c r="L139" s="163"/>
      <c r="M139" s="163"/>
      <c r="N139" s="163"/>
      <c r="O139" s="163"/>
      <c r="P139" s="163"/>
      <c r="Q139" s="163"/>
      <c r="R139" s="224">
        <v>4.9409999847412109</v>
      </c>
      <c r="S139" s="224">
        <v>2.1140000820159912</v>
      </c>
      <c r="T139" s="224">
        <v>5.374241828918457</v>
      </c>
      <c r="U139" s="224">
        <v>53.742419433593753</v>
      </c>
      <c r="V139" s="224">
        <v>7.4279999732971191</v>
      </c>
      <c r="W139" s="224">
        <v>3.2920000553131104</v>
      </c>
      <c r="X139" s="224">
        <v>8.1248044967651367</v>
      </c>
      <c r="Y139" s="224">
        <v>81.248046875</v>
      </c>
      <c r="Z139" s="224">
        <v>7.8179998397827148</v>
      </c>
      <c r="AA139" s="224">
        <v>3.4890000820159912</v>
      </c>
      <c r="AB139" s="224">
        <v>8.5612058639526367</v>
      </c>
      <c r="AC139" s="225">
        <v>85.612060546875</v>
      </c>
      <c r="AD139" s="164">
        <v>10</v>
      </c>
      <c r="AE139" s="169">
        <v>10</v>
      </c>
      <c r="AF139" s="169">
        <v>10</v>
      </c>
      <c r="AG139" s="169">
        <v>10</v>
      </c>
      <c r="AH139" s="169">
        <v>10</v>
      </c>
      <c r="AJ139" s="186">
        <v>19</v>
      </c>
      <c r="AK139" s="186">
        <v>7.8179998397827148</v>
      </c>
      <c r="AL139" s="186">
        <v>3.4890000820159912</v>
      </c>
      <c r="AM139" s="186">
        <v>8.5612058639526367</v>
      </c>
      <c r="AN139" s="186">
        <v>85.612060546875</v>
      </c>
    </row>
    <row r="140" spans="4:40" x14ac:dyDescent="0.25">
      <c r="D140" s="164"/>
      <c r="E140" s="163" t="s">
        <v>303</v>
      </c>
      <c r="F140" s="163" t="s">
        <v>227</v>
      </c>
      <c r="G140" s="164">
        <v>35</v>
      </c>
      <c r="H140" s="164" t="s">
        <v>954</v>
      </c>
      <c r="I140" s="201">
        <v>2.5</v>
      </c>
      <c r="J140" s="190"/>
      <c r="K140" s="163"/>
      <c r="L140" s="163"/>
      <c r="M140" s="163"/>
      <c r="N140" s="163"/>
      <c r="O140" s="163"/>
      <c r="P140" s="163"/>
      <c r="Q140" s="163"/>
      <c r="R140" s="224">
        <v>0.18899999558925629</v>
      </c>
      <c r="S140" s="224">
        <v>0.11800000071525574</v>
      </c>
      <c r="T140" s="224">
        <v>0.22281157970428467</v>
      </c>
      <c r="U140" s="224">
        <v>8.9124633789062493</v>
      </c>
      <c r="V140" s="224">
        <v>0.23800000548362732</v>
      </c>
      <c r="W140" s="224">
        <v>0.13199999928474426</v>
      </c>
      <c r="X140" s="224">
        <v>0.27215436100959778</v>
      </c>
      <c r="Y140" s="224">
        <v>10.886174774169922</v>
      </c>
      <c r="Z140" s="224">
        <v>0.22100000083446503</v>
      </c>
      <c r="AA140" s="224">
        <v>0.12700000405311584</v>
      </c>
      <c r="AB140" s="224">
        <v>0.25489214062690735</v>
      </c>
      <c r="AC140" s="225">
        <v>10.195685577392577</v>
      </c>
      <c r="AD140" s="164">
        <v>2.5</v>
      </c>
      <c r="AE140" s="169">
        <v>2.5</v>
      </c>
      <c r="AF140" s="169">
        <v>2.5</v>
      </c>
      <c r="AG140" s="169">
        <v>2.5</v>
      </c>
      <c r="AH140" s="169">
        <v>2.5</v>
      </c>
      <c r="AJ140" s="186">
        <v>9</v>
      </c>
      <c r="AK140" s="186">
        <v>0.23800000548362732</v>
      </c>
      <c r="AL140" s="186">
        <v>0.13199999928474426</v>
      </c>
      <c r="AM140" s="186">
        <v>0.27215436100959778</v>
      </c>
      <c r="AN140" s="186">
        <v>10.886174774169922</v>
      </c>
    </row>
    <row r="141" spans="4:40" x14ac:dyDescent="0.25">
      <c r="D141" s="164"/>
      <c r="E141" s="163" t="s">
        <v>303</v>
      </c>
      <c r="F141" s="163" t="s">
        <v>227</v>
      </c>
      <c r="G141" s="164">
        <v>35</v>
      </c>
      <c r="H141" s="164" t="s">
        <v>955</v>
      </c>
      <c r="I141" s="201">
        <v>2.5</v>
      </c>
      <c r="J141" s="190"/>
      <c r="K141" s="163"/>
      <c r="L141" s="163"/>
      <c r="M141" s="163"/>
      <c r="N141" s="163"/>
      <c r="O141" s="163"/>
      <c r="P141" s="163"/>
      <c r="Q141" s="163"/>
      <c r="R141" s="224">
        <v>0</v>
      </c>
      <c r="S141" s="224">
        <v>0</v>
      </c>
      <c r="T141" s="224">
        <v>0</v>
      </c>
      <c r="U141" s="224">
        <v>0</v>
      </c>
      <c r="V141" s="224">
        <v>0</v>
      </c>
      <c r="W141" s="224">
        <v>0</v>
      </c>
      <c r="X141" s="224">
        <v>0</v>
      </c>
      <c r="Y141" s="224">
        <v>0</v>
      </c>
      <c r="Z141" s="224">
        <v>0</v>
      </c>
      <c r="AA141" s="224">
        <v>0</v>
      </c>
      <c r="AB141" s="224">
        <v>0</v>
      </c>
      <c r="AC141" s="225">
        <v>0</v>
      </c>
      <c r="AD141" s="164">
        <v>2.5</v>
      </c>
      <c r="AE141" s="169">
        <v>2.5</v>
      </c>
      <c r="AF141" s="169">
        <v>2.5</v>
      </c>
      <c r="AG141" s="169">
        <v>2.5</v>
      </c>
      <c r="AH141" s="169">
        <v>2.5</v>
      </c>
      <c r="AJ141" s="186">
        <v>3</v>
      </c>
      <c r="AK141" s="186">
        <v>0</v>
      </c>
      <c r="AL141" s="186">
        <v>0</v>
      </c>
      <c r="AM141" s="186">
        <v>0</v>
      </c>
      <c r="AN141" s="186">
        <v>0</v>
      </c>
    </row>
    <row r="142" spans="4:40" x14ac:dyDescent="0.25">
      <c r="D142" s="164"/>
      <c r="E142" s="163" t="s">
        <v>303</v>
      </c>
      <c r="F142" s="163" t="s">
        <v>229</v>
      </c>
      <c r="G142" s="164">
        <v>35</v>
      </c>
      <c r="H142" s="164" t="s">
        <v>954</v>
      </c>
      <c r="I142" s="201">
        <v>6.3</v>
      </c>
      <c r="J142" s="190"/>
      <c r="K142" s="163"/>
      <c r="L142" s="163"/>
      <c r="M142" s="163"/>
      <c r="N142" s="163"/>
      <c r="O142" s="163"/>
      <c r="P142" s="163"/>
      <c r="Q142" s="163"/>
      <c r="R142" s="224">
        <v>0</v>
      </c>
      <c r="S142" s="224">
        <v>0</v>
      </c>
      <c r="T142" s="224">
        <v>0</v>
      </c>
      <c r="U142" s="224">
        <v>0</v>
      </c>
      <c r="V142" s="224">
        <v>0</v>
      </c>
      <c r="W142" s="224">
        <v>0</v>
      </c>
      <c r="X142" s="224">
        <v>0</v>
      </c>
      <c r="Y142" s="224">
        <v>0</v>
      </c>
      <c r="Z142" s="224">
        <v>0</v>
      </c>
      <c r="AA142" s="224">
        <v>0</v>
      </c>
      <c r="AB142" s="224">
        <v>0</v>
      </c>
      <c r="AC142" s="225">
        <v>0</v>
      </c>
      <c r="AD142" s="164">
        <v>6.3</v>
      </c>
      <c r="AE142" s="169">
        <v>6.3</v>
      </c>
      <c r="AF142" s="169">
        <v>6.3</v>
      </c>
      <c r="AG142" s="169">
        <v>6.3</v>
      </c>
      <c r="AH142" s="169">
        <v>6.3</v>
      </c>
      <c r="AJ142" s="186">
        <v>3</v>
      </c>
      <c r="AK142" s="186">
        <v>0</v>
      </c>
      <c r="AL142" s="186">
        <v>0</v>
      </c>
      <c r="AM142" s="186">
        <v>0</v>
      </c>
      <c r="AN142" s="186">
        <v>0</v>
      </c>
    </row>
    <row r="143" spans="4:40" x14ac:dyDescent="0.25">
      <c r="D143" s="164"/>
      <c r="E143" s="163" t="s">
        <v>303</v>
      </c>
      <c r="F143" s="163" t="s">
        <v>229</v>
      </c>
      <c r="G143" s="164">
        <v>35</v>
      </c>
      <c r="H143" s="164" t="s">
        <v>955</v>
      </c>
      <c r="I143" s="201">
        <v>6.3</v>
      </c>
      <c r="J143" s="190"/>
      <c r="K143" s="163"/>
      <c r="L143" s="163"/>
      <c r="M143" s="163"/>
      <c r="N143" s="163"/>
      <c r="O143" s="163"/>
      <c r="P143" s="163"/>
      <c r="Q143" s="163"/>
      <c r="R143" s="224">
        <v>2.3540000915527344</v>
      </c>
      <c r="S143" s="224">
        <v>0.79199999570846558</v>
      </c>
      <c r="T143" s="224">
        <v>2.4836626052856445</v>
      </c>
      <c r="U143" s="224">
        <v>39.423215351407492</v>
      </c>
      <c r="V143" s="224">
        <v>3.2880001068115234</v>
      </c>
      <c r="W143" s="224">
        <v>1.1729999780654907</v>
      </c>
      <c r="X143" s="224">
        <v>3.4909703731536865</v>
      </c>
      <c r="Y143" s="224">
        <v>55.412229507688494</v>
      </c>
      <c r="Z143" s="224">
        <v>3.6619999408721924</v>
      </c>
      <c r="AA143" s="224">
        <v>1.3589999675750732</v>
      </c>
      <c r="AB143" s="224">
        <v>3.9060368537902832</v>
      </c>
      <c r="AC143" s="225">
        <v>62.000587100074405</v>
      </c>
      <c r="AD143" s="164">
        <v>6.3</v>
      </c>
      <c r="AE143" s="169">
        <v>6.3</v>
      </c>
      <c r="AF143" s="169">
        <v>6.3</v>
      </c>
      <c r="AG143" s="169">
        <v>6.3</v>
      </c>
      <c r="AH143" s="169">
        <v>6.3</v>
      </c>
      <c r="AJ143" s="186">
        <v>19</v>
      </c>
      <c r="AK143" s="186">
        <v>3.6619999408721924</v>
      </c>
      <c r="AL143" s="186">
        <v>1.3589999675750732</v>
      </c>
      <c r="AM143" s="186">
        <v>3.9060368537902832</v>
      </c>
      <c r="AN143" s="186">
        <v>62.000587100074405</v>
      </c>
    </row>
    <row r="144" spans="4:40" x14ac:dyDescent="0.25">
      <c r="D144" s="164"/>
      <c r="E144" s="163" t="s">
        <v>303</v>
      </c>
      <c r="F144" s="163" t="s">
        <v>235</v>
      </c>
      <c r="G144" s="164">
        <v>35</v>
      </c>
      <c r="H144" s="164" t="s">
        <v>954</v>
      </c>
      <c r="I144" s="201">
        <v>2.5</v>
      </c>
      <c r="J144" s="190"/>
      <c r="K144" s="163"/>
      <c r="L144" s="163"/>
      <c r="M144" s="163"/>
      <c r="N144" s="163"/>
      <c r="O144" s="163"/>
      <c r="P144" s="163"/>
      <c r="Q144" s="163"/>
      <c r="R144" s="224">
        <v>0</v>
      </c>
      <c r="S144" s="224">
        <v>0</v>
      </c>
      <c r="T144" s="224">
        <v>0</v>
      </c>
      <c r="U144" s="224">
        <v>0</v>
      </c>
      <c r="V144" s="224">
        <v>0</v>
      </c>
      <c r="W144" s="224">
        <v>0</v>
      </c>
      <c r="X144" s="224">
        <v>0</v>
      </c>
      <c r="Y144" s="224">
        <v>0</v>
      </c>
      <c r="Z144" s="224">
        <v>0</v>
      </c>
      <c r="AA144" s="224">
        <v>0</v>
      </c>
      <c r="AB144" s="224">
        <v>0</v>
      </c>
      <c r="AC144" s="225">
        <v>0</v>
      </c>
      <c r="AD144" s="164">
        <v>2.5</v>
      </c>
      <c r="AE144" s="169">
        <v>2.5</v>
      </c>
      <c r="AF144" s="169">
        <v>2.5</v>
      </c>
      <c r="AG144" s="169">
        <v>2.5</v>
      </c>
      <c r="AH144" s="169">
        <v>2.5</v>
      </c>
      <c r="AJ144" s="186">
        <v>3</v>
      </c>
      <c r="AK144" s="186">
        <v>0</v>
      </c>
      <c r="AL144" s="186">
        <v>0</v>
      </c>
      <c r="AM144" s="186">
        <v>0</v>
      </c>
      <c r="AN144" s="186">
        <v>0</v>
      </c>
    </row>
    <row r="145" spans="4:40" x14ac:dyDescent="0.25">
      <c r="D145" s="164"/>
      <c r="E145" s="163" t="s">
        <v>303</v>
      </c>
      <c r="F145" s="163" t="s">
        <v>235</v>
      </c>
      <c r="G145" s="164">
        <v>35</v>
      </c>
      <c r="H145" s="164" t="s">
        <v>955</v>
      </c>
      <c r="I145" s="201">
        <v>2.5</v>
      </c>
      <c r="J145" s="190"/>
      <c r="K145" s="163"/>
      <c r="L145" s="163"/>
      <c r="M145" s="163"/>
      <c r="N145" s="163"/>
      <c r="O145" s="163"/>
      <c r="P145" s="163"/>
      <c r="Q145" s="163"/>
      <c r="R145" s="224">
        <v>1.0829999446868896</v>
      </c>
      <c r="S145" s="224">
        <v>0.52899998426437378</v>
      </c>
      <c r="T145" s="224">
        <v>1.2052924633026123</v>
      </c>
      <c r="U145" s="224">
        <v>48.21169738769531</v>
      </c>
      <c r="V145" s="224">
        <v>1.2450000047683716</v>
      </c>
      <c r="W145" s="224">
        <v>0.61799997091293335</v>
      </c>
      <c r="X145" s="224">
        <v>1.3899456262588501</v>
      </c>
      <c r="Y145" s="224">
        <v>55.597827148437503</v>
      </c>
      <c r="Z145" s="224">
        <v>1.1549999713897705</v>
      </c>
      <c r="AA145" s="224">
        <v>0.57099997997283936</v>
      </c>
      <c r="AB145" s="224">
        <v>1.2884354591369629</v>
      </c>
      <c r="AC145" s="225">
        <v>51.537420654296874</v>
      </c>
      <c r="AD145" s="164">
        <v>2.5</v>
      </c>
      <c r="AE145" s="169">
        <v>2.5</v>
      </c>
      <c r="AF145" s="169">
        <v>2.5</v>
      </c>
      <c r="AG145" s="169">
        <v>2.5</v>
      </c>
      <c r="AH145" s="169">
        <v>2.5</v>
      </c>
      <c r="AJ145" s="186">
        <v>9</v>
      </c>
      <c r="AK145" s="186">
        <v>1.2450000047683716</v>
      </c>
      <c r="AL145" s="186">
        <v>0.61799997091293335</v>
      </c>
      <c r="AM145" s="186">
        <v>1.3899456262588501</v>
      </c>
      <c r="AN145" s="186">
        <v>55.597827148437503</v>
      </c>
    </row>
    <row r="146" spans="4:40" x14ac:dyDescent="0.25">
      <c r="D146" s="164"/>
      <c r="E146" s="163" t="s">
        <v>303</v>
      </c>
      <c r="F146" s="163" t="s">
        <v>238</v>
      </c>
      <c r="G146" s="164">
        <v>35</v>
      </c>
      <c r="H146" s="164" t="s">
        <v>954</v>
      </c>
      <c r="I146" s="201">
        <v>16</v>
      </c>
      <c r="J146" s="190"/>
      <c r="K146" s="163"/>
      <c r="L146" s="163"/>
      <c r="M146" s="163"/>
      <c r="N146" s="163"/>
      <c r="O146" s="163"/>
      <c r="P146" s="163"/>
      <c r="Q146" s="163"/>
      <c r="R146" s="224">
        <v>5.2059998512268066</v>
      </c>
      <c r="S146" s="224">
        <v>2.187000036239624</v>
      </c>
      <c r="T146" s="224">
        <v>5.6467161178588867</v>
      </c>
      <c r="U146" s="224">
        <v>35.291976928710937</v>
      </c>
      <c r="V146" s="224">
        <v>7.005000114440918</v>
      </c>
      <c r="W146" s="224">
        <v>3.0360000133514404</v>
      </c>
      <c r="X146" s="224">
        <v>7.6346135139465332</v>
      </c>
      <c r="Y146" s="224">
        <v>47.716335296630859</v>
      </c>
      <c r="Z146" s="224">
        <v>7.5630002021789551</v>
      </c>
      <c r="AA146" s="224">
        <v>3.2739999294281006</v>
      </c>
      <c r="AB146" s="224">
        <v>8.2412405014038086</v>
      </c>
      <c r="AC146" s="225">
        <v>51.50775146484375</v>
      </c>
      <c r="AD146" s="164">
        <v>16</v>
      </c>
      <c r="AE146" s="169">
        <v>16</v>
      </c>
      <c r="AF146" s="169">
        <v>16</v>
      </c>
      <c r="AG146" s="169">
        <v>16</v>
      </c>
      <c r="AH146" s="169">
        <v>16</v>
      </c>
      <c r="AJ146" s="186">
        <v>19</v>
      </c>
      <c r="AK146" s="186">
        <v>7.5630002021789551</v>
      </c>
      <c r="AL146" s="186">
        <v>3.2739999294281006</v>
      </c>
      <c r="AM146" s="186">
        <v>8.2412405014038086</v>
      </c>
      <c r="AN146" s="186">
        <v>51.50775146484375</v>
      </c>
    </row>
    <row r="147" spans="4:40" x14ac:dyDescent="0.25">
      <c r="D147" s="164"/>
      <c r="E147" s="163" t="s">
        <v>303</v>
      </c>
      <c r="F147" s="163" t="s">
        <v>238</v>
      </c>
      <c r="G147" s="164">
        <v>35</v>
      </c>
      <c r="H147" s="164" t="s">
        <v>955</v>
      </c>
      <c r="I147" s="201">
        <v>6.3</v>
      </c>
      <c r="J147" s="190"/>
      <c r="K147" s="163"/>
      <c r="L147" s="163"/>
      <c r="M147" s="163"/>
      <c r="N147" s="163"/>
      <c r="O147" s="163"/>
      <c r="P147" s="163"/>
      <c r="Q147" s="163"/>
      <c r="R147" s="224">
        <v>0</v>
      </c>
      <c r="S147" s="224">
        <v>0</v>
      </c>
      <c r="T147" s="224">
        <v>0</v>
      </c>
      <c r="U147" s="224">
        <v>0</v>
      </c>
      <c r="V147" s="224">
        <v>0</v>
      </c>
      <c r="W147" s="224">
        <v>0</v>
      </c>
      <c r="X147" s="224">
        <v>0</v>
      </c>
      <c r="Y147" s="224">
        <v>0</v>
      </c>
      <c r="Z147" s="224">
        <v>0</v>
      </c>
      <c r="AA147" s="224">
        <v>0</v>
      </c>
      <c r="AB147" s="224">
        <v>0</v>
      </c>
      <c r="AC147" s="225">
        <v>0</v>
      </c>
      <c r="AD147" s="164">
        <v>6.3</v>
      </c>
      <c r="AE147" s="169">
        <v>6.3</v>
      </c>
      <c r="AF147" s="169">
        <v>6.3</v>
      </c>
      <c r="AG147" s="169">
        <v>6.3</v>
      </c>
      <c r="AH147" s="169">
        <v>6.3</v>
      </c>
      <c r="AJ147" s="186">
        <v>3</v>
      </c>
      <c r="AK147" s="186">
        <v>0</v>
      </c>
      <c r="AL147" s="186">
        <v>0</v>
      </c>
      <c r="AM147" s="186">
        <v>0</v>
      </c>
      <c r="AN147" s="186">
        <v>0</v>
      </c>
    </row>
    <row r="148" spans="4:40" x14ac:dyDescent="0.25">
      <c r="D148" s="164"/>
      <c r="E148" s="163" t="s">
        <v>303</v>
      </c>
      <c r="F148" s="163" t="s">
        <v>242</v>
      </c>
      <c r="G148" s="164">
        <v>35</v>
      </c>
      <c r="H148" s="164" t="s">
        <v>954</v>
      </c>
      <c r="I148" s="201">
        <v>1.6</v>
      </c>
      <c r="J148" s="190"/>
      <c r="K148" s="163"/>
      <c r="L148" s="163"/>
      <c r="M148" s="163"/>
      <c r="N148" s="163"/>
      <c r="O148" s="163"/>
      <c r="P148" s="163"/>
      <c r="Q148" s="163"/>
      <c r="R148" s="224">
        <v>0</v>
      </c>
      <c r="S148" s="224">
        <v>0</v>
      </c>
      <c r="T148" s="224">
        <v>0</v>
      </c>
      <c r="U148" s="224">
        <v>0</v>
      </c>
      <c r="V148" s="224">
        <v>0</v>
      </c>
      <c r="W148" s="224">
        <v>0</v>
      </c>
      <c r="X148" s="224">
        <v>0</v>
      </c>
      <c r="Y148" s="224">
        <v>0</v>
      </c>
      <c r="Z148" s="224">
        <v>0</v>
      </c>
      <c r="AA148" s="224">
        <v>0</v>
      </c>
      <c r="AB148" s="224">
        <v>0</v>
      </c>
      <c r="AC148" s="225">
        <v>0</v>
      </c>
      <c r="AD148" s="164">
        <v>1.6</v>
      </c>
      <c r="AE148" s="169">
        <v>1.6</v>
      </c>
      <c r="AF148" s="169">
        <v>1.6</v>
      </c>
      <c r="AG148" s="169">
        <v>1.6</v>
      </c>
      <c r="AH148" s="169">
        <v>1.6</v>
      </c>
      <c r="AJ148" s="186">
        <v>3</v>
      </c>
      <c r="AK148" s="186">
        <v>0</v>
      </c>
      <c r="AL148" s="186">
        <v>0</v>
      </c>
      <c r="AM148" s="186">
        <v>0</v>
      </c>
      <c r="AN148" s="186">
        <v>0</v>
      </c>
    </row>
    <row r="149" spans="4:40" x14ac:dyDescent="0.25">
      <c r="D149" s="164"/>
      <c r="E149" s="163" t="s">
        <v>303</v>
      </c>
      <c r="F149" s="163" t="s">
        <v>242</v>
      </c>
      <c r="G149" s="164">
        <v>35</v>
      </c>
      <c r="H149" s="164" t="s">
        <v>955</v>
      </c>
      <c r="I149" s="201">
        <v>1.6</v>
      </c>
      <c r="J149" s="190"/>
      <c r="K149" s="163"/>
      <c r="L149" s="163"/>
      <c r="M149" s="163"/>
      <c r="N149" s="163"/>
      <c r="O149" s="163"/>
      <c r="P149" s="163"/>
      <c r="Q149" s="163"/>
      <c r="R149" s="224">
        <v>0.5820000171661377</v>
      </c>
      <c r="S149" s="224">
        <v>0.2630000114440918</v>
      </c>
      <c r="T149" s="224">
        <v>0.63866502046585083</v>
      </c>
      <c r="U149" s="224">
        <v>39.916563034057617</v>
      </c>
      <c r="V149" s="224">
        <v>0.70200002193450928</v>
      </c>
      <c r="W149" s="224">
        <v>0.31499999761581421</v>
      </c>
      <c r="X149" s="224">
        <v>0.76943421363830566</v>
      </c>
      <c r="Y149" s="224">
        <v>48.089637756347656</v>
      </c>
      <c r="Z149" s="224">
        <v>0.71700000762939453</v>
      </c>
      <c r="AA149" s="224">
        <v>0.32499998807907104</v>
      </c>
      <c r="AB149" s="224">
        <v>0.78721916675567627</v>
      </c>
      <c r="AC149" s="225">
        <v>49.201197624206543</v>
      </c>
      <c r="AD149" s="164">
        <v>1.6</v>
      </c>
      <c r="AE149" s="169">
        <v>1.6</v>
      </c>
      <c r="AF149" s="169">
        <v>1.6</v>
      </c>
      <c r="AG149" s="169">
        <v>1.6</v>
      </c>
      <c r="AH149" s="169">
        <v>1.6</v>
      </c>
      <c r="AJ149" s="186">
        <v>19</v>
      </c>
      <c r="AK149" s="186">
        <v>0.71700000762939453</v>
      </c>
      <c r="AL149" s="186">
        <v>0.32499998807907104</v>
      </c>
      <c r="AM149" s="186">
        <v>0.78721916675567627</v>
      </c>
      <c r="AN149" s="186">
        <v>49.201197624206543</v>
      </c>
    </row>
    <row r="150" spans="4:40" x14ac:dyDescent="0.25">
      <c r="D150" s="164"/>
      <c r="E150" s="163" t="s">
        <v>303</v>
      </c>
      <c r="F150" s="163" t="s">
        <v>245</v>
      </c>
      <c r="G150" s="164">
        <v>35</v>
      </c>
      <c r="H150" s="164" t="s">
        <v>954</v>
      </c>
      <c r="I150" s="201">
        <v>4</v>
      </c>
      <c r="J150" s="190"/>
      <c r="K150" s="163"/>
      <c r="L150" s="163"/>
      <c r="M150" s="163"/>
      <c r="N150" s="163"/>
      <c r="O150" s="163"/>
      <c r="P150" s="163"/>
      <c r="Q150" s="163"/>
      <c r="R150" s="224">
        <v>0</v>
      </c>
      <c r="S150" s="224">
        <v>0</v>
      </c>
      <c r="T150" s="224">
        <v>0</v>
      </c>
      <c r="U150" s="224">
        <v>0</v>
      </c>
      <c r="V150" s="224">
        <v>0</v>
      </c>
      <c r="W150" s="224">
        <v>0</v>
      </c>
      <c r="X150" s="224">
        <v>0</v>
      </c>
      <c r="Y150" s="224">
        <v>0</v>
      </c>
      <c r="Z150" s="224">
        <v>0</v>
      </c>
      <c r="AA150" s="224">
        <v>0</v>
      </c>
      <c r="AB150" s="224">
        <v>0</v>
      </c>
      <c r="AC150" s="225">
        <v>0</v>
      </c>
      <c r="AD150" s="164">
        <v>4</v>
      </c>
      <c r="AE150" s="169">
        <v>4</v>
      </c>
      <c r="AF150" s="169">
        <v>4</v>
      </c>
      <c r="AG150" s="169">
        <v>4</v>
      </c>
      <c r="AH150" s="169">
        <v>4</v>
      </c>
      <c r="AJ150" s="186">
        <v>3</v>
      </c>
      <c r="AK150" s="186">
        <v>0</v>
      </c>
      <c r="AL150" s="186">
        <v>0</v>
      </c>
      <c r="AM150" s="186">
        <v>0</v>
      </c>
      <c r="AN150" s="186">
        <v>0</v>
      </c>
    </row>
    <row r="151" spans="4:40" x14ac:dyDescent="0.25">
      <c r="D151" s="164"/>
      <c r="E151" s="163" t="s">
        <v>303</v>
      </c>
      <c r="F151" s="163" t="s">
        <v>245</v>
      </c>
      <c r="G151" s="164">
        <v>35</v>
      </c>
      <c r="H151" s="164" t="s">
        <v>955</v>
      </c>
      <c r="I151" s="201">
        <v>4</v>
      </c>
      <c r="J151" s="190"/>
      <c r="K151" s="163"/>
      <c r="L151" s="163"/>
      <c r="M151" s="163"/>
      <c r="N151" s="163"/>
      <c r="O151" s="163"/>
      <c r="P151" s="163"/>
      <c r="Q151" s="163"/>
      <c r="R151" s="224">
        <v>2.1319999694824219</v>
      </c>
      <c r="S151" s="224">
        <v>0.96899998188018799</v>
      </c>
      <c r="T151" s="224">
        <v>2.3418762683868408</v>
      </c>
      <c r="U151" s="224">
        <v>58.546905517578125</v>
      </c>
      <c r="V151" s="224">
        <v>2.2190001010894775</v>
      </c>
      <c r="W151" s="224">
        <v>1.0099999904632568</v>
      </c>
      <c r="X151" s="224">
        <v>2.438044548034668</v>
      </c>
      <c r="Y151" s="224">
        <v>60.951114654541016</v>
      </c>
      <c r="Z151" s="224">
        <v>2.2190001010894775</v>
      </c>
      <c r="AA151" s="224">
        <v>1.0089999437332153</v>
      </c>
      <c r="AB151" s="224">
        <v>2.4376304149627686</v>
      </c>
      <c r="AC151" s="225">
        <v>60.940761566162109</v>
      </c>
      <c r="AD151" s="164">
        <v>4</v>
      </c>
      <c r="AE151" s="169">
        <v>4</v>
      </c>
      <c r="AF151" s="169">
        <v>4</v>
      </c>
      <c r="AG151" s="169">
        <v>4</v>
      </c>
      <c r="AH151" s="169">
        <v>4</v>
      </c>
      <c r="AJ151" s="186">
        <v>9</v>
      </c>
      <c r="AK151" s="186">
        <v>2.2190001010894775</v>
      </c>
      <c r="AL151" s="186">
        <v>1.0099999904632568</v>
      </c>
      <c r="AM151" s="186">
        <v>2.438044548034668</v>
      </c>
      <c r="AN151" s="186">
        <v>60.951114654541016</v>
      </c>
    </row>
    <row r="152" spans="4:40" x14ac:dyDescent="0.25">
      <c r="D152" s="164"/>
      <c r="E152" s="163" t="s">
        <v>303</v>
      </c>
      <c r="F152" s="163" t="s">
        <v>248</v>
      </c>
      <c r="G152" s="164">
        <v>35</v>
      </c>
      <c r="H152" s="164" t="s">
        <v>954</v>
      </c>
      <c r="I152" s="201">
        <v>10</v>
      </c>
      <c r="J152" s="190"/>
      <c r="K152" s="163"/>
      <c r="L152" s="163"/>
      <c r="M152" s="163"/>
      <c r="N152" s="163"/>
      <c r="O152" s="163"/>
      <c r="P152" s="163"/>
      <c r="Q152" s="163"/>
      <c r="R152" s="224">
        <v>2.6289999485015869</v>
      </c>
      <c r="S152" s="224">
        <v>0.91399997472763062</v>
      </c>
      <c r="T152" s="224">
        <v>2.7833499908447266</v>
      </c>
      <c r="U152" s="224">
        <v>27.833499145507812</v>
      </c>
      <c r="V152" s="224">
        <v>4.8189997673034668</v>
      </c>
      <c r="W152" s="224">
        <v>1.7300000190734863</v>
      </c>
      <c r="X152" s="224">
        <v>5.1201229095458984</v>
      </c>
      <c r="Y152" s="224">
        <v>51.201226806640626</v>
      </c>
      <c r="Z152" s="224">
        <v>5.054999828338623</v>
      </c>
      <c r="AA152" s="224">
        <v>1.8400000333786011</v>
      </c>
      <c r="AB152" s="224">
        <v>5.3794631958007812</v>
      </c>
      <c r="AC152" s="225">
        <v>53.794628906249997</v>
      </c>
      <c r="AD152" s="164">
        <v>10</v>
      </c>
      <c r="AE152" s="169">
        <v>10</v>
      </c>
      <c r="AF152" s="169">
        <v>10</v>
      </c>
      <c r="AG152" s="169">
        <v>10</v>
      </c>
      <c r="AH152" s="169">
        <v>10</v>
      </c>
      <c r="AJ152" s="186">
        <v>19</v>
      </c>
      <c r="AK152" s="186">
        <v>5.054999828338623</v>
      </c>
      <c r="AL152" s="186">
        <v>1.8400000333786011</v>
      </c>
      <c r="AM152" s="186">
        <v>5.3794631958007812</v>
      </c>
      <c r="AN152" s="186">
        <v>53.794628906249997</v>
      </c>
    </row>
    <row r="153" spans="4:40" x14ac:dyDescent="0.25">
      <c r="D153" s="164"/>
      <c r="E153" s="163" t="s">
        <v>303</v>
      </c>
      <c r="F153" s="163" t="s">
        <v>248</v>
      </c>
      <c r="G153" s="164">
        <v>35</v>
      </c>
      <c r="H153" s="164" t="s">
        <v>955</v>
      </c>
      <c r="I153" s="201">
        <v>10</v>
      </c>
      <c r="J153" s="190"/>
      <c r="K153" s="163"/>
      <c r="L153" s="163"/>
      <c r="M153" s="163"/>
      <c r="N153" s="163"/>
      <c r="O153" s="163"/>
      <c r="P153" s="163"/>
      <c r="Q153" s="163"/>
      <c r="R153" s="224">
        <v>4.5720000267028809</v>
      </c>
      <c r="S153" s="224">
        <v>2.0869998931884766</v>
      </c>
      <c r="T153" s="224">
        <v>5.0258088111877441</v>
      </c>
      <c r="U153" s="224">
        <v>50.258087158203125</v>
      </c>
      <c r="V153" s="224">
        <v>5.6459999084472656</v>
      </c>
      <c r="W153" s="224">
        <v>2.7320001125335693</v>
      </c>
      <c r="X153" s="224">
        <v>6.2722516059875488</v>
      </c>
      <c r="Y153" s="224">
        <v>62.722515869140622</v>
      </c>
      <c r="Z153" s="224">
        <v>6.7249999046325684</v>
      </c>
      <c r="AA153" s="224">
        <v>3.4270000457763672</v>
      </c>
      <c r="AB153" s="224">
        <v>7.547844409942627</v>
      </c>
      <c r="AC153" s="225">
        <v>75.478442382812503</v>
      </c>
      <c r="AD153" s="164">
        <v>10</v>
      </c>
      <c r="AE153" s="169">
        <v>10</v>
      </c>
      <c r="AF153" s="169">
        <v>10</v>
      </c>
      <c r="AG153" s="169">
        <v>10</v>
      </c>
      <c r="AH153" s="169">
        <v>10</v>
      </c>
      <c r="AJ153" s="186">
        <v>19</v>
      </c>
      <c r="AK153" s="186">
        <v>6.7249999046325684</v>
      </c>
      <c r="AL153" s="186">
        <v>3.4270000457763672</v>
      </c>
      <c r="AM153" s="186">
        <v>7.547844409942627</v>
      </c>
      <c r="AN153" s="186">
        <v>75.478442382812503</v>
      </c>
    </row>
    <row r="154" spans="4:40" x14ac:dyDescent="0.25">
      <c r="D154" s="164"/>
      <c r="E154" s="163" t="s">
        <v>303</v>
      </c>
      <c r="F154" s="163" t="s">
        <v>252</v>
      </c>
      <c r="G154" s="164">
        <v>35</v>
      </c>
      <c r="H154" s="164" t="s">
        <v>954</v>
      </c>
      <c r="I154" s="201">
        <v>4</v>
      </c>
      <c r="J154" s="190"/>
      <c r="K154" s="163"/>
      <c r="L154" s="163"/>
      <c r="M154" s="163"/>
      <c r="N154" s="163"/>
      <c r="O154" s="163"/>
      <c r="P154" s="163"/>
      <c r="Q154" s="163"/>
      <c r="R154" s="224">
        <v>1.1610000133514404</v>
      </c>
      <c r="S154" s="224">
        <v>0.61599999666213989</v>
      </c>
      <c r="T154" s="224">
        <v>1.3142971992492676</v>
      </c>
      <c r="U154" s="224">
        <v>32.857429504394531</v>
      </c>
      <c r="V154" s="224">
        <v>1.3289999961853027</v>
      </c>
      <c r="W154" s="224">
        <v>1.2139999866485596</v>
      </c>
      <c r="X154" s="224">
        <v>1.8000103235244751</v>
      </c>
      <c r="Y154" s="224">
        <v>45.000259399414063</v>
      </c>
      <c r="Z154" s="224">
        <v>1.4160000085830688</v>
      </c>
      <c r="AA154" s="224">
        <v>0.67799997329711914</v>
      </c>
      <c r="AB154" s="224">
        <v>1.5699490308761597</v>
      </c>
      <c r="AC154" s="225">
        <v>39.248725891113281</v>
      </c>
      <c r="AD154" s="164">
        <v>4</v>
      </c>
      <c r="AE154" s="169">
        <v>4</v>
      </c>
      <c r="AF154" s="169">
        <v>4</v>
      </c>
      <c r="AG154" s="169">
        <v>4</v>
      </c>
      <c r="AH154" s="169">
        <v>4</v>
      </c>
      <c r="AJ154" s="186">
        <v>9</v>
      </c>
      <c r="AK154" s="186">
        <v>1.3289999961853027</v>
      </c>
      <c r="AL154" s="186">
        <v>1.2139999866485596</v>
      </c>
      <c r="AM154" s="186">
        <v>1.8000103235244751</v>
      </c>
      <c r="AN154" s="186">
        <v>45.000259399414063</v>
      </c>
    </row>
    <row r="155" spans="4:40" x14ac:dyDescent="0.25">
      <c r="D155" s="164"/>
      <c r="E155" s="163" t="s">
        <v>303</v>
      </c>
      <c r="F155" s="163" t="s">
        <v>252</v>
      </c>
      <c r="G155" s="164">
        <v>35</v>
      </c>
      <c r="H155" s="164" t="s">
        <v>955</v>
      </c>
      <c r="I155" s="201">
        <v>4</v>
      </c>
      <c r="J155" s="190"/>
      <c r="K155" s="163"/>
      <c r="L155" s="163"/>
      <c r="M155" s="163"/>
      <c r="N155" s="163"/>
      <c r="O155" s="163"/>
      <c r="P155" s="163"/>
      <c r="Q155" s="163"/>
      <c r="R155" s="224">
        <v>0</v>
      </c>
      <c r="S155" s="224">
        <v>0</v>
      </c>
      <c r="T155" s="224">
        <v>0</v>
      </c>
      <c r="U155" s="224">
        <v>0</v>
      </c>
      <c r="V155" s="224">
        <v>0</v>
      </c>
      <c r="W155" s="224">
        <v>0</v>
      </c>
      <c r="X155" s="224">
        <v>0</v>
      </c>
      <c r="Y155" s="224">
        <v>0</v>
      </c>
      <c r="Z155" s="224">
        <v>0</v>
      </c>
      <c r="AA155" s="224">
        <v>0</v>
      </c>
      <c r="AB155" s="224">
        <v>0</v>
      </c>
      <c r="AC155" s="225">
        <v>0</v>
      </c>
      <c r="AD155" s="164">
        <v>4</v>
      </c>
      <c r="AE155" s="169">
        <v>4</v>
      </c>
      <c r="AF155" s="169">
        <v>4</v>
      </c>
      <c r="AG155" s="169">
        <v>4</v>
      </c>
      <c r="AH155" s="169">
        <v>4</v>
      </c>
      <c r="AJ155" s="186">
        <v>3</v>
      </c>
      <c r="AK155" s="186">
        <v>0</v>
      </c>
      <c r="AL155" s="186">
        <v>0</v>
      </c>
      <c r="AM155" s="186">
        <v>0</v>
      </c>
      <c r="AN155" s="186">
        <v>0</v>
      </c>
    </row>
    <row r="156" spans="4:40" x14ac:dyDescent="0.25">
      <c r="D156" s="164"/>
      <c r="E156" s="163" t="s">
        <v>303</v>
      </c>
      <c r="F156" s="163" t="s">
        <v>254</v>
      </c>
      <c r="G156" s="164">
        <v>35</v>
      </c>
      <c r="H156" s="164" t="s">
        <v>954</v>
      </c>
      <c r="I156" s="201">
        <v>4</v>
      </c>
      <c r="J156" s="190"/>
      <c r="K156" s="163"/>
      <c r="L156" s="163"/>
      <c r="M156" s="163"/>
      <c r="N156" s="163"/>
      <c r="O156" s="163"/>
      <c r="P156" s="163"/>
      <c r="Q156" s="163"/>
      <c r="R156" s="224">
        <v>0</v>
      </c>
      <c r="S156" s="224">
        <v>0</v>
      </c>
      <c r="T156" s="224">
        <v>0</v>
      </c>
      <c r="U156" s="224">
        <v>0</v>
      </c>
      <c r="V156" s="224">
        <v>0</v>
      </c>
      <c r="W156" s="224">
        <v>0</v>
      </c>
      <c r="X156" s="224">
        <v>0</v>
      </c>
      <c r="Y156" s="224">
        <v>0</v>
      </c>
      <c r="Z156" s="224">
        <v>0</v>
      </c>
      <c r="AA156" s="224">
        <v>0</v>
      </c>
      <c r="AB156" s="224">
        <v>0</v>
      </c>
      <c r="AC156" s="225">
        <v>0</v>
      </c>
      <c r="AD156" s="164">
        <v>4</v>
      </c>
      <c r="AE156" s="169">
        <v>4</v>
      </c>
      <c r="AF156" s="169">
        <v>4</v>
      </c>
      <c r="AG156" s="169">
        <v>4</v>
      </c>
      <c r="AH156" s="169">
        <v>4</v>
      </c>
      <c r="AJ156" s="186">
        <v>3</v>
      </c>
      <c r="AK156" s="186">
        <v>0</v>
      </c>
      <c r="AL156" s="186">
        <v>0</v>
      </c>
      <c r="AM156" s="186">
        <v>0</v>
      </c>
      <c r="AN156" s="186">
        <v>0</v>
      </c>
    </row>
    <row r="157" spans="4:40" x14ac:dyDescent="0.25">
      <c r="D157" s="164"/>
      <c r="E157" s="163" t="s">
        <v>303</v>
      </c>
      <c r="F157" s="163" t="s">
        <v>254</v>
      </c>
      <c r="G157" s="164">
        <v>35</v>
      </c>
      <c r="H157" s="164" t="s">
        <v>955</v>
      </c>
      <c r="I157" s="201">
        <v>4</v>
      </c>
      <c r="J157" s="190"/>
      <c r="K157" s="163"/>
      <c r="L157" s="163"/>
      <c r="M157" s="163"/>
      <c r="N157" s="163"/>
      <c r="O157" s="163"/>
      <c r="P157" s="163"/>
      <c r="Q157" s="163"/>
      <c r="R157" s="224">
        <v>0.31000000238418579</v>
      </c>
      <c r="S157" s="224">
        <v>0.14100000262260437</v>
      </c>
      <c r="T157" s="224">
        <v>0.34055984020233154</v>
      </c>
      <c r="U157" s="224">
        <v>8.5139961242675781</v>
      </c>
      <c r="V157" s="224">
        <v>0.35899999737739563</v>
      </c>
      <c r="W157" s="224">
        <v>0.15399999916553497</v>
      </c>
      <c r="X157" s="224">
        <v>0.39063665270805359</v>
      </c>
      <c r="Y157" s="224">
        <v>9.7659158706665039</v>
      </c>
      <c r="Z157" s="224">
        <v>0.39399999380111694</v>
      </c>
      <c r="AA157" s="224">
        <v>0.164000004529953</v>
      </c>
      <c r="AB157" s="224">
        <v>0.42676925659179688</v>
      </c>
      <c r="AC157" s="225">
        <v>10.669231414794922</v>
      </c>
      <c r="AD157" s="164">
        <v>4</v>
      </c>
      <c r="AE157" s="169">
        <v>4</v>
      </c>
      <c r="AF157" s="169">
        <v>4</v>
      </c>
      <c r="AG157" s="169">
        <v>4</v>
      </c>
      <c r="AH157" s="169">
        <v>4</v>
      </c>
      <c r="AJ157" s="186">
        <v>19</v>
      </c>
      <c r="AK157" s="186">
        <v>0.39399999380111694</v>
      </c>
      <c r="AL157" s="186">
        <v>0.164000004529953</v>
      </c>
      <c r="AM157" s="186">
        <v>0.42676925659179688</v>
      </c>
      <c r="AN157" s="186">
        <v>10.669231414794922</v>
      </c>
    </row>
    <row r="158" spans="4:40" x14ac:dyDescent="0.25">
      <c r="D158" s="164"/>
      <c r="E158" s="163" t="s">
        <v>303</v>
      </c>
      <c r="F158" s="163" t="s">
        <v>257</v>
      </c>
      <c r="G158" s="164">
        <v>35</v>
      </c>
      <c r="H158" s="164" t="s">
        <v>954</v>
      </c>
      <c r="I158" s="201">
        <v>3.2</v>
      </c>
      <c r="J158" s="190"/>
      <c r="K158" s="163"/>
      <c r="L158" s="163"/>
      <c r="M158" s="163"/>
      <c r="N158" s="163"/>
      <c r="O158" s="163"/>
      <c r="P158" s="163"/>
      <c r="Q158" s="163"/>
      <c r="R158" s="224">
        <v>1.5169999599456787</v>
      </c>
      <c r="S158" s="224">
        <v>0.62099999189376831</v>
      </c>
      <c r="T158" s="224">
        <v>1.6391857862472534</v>
      </c>
      <c r="U158" s="224">
        <v>51.224555969238281</v>
      </c>
      <c r="V158" s="224">
        <v>1.6069999933242798</v>
      </c>
      <c r="W158" s="224">
        <v>0.66100001335144043</v>
      </c>
      <c r="X158" s="224">
        <v>1.7376334667205811</v>
      </c>
      <c r="Y158" s="224">
        <v>54.301047325134277</v>
      </c>
      <c r="Z158" s="224">
        <v>1.5180000066757202</v>
      </c>
      <c r="AA158" s="224">
        <v>0.62800002098083496</v>
      </c>
      <c r="AB158" s="224">
        <v>1.6427744626998901</v>
      </c>
      <c r="AC158" s="225">
        <v>51.336703300476074</v>
      </c>
      <c r="AD158" s="164">
        <v>3.2</v>
      </c>
      <c r="AE158" s="169">
        <v>3.2</v>
      </c>
      <c r="AF158" s="169">
        <v>3.2</v>
      </c>
      <c r="AG158" s="169">
        <v>3.2</v>
      </c>
      <c r="AH158" s="169">
        <v>3.2</v>
      </c>
      <c r="AJ158" s="186">
        <v>9</v>
      </c>
      <c r="AK158" s="186">
        <v>1.6069999933242798</v>
      </c>
      <c r="AL158" s="186">
        <v>0.66100001335144043</v>
      </c>
      <c r="AM158" s="186">
        <v>1.7376334667205811</v>
      </c>
      <c r="AN158" s="186">
        <v>54.301047325134277</v>
      </c>
    </row>
    <row r="159" spans="4:40" x14ac:dyDescent="0.25">
      <c r="D159" s="164"/>
      <c r="E159" s="163" t="s">
        <v>303</v>
      </c>
      <c r="F159" s="163" t="s">
        <v>257</v>
      </c>
      <c r="G159" s="164">
        <v>35</v>
      </c>
      <c r="H159" s="164" t="s">
        <v>955</v>
      </c>
      <c r="I159" s="201">
        <v>3.2</v>
      </c>
      <c r="J159" s="190"/>
      <c r="K159" s="163"/>
      <c r="L159" s="163"/>
      <c r="M159" s="163"/>
      <c r="N159" s="163"/>
      <c r="O159" s="163"/>
      <c r="P159" s="163"/>
      <c r="Q159" s="163"/>
      <c r="R159" s="224">
        <v>0</v>
      </c>
      <c r="S159" s="224">
        <v>0</v>
      </c>
      <c r="T159" s="224">
        <v>0</v>
      </c>
      <c r="U159" s="224">
        <v>0</v>
      </c>
      <c r="V159" s="224">
        <v>0</v>
      </c>
      <c r="W159" s="224">
        <v>0</v>
      </c>
      <c r="X159" s="224">
        <v>0</v>
      </c>
      <c r="Y159" s="224">
        <v>0</v>
      </c>
      <c r="Z159" s="224">
        <v>0</v>
      </c>
      <c r="AA159" s="224">
        <v>0</v>
      </c>
      <c r="AB159" s="224">
        <v>0</v>
      </c>
      <c r="AC159" s="225">
        <v>0</v>
      </c>
      <c r="AD159" s="164">
        <v>3.2</v>
      </c>
      <c r="AE159" s="169">
        <v>3.2</v>
      </c>
      <c r="AF159" s="169">
        <v>3.2</v>
      </c>
      <c r="AG159" s="169">
        <v>3.2</v>
      </c>
      <c r="AH159" s="169">
        <v>3.2</v>
      </c>
      <c r="AJ159" s="186">
        <v>3</v>
      </c>
      <c r="AK159" s="186">
        <v>0</v>
      </c>
      <c r="AL159" s="186">
        <v>0</v>
      </c>
      <c r="AM159" s="186">
        <v>0</v>
      </c>
      <c r="AN159" s="186">
        <v>0</v>
      </c>
    </row>
    <row r="160" spans="4:40" x14ac:dyDescent="0.25">
      <c r="D160" s="164"/>
      <c r="E160" s="163" t="s">
        <v>303</v>
      </c>
      <c r="F160" s="163" t="s">
        <v>259</v>
      </c>
      <c r="G160" s="164">
        <v>35</v>
      </c>
      <c r="H160" s="164" t="s">
        <v>954</v>
      </c>
      <c r="I160" s="201">
        <v>1.6</v>
      </c>
      <c r="J160" s="190"/>
      <c r="K160" s="163"/>
      <c r="L160" s="163"/>
      <c r="M160" s="163"/>
      <c r="N160" s="163"/>
      <c r="O160" s="163"/>
      <c r="P160" s="163"/>
      <c r="Q160" s="163"/>
      <c r="R160" s="224">
        <v>0.20000000298023224</v>
      </c>
      <c r="S160" s="224">
        <v>7.2999998927116394E-2</v>
      </c>
      <c r="T160" s="224">
        <v>0.21290609240531921</v>
      </c>
      <c r="U160" s="224">
        <v>13.306630849838257</v>
      </c>
      <c r="V160" s="224">
        <v>0.21799999475479126</v>
      </c>
      <c r="W160" s="224">
        <v>7.8000001609325409E-2</v>
      </c>
      <c r="X160" s="224">
        <v>0.23153400421142578</v>
      </c>
      <c r="Y160" s="224">
        <v>14.470875263214111</v>
      </c>
      <c r="Z160" s="224">
        <v>0.21799999475479126</v>
      </c>
      <c r="AA160" s="224">
        <v>7.6999999582767487E-2</v>
      </c>
      <c r="AB160" s="224">
        <v>0.23119904100894928</v>
      </c>
      <c r="AC160" s="225">
        <v>14.449939727783203</v>
      </c>
      <c r="AD160" s="164">
        <v>1.6</v>
      </c>
      <c r="AE160" s="169">
        <v>1.6</v>
      </c>
      <c r="AF160" s="169">
        <v>1.6</v>
      </c>
      <c r="AG160" s="169">
        <v>1.6</v>
      </c>
      <c r="AH160" s="169">
        <v>1.6</v>
      </c>
      <c r="AJ160" s="186">
        <v>9</v>
      </c>
      <c r="AK160" s="186">
        <v>0.21799999475479126</v>
      </c>
      <c r="AL160" s="186">
        <v>7.8000001609325409E-2</v>
      </c>
      <c r="AM160" s="186">
        <v>0.23153400421142578</v>
      </c>
      <c r="AN160" s="186">
        <v>14.470875263214111</v>
      </c>
    </row>
    <row r="161" spans="4:40" x14ac:dyDescent="0.25">
      <c r="D161" s="164"/>
      <c r="E161" s="163" t="s">
        <v>303</v>
      </c>
      <c r="F161" s="163" t="s">
        <v>259</v>
      </c>
      <c r="G161" s="164">
        <v>35</v>
      </c>
      <c r="H161" s="164" t="s">
        <v>955</v>
      </c>
      <c r="I161" s="201">
        <v>1.6</v>
      </c>
      <c r="J161" s="190"/>
      <c r="K161" s="163"/>
      <c r="L161" s="163"/>
      <c r="M161" s="163"/>
      <c r="N161" s="163"/>
      <c r="O161" s="163"/>
      <c r="P161" s="163"/>
      <c r="Q161" s="163"/>
      <c r="R161" s="224">
        <v>0</v>
      </c>
      <c r="S161" s="224">
        <v>0</v>
      </c>
      <c r="T161" s="224">
        <v>0</v>
      </c>
      <c r="U161" s="224">
        <v>0</v>
      </c>
      <c r="V161" s="224">
        <v>0</v>
      </c>
      <c r="W161" s="224">
        <v>0</v>
      </c>
      <c r="X161" s="224">
        <v>0</v>
      </c>
      <c r="Y161" s="224">
        <v>0</v>
      </c>
      <c r="Z161" s="224">
        <v>0</v>
      </c>
      <c r="AA161" s="224">
        <v>0</v>
      </c>
      <c r="AB161" s="224">
        <v>0</v>
      </c>
      <c r="AC161" s="225">
        <v>0</v>
      </c>
      <c r="AD161" s="164">
        <v>1.6</v>
      </c>
      <c r="AE161" s="169">
        <v>1.6</v>
      </c>
      <c r="AF161" s="169">
        <v>1.6</v>
      </c>
      <c r="AG161" s="169">
        <v>1.6</v>
      </c>
      <c r="AH161" s="169">
        <v>1.6</v>
      </c>
      <c r="AJ161" s="186">
        <v>3</v>
      </c>
      <c r="AK161" s="186">
        <v>0</v>
      </c>
      <c r="AL161" s="186">
        <v>0</v>
      </c>
      <c r="AM161" s="186">
        <v>0</v>
      </c>
      <c r="AN161" s="186">
        <v>0</v>
      </c>
    </row>
    <row r="162" spans="4:40" x14ac:dyDescent="0.25">
      <c r="D162" s="164"/>
      <c r="E162" s="163" t="s">
        <v>303</v>
      </c>
      <c r="F162" s="163" t="s">
        <v>264</v>
      </c>
      <c r="G162" s="164">
        <v>35</v>
      </c>
      <c r="H162" s="164" t="s">
        <v>954</v>
      </c>
      <c r="I162" s="201">
        <v>1.6</v>
      </c>
      <c r="J162" s="190"/>
      <c r="K162" s="163"/>
      <c r="L162" s="163"/>
      <c r="M162" s="163"/>
      <c r="N162" s="163"/>
      <c r="O162" s="163"/>
      <c r="P162" s="163"/>
      <c r="Q162" s="163"/>
      <c r="R162" s="224">
        <v>0</v>
      </c>
      <c r="S162" s="224">
        <v>0</v>
      </c>
      <c r="T162" s="224">
        <v>0</v>
      </c>
      <c r="U162" s="224">
        <v>0</v>
      </c>
      <c r="V162" s="224">
        <v>0</v>
      </c>
      <c r="W162" s="224">
        <v>0</v>
      </c>
      <c r="X162" s="224">
        <v>0</v>
      </c>
      <c r="Y162" s="224">
        <v>0</v>
      </c>
      <c r="Z162" s="224">
        <v>0</v>
      </c>
      <c r="AA162" s="224">
        <v>0</v>
      </c>
      <c r="AB162" s="224">
        <v>0</v>
      </c>
      <c r="AC162" s="225">
        <v>0</v>
      </c>
      <c r="AD162" s="164">
        <v>1.6</v>
      </c>
      <c r="AE162" s="169">
        <v>1.6</v>
      </c>
      <c r="AF162" s="169">
        <v>1.6</v>
      </c>
      <c r="AG162" s="169">
        <v>1.6</v>
      </c>
      <c r="AH162" s="169">
        <v>1.6</v>
      </c>
      <c r="AJ162" s="186">
        <v>3</v>
      </c>
      <c r="AK162" s="186">
        <v>0</v>
      </c>
      <c r="AL162" s="186">
        <v>0</v>
      </c>
      <c r="AM162" s="186">
        <v>0</v>
      </c>
      <c r="AN162" s="186">
        <v>0</v>
      </c>
    </row>
    <row r="163" spans="4:40" x14ac:dyDescent="0.25">
      <c r="D163" s="164"/>
      <c r="E163" s="163" t="s">
        <v>303</v>
      </c>
      <c r="F163" s="163" t="s">
        <v>264</v>
      </c>
      <c r="G163" s="164">
        <v>35</v>
      </c>
      <c r="H163" s="164" t="s">
        <v>955</v>
      </c>
      <c r="I163" s="201">
        <v>1.6</v>
      </c>
      <c r="J163" s="190"/>
      <c r="K163" s="163"/>
      <c r="L163" s="163"/>
      <c r="M163" s="163"/>
      <c r="N163" s="163"/>
      <c r="O163" s="163"/>
      <c r="P163" s="163"/>
      <c r="Q163" s="163"/>
      <c r="R163" s="224">
        <v>0.18700000643730164</v>
      </c>
      <c r="S163" s="224">
        <v>7.1999996900558472E-2</v>
      </c>
      <c r="T163" s="224">
        <v>0.20038214325904846</v>
      </c>
      <c r="U163" s="224">
        <v>12.523883581161499</v>
      </c>
      <c r="V163" s="224">
        <v>0.18500000238418579</v>
      </c>
      <c r="W163" s="224">
        <v>7.1000002324581146E-2</v>
      </c>
      <c r="X163" s="224">
        <v>0.19815650582313538</v>
      </c>
      <c r="Y163" s="224">
        <v>12.384781837463379</v>
      </c>
      <c r="Z163" s="224">
        <v>0.18299999833106995</v>
      </c>
      <c r="AA163" s="224">
        <v>7.0000000298023224E-2</v>
      </c>
      <c r="AB163" s="224">
        <v>0.19593110680580139</v>
      </c>
      <c r="AC163" s="225">
        <v>12.245694398880005</v>
      </c>
      <c r="AD163" s="164">
        <v>1.6</v>
      </c>
      <c r="AE163" s="169">
        <v>1.6</v>
      </c>
      <c r="AF163" s="169">
        <v>1.6</v>
      </c>
      <c r="AG163" s="169">
        <v>1.6</v>
      </c>
      <c r="AH163" s="169">
        <v>1.6</v>
      </c>
      <c r="AJ163" s="186">
        <v>3</v>
      </c>
      <c r="AK163" s="186">
        <v>0.18700000643730164</v>
      </c>
      <c r="AL163" s="186">
        <v>7.1999996900558472E-2</v>
      </c>
      <c r="AM163" s="186">
        <v>0.20038214325904846</v>
      </c>
      <c r="AN163" s="186">
        <v>12.523883581161499</v>
      </c>
    </row>
    <row r="164" spans="4:40" x14ac:dyDescent="0.25">
      <c r="D164" s="164"/>
      <c r="E164" s="163" t="s">
        <v>510</v>
      </c>
      <c r="F164" s="165" t="s">
        <v>393</v>
      </c>
      <c r="G164" s="166">
        <v>110</v>
      </c>
      <c r="H164" s="166">
        <v>1</v>
      </c>
      <c r="I164" s="202">
        <v>16</v>
      </c>
      <c r="J164" s="191"/>
      <c r="K164" s="166"/>
      <c r="L164" s="166"/>
      <c r="M164" s="166"/>
      <c r="N164" s="166"/>
      <c r="O164" s="166"/>
      <c r="P164" s="166"/>
      <c r="Q164" s="166"/>
      <c r="R164" s="182">
        <v>11.850000381469727</v>
      </c>
      <c r="S164" s="182">
        <v>4.369999885559082</v>
      </c>
      <c r="T164" s="182">
        <v>12.630099296569824</v>
      </c>
      <c r="U164" s="182">
        <v>78.938117980957031</v>
      </c>
      <c r="V164" s="182">
        <v>13.960000038146973</v>
      </c>
      <c r="W164" s="182">
        <v>5.3600001335144043</v>
      </c>
      <c r="X164" s="182">
        <v>14.953635215759277</v>
      </c>
      <c r="Y164" s="182">
        <v>93.460220336914063</v>
      </c>
      <c r="Z164" s="182">
        <v>13.899999618530273</v>
      </c>
      <c r="AA164" s="182">
        <v>5.3600001335144043</v>
      </c>
      <c r="AB164" s="182">
        <v>14.897637367248535</v>
      </c>
      <c r="AC164" s="208">
        <v>93.110237121582031</v>
      </c>
      <c r="AD164" s="164">
        <v>16</v>
      </c>
      <c r="AE164" s="161">
        <v>16</v>
      </c>
      <c r="AF164" s="161">
        <v>16</v>
      </c>
      <c r="AG164" s="167">
        <v>16</v>
      </c>
      <c r="AH164" s="161">
        <v>16</v>
      </c>
      <c r="AJ164" s="186">
        <v>9</v>
      </c>
      <c r="AK164" s="186">
        <v>13.960000038146973</v>
      </c>
      <c r="AL164" s="186">
        <v>5.3600001335144043</v>
      </c>
      <c r="AM164" s="186">
        <v>14.953635215759277</v>
      </c>
      <c r="AN164" s="186">
        <v>93.460220336914063</v>
      </c>
    </row>
    <row r="165" spans="4:40" x14ac:dyDescent="0.25">
      <c r="D165" s="164"/>
      <c r="E165" s="163" t="s">
        <v>510</v>
      </c>
      <c r="F165" s="165" t="s">
        <v>393</v>
      </c>
      <c r="G165" s="166">
        <v>110</v>
      </c>
      <c r="H165" s="166">
        <v>2</v>
      </c>
      <c r="I165" s="202">
        <v>16</v>
      </c>
      <c r="J165" s="191"/>
      <c r="K165" s="166"/>
      <c r="L165" s="166"/>
      <c r="M165" s="166"/>
      <c r="N165" s="166"/>
      <c r="O165" s="166"/>
      <c r="P165" s="166"/>
      <c r="Q165" s="166"/>
      <c r="R165" s="182">
        <v>5.7899999618530273</v>
      </c>
      <c r="S165" s="182">
        <v>2.75</v>
      </c>
      <c r="T165" s="182">
        <v>6.4098830223083496</v>
      </c>
      <c r="U165" s="182">
        <v>40.061767578125</v>
      </c>
      <c r="V165" s="182">
        <v>6.9499998092651367</v>
      </c>
      <c r="W165" s="182">
        <v>3.2899999618530273</v>
      </c>
      <c r="X165" s="182">
        <v>7.6893820762634277</v>
      </c>
      <c r="Y165" s="182">
        <v>48.058639526367188</v>
      </c>
      <c r="Z165" s="182">
        <v>6.929999828338623</v>
      </c>
      <c r="AA165" s="182">
        <v>3.2899999618530273</v>
      </c>
      <c r="AB165" s="182">
        <v>7.6713099479675293</v>
      </c>
      <c r="AC165" s="208">
        <v>47.945686340332031</v>
      </c>
      <c r="AD165" s="164">
        <v>16</v>
      </c>
      <c r="AE165" s="161">
        <v>16</v>
      </c>
      <c r="AF165" s="161">
        <v>16</v>
      </c>
      <c r="AG165" s="167">
        <v>16</v>
      </c>
      <c r="AH165" s="161">
        <v>16</v>
      </c>
      <c r="AJ165" s="186">
        <v>9</v>
      </c>
      <c r="AK165" s="186">
        <v>6.9499998092651367</v>
      </c>
      <c r="AL165" s="186">
        <v>3.2899999618530273</v>
      </c>
      <c r="AM165" s="186">
        <v>7.6893820762634277</v>
      </c>
      <c r="AN165" s="186">
        <v>48.058639526367188</v>
      </c>
    </row>
    <row r="166" spans="4:40" x14ac:dyDescent="0.25">
      <c r="D166" s="164"/>
      <c r="E166" s="163" t="s">
        <v>510</v>
      </c>
      <c r="F166" s="165" t="s">
        <v>402</v>
      </c>
      <c r="G166" s="166">
        <v>110</v>
      </c>
      <c r="H166" s="166">
        <v>1</v>
      </c>
      <c r="I166" s="202">
        <v>10</v>
      </c>
      <c r="J166" s="191"/>
      <c r="K166" s="166"/>
      <c r="L166" s="166"/>
      <c r="M166" s="166"/>
      <c r="N166" s="166"/>
      <c r="O166" s="166"/>
      <c r="P166" s="166"/>
      <c r="Q166" s="166"/>
      <c r="R166" s="182">
        <v>0</v>
      </c>
      <c r="S166" s="182">
        <v>0</v>
      </c>
      <c r="T166" s="182">
        <v>0</v>
      </c>
      <c r="U166" s="182">
        <v>0</v>
      </c>
      <c r="V166" s="182">
        <v>0</v>
      </c>
      <c r="W166" s="182">
        <v>0</v>
      </c>
      <c r="X166" s="182">
        <v>0</v>
      </c>
      <c r="Y166" s="182">
        <v>0</v>
      </c>
      <c r="Z166" s="182">
        <v>0</v>
      </c>
      <c r="AA166" s="182">
        <v>0</v>
      </c>
      <c r="AB166" s="182">
        <v>0</v>
      </c>
      <c r="AC166" s="208">
        <v>0</v>
      </c>
      <c r="AD166" s="164">
        <v>10</v>
      </c>
      <c r="AE166" s="161">
        <v>10</v>
      </c>
      <c r="AF166" s="161">
        <v>10</v>
      </c>
      <c r="AG166" s="167">
        <v>10</v>
      </c>
      <c r="AH166" s="161">
        <v>10</v>
      </c>
      <c r="AJ166" s="186">
        <v>3</v>
      </c>
      <c r="AK166" s="186">
        <v>0</v>
      </c>
      <c r="AL166" s="186">
        <v>0</v>
      </c>
      <c r="AM166" s="186">
        <v>0</v>
      </c>
      <c r="AN166" s="186">
        <v>0</v>
      </c>
    </row>
    <row r="167" spans="4:40" x14ac:dyDescent="0.25">
      <c r="D167" s="164"/>
      <c r="E167" s="163" t="s">
        <v>510</v>
      </c>
      <c r="F167" s="165" t="s">
        <v>402</v>
      </c>
      <c r="G167" s="166">
        <v>110</v>
      </c>
      <c r="H167" s="166">
        <v>2</v>
      </c>
      <c r="I167" s="202">
        <v>6.3</v>
      </c>
      <c r="J167" s="191"/>
      <c r="K167" s="166"/>
      <c r="L167" s="166"/>
      <c r="M167" s="166"/>
      <c r="N167" s="166"/>
      <c r="O167" s="166"/>
      <c r="P167" s="166"/>
      <c r="Q167" s="166"/>
      <c r="R167" s="182">
        <v>0</v>
      </c>
      <c r="S167" s="182">
        <v>0</v>
      </c>
      <c r="T167" s="182">
        <v>0</v>
      </c>
      <c r="U167" s="182">
        <v>0</v>
      </c>
      <c r="V167" s="182">
        <v>0</v>
      </c>
      <c r="W167" s="182">
        <v>0</v>
      </c>
      <c r="X167" s="182">
        <v>0</v>
      </c>
      <c r="Y167" s="182">
        <v>0</v>
      </c>
      <c r="Z167" s="182">
        <v>0</v>
      </c>
      <c r="AA167" s="182">
        <v>0</v>
      </c>
      <c r="AB167" s="182">
        <v>0</v>
      </c>
      <c r="AC167" s="208">
        <v>0</v>
      </c>
      <c r="AD167" s="164">
        <v>6.3</v>
      </c>
      <c r="AE167" s="161"/>
      <c r="AF167" s="161"/>
      <c r="AG167" s="167"/>
      <c r="AH167" s="161">
        <v>6.3</v>
      </c>
      <c r="AJ167" s="186">
        <v>3</v>
      </c>
      <c r="AK167" s="186">
        <v>0</v>
      </c>
      <c r="AL167" s="186">
        <v>0</v>
      </c>
      <c r="AM167" s="186">
        <v>0</v>
      </c>
      <c r="AN167" s="186">
        <v>0</v>
      </c>
    </row>
    <row r="168" spans="4:40" x14ac:dyDescent="0.25">
      <c r="D168" s="164"/>
      <c r="E168" s="163" t="s">
        <v>510</v>
      </c>
      <c r="F168" s="165" t="s">
        <v>410</v>
      </c>
      <c r="G168" s="166">
        <v>110</v>
      </c>
      <c r="H168" s="166">
        <v>1</v>
      </c>
      <c r="I168" s="202">
        <v>10</v>
      </c>
      <c r="J168" s="191"/>
      <c r="K168" s="166"/>
      <c r="L168" s="166"/>
      <c r="M168" s="166"/>
      <c r="N168" s="166"/>
      <c r="O168" s="166"/>
      <c r="P168" s="166"/>
      <c r="Q168" s="166"/>
      <c r="R168" s="182">
        <v>4.2699999809265137</v>
      </c>
      <c r="S168" s="182">
        <v>1.1599999666213989</v>
      </c>
      <c r="T168" s="182">
        <v>4.4247598648071289</v>
      </c>
      <c r="U168" s="182">
        <v>44.247598266601564</v>
      </c>
      <c r="V168" s="182">
        <v>4.9499998092651367</v>
      </c>
      <c r="W168" s="182">
        <v>1.3700000047683716</v>
      </c>
      <c r="X168" s="182">
        <v>5.1360878944396973</v>
      </c>
      <c r="Y168" s="182">
        <v>51.360876464843749</v>
      </c>
      <c r="Z168" s="182">
        <v>4.9200000762939453</v>
      </c>
      <c r="AA168" s="182">
        <v>1.3600000143051147</v>
      </c>
      <c r="AB168" s="182">
        <v>5.1045079231262207</v>
      </c>
      <c r="AC168" s="208">
        <v>51.045080566406249</v>
      </c>
      <c r="AD168" s="164">
        <v>10</v>
      </c>
      <c r="AE168" s="161">
        <v>10</v>
      </c>
      <c r="AF168" s="161">
        <v>10</v>
      </c>
      <c r="AG168" s="167">
        <v>10</v>
      </c>
      <c r="AH168" s="161">
        <v>10</v>
      </c>
      <c r="AJ168" s="186">
        <v>9</v>
      </c>
      <c r="AK168" s="186">
        <v>4.9499998092651367</v>
      </c>
      <c r="AL168" s="186">
        <v>1.3700000047683716</v>
      </c>
      <c r="AM168" s="186">
        <v>5.1360878944396973</v>
      </c>
      <c r="AN168" s="186">
        <v>51.360876464843749</v>
      </c>
    </row>
    <row r="169" spans="4:40" x14ac:dyDescent="0.25">
      <c r="D169" s="164"/>
      <c r="E169" s="163" t="s">
        <v>510</v>
      </c>
      <c r="F169" s="165" t="s">
        <v>410</v>
      </c>
      <c r="G169" s="166">
        <v>110</v>
      </c>
      <c r="H169" s="166">
        <v>2</v>
      </c>
      <c r="I169" s="202">
        <v>10</v>
      </c>
      <c r="J169" s="191"/>
      <c r="K169" s="166"/>
      <c r="L169" s="166"/>
      <c r="M169" s="166"/>
      <c r="N169" s="166"/>
      <c r="O169" s="166"/>
      <c r="P169" s="166"/>
      <c r="Q169" s="166"/>
      <c r="R169" s="182">
        <v>3.2599999904632568</v>
      </c>
      <c r="S169" s="182">
        <v>1.3600000143051147</v>
      </c>
      <c r="T169" s="182">
        <v>3.5323081016540527</v>
      </c>
      <c r="U169" s="182">
        <v>35.323080444335936</v>
      </c>
      <c r="V169" s="182">
        <v>3.809999942779541</v>
      </c>
      <c r="W169" s="182">
        <v>1.5900000333786011</v>
      </c>
      <c r="X169" s="182">
        <v>4.1284623146057129</v>
      </c>
      <c r="Y169" s="182">
        <v>41.284622192382813</v>
      </c>
      <c r="Z169" s="182">
        <v>4.0999999046325684</v>
      </c>
      <c r="AA169" s="182">
        <v>1.7200000286102295</v>
      </c>
      <c r="AB169" s="182">
        <v>4.4461669921875</v>
      </c>
      <c r="AC169" s="208">
        <v>44.461669921875</v>
      </c>
      <c r="AD169" s="164">
        <v>10</v>
      </c>
      <c r="AE169" s="161">
        <v>10</v>
      </c>
      <c r="AF169" s="161">
        <v>10</v>
      </c>
      <c r="AG169" s="161">
        <v>10</v>
      </c>
      <c r="AH169" s="161">
        <v>10</v>
      </c>
      <c r="AJ169" s="186">
        <v>19</v>
      </c>
      <c r="AK169" s="186">
        <v>4.0999999046325684</v>
      </c>
      <c r="AL169" s="186">
        <v>1.7200000286102295</v>
      </c>
      <c r="AM169" s="186">
        <v>4.4461669921875</v>
      </c>
      <c r="AN169" s="186">
        <v>44.461669921875</v>
      </c>
    </row>
    <row r="170" spans="4:40" x14ac:dyDescent="0.25">
      <c r="D170" s="164"/>
      <c r="E170" s="163" t="s">
        <v>510</v>
      </c>
      <c r="F170" s="165" t="s">
        <v>959</v>
      </c>
      <c r="G170" s="166">
        <v>110</v>
      </c>
      <c r="H170" s="166">
        <v>1</v>
      </c>
      <c r="I170" s="202">
        <v>10</v>
      </c>
      <c r="J170" s="191"/>
      <c r="K170" s="166"/>
      <c r="L170" s="166"/>
      <c r="M170" s="166"/>
      <c r="N170" s="166"/>
      <c r="O170" s="166"/>
      <c r="P170" s="166"/>
      <c r="Q170" s="166"/>
      <c r="R170" s="182">
        <v>0</v>
      </c>
      <c r="S170" s="182">
        <v>0</v>
      </c>
      <c r="T170" s="182">
        <v>0</v>
      </c>
      <c r="U170" s="182">
        <v>0</v>
      </c>
      <c r="V170" s="182">
        <v>0</v>
      </c>
      <c r="W170" s="182">
        <v>0</v>
      </c>
      <c r="X170" s="182">
        <v>0</v>
      </c>
      <c r="Y170" s="182">
        <v>0</v>
      </c>
      <c r="Z170" s="182">
        <v>0</v>
      </c>
      <c r="AA170" s="182">
        <v>0</v>
      </c>
      <c r="AB170" s="182">
        <v>0</v>
      </c>
      <c r="AC170" s="208">
        <v>0</v>
      </c>
      <c r="AD170" s="164">
        <v>10</v>
      </c>
      <c r="AE170" s="161">
        <v>10</v>
      </c>
      <c r="AF170" s="161">
        <v>10</v>
      </c>
      <c r="AG170" s="161">
        <v>10</v>
      </c>
      <c r="AH170" s="161">
        <v>10</v>
      </c>
      <c r="AJ170" s="186">
        <v>3</v>
      </c>
      <c r="AK170" s="186">
        <v>0</v>
      </c>
      <c r="AL170" s="186">
        <v>0</v>
      </c>
      <c r="AM170" s="186">
        <v>0</v>
      </c>
      <c r="AN170" s="186">
        <v>0</v>
      </c>
    </row>
    <row r="171" spans="4:40" x14ac:dyDescent="0.25">
      <c r="D171" s="164"/>
      <c r="E171" s="163" t="s">
        <v>510</v>
      </c>
      <c r="F171" s="165" t="s">
        <v>959</v>
      </c>
      <c r="G171" s="166">
        <v>110</v>
      </c>
      <c r="H171" s="166">
        <v>2</v>
      </c>
      <c r="I171" s="202">
        <v>6.3</v>
      </c>
      <c r="J171" s="191"/>
      <c r="K171" s="166"/>
      <c r="L171" s="166"/>
      <c r="M171" s="166"/>
      <c r="N171" s="166"/>
      <c r="O171" s="166"/>
      <c r="P171" s="166"/>
      <c r="Q171" s="166"/>
      <c r="R171" s="182">
        <v>0</v>
      </c>
      <c r="S171" s="182">
        <v>0</v>
      </c>
      <c r="T171" s="182">
        <v>0</v>
      </c>
      <c r="U171" s="182">
        <v>0</v>
      </c>
      <c r="V171" s="182">
        <v>0</v>
      </c>
      <c r="W171" s="182">
        <v>0</v>
      </c>
      <c r="X171" s="182">
        <v>0</v>
      </c>
      <c r="Y171" s="182">
        <v>0</v>
      </c>
      <c r="Z171" s="182">
        <v>0</v>
      </c>
      <c r="AA171" s="182">
        <v>0</v>
      </c>
      <c r="AB171" s="182">
        <v>0</v>
      </c>
      <c r="AC171" s="208">
        <v>0</v>
      </c>
      <c r="AD171" s="164">
        <v>6.3</v>
      </c>
      <c r="AE171" s="161"/>
      <c r="AF171" s="161"/>
      <c r="AG171" s="161"/>
      <c r="AH171" s="161"/>
      <c r="AJ171" s="186">
        <v>3</v>
      </c>
      <c r="AK171" s="186">
        <v>0</v>
      </c>
      <c r="AL171" s="186">
        <v>0</v>
      </c>
      <c r="AM171" s="186">
        <v>0</v>
      </c>
      <c r="AN171" s="186">
        <v>0</v>
      </c>
    </row>
    <row r="172" spans="4:40" x14ac:dyDescent="0.25">
      <c r="D172" s="164"/>
      <c r="E172" s="163" t="s">
        <v>510</v>
      </c>
      <c r="F172" s="165" t="s">
        <v>417</v>
      </c>
      <c r="G172" s="166">
        <v>35</v>
      </c>
      <c r="H172" s="166">
        <v>1</v>
      </c>
      <c r="I172" s="202">
        <v>4</v>
      </c>
      <c r="J172" s="191"/>
      <c r="K172" s="166"/>
      <c r="L172" s="166"/>
      <c r="M172" s="166"/>
      <c r="N172" s="166"/>
      <c r="O172" s="166"/>
      <c r="P172" s="166"/>
      <c r="Q172" s="166"/>
      <c r="R172" s="182">
        <v>0.72000002861022949</v>
      </c>
      <c r="S172" s="182">
        <v>0.40000000596046448</v>
      </c>
      <c r="T172" s="182">
        <v>0.82365041971206665</v>
      </c>
      <c r="U172" s="182">
        <v>20.59126091003418</v>
      </c>
      <c r="V172" s="182">
        <v>0.89999997615814209</v>
      </c>
      <c r="W172" s="182">
        <v>0.5</v>
      </c>
      <c r="X172" s="182">
        <v>1.0295629501342773</v>
      </c>
      <c r="Y172" s="182">
        <v>25.73907470703125</v>
      </c>
      <c r="Z172" s="182">
        <v>1.1599999666213989</v>
      </c>
      <c r="AA172" s="182">
        <v>0.63999998569488525</v>
      </c>
      <c r="AB172" s="182">
        <v>1.3248395919799805</v>
      </c>
      <c r="AC172" s="208">
        <v>33.120990753173828</v>
      </c>
      <c r="AD172" s="164">
        <v>4</v>
      </c>
      <c r="AE172" s="161">
        <v>4</v>
      </c>
      <c r="AF172" s="161">
        <v>4</v>
      </c>
      <c r="AG172" s="161">
        <v>4</v>
      </c>
      <c r="AH172" s="161">
        <v>4</v>
      </c>
      <c r="AJ172" s="186">
        <v>19</v>
      </c>
      <c r="AK172" s="186">
        <v>1.1599999666213989</v>
      </c>
      <c r="AL172" s="186">
        <v>0.63999998569488525</v>
      </c>
      <c r="AM172" s="186">
        <v>1.3248395919799805</v>
      </c>
      <c r="AN172" s="186">
        <v>33.120990753173828</v>
      </c>
    </row>
    <row r="173" spans="4:40" x14ac:dyDescent="0.25">
      <c r="D173" s="164"/>
      <c r="E173" s="163" t="s">
        <v>510</v>
      </c>
      <c r="F173" s="165" t="s">
        <v>417</v>
      </c>
      <c r="G173" s="166">
        <v>35</v>
      </c>
      <c r="H173" s="166">
        <v>2</v>
      </c>
      <c r="I173" s="202">
        <v>4</v>
      </c>
      <c r="J173" s="191"/>
      <c r="K173" s="166"/>
      <c r="L173" s="166"/>
      <c r="M173" s="166"/>
      <c r="N173" s="166"/>
      <c r="O173" s="166"/>
      <c r="P173" s="166"/>
      <c r="Q173" s="166"/>
      <c r="R173" s="182">
        <v>1</v>
      </c>
      <c r="S173" s="182">
        <v>0.41999998688697815</v>
      </c>
      <c r="T173" s="182">
        <v>1.0846197605133057</v>
      </c>
      <c r="U173" s="182">
        <v>27.115493774414062</v>
      </c>
      <c r="V173" s="182">
        <v>1.4099999666213989</v>
      </c>
      <c r="W173" s="182">
        <v>0.56999999284744263</v>
      </c>
      <c r="X173" s="182">
        <v>1.5208549499511719</v>
      </c>
      <c r="Y173" s="182">
        <v>38.021373748779297</v>
      </c>
      <c r="Z173" s="182">
        <v>1.5800000429153442</v>
      </c>
      <c r="AA173" s="182">
        <v>0.62999999523162842</v>
      </c>
      <c r="AB173" s="182">
        <v>1.7009702920913696</v>
      </c>
      <c r="AC173" s="208">
        <v>42.524257659912109</v>
      </c>
      <c r="AD173" s="164">
        <v>4</v>
      </c>
      <c r="AE173" s="161">
        <v>4</v>
      </c>
      <c r="AF173" s="161">
        <v>4</v>
      </c>
      <c r="AG173" s="161">
        <v>4</v>
      </c>
      <c r="AH173" s="161">
        <v>4</v>
      </c>
      <c r="AJ173" s="186">
        <v>19</v>
      </c>
      <c r="AK173" s="186">
        <v>1.5800000429153442</v>
      </c>
      <c r="AL173" s="186">
        <v>0.62999999523162842</v>
      </c>
      <c r="AM173" s="186">
        <v>1.7009702920913696</v>
      </c>
      <c r="AN173" s="186">
        <v>42.524257659912109</v>
      </c>
    </row>
    <row r="174" spans="4:40" x14ac:dyDescent="0.25">
      <c r="D174" s="164"/>
      <c r="E174" s="163" t="s">
        <v>510</v>
      </c>
      <c r="F174" s="165" t="s">
        <v>425</v>
      </c>
      <c r="G174" s="166">
        <v>35</v>
      </c>
      <c r="H174" s="166">
        <v>1</v>
      </c>
      <c r="I174" s="202">
        <v>2.5</v>
      </c>
      <c r="J174" s="191"/>
      <c r="K174" s="166"/>
      <c r="L174" s="166"/>
      <c r="M174" s="166"/>
      <c r="N174" s="166"/>
      <c r="O174" s="166"/>
      <c r="P174" s="166"/>
      <c r="Q174" s="166"/>
      <c r="R174" s="182">
        <v>0.37999999523162842</v>
      </c>
      <c r="S174" s="182">
        <v>0.15000000596046448</v>
      </c>
      <c r="T174" s="182">
        <v>0.40853396058082581</v>
      </c>
      <c r="U174" s="182">
        <v>16.341358947753907</v>
      </c>
      <c r="V174" s="182">
        <v>0.41999998688697815</v>
      </c>
      <c r="W174" s="182">
        <v>0.15999999642372131</v>
      </c>
      <c r="X174" s="182">
        <v>0.44944408535957336</v>
      </c>
      <c r="Y174" s="182">
        <v>17.977763366699218</v>
      </c>
      <c r="Z174" s="182">
        <v>0.40000000596046448</v>
      </c>
      <c r="AA174" s="182">
        <v>0.15999999642372131</v>
      </c>
      <c r="AB174" s="182">
        <v>0.43081319332122803</v>
      </c>
      <c r="AC174" s="208">
        <v>17.23252716064453</v>
      </c>
      <c r="AD174" s="164">
        <v>2.5</v>
      </c>
      <c r="AE174" s="161">
        <v>2.5</v>
      </c>
      <c r="AF174" s="161">
        <v>2.5</v>
      </c>
      <c r="AG174" s="161">
        <v>2.5</v>
      </c>
      <c r="AH174" s="161">
        <v>2.5</v>
      </c>
      <c r="AJ174" s="186">
        <v>9</v>
      </c>
      <c r="AK174" s="186">
        <v>0.41999998688697815</v>
      </c>
      <c r="AL174" s="186">
        <v>0.15999999642372131</v>
      </c>
      <c r="AM174" s="186">
        <v>0.44944408535957336</v>
      </c>
      <c r="AN174" s="186">
        <v>17.977763366699218</v>
      </c>
    </row>
    <row r="175" spans="4:40" x14ac:dyDescent="0.25">
      <c r="D175" s="164"/>
      <c r="E175" s="163" t="s">
        <v>510</v>
      </c>
      <c r="F175" s="165" t="s">
        <v>425</v>
      </c>
      <c r="G175" s="166">
        <v>35</v>
      </c>
      <c r="H175" s="166">
        <v>2</v>
      </c>
      <c r="I175" s="202">
        <v>2.5</v>
      </c>
      <c r="J175" s="191"/>
      <c r="K175" s="166"/>
      <c r="L175" s="166"/>
      <c r="M175" s="166"/>
      <c r="N175" s="166"/>
      <c r="O175" s="166"/>
      <c r="P175" s="166"/>
      <c r="Q175" s="166"/>
      <c r="R175" s="182">
        <v>0</v>
      </c>
      <c r="S175" s="182">
        <v>0</v>
      </c>
      <c r="T175" s="182">
        <v>0</v>
      </c>
      <c r="U175" s="182">
        <v>0</v>
      </c>
      <c r="V175" s="182">
        <v>0</v>
      </c>
      <c r="W175" s="182">
        <v>0</v>
      </c>
      <c r="X175" s="182">
        <v>0</v>
      </c>
      <c r="Y175" s="182">
        <v>0</v>
      </c>
      <c r="Z175" s="182">
        <v>0</v>
      </c>
      <c r="AA175" s="182">
        <v>0</v>
      </c>
      <c r="AB175" s="182">
        <v>0</v>
      </c>
      <c r="AC175" s="208">
        <v>0</v>
      </c>
      <c r="AD175" s="164">
        <v>2.5</v>
      </c>
      <c r="AE175" s="161"/>
      <c r="AF175" s="161"/>
      <c r="AG175" s="161"/>
      <c r="AH175" s="161"/>
      <c r="AJ175" s="186">
        <v>3</v>
      </c>
      <c r="AK175" s="186">
        <v>0</v>
      </c>
      <c r="AL175" s="186">
        <v>0</v>
      </c>
      <c r="AM175" s="186">
        <v>0</v>
      </c>
      <c r="AN175" s="186">
        <v>0</v>
      </c>
    </row>
    <row r="176" spans="4:40" x14ac:dyDescent="0.25">
      <c r="D176" s="164"/>
      <c r="E176" s="163" t="s">
        <v>510</v>
      </c>
      <c r="F176" s="165" t="s">
        <v>429</v>
      </c>
      <c r="G176" s="166">
        <v>35</v>
      </c>
      <c r="H176" s="166">
        <v>1</v>
      </c>
      <c r="I176" s="202">
        <v>1</v>
      </c>
      <c r="J176" s="191"/>
      <c r="K176" s="166"/>
      <c r="L176" s="166"/>
      <c r="M176" s="166"/>
      <c r="N176" s="166"/>
      <c r="O176" s="166"/>
      <c r="P176" s="166"/>
      <c r="Q176" s="166"/>
      <c r="R176" s="182">
        <v>0</v>
      </c>
      <c r="S176" s="182">
        <v>0</v>
      </c>
      <c r="T176" s="182">
        <v>0</v>
      </c>
      <c r="U176" s="182">
        <v>0</v>
      </c>
      <c r="V176" s="182">
        <v>0</v>
      </c>
      <c r="W176" s="182">
        <v>0</v>
      </c>
      <c r="X176" s="182">
        <v>0</v>
      </c>
      <c r="Y176" s="182">
        <v>0</v>
      </c>
      <c r="Z176" s="182">
        <v>0</v>
      </c>
      <c r="AA176" s="182">
        <v>0</v>
      </c>
      <c r="AB176" s="182">
        <v>0</v>
      </c>
      <c r="AC176" s="208">
        <v>0</v>
      </c>
      <c r="AD176" s="164">
        <v>1</v>
      </c>
      <c r="AE176" s="161"/>
      <c r="AF176" s="161"/>
      <c r="AG176" s="161"/>
      <c r="AH176" s="161"/>
      <c r="AJ176" s="186">
        <v>3</v>
      </c>
      <c r="AK176" s="186">
        <v>0</v>
      </c>
      <c r="AL176" s="186">
        <v>0</v>
      </c>
      <c r="AM176" s="186">
        <v>0</v>
      </c>
      <c r="AN176" s="186">
        <v>0</v>
      </c>
    </row>
    <row r="177" spans="4:40" x14ac:dyDescent="0.25">
      <c r="D177" s="164"/>
      <c r="E177" s="163" t="s">
        <v>510</v>
      </c>
      <c r="F177" s="165" t="s">
        <v>429</v>
      </c>
      <c r="G177" s="166">
        <v>35</v>
      </c>
      <c r="H177" s="166">
        <v>2</v>
      </c>
      <c r="I177" s="202">
        <v>1</v>
      </c>
      <c r="J177" s="191"/>
      <c r="K177" s="166"/>
      <c r="L177" s="166"/>
      <c r="M177" s="166"/>
      <c r="N177" s="166"/>
      <c r="O177" s="166"/>
      <c r="P177" s="166"/>
      <c r="Q177" s="166"/>
      <c r="R177" s="182">
        <v>0.11999999731779099</v>
      </c>
      <c r="S177" s="182">
        <v>5.9999998658895493E-2</v>
      </c>
      <c r="T177" s="182">
        <v>0.13416408002376556</v>
      </c>
      <c r="U177" s="182">
        <v>13.416407585144043</v>
      </c>
      <c r="V177" s="182">
        <v>0.11999999731779099</v>
      </c>
      <c r="W177" s="182">
        <v>5.9999998658895493E-2</v>
      </c>
      <c r="X177" s="182">
        <v>0.13416408002376556</v>
      </c>
      <c r="Y177" s="182">
        <v>13.416407585144043</v>
      </c>
      <c r="Z177" s="182">
        <v>0.11999999731779099</v>
      </c>
      <c r="AA177" s="182">
        <v>5.9999998658895493E-2</v>
      </c>
      <c r="AB177" s="182">
        <v>0.13416408002376556</v>
      </c>
      <c r="AC177" s="208">
        <v>13.416407585144043</v>
      </c>
      <c r="AD177" s="164">
        <v>1</v>
      </c>
      <c r="AE177" s="161">
        <v>1</v>
      </c>
      <c r="AF177" s="161">
        <v>1</v>
      </c>
      <c r="AG177" s="161">
        <v>1</v>
      </c>
      <c r="AH177" s="161">
        <v>1</v>
      </c>
      <c r="AJ177" s="186">
        <v>3</v>
      </c>
      <c r="AK177" s="186">
        <v>0.11999999731779099</v>
      </c>
      <c r="AL177" s="186">
        <v>5.9999998658895493E-2</v>
      </c>
      <c r="AM177" s="186">
        <v>0.13416408002376556</v>
      </c>
      <c r="AN177" s="186">
        <v>13.416407585144043</v>
      </c>
    </row>
    <row r="178" spans="4:40" x14ac:dyDescent="0.25">
      <c r="D178" s="164"/>
      <c r="E178" s="163" t="s">
        <v>510</v>
      </c>
      <c r="F178" s="165" t="s">
        <v>428</v>
      </c>
      <c r="G178" s="166">
        <v>35</v>
      </c>
      <c r="H178" s="166">
        <v>1</v>
      </c>
      <c r="I178" s="202">
        <v>2.5</v>
      </c>
      <c r="J178" s="191"/>
      <c r="K178" s="166"/>
      <c r="L178" s="166"/>
      <c r="M178" s="166"/>
      <c r="N178" s="166"/>
      <c r="O178" s="166"/>
      <c r="P178" s="166"/>
      <c r="Q178" s="166"/>
      <c r="R178" s="182">
        <v>0.43999999761581421</v>
      </c>
      <c r="S178" s="182">
        <v>0.15000000596046448</v>
      </c>
      <c r="T178" s="182">
        <v>0.46486556529998779</v>
      </c>
      <c r="U178" s="182">
        <v>18.594622802734374</v>
      </c>
      <c r="V178" s="182">
        <v>0.50999999046325684</v>
      </c>
      <c r="W178" s="182">
        <v>0.15999999642372131</v>
      </c>
      <c r="X178" s="182">
        <v>0.53450912237167358</v>
      </c>
      <c r="Y178" s="182">
        <v>21.380364990234376</v>
      </c>
      <c r="Z178" s="182">
        <v>0.57999998331069946</v>
      </c>
      <c r="AA178" s="182">
        <v>0.18000000715255737</v>
      </c>
      <c r="AB178" s="182">
        <v>0.60728901624679565</v>
      </c>
      <c r="AC178" s="208">
        <v>24.291560363769531</v>
      </c>
      <c r="AD178" s="164">
        <v>2.5</v>
      </c>
      <c r="AE178" s="161">
        <v>2.5</v>
      </c>
      <c r="AF178" s="161">
        <v>2.5</v>
      </c>
      <c r="AG178" s="161">
        <v>2.5</v>
      </c>
      <c r="AH178" s="161">
        <v>2.5</v>
      </c>
      <c r="AJ178" s="186">
        <v>19</v>
      </c>
      <c r="AK178" s="186">
        <v>0.57999998331069946</v>
      </c>
      <c r="AL178" s="186">
        <v>0.18000000715255737</v>
      </c>
      <c r="AM178" s="186">
        <v>0.60728901624679565</v>
      </c>
      <c r="AN178" s="186">
        <v>24.291560363769531</v>
      </c>
    </row>
    <row r="179" spans="4:40" x14ac:dyDescent="0.25">
      <c r="D179" s="164"/>
      <c r="E179" s="163" t="s">
        <v>510</v>
      </c>
      <c r="F179" s="165" t="s">
        <v>428</v>
      </c>
      <c r="G179" s="166">
        <v>35</v>
      </c>
      <c r="H179" s="166">
        <v>2</v>
      </c>
      <c r="I179" s="202">
        <v>2.5</v>
      </c>
      <c r="J179" s="191"/>
      <c r="K179" s="166"/>
      <c r="L179" s="166"/>
      <c r="M179" s="166"/>
      <c r="N179" s="166"/>
      <c r="O179" s="166"/>
      <c r="P179" s="166"/>
      <c r="Q179" s="166"/>
      <c r="R179" s="182">
        <v>0</v>
      </c>
      <c r="S179" s="182">
        <v>0</v>
      </c>
      <c r="T179" s="182">
        <v>0</v>
      </c>
      <c r="U179" s="182">
        <v>0</v>
      </c>
      <c r="V179" s="182">
        <v>0</v>
      </c>
      <c r="W179" s="182">
        <v>0</v>
      </c>
      <c r="X179" s="182">
        <v>0</v>
      </c>
      <c r="Y179" s="182">
        <v>0</v>
      </c>
      <c r="Z179" s="182">
        <v>0</v>
      </c>
      <c r="AA179" s="182">
        <v>0</v>
      </c>
      <c r="AB179" s="182">
        <v>0</v>
      </c>
      <c r="AC179" s="208">
        <v>0</v>
      </c>
      <c r="AD179" s="164">
        <v>2.5</v>
      </c>
      <c r="AE179" s="161"/>
      <c r="AF179" s="161"/>
      <c r="AG179" s="161"/>
      <c r="AH179" s="161"/>
      <c r="AJ179" s="186">
        <v>3</v>
      </c>
      <c r="AK179" s="186">
        <v>0</v>
      </c>
      <c r="AL179" s="186">
        <v>0</v>
      </c>
      <c r="AM179" s="186">
        <v>0</v>
      </c>
      <c r="AN179" s="186">
        <v>0</v>
      </c>
    </row>
    <row r="180" spans="4:40" x14ac:dyDescent="0.25">
      <c r="D180" s="164"/>
      <c r="E180" s="163" t="s">
        <v>510</v>
      </c>
      <c r="F180" s="165" t="s">
        <v>422</v>
      </c>
      <c r="G180" s="166">
        <v>35</v>
      </c>
      <c r="H180" s="166">
        <v>1</v>
      </c>
      <c r="I180" s="202">
        <v>1.8</v>
      </c>
      <c r="J180" s="191"/>
      <c r="K180" s="166"/>
      <c r="L180" s="166"/>
      <c r="M180" s="166"/>
      <c r="N180" s="166"/>
      <c r="O180" s="166"/>
      <c r="P180" s="166"/>
      <c r="Q180" s="166"/>
      <c r="R180" s="182">
        <v>0</v>
      </c>
      <c r="S180" s="182">
        <v>0</v>
      </c>
      <c r="T180" s="182">
        <v>0</v>
      </c>
      <c r="U180" s="182">
        <v>0</v>
      </c>
      <c r="V180" s="182">
        <v>0</v>
      </c>
      <c r="W180" s="182">
        <v>0</v>
      </c>
      <c r="X180" s="182">
        <v>0</v>
      </c>
      <c r="Y180" s="182">
        <v>0</v>
      </c>
      <c r="Z180" s="182">
        <v>0</v>
      </c>
      <c r="AA180" s="182">
        <v>0</v>
      </c>
      <c r="AB180" s="182">
        <v>0</v>
      </c>
      <c r="AC180" s="208">
        <v>0</v>
      </c>
      <c r="AD180" s="164">
        <v>1.8</v>
      </c>
      <c r="AE180" s="161"/>
      <c r="AF180" s="161"/>
      <c r="AG180" s="161"/>
      <c r="AH180" s="161"/>
      <c r="AJ180" s="186">
        <v>3</v>
      </c>
      <c r="AK180" s="186">
        <v>0</v>
      </c>
      <c r="AL180" s="186">
        <v>0</v>
      </c>
      <c r="AM180" s="186">
        <v>0</v>
      </c>
      <c r="AN180" s="186">
        <v>0</v>
      </c>
    </row>
    <row r="181" spans="4:40" x14ac:dyDescent="0.25">
      <c r="D181" s="164"/>
      <c r="E181" s="163" t="s">
        <v>510</v>
      </c>
      <c r="F181" s="165" t="s">
        <v>422</v>
      </c>
      <c r="G181" s="166">
        <v>35</v>
      </c>
      <c r="H181" s="166">
        <v>2</v>
      </c>
      <c r="I181" s="202">
        <v>1.6</v>
      </c>
      <c r="J181" s="191"/>
      <c r="K181" s="166"/>
      <c r="L181" s="166"/>
      <c r="M181" s="166"/>
      <c r="N181" s="166"/>
      <c r="O181" s="166"/>
      <c r="P181" s="166"/>
      <c r="Q181" s="166"/>
      <c r="R181" s="182">
        <v>0.36000001430511475</v>
      </c>
      <c r="S181" s="182">
        <v>0.15000000596046448</v>
      </c>
      <c r="T181" s="182">
        <v>0.39000001549720764</v>
      </c>
      <c r="U181" s="182">
        <v>24.375</v>
      </c>
      <c r="V181" s="182">
        <v>0.46000000834465027</v>
      </c>
      <c r="W181" s="182">
        <v>0.18000000715255737</v>
      </c>
      <c r="X181" s="182">
        <v>0.4939635694026947</v>
      </c>
      <c r="Y181" s="182">
        <v>30.872724056243896</v>
      </c>
      <c r="Z181" s="182">
        <v>0.40000000596046448</v>
      </c>
      <c r="AA181" s="182">
        <v>0.15999999642372131</v>
      </c>
      <c r="AB181" s="182">
        <v>0.43081319332122803</v>
      </c>
      <c r="AC181" s="208">
        <v>26.92582368850708</v>
      </c>
      <c r="AD181" s="164">
        <v>1.6</v>
      </c>
      <c r="AE181" s="161">
        <v>1.6</v>
      </c>
      <c r="AF181" s="161">
        <v>1.6</v>
      </c>
      <c r="AG181" s="161">
        <v>1.6</v>
      </c>
      <c r="AH181" s="161">
        <v>1.6</v>
      </c>
      <c r="AJ181" s="186">
        <v>9</v>
      </c>
      <c r="AK181" s="186">
        <v>0.46000000834465027</v>
      </c>
      <c r="AL181" s="186">
        <v>0.18000000715255737</v>
      </c>
      <c r="AM181" s="186">
        <v>0.4939635694026947</v>
      </c>
      <c r="AN181" s="186">
        <v>30.872724056243896</v>
      </c>
    </row>
    <row r="182" spans="4:40" x14ac:dyDescent="0.25">
      <c r="D182" s="164"/>
      <c r="E182" s="163" t="s">
        <v>510</v>
      </c>
      <c r="F182" s="165" t="s">
        <v>424</v>
      </c>
      <c r="G182" s="166">
        <v>35</v>
      </c>
      <c r="H182" s="166">
        <v>1</v>
      </c>
      <c r="I182" s="202">
        <v>1.6</v>
      </c>
      <c r="J182" s="191"/>
      <c r="K182" s="166"/>
      <c r="L182" s="166"/>
      <c r="M182" s="166"/>
      <c r="N182" s="166"/>
      <c r="O182" s="166"/>
      <c r="P182" s="166"/>
      <c r="Q182" s="166"/>
      <c r="R182" s="182">
        <v>0</v>
      </c>
      <c r="S182" s="182">
        <v>0</v>
      </c>
      <c r="T182" s="182">
        <v>0</v>
      </c>
      <c r="U182" s="182">
        <v>0</v>
      </c>
      <c r="V182" s="182">
        <v>0</v>
      </c>
      <c r="W182" s="182">
        <v>0</v>
      </c>
      <c r="X182" s="182">
        <v>0</v>
      </c>
      <c r="Y182" s="182">
        <v>0</v>
      </c>
      <c r="Z182" s="182">
        <v>0</v>
      </c>
      <c r="AA182" s="182">
        <v>0</v>
      </c>
      <c r="AB182" s="182">
        <v>0</v>
      </c>
      <c r="AC182" s="208">
        <v>0</v>
      </c>
      <c r="AD182" s="164">
        <v>1.6</v>
      </c>
      <c r="AE182" s="161"/>
      <c r="AF182" s="161"/>
      <c r="AG182" s="161"/>
      <c r="AH182" s="161"/>
      <c r="AJ182" s="186">
        <v>3</v>
      </c>
      <c r="AK182" s="186">
        <v>0</v>
      </c>
      <c r="AL182" s="186">
        <v>0</v>
      </c>
      <c r="AM182" s="186">
        <v>0</v>
      </c>
      <c r="AN182" s="186">
        <v>0</v>
      </c>
    </row>
    <row r="183" spans="4:40" x14ac:dyDescent="0.25">
      <c r="D183" s="164"/>
      <c r="E183" s="163" t="s">
        <v>510</v>
      </c>
      <c r="F183" s="165" t="s">
        <v>424</v>
      </c>
      <c r="G183" s="166">
        <v>35</v>
      </c>
      <c r="H183" s="166">
        <v>2</v>
      </c>
      <c r="I183" s="202">
        <v>1</v>
      </c>
      <c r="J183" s="191"/>
      <c r="K183" s="166"/>
      <c r="L183" s="166"/>
      <c r="M183" s="166"/>
      <c r="N183" s="166"/>
      <c r="O183" s="166"/>
      <c r="P183" s="166"/>
      <c r="Q183" s="166"/>
      <c r="R183" s="182">
        <v>0.28999999165534973</v>
      </c>
      <c r="S183" s="182">
        <v>9.0000003576278687E-2</v>
      </c>
      <c r="T183" s="182">
        <v>0.30364450812339783</v>
      </c>
      <c r="U183" s="182">
        <v>30.364450454711914</v>
      </c>
      <c r="V183" s="182">
        <v>0.34000000357627869</v>
      </c>
      <c r="W183" s="182">
        <v>0.10000000149011612</v>
      </c>
      <c r="X183" s="182">
        <v>0.35440090298652649</v>
      </c>
      <c r="Y183" s="182">
        <v>35.440090179443359</v>
      </c>
      <c r="Z183" s="182">
        <v>0.34000000357627869</v>
      </c>
      <c r="AA183" s="182">
        <v>0.10000000149011612</v>
      </c>
      <c r="AB183" s="182">
        <v>0.35440090298652649</v>
      </c>
      <c r="AC183" s="208">
        <v>35.440090179443359</v>
      </c>
      <c r="AD183" s="164">
        <v>1</v>
      </c>
      <c r="AE183" s="161">
        <v>1</v>
      </c>
      <c r="AF183" s="161">
        <v>1</v>
      </c>
      <c r="AG183" s="161">
        <v>1</v>
      </c>
      <c r="AH183" s="161">
        <v>1</v>
      </c>
      <c r="AJ183" s="186">
        <v>9</v>
      </c>
      <c r="AK183" s="186">
        <v>0.34000000357627869</v>
      </c>
      <c r="AL183" s="186">
        <v>0.10000000149011612</v>
      </c>
      <c r="AM183" s="186">
        <v>0.35440090298652649</v>
      </c>
      <c r="AN183" s="186">
        <v>35.440090179443359</v>
      </c>
    </row>
    <row r="184" spans="4:40" x14ac:dyDescent="0.25">
      <c r="D184" s="164"/>
      <c r="E184" s="163" t="s">
        <v>510</v>
      </c>
      <c r="F184" s="165" t="s">
        <v>960</v>
      </c>
      <c r="G184" s="166">
        <v>35</v>
      </c>
      <c r="H184" s="166">
        <v>1</v>
      </c>
      <c r="I184" s="202">
        <v>2.5</v>
      </c>
      <c r="J184" s="191"/>
      <c r="K184" s="166"/>
      <c r="L184" s="166"/>
      <c r="M184" s="166"/>
      <c r="N184" s="166"/>
      <c r="O184" s="166"/>
      <c r="P184" s="166"/>
      <c r="Q184" s="166"/>
      <c r="R184" s="182">
        <v>0</v>
      </c>
      <c r="S184" s="182">
        <v>0</v>
      </c>
      <c r="T184" s="182">
        <v>0</v>
      </c>
      <c r="U184" s="182">
        <v>0</v>
      </c>
      <c r="V184" s="182">
        <v>0</v>
      </c>
      <c r="W184" s="182">
        <v>0</v>
      </c>
      <c r="X184" s="182">
        <v>0</v>
      </c>
      <c r="Y184" s="182">
        <v>0</v>
      </c>
      <c r="Z184" s="182">
        <v>0</v>
      </c>
      <c r="AA184" s="182">
        <v>0</v>
      </c>
      <c r="AB184" s="182">
        <v>0</v>
      </c>
      <c r="AC184" s="208">
        <v>0</v>
      </c>
      <c r="AD184" s="164">
        <v>2.5</v>
      </c>
      <c r="AE184" s="161"/>
      <c r="AF184" s="161"/>
      <c r="AG184" s="161"/>
      <c r="AH184" s="161"/>
      <c r="AJ184" s="186">
        <v>3</v>
      </c>
      <c r="AK184" s="186">
        <v>0</v>
      </c>
      <c r="AL184" s="186">
        <v>0</v>
      </c>
      <c r="AM184" s="186">
        <v>0</v>
      </c>
      <c r="AN184" s="186">
        <v>0</v>
      </c>
    </row>
    <row r="185" spans="4:40" x14ac:dyDescent="0.25">
      <c r="D185" s="164"/>
      <c r="E185" s="163" t="s">
        <v>510</v>
      </c>
      <c r="F185" s="165" t="s">
        <v>960</v>
      </c>
      <c r="G185" s="166">
        <v>35</v>
      </c>
      <c r="H185" s="166">
        <v>2</v>
      </c>
      <c r="I185" s="202">
        <v>1</v>
      </c>
      <c r="J185" s="191"/>
      <c r="K185" s="166"/>
      <c r="L185" s="166"/>
      <c r="M185" s="166"/>
      <c r="N185" s="166"/>
      <c r="O185" s="166"/>
      <c r="P185" s="166"/>
      <c r="Q185" s="166"/>
      <c r="R185" s="182">
        <v>0.15999999642372131</v>
      </c>
      <c r="S185" s="182">
        <v>2.9999999329447746E-2</v>
      </c>
      <c r="T185" s="182">
        <v>0.16278819739818573</v>
      </c>
      <c r="U185" s="182">
        <v>16.278820037841797</v>
      </c>
      <c r="V185" s="182">
        <v>0.17000000178813934</v>
      </c>
      <c r="W185" s="182">
        <v>2.9999999329447746E-2</v>
      </c>
      <c r="X185" s="182">
        <v>0.17262676358222961</v>
      </c>
      <c r="Y185" s="182">
        <v>17.262676239013672</v>
      </c>
      <c r="Z185" s="182">
        <v>0.18999999761581421</v>
      </c>
      <c r="AA185" s="182">
        <v>5.000000074505806E-2</v>
      </c>
      <c r="AB185" s="182">
        <v>0.19646883010864258</v>
      </c>
      <c r="AC185" s="208">
        <v>19.646883010864258</v>
      </c>
      <c r="AD185" s="164">
        <v>1</v>
      </c>
      <c r="AE185" s="161">
        <v>1</v>
      </c>
      <c r="AF185" s="161">
        <v>1</v>
      </c>
      <c r="AG185" s="161">
        <v>1</v>
      </c>
      <c r="AH185" s="161">
        <v>1</v>
      </c>
      <c r="AJ185" s="186">
        <v>19</v>
      </c>
      <c r="AK185" s="186">
        <v>0.18999999761581421</v>
      </c>
      <c r="AL185" s="186">
        <v>5.000000074505806E-2</v>
      </c>
      <c r="AM185" s="186">
        <v>0.19646883010864258</v>
      </c>
      <c r="AN185" s="186">
        <v>19.646883010864258</v>
      </c>
    </row>
    <row r="186" spans="4:40" x14ac:dyDescent="0.25">
      <c r="D186" s="164"/>
      <c r="E186" s="163" t="s">
        <v>510</v>
      </c>
      <c r="F186" s="165" t="s">
        <v>430</v>
      </c>
      <c r="G186" s="166">
        <v>35</v>
      </c>
      <c r="H186" s="166">
        <v>1</v>
      </c>
      <c r="I186" s="202">
        <v>1.8</v>
      </c>
      <c r="J186" s="191"/>
      <c r="K186" s="166"/>
      <c r="L186" s="166"/>
      <c r="M186" s="166"/>
      <c r="N186" s="166"/>
      <c r="O186" s="166"/>
      <c r="P186" s="166"/>
      <c r="Q186" s="166"/>
      <c r="R186" s="182">
        <v>0.25999999046325684</v>
      </c>
      <c r="S186" s="182">
        <v>9.0000003576278687E-2</v>
      </c>
      <c r="T186" s="182">
        <v>0.2751363217830658</v>
      </c>
      <c r="U186" s="182">
        <v>15.285351011488173</v>
      </c>
      <c r="V186" s="182">
        <v>0.33000001311302185</v>
      </c>
      <c r="W186" s="182">
        <v>0.10999999940395355</v>
      </c>
      <c r="X186" s="182">
        <v>0.34785056114196777</v>
      </c>
      <c r="Y186" s="182">
        <v>19.325031704372829</v>
      </c>
      <c r="Z186" s="182">
        <v>0.33000001311302185</v>
      </c>
      <c r="AA186" s="182">
        <v>0.10999999940395355</v>
      </c>
      <c r="AB186" s="182">
        <v>0.34785056114196777</v>
      </c>
      <c r="AC186" s="208">
        <v>19.325031704372829</v>
      </c>
      <c r="AD186" s="164">
        <v>1.8</v>
      </c>
      <c r="AE186" s="161">
        <v>1.8</v>
      </c>
      <c r="AF186" s="161">
        <v>1.8</v>
      </c>
      <c r="AG186" s="161">
        <v>1.8</v>
      </c>
      <c r="AH186" s="161">
        <v>1.8</v>
      </c>
      <c r="AJ186" s="186">
        <v>9</v>
      </c>
      <c r="AK186" s="186">
        <v>0.33000001311302185</v>
      </c>
      <c r="AL186" s="186">
        <v>0.10999999940395355</v>
      </c>
      <c r="AM186" s="186">
        <v>0.34785056114196777</v>
      </c>
      <c r="AN186" s="186">
        <v>19.325031704372829</v>
      </c>
    </row>
    <row r="187" spans="4:40" x14ac:dyDescent="0.25">
      <c r="D187" s="164"/>
      <c r="E187" s="163" t="s">
        <v>510</v>
      </c>
      <c r="F187" s="165" t="s">
        <v>430</v>
      </c>
      <c r="G187" s="166">
        <v>35</v>
      </c>
      <c r="H187" s="166">
        <v>2</v>
      </c>
      <c r="I187" s="202">
        <v>1.8</v>
      </c>
      <c r="J187" s="191"/>
      <c r="K187" s="166"/>
      <c r="L187" s="166"/>
      <c r="M187" s="166"/>
      <c r="N187" s="166"/>
      <c r="O187" s="166"/>
      <c r="P187" s="166"/>
      <c r="Q187" s="166"/>
      <c r="R187" s="182">
        <v>0</v>
      </c>
      <c r="S187" s="182">
        <v>0</v>
      </c>
      <c r="T187" s="182">
        <v>0</v>
      </c>
      <c r="U187" s="182">
        <v>0</v>
      </c>
      <c r="V187" s="182">
        <v>0</v>
      </c>
      <c r="W187" s="182">
        <v>0</v>
      </c>
      <c r="X187" s="182">
        <v>0</v>
      </c>
      <c r="Y187" s="182">
        <v>0</v>
      </c>
      <c r="Z187" s="182">
        <v>0</v>
      </c>
      <c r="AA187" s="182">
        <v>0</v>
      </c>
      <c r="AB187" s="182">
        <v>0</v>
      </c>
      <c r="AC187" s="208">
        <v>0</v>
      </c>
      <c r="AD187" s="164">
        <v>1.8</v>
      </c>
      <c r="AE187" s="161"/>
      <c r="AF187" s="161"/>
      <c r="AG187" s="161"/>
      <c r="AH187" s="161"/>
      <c r="AJ187" s="186">
        <v>3</v>
      </c>
      <c r="AK187" s="186">
        <v>0</v>
      </c>
      <c r="AL187" s="186">
        <v>0</v>
      </c>
      <c r="AM187" s="186">
        <v>0</v>
      </c>
      <c r="AN187" s="186">
        <v>0</v>
      </c>
    </row>
    <row r="188" spans="4:40" x14ac:dyDescent="0.25">
      <c r="D188" s="164"/>
      <c r="E188" s="163" t="s">
        <v>510</v>
      </c>
      <c r="F188" s="165" t="s">
        <v>431</v>
      </c>
      <c r="G188" s="166">
        <v>35</v>
      </c>
      <c r="H188" s="166">
        <v>1</v>
      </c>
      <c r="I188" s="202">
        <v>6.3</v>
      </c>
      <c r="J188" s="191"/>
      <c r="K188" s="166"/>
      <c r="L188" s="166"/>
      <c r="M188" s="166"/>
      <c r="N188" s="166"/>
      <c r="O188" s="166"/>
      <c r="P188" s="166"/>
      <c r="Q188" s="166"/>
      <c r="R188" s="182">
        <v>2.059999942779541</v>
      </c>
      <c r="S188" s="182">
        <v>0.34000000357627869</v>
      </c>
      <c r="T188" s="182">
        <v>2.0878696441650391</v>
      </c>
      <c r="U188" s="182">
        <v>33.140786791604661</v>
      </c>
      <c r="V188" s="182">
        <v>2.309999942779541</v>
      </c>
      <c r="W188" s="182">
        <v>0.38999998569488525</v>
      </c>
      <c r="X188" s="182">
        <v>2.3426907062530518</v>
      </c>
      <c r="Y188" s="182">
        <v>37.185567220052086</v>
      </c>
      <c r="Z188" s="182">
        <v>2.3299999237060547</v>
      </c>
      <c r="AA188" s="182">
        <v>0.40000000596046448</v>
      </c>
      <c r="AB188" s="182">
        <v>2.3640854358673096</v>
      </c>
      <c r="AC188" s="208">
        <v>37.52516489180308</v>
      </c>
      <c r="AD188" s="164">
        <v>6.3</v>
      </c>
      <c r="AE188" s="161">
        <v>6.3</v>
      </c>
      <c r="AF188" s="161">
        <v>6.3</v>
      </c>
      <c r="AG188" s="161">
        <v>6.3</v>
      </c>
      <c r="AH188" s="161">
        <v>1.6</v>
      </c>
      <c r="AJ188" s="186">
        <v>19</v>
      </c>
      <c r="AK188" s="186">
        <v>2.3299999237060547</v>
      </c>
      <c r="AL188" s="186">
        <v>0.40000000596046448</v>
      </c>
      <c r="AM188" s="186">
        <v>2.3640854358673096</v>
      </c>
      <c r="AN188" s="186">
        <v>37.52516489180308</v>
      </c>
    </row>
    <row r="189" spans="4:40" x14ac:dyDescent="0.25">
      <c r="D189" s="164"/>
      <c r="E189" s="163" t="s">
        <v>510</v>
      </c>
      <c r="F189" s="165" t="s">
        <v>431</v>
      </c>
      <c r="G189" s="166">
        <v>35</v>
      </c>
      <c r="H189" s="166">
        <v>2</v>
      </c>
      <c r="I189" s="202">
        <v>6.3</v>
      </c>
      <c r="J189" s="191"/>
      <c r="K189" s="166"/>
      <c r="L189" s="166"/>
      <c r="M189" s="166"/>
      <c r="N189" s="166"/>
      <c r="O189" s="166"/>
      <c r="P189" s="166"/>
      <c r="Q189" s="166"/>
      <c r="R189" s="182">
        <v>0</v>
      </c>
      <c r="S189" s="182">
        <v>0</v>
      </c>
      <c r="T189" s="182">
        <v>0</v>
      </c>
      <c r="U189" s="182">
        <v>0</v>
      </c>
      <c r="V189" s="182">
        <v>0</v>
      </c>
      <c r="W189" s="182">
        <v>0</v>
      </c>
      <c r="X189" s="182">
        <v>0</v>
      </c>
      <c r="Y189" s="182">
        <v>0</v>
      </c>
      <c r="Z189" s="182">
        <v>0</v>
      </c>
      <c r="AA189" s="182">
        <v>0</v>
      </c>
      <c r="AB189" s="182">
        <v>0</v>
      </c>
      <c r="AC189" s="208">
        <v>0</v>
      </c>
      <c r="AD189" s="164">
        <v>6.3</v>
      </c>
      <c r="AE189" s="161"/>
      <c r="AF189" s="161"/>
      <c r="AG189" s="161"/>
      <c r="AH189" s="161"/>
      <c r="AJ189" s="186">
        <v>3</v>
      </c>
      <c r="AK189" s="186">
        <v>0</v>
      </c>
      <c r="AL189" s="186">
        <v>0</v>
      </c>
      <c r="AM189" s="186">
        <v>0</v>
      </c>
      <c r="AN189" s="186">
        <v>0</v>
      </c>
    </row>
    <row r="190" spans="4:40" x14ac:dyDescent="0.25">
      <c r="D190" s="164"/>
      <c r="E190" s="163" t="s">
        <v>510</v>
      </c>
      <c r="F190" s="165" t="s">
        <v>434</v>
      </c>
      <c r="G190" s="166">
        <v>35</v>
      </c>
      <c r="H190" s="166">
        <v>1</v>
      </c>
      <c r="I190" s="202">
        <v>2.5</v>
      </c>
      <c r="J190" s="191"/>
      <c r="K190" s="166"/>
      <c r="L190" s="166"/>
      <c r="M190" s="166"/>
      <c r="N190" s="166"/>
      <c r="O190" s="166"/>
      <c r="P190" s="166"/>
      <c r="Q190" s="166"/>
      <c r="R190" s="182">
        <v>0.8399999737739563</v>
      </c>
      <c r="S190" s="182">
        <v>0.25999999046325684</v>
      </c>
      <c r="T190" s="182">
        <v>0.87931787967681885</v>
      </c>
      <c r="U190" s="182">
        <v>35.172714233398437</v>
      </c>
      <c r="V190" s="182">
        <v>1.1000000238418579</v>
      </c>
      <c r="W190" s="182">
        <v>0.30000001192092896</v>
      </c>
      <c r="X190" s="182">
        <v>1.140175461769104</v>
      </c>
      <c r="Y190" s="182">
        <v>45.607019042968751</v>
      </c>
      <c r="Z190" s="182">
        <v>0.99000000953674316</v>
      </c>
      <c r="AA190" s="182">
        <v>0.2800000011920929</v>
      </c>
      <c r="AB190" s="182">
        <v>1.028834342956543</v>
      </c>
      <c r="AC190" s="208">
        <v>41.153375244140626</v>
      </c>
      <c r="AD190" s="164">
        <v>2.5</v>
      </c>
      <c r="AE190" s="161">
        <v>2.5</v>
      </c>
      <c r="AF190" s="161">
        <v>2.5</v>
      </c>
      <c r="AG190" s="161">
        <v>2.5</v>
      </c>
      <c r="AH190" s="161">
        <v>2.5</v>
      </c>
      <c r="AJ190" s="186">
        <v>9</v>
      </c>
      <c r="AK190" s="186">
        <v>1.1000000238418579</v>
      </c>
      <c r="AL190" s="186">
        <v>0.30000001192092896</v>
      </c>
      <c r="AM190" s="186">
        <v>1.140175461769104</v>
      </c>
      <c r="AN190" s="186">
        <v>45.607019042968751</v>
      </c>
    </row>
    <row r="191" spans="4:40" x14ac:dyDescent="0.25">
      <c r="D191" s="164"/>
      <c r="E191" s="163" t="s">
        <v>510</v>
      </c>
      <c r="F191" s="165" t="s">
        <v>434</v>
      </c>
      <c r="G191" s="166">
        <v>35</v>
      </c>
      <c r="H191" s="166">
        <v>2</v>
      </c>
      <c r="I191" s="202">
        <v>2.5</v>
      </c>
      <c r="J191" s="191"/>
      <c r="K191" s="166"/>
      <c r="L191" s="166"/>
      <c r="M191" s="166"/>
      <c r="N191" s="166"/>
      <c r="O191" s="166"/>
      <c r="P191" s="166"/>
      <c r="Q191" s="166"/>
      <c r="R191" s="182">
        <v>0.68000000715255737</v>
      </c>
      <c r="S191" s="182">
        <v>0.27000001072883606</v>
      </c>
      <c r="T191" s="182">
        <v>0.73164200782775879</v>
      </c>
      <c r="U191" s="182">
        <v>29.265679931640626</v>
      </c>
      <c r="V191" s="182">
        <v>0.88999998569488525</v>
      </c>
      <c r="W191" s="182">
        <v>0.31999999284744263</v>
      </c>
      <c r="X191" s="182">
        <v>0.94578009843826294</v>
      </c>
      <c r="Y191" s="182">
        <v>37.83120422363281</v>
      </c>
      <c r="Z191" s="182">
        <v>0.76999998092651367</v>
      </c>
      <c r="AA191" s="182">
        <v>0.28999999165534973</v>
      </c>
      <c r="AB191" s="182">
        <v>0.82280009984970093</v>
      </c>
      <c r="AC191" s="208">
        <v>32.912002563476563</v>
      </c>
      <c r="AD191" s="164">
        <v>2.5</v>
      </c>
      <c r="AE191" s="161">
        <v>2.5</v>
      </c>
      <c r="AF191" s="161">
        <v>2.5</v>
      </c>
      <c r="AG191" s="161">
        <v>2.5</v>
      </c>
      <c r="AH191" s="161">
        <v>2.5</v>
      </c>
      <c r="AJ191" s="186">
        <v>9</v>
      </c>
      <c r="AK191" s="186">
        <v>0.88999998569488525</v>
      </c>
      <c r="AL191" s="186">
        <v>0.31999999284744263</v>
      </c>
      <c r="AM191" s="186">
        <v>0.94578009843826294</v>
      </c>
      <c r="AN191" s="186">
        <v>37.83120422363281</v>
      </c>
    </row>
    <row r="192" spans="4:40" x14ac:dyDescent="0.25">
      <c r="D192" s="164"/>
      <c r="E192" s="163" t="s">
        <v>510</v>
      </c>
      <c r="F192" s="165" t="s">
        <v>961</v>
      </c>
      <c r="G192" s="166">
        <v>35</v>
      </c>
      <c r="H192" s="166">
        <v>1</v>
      </c>
      <c r="I192" s="202">
        <v>10</v>
      </c>
      <c r="J192" s="191"/>
      <c r="K192" s="166"/>
      <c r="L192" s="166"/>
      <c r="M192" s="166"/>
      <c r="N192" s="166"/>
      <c r="O192" s="166"/>
      <c r="P192" s="166"/>
      <c r="Q192" s="166"/>
      <c r="R192" s="182">
        <v>6.1399998664855957</v>
      </c>
      <c r="S192" s="182">
        <v>1.25</v>
      </c>
      <c r="T192" s="182">
        <v>6.2659473419189453</v>
      </c>
      <c r="U192" s="182">
        <v>62.659472656250003</v>
      </c>
      <c r="V192" s="182">
        <v>4.3400001525878906</v>
      </c>
      <c r="W192" s="182">
        <v>0.82999998331069946</v>
      </c>
      <c r="X192" s="182">
        <v>4.4186539649963379</v>
      </c>
      <c r="Y192" s="182">
        <v>44.186538696289063</v>
      </c>
      <c r="Z192" s="182">
        <v>5.4600000381469727</v>
      </c>
      <c r="AA192" s="182">
        <v>1.0700000524520874</v>
      </c>
      <c r="AB192" s="182">
        <v>5.5638566017150879</v>
      </c>
      <c r="AC192" s="208">
        <v>55.638568115234378</v>
      </c>
      <c r="AD192" s="164">
        <v>10</v>
      </c>
      <c r="AE192" s="161">
        <v>10</v>
      </c>
      <c r="AF192" s="161">
        <v>10</v>
      </c>
      <c r="AG192" s="161">
        <v>10</v>
      </c>
      <c r="AH192" s="161">
        <v>10</v>
      </c>
      <c r="AJ192" s="186">
        <v>3</v>
      </c>
      <c r="AK192" s="186">
        <v>6.1399998664855957</v>
      </c>
      <c r="AL192" s="186">
        <v>1.25</v>
      </c>
      <c r="AM192" s="186">
        <v>6.2659473419189453</v>
      </c>
      <c r="AN192" s="186">
        <v>62.659472656250003</v>
      </c>
    </row>
    <row r="193" spans="4:40" x14ac:dyDescent="0.25">
      <c r="D193" s="164"/>
      <c r="E193" s="163" t="s">
        <v>510</v>
      </c>
      <c r="F193" s="165" t="s">
        <v>961</v>
      </c>
      <c r="G193" s="166">
        <v>35</v>
      </c>
      <c r="H193" s="166">
        <v>2</v>
      </c>
      <c r="I193" s="202">
        <v>10</v>
      </c>
      <c r="J193" s="191"/>
      <c r="K193" s="166"/>
      <c r="L193" s="166"/>
      <c r="M193" s="166"/>
      <c r="N193" s="166"/>
      <c r="O193" s="166"/>
      <c r="P193" s="166"/>
      <c r="Q193" s="166"/>
      <c r="R193" s="182">
        <v>2.8199999332427979</v>
      </c>
      <c r="S193" s="182">
        <v>0.51999998092651367</v>
      </c>
      <c r="T193" s="182">
        <v>2.8675425052642822</v>
      </c>
      <c r="U193" s="182">
        <v>28.675424194335939</v>
      </c>
      <c r="V193" s="182">
        <v>3.8499999046325684</v>
      </c>
      <c r="W193" s="182">
        <v>0.70999997854232788</v>
      </c>
      <c r="X193" s="182">
        <v>3.9149200916290283</v>
      </c>
      <c r="Y193" s="182">
        <v>39.149200439453125</v>
      </c>
      <c r="Z193" s="182">
        <v>2.3299999237060547</v>
      </c>
      <c r="AA193" s="182">
        <v>0.43000000715255737</v>
      </c>
      <c r="AB193" s="182">
        <v>2.3693459033966064</v>
      </c>
      <c r="AC193" s="208">
        <v>23.693458557128906</v>
      </c>
      <c r="AD193" s="164">
        <v>10</v>
      </c>
      <c r="AE193" s="161">
        <v>10</v>
      </c>
      <c r="AF193" s="161">
        <v>10</v>
      </c>
      <c r="AG193" s="161">
        <v>10</v>
      </c>
      <c r="AH193" s="161">
        <v>10</v>
      </c>
      <c r="AJ193" s="186">
        <v>9</v>
      </c>
      <c r="AK193" s="186">
        <v>3.8499999046325684</v>
      </c>
      <c r="AL193" s="186">
        <v>0.70999997854232788</v>
      </c>
      <c r="AM193" s="186">
        <v>3.9149200916290283</v>
      </c>
      <c r="AN193" s="186">
        <v>39.149200439453125</v>
      </c>
    </row>
    <row r="194" spans="4:40" x14ac:dyDescent="0.25">
      <c r="D194" s="164"/>
      <c r="E194" s="163" t="s">
        <v>510</v>
      </c>
      <c r="F194" s="165" t="s">
        <v>962</v>
      </c>
      <c r="G194" s="166">
        <v>35</v>
      </c>
      <c r="H194" s="166">
        <v>1</v>
      </c>
      <c r="I194" s="202">
        <v>6.3</v>
      </c>
      <c r="J194" s="191"/>
      <c r="K194" s="166"/>
      <c r="L194" s="166"/>
      <c r="M194" s="166"/>
      <c r="N194" s="166"/>
      <c r="O194" s="166"/>
      <c r="P194" s="166"/>
      <c r="Q194" s="166"/>
      <c r="R194" s="182">
        <v>0</v>
      </c>
      <c r="S194" s="182">
        <v>0</v>
      </c>
      <c r="T194" s="182">
        <v>0</v>
      </c>
      <c r="U194" s="182">
        <v>0</v>
      </c>
      <c r="V194" s="182">
        <v>0</v>
      </c>
      <c r="W194" s="182">
        <v>0</v>
      </c>
      <c r="X194" s="182">
        <v>0</v>
      </c>
      <c r="Y194" s="182">
        <v>0</v>
      </c>
      <c r="Z194" s="182">
        <v>0</v>
      </c>
      <c r="AA194" s="182">
        <v>0</v>
      </c>
      <c r="AB194" s="182">
        <v>0</v>
      </c>
      <c r="AC194" s="208">
        <v>0</v>
      </c>
      <c r="AD194" s="164">
        <v>6.3</v>
      </c>
      <c r="AE194" s="161">
        <v>6.3</v>
      </c>
      <c r="AF194" s="161">
        <v>6.3</v>
      </c>
      <c r="AG194" s="161">
        <v>6.3</v>
      </c>
      <c r="AH194" s="161">
        <v>6.3</v>
      </c>
      <c r="AJ194" s="186">
        <v>3</v>
      </c>
      <c r="AK194" s="186">
        <v>0</v>
      </c>
      <c r="AL194" s="186">
        <v>0</v>
      </c>
      <c r="AM194" s="186">
        <v>0</v>
      </c>
      <c r="AN194" s="186">
        <v>0</v>
      </c>
    </row>
    <row r="195" spans="4:40" x14ac:dyDescent="0.25">
      <c r="D195" s="164"/>
      <c r="E195" s="163" t="s">
        <v>510</v>
      </c>
      <c r="F195" s="165" t="s">
        <v>962</v>
      </c>
      <c r="G195" s="166">
        <v>35</v>
      </c>
      <c r="H195" s="166">
        <v>2</v>
      </c>
      <c r="I195" s="202">
        <v>6.3</v>
      </c>
      <c r="J195" s="191"/>
      <c r="K195" s="166"/>
      <c r="L195" s="166"/>
      <c r="M195" s="166"/>
      <c r="N195" s="166"/>
      <c r="O195" s="166"/>
      <c r="P195" s="166"/>
      <c r="Q195" s="166"/>
      <c r="R195" s="182">
        <v>0.20999999344348907</v>
      </c>
      <c r="S195" s="182">
        <v>7.9999998211860657E-2</v>
      </c>
      <c r="T195" s="182">
        <v>0.22472204267978668</v>
      </c>
      <c r="U195" s="182">
        <v>3.5670165410117498</v>
      </c>
      <c r="V195" s="182">
        <v>0.20999999344348907</v>
      </c>
      <c r="W195" s="182">
        <v>7.9999998211860657E-2</v>
      </c>
      <c r="X195" s="182">
        <v>0.22472204267978668</v>
      </c>
      <c r="Y195" s="182">
        <v>3.5670165410117498</v>
      </c>
      <c r="Z195" s="182">
        <v>0.20999999344348907</v>
      </c>
      <c r="AA195" s="182">
        <v>7.9999998211860657E-2</v>
      </c>
      <c r="AB195" s="182">
        <v>0.22472204267978668</v>
      </c>
      <c r="AC195" s="208">
        <v>3.5670165410117498</v>
      </c>
      <c r="AD195" s="164">
        <v>6.3</v>
      </c>
      <c r="AE195" s="161">
        <v>6.3</v>
      </c>
      <c r="AF195" s="161">
        <v>6.3</v>
      </c>
      <c r="AG195" s="161">
        <v>6.3</v>
      </c>
      <c r="AH195" s="161">
        <v>6.3</v>
      </c>
      <c r="AJ195" s="186">
        <v>3</v>
      </c>
      <c r="AK195" s="186">
        <v>0.20999999344348907</v>
      </c>
      <c r="AL195" s="186">
        <v>7.9999998211860657E-2</v>
      </c>
      <c r="AM195" s="186">
        <v>0.22472204267978668</v>
      </c>
      <c r="AN195" s="186">
        <v>3.5670165410117498</v>
      </c>
    </row>
    <row r="196" spans="4:40" x14ac:dyDescent="0.25">
      <c r="D196" s="164"/>
      <c r="E196" s="163" t="s">
        <v>510</v>
      </c>
      <c r="F196" s="165" t="s">
        <v>963</v>
      </c>
      <c r="G196" s="166">
        <v>35</v>
      </c>
      <c r="H196" s="166">
        <v>1</v>
      </c>
      <c r="I196" s="202">
        <v>10</v>
      </c>
      <c r="J196" s="191"/>
      <c r="K196" s="166"/>
      <c r="L196" s="166"/>
      <c r="M196" s="166"/>
      <c r="N196" s="166"/>
      <c r="O196" s="166"/>
      <c r="P196" s="166"/>
      <c r="Q196" s="166"/>
      <c r="R196" s="182">
        <v>0</v>
      </c>
      <c r="S196" s="182">
        <v>0</v>
      </c>
      <c r="T196" s="182">
        <v>0</v>
      </c>
      <c r="U196" s="182">
        <v>0</v>
      </c>
      <c r="V196" s="182">
        <v>0</v>
      </c>
      <c r="W196" s="182">
        <v>0</v>
      </c>
      <c r="X196" s="182">
        <v>0</v>
      </c>
      <c r="Y196" s="182">
        <v>0</v>
      </c>
      <c r="Z196" s="182">
        <v>0</v>
      </c>
      <c r="AA196" s="182">
        <v>0</v>
      </c>
      <c r="AB196" s="182">
        <v>0</v>
      </c>
      <c r="AC196" s="208">
        <v>0</v>
      </c>
      <c r="AD196" s="164">
        <v>10</v>
      </c>
      <c r="AE196" s="161">
        <v>10</v>
      </c>
      <c r="AF196" s="161">
        <v>10</v>
      </c>
      <c r="AG196" s="161">
        <v>10</v>
      </c>
      <c r="AH196" s="161">
        <v>10</v>
      </c>
      <c r="AJ196" s="186">
        <v>3</v>
      </c>
      <c r="AK196" s="186">
        <v>0</v>
      </c>
      <c r="AL196" s="186">
        <v>0</v>
      </c>
      <c r="AM196" s="186">
        <v>0</v>
      </c>
      <c r="AN196" s="186">
        <v>0</v>
      </c>
    </row>
    <row r="197" spans="4:40" x14ac:dyDescent="0.25">
      <c r="D197" s="164"/>
      <c r="E197" s="163" t="s">
        <v>510</v>
      </c>
      <c r="F197" s="165" t="s">
        <v>963</v>
      </c>
      <c r="G197" s="166">
        <v>35</v>
      </c>
      <c r="H197" s="166">
        <v>2</v>
      </c>
      <c r="I197" s="202">
        <v>10</v>
      </c>
      <c r="J197" s="191"/>
      <c r="K197" s="166"/>
      <c r="L197" s="166"/>
      <c r="M197" s="166"/>
      <c r="N197" s="166"/>
      <c r="O197" s="166"/>
      <c r="P197" s="166"/>
      <c r="Q197" s="166"/>
      <c r="R197" s="182">
        <v>5.1700000762939453</v>
      </c>
      <c r="S197" s="182">
        <v>1.0099999904632568</v>
      </c>
      <c r="T197" s="182">
        <v>5.2677321434020996</v>
      </c>
      <c r="U197" s="182">
        <v>52.677319335937497</v>
      </c>
      <c r="V197" s="182">
        <v>5.679999828338623</v>
      </c>
      <c r="W197" s="182">
        <v>1.1200000047683716</v>
      </c>
      <c r="X197" s="182">
        <v>5.7893695831298828</v>
      </c>
      <c r="Y197" s="182">
        <v>57.893695068359378</v>
      </c>
      <c r="Z197" s="182">
        <v>6.2100000381469727</v>
      </c>
      <c r="AA197" s="182">
        <v>1.25</v>
      </c>
      <c r="AB197" s="182">
        <v>6.3345561027526855</v>
      </c>
      <c r="AC197" s="208">
        <v>63.345562744140622</v>
      </c>
      <c r="AD197" s="164">
        <v>10</v>
      </c>
      <c r="AE197" s="161">
        <v>10</v>
      </c>
      <c r="AF197" s="161">
        <v>10</v>
      </c>
      <c r="AG197" s="161">
        <v>10</v>
      </c>
      <c r="AH197" s="161">
        <v>10</v>
      </c>
      <c r="AJ197" s="186">
        <v>19</v>
      </c>
      <c r="AK197" s="186">
        <v>6.2100000381469727</v>
      </c>
      <c r="AL197" s="186">
        <v>1.25</v>
      </c>
      <c r="AM197" s="186">
        <v>6.3345561027526855</v>
      </c>
      <c r="AN197" s="186">
        <v>63.345562744140622</v>
      </c>
    </row>
    <row r="198" spans="4:40" x14ac:dyDescent="0.25">
      <c r="D198" s="164"/>
      <c r="E198" s="163" t="s">
        <v>510</v>
      </c>
      <c r="F198" s="165" t="s">
        <v>444</v>
      </c>
      <c r="G198" s="166">
        <v>35</v>
      </c>
      <c r="H198" s="166">
        <v>1</v>
      </c>
      <c r="I198" s="202">
        <v>4</v>
      </c>
      <c r="J198" s="191"/>
      <c r="K198" s="166"/>
      <c r="L198" s="166"/>
      <c r="M198" s="166"/>
      <c r="N198" s="166"/>
      <c r="O198" s="166"/>
      <c r="P198" s="166"/>
      <c r="Q198" s="166"/>
      <c r="R198" s="182">
        <v>1.3700000047683716</v>
      </c>
      <c r="S198" s="182">
        <v>0.5</v>
      </c>
      <c r="T198" s="182">
        <v>1.4583895206451416</v>
      </c>
      <c r="U198" s="182">
        <v>36.459739685058594</v>
      </c>
      <c r="V198" s="182">
        <v>1.7999999523162842</v>
      </c>
      <c r="W198" s="182">
        <v>0.6600000262260437</v>
      </c>
      <c r="X198" s="182">
        <v>1.9171854257583618</v>
      </c>
      <c r="Y198" s="182">
        <v>47.929634094238281</v>
      </c>
      <c r="Z198" s="182">
        <v>1.9199999570846558</v>
      </c>
      <c r="AA198" s="182">
        <v>0.69999998807907104</v>
      </c>
      <c r="AB198" s="182">
        <v>2.0436241626739502</v>
      </c>
      <c r="AC198" s="208">
        <v>51.090602874755859</v>
      </c>
      <c r="AD198" s="164">
        <v>4</v>
      </c>
      <c r="AE198" s="161">
        <v>4</v>
      </c>
      <c r="AF198" s="161">
        <v>4</v>
      </c>
      <c r="AG198" s="161">
        <v>4</v>
      </c>
      <c r="AH198" s="161">
        <v>4</v>
      </c>
      <c r="AJ198" s="186">
        <v>19</v>
      </c>
      <c r="AK198" s="186">
        <v>1.9199999570846558</v>
      </c>
      <c r="AL198" s="186">
        <v>0.69999998807907104</v>
      </c>
      <c r="AM198" s="186">
        <v>2.0436241626739502</v>
      </c>
      <c r="AN198" s="186">
        <v>51.090602874755859</v>
      </c>
    </row>
    <row r="199" spans="4:40" x14ac:dyDescent="0.25">
      <c r="D199" s="164"/>
      <c r="E199" s="163" t="s">
        <v>510</v>
      </c>
      <c r="F199" s="165" t="s">
        <v>444</v>
      </c>
      <c r="G199" s="166">
        <v>35</v>
      </c>
      <c r="H199" s="166">
        <v>2</v>
      </c>
      <c r="I199" s="202">
        <v>4</v>
      </c>
      <c r="J199" s="191"/>
      <c r="K199" s="166"/>
      <c r="L199" s="166"/>
      <c r="M199" s="166"/>
      <c r="N199" s="166"/>
      <c r="O199" s="166"/>
      <c r="P199" s="166"/>
      <c r="Q199" s="166"/>
      <c r="R199" s="182">
        <v>1.3799999952316284</v>
      </c>
      <c r="S199" s="182">
        <v>0.49000000953674316</v>
      </c>
      <c r="T199" s="182">
        <v>1.4644111394882202</v>
      </c>
      <c r="U199" s="182">
        <v>36.610279083251953</v>
      </c>
      <c r="V199" s="182">
        <v>1.809999942779541</v>
      </c>
      <c r="W199" s="182">
        <v>0.64999997615814209</v>
      </c>
      <c r="X199" s="182">
        <v>1.9231743812561035</v>
      </c>
      <c r="Y199" s="182">
        <v>48.079360961914063</v>
      </c>
      <c r="Z199" s="182">
        <v>1.9299999475479126</v>
      </c>
      <c r="AA199" s="182">
        <v>0.68999999761581421</v>
      </c>
      <c r="AB199" s="182">
        <v>2.0496339797973633</v>
      </c>
      <c r="AC199" s="208">
        <v>51.240848541259766</v>
      </c>
      <c r="AD199" s="164">
        <v>4</v>
      </c>
      <c r="AE199" s="161">
        <v>4</v>
      </c>
      <c r="AF199" s="161">
        <v>4</v>
      </c>
      <c r="AG199" s="161">
        <v>4</v>
      </c>
      <c r="AH199" s="161">
        <v>4</v>
      </c>
      <c r="AJ199" s="186">
        <v>19</v>
      </c>
      <c r="AK199" s="186">
        <v>1.9299999475479126</v>
      </c>
      <c r="AL199" s="186">
        <v>0.68999999761581421</v>
      </c>
      <c r="AM199" s="186">
        <v>2.0496339797973633</v>
      </c>
      <c r="AN199" s="186">
        <v>51.240848541259766</v>
      </c>
    </row>
    <row r="200" spans="4:40" x14ac:dyDescent="0.25">
      <c r="D200" s="164"/>
      <c r="E200" s="163" t="s">
        <v>510</v>
      </c>
      <c r="F200" s="165" t="s">
        <v>445</v>
      </c>
      <c r="G200" s="166">
        <v>35</v>
      </c>
      <c r="H200" s="166">
        <v>1</v>
      </c>
      <c r="I200" s="202">
        <v>1.6</v>
      </c>
      <c r="J200" s="191"/>
      <c r="K200" s="166"/>
      <c r="L200" s="166"/>
      <c r="M200" s="166"/>
      <c r="N200" s="166"/>
      <c r="O200" s="166"/>
      <c r="P200" s="166"/>
      <c r="Q200" s="166"/>
      <c r="R200" s="182">
        <v>0</v>
      </c>
      <c r="S200" s="182">
        <v>0</v>
      </c>
      <c r="T200" s="182">
        <v>0</v>
      </c>
      <c r="U200" s="182">
        <v>0</v>
      </c>
      <c r="V200" s="182">
        <v>0</v>
      </c>
      <c r="W200" s="182">
        <v>0</v>
      </c>
      <c r="X200" s="182">
        <v>0</v>
      </c>
      <c r="Y200" s="182">
        <v>0</v>
      </c>
      <c r="Z200" s="182">
        <v>0</v>
      </c>
      <c r="AA200" s="182">
        <v>0</v>
      </c>
      <c r="AB200" s="182">
        <v>0</v>
      </c>
      <c r="AC200" s="208">
        <v>0</v>
      </c>
      <c r="AD200" s="164">
        <v>1.6</v>
      </c>
      <c r="AE200" s="161"/>
      <c r="AF200" s="161"/>
      <c r="AG200" s="161"/>
      <c r="AH200" s="161"/>
      <c r="AJ200" s="186">
        <v>3</v>
      </c>
      <c r="AK200" s="186">
        <v>0</v>
      </c>
      <c r="AL200" s="186">
        <v>0</v>
      </c>
      <c r="AM200" s="186">
        <v>0</v>
      </c>
      <c r="AN200" s="186">
        <v>0</v>
      </c>
    </row>
    <row r="201" spans="4:40" x14ac:dyDescent="0.25">
      <c r="D201" s="164"/>
      <c r="E201" s="163" t="s">
        <v>510</v>
      </c>
      <c r="F201" s="165" t="s">
        <v>445</v>
      </c>
      <c r="G201" s="166">
        <v>35</v>
      </c>
      <c r="H201" s="166">
        <v>2</v>
      </c>
      <c r="I201" s="202">
        <v>1.6</v>
      </c>
      <c r="J201" s="191"/>
      <c r="K201" s="166"/>
      <c r="L201" s="166"/>
      <c r="M201" s="166"/>
      <c r="N201" s="166"/>
      <c r="O201" s="166"/>
      <c r="P201" s="166"/>
      <c r="Q201" s="166"/>
      <c r="R201" s="182">
        <v>0.62999999523162842</v>
      </c>
      <c r="S201" s="182">
        <v>0.18999999761581421</v>
      </c>
      <c r="T201" s="182">
        <v>0.65802735090255737</v>
      </c>
      <c r="U201" s="182">
        <v>41.126708984375</v>
      </c>
      <c r="V201" s="182">
        <v>0.75</v>
      </c>
      <c r="W201" s="182">
        <v>0.23000000417232513</v>
      </c>
      <c r="X201" s="182">
        <v>0.78447437286376953</v>
      </c>
      <c r="Y201" s="182">
        <v>49.029645919799805</v>
      </c>
      <c r="Z201" s="182">
        <v>0.76999998092651367</v>
      </c>
      <c r="AA201" s="182">
        <v>0.23000000417232513</v>
      </c>
      <c r="AB201" s="182">
        <v>0.80361682176589966</v>
      </c>
      <c r="AC201" s="208">
        <v>50.226049423217773</v>
      </c>
      <c r="AD201" s="164">
        <v>1.6</v>
      </c>
      <c r="AE201" s="161">
        <v>1.6</v>
      </c>
      <c r="AF201" s="161">
        <v>1.6</v>
      </c>
      <c r="AG201" s="161">
        <v>1.6</v>
      </c>
      <c r="AH201" s="161">
        <v>1.6</v>
      </c>
      <c r="AJ201" s="186">
        <v>19</v>
      </c>
      <c r="AK201" s="186">
        <v>0.76999998092651367</v>
      </c>
      <c r="AL201" s="186">
        <v>0.23000000417232513</v>
      </c>
      <c r="AM201" s="186">
        <v>0.80361682176589966</v>
      </c>
      <c r="AN201" s="186">
        <v>50.226049423217773</v>
      </c>
    </row>
    <row r="202" spans="4:40" x14ac:dyDescent="0.25">
      <c r="D202" s="164"/>
      <c r="E202" s="163" t="s">
        <v>510</v>
      </c>
      <c r="F202" s="165" t="s">
        <v>159</v>
      </c>
      <c r="G202" s="166">
        <v>35</v>
      </c>
      <c r="H202" s="166">
        <v>1</v>
      </c>
      <c r="I202" s="202">
        <v>1.6</v>
      </c>
      <c r="J202" s="191"/>
      <c r="K202" s="166"/>
      <c r="L202" s="166"/>
      <c r="M202" s="166"/>
      <c r="N202" s="166"/>
      <c r="O202" s="166"/>
      <c r="P202" s="166"/>
      <c r="Q202" s="166"/>
      <c r="R202" s="182">
        <v>0.28999999165534973</v>
      </c>
      <c r="S202" s="182">
        <v>5.9999998658895493E-2</v>
      </c>
      <c r="T202" s="182">
        <v>0.2961418628692627</v>
      </c>
      <c r="U202" s="182">
        <v>18.508865833282471</v>
      </c>
      <c r="V202" s="182">
        <v>0.31000000238418579</v>
      </c>
      <c r="W202" s="182">
        <v>5.9999998658895493E-2</v>
      </c>
      <c r="X202" s="182">
        <v>0.31575307250022888</v>
      </c>
      <c r="Y202" s="182">
        <v>19.734567403793335</v>
      </c>
      <c r="Z202" s="182">
        <v>0.25</v>
      </c>
      <c r="AA202" s="182">
        <v>5.9999998658895493E-2</v>
      </c>
      <c r="AB202" s="182">
        <v>0.2570992112159729</v>
      </c>
      <c r="AC202" s="208">
        <v>16.068700551986694</v>
      </c>
      <c r="AD202" s="164">
        <v>1.6</v>
      </c>
      <c r="AE202" s="161">
        <v>1.6</v>
      </c>
      <c r="AF202" s="161">
        <v>1.6</v>
      </c>
      <c r="AG202" s="161">
        <v>1.6</v>
      </c>
      <c r="AH202" s="161">
        <v>1.6</v>
      </c>
      <c r="AJ202" s="186">
        <v>9</v>
      </c>
      <c r="AK202" s="186">
        <v>0.31000000238418579</v>
      </c>
      <c r="AL202" s="186">
        <v>5.9999998658895493E-2</v>
      </c>
      <c r="AM202" s="186">
        <v>0.31575307250022888</v>
      </c>
      <c r="AN202" s="186">
        <v>19.734567403793335</v>
      </c>
    </row>
    <row r="203" spans="4:40" x14ac:dyDescent="0.25">
      <c r="D203" s="164"/>
      <c r="E203" s="163" t="s">
        <v>510</v>
      </c>
      <c r="F203" s="165" t="s">
        <v>159</v>
      </c>
      <c r="G203" s="166">
        <v>35</v>
      </c>
      <c r="H203" s="166">
        <v>2</v>
      </c>
      <c r="I203" s="202">
        <v>1.6</v>
      </c>
      <c r="J203" s="191"/>
      <c r="K203" s="166"/>
      <c r="L203" s="166"/>
      <c r="M203" s="166"/>
      <c r="N203" s="166"/>
      <c r="O203" s="166"/>
      <c r="P203" s="166"/>
      <c r="Q203" s="166"/>
      <c r="R203" s="182">
        <v>0</v>
      </c>
      <c r="S203" s="182">
        <v>0</v>
      </c>
      <c r="T203" s="182">
        <v>0</v>
      </c>
      <c r="U203" s="182">
        <v>0</v>
      </c>
      <c r="V203" s="182">
        <v>0</v>
      </c>
      <c r="W203" s="182">
        <v>0</v>
      </c>
      <c r="X203" s="182">
        <v>0</v>
      </c>
      <c r="Y203" s="182">
        <v>0</v>
      </c>
      <c r="Z203" s="182">
        <v>0</v>
      </c>
      <c r="AA203" s="182">
        <v>0</v>
      </c>
      <c r="AB203" s="182">
        <v>0</v>
      </c>
      <c r="AC203" s="208">
        <v>0</v>
      </c>
      <c r="AD203" s="164">
        <v>1.6</v>
      </c>
      <c r="AE203" s="161"/>
      <c r="AF203" s="161"/>
      <c r="AG203" s="161"/>
      <c r="AH203" s="161"/>
      <c r="AJ203" s="186">
        <v>3</v>
      </c>
      <c r="AK203" s="186">
        <v>0</v>
      </c>
      <c r="AL203" s="186">
        <v>0</v>
      </c>
      <c r="AM203" s="186">
        <v>0</v>
      </c>
      <c r="AN203" s="186">
        <v>0</v>
      </c>
    </row>
    <row r="204" spans="4:40" x14ac:dyDescent="0.25">
      <c r="D204" s="164"/>
      <c r="E204" s="163" t="s">
        <v>510</v>
      </c>
      <c r="F204" s="165" t="s">
        <v>447</v>
      </c>
      <c r="G204" s="166">
        <v>35</v>
      </c>
      <c r="H204" s="166">
        <v>1</v>
      </c>
      <c r="I204" s="202">
        <v>2.5</v>
      </c>
      <c r="J204" s="191"/>
      <c r="K204" s="166"/>
      <c r="L204" s="166"/>
      <c r="M204" s="166"/>
      <c r="N204" s="166"/>
      <c r="O204" s="166"/>
      <c r="P204" s="166"/>
      <c r="Q204" s="166"/>
      <c r="R204" s="182">
        <v>0</v>
      </c>
      <c r="S204" s="182">
        <v>0</v>
      </c>
      <c r="T204" s="182">
        <v>0</v>
      </c>
      <c r="U204" s="182">
        <v>0</v>
      </c>
      <c r="V204" s="182">
        <v>0</v>
      </c>
      <c r="W204" s="182">
        <v>0</v>
      </c>
      <c r="X204" s="182">
        <v>0</v>
      </c>
      <c r="Y204" s="182">
        <v>0</v>
      </c>
      <c r="Z204" s="182">
        <v>0</v>
      </c>
      <c r="AA204" s="182">
        <v>0</v>
      </c>
      <c r="AB204" s="182">
        <v>0</v>
      </c>
      <c r="AC204" s="208">
        <v>0</v>
      </c>
      <c r="AD204" s="164">
        <v>2.5</v>
      </c>
      <c r="AE204" s="161"/>
      <c r="AF204" s="161"/>
      <c r="AG204" s="161"/>
      <c r="AH204" s="161"/>
      <c r="AJ204" s="186">
        <v>3</v>
      </c>
      <c r="AK204" s="186">
        <v>0</v>
      </c>
      <c r="AL204" s="186">
        <v>0</v>
      </c>
      <c r="AM204" s="186">
        <v>0</v>
      </c>
      <c r="AN204" s="186">
        <v>0</v>
      </c>
    </row>
    <row r="205" spans="4:40" x14ac:dyDescent="0.25">
      <c r="D205" s="164"/>
      <c r="E205" s="163" t="s">
        <v>510</v>
      </c>
      <c r="F205" s="165" t="s">
        <v>447</v>
      </c>
      <c r="G205" s="166">
        <v>35</v>
      </c>
      <c r="H205" s="166">
        <v>2</v>
      </c>
      <c r="I205" s="202">
        <v>2.5</v>
      </c>
      <c r="J205" s="191"/>
      <c r="K205" s="166"/>
      <c r="L205" s="166"/>
      <c r="M205" s="166"/>
      <c r="N205" s="166"/>
      <c r="O205" s="166"/>
      <c r="P205" s="166"/>
      <c r="Q205" s="166"/>
      <c r="R205" s="182">
        <v>0.4699999988079071</v>
      </c>
      <c r="S205" s="182">
        <v>0.17000000178813934</v>
      </c>
      <c r="T205" s="182">
        <v>0.49979996681213379</v>
      </c>
      <c r="U205" s="182">
        <v>19.991998291015626</v>
      </c>
      <c r="V205" s="182">
        <v>0.4699999988079071</v>
      </c>
      <c r="W205" s="182">
        <v>0.17000000178813934</v>
      </c>
      <c r="X205" s="182">
        <v>0.49979996681213379</v>
      </c>
      <c r="Y205" s="182">
        <v>19.991998291015626</v>
      </c>
      <c r="Z205" s="182">
        <v>0.4699999988079071</v>
      </c>
      <c r="AA205" s="182">
        <v>0.17000000178813934</v>
      </c>
      <c r="AB205" s="182">
        <v>0.49979996681213379</v>
      </c>
      <c r="AC205" s="208">
        <v>19.991998291015626</v>
      </c>
      <c r="AD205" s="164">
        <v>2.5</v>
      </c>
      <c r="AE205" s="161">
        <v>2.5</v>
      </c>
      <c r="AF205" s="161">
        <v>2.5</v>
      </c>
      <c r="AG205" s="161">
        <v>2.5</v>
      </c>
      <c r="AH205" s="161">
        <v>2.5</v>
      </c>
      <c r="AJ205" s="186">
        <v>3</v>
      </c>
      <c r="AK205" s="186">
        <v>0.4699999988079071</v>
      </c>
      <c r="AL205" s="186">
        <v>0.17000000178813934</v>
      </c>
      <c r="AM205" s="186">
        <v>0.49979996681213379</v>
      </c>
      <c r="AN205" s="186">
        <v>19.991998291015626</v>
      </c>
    </row>
    <row r="206" spans="4:40" x14ac:dyDescent="0.25">
      <c r="D206" s="164"/>
      <c r="E206" s="163" t="s">
        <v>510</v>
      </c>
      <c r="F206" s="165" t="s">
        <v>448</v>
      </c>
      <c r="G206" s="166">
        <v>35</v>
      </c>
      <c r="H206" s="166">
        <v>1</v>
      </c>
      <c r="I206" s="202">
        <v>1</v>
      </c>
      <c r="J206" s="191"/>
      <c r="K206" s="166"/>
      <c r="L206" s="166"/>
      <c r="M206" s="166"/>
      <c r="N206" s="166"/>
      <c r="O206" s="166"/>
      <c r="P206" s="166"/>
      <c r="Q206" s="166"/>
      <c r="R206" s="182">
        <v>0.2199999988079071</v>
      </c>
      <c r="S206" s="182">
        <v>5.000000074505806E-2</v>
      </c>
      <c r="T206" s="182">
        <v>0.22561028599739075</v>
      </c>
      <c r="U206" s="182">
        <v>22.561029434204102</v>
      </c>
      <c r="V206" s="182">
        <v>0.27000001072883606</v>
      </c>
      <c r="W206" s="182">
        <v>5.9999998658895493E-2</v>
      </c>
      <c r="X206" s="182">
        <v>0.27658635377883911</v>
      </c>
      <c r="Y206" s="182">
        <v>27.658636093139648</v>
      </c>
      <c r="Z206" s="182">
        <v>0.2199999988079071</v>
      </c>
      <c r="AA206" s="182">
        <v>5.000000074505806E-2</v>
      </c>
      <c r="AB206" s="182">
        <v>0.22561028599739075</v>
      </c>
      <c r="AC206" s="208">
        <v>22.561029434204102</v>
      </c>
      <c r="AD206" s="164">
        <v>1</v>
      </c>
      <c r="AE206" s="161">
        <v>1</v>
      </c>
      <c r="AF206" s="161">
        <v>1</v>
      </c>
      <c r="AG206" s="161">
        <v>1</v>
      </c>
      <c r="AH206" s="161">
        <v>1</v>
      </c>
      <c r="AJ206" s="186">
        <v>9</v>
      </c>
      <c r="AK206" s="186">
        <v>0.27000001072883606</v>
      </c>
      <c r="AL206" s="186">
        <v>5.9999998658895493E-2</v>
      </c>
      <c r="AM206" s="186">
        <v>0.27658635377883911</v>
      </c>
      <c r="AN206" s="186">
        <v>27.658636093139648</v>
      </c>
    </row>
    <row r="207" spans="4:40" x14ac:dyDescent="0.25">
      <c r="D207" s="164"/>
      <c r="E207" s="163" t="s">
        <v>510</v>
      </c>
      <c r="F207" s="165" t="s">
        <v>450</v>
      </c>
      <c r="G207" s="166">
        <v>35</v>
      </c>
      <c r="H207" s="166">
        <v>1</v>
      </c>
      <c r="I207" s="202">
        <v>2.5</v>
      </c>
      <c r="J207" s="191"/>
      <c r="K207" s="166"/>
      <c r="L207" s="166"/>
      <c r="M207" s="166"/>
      <c r="N207" s="166"/>
      <c r="O207" s="166"/>
      <c r="P207" s="166"/>
      <c r="Q207" s="166"/>
      <c r="R207" s="182">
        <v>0.15999999642372131</v>
      </c>
      <c r="S207" s="182">
        <v>5.000000074505806E-2</v>
      </c>
      <c r="T207" s="182">
        <v>0.16763053834438324</v>
      </c>
      <c r="U207" s="182">
        <v>6.7052215576171879</v>
      </c>
      <c r="V207" s="182">
        <v>0.15999999642372131</v>
      </c>
      <c r="W207" s="182">
        <v>5.9999998658895493E-2</v>
      </c>
      <c r="X207" s="182">
        <v>0.17088006436824799</v>
      </c>
      <c r="Y207" s="182">
        <v>6.8352027893066403</v>
      </c>
      <c r="Z207" s="182">
        <v>0.15999999642372131</v>
      </c>
      <c r="AA207" s="182">
        <v>5.9999998658895493E-2</v>
      </c>
      <c r="AB207" s="182">
        <v>0.17088006436824799</v>
      </c>
      <c r="AC207" s="208">
        <v>6.8352027893066403</v>
      </c>
      <c r="AD207" s="164">
        <v>2.5</v>
      </c>
      <c r="AE207" s="161">
        <v>2.5</v>
      </c>
      <c r="AF207" s="161">
        <v>2.5</v>
      </c>
      <c r="AG207" s="161">
        <v>2.5</v>
      </c>
      <c r="AH207" s="161">
        <v>2.5</v>
      </c>
      <c r="AJ207" s="186">
        <v>9</v>
      </c>
      <c r="AK207" s="186">
        <v>0.15999999642372131</v>
      </c>
      <c r="AL207" s="186">
        <v>5.9999998658895493E-2</v>
      </c>
      <c r="AM207" s="186">
        <v>0.17088006436824799</v>
      </c>
      <c r="AN207" s="186">
        <v>6.8352027893066403</v>
      </c>
    </row>
    <row r="208" spans="4:40" x14ac:dyDescent="0.25">
      <c r="D208" s="164"/>
      <c r="E208" s="163" t="s">
        <v>510</v>
      </c>
      <c r="F208" s="165" t="s">
        <v>458</v>
      </c>
      <c r="G208" s="166">
        <v>35</v>
      </c>
      <c r="H208" s="166">
        <v>1</v>
      </c>
      <c r="I208" s="202">
        <v>2.5</v>
      </c>
      <c r="J208" s="191"/>
      <c r="K208" s="166"/>
      <c r="L208" s="166"/>
      <c r="M208" s="166"/>
      <c r="N208" s="166"/>
      <c r="O208" s="166"/>
      <c r="P208" s="166"/>
      <c r="Q208" s="166"/>
      <c r="R208" s="182">
        <v>0.34999999403953552</v>
      </c>
      <c r="S208" s="182">
        <v>0.12999999523162842</v>
      </c>
      <c r="T208" s="182">
        <v>0.37336307764053345</v>
      </c>
      <c r="U208" s="182">
        <v>14.934523010253907</v>
      </c>
      <c r="V208" s="182">
        <v>0.38999998569488525</v>
      </c>
      <c r="W208" s="182">
        <v>0.14000000059604645</v>
      </c>
      <c r="X208" s="182">
        <v>0.4143669605255127</v>
      </c>
      <c r="Y208" s="182">
        <v>16.574678039550783</v>
      </c>
      <c r="Z208" s="182">
        <v>0.37999999523162842</v>
      </c>
      <c r="AA208" s="182">
        <v>0.14000000059604645</v>
      </c>
      <c r="AB208" s="182">
        <v>0.40496912598609924</v>
      </c>
      <c r="AC208" s="208">
        <v>16.198765563964844</v>
      </c>
      <c r="AD208" s="164">
        <v>2.5</v>
      </c>
      <c r="AE208" s="161">
        <v>2.5</v>
      </c>
      <c r="AF208" s="161">
        <v>2.5</v>
      </c>
      <c r="AG208" s="161">
        <v>2.5</v>
      </c>
      <c r="AH208" s="161">
        <v>2.5</v>
      </c>
      <c r="AJ208" s="186">
        <v>9</v>
      </c>
      <c r="AK208" s="186">
        <v>0.38999998569488525</v>
      </c>
      <c r="AL208" s="186">
        <v>0.14000000059604645</v>
      </c>
      <c r="AM208" s="186">
        <v>0.4143669605255127</v>
      </c>
      <c r="AN208" s="186">
        <v>16.574678039550783</v>
      </c>
    </row>
    <row r="209" spans="4:40" x14ac:dyDescent="0.25">
      <c r="D209" s="164"/>
      <c r="E209" s="163" t="s">
        <v>510</v>
      </c>
      <c r="F209" s="165" t="s">
        <v>458</v>
      </c>
      <c r="G209" s="166">
        <v>35</v>
      </c>
      <c r="H209" s="166">
        <v>2</v>
      </c>
      <c r="I209" s="202">
        <v>2.5</v>
      </c>
      <c r="J209" s="191"/>
      <c r="K209" s="166"/>
      <c r="L209" s="166"/>
      <c r="M209" s="166"/>
      <c r="N209" s="166"/>
      <c r="O209" s="166"/>
      <c r="P209" s="166"/>
      <c r="Q209" s="166"/>
      <c r="R209" s="182">
        <v>0</v>
      </c>
      <c r="S209" s="182">
        <v>0</v>
      </c>
      <c r="T209" s="182">
        <v>0</v>
      </c>
      <c r="U209" s="182">
        <v>0</v>
      </c>
      <c r="V209" s="182">
        <v>0</v>
      </c>
      <c r="W209" s="182">
        <v>0</v>
      </c>
      <c r="X209" s="182">
        <v>0</v>
      </c>
      <c r="Y209" s="182">
        <v>0</v>
      </c>
      <c r="Z209" s="182">
        <v>0</v>
      </c>
      <c r="AA209" s="182">
        <v>0</v>
      </c>
      <c r="AB209" s="182">
        <v>0</v>
      </c>
      <c r="AC209" s="208">
        <v>0</v>
      </c>
      <c r="AD209" s="164">
        <v>2.5</v>
      </c>
      <c r="AE209" s="161"/>
      <c r="AF209" s="161"/>
      <c r="AG209" s="161"/>
      <c r="AH209" s="161"/>
      <c r="AJ209" s="186">
        <v>3</v>
      </c>
      <c r="AK209" s="186">
        <v>0</v>
      </c>
      <c r="AL209" s="186">
        <v>0</v>
      </c>
      <c r="AM209" s="186">
        <v>0</v>
      </c>
      <c r="AN209" s="186">
        <v>0</v>
      </c>
    </row>
    <row r="210" spans="4:40" x14ac:dyDescent="0.25">
      <c r="D210" s="164"/>
      <c r="E210" s="163" t="s">
        <v>510</v>
      </c>
      <c r="F210" s="165" t="s">
        <v>452</v>
      </c>
      <c r="G210" s="166">
        <v>35</v>
      </c>
      <c r="H210" s="166">
        <v>1</v>
      </c>
      <c r="I210" s="202">
        <v>4</v>
      </c>
      <c r="J210" s="191"/>
      <c r="K210" s="166"/>
      <c r="L210" s="166"/>
      <c r="M210" s="166"/>
      <c r="N210" s="166"/>
      <c r="O210" s="166"/>
      <c r="P210" s="166"/>
      <c r="Q210" s="166"/>
      <c r="R210" s="182">
        <v>0</v>
      </c>
      <c r="S210" s="182">
        <v>0</v>
      </c>
      <c r="T210" s="182">
        <v>0</v>
      </c>
      <c r="U210" s="182">
        <v>0</v>
      </c>
      <c r="V210" s="182">
        <v>0</v>
      </c>
      <c r="W210" s="182">
        <v>0</v>
      </c>
      <c r="X210" s="182">
        <v>0</v>
      </c>
      <c r="Y210" s="182">
        <v>0</v>
      </c>
      <c r="Z210" s="182">
        <v>0</v>
      </c>
      <c r="AA210" s="182">
        <v>0</v>
      </c>
      <c r="AB210" s="182">
        <v>0</v>
      </c>
      <c r="AC210" s="208">
        <v>0</v>
      </c>
      <c r="AD210" s="164">
        <v>4</v>
      </c>
      <c r="AE210" s="161"/>
      <c r="AF210" s="161"/>
      <c r="AG210" s="161"/>
      <c r="AH210" s="161"/>
      <c r="AJ210" s="186">
        <v>3</v>
      </c>
      <c r="AK210" s="186">
        <v>0</v>
      </c>
      <c r="AL210" s="186">
        <v>0</v>
      </c>
      <c r="AM210" s="186">
        <v>0</v>
      </c>
      <c r="AN210" s="186">
        <v>0</v>
      </c>
    </row>
    <row r="211" spans="4:40" x14ac:dyDescent="0.25">
      <c r="D211" s="164"/>
      <c r="E211" s="163" t="s">
        <v>510</v>
      </c>
      <c r="F211" s="165" t="s">
        <v>452</v>
      </c>
      <c r="G211" s="166">
        <v>35</v>
      </c>
      <c r="H211" s="166">
        <v>2</v>
      </c>
      <c r="I211" s="202">
        <v>2.5</v>
      </c>
      <c r="J211" s="191"/>
      <c r="K211" s="166"/>
      <c r="L211" s="166"/>
      <c r="M211" s="166"/>
      <c r="N211" s="166"/>
      <c r="O211" s="166"/>
      <c r="P211" s="166"/>
      <c r="Q211" s="166"/>
      <c r="R211" s="182">
        <v>0.33000001311302185</v>
      </c>
      <c r="S211" s="182">
        <v>0.11999999731779099</v>
      </c>
      <c r="T211" s="182">
        <v>0.35114100575447083</v>
      </c>
      <c r="U211" s="182">
        <v>14.045640563964843</v>
      </c>
      <c r="V211" s="182">
        <v>0.40000000596046448</v>
      </c>
      <c r="W211" s="182">
        <v>0.14000000059604645</v>
      </c>
      <c r="X211" s="182">
        <v>0.42379242181777954</v>
      </c>
      <c r="Y211" s="182">
        <v>16.951696777343749</v>
      </c>
      <c r="Z211" s="182">
        <v>0.38999998569488525</v>
      </c>
      <c r="AA211" s="182">
        <v>0.12999999523162842</v>
      </c>
      <c r="AB211" s="182">
        <v>0.41109606623649597</v>
      </c>
      <c r="AC211" s="208">
        <v>16.443843078613281</v>
      </c>
      <c r="AD211" s="164">
        <v>2.5</v>
      </c>
      <c r="AE211" s="161">
        <v>2.5</v>
      </c>
      <c r="AF211" s="161">
        <v>2.5</v>
      </c>
      <c r="AG211" s="161">
        <v>2.5</v>
      </c>
      <c r="AH211" s="161">
        <v>2.5</v>
      </c>
      <c r="AJ211" s="186">
        <v>9</v>
      </c>
      <c r="AK211" s="186">
        <v>0.40000000596046448</v>
      </c>
      <c r="AL211" s="186">
        <v>0.14000000059604645</v>
      </c>
      <c r="AM211" s="186">
        <v>0.42379242181777954</v>
      </c>
      <c r="AN211" s="186">
        <v>16.951696777343749</v>
      </c>
    </row>
    <row r="212" spans="4:40" x14ac:dyDescent="0.25">
      <c r="D212" s="164"/>
      <c r="E212" s="163" t="s">
        <v>510</v>
      </c>
      <c r="F212" s="165" t="s">
        <v>457</v>
      </c>
      <c r="G212" s="166">
        <v>35</v>
      </c>
      <c r="H212" s="166">
        <v>1</v>
      </c>
      <c r="I212" s="202">
        <v>1</v>
      </c>
      <c r="J212" s="191"/>
      <c r="K212" s="166"/>
      <c r="L212" s="166"/>
      <c r="M212" s="166"/>
      <c r="N212" s="166"/>
      <c r="O212" s="166"/>
      <c r="P212" s="166"/>
      <c r="Q212" s="166"/>
      <c r="R212" s="182">
        <v>0.25</v>
      </c>
      <c r="S212" s="182">
        <v>5.9999998658895493E-2</v>
      </c>
      <c r="T212" s="182">
        <v>0.2570992112159729</v>
      </c>
      <c r="U212" s="182">
        <v>25.709920883178711</v>
      </c>
      <c r="V212" s="182">
        <v>0.31000000238418579</v>
      </c>
      <c r="W212" s="182">
        <v>7.0000000298023224E-2</v>
      </c>
      <c r="X212" s="182">
        <v>0.3178049623966217</v>
      </c>
      <c r="Y212" s="182">
        <v>31.780496597290039</v>
      </c>
      <c r="Z212" s="182">
        <v>0.2800000011920929</v>
      </c>
      <c r="AA212" s="182">
        <v>7.0000000298023224E-2</v>
      </c>
      <c r="AB212" s="182">
        <v>0.28861740231513977</v>
      </c>
      <c r="AC212" s="208">
        <v>28.861740112304688</v>
      </c>
      <c r="AD212" s="164">
        <v>1</v>
      </c>
      <c r="AE212" s="161">
        <v>1</v>
      </c>
      <c r="AF212" s="161">
        <v>1</v>
      </c>
      <c r="AG212" s="161">
        <v>1</v>
      </c>
      <c r="AH212" s="161">
        <v>1</v>
      </c>
      <c r="AJ212" s="186">
        <v>9</v>
      </c>
      <c r="AK212" s="186">
        <v>0.31000000238418579</v>
      </c>
      <c r="AL212" s="186">
        <v>7.0000000298023224E-2</v>
      </c>
      <c r="AM212" s="186">
        <v>0.3178049623966217</v>
      </c>
      <c r="AN212" s="186">
        <v>31.780496597290039</v>
      </c>
    </row>
    <row r="213" spans="4:40" x14ac:dyDescent="0.25">
      <c r="D213" s="164"/>
      <c r="E213" s="163" t="s">
        <v>510</v>
      </c>
      <c r="F213" s="165" t="s">
        <v>455</v>
      </c>
      <c r="G213" s="166">
        <v>35</v>
      </c>
      <c r="H213" s="166">
        <v>1</v>
      </c>
      <c r="I213" s="202">
        <v>2.5</v>
      </c>
      <c r="J213" s="191"/>
      <c r="K213" s="166"/>
      <c r="L213" s="166"/>
      <c r="M213" s="166"/>
      <c r="N213" s="166"/>
      <c r="O213" s="166"/>
      <c r="P213" s="166"/>
      <c r="Q213" s="166"/>
      <c r="R213" s="182">
        <v>0</v>
      </c>
      <c r="S213" s="182">
        <v>0</v>
      </c>
      <c r="T213" s="182">
        <v>0</v>
      </c>
      <c r="U213" s="182">
        <v>0</v>
      </c>
      <c r="V213" s="182">
        <v>0</v>
      </c>
      <c r="W213" s="182">
        <v>0</v>
      </c>
      <c r="X213" s="182">
        <v>0</v>
      </c>
      <c r="Y213" s="182">
        <v>0</v>
      </c>
      <c r="Z213" s="182">
        <v>0</v>
      </c>
      <c r="AA213" s="182">
        <v>0</v>
      </c>
      <c r="AB213" s="182">
        <v>0</v>
      </c>
      <c r="AC213" s="208">
        <v>0</v>
      </c>
      <c r="AD213" s="164">
        <v>2.5</v>
      </c>
      <c r="AE213" s="161"/>
      <c r="AF213" s="161"/>
      <c r="AG213" s="161"/>
      <c r="AH213" s="161"/>
      <c r="AJ213" s="186">
        <v>3</v>
      </c>
      <c r="AK213" s="186">
        <v>0</v>
      </c>
      <c r="AL213" s="186">
        <v>0</v>
      </c>
      <c r="AM213" s="186">
        <v>0</v>
      </c>
      <c r="AN213" s="186">
        <v>0</v>
      </c>
    </row>
    <row r="214" spans="4:40" x14ac:dyDescent="0.25">
      <c r="D214" s="164"/>
      <c r="E214" s="163" t="s">
        <v>510</v>
      </c>
      <c r="F214" s="165" t="s">
        <v>455</v>
      </c>
      <c r="G214" s="166">
        <v>35</v>
      </c>
      <c r="H214" s="166">
        <v>2</v>
      </c>
      <c r="I214" s="202">
        <v>2.5</v>
      </c>
      <c r="J214" s="191"/>
      <c r="K214" s="166"/>
      <c r="L214" s="166"/>
      <c r="M214" s="166"/>
      <c r="N214" s="166"/>
      <c r="O214" s="166"/>
      <c r="P214" s="166"/>
      <c r="Q214" s="166"/>
      <c r="R214" s="182">
        <v>0.49000000953674316</v>
      </c>
      <c r="S214" s="182">
        <v>0.20000000298023224</v>
      </c>
      <c r="T214" s="182">
        <v>0.52924478054046631</v>
      </c>
      <c r="U214" s="182">
        <v>21.169790649414061</v>
      </c>
      <c r="V214" s="182">
        <v>0.49000000953674316</v>
      </c>
      <c r="W214" s="182">
        <v>0.20000000298023224</v>
      </c>
      <c r="X214" s="182">
        <v>0.52924478054046631</v>
      </c>
      <c r="Y214" s="182">
        <v>21.169790649414061</v>
      </c>
      <c r="Z214" s="182">
        <v>0.50999999046325684</v>
      </c>
      <c r="AA214" s="182">
        <v>0.20999999344348907</v>
      </c>
      <c r="AB214" s="182">
        <v>0.55154329538345337</v>
      </c>
      <c r="AC214" s="208">
        <v>22.061732482910156</v>
      </c>
      <c r="AD214" s="164">
        <v>2.5</v>
      </c>
      <c r="AE214" s="161">
        <v>2.5</v>
      </c>
      <c r="AF214" s="161">
        <v>2.5</v>
      </c>
      <c r="AG214" s="161">
        <v>2.5</v>
      </c>
      <c r="AH214" s="161">
        <v>2.5</v>
      </c>
      <c r="AJ214" s="186">
        <v>19</v>
      </c>
      <c r="AK214" s="186">
        <v>0.50999999046325684</v>
      </c>
      <c r="AL214" s="186">
        <v>0.20999999344348907</v>
      </c>
      <c r="AM214" s="186">
        <v>0.55154329538345337</v>
      </c>
      <c r="AN214" s="186">
        <v>22.061732482910156</v>
      </c>
    </row>
    <row r="215" spans="4:40" x14ac:dyDescent="0.25">
      <c r="D215" s="164"/>
      <c r="E215" s="163" t="s">
        <v>510</v>
      </c>
      <c r="F215" s="165" t="s">
        <v>456</v>
      </c>
      <c r="G215" s="166">
        <v>35</v>
      </c>
      <c r="H215" s="166">
        <v>1</v>
      </c>
      <c r="I215" s="202">
        <v>4</v>
      </c>
      <c r="J215" s="191"/>
      <c r="K215" s="166"/>
      <c r="L215" s="166"/>
      <c r="M215" s="166"/>
      <c r="N215" s="166"/>
      <c r="O215" s="166"/>
      <c r="P215" s="166"/>
      <c r="Q215" s="166"/>
      <c r="R215" s="182">
        <v>0.62999999523162842</v>
      </c>
      <c r="S215" s="182">
        <v>0.20999999344348907</v>
      </c>
      <c r="T215" s="182">
        <v>0.66407829523086548</v>
      </c>
      <c r="U215" s="182">
        <v>16.601957321166992</v>
      </c>
      <c r="V215" s="182">
        <v>0.79000002145767212</v>
      </c>
      <c r="W215" s="182">
        <v>0.25</v>
      </c>
      <c r="X215" s="182">
        <v>0.82861334085464478</v>
      </c>
      <c r="Y215" s="182">
        <v>20.715333938598633</v>
      </c>
      <c r="Z215" s="182">
        <v>0.80000001192092896</v>
      </c>
      <c r="AA215" s="182">
        <v>0.25999999046325684</v>
      </c>
      <c r="AB215" s="182">
        <v>0.84118962287902832</v>
      </c>
      <c r="AC215" s="208">
        <v>21.029741287231445</v>
      </c>
      <c r="AD215" s="164">
        <v>4</v>
      </c>
      <c r="AE215" s="161">
        <v>4</v>
      </c>
      <c r="AF215" s="161">
        <v>4</v>
      </c>
      <c r="AG215" s="161">
        <v>4</v>
      </c>
      <c r="AH215" s="161">
        <v>4</v>
      </c>
      <c r="AJ215" s="186">
        <v>19</v>
      </c>
      <c r="AK215" s="186">
        <v>0.80000001192092896</v>
      </c>
      <c r="AL215" s="186">
        <v>0.25999999046325684</v>
      </c>
      <c r="AM215" s="186">
        <v>0.84118962287902832</v>
      </c>
      <c r="AN215" s="186">
        <v>21.029741287231445</v>
      </c>
    </row>
    <row r="216" spans="4:40" x14ac:dyDescent="0.25">
      <c r="D216" s="164"/>
      <c r="E216" s="163" t="s">
        <v>510</v>
      </c>
      <c r="F216" s="165" t="s">
        <v>456</v>
      </c>
      <c r="G216" s="166">
        <v>35</v>
      </c>
      <c r="H216" s="166">
        <v>2</v>
      </c>
      <c r="I216" s="202">
        <v>4</v>
      </c>
      <c r="J216" s="191"/>
      <c r="K216" s="166"/>
      <c r="L216" s="166"/>
      <c r="M216" s="166"/>
      <c r="N216" s="166"/>
      <c r="O216" s="166"/>
      <c r="P216" s="166"/>
      <c r="Q216" s="166"/>
      <c r="R216" s="182">
        <v>0</v>
      </c>
      <c r="S216" s="182">
        <v>0</v>
      </c>
      <c r="T216" s="182">
        <v>0</v>
      </c>
      <c r="U216" s="182">
        <v>0</v>
      </c>
      <c r="V216" s="182">
        <v>0</v>
      </c>
      <c r="W216" s="182">
        <v>0</v>
      </c>
      <c r="X216" s="182">
        <v>0</v>
      </c>
      <c r="Y216" s="182">
        <v>0</v>
      </c>
      <c r="Z216" s="182">
        <v>0</v>
      </c>
      <c r="AA216" s="182">
        <v>0</v>
      </c>
      <c r="AB216" s="182">
        <v>0</v>
      </c>
      <c r="AC216" s="208">
        <v>0</v>
      </c>
      <c r="AD216" s="164">
        <v>4</v>
      </c>
      <c r="AE216" s="161"/>
      <c r="AF216" s="161"/>
      <c r="AG216" s="161"/>
      <c r="AH216" s="161">
        <v>4</v>
      </c>
      <c r="AJ216" s="186">
        <v>3</v>
      </c>
      <c r="AK216" s="186">
        <v>0</v>
      </c>
      <c r="AL216" s="186">
        <v>0</v>
      </c>
      <c r="AM216" s="186">
        <v>0</v>
      </c>
      <c r="AN216" s="186">
        <v>0</v>
      </c>
    </row>
    <row r="217" spans="4:40" x14ac:dyDescent="0.25">
      <c r="D217" s="164"/>
      <c r="E217" s="163" t="s">
        <v>510</v>
      </c>
      <c r="F217" s="165" t="s">
        <v>453</v>
      </c>
      <c r="G217" s="166">
        <v>35</v>
      </c>
      <c r="H217" s="166">
        <v>1</v>
      </c>
      <c r="I217" s="202">
        <v>1.6</v>
      </c>
      <c r="J217" s="191"/>
      <c r="K217" s="166"/>
      <c r="L217" s="166"/>
      <c r="M217" s="166"/>
      <c r="N217" s="166"/>
      <c r="O217" s="166"/>
      <c r="P217" s="166"/>
      <c r="Q217" s="166"/>
      <c r="R217" s="182">
        <v>0.44999998807907104</v>
      </c>
      <c r="S217" s="182">
        <v>0.14000000059604645</v>
      </c>
      <c r="T217" s="182">
        <v>0.47127485275268555</v>
      </c>
      <c r="U217" s="182">
        <v>29.454679489135742</v>
      </c>
      <c r="V217" s="182">
        <v>0.55000001192092896</v>
      </c>
      <c r="W217" s="182">
        <v>0.17000000178813934</v>
      </c>
      <c r="X217" s="182">
        <v>0.57567352056503296</v>
      </c>
      <c r="Y217" s="182">
        <v>35.979595184326172</v>
      </c>
      <c r="Z217" s="182">
        <v>0.61000001430511475</v>
      </c>
      <c r="AA217" s="182">
        <v>0.18999999761581421</v>
      </c>
      <c r="AB217" s="182">
        <v>0.63890534639358521</v>
      </c>
      <c r="AC217" s="208">
        <v>39.931583404541016</v>
      </c>
      <c r="AD217" s="164">
        <v>1.6</v>
      </c>
      <c r="AE217" s="161">
        <v>1.6</v>
      </c>
      <c r="AF217" s="161">
        <v>1.6</v>
      </c>
      <c r="AG217" s="161">
        <v>1.6</v>
      </c>
      <c r="AH217" s="161">
        <v>1.6</v>
      </c>
      <c r="AJ217" s="186">
        <v>19</v>
      </c>
      <c r="AK217" s="186">
        <v>0.61000001430511475</v>
      </c>
      <c r="AL217" s="186">
        <v>0.18999999761581421</v>
      </c>
      <c r="AM217" s="186">
        <v>0.63890534639358521</v>
      </c>
      <c r="AN217" s="186">
        <v>39.931583404541016</v>
      </c>
    </row>
    <row r="218" spans="4:40" x14ac:dyDescent="0.25">
      <c r="D218" s="164"/>
      <c r="E218" s="163" t="s">
        <v>510</v>
      </c>
      <c r="F218" s="165" t="s">
        <v>453</v>
      </c>
      <c r="G218" s="166">
        <v>35</v>
      </c>
      <c r="H218" s="166">
        <v>2</v>
      </c>
      <c r="I218" s="202">
        <v>1</v>
      </c>
      <c r="J218" s="191"/>
      <c r="K218" s="166"/>
      <c r="L218" s="166"/>
      <c r="M218" s="166"/>
      <c r="N218" s="166"/>
      <c r="O218" s="166"/>
      <c r="P218" s="166"/>
      <c r="Q218" s="166"/>
      <c r="R218" s="182">
        <v>0</v>
      </c>
      <c r="S218" s="182">
        <v>0</v>
      </c>
      <c r="T218" s="182">
        <v>0</v>
      </c>
      <c r="U218" s="182">
        <v>0</v>
      </c>
      <c r="V218" s="182">
        <v>0</v>
      </c>
      <c r="W218" s="182">
        <v>0</v>
      </c>
      <c r="X218" s="182">
        <v>0</v>
      </c>
      <c r="Y218" s="182">
        <v>0</v>
      </c>
      <c r="Z218" s="182">
        <v>0</v>
      </c>
      <c r="AA218" s="182">
        <v>0</v>
      </c>
      <c r="AB218" s="182">
        <v>0</v>
      </c>
      <c r="AC218" s="208">
        <v>0</v>
      </c>
      <c r="AD218" s="164">
        <v>1</v>
      </c>
      <c r="AE218" s="161"/>
      <c r="AF218" s="161"/>
      <c r="AG218" s="161"/>
      <c r="AH218" s="161"/>
      <c r="AJ218" s="186">
        <v>3</v>
      </c>
      <c r="AK218" s="186">
        <v>0</v>
      </c>
      <c r="AL218" s="186">
        <v>0</v>
      </c>
      <c r="AM218" s="186">
        <v>0</v>
      </c>
      <c r="AN218" s="186">
        <v>0</v>
      </c>
    </row>
    <row r="219" spans="4:40" x14ac:dyDescent="0.25">
      <c r="D219" s="164"/>
      <c r="E219" s="163" t="s">
        <v>510</v>
      </c>
      <c r="F219" s="165" t="s">
        <v>454</v>
      </c>
      <c r="G219" s="166">
        <v>35</v>
      </c>
      <c r="H219" s="166">
        <v>1</v>
      </c>
      <c r="I219" s="202">
        <v>2.5</v>
      </c>
      <c r="J219" s="191"/>
      <c r="K219" s="166"/>
      <c r="L219" s="166"/>
      <c r="M219" s="166"/>
      <c r="N219" s="166"/>
      <c r="O219" s="166"/>
      <c r="P219" s="166"/>
      <c r="Q219" s="166"/>
      <c r="R219" s="182">
        <v>0.25999999046325684</v>
      </c>
      <c r="S219" s="182">
        <v>9.0000003576278687E-2</v>
      </c>
      <c r="T219" s="182">
        <v>0.2751363217830658</v>
      </c>
      <c r="U219" s="182">
        <v>11.005452728271484</v>
      </c>
      <c r="V219" s="182">
        <v>0.33000001311302185</v>
      </c>
      <c r="W219" s="182">
        <v>0.10999999940395355</v>
      </c>
      <c r="X219" s="182">
        <v>0.34785056114196777</v>
      </c>
      <c r="Y219" s="182">
        <v>13.914022827148438</v>
      </c>
      <c r="Z219" s="182">
        <v>0.34000000357627869</v>
      </c>
      <c r="AA219" s="182">
        <v>0.10999999940395355</v>
      </c>
      <c r="AB219" s="182">
        <v>0.35735136270523071</v>
      </c>
      <c r="AC219" s="208">
        <v>14.294055175781249</v>
      </c>
      <c r="AD219" s="164">
        <v>2.5</v>
      </c>
      <c r="AE219" s="161">
        <v>2.5</v>
      </c>
      <c r="AF219" s="161">
        <v>2.5</v>
      </c>
      <c r="AG219" s="161">
        <v>2.5</v>
      </c>
      <c r="AH219" s="161">
        <v>2.5</v>
      </c>
      <c r="AJ219" s="186">
        <v>19</v>
      </c>
      <c r="AK219" s="186">
        <v>0.34000000357627869</v>
      </c>
      <c r="AL219" s="186">
        <v>0.10999999940395355</v>
      </c>
      <c r="AM219" s="186">
        <v>0.35735136270523071</v>
      </c>
      <c r="AN219" s="186">
        <v>14.294055175781249</v>
      </c>
    </row>
    <row r="220" spans="4:40" x14ac:dyDescent="0.25">
      <c r="D220" s="164"/>
      <c r="E220" s="163" t="s">
        <v>510</v>
      </c>
      <c r="F220" s="165" t="s">
        <v>451</v>
      </c>
      <c r="G220" s="166">
        <v>35</v>
      </c>
      <c r="H220" s="166">
        <v>1</v>
      </c>
      <c r="I220" s="202">
        <v>2.5</v>
      </c>
      <c r="J220" s="191"/>
      <c r="K220" s="166"/>
      <c r="L220" s="166"/>
      <c r="M220" s="166"/>
      <c r="N220" s="166"/>
      <c r="O220" s="166"/>
      <c r="P220" s="166"/>
      <c r="Q220" s="166"/>
      <c r="R220" s="182">
        <v>0.52999997138977051</v>
      </c>
      <c r="S220" s="182">
        <v>0.23000000417232513</v>
      </c>
      <c r="T220" s="182">
        <v>0.57775425910949707</v>
      </c>
      <c r="U220" s="182">
        <v>23.110169982910158</v>
      </c>
      <c r="V220" s="182">
        <v>0.60000002384185791</v>
      </c>
      <c r="W220" s="182">
        <v>0.25999999046325684</v>
      </c>
      <c r="X220" s="182">
        <v>0.65391135215759277</v>
      </c>
      <c r="Y220" s="182">
        <v>26.156454467773436</v>
      </c>
      <c r="Z220" s="182">
        <v>0.56000000238418579</v>
      </c>
      <c r="AA220" s="182">
        <v>0.23999999463558197</v>
      </c>
      <c r="AB220" s="182">
        <v>0.60926187038421631</v>
      </c>
      <c r="AC220" s="208">
        <v>24.370474243164061</v>
      </c>
      <c r="AD220" s="164">
        <v>2.5</v>
      </c>
      <c r="AE220" s="161">
        <v>2.5</v>
      </c>
      <c r="AF220" s="161">
        <v>2.5</v>
      </c>
      <c r="AG220" s="161">
        <v>2.5</v>
      </c>
      <c r="AH220" s="161">
        <v>2.5</v>
      </c>
      <c r="AJ220" s="186">
        <v>9</v>
      </c>
      <c r="AK220" s="186">
        <v>0.60000002384185791</v>
      </c>
      <c r="AL220" s="186">
        <v>0.25999999046325684</v>
      </c>
      <c r="AM220" s="186">
        <v>0.65391135215759277</v>
      </c>
      <c r="AN220" s="186">
        <v>26.156454467773436</v>
      </c>
    </row>
    <row r="221" spans="4:40" x14ac:dyDescent="0.25">
      <c r="D221" s="164"/>
      <c r="E221" s="163" t="s">
        <v>510</v>
      </c>
      <c r="F221" s="165" t="s">
        <v>464</v>
      </c>
      <c r="G221" s="166">
        <v>35</v>
      </c>
      <c r="H221" s="166">
        <v>1</v>
      </c>
      <c r="I221" s="202">
        <v>1.6</v>
      </c>
      <c r="J221" s="191"/>
      <c r="K221" s="166"/>
      <c r="L221" s="166"/>
      <c r="M221" s="166"/>
      <c r="N221" s="166"/>
      <c r="O221" s="166"/>
      <c r="P221" s="166"/>
      <c r="Q221" s="166"/>
      <c r="R221" s="182">
        <v>0</v>
      </c>
      <c r="S221" s="182">
        <v>0</v>
      </c>
      <c r="T221" s="182">
        <v>0</v>
      </c>
      <c r="U221" s="182">
        <v>0</v>
      </c>
      <c r="V221" s="182">
        <v>0</v>
      </c>
      <c r="W221" s="182">
        <v>0</v>
      </c>
      <c r="X221" s="182">
        <v>0</v>
      </c>
      <c r="Y221" s="182">
        <v>0</v>
      </c>
      <c r="Z221" s="182">
        <v>0</v>
      </c>
      <c r="AA221" s="182">
        <v>0</v>
      </c>
      <c r="AB221" s="182">
        <v>0</v>
      </c>
      <c r="AC221" s="208">
        <v>0</v>
      </c>
      <c r="AD221" s="164">
        <v>1.6</v>
      </c>
      <c r="AE221" s="161"/>
      <c r="AF221" s="161"/>
      <c r="AG221" s="161"/>
      <c r="AH221" s="161"/>
      <c r="AJ221" s="186">
        <v>3</v>
      </c>
      <c r="AK221" s="186">
        <v>0</v>
      </c>
      <c r="AL221" s="186">
        <v>0</v>
      </c>
      <c r="AM221" s="186">
        <v>0</v>
      </c>
      <c r="AN221" s="186">
        <v>0</v>
      </c>
    </row>
    <row r="222" spans="4:40" x14ac:dyDescent="0.25">
      <c r="D222" s="164"/>
      <c r="E222" s="163" t="s">
        <v>510</v>
      </c>
      <c r="F222" s="165" t="s">
        <v>464</v>
      </c>
      <c r="G222" s="166">
        <v>35</v>
      </c>
      <c r="H222" s="166">
        <v>2</v>
      </c>
      <c r="I222" s="202">
        <v>1.6</v>
      </c>
      <c r="J222" s="191"/>
      <c r="K222" s="166"/>
      <c r="L222" s="166"/>
      <c r="M222" s="166"/>
      <c r="N222" s="166"/>
      <c r="O222" s="166"/>
      <c r="P222" s="166"/>
      <c r="Q222" s="166"/>
      <c r="R222" s="182">
        <v>0.17000000178813934</v>
      </c>
      <c r="S222" s="182">
        <v>9.0000003576278687E-2</v>
      </c>
      <c r="T222" s="182">
        <v>0.19235384464263916</v>
      </c>
      <c r="U222" s="182">
        <v>12.022114992141724</v>
      </c>
      <c r="V222" s="182">
        <v>0.2199999988079071</v>
      </c>
      <c r="W222" s="182">
        <v>0.10999999940395355</v>
      </c>
      <c r="X222" s="182">
        <v>0.24596747756004333</v>
      </c>
      <c r="Y222" s="182">
        <v>15.372967720031738</v>
      </c>
      <c r="Z222" s="182">
        <v>0.17000000178813934</v>
      </c>
      <c r="AA222" s="182">
        <v>9.0000003576278687E-2</v>
      </c>
      <c r="AB222" s="182">
        <v>0.19235384464263916</v>
      </c>
      <c r="AC222" s="208">
        <v>12.022114992141724</v>
      </c>
      <c r="AD222" s="164">
        <v>1.6</v>
      </c>
      <c r="AE222" s="161">
        <v>1.6</v>
      </c>
      <c r="AF222" s="161">
        <v>1.6</v>
      </c>
      <c r="AG222" s="161">
        <v>1.6</v>
      </c>
      <c r="AH222" s="161">
        <v>1.6</v>
      </c>
      <c r="AJ222" s="186">
        <v>9</v>
      </c>
      <c r="AK222" s="186">
        <v>0.2199999988079071</v>
      </c>
      <c r="AL222" s="186">
        <v>0.10999999940395355</v>
      </c>
      <c r="AM222" s="186">
        <v>0.24596747756004333</v>
      </c>
      <c r="AN222" s="186">
        <v>15.372967720031738</v>
      </c>
    </row>
    <row r="223" spans="4:40" x14ac:dyDescent="0.25">
      <c r="D223" s="164"/>
      <c r="E223" s="163" t="s">
        <v>510</v>
      </c>
      <c r="F223" s="165" t="s">
        <v>459</v>
      </c>
      <c r="G223" s="166">
        <v>35</v>
      </c>
      <c r="H223" s="166">
        <v>1</v>
      </c>
      <c r="I223" s="202">
        <v>2.5</v>
      </c>
      <c r="J223" s="191"/>
      <c r="K223" s="166"/>
      <c r="L223" s="166"/>
      <c r="M223" s="166"/>
      <c r="N223" s="166"/>
      <c r="O223" s="166"/>
      <c r="P223" s="166"/>
      <c r="Q223" s="166"/>
      <c r="R223" s="182">
        <v>0</v>
      </c>
      <c r="S223" s="182">
        <v>0</v>
      </c>
      <c r="T223" s="182">
        <v>0</v>
      </c>
      <c r="U223" s="182">
        <v>0</v>
      </c>
      <c r="V223" s="182">
        <v>0</v>
      </c>
      <c r="W223" s="182">
        <v>0</v>
      </c>
      <c r="X223" s="182">
        <v>0</v>
      </c>
      <c r="Y223" s="182">
        <v>0</v>
      </c>
      <c r="Z223" s="182">
        <v>0</v>
      </c>
      <c r="AA223" s="182">
        <v>0</v>
      </c>
      <c r="AB223" s="182">
        <v>0</v>
      </c>
      <c r="AC223" s="208">
        <v>0</v>
      </c>
      <c r="AD223" s="164">
        <v>2.5</v>
      </c>
      <c r="AE223" s="161"/>
      <c r="AF223" s="161"/>
      <c r="AG223" s="161"/>
      <c r="AH223" s="161"/>
      <c r="AJ223" s="186">
        <v>3</v>
      </c>
      <c r="AK223" s="186">
        <v>0</v>
      </c>
      <c r="AL223" s="186">
        <v>0</v>
      </c>
      <c r="AM223" s="186">
        <v>0</v>
      </c>
      <c r="AN223" s="186">
        <v>0</v>
      </c>
    </row>
    <row r="224" spans="4:40" x14ac:dyDescent="0.25">
      <c r="D224" s="164"/>
      <c r="E224" s="163" t="s">
        <v>510</v>
      </c>
      <c r="F224" s="165" t="s">
        <v>459</v>
      </c>
      <c r="G224" s="166">
        <v>35</v>
      </c>
      <c r="H224" s="166">
        <v>2</v>
      </c>
      <c r="I224" s="202">
        <v>2.5</v>
      </c>
      <c r="J224" s="191"/>
      <c r="K224" s="166"/>
      <c r="L224" s="166"/>
      <c r="M224" s="166"/>
      <c r="N224" s="166"/>
      <c r="O224" s="166"/>
      <c r="P224" s="166"/>
      <c r="Q224" s="166"/>
      <c r="R224" s="182">
        <v>0.23000000417232513</v>
      </c>
      <c r="S224" s="182">
        <v>0.11999999731779099</v>
      </c>
      <c r="T224" s="182">
        <v>0.25942245125770569</v>
      </c>
      <c r="U224" s="182">
        <v>10.376898193359375</v>
      </c>
      <c r="V224" s="182">
        <v>0.20999999344348907</v>
      </c>
      <c r="W224" s="182">
        <v>0.10999999940395355</v>
      </c>
      <c r="X224" s="182">
        <v>0.237065389752388</v>
      </c>
      <c r="Y224" s="182">
        <v>9.482615661621093</v>
      </c>
      <c r="Z224" s="182">
        <v>0.2199999988079071</v>
      </c>
      <c r="AA224" s="182">
        <v>0.10999999940395355</v>
      </c>
      <c r="AB224" s="182">
        <v>0.24596747756004333</v>
      </c>
      <c r="AC224" s="208">
        <v>9.8386993408203125</v>
      </c>
      <c r="AD224" s="164">
        <v>2.5</v>
      </c>
      <c r="AE224" s="161">
        <v>2.5</v>
      </c>
      <c r="AF224" s="161">
        <v>2.5</v>
      </c>
      <c r="AG224" s="161">
        <v>2.5</v>
      </c>
      <c r="AH224" s="161">
        <v>2.5</v>
      </c>
      <c r="AJ224" s="186">
        <v>3</v>
      </c>
      <c r="AK224" s="186">
        <v>0.23000000417232513</v>
      </c>
      <c r="AL224" s="186">
        <v>0.11999999731779099</v>
      </c>
      <c r="AM224" s="186">
        <v>0.25942245125770569</v>
      </c>
      <c r="AN224" s="186">
        <v>10.376898193359375</v>
      </c>
    </row>
    <row r="225" spans="4:40" x14ac:dyDescent="0.25">
      <c r="D225" s="164"/>
      <c r="E225" s="163" t="s">
        <v>510</v>
      </c>
      <c r="F225" s="165" t="s">
        <v>463</v>
      </c>
      <c r="G225" s="166">
        <v>35</v>
      </c>
      <c r="H225" s="166">
        <v>1</v>
      </c>
      <c r="I225" s="202">
        <v>6.3</v>
      </c>
      <c r="J225" s="191"/>
      <c r="K225" s="166"/>
      <c r="L225" s="166"/>
      <c r="M225" s="166"/>
      <c r="N225" s="166"/>
      <c r="O225" s="166"/>
      <c r="P225" s="166"/>
      <c r="Q225" s="166"/>
      <c r="R225" s="182">
        <v>2.309999942779541</v>
      </c>
      <c r="S225" s="182">
        <v>0.87000000476837158</v>
      </c>
      <c r="T225" s="182">
        <v>2.468400239944458</v>
      </c>
      <c r="U225" s="182">
        <v>39.180956643725203</v>
      </c>
      <c r="V225" s="182">
        <v>3.0999999046325684</v>
      </c>
      <c r="W225" s="182">
        <v>1.1699999570846558</v>
      </c>
      <c r="X225" s="182">
        <v>3.3134422302246094</v>
      </c>
      <c r="Y225" s="182">
        <v>52.594323536706348</v>
      </c>
      <c r="Z225" s="182">
        <v>3.4200000762939453</v>
      </c>
      <c r="AA225" s="182">
        <v>1.309999942779541</v>
      </c>
      <c r="AB225" s="182">
        <v>3.6623079776763916</v>
      </c>
      <c r="AC225" s="208">
        <v>58.131873721168155</v>
      </c>
      <c r="AD225" s="164">
        <v>6.3</v>
      </c>
      <c r="AE225" s="161">
        <v>6.3</v>
      </c>
      <c r="AF225" s="161">
        <v>6.3</v>
      </c>
      <c r="AG225" s="161">
        <v>6.3</v>
      </c>
      <c r="AH225" s="161">
        <v>6.3</v>
      </c>
      <c r="AJ225" s="186">
        <v>19</v>
      </c>
      <c r="AK225" s="186">
        <v>3.4200000762939453</v>
      </c>
      <c r="AL225" s="186">
        <v>1.309999942779541</v>
      </c>
      <c r="AM225" s="186">
        <v>3.6623079776763916</v>
      </c>
      <c r="AN225" s="186">
        <v>58.131873721168155</v>
      </c>
    </row>
    <row r="226" spans="4:40" x14ac:dyDescent="0.25">
      <c r="D226" s="164"/>
      <c r="E226" s="163" t="s">
        <v>510</v>
      </c>
      <c r="F226" s="165" t="s">
        <v>463</v>
      </c>
      <c r="G226" s="166">
        <v>35</v>
      </c>
      <c r="H226" s="166">
        <v>2</v>
      </c>
      <c r="I226" s="202">
        <v>6.3</v>
      </c>
      <c r="J226" s="191"/>
      <c r="K226" s="166"/>
      <c r="L226" s="166"/>
      <c r="M226" s="166"/>
      <c r="N226" s="166"/>
      <c r="O226" s="166"/>
      <c r="P226" s="166"/>
      <c r="Q226" s="166"/>
      <c r="R226" s="182">
        <v>0</v>
      </c>
      <c r="S226" s="182">
        <v>0</v>
      </c>
      <c r="T226" s="182">
        <v>0</v>
      </c>
      <c r="U226" s="182">
        <v>0</v>
      </c>
      <c r="V226" s="182">
        <v>0</v>
      </c>
      <c r="W226" s="182">
        <v>0</v>
      </c>
      <c r="X226" s="182">
        <v>0</v>
      </c>
      <c r="Y226" s="182">
        <v>0</v>
      </c>
      <c r="Z226" s="182">
        <v>0</v>
      </c>
      <c r="AA226" s="182">
        <v>0</v>
      </c>
      <c r="AB226" s="182">
        <v>0</v>
      </c>
      <c r="AC226" s="208">
        <v>0</v>
      </c>
      <c r="AD226" s="164">
        <v>6.3</v>
      </c>
      <c r="AE226" s="161"/>
      <c r="AF226" s="161"/>
      <c r="AG226" s="161"/>
      <c r="AH226" s="161"/>
      <c r="AJ226" s="186">
        <v>3</v>
      </c>
      <c r="AK226" s="186">
        <v>0</v>
      </c>
      <c r="AL226" s="186">
        <v>0</v>
      </c>
      <c r="AM226" s="186">
        <v>0</v>
      </c>
      <c r="AN226" s="186">
        <v>0</v>
      </c>
    </row>
    <row r="227" spans="4:40" x14ac:dyDescent="0.25">
      <c r="D227" s="164"/>
      <c r="E227" s="163" t="s">
        <v>510</v>
      </c>
      <c r="F227" s="165" t="s">
        <v>466</v>
      </c>
      <c r="G227" s="166">
        <v>35</v>
      </c>
      <c r="H227" s="166">
        <v>1</v>
      </c>
      <c r="I227" s="202">
        <v>2.5</v>
      </c>
      <c r="J227" s="191"/>
      <c r="K227" s="166"/>
      <c r="L227" s="166"/>
      <c r="M227" s="166"/>
      <c r="N227" s="166"/>
      <c r="O227" s="166"/>
      <c r="P227" s="166"/>
      <c r="Q227" s="166"/>
      <c r="R227" s="182">
        <v>0.25999999046325684</v>
      </c>
      <c r="S227" s="182">
        <v>0.11999999731779099</v>
      </c>
      <c r="T227" s="182">
        <v>0.28635641932487488</v>
      </c>
      <c r="U227" s="182">
        <v>11.454256439208985</v>
      </c>
      <c r="V227" s="182">
        <v>0.25999999046325684</v>
      </c>
      <c r="W227" s="182">
        <v>0.11999999731779099</v>
      </c>
      <c r="X227" s="182">
        <v>0.28635641932487488</v>
      </c>
      <c r="Y227" s="182">
        <v>11.454256439208985</v>
      </c>
      <c r="Z227" s="182">
        <v>0.27000001072883606</v>
      </c>
      <c r="AA227" s="182">
        <v>0.12999999523162842</v>
      </c>
      <c r="AB227" s="182">
        <v>0.29966649413108826</v>
      </c>
      <c r="AC227" s="208">
        <v>11.986660003662109</v>
      </c>
      <c r="AD227" s="164">
        <v>2.5</v>
      </c>
      <c r="AE227" s="161">
        <v>2.5</v>
      </c>
      <c r="AF227" s="161">
        <v>2.5</v>
      </c>
      <c r="AG227" s="161">
        <v>2.5</v>
      </c>
      <c r="AH227" s="161">
        <v>2.5</v>
      </c>
      <c r="AJ227" s="186">
        <v>19</v>
      </c>
      <c r="AK227" s="186">
        <v>0.27000001072883606</v>
      </c>
      <c r="AL227" s="186">
        <v>0.12999999523162842</v>
      </c>
      <c r="AM227" s="186">
        <v>0.29966649413108826</v>
      </c>
      <c r="AN227" s="186">
        <v>11.986660003662109</v>
      </c>
    </row>
    <row r="228" spans="4:40" x14ac:dyDescent="0.25">
      <c r="D228" s="164"/>
      <c r="E228" s="163" t="s">
        <v>510</v>
      </c>
      <c r="F228" s="165" t="s">
        <v>461</v>
      </c>
      <c r="G228" s="166">
        <v>35</v>
      </c>
      <c r="H228" s="166">
        <v>1</v>
      </c>
      <c r="I228" s="202">
        <v>1</v>
      </c>
      <c r="J228" s="191"/>
      <c r="K228" s="166"/>
      <c r="L228" s="166"/>
      <c r="M228" s="166"/>
      <c r="N228" s="166"/>
      <c r="O228" s="166"/>
      <c r="P228" s="166"/>
      <c r="Q228" s="166"/>
      <c r="R228" s="182">
        <v>0.23999999463558197</v>
      </c>
      <c r="S228" s="182">
        <v>7.9999998211860657E-2</v>
      </c>
      <c r="T228" s="182">
        <v>0.25298219919204712</v>
      </c>
      <c r="U228" s="182">
        <v>25.298219680786133</v>
      </c>
      <c r="V228" s="182">
        <v>0.2800000011920929</v>
      </c>
      <c r="W228" s="182">
        <v>9.0000003576278687E-2</v>
      </c>
      <c r="X228" s="182">
        <v>0.29410883784294128</v>
      </c>
      <c r="Y228" s="182">
        <v>29.410882949829102</v>
      </c>
      <c r="Z228" s="182">
        <v>0.30000001192092896</v>
      </c>
      <c r="AA228" s="182">
        <v>9.0000003576278687E-2</v>
      </c>
      <c r="AB228" s="182">
        <v>0.31320920586585999</v>
      </c>
      <c r="AC228" s="208">
        <v>31.320920944213867</v>
      </c>
      <c r="AD228" s="164">
        <v>1</v>
      </c>
      <c r="AE228" s="161">
        <v>1</v>
      </c>
      <c r="AF228" s="161">
        <v>1</v>
      </c>
      <c r="AG228" s="161">
        <v>1</v>
      </c>
      <c r="AH228" s="161">
        <v>1</v>
      </c>
      <c r="AJ228" s="186">
        <v>19</v>
      </c>
      <c r="AK228" s="186">
        <v>0.30000001192092896</v>
      </c>
      <c r="AL228" s="186">
        <v>9.0000003576278687E-2</v>
      </c>
      <c r="AM228" s="186">
        <v>0.31320920586585999</v>
      </c>
      <c r="AN228" s="186">
        <v>31.320920944213867</v>
      </c>
    </row>
    <row r="229" spans="4:40" x14ac:dyDescent="0.25">
      <c r="D229" s="164"/>
      <c r="E229" s="163" t="s">
        <v>510</v>
      </c>
      <c r="F229" s="165" t="s">
        <v>461</v>
      </c>
      <c r="G229" s="166">
        <v>35</v>
      </c>
      <c r="H229" s="166">
        <v>2</v>
      </c>
      <c r="I229" s="202">
        <v>1.6</v>
      </c>
      <c r="J229" s="191"/>
      <c r="K229" s="166"/>
      <c r="L229" s="166"/>
      <c r="M229" s="166"/>
      <c r="N229" s="166"/>
      <c r="O229" s="166"/>
      <c r="P229" s="166"/>
      <c r="Q229" s="166"/>
      <c r="R229" s="182">
        <v>0</v>
      </c>
      <c r="S229" s="182">
        <v>0</v>
      </c>
      <c r="T229" s="182">
        <v>0</v>
      </c>
      <c r="U229" s="182">
        <v>0</v>
      </c>
      <c r="V229" s="182">
        <v>0</v>
      </c>
      <c r="W229" s="182">
        <v>0</v>
      </c>
      <c r="X229" s="182">
        <v>0</v>
      </c>
      <c r="Y229" s="182">
        <v>0</v>
      </c>
      <c r="Z229" s="182">
        <v>0</v>
      </c>
      <c r="AA229" s="182">
        <v>0</v>
      </c>
      <c r="AB229" s="182">
        <v>0</v>
      </c>
      <c r="AC229" s="208">
        <v>0</v>
      </c>
      <c r="AD229" s="164">
        <v>1.6</v>
      </c>
      <c r="AE229" s="161"/>
      <c r="AF229" s="161"/>
      <c r="AG229" s="161"/>
      <c r="AH229" s="161"/>
      <c r="AJ229" s="186">
        <v>3</v>
      </c>
      <c r="AK229" s="186">
        <v>0</v>
      </c>
      <c r="AL229" s="186">
        <v>0</v>
      </c>
      <c r="AM229" s="186">
        <v>0</v>
      </c>
      <c r="AN229" s="186">
        <v>0</v>
      </c>
    </row>
    <row r="230" spans="4:40" x14ac:dyDescent="0.25">
      <c r="D230" s="164"/>
      <c r="E230" s="163" t="s">
        <v>510</v>
      </c>
      <c r="F230" s="165" t="s">
        <v>465</v>
      </c>
      <c r="G230" s="166">
        <v>35</v>
      </c>
      <c r="H230" s="166">
        <v>1</v>
      </c>
      <c r="I230" s="202">
        <v>1.6</v>
      </c>
      <c r="J230" s="191"/>
      <c r="K230" s="166"/>
      <c r="L230" s="166"/>
      <c r="M230" s="166"/>
      <c r="N230" s="166"/>
      <c r="O230" s="166"/>
      <c r="P230" s="166"/>
      <c r="Q230" s="166"/>
      <c r="R230" s="182">
        <v>0.18000000715255737</v>
      </c>
      <c r="S230" s="182">
        <v>7.9999998211860657E-2</v>
      </c>
      <c r="T230" s="182">
        <v>0.1969771683216095</v>
      </c>
      <c r="U230" s="182">
        <v>12.311073541641235</v>
      </c>
      <c r="V230" s="182">
        <v>0.23000000417232513</v>
      </c>
      <c r="W230" s="182">
        <v>0.10000000149011612</v>
      </c>
      <c r="X230" s="182">
        <v>0.25079873204231262</v>
      </c>
      <c r="Y230" s="182">
        <v>15.674921274185181</v>
      </c>
      <c r="Z230" s="182">
        <v>0.23000000417232513</v>
      </c>
      <c r="AA230" s="182">
        <v>9.0000003576278687E-2</v>
      </c>
      <c r="AB230" s="182">
        <v>0.24698178470134735</v>
      </c>
      <c r="AC230" s="208">
        <v>15.436362028121948</v>
      </c>
      <c r="AD230" s="164">
        <v>1.6</v>
      </c>
      <c r="AE230" s="161">
        <v>1.6</v>
      </c>
      <c r="AF230" s="161">
        <v>1.6</v>
      </c>
      <c r="AG230" s="161">
        <v>1.6</v>
      </c>
      <c r="AH230" s="161">
        <v>1.6</v>
      </c>
      <c r="AJ230" s="186">
        <v>9</v>
      </c>
      <c r="AK230" s="186">
        <v>0.23000000417232513</v>
      </c>
      <c r="AL230" s="186">
        <v>0.10000000149011612</v>
      </c>
      <c r="AM230" s="186">
        <v>0.25079873204231262</v>
      </c>
      <c r="AN230" s="186">
        <v>15.674921274185181</v>
      </c>
    </row>
    <row r="231" spans="4:40" x14ac:dyDescent="0.25">
      <c r="D231" s="164"/>
      <c r="E231" s="163" t="s">
        <v>510</v>
      </c>
      <c r="F231" s="165" t="s">
        <v>465</v>
      </c>
      <c r="G231" s="166">
        <v>35</v>
      </c>
      <c r="H231" s="166">
        <v>2</v>
      </c>
      <c r="I231" s="202">
        <v>1.6</v>
      </c>
      <c r="J231" s="191"/>
      <c r="K231" s="166"/>
      <c r="L231" s="166"/>
      <c r="M231" s="166"/>
      <c r="N231" s="166"/>
      <c r="O231" s="166"/>
      <c r="P231" s="166"/>
      <c r="Q231" s="166"/>
      <c r="R231" s="182">
        <v>0</v>
      </c>
      <c r="S231" s="182">
        <v>0</v>
      </c>
      <c r="T231" s="182">
        <v>0</v>
      </c>
      <c r="U231" s="182">
        <v>0</v>
      </c>
      <c r="V231" s="182">
        <v>0</v>
      </c>
      <c r="W231" s="182">
        <v>0</v>
      </c>
      <c r="X231" s="182">
        <v>0</v>
      </c>
      <c r="Y231" s="182">
        <v>0</v>
      </c>
      <c r="Z231" s="182">
        <v>0</v>
      </c>
      <c r="AA231" s="182">
        <v>0</v>
      </c>
      <c r="AB231" s="182">
        <v>0</v>
      </c>
      <c r="AC231" s="208">
        <v>0</v>
      </c>
      <c r="AD231" s="164">
        <v>1.6</v>
      </c>
      <c r="AE231" s="161"/>
      <c r="AF231" s="161"/>
      <c r="AG231" s="161"/>
      <c r="AH231" s="161"/>
      <c r="AJ231" s="186">
        <v>3</v>
      </c>
      <c r="AK231" s="186">
        <v>0</v>
      </c>
      <c r="AL231" s="186">
        <v>0</v>
      </c>
      <c r="AM231" s="186">
        <v>0</v>
      </c>
      <c r="AN231" s="186">
        <v>0</v>
      </c>
    </row>
    <row r="232" spans="4:40" x14ac:dyDescent="0.25">
      <c r="D232" s="164"/>
      <c r="E232" s="163" t="s">
        <v>510</v>
      </c>
      <c r="F232" s="165" t="s">
        <v>467</v>
      </c>
      <c r="G232" s="166">
        <v>35</v>
      </c>
      <c r="H232" s="166">
        <v>1</v>
      </c>
      <c r="I232" s="202">
        <v>4</v>
      </c>
      <c r="J232" s="191"/>
      <c r="K232" s="166"/>
      <c r="L232" s="166"/>
      <c r="M232" s="166"/>
      <c r="N232" s="166"/>
      <c r="O232" s="166"/>
      <c r="P232" s="166"/>
      <c r="Q232" s="166"/>
      <c r="R232" s="182">
        <v>0.17000000178813934</v>
      </c>
      <c r="S232" s="182">
        <v>0.10999999940395355</v>
      </c>
      <c r="T232" s="182">
        <v>0.20248456299304962</v>
      </c>
      <c r="U232" s="182">
        <v>5.0621142387390137</v>
      </c>
      <c r="V232" s="182">
        <v>0.18999999761581421</v>
      </c>
      <c r="W232" s="182">
        <v>0.10999999940395355</v>
      </c>
      <c r="X232" s="182">
        <v>0.21954497694969177</v>
      </c>
      <c r="Y232" s="182">
        <v>5.4886245727539062</v>
      </c>
      <c r="Z232" s="182">
        <v>0.20999999344348907</v>
      </c>
      <c r="AA232" s="182">
        <v>0.11999999731779099</v>
      </c>
      <c r="AB232" s="182">
        <v>0.24186772108078003</v>
      </c>
      <c r="AC232" s="208">
        <v>6.0466928482055664</v>
      </c>
      <c r="AD232" s="164">
        <v>4</v>
      </c>
      <c r="AE232" s="161">
        <v>4</v>
      </c>
      <c r="AF232" s="161">
        <v>4</v>
      </c>
      <c r="AG232" s="161">
        <v>4</v>
      </c>
      <c r="AH232" s="161">
        <v>4</v>
      </c>
      <c r="AJ232" s="186">
        <v>19</v>
      </c>
      <c r="AK232" s="186">
        <v>0.20999999344348907</v>
      </c>
      <c r="AL232" s="186">
        <v>0.11999999731779099</v>
      </c>
      <c r="AM232" s="186">
        <v>0.24186772108078003</v>
      </c>
      <c r="AN232" s="186">
        <v>6.0466928482055664</v>
      </c>
    </row>
    <row r="233" spans="4:40" x14ac:dyDescent="0.25">
      <c r="D233" s="164"/>
      <c r="E233" s="163" t="s">
        <v>510</v>
      </c>
      <c r="F233" s="165" t="s">
        <v>467</v>
      </c>
      <c r="G233" s="166">
        <v>35</v>
      </c>
      <c r="H233" s="166">
        <v>2</v>
      </c>
      <c r="I233" s="202">
        <v>4</v>
      </c>
      <c r="J233" s="191"/>
      <c r="K233" s="166"/>
      <c r="L233" s="166"/>
      <c r="M233" s="166"/>
      <c r="N233" s="166"/>
      <c r="O233" s="166"/>
      <c r="P233" s="166"/>
      <c r="Q233" s="166"/>
      <c r="R233" s="182">
        <v>0</v>
      </c>
      <c r="S233" s="182">
        <v>0</v>
      </c>
      <c r="T233" s="182">
        <v>0</v>
      </c>
      <c r="U233" s="182">
        <v>0</v>
      </c>
      <c r="V233" s="182">
        <v>0</v>
      </c>
      <c r="W233" s="182">
        <v>0</v>
      </c>
      <c r="X233" s="182">
        <v>0</v>
      </c>
      <c r="Y233" s="182">
        <v>0</v>
      </c>
      <c r="Z233" s="182">
        <v>0</v>
      </c>
      <c r="AA233" s="182">
        <v>0</v>
      </c>
      <c r="AB233" s="182">
        <v>0</v>
      </c>
      <c r="AC233" s="208">
        <v>0</v>
      </c>
      <c r="AD233" s="164">
        <v>4</v>
      </c>
      <c r="AE233" s="161"/>
      <c r="AF233" s="161"/>
      <c r="AG233" s="161"/>
      <c r="AH233" s="161"/>
      <c r="AJ233" s="186">
        <v>3</v>
      </c>
      <c r="AK233" s="186">
        <v>0</v>
      </c>
      <c r="AL233" s="186">
        <v>0</v>
      </c>
      <c r="AM233" s="186">
        <v>0</v>
      </c>
      <c r="AN233" s="186">
        <v>0</v>
      </c>
    </row>
    <row r="234" spans="4:40" x14ac:dyDescent="0.25">
      <c r="D234" s="164"/>
      <c r="E234" s="163" t="s">
        <v>510</v>
      </c>
      <c r="F234" s="165" t="s">
        <v>468</v>
      </c>
      <c r="G234" s="166">
        <v>35</v>
      </c>
      <c r="H234" s="166">
        <v>1</v>
      </c>
      <c r="I234" s="202">
        <v>2.5</v>
      </c>
      <c r="J234" s="191"/>
      <c r="K234" s="166"/>
      <c r="L234" s="166"/>
      <c r="M234" s="166"/>
      <c r="N234" s="166"/>
      <c r="O234" s="166"/>
      <c r="P234" s="166"/>
      <c r="Q234" s="166"/>
      <c r="R234" s="182">
        <v>0</v>
      </c>
      <c r="S234" s="182">
        <v>0</v>
      </c>
      <c r="T234" s="182">
        <v>0</v>
      </c>
      <c r="U234" s="182">
        <v>0</v>
      </c>
      <c r="V234" s="182">
        <v>0</v>
      </c>
      <c r="W234" s="182">
        <v>0</v>
      </c>
      <c r="X234" s="182">
        <v>0</v>
      </c>
      <c r="Y234" s="182">
        <v>0</v>
      </c>
      <c r="Z234" s="182">
        <v>0</v>
      </c>
      <c r="AA234" s="182">
        <v>0</v>
      </c>
      <c r="AB234" s="182">
        <v>0</v>
      </c>
      <c r="AC234" s="208">
        <v>0</v>
      </c>
      <c r="AD234" s="164">
        <v>2.5</v>
      </c>
      <c r="AE234" s="161"/>
      <c r="AF234" s="161"/>
      <c r="AG234" s="161"/>
      <c r="AH234" s="161"/>
      <c r="AJ234" s="186">
        <v>3</v>
      </c>
      <c r="AK234" s="186">
        <v>0</v>
      </c>
      <c r="AL234" s="186">
        <v>0</v>
      </c>
      <c r="AM234" s="186">
        <v>0</v>
      </c>
      <c r="AN234" s="186">
        <v>0</v>
      </c>
    </row>
    <row r="235" spans="4:40" x14ac:dyDescent="0.25">
      <c r="D235" s="164"/>
      <c r="E235" s="163" t="s">
        <v>510</v>
      </c>
      <c r="F235" s="165" t="s">
        <v>468</v>
      </c>
      <c r="G235" s="166">
        <v>35</v>
      </c>
      <c r="H235" s="166">
        <v>2</v>
      </c>
      <c r="I235" s="202">
        <v>2.5</v>
      </c>
      <c r="J235" s="191"/>
      <c r="K235" s="166"/>
      <c r="L235" s="166"/>
      <c r="M235" s="166"/>
      <c r="N235" s="166"/>
      <c r="O235" s="166"/>
      <c r="P235" s="166"/>
      <c r="Q235" s="166"/>
      <c r="R235" s="182">
        <v>0.20000000298023224</v>
      </c>
      <c r="S235" s="182">
        <v>0.10000000149011612</v>
      </c>
      <c r="T235" s="182">
        <v>0.22360679507255554</v>
      </c>
      <c r="U235" s="182">
        <v>8.9442718505859382</v>
      </c>
      <c r="V235" s="182">
        <v>0.28999999165534973</v>
      </c>
      <c r="W235" s="182">
        <v>0.15999999642372131</v>
      </c>
      <c r="X235" s="182">
        <v>0.33120989799499512</v>
      </c>
      <c r="Y235" s="182">
        <v>13.248396301269532</v>
      </c>
      <c r="Z235" s="182">
        <v>0.23999999463558197</v>
      </c>
      <c r="AA235" s="182">
        <v>0.12999999523162842</v>
      </c>
      <c r="AB235" s="182">
        <v>0.27294686436653137</v>
      </c>
      <c r="AC235" s="208">
        <v>10.917874908447265</v>
      </c>
      <c r="AD235" s="164">
        <v>2.5</v>
      </c>
      <c r="AE235" s="161">
        <v>2.5</v>
      </c>
      <c r="AF235" s="161">
        <v>2.5</v>
      </c>
      <c r="AG235" s="161">
        <v>2.5</v>
      </c>
      <c r="AH235" s="161">
        <v>2.5</v>
      </c>
      <c r="AJ235" s="186">
        <v>9</v>
      </c>
      <c r="AK235" s="186">
        <v>0.28999999165534973</v>
      </c>
      <c r="AL235" s="186">
        <v>0.15999999642372131</v>
      </c>
      <c r="AM235" s="186">
        <v>0.33120989799499512</v>
      </c>
      <c r="AN235" s="186">
        <v>13.248396301269532</v>
      </c>
    </row>
    <row r="236" spans="4:40" x14ac:dyDescent="0.25">
      <c r="D236" s="164"/>
      <c r="E236" s="163" t="s">
        <v>510</v>
      </c>
      <c r="F236" s="163" t="s">
        <v>460</v>
      </c>
      <c r="G236" s="166">
        <v>35</v>
      </c>
      <c r="H236" s="166">
        <v>1</v>
      </c>
      <c r="I236" s="202">
        <v>1.6</v>
      </c>
      <c r="J236" s="191"/>
      <c r="K236" s="166"/>
      <c r="L236" s="166"/>
      <c r="M236" s="166"/>
      <c r="N236" s="166"/>
      <c r="O236" s="166"/>
      <c r="P236" s="166"/>
      <c r="Q236" s="166"/>
      <c r="R236" s="182">
        <v>0.57999998331069946</v>
      </c>
      <c r="S236" s="182">
        <v>0.23999999463558197</v>
      </c>
      <c r="T236" s="182">
        <v>0.62769418954849243</v>
      </c>
      <c r="U236" s="182">
        <v>39.230887889862061</v>
      </c>
      <c r="V236" s="182">
        <v>0.62000000476837158</v>
      </c>
      <c r="W236" s="182">
        <v>0.25</v>
      </c>
      <c r="X236" s="182">
        <v>0.66850578784942627</v>
      </c>
      <c r="Y236" s="182">
        <v>41.781611442565918</v>
      </c>
      <c r="Z236" s="182">
        <v>0.67000001668930054</v>
      </c>
      <c r="AA236" s="182">
        <v>0.27000001072883606</v>
      </c>
      <c r="AB236" s="182">
        <v>0.72235727310180664</v>
      </c>
      <c r="AC236" s="208">
        <v>45.14732837677002</v>
      </c>
      <c r="AD236" s="164">
        <v>1.6</v>
      </c>
      <c r="AE236" s="161">
        <v>1.6</v>
      </c>
      <c r="AF236" s="161">
        <v>1.6</v>
      </c>
      <c r="AG236" s="161">
        <v>1.6</v>
      </c>
      <c r="AH236" s="161">
        <v>1.6</v>
      </c>
      <c r="AJ236" s="186">
        <v>19</v>
      </c>
      <c r="AK236" s="186">
        <v>0.67000001668930054</v>
      </c>
      <c r="AL236" s="186">
        <v>0.27000001072883606</v>
      </c>
      <c r="AM236" s="186">
        <v>0.72235727310180664</v>
      </c>
      <c r="AN236" s="186">
        <v>45.14732837677002</v>
      </c>
    </row>
    <row r="237" spans="4:40" x14ac:dyDescent="0.25">
      <c r="D237" s="164"/>
      <c r="E237" s="163" t="s">
        <v>510</v>
      </c>
      <c r="F237" s="163" t="s">
        <v>460</v>
      </c>
      <c r="G237" s="166">
        <v>35</v>
      </c>
      <c r="H237" s="166">
        <v>2</v>
      </c>
      <c r="I237" s="202">
        <v>1.8</v>
      </c>
      <c r="J237" s="191"/>
      <c r="K237" s="166"/>
      <c r="L237" s="166"/>
      <c r="M237" s="166"/>
      <c r="N237" s="166"/>
      <c r="O237" s="166"/>
      <c r="P237" s="166"/>
      <c r="Q237" s="166"/>
      <c r="R237" s="182">
        <v>0</v>
      </c>
      <c r="S237" s="182">
        <v>0</v>
      </c>
      <c r="T237" s="182">
        <v>0</v>
      </c>
      <c r="U237" s="182">
        <v>0</v>
      </c>
      <c r="V237" s="182">
        <v>0</v>
      </c>
      <c r="W237" s="182">
        <v>0</v>
      </c>
      <c r="X237" s="182">
        <v>0</v>
      </c>
      <c r="Y237" s="182">
        <v>0</v>
      </c>
      <c r="Z237" s="182">
        <v>0</v>
      </c>
      <c r="AA237" s="182">
        <v>0</v>
      </c>
      <c r="AB237" s="182">
        <v>0</v>
      </c>
      <c r="AC237" s="208">
        <v>0</v>
      </c>
      <c r="AD237" s="164">
        <v>1.8</v>
      </c>
      <c r="AE237" s="161"/>
      <c r="AF237" s="161"/>
      <c r="AG237" s="161"/>
      <c r="AH237" s="161"/>
      <c r="AJ237" s="186">
        <v>3</v>
      </c>
      <c r="AK237" s="186">
        <v>0</v>
      </c>
      <c r="AL237" s="186">
        <v>0</v>
      </c>
      <c r="AM237" s="186">
        <v>0</v>
      </c>
      <c r="AN237" s="186">
        <v>0</v>
      </c>
    </row>
    <row r="238" spans="4:40" x14ac:dyDescent="0.25">
      <c r="D238" s="164"/>
      <c r="E238" s="163" t="s">
        <v>510</v>
      </c>
      <c r="F238" s="165" t="s">
        <v>470</v>
      </c>
      <c r="G238" s="166">
        <v>35</v>
      </c>
      <c r="H238" s="166">
        <v>1</v>
      </c>
      <c r="I238" s="202">
        <v>6.3</v>
      </c>
      <c r="J238" s="191"/>
      <c r="K238" s="166"/>
      <c r="L238" s="166"/>
      <c r="M238" s="166"/>
      <c r="N238" s="166"/>
      <c r="O238" s="166"/>
      <c r="P238" s="166"/>
      <c r="Q238" s="166"/>
      <c r="R238" s="182">
        <v>1.9600000381469727</v>
      </c>
      <c r="S238" s="182">
        <v>0.74000000953674316</v>
      </c>
      <c r="T238" s="182">
        <v>2.0950417518615723</v>
      </c>
      <c r="U238" s="182">
        <v>33.254631890190971</v>
      </c>
      <c r="V238" s="182">
        <v>2.2699999809265137</v>
      </c>
      <c r="W238" s="182">
        <v>0.85000002384185791</v>
      </c>
      <c r="X238" s="182">
        <v>2.4239225387573242</v>
      </c>
      <c r="Y238" s="182">
        <v>38.474961538163441</v>
      </c>
      <c r="Z238" s="182">
        <v>2.5199999809265137</v>
      </c>
      <c r="AA238" s="182">
        <v>0.95999997854232788</v>
      </c>
      <c r="AB238" s="182">
        <v>2.696664571762085</v>
      </c>
      <c r="AC238" s="208">
        <v>42.804197281125994</v>
      </c>
      <c r="AD238" s="164">
        <v>6.3</v>
      </c>
      <c r="AE238" s="161">
        <v>6.3</v>
      </c>
      <c r="AF238" s="161">
        <v>6.3</v>
      </c>
      <c r="AG238" s="161">
        <v>6.3</v>
      </c>
      <c r="AH238" s="161">
        <v>6.3</v>
      </c>
      <c r="AJ238" s="186">
        <v>19</v>
      </c>
      <c r="AK238" s="186">
        <v>2.5199999809265137</v>
      </c>
      <c r="AL238" s="186">
        <v>0.95999997854232788</v>
      </c>
      <c r="AM238" s="186">
        <v>2.696664571762085</v>
      </c>
      <c r="AN238" s="186">
        <v>42.804197281125994</v>
      </c>
    </row>
    <row r="239" spans="4:40" x14ac:dyDescent="0.25">
      <c r="D239" s="164"/>
      <c r="E239" s="163" t="s">
        <v>510</v>
      </c>
      <c r="F239" s="165" t="s">
        <v>470</v>
      </c>
      <c r="G239" s="166">
        <v>35</v>
      </c>
      <c r="H239" s="166">
        <v>2</v>
      </c>
      <c r="I239" s="202">
        <v>6.3</v>
      </c>
      <c r="J239" s="191"/>
      <c r="K239" s="166"/>
      <c r="L239" s="166"/>
      <c r="M239" s="166"/>
      <c r="N239" s="166"/>
      <c r="O239" s="166"/>
      <c r="P239" s="166"/>
      <c r="Q239" s="166"/>
      <c r="R239" s="182">
        <v>2.5999999046325684</v>
      </c>
      <c r="S239" s="182">
        <v>1.1299999952316284</v>
      </c>
      <c r="T239" s="182">
        <v>2.8349425792694092</v>
      </c>
      <c r="U239" s="182">
        <v>44.999089316716272</v>
      </c>
      <c r="V239" s="182">
        <v>3.6400001049041748</v>
      </c>
      <c r="W239" s="182">
        <v>1.6200000047683716</v>
      </c>
      <c r="X239" s="182">
        <v>3.9842190742492676</v>
      </c>
      <c r="Y239" s="182">
        <v>63.241572304377485</v>
      </c>
      <c r="Z239" s="182">
        <v>3.2999999523162842</v>
      </c>
      <c r="AA239" s="182">
        <v>1.4600000381469727</v>
      </c>
      <c r="AB239" s="182">
        <v>3.6085453033447266</v>
      </c>
      <c r="AC239" s="208">
        <v>57.278495667472718</v>
      </c>
      <c r="AD239" s="164">
        <v>6.3</v>
      </c>
      <c r="AE239" s="161">
        <v>6.3</v>
      </c>
      <c r="AF239" s="161">
        <v>6.3</v>
      </c>
      <c r="AG239" s="161">
        <v>6.3</v>
      </c>
      <c r="AH239" s="161">
        <v>6.3</v>
      </c>
      <c r="AJ239" s="186">
        <v>9</v>
      </c>
      <c r="AK239" s="186">
        <v>3.6400001049041748</v>
      </c>
      <c r="AL239" s="186">
        <v>1.6200000047683716</v>
      </c>
      <c r="AM239" s="186">
        <v>3.9842190742492676</v>
      </c>
      <c r="AN239" s="186">
        <v>63.241572304377485</v>
      </c>
    </row>
    <row r="240" spans="4:40" x14ac:dyDescent="0.25">
      <c r="D240" s="164"/>
      <c r="E240" s="163" t="s">
        <v>510</v>
      </c>
      <c r="F240" s="165" t="s">
        <v>491</v>
      </c>
      <c r="G240" s="166">
        <v>35</v>
      </c>
      <c r="H240" s="166">
        <v>1</v>
      </c>
      <c r="I240" s="202">
        <v>2.5</v>
      </c>
      <c r="J240" s="191"/>
      <c r="K240" s="166"/>
      <c r="L240" s="166"/>
      <c r="M240" s="166"/>
      <c r="N240" s="166"/>
      <c r="O240" s="166"/>
      <c r="P240" s="166"/>
      <c r="Q240" s="166"/>
      <c r="R240" s="182">
        <v>7.9999998211860657E-2</v>
      </c>
      <c r="S240" s="182">
        <v>7.0000000298023224E-2</v>
      </c>
      <c r="T240" s="182">
        <v>0.10630145668983459</v>
      </c>
      <c r="U240" s="182">
        <v>4.2520584106445316</v>
      </c>
      <c r="V240" s="182">
        <v>0.20999999344348907</v>
      </c>
      <c r="W240" s="182">
        <v>0.15000000596046448</v>
      </c>
      <c r="X240" s="182">
        <v>0.25806975364685059</v>
      </c>
      <c r="Y240" s="182">
        <v>10.32279052734375</v>
      </c>
      <c r="Z240" s="182">
        <v>0.28999999165534973</v>
      </c>
      <c r="AA240" s="182">
        <v>0.20000000298023224</v>
      </c>
      <c r="AB240" s="182">
        <v>0.35227829217910767</v>
      </c>
      <c r="AC240" s="208">
        <v>14.091131591796875</v>
      </c>
      <c r="AD240" s="164">
        <v>2.5</v>
      </c>
      <c r="AE240" s="161">
        <v>2.5</v>
      </c>
      <c r="AF240" s="161">
        <v>2.5</v>
      </c>
      <c r="AG240" s="161">
        <v>2.5</v>
      </c>
      <c r="AH240" s="161">
        <v>2.5</v>
      </c>
      <c r="AJ240" s="186">
        <v>19</v>
      </c>
      <c r="AK240" s="186">
        <v>0.28999999165534973</v>
      </c>
      <c r="AL240" s="186">
        <v>0.20000000298023224</v>
      </c>
      <c r="AM240" s="186">
        <v>0.35227829217910767</v>
      </c>
      <c r="AN240" s="186">
        <v>14.091131591796875</v>
      </c>
    </row>
    <row r="241" spans="4:40" x14ac:dyDescent="0.25">
      <c r="D241" s="164"/>
      <c r="E241" s="163" t="s">
        <v>510</v>
      </c>
      <c r="F241" s="165" t="s">
        <v>491</v>
      </c>
      <c r="G241" s="166">
        <v>35</v>
      </c>
      <c r="H241" s="166">
        <v>2</v>
      </c>
      <c r="I241" s="202">
        <v>2.5</v>
      </c>
      <c r="J241" s="191"/>
      <c r="K241" s="166"/>
      <c r="L241" s="166"/>
      <c r="M241" s="166"/>
      <c r="N241" s="166"/>
      <c r="O241" s="166"/>
      <c r="P241" s="166"/>
      <c r="Q241" s="166"/>
      <c r="R241" s="182">
        <v>0</v>
      </c>
      <c r="S241" s="182">
        <v>0</v>
      </c>
      <c r="T241" s="182">
        <v>0</v>
      </c>
      <c r="U241" s="182">
        <v>0</v>
      </c>
      <c r="V241" s="182">
        <v>0</v>
      </c>
      <c r="W241" s="182">
        <v>0</v>
      </c>
      <c r="X241" s="182">
        <v>0</v>
      </c>
      <c r="Y241" s="182">
        <v>0</v>
      </c>
      <c r="Z241" s="182">
        <v>0</v>
      </c>
      <c r="AA241" s="182">
        <v>0</v>
      </c>
      <c r="AB241" s="182">
        <v>0</v>
      </c>
      <c r="AC241" s="208">
        <v>0</v>
      </c>
      <c r="AD241" s="164">
        <v>2.5</v>
      </c>
      <c r="AE241" s="161"/>
      <c r="AF241" s="161"/>
      <c r="AG241" s="161"/>
      <c r="AH241" s="161"/>
      <c r="AJ241" s="186">
        <v>3</v>
      </c>
      <c r="AK241" s="186">
        <v>0</v>
      </c>
      <c r="AL241" s="186">
        <v>0</v>
      </c>
      <c r="AM241" s="186">
        <v>0</v>
      </c>
      <c r="AN241" s="186">
        <v>0</v>
      </c>
    </row>
    <row r="242" spans="4:40" x14ac:dyDescent="0.25">
      <c r="D242" s="164"/>
      <c r="E242" s="163" t="s">
        <v>510</v>
      </c>
      <c r="F242" s="163" t="s">
        <v>519</v>
      </c>
      <c r="G242" s="166">
        <v>35</v>
      </c>
      <c r="H242" s="166">
        <v>1</v>
      </c>
      <c r="I242" s="202">
        <v>4</v>
      </c>
      <c r="J242" s="191"/>
      <c r="K242" s="166"/>
      <c r="L242" s="166"/>
      <c r="M242" s="166"/>
      <c r="N242" s="166"/>
      <c r="O242" s="166"/>
      <c r="P242" s="166"/>
      <c r="Q242" s="166"/>
      <c r="R242" s="182">
        <v>0</v>
      </c>
      <c r="S242" s="182">
        <v>0</v>
      </c>
      <c r="T242" s="182">
        <v>0</v>
      </c>
      <c r="U242" s="182">
        <v>0</v>
      </c>
      <c r="V242" s="182">
        <v>0</v>
      </c>
      <c r="W242" s="182">
        <v>0</v>
      </c>
      <c r="X242" s="182">
        <v>0</v>
      </c>
      <c r="Y242" s="182">
        <v>0</v>
      </c>
      <c r="Z242" s="182">
        <v>0</v>
      </c>
      <c r="AA242" s="182">
        <v>0</v>
      </c>
      <c r="AB242" s="182">
        <v>0</v>
      </c>
      <c r="AC242" s="208">
        <v>0</v>
      </c>
      <c r="AD242" s="164">
        <v>4</v>
      </c>
      <c r="AE242" s="161"/>
      <c r="AF242" s="161"/>
      <c r="AG242" s="161"/>
      <c r="AH242" s="161"/>
      <c r="AJ242" s="186">
        <v>3</v>
      </c>
      <c r="AK242" s="186">
        <v>0</v>
      </c>
      <c r="AL242" s="186">
        <v>0</v>
      </c>
      <c r="AM242" s="186">
        <v>0</v>
      </c>
      <c r="AN242" s="186">
        <v>0</v>
      </c>
    </row>
    <row r="243" spans="4:40" x14ac:dyDescent="0.25">
      <c r="D243" s="164"/>
      <c r="E243" s="163" t="s">
        <v>510</v>
      </c>
      <c r="F243" s="163" t="s">
        <v>519</v>
      </c>
      <c r="G243" s="166">
        <v>35</v>
      </c>
      <c r="H243" s="166">
        <v>2</v>
      </c>
      <c r="I243" s="202">
        <v>2.5</v>
      </c>
      <c r="J243" s="191"/>
      <c r="K243" s="166"/>
      <c r="L243" s="166"/>
      <c r="M243" s="166"/>
      <c r="N243" s="166"/>
      <c r="O243" s="166"/>
      <c r="P243" s="166"/>
      <c r="Q243" s="166"/>
      <c r="R243" s="182">
        <v>0.40000000596046448</v>
      </c>
      <c r="S243" s="182">
        <v>0.20999999344348907</v>
      </c>
      <c r="T243" s="182">
        <v>0.45177426934242249</v>
      </c>
      <c r="U243" s="182">
        <v>18.070970153808595</v>
      </c>
      <c r="V243" s="182">
        <v>0.47999998927116394</v>
      </c>
      <c r="W243" s="182">
        <v>0.25999999046325684</v>
      </c>
      <c r="X243" s="182">
        <v>0.54589372873306274</v>
      </c>
      <c r="Y243" s="182">
        <v>21.835749816894531</v>
      </c>
      <c r="Z243" s="182">
        <v>0.50999999046325684</v>
      </c>
      <c r="AA243" s="182">
        <v>0.27000001072883606</v>
      </c>
      <c r="AB243" s="182">
        <v>0.57706153392791748</v>
      </c>
      <c r="AC243" s="208">
        <v>23.082461547851562</v>
      </c>
      <c r="AD243" s="164">
        <v>2.5</v>
      </c>
      <c r="AE243" s="161">
        <v>2.5</v>
      </c>
      <c r="AF243" s="161">
        <v>2.5</v>
      </c>
      <c r="AG243" s="161">
        <v>2.5</v>
      </c>
      <c r="AH243" s="161">
        <v>2.5</v>
      </c>
      <c r="AJ243" s="186">
        <v>19</v>
      </c>
      <c r="AK243" s="186">
        <v>0.50999999046325684</v>
      </c>
      <c r="AL243" s="186">
        <v>0.27000001072883606</v>
      </c>
      <c r="AM243" s="186">
        <v>0.57706153392791748</v>
      </c>
      <c r="AN243" s="186">
        <v>23.082461547851562</v>
      </c>
    </row>
    <row r="244" spans="4:40" x14ac:dyDescent="0.25">
      <c r="D244" s="164"/>
      <c r="E244" s="163" t="s">
        <v>510</v>
      </c>
      <c r="F244" s="165" t="s">
        <v>492</v>
      </c>
      <c r="G244" s="166">
        <v>35</v>
      </c>
      <c r="H244" s="166">
        <v>1</v>
      </c>
      <c r="I244" s="202">
        <v>6.3</v>
      </c>
      <c r="J244" s="191"/>
      <c r="K244" s="166"/>
      <c r="L244" s="166"/>
      <c r="M244" s="166"/>
      <c r="N244" s="166"/>
      <c r="O244" s="166"/>
      <c r="P244" s="166"/>
      <c r="Q244" s="166"/>
      <c r="R244" s="182">
        <v>0</v>
      </c>
      <c r="S244" s="182">
        <v>0</v>
      </c>
      <c r="T244" s="182">
        <v>0</v>
      </c>
      <c r="U244" s="182">
        <v>0</v>
      </c>
      <c r="V244" s="182">
        <v>0</v>
      </c>
      <c r="W244" s="182">
        <v>0</v>
      </c>
      <c r="X244" s="182">
        <v>0</v>
      </c>
      <c r="Y244" s="182">
        <v>0</v>
      </c>
      <c r="Z244" s="182">
        <v>0</v>
      </c>
      <c r="AA244" s="182">
        <v>0</v>
      </c>
      <c r="AB244" s="182">
        <v>0</v>
      </c>
      <c r="AC244" s="208">
        <v>0</v>
      </c>
      <c r="AD244" s="164">
        <v>6.3</v>
      </c>
      <c r="AE244" s="161"/>
      <c r="AF244" s="161"/>
      <c r="AG244" s="161"/>
      <c r="AH244" s="161"/>
      <c r="AJ244" s="186">
        <v>3</v>
      </c>
      <c r="AK244" s="186">
        <v>0</v>
      </c>
      <c r="AL244" s="186">
        <v>0</v>
      </c>
      <c r="AM244" s="186">
        <v>0</v>
      </c>
      <c r="AN244" s="186">
        <v>0</v>
      </c>
    </row>
    <row r="245" spans="4:40" x14ac:dyDescent="0.25">
      <c r="D245" s="164"/>
      <c r="E245" s="163" t="s">
        <v>510</v>
      </c>
      <c r="F245" s="165" t="s">
        <v>492</v>
      </c>
      <c r="G245" s="166">
        <v>35</v>
      </c>
      <c r="H245" s="166">
        <v>2</v>
      </c>
      <c r="I245" s="202">
        <v>6.3</v>
      </c>
      <c r="J245" s="191"/>
      <c r="K245" s="166"/>
      <c r="L245" s="166"/>
      <c r="M245" s="166"/>
      <c r="N245" s="166"/>
      <c r="O245" s="166"/>
      <c r="P245" s="166"/>
      <c r="Q245" s="166"/>
      <c r="R245" s="182">
        <v>1.8300000429153442</v>
      </c>
      <c r="S245" s="182">
        <v>0.70999997854232788</v>
      </c>
      <c r="T245" s="182">
        <v>1.9629060029983521</v>
      </c>
      <c r="U245" s="182">
        <v>31.157238672650049</v>
      </c>
      <c r="V245" s="182">
        <v>2.4800000190734863</v>
      </c>
      <c r="W245" s="182">
        <v>0.94999998807907104</v>
      </c>
      <c r="X245" s="182">
        <v>2.6557297706604004</v>
      </c>
      <c r="Y245" s="182">
        <v>42.154439290364586</v>
      </c>
      <c r="Z245" s="182">
        <v>2.2599999904632568</v>
      </c>
      <c r="AA245" s="182">
        <v>0.87000000476837158</v>
      </c>
      <c r="AB245" s="182">
        <v>2.421673059463501</v>
      </c>
      <c r="AC245" s="208">
        <v>38.439255971757191</v>
      </c>
      <c r="AD245" s="164">
        <v>6.3</v>
      </c>
      <c r="AE245" s="161">
        <v>6.3</v>
      </c>
      <c r="AF245" s="161">
        <v>6.3</v>
      </c>
      <c r="AG245" s="161">
        <v>6.3</v>
      </c>
      <c r="AH245" s="161">
        <v>6.3</v>
      </c>
      <c r="AJ245" s="186">
        <v>9</v>
      </c>
      <c r="AK245" s="186">
        <v>2.4800000190734863</v>
      </c>
      <c r="AL245" s="186">
        <v>0.94999998807907104</v>
      </c>
      <c r="AM245" s="186">
        <v>2.6557297706604004</v>
      </c>
      <c r="AN245" s="186">
        <v>42.154439290364586</v>
      </c>
    </row>
    <row r="246" spans="4:40" x14ac:dyDescent="0.25">
      <c r="D246" s="164"/>
      <c r="E246" s="163" t="s">
        <v>510</v>
      </c>
      <c r="F246" s="165" t="s">
        <v>485</v>
      </c>
      <c r="G246" s="166">
        <v>35</v>
      </c>
      <c r="H246" s="166">
        <v>1</v>
      </c>
      <c r="I246" s="202">
        <v>4</v>
      </c>
      <c r="J246" s="191"/>
      <c r="K246" s="166"/>
      <c r="L246" s="166"/>
      <c r="M246" s="166"/>
      <c r="N246" s="166"/>
      <c r="O246" s="166"/>
      <c r="P246" s="166"/>
      <c r="Q246" s="166"/>
      <c r="R246" s="182">
        <v>0.5899999737739563</v>
      </c>
      <c r="S246" s="182">
        <v>0.34000000357627869</v>
      </c>
      <c r="T246" s="182">
        <v>0.68095517158508301</v>
      </c>
      <c r="U246" s="182">
        <v>17.023880004882812</v>
      </c>
      <c r="V246" s="182">
        <v>0.81000000238418579</v>
      </c>
      <c r="W246" s="182">
        <v>0.44999998807907104</v>
      </c>
      <c r="X246" s="182">
        <v>0.92660671472549438</v>
      </c>
      <c r="Y246" s="182">
        <v>23.165168762207031</v>
      </c>
      <c r="Z246" s="182">
        <v>0.86000001430511475</v>
      </c>
      <c r="AA246" s="182">
        <v>0.49000000953674316</v>
      </c>
      <c r="AB246" s="182">
        <v>0.98979794979095459</v>
      </c>
      <c r="AC246" s="208">
        <v>24.744949340820313</v>
      </c>
      <c r="AD246" s="164">
        <v>4</v>
      </c>
      <c r="AE246" s="161">
        <v>4</v>
      </c>
      <c r="AF246" s="161">
        <v>4</v>
      </c>
      <c r="AG246" s="161">
        <v>4</v>
      </c>
      <c r="AH246" s="161">
        <v>4</v>
      </c>
      <c r="AJ246" s="186">
        <v>19</v>
      </c>
      <c r="AK246" s="186">
        <v>0.86000001430511475</v>
      </c>
      <c r="AL246" s="186">
        <v>0.49000000953674316</v>
      </c>
      <c r="AM246" s="186">
        <v>0.98979794979095459</v>
      </c>
      <c r="AN246" s="186">
        <v>24.744949340820313</v>
      </c>
    </row>
    <row r="247" spans="4:40" x14ac:dyDescent="0.25">
      <c r="D247" s="164"/>
      <c r="E247" s="163" t="s">
        <v>510</v>
      </c>
      <c r="F247" s="165" t="s">
        <v>485</v>
      </c>
      <c r="G247" s="166">
        <v>35</v>
      </c>
      <c r="H247" s="166">
        <v>2</v>
      </c>
      <c r="I247" s="202">
        <v>4</v>
      </c>
      <c r="J247" s="191"/>
      <c r="K247" s="166"/>
      <c r="L247" s="166"/>
      <c r="M247" s="166"/>
      <c r="N247" s="166"/>
      <c r="O247" s="166"/>
      <c r="P247" s="166"/>
      <c r="Q247" s="166"/>
      <c r="R247" s="182">
        <v>0</v>
      </c>
      <c r="S247" s="182">
        <v>0</v>
      </c>
      <c r="T247" s="182">
        <v>0</v>
      </c>
      <c r="U247" s="182">
        <v>0</v>
      </c>
      <c r="V247" s="182">
        <v>0</v>
      </c>
      <c r="W247" s="182">
        <v>0</v>
      </c>
      <c r="X247" s="182">
        <v>0</v>
      </c>
      <c r="Y247" s="182">
        <v>0</v>
      </c>
      <c r="Z247" s="182">
        <v>0</v>
      </c>
      <c r="AA247" s="182">
        <v>0</v>
      </c>
      <c r="AB247" s="182">
        <v>0</v>
      </c>
      <c r="AC247" s="208">
        <v>0</v>
      </c>
      <c r="AD247" s="164">
        <v>4</v>
      </c>
      <c r="AE247" s="161"/>
      <c r="AF247" s="161"/>
      <c r="AG247" s="161"/>
      <c r="AH247" s="161"/>
      <c r="AJ247" s="186">
        <v>3</v>
      </c>
      <c r="AK247" s="186">
        <v>0</v>
      </c>
      <c r="AL247" s="186">
        <v>0</v>
      </c>
      <c r="AM247" s="186">
        <v>0</v>
      </c>
      <c r="AN247" s="186">
        <v>0</v>
      </c>
    </row>
    <row r="248" spans="4:40" x14ac:dyDescent="0.25">
      <c r="D248" s="164"/>
      <c r="E248" s="163" t="s">
        <v>510</v>
      </c>
      <c r="F248" s="165" t="s">
        <v>499</v>
      </c>
      <c r="G248" s="166">
        <v>35</v>
      </c>
      <c r="H248" s="166">
        <v>1</v>
      </c>
      <c r="I248" s="202">
        <v>2.5</v>
      </c>
      <c r="J248" s="191"/>
      <c r="K248" s="166"/>
      <c r="L248" s="166"/>
      <c r="M248" s="166"/>
      <c r="N248" s="166"/>
      <c r="O248" s="166"/>
      <c r="P248" s="166"/>
      <c r="Q248" s="166"/>
      <c r="R248" s="182">
        <v>1.2799999713897705</v>
      </c>
      <c r="S248" s="182">
        <v>0.30000001192092896</v>
      </c>
      <c r="T248" s="182">
        <v>1.3146862983703613</v>
      </c>
      <c r="U248" s="182">
        <v>52.587451171875003</v>
      </c>
      <c r="V248" s="182">
        <v>1.4199999570846558</v>
      </c>
      <c r="W248" s="182">
        <v>0.33000001311302185</v>
      </c>
      <c r="X248" s="182">
        <v>1.4578408002853394</v>
      </c>
      <c r="Y248" s="182">
        <v>58.313629150390625</v>
      </c>
      <c r="Z248" s="182">
        <v>0.18000000715255737</v>
      </c>
      <c r="AA248" s="182">
        <v>0.10999999940395355</v>
      </c>
      <c r="AB248" s="182">
        <v>0.21095024049282074</v>
      </c>
      <c r="AC248" s="208">
        <v>8.4380096435546879</v>
      </c>
      <c r="AD248" s="164">
        <v>2.5</v>
      </c>
      <c r="AE248" s="161">
        <v>2.5</v>
      </c>
      <c r="AF248" s="161">
        <v>2.5</v>
      </c>
      <c r="AG248" s="161">
        <v>2.5</v>
      </c>
      <c r="AH248" s="161">
        <v>2.5</v>
      </c>
      <c r="AJ248" s="186">
        <v>9</v>
      </c>
      <c r="AK248" s="186">
        <v>1.4199999570846558</v>
      </c>
      <c r="AL248" s="186">
        <v>0.33000001311302185</v>
      </c>
      <c r="AM248" s="186">
        <v>1.4578408002853394</v>
      </c>
      <c r="AN248" s="186">
        <v>58.313629150390625</v>
      </c>
    </row>
    <row r="249" spans="4:40" x14ac:dyDescent="0.25">
      <c r="D249" s="164"/>
      <c r="E249" s="163" t="s">
        <v>510</v>
      </c>
      <c r="F249" s="165" t="s">
        <v>499</v>
      </c>
      <c r="G249" s="166">
        <v>35</v>
      </c>
      <c r="H249" s="166">
        <v>2</v>
      </c>
      <c r="I249" s="202">
        <v>2.5</v>
      </c>
      <c r="J249" s="191"/>
      <c r="K249" s="166"/>
      <c r="L249" s="166"/>
      <c r="M249" s="166"/>
      <c r="N249" s="166"/>
      <c r="O249" s="166"/>
      <c r="P249" s="166"/>
      <c r="Q249" s="166"/>
      <c r="R249" s="182">
        <v>1.2200000286102295</v>
      </c>
      <c r="S249" s="182">
        <v>0.28999999165534973</v>
      </c>
      <c r="T249" s="182">
        <v>1.2539936304092407</v>
      </c>
      <c r="U249" s="182">
        <v>50.159744262695312</v>
      </c>
      <c r="V249" s="182">
        <v>1.3500000238418579</v>
      </c>
      <c r="W249" s="182">
        <v>0.31999999284744263</v>
      </c>
      <c r="X249" s="182">
        <v>1.387407660484314</v>
      </c>
      <c r="Y249" s="182">
        <v>55.496307373046875</v>
      </c>
      <c r="Z249" s="182">
        <v>0.18000000715255737</v>
      </c>
      <c r="AA249" s="182">
        <v>0.10000000149011612</v>
      </c>
      <c r="AB249" s="182">
        <v>0.20591260492801666</v>
      </c>
      <c r="AC249" s="208">
        <v>8.2365043640136726</v>
      </c>
      <c r="AD249" s="164">
        <v>2.5</v>
      </c>
      <c r="AE249" s="161">
        <v>2.5</v>
      </c>
      <c r="AF249" s="161">
        <v>2.5</v>
      </c>
      <c r="AG249" s="161">
        <v>2.5</v>
      </c>
      <c r="AH249" s="161">
        <v>2.5</v>
      </c>
      <c r="AJ249" s="186">
        <v>9</v>
      </c>
      <c r="AK249" s="186">
        <v>1.3500000238418579</v>
      </c>
      <c r="AL249" s="186">
        <v>0.31999999284744263</v>
      </c>
      <c r="AM249" s="186">
        <v>1.387407660484314</v>
      </c>
      <c r="AN249" s="186">
        <v>55.496307373046875</v>
      </c>
    </row>
    <row r="250" spans="4:40" x14ac:dyDescent="0.25">
      <c r="D250" s="164"/>
      <c r="E250" s="163" t="s">
        <v>510</v>
      </c>
      <c r="F250" s="165" t="s">
        <v>480</v>
      </c>
      <c r="G250" s="166">
        <v>35</v>
      </c>
      <c r="H250" s="166">
        <v>1</v>
      </c>
      <c r="I250" s="202">
        <v>3.2</v>
      </c>
      <c r="J250" s="191"/>
      <c r="K250" s="166"/>
      <c r="L250" s="166"/>
      <c r="M250" s="166"/>
      <c r="N250" s="166"/>
      <c r="O250" s="166"/>
      <c r="P250" s="166"/>
      <c r="Q250" s="166"/>
      <c r="R250" s="182">
        <v>0.75</v>
      </c>
      <c r="S250" s="182">
        <v>0.31999999284744263</v>
      </c>
      <c r="T250" s="182">
        <v>0.81541401147842407</v>
      </c>
      <c r="U250" s="182">
        <v>25.481688976287842</v>
      </c>
      <c r="V250" s="182">
        <v>0.94999998807907104</v>
      </c>
      <c r="W250" s="182">
        <v>0.37999999523162842</v>
      </c>
      <c r="X250" s="182">
        <v>1.0231813192367554</v>
      </c>
      <c r="Y250" s="182">
        <v>31.97441577911377</v>
      </c>
      <c r="Z250" s="182">
        <v>1.2000000476837158</v>
      </c>
      <c r="AA250" s="182">
        <v>0.4699999988079071</v>
      </c>
      <c r="AB250" s="182">
        <v>1.2887591123580933</v>
      </c>
      <c r="AC250" s="208">
        <v>40.273723602294922</v>
      </c>
      <c r="AD250" s="164">
        <v>3.2</v>
      </c>
      <c r="AE250" s="161"/>
      <c r="AF250" s="161"/>
      <c r="AG250" s="161"/>
      <c r="AH250" s="161"/>
      <c r="AJ250" s="186">
        <v>19</v>
      </c>
      <c r="AK250" s="186">
        <v>1.2000000476837158</v>
      </c>
      <c r="AL250" s="186">
        <v>0.4699999988079071</v>
      </c>
      <c r="AM250" s="186">
        <v>1.2887591123580933</v>
      </c>
      <c r="AN250" s="186">
        <v>40.273723602294922</v>
      </c>
    </row>
    <row r="251" spans="4:40" x14ac:dyDescent="0.25">
      <c r="D251" s="164"/>
      <c r="E251" s="163" t="s">
        <v>510</v>
      </c>
      <c r="F251" s="165" t="s">
        <v>480</v>
      </c>
      <c r="G251" s="166">
        <v>35</v>
      </c>
      <c r="H251" s="166">
        <v>2</v>
      </c>
      <c r="I251" s="202">
        <v>3.2</v>
      </c>
      <c r="J251" s="191"/>
      <c r="K251" s="166"/>
      <c r="L251" s="166"/>
      <c r="M251" s="166"/>
      <c r="N251" s="166"/>
      <c r="O251" s="166"/>
      <c r="P251" s="166"/>
      <c r="Q251" s="166"/>
      <c r="R251" s="182">
        <v>0</v>
      </c>
      <c r="S251" s="182">
        <v>0</v>
      </c>
      <c r="T251" s="182">
        <v>0</v>
      </c>
      <c r="U251" s="182">
        <v>0</v>
      </c>
      <c r="V251" s="182">
        <v>0</v>
      </c>
      <c r="W251" s="182">
        <v>0</v>
      </c>
      <c r="X251" s="182">
        <v>0</v>
      </c>
      <c r="Y251" s="182">
        <v>0</v>
      </c>
      <c r="Z251" s="182">
        <v>0</v>
      </c>
      <c r="AA251" s="182">
        <v>0</v>
      </c>
      <c r="AB251" s="182">
        <v>0</v>
      </c>
      <c r="AC251" s="208">
        <v>0</v>
      </c>
      <c r="AD251" s="164">
        <v>3.2</v>
      </c>
      <c r="AE251" s="161">
        <v>3.2</v>
      </c>
      <c r="AF251" s="161">
        <v>3.2</v>
      </c>
      <c r="AG251" s="161">
        <v>3.2</v>
      </c>
      <c r="AH251" s="161">
        <v>3.2</v>
      </c>
      <c r="AJ251" s="186">
        <v>3</v>
      </c>
      <c r="AK251" s="186">
        <v>0</v>
      </c>
      <c r="AL251" s="186">
        <v>0</v>
      </c>
      <c r="AM251" s="186">
        <v>0</v>
      </c>
      <c r="AN251" s="186">
        <v>0</v>
      </c>
    </row>
    <row r="252" spans="4:40" x14ac:dyDescent="0.25">
      <c r="D252" s="164"/>
      <c r="E252" s="163" t="s">
        <v>510</v>
      </c>
      <c r="F252" s="165" t="s">
        <v>493</v>
      </c>
      <c r="G252" s="166">
        <v>35</v>
      </c>
      <c r="H252" s="166">
        <v>1</v>
      </c>
      <c r="I252" s="202">
        <v>4</v>
      </c>
      <c r="J252" s="191"/>
      <c r="K252" s="166"/>
      <c r="L252" s="166"/>
      <c r="M252" s="166"/>
      <c r="N252" s="166"/>
      <c r="O252" s="166"/>
      <c r="P252" s="166"/>
      <c r="Q252" s="166"/>
      <c r="R252" s="182">
        <v>0.2199999988079071</v>
      </c>
      <c r="S252" s="182">
        <v>0.15000000596046448</v>
      </c>
      <c r="T252" s="182">
        <v>0.26627054810523987</v>
      </c>
      <c r="U252" s="182">
        <v>6.6567635536193848</v>
      </c>
      <c r="V252" s="182">
        <v>0.2800000011920929</v>
      </c>
      <c r="W252" s="182">
        <v>0.18999999761581421</v>
      </c>
      <c r="X252" s="182">
        <v>0.33837848901748657</v>
      </c>
      <c r="Y252" s="182">
        <v>8.4594621658325195</v>
      </c>
      <c r="Z252" s="182">
        <v>0.2199999988079071</v>
      </c>
      <c r="AA252" s="182">
        <v>0.15000000596046448</v>
      </c>
      <c r="AB252" s="182">
        <v>0.26627054810523987</v>
      </c>
      <c r="AC252" s="208">
        <v>6.6567635536193848</v>
      </c>
      <c r="AD252" s="164">
        <v>4</v>
      </c>
      <c r="AE252" s="161">
        <v>4</v>
      </c>
      <c r="AF252" s="161">
        <v>4</v>
      </c>
      <c r="AG252" s="161">
        <v>4</v>
      </c>
      <c r="AH252" s="161">
        <v>4</v>
      </c>
      <c r="AJ252" s="186">
        <v>9</v>
      </c>
      <c r="AK252" s="186">
        <v>0.2800000011920929</v>
      </c>
      <c r="AL252" s="186">
        <v>0.18999999761581421</v>
      </c>
      <c r="AM252" s="186">
        <v>0.33837848901748657</v>
      </c>
      <c r="AN252" s="186">
        <v>8.4594621658325195</v>
      </c>
    </row>
    <row r="253" spans="4:40" x14ac:dyDescent="0.25">
      <c r="D253" s="164"/>
      <c r="E253" s="163" t="s">
        <v>510</v>
      </c>
      <c r="F253" s="165" t="s">
        <v>493</v>
      </c>
      <c r="G253" s="166">
        <v>35</v>
      </c>
      <c r="H253" s="166">
        <v>2</v>
      </c>
      <c r="I253" s="202">
        <v>4</v>
      </c>
      <c r="J253" s="191"/>
      <c r="K253" s="166"/>
      <c r="L253" s="166"/>
      <c r="M253" s="166"/>
      <c r="N253" s="166"/>
      <c r="O253" s="166"/>
      <c r="P253" s="166"/>
      <c r="Q253" s="166"/>
      <c r="R253" s="182">
        <v>0</v>
      </c>
      <c r="S253" s="182">
        <v>0</v>
      </c>
      <c r="T253" s="182">
        <v>0</v>
      </c>
      <c r="U253" s="182">
        <v>0</v>
      </c>
      <c r="V253" s="182">
        <v>0</v>
      </c>
      <c r="W253" s="182">
        <v>0</v>
      </c>
      <c r="X253" s="182">
        <v>0</v>
      </c>
      <c r="Y253" s="182">
        <v>0</v>
      </c>
      <c r="Z253" s="182">
        <v>0</v>
      </c>
      <c r="AA253" s="182">
        <v>0</v>
      </c>
      <c r="AB253" s="182">
        <v>0</v>
      </c>
      <c r="AC253" s="208">
        <v>0</v>
      </c>
      <c r="AD253" s="164">
        <v>4</v>
      </c>
      <c r="AE253" s="161"/>
      <c r="AF253" s="161"/>
      <c r="AG253" s="161"/>
      <c r="AH253" s="161"/>
      <c r="AJ253" s="186">
        <v>3</v>
      </c>
      <c r="AK253" s="186">
        <v>0</v>
      </c>
      <c r="AL253" s="186">
        <v>0</v>
      </c>
      <c r="AM253" s="186">
        <v>0</v>
      </c>
      <c r="AN253" s="186">
        <v>0</v>
      </c>
    </row>
    <row r="254" spans="4:40" x14ac:dyDescent="0.25">
      <c r="D254" s="164"/>
      <c r="E254" s="163" t="s">
        <v>510</v>
      </c>
      <c r="F254" s="165" t="s">
        <v>477</v>
      </c>
      <c r="G254" s="166">
        <v>35</v>
      </c>
      <c r="H254" s="166">
        <v>1</v>
      </c>
      <c r="I254" s="202">
        <v>6.3</v>
      </c>
      <c r="J254" s="191"/>
      <c r="K254" s="166"/>
      <c r="L254" s="166"/>
      <c r="M254" s="166"/>
      <c r="N254" s="166"/>
      <c r="O254" s="166"/>
      <c r="P254" s="166"/>
      <c r="Q254" s="166"/>
      <c r="R254" s="182">
        <v>1.809999942779541</v>
      </c>
      <c r="S254" s="182">
        <v>1</v>
      </c>
      <c r="T254" s="182">
        <v>2.0678732395172119</v>
      </c>
      <c r="U254" s="182">
        <v>32.823384602864586</v>
      </c>
      <c r="V254" s="182">
        <v>2.559999942779541</v>
      </c>
      <c r="W254" s="182">
        <v>1.4099999666213989</v>
      </c>
      <c r="X254" s="182">
        <v>2.9226186275482178</v>
      </c>
      <c r="Y254" s="182">
        <v>46.390773228236611</v>
      </c>
      <c r="Z254" s="182">
        <v>2.5499999523162842</v>
      </c>
      <c r="AA254" s="182">
        <v>1.4099999666213989</v>
      </c>
      <c r="AB254" s="182">
        <v>2.9138634204864502</v>
      </c>
      <c r="AC254" s="208">
        <v>46.25180199032738</v>
      </c>
      <c r="AD254" s="164">
        <v>6.3</v>
      </c>
      <c r="AE254" s="161">
        <v>6.3</v>
      </c>
      <c r="AF254" s="161">
        <v>6.3</v>
      </c>
      <c r="AG254" s="161">
        <v>6.3</v>
      </c>
      <c r="AH254" s="161">
        <v>6.3</v>
      </c>
      <c r="AJ254" s="186">
        <v>9</v>
      </c>
      <c r="AK254" s="186">
        <v>2.559999942779541</v>
      </c>
      <c r="AL254" s="186">
        <v>1.4099999666213989</v>
      </c>
      <c r="AM254" s="186">
        <v>2.9226186275482178</v>
      </c>
      <c r="AN254" s="186">
        <v>46.390773228236611</v>
      </c>
    </row>
    <row r="255" spans="4:40" x14ac:dyDescent="0.25">
      <c r="D255" s="164"/>
      <c r="E255" s="163" t="s">
        <v>510</v>
      </c>
      <c r="F255" s="165" t="s">
        <v>477</v>
      </c>
      <c r="G255" s="166">
        <v>35</v>
      </c>
      <c r="H255" s="166">
        <v>2</v>
      </c>
      <c r="I255" s="202">
        <v>5.6</v>
      </c>
      <c r="J255" s="191"/>
      <c r="K255" s="166"/>
      <c r="L255" s="166"/>
      <c r="M255" s="166"/>
      <c r="N255" s="166"/>
      <c r="O255" s="166"/>
      <c r="P255" s="166"/>
      <c r="Q255" s="166"/>
      <c r="R255" s="182">
        <v>0</v>
      </c>
      <c r="S255" s="182">
        <v>0</v>
      </c>
      <c r="T255" s="182">
        <v>0</v>
      </c>
      <c r="U255" s="182">
        <v>0</v>
      </c>
      <c r="V255" s="182">
        <v>0</v>
      </c>
      <c r="W255" s="182">
        <v>0</v>
      </c>
      <c r="X255" s="182">
        <v>0</v>
      </c>
      <c r="Y255" s="182">
        <v>0</v>
      </c>
      <c r="Z255" s="182">
        <v>0</v>
      </c>
      <c r="AA255" s="182">
        <v>0</v>
      </c>
      <c r="AB255" s="182">
        <v>0</v>
      </c>
      <c r="AC255" s="208">
        <v>0</v>
      </c>
      <c r="AD255" s="164">
        <v>5.6</v>
      </c>
      <c r="AE255" s="161"/>
      <c r="AF255" s="161"/>
      <c r="AG255" s="161"/>
      <c r="AH255" s="161"/>
      <c r="AJ255" s="186">
        <v>3</v>
      </c>
      <c r="AK255" s="186">
        <v>0</v>
      </c>
      <c r="AL255" s="186">
        <v>0</v>
      </c>
      <c r="AM255" s="186">
        <v>0</v>
      </c>
      <c r="AN255" s="186">
        <v>0</v>
      </c>
    </row>
    <row r="256" spans="4:40" x14ac:dyDescent="0.25">
      <c r="D256" s="164"/>
      <c r="E256" s="163" t="s">
        <v>510</v>
      </c>
      <c r="F256" s="165" t="s">
        <v>500</v>
      </c>
      <c r="G256" s="166">
        <v>35</v>
      </c>
      <c r="H256" s="166">
        <v>2</v>
      </c>
      <c r="I256" s="202">
        <v>6.3</v>
      </c>
      <c r="J256" s="191"/>
      <c r="K256" s="166"/>
      <c r="L256" s="166"/>
      <c r="M256" s="166"/>
      <c r="N256" s="166"/>
      <c r="O256" s="166"/>
      <c r="P256" s="166"/>
      <c r="Q256" s="166"/>
      <c r="R256" s="182">
        <v>1.6599999666213989</v>
      </c>
      <c r="S256" s="182">
        <v>0.72000002861022949</v>
      </c>
      <c r="T256" s="182">
        <v>1.8094197511672974</v>
      </c>
      <c r="U256" s="182">
        <v>28.720947750031002</v>
      </c>
      <c r="V256" s="182">
        <v>1.8700000047683716</v>
      </c>
      <c r="W256" s="182">
        <v>0.81999999284744263</v>
      </c>
      <c r="X256" s="182">
        <v>2.0418863296508789</v>
      </c>
      <c r="Y256" s="182">
        <v>32.410893515935022</v>
      </c>
      <c r="Z256" s="182">
        <v>1.8999999761581421</v>
      </c>
      <c r="AA256" s="182">
        <v>0.82999998331069946</v>
      </c>
      <c r="AB256" s="182">
        <v>2.0733788013458252</v>
      </c>
      <c r="AC256" s="208">
        <v>32.91077386765253</v>
      </c>
      <c r="AD256" s="164">
        <v>6.3</v>
      </c>
      <c r="AE256" s="161">
        <v>6.3</v>
      </c>
      <c r="AF256" s="161">
        <v>6.3</v>
      </c>
      <c r="AG256" s="161">
        <v>6.3</v>
      </c>
      <c r="AH256" s="161">
        <v>6.3</v>
      </c>
      <c r="AJ256" s="186">
        <v>19</v>
      </c>
      <c r="AK256" s="186">
        <v>1.8999999761581421</v>
      </c>
      <c r="AL256" s="186">
        <v>0.82999998331069946</v>
      </c>
      <c r="AM256" s="186">
        <v>2.0733788013458252</v>
      </c>
      <c r="AN256" s="186">
        <v>32.91077386765253</v>
      </c>
    </row>
    <row r="257" spans="4:40" x14ac:dyDescent="0.25">
      <c r="D257" s="164"/>
      <c r="E257" s="163" t="s">
        <v>510</v>
      </c>
      <c r="F257" s="165" t="s">
        <v>500</v>
      </c>
      <c r="G257" s="166">
        <v>35</v>
      </c>
      <c r="H257" s="166">
        <v>1</v>
      </c>
      <c r="I257" s="202">
        <v>6.3</v>
      </c>
      <c r="J257" s="191"/>
      <c r="K257" s="166"/>
      <c r="L257" s="166"/>
      <c r="M257" s="166"/>
      <c r="N257" s="166"/>
      <c r="O257" s="166"/>
      <c r="P257" s="166"/>
      <c r="Q257" s="166"/>
      <c r="R257" s="182">
        <v>0</v>
      </c>
      <c r="S257" s="182">
        <v>0</v>
      </c>
      <c r="T257" s="182">
        <v>0</v>
      </c>
      <c r="U257" s="182">
        <v>0</v>
      </c>
      <c r="V257" s="182">
        <v>0</v>
      </c>
      <c r="W257" s="182">
        <v>0</v>
      </c>
      <c r="X257" s="182">
        <v>0</v>
      </c>
      <c r="Y257" s="182">
        <v>0</v>
      </c>
      <c r="Z257" s="182">
        <v>0</v>
      </c>
      <c r="AA257" s="182">
        <v>0</v>
      </c>
      <c r="AB257" s="182">
        <v>0</v>
      </c>
      <c r="AC257" s="208">
        <v>0</v>
      </c>
      <c r="AD257" s="164">
        <v>6.3</v>
      </c>
      <c r="AE257" s="161">
        <v>6.3</v>
      </c>
      <c r="AF257" s="161">
        <v>6.3</v>
      </c>
      <c r="AG257" s="161">
        <v>6.3</v>
      </c>
      <c r="AH257" s="161">
        <v>6.3</v>
      </c>
      <c r="AJ257" s="186">
        <v>3</v>
      </c>
      <c r="AK257" s="186">
        <v>0</v>
      </c>
      <c r="AL257" s="186">
        <v>0</v>
      </c>
      <c r="AM257" s="186">
        <v>0</v>
      </c>
      <c r="AN257" s="186">
        <v>0</v>
      </c>
    </row>
    <row r="258" spans="4:40" x14ac:dyDescent="0.25">
      <c r="D258" s="164"/>
      <c r="E258" s="163" t="s">
        <v>510</v>
      </c>
      <c r="F258" s="165" t="s">
        <v>490</v>
      </c>
      <c r="G258" s="166">
        <v>35</v>
      </c>
      <c r="H258" s="166">
        <v>1</v>
      </c>
      <c r="I258" s="202">
        <v>4</v>
      </c>
      <c r="J258" s="191"/>
      <c r="K258" s="166"/>
      <c r="L258" s="166"/>
      <c r="M258" s="166"/>
      <c r="N258" s="166"/>
      <c r="O258" s="166"/>
      <c r="P258" s="166"/>
      <c r="Q258" s="166"/>
      <c r="R258" s="182">
        <v>0</v>
      </c>
      <c r="S258" s="182">
        <v>0</v>
      </c>
      <c r="T258" s="182">
        <v>0</v>
      </c>
      <c r="U258" s="182">
        <v>0</v>
      </c>
      <c r="V258" s="182">
        <v>0</v>
      </c>
      <c r="W258" s="182">
        <v>0</v>
      </c>
      <c r="X258" s="182">
        <v>0</v>
      </c>
      <c r="Y258" s="182">
        <v>0</v>
      </c>
      <c r="Z258" s="182">
        <v>0</v>
      </c>
      <c r="AA258" s="182">
        <v>0</v>
      </c>
      <c r="AB258" s="182">
        <v>0</v>
      </c>
      <c r="AC258" s="208">
        <v>0</v>
      </c>
      <c r="AD258" s="164">
        <v>4</v>
      </c>
      <c r="AE258" s="161"/>
      <c r="AF258" s="161"/>
      <c r="AG258" s="161"/>
      <c r="AH258" s="161"/>
      <c r="AJ258" s="186">
        <v>3</v>
      </c>
      <c r="AK258" s="186">
        <v>0</v>
      </c>
      <c r="AL258" s="186">
        <v>0</v>
      </c>
      <c r="AM258" s="186">
        <v>0</v>
      </c>
      <c r="AN258" s="186">
        <v>0</v>
      </c>
    </row>
    <row r="259" spans="4:40" x14ac:dyDescent="0.25">
      <c r="D259" s="164"/>
      <c r="E259" s="163" t="s">
        <v>510</v>
      </c>
      <c r="F259" s="165" t="s">
        <v>490</v>
      </c>
      <c r="G259" s="166">
        <v>35</v>
      </c>
      <c r="H259" s="166">
        <v>2</v>
      </c>
      <c r="I259" s="202">
        <v>4</v>
      </c>
      <c r="J259" s="191"/>
      <c r="K259" s="166"/>
      <c r="L259" s="166"/>
      <c r="M259" s="166"/>
      <c r="N259" s="166"/>
      <c r="O259" s="166"/>
      <c r="P259" s="166"/>
      <c r="Q259" s="166"/>
      <c r="R259" s="182">
        <v>0.44999998807907104</v>
      </c>
      <c r="S259" s="182">
        <v>0.12999999523162842</v>
      </c>
      <c r="T259" s="182">
        <v>0.46840152144432068</v>
      </c>
      <c r="U259" s="182">
        <v>11.710038185119629</v>
      </c>
      <c r="V259" s="182">
        <v>0.51999998092651367</v>
      </c>
      <c r="W259" s="182">
        <v>0.15000000596046448</v>
      </c>
      <c r="X259" s="182">
        <v>0.5412023663520813</v>
      </c>
      <c r="Y259" s="182">
        <v>13.530058860778809</v>
      </c>
      <c r="Z259" s="182">
        <v>0.51999998092651367</v>
      </c>
      <c r="AA259" s="182">
        <v>0.15000000596046448</v>
      </c>
      <c r="AB259" s="182">
        <v>0.5412023663520813</v>
      </c>
      <c r="AC259" s="208">
        <v>13.530058860778809</v>
      </c>
      <c r="AD259" s="164">
        <v>4</v>
      </c>
      <c r="AE259" s="161">
        <v>4</v>
      </c>
      <c r="AF259" s="161">
        <v>4</v>
      </c>
      <c r="AG259" s="161">
        <v>4</v>
      </c>
      <c r="AH259" s="161">
        <v>4</v>
      </c>
      <c r="AJ259" s="186">
        <v>9</v>
      </c>
      <c r="AK259" s="186">
        <v>0.51999998092651367</v>
      </c>
      <c r="AL259" s="186">
        <v>0.15000000596046448</v>
      </c>
      <c r="AM259" s="186">
        <v>0.5412023663520813</v>
      </c>
      <c r="AN259" s="186">
        <v>13.530058860778809</v>
      </c>
    </row>
    <row r="260" spans="4:40" x14ac:dyDescent="0.25">
      <c r="D260" s="164"/>
      <c r="E260" s="163" t="s">
        <v>510</v>
      </c>
      <c r="F260" s="165" t="s">
        <v>488</v>
      </c>
      <c r="G260" s="166">
        <v>35</v>
      </c>
      <c r="H260" s="166">
        <v>1</v>
      </c>
      <c r="I260" s="202">
        <v>6.3</v>
      </c>
      <c r="J260" s="191"/>
      <c r="K260" s="166"/>
      <c r="L260" s="166"/>
      <c r="M260" s="166"/>
      <c r="N260" s="166"/>
      <c r="O260" s="166"/>
      <c r="P260" s="166"/>
      <c r="Q260" s="166"/>
      <c r="R260" s="182">
        <v>3.0799999237060547</v>
      </c>
      <c r="S260" s="182">
        <v>1.6699999570846558</v>
      </c>
      <c r="T260" s="182">
        <v>3.5036122798919678</v>
      </c>
      <c r="U260" s="182">
        <v>55.612894694010421</v>
      </c>
      <c r="V260" s="182">
        <v>4.3000001907348633</v>
      </c>
      <c r="W260" s="182">
        <v>2.380000114440918</v>
      </c>
      <c r="X260" s="182">
        <v>4.9147129058837891</v>
      </c>
      <c r="Y260" s="182">
        <v>78.011314755394352</v>
      </c>
      <c r="Z260" s="182">
        <v>3.9600000381469727</v>
      </c>
      <c r="AA260" s="182">
        <v>2.190000057220459</v>
      </c>
      <c r="AB260" s="182">
        <v>4.5252294540405273</v>
      </c>
      <c r="AC260" s="208">
        <v>71.829039558531747</v>
      </c>
      <c r="AD260" s="164">
        <v>6.3</v>
      </c>
      <c r="AE260" s="161">
        <v>6.3</v>
      </c>
      <c r="AF260" s="161">
        <v>6.3</v>
      </c>
      <c r="AG260" s="161">
        <v>6.3</v>
      </c>
      <c r="AH260" s="161">
        <v>6.3</v>
      </c>
      <c r="AJ260" s="186">
        <v>9</v>
      </c>
      <c r="AK260" s="186">
        <v>4.3000001907348633</v>
      </c>
      <c r="AL260" s="186">
        <v>2.380000114440918</v>
      </c>
      <c r="AM260" s="186">
        <v>4.9147129058837891</v>
      </c>
      <c r="AN260" s="186">
        <v>78.011314755394352</v>
      </c>
    </row>
    <row r="261" spans="4:40" x14ac:dyDescent="0.25">
      <c r="D261" s="164"/>
      <c r="E261" s="163" t="s">
        <v>510</v>
      </c>
      <c r="F261" s="165" t="s">
        <v>488</v>
      </c>
      <c r="G261" s="166">
        <v>35</v>
      </c>
      <c r="H261" s="166">
        <v>2</v>
      </c>
      <c r="I261" s="202">
        <v>6.3</v>
      </c>
      <c r="J261" s="191"/>
      <c r="K261" s="166"/>
      <c r="L261" s="166"/>
      <c r="M261" s="166"/>
      <c r="N261" s="166"/>
      <c r="O261" s="166"/>
      <c r="P261" s="166"/>
      <c r="Q261" s="166"/>
      <c r="R261" s="182">
        <v>0</v>
      </c>
      <c r="S261" s="182">
        <v>0</v>
      </c>
      <c r="T261" s="182">
        <v>0</v>
      </c>
      <c r="U261" s="182">
        <v>0</v>
      </c>
      <c r="V261" s="182">
        <v>0</v>
      </c>
      <c r="W261" s="182">
        <v>0</v>
      </c>
      <c r="X261" s="182">
        <v>0</v>
      </c>
      <c r="Y261" s="182">
        <v>0</v>
      </c>
      <c r="Z261" s="182">
        <v>0</v>
      </c>
      <c r="AA261" s="182">
        <v>0</v>
      </c>
      <c r="AB261" s="182">
        <v>0</v>
      </c>
      <c r="AC261" s="208">
        <v>0</v>
      </c>
      <c r="AD261" s="164">
        <v>6.3</v>
      </c>
      <c r="AE261" s="161"/>
      <c r="AF261" s="161"/>
      <c r="AG261" s="161"/>
      <c r="AH261" s="161"/>
      <c r="AJ261" s="186">
        <v>3</v>
      </c>
      <c r="AK261" s="186">
        <v>0</v>
      </c>
      <c r="AL261" s="186">
        <v>0</v>
      </c>
      <c r="AM261" s="186">
        <v>0</v>
      </c>
      <c r="AN261" s="186">
        <v>0</v>
      </c>
    </row>
    <row r="262" spans="4:40" x14ac:dyDescent="0.25">
      <c r="D262" s="164"/>
      <c r="E262" s="163" t="s">
        <v>510</v>
      </c>
      <c r="F262" s="165" t="s">
        <v>439</v>
      </c>
      <c r="G262" s="166">
        <v>35</v>
      </c>
      <c r="H262" s="166">
        <v>1</v>
      </c>
      <c r="I262" s="202">
        <v>6.3</v>
      </c>
      <c r="J262" s="191"/>
      <c r="K262" s="166"/>
      <c r="L262" s="166"/>
      <c r="M262" s="166"/>
      <c r="N262" s="166"/>
      <c r="O262" s="166"/>
      <c r="P262" s="166"/>
      <c r="Q262" s="166"/>
      <c r="R262" s="182">
        <v>0.43000000715255737</v>
      </c>
      <c r="S262" s="182">
        <v>0.23000000417232513</v>
      </c>
      <c r="T262" s="182">
        <v>0.4876474142074585</v>
      </c>
      <c r="U262" s="182">
        <v>7.7404349190848221</v>
      </c>
      <c r="V262" s="182">
        <v>1.0299999713897705</v>
      </c>
      <c r="W262" s="182">
        <v>0.51999998092651367</v>
      </c>
      <c r="X262" s="182">
        <v>1.1538196802139282</v>
      </c>
      <c r="Y262" s="182">
        <v>18.314597720191593</v>
      </c>
      <c r="Z262" s="182">
        <v>0.55000001192092896</v>
      </c>
      <c r="AA262" s="182">
        <v>0.28999999165534973</v>
      </c>
      <c r="AB262" s="182">
        <v>0.62177169322967529</v>
      </c>
      <c r="AC262" s="208">
        <v>9.8693920317150301</v>
      </c>
      <c r="AD262" s="164">
        <v>6.3</v>
      </c>
      <c r="AE262" s="161">
        <v>6.3</v>
      </c>
      <c r="AF262" s="161">
        <v>6.3</v>
      </c>
      <c r="AG262" s="161">
        <v>6.3</v>
      </c>
      <c r="AH262" s="161">
        <v>6.3</v>
      </c>
      <c r="AJ262" s="186">
        <v>9</v>
      </c>
      <c r="AK262" s="186">
        <v>1.0299999713897705</v>
      </c>
      <c r="AL262" s="186">
        <v>0.51999998092651367</v>
      </c>
      <c r="AM262" s="186">
        <v>1.1538196802139282</v>
      </c>
      <c r="AN262" s="186">
        <v>18.314597720191593</v>
      </c>
    </row>
    <row r="263" spans="4:40" x14ac:dyDescent="0.25">
      <c r="D263" s="164"/>
      <c r="E263" s="163" t="s">
        <v>510</v>
      </c>
      <c r="F263" s="165" t="s">
        <v>439</v>
      </c>
      <c r="G263" s="166">
        <v>35</v>
      </c>
      <c r="H263" s="166">
        <v>2</v>
      </c>
      <c r="I263" s="202">
        <v>6.3</v>
      </c>
      <c r="J263" s="191"/>
      <c r="K263" s="166"/>
      <c r="L263" s="166"/>
      <c r="M263" s="166"/>
      <c r="N263" s="166"/>
      <c r="O263" s="166"/>
      <c r="P263" s="166"/>
      <c r="Q263" s="166"/>
      <c r="R263" s="182">
        <v>0</v>
      </c>
      <c r="S263" s="182">
        <v>0</v>
      </c>
      <c r="T263" s="182">
        <v>0</v>
      </c>
      <c r="U263" s="182">
        <v>0</v>
      </c>
      <c r="V263" s="182">
        <v>0</v>
      </c>
      <c r="W263" s="182">
        <v>0</v>
      </c>
      <c r="X263" s="182">
        <v>0</v>
      </c>
      <c r="Y263" s="182">
        <v>0</v>
      </c>
      <c r="Z263" s="182">
        <v>0</v>
      </c>
      <c r="AA263" s="182">
        <v>0</v>
      </c>
      <c r="AB263" s="182">
        <v>0</v>
      </c>
      <c r="AC263" s="208">
        <v>0</v>
      </c>
      <c r="AD263" s="164">
        <v>6.3</v>
      </c>
      <c r="AE263" s="161"/>
      <c r="AF263" s="161"/>
      <c r="AG263" s="161"/>
      <c r="AH263" s="161"/>
      <c r="AJ263" s="186">
        <v>3</v>
      </c>
      <c r="AK263" s="186">
        <v>0</v>
      </c>
      <c r="AL263" s="186">
        <v>0</v>
      </c>
      <c r="AM263" s="186">
        <v>0</v>
      </c>
      <c r="AN263" s="186">
        <v>0</v>
      </c>
    </row>
    <row r="264" spans="4:40" x14ac:dyDescent="0.25">
      <c r="D264" s="164"/>
      <c r="E264" s="163" t="s">
        <v>510</v>
      </c>
      <c r="F264" s="165" t="s">
        <v>440</v>
      </c>
      <c r="G264" s="166">
        <v>35</v>
      </c>
      <c r="H264" s="166">
        <v>1</v>
      </c>
      <c r="I264" s="202">
        <v>6.3</v>
      </c>
      <c r="J264" s="191"/>
      <c r="K264" s="166"/>
      <c r="L264" s="166">
        <f>1+-4</f>
        <v>-3</v>
      </c>
      <c r="M264" s="166"/>
      <c r="N264" s="166"/>
      <c r="O264" s="166"/>
      <c r="P264" s="166"/>
      <c r="Q264" s="166"/>
      <c r="R264" s="182">
        <v>1.2999999523162842</v>
      </c>
      <c r="S264" s="182">
        <v>0.57999998331069946</v>
      </c>
      <c r="T264" s="182">
        <v>1.4235167503356934</v>
      </c>
      <c r="U264" s="182">
        <v>22.595503065321182</v>
      </c>
      <c r="V264" s="182">
        <v>1.8899999856948853</v>
      </c>
      <c r="W264" s="182">
        <v>0.8399999737739563</v>
      </c>
      <c r="X264" s="182">
        <v>2.0682601928710937</v>
      </c>
      <c r="Y264" s="182">
        <v>32.829526870969744</v>
      </c>
      <c r="Z264" s="182">
        <v>2.369999885559082</v>
      </c>
      <c r="AA264" s="182">
        <v>1.0499999523162842</v>
      </c>
      <c r="AB264" s="182">
        <v>2.5921804904937744</v>
      </c>
      <c r="AC264" s="208">
        <v>41.145721919952877</v>
      </c>
      <c r="AD264" s="164">
        <v>6.3</v>
      </c>
      <c r="AE264" s="161">
        <v>6.3</v>
      </c>
      <c r="AF264" s="161">
        <v>6.3</v>
      </c>
      <c r="AG264" s="161">
        <v>6.3</v>
      </c>
      <c r="AH264" s="161">
        <v>6.3</v>
      </c>
      <c r="AJ264" s="186">
        <v>19</v>
      </c>
      <c r="AK264" s="186">
        <v>2.369999885559082</v>
      </c>
      <c r="AL264" s="186">
        <v>1.0499999523162842</v>
      </c>
      <c r="AM264" s="186">
        <v>2.5921804904937744</v>
      </c>
      <c r="AN264" s="186">
        <v>41.145721919952877</v>
      </c>
    </row>
    <row r="265" spans="4:40" x14ac:dyDescent="0.25">
      <c r="D265" s="164"/>
      <c r="E265" s="163" t="s">
        <v>510</v>
      </c>
      <c r="F265" s="165" t="s">
        <v>440</v>
      </c>
      <c r="G265" s="166">
        <v>35</v>
      </c>
      <c r="H265" s="166">
        <v>2</v>
      </c>
      <c r="I265" s="202">
        <v>6.3</v>
      </c>
      <c r="J265" s="191"/>
      <c r="K265" s="166"/>
      <c r="L265" s="166"/>
      <c r="M265" s="166"/>
      <c r="N265" s="166"/>
      <c r="O265" s="166"/>
      <c r="P265" s="166"/>
      <c r="Q265" s="166"/>
      <c r="R265" s="182">
        <v>1.3300000429153442</v>
      </c>
      <c r="S265" s="182">
        <v>0.60000002384185791</v>
      </c>
      <c r="T265" s="182">
        <v>1.4590750932693481</v>
      </c>
      <c r="U265" s="182">
        <v>23.159923250713046</v>
      </c>
      <c r="V265" s="182">
        <v>1.9199999570846558</v>
      </c>
      <c r="W265" s="182">
        <v>0.86000001430511475</v>
      </c>
      <c r="X265" s="182">
        <v>2.1038060188293457</v>
      </c>
      <c r="Y265" s="182">
        <v>33.393746027870783</v>
      </c>
      <c r="Z265" s="182">
        <v>2.4200000762939453</v>
      </c>
      <c r="AA265" s="182">
        <v>1.0800000429153442</v>
      </c>
      <c r="AB265" s="182">
        <v>2.6500566005706787</v>
      </c>
      <c r="AC265" s="208">
        <v>42.064388214595738</v>
      </c>
      <c r="AD265" s="164">
        <v>6.3</v>
      </c>
      <c r="AE265" s="161">
        <v>6.3</v>
      </c>
      <c r="AF265" s="161">
        <v>6.3</v>
      </c>
      <c r="AG265" s="161">
        <v>6.3</v>
      </c>
      <c r="AH265" s="161">
        <v>6.3</v>
      </c>
      <c r="AJ265" s="186">
        <v>19</v>
      </c>
      <c r="AK265" s="186">
        <v>2.4200000762939453</v>
      </c>
      <c r="AL265" s="186">
        <v>1.0800000429153442</v>
      </c>
      <c r="AM265" s="186">
        <v>2.6500566005706787</v>
      </c>
      <c r="AN265" s="186">
        <v>42.064388214595738</v>
      </c>
    </row>
    <row r="266" spans="4:40" x14ac:dyDescent="0.25">
      <c r="D266" s="164"/>
      <c r="E266" s="163" t="s">
        <v>510</v>
      </c>
      <c r="F266" s="163" t="s">
        <v>515</v>
      </c>
      <c r="G266" s="166">
        <v>35</v>
      </c>
      <c r="H266" s="166">
        <v>1</v>
      </c>
      <c r="I266" s="202">
        <v>4</v>
      </c>
      <c r="J266" s="191"/>
      <c r="K266" s="166"/>
      <c r="L266" s="166"/>
      <c r="M266" s="166"/>
      <c r="N266" s="166"/>
      <c r="O266" s="166"/>
      <c r="P266" s="166"/>
      <c r="Q266" s="166"/>
      <c r="R266" s="182">
        <v>1.1799999475479126</v>
      </c>
      <c r="S266" s="182">
        <v>0.56000000238418579</v>
      </c>
      <c r="T266" s="182">
        <v>1.306139349937439</v>
      </c>
      <c r="U266" s="182">
        <v>32.653484344482422</v>
      </c>
      <c r="V266" s="182">
        <v>1.4800000190734863</v>
      </c>
      <c r="W266" s="182">
        <v>0.68999999761581421</v>
      </c>
      <c r="X266" s="182">
        <v>1.6329421997070313</v>
      </c>
      <c r="Y266" s="182">
        <v>40.823554992675781</v>
      </c>
      <c r="Z266" s="182">
        <v>1.3899999856948853</v>
      </c>
      <c r="AA266" s="182">
        <v>0.6600000262260437</v>
      </c>
      <c r="AB266" s="182">
        <v>1.5387332439422607</v>
      </c>
      <c r="AC266" s="208">
        <v>38.468330383300781</v>
      </c>
      <c r="AD266" s="164">
        <v>4</v>
      </c>
      <c r="AE266" s="161">
        <v>4</v>
      </c>
      <c r="AF266" s="161">
        <v>4</v>
      </c>
      <c r="AG266" s="161">
        <v>4</v>
      </c>
      <c r="AH266" s="161">
        <v>4</v>
      </c>
      <c r="AJ266" s="186">
        <v>9</v>
      </c>
      <c r="AK266" s="186">
        <v>1.4800000190734863</v>
      </c>
      <c r="AL266" s="186">
        <v>0.68999999761581421</v>
      </c>
      <c r="AM266" s="186">
        <v>1.6329421997070313</v>
      </c>
      <c r="AN266" s="186">
        <v>40.823554992675781</v>
      </c>
    </row>
    <row r="267" spans="4:40" ht="15.75" thickBot="1" x14ac:dyDescent="0.3">
      <c r="D267" s="164"/>
      <c r="E267" s="163" t="s">
        <v>510</v>
      </c>
      <c r="F267" s="163" t="s">
        <v>515</v>
      </c>
      <c r="G267" s="166">
        <v>35</v>
      </c>
      <c r="H267" s="166">
        <v>2</v>
      </c>
      <c r="I267" s="202">
        <v>5.6</v>
      </c>
      <c r="J267" s="192"/>
      <c r="K267" s="175"/>
      <c r="L267" s="175"/>
      <c r="M267" s="175"/>
      <c r="N267" s="175"/>
      <c r="O267" s="175"/>
      <c r="P267" s="175"/>
      <c r="Q267" s="175"/>
      <c r="R267" s="183">
        <v>0</v>
      </c>
      <c r="S267" s="183">
        <v>0</v>
      </c>
      <c r="T267" s="183">
        <v>0</v>
      </c>
      <c r="U267" s="183">
        <v>0</v>
      </c>
      <c r="V267" s="183">
        <v>0</v>
      </c>
      <c r="W267" s="183">
        <v>0</v>
      </c>
      <c r="X267" s="183">
        <v>0</v>
      </c>
      <c r="Y267" s="183">
        <v>0</v>
      </c>
      <c r="Z267" s="183">
        <v>0</v>
      </c>
      <c r="AA267" s="183">
        <v>0</v>
      </c>
      <c r="AB267" s="183">
        <v>0</v>
      </c>
      <c r="AC267" s="209">
        <v>0</v>
      </c>
      <c r="AD267" s="174">
        <v>5.6</v>
      </c>
      <c r="AE267" s="178"/>
      <c r="AF267" s="178"/>
      <c r="AG267" s="178"/>
      <c r="AH267" s="178"/>
      <c r="AJ267" s="186">
        <v>3</v>
      </c>
      <c r="AK267" s="186">
        <v>0</v>
      </c>
      <c r="AL267" s="186">
        <v>0</v>
      </c>
      <c r="AM267" s="186">
        <v>0</v>
      </c>
      <c r="AN267" s="186">
        <v>0</v>
      </c>
    </row>
    <row r="268" spans="4:40" x14ac:dyDescent="0.25">
      <c r="D268" s="164"/>
      <c r="E268" s="163" t="s">
        <v>627</v>
      </c>
      <c r="F268" s="168" t="s">
        <v>528</v>
      </c>
      <c r="G268" s="166">
        <v>35</v>
      </c>
      <c r="H268" s="159" t="s">
        <v>964</v>
      </c>
      <c r="I268" s="203">
        <v>6.3</v>
      </c>
      <c r="J268" s="193"/>
      <c r="K268" s="177"/>
      <c r="L268" s="177"/>
      <c r="M268" s="177"/>
      <c r="N268" s="177"/>
      <c r="O268" s="177"/>
      <c r="P268" s="177"/>
      <c r="Q268" s="177"/>
      <c r="R268" s="184">
        <v>0.39599999785423279</v>
      </c>
      <c r="S268" s="184">
        <v>7.1999996900558472E-2</v>
      </c>
      <c r="T268" s="184">
        <v>0.4024922251701355</v>
      </c>
      <c r="U268" s="184">
        <v>6.3887653653583829</v>
      </c>
      <c r="V268" s="184">
        <v>0.64800000190734863</v>
      </c>
      <c r="W268" s="184">
        <v>0.16200000047683716</v>
      </c>
      <c r="X268" s="184">
        <v>0.66794312000274658</v>
      </c>
      <c r="Y268" s="184">
        <v>10.602271670386905</v>
      </c>
      <c r="Z268" s="184">
        <v>0.5220000147819519</v>
      </c>
      <c r="AA268" s="184">
        <v>0.12600000202655792</v>
      </c>
      <c r="AB268" s="184">
        <v>0.5369916558265686</v>
      </c>
      <c r="AC268" s="210">
        <v>8.5236770387679819</v>
      </c>
      <c r="AD268" s="177">
        <v>6.3</v>
      </c>
      <c r="AE268" s="177">
        <v>6.3</v>
      </c>
      <c r="AF268" s="177">
        <v>6.3</v>
      </c>
      <c r="AG268" s="177">
        <v>1.6</v>
      </c>
      <c r="AH268" s="177">
        <v>6.3</v>
      </c>
      <c r="AJ268" s="186">
        <v>9</v>
      </c>
      <c r="AK268" s="186">
        <v>0.64800000190734863</v>
      </c>
      <c r="AL268" s="186">
        <v>0.16200000047683716</v>
      </c>
      <c r="AM268" s="186">
        <v>0.66794312000274658</v>
      </c>
      <c r="AN268" s="186">
        <v>10.602271670386905</v>
      </c>
    </row>
    <row r="269" spans="4:40" x14ac:dyDescent="0.25">
      <c r="D269" s="164"/>
      <c r="E269" s="163" t="s">
        <v>627</v>
      </c>
      <c r="F269" s="168" t="s">
        <v>528</v>
      </c>
      <c r="G269" s="166">
        <v>35</v>
      </c>
      <c r="H269" s="159" t="s">
        <v>965</v>
      </c>
      <c r="I269" s="203">
        <v>6.3</v>
      </c>
      <c r="J269" s="194"/>
      <c r="K269" s="159"/>
      <c r="L269" s="159"/>
      <c r="M269" s="159"/>
      <c r="N269" s="159"/>
      <c r="O269" s="159"/>
      <c r="P269" s="159"/>
      <c r="Q269" s="159"/>
      <c r="R269" s="185">
        <v>0.74400001764297485</v>
      </c>
      <c r="S269" s="185">
        <v>0.28799998760223389</v>
      </c>
      <c r="T269" s="185">
        <v>0.79779696464538574</v>
      </c>
      <c r="U269" s="185">
        <v>12.663443429129465</v>
      </c>
      <c r="V269" s="185">
        <v>0.99599999189376831</v>
      </c>
      <c r="W269" s="185">
        <v>0.28799998760223389</v>
      </c>
      <c r="X269" s="185">
        <v>1.0368027687072754</v>
      </c>
      <c r="Y269" s="185">
        <v>16.457186502123637</v>
      </c>
      <c r="Z269" s="185">
        <v>1.0800000429153442</v>
      </c>
      <c r="AA269" s="185">
        <v>0.335999995470047</v>
      </c>
      <c r="AB269" s="185">
        <v>1.1310597658157349</v>
      </c>
      <c r="AC269" s="211">
        <v>17.953330145941841</v>
      </c>
      <c r="AD269" s="159">
        <v>6.3</v>
      </c>
      <c r="AE269" s="159">
        <v>6.3</v>
      </c>
      <c r="AF269" s="159">
        <v>6.3</v>
      </c>
      <c r="AG269" s="159">
        <v>1.6</v>
      </c>
      <c r="AH269" s="159">
        <v>6.3</v>
      </c>
      <c r="AJ269" s="186">
        <v>19</v>
      </c>
      <c r="AK269" s="186">
        <v>1.0800000429153442</v>
      </c>
      <c r="AL269" s="186">
        <v>0.335999995470047</v>
      </c>
      <c r="AM269" s="186">
        <v>1.1310597658157349</v>
      </c>
      <c r="AN269" s="186">
        <v>17.953330145941841</v>
      </c>
    </row>
    <row r="270" spans="4:40" x14ac:dyDescent="0.25">
      <c r="D270" s="164"/>
      <c r="E270" s="163" t="s">
        <v>627</v>
      </c>
      <c r="F270" s="168" t="s">
        <v>629</v>
      </c>
      <c r="G270" s="166">
        <v>35</v>
      </c>
      <c r="H270" s="159" t="s">
        <v>964</v>
      </c>
      <c r="I270" s="203">
        <v>1.6</v>
      </c>
      <c r="J270" s="194"/>
      <c r="K270" s="159"/>
      <c r="L270" s="159"/>
      <c r="M270" s="159"/>
      <c r="N270" s="159"/>
      <c r="O270" s="159"/>
      <c r="P270" s="159"/>
      <c r="Q270" s="159"/>
      <c r="R270" s="185">
        <v>0.11999999731779099</v>
      </c>
      <c r="S270" s="185">
        <v>1.9999999552965164E-2</v>
      </c>
      <c r="T270" s="185">
        <v>0.12165524810552597</v>
      </c>
      <c r="U270" s="185">
        <v>7.6034528017044067</v>
      </c>
      <c r="V270" s="185">
        <v>0.10000000149011612</v>
      </c>
      <c r="W270" s="185">
        <v>1.9999999552965164E-2</v>
      </c>
      <c r="X270" s="185">
        <v>0.10198038816452026</v>
      </c>
      <c r="Y270" s="185">
        <v>6.3737744092941284</v>
      </c>
      <c r="Z270" s="185">
        <v>0.11999999731779099</v>
      </c>
      <c r="AA270" s="185">
        <v>0</v>
      </c>
      <c r="AB270" s="185">
        <v>0.11999999731779099</v>
      </c>
      <c r="AC270" s="211">
        <v>7.5</v>
      </c>
      <c r="AD270" s="159">
        <v>1.6</v>
      </c>
      <c r="AE270" s="159">
        <v>1.6</v>
      </c>
      <c r="AF270" s="159">
        <v>1.6</v>
      </c>
      <c r="AG270" s="159">
        <v>1.6</v>
      </c>
      <c r="AH270" s="159">
        <v>1.6</v>
      </c>
      <c r="AJ270" s="186">
        <v>3</v>
      </c>
      <c r="AK270" s="186">
        <v>0.11999999731779099</v>
      </c>
      <c r="AL270" s="186">
        <v>1.9999999552965164E-2</v>
      </c>
      <c r="AM270" s="186">
        <v>0.12165524810552597</v>
      </c>
      <c r="AN270" s="186">
        <v>7.6034528017044067</v>
      </c>
    </row>
    <row r="271" spans="4:40" x14ac:dyDescent="0.25">
      <c r="D271" s="164"/>
      <c r="E271" s="163" t="s">
        <v>627</v>
      </c>
      <c r="F271" s="168" t="s">
        <v>629</v>
      </c>
      <c r="G271" s="166">
        <v>35</v>
      </c>
      <c r="H271" s="159" t="s">
        <v>965</v>
      </c>
      <c r="I271" s="203">
        <v>1.6</v>
      </c>
      <c r="J271" s="194"/>
      <c r="K271" s="159"/>
      <c r="L271" s="159"/>
      <c r="M271" s="159"/>
      <c r="N271" s="159"/>
      <c r="O271" s="159"/>
      <c r="P271" s="159"/>
      <c r="Q271" s="159"/>
      <c r="R271" s="185">
        <v>0.11999999731779099</v>
      </c>
      <c r="S271" s="185">
        <v>1.9999999552965164E-2</v>
      </c>
      <c r="T271" s="185">
        <v>0.12165524810552597</v>
      </c>
      <c r="U271" s="185">
        <v>7.6034528017044067</v>
      </c>
      <c r="V271" s="185">
        <v>0.18000000715255737</v>
      </c>
      <c r="W271" s="185">
        <v>3.9999999105930328E-2</v>
      </c>
      <c r="X271" s="185">
        <v>0.18439090251922607</v>
      </c>
      <c r="Y271" s="185">
        <v>11.524431705474854</v>
      </c>
      <c r="Z271" s="185">
        <v>0.14000000059604645</v>
      </c>
      <c r="AA271" s="185">
        <v>3.9999999105930328E-2</v>
      </c>
      <c r="AB271" s="185">
        <v>0.14560219645500183</v>
      </c>
      <c r="AC271" s="211">
        <v>9.1001373529434204</v>
      </c>
      <c r="AD271" s="159">
        <v>1.6</v>
      </c>
      <c r="AE271" s="159">
        <v>1.6</v>
      </c>
      <c r="AF271" s="159">
        <v>1.6</v>
      </c>
      <c r="AG271" s="159">
        <v>1.6</v>
      </c>
      <c r="AH271" s="159">
        <v>1.6</v>
      </c>
      <c r="AJ271" s="186">
        <v>9</v>
      </c>
      <c r="AK271" s="186">
        <v>0.18000000715255737</v>
      </c>
      <c r="AL271" s="186">
        <v>3.9999999105930328E-2</v>
      </c>
      <c r="AM271" s="186">
        <v>0.18439090251922607</v>
      </c>
      <c r="AN271" s="186">
        <v>11.524431705474854</v>
      </c>
    </row>
    <row r="272" spans="4:40" x14ac:dyDescent="0.25">
      <c r="D272" s="164"/>
      <c r="E272" s="163" t="s">
        <v>627</v>
      </c>
      <c r="F272" s="168" t="s">
        <v>606</v>
      </c>
      <c r="G272" s="166">
        <v>110</v>
      </c>
      <c r="H272" s="159" t="s">
        <v>964</v>
      </c>
      <c r="I272" s="203">
        <v>6.3</v>
      </c>
      <c r="J272" s="194"/>
      <c r="K272" s="159"/>
      <c r="L272" s="159"/>
      <c r="M272" s="159"/>
      <c r="N272" s="159"/>
      <c r="O272" s="159"/>
      <c r="P272" s="159"/>
      <c r="Q272" s="159"/>
      <c r="R272" s="185">
        <v>4.8000000417232513E-2</v>
      </c>
      <c r="S272" s="185">
        <v>1.2000000104308128E-2</v>
      </c>
      <c r="T272" s="185">
        <v>4.9477268010377884E-2</v>
      </c>
      <c r="U272" s="185">
        <v>0.7853534486558702</v>
      </c>
      <c r="V272" s="185">
        <v>5.9999998658895493E-2</v>
      </c>
      <c r="W272" s="185">
        <v>1.2000000104308128E-2</v>
      </c>
      <c r="X272" s="185">
        <v>6.1188232153654099E-2</v>
      </c>
      <c r="Y272" s="185">
        <v>0.9712417541988313</v>
      </c>
      <c r="Z272" s="185">
        <v>5.9999998658895493E-2</v>
      </c>
      <c r="AA272" s="185">
        <v>1.2000000104308128E-2</v>
      </c>
      <c r="AB272" s="185">
        <v>6.1188232153654099E-2</v>
      </c>
      <c r="AC272" s="211">
        <v>0.9712417541988313</v>
      </c>
      <c r="AD272" s="159">
        <v>6.3</v>
      </c>
      <c r="AE272" s="159">
        <v>6.3</v>
      </c>
      <c r="AF272" s="159">
        <v>6.3</v>
      </c>
      <c r="AG272" s="159">
        <v>6.3</v>
      </c>
      <c r="AH272" s="159">
        <v>6.3</v>
      </c>
      <c r="AJ272" s="186">
        <v>9</v>
      </c>
      <c r="AK272" s="186">
        <v>5.9999998658895493E-2</v>
      </c>
      <c r="AL272" s="186">
        <v>1.2000000104308128E-2</v>
      </c>
      <c r="AM272" s="186">
        <v>6.1188232153654099E-2</v>
      </c>
      <c r="AN272" s="186">
        <v>0.9712417541988313</v>
      </c>
    </row>
    <row r="273" spans="4:40" x14ac:dyDescent="0.25">
      <c r="D273" s="164"/>
      <c r="E273" s="163" t="s">
        <v>627</v>
      </c>
      <c r="F273" s="168" t="s">
        <v>606</v>
      </c>
      <c r="G273" s="166">
        <v>110</v>
      </c>
      <c r="H273" s="159" t="s">
        <v>965</v>
      </c>
      <c r="I273" s="203">
        <v>6.3</v>
      </c>
      <c r="J273" s="194"/>
      <c r="K273" s="159"/>
      <c r="L273" s="159"/>
      <c r="M273" s="159"/>
      <c r="N273" s="159"/>
      <c r="O273" s="159"/>
      <c r="P273" s="159"/>
      <c r="Q273" s="159"/>
      <c r="R273" s="185">
        <v>2.0000000949949026E-3</v>
      </c>
      <c r="S273" s="185">
        <v>4.0000001899898052E-3</v>
      </c>
      <c r="T273" s="185">
        <v>4.4721360318362713E-3</v>
      </c>
      <c r="U273" s="185">
        <v>7.0986284150017634E-2</v>
      </c>
      <c r="V273" s="185">
        <v>2.0000000949949026E-3</v>
      </c>
      <c r="W273" s="185">
        <v>4.0000001899898052E-3</v>
      </c>
      <c r="X273" s="185">
        <v>4.4721360318362713E-3</v>
      </c>
      <c r="Y273" s="185">
        <v>7.0986284150017634E-2</v>
      </c>
      <c r="Z273" s="185">
        <v>4.0000001899898052E-3</v>
      </c>
      <c r="AA273" s="185">
        <v>2.0000000949949026E-3</v>
      </c>
      <c r="AB273" s="185">
        <v>4.4721360318362713E-3</v>
      </c>
      <c r="AC273" s="211">
        <v>7.0986284150017634E-2</v>
      </c>
      <c r="AD273" s="159">
        <v>6.3</v>
      </c>
      <c r="AE273" s="159">
        <v>6.3</v>
      </c>
      <c r="AF273" s="159">
        <v>6.3</v>
      </c>
      <c r="AG273" s="159">
        <v>6.3</v>
      </c>
      <c r="AH273" s="159">
        <v>6.3</v>
      </c>
      <c r="AJ273" s="186">
        <v>3</v>
      </c>
      <c r="AK273" s="186">
        <v>2.0000000949949026E-3</v>
      </c>
      <c r="AL273" s="186">
        <v>4.0000001899898052E-3</v>
      </c>
      <c r="AM273" s="186">
        <v>4.4721360318362713E-3</v>
      </c>
      <c r="AN273" s="186">
        <v>7.0986284150017634E-2</v>
      </c>
    </row>
    <row r="274" spans="4:40" x14ac:dyDescent="0.25">
      <c r="D274" s="164"/>
      <c r="E274" s="163" t="s">
        <v>627</v>
      </c>
      <c r="F274" s="168" t="s">
        <v>607</v>
      </c>
      <c r="G274" s="166">
        <v>110</v>
      </c>
      <c r="H274" s="159" t="s">
        <v>964</v>
      </c>
      <c r="I274" s="203">
        <v>10</v>
      </c>
      <c r="J274" s="194"/>
      <c r="K274" s="159"/>
      <c r="L274" s="159"/>
      <c r="M274" s="159"/>
      <c r="N274" s="159"/>
      <c r="O274" s="159"/>
      <c r="P274" s="159"/>
      <c r="Q274" s="159"/>
      <c r="R274" s="185">
        <v>6</v>
      </c>
      <c r="S274" s="185">
        <v>0.36000001430511475</v>
      </c>
      <c r="T274" s="185">
        <v>6.0107903480529785</v>
      </c>
      <c r="U274" s="185">
        <v>60.107904052734376</v>
      </c>
      <c r="V274" s="185">
        <v>5.880000114440918</v>
      </c>
      <c r="W274" s="185">
        <v>0.36000001430511475</v>
      </c>
      <c r="X274" s="185">
        <v>5.8910102844238281</v>
      </c>
      <c r="Y274" s="185">
        <v>58.910101318359374</v>
      </c>
      <c r="Z274" s="185">
        <v>5.5199999809265137</v>
      </c>
      <c r="AA274" s="185">
        <v>0.36000001430511475</v>
      </c>
      <c r="AB274" s="185">
        <v>5.5317268371582031</v>
      </c>
      <c r="AC274" s="211">
        <v>55.317266845703124</v>
      </c>
      <c r="AD274" s="159">
        <v>10</v>
      </c>
      <c r="AE274" s="159">
        <v>10</v>
      </c>
      <c r="AF274" s="159">
        <v>10</v>
      </c>
      <c r="AG274" s="159">
        <v>10</v>
      </c>
      <c r="AH274" s="159">
        <v>10</v>
      </c>
      <c r="AJ274" s="186">
        <v>3</v>
      </c>
      <c r="AK274" s="186">
        <v>6</v>
      </c>
      <c r="AL274" s="186">
        <v>0.36000001430511475</v>
      </c>
      <c r="AM274" s="186">
        <v>6.0107903480529785</v>
      </c>
      <c r="AN274" s="186">
        <v>60.107904052734376</v>
      </c>
    </row>
    <row r="275" spans="4:40" x14ac:dyDescent="0.25">
      <c r="D275" s="164"/>
      <c r="E275" s="163" t="s">
        <v>627</v>
      </c>
      <c r="F275" s="168" t="s">
        <v>607</v>
      </c>
      <c r="G275" s="166">
        <v>110</v>
      </c>
      <c r="H275" s="159" t="s">
        <v>965</v>
      </c>
      <c r="I275" s="203">
        <v>10</v>
      </c>
      <c r="J275" s="194"/>
      <c r="K275" s="159"/>
      <c r="L275" s="159"/>
      <c r="M275" s="159"/>
      <c r="N275" s="159"/>
      <c r="O275" s="159"/>
      <c r="P275" s="159"/>
      <c r="Q275" s="159"/>
      <c r="R275" s="185">
        <v>1.2599999904632568</v>
      </c>
      <c r="S275" s="185">
        <v>0.36000001430511475</v>
      </c>
      <c r="T275" s="185">
        <v>1.3104197978973389</v>
      </c>
      <c r="U275" s="185">
        <v>13.104197692871093</v>
      </c>
      <c r="V275" s="185">
        <v>1.2599999904632568</v>
      </c>
      <c r="W275" s="185">
        <v>0.36000001430511475</v>
      </c>
      <c r="X275" s="185">
        <v>1.3104197978973389</v>
      </c>
      <c r="Y275" s="185">
        <v>13.104197692871093</v>
      </c>
      <c r="Z275" s="185">
        <v>1.440000057220459</v>
      </c>
      <c r="AA275" s="185">
        <v>0.36000001430511475</v>
      </c>
      <c r="AB275" s="185">
        <v>1.4843181371688843</v>
      </c>
      <c r="AC275" s="211">
        <v>14.843180847167968</v>
      </c>
      <c r="AD275" s="159">
        <v>10</v>
      </c>
      <c r="AE275" s="159">
        <v>10</v>
      </c>
      <c r="AF275" s="159">
        <v>10</v>
      </c>
      <c r="AG275" s="159">
        <v>10</v>
      </c>
      <c r="AH275" s="159">
        <v>10</v>
      </c>
      <c r="AJ275" s="186">
        <v>19</v>
      </c>
      <c r="AK275" s="186">
        <v>1.440000057220459</v>
      </c>
      <c r="AL275" s="186">
        <v>0.36000001430511475</v>
      </c>
      <c r="AM275" s="186">
        <v>1.4843181371688843</v>
      </c>
      <c r="AN275" s="186">
        <v>14.843180847167968</v>
      </c>
    </row>
    <row r="276" spans="4:40" x14ac:dyDescent="0.25">
      <c r="D276" s="164"/>
      <c r="E276" s="163" t="s">
        <v>627</v>
      </c>
      <c r="F276" s="168" t="s">
        <v>634</v>
      </c>
      <c r="G276" s="166">
        <v>35</v>
      </c>
      <c r="H276" s="159" t="s">
        <v>964</v>
      </c>
      <c r="I276" s="203">
        <v>4</v>
      </c>
      <c r="J276" s="194"/>
      <c r="K276" s="159"/>
      <c r="L276" s="159"/>
      <c r="M276" s="159"/>
      <c r="N276" s="159"/>
      <c r="O276" s="159"/>
      <c r="P276" s="159"/>
      <c r="Q276" s="159"/>
      <c r="R276" s="185">
        <v>2.0999999046325684</v>
      </c>
      <c r="S276" s="185">
        <v>0.2800000011920929</v>
      </c>
      <c r="T276" s="185">
        <v>2.1185843944549561</v>
      </c>
      <c r="U276" s="185">
        <v>52.964611053466797</v>
      </c>
      <c r="V276" s="185">
        <v>1.7999999523162842</v>
      </c>
      <c r="W276" s="185">
        <v>0.2800000011920929</v>
      </c>
      <c r="X276" s="185">
        <v>1.8216475248336792</v>
      </c>
      <c r="Y276" s="185">
        <v>45.541187286376953</v>
      </c>
      <c r="Z276" s="185">
        <v>2.559999942779541</v>
      </c>
      <c r="AA276" s="185">
        <v>0.40000000596046448</v>
      </c>
      <c r="AB276" s="185">
        <v>2.5910615921020508</v>
      </c>
      <c r="AC276" s="211">
        <v>64.776542663574219</v>
      </c>
      <c r="AD276" s="159">
        <v>4</v>
      </c>
      <c r="AE276" s="159">
        <v>4</v>
      </c>
      <c r="AF276" s="159">
        <v>4</v>
      </c>
      <c r="AG276" s="159">
        <v>4</v>
      </c>
      <c r="AH276" s="159">
        <v>4</v>
      </c>
      <c r="AJ276" s="186">
        <v>19</v>
      </c>
      <c r="AK276" s="186">
        <v>2.559999942779541</v>
      </c>
      <c r="AL276" s="186">
        <v>0.40000000596046448</v>
      </c>
      <c r="AM276" s="186">
        <v>2.5910615921020508</v>
      </c>
      <c r="AN276" s="186">
        <v>64.776542663574219</v>
      </c>
    </row>
    <row r="277" spans="4:40" x14ac:dyDescent="0.25">
      <c r="D277" s="164"/>
      <c r="E277" s="163" t="s">
        <v>627</v>
      </c>
      <c r="F277" s="168" t="s">
        <v>634</v>
      </c>
      <c r="G277" s="166">
        <v>35</v>
      </c>
      <c r="H277" s="159" t="s">
        <v>965</v>
      </c>
      <c r="I277" s="203">
        <v>6.3</v>
      </c>
      <c r="J277" s="194"/>
      <c r="K277" s="159"/>
      <c r="L277" s="159"/>
      <c r="M277" s="159"/>
      <c r="N277" s="159"/>
      <c r="O277" s="159"/>
      <c r="P277" s="159"/>
      <c r="Q277" s="159"/>
      <c r="R277" s="185">
        <v>1.6799999475479126</v>
      </c>
      <c r="S277" s="185">
        <v>0.27000001072883606</v>
      </c>
      <c r="T277" s="185">
        <v>1.7015581130981445</v>
      </c>
      <c r="U277" s="185">
        <v>27.008858332558283</v>
      </c>
      <c r="V277" s="185">
        <v>1.0420000553131104</v>
      </c>
      <c r="W277" s="185">
        <v>0.27000001072883606</v>
      </c>
      <c r="X277" s="185">
        <v>1.076412558555603</v>
      </c>
      <c r="Y277" s="185">
        <v>17.085914006308904</v>
      </c>
      <c r="Z277" s="185">
        <v>1.5720000267028809</v>
      </c>
      <c r="AA277" s="185">
        <v>0.27000001072883606</v>
      </c>
      <c r="AB277" s="185">
        <v>1.5950185060501099</v>
      </c>
      <c r="AC277" s="211">
        <v>25.317753383091517</v>
      </c>
      <c r="AD277" s="159">
        <v>6.3</v>
      </c>
      <c r="AE277" s="159">
        <v>6.3</v>
      </c>
      <c r="AF277" s="159">
        <v>6.3</v>
      </c>
      <c r="AG277" s="159">
        <v>4</v>
      </c>
      <c r="AH277" s="159">
        <v>4</v>
      </c>
      <c r="AJ277" s="186">
        <v>3</v>
      </c>
      <c r="AK277" s="186">
        <v>1.6799999475479126</v>
      </c>
      <c r="AL277" s="186">
        <v>0.27000001072883606</v>
      </c>
      <c r="AM277" s="186">
        <v>1.7015581130981445</v>
      </c>
      <c r="AN277" s="186">
        <v>27.008858332558283</v>
      </c>
    </row>
    <row r="278" spans="4:40" x14ac:dyDescent="0.25">
      <c r="D278" s="164"/>
      <c r="E278" s="163" t="s">
        <v>627</v>
      </c>
      <c r="F278" s="168" t="s">
        <v>604</v>
      </c>
      <c r="G278" s="166">
        <v>110</v>
      </c>
      <c r="H278" s="159" t="s">
        <v>964</v>
      </c>
      <c r="I278" s="203">
        <v>25</v>
      </c>
      <c r="J278" s="194"/>
      <c r="K278" s="159"/>
      <c r="L278" s="159"/>
      <c r="M278" s="159"/>
      <c r="N278" s="159"/>
      <c r="O278" s="159"/>
      <c r="P278" s="159"/>
      <c r="Q278" s="159"/>
      <c r="R278" s="185">
        <v>0.5559999942779541</v>
      </c>
      <c r="S278" s="185">
        <v>0.19999998807907104</v>
      </c>
      <c r="T278" s="185">
        <v>0.59087729454040527</v>
      </c>
      <c r="U278" s="185">
        <v>2.3635092163085938</v>
      </c>
      <c r="V278" s="185">
        <v>0.57999998331069946</v>
      </c>
      <c r="W278" s="185">
        <v>0.19999998807907104</v>
      </c>
      <c r="X278" s="185">
        <v>0.61351442337036133</v>
      </c>
      <c r="Y278" s="185">
        <v>2.4540576171874999</v>
      </c>
      <c r="Z278" s="185">
        <v>0.80199998617172241</v>
      </c>
      <c r="AA278" s="185">
        <v>0.24000000953674316</v>
      </c>
      <c r="AB278" s="185">
        <v>0.83714038133621216</v>
      </c>
      <c r="AC278" s="211">
        <v>3.3485614013671876</v>
      </c>
      <c r="AD278" s="159">
        <v>25</v>
      </c>
      <c r="AE278" s="159">
        <v>25</v>
      </c>
      <c r="AF278" s="159">
        <v>25</v>
      </c>
      <c r="AG278" s="159">
        <v>25</v>
      </c>
      <c r="AH278" s="159">
        <v>25</v>
      </c>
      <c r="AJ278" s="186">
        <v>19</v>
      </c>
      <c r="AK278" s="186">
        <v>0.80199998617172241</v>
      </c>
      <c r="AL278" s="186">
        <v>0.24000000953674316</v>
      </c>
      <c r="AM278" s="186">
        <v>0.83714038133621216</v>
      </c>
      <c r="AN278" s="186">
        <v>3.3485614013671876</v>
      </c>
    </row>
    <row r="279" spans="4:40" x14ac:dyDescent="0.25">
      <c r="D279" s="164"/>
      <c r="E279" s="163" t="s">
        <v>627</v>
      </c>
      <c r="F279" s="168" t="s">
        <v>604</v>
      </c>
      <c r="G279" s="166">
        <v>110</v>
      </c>
      <c r="H279" s="159" t="s">
        <v>965</v>
      </c>
      <c r="I279" s="203">
        <v>40</v>
      </c>
      <c r="J279" s="194"/>
      <c r="K279" s="159"/>
      <c r="L279" s="159"/>
      <c r="M279" s="159"/>
      <c r="N279" s="159"/>
      <c r="O279" s="159"/>
      <c r="P279" s="159"/>
      <c r="Q279" s="159"/>
      <c r="R279" s="185">
        <v>0</v>
      </c>
      <c r="S279" s="185">
        <v>0</v>
      </c>
      <c r="T279" s="185">
        <v>0</v>
      </c>
      <c r="U279" s="185">
        <v>0</v>
      </c>
      <c r="V279" s="185">
        <v>0</v>
      </c>
      <c r="W279" s="185">
        <v>0</v>
      </c>
      <c r="X279" s="185">
        <v>0</v>
      </c>
      <c r="Y279" s="185">
        <v>0</v>
      </c>
      <c r="Z279" s="185">
        <v>0</v>
      </c>
      <c r="AA279" s="185">
        <v>0</v>
      </c>
      <c r="AB279" s="185">
        <v>0</v>
      </c>
      <c r="AC279" s="211">
        <v>0</v>
      </c>
      <c r="AD279" s="159">
        <v>40</v>
      </c>
      <c r="AE279" s="159">
        <v>40</v>
      </c>
      <c r="AF279" s="159">
        <v>40</v>
      </c>
      <c r="AG279" s="159">
        <v>40</v>
      </c>
      <c r="AH279" s="159">
        <v>40</v>
      </c>
      <c r="AJ279" s="186">
        <v>3</v>
      </c>
      <c r="AK279" s="186">
        <v>0</v>
      </c>
      <c r="AL279" s="186">
        <v>0</v>
      </c>
      <c r="AM279" s="186">
        <v>0</v>
      </c>
      <c r="AN279" s="186">
        <v>0</v>
      </c>
    </row>
    <row r="280" spans="4:40" x14ac:dyDescent="0.25">
      <c r="D280" s="164"/>
      <c r="E280" s="163" t="s">
        <v>627</v>
      </c>
      <c r="F280" s="168" t="s">
        <v>631</v>
      </c>
      <c r="G280" s="166">
        <v>35</v>
      </c>
      <c r="H280" s="159" t="s">
        <v>964</v>
      </c>
      <c r="I280" s="203">
        <v>4</v>
      </c>
      <c r="J280" s="194"/>
      <c r="K280" s="159"/>
      <c r="L280" s="159"/>
      <c r="M280" s="159"/>
      <c r="N280" s="159"/>
      <c r="O280" s="159"/>
      <c r="P280" s="159"/>
      <c r="Q280" s="159"/>
      <c r="R280" s="185">
        <v>0.81199997663497925</v>
      </c>
      <c r="S280" s="185">
        <v>0.30500000715255737</v>
      </c>
      <c r="T280" s="185">
        <v>0.86739206314086914</v>
      </c>
      <c r="U280" s="185">
        <v>21.68480110168457</v>
      </c>
      <c r="V280" s="185">
        <v>1.6799999475479126</v>
      </c>
      <c r="W280" s="185">
        <v>0.40999999642372131</v>
      </c>
      <c r="X280" s="185">
        <v>1.7293062210083008</v>
      </c>
      <c r="Y280" s="185">
        <v>43.232654571533203</v>
      </c>
      <c r="Z280" s="185">
        <v>1.2790000438690186</v>
      </c>
      <c r="AA280" s="185">
        <v>0.28999999165534973</v>
      </c>
      <c r="AB280" s="185">
        <v>1.3114652633666992</v>
      </c>
      <c r="AC280" s="211">
        <v>32.786632537841797</v>
      </c>
      <c r="AD280" s="159">
        <v>4</v>
      </c>
      <c r="AE280" s="159">
        <v>4</v>
      </c>
      <c r="AF280" s="159">
        <v>4</v>
      </c>
      <c r="AG280" s="159">
        <v>4</v>
      </c>
      <c r="AH280" s="159">
        <v>4</v>
      </c>
      <c r="AJ280" s="186">
        <v>9</v>
      </c>
      <c r="AK280" s="186">
        <v>1.6799999475479126</v>
      </c>
      <c r="AL280" s="186">
        <v>0.40999999642372131</v>
      </c>
      <c r="AM280" s="186">
        <v>1.7293062210083008</v>
      </c>
      <c r="AN280" s="186">
        <v>43.232654571533203</v>
      </c>
    </row>
    <row r="281" spans="4:40" x14ac:dyDescent="0.25">
      <c r="D281" s="164"/>
      <c r="E281" s="163" t="s">
        <v>627</v>
      </c>
      <c r="F281" s="168" t="s">
        <v>631</v>
      </c>
      <c r="G281" s="166">
        <v>35</v>
      </c>
      <c r="H281" s="159" t="s">
        <v>965</v>
      </c>
      <c r="I281" s="203">
        <v>4</v>
      </c>
      <c r="J281" s="194"/>
      <c r="K281" s="159"/>
      <c r="L281" s="159"/>
      <c r="M281" s="159"/>
      <c r="N281" s="159"/>
      <c r="O281" s="159"/>
      <c r="P281" s="159"/>
      <c r="Q281" s="159"/>
      <c r="R281" s="185">
        <v>0.46000000834465027</v>
      </c>
      <c r="S281" s="185">
        <v>0.10999999940395355</v>
      </c>
      <c r="T281" s="185">
        <v>0.47296935319900513</v>
      </c>
      <c r="U281" s="185">
        <v>11.824234008789063</v>
      </c>
      <c r="V281" s="185">
        <v>1.0900000333786011</v>
      </c>
      <c r="W281" s="185">
        <v>0.33000001311302185</v>
      </c>
      <c r="X281" s="185">
        <v>1.1388591527938843</v>
      </c>
      <c r="Y281" s="185">
        <v>28.471479415893555</v>
      </c>
      <c r="Z281" s="185">
        <v>0.76999998092651367</v>
      </c>
      <c r="AA281" s="185">
        <v>0.20000000298023224</v>
      </c>
      <c r="AB281" s="185">
        <v>0.79555010795593262</v>
      </c>
      <c r="AC281" s="211">
        <v>19.888751983642578</v>
      </c>
      <c r="AD281" s="159">
        <v>4</v>
      </c>
      <c r="AE281" s="159">
        <v>4</v>
      </c>
      <c r="AF281" s="159">
        <v>4</v>
      </c>
      <c r="AG281" s="159">
        <v>4</v>
      </c>
      <c r="AH281" s="159">
        <v>4</v>
      </c>
      <c r="AJ281" s="186">
        <v>9</v>
      </c>
      <c r="AK281" s="186">
        <v>1.0900000333786011</v>
      </c>
      <c r="AL281" s="186">
        <v>0.33000001311302185</v>
      </c>
      <c r="AM281" s="186">
        <v>1.1388591527938843</v>
      </c>
      <c r="AN281" s="186">
        <v>28.471479415893555</v>
      </c>
    </row>
    <row r="282" spans="4:40" x14ac:dyDescent="0.25">
      <c r="D282" s="164"/>
      <c r="E282" s="163" t="s">
        <v>627</v>
      </c>
      <c r="F282" s="168" t="s">
        <v>609</v>
      </c>
      <c r="G282" s="166">
        <v>110</v>
      </c>
      <c r="H282" s="159" t="s">
        <v>964</v>
      </c>
      <c r="I282" s="203">
        <v>6.3</v>
      </c>
      <c r="J282" s="194"/>
      <c r="K282" s="159"/>
      <c r="L282" s="159"/>
      <c r="M282" s="159"/>
      <c r="N282" s="159"/>
      <c r="O282" s="159"/>
      <c r="P282" s="159"/>
      <c r="Q282" s="159"/>
      <c r="R282" s="185">
        <v>0.89999997615814209</v>
      </c>
      <c r="S282" s="185">
        <v>0.37200000882148743</v>
      </c>
      <c r="T282" s="185">
        <v>0.9738500714302063</v>
      </c>
      <c r="U282" s="185">
        <v>15.457938058035715</v>
      </c>
      <c r="V282" s="185">
        <v>0.79799997806549072</v>
      </c>
      <c r="W282" s="185">
        <v>0.29499998688697815</v>
      </c>
      <c r="X282" s="185">
        <v>0.85078138113021851</v>
      </c>
      <c r="Y282" s="185">
        <v>13.504466707744296</v>
      </c>
      <c r="Z282" s="185">
        <v>0.95399999618530273</v>
      </c>
      <c r="AA282" s="185">
        <v>0.37200000882148743</v>
      </c>
      <c r="AB282" s="185">
        <v>1.0239628553390503</v>
      </c>
      <c r="AC282" s="211">
        <v>16.25337873186384</v>
      </c>
      <c r="AD282" s="159">
        <v>6.3</v>
      </c>
      <c r="AE282" s="159">
        <v>6.3</v>
      </c>
      <c r="AF282" s="159">
        <v>6.3</v>
      </c>
      <c r="AG282" s="159">
        <v>6.3</v>
      </c>
      <c r="AH282" s="159">
        <v>6.3</v>
      </c>
      <c r="AJ282" s="186">
        <v>19</v>
      </c>
      <c r="AK282" s="186">
        <v>0.95399999618530273</v>
      </c>
      <c r="AL282" s="186">
        <v>0.37200000882148743</v>
      </c>
      <c r="AM282" s="186">
        <v>1.0239628553390503</v>
      </c>
      <c r="AN282" s="186">
        <v>16.25337873186384</v>
      </c>
    </row>
    <row r="283" spans="4:40" x14ac:dyDescent="0.25">
      <c r="D283" s="164"/>
      <c r="E283" s="163" t="s">
        <v>627</v>
      </c>
      <c r="F283" s="168" t="s">
        <v>609</v>
      </c>
      <c r="G283" s="166">
        <v>110</v>
      </c>
      <c r="H283" s="159" t="s">
        <v>965</v>
      </c>
      <c r="I283" s="203">
        <v>15</v>
      </c>
      <c r="J283" s="194"/>
      <c r="K283" s="159"/>
      <c r="L283" s="159"/>
      <c r="M283" s="159"/>
      <c r="N283" s="159"/>
      <c r="O283" s="159"/>
      <c r="P283" s="159"/>
      <c r="Q283" s="159"/>
      <c r="R283" s="185">
        <f>0</f>
        <v>0</v>
      </c>
      <c r="S283" s="185">
        <f>0</f>
        <v>0</v>
      </c>
      <c r="T283" s="185">
        <f>0</f>
        <v>0</v>
      </c>
      <c r="U283" s="185">
        <f>(0)*100/15</f>
        <v>0</v>
      </c>
      <c r="V283" s="185">
        <f>0</f>
        <v>0</v>
      </c>
      <c r="W283" s="185">
        <f>0</f>
        <v>0</v>
      </c>
      <c r="X283" s="185">
        <f>0</f>
        <v>0</v>
      </c>
      <c r="Y283" s="185">
        <f>(0)*100/15</f>
        <v>0</v>
      </c>
      <c r="Z283" s="185">
        <f>0</f>
        <v>0</v>
      </c>
      <c r="AA283" s="185">
        <f>0</f>
        <v>0</v>
      </c>
      <c r="AB283" s="185">
        <f>0</f>
        <v>0</v>
      </c>
      <c r="AC283" s="211">
        <f>(0)*100/15</f>
        <v>0</v>
      </c>
      <c r="AD283" s="159">
        <v>15</v>
      </c>
      <c r="AE283" s="159">
        <v>15</v>
      </c>
      <c r="AF283" s="159">
        <v>15</v>
      </c>
      <c r="AG283" s="159">
        <v>15</v>
      </c>
      <c r="AH283" s="159">
        <v>15</v>
      </c>
      <c r="AJ283" s="186"/>
      <c r="AK283" s="186"/>
      <c r="AL283" s="186"/>
      <c r="AM283" s="186"/>
      <c r="AN283" s="186"/>
    </row>
    <row r="284" spans="4:40" x14ac:dyDescent="0.25">
      <c r="D284" s="164"/>
      <c r="E284" s="163" t="s">
        <v>627</v>
      </c>
      <c r="F284" s="168" t="s">
        <v>636</v>
      </c>
      <c r="G284" s="166">
        <v>35</v>
      </c>
      <c r="H284" s="159" t="s">
        <v>964</v>
      </c>
      <c r="I284" s="203">
        <v>4</v>
      </c>
      <c r="J284" s="194"/>
      <c r="K284" s="159"/>
      <c r="L284" s="159"/>
      <c r="M284" s="159"/>
      <c r="N284" s="159"/>
      <c r="O284" s="159"/>
      <c r="P284" s="159"/>
      <c r="Q284" s="159"/>
      <c r="R284" s="185">
        <v>0.48800000548362732</v>
      </c>
      <c r="S284" s="185">
        <v>0.2199999988079071</v>
      </c>
      <c r="T284" s="185">
        <v>0.53529804944992065</v>
      </c>
      <c r="U284" s="185">
        <v>13.382451057434082</v>
      </c>
      <c r="V284" s="185">
        <v>0.48399999737739563</v>
      </c>
      <c r="W284" s="185">
        <v>0.23999999463558197</v>
      </c>
      <c r="X284" s="185">
        <v>0.54023700952529907</v>
      </c>
      <c r="Y284" s="185">
        <v>13.505925178527832</v>
      </c>
      <c r="Z284" s="185">
        <v>0.55800002813339233</v>
      </c>
      <c r="AA284" s="185">
        <v>0.2800000011920929</v>
      </c>
      <c r="AB284" s="185">
        <v>0.62431085109710693</v>
      </c>
      <c r="AC284" s="211">
        <v>15.607770919799805</v>
      </c>
      <c r="AD284" s="159">
        <v>4</v>
      </c>
      <c r="AE284" s="159">
        <v>4</v>
      </c>
      <c r="AF284" s="159">
        <v>4</v>
      </c>
      <c r="AG284" s="159">
        <v>4</v>
      </c>
      <c r="AH284" s="159">
        <v>4</v>
      </c>
      <c r="AJ284" s="186">
        <v>19</v>
      </c>
      <c r="AK284" s="186">
        <v>0.55800002813339233</v>
      </c>
      <c r="AL284" s="186">
        <v>0.2800000011920929</v>
      </c>
      <c r="AM284" s="186">
        <v>0.62431085109710693</v>
      </c>
      <c r="AN284" s="186">
        <v>15.607770919799805</v>
      </c>
    </row>
    <row r="285" spans="4:40" x14ac:dyDescent="0.25">
      <c r="D285" s="164"/>
      <c r="E285" s="163" t="s">
        <v>627</v>
      </c>
      <c r="F285" s="168" t="s">
        <v>636</v>
      </c>
      <c r="G285" s="166">
        <v>35</v>
      </c>
      <c r="H285" s="159" t="s">
        <v>965</v>
      </c>
      <c r="I285" s="203">
        <v>4</v>
      </c>
      <c r="J285" s="194"/>
      <c r="K285" s="159"/>
      <c r="L285" s="159"/>
      <c r="M285" s="159"/>
      <c r="N285" s="159"/>
      <c r="O285" s="159"/>
      <c r="P285" s="159"/>
      <c r="Q285" s="159"/>
      <c r="R285" s="185">
        <v>0.18000000715255737</v>
      </c>
      <c r="S285" s="185">
        <v>9.0000003576278687E-2</v>
      </c>
      <c r="T285" s="185">
        <v>0.20124612748622894</v>
      </c>
      <c r="U285" s="185">
        <v>5.0311532020568848</v>
      </c>
      <c r="V285" s="185">
        <v>0.23999999463558197</v>
      </c>
      <c r="W285" s="185">
        <v>0.10000000149011612</v>
      </c>
      <c r="X285" s="185">
        <v>0.25999999046325684</v>
      </c>
      <c r="Y285" s="185">
        <v>6.5</v>
      </c>
      <c r="Z285" s="185">
        <v>0.25</v>
      </c>
      <c r="AA285" s="185">
        <v>0.10999999940395355</v>
      </c>
      <c r="AB285" s="185">
        <v>0.27312999963760376</v>
      </c>
      <c r="AC285" s="211">
        <v>6.8282499313354492</v>
      </c>
      <c r="AD285" s="159">
        <v>4</v>
      </c>
      <c r="AE285" s="159">
        <v>4</v>
      </c>
      <c r="AF285" s="159">
        <v>4</v>
      </c>
      <c r="AG285" s="159">
        <v>4</v>
      </c>
      <c r="AH285" s="159">
        <v>4</v>
      </c>
      <c r="AJ285" s="186">
        <v>19</v>
      </c>
      <c r="AK285" s="186">
        <v>0.25</v>
      </c>
      <c r="AL285" s="186">
        <v>0.10999999940395355</v>
      </c>
      <c r="AM285" s="186">
        <v>0.27312999963760376</v>
      </c>
      <c r="AN285" s="186">
        <v>6.8282499313354492</v>
      </c>
    </row>
    <row r="286" spans="4:40" x14ac:dyDescent="0.25">
      <c r="D286" s="164"/>
      <c r="E286" s="163" t="s">
        <v>627</v>
      </c>
      <c r="F286" s="168" t="s">
        <v>635</v>
      </c>
      <c r="G286" s="166">
        <v>35</v>
      </c>
      <c r="H286" s="159" t="s">
        <v>964</v>
      </c>
      <c r="I286" s="203">
        <v>10</v>
      </c>
      <c r="J286" s="194"/>
      <c r="K286" s="159"/>
      <c r="L286" s="159"/>
      <c r="M286" s="159"/>
      <c r="N286" s="159"/>
      <c r="O286" s="159"/>
      <c r="P286" s="159"/>
      <c r="Q286" s="159"/>
      <c r="R286" s="185">
        <v>3.2820000648498535</v>
      </c>
      <c r="S286" s="185">
        <v>0.40000000596046448</v>
      </c>
      <c r="T286" s="185">
        <v>3.3062856197357178</v>
      </c>
      <c r="U286" s="185">
        <v>33.062857055664061</v>
      </c>
      <c r="V286" s="185">
        <v>3.9219999313354492</v>
      </c>
      <c r="W286" s="185">
        <v>0.47999998927116394</v>
      </c>
      <c r="X286" s="185">
        <v>3.951263427734375</v>
      </c>
      <c r="Y286" s="185">
        <v>39.51263427734375</v>
      </c>
      <c r="Z286" s="185">
        <v>4.0819997787475586</v>
      </c>
      <c r="AA286" s="185">
        <v>0.60000002384185791</v>
      </c>
      <c r="AB286" s="185">
        <v>4.1258602142333984</v>
      </c>
      <c r="AC286" s="211">
        <v>41.258602905273435</v>
      </c>
      <c r="AD286" s="159">
        <v>10</v>
      </c>
      <c r="AE286" s="159">
        <v>10</v>
      </c>
      <c r="AF286" s="159">
        <v>10</v>
      </c>
      <c r="AG286" s="159">
        <v>10</v>
      </c>
      <c r="AH286" s="159">
        <v>10</v>
      </c>
      <c r="AJ286" s="186">
        <v>19</v>
      </c>
      <c r="AK286" s="186">
        <v>4.0819997787475586</v>
      </c>
      <c r="AL286" s="186">
        <v>0.60000002384185791</v>
      </c>
      <c r="AM286" s="186">
        <v>4.1258602142333984</v>
      </c>
      <c r="AN286" s="186">
        <v>41.258602905273435</v>
      </c>
    </row>
    <row r="287" spans="4:40" x14ac:dyDescent="0.25">
      <c r="D287" s="164"/>
      <c r="E287" s="163" t="s">
        <v>627</v>
      </c>
      <c r="F287" s="168" t="s">
        <v>630</v>
      </c>
      <c r="G287" s="166">
        <v>35</v>
      </c>
      <c r="H287" s="159" t="s">
        <v>964</v>
      </c>
      <c r="I287" s="203">
        <v>1.6</v>
      </c>
      <c r="J287" s="194"/>
      <c r="K287" s="159"/>
      <c r="L287" s="159"/>
      <c r="M287" s="159"/>
      <c r="N287" s="159"/>
      <c r="O287" s="159"/>
      <c r="P287" s="159"/>
      <c r="Q287" s="159"/>
      <c r="R287" s="185">
        <v>9.0000003576278687E-2</v>
      </c>
      <c r="S287" s="185">
        <v>9.0000003576278687E-2</v>
      </c>
      <c r="T287" s="185">
        <v>0.12727922201156616</v>
      </c>
      <c r="U287" s="185">
        <v>7.9549515247344971</v>
      </c>
      <c r="V287" s="185">
        <v>0.44999998807907104</v>
      </c>
      <c r="W287" s="185">
        <v>0.15000000596046448</v>
      </c>
      <c r="X287" s="185">
        <v>0.47434163093566895</v>
      </c>
      <c r="Y287" s="185">
        <v>29.646351337432861</v>
      </c>
      <c r="Z287" s="185">
        <v>0.50999999046325684</v>
      </c>
      <c r="AA287" s="185">
        <v>0.18000000715255737</v>
      </c>
      <c r="AB287" s="185">
        <v>0.54083269834518433</v>
      </c>
      <c r="AC287" s="211">
        <v>33.80204439163208</v>
      </c>
      <c r="AD287" s="159">
        <v>1.6</v>
      </c>
      <c r="AE287" s="159">
        <v>1.6</v>
      </c>
      <c r="AF287" s="159">
        <v>1.6</v>
      </c>
      <c r="AG287" s="159">
        <v>1.6</v>
      </c>
      <c r="AH287" s="159">
        <v>1.6</v>
      </c>
      <c r="AJ287" s="186">
        <v>19</v>
      </c>
      <c r="AK287" s="186">
        <v>0.50999999046325684</v>
      </c>
      <c r="AL287" s="186">
        <v>0.18000000715255737</v>
      </c>
      <c r="AM287" s="186">
        <v>0.54083269834518433</v>
      </c>
      <c r="AN287" s="186">
        <v>33.80204439163208</v>
      </c>
    </row>
    <row r="288" spans="4:40" x14ac:dyDescent="0.25">
      <c r="D288" s="164"/>
      <c r="E288" s="163" t="s">
        <v>627</v>
      </c>
      <c r="F288" s="160" t="s">
        <v>632</v>
      </c>
      <c r="G288" s="166">
        <v>35</v>
      </c>
      <c r="H288" s="159" t="s">
        <v>964</v>
      </c>
      <c r="I288" s="203">
        <v>1.6</v>
      </c>
      <c r="J288" s="194"/>
      <c r="K288" s="159"/>
      <c r="L288" s="159"/>
      <c r="M288" s="159"/>
      <c r="N288" s="159"/>
      <c r="O288" s="159"/>
      <c r="P288" s="159"/>
      <c r="Q288" s="159"/>
      <c r="R288" s="185">
        <v>0.47600001096725464</v>
      </c>
      <c r="S288" s="185">
        <v>7.4000000953674316E-2</v>
      </c>
      <c r="T288" s="185">
        <v>0.48171776533126831</v>
      </c>
      <c r="U288" s="185">
        <v>30.107359886169434</v>
      </c>
      <c r="V288" s="185">
        <v>0.38699999451637268</v>
      </c>
      <c r="W288" s="185">
        <v>7.8000001609325409E-2</v>
      </c>
      <c r="X288" s="185">
        <v>0.39478221535682678</v>
      </c>
      <c r="Y288" s="185">
        <v>24.673888683319092</v>
      </c>
      <c r="Z288" s="185">
        <v>0.34099999070167542</v>
      </c>
      <c r="AA288" s="185">
        <v>6.8000003695487976E-2</v>
      </c>
      <c r="AB288" s="185">
        <v>0.34771394729614258</v>
      </c>
      <c r="AC288" s="211">
        <v>21.732120513916016</v>
      </c>
      <c r="AD288" s="159">
        <v>1.6</v>
      </c>
      <c r="AE288" s="159">
        <v>1.6</v>
      </c>
      <c r="AF288" s="159">
        <v>1.6</v>
      </c>
      <c r="AG288" s="159">
        <v>1</v>
      </c>
      <c r="AH288" s="159">
        <v>1</v>
      </c>
      <c r="AJ288" s="186">
        <v>3</v>
      </c>
      <c r="AK288" s="186">
        <v>0.47600001096725464</v>
      </c>
      <c r="AL288" s="186">
        <v>7.4000000953674316E-2</v>
      </c>
      <c r="AM288" s="186">
        <v>0.48171776533126831</v>
      </c>
      <c r="AN288" s="186">
        <v>30.107359886169434</v>
      </c>
    </row>
    <row r="289" spans="4:40" x14ac:dyDescent="0.25">
      <c r="D289" s="164"/>
      <c r="E289" s="163" t="s">
        <v>627</v>
      </c>
      <c r="F289" s="160" t="s">
        <v>632</v>
      </c>
      <c r="G289" s="166">
        <v>35</v>
      </c>
      <c r="H289" s="159" t="s">
        <v>965</v>
      </c>
      <c r="I289" s="203">
        <v>1</v>
      </c>
      <c r="J289" s="194"/>
      <c r="K289" s="159"/>
      <c r="L289" s="159"/>
      <c r="M289" s="159"/>
      <c r="N289" s="159"/>
      <c r="O289" s="159"/>
      <c r="P289" s="159"/>
      <c r="Q289" s="159"/>
      <c r="R289" s="185">
        <v>0.17599999904632568</v>
      </c>
      <c r="S289" s="185">
        <v>8.3999998867511749E-2</v>
      </c>
      <c r="T289" s="185">
        <v>0.19501794874668121</v>
      </c>
      <c r="U289" s="185">
        <v>19.501794815063477</v>
      </c>
      <c r="V289" s="185">
        <v>0.28299999237060547</v>
      </c>
      <c r="W289" s="185">
        <v>7.1999996900558472E-2</v>
      </c>
      <c r="X289" s="185">
        <v>0.29201540350914001</v>
      </c>
      <c r="Y289" s="185">
        <v>29.201539993286133</v>
      </c>
      <c r="Z289" s="185">
        <v>0.25799998641014099</v>
      </c>
      <c r="AA289" s="185">
        <v>7.1999996900558472E-2</v>
      </c>
      <c r="AB289" s="185">
        <v>0.26785814762115479</v>
      </c>
      <c r="AC289" s="211">
        <v>26.78581428527832</v>
      </c>
      <c r="AD289" s="159">
        <v>1</v>
      </c>
      <c r="AE289" s="159">
        <v>1</v>
      </c>
      <c r="AF289" s="159">
        <v>1</v>
      </c>
      <c r="AG289" s="159">
        <v>1</v>
      </c>
      <c r="AH289" s="159">
        <v>1</v>
      </c>
      <c r="AJ289" s="186">
        <v>9</v>
      </c>
      <c r="AK289" s="186">
        <v>0.28299999237060547</v>
      </c>
      <c r="AL289" s="186">
        <v>7.1999996900558472E-2</v>
      </c>
      <c r="AM289" s="186">
        <v>0.29201540350914001</v>
      </c>
      <c r="AN289" s="186">
        <v>29.201539993286133</v>
      </c>
    </row>
    <row r="290" spans="4:40" x14ac:dyDescent="0.25">
      <c r="D290" s="164"/>
      <c r="E290" s="163" t="s">
        <v>627</v>
      </c>
      <c r="F290" s="168" t="s">
        <v>633</v>
      </c>
      <c r="G290" s="166">
        <v>35</v>
      </c>
      <c r="H290" s="159" t="s">
        <v>964</v>
      </c>
      <c r="I290" s="203">
        <v>1</v>
      </c>
      <c r="J290" s="194"/>
      <c r="K290" s="159"/>
      <c r="L290" s="159"/>
      <c r="M290" s="159"/>
      <c r="N290" s="159"/>
      <c r="O290" s="159"/>
      <c r="P290" s="159"/>
      <c r="Q290" s="159"/>
      <c r="R290" s="185">
        <v>0.25099998712539673</v>
      </c>
      <c r="S290" s="185">
        <v>5.9999998658895493E-2</v>
      </c>
      <c r="T290" s="185">
        <v>0.25807169079780579</v>
      </c>
      <c r="U290" s="185">
        <v>25.807168960571289</v>
      </c>
      <c r="V290" s="185">
        <v>0.24799999594688416</v>
      </c>
      <c r="W290" s="185">
        <v>5.9999998658895493E-2</v>
      </c>
      <c r="X290" s="185">
        <v>0.25515484809875488</v>
      </c>
      <c r="Y290" s="185">
        <v>25.515483856201172</v>
      </c>
      <c r="Z290" s="185">
        <v>0.31000000238418579</v>
      </c>
      <c r="AA290" s="185">
        <v>5.9999998658895493E-2</v>
      </c>
      <c r="AB290" s="185">
        <v>0.31575307250022888</v>
      </c>
      <c r="AC290" s="211">
        <v>31.575307846069336</v>
      </c>
      <c r="AD290" s="159">
        <v>1</v>
      </c>
      <c r="AE290" s="159">
        <v>1</v>
      </c>
      <c r="AF290" s="159">
        <v>1</v>
      </c>
      <c r="AG290" s="159">
        <v>2.5</v>
      </c>
      <c r="AH290" s="159">
        <v>2.5</v>
      </c>
      <c r="AJ290" s="186">
        <v>19</v>
      </c>
      <c r="AK290" s="186">
        <v>0.31000000238418579</v>
      </c>
      <c r="AL290" s="186">
        <v>5.9999998658895493E-2</v>
      </c>
      <c r="AM290" s="186">
        <v>0.31575307250022888</v>
      </c>
      <c r="AN290" s="186">
        <v>31.575307846069336</v>
      </c>
    </row>
    <row r="291" spans="4:40" x14ac:dyDescent="0.25">
      <c r="D291" s="164"/>
      <c r="E291" s="163" t="s">
        <v>627</v>
      </c>
      <c r="F291" s="163" t="s">
        <v>644</v>
      </c>
      <c r="G291" s="166">
        <v>35</v>
      </c>
      <c r="H291" s="159" t="s">
        <v>964</v>
      </c>
      <c r="I291" s="203">
        <v>1.6</v>
      </c>
      <c r="J291" s="194"/>
      <c r="K291" s="159"/>
      <c r="L291" s="159"/>
      <c r="M291" s="159"/>
      <c r="N291" s="159"/>
      <c r="O291" s="159"/>
      <c r="P291" s="159"/>
      <c r="Q291" s="159"/>
      <c r="R291" s="185">
        <v>0.1940000057220459</v>
      </c>
      <c r="S291" s="185">
        <v>0.43999999761581421</v>
      </c>
      <c r="T291" s="185">
        <v>0.48087003827095032</v>
      </c>
      <c r="U291" s="185">
        <v>30.054378509521484</v>
      </c>
      <c r="V291" s="185">
        <v>0.20399999618530273</v>
      </c>
      <c r="W291" s="185">
        <v>0.43999999761581421</v>
      </c>
      <c r="X291" s="185">
        <v>0.48499071598052979</v>
      </c>
      <c r="Y291" s="185">
        <v>30.311920642852783</v>
      </c>
      <c r="Z291" s="185">
        <v>0.17399999499320984</v>
      </c>
      <c r="AA291" s="185">
        <v>0.37999999523162842</v>
      </c>
      <c r="AB291" s="185">
        <v>0.4179425835609436</v>
      </c>
      <c r="AC291" s="211">
        <v>26.121411323547363</v>
      </c>
      <c r="AD291" s="159">
        <v>1.6</v>
      </c>
      <c r="AE291" s="159">
        <v>1.6</v>
      </c>
      <c r="AF291" s="159">
        <v>1.6</v>
      </c>
      <c r="AG291" s="159">
        <v>1.6</v>
      </c>
      <c r="AH291" s="159">
        <v>1.6</v>
      </c>
      <c r="AJ291" s="186">
        <v>9</v>
      </c>
      <c r="AK291" s="186">
        <v>0.20399999618530273</v>
      </c>
      <c r="AL291" s="186">
        <v>0.43999999761581421</v>
      </c>
      <c r="AM291" s="186">
        <v>0.48499071598052979</v>
      </c>
      <c r="AN291" s="186">
        <v>30.311920642852783</v>
      </c>
    </row>
    <row r="292" spans="4:40" x14ac:dyDescent="0.25">
      <c r="D292" s="164"/>
      <c r="E292" s="163" t="s">
        <v>627</v>
      </c>
      <c r="F292" s="163" t="s">
        <v>610</v>
      </c>
      <c r="G292" s="166">
        <v>110</v>
      </c>
      <c r="H292" s="159" t="s">
        <v>964</v>
      </c>
      <c r="I292" s="203">
        <v>6.3</v>
      </c>
      <c r="J292" s="194"/>
      <c r="K292" s="159"/>
      <c r="L292" s="159"/>
      <c r="M292" s="159"/>
      <c r="N292" s="159"/>
      <c r="O292" s="159"/>
      <c r="P292" s="159"/>
      <c r="Q292" s="159"/>
      <c r="R292" s="185">
        <v>1.0579999685287476</v>
      </c>
      <c r="S292" s="185">
        <v>4.6000000089406967E-2</v>
      </c>
      <c r="T292" s="185">
        <v>1.0589995384216309</v>
      </c>
      <c r="U292" s="185">
        <v>16.809516785636781</v>
      </c>
      <c r="V292" s="185">
        <v>1.0859999656677246</v>
      </c>
      <c r="W292" s="185">
        <v>8.6000002920627594E-2</v>
      </c>
      <c r="X292" s="185">
        <v>1.0893998146057129</v>
      </c>
      <c r="Y292" s="185">
        <v>17.292060246543279</v>
      </c>
      <c r="Z292" s="185">
        <v>0.93400001525878906</v>
      </c>
      <c r="AA292" s="185">
        <v>0.13199999928474426</v>
      </c>
      <c r="AB292" s="185">
        <v>0.94328153133392334</v>
      </c>
      <c r="AC292" s="211">
        <v>14.972723098028274</v>
      </c>
      <c r="AD292" s="159">
        <v>6.3</v>
      </c>
      <c r="AE292" s="159">
        <v>6.3</v>
      </c>
      <c r="AF292" s="159">
        <v>6.3</v>
      </c>
      <c r="AG292" s="159">
        <v>6.3</v>
      </c>
      <c r="AH292" s="159">
        <v>6.3</v>
      </c>
      <c r="AJ292" s="186">
        <v>9</v>
      </c>
      <c r="AK292" s="186">
        <v>1.0859999656677246</v>
      </c>
      <c r="AL292" s="186">
        <v>8.6000002920627594E-2</v>
      </c>
      <c r="AM292" s="186">
        <v>1.0893998146057129</v>
      </c>
      <c r="AN292" s="186">
        <v>17.292060246543279</v>
      </c>
    </row>
    <row r="293" spans="4:40" x14ac:dyDescent="0.25">
      <c r="D293" s="164"/>
      <c r="E293" s="163" t="s">
        <v>627</v>
      </c>
      <c r="F293" s="163" t="s">
        <v>610</v>
      </c>
      <c r="G293" s="166">
        <v>110</v>
      </c>
      <c r="H293" s="159" t="s">
        <v>965</v>
      </c>
      <c r="I293" s="203">
        <v>6.3</v>
      </c>
      <c r="J293" s="194"/>
      <c r="K293" s="159"/>
      <c r="L293" s="159"/>
      <c r="M293" s="159"/>
      <c r="N293" s="159"/>
      <c r="O293" s="159"/>
      <c r="P293" s="159"/>
      <c r="Q293" s="159"/>
      <c r="R293" s="185">
        <v>1.3500001430511475</v>
      </c>
      <c r="S293" s="185">
        <v>0.19300000369548798</v>
      </c>
      <c r="T293" s="185">
        <v>1.3637262582778931</v>
      </c>
      <c r="U293" s="185">
        <v>21.646447560143852</v>
      </c>
      <c r="V293" s="185">
        <v>1.6570000648498535</v>
      </c>
      <c r="W293" s="185">
        <v>0.35400000214576721</v>
      </c>
      <c r="X293" s="185">
        <v>1.6943923234939575</v>
      </c>
      <c r="Y293" s="185">
        <v>26.895117381262402</v>
      </c>
      <c r="Z293" s="185">
        <v>1.6860001087188721</v>
      </c>
      <c r="AA293" s="185">
        <v>0.37900000810623169</v>
      </c>
      <c r="AB293" s="185">
        <v>1.7280733585357666</v>
      </c>
      <c r="AC293" s="211">
        <v>27.429736909412203</v>
      </c>
      <c r="AD293" s="159">
        <v>6.3</v>
      </c>
      <c r="AE293" s="159">
        <v>6.3</v>
      </c>
      <c r="AF293" s="159">
        <v>6.3</v>
      </c>
      <c r="AG293" s="159">
        <v>6.3</v>
      </c>
      <c r="AH293" s="159">
        <v>6.3</v>
      </c>
      <c r="AJ293" s="186">
        <v>19</v>
      </c>
      <c r="AK293" s="186">
        <v>1.6860001087188721</v>
      </c>
      <c r="AL293" s="186">
        <v>0.37900000810623169</v>
      </c>
      <c r="AM293" s="186">
        <v>1.7280733585357666</v>
      </c>
      <c r="AN293" s="186">
        <v>27.429736909412203</v>
      </c>
    </row>
    <row r="294" spans="4:40" x14ac:dyDescent="0.25">
      <c r="D294" s="164"/>
      <c r="E294" s="163" t="s">
        <v>627</v>
      </c>
      <c r="F294" s="163" t="s">
        <v>642</v>
      </c>
      <c r="G294" s="166">
        <v>35</v>
      </c>
      <c r="H294" s="159" t="s">
        <v>964</v>
      </c>
      <c r="I294" s="203">
        <v>2.5</v>
      </c>
      <c r="J294" s="194"/>
      <c r="K294" s="159"/>
      <c r="L294" s="159"/>
      <c r="M294" s="159"/>
      <c r="N294" s="159"/>
      <c r="O294" s="159"/>
      <c r="P294" s="159"/>
      <c r="Q294" s="159"/>
      <c r="R294" s="185">
        <v>0.6380000114440918</v>
      </c>
      <c r="S294" s="185">
        <v>7.1999996900558472E-2</v>
      </c>
      <c r="T294" s="185">
        <v>0.64204984903335571</v>
      </c>
      <c r="U294" s="185">
        <v>25.681994628906249</v>
      </c>
      <c r="V294" s="185">
        <v>0.68199998140335083</v>
      </c>
      <c r="W294" s="185">
        <v>7.5999997556209564E-2</v>
      </c>
      <c r="X294" s="185">
        <v>0.68622153997421265</v>
      </c>
      <c r="Y294" s="185">
        <v>27.448861694335939</v>
      </c>
      <c r="Z294" s="185">
        <v>0.49000000953674316</v>
      </c>
      <c r="AA294" s="185">
        <v>4.8000000417232513E-2</v>
      </c>
      <c r="AB294" s="185">
        <v>0.4923454225063324</v>
      </c>
      <c r="AC294" s="211">
        <v>19.693817138671875</v>
      </c>
      <c r="AD294" s="159">
        <v>2.5</v>
      </c>
      <c r="AE294" s="159">
        <v>2.5</v>
      </c>
      <c r="AF294" s="159">
        <v>2.5</v>
      </c>
      <c r="AG294" s="159">
        <v>2.5</v>
      </c>
      <c r="AH294" s="159">
        <v>2.5</v>
      </c>
      <c r="AJ294" s="186">
        <v>9</v>
      </c>
      <c r="AK294" s="186">
        <v>0.68199998140335083</v>
      </c>
      <c r="AL294" s="186">
        <v>7.5999997556209564E-2</v>
      </c>
      <c r="AM294" s="186">
        <v>0.68622153997421265</v>
      </c>
      <c r="AN294" s="186">
        <v>27.448861694335939</v>
      </c>
    </row>
    <row r="295" spans="4:40" x14ac:dyDescent="0.25">
      <c r="D295" s="164"/>
      <c r="E295" s="163" t="s">
        <v>627</v>
      </c>
      <c r="F295" s="163" t="s">
        <v>642</v>
      </c>
      <c r="G295" s="166">
        <v>35</v>
      </c>
      <c r="H295" s="159" t="s">
        <v>965</v>
      </c>
      <c r="I295" s="203">
        <v>2.5</v>
      </c>
      <c r="J295" s="194"/>
      <c r="K295" s="159"/>
      <c r="L295" s="159"/>
      <c r="M295" s="159"/>
      <c r="N295" s="159"/>
      <c r="O295" s="159"/>
      <c r="P295" s="159"/>
      <c r="Q295" s="159"/>
      <c r="R295" s="185">
        <v>0.47999998927116394</v>
      </c>
      <c r="S295" s="185">
        <v>0.10000000149011612</v>
      </c>
      <c r="T295" s="185">
        <v>0.49030601978302002</v>
      </c>
      <c r="U295" s="185">
        <v>19.612240600585938</v>
      </c>
      <c r="V295" s="185">
        <v>0.60000002384185791</v>
      </c>
      <c r="W295" s="185">
        <v>0.11999999731779099</v>
      </c>
      <c r="X295" s="185">
        <v>0.61188238859176636</v>
      </c>
      <c r="Y295" s="185">
        <v>24.475296020507813</v>
      </c>
      <c r="Z295" s="185">
        <v>0.54000002145767212</v>
      </c>
      <c r="AA295" s="185">
        <v>0.10000000149011612</v>
      </c>
      <c r="AB295" s="185">
        <v>0.54918122291564941</v>
      </c>
      <c r="AC295" s="211">
        <v>21.967248535156251</v>
      </c>
      <c r="AD295" s="159">
        <v>2.5</v>
      </c>
      <c r="AE295" s="159">
        <v>2.5</v>
      </c>
      <c r="AF295" s="159">
        <v>2.5</v>
      </c>
      <c r="AG295" s="159">
        <v>2.5</v>
      </c>
      <c r="AH295" s="159">
        <v>2.5</v>
      </c>
      <c r="AJ295" s="186">
        <v>9</v>
      </c>
      <c r="AK295" s="186">
        <v>0.60000002384185791</v>
      </c>
      <c r="AL295" s="186">
        <v>0.11999999731779099</v>
      </c>
      <c r="AM295" s="186">
        <v>0.61188238859176636</v>
      </c>
      <c r="AN295" s="186">
        <v>24.475296020507813</v>
      </c>
    </row>
    <row r="296" spans="4:40" x14ac:dyDescent="0.25">
      <c r="D296" s="164"/>
      <c r="E296" s="163" t="s">
        <v>627</v>
      </c>
      <c r="F296" s="163" t="s">
        <v>640</v>
      </c>
      <c r="G296" s="166">
        <v>35</v>
      </c>
      <c r="H296" s="159" t="s">
        <v>964</v>
      </c>
      <c r="I296" s="203">
        <v>1.6</v>
      </c>
      <c r="J296" s="194"/>
      <c r="K296" s="159"/>
      <c r="L296" s="159"/>
      <c r="M296" s="159"/>
      <c r="N296" s="159"/>
      <c r="O296" s="159"/>
      <c r="P296" s="159"/>
      <c r="Q296" s="159"/>
      <c r="R296" s="185">
        <v>0</v>
      </c>
      <c r="S296" s="185">
        <v>0</v>
      </c>
      <c r="T296" s="185">
        <v>0</v>
      </c>
      <c r="U296" s="185">
        <v>0</v>
      </c>
      <c r="V296" s="185">
        <v>0</v>
      </c>
      <c r="W296" s="185">
        <v>0</v>
      </c>
      <c r="X296" s="185">
        <v>0</v>
      </c>
      <c r="Y296" s="185">
        <v>0</v>
      </c>
      <c r="Z296" s="185">
        <v>0</v>
      </c>
      <c r="AA296" s="185">
        <v>0</v>
      </c>
      <c r="AB296" s="185">
        <v>0</v>
      </c>
      <c r="AC296" s="211">
        <v>0</v>
      </c>
      <c r="AD296" s="159">
        <v>1.6</v>
      </c>
      <c r="AE296" s="159">
        <v>1.6</v>
      </c>
      <c r="AF296" s="159">
        <v>1.6</v>
      </c>
      <c r="AG296" s="159">
        <v>1.6</v>
      </c>
      <c r="AH296" s="159">
        <v>1.6</v>
      </c>
      <c r="AJ296" s="186">
        <v>3</v>
      </c>
      <c r="AK296" s="186">
        <v>0</v>
      </c>
      <c r="AL296" s="186">
        <v>0</v>
      </c>
      <c r="AM296" s="186">
        <v>0</v>
      </c>
      <c r="AN296" s="186">
        <v>0</v>
      </c>
    </row>
    <row r="297" spans="4:40" x14ac:dyDescent="0.25">
      <c r="D297" s="164"/>
      <c r="E297" s="163" t="s">
        <v>627</v>
      </c>
      <c r="F297" s="163" t="s">
        <v>640</v>
      </c>
      <c r="G297" s="166">
        <v>35</v>
      </c>
      <c r="H297" s="159" t="s">
        <v>965</v>
      </c>
      <c r="I297" s="203">
        <v>2.5</v>
      </c>
      <c r="J297" s="194"/>
      <c r="K297" s="159"/>
      <c r="L297" s="159"/>
      <c r="M297" s="159"/>
      <c r="N297" s="159"/>
      <c r="O297" s="159"/>
      <c r="P297" s="159"/>
      <c r="Q297" s="159"/>
      <c r="R297" s="185">
        <v>0.22100000083446503</v>
      </c>
      <c r="S297" s="185">
        <v>3.9999999105930328E-2</v>
      </c>
      <c r="T297" s="185">
        <v>0.2245907336473465</v>
      </c>
      <c r="U297" s="185">
        <v>8.9836296081542972</v>
      </c>
      <c r="V297" s="185">
        <v>0.24500000476837158</v>
      </c>
      <c r="W297" s="185">
        <v>6.4000003039836884E-2</v>
      </c>
      <c r="X297" s="185">
        <v>0.25322124361991882</v>
      </c>
      <c r="Y297" s="185">
        <v>10.128849792480469</v>
      </c>
      <c r="Z297" s="185">
        <v>0.27599999308586121</v>
      </c>
      <c r="AA297" s="185">
        <v>3.9999999105930328E-2</v>
      </c>
      <c r="AB297" s="185">
        <v>0.27888348698616028</v>
      </c>
      <c r="AC297" s="211">
        <v>11.155339813232422</v>
      </c>
      <c r="AD297" s="159">
        <v>2.5</v>
      </c>
      <c r="AE297" s="159">
        <v>2.5</v>
      </c>
      <c r="AF297" s="159">
        <v>2.5</v>
      </c>
      <c r="AG297" s="159">
        <v>2.5</v>
      </c>
      <c r="AH297" s="159">
        <v>2.5</v>
      </c>
      <c r="AJ297" s="186">
        <v>19</v>
      </c>
      <c r="AK297" s="186">
        <v>0.27599999308586121</v>
      </c>
      <c r="AL297" s="186">
        <v>3.9999999105930328E-2</v>
      </c>
      <c r="AM297" s="186">
        <v>0.27888348698616028</v>
      </c>
      <c r="AN297" s="186">
        <v>11.155339813232422</v>
      </c>
    </row>
    <row r="298" spans="4:40" x14ac:dyDescent="0.25">
      <c r="D298" s="164"/>
      <c r="E298" s="163" t="s">
        <v>627</v>
      </c>
      <c r="F298" s="163" t="s">
        <v>641</v>
      </c>
      <c r="G298" s="166">
        <v>35</v>
      </c>
      <c r="H298" s="159" t="s">
        <v>964</v>
      </c>
      <c r="I298" s="203">
        <v>6.3</v>
      </c>
      <c r="J298" s="194"/>
      <c r="K298" s="159"/>
      <c r="L298" s="159"/>
      <c r="M298" s="159"/>
      <c r="N298" s="159"/>
      <c r="O298" s="159"/>
      <c r="P298" s="159"/>
      <c r="Q298" s="159"/>
      <c r="R298" s="185">
        <v>0</v>
      </c>
      <c r="S298" s="185">
        <v>0</v>
      </c>
      <c r="T298" s="185">
        <v>0</v>
      </c>
      <c r="U298" s="185">
        <v>0</v>
      </c>
      <c r="V298" s="185">
        <v>0</v>
      </c>
      <c r="W298" s="185">
        <v>0</v>
      </c>
      <c r="X298" s="185">
        <v>0</v>
      </c>
      <c r="Y298" s="185">
        <v>0</v>
      </c>
      <c r="Z298" s="185">
        <v>0</v>
      </c>
      <c r="AA298" s="185">
        <v>0</v>
      </c>
      <c r="AB298" s="185">
        <v>0</v>
      </c>
      <c r="AC298" s="211">
        <v>0</v>
      </c>
      <c r="AD298" s="159">
        <v>6.3</v>
      </c>
      <c r="AE298" s="159">
        <v>6.3</v>
      </c>
      <c r="AF298" s="159">
        <v>6.3</v>
      </c>
      <c r="AG298" s="159">
        <v>6.3</v>
      </c>
      <c r="AH298" s="159">
        <v>6.3</v>
      </c>
      <c r="AJ298" s="186">
        <v>3</v>
      </c>
      <c r="AK298" s="186">
        <v>0</v>
      </c>
      <c r="AL298" s="186">
        <v>0</v>
      </c>
      <c r="AM298" s="186">
        <v>0</v>
      </c>
      <c r="AN298" s="186">
        <v>0</v>
      </c>
    </row>
    <row r="299" spans="4:40" x14ac:dyDescent="0.25">
      <c r="D299" s="164"/>
      <c r="E299" s="163" t="s">
        <v>627</v>
      </c>
      <c r="F299" s="163" t="s">
        <v>641</v>
      </c>
      <c r="G299" s="166">
        <v>35</v>
      </c>
      <c r="H299" s="159" t="s">
        <v>965</v>
      </c>
      <c r="I299" s="203">
        <v>4</v>
      </c>
      <c r="J299" s="194"/>
      <c r="K299" s="159"/>
      <c r="L299" s="159"/>
      <c r="M299" s="159"/>
      <c r="N299" s="159"/>
      <c r="O299" s="159"/>
      <c r="P299" s="159"/>
      <c r="Q299" s="159"/>
      <c r="R299" s="185">
        <v>0</v>
      </c>
      <c r="S299" s="185">
        <v>0</v>
      </c>
      <c r="T299" s="185">
        <v>0</v>
      </c>
      <c r="U299" s="185">
        <v>0</v>
      </c>
      <c r="V299" s="185">
        <v>0</v>
      </c>
      <c r="W299" s="185">
        <v>0</v>
      </c>
      <c r="X299" s="185">
        <v>0</v>
      </c>
      <c r="Y299" s="185">
        <v>0</v>
      </c>
      <c r="Z299" s="185">
        <v>0</v>
      </c>
      <c r="AA299" s="185">
        <v>0</v>
      </c>
      <c r="AB299" s="185">
        <v>0</v>
      </c>
      <c r="AC299" s="211">
        <v>0</v>
      </c>
      <c r="AD299" s="159">
        <v>4</v>
      </c>
      <c r="AE299" s="159">
        <v>4</v>
      </c>
      <c r="AF299" s="159">
        <v>4</v>
      </c>
      <c r="AG299" s="159">
        <v>4</v>
      </c>
      <c r="AH299" s="159">
        <v>4</v>
      </c>
      <c r="AJ299" s="186">
        <v>3</v>
      </c>
      <c r="AK299" s="186">
        <v>0</v>
      </c>
      <c r="AL299" s="186">
        <v>0</v>
      </c>
      <c r="AM299" s="186">
        <v>0</v>
      </c>
      <c r="AN299" s="186">
        <v>0</v>
      </c>
    </row>
    <row r="300" spans="4:40" x14ac:dyDescent="0.25">
      <c r="D300" s="164"/>
      <c r="E300" s="163" t="s">
        <v>627</v>
      </c>
      <c r="F300" s="163" t="s">
        <v>643</v>
      </c>
      <c r="G300" s="166">
        <v>35</v>
      </c>
      <c r="H300" s="159" t="s">
        <v>964</v>
      </c>
      <c r="I300" s="203">
        <v>10</v>
      </c>
      <c r="J300" s="194"/>
      <c r="K300" s="159"/>
      <c r="L300" s="159"/>
      <c r="M300" s="159"/>
      <c r="N300" s="159"/>
      <c r="O300" s="159"/>
      <c r="P300" s="159"/>
      <c r="Q300" s="159"/>
      <c r="R300" s="185">
        <v>0.20399999618530273</v>
      </c>
      <c r="S300" s="185">
        <v>0.10999999940395355</v>
      </c>
      <c r="T300" s="185">
        <v>0.23176711797714233</v>
      </c>
      <c r="U300" s="185">
        <v>2.3176712036132812</v>
      </c>
      <c r="V300" s="185">
        <v>0.24400000274181366</v>
      </c>
      <c r="W300" s="185">
        <v>0</v>
      </c>
      <c r="X300" s="185">
        <v>0.24400000274181366</v>
      </c>
      <c r="Y300" s="185">
        <v>2.4399999618530273</v>
      </c>
      <c r="Z300" s="185">
        <v>0.17200000584125519</v>
      </c>
      <c r="AA300" s="185">
        <v>0</v>
      </c>
      <c r="AB300" s="185">
        <v>0.17200000584125519</v>
      </c>
      <c r="AC300" s="211">
        <v>1.7200000762939454</v>
      </c>
      <c r="AD300" s="159">
        <v>10</v>
      </c>
      <c r="AE300" s="159">
        <v>10</v>
      </c>
      <c r="AF300" s="159">
        <v>10</v>
      </c>
      <c r="AG300" s="159">
        <v>10</v>
      </c>
      <c r="AH300" s="159">
        <v>10</v>
      </c>
      <c r="AJ300" s="186">
        <v>9</v>
      </c>
      <c r="AK300" s="186">
        <v>0.24400000274181366</v>
      </c>
      <c r="AL300" s="186">
        <v>0</v>
      </c>
      <c r="AM300" s="186">
        <v>0.24400000274181366</v>
      </c>
      <c r="AN300" s="186">
        <v>2.4399999618530273</v>
      </c>
    </row>
    <row r="301" spans="4:40" x14ac:dyDescent="0.25">
      <c r="D301" s="164"/>
      <c r="E301" s="163" t="s">
        <v>627</v>
      </c>
      <c r="F301" s="163" t="s">
        <v>643</v>
      </c>
      <c r="G301" s="166">
        <v>35</v>
      </c>
      <c r="H301" s="159" t="s">
        <v>965</v>
      </c>
      <c r="I301" s="203">
        <v>10</v>
      </c>
      <c r="J301" s="194"/>
      <c r="K301" s="159"/>
      <c r="L301" s="159"/>
      <c r="M301" s="159"/>
      <c r="N301" s="159"/>
      <c r="O301" s="159"/>
      <c r="P301" s="159"/>
      <c r="Q301" s="159"/>
      <c r="R301" s="185">
        <v>0.73199999332427979</v>
      </c>
      <c r="S301" s="185">
        <v>0.21799999475479126</v>
      </c>
      <c r="T301" s="185">
        <v>0.76377218961715698</v>
      </c>
      <c r="U301" s="185">
        <v>7.6377220153808594</v>
      </c>
      <c r="V301" s="185">
        <v>0.63099998235702515</v>
      </c>
      <c r="W301" s="185">
        <v>0.25900000333786011</v>
      </c>
      <c r="X301" s="185">
        <v>0.68208646774291992</v>
      </c>
      <c r="Y301" s="185">
        <v>6.8208648681640627</v>
      </c>
      <c r="Z301" s="185">
        <v>0.92799997329711914</v>
      </c>
      <c r="AA301" s="185">
        <v>0.28600001335144043</v>
      </c>
      <c r="AB301" s="185">
        <v>0.97107154130935669</v>
      </c>
      <c r="AC301" s="211">
        <v>9.7107154846191399</v>
      </c>
      <c r="AD301" s="159">
        <v>10</v>
      </c>
      <c r="AE301" s="159">
        <v>10</v>
      </c>
      <c r="AF301" s="159">
        <v>10</v>
      </c>
      <c r="AG301" s="159">
        <v>10</v>
      </c>
      <c r="AH301" s="159">
        <v>10</v>
      </c>
      <c r="AJ301" s="186">
        <v>19</v>
      </c>
      <c r="AK301" s="186">
        <v>0.92799997329711914</v>
      </c>
      <c r="AL301" s="186">
        <v>0.28600001335144043</v>
      </c>
      <c r="AM301" s="186">
        <v>0.97107154130935669</v>
      </c>
      <c r="AN301" s="186">
        <v>9.7107154846191399</v>
      </c>
    </row>
    <row r="302" spans="4:40" x14ac:dyDescent="0.25">
      <c r="D302" s="164"/>
      <c r="E302" s="163" t="s">
        <v>627</v>
      </c>
      <c r="F302" s="163" t="s">
        <v>615</v>
      </c>
      <c r="G302" s="166">
        <v>110</v>
      </c>
      <c r="H302" s="159" t="s">
        <v>964</v>
      </c>
      <c r="I302" s="203">
        <v>40</v>
      </c>
      <c r="J302" s="194"/>
      <c r="K302" s="159"/>
      <c r="L302" s="159"/>
      <c r="M302" s="159"/>
      <c r="N302" s="159"/>
      <c r="O302" s="159"/>
      <c r="P302" s="159"/>
      <c r="Q302" s="159"/>
      <c r="R302" s="185">
        <v>6.2890000343322754</v>
      </c>
      <c r="S302" s="185">
        <v>1.7049999237060547</v>
      </c>
      <c r="T302" s="185">
        <v>6.5160222053527832</v>
      </c>
      <c r="U302" s="185">
        <v>16.29005584716797</v>
      </c>
      <c r="V302" s="185">
        <v>9.6479997634887695</v>
      </c>
      <c r="W302" s="185">
        <v>2.6600000858306885</v>
      </c>
      <c r="X302" s="185">
        <v>10.00797176361084</v>
      </c>
      <c r="Y302" s="185">
        <v>25.019929504394533</v>
      </c>
      <c r="Z302" s="185">
        <v>8.3029994964599609</v>
      </c>
      <c r="AA302" s="185">
        <v>1.7450000047683716</v>
      </c>
      <c r="AB302" s="185">
        <v>8.4843873977661133</v>
      </c>
      <c r="AC302" s="211">
        <v>21.210968017578125</v>
      </c>
      <c r="AD302" s="159">
        <v>40</v>
      </c>
      <c r="AE302" s="159">
        <v>40</v>
      </c>
      <c r="AF302" s="159">
        <v>40</v>
      </c>
      <c r="AG302" s="159">
        <v>40</v>
      </c>
      <c r="AH302" s="159">
        <v>40</v>
      </c>
      <c r="AJ302" s="186">
        <v>9</v>
      </c>
      <c r="AK302" s="186">
        <v>9.6479997634887695</v>
      </c>
      <c r="AL302" s="186">
        <v>2.6600000858306885</v>
      </c>
      <c r="AM302" s="186">
        <v>10.00797176361084</v>
      </c>
      <c r="AN302" s="186">
        <v>25.019929504394533</v>
      </c>
    </row>
    <row r="303" spans="4:40" x14ac:dyDescent="0.25">
      <c r="D303" s="164"/>
      <c r="E303" s="163" t="s">
        <v>627</v>
      </c>
      <c r="F303" s="163" t="s">
        <v>615</v>
      </c>
      <c r="G303" s="166">
        <v>110</v>
      </c>
      <c r="H303" s="159" t="s">
        <v>965</v>
      </c>
      <c r="I303" s="203">
        <v>40</v>
      </c>
      <c r="J303" s="194"/>
      <c r="K303" s="159"/>
      <c r="L303" s="159"/>
      <c r="M303" s="159"/>
      <c r="N303" s="159"/>
      <c r="O303" s="159"/>
      <c r="P303" s="159"/>
      <c r="Q303" s="159"/>
      <c r="R303" s="185">
        <v>7.0889997482299805</v>
      </c>
      <c r="S303" s="185">
        <v>2.3299999237060547</v>
      </c>
      <c r="T303" s="185">
        <v>7.4620919227600098</v>
      </c>
      <c r="U303" s="185">
        <v>18.65522918701172</v>
      </c>
      <c r="V303" s="185">
        <v>13.041999816894531</v>
      </c>
      <c r="W303" s="185">
        <v>3.9249999523162842</v>
      </c>
      <c r="X303" s="185">
        <v>13.619815826416016</v>
      </c>
      <c r="Y303" s="185">
        <v>34.049539184570314</v>
      </c>
      <c r="Z303" s="185">
        <v>11.378999710083008</v>
      </c>
      <c r="AA303" s="185">
        <v>2.5750000476837158</v>
      </c>
      <c r="AB303" s="185">
        <v>11.666715621948242</v>
      </c>
      <c r="AC303" s="211">
        <v>29.166787719726564</v>
      </c>
      <c r="AD303" s="159">
        <v>40</v>
      </c>
      <c r="AE303" s="159">
        <v>40</v>
      </c>
      <c r="AF303" s="159">
        <v>25</v>
      </c>
      <c r="AG303" s="159">
        <v>25</v>
      </c>
      <c r="AH303" s="159">
        <v>25</v>
      </c>
      <c r="AJ303" s="186">
        <v>9</v>
      </c>
      <c r="AK303" s="186">
        <v>13.041999816894531</v>
      </c>
      <c r="AL303" s="186">
        <v>3.9249999523162842</v>
      </c>
      <c r="AM303" s="186">
        <v>13.619815826416016</v>
      </c>
      <c r="AN303" s="186">
        <v>34.049539184570314</v>
      </c>
    </row>
    <row r="304" spans="4:40" x14ac:dyDescent="0.25">
      <c r="D304" s="164"/>
      <c r="E304" s="163" t="s">
        <v>627</v>
      </c>
      <c r="F304" s="163" t="s">
        <v>639</v>
      </c>
      <c r="G304" s="166">
        <v>35</v>
      </c>
      <c r="H304" s="159" t="s">
        <v>964</v>
      </c>
      <c r="I304" s="203">
        <v>1</v>
      </c>
      <c r="J304" s="194"/>
      <c r="K304" s="159"/>
      <c r="L304" s="159"/>
      <c r="M304" s="159"/>
      <c r="N304" s="159"/>
      <c r="O304" s="159"/>
      <c r="P304" s="159"/>
      <c r="Q304" s="159"/>
      <c r="R304" s="185">
        <v>0.29399999976158142</v>
      </c>
      <c r="S304" s="185">
        <v>4.8000000417232513E-2</v>
      </c>
      <c r="T304" s="185">
        <v>0.29789260029792786</v>
      </c>
      <c r="U304" s="185">
        <v>29.789260864257812</v>
      </c>
      <c r="V304" s="185">
        <v>0.22800000011920929</v>
      </c>
      <c r="W304" s="185">
        <v>3.5999998450279236E-2</v>
      </c>
      <c r="X304" s="185">
        <v>0.23082460463047028</v>
      </c>
      <c r="Y304" s="185">
        <v>23.082460403442383</v>
      </c>
      <c r="Z304" s="185">
        <v>0.28799998760223389</v>
      </c>
      <c r="AA304" s="185">
        <v>3.5999998450279236E-2</v>
      </c>
      <c r="AB304" s="185">
        <v>0.29024127125740051</v>
      </c>
      <c r="AC304" s="211">
        <v>29.024127960205078</v>
      </c>
      <c r="AD304" s="159">
        <v>1</v>
      </c>
      <c r="AE304" s="159">
        <v>1</v>
      </c>
      <c r="AF304" s="159">
        <v>1</v>
      </c>
      <c r="AG304" s="159">
        <v>1</v>
      </c>
      <c r="AH304" s="159">
        <v>1</v>
      </c>
      <c r="AJ304" s="186">
        <v>3</v>
      </c>
      <c r="AK304" s="186">
        <v>0.29399999976158142</v>
      </c>
      <c r="AL304" s="186">
        <v>4.8000000417232513E-2</v>
      </c>
      <c r="AM304" s="186">
        <v>0.29789260029792786</v>
      </c>
      <c r="AN304" s="186">
        <v>29.789260864257812</v>
      </c>
    </row>
    <row r="305" spans="4:40" x14ac:dyDescent="0.25">
      <c r="D305" s="164"/>
      <c r="E305" s="163" t="s">
        <v>627</v>
      </c>
      <c r="F305" s="163" t="s">
        <v>639</v>
      </c>
      <c r="G305" s="166">
        <v>35</v>
      </c>
      <c r="H305" s="159" t="s">
        <v>965</v>
      </c>
      <c r="I305" s="203">
        <v>1</v>
      </c>
      <c r="J305" s="194"/>
      <c r="K305" s="159"/>
      <c r="L305" s="159"/>
      <c r="M305" s="159"/>
      <c r="N305" s="159"/>
      <c r="O305" s="159"/>
      <c r="P305" s="159"/>
      <c r="Q305" s="159"/>
      <c r="R305" s="185">
        <v>0</v>
      </c>
      <c r="S305" s="185">
        <v>0</v>
      </c>
      <c r="T305" s="185">
        <v>0</v>
      </c>
      <c r="U305" s="185">
        <v>0</v>
      </c>
      <c r="V305" s="185">
        <v>0</v>
      </c>
      <c r="W305" s="185">
        <v>0</v>
      </c>
      <c r="X305" s="185">
        <v>0</v>
      </c>
      <c r="Y305" s="185">
        <v>0</v>
      </c>
      <c r="Z305" s="185">
        <v>0</v>
      </c>
      <c r="AA305" s="185">
        <v>0</v>
      </c>
      <c r="AB305" s="185">
        <v>0</v>
      </c>
      <c r="AC305" s="211">
        <v>0</v>
      </c>
      <c r="AD305" s="159">
        <v>1</v>
      </c>
      <c r="AE305" s="159">
        <v>1</v>
      </c>
      <c r="AF305" s="159">
        <v>1</v>
      </c>
      <c r="AG305" s="159">
        <v>1</v>
      </c>
      <c r="AH305" s="159">
        <v>1</v>
      </c>
      <c r="AJ305" s="186">
        <v>3</v>
      </c>
      <c r="AK305" s="186">
        <v>0</v>
      </c>
      <c r="AL305" s="186">
        <v>0</v>
      </c>
      <c r="AM305" s="186">
        <v>0</v>
      </c>
      <c r="AN305" s="186">
        <v>0</v>
      </c>
    </row>
    <row r="306" spans="4:40" x14ac:dyDescent="0.25">
      <c r="D306" s="164"/>
      <c r="E306" s="163" t="s">
        <v>627</v>
      </c>
      <c r="F306" s="163" t="s">
        <v>637</v>
      </c>
      <c r="G306" s="166">
        <v>35</v>
      </c>
      <c r="H306" s="159" t="s">
        <v>964</v>
      </c>
      <c r="I306" s="203">
        <v>4</v>
      </c>
      <c r="J306" s="194"/>
      <c r="K306" s="159"/>
      <c r="L306" s="159"/>
      <c r="M306" s="159"/>
      <c r="N306" s="159"/>
      <c r="O306" s="159"/>
      <c r="P306" s="159"/>
      <c r="Q306" s="159"/>
      <c r="R306" s="185">
        <v>0.50900000333786011</v>
      </c>
      <c r="S306" s="185">
        <v>0.27700001001358032</v>
      </c>
      <c r="T306" s="185">
        <v>0.57949113845825195</v>
      </c>
      <c r="U306" s="185">
        <v>14.487277984619141</v>
      </c>
      <c r="V306" s="185">
        <v>0.53799998760223389</v>
      </c>
      <c r="W306" s="185">
        <v>0.18199999630451202</v>
      </c>
      <c r="X306" s="185">
        <v>0.56795066595077515</v>
      </c>
      <c r="Y306" s="185">
        <v>14.198766708374023</v>
      </c>
      <c r="Z306" s="185">
        <v>0.84799998998641968</v>
      </c>
      <c r="AA306" s="185">
        <v>0.26499998569488525</v>
      </c>
      <c r="AB306" s="185">
        <v>0.88844186067581177</v>
      </c>
      <c r="AC306" s="211">
        <v>22.21104621887207</v>
      </c>
      <c r="AD306" s="159">
        <v>4</v>
      </c>
      <c r="AE306" s="159">
        <v>4</v>
      </c>
      <c r="AF306" s="159">
        <v>4</v>
      </c>
      <c r="AG306" s="159">
        <v>4</v>
      </c>
      <c r="AH306" s="159">
        <v>4</v>
      </c>
      <c r="AJ306" s="186">
        <v>19</v>
      </c>
      <c r="AK306" s="186">
        <v>0.84799998998641968</v>
      </c>
      <c r="AL306" s="186">
        <v>0.26499998569488525</v>
      </c>
      <c r="AM306" s="186">
        <v>0.88844186067581177</v>
      </c>
      <c r="AN306" s="186">
        <v>22.21104621887207</v>
      </c>
    </row>
    <row r="307" spans="4:40" x14ac:dyDescent="0.25">
      <c r="D307" s="164"/>
      <c r="E307" s="163" t="s">
        <v>627</v>
      </c>
      <c r="F307" s="163" t="s">
        <v>637</v>
      </c>
      <c r="G307" s="166">
        <v>35</v>
      </c>
      <c r="H307" s="159" t="s">
        <v>965</v>
      </c>
      <c r="I307" s="203">
        <v>2.5</v>
      </c>
      <c r="J307" s="194"/>
      <c r="K307" s="159"/>
      <c r="L307" s="159"/>
      <c r="M307" s="159"/>
      <c r="N307" s="159"/>
      <c r="O307" s="159"/>
      <c r="P307" s="159"/>
      <c r="Q307" s="159"/>
      <c r="R307" s="185">
        <v>0</v>
      </c>
      <c r="S307" s="185">
        <v>0</v>
      </c>
      <c r="T307" s="185">
        <v>0</v>
      </c>
      <c r="U307" s="185">
        <v>0</v>
      </c>
      <c r="V307" s="185">
        <v>0</v>
      </c>
      <c r="W307" s="185">
        <v>0</v>
      </c>
      <c r="X307" s="185">
        <v>0</v>
      </c>
      <c r="Y307" s="185">
        <v>0</v>
      </c>
      <c r="Z307" s="185">
        <v>0</v>
      </c>
      <c r="AA307" s="185">
        <v>0</v>
      </c>
      <c r="AB307" s="185">
        <v>0</v>
      </c>
      <c r="AC307" s="211">
        <v>0</v>
      </c>
      <c r="AD307" s="159">
        <v>2.5</v>
      </c>
      <c r="AE307" s="159">
        <v>2.5</v>
      </c>
      <c r="AF307" s="159">
        <v>2.5</v>
      </c>
      <c r="AG307" s="159">
        <v>2.5</v>
      </c>
      <c r="AH307" s="159">
        <v>2.5</v>
      </c>
      <c r="AJ307" s="186">
        <v>3</v>
      </c>
      <c r="AK307" s="186">
        <v>0</v>
      </c>
      <c r="AL307" s="186">
        <v>0</v>
      </c>
      <c r="AM307" s="186">
        <v>0</v>
      </c>
      <c r="AN307" s="186">
        <v>0</v>
      </c>
    </row>
    <row r="308" spans="4:40" ht="15.75" thickBot="1" x14ac:dyDescent="0.3">
      <c r="D308" s="174"/>
      <c r="E308" s="234" t="s">
        <v>627</v>
      </c>
      <c r="F308" s="234" t="s">
        <v>625</v>
      </c>
      <c r="G308" s="175">
        <v>35</v>
      </c>
      <c r="H308" s="176" t="s">
        <v>964</v>
      </c>
      <c r="I308" s="235">
        <v>1.6</v>
      </c>
      <c r="J308" s="195"/>
      <c r="K308" s="176"/>
      <c r="L308" s="176"/>
      <c r="M308" s="176"/>
      <c r="N308" s="176"/>
      <c r="O308" s="176"/>
      <c r="P308" s="176"/>
      <c r="Q308" s="176"/>
      <c r="R308" s="236">
        <v>0</v>
      </c>
      <c r="S308" s="236">
        <v>0</v>
      </c>
      <c r="T308" s="236">
        <v>0</v>
      </c>
      <c r="U308" s="236">
        <v>0</v>
      </c>
      <c r="V308" s="236">
        <v>0</v>
      </c>
      <c r="W308" s="236">
        <v>0</v>
      </c>
      <c r="X308" s="236">
        <v>0</v>
      </c>
      <c r="Y308" s="236">
        <v>0</v>
      </c>
      <c r="Z308" s="236">
        <v>0</v>
      </c>
      <c r="AA308" s="236">
        <v>0</v>
      </c>
      <c r="AB308" s="236">
        <v>0</v>
      </c>
      <c r="AC308" s="237">
        <v>0</v>
      </c>
      <c r="AD308" s="159">
        <v>1.6</v>
      </c>
      <c r="AE308" s="159">
        <v>1.6</v>
      </c>
      <c r="AF308" s="159">
        <v>6.3</v>
      </c>
      <c r="AG308" s="159"/>
      <c r="AH308" s="162"/>
      <c r="AJ308" s="186">
        <v>3</v>
      </c>
      <c r="AK308" s="186">
        <v>0</v>
      </c>
      <c r="AL308" s="186">
        <v>0</v>
      </c>
      <c r="AM308" s="186">
        <v>0</v>
      </c>
      <c r="AN308" s="186">
        <v>0</v>
      </c>
    </row>
    <row r="309" spans="4:40" x14ac:dyDescent="0.25">
      <c r="D309" s="213"/>
      <c r="E309" s="232" t="s">
        <v>598</v>
      </c>
      <c r="F309" s="232" t="s">
        <v>966</v>
      </c>
      <c r="G309" s="233">
        <v>35</v>
      </c>
      <c r="H309" s="213" t="s">
        <v>964</v>
      </c>
      <c r="I309" s="220">
        <v>16</v>
      </c>
      <c r="J309" s="219"/>
      <c r="K309" s="232"/>
      <c r="L309" s="232"/>
      <c r="M309" s="232"/>
      <c r="N309" s="232"/>
      <c r="O309" s="232"/>
      <c r="P309" s="232"/>
      <c r="Q309" s="232"/>
      <c r="R309" s="226">
        <v>5.0999999046325684</v>
      </c>
      <c r="S309" s="226">
        <v>1.5</v>
      </c>
      <c r="T309" s="226">
        <v>5.3160133361816406</v>
      </c>
      <c r="U309" s="226">
        <v>33.225082397460938</v>
      </c>
      <c r="V309" s="226">
        <v>6.6999998092651367</v>
      </c>
      <c r="W309" s="226">
        <v>1.8999999761581421</v>
      </c>
      <c r="X309" s="226">
        <v>6.9641938209533691</v>
      </c>
      <c r="Y309" s="226">
        <v>43.526210784912109</v>
      </c>
      <c r="Z309" s="226">
        <v>7.0999999046325684</v>
      </c>
      <c r="AA309" s="226">
        <v>1.6000000238418579</v>
      </c>
      <c r="AB309" s="226">
        <v>7.2780489921569824</v>
      </c>
      <c r="AC309" s="227">
        <v>45.487804412841797</v>
      </c>
      <c r="AD309" s="213">
        <v>16</v>
      </c>
      <c r="AE309" s="213"/>
      <c r="AF309" s="213"/>
      <c r="AG309" s="213"/>
      <c r="AH309" s="220">
        <v>16000</v>
      </c>
      <c r="AI309" s="214"/>
      <c r="AJ309" s="215">
        <v>19</v>
      </c>
      <c r="AK309" s="215">
        <v>7.0999999046325684</v>
      </c>
      <c r="AL309" s="215">
        <v>1.6000000238418579</v>
      </c>
      <c r="AM309" s="215">
        <v>7.2780489921569824</v>
      </c>
      <c r="AN309" s="215">
        <v>45.487804412841797</v>
      </c>
    </row>
    <row r="310" spans="4:40" x14ac:dyDescent="0.25">
      <c r="D310" s="173"/>
      <c r="E310" s="212" t="s">
        <v>598</v>
      </c>
      <c r="F310" s="212" t="s">
        <v>966</v>
      </c>
      <c r="G310" s="166">
        <v>35</v>
      </c>
      <c r="H310" s="173" t="s">
        <v>965</v>
      </c>
      <c r="I310" s="218">
        <v>16</v>
      </c>
      <c r="J310" s="221"/>
      <c r="K310" s="212"/>
      <c r="L310" s="212"/>
      <c r="M310" s="212"/>
      <c r="N310" s="212"/>
      <c r="O310" s="212"/>
      <c r="P310" s="212"/>
      <c r="Q310" s="212"/>
      <c r="R310" s="228">
        <v>0</v>
      </c>
      <c r="S310" s="228">
        <v>0</v>
      </c>
      <c r="T310" s="228">
        <v>0</v>
      </c>
      <c r="U310" s="228">
        <v>0</v>
      </c>
      <c r="V310" s="228">
        <v>0</v>
      </c>
      <c r="W310" s="228">
        <v>0</v>
      </c>
      <c r="X310" s="228">
        <v>0</v>
      </c>
      <c r="Y310" s="228">
        <v>0</v>
      </c>
      <c r="Z310" s="228">
        <v>0</v>
      </c>
      <c r="AA310" s="228">
        <v>0</v>
      </c>
      <c r="AB310" s="228">
        <v>0</v>
      </c>
      <c r="AC310" s="229">
        <v>0</v>
      </c>
      <c r="AD310" s="173">
        <v>16</v>
      </c>
      <c r="AE310" s="173"/>
      <c r="AF310" s="173"/>
      <c r="AG310" s="173"/>
      <c r="AH310" s="218">
        <v>16000</v>
      </c>
      <c r="AI310" s="214"/>
      <c r="AJ310" s="215">
        <v>3</v>
      </c>
      <c r="AK310" s="215">
        <v>0</v>
      </c>
      <c r="AL310" s="215">
        <v>0</v>
      </c>
      <c r="AM310" s="215">
        <v>0</v>
      </c>
      <c r="AN310" s="215">
        <v>0</v>
      </c>
    </row>
    <row r="311" spans="4:40" x14ac:dyDescent="0.25">
      <c r="D311" s="173"/>
      <c r="E311" s="212" t="s">
        <v>598</v>
      </c>
      <c r="F311" s="212" t="s">
        <v>521</v>
      </c>
      <c r="G311" s="166">
        <v>35</v>
      </c>
      <c r="H311" s="173" t="s">
        <v>964</v>
      </c>
      <c r="I311" s="218">
        <v>6.3</v>
      </c>
      <c r="J311" s="221"/>
      <c r="K311" s="212"/>
      <c r="L311" s="212"/>
      <c r="M311" s="212"/>
      <c r="N311" s="212"/>
      <c r="O311" s="212"/>
      <c r="P311" s="212"/>
      <c r="Q311" s="212"/>
      <c r="R311" s="228">
        <v>1.8999999761581421</v>
      </c>
      <c r="S311" s="228">
        <v>0.41999998688697815</v>
      </c>
      <c r="T311" s="228">
        <v>1.9458674192428589</v>
      </c>
      <c r="U311" s="228">
        <v>30.886785113622274</v>
      </c>
      <c r="V311" s="228">
        <v>2.0999999046325684</v>
      </c>
      <c r="W311" s="228">
        <v>0.5</v>
      </c>
      <c r="X311" s="228">
        <v>2.1587033271789551</v>
      </c>
      <c r="Y311" s="228">
        <v>34.265131874689985</v>
      </c>
      <c r="Z311" s="228">
        <v>2.2000000476837158</v>
      </c>
      <c r="AA311" s="228">
        <v>0.5</v>
      </c>
      <c r="AB311" s="228">
        <v>2.2561028003692627</v>
      </c>
      <c r="AC311" s="229">
        <v>35.811154804532492</v>
      </c>
      <c r="AD311" s="173">
        <v>6.3</v>
      </c>
      <c r="AE311" s="173"/>
      <c r="AF311" s="173"/>
      <c r="AG311" s="173"/>
      <c r="AH311" s="218">
        <v>6300</v>
      </c>
      <c r="AI311" s="214"/>
      <c r="AJ311" s="215">
        <v>19</v>
      </c>
      <c r="AK311" s="215">
        <v>2.2000000476837158</v>
      </c>
      <c r="AL311" s="215">
        <v>0.5</v>
      </c>
      <c r="AM311" s="215">
        <v>2.2561028003692627</v>
      </c>
      <c r="AN311" s="215">
        <v>35.811154804532492</v>
      </c>
    </row>
    <row r="312" spans="4:40" x14ac:dyDescent="0.25">
      <c r="D312" s="173"/>
      <c r="E312" s="212" t="s">
        <v>598</v>
      </c>
      <c r="F312" s="212" t="s">
        <v>521</v>
      </c>
      <c r="G312" s="166">
        <v>35</v>
      </c>
      <c r="H312" s="173" t="s">
        <v>965</v>
      </c>
      <c r="I312" s="218">
        <v>4</v>
      </c>
      <c r="J312" s="221"/>
      <c r="K312" s="212"/>
      <c r="L312" s="212"/>
      <c r="M312" s="212"/>
      <c r="N312" s="212"/>
      <c r="O312" s="212"/>
      <c r="P312" s="212"/>
      <c r="Q312" s="212"/>
      <c r="R312" s="228">
        <v>1.8999999761581421</v>
      </c>
      <c r="S312" s="228">
        <v>0.43000000715255737</v>
      </c>
      <c r="T312" s="228">
        <v>1.9480502605438232</v>
      </c>
      <c r="U312" s="228">
        <v>48.701255798339844</v>
      </c>
      <c r="V312" s="228">
        <v>2.2000000476837158</v>
      </c>
      <c r="W312" s="228">
        <v>0.5</v>
      </c>
      <c r="X312" s="228">
        <v>2.2561028003692627</v>
      </c>
      <c r="Y312" s="228">
        <v>56.402568817138672</v>
      </c>
      <c r="Z312" s="228">
        <v>2.2000000476837158</v>
      </c>
      <c r="AA312" s="228">
        <v>0.5</v>
      </c>
      <c r="AB312" s="228">
        <v>2.2561028003692627</v>
      </c>
      <c r="AC312" s="229">
        <v>56.402568817138672</v>
      </c>
      <c r="AD312" s="173">
        <v>4</v>
      </c>
      <c r="AE312" s="173"/>
      <c r="AF312" s="173"/>
      <c r="AG312" s="173"/>
      <c r="AH312" s="218">
        <v>4000</v>
      </c>
      <c r="AI312" s="214"/>
      <c r="AJ312" s="215">
        <v>9</v>
      </c>
      <c r="AK312" s="215">
        <v>2.2000000476837158</v>
      </c>
      <c r="AL312" s="215">
        <v>0.5</v>
      </c>
      <c r="AM312" s="215">
        <v>2.2561028003692627</v>
      </c>
      <c r="AN312" s="215">
        <v>56.402568817138672</v>
      </c>
    </row>
    <row r="313" spans="4:40" x14ac:dyDescent="0.25">
      <c r="D313" s="173"/>
      <c r="E313" s="212" t="s">
        <v>598</v>
      </c>
      <c r="F313" s="212" t="s">
        <v>55</v>
      </c>
      <c r="G313" s="166">
        <v>35</v>
      </c>
      <c r="H313" s="173" t="s">
        <v>964</v>
      </c>
      <c r="I313" s="218">
        <v>16</v>
      </c>
      <c r="J313" s="221"/>
      <c r="K313" s="212"/>
      <c r="L313" s="212"/>
      <c r="M313" s="212"/>
      <c r="N313" s="212"/>
      <c r="O313" s="212"/>
      <c r="P313" s="212"/>
      <c r="Q313" s="212"/>
      <c r="R313" s="228">
        <v>3.2999999523162842</v>
      </c>
      <c r="S313" s="228">
        <v>1.5</v>
      </c>
      <c r="T313" s="228">
        <v>3.6249136924743652</v>
      </c>
      <c r="U313" s="228">
        <v>22.655710220336914</v>
      </c>
      <c r="V313" s="228">
        <v>3.7000000476837158</v>
      </c>
      <c r="W313" s="228">
        <v>1.8999999761581421</v>
      </c>
      <c r="X313" s="228">
        <v>4.1593270301818848</v>
      </c>
      <c r="Y313" s="228">
        <v>25.995794296264648</v>
      </c>
      <c r="Z313" s="228">
        <v>4.3000001907348633</v>
      </c>
      <c r="AA313" s="228">
        <v>1.8999999761581421</v>
      </c>
      <c r="AB313" s="228">
        <v>4.7010641098022461</v>
      </c>
      <c r="AC313" s="229">
        <v>29.381650924682617</v>
      </c>
      <c r="AD313" s="173">
        <v>16</v>
      </c>
      <c r="AE313" s="173"/>
      <c r="AF313" s="173"/>
      <c r="AG313" s="173"/>
      <c r="AH313" s="218">
        <v>16000</v>
      </c>
      <c r="AI313" s="214"/>
      <c r="AJ313" s="215">
        <v>19</v>
      </c>
      <c r="AK313" s="215">
        <v>4.3000001907348633</v>
      </c>
      <c r="AL313" s="215">
        <v>1.8999999761581421</v>
      </c>
      <c r="AM313" s="215">
        <v>4.7010641098022461</v>
      </c>
      <c r="AN313" s="215">
        <v>29.381650924682617</v>
      </c>
    </row>
    <row r="314" spans="4:40" x14ac:dyDescent="0.25">
      <c r="D314" s="173"/>
      <c r="E314" s="212" t="s">
        <v>598</v>
      </c>
      <c r="F314" s="212" t="s">
        <v>55</v>
      </c>
      <c r="G314" s="166">
        <v>35</v>
      </c>
      <c r="H314" s="173" t="s">
        <v>965</v>
      </c>
      <c r="I314" s="218">
        <v>16</v>
      </c>
      <c r="J314" s="221"/>
      <c r="K314" s="212"/>
      <c r="L314" s="212"/>
      <c r="M314" s="212"/>
      <c r="N314" s="212"/>
      <c r="O314" s="212"/>
      <c r="P314" s="212"/>
      <c r="Q314" s="212"/>
      <c r="R314" s="228">
        <v>3.7999999523162842</v>
      </c>
      <c r="S314" s="228">
        <v>1.6000000238418579</v>
      </c>
      <c r="T314" s="228">
        <v>4.123105525970459</v>
      </c>
      <c r="U314" s="228">
        <v>25.7694091796875</v>
      </c>
      <c r="V314" s="228">
        <v>4.3000001907348633</v>
      </c>
      <c r="W314" s="228">
        <v>2</v>
      </c>
      <c r="X314" s="228">
        <v>4.7423624992370605</v>
      </c>
      <c r="Y314" s="228">
        <v>29.639764785766602</v>
      </c>
      <c r="Z314" s="228">
        <v>4.6999998092651367</v>
      </c>
      <c r="AA314" s="228">
        <v>2</v>
      </c>
      <c r="AB314" s="228">
        <v>5.1078367233276367</v>
      </c>
      <c r="AC314" s="229">
        <v>31.923978805541992</v>
      </c>
      <c r="AD314" s="173">
        <v>16</v>
      </c>
      <c r="AE314" s="173"/>
      <c r="AF314" s="173"/>
      <c r="AG314" s="173"/>
      <c r="AH314" s="218">
        <v>16000</v>
      </c>
      <c r="AI314" s="214"/>
      <c r="AJ314" s="215">
        <v>19</v>
      </c>
      <c r="AK314" s="215">
        <v>4.6999998092651367</v>
      </c>
      <c r="AL314" s="215">
        <v>2</v>
      </c>
      <c r="AM314" s="215">
        <v>5.1078367233276367</v>
      </c>
      <c r="AN314" s="215">
        <v>31.923978805541992</v>
      </c>
    </row>
    <row r="315" spans="4:40" x14ac:dyDescent="0.25">
      <c r="D315" s="173"/>
      <c r="E315" s="212" t="s">
        <v>598</v>
      </c>
      <c r="F315" s="212" t="s">
        <v>529</v>
      </c>
      <c r="G315" s="166">
        <v>35</v>
      </c>
      <c r="H315" s="173" t="s">
        <v>964</v>
      </c>
      <c r="I315" s="218">
        <v>1</v>
      </c>
      <c r="J315" s="221"/>
      <c r="K315" s="212"/>
      <c r="L315" s="212"/>
      <c r="M315" s="212"/>
      <c r="N315" s="212"/>
      <c r="O315" s="212"/>
      <c r="P315" s="212"/>
      <c r="Q315" s="212"/>
      <c r="R315" s="228">
        <v>0.40000000596046448</v>
      </c>
      <c r="S315" s="228">
        <v>0.25</v>
      </c>
      <c r="T315" s="228">
        <v>0.471699059009552</v>
      </c>
      <c r="U315" s="228">
        <v>47.169906616210938</v>
      </c>
      <c r="V315" s="228">
        <v>0.40999999642372131</v>
      </c>
      <c r="W315" s="228">
        <v>0.25</v>
      </c>
      <c r="X315" s="228">
        <v>0.48020827770233154</v>
      </c>
      <c r="Y315" s="228">
        <v>48.020828247070313</v>
      </c>
      <c r="Z315" s="228">
        <v>0.40999999642372131</v>
      </c>
      <c r="AA315" s="228">
        <v>0.25</v>
      </c>
      <c r="AB315" s="228">
        <v>0.48020827770233154</v>
      </c>
      <c r="AC315" s="229">
        <v>48.020828247070313</v>
      </c>
      <c r="AD315" s="173">
        <v>1</v>
      </c>
      <c r="AE315" s="173"/>
      <c r="AF315" s="173"/>
      <c r="AG315" s="173"/>
      <c r="AH315" s="218">
        <v>1000</v>
      </c>
      <c r="AI315" s="214"/>
      <c r="AJ315" s="215">
        <v>9</v>
      </c>
      <c r="AK315" s="215">
        <v>0.40999999642372131</v>
      </c>
      <c r="AL315" s="215">
        <v>0.25</v>
      </c>
      <c r="AM315" s="215">
        <v>0.48020827770233154</v>
      </c>
      <c r="AN315" s="215">
        <v>48.020828247070313</v>
      </c>
    </row>
    <row r="316" spans="4:40" x14ac:dyDescent="0.25">
      <c r="D316" s="173"/>
      <c r="E316" s="212" t="s">
        <v>598</v>
      </c>
      <c r="F316" s="212" t="s">
        <v>529</v>
      </c>
      <c r="G316" s="166">
        <v>35</v>
      </c>
      <c r="H316" s="173" t="s">
        <v>965</v>
      </c>
      <c r="I316" s="218">
        <v>1</v>
      </c>
      <c r="J316" s="221"/>
      <c r="K316" s="212"/>
      <c r="L316" s="212"/>
      <c r="M316" s="212"/>
      <c r="N316" s="212"/>
      <c r="O316" s="212"/>
      <c r="P316" s="212"/>
      <c r="Q316" s="212"/>
      <c r="R316" s="228">
        <v>0.40000000596046448</v>
      </c>
      <c r="S316" s="228">
        <v>0.25</v>
      </c>
      <c r="T316" s="228">
        <v>0.471699059009552</v>
      </c>
      <c r="U316" s="228">
        <v>47.169906616210938</v>
      </c>
      <c r="V316" s="228">
        <v>0.40999999642372131</v>
      </c>
      <c r="W316" s="228">
        <v>0.25</v>
      </c>
      <c r="X316" s="228">
        <v>0.48020827770233154</v>
      </c>
      <c r="Y316" s="228">
        <v>48.020828247070313</v>
      </c>
      <c r="Z316" s="228">
        <v>0.40999999642372131</v>
      </c>
      <c r="AA316" s="228">
        <v>0.25</v>
      </c>
      <c r="AB316" s="228">
        <v>0.48020827770233154</v>
      </c>
      <c r="AC316" s="229">
        <v>48.020828247070313</v>
      </c>
      <c r="AD316" s="173">
        <v>1</v>
      </c>
      <c r="AE316" s="173"/>
      <c r="AF316" s="173"/>
      <c r="AG316" s="173"/>
      <c r="AH316" s="218">
        <v>1000</v>
      </c>
      <c r="AI316" s="214"/>
      <c r="AJ316" s="215">
        <v>9</v>
      </c>
      <c r="AK316" s="215">
        <v>0.40999999642372131</v>
      </c>
      <c r="AL316" s="215">
        <v>0.25</v>
      </c>
      <c r="AM316" s="215">
        <v>0.48020827770233154</v>
      </c>
      <c r="AN316" s="215">
        <v>48.020828247070313</v>
      </c>
    </row>
    <row r="317" spans="4:40" x14ac:dyDescent="0.25">
      <c r="D317" s="173"/>
      <c r="E317" s="212" t="s">
        <v>598</v>
      </c>
      <c r="F317" s="212" t="s">
        <v>529</v>
      </c>
      <c r="G317" s="166">
        <v>35</v>
      </c>
      <c r="H317" s="173" t="s">
        <v>967</v>
      </c>
      <c r="I317" s="218">
        <v>1.8</v>
      </c>
      <c r="J317" s="221"/>
      <c r="K317" s="212"/>
      <c r="L317" s="212"/>
      <c r="M317" s="212"/>
      <c r="N317" s="212"/>
      <c r="O317" s="212"/>
      <c r="P317" s="212"/>
      <c r="Q317" s="212"/>
      <c r="R317" s="228">
        <v>0.40000000596046448</v>
      </c>
      <c r="S317" s="228">
        <v>0.25</v>
      </c>
      <c r="T317" s="228">
        <v>0.471699059009552</v>
      </c>
      <c r="U317" s="228">
        <v>26.205503675672741</v>
      </c>
      <c r="V317" s="228">
        <v>0.40999999642372131</v>
      </c>
      <c r="W317" s="228">
        <v>0.25</v>
      </c>
      <c r="X317" s="228">
        <v>0.48020827770233154</v>
      </c>
      <c r="Y317" s="228">
        <v>26.678237915039062</v>
      </c>
      <c r="Z317" s="228">
        <v>0.40999999642372131</v>
      </c>
      <c r="AA317" s="228">
        <v>0.25</v>
      </c>
      <c r="AB317" s="228">
        <v>0.48020827770233154</v>
      </c>
      <c r="AC317" s="229">
        <v>26.678237915039062</v>
      </c>
      <c r="AD317" s="173">
        <v>1.8</v>
      </c>
      <c r="AE317" s="173"/>
      <c r="AF317" s="173"/>
      <c r="AG317" s="173"/>
      <c r="AH317" s="218">
        <v>1800</v>
      </c>
      <c r="AI317" s="214"/>
      <c r="AJ317" s="215">
        <v>9</v>
      </c>
      <c r="AK317" s="215">
        <v>0.40999999642372131</v>
      </c>
      <c r="AL317" s="215">
        <v>0.25</v>
      </c>
      <c r="AM317" s="215">
        <v>0.48020827770233154</v>
      </c>
      <c r="AN317" s="215">
        <v>26.678237915039062</v>
      </c>
    </row>
    <row r="318" spans="4:40" x14ac:dyDescent="0.25">
      <c r="D318" s="173"/>
      <c r="E318" s="212" t="s">
        <v>598</v>
      </c>
      <c r="F318" s="212" t="s">
        <v>545</v>
      </c>
      <c r="G318" s="166">
        <v>35</v>
      </c>
      <c r="H318" s="173" t="s">
        <v>964</v>
      </c>
      <c r="I318" s="218">
        <v>1</v>
      </c>
      <c r="J318" s="221"/>
      <c r="K318" s="212"/>
      <c r="L318" s="212"/>
      <c r="M318" s="212"/>
      <c r="N318" s="212"/>
      <c r="O318" s="212"/>
      <c r="P318" s="212"/>
      <c r="Q318" s="212"/>
      <c r="R318" s="228">
        <v>5.000000074505806E-2</v>
      </c>
      <c r="S318" s="228">
        <v>5.000000074505806E-2</v>
      </c>
      <c r="T318" s="228">
        <v>7.07106813788414E-2</v>
      </c>
      <c r="U318" s="228">
        <v>7.071068286895752</v>
      </c>
      <c r="V318" s="228">
        <v>0.10000000149011612</v>
      </c>
      <c r="W318" s="228">
        <v>5.9999998658895493E-2</v>
      </c>
      <c r="X318" s="228">
        <v>0.11661903560161591</v>
      </c>
      <c r="Y318" s="228">
        <v>11.661903381347656</v>
      </c>
      <c r="Z318" s="228">
        <v>7.9999998211860657E-2</v>
      </c>
      <c r="AA318" s="228">
        <v>5.000000074505806E-2</v>
      </c>
      <c r="AB318" s="228">
        <v>9.4339810311794281E-2</v>
      </c>
      <c r="AC318" s="229">
        <v>9.4339809417724609</v>
      </c>
      <c r="AD318" s="173">
        <v>1</v>
      </c>
      <c r="AE318" s="173"/>
      <c r="AF318" s="173"/>
      <c r="AG318" s="173"/>
      <c r="AH318" s="218">
        <v>1000</v>
      </c>
      <c r="AI318" s="214"/>
      <c r="AJ318" s="215">
        <v>9</v>
      </c>
      <c r="AK318" s="215">
        <v>0.10000000149011612</v>
      </c>
      <c r="AL318" s="215">
        <v>5.9999998658895493E-2</v>
      </c>
      <c r="AM318" s="215">
        <v>0.11661903560161591</v>
      </c>
      <c r="AN318" s="215">
        <v>11.661903381347656</v>
      </c>
    </row>
    <row r="319" spans="4:40" x14ac:dyDescent="0.25">
      <c r="D319" s="173"/>
      <c r="E319" s="212" t="s">
        <v>598</v>
      </c>
      <c r="F319" s="212" t="s">
        <v>532</v>
      </c>
      <c r="G319" s="166">
        <v>35</v>
      </c>
      <c r="H319" s="173" t="s">
        <v>964</v>
      </c>
      <c r="I319" s="218">
        <v>1.8</v>
      </c>
      <c r="J319" s="221"/>
      <c r="K319" s="212"/>
      <c r="L319" s="212"/>
      <c r="M319" s="212"/>
      <c r="N319" s="212"/>
      <c r="O319" s="212"/>
      <c r="P319" s="212"/>
      <c r="Q319" s="212"/>
      <c r="R319" s="228">
        <v>0.34000000357627869</v>
      </c>
      <c r="S319" s="228">
        <v>0.20999999344348907</v>
      </c>
      <c r="T319" s="228">
        <v>0.39962482452392578</v>
      </c>
      <c r="U319" s="228">
        <v>22.201379140218098</v>
      </c>
      <c r="V319" s="228">
        <v>0.40000000596046448</v>
      </c>
      <c r="W319" s="228">
        <v>0.23999999463558197</v>
      </c>
      <c r="X319" s="228">
        <v>0.46647614240646362</v>
      </c>
      <c r="Y319" s="228">
        <v>25.915340847439236</v>
      </c>
      <c r="Z319" s="228">
        <v>0.40000000596046448</v>
      </c>
      <c r="AA319" s="228">
        <v>0.18999999761581421</v>
      </c>
      <c r="AB319" s="228">
        <v>0.44283181428909302</v>
      </c>
      <c r="AC319" s="229">
        <v>24.601766798231335</v>
      </c>
      <c r="AD319" s="173">
        <v>1.8</v>
      </c>
      <c r="AE319" s="173"/>
      <c r="AF319" s="173"/>
      <c r="AG319" s="173"/>
      <c r="AH319" s="218">
        <v>1800</v>
      </c>
      <c r="AI319" s="214"/>
      <c r="AJ319" s="215">
        <v>9</v>
      </c>
      <c r="AK319" s="215">
        <v>0.40000000596046448</v>
      </c>
      <c r="AL319" s="215">
        <v>0.23999999463558197</v>
      </c>
      <c r="AM319" s="215">
        <v>0.46647614240646362</v>
      </c>
      <c r="AN319" s="215">
        <v>25.915340847439236</v>
      </c>
    </row>
    <row r="320" spans="4:40" x14ac:dyDescent="0.25">
      <c r="D320" s="173"/>
      <c r="E320" s="212" t="s">
        <v>598</v>
      </c>
      <c r="F320" s="212" t="s">
        <v>532</v>
      </c>
      <c r="G320" s="166">
        <v>35</v>
      </c>
      <c r="H320" s="173" t="s">
        <v>965</v>
      </c>
      <c r="I320" s="218">
        <v>1.8</v>
      </c>
      <c r="J320" s="221"/>
      <c r="K320" s="212"/>
      <c r="L320" s="212"/>
      <c r="M320" s="212"/>
      <c r="N320" s="212"/>
      <c r="O320" s="212"/>
      <c r="P320" s="212"/>
      <c r="Q320" s="212"/>
      <c r="R320" s="228">
        <v>0</v>
      </c>
      <c r="S320" s="228">
        <v>0</v>
      </c>
      <c r="T320" s="228">
        <v>0</v>
      </c>
      <c r="U320" s="228">
        <v>0</v>
      </c>
      <c r="V320" s="228">
        <v>0</v>
      </c>
      <c r="W320" s="228">
        <v>0</v>
      </c>
      <c r="X320" s="228">
        <v>0</v>
      </c>
      <c r="Y320" s="228">
        <v>0</v>
      </c>
      <c r="Z320" s="228">
        <v>0</v>
      </c>
      <c r="AA320" s="228">
        <v>0</v>
      </c>
      <c r="AB320" s="228">
        <v>0</v>
      </c>
      <c r="AC320" s="229">
        <v>0</v>
      </c>
      <c r="AD320" s="173">
        <v>1.8</v>
      </c>
      <c r="AE320" s="173"/>
      <c r="AF320" s="173"/>
      <c r="AG320" s="173"/>
      <c r="AH320" s="218">
        <v>1800</v>
      </c>
      <c r="AI320" s="214"/>
      <c r="AJ320" s="215">
        <v>3</v>
      </c>
      <c r="AK320" s="215">
        <v>0</v>
      </c>
      <c r="AL320" s="215">
        <v>0</v>
      </c>
      <c r="AM320" s="215">
        <v>0</v>
      </c>
      <c r="AN320" s="215">
        <v>0</v>
      </c>
    </row>
    <row r="321" spans="4:40" x14ac:dyDescent="0.25">
      <c r="D321" s="173"/>
      <c r="E321" s="212" t="s">
        <v>598</v>
      </c>
      <c r="F321" s="212" t="s">
        <v>540</v>
      </c>
      <c r="G321" s="166">
        <v>35</v>
      </c>
      <c r="H321" s="173" t="s">
        <v>964</v>
      </c>
      <c r="I321" s="218">
        <v>2.5</v>
      </c>
      <c r="J321" s="221"/>
      <c r="K321" s="212"/>
      <c r="L321" s="212"/>
      <c r="M321" s="212"/>
      <c r="N321" s="212"/>
      <c r="O321" s="212"/>
      <c r="P321" s="212"/>
      <c r="Q321" s="212"/>
      <c r="R321" s="228">
        <v>0</v>
      </c>
      <c r="S321" s="228">
        <v>0</v>
      </c>
      <c r="T321" s="228">
        <v>0</v>
      </c>
      <c r="U321" s="228">
        <v>0</v>
      </c>
      <c r="V321" s="228">
        <v>0</v>
      </c>
      <c r="W321" s="228">
        <v>0</v>
      </c>
      <c r="X321" s="228">
        <v>0</v>
      </c>
      <c r="Y321" s="228">
        <v>0</v>
      </c>
      <c r="Z321" s="228">
        <v>0</v>
      </c>
      <c r="AA321" s="228">
        <v>0</v>
      </c>
      <c r="AB321" s="228">
        <v>0</v>
      </c>
      <c r="AC321" s="229">
        <v>0</v>
      </c>
      <c r="AD321" s="173">
        <v>2.5</v>
      </c>
      <c r="AE321" s="173"/>
      <c r="AF321" s="173"/>
      <c r="AG321" s="173"/>
      <c r="AH321" s="218">
        <v>2500</v>
      </c>
      <c r="AI321" s="214"/>
      <c r="AJ321" s="215">
        <v>3</v>
      </c>
      <c r="AK321" s="215">
        <v>0</v>
      </c>
      <c r="AL321" s="215">
        <v>0</v>
      </c>
      <c r="AM321" s="215">
        <v>0</v>
      </c>
      <c r="AN321" s="215">
        <v>0</v>
      </c>
    </row>
    <row r="322" spans="4:40" x14ac:dyDescent="0.25">
      <c r="D322" s="173"/>
      <c r="E322" s="212" t="s">
        <v>598</v>
      </c>
      <c r="F322" s="212" t="s">
        <v>540</v>
      </c>
      <c r="G322" s="166">
        <v>35</v>
      </c>
      <c r="H322" s="173" t="s">
        <v>965</v>
      </c>
      <c r="I322" s="218">
        <v>2.5</v>
      </c>
      <c r="J322" s="221"/>
      <c r="K322" s="212"/>
      <c r="L322" s="212"/>
      <c r="M322" s="212"/>
      <c r="N322" s="212"/>
      <c r="O322" s="212"/>
      <c r="P322" s="212"/>
      <c r="Q322" s="212"/>
      <c r="R322" s="228">
        <v>0.85000002384185791</v>
      </c>
      <c r="S322" s="228">
        <v>0.37000000476837158</v>
      </c>
      <c r="T322" s="228">
        <v>0.92703831195831299</v>
      </c>
      <c r="U322" s="228">
        <v>37.081533813476561</v>
      </c>
      <c r="V322" s="228">
        <v>0.87000000476837158</v>
      </c>
      <c r="W322" s="228">
        <v>0.40000000596046448</v>
      </c>
      <c r="X322" s="228">
        <v>0.95754897594451904</v>
      </c>
      <c r="Y322" s="228">
        <v>38.301959228515628</v>
      </c>
      <c r="Z322" s="228">
        <v>0.98000001907348633</v>
      </c>
      <c r="AA322" s="228">
        <v>0.37000000476837158</v>
      </c>
      <c r="AB322" s="228">
        <v>1.0475208759307861</v>
      </c>
      <c r="AC322" s="229">
        <v>41.900836181640628</v>
      </c>
      <c r="AD322" s="173">
        <v>2.5</v>
      </c>
      <c r="AE322" s="173"/>
      <c r="AF322" s="173"/>
      <c r="AG322" s="173"/>
      <c r="AH322" s="218">
        <v>2500</v>
      </c>
      <c r="AI322" s="214"/>
      <c r="AJ322" s="215">
        <v>19</v>
      </c>
      <c r="AK322" s="215">
        <v>0.98000001907348633</v>
      </c>
      <c r="AL322" s="215">
        <v>0.37000000476837158</v>
      </c>
      <c r="AM322" s="215">
        <v>1.0475208759307861</v>
      </c>
      <c r="AN322" s="215">
        <v>41.900836181640628</v>
      </c>
    </row>
    <row r="323" spans="4:40" x14ac:dyDescent="0.25">
      <c r="D323" s="173"/>
      <c r="E323" s="212" t="s">
        <v>598</v>
      </c>
      <c r="F323" s="212" t="s">
        <v>542</v>
      </c>
      <c r="G323" s="166">
        <v>35</v>
      </c>
      <c r="H323" s="173" t="s">
        <v>964</v>
      </c>
      <c r="I323" s="218">
        <v>1.8</v>
      </c>
      <c r="J323" s="221"/>
      <c r="K323" s="212"/>
      <c r="L323" s="212"/>
      <c r="M323" s="212"/>
      <c r="N323" s="212"/>
      <c r="O323" s="212"/>
      <c r="P323" s="212"/>
      <c r="Q323" s="212"/>
      <c r="R323" s="228">
        <v>0</v>
      </c>
      <c r="S323" s="228">
        <v>0</v>
      </c>
      <c r="T323" s="228">
        <v>0</v>
      </c>
      <c r="U323" s="228">
        <v>0</v>
      </c>
      <c r="V323" s="228">
        <v>0</v>
      </c>
      <c r="W323" s="228">
        <v>0</v>
      </c>
      <c r="X323" s="228">
        <v>0</v>
      </c>
      <c r="Y323" s="228">
        <v>0</v>
      </c>
      <c r="Z323" s="228">
        <v>0</v>
      </c>
      <c r="AA323" s="228">
        <v>0</v>
      </c>
      <c r="AB323" s="228">
        <v>0</v>
      </c>
      <c r="AC323" s="229">
        <v>0</v>
      </c>
      <c r="AD323" s="173">
        <v>1.8</v>
      </c>
      <c r="AE323" s="173"/>
      <c r="AF323" s="173"/>
      <c r="AG323" s="173"/>
      <c r="AH323" s="218">
        <v>1800</v>
      </c>
      <c r="AI323" s="214"/>
      <c r="AJ323" s="215">
        <v>3</v>
      </c>
      <c r="AK323" s="215">
        <v>0</v>
      </c>
      <c r="AL323" s="215">
        <v>0</v>
      </c>
      <c r="AM323" s="215">
        <v>0</v>
      </c>
      <c r="AN323" s="215">
        <v>0</v>
      </c>
    </row>
    <row r="324" spans="4:40" x14ac:dyDescent="0.25">
      <c r="D324" s="173"/>
      <c r="E324" s="212" t="s">
        <v>598</v>
      </c>
      <c r="F324" s="212" t="s">
        <v>542</v>
      </c>
      <c r="G324" s="166">
        <v>35</v>
      </c>
      <c r="H324" s="173" t="s">
        <v>965</v>
      </c>
      <c r="I324" s="218">
        <v>1.6</v>
      </c>
      <c r="J324" s="221"/>
      <c r="K324" s="212"/>
      <c r="L324" s="212"/>
      <c r="M324" s="212"/>
      <c r="N324" s="212"/>
      <c r="O324" s="212"/>
      <c r="P324" s="212"/>
      <c r="Q324" s="212"/>
      <c r="R324" s="228">
        <v>0.30000001192092896</v>
      </c>
      <c r="S324" s="228">
        <v>0.15999999642372131</v>
      </c>
      <c r="T324" s="228">
        <v>0.34000000357627869</v>
      </c>
      <c r="U324" s="228">
        <v>21.25</v>
      </c>
      <c r="V324" s="228">
        <v>0.33000001311302185</v>
      </c>
      <c r="W324" s="228">
        <v>0.15000000596046448</v>
      </c>
      <c r="X324" s="228">
        <v>0.36249139904975891</v>
      </c>
      <c r="Y324" s="228">
        <v>22.655713558197021</v>
      </c>
      <c r="Z324" s="228">
        <v>0.31000000238418579</v>
      </c>
      <c r="AA324" s="228">
        <v>0.18999999761581421</v>
      </c>
      <c r="AB324" s="228">
        <v>0.36359319090843201</v>
      </c>
      <c r="AC324" s="229">
        <v>22.724573612213135</v>
      </c>
      <c r="AD324" s="173">
        <v>1.6</v>
      </c>
      <c r="AE324" s="173"/>
      <c r="AF324" s="173"/>
      <c r="AG324" s="173"/>
      <c r="AH324" s="218">
        <v>1600</v>
      </c>
      <c r="AI324" s="214"/>
      <c r="AJ324" s="215">
        <v>19</v>
      </c>
      <c r="AK324" s="215">
        <v>0.31000000238418579</v>
      </c>
      <c r="AL324" s="215">
        <v>0.18999999761581421</v>
      </c>
      <c r="AM324" s="215">
        <v>0.36359319090843201</v>
      </c>
      <c r="AN324" s="215">
        <v>22.724573612213135</v>
      </c>
    </row>
    <row r="325" spans="4:40" x14ac:dyDescent="0.25">
      <c r="D325" s="173"/>
      <c r="E325" s="212" t="s">
        <v>598</v>
      </c>
      <c r="F325" s="212" t="s">
        <v>675</v>
      </c>
      <c r="G325" s="166">
        <v>35</v>
      </c>
      <c r="H325" s="173" t="s">
        <v>964</v>
      </c>
      <c r="I325" s="218">
        <v>1.6</v>
      </c>
      <c r="J325" s="221"/>
      <c r="K325" s="212"/>
      <c r="L325" s="212"/>
      <c r="M325" s="212"/>
      <c r="N325" s="212"/>
      <c r="O325" s="212"/>
      <c r="P325" s="212"/>
      <c r="Q325" s="212"/>
      <c r="R325" s="228">
        <v>0.49000000953674316</v>
      </c>
      <c r="S325" s="228">
        <v>0.20000000298023224</v>
      </c>
      <c r="T325" s="228">
        <v>0.52924478054046631</v>
      </c>
      <c r="U325" s="228">
        <v>33.077797889709473</v>
      </c>
      <c r="V325" s="228">
        <v>0.5</v>
      </c>
      <c r="W325" s="228">
        <v>0.20000000298023224</v>
      </c>
      <c r="X325" s="228">
        <v>0.53851646184921265</v>
      </c>
      <c r="Y325" s="228">
        <v>33.657279014587402</v>
      </c>
      <c r="Z325" s="228">
        <v>0.55000001192092896</v>
      </c>
      <c r="AA325" s="228">
        <v>0.20000000298023224</v>
      </c>
      <c r="AB325" s="228">
        <v>0.58523499965667725</v>
      </c>
      <c r="AC325" s="229">
        <v>36.577186584472656</v>
      </c>
      <c r="AD325" s="173">
        <v>1.6</v>
      </c>
      <c r="AE325" s="173"/>
      <c r="AF325" s="173"/>
      <c r="AG325" s="173"/>
      <c r="AH325" s="218">
        <v>1600</v>
      </c>
      <c r="AI325" s="214"/>
      <c r="AJ325" s="215">
        <v>19</v>
      </c>
      <c r="AK325" s="215">
        <v>0.55000001192092896</v>
      </c>
      <c r="AL325" s="215">
        <v>0.20000000298023224</v>
      </c>
      <c r="AM325" s="215">
        <v>0.58523499965667725</v>
      </c>
      <c r="AN325" s="215">
        <v>36.577186584472656</v>
      </c>
    </row>
    <row r="326" spans="4:40" x14ac:dyDescent="0.25">
      <c r="D326" s="173"/>
      <c r="E326" s="212" t="s">
        <v>598</v>
      </c>
      <c r="F326" s="212" t="s">
        <v>675</v>
      </c>
      <c r="G326" s="166">
        <v>35</v>
      </c>
      <c r="H326" s="173" t="s">
        <v>965</v>
      </c>
      <c r="I326" s="218">
        <v>1.6</v>
      </c>
      <c r="J326" s="221"/>
      <c r="K326" s="212"/>
      <c r="L326" s="212"/>
      <c r="M326" s="212"/>
      <c r="N326" s="212"/>
      <c r="O326" s="212"/>
      <c r="P326" s="212"/>
      <c r="Q326" s="212"/>
      <c r="R326" s="228">
        <v>0</v>
      </c>
      <c r="S326" s="228">
        <v>0</v>
      </c>
      <c r="T326" s="228">
        <v>0</v>
      </c>
      <c r="U326" s="228">
        <v>0</v>
      </c>
      <c r="V326" s="228">
        <v>0</v>
      </c>
      <c r="W326" s="228">
        <v>0</v>
      </c>
      <c r="X326" s="228">
        <v>0</v>
      </c>
      <c r="Y326" s="228">
        <v>0</v>
      </c>
      <c r="Z326" s="228">
        <v>0</v>
      </c>
      <c r="AA326" s="228">
        <v>0</v>
      </c>
      <c r="AB326" s="228">
        <v>0</v>
      </c>
      <c r="AC326" s="229">
        <v>0</v>
      </c>
      <c r="AD326" s="173">
        <v>1.6</v>
      </c>
      <c r="AE326" s="173"/>
      <c r="AF326" s="173"/>
      <c r="AG326" s="173"/>
      <c r="AH326" s="218">
        <v>1600</v>
      </c>
      <c r="AI326" s="214"/>
      <c r="AJ326" s="215">
        <v>3</v>
      </c>
      <c r="AK326" s="215">
        <v>0</v>
      </c>
      <c r="AL326" s="215">
        <v>0</v>
      </c>
      <c r="AM326" s="215">
        <v>0</v>
      </c>
      <c r="AN326" s="215">
        <v>0</v>
      </c>
    </row>
    <row r="327" spans="4:40" x14ac:dyDescent="0.25">
      <c r="D327" s="173"/>
      <c r="E327" s="212" t="s">
        <v>598</v>
      </c>
      <c r="F327" s="212" t="s">
        <v>541</v>
      </c>
      <c r="G327" s="173">
        <v>35</v>
      </c>
      <c r="H327" s="173" t="s">
        <v>964</v>
      </c>
      <c r="I327" s="218">
        <v>1</v>
      </c>
      <c r="J327" s="221"/>
      <c r="K327" s="212"/>
      <c r="L327" s="212"/>
      <c r="M327" s="212"/>
      <c r="N327" s="212"/>
      <c r="O327" s="212"/>
      <c r="P327" s="212"/>
      <c r="Q327" s="212"/>
      <c r="R327" s="228">
        <v>0.18000000715255737</v>
      </c>
      <c r="S327" s="228">
        <v>0.10000000149011612</v>
      </c>
      <c r="T327" s="228">
        <v>0.20591260492801666</v>
      </c>
      <c r="U327" s="228">
        <v>20.59126091003418</v>
      </c>
      <c r="V327" s="228">
        <v>0.34000000357627869</v>
      </c>
      <c r="W327" s="228">
        <v>0.18000000715255737</v>
      </c>
      <c r="X327" s="228">
        <v>0.38470768928527832</v>
      </c>
      <c r="Y327" s="228">
        <v>38.470767974853516</v>
      </c>
      <c r="Z327" s="228">
        <v>0.31000000238418579</v>
      </c>
      <c r="AA327" s="228">
        <v>0.17000000178813934</v>
      </c>
      <c r="AB327" s="228">
        <v>0.35355338454246521</v>
      </c>
      <c r="AC327" s="229">
        <v>35.355339050292969</v>
      </c>
      <c r="AD327" s="173">
        <v>1</v>
      </c>
      <c r="AE327" s="173"/>
      <c r="AF327" s="173"/>
      <c r="AG327" s="173"/>
      <c r="AH327" s="218">
        <v>1000</v>
      </c>
      <c r="AI327" s="214"/>
      <c r="AJ327" s="215">
        <v>9</v>
      </c>
      <c r="AK327" s="215">
        <v>0.34000000357627869</v>
      </c>
      <c r="AL327" s="215">
        <v>0.18000000715255737</v>
      </c>
      <c r="AM327" s="215">
        <v>0.38470768928527832</v>
      </c>
      <c r="AN327" s="215">
        <v>38.470767974853516</v>
      </c>
    </row>
    <row r="328" spans="4:40" x14ac:dyDescent="0.25">
      <c r="D328" s="173"/>
      <c r="E328" s="212" t="s">
        <v>598</v>
      </c>
      <c r="F328" s="212" t="s">
        <v>527</v>
      </c>
      <c r="G328" s="166">
        <v>35</v>
      </c>
      <c r="H328" s="173" t="s">
        <v>964</v>
      </c>
      <c r="I328" s="218">
        <v>6.3</v>
      </c>
      <c r="J328" s="221"/>
      <c r="K328" s="212"/>
      <c r="L328" s="212"/>
      <c r="M328" s="212"/>
      <c r="N328" s="212"/>
      <c r="O328" s="212"/>
      <c r="P328" s="212"/>
      <c r="Q328" s="212"/>
      <c r="R328" s="228">
        <v>0</v>
      </c>
      <c r="S328" s="228">
        <v>0</v>
      </c>
      <c r="T328" s="228">
        <v>0</v>
      </c>
      <c r="U328" s="228">
        <v>0</v>
      </c>
      <c r="V328" s="228">
        <v>0</v>
      </c>
      <c r="W328" s="228">
        <v>0</v>
      </c>
      <c r="X328" s="228">
        <v>0</v>
      </c>
      <c r="Y328" s="228">
        <v>0</v>
      </c>
      <c r="Z328" s="228">
        <v>0</v>
      </c>
      <c r="AA328" s="228">
        <v>0</v>
      </c>
      <c r="AB328" s="228">
        <v>0</v>
      </c>
      <c r="AC328" s="229">
        <v>0</v>
      </c>
      <c r="AD328" s="173">
        <v>6.3</v>
      </c>
      <c r="AE328" s="173"/>
      <c r="AF328" s="173"/>
      <c r="AG328" s="173"/>
      <c r="AH328" s="218">
        <v>6300</v>
      </c>
      <c r="AI328" s="214"/>
      <c r="AJ328" s="215">
        <v>3</v>
      </c>
      <c r="AK328" s="215">
        <v>0</v>
      </c>
      <c r="AL328" s="215">
        <v>0</v>
      </c>
      <c r="AM328" s="215">
        <v>0</v>
      </c>
      <c r="AN328" s="215">
        <v>0</v>
      </c>
    </row>
    <row r="329" spans="4:40" x14ac:dyDescent="0.25">
      <c r="D329" s="173"/>
      <c r="E329" s="212" t="s">
        <v>598</v>
      </c>
      <c r="F329" s="212" t="s">
        <v>527</v>
      </c>
      <c r="G329" s="166">
        <v>35</v>
      </c>
      <c r="H329" s="173" t="s">
        <v>965</v>
      </c>
      <c r="I329" s="218">
        <v>6.3</v>
      </c>
      <c r="J329" s="221"/>
      <c r="K329" s="212"/>
      <c r="L329" s="212"/>
      <c r="M329" s="212"/>
      <c r="N329" s="212"/>
      <c r="O329" s="212"/>
      <c r="P329" s="212"/>
      <c r="Q329" s="212"/>
      <c r="R329" s="228">
        <v>1.7000000476837158</v>
      </c>
      <c r="S329" s="228">
        <v>0.52999997138977051</v>
      </c>
      <c r="T329" s="228">
        <v>1.7807021141052246</v>
      </c>
      <c r="U329" s="228">
        <v>28.265112014043901</v>
      </c>
      <c r="V329" s="228">
        <v>2.2000000476837158</v>
      </c>
      <c r="W329" s="228">
        <v>0.60000002384185791</v>
      </c>
      <c r="X329" s="228">
        <v>2.280350923538208</v>
      </c>
      <c r="Y329" s="228">
        <v>36.196046859499006</v>
      </c>
      <c r="Z329" s="228">
        <v>2.2999999523162842</v>
      </c>
      <c r="AA329" s="228">
        <v>0.62999999523162842</v>
      </c>
      <c r="AB329" s="228">
        <v>2.3847222328186035</v>
      </c>
      <c r="AC329" s="229">
        <v>37.852734762524804</v>
      </c>
      <c r="AD329" s="173">
        <v>6.3</v>
      </c>
      <c r="AE329" s="173"/>
      <c r="AF329" s="173"/>
      <c r="AG329" s="173"/>
      <c r="AH329" s="218">
        <v>6300</v>
      </c>
      <c r="AI329" s="214"/>
      <c r="AJ329" s="215">
        <v>19</v>
      </c>
      <c r="AK329" s="215">
        <v>2.2999999523162842</v>
      </c>
      <c r="AL329" s="215">
        <v>0.62999999523162842</v>
      </c>
      <c r="AM329" s="215">
        <v>2.3847222328186035</v>
      </c>
      <c r="AN329" s="215">
        <v>37.852734762524804</v>
      </c>
    </row>
    <row r="330" spans="4:40" x14ac:dyDescent="0.25">
      <c r="D330" s="173"/>
      <c r="E330" s="212" t="s">
        <v>598</v>
      </c>
      <c r="F330" s="212" t="s">
        <v>528</v>
      </c>
      <c r="G330" s="166">
        <v>35</v>
      </c>
      <c r="H330" s="173" t="s">
        <v>964</v>
      </c>
      <c r="I330" s="218">
        <v>6.3</v>
      </c>
      <c r="J330" s="221"/>
      <c r="K330" s="212"/>
      <c r="L330" s="212"/>
      <c r="M330" s="212"/>
      <c r="N330" s="212"/>
      <c r="O330" s="212"/>
      <c r="P330" s="212"/>
      <c r="Q330" s="212"/>
      <c r="R330" s="228">
        <v>3.4000000953674316</v>
      </c>
      <c r="S330" s="228">
        <v>0.99000000953674316</v>
      </c>
      <c r="T330" s="228">
        <v>3.5412003993988037</v>
      </c>
      <c r="U330" s="228">
        <v>56.209527878534224</v>
      </c>
      <c r="V330" s="228">
        <v>4.5999999046325684</v>
      </c>
      <c r="W330" s="228">
        <v>1.2999999523162842</v>
      </c>
      <c r="X330" s="228">
        <v>4.7801671028137207</v>
      </c>
      <c r="Y330" s="228">
        <v>75.875670417906747</v>
      </c>
      <c r="Z330" s="228">
        <v>5.0999999046325684</v>
      </c>
      <c r="AA330" s="228">
        <v>1.1000000238418579</v>
      </c>
      <c r="AB330" s="228">
        <v>5.2172789573669434</v>
      </c>
      <c r="AC330" s="229">
        <v>82.813953218005949</v>
      </c>
      <c r="AD330" s="173">
        <v>6.3</v>
      </c>
      <c r="AE330" s="173"/>
      <c r="AF330" s="173"/>
      <c r="AG330" s="173"/>
      <c r="AH330" s="218">
        <v>6300</v>
      </c>
      <c r="AI330" s="214"/>
      <c r="AJ330" s="215">
        <v>19</v>
      </c>
      <c r="AK330" s="215">
        <v>5.0999999046325684</v>
      </c>
      <c r="AL330" s="215">
        <v>1.1000000238418579</v>
      </c>
      <c r="AM330" s="215">
        <v>5.2172789573669434</v>
      </c>
      <c r="AN330" s="215">
        <v>82.813953218005949</v>
      </c>
    </row>
    <row r="331" spans="4:40" x14ac:dyDescent="0.25">
      <c r="D331" s="173"/>
      <c r="E331" s="212" t="s">
        <v>598</v>
      </c>
      <c r="F331" s="212" t="s">
        <v>528</v>
      </c>
      <c r="G331" s="166">
        <v>35</v>
      </c>
      <c r="H331" s="173" t="s">
        <v>965</v>
      </c>
      <c r="I331" s="218">
        <v>6.3</v>
      </c>
      <c r="J331" s="221"/>
      <c r="K331" s="212"/>
      <c r="L331" s="212"/>
      <c r="M331" s="212"/>
      <c r="N331" s="212"/>
      <c r="O331" s="212"/>
      <c r="P331" s="212"/>
      <c r="Q331" s="212"/>
      <c r="R331" s="228">
        <v>3.4000000953674316</v>
      </c>
      <c r="S331" s="228">
        <v>0.99000000953674316</v>
      </c>
      <c r="T331" s="228">
        <v>3.5412003993988037</v>
      </c>
      <c r="U331" s="228">
        <v>56.209527878534224</v>
      </c>
      <c r="V331" s="228">
        <v>4.5999999046325684</v>
      </c>
      <c r="W331" s="228">
        <v>1.2999999523162842</v>
      </c>
      <c r="X331" s="228">
        <v>4.7801671028137207</v>
      </c>
      <c r="Y331" s="228">
        <v>75.875670417906747</v>
      </c>
      <c r="Z331" s="228">
        <v>5.0999999046325684</v>
      </c>
      <c r="AA331" s="228">
        <v>1.1000000238418579</v>
      </c>
      <c r="AB331" s="228">
        <v>5.2172789573669434</v>
      </c>
      <c r="AC331" s="229">
        <v>82.813953218005949</v>
      </c>
      <c r="AD331" s="173">
        <v>6.3</v>
      </c>
      <c r="AE331" s="173"/>
      <c r="AF331" s="173"/>
      <c r="AG331" s="173"/>
      <c r="AH331" s="218">
        <v>6300</v>
      </c>
      <c r="AI331" s="214"/>
      <c r="AJ331" s="215">
        <v>19</v>
      </c>
      <c r="AK331" s="215">
        <v>5.0999999046325684</v>
      </c>
      <c r="AL331" s="215">
        <v>1.1000000238418579</v>
      </c>
      <c r="AM331" s="215">
        <v>5.2172789573669434</v>
      </c>
      <c r="AN331" s="215">
        <v>82.813953218005949</v>
      </c>
    </row>
    <row r="332" spans="4:40" x14ac:dyDescent="0.25">
      <c r="D332" s="173"/>
      <c r="E332" s="212" t="s">
        <v>598</v>
      </c>
      <c r="F332" s="212" t="s">
        <v>531</v>
      </c>
      <c r="G332" s="166">
        <v>35</v>
      </c>
      <c r="H332" s="173" t="s">
        <v>964</v>
      </c>
      <c r="I332" s="218">
        <v>6.3</v>
      </c>
      <c r="J332" s="221"/>
      <c r="K332" s="212"/>
      <c r="L332" s="212"/>
      <c r="M332" s="212"/>
      <c r="N332" s="212"/>
      <c r="O332" s="212"/>
      <c r="P332" s="212"/>
      <c r="Q332" s="212"/>
      <c r="R332" s="228">
        <v>0</v>
      </c>
      <c r="S332" s="228">
        <v>0</v>
      </c>
      <c r="T332" s="228">
        <v>0</v>
      </c>
      <c r="U332" s="228">
        <v>0</v>
      </c>
      <c r="V332" s="228">
        <v>0</v>
      </c>
      <c r="W332" s="228">
        <v>0</v>
      </c>
      <c r="X332" s="228">
        <v>0</v>
      </c>
      <c r="Y332" s="228">
        <v>0</v>
      </c>
      <c r="Z332" s="228">
        <v>0</v>
      </c>
      <c r="AA332" s="228">
        <v>0</v>
      </c>
      <c r="AB332" s="228">
        <v>0</v>
      </c>
      <c r="AC332" s="229">
        <v>0</v>
      </c>
      <c r="AD332" s="173">
        <v>6.3</v>
      </c>
      <c r="AE332" s="173"/>
      <c r="AF332" s="173"/>
      <c r="AG332" s="173"/>
      <c r="AH332" s="218">
        <v>6300</v>
      </c>
      <c r="AI332" s="214"/>
      <c r="AJ332" s="215">
        <v>3</v>
      </c>
      <c r="AK332" s="215">
        <v>0</v>
      </c>
      <c r="AL332" s="215">
        <v>0</v>
      </c>
      <c r="AM332" s="215">
        <v>0</v>
      </c>
      <c r="AN332" s="215">
        <v>0</v>
      </c>
    </row>
    <row r="333" spans="4:40" x14ac:dyDescent="0.25">
      <c r="D333" s="173"/>
      <c r="E333" s="212" t="s">
        <v>598</v>
      </c>
      <c r="F333" s="212" t="s">
        <v>531</v>
      </c>
      <c r="G333" s="166">
        <v>35</v>
      </c>
      <c r="H333" s="173" t="s">
        <v>965</v>
      </c>
      <c r="I333" s="218">
        <v>6.3</v>
      </c>
      <c r="J333" s="221"/>
      <c r="K333" s="212"/>
      <c r="L333" s="212"/>
      <c r="M333" s="212"/>
      <c r="N333" s="212"/>
      <c r="O333" s="212"/>
      <c r="P333" s="212"/>
      <c r="Q333" s="212"/>
      <c r="R333" s="228">
        <v>7.9999998211860657E-2</v>
      </c>
      <c r="S333" s="228">
        <v>9.0000003576278687E-2</v>
      </c>
      <c r="T333" s="228">
        <v>0.12041594833135605</v>
      </c>
      <c r="U333" s="228">
        <v>1.9113642071920729</v>
      </c>
      <c r="V333" s="228">
        <v>0.17000000178813934</v>
      </c>
      <c r="W333" s="228">
        <v>0.15000000596046448</v>
      </c>
      <c r="X333" s="228">
        <v>0.22671568393707275</v>
      </c>
      <c r="Y333" s="228">
        <v>3.5986615741063681</v>
      </c>
      <c r="Z333" s="228">
        <v>0.17000000178813934</v>
      </c>
      <c r="AA333" s="228">
        <v>0.15000000596046448</v>
      </c>
      <c r="AB333" s="228">
        <v>0.22671568393707275</v>
      </c>
      <c r="AC333" s="229">
        <v>3.5986615741063681</v>
      </c>
      <c r="AD333" s="173">
        <v>6.3</v>
      </c>
      <c r="AE333" s="173"/>
      <c r="AF333" s="173"/>
      <c r="AG333" s="173"/>
      <c r="AH333" s="218">
        <v>6300</v>
      </c>
      <c r="AI333" s="214"/>
      <c r="AJ333" s="215">
        <v>9</v>
      </c>
      <c r="AK333" s="215">
        <v>0.17000000178813934</v>
      </c>
      <c r="AL333" s="215">
        <v>0.15000000596046448</v>
      </c>
      <c r="AM333" s="215">
        <v>0.22671568393707275</v>
      </c>
      <c r="AN333" s="215">
        <v>3.5986615741063681</v>
      </c>
    </row>
    <row r="334" spans="4:40" x14ac:dyDescent="0.25">
      <c r="D334" s="173"/>
      <c r="E334" s="212" t="s">
        <v>598</v>
      </c>
      <c r="F334" s="212" t="s">
        <v>546</v>
      </c>
      <c r="G334" s="173">
        <v>35</v>
      </c>
      <c r="H334" s="173" t="s">
        <v>964</v>
      </c>
      <c r="I334" s="218">
        <v>3.2</v>
      </c>
      <c r="J334" s="221"/>
      <c r="K334" s="212"/>
      <c r="L334" s="212"/>
      <c r="M334" s="212"/>
      <c r="N334" s="212"/>
      <c r="O334" s="212"/>
      <c r="P334" s="212"/>
      <c r="Q334" s="212"/>
      <c r="R334" s="228">
        <v>0</v>
      </c>
      <c r="S334" s="228">
        <v>0</v>
      </c>
      <c r="T334" s="228">
        <v>0</v>
      </c>
      <c r="U334" s="228">
        <v>0</v>
      </c>
      <c r="V334" s="228">
        <v>0</v>
      </c>
      <c r="W334" s="228">
        <v>0</v>
      </c>
      <c r="X334" s="228">
        <v>0</v>
      </c>
      <c r="Y334" s="228">
        <v>0</v>
      </c>
      <c r="Z334" s="228">
        <v>0</v>
      </c>
      <c r="AA334" s="228">
        <v>0</v>
      </c>
      <c r="AB334" s="228">
        <v>0</v>
      </c>
      <c r="AC334" s="229">
        <v>0</v>
      </c>
      <c r="AD334" s="173">
        <v>3.2</v>
      </c>
      <c r="AE334" s="173"/>
      <c r="AF334" s="173"/>
      <c r="AG334" s="173"/>
      <c r="AH334" s="218">
        <v>3200</v>
      </c>
      <c r="AI334" s="214"/>
      <c r="AJ334" s="215">
        <v>3</v>
      </c>
      <c r="AK334" s="215">
        <v>0</v>
      </c>
      <c r="AL334" s="215">
        <v>0</v>
      </c>
      <c r="AM334" s="215">
        <v>0</v>
      </c>
      <c r="AN334" s="215">
        <v>0</v>
      </c>
    </row>
    <row r="335" spans="4:40" x14ac:dyDescent="0.25">
      <c r="D335" s="173"/>
      <c r="E335" s="212" t="s">
        <v>598</v>
      </c>
      <c r="F335" s="212" t="s">
        <v>546</v>
      </c>
      <c r="G335" s="173">
        <v>35</v>
      </c>
      <c r="H335" s="173" t="s">
        <v>965</v>
      </c>
      <c r="I335" s="218">
        <v>3.2</v>
      </c>
      <c r="J335" s="221"/>
      <c r="K335" s="212"/>
      <c r="L335" s="212"/>
      <c r="M335" s="212"/>
      <c r="N335" s="212"/>
      <c r="O335" s="212"/>
      <c r="P335" s="212"/>
      <c r="Q335" s="212"/>
      <c r="R335" s="228">
        <v>1.4199999570846558</v>
      </c>
      <c r="S335" s="228">
        <v>0.5899999737739563</v>
      </c>
      <c r="T335" s="228">
        <v>1.5376930236816406</v>
      </c>
      <c r="U335" s="228">
        <v>48.05290699005127</v>
      </c>
      <c r="V335" s="228">
        <v>1.7300000190734863</v>
      </c>
      <c r="W335" s="228">
        <v>0.67000001668930054</v>
      </c>
      <c r="X335" s="228">
        <v>1.8552088737487793</v>
      </c>
      <c r="Y335" s="228">
        <v>57.975277900695801</v>
      </c>
      <c r="Z335" s="228">
        <v>1.7300000190734863</v>
      </c>
      <c r="AA335" s="228">
        <v>0.67000001668930054</v>
      </c>
      <c r="AB335" s="228">
        <v>1.8552088737487793</v>
      </c>
      <c r="AC335" s="229">
        <v>57.975277900695801</v>
      </c>
      <c r="AD335" s="173">
        <v>3.2</v>
      </c>
      <c r="AE335" s="173"/>
      <c r="AF335" s="173"/>
      <c r="AG335" s="173"/>
      <c r="AH335" s="218">
        <v>3200</v>
      </c>
      <c r="AI335" s="214"/>
      <c r="AJ335" s="215">
        <v>9</v>
      </c>
      <c r="AK335" s="215">
        <v>1.7300000190734863</v>
      </c>
      <c r="AL335" s="215">
        <v>0.67000001668930054</v>
      </c>
      <c r="AM335" s="215">
        <v>1.8552088737487793</v>
      </c>
      <c r="AN335" s="215">
        <v>57.975277900695801</v>
      </c>
    </row>
    <row r="336" spans="4:40" x14ac:dyDescent="0.25">
      <c r="D336" s="173"/>
      <c r="E336" s="212" t="s">
        <v>598</v>
      </c>
      <c r="F336" s="212" t="s">
        <v>548</v>
      </c>
      <c r="G336" s="173">
        <v>35</v>
      </c>
      <c r="H336" s="173" t="s">
        <v>964</v>
      </c>
      <c r="I336" s="218">
        <v>2.5</v>
      </c>
      <c r="J336" s="221"/>
      <c r="K336" s="212"/>
      <c r="L336" s="212"/>
      <c r="M336" s="212"/>
      <c r="N336" s="212"/>
      <c r="O336" s="212"/>
      <c r="P336" s="212"/>
      <c r="Q336" s="212"/>
      <c r="R336" s="228">
        <v>0.47999998927116394</v>
      </c>
      <c r="S336" s="228">
        <v>0.25</v>
      </c>
      <c r="T336" s="228">
        <v>0.5412023663520813</v>
      </c>
      <c r="U336" s="228">
        <v>21.648094177246094</v>
      </c>
      <c r="V336" s="228">
        <v>0.62000000476837158</v>
      </c>
      <c r="W336" s="228">
        <v>0.25999999046325684</v>
      </c>
      <c r="X336" s="228">
        <v>0.67230945825576782</v>
      </c>
      <c r="Y336" s="228">
        <v>26.892379760742187</v>
      </c>
      <c r="Z336" s="228">
        <v>0.75</v>
      </c>
      <c r="AA336" s="228">
        <v>0.23999999463558197</v>
      </c>
      <c r="AB336" s="228">
        <v>0.78746426105499268</v>
      </c>
      <c r="AC336" s="229">
        <v>31.498571777343749</v>
      </c>
      <c r="AD336" s="173">
        <v>2.5</v>
      </c>
      <c r="AE336" s="173"/>
      <c r="AF336" s="173"/>
      <c r="AG336" s="173"/>
      <c r="AH336" s="218">
        <v>2500</v>
      </c>
      <c r="AI336" s="214"/>
      <c r="AJ336" s="215">
        <v>19</v>
      </c>
      <c r="AK336" s="215">
        <v>0.75</v>
      </c>
      <c r="AL336" s="215">
        <v>0.23999999463558197</v>
      </c>
      <c r="AM336" s="215">
        <v>0.78746426105499268</v>
      </c>
      <c r="AN336" s="215">
        <v>31.498571777343749</v>
      </c>
    </row>
    <row r="337" spans="4:40" x14ac:dyDescent="0.25">
      <c r="D337" s="173"/>
      <c r="E337" s="212" t="s">
        <v>598</v>
      </c>
      <c r="F337" s="212" t="s">
        <v>548</v>
      </c>
      <c r="G337" s="173">
        <v>35</v>
      </c>
      <c r="H337" s="173" t="s">
        <v>965</v>
      </c>
      <c r="I337" s="218">
        <v>2.5</v>
      </c>
      <c r="J337" s="221"/>
      <c r="K337" s="212"/>
      <c r="L337" s="212"/>
      <c r="M337" s="212"/>
      <c r="N337" s="212"/>
      <c r="O337" s="212"/>
      <c r="P337" s="212"/>
      <c r="Q337" s="212"/>
      <c r="R337" s="228">
        <v>0</v>
      </c>
      <c r="S337" s="228">
        <v>0</v>
      </c>
      <c r="T337" s="228">
        <v>0</v>
      </c>
      <c r="U337" s="228">
        <v>0</v>
      </c>
      <c r="V337" s="228">
        <v>0</v>
      </c>
      <c r="W337" s="228">
        <v>0</v>
      </c>
      <c r="X337" s="228">
        <v>0</v>
      </c>
      <c r="Y337" s="228">
        <v>0</v>
      </c>
      <c r="Z337" s="228">
        <v>0</v>
      </c>
      <c r="AA337" s="228">
        <v>0</v>
      </c>
      <c r="AB337" s="228">
        <v>0</v>
      </c>
      <c r="AC337" s="229">
        <v>0</v>
      </c>
      <c r="AD337" s="173">
        <v>2.5</v>
      </c>
      <c r="AE337" s="173"/>
      <c r="AF337" s="173"/>
      <c r="AG337" s="173"/>
      <c r="AH337" s="218">
        <v>2500</v>
      </c>
      <c r="AI337" s="214"/>
      <c r="AJ337" s="215">
        <v>3</v>
      </c>
      <c r="AK337" s="215">
        <v>0</v>
      </c>
      <c r="AL337" s="215">
        <v>0</v>
      </c>
      <c r="AM337" s="215">
        <v>0</v>
      </c>
      <c r="AN337" s="215">
        <v>0</v>
      </c>
    </row>
    <row r="338" spans="4:40" x14ac:dyDescent="0.25">
      <c r="D338" s="173"/>
      <c r="E338" s="212" t="s">
        <v>598</v>
      </c>
      <c r="F338" s="212" t="s">
        <v>577</v>
      </c>
      <c r="G338" s="173">
        <v>35</v>
      </c>
      <c r="H338" s="173" t="s">
        <v>964</v>
      </c>
      <c r="I338" s="218">
        <v>2.5</v>
      </c>
      <c r="J338" s="221"/>
      <c r="K338" s="212"/>
      <c r="L338" s="212"/>
      <c r="M338" s="212"/>
      <c r="N338" s="212"/>
      <c r="O338" s="212"/>
      <c r="P338" s="212"/>
      <c r="Q338" s="212"/>
      <c r="R338" s="228">
        <v>0.2800000011920929</v>
      </c>
      <c r="S338" s="228">
        <v>0.14000000059604645</v>
      </c>
      <c r="T338" s="228">
        <v>0.31304952502250671</v>
      </c>
      <c r="U338" s="228">
        <v>12.521981048583985</v>
      </c>
      <c r="V338" s="228">
        <v>0.49000000953674316</v>
      </c>
      <c r="W338" s="228">
        <v>0.17000000178813934</v>
      </c>
      <c r="X338" s="228">
        <v>0.51865208148956299</v>
      </c>
      <c r="Y338" s="228">
        <v>20.746083068847657</v>
      </c>
      <c r="Z338" s="228">
        <v>0.56999999284744263</v>
      </c>
      <c r="AA338" s="228">
        <v>0.17000000178813934</v>
      </c>
      <c r="AB338" s="228">
        <v>0.59481090307235718</v>
      </c>
      <c r="AC338" s="229">
        <v>23.79243621826172</v>
      </c>
      <c r="AD338" s="173">
        <v>2.5</v>
      </c>
      <c r="AE338" s="173"/>
      <c r="AF338" s="173"/>
      <c r="AG338" s="173"/>
      <c r="AH338" s="218">
        <v>2500</v>
      </c>
      <c r="AI338" s="214"/>
      <c r="AJ338" s="215">
        <v>19</v>
      </c>
      <c r="AK338" s="215">
        <v>0.56999999284744263</v>
      </c>
      <c r="AL338" s="215">
        <v>0.17000000178813934</v>
      </c>
      <c r="AM338" s="215">
        <v>0.59481090307235718</v>
      </c>
      <c r="AN338" s="215">
        <v>23.79243621826172</v>
      </c>
    </row>
    <row r="339" spans="4:40" x14ac:dyDescent="0.25">
      <c r="D339" s="173"/>
      <c r="E339" s="212" t="s">
        <v>598</v>
      </c>
      <c r="F339" s="212" t="s">
        <v>577</v>
      </c>
      <c r="G339" s="173">
        <v>35</v>
      </c>
      <c r="H339" s="173" t="s">
        <v>965</v>
      </c>
      <c r="I339" s="218">
        <v>1.6</v>
      </c>
      <c r="J339" s="221"/>
      <c r="K339" s="212"/>
      <c r="L339" s="212"/>
      <c r="M339" s="212"/>
      <c r="N339" s="212"/>
      <c r="O339" s="212"/>
      <c r="P339" s="212"/>
      <c r="Q339" s="212"/>
      <c r="R339" s="228">
        <v>0</v>
      </c>
      <c r="S339" s="228">
        <v>0</v>
      </c>
      <c r="T339" s="228">
        <v>0</v>
      </c>
      <c r="U339" s="228">
        <v>0</v>
      </c>
      <c r="V339" s="228">
        <v>0</v>
      </c>
      <c r="W339" s="228">
        <v>0</v>
      </c>
      <c r="X339" s="228">
        <v>0</v>
      </c>
      <c r="Y339" s="228">
        <v>0</v>
      </c>
      <c r="Z339" s="228">
        <v>0</v>
      </c>
      <c r="AA339" s="228">
        <v>0</v>
      </c>
      <c r="AB339" s="228">
        <v>0</v>
      </c>
      <c r="AC339" s="229">
        <v>0</v>
      </c>
      <c r="AD339" s="173">
        <v>1.6</v>
      </c>
      <c r="AE339" s="173"/>
      <c r="AF339" s="173"/>
      <c r="AG339" s="173"/>
      <c r="AH339" s="218">
        <v>1600</v>
      </c>
      <c r="AI339" s="214"/>
      <c r="AJ339" s="215">
        <v>3</v>
      </c>
      <c r="AK339" s="215">
        <v>0</v>
      </c>
      <c r="AL339" s="215">
        <v>0</v>
      </c>
      <c r="AM339" s="215">
        <v>0</v>
      </c>
      <c r="AN339" s="215">
        <v>0</v>
      </c>
    </row>
    <row r="340" spans="4:40" x14ac:dyDescent="0.25">
      <c r="D340" s="173"/>
      <c r="E340" s="212" t="s">
        <v>598</v>
      </c>
      <c r="F340" s="212" t="s">
        <v>579</v>
      </c>
      <c r="G340" s="173">
        <v>35</v>
      </c>
      <c r="H340" s="173" t="s">
        <v>964</v>
      </c>
      <c r="I340" s="218">
        <v>2.5</v>
      </c>
      <c r="J340" s="221"/>
      <c r="K340" s="212"/>
      <c r="L340" s="212"/>
      <c r="M340" s="212"/>
      <c r="N340" s="212"/>
      <c r="O340" s="212"/>
      <c r="P340" s="212"/>
      <c r="Q340" s="212"/>
      <c r="R340" s="228">
        <v>0</v>
      </c>
      <c r="S340" s="228">
        <v>0</v>
      </c>
      <c r="T340" s="228">
        <v>0</v>
      </c>
      <c r="U340" s="228">
        <v>0</v>
      </c>
      <c r="V340" s="228">
        <v>0</v>
      </c>
      <c r="W340" s="228">
        <v>0</v>
      </c>
      <c r="X340" s="228">
        <v>0</v>
      </c>
      <c r="Y340" s="228">
        <v>0</v>
      </c>
      <c r="Z340" s="228">
        <v>0</v>
      </c>
      <c r="AA340" s="228">
        <v>0</v>
      </c>
      <c r="AB340" s="228">
        <v>0</v>
      </c>
      <c r="AC340" s="229">
        <v>0</v>
      </c>
      <c r="AD340" s="173">
        <v>2.5</v>
      </c>
      <c r="AE340" s="173"/>
      <c r="AF340" s="173"/>
      <c r="AG340" s="173"/>
      <c r="AH340" s="218">
        <v>2500</v>
      </c>
      <c r="AI340" s="214"/>
      <c r="AJ340" s="215">
        <v>3</v>
      </c>
      <c r="AK340" s="215">
        <v>0</v>
      </c>
      <c r="AL340" s="215">
        <v>0</v>
      </c>
      <c r="AM340" s="215">
        <v>0</v>
      </c>
      <c r="AN340" s="215">
        <v>0</v>
      </c>
    </row>
    <row r="341" spans="4:40" x14ac:dyDescent="0.25">
      <c r="D341" s="173"/>
      <c r="E341" s="212" t="s">
        <v>598</v>
      </c>
      <c r="F341" s="212" t="s">
        <v>579</v>
      </c>
      <c r="G341" s="173">
        <v>35</v>
      </c>
      <c r="H341" s="173" t="s">
        <v>965</v>
      </c>
      <c r="I341" s="218">
        <v>2.5</v>
      </c>
      <c r="J341" s="221"/>
      <c r="K341" s="212"/>
      <c r="L341" s="212"/>
      <c r="M341" s="212"/>
      <c r="N341" s="212"/>
      <c r="O341" s="212"/>
      <c r="P341" s="212"/>
      <c r="Q341" s="212"/>
      <c r="R341" s="228">
        <v>0.20999999344348907</v>
      </c>
      <c r="S341" s="228">
        <v>0.14000000059604645</v>
      </c>
      <c r="T341" s="228">
        <v>0.252388596534729</v>
      </c>
      <c r="U341" s="228">
        <v>10.095543670654298</v>
      </c>
      <c r="V341" s="228">
        <v>0.28999999165534973</v>
      </c>
      <c r="W341" s="228">
        <v>0.12999999523162842</v>
      </c>
      <c r="X341" s="228">
        <v>0.3178049623966217</v>
      </c>
      <c r="Y341" s="228">
        <v>12.712198638916016</v>
      </c>
      <c r="Z341" s="228">
        <v>0.25</v>
      </c>
      <c r="AA341" s="228">
        <v>0.14000000059604645</v>
      </c>
      <c r="AB341" s="228">
        <v>0.28653097152709961</v>
      </c>
      <c r="AC341" s="229">
        <v>11.461238861083984</v>
      </c>
      <c r="AD341" s="173">
        <v>2.5</v>
      </c>
      <c r="AE341" s="173"/>
      <c r="AF341" s="173"/>
      <c r="AG341" s="173"/>
      <c r="AH341" s="218">
        <v>2500</v>
      </c>
      <c r="AI341" s="214"/>
      <c r="AJ341" s="215">
        <v>9</v>
      </c>
      <c r="AK341" s="215">
        <v>0.28999999165534973</v>
      </c>
      <c r="AL341" s="215">
        <v>0.12999999523162842</v>
      </c>
      <c r="AM341" s="215">
        <v>0.3178049623966217</v>
      </c>
      <c r="AN341" s="215">
        <v>12.712198638916016</v>
      </c>
    </row>
    <row r="342" spans="4:40" x14ac:dyDescent="0.25">
      <c r="D342" s="173"/>
      <c r="E342" s="212" t="s">
        <v>598</v>
      </c>
      <c r="F342" s="212" t="s">
        <v>576</v>
      </c>
      <c r="G342" s="173">
        <v>35</v>
      </c>
      <c r="H342" s="173" t="s">
        <v>964</v>
      </c>
      <c r="I342" s="218">
        <v>1.6</v>
      </c>
      <c r="J342" s="221"/>
      <c r="K342" s="212"/>
      <c r="L342" s="212"/>
      <c r="M342" s="212"/>
      <c r="N342" s="212"/>
      <c r="O342" s="212"/>
      <c r="P342" s="212"/>
      <c r="Q342" s="212"/>
      <c r="R342" s="228">
        <v>0.36000001430511475</v>
      </c>
      <c r="S342" s="228">
        <v>0.17000000178813934</v>
      </c>
      <c r="T342" s="228">
        <v>0.39812061190605164</v>
      </c>
      <c r="U342" s="228">
        <v>24.882538318634033</v>
      </c>
      <c r="V342" s="228">
        <v>0.62999999523162842</v>
      </c>
      <c r="W342" s="228">
        <v>0.18000000715255737</v>
      </c>
      <c r="X342" s="228">
        <v>0.65520989894866943</v>
      </c>
      <c r="Y342" s="228">
        <v>40.950617790222168</v>
      </c>
      <c r="Z342" s="228">
        <v>0.62000000476837158</v>
      </c>
      <c r="AA342" s="228">
        <v>0.14000000059604645</v>
      </c>
      <c r="AB342" s="228">
        <v>0.63560992479324341</v>
      </c>
      <c r="AC342" s="229">
        <v>39.725620746612549</v>
      </c>
      <c r="AD342" s="173">
        <v>1.6</v>
      </c>
      <c r="AE342" s="173"/>
      <c r="AF342" s="173"/>
      <c r="AG342" s="173"/>
      <c r="AH342" s="218">
        <v>1600</v>
      </c>
      <c r="AI342" s="214"/>
      <c r="AJ342" s="215">
        <v>9</v>
      </c>
      <c r="AK342" s="215">
        <v>0.62999999523162842</v>
      </c>
      <c r="AL342" s="215">
        <v>0.18000000715255737</v>
      </c>
      <c r="AM342" s="215">
        <v>0.65520989894866943</v>
      </c>
      <c r="AN342" s="215">
        <v>40.950617790222168</v>
      </c>
    </row>
    <row r="343" spans="4:40" x14ac:dyDescent="0.25">
      <c r="D343" s="173"/>
      <c r="E343" s="212" t="s">
        <v>598</v>
      </c>
      <c r="F343" s="212" t="s">
        <v>576</v>
      </c>
      <c r="G343" s="173">
        <v>35</v>
      </c>
      <c r="H343" s="173" t="s">
        <v>965</v>
      </c>
      <c r="I343" s="218">
        <v>1.6</v>
      </c>
      <c r="J343" s="221"/>
      <c r="K343" s="212"/>
      <c r="L343" s="212"/>
      <c r="M343" s="212"/>
      <c r="N343" s="212"/>
      <c r="O343" s="212"/>
      <c r="P343" s="212"/>
      <c r="Q343" s="212"/>
      <c r="R343" s="228">
        <v>0</v>
      </c>
      <c r="S343" s="228">
        <v>0</v>
      </c>
      <c r="T343" s="228">
        <v>0</v>
      </c>
      <c r="U343" s="228">
        <v>0</v>
      </c>
      <c r="V343" s="228">
        <v>0</v>
      </c>
      <c r="W343" s="228">
        <v>0</v>
      </c>
      <c r="X343" s="228">
        <v>0</v>
      </c>
      <c r="Y343" s="228">
        <v>0</v>
      </c>
      <c r="Z343" s="228">
        <v>0</v>
      </c>
      <c r="AA343" s="228">
        <v>0</v>
      </c>
      <c r="AB343" s="228">
        <v>0</v>
      </c>
      <c r="AC343" s="229">
        <v>0</v>
      </c>
      <c r="AD343" s="173">
        <v>1.6</v>
      </c>
      <c r="AE343" s="173"/>
      <c r="AF343" s="173"/>
      <c r="AG343" s="173"/>
      <c r="AH343" s="218">
        <v>1600</v>
      </c>
      <c r="AI343" s="214"/>
      <c r="AJ343" s="215">
        <v>3</v>
      </c>
      <c r="AK343" s="215">
        <v>0</v>
      </c>
      <c r="AL343" s="215">
        <v>0</v>
      </c>
      <c r="AM343" s="215">
        <v>0</v>
      </c>
      <c r="AN343" s="215">
        <v>0</v>
      </c>
    </row>
    <row r="344" spans="4:40" x14ac:dyDescent="0.25">
      <c r="D344" s="173"/>
      <c r="E344" s="212" t="s">
        <v>598</v>
      </c>
      <c r="F344" s="212" t="s">
        <v>574</v>
      </c>
      <c r="G344" s="173">
        <v>35</v>
      </c>
      <c r="H344" s="173" t="s">
        <v>964</v>
      </c>
      <c r="I344" s="218">
        <v>1</v>
      </c>
      <c r="J344" s="221"/>
      <c r="K344" s="212"/>
      <c r="L344" s="212"/>
      <c r="M344" s="212"/>
      <c r="N344" s="212"/>
      <c r="O344" s="212"/>
      <c r="P344" s="212"/>
      <c r="Q344" s="212"/>
      <c r="R344" s="228">
        <v>0</v>
      </c>
      <c r="S344" s="228">
        <v>0</v>
      </c>
      <c r="T344" s="228">
        <v>0</v>
      </c>
      <c r="U344" s="228">
        <v>0</v>
      </c>
      <c r="V344" s="228">
        <v>0</v>
      </c>
      <c r="W344" s="228">
        <v>0</v>
      </c>
      <c r="X344" s="228">
        <v>0</v>
      </c>
      <c r="Y344" s="228">
        <v>0</v>
      </c>
      <c r="Z344" s="228">
        <v>0</v>
      </c>
      <c r="AA344" s="228">
        <v>0</v>
      </c>
      <c r="AB344" s="228">
        <v>0</v>
      </c>
      <c r="AC344" s="229">
        <v>0</v>
      </c>
      <c r="AD344" s="173">
        <v>1</v>
      </c>
      <c r="AE344" s="173"/>
      <c r="AF344" s="173"/>
      <c r="AG344" s="173"/>
      <c r="AH344" s="218">
        <v>1000</v>
      </c>
      <c r="AI344" s="214"/>
      <c r="AJ344" s="215">
        <v>3</v>
      </c>
      <c r="AK344" s="215">
        <v>0</v>
      </c>
      <c r="AL344" s="215">
        <v>0</v>
      </c>
      <c r="AM344" s="215">
        <v>0</v>
      </c>
      <c r="AN344" s="215">
        <v>0</v>
      </c>
    </row>
    <row r="345" spans="4:40" x14ac:dyDescent="0.25">
      <c r="D345" s="173"/>
      <c r="E345" s="212" t="s">
        <v>598</v>
      </c>
      <c r="F345" s="212" t="s">
        <v>574</v>
      </c>
      <c r="G345" s="173">
        <v>35</v>
      </c>
      <c r="H345" s="173" t="s">
        <v>965</v>
      </c>
      <c r="I345" s="218">
        <v>1</v>
      </c>
      <c r="J345" s="221"/>
      <c r="K345" s="212"/>
      <c r="L345" s="212"/>
      <c r="M345" s="212"/>
      <c r="N345" s="212"/>
      <c r="O345" s="212"/>
      <c r="P345" s="212"/>
      <c r="Q345" s="212"/>
      <c r="R345" s="228">
        <v>0.23000000417232513</v>
      </c>
      <c r="S345" s="228">
        <v>0.11999999731779099</v>
      </c>
      <c r="T345" s="228">
        <v>0.25942245125770569</v>
      </c>
      <c r="U345" s="228">
        <v>25.942245483398437</v>
      </c>
      <c r="V345" s="228">
        <v>0.30000001192092896</v>
      </c>
      <c r="W345" s="228">
        <v>0.11999999731779099</v>
      </c>
      <c r="X345" s="228">
        <v>0.32310989499092102</v>
      </c>
      <c r="Y345" s="228">
        <v>32.310989379882813</v>
      </c>
      <c r="Z345" s="228">
        <v>0.34000000357627869</v>
      </c>
      <c r="AA345" s="228">
        <v>0.11999999731779099</v>
      </c>
      <c r="AB345" s="228">
        <v>0.36055514216423035</v>
      </c>
      <c r="AC345" s="229">
        <v>36.055515289306641</v>
      </c>
      <c r="AD345" s="173">
        <v>1</v>
      </c>
      <c r="AE345" s="173"/>
      <c r="AF345" s="173"/>
      <c r="AG345" s="173"/>
      <c r="AH345" s="218">
        <v>1000</v>
      </c>
      <c r="AI345" s="214"/>
      <c r="AJ345" s="215">
        <v>19</v>
      </c>
      <c r="AK345" s="215">
        <v>0.34000000357627869</v>
      </c>
      <c r="AL345" s="215">
        <v>0.11999999731779099</v>
      </c>
      <c r="AM345" s="215">
        <v>0.36055514216423035</v>
      </c>
      <c r="AN345" s="215">
        <v>36.055515289306641</v>
      </c>
    </row>
    <row r="346" spans="4:40" x14ac:dyDescent="0.25">
      <c r="D346" s="173"/>
      <c r="E346" s="212" t="s">
        <v>598</v>
      </c>
      <c r="F346" s="212" t="s">
        <v>580</v>
      </c>
      <c r="G346" s="173">
        <v>35</v>
      </c>
      <c r="H346" s="173" t="s">
        <v>964</v>
      </c>
      <c r="I346" s="218">
        <v>4</v>
      </c>
      <c r="J346" s="221"/>
      <c r="K346" s="212"/>
      <c r="L346" s="212"/>
      <c r="M346" s="212"/>
      <c r="N346" s="212"/>
      <c r="O346" s="212"/>
      <c r="P346" s="212"/>
      <c r="Q346" s="212"/>
      <c r="R346" s="228">
        <v>1.5199999809265137</v>
      </c>
      <c r="S346" s="228">
        <v>0.69999998807907104</v>
      </c>
      <c r="T346" s="228">
        <v>1.6734395027160645</v>
      </c>
      <c r="U346" s="228">
        <v>41.835987091064453</v>
      </c>
      <c r="V346" s="228">
        <v>1.9299999475479126</v>
      </c>
      <c r="W346" s="228">
        <v>1.2000000476837158</v>
      </c>
      <c r="X346" s="228">
        <v>2.272641658782959</v>
      </c>
      <c r="Y346" s="228">
        <v>56.8160400390625</v>
      </c>
      <c r="Z346" s="228">
        <v>2.440000057220459</v>
      </c>
      <c r="AA346" s="228">
        <v>1.1000000238418579</v>
      </c>
      <c r="AB346" s="228">
        <v>2.676490306854248</v>
      </c>
      <c r="AC346" s="229">
        <v>66.912254333496094</v>
      </c>
      <c r="AD346" s="173">
        <v>4</v>
      </c>
      <c r="AE346" s="173"/>
      <c r="AF346" s="173"/>
      <c r="AG346" s="173"/>
      <c r="AH346" s="218">
        <v>4000</v>
      </c>
      <c r="AI346" s="214"/>
      <c r="AJ346" s="215">
        <v>19</v>
      </c>
      <c r="AK346" s="215">
        <v>2.440000057220459</v>
      </c>
      <c r="AL346" s="215">
        <v>1.1000000238418579</v>
      </c>
      <c r="AM346" s="215">
        <v>2.676490306854248</v>
      </c>
      <c r="AN346" s="215">
        <v>66.912254333496094</v>
      </c>
    </row>
    <row r="347" spans="4:40" x14ac:dyDescent="0.25">
      <c r="D347" s="173"/>
      <c r="E347" s="212" t="s">
        <v>598</v>
      </c>
      <c r="F347" s="212" t="s">
        <v>580</v>
      </c>
      <c r="G347" s="173">
        <v>35</v>
      </c>
      <c r="H347" s="173" t="s">
        <v>965</v>
      </c>
      <c r="I347" s="218">
        <v>4</v>
      </c>
      <c r="J347" s="221"/>
      <c r="K347" s="212"/>
      <c r="L347" s="212"/>
      <c r="M347" s="212"/>
      <c r="N347" s="212"/>
      <c r="O347" s="212"/>
      <c r="P347" s="212"/>
      <c r="Q347" s="212"/>
      <c r="R347" s="228">
        <v>0</v>
      </c>
      <c r="S347" s="228">
        <v>0</v>
      </c>
      <c r="T347" s="228">
        <v>0</v>
      </c>
      <c r="U347" s="228">
        <v>0</v>
      </c>
      <c r="V347" s="228">
        <v>0</v>
      </c>
      <c r="W347" s="228">
        <v>0</v>
      </c>
      <c r="X347" s="228">
        <v>0</v>
      </c>
      <c r="Y347" s="228">
        <v>0</v>
      </c>
      <c r="Z347" s="228">
        <v>0</v>
      </c>
      <c r="AA347" s="228">
        <v>0</v>
      </c>
      <c r="AB347" s="228">
        <v>0</v>
      </c>
      <c r="AC347" s="229">
        <v>0</v>
      </c>
      <c r="AD347" s="173">
        <v>4</v>
      </c>
      <c r="AE347" s="173"/>
      <c r="AF347" s="173"/>
      <c r="AG347" s="173"/>
      <c r="AH347" s="218">
        <v>4000</v>
      </c>
      <c r="AI347" s="214"/>
      <c r="AJ347" s="215">
        <v>3</v>
      </c>
      <c r="AK347" s="215">
        <v>0</v>
      </c>
      <c r="AL347" s="215">
        <v>0</v>
      </c>
      <c r="AM347" s="215">
        <v>0</v>
      </c>
      <c r="AN347" s="215">
        <v>0</v>
      </c>
    </row>
    <row r="348" spans="4:40" x14ac:dyDescent="0.25">
      <c r="D348" s="173"/>
      <c r="E348" s="212" t="s">
        <v>598</v>
      </c>
      <c r="F348" s="212" t="s">
        <v>573</v>
      </c>
      <c r="G348" s="173">
        <v>35</v>
      </c>
      <c r="H348" s="173" t="s">
        <v>964</v>
      </c>
      <c r="I348" s="218">
        <v>1</v>
      </c>
      <c r="J348" s="221"/>
      <c r="K348" s="212"/>
      <c r="L348" s="212"/>
      <c r="M348" s="212"/>
      <c r="N348" s="212"/>
      <c r="O348" s="212"/>
      <c r="P348" s="212"/>
      <c r="Q348" s="212"/>
      <c r="R348" s="228">
        <v>0.27000001072883606</v>
      </c>
      <c r="S348" s="228">
        <v>0.10999999940395355</v>
      </c>
      <c r="T348" s="228">
        <v>0.29154759645462036</v>
      </c>
      <c r="U348" s="228">
        <v>29.154760360717773</v>
      </c>
      <c r="V348" s="228">
        <v>0.27000001072883606</v>
      </c>
      <c r="W348" s="228">
        <v>0.10999999940395355</v>
      </c>
      <c r="X348" s="228">
        <v>0.29154759645462036</v>
      </c>
      <c r="Y348" s="228">
        <v>29.154760360717773</v>
      </c>
      <c r="Z348" s="228">
        <v>0.34000000357627869</v>
      </c>
      <c r="AA348" s="228">
        <v>0.14000000059604645</v>
      </c>
      <c r="AB348" s="228">
        <v>0.36769554018974304</v>
      </c>
      <c r="AC348" s="229">
        <v>36.769554138183594</v>
      </c>
      <c r="AD348" s="173">
        <v>1</v>
      </c>
      <c r="AE348" s="173"/>
      <c r="AF348" s="173"/>
      <c r="AG348" s="173"/>
      <c r="AH348" s="218">
        <v>1000</v>
      </c>
      <c r="AI348" s="214"/>
      <c r="AJ348" s="215">
        <v>19</v>
      </c>
      <c r="AK348" s="215">
        <v>0.34000000357627869</v>
      </c>
      <c r="AL348" s="215">
        <v>0.14000000059604645</v>
      </c>
      <c r="AM348" s="215">
        <v>0.36769554018974304</v>
      </c>
      <c r="AN348" s="215">
        <v>36.769554138183594</v>
      </c>
    </row>
    <row r="349" spans="4:40" x14ac:dyDescent="0.25">
      <c r="D349" s="173"/>
      <c r="E349" s="212" t="s">
        <v>598</v>
      </c>
      <c r="F349" s="212" t="s">
        <v>573</v>
      </c>
      <c r="G349" s="173">
        <v>35</v>
      </c>
      <c r="H349" s="173" t="s">
        <v>965</v>
      </c>
      <c r="I349" s="218">
        <v>1.6</v>
      </c>
      <c r="J349" s="221"/>
      <c r="K349" s="212"/>
      <c r="L349" s="212"/>
      <c r="M349" s="212"/>
      <c r="N349" s="212"/>
      <c r="O349" s="212"/>
      <c r="P349" s="212"/>
      <c r="Q349" s="212"/>
      <c r="R349" s="228">
        <v>0</v>
      </c>
      <c r="S349" s="228">
        <v>0</v>
      </c>
      <c r="T349" s="228">
        <v>0</v>
      </c>
      <c r="U349" s="228">
        <v>0</v>
      </c>
      <c r="V349" s="228">
        <v>0</v>
      </c>
      <c r="W349" s="228">
        <v>0</v>
      </c>
      <c r="X349" s="228">
        <v>0</v>
      </c>
      <c r="Y349" s="228">
        <v>0</v>
      </c>
      <c r="Z349" s="228">
        <v>0</v>
      </c>
      <c r="AA349" s="228">
        <v>0</v>
      </c>
      <c r="AB349" s="228">
        <v>0</v>
      </c>
      <c r="AC349" s="229">
        <v>0</v>
      </c>
      <c r="AD349" s="173">
        <v>1.6</v>
      </c>
      <c r="AE349" s="173"/>
      <c r="AF349" s="173"/>
      <c r="AG349" s="173"/>
      <c r="AH349" s="218">
        <v>1600</v>
      </c>
      <c r="AI349" s="214"/>
      <c r="AJ349" s="215">
        <v>3</v>
      </c>
      <c r="AK349" s="215">
        <v>0</v>
      </c>
      <c r="AL349" s="215">
        <v>0</v>
      </c>
      <c r="AM349" s="215">
        <v>0</v>
      </c>
      <c r="AN349" s="215">
        <v>0</v>
      </c>
    </row>
    <row r="350" spans="4:40" x14ac:dyDescent="0.25">
      <c r="D350" s="173"/>
      <c r="E350" s="212" t="s">
        <v>598</v>
      </c>
      <c r="F350" s="212" t="s">
        <v>581</v>
      </c>
      <c r="G350" s="173">
        <v>35</v>
      </c>
      <c r="H350" s="173" t="s">
        <v>964</v>
      </c>
      <c r="I350" s="218">
        <v>1</v>
      </c>
      <c r="J350" s="221"/>
      <c r="K350" s="212"/>
      <c r="L350" s="212"/>
      <c r="M350" s="212"/>
      <c r="N350" s="212"/>
      <c r="O350" s="212"/>
      <c r="P350" s="212"/>
      <c r="Q350" s="212"/>
      <c r="R350" s="228">
        <v>0.10000000149011612</v>
      </c>
      <c r="S350" s="228">
        <v>5.9999998658895493E-2</v>
      </c>
      <c r="T350" s="228">
        <v>0.11661903560161591</v>
      </c>
      <c r="U350" s="228">
        <v>11.661903381347656</v>
      </c>
      <c r="V350" s="228">
        <v>0.10000000149011612</v>
      </c>
      <c r="W350" s="228">
        <v>5.9999998658895493E-2</v>
      </c>
      <c r="X350" s="228">
        <v>0.11661903560161591</v>
      </c>
      <c r="Y350" s="228">
        <v>11.661903381347656</v>
      </c>
      <c r="Z350" s="228">
        <v>0.10000000149011612</v>
      </c>
      <c r="AA350" s="228">
        <v>5.9999998658895493E-2</v>
      </c>
      <c r="AB350" s="228">
        <v>0.11661903560161591</v>
      </c>
      <c r="AC350" s="229">
        <v>11.661903381347656</v>
      </c>
      <c r="AD350" s="173">
        <v>1</v>
      </c>
      <c r="AE350" s="173"/>
      <c r="AF350" s="173"/>
      <c r="AG350" s="173"/>
      <c r="AH350" s="218">
        <v>1000</v>
      </c>
      <c r="AI350" s="214"/>
      <c r="AJ350" s="215">
        <v>3</v>
      </c>
      <c r="AK350" s="215">
        <v>0.10000000149011612</v>
      </c>
      <c r="AL350" s="215">
        <v>5.9999998658895493E-2</v>
      </c>
      <c r="AM350" s="215">
        <v>0.11661903560161591</v>
      </c>
      <c r="AN350" s="215">
        <v>11.661903381347656</v>
      </c>
    </row>
    <row r="351" spans="4:40" x14ac:dyDescent="0.25">
      <c r="D351" s="173"/>
      <c r="E351" s="212" t="s">
        <v>598</v>
      </c>
      <c r="F351" s="212" t="s">
        <v>581</v>
      </c>
      <c r="G351" s="173">
        <v>35</v>
      </c>
      <c r="H351" s="173" t="s">
        <v>965</v>
      </c>
      <c r="I351" s="218">
        <v>1</v>
      </c>
      <c r="J351" s="221"/>
      <c r="K351" s="212"/>
      <c r="L351" s="212"/>
      <c r="M351" s="212"/>
      <c r="N351" s="212"/>
      <c r="O351" s="212"/>
      <c r="P351" s="212"/>
      <c r="Q351" s="212"/>
      <c r="R351" s="228">
        <v>0</v>
      </c>
      <c r="S351" s="228">
        <v>0</v>
      </c>
      <c r="T351" s="228">
        <v>0</v>
      </c>
      <c r="U351" s="228">
        <v>0</v>
      </c>
      <c r="V351" s="228">
        <v>0</v>
      </c>
      <c r="W351" s="228">
        <v>0</v>
      </c>
      <c r="X351" s="228">
        <v>0</v>
      </c>
      <c r="Y351" s="228">
        <v>0</v>
      </c>
      <c r="Z351" s="228">
        <v>0</v>
      </c>
      <c r="AA351" s="228">
        <v>0</v>
      </c>
      <c r="AB351" s="228">
        <v>0</v>
      </c>
      <c r="AC351" s="229">
        <v>0</v>
      </c>
      <c r="AD351" s="173">
        <v>1</v>
      </c>
      <c r="AE351" s="173"/>
      <c r="AF351" s="173"/>
      <c r="AG351" s="173"/>
      <c r="AH351" s="218">
        <v>1000</v>
      </c>
      <c r="AI351" s="214"/>
      <c r="AJ351" s="215">
        <v>3</v>
      </c>
      <c r="AK351" s="215">
        <v>0</v>
      </c>
      <c r="AL351" s="215">
        <v>0</v>
      </c>
      <c r="AM351" s="215">
        <v>0</v>
      </c>
      <c r="AN351" s="215">
        <v>0</v>
      </c>
    </row>
    <row r="352" spans="4:40" x14ac:dyDescent="0.25">
      <c r="D352" s="173"/>
      <c r="E352" s="212" t="s">
        <v>598</v>
      </c>
      <c r="F352" s="212" t="s">
        <v>553</v>
      </c>
      <c r="G352" s="173">
        <v>35</v>
      </c>
      <c r="H352" s="173" t="s">
        <v>964</v>
      </c>
      <c r="I352" s="218">
        <v>4</v>
      </c>
      <c r="J352" s="221"/>
      <c r="K352" s="212"/>
      <c r="L352" s="212"/>
      <c r="M352" s="212"/>
      <c r="N352" s="212"/>
      <c r="O352" s="212"/>
      <c r="P352" s="212"/>
      <c r="Q352" s="212"/>
      <c r="R352" s="228">
        <v>0</v>
      </c>
      <c r="S352" s="228">
        <v>0</v>
      </c>
      <c r="T352" s="228">
        <v>0</v>
      </c>
      <c r="U352" s="228">
        <v>0</v>
      </c>
      <c r="V352" s="228">
        <v>0</v>
      </c>
      <c r="W352" s="228">
        <v>0</v>
      </c>
      <c r="X352" s="228">
        <v>0</v>
      </c>
      <c r="Y352" s="228">
        <v>0</v>
      </c>
      <c r="Z352" s="228">
        <v>0</v>
      </c>
      <c r="AA352" s="228">
        <v>0</v>
      </c>
      <c r="AB352" s="228">
        <v>0</v>
      </c>
      <c r="AC352" s="229">
        <v>0</v>
      </c>
      <c r="AD352" s="173">
        <v>4</v>
      </c>
      <c r="AE352" s="173"/>
      <c r="AF352" s="173"/>
      <c r="AG352" s="173"/>
      <c r="AH352" s="218">
        <v>4000</v>
      </c>
      <c r="AI352" s="214"/>
      <c r="AJ352" s="215">
        <v>3</v>
      </c>
      <c r="AK352" s="215">
        <v>0</v>
      </c>
      <c r="AL352" s="215">
        <v>0</v>
      </c>
      <c r="AM352" s="215">
        <v>0</v>
      </c>
      <c r="AN352" s="215">
        <v>0</v>
      </c>
    </row>
    <row r="353" spans="4:40" x14ac:dyDescent="0.25">
      <c r="D353" s="173"/>
      <c r="E353" s="212" t="s">
        <v>598</v>
      </c>
      <c r="F353" s="212" t="s">
        <v>553</v>
      </c>
      <c r="G353" s="173">
        <v>35</v>
      </c>
      <c r="H353" s="173" t="s">
        <v>965</v>
      </c>
      <c r="I353" s="218">
        <v>4</v>
      </c>
      <c r="J353" s="221"/>
      <c r="K353" s="212"/>
      <c r="L353" s="212"/>
      <c r="M353" s="212"/>
      <c r="N353" s="212"/>
      <c r="O353" s="212"/>
      <c r="P353" s="212"/>
      <c r="Q353" s="212"/>
      <c r="R353" s="228">
        <v>0.56999999284744263</v>
      </c>
      <c r="S353" s="228">
        <v>0.18000000715255737</v>
      </c>
      <c r="T353" s="228">
        <v>0.59774577617645264</v>
      </c>
      <c r="U353" s="228">
        <v>14.943644523620605</v>
      </c>
      <c r="V353" s="228">
        <v>0.62000000476837158</v>
      </c>
      <c r="W353" s="228">
        <v>0.20000000298023224</v>
      </c>
      <c r="X353" s="228">
        <v>0.65145993232727051</v>
      </c>
      <c r="Y353" s="228">
        <v>16.2864990234375</v>
      </c>
      <c r="Z353" s="228">
        <v>0.62000000476837158</v>
      </c>
      <c r="AA353" s="228">
        <v>0.2199999988079071</v>
      </c>
      <c r="AB353" s="228">
        <v>0.65787535905838013</v>
      </c>
      <c r="AC353" s="229">
        <v>16.446884155273438</v>
      </c>
      <c r="AD353" s="173">
        <v>4</v>
      </c>
      <c r="AE353" s="173"/>
      <c r="AF353" s="173"/>
      <c r="AG353" s="173"/>
      <c r="AH353" s="218">
        <v>4000</v>
      </c>
      <c r="AI353" s="214"/>
      <c r="AJ353" s="215">
        <v>19</v>
      </c>
      <c r="AK353" s="215">
        <v>0.62000000476837158</v>
      </c>
      <c r="AL353" s="215">
        <v>0.2199999988079071</v>
      </c>
      <c r="AM353" s="215">
        <v>0.65787535905838013</v>
      </c>
      <c r="AN353" s="215">
        <v>16.446884155273438</v>
      </c>
    </row>
    <row r="354" spans="4:40" x14ac:dyDescent="0.25">
      <c r="D354" s="173"/>
      <c r="E354" s="212" t="s">
        <v>598</v>
      </c>
      <c r="F354" s="212" t="s">
        <v>549</v>
      </c>
      <c r="G354" s="173">
        <v>35</v>
      </c>
      <c r="H354" s="173" t="s">
        <v>964</v>
      </c>
      <c r="I354" s="218">
        <v>2.5</v>
      </c>
      <c r="J354" s="221"/>
      <c r="K354" s="212"/>
      <c r="L354" s="212"/>
      <c r="M354" s="212"/>
      <c r="N354" s="212"/>
      <c r="O354" s="212"/>
      <c r="P354" s="212"/>
      <c r="Q354" s="212"/>
      <c r="R354" s="228">
        <v>1.2200000286102295</v>
      </c>
      <c r="S354" s="228">
        <v>0.37000000476837158</v>
      </c>
      <c r="T354" s="228">
        <v>1.2748725414276123</v>
      </c>
      <c r="U354" s="228">
        <v>50.99490051269531</v>
      </c>
      <c r="V354" s="228">
        <v>1.4199999570846558</v>
      </c>
      <c r="W354" s="228">
        <v>0.37999999523162842</v>
      </c>
      <c r="X354" s="228">
        <v>1.469965934753418</v>
      </c>
      <c r="Y354" s="228">
        <v>58.798638916015626</v>
      </c>
      <c r="Z354" s="228">
        <v>1.4199999570846558</v>
      </c>
      <c r="AA354" s="228">
        <v>0.41999998688697815</v>
      </c>
      <c r="AB354" s="228">
        <v>1.4808105230331421</v>
      </c>
      <c r="AC354" s="229">
        <v>59.232421875</v>
      </c>
      <c r="AD354" s="173">
        <v>2.5</v>
      </c>
      <c r="AE354" s="173"/>
      <c r="AF354" s="173"/>
      <c r="AG354" s="173"/>
      <c r="AH354" s="218">
        <v>2500</v>
      </c>
      <c r="AI354" s="214"/>
      <c r="AJ354" s="215">
        <v>19</v>
      </c>
      <c r="AK354" s="215">
        <v>1.4199999570846558</v>
      </c>
      <c r="AL354" s="215">
        <v>0.41999998688697815</v>
      </c>
      <c r="AM354" s="215">
        <v>1.4808105230331421</v>
      </c>
      <c r="AN354" s="215">
        <v>59.232421875</v>
      </c>
    </row>
    <row r="355" spans="4:40" x14ac:dyDescent="0.25">
      <c r="D355" s="173"/>
      <c r="E355" s="212" t="s">
        <v>598</v>
      </c>
      <c r="F355" s="212" t="s">
        <v>549</v>
      </c>
      <c r="G355" s="173">
        <v>35</v>
      </c>
      <c r="H355" s="173" t="s">
        <v>965</v>
      </c>
      <c r="I355" s="218">
        <v>2.5</v>
      </c>
      <c r="J355" s="221"/>
      <c r="K355" s="212"/>
      <c r="L355" s="212"/>
      <c r="M355" s="212"/>
      <c r="N355" s="212"/>
      <c r="O355" s="212"/>
      <c r="P355" s="212"/>
      <c r="Q355" s="212"/>
      <c r="R355" s="228">
        <v>0</v>
      </c>
      <c r="S355" s="228">
        <v>0</v>
      </c>
      <c r="T355" s="228">
        <v>0</v>
      </c>
      <c r="U355" s="228">
        <v>0</v>
      </c>
      <c r="V355" s="228">
        <v>0</v>
      </c>
      <c r="W355" s="228">
        <v>0</v>
      </c>
      <c r="X355" s="228">
        <v>0</v>
      </c>
      <c r="Y355" s="228">
        <v>0</v>
      </c>
      <c r="Z355" s="228">
        <v>0</v>
      </c>
      <c r="AA355" s="228">
        <v>0</v>
      </c>
      <c r="AB355" s="228">
        <v>0</v>
      </c>
      <c r="AC355" s="229">
        <v>0</v>
      </c>
      <c r="AD355" s="173">
        <v>2.5</v>
      </c>
      <c r="AE355" s="173"/>
      <c r="AF355" s="173"/>
      <c r="AG355" s="173"/>
      <c r="AH355" s="218">
        <v>2500</v>
      </c>
      <c r="AI355" s="214"/>
      <c r="AJ355" s="215">
        <v>3</v>
      </c>
      <c r="AK355" s="215">
        <v>0</v>
      </c>
      <c r="AL355" s="215">
        <v>0</v>
      </c>
      <c r="AM355" s="215">
        <v>0</v>
      </c>
      <c r="AN355" s="215">
        <v>0</v>
      </c>
    </row>
    <row r="356" spans="4:40" x14ac:dyDescent="0.25">
      <c r="D356" s="173"/>
      <c r="E356" s="212" t="s">
        <v>598</v>
      </c>
      <c r="F356" s="212" t="s">
        <v>555</v>
      </c>
      <c r="G356" s="173">
        <v>35</v>
      </c>
      <c r="H356" s="173" t="s">
        <v>964</v>
      </c>
      <c r="I356" s="218">
        <v>1.6</v>
      </c>
      <c r="J356" s="221"/>
      <c r="K356" s="212"/>
      <c r="L356" s="212"/>
      <c r="M356" s="212"/>
      <c r="N356" s="212"/>
      <c r="O356" s="212"/>
      <c r="P356" s="212"/>
      <c r="Q356" s="212"/>
      <c r="R356" s="228">
        <v>0.4699999988079071</v>
      </c>
      <c r="S356" s="228">
        <v>0.12999999523162842</v>
      </c>
      <c r="T356" s="228">
        <v>0.4876474142074585</v>
      </c>
      <c r="U356" s="228">
        <v>30.477962493896484</v>
      </c>
      <c r="V356" s="228">
        <v>0.56000000238418579</v>
      </c>
      <c r="W356" s="228">
        <v>0.12999999523162842</v>
      </c>
      <c r="X356" s="228">
        <v>0.57489126920700073</v>
      </c>
      <c r="Y356" s="228">
        <v>35.930705070495605</v>
      </c>
      <c r="Z356" s="228">
        <v>0.51999998092651367</v>
      </c>
      <c r="AA356" s="228">
        <v>0.11999999731779099</v>
      </c>
      <c r="AB356" s="228">
        <v>0.53366655111312866</v>
      </c>
      <c r="AC356" s="229">
        <v>33.354158401489258</v>
      </c>
      <c r="AD356" s="173">
        <v>1.6</v>
      </c>
      <c r="AE356" s="173"/>
      <c r="AF356" s="173"/>
      <c r="AG356" s="173"/>
      <c r="AH356" s="218">
        <v>1600</v>
      </c>
      <c r="AI356" s="214"/>
      <c r="AJ356" s="215">
        <v>9</v>
      </c>
      <c r="AK356" s="215">
        <v>0.56000000238418579</v>
      </c>
      <c r="AL356" s="215">
        <v>0.12999999523162842</v>
      </c>
      <c r="AM356" s="215">
        <v>0.57489126920700073</v>
      </c>
      <c r="AN356" s="215">
        <v>35.930705070495605</v>
      </c>
    </row>
    <row r="357" spans="4:40" x14ac:dyDescent="0.25">
      <c r="D357" s="173"/>
      <c r="E357" s="212" t="s">
        <v>598</v>
      </c>
      <c r="F357" s="212" t="s">
        <v>555</v>
      </c>
      <c r="G357" s="173">
        <v>35</v>
      </c>
      <c r="H357" s="173" t="s">
        <v>965</v>
      </c>
      <c r="I357" s="218">
        <v>1.6</v>
      </c>
      <c r="J357" s="221"/>
      <c r="K357" s="212"/>
      <c r="L357" s="212"/>
      <c r="M357" s="212"/>
      <c r="N357" s="212"/>
      <c r="O357" s="212"/>
      <c r="P357" s="212"/>
      <c r="Q357" s="212"/>
      <c r="R357" s="228">
        <v>0</v>
      </c>
      <c r="S357" s="228">
        <v>0</v>
      </c>
      <c r="T357" s="228">
        <v>0</v>
      </c>
      <c r="U357" s="228">
        <v>0</v>
      </c>
      <c r="V357" s="228">
        <v>0</v>
      </c>
      <c r="W357" s="228">
        <v>0</v>
      </c>
      <c r="X357" s="228">
        <v>0</v>
      </c>
      <c r="Y357" s="228">
        <v>0</v>
      </c>
      <c r="Z357" s="228">
        <v>0</v>
      </c>
      <c r="AA357" s="228">
        <v>0</v>
      </c>
      <c r="AB357" s="228">
        <v>0</v>
      </c>
      <c r="AC357" s="229">
        <v>0</v>
      </c>
      <c r="AD357" s="173">
        <v>1.6</v>
      </c>
      <c r="AE357" s="173"/>
      <c r="AF357" s="173"/>
      <c r="AG357" s="173"/>
      <c r="AH357" s="218">
        <v>1600</v>
      </c>
      <c r="AI357" s="214"/>
      <c r="AJ357" s="215">
        <v>3</v>
      </c>
      <c r="AK357" s="215">
        <v>0</v>
      </c>
      <c r="AL357" s="215">
        <v>0</v>
      </c>
      <c r="AM357" s="215">
        <v>0</v>
      </c>
      <c r="AN357" s="215">
        <v>0</v>
      </c>
    </row>
    <row r="358" spans="4:40" x14ac:dyDescent="0.25">
      <c r="D358" s="173"/>
      <c r="E358" s="212" t="s">
        <v>598</v>
      </c>
      <c r="F358" s="212" t="s">
        <v>552</v>
      </c>
      <c r="G358" s="173">
        <v>35</v>
      </c>
      <c r="H358" s="173" t="s">
        <v>964</v>
      </c>
      <c r="I358" s="218">
        <v>1.6</v>
      </c>
      <c r="J358" s="221"/>
      <c r="K358" s="212"/>
      <c r="L358" s="212"/>
      <c r="M358" s="212"/>
      <c r="N358" s="212"/>
      <c r="O358" s="212"/>
      <c r="P358" s="212"/>
      <c r="Q358" s="212"/>
      <c r="R358" s="228">
        <v>0.27000001072883606</v>
      </c>
      <c r="S358" s="228">
        <v>0.10000000149011612</v>
      </c>
      <c r="T358" s="228">
        <v>0.28792360424995422</v>
      </c>
      <c r="U358" s="228">
        <v>17.995225191116333</v>
      </c>
      <c r="V358" s="228">
        <v>0.31999999284744263</v>
      </c>
      <c r="W358" s="228">
        <v>0.10999999940395355</v>
      </c>
      <c r="X358" s="228">
        <v>0.33837848901748657</v>
      </c>
      <c r="Y358" s="228">
        <v>21.148655414581299</v>
      </c>
      <c r="Z358" s="228">
        <v>0.33000001311302185</v>
      </c>
      <c r="AA358" s="228">
        <v>0.10999999940395355</v>
      </c>
      <c r="AB358" s="228">
        <v>0.34785056114196777</v>
      </c>
      <c r="AC358" s="229">
        <v>21.740660667419434</v>
      </c>
      <c r="AD358" s="173">
        <v>1.6</v>
      </c>
      <c r="AE358" s="173"/>
      <c r="AF358" s="173"/>
      <c r="AG358" s="173"/>
      <c r="AH358" s="218">
        <v>1600</v>
      </c>
      <c r="AI358" s="214"/>
      <c r="AJ358" s="215">
        <v>19</v>
      </c>
      <c r="AK358" s="215">
        <v>0.33000001311302185</v>
      </c>
      <c r="AL358" s="215">
        <v>0.10999999940395355</v>
      </c>
      <c r="AM358" s="215">
        <v>0.34785056114196777</v>
      </c>
      <c r="AN358" s="215">
        <v>21.740660667419434</v>
      </c>
    </row>
    <row r="359" spans="4:40" x14ac:dyDescent="0.25">
      <c r="D359" s="173"/>
      <c r="E359" s="212" t="s">
        <v>598</v>
      </c>
      <c r="F359" s="212" t="s">
        <v>550</v>
      </c>
      <c r="G359" s="173">
        <v>35</v>
      </c>
      <c r="H359" s="173" t="s">
        <v>964</v>
      </c>
      <c r="I359" s="218">
        <v>4</v>
      </c>
      <c r="J359" s="221"/>
      <c r="K359" s="212"/>
      <c r="L359" s="212"/>
      <c r="M359" s="212"/>
      <c r="N359" s="212"/>
      <c r="O359" s="212"/>
      <c r="P359" s="212"/>
      <c r="Q359" s="212"/>
      <c r="R359" s="228">
        <v>0</v>
      </c>
      <c r="S359" s="228">
        <v>0</v>
      </c>
      <c r="T359" s="228">
        <v>0</v>
      </c>
      <c r="U359" s="228">
        <v>0</v>
      </c>
      <c r="V359" s="228">
        <v>0</v>
      </c>
      <c r="W359" s="228">
        <v>0</v>
      </c>
      <c r="X359" s="228">
        <v>0</v>
      </c>
      <c r="Y359" s="228">
        <v>0</v>
      </c>
      <c r="Z359" s="228">
        <v>0</v>
      </c>
      <c r="AA359" s="228">
        <v>0</v>
      </c>
      <c r="AB359" s="228">
        <v>0</v>
      </c>
      <c r="AC359" s="229">
        <v>0</v>
      </c>
      <c r="AD359" s="173">
        <v>4</v>
      </c>
      <c r="AE359" s="173"/>
      <c r="AF359" s="173"/>
      <c r="AG359" s="173"/>
      <c r="AH359" s="218">
        <v>4000</v>
      </c>
      <c r="AI359" s="214"/>
      <c r="AJ359" s="215">
        <v>3</v>
      </c>
      <c r="AK359" s="215">
        <v>0</v>
      </c>
      <c r="AL359" s="215">
        <v>0</v>
      </c>
      <c r="AM359" s="215">
        <v>0</v>
      </c>
      <c r="AN359" s="215">
        <v>0</v>
      </c>
    </row>
    <row r="360" spans="4:40" x14ac:dyDescent="0.25">
      <c r="D360" s="173"/>
      <c r="E360" s="212" t="s">
        <v>598</v>
      </c>
      <c r="F360" s="212" t="s">
        <v>550</v>
      </c>
      <c r="G360" s="173">
        <v>35</v>
      </c>
      <c r="H360" s="173" t="s">
        <v>965</v>
      </c>
      <c r="I360" s="218">
        <v>4</v>
      </c>
      <c r="J360" s="221"/>
      <c r="K360" s="212"/>
      <c r="L360" s="212"/>
      <c r="M360" s="212"/>
      <c r="N360" s="212"/>
      <c r="O360" s="212"/>
      <c r="P360" s="212"/>
      <c r="Q360" s="212"/>
      <c r="R360" s="228">
        <v>0.30000001192092896</v>
      </c>
      <c r="S360" s="228">
        <v>0.15999999642372131</v>
      </c>
      <c r="T360" s="228">
        <v>0.34000000357627869</v>
      </c>
      <c r="U360" s="228">
        <v>8.5</v>
      </c>
      <c r="V360" s="228">
        <v>0.34000000357627869</v>
      </c>
      <c r="W360" s="228">
        <v>0.11999999731779099</v>
      </c>
      <c r="X360" s="228">
        <v>0.36055514216423035</v>
      </c>
      <c r="Y360" s="228">
        <v>9.0138788223266602</v>
      </c>
      <c r="Z360" s="228">
        <v>0.33000001311302185</v>
      </c>
      <c r="AA360" s="228">
        <v>0.11999999731779099</v>
      </c>
      <c r="AB360" s="228">
        <v>0.35114100575447083</v>
      </c>
      <c r="AC360" s="229">
        <v>8.7785253524780273</v>
      </c>
      <c r="AD360" s="173">
        <v>4</v>
      </c>
      <c r="AE360" s="173"/>
      <c r="AF360" s="173"/>
      <c r="AG360" s="173"/>
      <c r="AH360" s="218">
        <v>4000</v>
      </c>
      <c r="AI360" s="214"/>
      <c r="AJ360" s="215">
        <v>9</v>
      </c>
      <c r="AK360" s="215">
        <v>0.34000000357627869</v>
      </c>
      <c r="AL360" s="215">
        <v>0.11999999731779099</v>
      </c>
      <c r="AM360" s="215">
        <v>0.36055514216423035</v>
      </c>
      <c r="AN360" s="215">
        <v>9.0138788223266602</v>
      </c>
    </row>
    <row r="361" spans="4:40" x14ac:dyDescent="0.25">
      <c r="D361" s="173"/>
      <c r="E361" s="212" t="s">
        <v>598</v>
      </c>
      <c r="F361" s="212" t="s">
        <v>556</v>
      </c>
      <c r="G361" s="173">
        <v>35</v>
      </c>
      <c r="H361" s="173" t="s">
        <v>964</v>
      </c>
      <c r="I361" s="218">
        <v>1</v>
      </c>
      <c r="J361" s="221"/>
      <c r="K361" s="212"/>
      <c r="L361" s="212"/>
      <c r="M361" s="212"/>
      <c r="N361" s="212"/>
      <c r="O361" s="212"/>
      <c r="P361" s="212"/>
      <c r="Q361" s="212"/>
      <c r="R361" s="228">
        <v>7.9999998211860657E-2</v>
      </c>
      <c r="S361" s="228">
        <v>2.9999999329447746E-2</v>
      </c>
      <c r="T361" s="228">
        <v>8.5440032184123993E-2</v>
      </c>
      <c r="U361" s="228">
        <v>8.5440034866333008</v>
      </c>
      <c r="V361" s="228">
        <v>0.10000000149011612</v>
      </c>
      <c r="W361" s="228">
        <v>3.9999999105930328E-2</v>
      </c>
      <c r="X361" s="228">
        <v>0.10770329833030701</v>
      </c>
      <c r="Y361" s="228">
        <v>10.770329475402832</v>
      </c>
      <c r="Z361" s="228">
        <v>0.10999999940395355</v>
      </c>
      <c r="AA361" s="228">
        <v>3.9999999105930328E-2</v>
      </c>
      <c r="AB361" s="228">
        <v>0.11704699695110321</v>
      </c>
      <c r="AC361" s="229">
        <v>11.704699516296387</v>
      </c>
      <c r="AD361" s="173">
        <v>1</v>
      </c>
      <c r="AE361" s="173"/>
      <c r="AF361" s="173"/>
      <c r="AG361" s="173"/>
      <c r="AH361" s="218">
        <v>1000</v>
      </c>
      <c r="AI361" s="214"/>
      <c r="AJ361" s="215">
        <v>19</v>
      </c>
      <c r="AK361" s="215">
        <v>0.10999999940395355</v>
      </c>
      <c r="AL361" s="215">
        <v>3.9999999105930328E-2</v>
      </c>
      <c r="AM361" s="215">
        <v>0.11704699695110321</v>
      </c>
      <c r="AN361" s="215">
        <v>11.704699516296387</v>
      </c>
    </row>
    <row r="362" spans="4:40" x14ac:dyDescent="0.25">
      <c r="D362" s="173"/>
      <c r="E362" s="212" t="s">
        <v>598</v>
      </c>
      <c r="F362" s="212" t="s">
        <v>557</v>
      </c>
      <c r="G362" s="173">
        <v>110</v>
      </c>
      <c r="H362" s="173" t="s">
        <v>968</v>
      </c>
      <c r="I362" s="218">
        <v>16</v>
      </c>
      <c r="J362" s="221"/>
      <c r="K362" s="212"/>
      <c r="L362" s="212"/>
      <c r="M362" s="212"/>
      <c r="N362" s="212"/>
      <c r="O362" s="212"/>
      <c r="P362" s="212"/>
      <c r="Q362" s="212"/>
      <c r="R362" s="228">
        <v>4.8000001907348633</v>
      </c>
      <c r="S362" s="228">
        <v>1.7000000476837158</v>
      </c>
      <c r="T362" s="228">
        <v>5.0921511650085449</v>
      </c>
      <c r="U362" s="228">
        <v>31.825944900512695</v>
      </c>
      <c r="V362" s="228">
        <v>6</v>
      </c>
      <c r="W362" s="228">
        <v>2.2000000476837158</v>
      </c>
      <c r="X362" s="228">
        <v>6.3906183242797852</v>
      </c>
      <c r="Y362" s="228">
        <v>39.941364288330078</v>
      </c>
      <c r="Z362" s="228">
        <v>6.5999999046325684</v>
      </c>
      <c r="AA362" s="228">
        <v>2.0999999046325684</v>
      </c>
      <c r="AB362" s="228">
        <v>6.9260377883911133</v>
      </c>
      <c r="AC362" s="229">
        <v>43.287734985351563</v>
      </c>
      <c r="AD362" s="173">
        <v>16</v>
      </c>
      <c r="AE362" s="173"/>
      <c r="AF362" s="173"/>
      <c r="AG362" s="173"/>
      <c r="AH362" s="218">
        <v>16000</v>
      </c>
      <c r="AI362" s="214"/>
      <c r="AJ362" s="215">
        <v>19</v>
      </c>
      <c r="AK362" s="215">
        <v>6.5999999046325684</v>
      </c>
      <c r="AL362" s="215">
        <v>2.0999999046325684</v>
      </c>
      <c r="AM362" s="215">
        <v>6.9260377883911133</v>
      </c>
      <c r="AN362" s="215">
        <v>43.287734985351563</v>
      </c>
    </row>
    <row r="363" spans="4:40" x14ac:dyDescent="0.25">
      <c r="D363" s="173"/>
      <c r="E363" s="212" t="s">
        <v>598</v>
      </c>
      <c r="F363" s="212" t="s">
        <v>557</v>
      </c>
      <c r="G363" s="173">
        <v>110</v>
      </c>
      <c r="H363" s="173" t="s">
        <v>965</v>
      </c>
      <c r="I363" s="218">
        <v>16</v>
      </c>
      <c r="J363" s="221"/>
      <c r="K363" s="212"/>
      <c r="L363" s="212"/>
      <c r="M363" s="212"/>
      <c r="N363" s="212"/>
      <c r="O363" s="212"/>
      <c r="P363" s="212"/>
      <c r="Q363" s="212"/>
      <c r="R363" s="228">
        <v>4.9000000953674316</v>
      </c>
      <c r="S363" s="228">
        <v>1.7000000476837158</v>
      </c>
      <c r="T363" s="228">
        <v>5.186521053314209</v>
      </c>
      <c r="U363" s="228">
        <v>32.415756225585938</v>
      </c>
      <c r="V363" s="228">
        <v>5.9000000953674316</v>
      </c>
      <c r="W363" s="228">
        <v>2.0999999046325684</v>
      </c>
      <c r="X363" s="228">
        <v>6.2625875473022461</v>
      </c>
      <c r="Y363" s="228">
        <v>39.141170501708984</v>
      </c>
      <c r="Z363" s="228">
        <v>6.4000000953674316</v>
      </c>
      <c r="AA363" s="228">
        <v>2</v>
      </c>
      <c r="AB363" s="228">
        <v>6.7052221298217773</v>
      </c>
      <c r="AC363" s="229">
        <v>41.907638549804688</v>
      </c>
      <c r="AD363" s="173">
        <v>16</v>
      </c>
      <c r="AE363" s="173"/>
      <c r="AF363" s="173"/>
      <c r="AG363" s="173"/>
      <c r="AH363" s="218">
        <v>16000</v>
      </c>
      <c r="AI363" s="214"/>
      <c r="AJ363" s="215">
        <v>19</v>
      </c>
      <c r="AK363" s="215">
        <v>6.4000000953674316</v>
      </c>
      <c r="AL363" s="215">
        <v>2</v>
      </c>
      <c r="AM363" s="215">
        <v>6.7052221298217773</v>
      </c>
      <c r="AN363" s="215">
        <v>41.907638549804688</v>
      </c>
    </row>
    <row r="364" spans="4:40" x14ac:dyDescent="0.25">
      <c r="D364" s="173"/>
      <c r="E364" s="212" t="s">
        <v>598</v>
      </c>
      <c r="F364" s="212" t="s">
        <v>563</v>
      </c>
      <c r="G364" s="173">
        <v>35</v>
      </c>
      <c r="H364" s="173" t="s">
        <v>964</v>
      </c>
      <c r="I364" s="218">
        <v>1.8</v>
      </c>
      <c r="J364" s="221"/>
      <c r="K364" s="212"/>
      <c r="L364" s="212"/>
      <c r="M364" s="212"/>
      <c r="N364" s="212"/>
      <c r="O364" s="212"/>
      <c r="P364" s="212"/>
      <c r="Q364" s="212"/>
      <c r="R364" s="228">
        <v>0</v>
      </c>
      <c r="S364" s="228">
        <v>0</v>
      </c>
      <c r="T364" s="228">
        <v>0</v>
      </c>
      <c r="U364" s="228">
        <v>0</v>
      </c>
      <c r="V364" s="228">
        <v>0</v>
      </c>
      <c r="W364" s="228">
        <v>0</v>
      </c>
      <c r="X364" s="228">
        <v>0</v>
      </c>
      <c r="Y364" s="228">
        <v>0</v>
      </c>
      <c r="Z364" s="228">
        <v>0</v>
      </c>
      <c r="AA364" s="228">
        <v>0</v>
      </c>
      <c r="AB364" s="228">
        <v>0</v>
      </c>
      <c r="AC364" s="229">
        <v>0</v>
      </c>
      <c r="AD364" s="173">
        <v>1.8</v>
      </c>
      <c r="AE364" s="173"/>
      <c r="AF364" s="173"/>
      <c r="AG364" s="173"/>
      <c r="AH364" s="218">
        <v>1800</v>
      </c>
      <c r="AI364" s="214"/>
      <c r="AJ364" s="215">
        <v>3</v>
      </c>
      <c r="AK364" s="215">
        <v>0</v>
      </c>
      <c r="AL364" s="215">
        <v>0</v>
      </c>
      <c r="AM364" s="215">
        <v>0</v>
      </c>
      <c r="AN364" s="215">
        <v>0</v>
      </c>
    </row>
    <row r="365" spans="4:40" x14ac:dyDescent="0.25">
      <c r="D365" s="173"/>
      <c r="E365" s="212" t="s">
        <v>598</v>
      </c>
      <c r="F365" s="212" t="s">
        <v>563</v>
      </c>
      <c r="G365" s="173">
        <v>35</v>
      </c>
      <c r="H365" s="173" t="s">
        <v>965</v>
      </c>
      <c r="I365" s="218">
        <v>1.8</v>
      </c>
      <c r="J365" s="221"/>
      <c r="K365" s="212"/>
      <c r="L365" s="212"/>
      <c r="M365" s="212"/>
      <c r="N365" s="212"/>
      <c r="O365" s="212"/>
      <c r="P365" s="212"/>
      <c r="Q365" s="212"/>
      <c r="R365" s="228">
        <v>0.79000002145767212</v>
      </c>
      <c r="S365" s="228">
        <v>0.25999999046325684</v>
      </c>
      <c r="T365" s="228">
        <v>0.83168506622314453</v>
      </c>
      <c r="U365" s="228">
        <v>46.204723782009545</v>
      </c>
      <c r="V365" s="228">
        <v>1.1100000143051147</v>
      </c>
      <c r="W365" s="228">
        <v>0.36000001430511475</v>
      </c>
      <c r="X365" s="228">
        <v>1.1669189929962158</v>
      </c>
      <c r="Y365" s="228">
        <v>64.828834533691406</v>
      </c>
      <c r="Z365" s="228">
        <v>1.1100000143051147</v>
      </c>
      <c r="AA365" s="228">
        <v>0.36000001430511475</v>
      </c>
      <c r="AB365" s="228">
        <v>1.1669189929962158</v>
      </c>
      <c r="AC365" s="229">
        <v>64.828834533691406</v>
      </c>
      <c r="AD365" s="173">
        <v>1.8</v>
      </c>
      <c r="AE365" s="173"/>
      <c r="AF365" s="173"/>
      <c r="AG365" s="173"/>
      <c r="AH365" s="218">
        <v>1800</v>
      </c>
      <c r="AI365" s="214"/>
      <c r="AJ365" s="215">
        <v>9</v>
      </c>
      <c r="AK365" s="215">
        <v>1.1100000143051147</v>
      </c>
      <c r="AL365" s="215">
        <v>0.36000001430511475</v>
      </c>
      <c r="AM365" s="215">
        <v>1.1669189929962158</v>
      </c>
      <c r="AN365" s="215">
        <v>64.828834533691406</v>
      </c>
    </row>
    <row r="366" spans="4:40" x14ac:dyDescent="0.25">
      <c r="D366" s="173"/>
      <c r="E366" s="212" t="s">
        <v>598</v>
      </c>
      <c r="F366" s="212" t="s">
        <v>568</v>
      </c>
      <c r="G366" s="173">
        <v>35</v>
      </c>
      <c r="H366" s="173" t="s">
        <v>964</v>
      </c>
      <c r="I366" s="218">
        <v>2.5</v>
      </c>
      <c r="J366" s="221"/>
      <c r="K366" s="212"/>
      <c r="L366" s="212"/>
      <c r="M366" s="212"/>
      <c r="N366" s="212"/>
      <c r="O366" s="212"/>
      <c r="P366" s="212"/>
      <c r="Q366" s="212"/>
      <c r="R366" s="228">
        <v>1.1000000238418579</v>
      </c>
      <c r="S366" s="228">
        <v>0.33000001311302185</v>
      </c>
      <c r="T366" s="228">
        <v>1.1484336853027344</v>
      </c>
      <c r="U366" s="228">
        <v>45.937347412109375</v>
      </c>
      <c r="V366" s="228">
        <v>2.2599999904632568</v>
      </c>
      <c r="W366" s="228">
        <v>0.37000000476837158</v>
      </c>
      <c r="X366" s="228">
        <v>2.2900872230529785</v>
      </c>
      <c r="Y366" s="228">
        <v>91.603491210937506</v>
      </c>
      <c r="Z366" s="228">
        <v>2.2599999904632568</v>
      </c>
      <c r="AA366" s="228">
        <v>0.37000000476837158</v>
      </c>
      <c r="AB366" s="228">
        <v>2.2900872230529785</v>
      </c>
      <c r="AC366" s="229">
        <v>91.603491210937506</v>
      </c>
      <c r="AD366" s="173">
        <v>2.5</v>
      </c>
      <c r="AE366" s="173"/>
      <c r="AF366" s="173"/>
      <c r="AG366" s="173"/>
      <c r="AH366" s="218">
        <v>2500</v>
      </c>
      <c r="AI366" s="214"/>
      <c r="AJ366" s="215">
        <v>9</v>
      </c>
      <c r="AK366" s="215">
        <v>2.2599999904632568</v>
      </c>
      <c r="AL366" s="215">
        <v>0.37000000476837158</v>
      </c>
      <c r="AM366" s="215">
        <v>2.2900872230529785</v>
      </c>
      <c r="AN366" s="215">
        <v>91.603491210937506</v>
      </c>
    </row>
    <row r="367" spans="4:40" x14ac:dyDescent="0.25">
      <c r="D367" s="173"/>
      <c r="E367" s="212" t="s">
        <v>598</v>
      </c>
      <c r="F367" s="212" t="s">
        <v>568</v>
      </c>
      <c r="G367" s="173">
        <v>35</v>
      </c>
      <c r="H367" s="173" t="s">
        <v>965</v>
      </c>
      <c r="I367" s="218">
        <v>2.5</v>
      </c>
      <c r="J367" s="221"/>
      <c r="K367" s="212"/>
      <c r="L367" s="212"/>
      <c r="M367" s="212"/>
      <c r="N367" s="212"/>
      <c r="O367" s="212"/>
      <c r="P367" s="212"/>
      <c r="Q367" s="212"/>
      <c r="R367" s="228">
        <v>0</v>
      </c>
      <c r="S367" s="228">
        <v>0</v>
      </c>
      <c r="T367" s="228">
        <v>0</v>
      </c>
      <c r="U367" s="228">
        <v>0</v>
      </c>
      <c r="V367" s="228">
        <v>0</v>
      </c>
      <c r="W367" s="228">
        <v>0</v>
      </c>
      <c r="X367" s="228">
        <v>0</v>
      </c>
      <c r="Y367" s="228">
        <v>0</v>
      </c>
      <c r="Z367" s="228">
        <v>0</v>
      </c>
      <c r="AA367" s="228">
        <v>0</v>
      </c>
      <c r="AB367" s="228">
        <v>0</v>
      </c>
      <c r="AC367" s="229">
        <v>0</v>
      </c>
      <c r="AD367" s="173">
        <v>2.5</v>
      </c>
      <c r="AE367" s="173"/>
      <c r="AF367" s="173"/>
      <c r="AG367" s="173"/>
      <c r="AH367" s="218">
        <v>2500</v>
      </c>
      <c r="AI367" s="214"/>
      <c r="AJ367" s="215">
        <v>3</v>
      </c>
      <c r="AK367" s="215">
        <v>0</v>
      </c>
      <c r="AL367" s="215">
        <v>0</v>
      </c>
      <c r="AM367" s="215">
        <v>0</v>
      </c>
      <c r="AN367" s="215">
        <v>0</v>
      </c>
    </row>
    <row r="368" spans="4:40" x14ac:dyDescent="0.25">
      <c r="D368" s="173"/>
      <c r="E368" s="212" t="s">
        <v>598</v>
      </c>
      <c r="F368" s="212" t="s">
        <v>570</v>
      </c>
      <c r="G368" s="173">
        <v>35</v>
      </c>
      <c r="H368" s="173" t="s">
        <v>964</v>
      </c>
      <c r="I368" s="218">
        <v>2.5</v>
      </c>
      <c r="J368" s="221"/>
      <c r="K368" s="212"/>
      <c r="L368" s="212"/>
      <c r="M368" s="212"/>
      <c r="N368" s="212"/>
      <c r="O368" s="212"/>
      <c r="P368" s="212"/>
      <c r="Q368" s="212"/>
      <c r="R368" s="228">
        <v>0.94999998807907104</v>
      </c>
      <c r="S368" s="228">
        <v>0.31000000238418579</v>
      </c>
      <c r="T368" s="228">
        <v>0.99929976463317871</v>
      </c>
      <c r="U368" s="228">
        <v>39.971990966796874</v>
      </c>
      <c r="V368" s="228">
        <v>1.1499999761581421</v>
      </c>
      <c r="W368" s="228">
        <v>0.36000001430511475</v>
      </c>
      <c r="X368" s="228">
        <v>1.205031156539917</v>
      </c>
      <c r="Y368" s="228">
        <v>48.201245117187497</v>
      </c>
      <c r="Z368" s="228">
        <v>1.5299999713897705</v>
      </c>
      <c r="AA368" s="228">
        <v>0.47999998927116394</v>
      </c>
      <c r="AB368" s="228">
        <v>1.603527307510376</v>
      </c>
      <c r="AC368" s="229">
        <v>64.141094970703122</v>
      </c>
      <c r="AD368" s="173">
        <v>2.5</v>
      </c>
      <c r="AE368" s="173"/>
      <c r="AF368" s="173"/>
      <c r="AG368" s="173"/>
      <c r="AH368" s="218">
        <v>2500</v>
      </c>
      <c r="AI368" s="214"/>
      <c r="AJ368" s="215">
        <v>19</v>
      </c>
      <c r="AK368" s="215">
        <v>1.5299999713897705</v>
      </c>
      <c r="AL368" s="215">
        <v>0.47999998927116394</v>
      </c>
      <c r="AM368" s="215">
        <v>1.603527307510376</v>
      </c>
      <c r="AN368" s="215">
        <v>64.141094970703122</v>
      </c>
    </row>
    <row r="369" spans="4:40" x14ac:dyDescent="0.25">
      <c r="D369" s="173"/>
      <c r="E369" s="212" t="s">
        <v>598</v>
      </c>
      <c r="F369" s="212" t="s">
        <v>570</v>
      </c>
      <c r="G369" s="173">
        <v>35</v>
      </c>
      <c r="H369" s="173" t="s">
        <v>965</v>
      </c>
      <c r="I369" s="218">
        <v>3.2</v>
      </c>
      <c r="J369" s="221"/>
      <c r="K369" s="212"/>
      <c r="L369" s="212"/>
      <c r="M369" s="212"/>
      <c r="N369" s="212"/>
      <c r="O369" s="212"/>
      <c r="P369" s="212"/>
      <c r="Q369" s="212"/>
      <c r="R369" s="228">
        <v>1.1499999761581421</v>
      </c>
      <c r="S369" s="228">
        <v>0.43000000715255737</v>
      </c>
      <c r="T369" s="228">
        <v>1.2277622222900391</v>
      </c>
      <c r="U369" s="228">
        <v>38.367569446563721</v>
      </c>
      <c r="V369" s="228">
        <v>1.440000057220459</v>
      </c>
      <c r="W369" s="228">
        <v>0.44999998807907104</v>
      </c>
      <c r="X369" s="228">
        <v>1.5086749792098999</v>
      </c>
      <c r="Y369" s="228">
        <v>47.146091461181641</v>
      </c>
      <c r="Z369" s="228">
        <v>1.8500000238418579</v>
      </c>
      <c r="AA369" s="228">
        <v>0.56000000238418579</v>
      </c>
      <c r="AB369" s="228">
        <v>1.9328993558883667</v>
      </c>
      <c r="AC369" s="229">
        <v>60.403103828430176</v>
      </c>
      <c r="AD369" s="173">
        <v>3.2</v>
      </c>
      <c r="AE369" s="173"/>
      <c r="AF369" s="173"/>
      <c r="AG369" s="173"/>
      <c r="AH369" s="218">
        <v>3200</v>
      </c>
      <c r="AI369" s="214"/>
      <c r="AJ369" s="215">
        <v>19</v>
      </c>
      <c r="AK369" s="215">
        <v>1.8500000238418579</v>
      </c>
      <c r="AL369" s="215">
        <v>0.56000000238418579</v>
      </c>
      <c r="AM369" s="215">
        <v>1.9328993558883667</v>
      </c>
      <c r="AN369" s="215">
        <v>60.403103828430176</v>
      </c>
    </row>
    <row r="370" spans="4:40" x14ac:dyDescent="0.25">
      <c r="D370" s="173"/>
      <c r="E370" s="212" t="s">
        <v>598</v>
      </c>
      <c r="F370" s="212" t="s">
        <v>564</v>
      </c>
      <c r="G370" s="173">
        <v>35</v>
      </c>
      <c r="H370" s="173" t="s">
        <v>965</v>
      </c>
      <c r="I370" s="218">
        <v>1</v>
      </c>
      <c r="J370" s="221"/>
      <c r="K370" s="212"/>
      <c r="L370" s="212"/>
      <c r="M370" s="212"/>
      <c r="N370" s="212"/>
      <c r="O370" s="212"/>
      <c r="P370" s="212"/>
      <c r="Q370" s="212"/>
      <c r="R370" s="228">
        <v>0.18000000715255737</v>
      </c>
      <c r="S370" s="228">
        <v>7.9999998211860657E-2</v>
      </c>
      <c r="T370" s="228">
        <v>0.1969771683216095</v>
      </c>
      <c r="U370" s="228">
        <v>19.697717666625977</v>
      </c>
      <c r="V370" s="228">
        <v>0.18999999761581421</v>
      </c>
      <c r="W370" s="228">
        <v>7.9999998211860657E-2</v>
      </c>
      <c r="X370" s="228">
        <v>0.20615528523921967</v>
      </c>
      <c r="Y370" s="228">
        <v>20.615528106689453</v>
      </c>
      <c r="Z370" s="228">
        <v>0.18999999761581421</v>
      </c>
      <c r="AA370" s="228">
        <v>7.9999998211860657E-2</v>
      </c>
      <c r="AB370" s="228">
        <v>0.20615528523921967</v>
      </c>
      <c r="AC370" s="229">
        <v>20.615528106689453</v>
      </c>
      <c r="AD370" s="173">
        <v>1</v>
      </c>
      <c r="AE370" s="173"/>
      <c r="AF370" s="173"/>
      <c r="AG370" s="173"/>
      <c r="AH370" s="218">
        <v>1000</v>
      </c>
      <c r="AI370" s="214"/>
      <c r="AJ370" s="215">
        <v>9</v>
      </c>
      <c r="AK370" s="215">
        <v>0.18999999761581421</v>
      </c>
      <c r="AL370" s="215">
        <v>7.9999998211860657E-2</v>
      </c>
      <c r="AM370" s="215">
        <v>0.20615528523921967</v>
      </c>
      <c r="AN370" s="215">
        <v>20.615528106689453</v>
      </c>
    </row>
    <row r="371" spans="4:40" x14ac:dyDescent="0.25">
      <c r="D371" s="173"/>
      <c r="E371" s="212" t="s">
        <v>598</v>
      </c>
      <c r="F371" s="212" t="s">
        <v>566</v>
      </c>
      <c r="G371" s="173">
        <v>35</v>
      </c>
      <c r="H371" s="173" t="s">
        <v>964</v>
      </c>
      <c r="I371" s="218">
        <v>4</v>
      </c>
      <c r="J371" s="221"/>
      <c r="K371" s="212"/>
      <c r="L371" s="212"/>
      <c r="M371" s="212"/>
      <c r="N371" s="212"/>
      <c r="O371" s="212"/>
      <c r="P371" s="212"/>
      <c r="Q371" s="212"/>
      <c r="R371" s="228">
        <v>0</v>
      </c>
      <c r="S371" s="228">
        <v>0</v>
      </c>
      <c r="T371" s="228">
        <v>0</v>
      </c>
      <c r="U371" s="228">
        <v>0</v>
      </c>
      <c r="V371" s="228">
        <v>0</v>
      </c>
      <c r="W371" s="228">
        <v>0</v>
      </c>
      <c r="X371" s="228">
        <v>0</v>
      </c>
      <c r="Y371" s="228">
        <v>0</v>
      </c>
      <c r="Z371" s="228">
        <v>0</v>
      </c>
      <c r="AA371" s="228">
        <v>0</v>
      </c>
      <c r="AB371" s="228">
        <v>0</v>
      </c>
      <c r="AC371" s="229">
        <v>0</v>
      </c>
      <c r="AD371" s="173">
        <v>4</v>
      </c>
      <c r="AE371" s="173"/>
      <c r="AF371" s="173"/>
      <c r="AG371" s="173"/>
      <c r="AH371" s="218">
        <v>4000</v>
      </c>
      <c r="AI371" s="214"/>
      <c r="AJ371" s="215">
        <v>3</v>
      </c>
      <c r="AK371" s="215">
        <v>0</v>
      </c>
      <c r="AL371" s="215">
        <v>0</v>
      </c>
      <c r="AM371" s="215">
        <v>0</v>
      </c>
      <c r="AN371" s="215">
        <v>0</v>
      </c>
    </row>
    <row r="372" spans="4:40" x14ac:dyDescent="0.25">
      <c r="D372" s="173"/>
      <c r="E372" s="212" t="s">
        <v>598</v>
      </c>
      <c r="F372" s="212" t="s">
        <v>566</v>
      </c>
      <c r="G372" s="173">
        <v>35</v>
      </c>
      <c r="H372" s="173" t="s">
        <v>965</v>
      </c>
      <c r="I372" s="218">
        <v>4</v>
      </c>
      <c r="J372" s="221"/>
      <c r="K372" s="212"/>
      <c r="L372" s="212"/>
      <c r="M372" s="212"/>
      <c r="N372" s="212"/>
      <c r="O372" s="212"/>
      <c r="P372" s="212"/>
      <c r="Q372" s="212"/>
      <c r="R372" s="228">
        <v>2.2100000381469727</v>
      </c>
      <c r="S372" s="228">
        <v>0.62000000476837158</v>
      </c>
      <c r="T372" s="228">
        <v>2.2953214645385742</v>
      </c>
      <c r="U372" s="228">
        <v>57.383037567138672</v>
      </c>
      <c r="V372" s="228">
        <v>2.5299999713897705</v>
      </c>
      <c r="W372" s="228">
        <v>0.81999999284744263</v>
      </c>
      <c r="X372" s="228">
        <v>2.6595675945281982</v>
      </c>
      <c r="Y372" s="228">
        <v>66.489189147949219</v>
      </c>
      <c r="Z372" s="228">
        <v>2.8499999046325684</v>
      </c>
      <c r="AA372" s="228">
        <v>0.75</v>
      </c>
      <c r="AB372" s="228">
        <v>2.9470322132110596</v>
      </c>
      <c r="AC372" s="229">
        <v>73.675804138183594</v>
      </c>
      <c r="AD372" s="173">
        <v>4</v>
      </c>
      <c r="AE372" s="173"/>
      <c r="AF372" s="173"/>
      <c r="AG372" s="173"/>
      <c r="AH372" s="218">
        <v>4000</v>
      </c>
      <c r="AI372" s="214"/>
      <c r="AJ372" s="215">
        <v>19</v>
      </c>
      <c r="AK372" s="215">
        <v>2.8499999046325684</v>
      </c>
      <c r="AL372" s="215">
        <v>0.75</v>
      </c>
      <c r="AM372" s="215">
        <v>2.9470322132110596</v>
      </c>
      <c r="AN372" s="215">
        <v>73.675804138183594</v>
      </c>
    </row>
    <row r="373" spans="4:40" x14ac:dyDescent="0.25">
      <c r="D373" s="173"/>
      <c r="E373" s="212" t="s">
        <v>598</v>
      </c>
      <c r="F373" s="212" t="s">
        <v>571</v>
      </c>
      <c r="G373" s="173">
        <v>35</v>
      </c>
      <c r="H373" s="173" t="s">
        <v>964</v>
      </c>
      <c r="I373" s="218">
        <v>1</v>
      </c>
      <c r="J373" s="221"/>
      <c r="K373" s="212"/>
      <c r="L373" s="212"/>
      <c r="M373" s="212"/>
      <c r="N373" s="212"/>
      <c r="O373" s="212"/>
      <c r="P373" s="212"/>
      <c r="Q373" s="212"/>
      <c r="R373" s="228">
        <v>0.48121678829193115</v>
      </c>
      <c r="S373" s="228">
        <v>0.1578391045331955</v>
      </c>
      <c r="T373" s="228">
        <v>0.50644129514694214</v>
      </c>
      <c r="U373" s="228">
        <v>50.644130706787109</v>
      </c>
      <c r="V373" s="228">
        <v>0.60480797290802002</v>
      </c>
      <c r="W373" s="228">
        <v>0.19837702810764313</v>
      </c>
      <c r="X373" s="228">
        <v>0.63651090860366821</v>
      </c>
      <c r="Y373" s="228">
        <v>63.651092529296875</v>
      </c>
      <c r="Z373" s="228">
        <v>0.54432719945907593</v>
      </c>
      <c r="AA373" s="228">
        <v>0.17853932082653046</v>
      </c>
      <c r="AB373" s="228">
        <v>0.57285982370376587</v>
      </c>
      <c r="AC373" s="229">
        <v>57.285984039306641</v>
      </c>
      <c r="AD373" s="173">
        <v>1</v>
      </c>
      <c r="AE373" s="173"/>
      <c r="AF373" s="173"/>
      <c r="AG373" s="173"/>
      <c r="AH373" s="218">
        <v>1000</v>
      </c>
      <c r="AI373" s="214"/>
      <c r="AJ373" s="215">
        <v>9</v>
      </c>
      <c r="AK373" s="215">
        <v>0.60480797290802002</v>
      </c>
      <c r="AL373" s="215">
        <v>0.19837702810764313</v>
      </c>
      <c r="AM373" s="215">
        <v>0.63651090860366821</v>
      </c>
      <c r="AN373" s="215">
        <v>63.651092529296875</v>
      </c>
    </row>
    <row r="374" spans="4:40" x14ac:dyDescent="0.25">
      <c r="D374" s="173"/>
      <c r="E374" s="212" t="s">
        <v>598</v>
      </c>
      <c r="F374" s="212" t="s">
        <v>571</v>
      </c>
      <c r="G374" s="173">
        <v>35</v>
      </c>
      <c r="H374" s="173" t="s">
        <v>965</v>
      </c>
      <c r="I374" s="218">
        <v>1.6</v>
      </c>
      <c r="J374" s="221"/>
      <c r="K374" s="212"/>
      <c r="L374" s="212"/>
      <c r="M374" s="212"/>
      <c r="N374" s="212"/>
      <c r="O374" s="212"/>
      <c r="P374" s="212"/>
      <c r="Q374" s="212"/>
      <c r="R374" s="228">
        <v>0</v>
      </c>
      <c r="S374" s="228">
        <v>0</v>
      </c>
      <c r="T374" s="228">
        <v>0</v>
      </c>
      <c r="U374" s="228">
        <v>0</v>
      </c>
      <c r="V374" s="228">
        <v>0</v>
      </c>
      <c r="W374" s="228">
        <v>0</v>
      </c>
      <c r="X374" s="228">
        <v>0</v>
      </c>
      <c r="Y374" s="228">
        <v>0</v>
      </c>
      <c r="Z374" s="228">
        <v>0</v>
      </c>
      <c r="AA374" s="228">
        <v>0</v>
      </c>
      <c r="AB374" s="228">
        <v>0</v>
      </c>
      <c r="AC374" s="229">
        <v>0</v>
      </c>
      <c r="AD374" s="173">
        <v>1.6</v>
      </c>
      <c r="AE374" s="173"/>
      <c r="AF374" s="173"/>
      <c r="AG374" s="173"/>
      <c r="AH374" s="218">
        <v>1600</v>
      </c>
      <c r="AI374" s="214"/>
      <c r="AJ374" s="215">
        <v>3</v>
      </c>
      <c r="AK374" s="215">
        <v>0</v>
      </c>
      <c r="AL374" s="215">
        <v>0</v>
      </c>
      <c r="AM374" s="215">
        <v>0</v>
      </c>
      <c r="AN374" s="215">
        <v>0</v>
      </c>
    </row>
    <row r="375" spans="4:40" x14ac:dyDescent="0.25">
      <c r="D375" s="173"/>
      <c r="E375" s="212" t="s">
        <v>598</v>
      </c>
      <c r="F375" s="212" t="s">
        <v>567</v>
      </c>
      <c r="G375" s="173">
        <v>35</v>
      </c>
      <c r="H375" s="173" t="s">
        <v>964</v>
      </c>
      <c r="I375" s="218">
        <v>4</v>
      </c>
      <c r="J375" s="221"/>
      <c r="K375" s="212"/>
      <c r="L375" s="212"/>
      <c r="M375" s="212"/>
      <c r="N375" s="212"/>
      <c r="O375" s="212"/>
      <c r="P375" s="212"/>
      <c r="Q375" s="212"/>
      <c r="R375" s="228">
        <v>0</v>
      </c>
      <c r="S375" s="228">
        <v>0</v>
      </c>
      <c r="T375" s="228">
        <v>0</v>
      </c>
      <c r="U375" s="228">
        <v>0</v>
      </c>
      <c r="V375" s="228">
        <v>0</v>
      </c>
      <c r="W375" s="228">
        <v>0</v>
      </c>
      <c r="X375" s="228">
        <v>0</v>
      </c>
      <c r="Y375" s="228">
        <v>0</v>
      </c>
      <c r="Z375" s="228">
        <v>0</v>
      </c>
      <c r="AA375" s="228">
        <v>0</v>
      </c>
      <c r="AB375" s="228">
        <v>0</v>
      </c>
      <c r="AC375" s="229">
        <v>0</v>
      </c>
      <c r="AD375" s="173">
        <v>4</v>
      </c>
      <c r="AE375" s="173"/>
      <c r="AF375" s="173"/>
      <c r="AG375" s="173"/>
      <c r="AH375" s="218">
        <v>4000</v>
      </c>
      <c r="AI375" s="214"/>
      <c r="AJ375" s="215">
        <v>3</v>
      </c>
      <c r="AK375" s="215">
        <v>0</v>
      </c>
      <c r="AL375" s="215">
        <v>0</v>
      </c>
      <c r="AM375" s="215">
        <v>0</v>
      </c>
      <c r="AN375" s="215">
        <v>0</v>
      </c>
    </row>
    <row r="376" spans="4:40" x14ac:dyDescent="0.25">
      <c r="D376" s="173"/>
      <c r="E376" s="212" t="s">
        <v>598</v>
      </c>
      <c r="F376" s="212" t="s">
        <v>567</v>
      </c>
      <c r="G376" s="173">
        <v>35</v>
      </c>
      <c r="H376" s="173" t="s">
        <v>965</v>
      </c>
      <c r="I376" s="218">
        <v>4</v>
      </c>
      <c r="J376" s="221"/>
      <c r="K376" s="212"/>
      <c r="L376" s="212"/>
      <c r="M376" s="212"/>
      <c r="N376" s="212"/>
      <c r="O376" s="212"/>
      <c r="P376" s="212"/>
      <c r="Q376" s="212"/>
      <c r="R376" s="228">
        <v>0.34999999403953552</v>
      </c>
      <c r="S376" s="228">
        <v>0.11999999731779099</v>
      </c>
      <c r="T376" s="228">
        <v>0.37000000476837158</v>
      </c>
      <c r="U376" s="228">
        <v>9.25</v>
      </c>
      <c r="V376" s="228">
        <v>0.40000000596046448</v>
      </c>
      <c r="W376" s="228">
        <v>0.12999999523162842</v>
      </c>
      <c r="X376" s="228">
        <v>0.42059481143951416</v>
      </c>
      <c r="Y376" s="228">
        <v>10.514870643615723</v>
      </c>
      <c r="Z376" s="228">
        <v>0.40000000596046448</v>
      </c>
      <c r="AA376" s="228">
        <v>0.12999999523162842</v>
      </c>
      <c r="AB376" s="228">
        <v>0.42059481143951416</v>
      </c>
      <c r="AC376" s="229">
        <v>10.514870643615723</v>
      </c>
      <c r="AD376" s="173">
        <v>4</v>
      </c>
      <c r="AE376" s="173"/>
      <c r="AF376" s="173"/>
      <c r="AG376" s="173"/>
      <c r="AH376" s="218">
        <v>4000</v>
      </c>
      <c r="AI376" s="214"/>
      <c r="AJ376" s="215">
        <v>9</v>
      </c>
      <c r="AK376" s="215">
        <v>0.40000000596046448</v>
      </c>
      <c r="AL376" s="215">
        <v>0.12999999523162842</v>
      </c>
      <c r="AM376" s="215">
        <v>0.42059481143951416</v>
      </c>
      <c r="AN376" s="215">
        <v>10.514870643615723</v>
      </c>
    </row>
    <row r="377" spans="4:40" x14ac:dyDescent="0.25">
      <c r="D377" s="173"/>
      <c r="E377" s="212" t="s">
        <v>598</v>
      </c>
      <c r="F377" s="212" t="s">
        <v>569</v>
      </c>
      <c r="G377" s="173">
        <v>35</v>
      </c>
      <c r="H377" s="173" t="s">
        <v>964</v>
      </c>
      <c r="I377" s="218">
        <v>2.5</v>
      </c>
      <c r="J377" s="221"/>
      <c r="K377" s="212"/>
      <c r="L377" s="212"/>
      <c r="M377" s="212"/>
      <c r="N377" s="212"/>
      <c r="O377" s="212"/>
      <c r="P377" s="212"/>
      <c r="Q377" s="212"/>
      <c r="R377" s="228">
        <v>0</v>
      </c>
      <c r="S377" s="228">
        <v>0</v>
      </c>
      <c r="T377" s="228">
        <v>0</v>
      </c>
      <c r="U377" s="228">
        <v>0</v>
      </c>
      <c r="V377" s="228">
        <v>0</v>
      </c>
      <c r="W377" s="228">
        <v>0</v>
      </c>
      <c r="X377" s="228">
        <v>0</v>
      </c>
      <c r="Y377" s="228">
        <v>0</v>
      </c>
      <c r="Z377" s="228">
        <v>0</v>
      </c>
      <c r="AA377" s="228">
        <v>0</v>
      </c>
      <c r="AB377" s="228">
        <v>0</v>
      </c>
      <c r="AC377" s="229">
        <v>0</v>
      </c>
      <c r="AD377" s="173">
        <v>2.5</v>
      </c>
      <c r="AE377" s="173"/>
      <c r="AF377" s="173"/>
      <c r="AG377" s="173"/>
      <c r="AH377" s="218">
        <v>2500</v>
      </c>
      <c r="AI377" s="214"/>
      <c r="AJ377" s="215">
        <v>3</v>
      </c>
      <c r="AK377" s="215">
        <v>0</v>
      </c>
      <c r="AL377" s="215">
        <v>0</v>
      </c>
      <c r="AM377" s="215">
        <v>0</v>
      </c>
      <c r="AN377" s="215">
        <v>0</v>
      </c>
    </row>
    <row r="378" spans="4:40" x14ac:dyDescent="0.25">
      <c r="D378" s="173"/>
      <c r="E378" s="212" t="s">
        <v>598</v>
      </c>
      <c r="F378" s="212" t="s">
        <v>569</v>
      </c>
      <c r="G378" s="173">
        <v>35</v>
      </c>
      <c r="H378" s="173" t="s">
        <v>965</v>
      </c>
      <c r="I378" s="218">
        <v>1.6</v>
      </c>
      <c r="J378" s="221"/>
      <c r="K378" s="212"/>
      <c r="L378" s="212"/>
      <c r="M378" s="212"/>
      <c r="N378" s="212"/>
      <c r="O378" s="212"/>
      <c r="P378" s="212"/>
      <c r="Q378" s="212"/>
      <c r="R378" s="228">
        <v>0.36000001430511475</v>
      </c>
      <c r="S378" s="228">
        <v>0.18000000715255737</v>
      </c>
      <c r="T378" s="228">
        <v>0.40249225497245789</v>
      </c>
      <c r="U378" s="228">
        <v>25.155766010284424</v>
      </c>
      <c r="V378" s="228">
        <v>0.40999999642372131</v>
      </c>
      <c r="W378" s="228">
        <v>0.20000000298023224</v>
      </c>
      <c r="X378" s="228">
        <v>0.45617979764938354</v>
      </c>
      <c r="Y378" s="228">
        <v>28.511238098144531</v>
      </c>
      <c r="Z378" s="228">
        <v>0.43000000715255737</v>
      </c>
      <c r="AA378" s="228">
        <v>0.20999999344348907</v>
      </c>
      <c r="AB378" s="228">
        <v>0.47853943705558777</v>
      </c>
      <c r="AC378" s="229">
        <v>29.908714294433594</v>
      </c>
      <c r="AD378" s="173">
        <v>1.6</v>
      </c>
      <c r="AE378" s="173"/>
      <c r="AF378" s="173"/>
      <c r="AG378" s="173"/>
      <c r="AH378" s="218">
        <v>1600</v>
      </c>
      <c r="AI378" s="214"/>
      <c r="AJ378" s="215">
        <v>19</v>
      </c>
      <c r="AK378" s="215">
        <v>0.43000000715255737</v>
      </c>
      <c r="AL378" s="215">
        <v>0.20999999344348907</v>
      </c>
      <c r="AM378" s="215">
        <v>0.47853943705558777</v>
      </c>
      <c r="AN378" s="215">
        <v>29.908714294433594</v>
      </c>
    </row>
    <row r="379" spans="4:40" x14ac:dyDescent="0.25">
      <c r="D379" s="173"/>
      <c r="E379" s="212" t="s">
        <v>598</v>
      </c>
      <c r="F379" s="212" t="s">
        <v>565</v>
      </c>
      <c r="G379" s="173">
        <v>35</v>
      </c>
      <c r="H379" s="173" t="s">
        <v>964</v>
      </c>
      <c r="I379" s="218">
        <v>1.6</v>
      </c>
      <c r="J379" s="221"/>
      <c r="K379" s="212"/>
      <c r="L379" s="212"/>
      <c r="M379" s="212"/>
      <c r="N379" s="212"/>
      <c r="O379" s="212"/>
      <c r="P379" s="212"/>
      <c r="Q379" s="212"/>
      <c r="R379" s="228">
        <v>0</v>
      </c>
      <c r="S379" s="228">
        <v>0</v>
      </c>
      <c r="T379" s="228">
        <v>0</v>
      </c>
      <c r="U379" s="228">
        <v>0</v>
      </c>
      <c r="V379" s="228">
        <v>0</v>
      </c>
      <c r="W379" s="228">
        <v>0</v>
      </c>
      <c r="X379" s="228">
        <v>0</v>
      </c>
      <c r="Y379" s="228">
        <v>0</v>
      </c>
      <c r="Z379" s="228">
        <v>0</v>
      </c>
      <c r="AA379" s="228">
        <v>0</v>
      </c>
      <c r="AB379" s="228">
        <v>0</v>
      </c>
      <c r="AC379" s="229">
        <v>0</v>
      </c>
      <c r="AD379" s="173">
        <v>1.6</v>
      </c>
      <c r="AE379" s="173"/>
      <c r="AF379" s="173"/>
      <c r="AG379" s="173"/>
      <c r="AH379" s="218">
        <v>1600</v>
      </c>
      <c r="AI379" s="214"/>
      <c r="AJ379" s="215">
        <v>3</v>
      </c>
      <c r="AK379" s="215">
        <v>0</v>
      </c>
      <c r="AL379" s="215">
        <v>0</v>
      </c>
      <c r="AM379" s="215">
        <v>0</v>
      </c>
      <c r="AN379" s="215">
        <v>0</v>
      </c>
    </row>
    <row r="380" spans="4:40" x14ac:dyDescent="0.25">
      <c r="D380" s="173"/>
      <c r="E380" s="212" t="s">
        <v>598</v>
      </c>
      <c r="F380" s="212" t="s">
        <v>565</v>
      </c>
      <c r="G380" s="173">
        <v>35</v>
      </c>
      <c r="H380" s="173" t="s">
        <v>965</v>
      </c>
      <c r="I380" s="218">
        <v>2.5</v>
      </c>
      <c r="J380" s="221"/>
      <c r="K380" s="212"/>
      <c r="L380" s="212"/>
      <c r="M380" s="212"/>
      <c r="N380" s="212"/>
      <c r="O380" s="212"/>
      <c r="P380" s="212"/>
      <c r="Q380" s="212"/>
      <c r="R380" s="228">
        <v>0.5</v>
      </c>
      <c r="S380" s="228">
        <v>0.27000001072883606</v>
      </c>
      <c r="T380" s="228">
        <v>0.56824290752410889</v>
      </c>
      <c r="U380" s="228">
        <v>22.729716491699218</v>
      </c>
      <c r="V380" s="228">
        <v>0.55000001192092896</v>
      </c>
      <c r="W380" s="228">
        <v>0.23999999463558197</v>
      </c>
      <c r="X380" s="228">
        <v>0.60008335113525391</v>
      </c>
      <c r="Y380" s="228">
        <v>24.003334045410156</v>
      </c>
      <c r="Z380" s="228">
        <v>0.60000002384185791</v>
      </c>
      <c r="AA380" s="228">
        <v>0.23000000417232513</v>
      </c>
      <c r="AB380" s="228">
        <v>0.64257299900054932</v>
      </c>
      <c r="AC380" s="229">
        <v>25.702920532226564</v>
      </c>
      <c r="AD380" s="173">
        <v>2.5</v>
      </c>
      <c r="AE380" s="173"/>
      <c r="AF380" s="173"/>
      <c r="AG380" s="173"/>
      <c r="AH380" s="218">
        <v>2500</v>
      </c>
      <c r="AI380" s="214"/>
      <c r="AJ380" s="215">
        <v>19</v>
      </c>
      <c r="AK380" s="215">
        <v>0.60000002384185791</v>
      </c>
      <c r="AL380" s="215">
        <v>0.23000000417232513</v>
      </c>
      <c r="AM380" s="215">
        <v>0.64257299900054932</v>
      </c>
      <c r="AN380" s="215">
        <v>25.702920532226564</v>
      </c>
    </row>
    <row r="381" spans="4:40" x14ac:dyDescent="0.25">
      <c r="D381" s="173"/>
      <c r="E381" s="212" t="s">
        <v>598</v>
      </c>
      <c r="F381" s="212" t="s">
        <v>601</v>
      </c>
      <c r="G381" s="173">
        <v>35</v>
      </c>
      <c r="H381" s="173" t="s">
        <v>964</v>
      </c>
      <c r="I381" s="218">
        <v>1.6</v>
      </c>
      <c r="J381" s="221"/>
      <c r="K381" s="212"/>
      <c r="L381" s="212"/>
      <c r="M381" s="212"/>
      <c r="N381" s="212"/>
      <c r="O381" s="212"/>
      <c r="P381" s="212"/>
      <c r="Q381" s="212"/>
      <c r="R381" s="228">
        <v>0</v>
      </c>
      <c r="S381" s="228">
        <v>0</v>
      </c>
      <c r="T381" s="228">
        <v>0</v>
      </c>
      <c r="U381" s="228">
        <v>0</v>
      </c>
      <c r="V381" s="228">
        <v>0</v>
      </c>
      <c r="W381" s="228">
        <v>0</v>
      </c>
      <c r="X381" s="228">
        <v>0</v>
      </c>
      <c r="Y381" s="228">
        <v>0</v>
      </c>
      <c r="Z381" s="228">
        <v>0</v>
      </c>
      <c r="AA381" s="228">
        <v>0</v>
      </c>
      <c r="AB381" s="228">
        <v>0</v>
      </c>
      <c r="AC381" s="229">
        <v>0</v>
      </c>
      <c r="AD381" s="173">
        <v>1.6</v>
      </c>
      <c r="AE381" s="173"/>
      <c r="AF381" s="173"/>
      <c r="AG381" s="173"/>
      <c r="AH381" s="218">
        <v>1600</v>
      </c>
      <c r="AI381" s="214"/>
      <c r="AJ381" s="215">
        <v>3</v>
      </c>
      <c r="AK381" s="215">
        <v>0</v>
      </c>
      <c r="AL381" s="215">
        <v>0</v>
      </c>
      <c r="AM381" s="215">
        <v>0</v>
      </c>
      <c r="AN381" s="215">
        <v>0</v>
      </c>
    </row>
    <row r="382" spans="4:40" x14ac:dyDescent="0.25">
      <c r="D382" s="173"/>
      <c r="E382" s="212" t="s">
        <v>598</v>
      </c>
      <c r="F382" s="212" t="s">
        <v>601</v>
      </c>
      <c r="G382" s="173">
        <v>35</v>
      </c>
      <c r="H382" s="173" t="s">
        <v>965</v>
      </c>
      <c r="I382" s="218">
        <v>1.6</v>
      </c>
      <c r="J382" s="221"/>
      <c r="K382" s="212"/>
      <c r="L382" s="212"/>
      <c r="M382" s="212"/>
      <c r="N382" s="212"/>
      <c r="O382" s="212"/>
      <c r="P382" s="212"/>
      <c r="Q382" s="212"/>
      <c r="R382" s="228">
        <v>0.18999999761581421</v>
      </c>
      <c r="S382" s="228">
        <v>0.10999999940395355</v>
      </c>
      <c r="T382" s="228">
        <v>0.21954497694969177</v>
      </c>
      <c r="U382" s="228">
        <v>13.721561431884766</v>
      </c>
      <c r="V382" s="228">
        <v>0.17000000178813934</v>
      </c>
      <c r="W382" s="228">
        <v>0.10000000149011612</v>
      </c>
      <c r="X382" s="228">
        <v>0.19723083078861237</v>
      </c>
      <c r="Y382" s="228">
        <v>12.326927185058594</v>
      </c>
      <c r="Z382" s="228">
        <v>0.20999999344348907</v>
      </c>
      <c r="AA382" s="228">
        <v>0.10999999940395355</v>
      </c>
      <c r="AB382" s="228">
        <v>0.237065389752388</v>
      </c>
      <c r="AC382" s="229">
        <v>14.816586971282959</v>
      </c>
      <c r="AD382" s="173">
        <v>1.6</v>
      </c>
      <c r="AE382" s="173"/>
      <c r="AF382" s="173"/>
      <c r="AG382" s="173"/>
      <c r="AH382" s="218">
        <v>1600</v>
      </c>
      <c r="AI382" s="214"/>
      <c r="AJ382" s="215">
        <v>19</v>
      </c>
      <c r="AK382" s="215">
        <v>0.20999999344348907</v>
      </c>
      <c r="AL382" s="215">
        <v>0.10999999940395355</v>
      </c>
      <c r="AM382" s="215">
        <v>0.237065389752388</v>
      </c>
      <c r="AN382" s="215">
        <v>14.816586971282959</v>
      </c>
    </row>
    <row r="383" spans="4:40" x14ac:dyDescent="0.25">
      <c r="D383" s="173"/>
      <c r="E383" s="212" t="s">
        <v>598</v>
      </c>
      <c r="F383" s="212" t="s">
        <v>582</v>
      </c>
      <c r="G383" s="173">
        <v>110</v>
      </c>
      <c r="H383" s="173" t="s">
        <v>964</v>
      </c>
      <c r="I383" s="218">
        <v>25</v>
      </c>
      <c r="J383" s="221"/>
      <c r="K383" s="212"/>
      <c r="L383" s="212"/>
      <c r="M383" s="212"/>
      <c r="N383" s="212"/>
      <c r="O383" s="212"/>
      <c r="P383" s="212"/>
      <c r="Q383" s="212"/>
      <c r="R383" s="228">
        <v>5</v>
      </c>
      <c r="S383" s="228">
        <v>1.7000000476837158</v>
      </c>
      <c r="T383" s="228">
        <v>5.2810983657836914</v>
      </c>
      <c r="U383" s="228">
        <v>21.124394531250001</v>
      </c>
      <c r="V383" s="228">
        <v>5.5999999046325684</v>
      </c>
      <c r="W383" s="228">
        <v>1.6000000238418579</v>
      </c>
      <c r="X383" s="228">
        <v>5.8240876197814941</v>
      </c>
      <c r="Y383" s="228">
        <v>23.296350097656251</v>
      </c>
      <c r="Z383" s="228">
        <v>5.8000001907348633</v>
      </c>
      <c r="AA383" s="228">
        <v>1.7999999523162842</v>
      </c>
      <c r="AB383" s="228">
        <v>6.0728907585144043</v>
      </c>
      <c r="AC383" s="229">
        <v>24.291562500000001</v>
      </c>
      <c r="AD383" s="173">
        <v>25</v>
      </c>
      <c r="AE383" s="173"/>
      <c r="AF383" s="173"/>
      <c r="AG383" s="173"/>
      <c r="AH383" s="218">
        <v>25000</v>
      </c>
      <c r="AI383" s="214"/>
      <c r="AJ383" s="215">
        <v>19</v>
      </c>
      <c r="AK383" s="215">
        <v>5.8000001907348633</v>
      </c>
      <c r="AL383" s="215">
        <v>1.7999999523162842</v>
      </c>
      <c r="AM383" s="215">
        <v>6.0728907585144043</v>
      </c>
      <c r="AN383" s="215">
        <v>24.291562500000001</v>
      </c>
    </row>
    <row r="384" spans="4:40" x14ac:dyDescent="0.25">
      <c r="D384" s="173"/>
      <c r="E384" s="212" t="s">
        <v>598</v>
      </c>
      <c r="F384" s="212" t="s">
        <v>582</v>
      </c>
      <c r="G384" s="173">
        <v>110</v>
      </c>
      <c r="H384" s="173" t="s">
        <v>965</v>
      </c>
      <c r="I384" s="218">
        <v>25</v>
      </c>
      <c r="J384" s="221"/>
      <c r="K384" s="212"/>
      <c r="L384" s="212"/>
      <c r="M384" s="212"/>
      <c r="N384" s="212"/>
      <c r="O384" s="212"/>
      <c r="P384" s="212"/>
      <c r="Q384" s="212"/>
      <c r="R384" s="228">
        <v>0</v>
      </c>
      <c r="S384" s="228">
        <v>0</v>
      </c>
      <c r="T384" s="228">
        <v>0</v>
      </c>
      <c r="U384" s="228">
        <v>0</v>
      </c>
      <c r="V384" s="228">
        <v>0</v>
      </c>
      <c r="W384" s="228">
        <v>0</v>
      </c>
      <c r="X384" s="228">
        <v>0</v>
      </c>
      <c r="Y384" s="228">
        <v>0</v>
      </c>
      <c r="Z384" s="228">
        <v>0</v>
      </c>
      <c r="AA384" s="228">
        <v>0</v>
      </c>
      <c r="AB384" s="228">
        <v>0</v>
      </c>
      <c r="AC384" s="229">
        <v>0</v>
      </c>
      <c r="AD384" s="173">
        <v>25</v>
      </c>
      <c r="AE384" s="173"/>
      <c r="AF384" s="173"/>
      <c r="AG384" s="173"/>
      <c r="AH384" s="218">
        <v>25000</v>
      </c>
      <c r="AI384" s="214"/>
      <c r="AJ384" s="215">
        <v>3</v>
      </c>
      <c r="AK384" s="215">
        <v>0</v>
      </c>
      <c r="AL384" s="215">
        <v>0</v>
      </c>
      <c r="AM384" s="215">
        <v>0</v>
      </c>
      <c r="AN384" s="215">
        <v>0</v>
      </c>
    </row>
    <row r="385" spans="4:40" x14ac:dyDescent="0.25">
      <c r="D385" s="173"/>
      <c r="E385" s="212" t="s">
        <v>598</v>
      </c>
      <c r="F385" s="212" t="s">
        <v>587</v>
      </c>
      <c r="G385" s="173">
        <v>110</v>
      </c>
      <c r="H385" s="173" t="s">
        <v>964</v>
      </c>
      <c r="I385" s="218">
        <v>10</v>
      </c>
      <c r="J385" s="221"/>
      <c r="K385" s="212"/>
      <c r="L385" s="212"/>
      <c r="M385" s="212"/>
      <c r="N385" s="212"/>
      <c r="O385" s="212"/>
      <c r="P385" s="212"/>
      <c r="Q385" s="212"/>
      <c r="R385" s="228">
        <v>0</v>
      </c>
      <c r="S385" s="228">
        <v>0</v>
      </c>
      <c r="T385" s="228">
        <v>0</v>
      </c>
      <c r="U385" s="228">
        <v>0</v>
      </c>
      <c r="V385" s="228">
        <v>0</v>
      </c>
      <c r="W385" s="228">
        <v>0</v>
      </c>
      <c r="X385" s="228">
        <v>0</v>
      </c>
      <c r="Y385" s="228">
        <v>0</v>
      </c>
      <c r="Z385" s="228">
        <v>0</v>
      </c>
      <c r="AA385" s="228">
        <v>0</v>
      </c>
      <c r="AB385" s="228">
        <v>0</v>
      </c>
      <c r="AC385" s="229">
        <v>0</v>
      </c>
      <c r="AD385" s="173">
        <v>10</v>
      </c>
      <c r="AE385" s="173"/>
      <c r="AF385" s="173"/>
      <c r="AG385" s="173"/>
      <c r="AH385" s="218">
        <v>10000</v>
      </c>
      <c r="AI385" s="214"/>
      <c r="AJ385" s="215">
        <v>3</v>
      </c>
      <c r="AK385" s="215">
        <v>0</v>
      </c>
      <c r="AL385" s="215">
        <v>0</v>
      </c>
      <c r="AM385" s="215">
        <v>0</v>
      </c>
      <c r="AN385" s="215">
        <v>0</v>
      </c>
    </row>
    <row r="386" spans="4:40" x14ac:dyDescent="0.25">
      <c r="D386" s="173"/>
      <c r="E386" s="212" t="s">
        <v>598</v>
      </c>
      <c r="F386" s="212" t="s">
        <v>587</v>
      </c>
      <c r="G386" s="173">
        <v>110</v>
      </c>
      <c r="H386" s="173" t="s">
        <v>965</v>
      </c>
      <c r="I386" s="218">
        <v>6.3</v>
      </c>
      <c r="J386" s="221"/>
      <c r="K386" s="212"/>
      <c r="L386" s="212"/>
      <c r="M386" s="212"/>
      <c r="N386" s="212"/>
      <c r="O386" s="212"/>
      <c r="P386" s="212"/>
      <c r="Q386" s="212"/>
      <c r="R386" s="228">
        <v>0.17000000178813934</v>
      </c>
      <c r="S386" s="228">
        <v>0.10999999940395355</v>
      </c>
      <c r="T386" s="228">
        <v>0.20248456299304962</v>
      </c>
      <c r="U386" s="228">
        <v>3.214040786500961</v>
      </c>
      <c r="V386" s="228">
        <v>0.20999999344348907</v>
      </c>
      <c r="W386" s="228">
        <v>0.12999999523162842</v>
      </c>
      <c r="X386" s="228">
        <v>0.24698176980018616</v>
      </c>
      <c r="Y386" s="228">
        <v>3.9203456091502358</v>
      </c>
      <c r="Z386" s="228">
        <v>0.18999999761581421</v>
      </c>
      <c r="AA386" s="228">
        <v>0.10999999940395355</v>
      </c>
      <c r="AB386" s="228">
        <v>0.21954497694969177</v>
      </c>
      <c r="AC386" s="229">
        <v>3.4848409985739086</v>
      </c>
      <c r="AD386" s="173">
        <v>6.3</v>
      </c>
      <c r="AE386" s="173"/>
      <c r="AF386" s="173"/>
      <c r="AG386" s="173"/>
      <c r="AH386" s="218">
        <v>6300</v>
      </c>
      <c r="AI386" s="214"/>
      <c r="AJ386" s="215">
        <v>9</v>
      </c>
      <c r="AK386" s="215">
        <v>0.20999999344348907</v>
      </c>
      <c r="AL386" s="215">
        <v>0.12999999523162842</v>
      </c>
      <c r="AM386" s="215">
        <v>0.24698176980018616</v>
      </c>
      <c r="AN386" s="215">
        <v>3.9203456091502358</v>
      </c>
    </row>
    <row r="387" spans="4:40" x14ac:dyDescent="0.25">
      <c r="D387" s="173"/>
      <c r="E387" s="212" t="s">
        <v>598</v>
      </c>
      <c r="F387" s="212" t="s">
        <v>588</v>
      </c>
      <c r="G387" s="173">
        <v>35</v>
      </c>
      <c r="H387" s="173" t="s">
        <v>964</v>
      </c>
      <c r="I387" s="218">
        <v>6.3</v>
      </c>
      <c r="J387" s="221"/>
      <c r="K387" s="212"/>
      <c r="L387" s="212"/>
      <c r="M387" s="212"/>
      <c r="N387" s="212"/>
      <c r="O387" s="212"/>
      <c r="P387" s="212"/>
      <c r="Q387" s="212"/>
      <c r="R387" s="228">
        <v>0.54000002145767212</v>
      </c>
      <c r="S387" s="228">
        <v>0.20000000298023224</v>
      </c>
      <c r="T387" s="228">
        <v>0.57584720849990845</v>
      </c>
      <c r="U387" s="228">
        <v>9.1404318431067093</v>
      </c>
      <c r="V387" s="228">
        <v>0.47999998927116394</v>
      </c>
      <c r="W387" s="228">
        <v>0.14000000059604645</v>
      </c>
      <c r="X387" s="228">
        <v>0.5</v>
      </c>
      <c r="Y387" s="228">
        <v>7.9365079365079367</v>
      </c>
      <c r="Z387" s="228">
        <v>0.54000002145767212</v>
      </c>
      <c r="AA387" s="228">
        <v>0.15999999642372131</v>
      </c>
      <c r="AB387" s="228">
        <v>0.56320512294769287</v>
      </c>
      <c r="AC387" s="229">
        <v>8.9397636292472722</v>
      </c>
      <c r="AD387" s="173">
        <v>6.3</v>
      </c>
      <c r="AE387" s="173"/>
      <c r="AF387" s="173"/>
      <c r="AG387" s="173"/>
      <c r="AH387" s="218">
        <v>6300</v>
      </c>
      <c r="AI387" s="214"/>
      <c r="AJ387" s="215">
        <v>3</v>
      </c>
      <c r="AK387" s="215">
        <v>0.54000002145767212</v>
      </c>
      <c r="AL387" s="215">
        <v>0.20000000298023224</v>
      </c>
      <c r="AM387" s="215">
        <v>0.57584720849990845</v>
      </c>
      <c r="AN387" s="215">
        <v>9.1404318431067093</v>
      </c>
    </row>
    <row r="388" spans="4:40" x14ac:dyDescent="0.25">
      <c r="D388" s="173"/>
      <c r="E388" s="212" t="s">
        <v>598</v>
      </c>
      <c r="F388" s="212" t="s">
        <v>596</v>
      </c>
      <c r="G388" s="173">
        <v>35</v>
      </c>
      <c r="H388" s="173" t="s">
        <v>964</v>
      </c>
      <c r="I388" s="218">
        <v>3.2</v>
      </c>
      <c r="J388" s="221"/>
      <c r="K388" s="212"/>
      <c r="L388" s="212"/>
      <c r="M388" s="212"/>
      <c r="N388" s="212"/>
      <c r="O388" s="212"/>
      <c r="P388" s="212"/>
      <c r="Q388" s="212"/>
      <c r="R388" s="228">
        <v>0</v>
      </c>
      <c r="S388" s="228">
        <v>0</v>
      </c>
      <c r="T388" s="228">
        <v>0</v>
      </c>
      <c r="U388" s="228">
        <v>0</v>
      </c>
      <c r="V388" s="228">
        <v>0</v>
      </c>
      <c r="W388" s="228">
        <v>0</v>
      </c>
      <c r="X388" s="228">
        <v>0</v>
      </c>
      <c r="Y388" s="228">
        <v>0</v>
      </c>
      <c r="Z388" s="228">
        <v>0</v>
      </c>
      <c r="AA388" s="228">
        <v>0</v>
      </c>
      <c r="AB388" s="228">
        <v>0</v>
      </c>
      <c r="AC388" s="229">
        <v>0</v>
      </c>
      <c r="AD388" s="173">
        <v>3.2</v>
      </c>
      <c r="AE388" s="173"/>
      <c r="AF388" s="173"/>
      <c r="AG388" s="173"/>
      <c r="AH388" s="218">
        <v>3200</v>
      </c>
      <c r="AI388" s="214"/>
      <c r="AJ388" s="215">
        <v>3</v>
      </c>
      <c r="AK388" s="215">
        <v>0</v>
      </c>
      <c r="AL388" s="215">
        <v>0</v>
      </c>
      <c r="AM388" s="215">
        <v>0</v>
      </c>
      <c r="AN388" s="215">
        <v>0</v>
      </c>
    </row>
    <row r="389" spans="4:40" x14ac:dyDescent="0.25">
      <c r="D389" s="173"/>
      <c r="E389" s="212" t="s">
        <v>598</v>
      </c>
      <c r="F389" s="212" t="s">
        <v>596</v>
      </c>
      <c r="G389" s="173">
        <v>35</v>
      </c>
      <c r="H389" s="173" t="s">
        <v>965</v>
      </c>
      <c r="I389" s="218">
        <v>4</v>
      </c>
      <c r="J389" s="221"/>
      <c r="K389" s="212"/>
      <c r="L389" s="212"/>
      <c r="M389" s="212"/>
      <c r="N389" s="212"/>
      <c r="O389" s="212"/>
      <c r="P389" s="212"/>
      <c r="Q389" s="212"/>
      <c r="R389" s="228">
        <v>0.85000002384185791</v>
      </c>
      <c r="S389" s="228">
        <v>0.46000000834465027</v>
      </c>
      <c r="T389" s="228">
        <v>0.9664885401725769</v>
      </c>
      <c r="U389" s="228">
        <v>24.162214279174805</v>
      </c>
      <c r="V389" s="228">
        <v>1.1000000238418579</v>
      </c>
      <c r="W389" s="228">
        <v>0.41999998688697815</v>
      </c>
      <c r="X389" s="228">
        <v>1.177454948425293</v>
      </c>
      <c r="Y389" s="228">
        <v>29.436374664306641</v>
      </c>
      <c r="Z389" s="228">
        <v>0.99000000953674316</v>
      </c>
      <c r="AA389" s="228">
        <v>0.47999998927116394</v>
      </c>
      <c r="AB389" s="228">
        <v>1.1002272367477417</v>
      </c>
      <c r="AC389" s="229">
        <v>27.505680084228516</v>
      </c>
      <c r="AD389" s="173">
        <v>4</v>
      </c>
      <c r="AE389" s="173"/>
      <c r="AF389" s="173"/>
      <c r="AG389" s="173"/>
      <c r="AH389" s="218">
        <v>4000</v>
      </c>
      <c r="AI389" s="214"/>
      <c r="AJ389" s="215">
        <v>9</v>
      </c>
      <c r="AK389" s="215">
        <v>1.1000000238418579</v>
      </c>
      <c r="AL389" s="215">
        <v>0.41999998688697815</v>
      </c>
      <c r="AM389" s="215">
        <v>1.177454948425293</v>
      </c>
      <c r="AN389" s="215">
        <v>29.436374664306641</v>
      </c>
    </row>
    <row r="390" spans="4:40" x14ac:dyDescent="0.25">
      <c r="D390" s="173"/>
      <c r="E390" s="212" t="s">
        <v>598</v>
      </c>
      <c r="F390" s="212" t="s">
        <v>593</v>
      </c>
      <c r="G390" s="173">
        <v>35</v>
      </c>
      <c r="H390" s="173" t="s">
        <v>964</v>
      </c>
      <c r="I390" s="218">
        <v>1.8</v>
      </c>
      <c r="J390" s="221"/>
      <c r="K390" s="212"/>
      <c r="L390" s="212"/>
      <c r="M390" s="212"/>
      <c r="N390" s="212"/>
      <c r="O390" s="212"/>
      <c r="P390" s="212"/>
      <c r="Q390" s="212"/>
      <c r="R390" s="228">
        <v>0.18000000715255737</v>
      </c>
      <c r="S390" s="228">
        <v>0.18000000715255737</v>
      </c>
      <c r="T390" s="228">
        <v>0.25455844402313232</v>
      </c>
      <c r="U390" s="228">
        <v>14.142136043972439</v>
      </c>
      <c r="V390" s="228">
        <v>0.20999999344348907</v>
      </c>
      <c r="W390" s="228">
        <v>0.17000000178813934</v>
      </c>
      <c r="X390" s="228">
        <v>0.27018511295318604</v>
      </c>
      <c r="Y390" s="228">
        <v>15.010283788045246</v>
      </c>
      <c r="Z390" s="228">
        <v>0.20000000298023224</v>
      </c>
      <c r="AA390" s="228">
        <v>0.15999999642372131</v>
      </c>
      <c r="AB390" s="228">
        <v>0.25612497329711914</v>
      </c>
      <c r="AC390" s="229">
        <v>14.229165183173285</v>
      </c>
      <c r="AD390" s="173">
        <v>1.8</v>
      </c>
      <c r="AE390" s="173"/>
      <c r="AF390" s="173"/>
      <c r="AG390" s="173"/>
      <c r="AH390" s="218">
        <v>1800</v>
      </c>
      <c r="AI390" s="214"/>
      <c r="AJ390" s="215">
        <v>9</v>
      </c>
      <c r="AK390" s="215">
        <v>0.20999999344348907</v>
      </c>
      <c r="AL390" s="215">
        <v>0.17000000178813934</v>
      </c>
      <c r="AM390" s="215">
        <v>0.27018511295318604</v>
      </c>
      <c r="AN390" s="215">
        <v>15.010283788045246</v>
      </c>
    </row>
    <row r="391" spans="4:40" x14ac:dyDescent="0.25">
      <c r="D391" s="173"/>
      <c r="E391" s="212" t="s">
        <v>598</v>
      </c>
      <c r="F391" s="212" t="s">
        <v>593</v>
      </c>
      <c r="G391" s="173">
        <v>35</v>
      </c>
      <c r="H391" s="173" t="s">
        <v>965</v>
      </c>
      <c r="I391" s="218">
        <v>1.8</v>
      </c>
      <c r="J391" s="221"/>
      <c r="K391" s="212"/>
      <c r="L391" s="212"/>
      <c r="M391" s="212"/>
      <c r="N391" s="212"/>
      <c r="O391" s="212"/>
      <c r="P391" s="212"/>
      <c r="Q391" s="212"/>
      <c r="R391" s="228">
        <v>0</v>
      </c>
      <c r="S391" s="228">
        <v>0</v>
      </c>
      <c r="T391" s="228">
        <v>0</v>
      </c>
      <c r="U391" s="228">
        <v>0</v>
      </c>
      <c r="V391" s="228">
        <v>0</v>
      </c>
      <c r="W391" s="228">
        <v>0</v>
      </c>
      <c r="X391" s="228">
        <v>0</v>
      </c>
      <c r="Y391" s="228">
        <v>0</v>
      </c>
      <c r="Z391" s="228">
        <v>0</v>
      </c>
      <c r="AA391" s="228">
        <v>0</v>
      </c>
      <c r="AB391" s="228">
        <v>0</v>
      </c>
      <c r="AC391" s="229">
        <v>0</v>
      </c>
      <c r="AD391" s="173">
        <v>1.8</v>
      </c>
      <c r="AE391" s="173"/>
      <c r="AF391" s="173"/>
      <c r="AG391" s="173"/>
      <c r="AH391" s="218">
        <v>1800</v>
      </c>
      <c r="AI391" s="214"/>
      <c r="AJ391" s="215">
        <v>3</v>
      </c>
      <c r="AK391" s="215">
        <v>0</v>
      </c>
      <c r="AL391" s="215">
        <v>0</v>
      </c>
      <c r="AM391" s="215">
        <v>0</v>
      </c>
      <c r="AN391" s="215">
        <v>0</v>
      </c>
    </row>
    <row r="392" spans="4:40" x14ac:dyDescent="0.25">
      <c r="D392" s="173"/>
      <c r="E392" s="212" t="s">
        <v>598</v>
      </c>
      <c r="F392" s="212" t="s">
        <v>589</v>
      </c>
      <c r="G392" s="173">
        <v>35</v>
      </c>
      <c r="H392" s="173" t="s">
        <v>964</v>
      </c>
      <c r="I392" s="218">
        <v>1</v>
      </c>
      <c r="J392" s="221"/>
      <c r="K392" s="212"/>
      <c r="L392" s="212"/>
      <c r="M392" s="212"/>
      <c r="N392" s="212"/>
      <c r="O392" s="212"/>
      <c r="P392" s="212"/>
      <c r="Q392" s="212"/>
      <c r="R392" s="228">
        <v>0</v>
      </c>
      <c r="S392" s="228">
        <v>0</v>
      </c>
      <c r="T392" s="228">
        <v>0</v>
      </c>
      <c r="U392" s="228">
        <v>0</v>
      </c>
      <c r="V392" s="228">
        <v>0</v>
      </c>
      <c r="W392" s="228">
        <v>0</v>
      </c>
      <c r="X392" s="228">
        <v>0</v>
      </c>
      <c r="Y392" s="228">
        <v>0</v>
      </c>
      <c r="Z392" s="228">
        <v>0</v>
      </c>
      <c r="AA392" s="228">
        <v>0</v>
      </c>
      <c r="AB392" s="228">
        <v>0</v>
      </c>
      <c r="AC392" s="229">
        <v>0</v>
      </c>
      <c r="AD392" s="173">
        <v>1</v>
      </c>
      <c r="AE392" s="173"/>
      <c r="AF392" s="173"/>
      <c r="AG392" s="173"/>
      <c r="AH392" s="218">
        <v>1000</v>
      </c>
      <c r="AI392" s="214"/>
      <c r="AJ392" s="215">
        <v>3</v>
      </c>
      <c r="AK392" s="215">
        <v>0</v>
      </c>
      <c r="AL392" s="215">
        <v>0</v>
      </c>
      <c r="AM392" s="215">
        <v>0</v>
      </c>
      <c r="AN392" s="215">
        <v>0</v>
      </c>
    </row>
    <row r="393" spans="4:40" x14ac:dyDescent="0.25">
      <c r="D393" s="173"/>
      <c r="E393" s="212" t="s">
        <v>598</v>
      </c>
      <c r="F393" s="212" t="s">
        <v>589</v>
      </c>
      <c r="G393" s="173">
        <v>35</v>
      </c>
      <c r="H393" s="173" t="s">
        <v>965</v>
      </c>
      <c r="I393" s="218">
        <v>1.6</v>
      </c>
      <c r="J393" s="221"/>
      <c r="K393" s="212"/>
      <c r="L393" s="212"/>
      <c r="M393" s="212"/>
      <c r="N393" s="212"/>
      <c r="O393" s="212"/>
      <c r="P393" s="212"/>
      <c r="Q393" s="212"/>
      <c r="R393" s="228">
        <v>0.56000000238418579</v>
      </c>
      <c r="S393" s="228">
        <v>0.36000001430511475</v>
      </c>
      <c r="T393" s="228">
        <v>0.66573268175125122</v>
      </c>
      <c r="U393" s="228">
        <v>41.608290672302246</v>
      </c>
      <c r="V393" s="228">
        <v>0.62999999523162842</v>
      </c>
      <c r="W393" s="228">
        <v>0.40000000596046448</v>
      </c>
      <c r="X393" s="228">
        <v>0.74625730514526367</v>
      </c>
      <c r="Y393" s="228">
        <v>46.641082763671875</v>
      </c>
      <c r="Z393" s="228">
        <v>0.61000001430511475</v>
      </c>
      <c r="AA393" s="228">
        <v>0.38999998569488525</v>
      </c>
      <c r="AB393" s="228">
        <v>0.72401660680770874</v>
      </c>
      <c r="AC393" s="229">
        <v>45.251035690307617</v>
      </c>
      <c r="AD393" s="173">
        <v>1.6</v>
      </c>
      <c r="AE393" s="173"/>
      <c r="AF393" s="173"/>
      <c r="AG393" s="173"/>
      <c r="AH393" s="218">
        <v>1600</v>
      </c>
      <c r="AI393" s="214"/>
      <c r="AJ393" s="215">
        <v>9</v>
      </c>
      <c r="AK393" s="215">
        <v>0.62999999523162842</v>
      </c>
      <c r="AL393" s="215">
        <v>0.40000000596046448</v>
      </c>
      <c r="AM393" s="215">
        <v>0.74625730514526367</v>
      </c>
      <c r="AN393" s="215">
        <v>46.641082763671875</v>
      </c>
    </row>
    <row r="394" spans="4:40" x14ac:dyDescent="0.25">
      <c r="D394" s="173"/>
      <c r="E394" s="212" t="s">
        <v>598</v>
      </c>
      <c r="F394" s="212" t="s">
        <v>592</v>
      </c>
      <c r="G394" s="173">
        <v>35</v>
      </c>
      <c r="H394" s="173" t="s">
        <v>964</v>
      </c>
      <c r="I394" s="218">
        <v>1</v>
      </c>
      <c r="J394" s="221"/>
      <c r="K394" s="212"/>
      <c r="L394" s="212"/>
      <c r="M394" s="212"/>
      <c r="N394" s="212"/>
      <c r="O394" s="212"/>
      <c r="P394" s="212"/>
      <c r="Q394" s="212"/>
      <c r="R394" s="228">
        <v>3.9999999105930328E-2</v>
      </c>
      <c r="S394" s="228">
        <v>7.0000000298023224E-2</v>
      </c>
      <c r="T394" s="228">
        <v>8.0622576177120209E-2</v>
      </c>
      <c r="U394" s="228">
        <v>8.0622577667236328</v>
      </c>
      <c r="V394" s="228">
        <v>3.9999999105930328E-2</v>
      </c>
      <c r="W394" s="228">
        <v>7.0000000298023224E-2</v>
      </c>
      <c r="X394" s="228">
        <v>8.0622576177120209E-2</v>
      </c>
      <c r="Y394" s="228">
        <v>8.0622577667236328</v>
      </c>
      <c r="Z394" s="228">
        <v>3.9999999105930328E-2</v>
      </c>
      <c r="AA394" s="228">
        <v>7.0000000298023224E-2</v>
      </c>
      <c r="AB394" s="228">
        <v>8.0622576177120209E-2</v>
      </c>
      <c r="AC394" s="229">
        <v>8.0622577667236328</v>
      </c>
      <c r="AD394" s="173">
        <v>1</v>
      </c>
      <c r="AE394" s="173"/>
      <c r="AF394" s="173"/>
      <c r="AG394" s="173"/>
      <c r="AH394" s="218">
        <v>1000</v>
      </c>
      <c r="AI394" s="214"/>
      <c r="AJ394" s="215">
        <v>3</v>
      </c>
      <c r="AK394" s="215">
        <v>3.9999999105930328E-2</v>
      </c>
      <c r="AL394" s="215">
        <v>7.0000000298023224E-2</v>
      </c>
      <c r="AM394" s="215">
        <v>8.0622576177120209E-2</v>
      </c>
      <c r="AN394" s="215">
        <v>8.0622577667236328</v>
      </c>
    </row>
    <row r="395" spans="4:40" x14ac:dyDescent="0.25">
      <c r="D395" s="173"/>
      <c r="E395" s="212" t="s">
        <v>598</v>
      </c>
      <c r="F395" s="212" t="s">
        <v>592</v>
      </c>
      <c r="G395" s="173">
        <v>35</v>
      </c>
      <c r="H395" s="173" t="s">
        <v>965</v>
      </c>
      <c r="I395" s="218">
        <v>1.8</v>
      </c>
      <c r="J395" s="221"/>
      <c r="K395" s="212"/>
      <c r="L395" s="212"/>
      <c r="M395" s="212"/>
      <c r="N395" s="212"/>
      <c r="O395" s="212"/>
      <c r="P395" s="212"/>
      <c r="Q395" s="212"/>
      <c r="R395" s="228">
        <v>0</v>
      </c>
      <c r="S395" s="228">
        <v>0</v>
      </c>
      <c r="T395" s="228">
        <v>0</v>
      </c>
      <c r="U395" s="228">
        <v>0</v>
      </c>
      <c r="V395" s="228">
        <v>0</v>
      </c>
      <c r="W395" s="228">
        <v>0</v>
      </c>
      <c r="X395" s="228">
        <v>0</v>
      </c>
      <c r="Y395" s="228">
        <v>0</v>
      </c>
      <c r="Z395" s="228">
        <v>0</v>
      </c>
      <c r="AA395" s="228">
        <v>0</v>
      </c>
      <c r="AB395" s="228">
        <v>0</v>
      </c>
      <c r="AC395" s="229">
        <v>0</v>
      </c>
      <c r="AD395" s="173">
        <v>1.8</v>
      </c>
      <c r="AE395" s="173"/>
      <c r="AF395" s="173"/>
      <c r="AG395" s="173"/>
      <c r="AH395" s="218">
        <v>1800</v>
      </c>
      <c r="AI395" s="214"/>
      <c r="AJ395" s="215">
        <v>3</v>
      </c>
      <c r="AK395" s="215">
        <v>0</v>
      </c>
      <c r="AL395" s="215">
        <v>0</v>
      </c>
      <c r="AM395" s="215">
        <v>0</v>
      </c>
      <c r="AN395" s="215">
        <v>0</v>
      </c>
    </row>
    <row r="396" spans="4:40" x14ac:dyDescent="0.25">
      <c r="D396" s="173"/>
      <c r="E396" s="212" t="s">
        <v>598</v>
      </c>
      <c r="F396" s="212" t="s">
        <v>594</v>
      </c>
      <c r="G396" s="173">
        <v>35</v>
      </c>
      <c r="H396" s="173" t="s">
        <v>964</v>
      </c>
      <c r="I396" s="218">
        <v>10</v>
      </c>
      <c r="J396" s="221"/>
      <c r="K396" s="212"/>
      <c r="L396" s="212"/>
      <c r="M396" s="212"/>
      <c r="N396" s="212"/>
      <c r="O396" s="212"/>
      <c r="P396" s="212"/>
      <c r="Q396" s="212"/>
      <c r="R396" s="228">
        <v>0.2199999988079071</v>
      </c>
      <c r="S396" s="228">
        <v>0.20999999344348907</v>
      </c>
      <c r="T396" s="228">
        <v>0.30413812398910522</v>
      </c>
      <c r="U396" s="228">
        <v>3.0413812637329101</v>
      </c>
      <c r="V396" s="228">
        <v>0.36000001430511475</v>
      </c>
      <c r="W396" s="228">
        <v>0.30000001192092896</v>
      </c>
      <c r="X396" s="228">
        <v>0.46861499547958374</v>
      </c>
      <c r="Y396" s="228">
        <v>4.6861499786376957</v>
      </c>
      <c r="Z396" s="228">
        <v>0.25999999046325684</v>
      </c>
      <c r="AA396" s="228">
        <v>0.23999999463558197</v>
      </c>
      <c r="AB396" s="228">
        <v>0.35383611917495728</v>
      </c>
      <c r="AC396" s="229">
        <v>3.5383613586425779</v>
      </c>
      <c r="AD396" s="173">
        <v>10</v>
      </c>
      <c r="AE396" s="173"/>
      <c r="AF396" s="173"/>
      <c r="AG396" s="173"/>
      <c r="AH396" s="218">
        <v>10000</v>
      </c>
      <c r="AI396" s="214"/>
      <c r="AJ396" s="215">
        <v>9</v>
      </c>
      <c r="AK396" s="215">
        <v>0.36000001430511475</v>
      </c>
      <c r="AL396" s="215">
        <v>0.30000001192092896</v>
      </c>
      <c r="AM396" s="215">
        <v>0.46861499547958374</v>
      </c>
      <c r="AN396" s="215">
        <v>4.6861499786376957</v>
      </c>
    </row>
    <row r="397" spans="4:40" x14ac:dyDescent="0.25">
      <c r="D397" s="173"/>
      <c r="E397" s="212" t="s">
        <v>598</v>
      </c>
      <c r="F397" s="212" t="s">
        <v>594</v>
      </c>
      <c r="G397" s="173">
        <v>35</v>
      </c>
      <c r="H397" s="173" t="s">
        <v>965</v>
      </c>
      <c r="I397" s="218">
        <v>10</v>
      </c>
      <c r="J397" s="221"/>
      <c r="K397" s="212"/>
      <c r="L397" s="212"/>
      <c r="M397" s="212"/>
      <c r="N397" s="212"/>
      <c r="O397" s="212"/>
      <c r="P397" s="212"/>
      <c r="Q397" s="212"/>
      <c r="R397" s="228">
        <v>0</v>
      </c>
      <c r="S397" s="228">
        <v>0</v>
      </c>
      <c r="T397" s="228">
        <v>0</v>
      </c>
      <c r="U397" s="228">
        <v>0</v>
      </c>
      <c r="V397" s="228">
        <v>0</v>
      </c>
      <c r="W397" s="228">
        <v>0</v>
      </c>
      <c r="X397" s="228">
        <v>0</v>
      </c>
      <c r="Y397" s="228">
        <v>0</v>
      </c>
      <c r="Z397" s="228">
        <v>0</v>
      </c>
      <c r="AA397" s="228">
        <v>0</v>
      </c>
      <c r="AB397" s="228">
        <v>0</v>
      </c>
      <c r="AC397" s="229">
        <v>0</v>
      </c>
      <c r="AD397" s="173">
        <v>10</v>
      </c>
      <c r="AE397" s="173"/>
      <c r="AF397" s="173"/>
      <c r="AG397" s="173"/>
      <c r="AH397" s="218">
        <v>10000</v>
      </c>
      <c r="AI397" s="214"/>
      <c r="AJ397" s="215">
        <v>3</v>
      </c>
      <c r="AK397" s="215">
        <v>0</v>
      </c>
      <c r="AL397" s="215">
        <v>0</v>
      </c>
      <c r="AM397" s="215">
        <v>0</v>
      </c>
      <c r="AN397" s="215">
        <v>0</v>
      </c>
    </row>
    <row r="398" spans="4:40" x14ac:dyDescent="0.25">
      <c r="D398" s="173"/>
      <c r="E398" s="212" t="s">
        <v>598</v>
      </c>
      <c r="F398" s="212" t="s">
        <v>591</v>
      </c>
      <c r="G398" s="173">
        <v>35</v>
      </c>
      <c r="H398" s="173" t="s">
        <v>964</v>
      </c>
      <c r="I398" s="218">
        <v>3.2</v>
      </c>
      <c r="J398" s="221"/>
      <c r="K398" s="212"/>
      <c r="L398" s="212"/>
      <c r="M398" s="212"/>
      <c r="N398" s="212"/>
      <c r="O398" s="212"/>
      <c r="P398" s="212"/>
      <c r="Q398" s="212"/>
      <c r="R398" s="228">
        <v>0</v>
      </c>
      <c r="S398" s="228">
        <v>0</v>
      </c>
      <c r="T398" s="228">
        <v>0</v>
      </c>
      <c r="U398" s="228">
        <v>0</v>
      </c>
      <c r="V398" s="228">
        <v>0</v>
      </c>
      <c r="W398" s="228">
        <v>0</v>
      </c>
      <c r="X398" s="228">
        <v>0</v>
      </c>
      <c r="Y398" s="228">
        <v>0</v>
      </c>
      <c r="Z398" s="228">
        <v>0</v>
      </c>
      <c r="AA398" s="228">
        <v>0</v>
      </c>
      <c r="AB398" s="228">
        <v>0</v>
      </c>
      <c r="AC398" s="229">
        <v>0</v>
      </c>
      <c r="AD398" s="173">
        <v>3.2</v>
      </c>
      <c r="AE398" s="173"/>
      <c r="AF398" s="173"/>
      <c r="AG398" s="173"/>
      <c r="AH398" s="218">
        <v>3200</v>
      </c>
      <c r="AI398" s="214"/>
      <c r="AJ398" s="215">
        <v>3</v>
      </c>
      <c r="AK398" s="215">
        <v>0</v>
      </c>
      <c r="AL398" s="215">
        <v>0</v>
      </c>
      <c r="AM398" s="215">
        <v>0</v>
      </c>
      <c r="AN398" s="215">
        <v>0</v>
      </c>
    </row>
    <row r="399" spans="4:40" x14ac:dyDescent="0.25">
      <c r="D399" s="173"/>
      <c r="E399" s="212" t="s">
        <v>598</v>
      </c>
      <c r="F399" s="212" t="s">
        <v>591</v>
      </c>
      <c r="G399" s="173">
        <v>35</v>
      </c>
      <c r="H399" s="173" t="s">
        <v>965</v>
      </c>
      <c r="I399" s="218">
        <v>4</v>
      </c>
      <c r="J399" s="221"/>
      <c r="K399" s="212"/>
      <c r="L399" s="212"/>
      <c r="M399" s="212"/>
      <c r="N399" s="212"/>
      <c r="O399" s="212"/>
      <c r="P399" s="212"/>
      <c r="Q399" s="212"/>
      <c r="R399" s="228">
        <v>0.87000000476837158</v>
      </c>
      <c r="S399" s="228">
        <v>0.31000000238418579</v>
      </c>
      <c r="T399" s="228">
        <v>0.92357999086380005</v>
      </c>
      <c r="U399" s="228">
        <v>23.089500427246094</v>
      </c>
      <c r="V399" s="228">
        <v>1.1000000238418579</v>
      </c>
      <c r="W399" s="228">
        <v>0.31000000238418579</v>
      </c>
      <c r="X399" s="228">
        <v>1.1428472995758057</v>
      </c>
      <c r="Y399" s="228">
        <v>28.571182250976562</v>
      </c>
      <c r="Z399" s="228">
        <v>1.1000000238418579</v>
      </c>
      <c r="AA399" s="228">
        <v>0.2800000011920929</v>
      </c>
      <c r="AB399" s="228">
        <v>1.1350771188735962</v>
      </c>
      <c r="AC399" s="229">
        <v>28.376928329467773</v>
      </c>
      <c r="AD399" s="173">
        <v>4</v>
      </c>
      <c r="AE399" s="173"/>
      <c r="AF399" s="173"/>
      <c r="AG399" s="173"/>
      <c r="AH399" s="218">
        <v>4000</v>
      </c>
      <c r="AI399" s="214"/>
      <c r="AJ399" s="215">
        <v>9</v>
      </c>
      <c r="AK399" s="215">
        <v>1.1000000238418579</v>
      </c>
      <c r="AL399" s="215">
        <v>0.31000000238418579</v>
      </c>
      <c r="AM399" s="215">
        <v>1.1428472995758057</v>
      </c>
      <c r="AN399" s="215">
        <v>28.571182250976562</v>
      </c>
    </row>
    <row r="400" spans="4:40" x14ac:dyDescent="0.25">
      <c r="D400" s="173"/>
      <c r="E400" s="212" t="s">
        <v>598</v>
      </c>
      <c r="F400" s="212" t="s">
        <v>969</v>
      </c>
      <c r="G400" s="166">
        <v>35</v>
      </c>
      <c r="H400" s="173" t="s">
        <v>964</v>
      </c>
      <c r="I400" s="218">
        <v>5.6</v>
      </c>
      <c r="J400" s="221"/>
      <c r="K400" s="212"/>
      <c r="L400" s="212"/>
      <c r="M400" s="212"/>
      <c r="N400" s="212"/>
      <c r="O400" s="212"/>
      <c r="P400" s="212"/>
      <c r="Q400" s="212"/>
      <c r="R400" s="228">
        <v>4</v>
      </c>
      <c r="S400" s="228">
        <v>0.85000002384185791</v>
      </c>
      <c r="T400" s="228">
        <v>4.0893154144287109</v>
      </c>
      <c r="U400" s="228">
        <v>73.023490905761719</v>
      </c>
      <c r="V400" s="228">
        <v>4.6999998092651367</v>
      </c>
      <c r="W400" s="228">
        <v>1.1000000238418579</v>
      </c>
      <c r="X400" s="228">
        <v>4.8270072937011719</v>
      </c>
      <c r="Y400" s="228">
        <v>86.196561540876118</v>
      </c>
      <c r="Z400" s="228">
        <v>4.8000001907348633</v>
      </c>
      <c r="AA400" s="228">
        <v>1.2000000476837158</v>
      </c>
      <c r="AB400" s="228">
        <v>4.9477267265319824</v>
      </c>
      <c r="AC400" s="229">
        <v>88.352263314383379</v>
      </c>
      <c r="AD400" s="173">
        <v>5.6</v>
      </c>
      <c r="AE400" s="173"/>
      <c r="AF400" s="173"/>
      <c r="AG400" s="173"/>
      <c r="AH400" s="218">
        <v>5600</v>
      </c>
      <c r="AI400" s="214"/>
      <c r="AJ400" s="215">
        <v>19</v>
      </c>
      <c r="AK400" s="215">
        <v>4.8000001907348633</v>
      </c>
      <c r="AL400" s="215">
        <v>1.2000000476837158</v>
      </c>
      <c r="AM400" s="215">
        <v>4.9477267265319824</v>
      </c>
      <c r="AN400" s="215">
        <v>88.352263314383379</v>
      </c>
    </row>
    <row r="401" spans="4:40" ht="15.75" thickBot="1" x14ac:dyDescent="0.3">
      <c r="D401" s="216"/>
      <c r="E401" s="217" t="s">
        <v>598</v>
      </c>
      <c r="F401" s="217" t="s">
        <v>969</v>
      </c>
      <c r="G401" s="166">
        <v>35</v>
      </c>
      <c r="H401" s="216" t="s">
        <v>965</v>
      </c>
      <c r="I401" s="222">
        <v>5.6</v>
      </c>
      <c r="J401" s="223"/>
      <c r="K401" s="217"/>
      <c r="L401" s="217"/>
      <c r="M401" s="217"/>
      <c r="N401" s="217"/>
      <c r="O401" s="217"/>
      <c r="P401" s="217"/>
      <c r="Q401" s="217"/>
      <c r="R401" s="230">
        <v>1.2400000095367432</v>
      </c>
      <c r="S401" s="230">
        <v>0.31999999284744263</v>
      </c>
      <c r="T401" s="230">
        <v>1.2806248664855957</v>
      </c>
      <c r="U401" s="230">
        <v>22.868300846644811</v>
      </c>
      <c r="V401" s="230">
        <v>1.8500000238418579</v>
      </c>
      <c r="W401" s="230">
        <v>0.44999998807907104</v>
      </c>
      <c r="X401" s="230">
        <v>1.9039433002471924</v>
      </c>
      <c r="Y401" s="230">
        <v>33.998988015311106</v>
      </c>
      <c r="Z401" s="230">
        <v>1.8500000238418579</v>
      </c>
      <c r="AA401" s="230">
        <v>0.44999998807907104</v>
      </c>
      <c r="AB401" s="230">
        <v>1.9039433002471924</v>
      </c>
      <c r="AC401" s="231">
        <v>33.998988015311106</v>
      </c>
      <c r="AD401" s="216">
        <v>5.6</v>
      </c>
      <c r="AE401" s="216"/>
      <c r="AF401" s="216"/>
      <c r="AG401" s="216"/>
      <c r="AH401" s="222">
        <v>5600</v>
      </c>
      <c r="AI401" s="214"/>
      <c r="AJ401" s="215">
        <v>9</v>
      </c>
      <c r="AK401" s="215">
        <v>1.8500000238418579</v>
      </c>
      <c r="AL401" s="215">
        <v>0.44999998807907104</v>
      </c>
      <c r="AM401" s="215">
        <v>1.9039433002471924</v>
      </c>
      <c r="AN401" s="215">
        <v>33.998988015311106</v>
      </c>
    </row>
  </sheetData>
  <autoFilter ref="D2:AN401"/>
  <mergeCells count="3">
    <mergeCell ref="AD1:AH1"/>
    <mergeCell ref="AJ1:AN1"/>
    <mergeCell ref="E1:AC1"/>
  </mergeCells>
  <conditionalFormatting sqref="U403:U1048576 U3:U401 Y3:Y29 AC3:AC29 AC31:AC82 Y31:Y1048576 AC84:AC1048576">
    <cfRule type="cellIs" dxfId="5" priority="3" operator="greaterThan">
      <formula>100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Протокол</vt:lpstr>
      <vt:lpstr>Архив</vt:lpstr>
      <vt:lpstr>Лист3</vt:lpstr>
      <vt:lpstr>Параметры</vt:lpstr>
      <vt:lpstr>ГАО</vt:lpstr>
      <vt:lpstr>тр-ры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Тагиров Станислав Владимирович</dc:creator>
  <cp:lastModifiedBy>disp2</cp:lastModifiedBy>
  <cp:lastPrinted>2014-06-23T04:54:57Z</cp:lastPrinted>
  <dcterms:created xsi:type="dcterms:W3CDTF">2006-09-16T00:00:00Z</dcterms:created>
  <dcterms:modified xsi:type="dcterms:W3CDTF">2015-07-06T05:48:41Z</dcterms:modified>
</cp:coreProperties>
</file>